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updateLinks="never" codeName="현재_통합_문서"/>
  <mc:AlternateContent xmlns:mc="http://schemas.openxmlformats.org/markup-compatibility/2006">
    <mc:Choice Requires="x15">
      <x15ac:absPath xmlns:x15ac="http://schemas.microsoft.com/office/spreadsheetml/2010/11/ac" url="https://skcccorp.sharepoint.com/sites/SKCC.TF.4215/Shared Documents/General/03. PM2/01. SKI E&amp;S/Cloud/Cloud/계약 및 비용/신규구축/202505_SKIES 영상관제 솔루션 도입-resellonly/"/>
    </mc:Choice>
  </mc:AlternateContent>
  <xr:revisionPtr revIDLastSave="41" documentId="8_{973C413E-729A-4758-A153-2F9E08B840F1}" xr6:coauthVersionLast="47" xr6:coauthVersionMax="47" xr10:uidLastSave="{6D836BCC-8AF1-42E2-9B21-FCCAE74816B0}"/>
  <bookViews>
    <workbookView xWindow="-108" yWindow="-108" windowWidth="23256" windowHeight="12576" tabRatio="879" xr2:uid="{00000000-000D-0000-FFFF-FFFF00000000}"/>
  </bookViews>
  <sheets>
    <sheet name="견적서" sheetId="78" r:id="rId1"/>
    <sheet name="AWS Resource 내역" sheetId="88" r:id="rId2"/>
    <sheet name="직무기반 단가표" sheetId="84" r:id="rId3"/>
    <sheet name="ZCP on EKS 내역" sheetId="57" state="hidden" r:id="rId4"/>
    <sheet name="ZCP ZDB LIST Price" sheetId="58" state="hidden" r:id="rId5"/>
    <sheet name="기준데이터" sheetId="65" state="hidden" r:id="rId6"/>
    <sheet name="서비스별 사양" sheetId="66" state="hidden" r:id="rId7"/>
    <sheet name="Resource_List" sheetId="69" state="hidden" r:id="rId8"/>
    <sheet name="Sheet1" sheetId="70" state="hidden" r:id="rId9"/>
    <sheet name="ZCP ZDB LIST Price (예시용)" sheetId="51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</externalReferences>
  <definedNames>
    <definedName name="_________AAA2">#REF!</definedName>
    <definedName name="_________aaa3">#REF!</definedName>
    <definedName name="_________alr2">[1]Option!$I$29</definedName>
    <definedName name="_________fte2">'[2]운영 비용(Infra)-원가'!$B$1</definedName>
    <definedName name="_________JCH26">[3]이름표!$B$7</definedName>
    <definedName name="_________JCH32">[3]이름표!$B$8</definedName>
    <definedName name="_________JCH4">[3]이름표!$B$5</definedName>
    <definedName name="_________JCH7">[3]이름표!$B$6</definedName>
    <definedName name="_________NTB1">[4]NT운영단가표!$D$5</definedName>
    <definedName name="_________NTB2">[4]NT운영단가표!$D$6</definedName>
    <definedName name="_________NTB3">[4]NT운영단가표!$D$7</definedName>
    <definedName name="_________NTC1">[4]NT운영단가표!$D$8</definedName>
    <definedName name="_________NTC2">[4]NT운영단가표!$D$9</definedName>
    <definedName name="_________NTC3">[4]NT운영단가표!$D$10</definedName>
    <definedName name="_________NTD1">[4]NT운영단가표!$D$11</definedName>
    <definedName name="_________NTD2">[4]NT운영단가표!$D$12</definedName>
    <definedName name="_________NTD3">[4]NT운영단가표!$D$13</definedName>
    <definedName name="_________NTE11">[4]NT운영단가표!$D$14</definedName>
    <definedName name="_________NTE12">[4]NT운영단가표!$E$14</definedName>
    <definedName name="_________NTE13">[4]NT운영단가표!$F$14</definedName>
    <definedName name="_________NTE21">[4]NT운영단가표!$D$15</definedName>
    <definedName name="_________NTE22">[4]NT운영단가표!$E$15</definedName>
    <definedName name="_________NTE23">[4]NT운영단가표!$F$15</definedName>
    <definedName name="_________NTE31">[4]NT운영단가표!$D$16</definedName>
    <definedName name="_________NTE32">[4]NT운영단가표!$E$16</definedName>
    <definedName name="_________NTE33">[4]NT운영단가표!$F$16</definedName>
    <definedName name="_________NTF11">[4]NT운영단가표!$D$17</definedName>
    <definedName name="_________NTF12">[4]NT운영단가표!$E$17</definedName>
    <definedName name="_________NTF13">[4]NT운영단가표!$F$17</definedName>
    <definedName name="_________NTF21">[4]NT운영단가표!$D$18</definedName>
    <definedName name="_________NTF22">[4]NT운영단가표!$E$18</definedName>
    <definedName name="_________NTF23">[4]NT운영단가표!$F$18</definedName>
    <definedName name="_________NTF31">[4]NT운영단가표!$D$19</definedName>
    <definedName name="_________NTF32">[4]NT운영단가표!$E$19</definedName>
    <definedName name="_________NTF33">[4]NT운영단가표!$F$19</definedName>
    <definedName name="_________NTG11">[4]NT운영단가표!$D$20</definedName>
    <definedName name="_________NTG12">[4]NT운영단가표!$E$20</definedName>
    <definedName name="_________NTG13">[4]NT운영단가표!$F$20</definedName>
    <definedName name="_________NTG21">[4]NT운영단가표!$D$21</definedName>
    <definedName name="_________NTG22">[4]NT운영단가표!$E$21</definedName>
    <definedName name="_________NTG23">[4]NT운영단가표!$F$21</definedName>
    <definedName name="_________NTG31">[4]NT운영단가표!$D$22</definedName>
    <definedName name="_________NTG32">[4]NT운영단가표!$E$22</definedName>
    <definedName name="_________NTG33">[4]NT운영단가표!$F$22</definedName>
    <definedName name="_________NTH11">[4]NT운영단가표!$D$23</definedName>
    <definedName name="_________NTH12">[4]NT운영단가표!$E$23</definedName>
    <definedName name="_________NTH13">[4]NT운영단가표!$F$23</definedName>
    <definedName name="_________NTH21">[4]NT운영단가표!$D$24</definedName>
    <definedName name="_________NTH22">[4]NT운영단가표!$E$24</definedName>
    <definedName name="_________NTH23">[4]NT운영단가표!$F$24</definedName>
    <definedName name="_________NTH31">[4]NT운영단가표!$D$25</definedName>
    <definedName name="_________NTH32">[4]NT운영단가표!$E$25</definedName>
    <definedName name="_________NTH33">[4]NT운영단가표!$F$25</definedName>
    <definedName name="_________NTI11">[4]NT운영단가표!$D$28</definedName>
    <definedName name="_________NTI12">[4]NT운영단가표!$E$28</definedName>
    <definedName name="_________NTI13">[4]NT운영단가표!$F$28</definedName>
    <definedName name="_________NTI21">[4]NT운영단가표!$D$29</definedName>
    <definedName name="_________NTI22">[4]NT운영단가표!$E$29</definedName>
    <definedName name="_________NTI23">[4]NT운영단가표!$F$29</definedName>
    <definedName name="_________NTI31">[4]NT운영단가표!$D$30</definedName>
    <definedName name="_________NTI32">[4]NT운영단가표!$E$30</definedName>
    <definedName name="_________NTI33">[4]NT운영단가표!$F$30</definedName>
    <definedName name="_________NTJ11">[4]NT운영단가표!$D$31</definedName>
    <definedName name="_________NTJ12">[4]NT운영단가표!$E$31</definedName>
    <definedName name="_________NTJ13">[4]NT운영단가표!$F$31</definedName>
    <definedName name="_________NTJ21">[4]NT운영단가표!$D$32</definedName>
    <definedName name="_________NTJ22">[4]NT운영단가표!$E$32</definedName>
    <definedName name="_________NTJ23">[4]NT운영단가표!$F$32</definedName>
    <definedName name="_________NTJ31">[4]NT운영단가표!$D$33</definedName>
    <definedName name="_________NTJ32">[4]NT운영단가표!$E$33</definedName>
    <definedName name="_________NTJ33">[4]NT운영단가표!$F$33</definedName>
    <definedName name="_________NTK12">[4]NT운영단가표!$E$34</definedName>
    <definedName name="_________NTK13">[4]NT운영단가표!$F$34</definedName>
    <definedName name="_________NTK22">[4]NT운영단가표!$E$35</definedName>
    <definedName name="_________NTK23">[4]NT운영단가표!$F$35</definedName>
    <definedName name="_________NTK32">[4]NT운영단가표!$E$36</definedName>
    <definedName name="_________NTK33">[4]NT운영단가표!$F$36</definedName>
    <definedName name="_________NTL11">[4]NT운영단가표!$D$37</definedName>
    <definedName name="_________NTL12">[4]NT운영단가표!$E$37</definedName>
    <definedName name="_________NTL13">[4]NT운영단가표!$F$37</definedName>
    <definedName name="_________NTL21">[4]NT운영단가표!$D$38</definedName>
    <definedName name="_________NTL22">[4]NT운영단가표!$E$38</definedName>
    <definedName name="_________NTL23">[4]NT운영단가표!$F$38</definedName>
    <definedName name="_________NTL31">[4]NT운영단가표!$D$39</definedName>
    <definedName name="_________NTL32">[4]NT운영단가표!$E$39</definedName>
    <definedName name="_________NTL33">[4]NT운영단가표!$F$39</definedName>
    <definedName name="_________NTM11">[4]NT운영단가표!$D$40</definedName>
    <definedName name="_________NTM12">[4]NT운영단가표!$E$40</definedName>
    <definedName name="_________NTM13">[4]NT운영단가표!$F$40</definedName>
    <definedName name="_________NTM21">[4]NT운영단가표!$D$41</definedName>
    <definedName name="_________NTM22">[4]NT운영단가표!$E$41</definedName>
    <definedName name="_________NTM23">[4]NT운영단가표!$F$41</definedName>
    <definedName name="_________NTM31">[4]NT운영단가표!$D$42</definedName>
    <definedName name="_________NTM32">[4]NT운영단가표!$E$42</definedName>
    <definedName name="_________NTM33">[4]NT운영단가표!$F$42</definedName>
    <definedName name="_________rt01">#REF!</definedName>
    <definedName name="_________sem02">#REF!</definedName>
    <definedName name="_________sem03">#REF!</definedName>
    <definedName name="_________sem04">#REF!</definedName>
    <definedName name="_________sem05">#REF!</definedName>
    <definedName name="_________sem06">#REF!</definedName>
    <definedName name="_________sem07">#REF!</definedName>
    <definedName name="_________sm3">'[5]2003'!$D$50</definedName>
    <definedName name="_________US1">#REF!</definedName>
    <definedName name="_________UXB1">[6]Unix단가표!$D$7</definedName>
    <definedName name="_________UXB2">[6]Unix단가표!$D$8</definedName>
    <definedName name="_________UXB3">[6]Unix단가표!$D$9</definedName>
    <definedName name="_________UXB4">[6]Unix단가표!$D$10</definedName>
    <definedName name="_________UXC1">[6]Unix단가표!$D$12</definedName>
    <definedName name="_________UXC2">[6]Unix단가표!$D$13</definedName>
    <definedName name="_________UXC3">[6]Unix단가표!$D$14</definedName>
    <definedName name="_________UXC4">[6]Unix단가표!$D$15</definedName>
    <definedName name="_________UXD1">[6]Unix단가표!$D$17</definedName>
    <definedName name="_________UXD2">[6]Unix단가표!$D$18</definedName>
    <definedName name="_________UXD3">[6]Unix단가표!$D$19</definedName>
    <definedName name="_________UXD4">[6]Unix단가표!$D$20</definedName>
    <definedName name="_________UXE11">[6]Unix단가표!$D$22</definedName>
    <definedName name="_________UXE12">[6]Unix단가표!$E$22</definedName>
    <definedName name="_________UXE13">[6]Unix단가표!$F$22</definedName>
    <definedName name="_________UXE21">[6]Unix단가표!$D$23</definedName>
    <definedName name="_________UXE22">[6]Unix단가표!$E$23</definedName>
    <definedName name="_________UXE23">[6]Unix단가표!$F$23</definedName>
    <definedName name="_________UXE31">[6]Unix단가표!$D$24</definedName>
    <definedName name="_________UXE32">[6]Unix단가표!$E$24</definedName>
    <definedName name="_________UXE33">[6]Unix단가표!$F$24</definedName>
    <definedName name="_________UXE41">[6]Unix단가표!$D$25</definedName>
    <definedName name="_________UXE42">[6]Unix단가표!$E$25</definedName>
    <definedName name="_________UXE43">[6]Unix단가표!$F$25</definedName>
    <definedName name="_________UXF11">[6]Unix단가표!$D$27</definedName>
    <definedName name="_________UXF12">[6]Unix단가표!$E$27</definedName>
    <definedName name="_________UXF13">[6]Unix단가표!$F$27</definedName>
    <definedName name="_________UXF21">[6]Unix단가표!$D$28</definedName>
    <definedName name="_________UXF22">[6]Unix단가표!$E$28</definedName>
    <definedName name="_________UXF23">[6]Unix단가표!$F$28</definedName>
    <definedName name="_________UXF31">[6]Unix단가표!$D$29</definedName>
    <definedName name="_________UXF32">[6]Unix단가표!$E$29</definedName>
    <definedName name="_________UXF33">[6]Unix단가표!$F$29</definedName>
    <definedName name="_________UXF41">[6]Unix단가표!$D$30</definedName>
    <definedName name="_________UXF42">[6]Unix단가표!$E$30</definedName>
    <definedName name="_________UXF43">[6]Unix단가표!$F$30</definedName>
    <definedName name="_________UXG11">[6]Unix단가표!$D$32</definedName>
    <definedName name="_________UXG12">[6]Unix단가표!$E$32</definedName>
    <definedName name="_________UXG13">[6]Unix단가표!$F$32</definedName>
    <definedName name="_________UXG21">[6]Unix단가표!$D$33</definedName>
    <definedName name="_________UXG22">[6]Unix단가표!$E$33</definedName>
    <definedName name="_________UXG23">[6]Unix단가표!$F$33</definedName>
    <definedName name="_________UXG31">[6]Unix단가표!$D$34</definedName>
    <definedName name="_________UXG32">[6]Unix단가표!$E$34</definedName>
    <definedName name="_________UXG33">[6]Unix단가표!$F$34</definedName>
    <definedName name="_________UXG41">[6]Unix단가표!$D$35</definedName>
    <definedName name="_________UXG42">[6]Unix단가표!$E$35</definedName>
    <definedName name="_________UXG43">[6]Unix단가표!$F$35</definedName>
    <definedName name="_________UXH11">[6]Unix단가표!$D$37</definedName>
    <definedName name="_________UXH12">[6]Unix단가표!$E$37</definedName>
    <definedName name="_________UXH13">[6]Unix단가표!$F$37</definedName>
    <definedName name="_________UXH21">[6]Unix단가표!$D$38</definedName>
    <definedName name="_________UXH22">[6]Unix단가표!$E$38</definedName>
    <definedName name="_________UXH23">[6]Unix단가표!$F$38</definedName>
    <definedName name="_________UXH31">[6]Unix단가표!$D$39</definedName>
    <definedName name="_________UXH32">[6]Unix단가표!$E$39</definedName>
    <definedName name="_________UXH33">[6]Unix단가표!$F$39</definedName>
    <definedName name="_________UXH41">[6]Unix단가표!$D$40</definedName>
    <definedName name="_________UXH42">[6]Unix단가표!$E$40</definedName>
    <definedName name="_________UXH43">[6]Unix단가표!$F$40</definedName>
    <definedName name="_________UXI11">[6]Unix단가표!$D$44</definedName>
    <definedName name="_________UXI12">[6]Unix단가표!$E$44</definedName>
    <definedName name="_________UXI13">[6]Unix단가표!$F$44</definedName>
    <definedName name="_________UXI21">[6]Unix단가표!$D$45</definedName>
    <definedName name="_________UXI22">[6]Unix단가표!$E$45</definedName>
    <definedName name="_________UXI23">[6]Unix단가표!$F$45</definedName>
    <definedName name="_________UXI31">[6]Unix단가표!$D$46</definedName>
    <definedName name="_________UXI32">[6]Unix단가표!$E$46</definedName>
    <definedName name="_________UXI33">[6]Unix단가표!$F$46</definedName>
    <definedName name="_________UXI41">[6]Unix단가표!$D$47</definedName>
    <definedName name="_________UXI42">[6]Unix단가표!$E$47</definedName>
    <definedName name="_________UXI43">[6]Unix단가표!$F$47</definedName>
    <definedName name="_________UXJ11">[6]Unix단가표!$D$49</definedName>
    <definedName name="_________UXJ12">[6]Unix단가표!$E$49</definedName>
    <definedName name="_________UXJ13">[6]Unix단가표!$F$49</definedName>
    <definedName name="_________UXJ21">[6]Unix단가표!$D$50</definedName>
    <definedName name="_________UXJ22">[6]Unix단가표!$E$50</definedName>
    <definedName name="_________UXJ23">[6]Unix단가표!$F$50</definedName>
    <definedName name="_________UXJ31">[6]Unix단가표!$D$51</definedName>
    <definedName name="_________UXJ32">[6]Unix단가표!$E$51</definedName>
    <definedName name="_________UXJ33">[6]Unix단가표!$F$51</definedName>
    <definedName name="_________UXJ41">[6]Unix단가표!$D$52</definedName>
    <definedName name="_________UXJ42">[6]Unix단가표!$E$52</definedName>
    <definedName name="_________UXJ43">[6]Unix단가표!$F$52</definedName>
    <definedName name="_________UXK11">[6]Unix단가표!$D$54</definedName>
    <definedName name="_________UXK12">[6]Unix단가표!$E$54</definedName>
    <definedName name="_________UXK13">[6]Unix단가표!$F$54</definedName>
    <definedName name="_________UXK21">[6]Unix단가표!$D$55</definedName>
    <definedName name="_________UXK22">[6]Unix단가표!$E$55</definedName>
    <definedName name="_________UXK23">[6]Unix단가표!$F$55</definedName>
    <definedName name="_________UXK31">[6]Unix단가표!$D$56</definedName>
    <definedName name="_________UXK32">[6]Unix단가표!$E$56</definedName>
    <definedName name="_________UXK33">[6]Unix단가표!$F$56</definedName>
    <definedName name="_________UXK41">[6]Unix단가표!$D$57</definedName>
    <definedName name="_________UXK42">[6]Unix단가표!$E$57</definedName>
    <definedName name="_________UXK43">[6]Unix단가표!$F$57</definedName>
    <definedName name="_________UXL11">[6]Unix단가표!$D$59</definedName>
    <definedName name="_________UXL12">[6]Unix단가표!$E$59</definedName>
    <definedName name="_________UXL13">[6]Unix단가표!$F$59</definedName>
    <definedName name="_________UXL21">[6]Unix단가표!$D$60</definedName>
    <definedName name="_________UXL22">[6]Unix단가표!$E$60</definedName>
    <definedName name="_________UXL23">[6]Unix단가표!$F$60</definedName>
    <definedName name="_________UXL31">[6]Unix단가표!$D$61</definedName>
    <definedName name="_________UXL32">[6]Unix단가표!$E$61</definedName>
    <definedName name="_________UXL33">[6]Unix단가표!$F$61</definedName>
    <definedName name="_________UXL41">[6]Unix단가표!$D$62</definedName>
    <definedName name="_________UXL42">[6]Unix단가표!$E$62</definedName>
    <definedName name="_________UXL43">[6]Unix단가표!$F$62</definedName>
    <definedName name="_________UXM11">[6]Unix단가표!$D$64</definedName>
    <definedName name="_________UXM12">[6]Unix단가표!$E$64</definedName>
    <definedName name="_________UXM13">[6]Unix단가표!$F$64</definedName>
    <definedName name="_________UXM21">[6]Unix단가표!$D$65</definedName>
    <definedName name="_________UXM22">[6]Unix단가표!$E$65</definedName>
    <definedName name="_________UXM23">[6]Unix단가표!$F$65</definedName>
    <definedName name="_________UXM31">[6]Unix단가표!$D$66</definedName>
    <definedName name="_________UXM32">[6]Unix단가표!$E$66</definedName>
    <definedName name="_________UXM33">[6]Unix단가표!$F$66</definedName>
    <definedName name="_________UXM41">[6]Unix단가표!$D$67</definedName>
    <definedName name="_________UXM42">[6]Unix단가표!$E$67</definedName>
    <definedName name="_________UXM43">[6]Unix단가표!$F$67</definedName>
    <definedName name="________AAA2">#REF!</definedName>
    <definedName name="________aaa3">#REF!</definedName>
    <definedName name="________alr2">[1]Option!$I$29</definedName>
    <definedName name="________fte2">'[2]운영 비용(Infra)-원가'!$B$1</definedName>
    <definedName name="________JCH26">[3]이름표!$B$7</definedName>
    <definedName name="________JCH32">[3]이름표!$B$8</definedName>
    <definedName name="________JCH4">[3]이름표!$B$5</definedName>
    <definedName name="________JCH7">[3]이름표!$B$6</definedName>
    <definedName name="________NTB1">[4]NT운영단가표!$D$5</definedName>
    <definedName name="________NTB2">[4]NT운영단가표!$D$6</definedName>
    <definedName name="________NTB3">[4]NT운영단가표!$D$7</definedName>
    <definedName name="________NTC1">[4]NT운영단가표!$D$8</definedName>
    <definedName name="________NTC2">[4]NT운영단가표!$D$9</definedName>
    <definedName name="________NTC3">[4]NT운영단가표!$D$10</definedName>
    <definedName name="________NTD1">[4]NT운영단가표!$D$11</definedName>
    <definedName name="________NTD2">[4]NT운영단가표!$D$12</definedName>
    <definedName name="________NTD3">[4]NT운영단가표!$D$13</definedName>
    <definedName name="________NTE11">[4]NT운영단가표!$D$14</definedName>
    <definedName name="________NTE12">[4]NT운영단가표!$E$14</definedName>
    <definedName name="________NTE13">[4]NT운영단가표!$F$14</definedName>
    <definedName name="________NTE21">[4]NT운영단가표!$D$15</definedName>
    <definedName name="________NTE22">[4]NT운영단가표!$E$15</definedName>
    <definedName name="________NTE23">[4]NT운영단가표!$F$15</definedName>
    <definedName name="________NTE31">[4]NT운영단가표!$D$16</definedName>
    <definedName name="________NTE32">[4]NT운영단가표!$E$16</definedName>
    <definedName name="________NTE33">[4]NT운영단가표!$F$16</definedName>
    <definedName name="________NTF11">[4]NT운영단가표!$D$17</definedName>
    <definedName name="________NTF12">[4]NT운영단가표!$E$17</definedName>
    <definedName name="________NTF13">[4]NT운영단가표!$F$17</definedName>
    <definedName name="________NTF21">[4]NT운영단가표!$D$18</definedName>
    <definedName name="________NTF22">[4]NT운영단가표!$E$18</definedName>
    <definedName name="________NTF23">[4]NT운영단가표!$F$18</definedName>
    <definedName name="________NTF31">[4]NT운영단가표!$D$19</definedName>
    <definedName name="________NTF32">[4]NT운영단가표!$E$19</definedName>
    <definedName name="________NTF33">[4]NT운영단가표!$F$19</definedName>
    <definedName name="________NTG11">[4]NT운영단가표!$D$20</definedName>
    <definedName name="________NTG12">[4]NT운영단가표!$E$20</definedName>
    <definedName name="________NTG13">[4]NT운영단가표!$F$20</definedName>
    <definedName name="________NTG21">[4]NT운영단가표!$D$21</definedName>
    <definedName name="________NTG22">[4]NT운영단가표!$E$21</definedName>
    <definedName name="________NTG23">[4]NT운영단가표!$F$21</definedName>
    <definedName name="________NTG31">[4]NT운영단가표!$D$22</definedName>
    <definedName name="________NTG32">[4]NT운영단가표!$E$22</definedName>
    <definedName name="________NTG33">[4]NT운영단가표!$F$22</definedName>
    <definedName name="________NTH11">[4]NT운영단가표!$D$23</definedName>
    <definedName name="________NTH12">[4]NT운영단가표!$E$23</definedName>
    <definedName name="________NTH13">[4]NT운영단가표!$F$23</definedName>
    <definedName name="________NTH21">[4]NT운영단가표!$D$24</definedName>
    <definedName name="________NTH22">[4]NT운영단가표!$E$24</definedName>
    <definedName name="________NTH23">[4]NT운영단가표!$F$24</definedName>
    <definedName name="________NTH31">[4]NT운영단가표!$D$25</definedName>
    <definedName name="________NTH32">[4]NT운영단가표!$E$25</definedName>
    <definedName name="________NTH33">[4]NT운영단가표!$F$25</definedName>
    <definedName name="________NTI11">[4]NT운영단가표!$D$28</definedName>
    <definedName name="________NTI12">[4]NT운영단가표!$E$28</definedName>
    <definedName name="________NTI13">[4]NT운영단가표!$F$28</definedName>
    <definedName name="________NTI21">[4]NT운영단가표!$D$29</definedName>
    <definedName name="________NTI22">[4]NT운영단가표!$E$29</definedName>
    <definedName name="________NTI23">[4]NT운영단가표!$F$29</definedName>
    <definedName name="________NTI31">[4]NT운영단가표!$D$30</definedName>
    <definedName name="________NTI32">[4]NT운영단가표!$E$30</definedName>
    <definedName name="________NTI33">[4]NT운영단가표!$F$30</definedName>
    <definedName name="________NTJ11">[4]NT운영단가표!$D$31</definedName>
    <definedName name="________NTJ12">[4]NT운영단가표!$E$31</definedName>
    <definedName name="________NTJ13">[4]NT운영단가표!$F$31</definedName>
    <definedName name="________NTJ21">[4]NT운영단가표!$D$32</definedName>
    <definedName name="________NTJ22">[4]NT운영단가표!$E$32</definedName>
    <definedName name="________NTJ23">[4]NT운영단가표!$F$32</definedName>
    <definedName name="________NTJ31">[4]NT운영단가표!$D$33</definedName>
    <definedName name="________NTJ32">[4]NT운영단가표!$E$33</definedName>
    <definedName name="________NTJ33">[4]NT운영단가표!$F$33</definedName>
    <definedName name="________NTK12">[4]NT운영단가표!$E$34</definedName>
    <definedName name="________NTK13">[4]NT운영단가표!$F$34</definedName>
    <definedName name="________NTK22">[4]NT운영단가표!$E$35</definedName>
    <definedName name="________NTK23">[4]NT운영단가표!$F$35</definedName>
    <definedName name="________NTK32">[4]NT운영단가표!$E$36</definedName>
    <definedName name="________NTK33">[4]NT운영단가표!$F$36</definedName>
    <definedName name="________NTL11">[4]NT운영단가표!$D$37</definedName>
    <definedName name="________NTL12">[4]NT운영단가표!$E$37</definedName>
    <definedName name="________NTL13">[4]NT운영단가표!$F$37</definedName>
    <definedName name="________NTL21">[4]NT운영단가표!$D$38</definedName>
    <definedName name="________NTL22">[4]NT운영단가표!$E$38</definedName>
    <definedName name="________NTL23">[4]NT운영단가표!$F$38</definedName>
    <definedName name="________NTL31">[4]NT운영단가표!$D$39</definedName>
    <definedName name="________NTL32">[4]NT운영단가표!$E$39</definedName>
    <definedName name="________NTL33">[4]NT운영단가표!$F$39</definedName>
    <definedName name="________NTM11">[4]NT운영단가표!$D$40</definedName>
    <definedName name="________NTM12">[4]NT운영단가표!$E$40</definedName>
    <definedName name="________NTM13">[4]NT운영단가표!$F$40</definedName>
    <definedName name="________NTM21">[4]NT운영단가표!$D$41</definedName>
    <definedName name="________NTM22">[4]NT운영단가표!$E$41</definedName>
    <definedName name="________NTM23">[4]NT운영단가표!$F$41</definedName>
    <definedName name="________NTM31">[4]NT운영단가표!$D$42</definedName>
    <definedName name="________NTM32">[4]NT운영단가표!$E$42</definedName>
    <definedName name="________NTM33">[4]NT운영단가표!$F$42</definedName>
    <definedName name="________rt01">#REF!</definedName>
    <definedName name="________sem02">#REF!</definedName>
    <definedName name="________sem03">#REF!</definedName>
    <definedName name="________sem04">#REF!</definedName>
    <definedName name="________sem05">#REF!</definedName>
    <definedName name="________sem06">#REF!</definedName>
    <definedName name="________sem07">#REF!</definedName>
    <definedName name="________sm3">'[5]2003'!$D$50</definedName>
    <definedName name="________US1">#REF!</definedName>
    <definedName name="________UXB1">[6]Unix단가표!$D$7</definedName>
    <definedName name="________UXB2">[6]Unix단가표!$D$8</definedName>
    <definedName name="________UXB3">[6]Unix단가표!$D$9</definedName>
    <definedName name="________UXB4">[6]Unix단가표!$D$10</definedName>
    <definedName name="________UXC1">[6]Unix단가표!$D$12</definedName>
    <definedName name="________UXC2">[6]Unix단가표!$D$13</definedName>
    <definedName name="________UXC3">[6]Unix단가표!$D$14</definedName>
    <definedName name="________UXC4">[6]Unix단가표!$D$15</definedName>
    <definedName name="________UXD1">[6]Unix단가표!$D$17</definedName>
    <definedName name="________UXD2">[6]Unix단가표!$D$18</definedName>
    <definedName name="________UXD3">[6]Unix단가표!$D$19</definedName>
    <definedName name="________UXD4">[6]Unix단가표!$D$20</definedName>
    <definedName name="________UXE11">[6]Unix단가표!$D$22</definedName>
    <definedName name="________UXE12">[6]Unix단가표!$E$22</definedName>
    <definedName name="________UXE13">[6]Unix단가표!$F$22</definedName>
    <definedName name="________UXE21">[6]Unix단가표!$D$23</definedName>
    <definedName name="________UXE22">[6]Unix단가표!$E$23</definedName>
    <definedName name="________UXE23">[6]Unix단가표!$F$23</definedName>
    <definedName name="________UXE31">[6]Unix단가표!$D$24</definedName>
    <definedName name="________UXE32">[6]Unix단가표!$E$24</definedName>
    <definedName name="________UXE33">[6]Unix단가표!$F$24</definedName>
    <definedName name="________UXE41">[6]Unix단가표!$D$25</definedName>
    <definedName name="________UXE42">[6]Unix단가표!$E$25</definedName>
    <definedName name="________UXE43">[6]Unix단가표!$F$25</definedName>
    <definedName name="________UXF11">[6]Unix단가표!$D$27</definedName>
    <definedName name="________UXF12">[6]Unix단가표!$E$27</definedName>
    <definedName name="________UXF13">[6]Unix단가표!$F$27</definedName>
    <definedName name="________UXF21">[6]Unix단가표!$D$28</definedName>
    <definedName name="________UXF22">[6]Unix단가표!$E$28</definedName>
    <definedName name="________UXF23">[6]Unix단가표!$F$28</definedName>
    <definedName name="________UXF31">[6]Unix단가표!$D$29</definedName>
    <definedName name="________UXF32">[6]Unix단가표!$E$29</definedName>
    <definedName name="________UXF33">[6]Unix단가표!$F$29</definedName>
    <definedName name="________UXF41">[6]Unix단가표!$D$30</definedName>
    <definedName name="________UXF42">[6]Unix단가표!$E$30</definedName>
    <definedName name="________UXF43">[6]Unix단가표!$F$30</definedName>
    <definedName name="________UXG11">[6]Unix단가표!$D$32</definedName>
    <definedName name="________UXG12">[6]Unix단가표!$E$32</definedName>
    <definedName name="________UXG13">[6]Unix단가표!$F$32</definedName>
    <definedName name="________UXG21">[6]Unix단가표!$D$33</definedName>
    <definedName name="________UXG22">[6]Unix단가표!$E$33</definedName>
    <definedName name="________UXG23">[6]Unix단가표!$F$33</definedName>
    <definedName name="________UXG31">[6]Unix단가표!$D$34</definedName>
    <definedName name="________UXG32">[6]Unix단가표!$E$34</definedName>
    <definedName name="________UXG33">[6]Unix단가표!$F$34</definedName>
    <definedName name="________UXG41">[6]Unix단가표!$D$35</definedName>
    <definedName name="________UXG42">[6]Unix단가표!$E$35</definedName>
    <definedName name="________UXG43">[6]Unix단가표!$F$35</definedName>
    <definedName name="________UXH11">[6]Unix단가표!$D$37</definedName>
    <definedName name="________UXH12">[6]Unix단가표!$E$37</definedName>
    <definedName name="________UXH13">[6]Unix단가표!$F$37</definedName>
    <definedName name="________UXH21">[6]Unix단가표!$D$38</definedName>
    <definedName name="________UXH22">[6]Unix단가표!$E$38</definedName>
    <definedName name="________UXH23">[6]Unix단가표!$F$38</definedName>
    <definedName name="________UXH31">[6]Unix단가표!$D$39</definedName>
    <definedName name="________UXH32">[6]Unix단가표!$E$39</definedName>
    <definedName name="________UXH33">[6]Unix단가표!$F$39</definedName>
    <definedName name="________UXH41">[6]Unix단가표!$D$40</definedName>
    <definedName name="________UXH42">[6]Unix단가표!$E$40</definedName>
    <definedName name="________UXH43">[6]Unix단가표!$F$40</definedName>
    <definedName name="________UXI11">[6]Unix단가표!$D$44</definedName>
    <definedName name="________UXI12">[6]Unix단가표!$E$44</definedName>
    <definedName name="________UXI13">[6]Unix단가표!$F$44</definedName>
    <definedName name="________UXI21">[6]Unix단가표!$D$45</definedName>
    <definedName name="________UXI22">[6]Unix단가표!$E$45</definedName>
    <definedName name="________UXI23">[6]Unix단가표!$F$45</definedName>
    <definedName name="________UXI31">[6]Unix단가표!$D$46</definedName>
    <definedName name="________UXI32">[6]Unix단가표!$E$46</definedName>
    <definedName name="________UXI33">[6]Unix단가표!$F$46</definedName>
    <definedName name="________UXI41">[6]Unix단가표!$D$47</definedName>
    <definedName name="________UXI42">[6]Unix단가표!$E$47</definedName>
    <definedName name="________UXI43">[6]Unix단가표!$F$47</definedName>
    <definedName name="________UXJ11">[6]Unix단가표!$D$49</definedName>
    <definedName name="________UXJ12">[6]Unix단가표!$E$49</definedName>
    <definedName name="________UXJ13">[6]Unix단가표!$F$49</definedName>
    <definedName name="________UXJ21">[6]Unix단가표!$D$50</definedName>
    <definedName name="________UXJ22">[6]Unix단가표!$E$50</definedName>
    <definedName name="________UXJ23">[6]Unix단가표!$F$50</definedName>
    <definedName name="________UXJ31">[6]Unix단가표!$D$51</definedName>
    <definedName name="________UXJ32">[6]Unix단가표!$E$51</definedName>
    <definedName name="________UXJ33">[6]Unix단가표!$F$51</definedName>
    <definedName name="________UXJ41">[6]Unix단가표!$D$52</definedName>
    <definedName name="________UXJ42">[6]Unix단가표!$E$52</definedName>
    <definedName name="________UXJ43">[6]Unix단가표!$F$52</definedName>
    <definedName name="________UXK11">[6]Unix단가표!$D$54</definedName>
    <definedName name="________UXK12">[6]Unix단가표!$E$54</definedName>
    <definedName name="________UXK13">[6]Unix단가표!$F$54</definedName>
    <definedName name="________UXK21">[6]Unix단가표!$D$55</definedName>
    <definedName name="________UXK22">[6]Unix단가표!$E$55</definedName>
    <definedName name="________UXK23">[6]Unix단가표!$F$55</definedName>
    <definedName name="________UXK31">[6]Unix단가표!$D$56</definedName>
    <definedName name="________UXK32">[6]Unix단가표!$E$56</definedName>
    <definedName name="________UXK33">[6]Unix단가표!$F$56</definedName>
    <definedName name="________UXK41">[6]Unix단가표!$D$57</definedName>
    <definedName name="________UXK42">[6]Unix단가표!$E$57</definedName>
    <definedName name="________UXK43">[6]Unix단가표!$F$57</definedName>
    <definedName name="________UXL11">[6]Unix단가표!$D$59</definedName>
    <definedName name="________UXL12">[6]Unix단가표!$E$59</definedName>
    <definedName name="________UXL13">[6]Unix단가표!$F$59</definedName>
    <definedName name="________UXL21">[6]Unix단가표!$D$60</definedName>
    <definedName name="________UXL22">[6]Unix단가표!$E$60</definedName>
    <definedName name="________UXL23">[6]Unix단가표!$F$60</definedName>
    <definedName name="________UXL31">[6]Unix단가표!$D$61</definedName>
    <definedName name="________UXL32">[6]Unix단가표!$E$61</definedName>
    <definedName name="________UXL33">[6]Unix단가표!$F$61</definedName>
    <definedName name="________UXL41">[6]Unix단가표!$D$62</definedName>
    <definedName name="________UXL42">[6]Unix단가표!$E$62</definedName>
    <definedName name="________UXL43">[6]Unix단가표!$F$62</definedName>
    <definedName name="________UXM11">[6]Unix단가표!$D$64</definedName>
    <definedName name="________UXM12">[6]Unix단가표!$E$64</definedName>
    <definedName name="________UXM13">[6]Unix단가표!$F$64</definedName>
    <definedName name="________UXM21">[6]Unix단가표!$D$65</definedName>
    <definedName name="________UXM22">[6]Unix단가표!$E$65</definedName>
    <definedName name="________UXM23">[6]Unix단가표!$F$65</definedName>
    <definedName name="________UXM31">[6]Unix단가표!$D$66</definedName>
    <definedName name="________UXM32">[6]Unix단가표!$E$66</definedName>
    <definedName name="________UXM33">[6]Unix단가표!$F$66</definedName>
    <definedName name="________UXM41">[6]Unix단가표!$D$67</definedName>
    <definedName name="________UXM42">[6]Unix단가표!$E$67</definedName>
    <definedName name="________UXM43">[6]Unix단가표!$F$67</definedName>
    <definedName name="_______AAA2">#REF!</definedName>
    <definedName name="_______aaa3">#REF!</definedName>
    <definedName name="_______alr2">[1]Option!$I$29</definedName>
    <definedName name="_______fte2">'[2]운영 비용(Infra)-원가'!$B$1</definedName>
    <definedName name="_______JCH26">[3]이름표!$B$7</definedName>
    <definedName name="_______JCH32">[3]이름표!$B$8</definedName>
    <definedName name="_______JCH4">[3]이름표!$B$5</definedName>
    <definedName name="_______JCH7">[3]이름표!$B$6</definedName>
    <definedName name="_______NTB1">[4]NT운영단가표!$D$5</definedName>
    <definedName name="_______NTB2">[4]NT운영단가표!$D$6</definedName>
    <definedName name="_______NTB3">[4]NT운영단가표!$D$7</definedName>
    <definedName name="_______NTC1">[4]NT운영단가표!$D$8</definedName>
    <definedName name="_______NTC2">[4]NT운영단가표!$D$9</definedName>
    <definedName name="_______NTC3">[4]NT운영단가표!$D$10</definedName>
    <definedName name="_______NTD1">[4]NT운영단가표!$D$11</definedName>
    <definedName name="_______NTD2">[4]NT운영단가표!$D$12</definedName>
    <definedName name="_______NTD3">[4]NT운영단가표!$D$13</definedName>
    <definedName name="_______NTE11">[4]NT운영단가표!$D$14</definedName>
    <definedName name="_______NTE12">[4]NT운영단가표!$E$14</definedName>
    <definedName name="_______NTE13">[4]NT운영단가표!$F$14</definedName>
    <definedName name="_______NTE21">[4]NT운영단가표!$D$15</definedName>
    <definedName name="_______NTE22">[4]NT운영단가표!$E$15</definedName>
    <definedName name="_______NTE23">[4]NT운영단가표!$F$15</definedName>
    <definedName name="_______NTE31">[4]NT운영단가표!$D$16</definedName>
    <definedName name="_______NTE32">[4]NT운영단가표!$E$16</definedName>
    <definedName name="_______NTE33">[4]NT운영단가표!$F$16</definedName>
    <definedName name="_______NTF11">[4]NT운영단가표!$D$17</definedName>
    <definedName name="_______NTF12">[4]NT운영단가표!$E$17</definedName>
    <definedName name="_______NTF13">[4]NT운영단가표!$F$17</definedName>
    <definedName name="_______NTF21">[4]NT운영단가표!$D$18</definedName>
    <definedName name="_______NTF22">[4]NT운영단가표!$E$18</definedName>
    <definedName name="_______NTF23">[4]NT운영단가표!$F$18</definedName>
    <definedName name="_______NTF31">[4]NT운영단가표!$D$19</definedName>
    <definedName name="_______NTF32">[4]NT운영단가표!$E$19</definedName>
    <definedName name="_______NTF33">[4]NT운영단가표!$F$19</definedName>
    <definedName name="_______NTG11">[4]NT운영단가표!$D$20</definedName>
    <definedName name="_______NTG12">[4]NT운영단가표!$E$20</definedName>
    <definedName name="_______NTG13">[4]NT운영단가표!$F$20</definedName>
    <definedName name="_______NTG21">[4]NT운영단가표!$D$21</definedName>
    <definedName name="_______NTG22">[4]NT운영단가표!$E$21</definedName>
    <definedName name="_______NTG23">[4]NT운영단가표!$F$21</definedName>
    <definedName name="_______NTG31">[4]NT운영단가표!$D$22</definedName>
    <definedName name="_______NTG32">[4]NT운영단가표!$E$22</definedName>
    <definedName name="_______NTG33">[4]NT운영단가표!$F$22</definedName>
    <definedName name="_______NTH11">[4]NT운영단가표!$D$23</definedName>
    <definedName name="_______NTH12">[4]NT운영단가표!$E$23</definedName>
    <definedName name="_______NTH13">[4]NT운영단가표!$F$23</definedName>
    <definedName name="_______NTH21">[4]NT운영단가표!$D$24</definedName>
    <definedName name="_______NTH22">[4]NT운영단가표!$E$24</definedName>
    <definedName name="_______NTH23">[4]NT운영단가표!$F$24</definedName>
    <definedName name="_______NTH31">[4]NT운영단가표!$D$25</definedName>
    <definedName name="_______NTH32">[4]NT운영단가표!$E$25</definedName>
    <definedName name="_______NTH33">[4]NT운영단가표!$F$25</definedName>
    <definedName name="_______NTI11">[4]NT운영단가표!$D$28</definedName>
    <definedName name="_______NTI12">[4]NT운영단가표!$E$28</definedName>
    <definedName name="_______NTI13">[4]NT운영단가표!$F$28</definedName>
    <definedName name="_______NTI21">[4]NT운영단가표!$D$29</definedName>
    <definedName name="_______NTI22">[4]NT운영단가표!$E$29</definedName>
    <definedName name="_______NTI23">[4]NT운영단가표!$F$29</definedName>
    <definedName name="_______NTI31">[4]NT운영단가표!$D$30</definedName>
    <definedName name="_______NTI32">[4]NT운영단가표!$E$30</definedName>
    <definedName name="_______NTI33">[4]NT운영단가표!$F$30</definedName>
    <definedName name="_______NTJ11">[4]NT운영단가표!$D$31</definedName>
    <definedName name="_______NTJ12">[4]NT운영단가표!$E$31</definedName>
    <definedName name="_______NTJ13">[4]NT운영단가표!$F$31</definedName>
    <definedName name="_______NTJ21">[4]NT운영단가표!$D$32</definedName>
    <definedName name="_______NTJ22">[4]NT운영단가표!$E$32</definedName>
    <definedName name="_______NTJ23">[4]NT운영단가표!$F$32</definedName>
    <definedName name="_______NTJ31">[4]NT운영단가표!$D$33</definedName>
    <definedName name="_______NTJ32">[4]NT운영단가표!$E$33</definedName>
    <definedName name="_______NTJ33">[4]NT운영단가표!$F$33</definedName>
    <definedName name="_______NTK12">[4]NT운영단가표!$E$34</definedName>
    <definedName name="_______NTK13">[4]NT운영단가표!$F$34</definedName>
    <definedName name="_______NTK22">[4]NT운영단가표!$E$35</definedName>
    <definedName name="_______NTK23">[4]NT운영단가표!$F$35</definedName>
    <definedName name="_______NTK32">[4]NT운영단가표!$E$36</definedName>
    <definedName name="_______NTK33">[4]NT운영단가표!$F$36</definedName>
    <definedName name="_______NTL11">[4]NT운영단가표!$D$37</definedName>
    <definedName name="_______NTL12">[4]NT운영단가표!$E$37</definedName>
    <definedName name="_______NTL13">[4]NT운영단가표!$F$37</definedName>
    <definedName name="_______NTL21">[4]NT운영단가표!$D$38</definedName>
    <definedName name="_______NTL22">[4]NT운영단가표!$E$38</definedName>
    <definedName name="_______NTL23">[4]NT운영단가표!$F$38</definedName>
    <definedName name="_______NTL31">[4]NT운영단가표!$D$39</definedName>
    <definedName name="_______NTL32">[4]NT운영단가표!$E$39</definedName>
    <definedName name="_______NTL33">[4]NT운영단가표!$F$39</definedName>
    <definedName name="_______NTM11">[4]NT운영단가표!$D$40</definedName>
    <definedName name="_______NTM12">[4]NT운영단가표!$E$40</definedName>
    <definedName name="_______NTM13">[4]NT운영단가표!$F$40</definedName>
    <definedName name="_______NTM21">[4]NT운영단가표!$D$41</definedName>
    <definedName name="_______NTM22">[4]NT운영단가표!$E$41</definedName>
    <definedName name="_______NTM23">[4]NT운영단가표!$F$41</definedName>
    <definedName name="_______NTM31">[4]NT운영단가표!$D$42</definedName>
    <definedName name="_______NTM32">[4]NT운영단가표!$E$42</definedName>
    <definedName name="_______NTM33">[4]NT운영단가표!$F$42</definedName>
    <definedName name="_______rt01">#REF!</definedName>
    <definedName name="_______sem02">#REF!</definedName>
    <definedName name="_______sem03">#REF!</definedName>
    <definedName name="_______sem04">#REF!</definedName>
    <definedName name="_______sem05">#REF!</definedName>
    <definedName name="_______sem06">#REF!</definedName>
    <definedName name="_______sem07">#REF!</definedName>
    <definedName name="_______sm3">'[5]2003'!$D$50</definedName>
    <definedName name="_______US1">#REF!</definedName>
    <definedName name="_______UXB1">[6]Unix단가표!$D$7</definedName>
    <definedName name="_______UXB2">[6]Unix단가표!$D$8</definedName>
    <definedName name="_______UXB3">[6]Unix단가표!$D$9</definedName>
    <definedName name="_______UXB4">[6]Unix단가표!$D$10</definedName>
    <definedName name="_______UXC1">[6]Unix단가표!$D$12</definedName>
    <definedName name="_______UXC2">[6]Unix단가표!$D$13</definedName>
    <definedName name="_______UXC3">[6]Unix단가표!$D$14</definedName>
    <definedName name="_______UXC4">[6]Unix단가표!$D$15</definedName>
    <definedName name="_______UXD1">[6]Unix단가표!$D$17</definedName>
    <definedName name="_______UXD2">[6]Unix단가표!$D$18</definedName>
    <definedName name="_______UXD3">[6]Unix단가표!$D$19</definedName>
    <definedName name="_______UXD4">[6]Unix단가표!$D$20</definedName>
    <definedName name="_______UXE11">[6]Unix단가표!$D$22</definedName>
    <definedName name="_______UXE12">[6]Unix단가표!$E$22</definedName>
    <definedName name="_______UXE13">[6]Unix단가표!$F$22</definedName>
    <definedName name="_______UXE21">[6]Unix단가표!$D$23</definedName>
    <definedName name="_______UXE22">[6]Unix단가표!$E$23</definedName>
    <definedName name="_______UXE23">[6]Unix단가표!$F$23</definedName>
    <definedName name="_______UXE31">[6]Unix단가표!$D$24</definedName>
    <definedName name="_______UXE32">[6]Unix단가표!$E$24</definedName>
    <definedName name="_______UXE33">[6]Unix단가표!$F$24</definedName>
    <definedName name="_______UXE41">[6]Unix단가표!$D$25</definedName>
    <definedName name="_______UXE42">[6]Unix단가표!$E$25</definedName>
    <definedName name="_______UXE43">[6]Unix단가표!$F$25</definedName>
    <definedName name="_______UXF11">[6]Unix단가표!$D$27</definedName>
    <definedName name="_______UXF12">[6]Unix단가표!$E$27</definedName>
    <definedName name="_______UXF13">[6]Unix단가표!$F$27</definedName>
    <definedName name="_______UXF21">[6]Unix단가표!$D$28</definedName>
    <definedName name="_______UXF22">[6]Unix단가표!$E$28</definedName>
    <definedName name="_______UXF23">[6]Unix단가표!$F$28</definedName>
    <definedName name="_______UXF31">[6]Unix단가표!$D$29</definedName>
    <definedName name="_______UXF32">[6]Unix단가표!$E$29</definedName>
    <definedName name="_______UXF33">[6]Unix단가표!$F$29</definedName>
    <definedName name="_______UXF41">[6]Unix단가표!$D$30</definedName>
    <definedName name="_______UXF42">[6]Unix단가표!$E$30</definedName>
    <definedName name="_______UXF43">[6]Unix단가표!$F$30</definedName>
    <definedName name="_______UXG11">[6]Unix단가표!$D$32</definedName>
    <definedName name="_______UXG12">[6]Unix단가표!$E$32</definedName>
    <definedName name="_______UXG13">[6]Unix단가표!$F$32</definedName>
    <definedName name="_______UXG21">[6]Unix단가표!$D$33</definedName>
    <definedName name="_______UXG22">[6]Unix단가표!$E$33</definedName>
    <definedName name="_______UXG23">[6]Unix단가표!$F$33</definedName>
    <definedName name="_______UXG31">[6]Unix단가표!$D$34</definedName>
    <definedName name="_______UXG32">[6]Unix단가표!$E$34</definedName>
    <definedName name="_______UXG33">[6]Unix단가표!$F$34</definedName>
    <definedName name="_______UXG41">[6]Unix단가표!$D$35</definedName>
    <definedName name="_______UXG42">[6]Unix단가표!$E$35</definedName>
    <definedName name="_______UXG43">[6]Unix단가표!$F$35</definedName>
    <definedName name="_______UXH11">[6]Unix단가표!$D$37</definedName>
    <definedName name="_______UXH12">[6]Unix단가표!$E$37</definedName>
    <definedName name="_______UXH13">[6]Unix단가표!$F$37</definedName>
    <definedName name="_______UXH21">[6]Unix단가표!$D$38</definedName>
    <definedName name="_______UXH22">[6]Unix단가표!$E$38</definedName>
    <definedName name="_______UXH23">[6]Unix단가표!$F$38</definedName>
    <definedName name="_______UXH31">[6]Unix단가표!$D$39</definedName>
    <definedName name="_______UXH32">[6]Unix단가표!$E$39</definedName>
    <definedName name="_______UXH33">[6]Unix단가표!$F$39</definedName>
    <definedName name="_______UXH41">[6]Unix단가표!$D$40</definedName>
    <definedName name="_______UXH42">[6]Unix단가표!$E$40</definedName>
    <definedName name="_______UXH43">[6]Unix단가표!$F$40</definedName>
    <definedName name="_______UXI11">[6]Unix단가표!$D$44</definedName>
    <definedName name="_______UXI12">[6]Unix단가표!$E$44</definedName>
    <definedName name="_______UXI13">[6]Unix단가표!$F$44</definedName>
    <definedName name="_______UXI21">[6]Unix단가표!$D$45</definedName>
    <definedName name="_______UXI22">[6]Unix단가표!$E$45</definedName>
    <definedName name="_______UXI23">[6]Unix단가표!$F$45</definedName>
    <definedName name="_______UXI31">[6]Unix단가표!$D$46</definedName>
    <definedName name="_______UXI32">[6]Unix단가표!$E$46</definedName>
    <definedName name="_______UXI33">[6]Unix단가표!$F$46</definedName>
    <definedName name="_______UXI41">[6]Unix단가표!$D$47</definedName>
    <definedName name="_______UXI42">[6]Unix단가표!$E$47</definedName>
    <definedName name="_______UXI43">[6]Unix단가표!$F$47</definedName>
    <definedName name="_______UXJ11">[6]Unix단가표!$D$49</definedName>
    <definedName name="_______UXJ12">[6]Unix단가표!$E$49</definedName>
    <definedName name="_______UXJ13">[6]Unix단가표!$F$49</definedName>
    <definedName name="_______UXJ21">[6]Unix단가표!$D$50</definedName>
    <definedName name="_______UXJ22">[6]Unix단가표!$E$50</definedName>
    <definedName name="_______UXJ23">[6]Unix단가표!$F$50</definedName>
    <definedName name="_______UXJ31">[6]Unix단가표!$D$51</definedName>
    <definedName name="_______UXJ32">[6]Unix단가표!$E$51</definedName>
    <definedName name="_______UXJ33">[6]Unix단가표!$F$51</definedName>
    <definedName name="_______UXJ41">[6]Unix단가표!$D$52</definedName>
    <definedName name="_______UXJ42">[6]Unix단가표!$E$52</definedName>
    <definedName name="_______UXJ43">[6]Unix단가표!$F$52</definedName>
    <definedName name="_______UXK11">[6]Unix단가표!$D$54</definedName>
    <definedName name="_______UXK12">[6]Unix단가표!$E$54</definedName>
    <definedName name="_______UXK13">[6]Unix단가표!$F$54</definedName>
    <definedName name="_______UXK21">[6]Unix단가표!$D$55</definedName>
    <definedName name="_______UXK22">[6]Unix단가표!$E$55</definedName>
    <definedName name="_______UXK23">[6]Unix단가표!$F$55</definedName>
    <definedName name="_______UXK31">[6]Unix단가표!$D$56</definedName>
    <definedName name="_______UXK32">[6]Unix단가표!$E$56</definedName>
    <definedName name="_______UXK33">[6]Unix단가표!$F$56</definedName>
    <definedName name="_______UXK41">[6]Unix단가표!$D$57</definedName>
    <definedName name="_______UXK42">[6]Unix단가표!$E$57</definedName>
    <definedName name="_______UXK43">[6]Unix단가표!$F$57</definedName>
    <definedName name="_______UXL11">[6]Unix단가표!$D$59</definedName>
    <definedName name="_______UXL12">[6]Unix단가표!$E$59</definedName>
    <definedName name="_______UXL13">[6]Unix단가표!$F$59</definedName>
    <definedName name="_______UXL21">[6]Unix단가표!$D$60</definedName>
    <definedName name="_______UXL22">[6]Unix단가표!$E$60</definedName>
    <definedName name="_______UXL23">[6]Unix단가표!$F$60</definedName>
    <definedName name="_______UXL31">[6]Unix단가표!$D$61</definedName>
    <definedName name="_______UXL32">[6]Unix단가표!$E$61</definedName>
    <definedName name="_______UXL33">[6]Unix단가표!$F$61</definedName>
    <definedName name="_______UXL41">[6]Unix단가표!$D$62</definedName>
    <definedName name="_______UXL42">[6]Unix단가표!$E$62</definedName>
    <definedName name="_______UXL43">[6]Unix단가표!$F$62</definedName>
    <definedName name="_______UXM11">[6]Unix단가표!$D$64</definedName>
    <definedName name="_______UXM12">[6]Unix단가표!$E$64</definedName>
    <definedName name="_______UXM13">[6]Unix단가표!$F$64</definedName>
    <definedName name="_______UXM21">[6]Unix단가표!$D$65</definedName>
    <definedName name="_______UXM22">[6]Unix단가표!$E$65</definedName>
    <definedName name="_______UXM23">[6]Unix단가표!$F$65</definedName>
    <definedName name="_______UXM31">[6]Unix단가표!$D$66</definedName>
    <definedName name="_______UXM32">[6]Unix단가표!$E$66</definedName>
    <definedName name="_______UXM33">[6]Unix단가표!$F$66</definedName>
    <definedName name="_______UXM41">[6]Unix단가표!$D$67</definedName>
    <definedName name="_______UXM42">[6]Unix단가표!$E$67</definedName>
    <definedName name="_______UXM43">[6]Unix단가표!$F$67</definedName>
    <definedName name="______AAA2">#REF!</definedName>
    <definedName name="______aaa3">#REF!</definedName>
    <definedName name="______alr2">[1]Option!$I$29</definedName>
    <definedName name="______fte2">'[2]운영 비용(Infra)-원가'!$B$1</definedName>
    <definedName name="______JCH26">[3]이름표!$B$7</definedName>
    <definedName name="______JCH32">[3]이름표!$B$8</definedName>
    <definedName name="______JCH4">[3]이름표!$B$5</definedName>
    <definedName name="______JCH7">[3]이름표!$B$6</definedName>
    <definedName name="______NTB1">[4]NT운영단가표!$D$5</definedName>
    <definedName name="______NTB2">[4]NT운영단가표!$D$6</definedName>
    <definedName name="______NTB3">[4]NT운영단가표!$D$7</definedName>
    <definedName name="______NTC1">[4]NT운영단가표!$D$8</definedName>
    <definedName name="______NTC2">[4]NT운영단가표!$D$9</definedName>
    <definedName name="______NTC3">[4]NT운영단가표!$D$10</definedName>
    <definedName name="______NTD1">[4]NT운영단가표!$D$11</definedName>
    <definedName name="______NTD2">[4]NT운영단가표!$D$12</definedName>
    <definedName name="______NTD3">[4]NT운영단가표!$D$13</definedName>
    <definedName name="______NTE11">[4]NT운영단가표!$D$14</definedName>
    <definedName name="______NTE12">[4]NT운영단가표!$E$14</definedName>
    <definedName name="______NTE13">[4]NT운영단가표!$F$14</definedName>
    <definedName name="______NTE21">[4]NT운영단가표!$D$15</definedName>
    <definedName name="______NTE22">[4]NT운영단가표!$E$15</definedName>
    <definedName name="______NTE23">[4]NT운영단가표!$F$15</definedName>
    <definedName name="______NTE31">[4]NT운영단가표!$D$16</definedName>
    <definedName name="______NTE32">[4]NT운영단가표!$E$16</definedName>
    <definedName name="______NTE33">[4]NT운영단가표!$F$16</definedName>
    <definedName name="______NTF11">[4]NT운영단가표!$D$17</definedName>
    <definedName name="______NTF12">[4]NT운영단가표!$E$17</definedName>
    <definedName name="______NTF13">[4]NT운영단가표!$F$17</definedName>
    <definedName name="______NTF21">[4]NT운영단가표!$D$18</definedName>
    <definedName name="______NTF22">[4]NT운영단가표!$E$18</definedName>
    <definedName name="______NTF23">[4]NT운영단가표!$F$18</definedName>
    <definedName name="______NTF31">[4]NT운영단가표!$D$19</definedName>
    <definedName name="______NTF32">[4]NT운영단가표!$E$19</definedName>
    <definedName name="______NTF33">[4]NT운영단가표!$F$19</definedName>
    <definedName name="______NTG11">[4]NT운영단가표!$D$20</definedName>
    <definedName name="______NTG12">[4]NT운영단가표!$E$20</definedName>
    <definedName name="______NTG13">[4]NT운영단가표!$F$20</definedName>
    <definedName name="______NTG21">[4]NT운영단가표!$D$21</definedName>
    <definedName name="______NTG22">[4]NT운영단가표!$E$21</definedName>
    <definedName name="______NTG23">[4]NT운영단가표!$F$21</definedName>
    <definedName name="______NTG31">[4]NT운영단가표!$D$22</definedName>
    <definedName name="______NTG32">[4]NT운영단가표!$E$22</definedName>
    <definedName name="______NTG33">[4]NT운영단가표!$F$22</definedName>
    <definedName name="______NTH11">[4]NT운영단가표!$D$23</definedName>
    <definedName name="______NTH12">[4]NT운영단가표!$E$23</definedName>
    <definedName name="______NTH13">[4]NT운영단가표!$F$23</definedName>
    <definedName name="______NTH21">[4]NT운영단가표!$D$24</definedName>
    <definedName name="______NTH22">[4]NT운영단가표!$E$24</definedName>
    <definedName name="______NTH23">[4]NT운영단가표!$F$24</definedName>
    <definedName name="______NTH31">[4]NT운영단가표!$D$25</definedName>
    <definedName name="______NTH32">[4]NT운영단가표!$E$25</definedName>
    <definedName name="______NTH33">[4]NT운영단가표!$F$25</definedName>
    <definedName name="______NTI11">[4]NT운영단가표!$D$28</definedName>
    <definedName name="______NTI12">[4]NT운영단가표!$E$28</definedName>
    <definedName name="______NTI13">[4]NT운영단가표!$F$28</definedName>
    <definedName name="______NTI21">[4]NT운영단가표!$D$29</definedName>
    <definedName name="______NTI22">[4]NT운영단가표!$E$29</definedName>
    <definedName name="______NTI23">[4]NT운영단가표!$F$29</definedName>
    <definedName name="______NTI31">[4]NT운영단가표!$D$30</definedName>
    <definedName name="______NTI32">[4]NT운영단가표!$E$30</definedName>
    <definedName name="______NTI33">[4]NT운영단가표!$F$30</definedName>
    <definedName name="______NTJ11">[4]NT운영단가표!$D$31</definedName>
    <definedName name="______NTJ12">[4]NT운영단가표!$E$31</definedName>
    <definedName name="______NTJ13">[4]NT운영단가표!$F$31</definedName>
    <definedName name="______NTJ21">[4]NT운영단가표!$D$32</definedName>
    <definedName name="______NTJ22">[4]NT운영단가표!$E$32</definedName>
    <definedName name="______NTJ23">[4]NT운영단가표!$F$32</definedName>
    <definedName name="______NTJ31">[4]NT운영단가표!$D$33</definedName>
    <definedName name="______NTJ32">[4]NT운영단가표!$E$33</definedName>
    <definedName name="______NTJ33">[4]NT운영단가표!$F$33</definedName>
    <definedName name="______NTK12">[4]NT운영단가표!$E$34</definedName>
    <definedName name="______NTK13">[4]NT운영단가표!$F$34</definedName>
    <definedName name="______NTK22">[4]NT운영단가표!$E$35</definedName>
    <definedName name="______NTK23">[4]NT운영단가표!$F$35</definedName>
    <definedName name="______NTK32">[4]NT운영단가표!$E$36</definedName>
    <definedName name="______NTK33">[4]NT운영단가표!$F$36</definedName>
    <definedName name="______NTL11">[4]NT운영단가표!$D$37</definedName>
    <definedName name="______NTL12">[4]NT운영단가표!$E$37</definedName>
    <definedName name="______NTL13">[4]NT운영단가표!$F$37</definedName>
    <definedName name="______NTL21">[4]NT운영단가표!$D$38</definedName>
    <definedName name="______NTL22">[4]NT운영단가표!$E$38</definedName>
    <definedName name="______NTL23">[4]NT운영단가표!$F$38</definedName>
    <definedName name="______NTL31">[4]NT운영단가표!$D$39</definedName>
    <definedName name="______NTL32">[4]NT운영단가표!$E$39</definedName>
    <definedName name="______NTL33">[4]NT운영단가표!$F$39</definedName>
    <definedName name="______NTM11">[4]NT운영단가표!$D$40</definedName>
    <definedName name="______NTM12">[4]NT운영단가표!$E$40</definedName>
    <definedName name="______NTM13">[4]NT운영단가표!$F$40</definedName>
    <definedName name="______NTM21">[4]NT운영단가표!$D$41</definedName>
    <definedName name="______NTM22">[4]NT운영단가표!$E$41</definedName>
    <definedName name="______NTM23">[4]NT운영단가표!$F$41</definedName>
    <definedName name="______NTM31">[4]NT운영단가표!$D$42</definedName>
    <definedName name="______NTM32">[4]NT운영단가표!$E$42</definedName>
    <definedName name="______NTM33">[4]NT운영단가표!$F$42</definedName>
    <definedName name="______rt01">#REF!</definedName>
    <definedName name="______sem02">#REF!</definedName>
    <definedName name="______sem03">#REF!</definedName>
    <definedName name="______sem04">#REF!</definedName>
    <definedName name="______sem05">#REF!</definedName>
    <definedName name="______sem06">#REF!</definedName>
    <definedName name="______sem07">#REF!</definedName>
    <definedName name="______sm3">'[5]2003'!$D$50</definedName>
    <definedName name="______US1">#REF!</definedName>
    <definedName name="______UXB1">[6]Unix단가표!$D$7</definedName>
    <definedName name="______UXB2">[6]Unix단가표!$D$8</definedName>
    <definedName name="______UXB3">[6]Unix단가표!$D$9</definedName>
    <definedName name="______UXB4">[6]Unix단가표!$D$10</definedName>
    <definedName name="______UXC1">[6]Unix단가표!$D$12</definedName>
    <definedName name="______UXC2">[6]Unix단가표!$D$13</definedName>
    <definedName name="______UXC3">[6]Unix단가표!$D$14</definedName>
    <definedName name="______UXC4">[6]Unix단가표!$D$15</definedName>
    <definedName name="______UXD1">[6]Unix단가표!$D$17</definedName>
    <definedName name="______UXD2">[6]Unix단가표!$D$18</definedName>
    <definedName name="______UXD3">[6]Unix단가표!$D$19</definedName>
    <definedName name="______UXD4">[6]Unix단가표!$D$20</definedName>
    <definedName name="______UXE11">[6]Unix단가표!$D$22</definedName>
    <definedName name="______UXE12">[6]Unix단가표!$E$22</definedName>
    <definedName name="______UXE13">[6]Unix단가표!$F$22</definedName>
    <definedName name="______UXE21">[6]Unix단가표!$D$23</definedName>
    <definedName name="______UXE22">[6]Unix단가표!$E$23</definedName>
    <definedName name="______UXE23">[6]Unix단가표!$F$23</definedName>
    <definedName name="______UXE31">[6]Unix단가표!$D$24</definedName>
    <definedName name="______UXE32">[6]Unix단가표!$E$24</definedName>
    <definedName name="______UXE33">[6]Unix단가표!$F$24</definedName>
    <definedName name="______UXE41">[6]Unix단가표!$D$25</definedName>
    <definedName name="______UXE42">[6]Unix단가표!$E$25</definedName>
    <definedName name="______UXE43">[6]Unix단가표!$F$25</definedName>
    <definedName name="______UXF11">[6]Unix단가표!$D$27</definedName>
    <definedName name="______UXF12">[6]Unix단가표!$E$27</definedName>
    <definedName name="______UXF13">[6]Unix단가표!$F$27</definedName>
    <definedName name="______UXF21">[6]Unix단가표!$D$28</definedName>
    <definedName name="______UXF22">[6]Unix단가표!$E$28</definedName>
    <definedName name="______UXF23">[6]Unix단가표!$F$28</definedName>
    <definedName name="______UXF31">[6]Unix단가표!$D$29</definedName>
    <definedName name="______UXF32">[6]Unix단가표!$E$29</definedName>
    <definedName name="______UXF33">[6]Unix단가표!$F$29</definedName>
    <definedName name="______UXF41">[6]Unix단가표!$D$30</definedName>
    <definedName name="______UXF42">[6]Unix단가표!$E$30</definedName>
    <definedName name="______UXF43">[6]Unix단가표!$F$30</definedName>
    <definedName name="______UXG11">[6]Unix단가표!$D$32</definedName>
    <definedName name="______UXG12">[6]Unix단가표!$E$32</definedName>
    <definedName name="______UXG13">[6]Unix단가표!$F$32</definedName>
    <definedName name="______UXG21">[6]Unix단가표!$D$33</definedName>
    <definedName name="______UXG22">[6]Unix단가표!$E$33</definedName>
    <definedName name="______UXG23">[6]Unix단가표!$F$33</definedName>
    <definedName name="______UXG31">[6]Unix단가표!$D$34</definedName>
    <definedName name="______UXG32">[6]Unix단가표!$E$34</definedName>
    <definedName name="______UXG33">[6]Unix단가표!$F$34</definedName>
    <definedName name="______UXG41">[6]Unix단가표!$D$35</definedName>
    <definedName name="______UXG42">[6]Unix단가표!$E$35</definedName>
    <definedName name="______UXG43">[6]Unix단가표!$F$35</definedName>
    <definedName name="______UXH11">[6]Unix단가표!$D$37</definedName>
    <definedName name="______UXH12">[6]Unix단가표!$E$37</definedName>
    <definedName name="______UXH13">[6]Unix단가표!$F$37</definedName>
    <definedName name="______UXH21">[6]Unix단가표!$D$38</definedName>
    <definedName name="______UXH22">[6]Unix단가표!$E$38</definedName>
    <definedName name="______UXH23">[6]Unix단가표!$F$38</definedName>
    <definedName name="______UXH31">[6]Unix단가표!$D$39</definedName>
    <definedName name="______UXH32">[6]Unix단가표!$E$39</definedName>
    <definedName name="______UXH33">[6]Unix단가표!$F$39</definedName>
    <definedName name="______UXH41">[6]Unix단가표!$D$40</definedName>
    <definedName name="______UXH42">[6]Unix단가표!$E$40</definedName>
    <definedName name="______UXH43">[6]Unix단가표!$F$40</definedName>
    <definedName name="______UXI11">[6]Unix단가표!$D$44</definedName>
    <definedName name="______UXI12">[6]Unix단가표!$E$44</definedName>
    <definedName name="______UXI13">[6]Unix단가표!$F$44</definedName>
    <definedName name="______UXI21">[6]Unix단가표!$D$45</definedName>
    <definedName name="______UXI22">[6]Unix단가표!$E$45</definedName>
    <definedName name="______UXI23">[6]Unix단가표!$F$45</definedName>
    <definedName name="______UXI31">[6]Unix단가표!$D$46</definedName>
    <definedName name="______UXI32">[6]Unix단가표!$E$46</definedName>
    <definedName name="______UXI33">[6]Unix단가표!$F$46</definedName>
    <definedName name="______UXI41">[6]Unix단가표!$D$47</definedName>
    <definedName name="______UXI42">[6]Unix단가표!$E$47</definedName>
    <definedName name="______UXI43">[6]Unix단가표!$F$47</definedName>
    <definedName name="______UXJ11">[6]Unix단가표!$D$49</definedName>
    <definedName name="______UXJ12">[6]Unix단가표!$E$49</definedName>
    <definedName name="______UXJ13">[6]Unix단가표!$F$49</definedName>
    <definedName name="______UXJ21">[6]Unix단가표!$D$50</definedName>
    <definedName name="______UXJ22">[6]Unix단가표!$E$50</definedName>
    <definedName name="______UXJ23">[6]Unix단가표!$F$50</definedName>
    <definedName name="______UXJ31">[6]Unix단가표!$D$51</definedName>
    <definedName name="______UXJ32">[6]Unix단가표!$E$51</definedName>
    <definedName name="______UXJ33">[6]Unix단가표!$F$51</definedName>
    <definedName name="______UXJ41">[6]Unix단가표!$D$52</definedName>
    <definedName name="______UXJ42">[6]Unix단가표!$E$52</definedName>
    <definedName name="______UXJ43">[6]Unix단가표!$F$52</definedName>
    <definedName name="______UXK11">[6]Unix단가표!$D$54</definedName>
    <definedName name="______UXK12">[6]Unix단가표!$E$54</definedName>
    <definedName name="______UXK13">[6]Unix단가표!$F$54</definedName>
    <definedName name="______UXK21">[6]Unix단가표!$D$55</definedName>
    <definedName name="______UXK22">[6]Unix단가표!$E$55</definedName>
    <definedName name="______UXK23">[6]Unix단가표!$F$55</definedName>
    <definedName name="______UXK31">[6]Unix단가표!$D$56</definedName>
    <definedName name="______UXK32">[6]Unix단가표!$E$56</definedName>
    <definedName name="______UXK33">[6]Unix단가표!$F$56</definedName>
    <definedName name="______UXK41">[6]Unix단가표!$D$57</definedName>
    <definedName name="______UXK42">[6]Unix단가표!$E$57</definedName>
    <definedName name="______UXK43">[6]Unix단가표!$F$57</definedName>
    <definedName name="______UXL11">[6]Unix단가표!$D$59</definedName>
    <definedName name="______UXL12">[6]Unix단가표!$E$59</definedName>
    <definedName name="______UXL13">[6]Unix단가표!$F$59</definedName>
    <definedName name="______UXL21">[6]Unix단가표!$D$60</definedName>
    <definedName name="______UXL22">[6]Unix단가표!$E$60</definedName>
    <definedName name="______UXL23">[6]Unix단가표!$F$60</definedName>
    <definedName name="______UXL31">[6]Unix단가표!$D$61</definedName>
    <definedName name="______UXL32">[6]Unix단가표!$E$61</definedName>
    <definedName name="______UXL33">[6]Unix단가표!$F$61</definedName>
    <definedName name="______UXL41">[6]Unix단가표!$D$62</definedName>
    <definedName name="______UXL42">[6]Unix단가표!$E$62</definedName>
    <definedName name="______UXL43">[6]Unix단가표!$F$62</definedName>
    <definedName name="______UXM11">[6]Unix단가표!$D$64</definedName>
    <definedName name="______UXM12">[6]Unix단가표!$E$64</definedName>
    <definedName name="______UXM13">[6]Unix단가표!$F$64</definedName>
    <definedName name="______UXM21">[6]Unix단가표!$D$65</definedName>
    <definedName name="______UXM22">[6]Unix단가표!$E$65</definedName>
    <definedName name="______UXM23">[6]Unix단가표!$F$65</definedName>
    <definedName name="______UXM31">[6]Unix단가표!$D$66</definedName>
    <definedName name="______UXM32">[6]Unix단가표!$E$66</definedName>
    <definedName name="______UXM33">[6]Unix단가표!$F$66</definedName>
    <definedName name="______UXM41">[6]Unix단가표!$D$67</definedName>
    <definedName name="______UXM42">[6]Unix단가표!$E$67</definedName>
    <definedName name="______UXM43">[6]Unix단가표!$F$67</definedName>
    <definedName name="_____AAA2">#REF!</definedName>
    <definedName name="_____aaa3">#REF!</definedName>
    <definedName name="_____alr2">[1]Option!$I$29</definedName>
    <definedName name="_____fte2">'[2]운영 비용(Infra)-원가'!$B$1</definedName>
    <definedName name="_____JCH26">[3]이름표!$B$7</definedName>
    <definedName name="_____JCH32">[3]이름표!$B$8</definedName>
    <definedName name="_____JCH4">[3]이름표!$B$5</definedName>
    <definedName name="_____JCH7">[3]이름표!$B$6</definedName>
    <definedName name="_____NTB1">[4]NT운영단가표!$D$5</definedName>
    <definedName name="_____NTB2">[4]NT운영단가표!$D$6</definedName>
    <definedName name="_____NTB3">[4]NT운영단가표!$D$7</definedName>
    <definedName name="_____NTC1">[4]NT운영단가표!$D$8</definedName>
    <definedName name="_____NTC2">[4]NT운영단가표!$D$9</definedName>
    <definedName name="_____NTC3">[4]NT운영단가표!$D$10</definedName>
    <definedName name="_____NTD1">[4]NT운영단가표!$D$11</definedName>
    <definedName name="_____NTD2">[4]NT운영단가표!$D$12</definedName>
    <definedName name="_____NTD3">[4]NT운영단가표!$D$13</definedName>
    <definedName name="_____NTE11">[4]NT운영단가표!$D$14</definedName>
    <definedName name="_____NTE12">[4]NT운영단가표!$E$14</definedName>
    <definedName name="_____NTE13">[4]NT운영단가표!$F$14</definedName>
    <definedName name="_____NTE21">[4]NT운영단가표!$D$15</definedName>
    <definedName name="_____NTE22">[4]NT운영단가표!$E$15</definedName>
    <definedName name="_____NTE23">[4]NT운영단가표!$F$15</definedName>
    <definedName name="_____NTE31">[4]NT운영단가표!$D$16</definedName>
    <definedName name="_____NTE32">[4]NT운영단가표!$E$16</definedName>
    <definedName name="_____NTE33">[4]NT운영단가표!$F$16</definedName>
    <definedName name="_____NTF11">[4]NT운영단가표!$D$17</definedName>
    <definedName name="_____NTF12">[4]NT운영단가표!$E$17</definedName>
    <definedName name="_____NTF13">[4]NT운영단가표!$F$17</definedName>
    <definedName name="_____NTF21">[4]NT운영단가표!$D$18</definedName>
    <definedName name="_____NTF22">[4]NT운영단가표!$E$18</definedName>
    <definedName name="_____NTF23">[4]NT운영단가표!$F$18</definedName>
    <definedName name="_____NTF31">[4]NT운영단가표!$D$19</definedName>
    <definedName name="_____NTF32">[4]NT운영단가표!$E$19</definedName>
    <definedName name="_____NTF33">[4]NT운영단가표!$F$19</definedName>
    <definedName name="_____NTG11">[4]NT운영단가표!$D$20</definedName>
    <definedName name="_____NTG12">[4]NT운영단가표!$E$20</definedName>
    <definedName name="_____NTG13">[4]NT운영단가표!$F$20</definedName>
    <definedName name="_____NTG21">[4]NT운영단가표!$D$21</definedName>
    <definedName name="_____NTG22">[4]NT운영단가표!$E$21</definedName>
    <definedName name="_____NTG23">[4]NT운영단가표!$F$21</definedName>
    <definedName name="_____NTG31">[4]NT운영단가표!$D$22</definedName>
    <definedName name="_____NTG32">[4]NT운영단가표!$E$22</definedName>
    <definedName name="_____NTG33">[4]NT운영단가표!$F$22</definedName>
    <definedName name="_____NTH11">[4]NT운영단가표!$D$23</definedName>
    <definedName name="_____NTH12">[4]NT운영단가표!$E$23</definedName>
    <definedName name="_____NTH13">[4]NT운영단가표!$F$23</definedName>
    <definedName name="_____NTH21">[4]NT운영단가표!$D$24</definedName>
    <definedName name="_____NTH22">[4]NT운영단가표!$E$24</definedName>
    <definedName name="_____NTH23">[4]NT운영단가표!$F$24</definedName>
    <definedName name="_____NTH31">[4]NT운영단가표!$D$25</definedName>
    <definedName name="_____NTH32">[4]NT운영단가표!$E$25</definedName>
    <definedName name="_____NTH33">[4]NT운영단가표!$F$25</definedName>
    <definedName name="_____NTI11">[4]NT운영단가표!$D$28</definedName>
    <definedName name="_____NTI12">[4]NT운영단가표!$E$28</definedName>
    <definedName name="_____NTI13">[4]NT운영단가표!$F$28</definedName>
    <definedName name="_____NTI21">[4]NT운영단가표!$D$29</definedName>
    <definedName name="_____NTI22">[4]NT운영단가표!$E$29</definedName>
    <definedName name="_____NTI23">[4]NT운영단가표!$F$29</definedName>
    <definedName name="_____NTI31">[4]NT운영단가표!$D$30</definedName>
    <definedName name="_____NTI32">[4]NT운영단가표!$E$30</definedName>
    <definedName name="_____NTI33">[4]NT운영단가표!$F$30</definedName>
    <definedName name="_____NTJ11">[4]NT운영단가표!$D$31</definedName>
    <definedName name="_____NTJ12">[4]NT운영단가표!$E$31</definedName>
    <definedName name="_____NTJ13">[4]NT운영단가표!$F$31</definedName>
    <definedName name="_____NTJ21">[4]NT운영단가표!$D$32</definedName>
    <definedName name="_____NTJ22">[4]NT운영단가표!$E$32</definedName>
    <definedName name="_____NTJ23">[4]NT운영단가표!$F$32</definedName>
    <definedName name="_____NTJ31">[4]NT운영단가표!$D$33</definedName>
    <definedName name="_____NTJ32">[4]NT운영단가표!$E$33</definedName>
    <definedName name="_____NTJ33">[4]NT운영단가표!$F$33</definedName>
    <definedName name="_____NTK12">[4]NT운영단가표!$E$34</definedName>
    <definedName name="_____NTK13">[4]NT운영단가표!$F$34</definedName>
    <definedName name="_____NTK22">[4]NT운영단가표!$E$35</definedName>
    <definedName name="_____NTK23">[4]NT운영단가표!$F$35</definedName>
    <definedName name="_____NTK32">[4]NT운영단가표!$E$36</definedName>
    <definedName name="_____NTK33">[4]NT운영단가표!$F$36</definedName>
    <definedName name="_____NTL11">[4]NT운영단가표!$D$37</definedName>
    <definedName name="_____NTL12">[4]NT운영단가표!$E$37</definedName>
    <definedName name="_____NTL13">[4]NT운영단가표!$F$37</definedName>
    <definedName name="_____NTL21">[4]NT운영단가표!$D$38</definedName>
    <definedName name="_____NTL22">[4]NT운영단가표!$E$38</definedName>
    <definedName name="_____NTL23">[4]NT운영단가표!$F$38</definedName>
    <definedName name="_____NTL31">[4]NT운영단가표!$D$39</definedName>
    <definedName name="_____NTL32">[4]NT운영단가표!$E$39</definedName>
    <definedName name="_____NTL33">[4]NT운영단가표!$F$39</definedName>
    <definedName name="_____NTM11">[4]NT운영단가표!$D$40</definedName>
    <definedName name="_____NTM12">[4]NT운영단가표!$E$40</definedName>
    <definedName name="_____NTM13">[4]NT운영단가표!$F$40</definedName>
    <definedName name="_____NTM21">[4]NT운영단가표!$D$41</definedName>
    <definedName name="_____NTM22">[4]NT운영단가표!$E$41</definedName>
    <definedName name="_____NTM23">[4]NT운영단가표!$F$41</definedName>
    <definedName name="_____NTM31">[4]NT운영단가표!$D$42</definedName>
    <definedName name="_____NTM32">[4]NT운영단가표!$E$42</definedName>
    <definedName name="_____NTM33">[4]NT운영단가표!$F$42</definedName>
    <definedName name="_____PR1">#REF!</definedName>
    <definedName name="_____rt01">#REF!</definedName>
    <definedName name="_____sem02">#REF!</definedName>
    <definedName name="_____sem03">#REF!</definedName>
    <definedName name="_____sem04">#REF!</definedName>
    <definedName name="_____sem05">#REF!</definedName>
    <definedName name="_____sem06">#REF!</definedName>
    <definedName name="_____sem07">#REF!</definedName>
    <definedName name="_____sm3">'[5]2003'!$D$50</definedName>
    <definedName name="_____US1">#REF!</definedName>
    <definedName name="_____UXB1">[6]Unix단가표!$D$7</definedName>
    <definedName name="_____UXB2">[6]Unix단가표!$D$8</definedName>
    <definedName name="_____UXB3">[6]Unix단가표!$D$9</definedName>
    <definedName name="_____UXB4">[6]Unix단가표!$D$10</definedName>
    <definedName name="_____UXC1">[6]Unix단가표!$D$12</definedName>
    <definedName name="_____UXC2">[6]Unix단가표!$D$13</definedName>
    <definedName name="_____UXC3">[6]Unix단가표!$D$14</definedName>
    <definedName name="_____UXC4">[6]Unix단가표!$D$15</definedName>
    <definedName name="_____UXD1">[6]Unix단가표!$D$17</definedName>
    <definedName name="_____UXD2">[6]Unix단가표!$D$18</definedName>
    <definedName name="_____UXD3">[6]Unix단가표!$D$19</definedName>
    <definedName name="_____UXD4">[6]Unix단가표!$D$20</definedName>
    <definedName name="_____UXE11">[6]Unix단가표!$D$22</definedName>
    <definedName name="_____UXE12">[6]Unix단가표!$E$22</definedName>
    <definedName name="_____UXE13">[6]Unix단가표!$F$22</definedName>
    <definedName name="_____UXE21">[6]Unix단가표!$D$23</definedName>
    <definedName name="_____UXE22">[6]Unix단가표!$E$23</definedName>
    <definedName name="_____UXE23">[6]Unix단가표!$F$23</definedName>
    <definedName name="_____UXE31">[6]Unix단가표!$D$24</definedName>
    <definedName name="_____UXE32">[6]Unix단가표!$E$24</definedName>
    <definedName name="_____UXE33">[6]Unix단가표!$F$24</definedName>
    <definedName name="_____UXE41">[6]Unix단가표!$D$25</definedName>
    <definedName name="_____UXE42">[6]Unix단가표!$E$25</definedName>
    <definedName name="_____UXE43">[6]Unix단가표!$F$25</definedName>
    <definedName name="_____UXF11">[6]Unix단가표!$D$27</definedName>
    <definedName name="_____UXF12">[6]Unix단가표!$E$27</definedName>
    <definedName name="_____UXF13">[6]Unix단가표!$F$27</definedName>
    <definedName name="_____UXF21">[6]Unix단가표!$D$28</definedName>
    <definedName name="_____UXF22">[6]Unix단가표!$E$28</definedName>
    <definedName name="_____UXF23">[6]Unix단가표!$F$28</definedName>
    <definedName name="_____UXF31">[6]Unix단가표!$D$29</definedName>
    <definedName name="_____UXF32">[6]Unix단가표!$E$29</definedName>
    <definedName name="_____UXF33">[6]Unix단가표!$F$29</definedName>
    <definedName name="_____UXF41">[6]Unix단가표!$D$30</definedName>
    <definedName name="_____UXF42">[6]Unix단가표!$E$30</definedName>
    <definedName name="_____UXF43">[6]Unix단가표!$F$30</definedName>
    <definedName name="_____UXG11">[6]Unix단가표!$D$32</definedName>
    <definedName name="_____UXG12">[6]Unix단가표!$E$32</definedName>
    <definedName name="_____UXG13">[6]Unix단가표!$F$32</definedName>
    <definedName name="_____UXG21">[6]Unix단가표!$D$33</definedName>
    <definedName name="_____UXG22">[6]Unix단가표!$E$33</definedName>
    <definedName name="_____UXG23">[6]Unix단가표!$F$33</definedName>
    <definedName name="_____UXG31">[6]Unix단가표!$D$34</definedName>
    <definedName name="_____UXG32">[6]Unix단가표!$E$34</definedName>
    <definedName name="_____UXG33">[6]Unix단가표!$F$34</definedName>
    <definedName name="_____UXG41">[6]Unix단가표!$D$35</definedName>
    <definedName name="_____UXG42">[6]Unix단가표!$E$35</definedName>
    <definedName name="_____UXG43">[6]Unix단가표!$F$35</definedName>
    <definedName name="_____UXH11">[6]Unix단가표!$D$37</definedName>
    <definedName name="_____UXH12">[6]Unix단가표!$E$37</definedName>
    <definedName name="_____UXH13">[6]Unix단가표!$F$37</definedName>
    <definedName name="_____UXH21">[6]Unix단가표!$D$38</definedName>
    <definedName name="_____UXH22">[6]Unix단가표!$E$38</definedName>
    <definedName name="_____UXH23">[6]Unix단가표!$F$38</definedName>
    <definedName name="_____UXH31">[6]Unix단가표!$D$39</definedName>
    <definedName name="_____UXH32">[6]Unix단가표!$E$39</definedName>
    <definedName name="_____UXH33">[6]Unix단가표!$F$39</definedName>
    <definedName name="_____UXH41">[6]Unix단가표!$D$40</definedName>
    <definedName name="_____UXH42">[6]Unix단가표!$E$40</definedName>
    <definedName name="_____UXH43">[6]Unix단가표!$F$40</definedName>
    <definedName name="_____UXI11">[6]Unix단가표!$D$44</definedName>
    <definedName name="_____UXI12">[6]Unix단가표!$E$44</definedName>
    <definedName name="_____UXI13">[6]Unix단가표!$F$44</definedName>
    <definedName name="_____UXI21">[6]Unix단가표!$D$45</definedName>
    <definedName name="_____UXI22">[6]Unix단가표!$E$45</definedName>
    <definedName name="_____UXI23">[6]Unix단가표!$F$45</definedName>
    <definedName name="_____UXI31">[6]Unix단가표!$D$46</definedName>
    <definedName name="_____UXI32">[6]Unix단가표!$E$46</definedName>
    <definedName name="_____UXI33">[6]Unix단가표!$F$46</definedName>
    <definedName name="_____UXI41">[6]Unix단가표!$D$47</definedName>
    <definedName name="_____UXI42">[6]Unix단가표!$E$47</definedName>
    <definedName name="_____UXI43">[6]Unix단가표!$F$47</definedName>
    <definedName name="_____UXJ11">[6]Unix단가표!$D$49</definedName>
    <definedName name="_____UXJ12">[6]Unix단가표!$E$49</definedName>
    <definedName name="_____UXJ13">[6]Unix단가표!$F$49</definedName>
    <definedName name="_____UXJ21">[6]Unix단가표!$D$50</definedName>
    <definedName name="_____UXJ22">[6]Unix단가표!$E$50</definedName>
    <definedName name="_____UXJ23">[6]Unix단가표!$F$50</definedName>
    <definedName name="_____UXJ31">[6]Unix단가표!$D$51</definedName>
    <definedName name="_____UXJ32">[6]Unix단가표!$E$51</definedName>
    <definedName name="_____UXJ33">[6]Unix단가표!$F$51</definedName>
    <definedName name="_____UXJ41">[6]Unix단가표!$D$52</definedName>
    <definedName name="_____UXJ42">[6]Unix단가표!$E$52</definedName>
    <definedName name="_____UXJ43">[6]Unix단가표!$F$52</definedName>
    <definedName name="_____UXK11">[6]Unix단가표!$D$54</definedName>
    <definedName name="_____UXK12">[6]Unix단가표!$E$54</definedName>
    <definedName name="_____UXK13">[6]Unix단가표!$F$54</definedName>
    <definedName name="_____UXK21">[6]Unix단가표!$D$55</definedName>
    <definedName name="_____UXK22">[6]Unix단가표!$E$55</definedName>
    <definedName name="_____UXK23">[6]Unix단가표!$F$55</definedName>
    <definedName name="_____UXK31">[6]Unix단가표!$D$56</definedName>
    <definedName name="_____UXK32">[6]Unix단가표!$E$56</definedName>
    <definedName name="_____UXK33">[6]Unix단가표!$F$56</definedName>
    <definedName name="_____UXK41">[6]Unix단가표!$D$57</definedName>
    <definedName name="_____UXK42">[6]Unix단가표!$E$57</definedName>
    <definedName name="_____UXK43">[6]Unix단가표!$F$57</definedName>
    <definedName name="_____UXL11">[6]Unix단가표!$D$59</definedName>
    <definedName name="_____UXL12">[6]Unix단가표!$E$59</definedName>
    <definedName name="_____UXL13">[6]Unix단가표!$F$59</definedName>
    <definedName name="_____UXL21">[6]Unix단가표!$D$60</definedName>
    <definedName name="_____UXL22">[6]Unix단가표!$E$60</definedName>
    <definedName name="_____UXL23">[6]Unix단가표!$F$60</definedName>
    <definedName name="_____UXL31">[6]Unix단가표!$D$61</definedName>
    <definedName name="_____UXL32">[6]Unix단가표!$E$61</definedName>
    <definedName name="_____UXL33">[6]Unix단가표!$F$61</definedName>
    <definedName name="_____UXL41">[6]Unix단가표!$D$62</definedName>
    <definedName name="_____UXL42">[6]Unix단가표!$E$62</definedName>
    <definedName name="_____UXL43">[6]Unix단가표!$F$62</definedName>
    <definedName name="_____UXM11">[6]Unix단가표!$D$64</definedName>
    <definedName name="_____UXM12">[6]Unix단가표!$E$64</definedName>
    <definedName name="_____UXM13">[6]Unix단가표!$F$64</definedName>
    <definedName name="_____UXM21">[6]Unix단가표!$D$65</definedName>
    <definedName name="_____UXM22">[6]Unix단가표!$E$65</definedName>
    <definedName name="_____UXM23">[6]Unix단가표!$F$65</definedName>
    <definedName name="_____UXM31">[6]Unix단가표!$D$66</definedName>
    <definedName name="_____UXM32">[6]Unix단가표!$E$66</definedName>
    <definedName name="_____UXM33">[6]Unix단가표!$F$66</definedName>
    <definedName name="_____UXM41">[6]Unix단가표!$D$67</definedName>
    <definedName name="_____UXM42">[6]Unix단가표!$E$67</definedName>
    <definedName name="_____UXM43">[6]Unix단가표!$F$67</definedName>
    <definedName name="____AAA2">#REF!</definedName>
    <definedName name="____aaa3">#REF!</definedName>
    <definedName name="____alr2">[1]Option!$I$29</definedName>
    <definedName name="____ARC2" hidden="1">{"'Desktop Inventory 현황'!$B$2:$O$35"}</definedName>
    <definedName name="____fte2">'[2]운영 비용(Infra)-원가'!$B$1</definedName>
    <definedName name="____JCH26">[3]이름표!$B$7</definedName>
    <definedName name="____JCH32">[3]이름표!$B$8</definedName>
    <definedName name="____JCH4">[3]이름표!$B$5</definedName>
    <definedName name="____JCH7">[3]이름표!$B$6</definedName>
    <definedName name="____kwy1" hidden="1">{#N/A,#N/A,FALSE,"ALM-ASISC"}</definedName>
    <definedName name="____NTB1">[4]NT운영단가표!$D$5</definedName>
    <definedName name="____NTB2">[4]NT운영단가표!$D$6</definedName>
    <definedName name="____NTB3">[4]NT운영단가표!$D$7</definedName>
    <definedName name="____NTC1">[4]NT운영단가표!$D$8</definedName>
    <definedName name="____NTC2">[4]NT운영단가표!$D$9</definedName>
    <definedName name="____NTC3">[4]NT운영단가표!$D$10</definedName>
    <definedName name="____NTD1">[4]NT운영단가표!$D$11</definedName>
    <definedName name="____NTD2">[4]NT운영단가표!$D$12</definedName>
    <definedName name="____NTD3">[4]NT운영단가표!$D$13</definedName>
    <definedName name="____NTE11">[4]NT운영단가표!$D$14</definedName>
    <definedName name="____NTE12">[4]NT운영단가표!$E$14</definedName>
    <definedName name="____NTE13">[4]NT운영단가표!$F$14</definedName>
    <definedName name="____NTE21">[4]NT운영단가표!$D$15</definedName>
    <definedName name="____NTE22">[4]NT운영단가표!$E$15</definedName>
    <definedName name="____NTE23">[4]NT운영단가표!$F$15</definedName>
    <definedName name="____NTE31">[4]NT운영단가표!$D$16</definedName>
    <definedName name="____NTE32">[4]NT운영단가표!$E$16</definedName>
    <definedName name="____NTE33">[4]NT운영단가표!$F$16</definedName>
    <definedName name="____NTF11">[4]NT운영단가표!$D$17</definedName>
    <definedName name="____NTF12">[4]NT운영단가표!$E$17</definedName>
    <definedName name="____NTF13">[4]NT운영단가표!$F$17</definedName>
    <definedName name="____NTF21">[4]NT운영단가표!$D$18</definedName>
    <definedName name="____NTF22">[4]NT운영단가표!$E$18</definedName>
    <definedName name="____NTF23">[4]NT운영단가표!$F$18</definedName>
    <definedName name="____NTF31">[4]NT운영단가표!$D$19</definedName>
    <definedName name="____NTF32">[4]NT운영단가표!$E$19</definedName>
    <definedName name="____NTF33">[4]NT운영단가표!$F$19</definedName>
    <definedName name="____NTG11">[4]NT운영단가표!$D$20</definedName>
    <definedName name="____NTG12">[4]NT운영단가표!$E$20</definedName>
    <definedName name="____NTG13">[4]NT운영단가표!$F$20</definedName>
    <definedName name="____NTG21">[4]NT운영단가표!$D$21</definedName>
    <definedName name="____NTG22">[4]NT운영단가표!$E$21</definedName>
    <definedName name="____NTG23">[4]NT운영단가표!$F$21</definedName>
    <definedName name="____NTG31">[4]NT운영단가표!$D$22</definedName>
    <definedName name="____NTG32">[4]NT운영단가표!$E$22</definedName>
    <definedName name="____NTG33">[4]NT운영단가표!$F$22</definedName>
    <definedName name="____NTH11">[4]NT운영단가표!$D$23</definedName>
    <definedName name="____NTH12">[4]NT운영단가표!$E$23</definedName>
    <definedName name="____NTH13">[4]NT운영단가표!$F$23</definedName>
    <definedName name="____NTH21">[4]NT운영단가표!$D$24</definedName>
    <definedName name="____NTH22">[4]NT운영단가표!$E$24</definedName>
    <definedName name="____NTH23">[4]NT운영단가표!$F$24</definedName>
    <definedName name="____NTH31">[4]NT운영단가표!$D$25</definedName>
    <definedName name="____NTH32">[4]NT운영단가표!$E$25</definedName>
    <definedName name="____NTH33">[4]NT운영단가표!$F$25</definedName>
    <definedName name="____NTI11">[4]NT운영단가표!$D$28</definedName>
    <definedName name="____NTI12">[4]NT운영단가표!$E$28</definedName>
    <definedName name="____NTI13">[4]NT운영단가표!$F$28</definedName>
    <definedName name="____NTI21">[4]NT운영단가표!$D$29</definedName>
    <definedName name="____NTI22">[4]NT운영단가표!$E$29</definedName>
    <definedName name="____NTI23">[4]NT운영단가표!$F$29</definedName>
    <definedName name="____NTI31">[4]NT운영단가표!$D$30</definedName>
    <definedName name="____NTI32">[4]NT운영단가표!$E$30</definedName>
    <definedName name="____NTI33">[4]NT운영단가표!$F$30</definedName>
    <definedName name="____NTJ11">[4]NT운영단가표!$D$31</definedName>
    <definedName name="____NTJ12">[4]NT운영단가표!$E$31</definedName>
    <definedName name="____NTJ13">[4]NT운영단가표!$F$31</definedName>
    <definedName name="____NTJ21">[4]NT운영단가표!$D$32</definedName>
    <definedName name="____NTJ22">[4]NT운영단가표!$E$32</definedName>
    <definedName name="____NTJ23">[4]NT운영단가표!$F$32</definedName>
    <definedName name="____NTJ31">[4]NT운영단가표!$D$33</definedName>
    <definedName name="____NTJ32">[4]NT운영단가표!$E$33</definedName>
    <definedName name="____NTJ33">[4]NT운영단가표!$F$33</definedName>
    <definedName name="____NTK12">[4]NT운영단가표!$E$34</definedName>
    <definedName name="____NTK13">[4]NT운영단가표!$F$34</definedName>
    <definedName name="____NTK22">[4]NT운영단가표!$E$35</definedName>
    <definedName name="____NTK23">[4]NT운영단가표!$F$35</definedName>
    <definedName name="____NTK32">[4]NT운영단가표!$E$36</definedName>
    <definedName name="____NTK33">[4]NT운영단가표!$F$36</definedName>
    <definedName name="____NTL11">[4]NT운영단가표!$D$37</definedName>
    <definedName name="____NTL12">[4]NT운영단가표!$E$37</definedName>
    <definedName name="____NTL13">[4]NT운영단가표!$F$37</definedName>
    <definedName name="____NTL21">[4]NT운영단가표!$D$38</definedName>
    <definedName name="____NTL22">[4]NT운영단가표!$E$38</definedName>
    <definedName name="____NTL23">[4]NT운영단가표!$F$38</definedName>
    <definedName name="____NTL31">[4]NT운영단가표!$D$39</definedName>
    <definedName name="____NTL32">[4]NT운영단가표!$E$39</definedName>
    <definedName name="____NTL33">[4]NT운영단가표!$F$39</definedName>
    <definedName name="____NTM11">[4]NT운영단가표!$D$40</definedName>
    <definedName name="____NTM12">[4]NT운영단가표!$E$40</definedName>
    <definedName name="____NTM13">[4]NT운영단가표!$F$40</definedName>
    <definedName name="____NTM21">[4]NT운영단가표!$D$41</definedName>
    <definedName name="____NTM22">[4]NT운영단가표!$E$41</definedName>
    <definedName name="____NTM23">[4]NT운영단가표!$F$41</definedName>
    <definedName name="____NTM31">[4]NT운영단가표!$D$42</definedName>
    <definedName name="____NTM32">[4]NT운영단가표!$E$42</definedName>
    <definedName name="____NTM33">[4]NT운영단가표!$F$42</definedName>
    <definedName name="____PR1">#REF!</definedName>
    <definedName name="____rt01">#REF!</definedName>
    <definedName name="____sem02">#REF!</definedName>
    <definedName name="____sem03">#REF!</definedName>
    <definedName name="____sem04">#REF!</definedName>
    <definedName name="____sem05">#REF!</definedName>
    <definedName name="____sem06">#REF!</definedName>
    <definedName name="____sem07">#REF!</definedName>
    <definedName name="____sm3">'[5]2003'!$D$50</definedName>
    <definedName name="____US1">#REF!</definedName>
    <definedName name="____UXB1">[6]Unix단가표!$D$7</definedName>
    <definedName name="____UXB2">[6]Unix단가표!$D$8</definedName>
    <definedName name="____UXB3">[6]Unix단가표!$D$9</definedName>
    <definedName name="____UXB4">[6]Unix단가표!$D$10</definedName>
    <definedName name="____UXC1">[6]Unix단가표!$D$12</definedName>
    <definedName name="____UXC2">[6]Unix단가표!$D$13</definedName>
    <definedName name="____UXC3">[6]Unix단가표!$D$14</definedName>
    <definedName name="____UXC4">[6]Unix단가표!$D$15</definedName>
    <definedName name="____UXD1">[6]Unix단가표!$D$17</definedName>
    <definedName name="____UXD2">[6]Unix단가표!$D$18</definedName>
    <definedName name="____UXD3">[6]Unix단가표!$D$19</definedName>
    <definedName name="____UXD4">[6]Unix단가표!$D$20</definedName>
    <definedName name="____UXE11">[6]Unix단가표!$D$22</definedName>
    <definedName name="____UXE12">[6]Unix단가표!$E$22</definedName>
    <definedName name="____UXE13">[6]Unix단가표!$F$22</definedName>
    <definedName name="____UXE21">[6]Unix단가표!$D$23</definedName>
    <definedName name="____UXE22">[6]Unix단가표!$E$23</definedName>
    <definedName name="____UXE23">[6]Unix단가표!$F$23</definedName>
    <definedName name="____UXE31">[6]Unix단가표!$D$24</definedName>
    <definedName name="____UXE32">[6]Unix단가표!$E$24</definedName>
    <definedName name="____UXE33">[6]Unix단가표!$F$24</definedName>
    <definedName name="____UXE41">[6]Unix단가표!$D$25</definedName>
    <definedName name="____UXE42">[6]Unix단가표!$E$25</definedName>
    <definedName name="____UXE43">[6]Unix단가표!$F$25</definedName>
    <definedName name="____UXF11">[6]Unix단가표!$D$27</definedName>
    <definedName name="____UXF12">[6]Unix단가표!$E$27</definedName>
    <definedName name="____UXF13">[6]Unix단가표!$F$27</definedName>
    <definedName name="____UXF21">[6]Unix단가표!$D$28</definedName>
    <definedName name="____UXF22">[6]Unix단가표!$E$28</definedName>
    <definedName name="____UXF23">[6]Unix단가표!$F$28</definedName>
    <definedName name="____UXF31">[6]Unix단가표!$D$29</definedName>
    <definedName name="____UXF32">[6]Unix단가표!$E$29</definedName>
    <definedName name="____UXF33">[6]Unix단가표!$F$29</definedName>
    <definedName name="____UXF41">[6]Unix단가표!$D$30</definedName>
    <definedName name="____UXF42">[6]Unix단가표!$E$30</definedName>
    <definedName name="____UXF43">[6]Unix단가표!$F$30</definedName>
    <definedName name="____UXG11">[6]Unix단가표!$D$32</definedName>
    <definedName name="____UXG12">[6]Unix단가표!$E$32</definedName>
    <definedName name="____UXG13">[6]Unix단가표!$F$32</definedName>
    <definedName name="____UXG21">[6]Unix단가표!$D$33</definedName>
    <definedName name="____UXG22">[6]Unix단가표!$E$33</definedName>
    <definedName name="____UXG23">[6]Unix단가표!$F$33</definedName>
    <definedName name="____UXG31">[6]Unix단가표!$D$34</definedName>
    <definedName name="____UXG32">[6]Unix단가표!$E$34</definedName>
    <definedName name="____UXG33">[6]Unix단가표!$F$34</definedName>
    <definedName name="____UXG41">[6]Unix단가표!$D$35</definedName>
    <definedName name="____UXG42">[6]Unix단가표!$E$35</definedName>
    <definedName name="____UXG43">[6]Unix단가표!$F$35</definedName>
    <definedName name="____UXH11">[6]Unix단가표!$D$37</definedName>
    <definedName name="____UXH12">[6]Unix단가표!$E$37</definedName>
    <definedName name="____UXH13">[6]Unix단가표!$F$37</definedName>
    <definedName name="____UXH21">[6]Unix단가표!$D$38</definedName>
    <definedName name="____UXH22">[6]Unix단가표!$E$38</definedName>
    <definedName name="____UXH23">[6]Unix단가표!$F$38</definedName>
    <definedName name="____UXH31">[6]Unix단가표!$D$39</definedName>
    <definedName name="____UXH32">[6]Unix단가표!$E$39</definedName>
    <definedName name="____UXH33">[6]Unix단가표!$F$39</definedName>
    <definedName name="____UXH41">[6]Unix단가표!$D$40</definedName>
    <definedName name="____UXH42">[6]Unix단가표!$E$40</definedName>
    <definedName name="____UXH43">[6]Unix단가표!$F$40</definedName>
    <definedName name="____UXI11">[6]Unix단가표!$D$44</definedName>
    <definedName name="____UXI12">[6]Unix단가표!$E$44</definedName>
    <definedName name="____UXI13">[6]Unix단가표!$F$44</definedName>
    <definedName name="____UXI21">[6]Unix단가표!$D$45</definedName>
    <definedName name="____UXI22">[6]Unix단가표!$E$45</definedName>
    <definedName name="____UXI23">[6]Unix단가표!$F$45</definedName>
    <definedName name="____UXI31">[6]Unix단가표!$D$46</definedName>
    <definedName name="____UXI32">[6]Unix단가표!$E$46</definedName>
    <definedName name="____UXI33">[6]Unix단가표!$F$46</definedName>
    <definedName name="____UXI41">[6]Unix단가표!$D$47</definedName>
    <definedName name="____UXI42">[6]Unix단가표!$E$47</definedName>
    <definedName name="____UXI43">[6]Unix단가표!$F$47</definedName>
    <definedName name="____UXJ11">[6]Unix단가표!$D$49</definedName>
    <definedName name="____UXJ12">[6]Unix단가표!$E$49</definedName>
    <definedName name="____UXJ13">[6]Unix단가표!$F$49</definedName>
    <definedName name="____UXJ21">[6]Unix단가표!$D$50</definedName>
    <definedName name="____UXJ22">[6]Unix단가표!$E$50</definedName>
    <definedName name="____UXJ23">[6]Unix단가표!$F$50</definedName>
    <definedName name="____UXJ31">[6]Unix단가표!$D$51</definedName>
    <definedName name="____UXJ32">[6]Unix단가표!$E$51</definedName>
    <definedName name="____UXJ33">[6]Unix단가표!$F$51</definedName>
    <definedName name="____UXJ41">[6]Unix단가표!$D$52</definedName>
    <definedName name="____UXJ42">[6]Unix단가표!$E$52</definedName>
    <definedName name="____UXJ43">[6]Unix단가표!$F$52</definedName>
    <definedName name="____UXK11">[6]Unix단가표!$D$54</definedName>
    <definedName name="____UXK12">[6]Unix단가표!$E$54</definedName>
    <definedName name="____UXK13">[6]Unix단가표!$F$54</definedName>
    <definedName name="____UXK21">[6]Unix단가표!$D$55</definedName>
    <definedName name="____UXK22">[6]Unix단가표!$E$55</definedName>
    <definedName name="____UXK23">[6]Unix단가표!$F$55</definedName>
    <definedName name="____UXK31">[6]Unix단가표!$D$56</definedName>
    <definedName name="____UXK32">[6]Unix단가표!$E$56</definedName>
    <definedName name="____UXK33">[6]Unix단가표!$F$56</definedName>
    <definedName name="____UXK41">[6]Unix단가표!$D$57</definedName>
    <definedName name="____UXK42">[6]Unix단가표!$E$57</definedName>
    <definedName name="____UXK43">[6]Unix단가표!$F$57</definedName>
    <definedName name="____UXL11">[6]Unix단가표!$D$59</definedName>
    <definedName name="____UXL12">[6]Unix단가표!$E$59</definedName>
    <definedName name="____UXL13">[6]Unix단가표!$F$59</definedName>
    <definedName name="____UXL21">[6]Unix단가표!$D$60</definedName>
    <definedName name="____UXL22">[6]Unix단가표!$E$60</definedName>
    <definedName name="____UXL23">[6]Unix단가표!$F$60</definedName>
    <definedName name="____UXL31">[6]Unix단가표!$D$61</definedName>
    <definedName name="____UXL32">[6]Unix단가표!$E$61</definedName>
    <definedName name="____UXL33">[6]Unix단가표!$F$61</definedName>
    <definedName name="____UXL41">[6]Unix단가표!$D$62</definedName>
    <definedName name="____UXL42">[6]Unix단가표!$E$62</definedName>
    <definedName name="____UXL43">[6]Unix단가표!$F$62</definedName>
    <definedName name="____UXM11">[6]Unix단가표!$D$64</definedName>
    <definedName name="____UXM12">[6]Unix단가표!$E$64</definedName>
    <definedName name="____UXM13">[6]Unix단가표!$F$64</definedName>
    <definedName name="____UXM21">[6]Unix단가표!$D$65</definedName>
    <definedName name="____UXM22">[6]Unix단가표!$E$65</definedName>
    <definedName name="____UXM23">[6]Unix단가표!$F$65</definedName>
    <definedName name="____UXM31">[6]Unix단가표!$D$66</definedName>
    <definedName name="____UXM32">[6]Unix단가표!$E$66</definedName>
    <definedName name="____UXM33">[6]Unix단가표!$F$66</definedName>
    <definedName name="____UXM41">[6]Unix단가표!$D$67</definedName>
    <definedName name="____UXM42">[6]Unix단가표!$E$67</definedName>
    <definedName name="____UXM43">[6]Unix단가표!$F$67</definedName>
    <definedName name="____xlfn.BAHTTEXT" hidden="1">#NAME?</definedName>
    <definedName name="___AAA2">#REF!</definedName>
    <definedName name="___aaa3">#REF!</definedName>
    <definedName name="___alr2">[1]Option!$I$29</definedName>
    <definedName name="___ARC2">{"'Desktop Inventory 현황'!$B$2:$O$35"}</definedName>
    <definedName name="___fte2">'[2]운영 비용(Infra)-원가'!$B$1</definedName>
    <definedName name="___JCH26">[3]이름표!$B$7</definedName>
    <definedName name="___JCH32">[3]이름표!$B$8</definedName>
    <definedName name="___JCH4">[3]이름표!$B$5</definedName>
    <definedName name="___JCH7">[3]이름표!$B$6</definedName>
    <definedName name="___kwy1" localSheetId="5" hidden="1">{#N/A,#N/A,FALSE,"ALM-ASISC"}</definedName>
    <definedName name="___kwy1" hidden="1">{#N/A,#N/A,FALSE,"ALM-ASISC"}</definedName>
    <definedName name="___NTB1">[4]NT운영단가표!$D$5</definedName>
    <definedName name="___NTB2">[4]NT운영단가표!$D$6</definedName>
    <definedName name="___NTB3">[4]NT운영단가표!$D$7</definedName>
    <definedName name="___NTC1">[4]NT운영단가표!$D$8</definedName>
    <definedName name="___NTC2">[4]NT운영단가표!$D$9</definedName>
    <definedName name="___NTC3">[4]NT운영단가표!$D$10</definedName>
    <definedName name="___NTD1">[4]NT운영단가표!$D$11</definedName>
    <definedName name="___NTD2">[4]NT운영단가표!$D$12</definedName>
    <definedName name="___NTD3">[4]NT운영단가표!$D$13</definedName>
    <definedName name="___NTE11">[4]NT운영단가표!$D$14</definedName>
    <definedName name="___NTE12">[4]NT운영단가표!$E$14</definedName>
    <definedName name="___NTE13">[4]NT운영단가표!$F$14</definedName>
    <definedName name="___NTE21">[4]NT운영단가표!$D$15</definedName>
    <definedName name="___NTE22">[4]NT운영단가표!$E$15</definedName>
    <definedName name="___NTE23">[4]NT운영단가표!$F$15</definedName>
    <definedName name="___NTE31">[4]NT운영단가표!$D$16</definedName>
    <definedName name="___NTE32">[4]NT운영단가표!$E$16</definedName>
    <definedName name="___NTE33">[4]NT운영단가표!$F$16</definedName>
    <definedName name="___NTF11">[4]NT운영단가표!$D$17</definedName>
    <definedName name="___NTF12">[4]NT운영단가표!$E$17</definedName>
    <definedName name="___NTF13">[4]NT운영단가표!$F$17</definedName>
    <definedName name="___NTF21">[4]NT운영단가표!$D$18</definedName>
    <definedName name="___NTF22">[4]NT운영단가표!$E$18</definedName>
    <definedName name="___NTF23">[4]NT운영단가표!$F$18</definedName>
    <definedName name="___NTF31">[4]NT운영단가표!$D$19</definedName>
    <definedName name="___NTF32">[4]NT운영단가표!$E$19</definedName>
    <definedName name="___NTF33">[4]NT운영단가표!$F$19</definedName>
    <definedName name="___NTG11">[4]NT운영단가표!$D$20</definedName>
    <definedName name="___NTG12">[4]NT운영단가표!$E$20</definedName>
    <definedName name="___NTG13">[4]NT운영단가표!$F$20</definedName>
    <definedName name="___NTG21">[4]NT운영단가표!$D$21</definedName>
    <definedName name="___NTG22">[4]NT운영단가표!$E$21</definedName>
    <definedName name="___NTG23">[4]NT운영단가표!$F$21</definedName>
    <definedName name="___NTG31">[4]NT운영단가표!$D$22</definedName>
    <definedName name="___NTG32">[4]NT운영단가표!$E$22</definedName>
    <definedName name="___NTG33">[4]NT운영단가표!$F$22</definedName>
    <definedName name="___NTH11">[4]NT운영단가표!$D$23</definedName>
    <definedName name="___NTH12">[4]NT운영단가표!$E$23</definedName>
    <definedName name="___NTH13">[4]NT운영단가표!$F$23</definedName>
    <definedName name="___NTH21">[4]NT운영단가표!$D$24</definedName>
    <definedName name="___NTH22">[4]NT운영단가표!$E$24</definedName>
    <definedName name="___NTH23">[4]NT운영단가표!$F$24</definedName>
    <definedName name="___NTH31">[4]NT운영단가표!$D$25</definedName>
    <definedName name="___NTH32">[4]NT운영단가표!$E$25</definedName>
    <definedName name="___NTH33">[4]NT운영단가표!$F$25</definedName>
    <definedName name="___NTI11">[4]NT운영단가표!$D$28</definedName>
    <definedName name="___NTI12">[4]NT운영단가표!$E$28</definedName>
    <definedName name="___NTI13">[4]NT운영단가표!$F$28</definedName>
    <definedName name="___NTI21">[4]NT운영단가표!$D$29</definedName>
    <definedName name="___NTI22">[4]NT운영단가표!$E$29</definedName>
    <definedName name="___NTI23">[4]NT운영단가표!$F$29</definedName>
    <definedName name="___NTI31">[4]NT운영단가표!$D$30</definedName>
    <definedName name="___NTI32">[4]NT운영단가표!$E$30</definedName>
    <definedName name="___NTI33">[4]NT운영단가표!$F$30</definedName>
    <definedName name="___NTJ11">[4]NT운영단가표!$D$31</definedName>
    <definedName name="___NTJ12">[4]NT운영단가표!$E$31</definedName>
    <definedName name="___NTJ13">[4]NT운영단가표!$F$31</definedName>
    <definedName name="___NTJ21">[4]NT운영단가표!$D$32</definedName>
    <definedName name="___NTJ22">[4]NT운영단가표!$E$32</definedName>
    <definedName name="___NTJ23">[4]NT운영단가표!$F$32</definedName>
    <definedName name="___NTJ31">[4]NT운영단가표!$D$33</definedName>
    <definedName name="___NTJ32">[4]NT운영단가표!$E$33</definedName>
    <definedName name="___NTJ33">[4]NT운영단가표!$F$33</definedName>
    <definedName name="___NTK12">[4]NT운영단가표!$E$34</definedName>
    <definedName name="___NTK13">[4]NT운영단가표!$F$34</definedName>
    <definedName name="___NTK22">[4]NT운영단가표!$E$35</definedName>
    <definedName name="___NTK23">[4]NT운영단가표!$F$35</definedName>
    <definedName name="___NTK32">[4]NT운영단가표!$E$36</definedName>
    <definedName name="___NTK33">[4]NT운영단가표!$F$36</definedName>
    <definedName name="___NTL11">[4]NT운영단가표!$D$37</definedName>
    <definedName name="___NTL12">[4]NT운영단가표!$E$37</definedName>
    <definedName name="___NTL13">[4]NT운영단가표!$F$37</definedName>
    <definedName name="___NTL21">[4]NT운영단가표!$D$38</definedName>
    <definedName name="___NTL22">[4]NT운영단가표!$E$38</definedName>
    <definedName name="___NTL23">[4]NT운영단가표!$F$38</definedName>
    <definedName name="___NTL31">[4]NT운영단가표!$D$39</definedName>
    <definedName name="___NTL32">[4]NT운영단가표!$E$39</definedName>
    <definedName name="___NTL33">[4]NT운영단가표!$F$39</definedName>
    <definedName name="___NTM11">[4]NT운영단가표!$D$40</definedName>
    <definedName name="___NTM12">[4]NT운영단가표!$E$40</definedName>
    <definedName name="___NTM13">[4]NT운영단가표!$F$40</definedName>
    <definedName name="___NTM21">[4]NT운영단가표!$D$41</definedName>
    <definedName name="___NTM22">[4]NT운영단가표!$E$41</definedName>
    <definedName name="___NTM23">[4]NT운영단가표!$F$41</definedName>
    <definedName name="___NTM31">[4]NT운영단가표!$D$42</definedName>
    <definedName name="___NTM32">[4]NT운영단가표!$E$42</definedName>
    <definedName name="___NTM33">[4]NT운영단가표!$F$42</definedName>
    <definedName name="___PR1">#REF!</definedName>
    <definedName name="___rt01">#REF!</definedName>
    <definedName name="___rx1600">#REF!</definedName>
    <definedName name="___sem02">#REF!</definedName>
    <definedName name="___sem03">#REF!</definedName>
    <definedName name="___sem04">#REF!</definedName>
    <definedName name="___sem05">#REF!</definedName>
    <definedName name="___sem06">#REF!</definedName>
    <definedName name="___sem07">#REF!</definedName>
    <definedName name="___sm3">'[5]2003'!$D$50</definedName>
    <definedName name="___US1">#REF!</definedName>
    <definedName name="___UXB1">[6]Unix단가표!$D$7</definedName>
    <definedName name="___UXB2">[6]Unix단가표!$D$8</definedName>
    <definedName name="___UXB3">[6]Unix단가표!$D$9</definedName>
    <definedName name="___UXB4">[6]Unix단가표!$D$10</definedName>
    <definedName name="___UXC1">[6]Unix단가표!$D$12</definedName>
    <definedName name="___UXC2">[6]Unix단가표!$D$13</definedName>
    <definedName name="___UXC3">[6]Unix단가표!$D$14</definedName>
    <definedName name="___UXC4">[6]Unix단가표!$D$15</definedName>
    <definedName name="___UXD1">[6]Unix단가표!$D$17</definedName>
    <definedName name="___UXD2">[6]Unix단가표!$D$18</definedName>
    <definedName name="___UXD3">[6]Unix단가표!$D$19</definedName>
    <definedName name="___UXD4">[6]Unix단가표!$D$20</definedName>
    <definedName name="___UXE11">[6]Unix단가표!$D$22</definedName>
    <definedName name="___UXE12">[6]Unix단가표!$E$22</definedName>
    <definedName name="___UXE13">[6]Unix단가표!$F$22</definedName>
    <definedName name="___UXE21">[6]Unix단가표!$D$23</definedName>
    <definedName name="___UXE22">[6]Unix단가표!$E$23</definedName>
    <definedName name="___UXE23">[6]Unix단가표!$F$23</definedName>
    <definedName name="___UXE31">[6]Unix단가표!$D$24</definedName>
    <definedName name="___UXE32">[6]Unix단가표!$E$24</definedName>
    <definedName name="___UXE33">[6]Unix단가표!$F$24</definedName>
    <definedName name="___UXE41">[6]Unix단가표!$D$25</definedName>
    <definedName name="___UXE42">[6]Unix단가표!$E$25</definedName>
    <definedName name="___UXE43">[6]Unix단가표!$F$25</definedName>
    <definedName name="___UXF11">[6]Unix단가표!$D$27</definedName>
    <definedName name="___UXF12">[6]Unix단가표!$E$27</definedName>
    <definedName name="___UXF13">[6]Unix단가표!$F$27</definedName>
    <definedName name="___UXF21">[6]Unix단가표!$D$28</definedName>
    <definedName name="___UXF22">[6]Unix단가표!$E$28</definedName>
    <definedName name="___UXF23">[6]Unix단가표!$F$28</definedName>
    <definedName name="___UXF31">[6]Unix단가표!$D$29</definedName>
    <definedName name="___UXF32">[6]Unix단가표!$E$29</definedName>
    <definedName name="___UXF33">[6]Unix단가표!$F$29</definedName>
    <definedName name="___UXF41">[6]Unix단가표!$D$30</definedName>
    <definedName name="___UXF42">[6]Unix단가표!$E$30</definedName>
    <definedName name="___UXF43">[6]Unix단가표!$F$30</definedName>
    <definedName name="___UXG11">[6]Unix단가표!$D$32</definedName>
    <definedName name="___UXG12">[6]Unix단가표!$E$32</definedName>
    <definedName name="___UXG13">[6]Unix단가표!$F$32</definedName>
    <definedName name="___UXG21">[6]Unix단가표!$D$33</definedName>
    <definedName name="___UXG22">[6]Unix단가표!$E$33</definedName>
    <definedName name="___UXG23">[6]Unix단가표!$F$33</definedName>
    <definedName name="___UXG31">[6]Unix단가표!$D$34</definedName>
    <definedName name="___UXG32">[6]Unix단가표!$E$34</definedName>
    <definedName name="___UXG33">[6]Unix단가표!$F$34</definedName>
    <definedName name="___UXG41">[6]Unix단가표!$D$35</definedName>
    <definedName name="___UXG42">[6]Unix단가표!$E$35</definedName>
    <definedName name="___UXG43">[6]Unix단가표!$F$35</definedName>
    <definedName name="___UXH11">[6]Unix단가표!$D$37</definedName>
    <definedName name="___UXH12">[6]Unix단가표!$E$37</definedName>
    <definedName name="___UXH13">[6]Unix단가표!$F$37</definedName>
    <definedName name="___UXH21">[6]Unix단가표!$D$38</definedName>
    <definedName name="___UXH22">[6]Unix단가표!$E$38</definedName>
    <definedName name="___UXH23">[6]Unix단가표!$F$38</definedName>
    <definedName name="___UXH31">[6]Unix단가표!$D$39</definedName>
    <definedName name="___UXH32">[6]Unix단가표!$E$39</definedName>
    <definedName name="___UXH33">[6]Unix단가표!$F$39</definedName>
    <definedName name="___UXH41">[6]Unix단가표!$D$40</definedName>
    <definedName name="___UXH42">[6]Unix단가표!$E$40</definedName>
    <definedName name="___UXH43">[6]Unix단가표!$F$40</definedName>
    <definedName name="___UXI11">[6]Unix단가표!$D$44</definedName>
    <definedName name="___UXI12">[6]Unix단가표!$E$44</definedName>
    <definedName name="___UXI13">[6]Unix단가표!$F$44</definedName>
    <definedName name="___UXI21">[6]Unix단가표!$D$45</definedName>
    <definedName name="___UXI22">[6]Unix단가표!$E$45</definedName>
    <definedName name="___UXI23">[6]Unix단가표!$F$45</definedName>
    <definedName name="___UXI31">[6]Unix단가표!$D$46</definedName>
    <definedName name="___UXI32">[6]Unix단가표!$E$46</definedName>
    <definedName name="___UXI33">[6]Unix단가표!$F$46</definedName>
    <definedName name="___UXI41">[6]Unix단가표!$D$47</definedName>
    <definedName name="___UXI42">[6]Unix단가표!$E$47</definedName>
    <definedName name="___UXI43">[6]Unix단가표!$F$47</definedName>
    <definedName name="___UXJ11">[6]Unix단가표!$D$49</definedName>
    <definedName name="___UXJ12">[6]Unix단가표!$E$49</definedName>
    <definedName name="___UXJ13">[6]Unix단가표!$F$49</definedName>
    <definedName name="___UXJ21">[6]Unix단가표!$D$50</definedName>
    <definedName name="___UXJ22">[6]Unix단가표!$E$50</definedName>
    <definedName name="___UXJ23">[6]Unix단가표!$F$50</definedName>
    <definedName name="___UXJ31">[6]Unix단가표!$D$51</definedName>
    <definedName name="___UXJ32">[6]Unix단가표!$E$51</definedName>
    <definedName name="___UXJ33">[6]Unix단가표!$F$51</definedName>
    <definedName name="___UXJ41">[6]Unix단가표!$D$52</definedName>
    <definedName name="___UXJ42">[6]Unix단가표!$E$52</definedName>
    <definedName name="___UXJ43">[6]Unix단가표!$F$52</definedName>
    <definedName name="___UXK11">[6]Unix단가표!$D$54</definedName>
    <definedName name="___UXK12">[6]Unix단가표!$E$54</definedName>
    <definedName name="___UXK13">[6]Unix단가표!$F$54</definedName>
    <definedName name="___UXK21">[6]Unix단가표!$D$55</definedName>
    <definedName name="___UXK22">[6]Unix단가표!$E$55</definedName>
    <definedName name="___UXK23">[6]Unix단가표!$F$55</definedName>
    <definedName name="___UXK31">[6]Unix단가표!$D$56</definedName>
    <definedName name="___UXK32">[6]Unix단가표!$E$56</definedName>
    <definedName name="___UXK33">[6]Unix단가표!$F$56</definedName>
    <definedName name="___UXK41">[6]Unix단가표!$D$57</definedName>
    <definedName name="___UXK42">[6]Unix단가표!$E$57</definedName>
    <definedName name="___UXK43">[6]Unix단가표!$F$57</definedName>
    <definedName name="___UXL11">[6]Unix단가표!$D$59</definedName>
    <definedName name="___UXL12">[6]Unix단가표!$E$59</definedName>
    <definedName name="___UXL13">[6]Unix단가표!$F$59</definedName>
    <definedName name="___UXL21">[6]Unix단가표!$D$60</definedName>
    <definedName name="___UXL22">[6]Unix단가표!$E$60</definedName>
    <definedName name="___UXL23">[6]Unix단가표!$F$60</definedName>
    <definedName name="___UXL31">[6]Unix단가표!$D$61</definedName>
    <definedName name="___UXL32">[6]Unix단가표!$E$61</definedName>
    <definedName name="___UXL33">[6]Unix단가표!$F$61</definedName>
    <definedName name="___UXL41">[6]Unix단가표!$D$62</definedName>
    <definedName name="___UXL42">[6]Unix단가표!$E$62</definedName>
    <definedName name="___UXL43">[6]Unix단가표!$F$62</definedName>
    <definedName name="___UXM11">[6]Unix단가표!$D$64</definedName>
    <definedName name="___UXM12">[6]Unix단가표!$E$64</definedName>
    <definedName name="___UXM13">[6]Unix단가표!$F$64</definedName>
    <definedName name="___UXM21">[6]Unix단가표!$D$65</definedName>
    <definedName name="___UXM22">[6]Unix단가표!$E$65</definedName>
    <definedName name="___UXM23">[6]Unix단가표!$F$65</definedName>
    <definedName name="___UXM31">[6]Unix단가표!$D$66</definedName>
    <definedName name="___UXM32">[6]Unix단가표!$E$66</definedName>
    <definedName name="___UXM33">[6]Unix단가표!$F$66</definedName>
    <definedName name="___UXM41">[6]Unix단가표!$D$67</definedName>
    <definedName name="___UXM42">[6]Unix단가표!$E$67</definedName>
    <definedName name="___UXM43">[6]Unix단가표!$F$67</definedName>
    <definedName name="___wo1">'[7]예정(3)'!#REF!</definedName>
    <definedName name="___xlfn.BAHTTEXT">#NAME?</definedName>
    <definedName name="__123Graph_A그래프2">#REF!</definedName>
    <definedName name="__123Graph_B그래프2">#REF!</definedName>
    <definedName name="__123Graph_D">#REF!</definedName>
    <definedName name="__123Graph_F">#REF!</definedName>
    <definedName name="__123Graph_X그래프2">#REF!</definedName>
    <definedName name="__AAA2">#REF!</definedName>
    <definedName name="__aaa3">#REF!</definedName>
    <definedName name="__alr2">[1]Option!$I$29</definedName>
    <definedName name="__ARC2" hidden="1">{"'Desktop Inventory 현황'!$B$2:$O$35"}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'[8]Miser-P '!#REF!</definedName>
    <definedName name="__DAT20">#REF!</definedName>
    <definedName name="__DAT21">#REF!</definedName>
    <definedName name="__DAT22">#REF!</definedName>
    <definedName name="__DAT3">'[8]Miser-P '!#REF!</definedName>
    <definedName name="__DAT4">#REF!</definedName>
    <definedName name="__DAT5">#REF!</definedName>
    <definedName name="__DAT6">'[8]Miser-P '!#REF!</definedName>
    <definedName name="__DAT7">#REF!</definedName>
    <definedName name="__DAT8">'[8]Miser-P '!#REF!</definedName>
    <definedName name="__DAT9">'[8]Miser-P '!#REF!</definedName>
    <definedName name="__fte2">'[2]운영 비용(Infra)-원가'!$B$1</definedName>
    <definedName name="__JCH26">[3]이름표!$B$7</definedName>
    <definedName name="__JCH32">[3]이름표!$B$8</definedName>
    <definedName name="__JCH4">[3]이름표!$B$5</definedName>
    <definedName name="__JCH7">[3]이름표!$B$6</definedName>
    <definedName name="__JJ1">'[9]9GNG운반'!#REF!</definedName>
    <definedName name="__KK2">#REF!</definedName>
    <definedName name="__kwy1" hidden="1">{#N/A,#N/A,FALSE,"ALM-ASISC"}</definedName>
    <definedName name="__NTA1">#REF!</definedName>
    <definedName name="__NTA2">#REF!</definedName>
    <definedName name="__NTA3">#REF!</definedName>
    <definedName name="__NTB1">[4]NT운영단가표!$D$5</definedName>
    <definedName name="__NTB2">[4]NT운영단가표!$D$6</definedName>
    <definedName name="__NTB3">[4]NT운영단가표!$D$7</definedName>
    <definedName name="__NTC1">[4]NT운영단가표!$D$8</definedName>
    <definedName name="__NTC2">[4]NT운영단가표!$D$9</definedName>
    <definedName name="__NTC3">[4]NT운영단가표!$D$10</definedName>
    <definedName name="__NTD1">[4]NT운영단가표!$D$11</definedName>
    <definedName name="__NTD2">[4]NT운영단가표!$D$12</definedName>
    <definedName name="__NTD3">[4]NT운영단가표!$D$13</definedName>
    <definedName name="__NTE11">[4]NT운영단가표!$D$14</definedName>
    <definedName name="__NTE12">[4]NT운영단가표!$E$14</definedName>
    <definedName name="__NTE13">[4]NT운영단가표!$F$14</definedName>
    <definedName name="__NTE21">[4]NT운영단가표!$D$15</definedName>
    <definedName name="__NTE22">[4]NT운영단가표!$E$15</definedName>
    <definedName name="__NTE23">[4]NT운영단가표!$F$15</definedName>
    <definedName name="__NTE31">[4]NT운영단가표!$D$16</definedName>
    <definedName name="__NTE32">[4]NT운영단가표!$E$16</definedName>
    <definedName name="__NTE33">[4]NT운영단가표!$F$16</definedName>
    <definedName name="__NTF11">[4]NT운영단가표!$D$17</definedName>
    <definedName name="__NTF12">[4]NT운영단가표!$E$17</definedName>
    <definedName name="__NTF13">[4]NT운영단가표!$F$17</definedName>
    <definedName name="__NTF21">[4]NT운영단가표!$D$18</definedName>
    <definedName name="__NTF22">[4]NT운영단가표!$E$18</definedName>
    <definedName name="__NTF23">[4]NT운영단가표!$F$18</definedName>
    <definedName name="__NTF31">[4]NT운영단가표!$D$19</definedName>
    <definedName name="__NTF32">[4]NT운영단가표!$E$19</definedName>
    <definedName name="__NTF33">[4]NT운영단가표!$F$19</definedName>
    <definedName name="__NTG11">[4]NT운영단가표!$D$20</definedName>
    <definedName name="__NTG12">[4]NT운영단가표!$E$20</definedName>
    <definedName name="__NTG13">[4]NT운영단가표!$F$20</definedName>
    <definedName name="__NTG21">[4]NT운영단가표!$D$21</definedName>
    <definedName name="__NTG22">[4]NT운영단가표!$E$21</definedName>
    <definedName name="__NTG23">[4]NT운영단가표!$F$21</definedName>
    <definedName name="__NTG31">[4]NT운영단가표!$D$22</definedName>
    <definedName name="__NTG32">[4]NT운영단가표!$E$22</definedName>
    <definedName name="__NTG33">[4]NT운영단가표!$F$22</definedName>
    <definedName name="__NTH11">[4]NT운영단가표!$D$23</definedName>
    <definedName name="__NTH12">[4]NT운영단가표!$E$23</definedName>
    <definedName name="__NTH13">[4]NT운영단가표!$F$23</definedName>
    <definedName name="__NTH21">[4]NT운영단가표!$D$24</definedName>
    <definedName name="__NTH22">[4]NT운영단가표!$E$24</definedName>
    <definedName name="__NTH23">[4]NT운영단가표!$F$24</definedName>
    <definedName name="__NTH31">[4]NT운영단가표!$D$25</definedName>
    <definedName name="__NTH32">[4]NT운영단가표!$E$25</definedName>
    <definedName name="__NTH33">[4]NT운영단가표!$F$25</definedName>
    <definedName name="__NTI11">[4]NT운영단가표!$D$28</definedName>
    <definedName name="__NTI12">[4]NT운영단가표!$E$28</definedName>
    <definedName name="__NTI13">[4]NT운영단가표!$F$28</definedName>
    <definedName name="__NTI21">[4]NT운영단가표!$D$29</definedName>
    <definedName name="__NTI22">[4]NT운영단가표!$E$29</definedName>
    <definedName name="__NTI23">[4]NT운영단가표!$F$29</definedName>
    <definedName name="__NTI31">[4]NT운영단가표!$D$30</definedName>
    <definedName name="__NTI32">[4]NT운영단가표!$E$30</definedName>
    <definedName name="__NTI33">[4]NT운영단가표!$F$30</definedName>
    <definedName name="__NTJ11">[4]NT운영단가표!$D$31</definedName>
    <definedName name="__NTJ12">[4]NT운영단가표!$E$31</definedName>
    <definedName name="__NTJ13">[4]NT운영단가표!$F$31</definedName>
    <definedName name="__NTJ21">[4]NT운영단가표!$D$32</definedName>
    <definedName name="__NTJ22">[4]NT운영단가표!$E$32</definedName>
    <definedName name="__NTJ23">[4]NT운영단가표!$F$32</definedName>
    <definedName name="__NTJ31">[4]NT운영단가표!$D$33</definedName>
    <definedName name="__NTJ32">[4]NT운영단가표!$E$33</definedName>
    <definedName name="__NTJ33">[4]NT운영단가표!$F$33</definedName>
    <definedName name="__NTK12">[4]NT운영단가표!$E$34</definedName>
    <definedName name="__NTK13">[4]NT운영단가표!$F$34</definedName>
    <definedName name="__NTK22">[4]NT운영단가표!$E$35</definedName>
    <definedName name="__NTK23">[4]NT운영단가표!$F$35</definedName>
    <definedName name="__NTK32">[4]NT운영단가표!$E$36</definedName>
    <definedName name="__NTK33">[4]NT운영단가표!$F$36</definedName>
    <definedName name="__NTL11">[4]NT운영단가표!$D$37</definedName>
    <definedName name="__NTL12">[4]NT운영단가표!$E$37</definedName>
    <definedName name="__NTL13">[4]NT운영단가표!$F$37</definedName>
    <definedName name="__NTL21">[4]NT운영단가표!$D$38</definedName>
    <definedName name="__NTL22">[4]NT운영단가표!$E$38</definedName>
    <definedName name="__NTL23">[4]NT운영단가표!$F$38</definedName>
    <definedName name="__NTL31">[4]NT운영단가표!$D$39</definedName>
    <definedName name="__NTL32">[4]NT운영단가표!$E$39</definedName>
    <definedName name="__NTL33">[4]NT운영단가표!$F$39</definedName>
    <definedName name="__NTM11">[4]NT운영단가표!$D$40</definedName>
    <definedName name="__NTM12">[4]NT운영단가표!$E$40</definedName>
    <definedName name="__NTM13">[4]NT운영단가표!$F$40</definedName>
    <definedName name="__NTM21">[4]NT운영단가표!$D$41</definedName>
    <definedName name="__NTM22">[4]NT운영단가표!$E$41</definedName>
    <definedName name="__NTM23">[4]NT운영단가표!$F$41</definedName>
    <definedName name="__NTM31">[4]NT운영단가표!$D$42</definedName>
    <definedName name="__NTM32">[4]NT운영단가표!$E$42</definedName>
    <definedName name="__NTM33">[4]NT운영단가표!$F$42</definedName>
    <definedName name="__PR1">#REF!</definedName>
    <definedName name="__rl123">#REF!</definedName>
    <definedName name="__rt01">#REF!</definedName>
    <definedName name="__rx1600">#REF!</definedName>
    <definedName name="__sem02">#REF!</definedName>
    <definedName name="__sem03">#REF!</definedName>
    <definedName name="__sem04">#REF!</definedName>
    <definedName name="__sem05">#REF!</definedName>
    <definedName name="__sem06">#REF!</definedName>
    <definedName name="__sem07">#REF!</definedName>
    <definedName name="__sm3">'[5]2003'!$D$50</definedName>
    <definedName name="__un11">#REF!</definedName>
    <definedName name="__un111">#REF!</definedName>
    <definedName name="__un112">#REF!</definedName>
    <definedName name="__un113">#REF!</definedName>
    <definedName name="__un114">#REF!</definedName>
    <definedName name="__un115">#REF!</definedName>
    <definedName name="__un12">#REF!</definedName>
    <definedName name="__un13">#REF!</definedName>
    <definedName name="__un14">#REF!</definedName>
    <definedName name="__un15">#REF!</definedName>
    <definedName name="__un21">#REF!</definedName>
    <definedName name="__un22">#REF!</definedName>
    <definedName name="__un23">#REF!</definedName>
    <definedName name="__un24">#REF!</definedName>
    <definedName name="__un25">#REF!</definedName>
    <definedName name="__un31">#REF!</definedName>
    <definedName name="__un32">#REF!</definedName>
    <definedName name="__un33">#REF!</definedName>
    <definedName name="__un34">#REF!</definedName>
    <definedName name="__un35">#REF!</definedName>
    <definedName name="__un41">#REF!</definedName>
    <definedName name="__un42">#REF!</definedName>
    <definedName name="__un43">#REF!</definedName>
    <definedName name="__un44">#REF!</definedName>
    <definedName name="__un45">#REF!</definedName>
    <definedName name="__unb101">#REF!</definedName>
    <definedName name="__unb102">#REF!</definedName>
    <definedName name="__unb103">#REF!</definedName>
    <definedName name="__unb104">#REF!</definedName>
    <definedName name="__unb105">#REF!</definedName>
    <definedName name="__unb121">#REF!</definedName>
    <definedName name="__unb122">#REF!</definedName>
    <definedName name="__unb123">#REF!</definedName>
    <definedName name="__unb124">#REF!</definedName>
    <definedName name="__unb125">#REF!</definedName>
    <definedName name="__unb131">#REF!</definedName>
    <definedName name="__unb132">#REF!</definedName>
    <definedName name="__unb133">#REF!</definedName>
    <definedName name="__unb134">#REF!</definedName>
    <definedName name="__unb135">#REF!</definedName>
    <definedName name="__unb51">#REF!</definedName>
    <definedName name="__unb52">#REF!</definedName>
    <definedName name="__unb53">#REF!</definedName>
    <definedName name="__unb54">#REF!</definedName>
    <definedName name="__unb55">#REF!</definedName>
    <definedName name="__unb61">#REF!</definedName>
    <definedName name="__unb62">#REF!</definedName>
    <definedName name="__unb63">#REF!</definedName>
    <definedName name="__unb64">#REF!</definedName>
    <definedName name="__unb65">#REF!</definedName>
    <definedName name="__unb71">#REF!</definedName>
    <definedName name="__unb72">#REF!</definedName>
    <definedName name="__unb73">#REF!</definedName>
    <definedName name="__unb74">#REF!</definedName>
    <definedName name="__unb75">#REF!</definedName>
    <definedName name="__unb81">#REF!</definedName>
    <definedName name="__unb82">#REF!</definedName>
    <definedName name="__unb83">#REF!</definedName>
    <definedName name="__unb84">#REF!</definedName>
    <definedName name="__unb85">#REF!</definedName>
    <definedName name="__unb91">#REF!</definedName>
    <definedName name="__unb92">#REF!</definedName>
    <definedName name="__unb93">#REF!</definedName>
    <definedName name="__unb94">#REF!</definedName>
    <definedName name="__unb95">#REF!</definedName>
    <definedName name="__ung101">#REF!</definedName>
    <definedName name="__ung102">#REF!</definedName>
    <definedName name="__ung103">#REF!</definedName>
    <definedName name="__ung104">#REF!</definedName>
    <definedName name="__ung105">#REF!</definedName>
    <definedName name="__ung121">#REF!</definedName>
    <definedName name="__ung122">#REF!</definedName>
    <definedName name="__ung123">#REF!</definedName>
    <definedName name="__ung124">#REF!</definedName>
    <definedName name="__ung125">#REF!</definedName>
    <definedName name="__ung131">#REF!</definedName>
    <definedName name="__ung132">#REF!</definedName>
    <definedName name="__ung133">#REF!</definedName>
    <definedName name="__ung134">#REF!</definedName>
    <definedName name="__ung135">#REF!</definedName>
    <definedName name="__ung51">#REF!</definedName>
    <definedName name="__ung52">#REF!</definedName>
    <definedName name="__ung53">#REF!</definedName>
    <definedName name="__ung54">#REF!</definedName>
    <definedName name="__ung55">#REF!</definedName>
    <definedName name="__ung61">#REF!</definedName>
    <definedName name="__ung62">#REF!</definedName>
    <definedName name="__ung63">#REF!</definedName>
    <definedName name="__ung64">#REF!</definedName>
    <definedName name="__ung65">#REF!</definedName>
    <definedName name="__ung71">#REF!</definedName>
    <definedName name="__ung72">#REF!</definedName>
    <definedName name="__ung73">#REF!</definedName>
    <definedName name="__ung74">#REF!</definedName>
    <definedName name="__ung75">#REF!</definedName>
    <definedName name="__ung81">#REF!</definedName>
    <definedName name="__ung82">#REF!</definedName>
    <definedName name="__ung83">#REF!</definedName>
    <definedName name="__ung84">#REF!</definedName>
    <definedName name="__ung85">#REF!</definedName>
    <definedName name="__ung91">#REF!</definedName>
    <definedName name="__ung92">#REF!</definedName>
    <definedName name="__ung93">#REF!</definedName>
    <definedName name="__ung94">#REF!</definedName>
    <definedName name="__ung95">#REF!</definedName>
    <definedName name="__uns101">#REF!</definedName>
    <definedName name="__uns102">#REF!</definedName>
    <definedName name="__uns103">#REF!</definedName>
    <definedName name="__uns104">#REF!</definedName>
    <definedName name="__uns105">#REF!</definedName>
    <definedName name="__uns121">#REF!</definedName>
    <definedName name="__uns122">#REF!</definedName>
    <definedName name="__uns123">#REF!</definedName>
    <definedName name="__uns124">#REF!</definedName>
    <definedName name="__uns125">#REF!</definedName>
    <definedName name="__uns131">#REF!</definedName>
    <definedName name="__uns132">#REF!</definedName>
    <definedName name="__uns133">#REF!</definedName>
    <definedName name="__uns134">#REF!</definedName>
    <definedName name="__uns135">#REF!</definedName>
    <definedName name="__uns51">#REF!</definedName>
    <definedName name="__uns52">#REF!</definedName>
    <definedName name="__uns53">#REF!</definedName>
    <definedName name="__uns54">#REF!</definedName>
    <definedName name="__uns55">#REF!</definedName>
    <definedName name="__uns61">#REF!</definedName>
    <definedName name="__uns62">#REF!</definedName>
    <definedName name="__uns63">#REF!</definedName>
    <definedName name="__uns64">#REF!</definedName>
    <definedName name="__uns65">#REF!</definedName>
    <definedName name="__uns71">#REF!</definedName>
    <definedName name="__uns72">#REF!</definedName>
    <definedName name="__uns73">#REF!</definedName>
    <definedName name="__uns74">#REF!</definedName>
    <definedName name="__uns75">#REF!</definedName>
    <definedName name="__uns81">#REF!</definedName>
    <definedName name="__uns82">#REF!</definedName>
    <definedName name="__uns83">#REF!</definedName>
    <definedName name="__uns84">#REF!</definedName>
    <definedName name="__uns85">#REF!</definedName>
    <definedName name="__uns91">#REF!</definedName>
    <definedName name="__uns92">#REF!</definedName>
    <definedName name="__uns93">#REF!</definedName>
    <definedName name="__uns94">#REF!</definedName>
    <definedName name="__uns95">#REF!</definedName>
    <definedName name="__US1">#REF!</definedName>
    <definedName name="__UXA1">#REF!</definedName>
    <definedName name="__UXA2">#REF!</definedName>
    <definedName name="__UXA3">#REF!</definedName>
    <definedName name="__UXA4">#REF!</definedName>
    <definedName name="__UXA5">#REF!</definedName>
    <definedName name="__UXB1">[6]Unix단가표!$D$7</definedName>
    <definedName name="__UXB2">[6]Unix단가표!$D$8</definedName>
    <definedName name="__UXB3">[6]Unix단가표!$D$9</definedName>
    <definedName name="__UXB4">[6]Unix단가표!$D$10</definedName>
    <definedName name="__UXB5">#REF!</definedName>
    <definedName name="__UXC1">[6]Unix단가표!$D$12</definedName>
    <definedName name="__UXC2">[6]Unix단가표!$D$13</definedName>
    <definedName name="__UXC3">[6]Unix단가표!$D$14</definedName>
    <definedName name="__UXC4">[6]Unix단가표!$D$15</definedName>
    <definedName name="__UXC5">#REF!</definedName>
    <definedName name="__UXD1">[6]Unix단가표!$D$17</definedName>
    <definedName name="__UXD2">[6]Unix단가표!$D$18</definedName>
    <definedName name="__UXD3">[6]Unix단가표!$D$19</definedName>
    <definedName name="__UXD4">[6]Unix단가표!$D$20</definedName>
    <definedName name="__UXD5">#REF!</definedName>
    <definedName name="__UXE11">[6]Unix단가표!$D$22</definedName>
    <definedName name="__UXE12">[6]Unix단가표!$E$22</definedName>
    <definedName name="__UXE13">[6]Unix단가표!$F$22</definedName>
    <definedName name="__UXE21">[6]Unix단가표!$D$23</definedName>
    <definedName name="__UXE22">[6]Unix단가표!$E$23</definedName>
    <definedName name="__UXE23">[6]Unix단가표!$F$23</definedName>
    <definedName name="__UXE31">[6]Unix단가표!$D$24</definedName>
    <definedName name="__UXE32">[6]Unix단가표!$E$24</definedName>
    <definedName name="__UXE33">[6]Unix단가표!$F$24</definedName>
    <definedName name="__UXE41">[6]Unix단가표!$D$25</definedName>
    <definedName name="__UXE42">[6]Unix단가표!$E$25</definedName>
    <definedName name="__UXE43">[6]Unix단가표!$F$25</definedName>
    <definedName name="__UXE51">#REF!</definedName>
    <definedName name="__UXE52">#REF!</definedName>
    <definedName name="__UXE53">#REF!</definedName>
    <definedName name="__UXF11">[6]Unix단가표!$D$27</definedName>
    <definedName name="__UXF12">[6]Unix단가표!$E$27</definedName>
    <definedName name="__UXF13">[6]Unix단가표!$F$27</definedName>
    <definedName name="__UXF21">[6]Unix단가표!$D$28</definedName>
    <definedName name="__UXF22">[6]Unix단가표!$E$28</definedName>
    <definedName name="__UXF23">[6]Unix단가표!$F$28</definedName>
    <definedName name="__UXF31">[6]Unix단가표!$D$29</definedName>
    <definedName name="__UXF32">[6]Unix단가표!$E$29</definedName>
    <definedName name="__UXF33">[6]Unix단가표!$F$29</definedName>
    <definedName name="__UXF41">[6]Unix단가표!$D$30</definedName>
    <definedName name="__UXF42">[6]Unix단가표!$E$30</definedName>
    <definedName name="__UXF43">[6]Unix단가표!$F$30</definedName>
    <definedName name="__UXF51">#REF!</definedName>
    <definedName name="__UXF52">#REF!</definedName>
    <definedName name="__UXF53">#REF!</definedName>
    <definedName name="__UXG11">[6]Unix단가표!$D$32</definedName>
    <definedName name="__UXG12">[6]Unix단가표!$E$32</definedName>
    <definedName name="__UXG13">[6]Unix단가표!$F$32</definedName>
    <definedName name="__UXG21">[6]Unix단가표!$D$33</definedName>
    <definedName name="__UXG22">[6]Unix단가표!$E$33</definedName>
    <definedName name="__UXG23">[6]Unix단가표!$F$33</definedName>
    <definedName name="__UXG31">[6]Unix단가표!$D$34</definedName>
    <definedName name="__UXG32">[6]Unix단가표!$E$34</definedName>
    <definedName name="__UXG33">[6]Unix단가표!$F$34</definedName>
    <definedName name="__UXG41">[6]Unix단가표!$D$35</definedName>
    <definedName name="__UXG42">[6]Unix단가표!$E$35</definedName>
    <definedName name="__UXG43">[6]Unix단가표!$F$35</definedName>
    <definedName name="__UXG51">#REF!</definedName>
    <definedName name="__UXG52">#REF!</definedName>
    <definedName name="__UXG53">#REF!</definedName>
    <definedName name="__UXH11">[6]Unix단가표!$D$37</definedName>
    <definedName name="__UXH12">[6]Unix단가표!$E$37</definedName>
    <definedName name="__UXH13">[6]Unix단가표!$F$37</definedName>
    <definedName name="__UXH21">[6]Unix단가표!$D$38</definedName>
    <definedName name="__UXH22">[6]Unix단가표!$E$38</definedName>
    <definedName name="__UXH23">[6]Unix단가표!$F$38</definedName>
    <definedName name="__UXH31">[6]Unix단가표!$D$39</definedName>
    <definedName name="__UXH32">[6]Unix단가표!$E$39</definedName>
    <definedName name="__UXH33">[6]Unix단가표!$F$39</definedName>
    <definedName name="__UXH41">[6]Unix단가표!$D$40</definedName>
    <definedName name="__UXH42">[6]Unix단가표!$E$40</definedName>
    <definedName name="__UXH43">[6]Unix단가표!$F$40</definedName>
    <definedName name="__UXH51">#REF!</definedName>
    <definedName name="__UXH52">#REF!</definedName>
    <definedName name="__UXH53">#REF!</definedName>
    <definedName name="__UXI11">[6]Unix단가표!$D$44</definedName>
    <definedName name="__UXI12">[6]Unix단가표!$E$44</definedName>
    <definedName name="__UXI13">[6]Unix단가표!$F$44</definedName>
    <definedName name="__UXI21">[6]Unix단가표!$D$45</definedName>
    <definedName name="__UXI22">[6]Unix단가표!$E$45</definedName>
    <definedName name="__UXI23">[6]Unix단가표!$F$45</definedName>
    <definedName name="__UXI31">[6]Unix단가표!$D$46</definedName>
    <definedName name="__UXI32">[6]Unix단가표!$E$46</definedName>
    <definedName name="__UXI33">[6]Unix단가표!$F$46</definedName>
    <definedName name="__UXI41">[6]Unix단가표!$D$47</definedName>
    <definedName name="__UXI42">[6]Unix단가표!$E$47</definedName>
    <definedName name="__UXI43">[6]Unix단가표!$F$47</definedName>
    <definedName name="__UXI51">#REF!</definedName>
    <definedName name="__UXI52">#REF!</definedName>
    <definedName name="__UXI53">#REF!</definedName>
    <definedName name="__UXJ11">[6]Unix단가표!$D$49</definedName>
    <definedName name="__UXJ12">[6]Unix단가표!$E$49</definedName>
    <definedName name="__UXJ13">[6]Unix단가표!$F$49</definedName>
    <definedName name="__UXJ21">[6]Unix단가표!$D$50</definedName>
    <definedName name="__UXJ22">[6]Unix단가표!$E$50</definedName>
    <definedName name="__UXJ23">[6]Unix단가표!$F$50</definedName>
    <definedName name="__UXJ31">[6]Unix단가표!$D$51</definedName>
    <definedName name="__UXJ32">[6]Unix단가표!$E$51</definedName>
    <definedName name="__UXJ33">[6]Unix단가표!$F$51</definedName>
    <definedName name="__UXJ41">[6]Unix단가표!$D$52</definedName>
    <definedName name="__UXJ42">[6]Unix단가표!$E$52</definedName>
    <definedName name="__UXJ43">[6]Unix단가표!$F$52</definedName>
    <definedName name="__UXJ51">#REF!</definedName>
    <definedName name="__UXJ52">#REF!</definedName>
    <definedName name="__UXJ53">#REF!</definedName>
    <definedName name="__UXK11">[6]Unix단가표!$D$54</definedName>
    <definedName name="__UXK12">[6]Unix단가표!$E$54</definedName>
    <definedName name="__UXK13">[6]Unix단가표!$F$54</definedName>
    <definedName name="__UXK21">[6]Unix단가표!$D$55</definedName>
    <definedName name="__UXK22">[6]Unix단가표!$E$55</definedName>
    <definedName name="__UXK23">[6]Unix단가표!$F$55</definedName>
    <definedName name="__UXK31">[6]Unix단가표!$D$56</definedName>
    <definedName name="__UXK32">[6]Unix단가표!$E$56</definedName>
    <definedName name="__UXK33">[6]Unix단가표!$F$56</definedName>
    <definedName name="__UXK41">[6]Unix단가표!$D$57</definedName>
    <definedName name="__UXK42">[6]Unix단가표!$E$57</definedName>
    <definedName name="__UXK43">[6]Unix단가표!$F$57</definedName>
    <definedName name="__UXK51">#REF!</definedName>
    <definedName name="__UXK52">#REF!</definedName>
    <definedName name="__UXK53">#REF!</definedName>
    <definedName name="__UXL11">[6]Unix단가표!$D$59</definedName>
    <definedName name="__UXL12">[6]Unix단가표!$E$59</definedName>
    <definedName name="__UXL13">[6]Unix단가표!$F$59</definedName>
    <definedName name="__UXL21">[6]Unix단가표!$D$60</definedName>
    <definedName name="__UXL22">[6]Unix단가표!$E$60</definedName>
    <definedName name="__UXL23">[6]Unix단가표!$F$60</definedName>
    <definedName name="__UXL31">[6]Unix단가표!$D$61</definedName>
    <definedName name="__UXL32">[6]Unix단가표!$E$61</definedName>
    <definedName name="__UXL33">[6]Unix단가표!$F$61</definedName>
    <definedName name="__UXL41">[6]Unix단가표!$D$62</definedName>
    <definedName name="__UXL42">[6]Unix단가표!$E$62</definedName>
    <definedName name="__UXL43">[6]Unix단가표!$F$62</definedName>
    <definedName name="__UXL51">#REF!</definedName>
    <definedName name="__UXL52">#REF!</definedName>
    <definedName name="__UXL53">#REF!</definedName>
    <definedName name="__UXM11">[6]Unix단가표!$D$64</definedName>
    <definedName name="__UXM12">[6]Unix단가표!$E$64</definedName>
    <definedName name="__UXM13">[6]Unix단가표!$F$64</definedName>
    <definedName name="__UXM21">[6]Unix단가표!$D$65</definedName>
    <definedName name="__UXM22">[6]Unix단가표!$E$65</definedName>
    <definedName name="__UXM23">[6]Unix단가표!$F$65</definedName>
    <definedName name="__UXM31">[6]Unix단가표!$D$66</definedName>
    <definedName name="__UXM32">[6]Unix단가표!$E$66</definedName>
    <definedName name="__UXM33">[6]Unix단가표!$F$66</definedName>
    <definedName name="__UXM41">[6]Unix단가표!$D$67</definedName>
    <definedName name="__UXM42">[6]Unix단가표!$E$67</definedName>
    <definedName name="__UXM43">[6]Unix단가표!$F$67</definedName>
    <definedName name="__UXM51">#REF!</definedName>
    <definedName name="__UXM52">#REF!</definedName>
    <definedName name="__UXM53">#REF!</definedName>
    <definedName name="__wo1">'[7]예정(3)'!#REF!</definedName>
    <definedName name="__wte1" hidden="1">{#N/A,#N/A,FALSE,"ALM-ASISC"}</definedName>
    <definedName name="__xlfn.BAHTTEXT" hidden="1">#NAME?</definedName>
    <definedName name="__yr2000">#REF!</definedName>
    <definedName name="__yr2001">#REF!</definedName>
    <definedName name="_1.05gb_nonplug_drive">[10]Supplement2!#REF!</definedName>
    <definedName name="_1.05gb_plug_drive">[10]Supplement2!#REF!</definedName>
    <definedName name="_2.1gb_fastwide_plug_drive">[10]Supplement2!#REF!</definedName>
    <definedName name="_2.1gb_nonplug_drive">[10]Supplement2!#REF!</definedName>
    <definedName name="_2.1gb_plug_drive">[10]Supplement2!#REF!</definedName>
    <definedName name="_2L_10A">#REF!</definedName>
    <definedName name="_2L_10B">#REF!</definedName>
    <definedName name="_2L_10C">#REF!</definedName>
    <definedName name="_2L_10D">#REF!</definedName>
    <definedName name="_2L_10E">#REF!</definedName>
    <definedName name="_2L_10F">#REF!</definedName>
    <definedName name="_2L_10G">#REF!</definedName>
    <definedName name="_2L_10H">#REF!</definedName>
    <definedName name="_2L_10I">#REF!</definedName>
    <definedName name="_2L_10J">#REF!</definedName>
    <definedName name="_2L_10K">#REF!</definedName>
    <definedName name="_2L_10L">#REF!</definedName>
    <definedName name="_2L_10M">#REF!</definedName>
    <definedName name="_2L_10N">#REF!</definedName>
    <definedName name="_2L_10O">#REF!</definedName>
    <definedName name="_2L_10P">#REF!</definedName>
    <definedName name="_2L_10Q">#REF!</definedName>
    <definedName name="_2L_11A">#REF!</definedName>
    <definedName name="_2L_11B">#REF!</definedName>
    <definedName name="_2L_11C">#REF!</definedName>
    <definedName name="_2L_11D">#REF!</definedName>
    <definedName name="_2L_11E">#REF!</definedName>
    <definedName name="_2L_11F">#REF!</definedName>
    <definedName name="_2L_11G">#REF!</definedName>
    <definedName name="_2L_11H">#REF!</definedName>
    <definedName name="_2L_11I">#REF!</definedName>
    <definedName name="_2L_11J">#REF!</definedName>
    <definedName name="_2L_11K">#REF!</definedName>
    <definedName name="_2L_11L">#REF!</definedName>
    <definedName name="_2L_11M">#REF!</definedName>
    <definedName name="_2L_11N">#REF!</definedName>
    <definedName name="_2L_11O">#REF!</definedName>
    <definedName name="_2L_11P">#REF!</definedName>
    <definedName name="_2L_11Q">#REF!</definedName>
    <definedName name="_2L_12A">#REF!</definedName>
    <definedName name="_2L_12B">#REF!</definedName>
    <definedName name="_2L_12C">#REF!</definedName>
    <definedName name="_2L_12D">#REF!</definedName>
    <definedName name="_2L_12E">#REF!</definedName>
    <definedName name="_2L_12F">#REF!</definedName>
    <definedName name="_2L_12G">#REF!</definedName>
    <definedName name="_2L_12H">#REF!</definedName>
    <definedName name="_2L_12I">#REF!</definedName>
    <definedName name="_2L_12J">#REF!</definedName>
    <definedName name="_2L_12K">#REF!</definedName>
    <definedName name="_2L_12L">#REF!</definedName>
    <definedName name="_2L_12M">#REF!</definedName>
    <definedName name="_2L_12N">#REF!</definedName>
    <definedName name="_2L_12O">#REF!</definedName>
    <definedName name="_2L_12P">#REF!</definedName>
    <definedName name="_2L_12Q">#REF!</definedName>
    <definedName name="_2L_13A">#REF!</definedName>
    <definedName name="_2L_13B">#REF!</definedName>
    <definedName name="_2L_13C">#REF!</definedName>
    <definedName name="_2L_13D">#REF!</definedName>
    <definedName name="_2L_13E">#REF!</definedName>
    <definedName name="_2L_13F">#REF!</definedName>
    <definedName name="_2L_13G">#REF!</definedName>
    <definedName name="_2L_13H">#REF!</definedName>
    <definedName name="_2L_13I">#REF!</definedName>
    <definedName name="_2L_13J">#REF!</definedName>
    <definedName name="_2L_13K">#REF!</definedName>
    <definedName name="_2L_13L">#REF!</definedName>
    <definedName name="_2L_13M">#REF!</definedName>
    <definedName name="_2L_13N">#REF!</definedName>
    <definedName name="_2L_13O">#REF!</definedName>
    <definedName name="_2L_13P">#REF!</definedName>
    <definedName name="_2L_13Q">#REF!</definedName>
    <definedName name="_2L_14A">#REF!</definedName>
    <definedName name="_2L_14B">#REF!</definedName>
    <definedName name="_2L_14C">#REF!</definedName>
    <definedName name="_2L_14D">#REF!</definedName>
    <definedName name="_2L_14E">#REF!</definedName>
    <definedName name="_2L_14F">#REF!</definedName>
    <definedName name="_2L_14G">#REF!</definedName>
    <definedName name="_2L_14H">#REF!</definedName>
    <definedName name="_2L_14I">#REF!</definedName>
    <definedName name="_2L_14J">#REF!</definedName>
    <definedName name="_2L_14K">#REF!</definedName>
    <definedName name="_2L_14L">#REF!</definedName>
    <definedName name="_2L_14M">#REF!</definedName>
    <definedName name="_2L_14N">#REF!</definedName>
    <definedName name="_2L_14O">#REF!</definedName>
    <definedName name="_2L_14P">#REF!</definedName>
    <definedName name="_2L_14Q">#REF!</definedName>
    <definedName name="_2L_15A">#REF!</definedName>
    <definedName name="_2L_15B">#REF!</definedName>
    <definedName name="_2L_15C">#REF!</definedName>
    <definedName name="_2L_15D">#REF!</definedName>
    <definedName name="_2L_15E">#REF!</definedName>
    <definedName name="_2L_15F">#REF!</definedName>
    <definedName name="_2L_15G">#REF!</definedName>
    <definedName name="_2L_15H">#REF!</definedName>
    <definedName name="_2L_15I">#REF!</definedName>
    <definedName name="_2L_15J">#REF!</definedName>
    <definedName name="_2L_15K">#REF!</definedName>
    <definedName name="_2L_15L">#REF!</definedName>
    <definedName name="_2L_15M">#REF!</definedName>
    <definedName name="_2L_15N">#REF!</definedName>
    <definedName name="_2L_15O">#REF!</definedName>
    <definedName name="_2L_15P">#REF!</definedName>
    <definedName name="_2L_15Q">#REF!</definedName>
    <definedName name="_2L_16A">#REF!</definedName>
    <definedName name="_2L_16B">#REF!</definedName>
    <definedName name="_2L_16C">#REF!</definedName>
    <definedName name="_2L_16D">#REF!</definedName>
    <definedName name="_2L_16E">#REF!</definedName>
    <definedName name="_2L_16F">#REF!</definedName>
    <definedName name="_2L_16G">#REF!</definedName>
    <definedName name="_2L_16H">#REF!</definedName>
    <definedName name="_2L_16I">#REF!</definedName>
    <definedName name="_2L_16J">#REF!</definedName>
    <definedName name="_2L_16K">#REF!</definedName>
    <definedName name="_2L_16L">#REF!</definedName>
    <definedName name="_2L_16M">#REF!</definedName>
    <definedName name="_2L_16N">#REF!</definedName>
    <definedName name="_2L_16O">#REF!</definedName>
    <definedName name="_2L_16P">#REF!</definedName>
    <definedName name="_2L_16Q">#REF!</definedName>
    <definedName name="_2L_17A">#REF!</definedName>
    <definedName name="_2L_17B">#REF!</definedName>
    <definedName name="_2L_17C">#REF!</definedName>
    <definedName name="_2L_17D">#REF!</definedName>
    <definedName name="_2L_17E">#REF!</definedName>
    <definedName name="_2L_17F">#REF!</definedName>
    <definedName name="_2L_17G">#REF!</definedName>
    <definedName name="_2L_17H">#REF!</definedName>
    <definedName name="_2L_17I">#REF!</definedName>
    <definedName name="_2L_17J">#REF!</definedName>
    <definedName name="_2L_17K">#REF!</definedName>
    <definedName name="_2L_17L">#REF!</definedName>
    <definedName name="_2L_17M">#REF!</definedName>
    <definedName name="_2L_17N">#REF!</definedName>
    <definedName name="_2L_17O">#REF!</definedName>
    <definedName name="_2L_17P">#REF!</definedName>
    <definedName name="_2L_17Q">#REF!</definedName>
    <definedName name="_2L_18A">#REF!</definedName>
    <definedName name="_2L_18B">#REF!</definedName>
    <definedName name="_2L_18C">#REF!</definedName>
    <definedName name="_2L_18D">#REF!</definedName>
    <definedName name="_2L_18E">#REF!</definedName>
    <definedName name="_2L_18F">#REF!</definedName>
    <definedName name="_2L_18G">#REF!</definedName>
    <definedName name="_2L_18H">#REF!</definedName>
    <definedName name="_2L_18I">#REF!</definedName>
    <definedName name="_2L_18J">#REF!</definedName>
    <definedName name="_2L_18K">#REF!</definedName>
    <definedName name="_2L_18L">#REF!</definedName>
    <definedName name="_2L_18M">#REF!</definedName>
    <definedName name="_2L_18N">#REF!</definedName>
    <definedName name="_2L_18O">#REF!</definedName>
    <definedName name="_2L_18P">#REF!</definedName>
    <definedName name="_2L_18Q">#REF!</definedName>
    <definedName name="_2L_19A">#REF!</definedName>
    <definedName name="_2L_19B">#REF!</definedName>
    <definedName name="_2L_19C">#REF!</definedName>
    <definedName name="_2L_19D">#REF!</definedName>
    <definedName name="_2L_19E">#REF!</definedName>
    <definedName name="_2L_19F">#REF!</definedName>
    <definedName name="_2L_19G">#REF!</definedName>
    <definedName name="_2L_19H">#REF!</definedName>
    <definedName name="_2L_19I">#REF!</definedName>
    <definedName name="_2L_19J">#REF!</definedName>
    <definedName name="_2L_19K">#REF!</definedName>
    <definedName name="_2L_19L">#REF!</definedName>
    <definedName name="_2L_19M">#REF!</definedName>
    <definedName name="_2L_19N">#REF!</definedName>
    <definedName name="_2L_19O">#REF!</definedName>
    <definedName name="_2L_19P">#REF!</definedName>
    <definedName name="_2L_19Q">#REF!</definedName>
    <definedName name="_2L_1A">#REF!</definedName>
    <definedName name="_2L_1B">#REF!</definedName>
    <definedName name="_2L_1C">#REF!</definedName>
    <definedName name="_2L_1D">#REF!</definedName>
    <definedName name="_2L_1E">#REF!</definedName>
    <definedName name="_2L_1F">#REF!</definedName>
    <definedName name="_2L_1G">#REF!</definedName>
    <definedName name="_2L_1H">#REF!</definedName>
    <definedName name="_2L_1I">#REF!</definedName>
    <definedName name="_2L_1J">#REF!</definedName>
    <definedName name="_2L_1K">#REF!</definedName>
    <definedName name="_2L_1L">#REF!</definedName>
    <definedName name="_2L_1M">#REF!</definedName>
    <definedName name="_2L_1N">#REF!</definedName>
    <definedName name="_2L_1O">#REF!</definedName>
    <definedName name="_2L_1P">#REF!</definedName>
    <definedName name="_2L_1Q">#REF!</definedName>
    <definedName name="_2L_20A">#REF!</definedName>
    <definedName name="_2L_20B">#REF!</definedName>
    <definedName name="_2L_20C">#REF!</definedName>
    <definedName name="_2L_20D">#REF!</definedName>
    <definedName name="_2L_20E">#REF!</definedName>
    <definedName name="_2L_20F">#REF!</definedName>
    <definedName name="_2L_20G">#REF!</definedName>
    <definedName name="_2L_20H">#REF!</definedName>
    <definedName name="_2L_20I">#REF!</definedName>
    <definedName name="_2L_20J">#REF!</definedName>
    <definedName name="_2L_20K">#REF!</definedName>
    <definedName name="_2L_20L">#REF!</definedName>
    <definedName name="_2L_20M">#REF!</definedName>
    <definedName name="_2L_20N">#REF!</definedName>
    <definedName name="_2L_20O">#REF!</definedName>
    <definedName name="_2L_20P">#REF!</definedName>
    <definedName name="_2L_20Q">#REF!</definedName>
    <definedName name="_2L_21A">#REF!</definedName>
    <definedName name="_2L_21B">#REF!</definedName>
    <definedName name="_2L_21C">#REF!</definedName>
    <definedName name="_2L_21D">#REF!</definedName>
    <definedName name="_2L_21E">#REF!</definedName>
    <definedName name="_2L_21F">#REF!</definedName>
    <definedName name="_2L_21G">#REF!</definedName>
    <definedName name="_2L_21H">#REF!</definedName>
    <definedName name="_2L_21I">#REF!</definedName>
    <definedName name="_2L_21J">#REF!</definedName>
    <definedName name="_2L_21K">#REF!</definedName>
    <definedName name="_2L_21L">#REF!</definedName>
    <definedName name="_2L_21M">#REF!</definedName>
    <definedName name="_2L_21N">#REF!</definedName>
    <definedName name="_2L_21O">#REF!</definedName>
    <definedName name="_2L_21P">#REF!</definedName>
    <definedName name="_2L_21Q">#REF!</definedName>
    <definedName name="_2L_22A">#REF!</definedName>
    <definedName name="_2L_22B">#REF!</definedName>
    <definedName name="_2L_22C">#REF!</definedName>
    <definedName name="_2L_22D">#REF!</definedName>
    <definedName name="_2L_22E">#REF!</definedName>
    <definedName name="_2L_22F">#REF!</definedName>
    <definedName name="_2L_22G">#REF!</definedName>
    <definedName name="_2L_22H">#REF!</definedName>
    <definedName name="_2L_22I">#REF!</definedName>
    <definedName name="_2L_22J">#REF!</definedName>
    <definedName name="_2L_22K">#REF!</definedName>
    <definedName name="_2L_22L">#REF!</definedName>
    <definedName name="_2L_22M">#REF!</definedName>
    <definedName name="_2L_22N">#REF!</definedName>
    <definedName name="_2L_22O">#REF!</definedName>
    <definedName name="_2L_22P">#REF!</definedName>
    <definedName name="_2L_22Q">#REF!</definedName>
    <definedName name="_2L_23A">#REF!</definedName>
    <definedName name="_2L_23B">#REF!</definedName>
    <definedName name="_2L_23C">#REF!</definedName>
    <definedName name="_2L_23D">#REF!</definedName>
    <definedName name="_2L_23E">#REF!</definedName>
    <definedName name="_2L_23F">#REF!</definedName>
    <definedName name="_2L_23G">#REF!</definedName>
    <definedName name="_2L_23H">#REF!</definedName>
    <definedName name="_2L_23I">#REF!</definedName>
    <definedName name="_2L_23J">#REF!</definedName>
    <definedName name="_2L_23K">#REF!</definedName>
    <definedName name="_2L_23L">#REF!</definedName>
    <definedName name="_2L_23M">#REF!</definedName>
    <definedName name="_2L_23N">#REF!</definedName>
    <definedName name="_2L_23O">#REF!</definedName>
    <definedName name="_2L_23P">#REF!</definedName>
    <definedName name="_2L_23Q">#REF!</definedName>
    <definedName name="_2L_24A">#REF!</definedName>
    <definedName name="_2L_24B">#REF!</definedName>
    <definedName name="_2L_24C">#REF!</definedName>
    <definedName name="_2L_24D">#REF!</definedName>
    <definedName name="_2L_24E">#REF!</definedName>
    <definedName name="_2L_24F">#REF!</definedName>
    <definedName name="_2L_24G">#REF!</definedName>
    <definedName name="_2L_24H">#REF!</definedName>
    <definedName name="_2L_24I">#REF!</definedName>
    <definedName name="_2L_24J">#REF!</definedName>
    <definedName name="_2L_24K">#REF!</definedName>
    <definedName name="_2L_24L">#REF!</definedName>
    <definedName name="_2L_24M">#REF!</definedName>
    <definedName name="_2L_24N">#REF!</definedName>
    <definedName name="_2L_24O">#REF!</definedName>
    <definedName name="_2L_24P">#REF!</definedName>
    <definedName name="_2L_24Q">#REF!</definedName>
    <definedName name="_2L_25A">#REF!</definedName>
    <definedName name="_2L_25B">#REF!</definedName>
    <definedName name="_2L_25C">#REF!</definedName>
    <definedName name="_2L_25D">#REF!</definedName>
    <definedName name="_2L_25E">#REF!</definedName>
    <definedName name="_2L_25F">#REF!</definedName>
    <definedName name="_2L_25G">#REF!</definedName>
    <definedName name="_2L_25H">#REF!</definedName>
    <definedName name="_2L_25I">#REF!</definedName>
    <definedName name="_2L_25J">#REF!</definedName>
    <definedName name="_2L_25K">#REF!</definedName>
    <definedName name="_2L_25L">#REF!</definedName>
    <definedName name="_2L_25M">#REF!</definedName>
    <definedName name="_2L_25N">#REF!</definedName>
    <definedName name="_2L_25O">#REF!</definedName>
    <definedName name="_2L_25P">#REF!</definedName>
    <definedName name="_2L_25Q">#REF!</definedName>
    <definedName name="_2L_26A">#REF!</definedName>
    <definedName name="_2L_26B">#REF!</definedName>
    <definedName name="_2L_26C">#REF!</definedName>
    <definedName name="_2L_26D">#REF!</definedName>
    <definedName name="_2L_26E">#REF!</definedName>
    <definedName name="_2L_26F">#REF!</definedName>
    <definedName name="_2L_26G">#REF!</definedName>
    <definedName name="_2L_26H">#REF!</definedName>
    <definedName name="_2L_26I">#REF!</definedName>
    <definedName name="_2L_26J">#REF!</definedName>
    <definedName name="_2L_26K">#REF!</definedName>
    <definedName name="_2L_26L">#REF!</definedName>
    <definedName name="_2L_26M">#REF!</definedName>
    <definedName name="_2L_26N">#REF!</definedName>
    <definedName name="_2L_26O">#REF!</definedName>
    <definedName name="_2L_26P">#REF!</definedName>
    <definedName name="_2L_26Q">#REF!</definedName>
    <definedName name="_2L_27A">#REF!</definedName>
    <definedName name="_2L_27B">#REF!</definedName>
    <definedName name="_2L_27C">#REF!</definedName>
    <definedName name="_2L_27D">#REF!</definedName>
    <definedName name="_2L_27E">#REF!</definedName>
    <definedName name="_2L_27F">#REF!</definedName>
    <definedName name="_2L_27G">#REF!</definedName>
    <definedName name="_2L_27H">#REF!</definedName>
    <definedName name="_2L_27I">#REF!</definedName>
    <definedName name="_2L_27J">#REF!</definedName>
    <definedName name="_2L_27K">#REF!</definedName>
    <definedName name="_2L_27L">#REF!</definedName>
    <definedName name="_2L_27M">#REF!</definedName>
    <definedName name="_2L_27N">#REF!</definedName>
    <definedName name="_2L_27O">#REF!</definedName>
    <definedName name="_2L_27P">#REF!</definedName>
    <definedName name="_2L_27Q">#REF!</definedName>
    <definedName name="_2L_28A">#REF!</definedName>
    <definedName name="_2L_28B">#REF!</definedName>
    <definedName name="_2L_28C">#REF!</definedName>
    <definedName name="_2L_28D">#REF!</definedName>
    <definedName name="_2L_28E">#REF!</definedName>
    <definedName name="_2L_28F">#REF!</definedName>
    <definedName name="_2L_28G">#REF!</definedName>
    <definedName name="_2L_28H">#REF!</definedName>
    <definedName name="_2L_28I">#REF!</definedName>
    <definedName name="_2L_28J">#REF!</definedName>
    <definedName name="_2L_28K">#REF!</definedName>
    <definedName name="_2L_28L">#REF!</definedName>
    <definedName name="_2L_28M">#REF!</definedName>
    <definedName name="_2L_28N">#REF!</definedName>
    <definedName name="_2L_28O">#REF!</definedName>
    <definedName name="_2L_28P">#REF!</definedName>
    <definedName name="_2L_28Q">#REF!</definedName>
    <definedName name="_2L_29A">#REF!</definedName>
    <definedName name="_2L_29B">#REF!</definedName>
    <definedName name="_2L_29C">#REF!</definedName>
    <definedName name="_2L_29D">#REF!</definedName>
    <definedName name="_2L_29E">#REF!</definedName>
    <definedName name="_2L_29F">#REF!</definedName>
    <definedName name="_2L_29G">#REF!</definedName>
    <definedName name="_2L_29H">#REF!</definedName>
    <definedName name="_2L_29I">#REF!</definedName>
    <definedName name="_2L_29J">#REF!</definedName>
    <definedName name="_2L_29K">#REF!</definedName>
    <definedName name="_2L_29L">#REF!</definedName>
    <definedName name="_2L_29M">#REF!</definedName>
    <definedName name="_2L_29N">#REF!</definedName>
    <definedName name="_2L_29O">#REF!</definedName>
    <definedName name="_2L_29P">#REF!</definedName>
    <definedName name="_2L_29Q">#REF!</definedName>
    <definedName name="_2L_2A">#REF!</definedName>
    <definedName name="_2L_2B">#REF!</definedName>
    <definedName name="_2L_2C">#REF!</definedName>
    <definedName name="_2L_2D">#REF!</definedName>
    <definedName name="_2L_2E">#REF!</definedName>
    <definedName name="_2L_2F">#REF!</definedName>
    <definedName name="_2L_2G">#REF!</definedName>
    <definedName name="_2L_2H">#REF!</definedName>
    <definedName name="_2L_2I">#REF!</definedName>
    <definedName name="_2L_2J">#REF!</definedName>
    <definedName name="_2L_2K">#REF!</definedName>
    <definedName name="_2L_2L">#REF!</definedName>
    <definedName name="_2L_2M">#REF!</definedName>
    <definedName name="_2L_2N">#REF!</definedName>
    <definedName name="_2L_2O">#REF!</definedName>
    <definedName name="_2L_2P">#REF!</definedName>
    <definedName name="_2L_2Q">#REF!</definedName>
    <definedName name="_2L_30A">#REF!</definedName>
    <definedName name="_2L_30B">#REF!</definedName>
    <definedName name="_2L_30C">#REF!</definedName>
    <definedName name="_2L_30D">#REF!</definedName>
    <definedName name="_2L_30E">#REF!</definedName>
    <definedName name="_2L_30F">#REF!</definedName>
    <definedName name="_2L_30G">#REF!</definedName>
    <definedName name="_2L_30H">#REF!</definedName>
    <definedName name="_2L_30I">#REF!</definedName>
    <definedName name="_2L_30J">#REF!</definedName>
    <definedName name="_2L_30K">#REF!</definedName>
    <definedName name="_2L_30L">#REF!</definedName>
    <definedName name="_2L_30M">#REF!</definedName>
    <definedName name="_2L_30N">#REF!</definedName>
    <definedName name="_2L_30O">#REF!</definedName>
    <definedName name="_2L_30P">#REF!</definedName>
    <definedName name="_2L_30Q">#REF!</definedName>
    <definedName name="_2L_31A">#REF!</definedName>
    <definedName name="_2L_31B">#REF!</definedName>
    <definedName name="_2L_31C">#REF!</definedName>
    <definedName name="_2L_31D">#REF!</definedName>
    <definedName name="_2L_31E">#REF!</definedName>
    <definedName name="_2L_31F">#REF!</definedName>
    <definedName name="_2L_31G">#REF!</definedName>
    <definedName name="_2L_31H">#REF!</definedName>
    <definedName name="_2L_31I">#REF!</definedName>
    <definedName name="_2L_31J">#REF!</definedName>
    <definedName name="_2L_31K">#REF!</definedName>
    <definedName name="_2L_31L">#REF!</definedName>
    <definedName name="_2L_31M">#REF!</definedName>
    <definedName name="_2L_31N">#REF!</definedName>
    <definedName name="_2L_31O">#REF!</definedName>
    <definedName name="_2L_31P">#REF!</definedName>
    <definedName name="_2L_31Q">#REF!</definedName>
    <definedName name="_2L_32A">#REF!</definedName>
    <definedName name="_2L_32B">#REF!</definedName>
    <definedName name="_2L_32C">#REF!</definedName>
    <definedName name="_2L_32D">#REF!</definedName>
    <definedName name="_2L_32E">#REF!</definedName>
    <definedName name="_2L_32F">#REF!</definedName>
    <definedName name="_2L_32G">#REF!</definedName>
    <definedName name="_2L_32H">#REF!</definedName>
    <definedName name="_2L_32I">#REF!</definedName>
    <definedName name="_2L_32J">#REF!</definedName>
    <definedName name="_2L_32K">#REF!</definedName>
    <definedName name="_2L_32L">#REF!</definedName>
    <definedName name="_2L_32M">#REF!</definedName>
    <definedName name="_2L_32N">#REF!</definedName>
    <definedName name="_2L_32O">#REF!</definedName>
    <definedName name="_2L_32P">#REF!</definedName>
    <definedName name="_2L_32Q">#REF!</definedName>
    <definedName name="_2L_33A">#REF!</definedName>
    <definedName name="_2L_33B">#REF!</definedName>
    <definedName name="_2L_33C">#REF!</definedName>
    <definedName name="_2L_33D">#REF!</definedName>
    <definedName name="_2L_33E">#REF!</definedName>
    <definedName name="_2L_33F">#REF!</definedName>
    <definedName name="_2L_33G">#REF!</definedName>
    <definedName name="_2L_33H">#REF!</definedName>
    <definedName name="_2L_33I">#REF!</definedName>
    <definedName name="_2L_33J">#REF!</definedName>
    <definedName name="_2L_33K">#REF!</definedName>
    <definedName name="_2L_33L">#REF!</definedName>
    <definedName name="_2L_33M">#REF!</definedName>
    <definedName name="_2L_33N">#REF!</definedName>
    <definedName name="_2L_33O">#REF!</definedName>
    <definedName name="_2L_33P">#REF!</definedName>
    <definedName name="_2L_33Q">#REF!</definedName>
    <definedName name="_2L_34A">#REF!</definedName>
    <definedName name="_2L_34B">#REF!</definedName>
    <definedName name="_2L_34C">#REF!</definedName>
    <definedName name="_2L_34D">#REF!</definedName>
    <definedName name="_2L_34E">#REF!</definedName>
    <definedName name="_2L_34F">#REF!</definedName>
    <definedName name="_2L_34G">#REF!</definedName>
    <definedName name="_2L_34H">#REF!</definedName>
    <definedName name="_2L_34I">#REF!</definedName>
    <definedName name="_2L_34J">#REF!</definedName>
    <definedName name="_2L_34K">#REF!</definedName>
    <definedName name="_2L_34L">#REF!</definedName>
    <definedName name="_2L_34M">#REF!</definedName>
    <definedName name="_2L_34N">#REF!</definedName>
    <definedName name="_2L_34O">#REF!</definedName>
    <definedName name="_2L_34P">#REF!</definedName>
    <definedName name="_2L_34Q">#REF!</definedName>
    <definedName name="_2L_35A">#REF!</definedName>
    <definedName name="_2L_35B">#REF!</definedName>
    <definedName name="_2L_35C">#REF!</definedName>
    <definedName name="_2L_35D">#REF!</definedName>
    <definedName name="_2L_35E">#REF!</definedName>
    <definedName name="_2L_35F">#REF!</definedName>
    <definedName name="_2L_35G">#REF!</definedName>
    <definedName name="_2L_35H">#REF!</definedName>
    <definedName name="_2L_35I">#REF!</definedName>
    <definedName name="_2L_35J">#REF!</definedName>
    <definedName name="_2L_35K">#REF!</definedName>
    <definedName name="_2L_35L">#REF!</definedName>
    <definedName name="_2L_35M">#REF!</definedName>
    <definedName name="_2L_35N">#REF!</definedName>
    <definedName name="_2L_35O">#REF!</definedName>
    <definedName name="_2L_35P">#REF!</definedName>
    <definedName name="_2L_35Q">#REF!</definedName>
    <definedName name="_2L_36A">#REF!</definedName>
    <definedName name="_2L_36B">#REF!</definedName>
    <definedName name="_2L_36C">#REF!</definedName>
    <definedName name="_2L_36D">#REF!</definedName>
    <definedName name="_2L_36E">#REF!</definedName>
    <definedName name="_2L_36F">#REF!</definedName>
    <definedName name="_2L_36G">#REF!</definedName>
    <definedName name="_2L_36H">#REF!</definedName>
    <definedName name="_2L_36I">#REF!</definedName>
    <definedName name="_2L_36J">#REF!</definedName>
    <definedName name="_2L_36K">#REF!</definedName>
    <definedName name="_2L_36L">#REF!</definedName>
    <definedName name="_2L_36M">#REF!</definedName>
    <definedName name="_2L_36N">#REF!</definedName>
    <definedName name="_2L_36O">#REF!</definedName>
    <definedName name="_2L_36P">#REF!</definedName>
    <definedName name="_2L_36Q">#REF!</definedName>
    <definedName name="_2L_37A">#REF!</definedName>
    <definedName name="_2L_37B">#REF!</definedName>
    <definedName name="_2L_37C">#REF!</definedName>
    <definedName name="_2L_37D">#REF!</definedName>
    <definedName name="_2L_37E">#REF!</definedName>
    <definedName name="_2L_37F">#REF!</definedName>
    <definedName name="_2L_37G">#REF!</definedName>
    <definedName name="_2L_37H">#REF!</definedName>
    <definedName name="_2L_37I">#REF!</definedName>
    <definedName name="_2L_37J">#REF!</definedName>
    <definedName name="_2L_37K">#REF!</definedName>
    <definedName name="_2L_37L">#REF!</definedName>
    <definedName name="_2L_37M">#REF!</definedName>
    <definedName name="_2L_37N">#REF!</definedName>
    <definedName name="_2L_37O">#REF!</definedName>
    <definedName name="_2L_37P">#REF!</definedName>
    <definedName name="_2L_37Q">#REF!</definedName>
    <definedName name="_2L_38A">#REF!</definedName>
    <definedName name="_2L_38B">#REF!</definedName>
    <definedName name="_2L_38C">#REF!</definedName>
    <definedName name="_2L_38D">#REF!</definedName>
    <definedName name="_2L_38E">#REF!</definedName>
    <definedName name="_2L_38F">#REF!</definedName>
    <definedName name="_2L_38G">#REF!</definedName>
    <definedName name="_2L_38H">#REF!</definedName>
    <definedName name="_2L_38I">#REF!</definedName>
    <definedName name="_2L_38J">#REF!</definedName>
    <definedName name="_2L_38K">#REF!</definedName>
    <definedName name="_2L_38L">#REF!</definedName>
    <definedName name="_2L_38M">#REF!</definedName>
    <definedName name="_2L_38N">#REF!</definedName>
    <definedName name="_2L_38O">#REF!</definedName>
    <definedName name="_2L_38P">#REF!</definedName>
    <definedName name="_2L_38Q">#REF!</definedName>
    <definedName name="_2L_39A">#REF!</definedName>
    <definedName name="_2L_39B">#REF!</definedName>
    <definedName name="_2L_39C">#REF!</definedName>
    <definedName name="_2L_39D">#REF!</definedName>
    <definedName name="_2L_39E">#REF!</definedName>
    <definedName name="_2L_39F">#REF!</definedName>
    <definedName name="_2L_39G">#REF!</definedName>
    <definedName name="_2L_39H">#REF!</definedName>
    <definedName name="_2L_39I">#REF!</definedName>
    <definedName name="_2L_39J">#REF!</definedName>
    <definedName name="_2L_39K">#REF!</definedName>
    <definedName name="_2L_39L">#REF!</definedName>
    <definedName name="_2L_39M">#REF!</definedName>
    <definedName name="_2L_39N">#REF!</definedName>
    <definedName name="_2L_39O">#REF!</definedName>
    <definedName name="_2L_39P">#REF!</definedName>
    <definedName name="_2L_39Q">#REF!</definedName>
    <definedName name="_2L_3A">#REF!</definedName>
    <definedName name="_2L_3B">#REF!</definedName>
    <definedName name="_2L_3C">#REF!</definedName>
    <definedName name="_2L_3D">#REF!</definedName>
    <definedName name="_2L_3E">#REF!</definedName>
    <definedName name="_2L_3F">#REF!</definedName>
    <definedName name="_2L_3G">#REF!</definedName>
    <definedName name="_2L_3H">#REF!</definedName>
    <definedName name="_2L_3I">#REF!</definedName>
    <definedName name="_2L_3J">#REF!</definedName>
    <definedName name="_2L_3K">#REF!</definedName>
    <definedName name="_2L_3L">#REF!</definedName>
    <definedName name="_2L_3M">#REF!</definedName>
    <definedName name="_2L_3N">#REF!</definedName>
    <definedName name="_2L_3O">#REF!</definedName>
    <definedName name="_2L_3P">#REF!</definedName>
    <definedName name="_2L_3Q">#REF!</definedName>
    <definedName name="_2L_40A">#REF!</definedName>
    <definedName name="_2L_40B">#REF!</definedName>
    <definedName name="_2L_40C">#REF!</definedName>
    <definedName name="_2L_40D">#REF!</definedName>
    <definedName name="_2L_40E">#REF!</definedName>
    <definedName name="_2L_40F">#REF!</definedName>
    <definedName name="_2L_40G">#REF!</definedName>
    <definedName name="_2L_40H">#REF!</definedName>
    <definedName name="_2L_40I">#REF!</definedName>
    <definedName name="_2L_40J">#REF!</definedName>
    <definedName name="_2L_40K">#REF!</definedName>
    <definedName name="_2L_40L">#REF!</definedName>
    <definedName name="_2L_40M">#REF!</definedName>
    <definedName name="_2L_40N">#REF!</definedName>
    <definedName name="_2L_40O">#REF!</definedName>
    <definedName name="_2L_40P">#REF!</definedName>
    <definedName name="_2L_40Q">#REF!</definedName>
    <definedName name="_2L_41A">#REF!</definedName>
    <definedName name="_2L_41B">#REF!</definedName>
    <definedName name="_2L_41C">#REF!</definedName>
    <definedName name="_2L_41D">#REF!</definedName>
    <definedName name="_2L_41E">#REF!</definedName>
    <definedName name="_2L_41F">#REF!</definedName>
    <definedName name="_2L_41G">#REF!</definedName>
    <definedName name="_2L_41H">#REF!</definedName>
    <definedName name="_2L_41I">#REF!</definedName>
    <definedName name="_2L_41J">#REF!</definedName>
    <definedName name="_2L_41K">#REF!</definedName>
    <definedName name="_2L_41L">#REF!</definedName>
    <definedName name="_2L_41M">#REF!</definedName>
    <definedName name="_2L_41N">#REF!</definedName>
    <definedName name="_2L_41O">#REF!</definedName>
    <definedName name="_2L_41P">#REF!</definedName>
    <definedName name="_2L_41Q">#REF!</definedName>
    <definedName name="_2L_42A">#REF!</definedName>
    <definedName name="_2L_42B">#REF!</definedName>
    <definedName name="_2L_42C">#REF!</definedName>
    <definedName name="_2L_42D">#REF!</definedName>
    <definedName name="_2L_42E">#REF!</definedName>
    <definedName name="_2L_42F">#REF!</definedName>
    <definedName name="_2L_42G">#REF!</definedName>
    <definedName name="_2L_42H">#REF!</definedName>
    <definedName name="_2L_42I">#REF!</definedName>
    <definedName name="_2L_42J">#REF!</definedName>
    <definedName name="_2L_42K">#REF!</definedName>
    <definedName name="_2L_42L">#REF!</definedName>
    <definedName name="_2L_42M">#REF!</definedName>
    <definedName name="_2L_42N">#REF!</definedName>
    <definedName name="_2L_42O">#REF!</definedName>
    <definedName name="_2L_42P">#REF!</definedName>
    <definedName name="_2L_42Q">#REF!</definedName>
    <definedName name="_2L_43A">#REF!</definedName>
    <definedName name="_2L_43B">#REF!</definedName>
    <definedName name="_2L_43C">#REF!</definedName>
    <definedName name="_2L_43D">#REF!</definedName>
    <definedName name="_2L_43E">#REF!</definedName>
    <definedName name="_2L_43F">#REF!</definedName>
    <definedName name="_2L_43G">#REF!</definedName>
    <definedName name="_2L_43H">#REF!</definedName>
    <definedName name="_2L_43I">#REF!</definedName>
    <definedName name="_2L_43J">#REF!</definedName>
    <definedName name="_2L_43K">#REF!</definedName>
    <definedName name="_2L_43L">#REF!</definedName>
    <definedName name="_2L_43M">#REF!</definedName>
    <definedName name="_2L_43N">#REF!</definedName>
    <definedName name="_2L_43O">#REF!</definedName>
    <definedName name="_2L_43P">#REF!</definedName>
    <definedName name="_2L_43Q">#REF!</definedName>
    <definedName name="_2L_44A">#REF!</definedName>
    <definedName name="_2L_44B">#REF!</definedName>
    <definedName name="_2L_44C">#REF!</definedName>
    <definedName name="_2L_44D">#REF!</definedName>
    <definedName name="_2L_44E">#REF!</definedName>
    <definedName name="_2L_44F">#REF!</definedName>
    <definedName name="_2L_44G">#REF!</definedName>
    <definedName name="_2L_44H">#REF!</definedName>
    <definedName name="_2L_44I">#REF!</definedName>
    <definedName name="_2L_44J">#REF!</definedName>
    <definedName name="_2L_44K">#REF!</definedName>
    <definedName name="_2L_44L">#REF!</definedName>
    <definedName name="_2L_44M">#REF!</definedName>
    <definedName name="_2L_44N">#REF!</definedName>
    <definedName name="_2L_44O">#REF!</definedName>
    <definedName name="_2L_44P">#REF!</definedName>
    <definedName name="_2L_44Q">#REF!</definedName>
    <definedName name="_2L_45A">#REF!</definedName>
    <definedName name="_2L_45B">#REF!</definedName>
    <definedName name="_2L_45C">#REF!</definedName>
    <definedName name="_2L_45D">#REF!</definedName>
    <definedName name="_2L_45E">#REF!</definedName>
    <definedName name="_2L_45F">#REF!</definedName>
    <definedName name="_2L_45G">#REF!</definedName>
    <definedName name="_2L_45H">#REF!</definedName>
    <definedName name="_2L_45I">#REF!</definedName>
    <definedName name="_2L_45J">#REF!</definedName>
    <definedName name="_2L_45K">#REF!</definedName>
    <definedName name="_2L_45L">#REF!</definedName>
    <definedName name="_2L_45M">#REF!</definedName>
    <definedName name="_2L_45N">#REF!</definedName>
    <definedName name="_2L_45O">#REF!</definedName>
    <definedName name="_2L_45P">#REF!</definedName>
    <definedName name="_2L_45Q">#REF!</definedName>
    <definedName name="_2L_46A">#REF!</definedName>
    <definedName name="_2L_46B">#REF!</definedName>
    <definedName name="_2L_46C">#REF!</definedName>
    <definedName name="_2L_46D">#REF!</definedName>
    <definedName name="_2L_46E">#REF!</definedName>
    <definedName name="_2L_46F">#REF!</definedName>
    <definedName name="_2L_46G">#REF!</definedName>
    <definedName name="_2L_46H">#REF!</definedName>
    <definedName name="_2L_46I">#REF!</definedName>
    <definedName name="_2L_46J">#REF!</definedName>
    <definedName name="_2L_46K">#REF!</definedName>
    <definedName name="_2L_46L">#REF!</definedName>
    <definedName name="_2L_46M">#REF!</definedName>
    <definedName name="_2L_46N">#REF!</definedName>
    <definedName name="_2L_46O">#REF!</definedName>
    <definedName name="_2L_46P">#REF!</definedName>
    <definedName name="_2L_46Q">#REF!</definedName>
    <definedName name="_2L_47A">#REF!</definedName>
    <definedName name="_2L_47B">#REF!</definedName>
    <definedName name="_2L_47C">#REF!</definedName>
    <definedName name="_2L_47D">#REF!</definedName>
    <definedName name="_2L_47E">#REF!</definedName>
    <definedName name="_2L_47F">#REF!</definedName>
    <definedName name="_2L_47G">#REF!</definedName>
    <definedName name="_2L_47H">#REF!</definedName>
    <definedName name="_2L_47I">#REF!</definedName>
    <definedName name="_2L_47J">#REF!</definedName>
    <definedName name="_2L_47K">#REF!</definedName>
    <definedName name="_2L_47L">#REF!</definedName>
    <definedName name="_2L_47M">#REF!</definedName>
    <definedName name="_2L_47N">#REF!</definedName>
    <definedName name="_2L_47O">#REF!</definedName>
    <definedName name="_2L_47P">#REF!</definedName>
    <definedName name="_2L_47Q">#REF!</definedName>
    <definedName name="_2L_48A">#REF!</definedName>
    <definedName name="_2L_48B">#REF!</definedName>
    <definedName name="_2L_48C">#REF!</definedName>
    <definedName name="_2L_48D">#REF!</definedName>
    <definedName name="_2L_48E">#REF!</definedName>
    <definedName name="_2L_48F">#REF!</definedName>
    <definedName name="_2L_48G">#REF!</definedName>
    <definedName name="_2L_48H">#REF!</definedName>
    <definedName name="_2L_48I">#REF!</definedName>
    <definedName name="_2L_48J">#REF!</definedName>
    <definedName name="_2L_48K">#REF!</definedName>
    <definedName name="_2L_48L">#REF!</definedName>
    <definedName name="_2L_48M">#REF!</definedName>
    <definedName name="_2L_48N">#REF!</definedName>
    <definedName name="_2L_48O">#REF!</definedName>
    <definedName name="_2L_48P">#REF!</definedName>
    <definedName name="_2L_48Q">#REF!</definedName>
    <definedName name="_2L_49A">#REF!</definedName>
    <definedName name="_2L_49B">#REF!</definedName>
    <definedName name="_2L_49C">#REF!</definedName>
    <definedName name="_2L_49D">#REF!</definedName>
    <definedName name="_2L_49E">#REF!</definedName>
    <definedName name="_2L_49F">#REF!</definedName>
    <definedName name="_2L_49G">#REF!</definedName>
    <definedName name="_2L_49H">#REF!</definedName>
    <definedName name="_2L_49I">#REF!</definedName>
    <definedName name="_2L_49J">#REF!</definedName>
    <definedName name="_2L_49K">#REF!</definedName>
    <definedName name="_2L_49L">#REF!</definedName>
    <definedName name="_2L_49M">#REF!</definedName>
    <definedName name="_2L_49N">#REF!</definedName>
    <definedName name="_2L_49O">#REF!</definedName>
    <definedName name="_2L_49P">#REF!</definedName>
    <definedName name="_2L_49Q">#REF!</definedName>
    <definedName name="_2L_4A">#REF!</definedName>
    <definedName name="_2L_4B">#REF!</definedName>
    <definedName name="_2L_4C">#REF!</definedName>
    <definedName name="_2L_4D">#REF!</definedName>
    <definedName name="_2L_4E">#REF!</definedName>
    <definedName name="_2L_4F">#REF!</definedName>
    <definedName name="_2L_4G">#REF!</definedName>
    <definedName name="_2L_4H">#REF!</definedName>
    <definedName name="_2L_4I">#REF!</definedName>
    <definedName name="_2L_4J">#REF!</definedName>
    <definedName name="_2L_4K">#REF!</definedName>
    <definedName name="_2L_4L">#REF!</definedName>
    <definedName name="_2L_4M">#REF!</definedName>
    <definedName name="_2L_4N">#REF!</definedName>
    <definedName name="_2L_4O">#REF!</definedName>
    <definedName name="_2L_4P">#REF!</definedName>
    <definedName name="_2L_4Q">#REF!</definedName>
    <definedName name="_2L_50A">#REF!</definedName>
    <definedName name="_2L_50B">#REF!</definedName>
    <definedName name="_2L_50C">#REF!</definedName>
    <definedName name="_2L_50D">#REF!</definedName>
    <definedName name="_2L_50E">#REF!</definedName>
    <definedName name="_2L_50F">#REF!</definedName>
    <definedName name="_2L_50G">#REF!</definedName>
    <definedName name="_2L_50H">#REF!</definedName>
    <definedName name="_2L_50I">#REF!</definedName>
    <definedName name="_2L_50J">#REF!</definedName>
    <definedName name="_2L_50K">#REF!</definedName>
    <definedName name="_2L_50L">#REF!</definedName>
    <definedName name="_2L_50M">#REF!</definedName>
    <definedName name="_2L_50N">#REF!</definedName>
    <definedName name="_2L_50O">#REF!</definedName>
    <definedName name="_2L_50P">#REF!</definedName>
    <definedName name="_2L_50Q">#REF!</definedName>
    <definedName name="_2L_51A">#REF!</definedName>
    <definedName name="_2L_51B">#REF!</definedName>
    <definedName name="_2L_51C">#REF!</definedName>
    <definedName name="_2L_51D">#REF!</definedName>
    <definedName name="_2L_51E">#REF!</definedName>
    <definedName name="_2L_51F">#REF!</definedName>
    <definedName name="_2L_51G">#REF!</definedName>
    <definedName name="_2L_51H">#REF!</definedName>
    <definedName name="_2L_51I">#REF!</definedName>
    <definedName name="_2L_51J">#REF!</definedName>
    <definedName name="_2L_51K">#REF!</definedName>
    <definedName name="_2L_51L">#REF!</definedName>
    <definedName name="_2L_51M">#REF!</definedName>
    <definedName name="_2L_51N">#REF!</definedName>
    <definedName name="_2L_51O">#REF!</definedName>
    <definedName name="_2L_51P">#REF!</definedName>
    <definedName name="_2L_51Q">#REF!</definedName>
    <definedName name="_2L_52A">#REF!</definedName>
    <definedName name="_2L_52B">#REF!</definedName>
    <definedName name="_2L_52C">#REF!</definedName>
    <definedName name="_2L_52D">#REF!</definedName>
    <definedName name="_2L_52E">#REF!</definedName>
    <definedName name="_2L_52F">#REF!</definedName>
    <definedName name="_2L_52G">#REF!</definedName>
    <definedName name="_2L_52H">#REF!</definedName>
    <definedName name="_2L_52I">#REF!</definedName>
    <definedName name="_2L_52J">#REF!</definedName>
    <definedName name="_2L_52K">#REF!</definedName>
    <definedName name="_2L_52L">#REF!</definedName>
    <definedName name="_2L_52M">#REF!</definedName>
    <definedName name="_2L_52N">#REF!</definedName>
    <definedName name="_2L_52O">#REF!</definedName>
    <definedName name="_2L_52P">#REF!</definedName>
    <definedName name="_2L_52Q">#REF!</definedName>
    <definedName name="_2L_53A">#REF!</definedName>
    <definedName name="_2L_53B">#REF!</definedName>
    <definedName name="_2L_53C">#REF!</definedName>
    <definedName name="_2L_53D">#REF!</definedName>
    <definedName name="_2L_53E">#REF!</definedName>
    <definedName name="_2L_53F">#REF!</definedName>
    <definedName name="_2L_53G">#REF!</definedName>
    <definedName name="_2L_53H">#REF!</definedName>
    <definedName name="_2L_53I">#REF!</definedName>
    <definedName name="_2L_53J">#REF!</definedName>
    <definedName name="_2L_53K">#REF!</definedName>
    <definedName name="_2L_53L">#REF!</definedName>
    <definedName name="_2L_53M">#REF!</definedName>
    <definedName name="_2L_53N">#REF!</definedName>
    <definedName name="_2L_53O">#REF!</definedName>
    <definedName name="_2L_53P">#REF!</definedName>
    <definedName name="_2L_53Q">#REF!</definedName>
    <definedName name="_2L_54A">#REF!</definedName>
    <definedName name="_2L_54B">#REF!</definedName>
    <definedName name="_2L_54C">#REF!</definedName>
    <definedName name="_2L_54D">#REF!</definedName>
    <definedName name="_2L_54E">#REF!</definedName>
    <definedName name="_2L_54F">#REF!</definedName>
    <definedName name="_2L_54G">#REF!</definedName>
    <definedName name="_2L_54H">#REF!</definedName>
    <definedName name="_2L_54I">#REF!</definedName>
    <definedName name="_2L_54J">#REF!</definedName>
    <definedName name="_2L_54K">#REF!</definedName>
    <definedName name="_2L_54L">#REF!</definedName>
    <definedName name="_2L_54M">#REF!</definedName>
    <definedName name="_2L_54N">#REF!</definedName>
    <definedName name="_2L_54O">#REF!</definedName>
    <definedName name="_2L_54P">#REF!</definedName>
    <definedName name="_2L_54Q">#REF!</definedName>
    <definedName name="_2L_55A">#REF!</definedName>
    <definedName name="_2L_55B">#REF!</definedName>
    <definedName name="_2L_55C">#REF!</definedName>
    <definedName name="_2L_55D">#REF!</definedName>
    <definedName name="_2L_55E">#REF!</definedName>
    <definedName name="_2L_55F">#REF!</definedName>
    <definedName name="_2L_55G">#REF!</definedName>
    <definedName name="_2L_55H">#REF!</definedName>
    <definedName name="_2L_55I">#REF!</definedName>
    <definedName name="_2L_55J">#REF!</definedName>
    <definedName name="_2L_55K">#REF!</definedName>
    <definedName name="_2L_55L">#REF!</definedName>
    <definedName name="_2L_55M">#REF!</definedName>
    <definedName name="_2L_55N">#REF!</definedName>
    <definedName name="_2L_55O">#REF!</definedName>
    <definedName name="_2L_55P">#REF!</definedName>
    <definedName name="_2L_55Q">#REF!</definedName>
    <definedName name="_2L_56A">#REF!</definedName>
    <definedName name="_2L_56B">#REF!</definedName>
    <definedName name="_2L_56C">#REF!</definedName>
    <definedName name="_2L_56D">#REF!</definedName>
    <definedName name="_2L_56E">#REF!</definedName>
    <definedName name="_2L_56F">#REF!</definedName>
    <definedName name="_2L_56G">#REF!</definedName>
    <definedName name="_2L_56H">#REF!</definedName>
    <definedName name="_2L_56I">#REF!</definedName>
    <definedName name="_2L_56J">#REF!</definedName>
    <definedName name="_2L_56K">#REF!</definedName>
    <definedName name="_2L_56L">#REF!</definedName>
    <definedName name="_2L_56M">#REF!</definedName>
    <definedName name="_2L_56N">#REF!</definedName>
    <definedName name="_2L_56O">#REF!</definedName>
    <definedName name="_2L_56P">#REF!</definedName>
    <definedName name="_2L_56Q">#REF!</definedName>
    <definedName name="_2L_57A">#REF!</definedName>
    <definedName name="_2L_57B">#REF!</definedName>
    <definedName name="_2L_57C">#REF!</definedName>
    <definedName name="_2L_57D">#REF!</definedName>
    <definedName name="_2L_57E">#REF!</definedName>
    <definedName name="_2L_57F">#REF!</definedName>
    <definedName name="_2L_57G">#REF!</definedName>
    <definedName name="_2L_57H">#REF!</definedName>
    <definedName name="_2L_57I">#REF!</definedName>
    <definedName name="_2L_57J">#REF!</definedName>
    <definedName name="_2L_57K">#REF!</definedName>
    <definedName name="_2L_57L">#REF!</definedName>
    <definedName name="_2L_57M">#REF!</definedName>
    <definedName name="_2L_57N">#REF!</definedName>
    <definedName name="_2L_57O">#REF!</definedName>
    <definedName name="_2L_57P">#REF!</definedName>
    <definedName name="_2L_57Q">#REF!</definedName>
    <definedName name="_2L_58A">#REF!</definedName>
    <definedName name="_2L_58B">#REF!</definedName>
    <definedName name="_2L_58C">#REF!</definedName>
    <definedName name="_2L_58D">#REF!</definedName>
    <definedName name="_2L_58E">#REF!</definedName>
    <definedName name="_2L_58F">#REF!</definedName>
    <definedName name="_2L_58G">#REF!</definedName>
    <definedName name="_2L_58H">#REF!</definedName>
    <definedName name="_2L_58I">#REF!</definedName>
    <definedName name="_2L_58J">#REF!</definedName>
    <definedName name="_2L_58K">#REF!</definedName>
    <definedName name="_2L_58L">#REF!</definedName>
    <definedName name="_2L_58M">#REF!</definedName>
    <definedName name="_2L_58N">#REF!</definedName>
    <definedName name="_2L_58O">#REF!</definedName>
    <definedName name="_2L_58P">#REF!</definedName>
    <definedName name="_2L_58Q">#REF!</definedName>
    <definedName name="_2L_59A">#REF!</definedName>
    <definedName name="_2L_59B">#REF!</definedName>
    <definedName name="_2L_59C">#REF!</definedName>
    <definedName name="_2L_59D">#REF!</definedName>
    <definedName name="_2L_59E">#REF!</definedName>
    <definedName name="_2L_59F">#REF!</definedName>
    <definedName name="_2L_59G">#REF!</definedName>
    <definedName name="_2L_59H">#REF!</definedName>
    <definedName name="_2L_59I">#REF!</definedName>
    <definedName name="_2L_59J">#REF!</definedName>
    <definedName name="_2L_59K">#REF!</definedName>
    <definedName name="_2L_59L">#REF!</definedName>
    <definedName name="_2L_59M">#REF!</definedName>
    <definedName name="_2L_59N">#REF!</definedName>
    <definedName name="_2L_59O">#REF!</definedName>
    <definedName name="_2L_59P">#REF!</definedName>
    <definedName name="_2L_59Q">#REF!</definedName>
    <definedName name="_2L_5A">#REF!</definedName>
    <definedName name="_2L_5B">#REF!</definedName>
    <definedName name="_2L_5C">#REF!</definedName>
    <definedName name="_2L_5D">#REF!</definedName>
    <definedName name="_2L_5E">#REF!</definedName>
    <definedName name="_2L_5F">#REF!</definedName>
    <definedName name="_2L_5G">#REF!</definedName>
    <definedName name="_2L_5H">#REF!</definedName>
    <definedName name="_2L_5I">#REF!</definedName>
    <definedName name="_2L_5J">#REF!</definedName>
    <definedName name="_2L_5K">#REF!</definedName>
    <definedName name="_2L_5L">#REF!</definedName>
    <definedName name="_2L_5M">#REF!</definedName>
    <definedName name="_2L_5N">#REF!</definedName>
    <definedName name="_2L_5O">#REF!</definedName>
    <definedName name="_2L_5P">#REF!</definedName>
    <definedName name="_2L_5Q">#REF!</definedName>
    <definedName name="_2L_60A">#REF!</definedName>
    <definedName name="_2L_60B">#REF!</definedName>
    <definedName name="_2L_60C">#REF!</definedName>
    <definedName name="_2L_60D">#REF!</definedName>
    <definedName name="_2L_60E">#REF!</definedName>
    <definedName name="_2L_60F">#REF!</definedName>
    <definedName name="_2L_60G">#REF!</definedName>
    <definedName name="_2L_60H">#REF!</definedName>
    <definedName name="_2L_60I">#REF!</definedName>
    <definedName name="_2L_60J">#REF!</definedName>
    <definedName name="_2L_60K">#REF!</definedName>
    <definedName name="_2L_60L">#REF!</definedName>
    <definedName name="_2L_60M">#REF!</definedName>
    <definedName name="_2L_60N">#REF!</definedName>
    <definedName name="_2L_60O">#REF!</definedName>
    <definedName name="_2L_60P">#REF!</definedName>
    <definedName name="_2L_60Q">#REF!</definedName>
    <definedName name="_2L_61A">#REF!</definedName>
    <definedName name="_2L_61B">#REF!</definedName>
    <definedName name="_2L_61C">#REF!</definedName>
    <definedName name="_2L_61D">#REF!</definedName>
    <definedName name="_2L_61E">#REF!</definedName>
    <definedName name="_2L_61F">#REF!</definedName>
    <definedName name="_2L_61G">#REF!</definedName>
    <definedName name="_2L_61H">#REF!</definedName>
    <definedName name="_2L_61I">#REF!</definedName>
    <definedName name="_2L_61J">#REF!</definedName>
    <definedName name="_2L_61K">#REF!</definedName>
    <definedName name="_2L_61L">#REF!</definedName>
    <definedName name="_2L_61M">#REF!</definedName>
    <definedName name="_2L_61N">#REF!</definedName>
    <definedName name="_2L_61O">#REF!</definedName>
    <definedName name="_2L_61P">#REF!</definedName>
    <definedName name="_2L_61Q">#REF!</definedName>
    <definedName name="_2L_62A">#REF!</definedName>
    <definedName name="_2L_62B">#REF!</definedName>
    <definedName name="_2L_62C">#REF!</definedName>
    <definedName name="_2L_62D">#REF!</definedName>
    <definedName name="_2L_62E">#REF!</definedName>
    <definedName name="_2L_62F">#REF!</definedName>
    <definedName name="_2L_62G">#REF!</definedName>
    <definedName name="_2L_62H">#REF!</definedName>
    <definedName name="_2L_62I">#REF!</definedName>
    <definedName name="_2L_62J">#REF!</definedName>
    <definedName name="_2L_62K">#REF!</definedName>
    <definedName name="_2L_62L">#REF!</definedName>
    <definedName name="_2L_62M">#REF!</definedName>
    <definedName name="_2L_62N">#REF!</definedName>
    <definedName name="_2L_62O">#REF!</definedName>
    <definedName name="_2L_62P">#REF!</definedName>
    <definedName name="_2L_62Q">#REF!</definedName>
    <definedName name="_2L_63A">#REF!</definedName>
    <definedName name="_2L_63B">#REF!</definedName>
    <definedName name="_2L_63C">#REF!</definedName>
    <definedName name="_2L_63D">#REF!</definedName>
    <definedName name="_2L_63E">#REF!</definedName>
    <definedName name="_2L_63F">#REF!</definedName>
    <definedName name="_2L_63G">#REF!</definedName>
    <definedName name="_2L_63H">#REF!</definedName>
    <definedName name="_2L_63I">#REF!</definedName>
    <definedName name="_2L_63J">#REF!</definedName>
    <definedName name="_2L_63K">#REF!</definedName>
    <definedName name="_2L_63L">#REF!</definedName>
    <definedName name="_2L_63M">#REF!</definedName>
    <definedName name="_2L_63N">#REF!</definedName>
    <definedName name="_2L_63O">#REF!</definedName>
    <definedName name="_2L_63P">#REF!</definedName>
    <definedName name="_2L_63Q">#REF!</definedName>
    <definedName name="_2L_64A">#REF!</definedName>
    <definedName name="_2L_64B">#REF!</definedName>
    <definedName name="_2L_64C">#REF!</definedName>
    <definedName name="_2L_64D">#REF!</definedName>
    <definedName name="_2L_64E">#REF!</definedName>
    <definedName name="_2L_64F">#REF!</definedName>
    <definedName name="_2L_64G">#REF!</definedName>
    <definedName name="_2L_64H">#REF!</definedName>
    <definedName name="_2L_64I">#REF!</definedName>
    <definedName name="_2L_64J">#REF!</definedName>
    <definedName name="_2L_64K">#REF!</definedName>
    <definedName name="_2L_64L">#REF!</definedName>
    <definedName name="_2L_64M">#REF!</definedName>
    <definedName name="_2L_64N">#REF!</definedName>
    <definedName name="_2L_64O">#REF!</definedName>
    <definedName name="_2L_64P">#REF!</definedName>
    <definedName name="_2L_64Q">#REF!</definedName>
    <definedName name="_2L_65A">#REF!</definedName>
    <definedName name="_2L_65B">#REF!</definedName>
    <definedName name="_2L_65C">#REF!</definedName>
    <definedName name="_2L_65D">#REF!</definedName>
    <definedName name="_2L_65E">#REF!</definedName>
    <definedName name="_2L_65F">#REF!</definedName>
    <definedName name="_2L_65G">#REF!</definedName>
    <definedName name="_2L_65H">#REF!</definedName>
    <definedName name="_2L_65I">#REF!</definedName>
    <definedName name="_2L_65J">#REF!</definedName>
    <definedName name="_2L_65K">#REF!</definedName>
    <definedName name="_2L_65L">#REF!</definedName>
    <definedName name="_2L_65M">#REF!</definedName>
    <definedName name="_2L_65N">#REF!</definedName>
    <definedName name="_2L_65O">#REF!</definedName>
    <definedName name="_2L_65P">#REF!</definedName>
    <definedName name="_2L_65Q">#REF!</definedName>
    <definedName name="_2L_66A">#REF!</definedName>
    <definedName name="_2L_66B">#REF!</definedName>
    <definedName name="_2L_66C">#REF!</definedName>
    <definedName name="_2L_66D">#REF!</definedName>
    <definedName name="_2L_66E">#REF!</definedName>
    <definedName name="_2L_66F">#REF!</definedName>
    <definedName name="_2L_66G">#REF!</definedName>
    <definedName name="_2L_66H">#REF!</definedName>
    <definedName name="_2L_66I">#REF!</definedName>
    <definedName name="_2L_66J">#REF!</definedName>
    <definedName name="_2L_66K">#REF!</definedName>
    <definedName name="_2L_66L">#REF!</definedName>
    <definedName name="_2L_66M">#REF!</definedName>
    <definedName name="_2L_66N">#REF!</definedName>
    <definedName name="_2L_66O">#REF!</definedName>
    <definedName name="_2L_66P">#REF!</definedName>
    <definedName name="_2L_66Q">#REF!</definedName>
    <definedName name="_2L_67A">#REF!</definedName>
    <definedName name="_2L_67B">#REF!</definedName>
    <definedName name="_2L_67C">#REF!</definedName>
    <definedName name="_2L_67D">#REF!</definedName>
    <definedName name="_2L_67E">#REF!</definedName>
    <definedName name="_2L_67F">#REF!</definedName>
    <definedName name="_2L_67G">#REF!</definedName>
    <definedName name="_2L_67H">#REF!</definedName>
    <definedName name="_2L_67I">#REF!</definedName>
    <definedName name="_2L_67J">#REF!</definedName>
    <definedName name="_2L_67K">#REF!</definedName>
    <definedName name="_2L_67L">#REF!</definedName>
    <definedName name="_2L_67M">#REF!</definedName>
    <definedName name="_2L_67N">#REF!</definedName>
    <definedName name="_2L_67O">#REF!</definedName>
    <definedName name="_2L_67P">#REF!</definedName>
    <definedName name="_2L_67Q">#REF!</definedName>
    <definedName name="_2L_68A">#REF!</definedName>
    <definedName name="_2L_68B">#REF!</definedName>
    <definedName name="_2L_68C">#REF!</definedName>
    <definedName name="_2L_68D">#REF!</definedName>
    <definedName name="_2L_68E">#REF!</definedName>
    <definedName name="_2L_68F">#REF!</definedName>
    <definedName name="_2L_68G">#REF!</definedName>
    <definedName name="_2L_68H">#REF!</definedName>
    <definedName name="_2L_68I">#REF!</definedName>
    <definedName name="_2L_68J">#REF!</definedName>
    <definedName name="_2L_68K">#REF!</definedName>
    <definedName name="_2L_68L">#REF!</definedName>
    <definedName name="_2L_68M">#REF!</definedName>
    <definedName name="_2L_68N">#REF!</definedName>
    <definedName name="_2L_68O">#REF!</definedName>
    <definedName name="_2L_68P">#REF!</definedName>
    <definedName name="_2L_68Q">#REF!</definedName>
    <definedName name="_2L_69A">#REF!</definedName>
    <definedName name="_2L_69B">#REF!</definedName>
    <definedName name="_2L_69C">#REF!</definedName>
    <definedName name="_2L_69D">#REF!</definedName>
    <definedName name="_2L_69E">#REF!</definedName>
    <definedName name="_2L_69F">#REF!</definedName>
    <definedName name="_2L_69G">#REF!</definedName>
    <definedName name="_2L_69H">#REF!</definedName>
    <definedName name="_2L_69I">#REF!</definedName>
    <definedName name="_2L_69J">#REF!</definedName>
    <definedName name="_2L_69K">#REF!</definedName>
    <definedName name="_2L_69L">#REF!</definedName>
    <definedName name="_2L_69M">#REF!</definedName>
    <definedName name="_2L_69N">#REF!</definedName>
    <definedName name="_2L_69O">#REF!</definedName>
    <definedName name="_2L_69P">#REF!</definedName>
    <definedName name="_2L_69Q">#REF!</definedName>
    <definedName name="_2L_6A">#REF!</definedName>
    <definedName name="_2L_6B">#REF!</definedName>
    <definedName name="_2L_6C">#REF!</definedName>
    <definedName name="_2L_6D">#REF!</definedName>
    <definedName name="_2L_6E">#REF!</definedName>
    <definedName name="_2L_6F">#REF!</definedName>
    <definedName name="_2L_6G">#REF!</definedName>
    <definedName name="_2L_6H">#REF!</definedName>
    <definedName name="_2L_6I">#REF!</definedName>
    <definedName name="_2L_6J">#REF!</definedName>
    <definedName name="_2L_6K">#REF!</definedName>
    <definedName name="_2L_6L">#REF!</definedName>
    <definedName name="_2L_6M">#REF!</definedName>
    <definedName name="_2L_6N">#REF!</definedName>
    <definedName name="_2L_6O">#REF!</definedName>
    <definedName name="_2L_6P">#REF!</definedName>
    <definedName name="_2L_6Q">#REF!</definedName>
    <definedName name="_2L_70A">#REF!</definedName>
    <definedName name="_2L_70B">#REF!</definedName>
    <definedName name="_2L_70C">#REF!</definedName>
    <definedName name="_2L_70D">#REF!</definedName>
    <definedName name="_2L_70E">#REF!</definedName>
    <definedName name="_2L_70F">#REF!</definedName>
    <definedName name="_2L_70G">#REF!</definedName>
    <definedName name="_2L_70H">#REF!</definedName>
    <definedName name="_2L_70I">#REF!</definedName>
    <definedName name="_2L_70J">#REF!</definedName>
    <definedName name="_2L_70K">#REF!</definedName>
    <definedName name="_2L_70L">#REF!</definedName>
    <definedName name="_2L_70M">#REF!</definedName>
    <definedName name="_2L_70N">#REF!</definedName>
    <definedName name="_2L_70O">#REF!</definedName>
    <definedName name="_2L_70P">#REF!</definedName>
    <definedName name="_2L_70Q">#REF!</definedName>
    <definedName name="_2L_71A">#REF!</definedName>
    <definedName name="_2L_71B">#REF!</definedName>
    <definedName name="_2L_71C">#REF!</definedName>
    <definedName name="_2L_71D">#REF!</definedName>
    <definedName name="_2L_71E">#REF!</definedName>
    <definedName name="_2L_71F">#REF!</definedName>
    <definedName name="_2L_71G">#REF!</definedName>
    <definedName name="_2L_71H">#REF!</definedName>
    <definedName name="_2L_71I">#REF!</definedName>
    <definedName name="_2L_71J">#REF!</definedName>
    <definedName name="_2L_71K">#REF!</definedName>
    <definedName name="_2L_71L">#REF!</definedName>
    <definedName name="_2L_71M">#REF!</definedName>
    <definedName name="_2L_71N">#REF!</definedName>
    <definedName name="_2L_71O">#REF!</definedName>
    <definedName name="_2L_71P">#REF!</definedName>
    <definedName name="_2L_71Q">#REF!</definedName>
    <definedName name="_2L_72A">#REF!</definedName>
    <definedName name="_2L_72B">#REF!</definedName>
    <definedName name="_2L_72C">#REF!</definedName>
    <definedName name="_2L_72D">#REF!</definedName>
    <definedName name="_2L_72E">#REF!</definedName>
    <definedName name="_2L_72F">#REF!</definedName>
    <definedName name="_2L_72G">#REF!</definedName>
    <definedName name="_2L_72H">#REF!</definedName>
    <definedName name="_2L_72I">#REF!</definedName>
    <definedName name="_2L_72J">#REF!</definedName>
    <definedName name="_2L_72K">#REF!</definedName>
    <definedName name="_2L_72L">#REF!</definedName>
    <definedName name="_2L_72M">#REF!</definedName>
    <definedName name="_2L_72N">#REF!</definedName>
    <definedName name="_2L_72O">#REF!</definedName>
    <definedName name="_2L_72P">#REF!</definedName>
    <definedName name="_2L_72Q">#REF!</definedName>
    <definedName name="_2L_73A">#REF!</definedName>
    <definedName name="_2L_73B">#REF!</definedName>
    <definedName name="_2L_73C">#REF!</definedName>
    <definedName name="_2L_73D">#REF!</definedName>
    <definedName name="_2L_73E">#REF!</definedName>
    <definedName name="_2L_73F">#REF!</definedName>
    <definedName name="_2L_73G">#REF!</definedName>
    <definedName name="_2L_73H">#REF!</definedName>
    <definedName name="_2L_73I">#REF!</definedName>
    <definedName name="_2L_73J">#REF!</definedName>
    <definedName name="_2L_73K">#REF!</definedName>
    <definedName name="_2L_73L">#REF!</definedName>
    <definedName name="_2L_73M">#REF!</definedName>
    <definedName name="_2L_73N">#REF!</definedName>
    <definedName name="_2L_73O">#REF!</definedName>
    <definedName name="_2L_73P">#REF!</definedName>
    <definedName name="_2L_73Q">#REF!</definedName>
    <definedName name="_2L_74A">#REF!</definedName>
    <definedName name="_2L_74B">#REF!</definedName>
    <definedName name="_2L_74C">#REF!</definedName>
    <definedName name="_2L_74D">#REF!</definedName>
    <definedName name="_2L_74E">#REF!</definedName>
    <definedName name="_2L_74F">#REF!</definedName>
    <definedName name="_2L_74G">#REF!</definedName>
    <definedName name="_2L_74H">#REF!</definedName>
    <definedName name="_2L_74I">#REF!</definedName>
    <definedName name="_2L_74J">#REF!</definedName>
    <definedName name="_2L_74K">#REF!</definedName>
    <definedName name="_2L_74L">#REF!</definedName>
    <definedName name="_2L_74M">#REF!</definedName>
    <definedName name="_2L_74N">#REF!</definedName>
    <definedName name="_2L_74O">#REF!</definedName>
    <definedName name="_2L_74P">#REF!</definedName>
    <definedName name="_2L_74Q">#REF!</definedName>
    <definedName name="_2L_75A">#REF!</definedName>
    <definedName name="_2L_75B">#REF!</definedName>
    <definedName name="_2L_75C">#REF!</definedName>
    <definedName name="_2L_75D">#REF!</definedName>
    <definedName name="_2L_75E">#REF!</definedName>
    <definedName name="_2L_75F">#REF!</definedName>
    <definedName name="_2L_75G">#REF!</definedName>
    <definedName name="_2L_75H">#REF!</definedName>
    <definedName name="_2L_75I">#REF!</definedName>
    <definedName name="_2L_75J">#REF!</definedName>
    <definedName name="_2L_75K">#REF!</definedName>
    <definedName name="_2L_75L">#REF!</definedName>
    <definedName name="_2L_75M">#REF!</definedName>
    <definedName name="_2L_75N">#REF!</definedName>
    <definedName name="_2L_75O">#REF!</definedName>
    <definedName name="_2L_75P">#REF!</definedName>
    <definedName name="_2L_75Q">#REF!</definedName>
    <definedName name="_2L_76A">#REF!</definedName>
    <definedName name="_2L_76B">#REF!</definedName>
    <definedName name="_2L_76C">#REF!</definedName>
    <definedName name="_2L_76D">#REF!</definedName>
    <definedName name="_2L_76E">#REF!</definedName>
    <definedName name="_2L_76F">#REF!</definedName>
    <definedName name="_2L_76G">#REF!</definedName>
    <definedName name="_2L_76H">#REF!</definedName>
    <definedName name="_2L_76I">#REF!</definedName>
    <definedName name="_2L_76J">#REF!</definedName>
    <definedName name="_2L_76K">#REF!</definedName>
    <definedName name="_2L_76L">#REF!</definedName>
    <definedName name="_2L_76M">#REF!</definedName>
    <definedName name="_2L_76N">#REF!</definedName>
    <definedName name="_2L_76O">#REF!</definedName>
    <definedName name="_2L_76P">#REF!</definedName>
    <definedName name="_2L_76Q">#REF!</definedName>
    <definedName name="_2L_77A">#REF!</definedName>
    <definedName name="_2L_77B">#REF!</definedName>
    <definedName name="_2L_77C">#REF!</definedName>
    <definedName name="_2L_77D">#REF!</definedName>
    <definedName name="_2L_77E">#REF!</definedName>
    <definedName name="_2L_77F">#REF!</definedName>
    <definedName name="_2L_77G">#REF!</definedName>
    <definedName name="_2L_77H">#REF!</definedName>
    <definedName name="_2L_77I">#REF!</definedName>
    <definedName name="_2L_77J">#REF!</definedName>
    <definedName name="_2L_77K">#REF!</definedName>
    <definedName name="_2L_77L">#REF!</definedName>
    <definedName name="_2L_77M">#REF!</definedName>
    <definedName name="_2L_77N">#REF!</definedName>
    <definedName name="_2L_77O">#REF!</definedName>
    <definedName name="_2L_77P">#REF!</definedName>
    <definedName name="_2L_77Q">#REF!</definedName>
    <definedName name="_2L_78A">#REF!</definedName>
    <definedName name="_2L_78B">#REF!</definedName>
    <definedName name="_2L_78C">#REF!</definedName>
    <definedName name="_2L_78D">#REF!</definedName>
    <definedName name="_2L_78E">#REF!</definedName>
    <definedName name="_2L_78F">#REF!</definedName>
    <definedName name="_2L_78G">#REF!</definedName>
    <definedName name="_2L_78H">#REF!</definedName>
    <definedName name="_2L_78I">#REF!</definedName>
    <definedName name="_2L_78J">#REF!</definedName>
    <definedName name="_2L_78K">#REF!</definedName>
    <definedName name="_2L_78L">#REF!</definedName>
    <definedName name="_2L_78M">#REF!</definedName>
    <definedName name="_2L_78N">#REF!</definedName>
    <definedName name="_2L_78O">#REF!</definedName>
    <definedName name="_2L_78P">#REF!</definedName>
    <definedName name="_2L_78Q">#REF!</definedName>
    <definedName name="_2L_79A">#REF!</definedName>
    <definedName name="_2L_79B">#REF!</definedName>
    <definedName name="_2L_79C">#REF!</definedName>
    <definedName name="_2L_79D">#REF!</definedName>
    <definedName name="_2L_79E">#REF!</definedName>
    <definedName name="_2L_79F">#REF!</definedName>
    <definedName name="_2L_79G">#REF!</definedName>
    <definedName name="_2L_79H">#REF!</definedName>
    <definedName name="_2L_79I">#REF!</definedName>
    <definedName name="_2L_79J">#REF!</definedName>
    <definedName name="_2L_79K">#REF!</definedName>
    <definedName name="_2L_79L">#REF!</definedName>
    <definedName name="_2L_79M">#REF!</definedName>
    <definedName name="_2L_79N">#REF!</definedName>
    <definedName name="_2L_79O">#REF!</definedName>
    <definedName name="_2L_79P">#REF!</definedName>
    <definedName name="_2L_79Q">#REF!</definedName>
    <definedName name="_2L_7A">#REF!</definedName>
    <definedName name="_2L_7B">#REF!</definedName>
    <definedName name="_2L_7C">#REF!</definedName>
    <definedName name="_2L_7D">#REF!</definedName>
    <definedName name="_2L_7E">#REF!</definedName>
    <definedName name="_2L_7F">#REF!</definedName>
    <definedName name="_2L_7G">#REF!</definedName>
    <definedName name="_2L_7H">#REF!</definedName>
    <definedName name="_2L_7I">#REF!</definedName>
    <definedName name="_2L_7J">#REF!</definedName>
    <definedName name="_2L_7K">#REF!</definedName>
    <definedName name="_2L_7L">#REF!</definedName>
    <definedName name="_2L_7M">#REF!</definedName>
    <definedName name="_2L_7N">#REF!</definedName>
    <definedName name="_2L_7O">#REF!</definedName>
    <definedName name="_2L_7P">#REF!</definedName>
    <definedName name="_2L_7Q">#REF!</definedName>
    <definedName name="_2L_80A">#REF!</definedName>
    <definedName name="_2L_80B">#REF!</definedName>
    <definedName name="_2L_80C">#REF!</definedName>
    <definedName name="_2L_80D">#REF!</definedName>
    <definedName name="_2L_80E">#REF!</definedName>
    <definedName name="_2L_80F">#REF!</definedName>
    <definedName name="_2L_80G">#REF!</definedName>
    <definedName name="_2L_80H">#REF!</definedName>
    <definedName name="_2L_80I">#REF!</definedName>
    <definedName name="_2L_80J">#REF!</definedName>
    <definedName name="_2L_80K">#REF!</definedName>
    <definedName name="_2L_80L">#REF!</definedName>
    <definedName name="_2L_80M">#REF!</definedName>
    <definedName name="_2L_80N">#REF!</definedName>
    <definedName name="_2L_80O">#REF!</definedName>
    <definedName name="_2L_80P">#REF!</definedName>
    <definedName name="_2L_80Q">#REF!</definedName>
    <definedName name="_2L_81A">#REF!</definedName>
    <definedName name="_2L_81B">#REF!</definedName>
    <definedName name="_2L_81C">#REF!</definedName>
    <definedName name="_2L_81D">#REF!</definedName>
    <definedName name="_2L_81E">#REF!</definedName>
    <definedName name="_2L_81F">#REF!</definedName>
    <definedName name="_2L_81G">#REF!</definedName>
    <definedName name="_2L_81H">#REF!</definedName>
    <definedName name="_2L_81I">#REF!</definedName>
    <definedName name="_2L_81J">#REF!</definedName>
    <definedName name="_2L_81K">#REF!</definedName>
    <definedName name="_2L_81L">#REF!</definedName>
    <definedName name="_2L_81M">#REF!</definedName>
    <definedName name="_2L_81N">#REF!</definedName>
    <definedName name="_2L_81O">#REF!</definedName>
    <definedName name="_2L_81P">#REF!</definedName>
    <definedName name="_2L_81Q">#REF!</definedName>
    <definedName name="_2L_8A">#REF!</definedName>
    <definedName name="_2L_8B">#REF!</definedName>
    <definedName name="_2L_8C">#REF!</definedName>
    <definedName name="_2L_8D">#REF!</definedName>
    <definedName name="_2L_8E">#REF!</definedName>
    <definedName name="_2L_8F">#REF!</definedName>
    <definedName name="_2L_8G">#REF!</definedName>
    <definedName name="_2L_8H">#REF!</definedName>
    <definedName name="_2L_8I">#REF!</definedName>
    <definedName name="_2L_8J">#REF!</definedName>
    <definedName name="_2L_8K">#REF!</definedName>
    <definedName name="_2L_8L">#REF!</definedName>
    <definedName name="_2L_8M">#REF!</definedName>
    <definedName name="_2L_8N">#REF!</definedName>
    <definedName name="_2L_8O">#REF!</definedName>
    <definedName name="_2L_8P">#REF!</definedName>
    <definedName name="_2L_8Q">#REF!</definedName>
    <definedName name="_2L_9A">#REF!</definedName>
    <definedName name="_2L_9B">#REF!</definedName>
    <definedName name="_2L_9C">#REF!</definedName>
    <definedName name="_2L_9D">#REF!</definedName>
    <definedName name="_2L_9E">#REF!</definedName>
    <definedName name="_2L_9F">#REF!</definedName>
    <definedName name="_2L_9G">#REF!</definedName>
    <definedName name="_2L_9H">#REF!</definedName>
    <definedName name="_2L_9I">#REF!</definedName>
    <definedName name="_2L_9J">#REF!</definedName>
    <definedName name="_2L_9K">#REF!</definedName>
    <definedName name="_2L_9L">#REF!</definedName>
    <definedName name="_2L_9M">#REF!</definedName>
    <definedName name="_2L_9N">#REF!</definedName>
    <definedName name="_2L_9O">#REF!</definedName>
    <definedName name="_2L_9P">#REF!</definedName>
    <definedName name="_2L_9Q">#REF!</definedName>
    <definedName name="_2R_10A">#REF!</definedName>
    <definedName name="_2R_10B">#REF!</definedName>
    <definedName name="_2R_10C">#REF!</definedName>
    <definedName name="_2R_10D">#REF!</definedName>
    <definedName name="_2R_10E">#REF!</definedName>
    <definedName name="_2R_10F">#REF!</definedName>
    <definedName name="_2R_10G">#REF!</definedName>
    <definedName name="_2R_10H">#REF!</definedName>
    <definedName name="_2R_10I">#REF!</definedName>
    <definedName name="_2R_10J">#REF!</definedName>
    <definedName name="_2R_10K">#REF!</definedName>
    <definedName name="_2R_10L">#REF!</definedName>
    <definedName name="_2R_10M">#REF!</definedName>
    <definedName name="_2R_10N">#REF!</definedName>
    <definedName name="_2R_10O">#REF!</definedName>
    <definedName name="_2R_10P">#REF!</definedName>
    <definedName name="_2R_10Q">#REF!</definedName>
    <definedName name="_2R_11A">#REF!</definedName>
    <definedName name="_2R_11B">#REF!</definedName>
    <definedName name="_2R_11C">#REF!</definedName>
    <definedName name="_2R_11D">#REF!</definedName>
    <definedName name="_2R_11E">#REF!</definedName>
    <definedName name="_2R_11F">#REF!</definedName>
    <definedName name="_2R_11G">#REF!</definedName>
    <definedName name="_2R_11H">#REF!</definedName>
    <definedName name="_2R_11I">#REF!</definedName>
    <definedName name="_2R_11J">#REF!</definedName>
    <definedName name="_2R_11K">#REF!</definedName>
    <definedName name="_2R_11L">#REF!</definedName>
    <definedName name="_2R_11M">#REF!</definedName>
    <definedName name="_2R_11N">#REF!</definedName>
    <definedName name="_2R_11O">#REF!</definedName>
    <definedName name="_2R_11P">#REF!</definedName>
    <definedName name="_2R_11Q">#REF!</definedName>
    <definedName name="_2R_12A">#REF!</definedName>
    <definedName name="_2R_12B">#REF!</definedName>
    <definedName name="_2R_12C">#REF!</definedName>
    <definedName name="_2R_12D">#REF!</definedName>
    <definedName name="_2R_12E">#REF!</definedName>
    <definedName name="_2R_12F">#REF!</definedName>
    <definedName name="_2R_12G">#REF!</definedName>
    <definedName name="_2R_12H">#REF!</definedName>
    <definedName name="_2R_12I">#REF!</definedName>
    <definedName name="_2R_12J">#REF!</definedName>
    <definedName name="_2R_12K">#REF!</definedName>
    <definedName name="_2R_12L">#REF!</definedName>
    <definedName name="_2R_12M">#REF!</definedName>
    <definedName name="_2R_12N">#REF!</definedName>
    <definedName name="_2R_12O">#REF!</definedName>
    <definedName name="_2R_12P">#REF!</definedName>
    <definedName name="_2R_12Q">#REF!</definedName>
    <definedName name="_2R_13A">#REF!</definedName>
    <definedName name="_2R_13B">#REF!</definedName>
    <definedName name="_2R_13C">#REF!</definedName>
    <definedName name="_2R_13D">#REF!</definedName>
    <definedName name="_2R_13E">#REF!</definedName>
    <definedName name="_2R_13F">#REF!</definedName>
    <definedName name="_2R_13G">#REF!</definedName>
    <definedName name="_2R_13H">#REF!</definedName>
    <definedName name="_2R_13I">#REF!</definedName>
    <definedName name="_2R_13J">#REF!</definedName>
    <definedName name="_2R_13K">#REF!</definedName>
    <definedName name="_2R_13L">#REF!</definedName>
    <definedName name="_2R_13M">#REF!</definedName>
    <definedName name="_2R_13N">#REF!</definedName>
    <definedName name="_2R_13O">#REF!</definedName>
    <definedName name="_2R_13P">#REF!</definedName>
    <definedName name="_2R_13Q">#REF!</definedName>
    <definedName name="_2R_14A">#REF!</definedName>
    <definedName name="_2R_14B">#REF!</definedName>
    <definedName name="_2R_14C">#REF!</definedName>
    <definedName name="_2R_14D">#REF!</definedName>
    <definedName name="_2R_14E">#REF!</definedName>
    <definedName name="_2R_14F">#REF!</definedName>
    <definedName name="_2R_14G">#REF!</definedName>
    <definedName name="_2R_14H">#REF!</definedName>
    <definedName name="_2R_14I">#REF!</definedName>
    <definedName name="_2R_14J">#REF!</definedName>
    <definedName name="_2R_14K">#REF!</definedName>
    <definedName name="_2R_14L">#REF!</definedName>
    <definedName name="_2R_14M">#REF!</definedName>
    <definedName name="_2R_14N">#REF!</definedName>
    <definedName name="_2R_14O">#REF!</definedName>
    <definedName name="_2R_14P">#REF!</definedName>
    <definedName name="_2R_14Q">#REF!</definedName>
    <definedName name="_2R_15A">#REF!</definedName>
    <definedName name="_2R_15B">#REF!</definedName>
    <definedName name="_2R_15C">#REF!</definedName>
    <definedName name="_2R_15D">#REF!</definedName>
    <definedName name="_2R_15E">#REF!</definedName>
    <definedName name="_2R_15F">#REF!</definedName>
    <definedName name="_2R_15G">#REF!</definedName>
    <definedName name="_2R_15H">#REF!</definedName>
    <definedName name="_2R_15I">#REF!</definedName>
    <definedName name="_2R_15J">#REF!</definedName>
    <definedName name="_2R_15K">#REF!</definedName>
    <definedName name="_2R_15L">#REF!</definedName>
    <definedName name="_2R_15M">#REF!</definedName>
    <definedName name="_2R_15N">#REF!</definedName>
    <definedName name="_2R_15O">#REF!</definedName>
    <definedName name="_2R_15P">#REF!</definedName>
    <definedName name="_2R_15Q">#REF!</definedName>
    <definedName name="_2R_16A">#REF!</definedName>
    <definedName name="_2R_16B">#REF!</definedName>
    <definedName name="_2R_16C">#REF!</definedName>
    <definedName name="_2R_16D">#REF!</definedName>
    <definedName name="_2R_16E">#REF!</definedName>
    <definedName name="_2R_16F">#REF!</definedName>
    <definedName name="_2R_16G">#REF!</definedName>
    <definedName name="_2R_16H">#REF!</definedName>
    <definedName name="_2R_16I">#REF!</definedName>
    <definedName name="_2R_16J">#REF!</definedName>
    <definedName name="_2R_16K">#REF!</definedName>
    <definedName name="_2R_16L">#REF!</definedName>
    <definedName name="_2R_16M">#REF!</definedName>
    <definedName name="_2R_16N">#REF!</definedName>
    <definedName name="_2R_16O">#REF!</definedName>
    <definedName name="_2R_16P">#REF!</definedName>
    <definedName name="_2R_16Q">#REF!</definedName>
    <definedName name="_2R_17A">#REF!</definedName>
    <definedName name="_2R_17B">#REF!</definedName>
    <definedName name="_2R_17C">#REF!</definedName>
    <definedName name="_2R_17D">#REF!</definedName>
    <definedName name="_2R_17E">#REF!</definedName>
    <definedName name="_2R_17F">#REF!</definedName>
    <definedName name="_2R_17G">#REF!</definedName>
    <definedName name="_2R_17H">#REF!</definedName>
    <definedName name="_2R_17I">#REF!</definedName>
    <definedName name="_2R_17J">#REF!</definedName>
    <definedName name="_2R_17K">#REF!</definedName>
    <definedName name="_2R_17L">#REF!</definedName>
    <definedName name="_2R_17M">#REF!</definedName>
    <definedName name="_2R_17N">#REF!</definedName>
    <definedName name="_2R_17O">#REF!</definedName>
    <definedName name="_2R_17P">#REF!</definedName>
    <definedName name="_2R_17Q">#REF!</definedName>
    <definedName name="_2R_18A">#REF!</definedName>
    <definedName name="_2R_18B">#REF!</definedName>
    <definedName name="_2R_18C">#REF!</definedName>
    <definedName name="_2R_18D">#REF!</definedName>
    <definedName name="_2R_18E">#REF!</definedName>
    <definedName name="_2R_18F">#REF!</definedName>
    <definedName name="_2R_18G">#REF!</definedName>
    <definedName name="_2R_18H">#REF!</definedName>
    <definedName name="_2R_18I">#REF!</definedName>
    <definedName name="_2R_18J">#REF!</definedName>
    <definedName name="_2R_18K">#REF!</definedName>
    <definedName name="_2R_18L">#REF!</definedName>
    <definedName name="_2R_18M">#REF!</definedName>
    <definedName name="_2R_18N">#REF!</definedName>
    <definedName name="_2R_18O">#REF!</definedName>
    <definedName name="_2R_18P">#REF!</definedName>
    <definedName name="_2R_18Q">#REF!</definedName>
    <definedName name="_2R_19A">#REF!</definedName>
    <definedName name="_2R_19B">#REF!</definedName>
    <definedName name="_2R_19C">#REF!</definedName>
    <definedName name="_2R_19D">#REF!</definedName>
    <definedName name="_2R_19E">#REF!</definedName>
    <definedName name="_2R_19F">#REF!</definedName>
    <definedName name="_2R_19G">#REF!</definedName>
    <definedName name="_2R_19H">#REF!</definedName>
    <definedName name="_2R_19I">#REF!</definedName>
    <definedName name="_2R_19J">#REF!</definedName>
    <definedName name="_2R_19K">#REF!</definedName>
    <definedName name="_2R_19L">#REF!</definedName>
    <definedName name="_2R_19M">#REF!</definedName>
    <definedName name="_2R_19N">#REF!</definedName>
    <definedName name="_2R_19O">#REF!</definedName>
    <definedName name="_2R_19P">#REF!</definedName>
    <definedName name="_2R_19Q">#REF!</definedName>
    <definedName name="_2R_1A">#REF!</definedName>
    <definedName name="_2R_1B">#REF!</definedName>
    <definedName name="_2R_1C">#REF!</definedName>
    <definedName name="_2R_1D">#REF!</definedName>
    <definedName name="_2R_1E">#REF!</definedName>
    <definedName name="_2R_1F">#REF!</definedName>
    <definedName name="_2R_1G">#REF!</definedName>
    <definedName name="_2R_1H">#REF!</definedName>
    <definedName name="_2R_1I">#REF!</definedName>
    <definedName name="_2R_1J">#REF!</definedName>
    <definedName name="_2R_1K">#REF!</definedName>
    <definedName name="_2R_1L">#REF!</definedName>
    <definedName name="_2R_1M">#REF!</definedName>
    <definedName name="_2R_1N">#REF!</definedName>
    <definedName name="_2R_1O">#REF!</definedName>
    <definedName name="_2R_1P">#REF!</definedName>
    <definedName name="_2R_1Q">#REF!</definedName>
    <definedName name="_2R_20A">#REF!</definedName>
    <definedName name="_2R_20B">#REF!</definedName>
    <definedName name="_2R_20C">#REF!</definedName>
    <definedName name="_2R_20D">#REF!</definedName>
    <definedName name="_2R_20E">#REF!</definedName>
    <definedName name="_2R_20F">#REF!</definedName>
    <definedName name="_2R_20G">#REF!</definedName>
    <definedName name="_2R_20H">#REF!</definedName>
    <definedName name="_2R_20I">#REF!</definedName>
    <definedName name="_2R_20J">#REF!</definedName>
    <definedName name="_2R_20K">#REF!</definedName>
    <definedName name="_2R_20L">#REF!</definedName>
    <definedName name="_2R_20M">#REF!</definedName>
    <definedName name="_2R_20N">#REF!</definedName>
    <definedName name="_2R_20O">#REF!</definedName>
    <definedName name="_2R_20P">#REF!</definedName>
    <definedName name="_2R_20Q">#REF!</definedName>
    <definedName name="_2R_21A">#REF!</definedName>
    <definedName name="_2R_21B">#REF!</definedName>
    <definedName name="_2R_21C">#REF!</definedName>
    <definedName name="_2R_21D">#REF!</definedName>
    <definedName name="_2R_21E">#REF!</definedName>
    <definedName name="_2R_21F">#REF!</definedName>
    <definedName name="_2R_21G">#REF!</definedName>
    <definedName name="_2R_21H">#REF!</definedName>
    <definedName name="_2R_21I">#REF!</definedName>
    <definedName name="_2R_21J">#REF!</definedName>
    <definedName name="_2R_21K">#REF!</definedName>
    <definedName name="_2R_21L">#REF!</definedName>
    <definedName name="_2R_21M">#REF!</definedName>
    <definedName name="_2R_21N">#REF!</definedName>
    <definedName name="_2R_21O">#REF!</definedName>
    <definedName name="_2R_21P">#REF!</definedName>
    <definedName name="_2R_21Q">#REF!</definedName>
    <definedName name="_2R_22A">#REF!</definedName>
    <definedName name="_2R_22B">#REF!</definedName>
    <definedName name="_2R_22C">#REF!</definedName>
    <definedName name="_2R_22D">#REF!</definedName>
    <definedName name="_2R_22E">#REF!</definedName>
    <definedName name="_2R_22F">#REF!</definedName>
    <definedName name="_2R_22G">#REF!</definedName>
    <definedName name="_2R_22H">#REF!</definedName>
    <definedName name="_2R_22I">#REF!</definedName>
    <definedName name="_2R_22J">#REF!</definedName>
    <definedName name="_2R_22K">#REF!</definedName>
    <definedName name="_2R_22L">#REF!</definedName>
    <definedName name="_2R_22M">#REF!</definedName>
    <definedName name="_2R_22N">#REF!</definedName>
    <definedName name="_2R_22O">#REF!</definedName>
    <definedName name="_2R_22P">#REF!</definedName>
    <definedName name="_2R_22Q">#REF!</definedName>
    <definedName name="_2R_23A">#REF!</definedName>
    <definedName name="_2R_23B">#REF!</definedName>
    <definedName name="_2R_23C">#REF!</definedName>
    <definedName name="_2R_23D">#REF!</definedName>
    <definedName name="_2R_23E">#REF!</definedName>
    <definedName name="_2R_23F">#REF!</definedName>
    <definedName name="_2R_23G">#REF!</definedName>
    <definedName name="_2R_23H">#REF!</definedName>
    <definedName name="_2R_23I">#REF!</definedName>
    <definedName name="_2R_23J">#REF!</definedName>
    <definedName name="_2R_23K">#REF!</definedName>
    <definedName name="_2R_23L">#REF!</definedName>
    <definedName name="_2R_23M">#REF!</definedName>
    <definedName name="_2R_23N">#REF!</definedName>
    <definedName name="_2R_23O">#REF!</definedName>
    <definedName name="_2R_23P">#REF!</definedName>
    <definedName name="_2R_23Q">#REF!</definedName>
    <definedName name="_2R_24A">#REF!</definedName>
    <definedName name="_2R_24B">#REF!</definedName>
    <definedName name="_2R_24C">#REF!</definedName>
    <definedName name="_2R_24D">#REF!</definedName>
    <definedName name="_2R_24E">#REF!</definedName>
    <definedName name="_2R_24F">#REF!</definedName>
    <definedName name="_2R_24G">#REF!</definedName>
    <definedName name="_2R_24H">#REF!</definedName>
    <definedName name="_2R_24I">#REF!</definedName>
    <definedName name="_2R_24J">#REF!</definedName>
    <definedName name="_2R_24K">#REF!</definedName>
    <definedName name="_2R_24L">#REF!</definedName>
    <definedName name="_2R_24M">#REF!</definedName>
    <definedName name="_2R_24N">#REF!</definedName>
    <definedName name="_2R_24O">#REF!</definedName>
    <definedName name="_2R_24P">#REF!</definedName>
    <definedName name="_2R_24Q">#REF!</definedName>
    <definedName name="_2R_25A">#REF!</definedName>
    <definedName name="_2R_25B">#REF!</definedName>
    <definedName name="_2R_25C">#REF!</definedName>
    <definedName name="_2R_25D">#REF!</definedName>
    <definedName name="_2R_25E">#REF!</definedName>
    <definedName name="_2R_25F">#REF!</definedName>
    <definedName name="_2R_25G">#REF!</definedName>
    <definedName name="_2R_25H">#REF!</definedName>
    <definedName name="_2R_25I">#REF!</definedName>
    <definedName name="_2R_25J">#REF!</definedName>
    <definedName name="_2R_25K">#REF!</definedName>
    <definedName name="_2R_25L">#REF!</definedName>
    <definedName name="_2R_25M">#REF!</definedName>
    <definedName name="_2R_25N">#REF!</definedName>
    <definedName name="_2R_25O">#REF!</definedName>
    <definedName name="_2R_25P">#REF!</definedName>
    <definedName name="_2R_25Q">#REF!</definedName>
    <definedName name="_2R_26A">#REF!</definedName>
    <definedName name="_2R_26B">#REF!</definedName>
    <definedName name="_2R_26C">#REF!</definedName>
    <definedName name="_2R_26D">#REF!</definedName>
    <definedName name="_2R_26E">#REF!</definedName>
    <definedName name="_2R_26F">#REF!</definedName>
    <definedName name="_2R_26G">#REF!</definedName>
    <definedName name="_2R_26H">#REF!</definedName>
    <definedName name="_2R_26I">#REF!</definedName>
    <definedName name="_2R_26J">#REF!</definedName>
    <definedName name="_2R_26K">#REF!</definedName>
    <definedName name="_2R_26L">#REF!</definedName>
    <definedName name="_2R_26M">#REF!</definedName>
    <definedName name="_2R_26N">#REF!</definedName>
    <definedName name="_2R_26O">#REF!</definedName>
    <definedName name="_2R_26P">#REF!</definedName>
    <definedName name="_2R_26Q">#REF!</definedName>
    <definedName name="_2R_27A">#REF!</definedName>
    <definedName name="_2R_27B">#REF!</definedName>
    <definedName name="_2R_27C">#REF!</definedName>
    <definedName name="_2R_27D">#REF!</definedName>
    <definedName name="_2R_27E">#REF!</definedName>
    <definedName name="_2R_27F">#REF!</definedName>
    <definedName name="_2R_27G">#REF!</definedName>
    <definedName name="_2R_27H">#REF!</definedName>
    <definedName name="_2R_27I">#REF!</definedName>
    <definedName name="_2R_27J">#REF!</definedName>
    <definedName name="_2R_27K">#REF!</definedName>
    <definedName name="_2R_27L">#REF!</definedName>
    <definedName name="_2R_27M">#REF!</definedName>
    <definedName name="_2R_27N">#REF!</definedName>
    <definedName name="_2R_27O">#REF!</definedName>
    <definedName name="_2R_27P">#REF!</definedName>
    <definedName name="_2R_27Q">#REF!</definedName>
    <definedName name="_2R_28A">#REF!</definedName>
    <definedName name="_2R_28B">#REF!</definedName>
    <definedName name="_2R_28C">#REF!</definedName>
    <definedName name="_2R_28D">#REF!</definedName>
    <definedName name="_2R_28E">#REF!</definedName>
    <definedName name="_2R_28F">#REF!</definedName>
    <definedName name="_2R_28G">#REF!</definedName>
    <definedName name="_2R_28H">#REF!</definedName>
    <definedName name="_2R_28I">#REF!</definedName>
    <definedName name="_2R_28J">#REF!</definedName>
    <definedName name="_2R_28K">#REF!</definedName>
    <definedName name="_2R_28L">#REF!</definedName>
    <definedName name="_2R_28M">#REF!</definedName>
    <definedName name="_2R_28N">#REF!</definedName>
    <definedName name="_2R_28O">#REF!</definedName>
    <definedName name="_2R_28P">#REF!</definedName>
    <definedName name="_2R_28Q">#REF!</definedName>
    <definedName name="_2R_29A">#REF!</definedName>
    <definedName name="_2R_29B">#REF!</definedName>
    <definedName name="_2R_29C">#REF!</definedName>
    <definedName name="_2R_29D">#REF!</definedName>
    <definedName name="_2R_29E">#REF!</definedName>
    <definedName name="_2R_29F">#REF!</definedName>
    <definedName name="_2R_29G">#REF!</definedName>
    <definedName name="_2R_29H">#REF!</definedName>
    <definedName name="_2R_29I">#REF!</definedName>
    <definedName name="_2R_29J">#REF!</definedName>
    <definedName name="_2R_29K">#REF!</definedName>
    <definedName name="_2R_29L">#REF!</definedName>
    <definedName name="_2R_29M">#REF!</definedName>
    <definedName name="_2R_29N">#REF!</definedName>
    <definedName name="_2R_29O">#REF!</definedName>
    <definedName name="_2R_29P">#REF!</definedName>
    <definedName name="_2R_29Q">#REF!</definedName>
    <definedName name="_2R_2A">#REF!</definedName>
    <definedName name="_2R_2B">#REF!</definedName>
    <definedName name="_2R_2C">#REF!</definedName>
    <definedName name="_2R_2D">#REF!</definedName>
    <definedName name="_2R_2E">#REF!</definedName>
    <definedName name="_2R_2F">#REF!</definedName>
    <definedName name="_2R_2G">#REF!</definedName>
    <definedName name="_2R_2H">#REF!</definedName>
    <definedName name="_2R_2I">#REF!</definedName>
    <definedName name="_2R_2J">#REF!</definedName>
    <definedName name="_2R_2K">#REF!</definedName>
    <definedName name="_2R_2L">#REF!</definedName>
    <definedName name="_2R_2M">#REF!</definedName>
    <definedName name="_2R_2N">#REF!</definedName>
    <definedName name="_2R_2O">#REF!</definedName>
    <definedName name="_2R_2P">#REF!</definedName>
    <definedName name="_2R_2Q">#REF!</definedName>
    <definedName name="_2R_30A">#REF!</definedName>
    <definedName name="_2R_30B">#REF!</definedName>
    <definedName name="_2R_30C">#REF!</definedName>
    <definedName name="_2R_30D">#REF!</definedName>
    <definedName name="_2R_30E">#REF!</definedName>
    <definedName name="_2R_30F">#REF!</definedName>
    <definedName name="_2R_30G">#REF!</definedName>
    <definedName name="_2R_30H">#REF!</definedName>
    <definedName name="_2R_30I">#REF!</definedName>
    <definedName name="_2R_30J">#REF!</definedName>
    <definedName name="_2R_30K">#REF!</definedName>
    <definedName name="_2R_30L">#REF!</definedName>
    <definedName name="_2R_30M">#REF!</definedName>
    <definedName name="_2R_30N">#REF!</definedName>
    <definedName name="_2R_30O">#REF!</definedName>
    <definedName name="_2R_30P">#REF!</definedName>
    <definedName name="_2R_30Q">#REF!</definedName>
    <definedName name="_2R_31A">#REF!</definedName>
    <definedName name="_2R_31B">#REF!</definedName>
    <definedName name="_2R_31C">#REF!</definedName>
    <definedName name="_2R_31D">#REF!</definedName>
    <definedName name="_2R_31E">#REF!</definedName>
    <definedName name="_2R_31F">#REF!</definedName>
    <definedName name="_2R_31G">#REF!</definedName>
    <definedName name="_2R_31H">#REF!</definedName>
    <definedName name="_2R_31I">#REF!</definedName>
    <definedName name="_2R_31J">#REF!</definedName>
    <definedName name="_2R_31K">#REF!</definedName>
    <definedName name="_2R_31L">#REF!</definedName>
    <definedName name="_2R_31M">#REF!</definedName>
    <definedName name="_2R_31N">#REF!</definedName>
    <definedName name="_2R_31O">#REF!</definedName>
    <definedName name="_2R_31P">#REF!</definedName>
    <definedName name="_2R_31Q">#REF!</definedName>
    <definedName name="_2R_32A">#REF!</definedName>
    <definedName name="_2R_32B">#REF!</definedName>
    <definedName name="_2R_32C">#REF!</definedName>
    <definedName name="_2R_32D">#REF!</definedName>
    <definedName name="_2R_32E">#REF!</definedName>
    <definedName name="_2R_32F">#REF!</definedName>
    <definedName name="_2R_32G">#REF!</definedName>
    <definedName name="_2R_32H">#REF!</definedName>
    <definedName name="_2R_32I">#REF!</definedName>
    <definedName name="_2R_32J">#REF!</definedName>
    <definedName name="_2R_32K">#REF!</definedName>
    <definedName name="_2R_32L">#REF!</definedName>
    <definedName name="_2R_32M">#REF!</definedName>
    <definedName name="_2R_32N">#REF!</definedName>
    <definedName name="_2R_32O">#REF!</definedName>
    <definedName name="_2R_32P">#REF!</definedName>
    <definedName name="_2R_32Q">#REF!</definedName>
    <definedName name="_2R_33A">#REF!</definedName>
    <definedName name="_2R_33B">#REF!</definedName>
    <definedName name="_2R_33C">#REF!</definedName>
    <definedName name="_2R_33D">#REF!</definedName>
    <definedName name="_2R_33E">#REF!</definedName>
    <definedName name="_2R_33F">#REF!</definedName>
    <definedName name="_2R_33G">#REF!</definedName>
    <definedName name="_2R_33H">#REF!</definedName>
    <definedName name="_2R_33I">#REF!</definedName>
    <definedName name="_2R_33J">#REF!</definedName>
    <definedName name="_2R_33K">#REF!</definedName>
    <definedName name="_2R_33L">#REF!</definedName>
    <definedName name="_2R_33M">#REF!</definedName>
    <definedName name="_2R_33N">#REF!</definedName>
    <definedName name="_2R_33O">#REF!</definedName>
    <definedName name="_2R_33P">#REF!</definedName>
    <definedName name="_2R_33Q">#REF!</definedName>
    <definedName name="_2R_34A">#REF!</definedName>
    <definedName name="_2R_34B">#REF!</definedName>
    <definedName name="_2R_34C">#REF!</definedName>
    <definedName name="_2R_34D">#REF!</definedName>
    <definedName name="_2R_34E">#REF!</definedName>
    <definedName name="_2R_34F">#REF!</definedName>
    <definedName name="_2R_34G">#REF!</definedName>
    <definedName name="_2R_34H">#REF!</definedName>
    <definedName name="_2R_34I">#REF!</definedName>
    <definedName name="_2R_34J">#REF!</definedName>
    <definedName name="_2R_34K">#REF!</definedName>
    <definedName name="_2R_34L">#REF!</definedName>
    <definedName name="_2R_34M">#REF!</definedName>
    <definedName name="_2R_34N">#REF!</definedName>
    <definedName name="_2R_34O">#REF!</definedName>
    <definedName name="_2R_34P">#REF!</definedName>
    <definedName name="_2R_34Q">#REF!</definedName>
    <definedName name="_2R_35A">#REF!</definedName>
    <definedName name="_2R_35B">#REF!</definedName>
    <definedName name="_2R_35C">#REF!</definedName>
    <definedName name="_2R_35D">#REF!</definedName>
    <definedName name="_2R_35E">#REF!</definedName>
    <definedName name="_2R_35F">#REF!</definedName>
    <definedName name="_2R_35G">#REF!</definedName>
    <definedName name="_2R_35H">#REF!</definedName>
    <definedName name="_2R_35I">#REF!</definedName>
    <definedName name="_2R_35J">#REF!</definedName>
    <definedName name="_2R_35K">#REF!</definedName>
    <definedName name="_2R_35L">#REF!</definedName>
    <definedName name="_2R_35M">#REF!</definedName>
    <definedName name="_2R_35N">#REF!</definedName>
    <definedName name="_2R_35O">#REF!</definedName>
    <definedName name="_2R_35P">#REF!</definedName>
    <definedName name="_2R_35Q">#REF!</definedName>
    <definedName name="_2R_36A">#REF!</definedName>
    <definedName name="_2R_36B">#REF!</definedName>
    <definedName name="_2R_36C">#REF!</definedName>
    <definedName name="_2R_36D">#REF!</definedName>
    <definedName name="_2R_36E">#REF!</definedName>
    <definedName name="_2R_36F">#REF!</definedName>
    <definedName name="_2R_36G">#REF!</definedName>
    <definedName name="_2R_36H">#REF!</definedName>
    <definedName name="_2R_36I">#REF!</definedName>
    <definedName name="_2R_36J">#REF!</definedName>
    <definedName name="_2R_36K">#REF!</definedName>
    <definedName name="_2R_36L">#REF!</definedName>
    <definedName name="_2R_36M">#REF!</definedName>
    <definedName name="_2R_36N">#REF!</definedName>
    <definedName name="_2R_36O">#REF!</definedName>
    <definedName name="_2R_36P">#REF!</definedName>
    <definedName name="_2R_36Q">#REF!</definedName>
    <definedName name="_2R_37A">#REF!</definedName>
    <definedName name="_2R_37B">#REF!</definedName>
    <definedName name="_2R_37C">#REF!</definedName>
    <definedName name="_2R_37D">#REF!</definedName>
    <definedName name="_2R_37E">#REF!</definedName>
    <definedName name="_2R_37F">#REF!</definedName>
    <definedName name="_2R_37G">#REF!</definedName>
    <definedName name="_2R_37H">#REF!</definedName>
    <definedName name="_2R_37I">#REF!</definedName>
    <definedName name="_2R_37J">#REF!</definedName>
    <definedName name="_2R_37K">#REF!</definedName>
    <definedName name="_2R_37L">#REF!</definedName>
    <definedName name="_2R_37M">#REF!</definedName>
    <definedName name="_2R_37N">#REF!</definedName>
    <definedName name="_2R_37O">#REF!</definedName>
    <definedName name="_2R_37P">#REF!</definedName>
    <definedName name="_2R_37Q">#REF!</definedName>
    <definedName name="_2R_38A">#REF!</definedName>
    <definedName name="_2R_38B">#REF!</definedName>
    <definedName name="_2R_38C">#REF!</definedName>
    <definedName name="_2R_38D">#REF!</definedName>
    <definedName name="_2R_38E">#REF!</definedName>
    <definedName name="_2R_38F">#REF!</definedName>
    <definedName name="_2R_38G">#REF!</definedName>
    <definedName name="_2R_38H">#REF!</definedName>
    <definedName name="_2R_38I">#REF!</definedName>
    <definedName name="_2R_38J">#REF!</definedName>
    <definedName name="_2R_38K">#REF!</definedName>
    <definedName name="_2R_38L">#REF!</definedName>
    <definedName name="_2R_38M">#REF!</definedName>
    <definedName name="_2R_38N">#REF!</definedName>
    <definedName name="_2R_38O">#REF!</definedName>
    <definedName name="_2R_38P">#REF!</definedName>
    <definedName name="_2R_38Q">#REF!</definedName>
    <definedName name="_2R_39A">#REF!</definedName>
    <definedName name="_2R_39B">#REF!</definedName>
    <definedName name="_2R_39C">#REF!</definedName>
    <definedName name="_2R_39D">#REF!</definedName>
    <definedName name="_2R_39E">#REF!</definedName>
    <definedName name="_2R_39F">#REF!</definedName>
    <definedName name="_2R_39G">#REF!</definedName>
    <definedName name="_2R_39H">#REF!</definedName>
    <definedName name="_2R_39I">#REF!</definedName>
    <definedName name="_2R_39J">#REF!</definedName>
    <definedName name="_2R_39K">#REF!</definedName>
    <definedName name="_2R_39L">#REF!</definedName>
    <definedName name="_2R_39M">#REF!</definedName>
    <definedName name="_2R_39N">#REF!</definedName>
    <definedName name="_2R_39O">#REF!</definedName>
    <definedName name="_2R_39P">#REF!</definedName>
    <definedName name="_2R_39Q">#REF!</definedName>
    <definedName name="_2R_3A">#REF!</definedName>
    <definedName name="_2R_3B">#REF!</definedName>
    <definedName name="_2R_3C">#REF!</definedName>
    <definedName name="_2R_3D">#REF!</definedName>
    <definedName name="_2R_3E">#REF!</definedName>
    <definedName name="_2R_3F">#REF!</definedName>
    <definedName name="_2R_3G">#REF!</definedName>
    <definedName name="_2R_3H">#REF!</definedName>
    <definedName name="_2R_3I">#REF!</definedName>
    <definedName name="_2R_3J">#REF!</definedName>
    <definedName name="_2R_3K">#REF!</definedName>
    <definedName name="_2R_3L">#REF!</definedName>
    <definedName name="_2R_3M">#REF!</definedName>
    <definedName name="_2R_3N">#REF!</definedName>
    <definedName name="_2R_3O">#REF!</definedName>
    <definedName name="_2R_3P">#REF!</definedName>
    <definedName name="_2R_3Q">#REF!</definedName>
    <definedName name="_2R_40A">#REF!</definedName>
    <definedName name="_2R_40B">#REF!</definedName>
    <definedName name="_2R_40C">#REF!</definedName>
    <definedName name="_2R_40D">#REF!</definedName>
    <definedName name="_2R_40E">#REF!</definedName>
    <definedName name="_2R_40F">#REF!</definedName>
    <definedName name="_2R_40G">#REF!</definedName>
    <definedName name="_2R_40H">#REF!</definedName>
    <definedName name="_2R_40I">#REF!</definedName>
    <definedName name="_2R_40J">#REF!</definedName>
    <definedName name="_2R_40K">#REF!</definedName>
    <definedName name="_2R_40L">#REF!</definedName>
    <definedName name="_2R_40M">#REF!</definedName>
    <definedName name="_2R_40N">#REF!</definedName>
    <definedName name="_2R_40O">#REF!</definedName>
    <definedName name="_2R_40P">#REF!</definedName>
    <definedName name="_2R_40Q">#REF!</definedName>
    <definedName name="_2R_41A">#REF!</definedName>
    <definedName name="_2R_41B">#REF!</definedName>
    <definedName name="_2R_41C">#REF!</definedName>
    <definedName name="_2R_41D">#REF!</definedName>
    <definedName name="_2R_41E">#REF!</definedName>
    <definedName name="_2R_41F">#REF!</definedName>
    <definedName name="_2R_41G">#REF!</definedName>
    <definedName name="_2R_41H">#REF!</definedName>
    <definedName name="_2R_41I">#REF!</definedName>
    <definedName name="_2R_41J">#REF!</definedName>
    <definedName name="_2R_41K">#REF!</definedName>
    <definedName name="_2R_41L">#REF!</definedName>
    <definedName name="_2R_41M">#REF!</definedName>
    <definedName name="_2R_41N">#REF!</definedName>
    <definedName name="_2R_41O">#REF!</definedName>
    <definedName name="_2R_41P">#REF!</definedName>
    <definedName name="_2R_41Q">#REF!</definedName>
    <definedName name="_2R_42A">#REF!</definedName>
    <definedName name="_2R_42B">#REF!</definedName>
    <definedName name="_2R_42C">#REF!</definedName>
    <definedName name="_2R_42D">#REF!</definedName>
    <definedName name="_2R_42E">#REF!</definedName>
    <definedName name="_2R_42F">#REF!</definedName>
    <definedName name="_2R_42G">#REF!</definedName>
    <definedName name="_2R_42H">#REF!</definedName>
    <definedName name="_2R_42I">#REF!</definedName>
    <definedName name="_2R_42J">#REF!</definedName>
    <definedName name="_2R_42K">#REF!</definedName>
    <definedName name="_2R_42L">#REF!</definedName>
    <definedName name="_2R_42M">#REF!</definedName>
    <definedName name="_2R_42N">#REF!</definedName>
    <definedName name="_2R_42O">#REF!</definedName>
    <definedName name="_2R_42P">#REF!</definedName>
    <definedName name="_2R_42Q">#REF!</definedName>
    <definedName name="_2R_43A">#REF!</definedName>
    <definedName name="_2R_43B">#REF!</definedName>
    <definedName name="_2R_43C">#REF!</definedName>
    <definedName name="_2R_43D">#REF!</definedName>
    <definedName name="_2R_43E">#REF!</definedName>
    <definedName name="_2R_43F">#REF!</definedName>
    <definedName name="_2R_43G">#REF!</definedName>
    <definedName name="_2R_43H">#REF!</definedName>
    <definedName name="_2R_43I">#REF!</definedName>
    <definedName name="_2R_43J">#REF!</definedName>
    <definedName name="_2R_43K">#REF!</definedName>
    <definedName name="_2R_43L">#REF!</definedName>
    <definedName name="_2R_43M">#REF!</definedName>
    <definedName name="_2R_43N">#REF!</definedName>
    <definedName name="_2R_43O">#REF!</definedName>
    <definedName name="_2R_43P">#REF!</definedName>
    <definedName name="_2R_43Q">#REF!</definedName>
    <definedName name="_2R_44A">#REF!</definedName>
    <definedName name="_2R_44B">#REF!</definedName>
    <definedName name="_2R_44C">#REF!</definedName>
    <definedName name="_2R_44D">#REF!</definedName>
    <definedName name="_2R_44E">#REF!</definedName>
    <definedName name="_2R_44F">#REF!</definedName>
    <definedName name="_2R_44G">#REF!</definedName>
    <definedName name="_2R_44H">#REF!</definedName>
    <definedName name="_2R_44I">#REF!</definedName>
    <definedName name="_2R_44J">#REF!</definedName>
    <definedName name="_2R_44K">#REF!</definedName>
    <definedName name="_2R_44L">#REF!</definedName>
    <definedName name="_2R_44M">#REF!</definedName>
    <definedName name="_2R_44N">#REF!</definedName>
    <definedName name="_2R_44O">#REF!</definedName>
    <definedName name="_2R_44P">#REF!</definedName>
    <definedName name="_2R_44Q">#REF!</definedName>
    <definedName name="_2R_45A">#REF!</definedName>
    <definedName name="_2R_45B">#REF!</definedName>
    <definedName name="_2R_45C">#REF!</definedName>
    <definedName name="_2R_45D">#REF!</definedName>
    <definedName name="_2R_45E">#REF!</definedName>
    <definedName name="_2R_45F">#REF!</definedName>
    <definedName name="_2R_45G">#REF!</definedName>
    <definedName name="_2R_45H">#REF!</definedName>
    <definedName name="_2R_45I">#REF!</definedName>
    <definedName name="_2R_45J">#REF!</definedName>
    <definedName name="_2R_45K">#REF!</definedName>
    <definedName name="_2R_45L">#REF!</definedName>
    <definedName name="_2R_45M">#REF!</definedName>
    <definedName name="_2R_45N">#REF!</definedName>
    <definedName name="_2R_45O">#REF!</definedName>
    <definedName name="_2R_45P">#REF!</definedName>
    <definedName name="_2R_45Q">#REF!</definedName>
    <definedName name="_2R_46A">#REF!</definedName>
    <definedName name="_2R_46B">#REF!</definedName>
    <definedName name="_2R_46C">#REF!</definedName>
    <definedName name="_2R_46D">#REF!</definedName>
    <definedName name="_2R_46E">#REF!</definedName>
    <definedName name="_2R_46F">#REF!</definedName>
    <definedName name="_2R_46G">#REF!</definedName>
    <definedName name="_2R_46H">#REF!</definedName>
    <definedName name="_2R_46I">#REF!</definedName>
    <definedName name="_2R_46J">#REF!</definedName>
    <definedName name="_2R_46K">#REF!</definedName>
    <definedName name="_2R_46L">#REF!</definedName>
    <definedName name="_2R_46M">#REF!</definedName>
    <definedName name="_2R_46N">#REF!</definedName>
    <definedName name="_2R_46O">#REF!</definedName>
    <definedName name="_2R_46P">#REF!</definedName>
    <definedName name="_2R_46Q">#REF!</definedName>
    <definedName name="_2R_47A">#REF!</definedName>
    <definedName name="_2R_47B">#REF!</definedName>
    <definedName name="_2R_47C">#REF!</definedName>
    <definedName name="_2R_47D">#REF!</definedName>
    <definedName name="_2R_47E">#REF!</definedName>
    <definedName name="_2R_47F">#REF!</definedName>
    <definedName name="_2R_47G">#REF!</definedName>
    <definedName name="_2R_47H">#REF!</definedName>
    <definedName name="_2R_47I">#REF!</definedName>
    <definedName name="_2R_47J">#REF!</definedName>
    <definedName name="_2R_47K">#REF!</definedName>
    <definedName name="_2R_47L">#REF!</definedName>
    <definedName name="_2R_47M">#REF!</definedName>
    <definedName name="_2R_47N">#REF!</definedName>
    <definedName name="_2R_47O">#REF!</definedName>
    <definedName name="_2R_47P">#REF!</definedName>
    <definedName name="_2R_47Q">#REF!</definedName>
    <definedName name="_2R_48A">#REF!</definedName>
    <definedName name="_2R_48B">#REF!</definedName>
    <definedName name="_2R_48C">#REF!</definedName>
    <definedName name="_2R_48D">#REF!</definedName>
    <definedName name="_2R_48E">#REF!</definedName>
    <definedName name="_2R_48F">#REF!</definedName>
    <definedName name="_2R_48G">#REF!</definedName>
    <definedName name="_2R_48H">#REF!</definedName>
    <definedName name="_2R_48I">#REF!</definedName>
    <definedName name="_2R_48J">#REF!</definedName>
    <definedName name="_2R_48K">#REF!</definedName>
    <definedName name="_2R_48L">#REF!</definedName>
    <definedName name="_2R_48M">#REF!</definedName>
    <definedName name="_2R_48N">#REF!</definedName>
    <definedName name="_2R_48O">#REF!</definedName>
    <definedName name="_2R_48P">#REF!</definedName>
    <definedName name="_2R_48Q">#REF!</definedName>
    <definedName name="_2R_49A">#REF!</definedName>
    <definedName name="_2R_49B">#REF!</definedName>
    <definedName name="_2R_49C">#REF!</definedName>
    <definedName name="_2R_49D">#REF!</definedName>
    <definedName name="_2R_49E">#REF!</definedName>
    <definedName name="_2R_49F">#REF!</definedName>
    <definedName name="_2R_49G">#REF!</definedName>
    <definedName name="_2R_49H">#REF!</definedName>
    <definedName name="_2R_49I">#REF!</definedName>
    <definedName name="_2R_49J">#REF!</definedName>
    <definedName name="_2R_49K">#REF!</definedName>
    <definedName name="_2R_49L">#REF!</definedName>
    <definedName name="_2R_49M">#REF!</definedName>
    <definedName name="_2R_49N">#REF!</definedName>
    <definedName name="_2R_49O">#REF!</definedName>
    <definedName name="_2R_49P">#REF!</definedName>
    <definedName name="_2R_49Q">#REF!</definedName>
    <definedName name="_2R_4A">#REF!</definedName>
    <definedName name="_2R_4B">#REF!</definedName>
    <definedName name="_2R_4C">#REF!</definedName>
    <definedName name="_2R_4D">#REF!</definedName>
    <definedName name="_2R_4E">#REF!</definedName>
    <definedName name="_2R_4F">#REF!</definedName>
    <definedName name="_2R_4G">#REF!</definedName>
    <definedName name="_2R_4H">#REF!</definedName>
    <definedName name="_2R_4I">#REF!</definedName>
    <definedName name="_2R_4J">#REF!</definedName>
    <definedName name="_2R_4K">#REF!</definedName>
    <definedName name="_2R_4L">#REF!</definedName>
    <definedName name="_2R_4M">#REF!</definedName>
    <definedName name="_2R_4N">#REF!</definedName>
    <definedName name="_2R_4O">#REF!</definedName>
    <definedName name="_2R_4P">#REF!</definedName>
    <definedName name="_2R_4Q">#REF!</definedName>
    <definedName name="_2R_50A">#REF!</definedName>
    <definedName name="_2R_50B">#REF!</definedName>
    <definedName name="_2R_50C">#REF!</definedName>
    <definedName name="_2R_50D">#REF!</definedName>
    <definedName name="_2R_50E">#REF!</definedName>
    <definedName name="_2R_50F">#REF!</definedName>
    <definedName name="_2R_50G">#REF!</definedName>
    <definedName name="_2R_50H">#REF!</definedName>
    <definedName name="_2R_50I">#REF!</definedName>
    <definedName name="_2R_50J">#REF!</definedName>
    <definedName name="_2R_50K">#REF!</definedName>
    <definedName name="_2R_50L">#REF!</definedName>
    <definedName name="_2R_50M">#REF!</definedName>
    <definedName name="_2R_50N">#REF!</definedName>
    <definedName name="_2R_50O">#REF!</definedName>
    <definedName name="_2R_50P">#REF!</definedName>
    <definedName name="_2R_50Q">#REF!</definedName>
    <definedName name="_2R_51A">#REF!</definedName>
    <definedName name="_2R_51B">#REF!</definedName>
    <definedName name="_2R_51C">#REF!</definedName>
    <definedName name="_2R_51D">#REF!</definedName>
    <definedName name="_2R_51E">#REF!</definedName>
    <definedName name="_2R_51F">#REF!</definedName>
    <definedName name="_2R_51G">#REF!</definedName>
    <definedName name="_2R_51H">#REF!</definedName>
    <definedName name="_2R_51I">#REF!</definedName>
    <definedName name="_2R_51J">#REF!</definedName>
    <definedName name="_2R_51K">#REF!</definedName>
    <definedName name="_2R_51L">#REF!</definedName>
    <definedName name="_2R_51M">#REF!</definedName>
    <definedName name="_2R_51N">#REF!</definedName>
    <definedName name="_2R_51O">#REF!</definedName>
    <definedName name="_2R_51P">#REF!</definedName>
    <definedName name="_2R_51Q">#REF!</definedName>
    <definedName name="_2R_52A">#REF!</definedName>
    <definedName name="_2R_52B">#REF!</definedName>
    <definedName name="_2R_52C">#REF!</definedName>
    <definedName name="_2R_52D">#REF!</definedName>
    <definedName name="_2R_52E">#REF!</definedName>
    <definedName name="_2R_52F">#REF!</definedName>
    <definedName name="_2R_52G">#REF!</definedName>
    <definedName name="_2R_52H">#REF!</definedName>
    <definedName name="_2R_52I">#REF!</definedName>
    <definedName name="_2R_52J">#REF!</definedName>
    <definedName name="_2R_52K">#REF!</definedName>
    <definedName name="_2R_52L">#REF!</definedName>
    <definedName name="_2R_52M">#REF!</definedName>
    <definedName name="_2R_52N">#REF!</definedName>
    <definedName name="_2R_52O">#REF!</definedName>
    <definedName name="_2R_52P">#REF!</definedName>
    <definedName name="_2R_52Q">#REF!</definedName>
    <definedName name="_2R_53A">#REF!</definedName>
    <definedName name="_2R_53B">#REF!</definedName>
    <definedName name="_2R_53C">#REF!</definedName>
    <definedName name="_2R_53D">#REF!</definedName>
    <definedName name="_2R_53E">#REF!</definedName>
    <definedName name="_2R_53F">#REF!</definedName>
    <definedName name="_2R_53G">#REF!</definedName>
    <definedName name="_2R_53H">#REF!</definedName>
    <definedName name="_2R_53I">#REF!</definedName>
    <definedName name="_2R_53J">#REF!</definedName>
    <definedName name="_2R_53K">#REF!</definedName>
    <definedName name="_2R_53L">#REF!</definedName>
    <definedName name="_2R_53M">#REF!</definedName>
    <definedName name="_2R_53N">#REF!</definedName>
    <definedName name="_2R_53O">#REF!</definedName>
    <definedName name="_2R_53P">#REF!</definedName>
    <definedName name="_2R_53Q">#REF!</definedName>
    <definedName name="_2R_54A">#REF!</definedName>
    <definedName name="_2R_54B">#REF!</definedName>
    <definedName name="_2R_54C">#REF!</definedName>
    <definedName name="_2R_54D">#REF!</definedName>
    <definedName name="_2R_54E">#REF!</definedName>
    <definedName name="_2R_54F">#REF!</definedName>
    <definedName name="_2R_54G">#REF!</definedName>
    <definedName name="_2R_54H">#REF!</definedName>
    <definedName name="_2R_54I">#REF!</definedName>
    <definedName name="_2R_54J">#REF!</definedName>
    <definedName name="_2R_54K">#REF!</definedName>
    <definedName name="_2R_54L">#REF!</definedName>
    <definedName name="_2R_54M">#REF!</definedName>
    <definedName name="_2R_54N">#REF!</definedName>
    <definedName name="_2R_54O">#REF!</definedName>
    <definedName name="_2R_54P">#REF!</definedName>
    <definedName name="_2R_54Q">#REF!</definedName>
    <definedName name="_2R_55A">#REF!</definedName>
    <definedName name="_2R_55B">#REF!</definedName>
    <definedName name="_2R_55C">#REF!</definedName>
    <definedName name="_2R_55D">#REF!</definedName>
    <definedName name="_2R_55E">#REF!</definedName>
    <definedName name="_2R_55F">#REF!</definedName>
    <definedName name="_2R_55G">#REF!</definedName>
    <definedName name="_2R_55H">#REF!</definedName>
    <definedName name="_2R_55I">#REF!</definedName>
    <definedName name="_2R_55J">#REF!</definedName>
    <definedName name="_2R_55K">#REF!</definedName>
    <definedName name="_2R_55L">#REF!</definedName>
    <definedName name="_2R_55M">#REF!</definedName>
    <definedName name="_2R_55N">#REF!</definedName>
    <definedName name="_2R_55O">#REF!</definedName>
    <definedName name="_2R_55P">#REF!</definedName>
    <definedName name="_2R_55Q">#REF!</definedName>
    <definedName name="_2R_56A">#REF!</definedName>
    <definedName name="_2R_56B">#REF!</definedName>
    <definedName name="_2R_56C">#REF!</definedName>
    <definedName name="_2R_56D">#REF!</definedName>
    <definedName name="_2R_56E">#REF!</definedName>
    <definedName name="_2R_56F">#REF!</definedName>
    <definedName name="_2R_56G">#REF!</definedName>
    <definedName name="_2R_56H">#REF!</definedName>
    <definedName name="_2R_56I">#REF!</definedName>
    <definedName name="_2R_56J">#REF!</definedName>
    <definedName name="_2R_56K">#REF!</definedName>
    <definedName name="_2R_56L">#REF!</definedName>
    <definedName name="_2R_56M">#REF!</definedName>
    <definedName name="_2R_56N">#REF!</definedName>
    <definedName name="_2R_56O">#REF!</definedName>
    <definedName name="_2R_56P">#REF!</definedName>
    <definedName name="_2R_56Q">#REF!</definedName>
    <definedName name="_2R_57A">#REF!</definedName>
    <definedName name="_2R_57B">#REF!</definedName>
    <definedName name="_2R_57C">#REF!</definedName>
    <definedName name="_2R_57D">#REF!</definedName>
    <definedName name="_2R_57E">#REF!</definedName>
    <definedName name="_2R_57F">#REF!</definedName>
    <definedName name="_2R_57G">#REF!</definedName>
    <definedName name="_2R_57H">#REF!</definedName>
    <definedName name="_2R_57I">#REF!</definedName>
    <definedName name="_2R_57J">#REF!</definedName>
    <definedName name="_2R_57K">#REF!</definedName>
    <definedName name="_2R_57L">#REF!</definedName>
    <definedName name="_2R_57M">#REF!</definedName>
    <definedName name="_2R_57N">#REF!</definedName>
    <definedName name="_2R_57O">#REF!</definedName>
    <definedName name="_2R_57P">#REF!</definedName>
    <definedName name="_2R_57Q">#REF!</definedName>
    <definedName name="_2R_58A">#REF!</definedName>
    <definedName name="_2R_58B">#REF!</definedName>
    <definedName name="_2R_58C">#REF!</definedName>
    <definedName name="_2R_58D">#REF!</definedName>
    <definedName name="_2R_58E">#REF!</definedName>
    <definedName name="_2R_58F">#REF!</definedName>
    <definedName name="_2R_58G">#REF!</definedName>
    <definedName name="_2R_58H">#REF!</definedName>
    <definedName name="_2R_58I">#REF!</definedName>
    <definedName name="_2R_58J">#REF!</definedName>
    <definedName name="_2R_58K">#REF!</definedName>
    <definedName name="_2R_58L">#REF!</definedName>
    <definedName name="_2R_58M">#REF!</definedName>
    <definedName name="_2R_58N">#REF!</definedName>
    <definedName name="_2R_58O">#REF!</definedName>
    <definedName name="_2R_58P">#REF!</definedName>
    <definedName name="_2R_58Q">#REF!</definedName>
    <definedName name="_2R_59A">#REF!</definedName>
    <definedName name="_2R_59B">#REF!</definedName>
    <definedName name="_2R_59C">#REF!</definedName>
    <definedName name="_2R_59D">#REF!</definedName>
    <definedName name="_2R_59E">#REF!</definedName>
    <definedName name="_2R_59F">#REF!</definedName>
    <definedName name="_2R_59G">#REF!</definedName>
    <definedName name="_2R_59H">#REF!</definedName>
    <definedName name="_2R_59I">#REF!</definedName>
    <definedName name="_2R_59J">#REF!</definedName>
    <definedName name="_2R_59K">#REF!</definedName>
    <definedName name="_2R_59L">#REF!</definedName>
    <definedName name="_2R_59M">#REF!</definedName>
    <definedName name="_2R_59N">#REF!</definedName>
    <definedName name="_2R_59O">#REF!</definedName>
    <definedName name="_2R_59P">#REF!</definedName>
    <definedName name="_2R_59Q">#REF!</definedName>
    <definedName name="_2R_5A">#REF!</definedName>
    <definedName name="_2R_5B">#REF!</definedName>
    <definedName name="_2R_5C">#REF!</definedName>
    <definedName name="_2R_5D">#REF!</definedName>
    <definedName name="_2R_5E">#REF!</definedName>
    <definedName name="_2R_5F">#REF!</definedName>
    <definedName name="_2R_5G">#REF!</definedName>
    <definedName name="_2R_5H">#REF!</definedName>
    <definedName name="_2R_5I">#REF!</definedName>
    <definedName name="_2R_5J">#REF!</definedName>
    <definedName name="_2R_5K">#REF!</definedName>
    <definedName name="_2R_5L">#REF!</definedName>
    <definedName name="_2R_5M">#REF!</definedName>
    <definedName name="_2R_5N">#REF!</definedName>
    <definedName name="_2R_5O">#REF!</definedName>
    <definedName name="_2R_5P">#REF!</definedName>
    <definedName name="_2R_5Q">#REF!</definedName>
    <definedName name="_2R_60A">#REF!</definedName>
    <definedName name="_2R_60B">#REF!</definedName>
    <definedName name="_2R_60C">#REF!</definedName>
    <definedName name="_2R_60D">#REF!</definedName>
    <definedName name="_2R_60E">#REF!</definedName>
    <definedName name="_2R_60F">#REF!</definedName>
    <definedName name="_2R_60G">#REF!</definedName>
    <definedName name="_2R_60H">#REF!</definedName>
    <definedName name="_2R_60I">#REF!</definedName>
    <definedName name="_2R_60J">#REF!</definedName>
    <definedName name="_2R_60K">#REF!</definedName>
    <definedName name="_2R_60L">#REF!</definedName>
    <definedName name="_2R_60M">#REF!</definedName>
    <definedName name="_2R_60N">#REF!</definedName>
    <definedName name="_2R_60O">#REF!</definedName>
    <definedName name="_2R_60P">#REF!</definedName>
    <definedName name="_2R_60Q">#REF!</definedName>
    <definedName name="_2R_61A">#REF!</definedName>
    <definedName name="_2R_61B">#REF!</definedName>
    <definedName name="_2R_61C">#REF!</definedName>
    <definedName name="_2R_61D">#REF!</definedName>
    <definedName name="_2R_61E">#REF!</definedName>
    <definedName name="_2R_61F">#REF!</definedName>
    <definedName name="_2R_61G">#REF!</definedName>
    <definedName name="_2R_61H">#REF!</definedName>
    <definedName name="_2R_61I">#REF!</definedName>
    <definedName name="_2R_61J">#REF!</definedName>
    <definedName name="_2R_61K">#REF!</definedName>
    <definedName name="_2R_61L">#REF!</definedName>
    <definedName name="_2R_61M">#REF!</definedName>
    <definedName name="_2R_61N">#REF!</definedName>
    <definedName name="_2R_61O">#REF!</definedName>
    <definedName name="_2R_61P">#REF!</definedName>
    <definedName name="_2R_61Q">#REF!</definedName>
    <definedName name="_2R_62A">#REF!</definedName>
    <definedName name="_2R_62B">#REF!</definedName>
    <definedName name="_2R_62C">#REF!</definedName>
    <definedName name="_2R_62D">#REF!</definedName>
    <definedName name="_2R_62E">#REF!</definedName>
    <definedName name="_2R_62F">#REF!</definedName>
    <definedName name="_2R_62G">#REF!</definedName>
    <definedName name="_2R_62H">#REF!</definedName>
    <definedName name="_2R_62I">#REF!</definedName>
    <definedName name="_2R_62J">#REF!</definedName>
    <definedName name="_2R_62K">#REF!</definedName>
    <definedName name="_2R_62L">#REF!</definedName>
    <definedName name="_2R_62M">#REF!</definedName>
    <definedName name="_2R_62N">#REF!</definedName>
    <definedName name="_2R_62O">#REF!</definedName>
    <definedName name="_2R_62P">#REF!</definedName>
    <definedName name="_2R_62Q">#REF!</definedName>
    <definedName name="_2R_63A">#REF!</definedName>
    <definedName name="_2R_63B">#REF!</definedName>
    <definedName name="_2R_63C">#REF!</definedName>
    <definedName name="_2R_63D">#REF!</definedName>
    <definedName name="_2R_63E">#REF!</definedName>
    <definedName name="_2R_63F">#REF!</definedName>
    <definedName name="_2R_63G">#REF!</definedName>
    <definedName name="_2R_63H">#REF!</definedName>
    <definedName name="_2R_63I">#REF!</definedName>
    <definedName name="_2R_63J">#REF!</definedName>
    <definedName name="_2R_63K">#REF!</definedName>
    <definedName name="_2R_63L">#REF!</definedName>
    <definedName name="_2R_63M">#REF!</definedName>
    <definedName name="_2R_63N">#REF!</definedName>
    <definedName name="_2R_63O">#REF!</definedName>
    <definedName name="_2R_63P">#REF!</definedName>
    <definedName name="_2R_63Q">#REF!</definedName>
    <definedName name="_2R_64A">#REF!</definedName>
    <definedName name="_2R_64B">#REF!</definedName>
    <definedName name="_2R_64C">#REF!</definedName>
    <definedName name="_2R_64D">#REF!</definedName>
    <definedName name="_2R_64E">#REF!</definedName>
    <definedName name="_2R_64F">#REF!</definedName>
    <definedName name="_2R_64G">#REF!</definedName>
    <definedName name="_2R_64H">#REF!</definedName>
    <definedName name="_2R_64I">#REF!</definedName>
    <definedName name="_2R_64J">#REF!</definedName>
    <definedName name="_2R_64K">#REF!</definedName>
    <definedName name="_2R_64L">#REF!</definedName>
    <definedName name="_2R_64M">#REF!</definedName>
    <definedName name="_2R_64N">#REF!</definedName>
    <definedName name="_2R_64O">#REF!</definedName>
    <definedName name="_2R_64P">#REF!</definedName>
    <definedName name="_2R_64Q">#REF!</definedName>
    <definedName name="_2R_65A">#REF!</definedName>
    <definedName name="_2R_65B">#REF!</definedName>
    <definedName name="_2R_65C">#REF!</definedName>
    <definedName name="_2R_65D">#REF!</definedName>
    <definedName name="_2R_65E">#REF!</definedName>
    <definedName name="_2R_65F">#REF!</definedName>
    <definedName name="_2R_65G">#REF!</definedName>
    <definedName name="_2R_65H">#REF!</definedName>
    <definedName name="_2R_65I">#REF!</definedName>
    <definedName name="_2R_65J">#REF!</definedName>
    <definedName name="_2R_65K">#REF!</definedName>
    <definedName name="_2R_65L">#REF!</definedName>
    <definedName name="_2R_65M">#REF!</definedName>
    <definedName name="_2R_65N">#REF!</definedName>
    <definedName name="_2R_65O">#REF!</definedName>
    <definedName name="_2R_65P">#REF!</definedName>
    <definedName name="_2R_65Q">#REF!</definedName>
    <definedName name="_2R_66A">#REF!</definedName>
    <definedName name="_2R_66B">#REF!</definedName>
    <definedName name="_2R_66C">#REF!</definedName>
    <definedName name="_2R_66D">#REF!</definedName>
    <definedName name="_2R_66E">#REF!</definedName>
    <definedName name="_2R_66F">#REF!</definedName>
    <definedName name="_2R_66G">#REF!</definedName>
    <definedName name="_2R_66H">#REF!</definedName>
    <definedName name="_2R_66I">#REF!</definedName>
    <definedName name="_2R_66J">#REF!</definedName>
    <definedName name="_2R_66K">#REF!</definedName>
    <definedName name="_2R_66L">#REF!</definedName>
    <definedName name="_2R_66M">#REF!</definedName>
    <definedName name="_2R_66N">#REF!</definedName>
    <definedName name="_2R_66O">#REF!</definedName>
    <definedName name="_2R_66P">#REF!</definedName>
    <definedName name="_2R_66Q">#REF!</definedName>
    <definedName name="_2R_67A">#REF!</definedName>
    <definedName name="_2R_67B">#REF!</definedName>
    <definedName name="_2R_67C">#REF!</definedName>
    <definedName name="_2R_67D">#REF!</definedName>
    <definedName name="_2R_67E">#REF!</definedName>
    <definedName name="_2R_67F">#REF!</definedName>
    <definedName name="_2R_67G">#REF!</definedName>
    <definedName name="_2R_67H">#REF!</definedName>
    <definedName name="_2R_67I">#REF!</definedName>
    <definedName name="_2R_67J">#REF!</definedName>
    <definedName name="_2R_67K">#REF!</definedName>
    <definedName name="_2R_67L">#REF!</definedName>
    <definedName name="_2R_67M">#REF!</definedName>
    <definedName name="_2R_67N">#REF!</definedName>
    <definedName name="_2R_67O">#REF!</definedName>
    <definedName name="_2R_67P">#REF!</definedName>
    <definedName name="_2R_67Q">#REF!</definedName>
    <definedName name="_2R_68A">#REF!</definedName>
    <definedName name="_2R_68B">#REF!</definedName>
    <definedName name="_2R_68C">#REF!</definedName>
    <definedName name="_2R_68D">#REF!</definedName>
    <definedName name="_2R_68E">#REF!</definedName>
    <definedName name="_2R_68F">#REF!</definedName>
    <definedName name="_2R_68G">#REF!</definedName>
    <definedName name="_2R_68H">#REF!</definedName>
    <definedName name="_2R_68I">#REF!</definedName>
    <definedName name="_2R_68J">#REF!</definedName>
    <definedName name="_2R_68K">#REF!</definedName>
    <definedName name="_2R_68L">#REF!</definedName>
    <definedName name="_2R_68M">#REF!</definedName>
    <definedName name="_2R_68N">#REF!</definedName>
    <definedName name="_2R_68O">#REF!</definedName>
    <definedName name="_2R_68P">#REF!</definedName>
    <definedName name="_2R_68Q">#REF!</definedName>
    <definedName name="_2R_69A">#REF!</definedName>
    <definedName name="_2R_69B">#REF!</definedName>
    <definedName name="_2R_69C">#REF!</definedName>
    <definedName name="_2R_69D">#REF!</definedName>
    <definedName name="_2R_69E">#REF!</definedName>
    <definedName name="_2R_69F">#REF!</definedName>
    <definedName name="_2R_69G">#REF!</definedName>
    <definedName name="_2R_69H">#REF!</definedName>
    <definedName name="_2R_69I">#REF!</definedName>
    <definedName name="_2R_69J">#REF!</definedName>
    <definedName name="_2R_69K">#REF!</definedName>
    <definedName name="_2R_69L">#REF!</definedName>
    <definedName name="_2R_69M">#REF!</definedName>
    <definedName name="_2R_69N">#REF!</definedName>
    <definedName name="_2R_69O">#REF!</definedName>
    <definedName name="_2R_69P">#REF!</definedName>
    <definedName name="_2R_69Q">#REF!</definedName>
    <definedName name="_2R_6A">#REF!</definedName>
    <definedName name="_2R_6B">#REF!</definedName>
    <definedName name="_2R_6C">#REF!</definedName>
    <definedName name="_2R_6D">#REF!</definedName>
    <definedName name="_2R_6E">#REF!</definedName>
    <definedName name="_2R_6F">#REF!</definedName>
    <definedName name="_2R_6G">#REF!</definedName>
    <definedName name="_2R_6H">#REF!</definedName>
    <definedName name="_2R_6I">#REF!</definedName>
    <definedName name="_2R_6J">#REF!</definedName>
    <definedName name="_2R_6K">#REF!</definedName>
    <definedName name="_2R_6L">#REF!</definedName>
    <definedName name="_2R_6M">#REF!</definedName>
    <definedName name="_2R_6N">#REF!</definedName>
    <definedName name="_2R_6O">#REF!</definedName>
    <definedName name="_2R_6P">#REF!</definedName>
    <definedName name="_2R_6Q">#REF!</definedName>
    <definedName name="_2R_70A">#REF!</definedName>
    <definedName name="_2R_70B">#REF!</definedName>
    <definedName name="_2R_70C">#REF!</definedName>
    <definedName name="_2R_70D">#REF!</definedName>
    <definedName name="_2R_70E">#REF!</definedName>
    <definedName name="_2R_70F">#REF!</definedName>
    <definedName name="_2R_70G">#REF!</definedName>
    <definedName name="_2R_70H">#REF!</definedName>
    <definedName name="_2R_70I">#REF!</definedName>
    <definedName name="_2R_70J">#REF!</definedName>
    <definedName name="_2R_70K">#REF!</definedName>
    <definedName name="_2R_70L">#REF!</definedName>
    <definedName name="_2R_70M">#REF!</definedName>
    <definedName name="_2R_70N">#REF!</definedName>
    <definedName name="_2R_70O">#REF!</definedName>
    <definedName name="_2R_70P">#REF!</definedName>
    <definedName name="_2R_70Q">#REF!</definedName>
    <definedName name="_2R_71A">#REF!</definedName>
    <definedName name="_2R_71B">#REF!</definedName>
    <definedName name="_2R_71C">#REF!</definedName>
    <definedName name="_2R_71D">#REF!</definedName>
    <definedName name="_2R_71E">#REF!</definedName>
    <definedName name="_2R_71F">#REF!</definedName>
    <definedName name="_2R_71G">#REF!</definedName>
    <definedName name="_2R_71H">#REF!</definedName>
    <definedName name="_2R_71I">#REF!</definedName>
    <definedName name="_2R_71J">#REF!</definedName>
    <definedName name="_2R_71K">#REF!</definedName>
    <definedName name="_2R_71L">#REF!</definedName>
    <definedName name="_2R_71M">#REF!</definedName>
    <definedName name="_2R_71N">#REF!</definedName>
    <definedName name="_2R_71O">#REF!</definedName>
    <definedName name="_2R_71P">#REF!</definedName>
    <definedName name="_2R_71Q">#REF!</definedName>
    <definedName name="_2R_72A">#REF!</definedName>
    <definedName name="_2R_72B">#REF!</definedName>
    <definedName name="_2R_72C">#REF!</definedName>
    <definedName name="_2R_72D">#REF!</definedName>
    <definedName name="_2R_72E">#REF!</definedName>
    <definedName name="_2R_72F">#REF!</definedName>
    <definedName name="_2R_72G">#REF!</definedName>
    <definedName name="_2R_72H">#REF!</definedName>
    <definedName name="_2R_72I">#REF!</definedName>
    <definedName name="_2R_72J">#REF!</definedName>
    <definedName name="_2R_72K">#REF!</definedName>
    <definedName name="_2R_72L">#REF!</definedName>
    <definedName name="_2R_72M">#REF!</definedName>
    <definedName name="_2R_72N">#REF!</definedName>
    <definedName name="_2R_72O">#REF!</definedName>
    <definedName name="_2R_72P">#REF!</definedName>
    <definedName name="_2R_72Q">#REF!</definedName>
    <definedName name="_2R_73A">#REF!</definedName>
    <definedName name="_2R_73B">#REF!</definedName>
    <definedName name="_2R_73C">#REF!</definedName>
    <definedName name="_2R_73D">#REF!</definedName>
    <definedName name="_2R_73E">#REF!</definedName>
    <definedName name="_2R_73F">#REF!</definedName>
    <definedName name="_2R_73G">#REF!</definedName>
    <definedName name="_2R_73H">#REF!</definedName>
    <definedName name="_2R_73I">#REF!</definedName>
    <definedName name="_2R_73J">#REF!</definedName>
    <definedName name="_2R_73K">#REF!</definedName>
    <definedName name="_2R_73L">#REF!</definedName>
    <definedName name="_2R_73M">#REF!</definedName>
    <definedName name="_2R_73N">#REF!</definedName>
    <definedName name="_2R_73O">#REF!</definedName>
    <definedName name="_2R_73P">#REF!</definedName>
    <definedName name="_2R_73Q">#REF!</definedName>
    <definedName name="_2R_74A">#REF!</definedName>
    <definedName name="_2R_74B">#REF!</definedName>
    <definedName name="_2R_74C">#REF!</definedName>
    <definedName name="_2R_74D">#REF!</definedName>
    <definedName name="_2R_74E">#REF!</definedName>
    <definedName name="_2R_74F">#REF!</definedName>
    <definedName name="_2R_74G">#REF!</definedName>
    <definedName name="_2R_74H">#REF!</definedName>
    <definedName name="_2R_74I">#REF!</definedName>
    <definedName name="_2R_74J">#REF!</definedName>
    <definedName name="_2R_74K">#REF!</definedName>
    <definedName name="_2R_74L">#REF!</definedName>
    <definedName name="_2R_74M">#REF!</definedName>
    <definedName name="_2R_74N">#REF!</definedName>
    <definedName name="_2R_74O">#REF!</definedName>
    <definedName name="_2R_74P">#REF!</definedName>
    <definedName name="_2R_74Q">#REF!</definedName>
    <definedName name="_2R_75A">#REF!</definedName>
    <definedName name="_2R_75B">#REF!</definedName>
    <definedName name="_2R_75C">#REF!</definedName>
    <definedName name="_2R_75D">#REF!</definedName>
    <definedName name="_2R_75E">#REF!</definedName>
    <definedName name="_2R_75F">#REF!</definedName>
    <definedName name="_2R_75G">#REF!</definedName>
    <definedName name="_2R_75H">#REF!</definedName>
    <definedName name="_2R_75I">#REF!</definedName>
    <definedName name="_2R_75J">#REF!</definedName>
    <definedName name="_2R_75K">#REF!</definedName>
    <definedName name="_2R_75L">#REF!</definedName>
    <definedName name="_2R_75M">#REF!</definedName>
    <definedName name="_2R_75N">#REF!</definedName>
    <definedName name="_2R_75O">#REF!</definedName>
    <definedName name="_2R_75P">#REF!</definedName>
    <definedName name="_2R_75Q">#REF!</definedName>
    <definedName name="_2R_76A">#REF!</definedName>
    <definedName name="_2R_76B">#REF!</definedName>
    <definedName name="_2R_76C">#REF!</definedName>
    <definedName name="_2R_76D">#REF!</definedName>
    <definedName name="_2R_76E">#REF!</definedName>
    <definedName name="_2R_76F">#REF!</definedName>
    <definedName name="_2R_76G">#REF!</definedName>
    <definedName name="_2R_76H">#REF!</definedName>
    <definedName name="_2R_76I">#REF!</definedName>
    <definedName name="_2R_76J">#REF!</definedName>
    <definedName name="_2R_76K">#REF!</definedName>
    <definedName name="_2R_76L">#REF!</definedName>
    <definedName name="_2R_76M">#REF!</definedName>
    <definedName name="_2R_76N">#REF!</definedName>
    <definedName name="_2R_76O">#REF!</definedName>
    <definedName name="_2R_76P">#REF!</definedName>
    <definedName name="_2R_76Q">#REF!</definedName>
    <definedName name="_2R_77A">#REF!</definedName>
    <definedName name="_2R_77B">#REF!</definedName>
    <definedName name="_2R_77C">#REF!</definedName>
    <definedName name="_2R_77D">#REF!</definedName>
    <definedName name="_2R_77E">#REF!</definedName>
    <definedName name="_2R_77F">#REF!</definedName>
    <definedName name="_2R_77G">#REF!</definedName>
    <definedName name="_2R_77H">#REF!</definedName>
    <definedName name="_2R_77I">#REF!</definedName>
    <definedName name="_2R_77J">#REF!</definedName>
    <definedName name="_2R_77K">#REF!</definedName>
    <definedName name="_2R_77L">#REF!</definedName>
    <definedName name="_2R_77M">#REF!</definedName>
    <definedName name="_2R_77N">#REF!</definedName>
    <definedName name="_2R_77O">#REF!</definedName>
    <definedName name="_2R_77P">#REF!</definedName>
    <definedName name="_2R_77Q">#REF!</definedName>
    <definedName name="_2R_78A">#REF!</definedName>
    <definedName name="_2R_78B">#REF!</definedName>
    <definedName name="_2R_78C">#REF!</definedName>
    <definedName name="_2R_78D">#REF!</definedName>
    <definedName name="_2R_78E">#REF!</definedName>
    <definedName name="_2R_78F">#REF!</definedName>
    <definedName name="_2R_78G">#REF!</definedName>
    <definedName name="_2R_78H">#REF!</definedName>
    <definedName name="_2R_78I">#REF!</definedName>
    <definedName name="_2R_78J">#REF!</definedName>
    <definedName name="_2R_78K">#REF!</definedName>
    <definedName name="_2R_78L">#REF!</definedName>
    <definedName name="_2R_78M">#REF!</definedName>
    <definedName name="_2R_78N">#REF!</definedName>
    <definedName name="_2R_78O">#REF!</definedName>
    <definedName name="_2R_78P">#REF!</definedName>
    <definedName name="_2R_78Q">#REF!</definedName>
    <definedName name="_2R_79A">#REF!</definedName>
    <definedName name="_2R_79B">#REF!</definedName>
    <definedName name="_2R_79C">#REF!</definedName>
    <definedName name="_2R_79D">#REF!</definedName>
    <definedName name="_2R_79E">#REF!</definedName>
    <definedName name="_2R_79F">#REF!</definedName>
    <definedName name="_2R_79G">#REF!</definedName>
    <definedName name="_2R_79H">#REF!</definedName>
    <definedName name="_2R_79I">#REF!</definedName>
    <definedName name="_2R_79J">#REF!</definedName>
    <definedName name="_2R_79K">#REF!</definedName>
    <definedName name="_2R_79L">#REF!</definedName>
    <definedName name="_2R_79M">#REF!</definedName>
    <definedName name="_2R_79N">#REF!</definedName>
    <definedName name="_2R_79O">#REF!</definedName>
    <definedName name="_2R_79P">#REF!</definedName>
    <definedName name="_2R_79Q">#REF!</definedName>
    <definedName name="_2R_7A">#REF!</definedName>
    <definedName name="_2R_7B">#REF!</definedName>
    <definedName name="_2R_7C">#REF!</definedName>
    <definedName name="_2R_7D">#REF!</definedName>
    <definedName name="_2R_7E">#REF!</definedName>
    <definedName name="_2R_7F">#REF!</definedName>
    <definedName name="_2R_7G">#REF!</definedName>
    <definedName name="_2R_7H">#REF!</definedName>
    <definedName name="_2R_7I">#REF!</definedName>
    <definedName name="_2R_7J">#REF!</definedName>
    <definedName name="_2R_7K">#REF!</definedName>
    <definedName name="_2R_7L">#REF!</definedName>
    <definedName name="_2R_7M">#REF!</definedName>
    <definedName name="_2R_7N">#REF!</definedName>
    <definedName name="_2R_7O">#REF!</definedName>
    <definedName name="_2R_7P">#REF!</definedName>
    <definedName name="_2R_7Q">#REF!</definedName>
    <definedName name="_2R_80A">#REF!</definedName>
    <definedName name="_2R_80B">#REF!</definedName>
    <definedName name="_2R_80C">#REF!</definedName>
    <definedName name="_2R_80D">#REF!</definedName>
    <definedName name="_2R_80E">#REF!</definedName>
    <definedName name="_2R_80F">#REF!</definedName>
    <definedName name="_2R_80G">#REF!</definedName>
    <definedName name="_2R_80H">#REF!</definedName>
    <definedName name="_2R_80I">#REF!</definedName>
    <definedName name="_2R_80J">#REF!</definedName>
    <definedName name="_2R_80K">#REF!</definedName>
    <definedName name="_2R_80L">#REF!</definedName>
    <definedName name="_2R_80M">#REF!</definedName>
    <definedName name="_2R_80N">#REF!</definedName>
    <definedName name="_2R_80O">#REF!</definedName>
    <definedName name="_2R_80P">#REF!</definedName>
    <definedName name="_2R_80Q">#REF!</definedName>
    <definedName name="_2R_81A">#REF!</definedName>
    <definedName name="_2R_81B">#REF!</definedName>
    <definedName name="_2R_81C">#REF!</definedName>
    <definedName name="_2R_81D">#REF!</definedName>
    <definedName name="_2R_81E">#REF!</definedName>
    <definedName name="_2R_81F">#REF!</definedName>
    <definedName name="_2R_81G">#REF!</definedName>
    <definedName name="_2R_81H">#REF!</definedName>
    <definedName name="_2R_81I">#REF!</definedName>
    <definedName name="_2R_81J">#REF!</definedName>
    <definedName name="_2R_81K">#REF!</definedName>
    <definedName name="_2R_81L">#REF!</definedName>
    <definedName name="_2R_81M">#REF!</definedName>
    <definedName name="_2R_81N">#REF!</definedName>
    <definedName name="_2R_81O">#REF!</definedName>
    <definedName name="_2R_81P">#REF!</definedName>
    <definedName name="_2R_81Q">#REF!</definedName>
    <definedName name="_2R_8A">#REF!</definedName>
    <definedName name="_2R_8B">#REF!</definedName>
    <definedName name="_2R_8C">#REF!</definedName>
    <definedName name="_2R_8D">#REF!</definedName>
    <definedName name="_2R_8E">#REF!</definedName>
    <definedName name="_2R_8F">#REF!</definedName>
    <definedName name="_2R_8G">#REF!</definedName>
    <definedName name="_2R_8H">#REF!</definedName>
    <definedName name="_2R_8I">#REF!</definedName>
    <definedName name="_2R_8J">#REF!</definedName>
    <definedName name="_2R_8K">#REF!</definedName>
    <definedName name="_2R_8L">#REF!</definedName>
    <definedName name="_2R_8M">#REF!</definedName>
    <definedName name="_2R_8N">#REF!</definedName>
    <definedName name="_2R_8O">#REF!</definedName>
    <definedName name="_2R_8P">#REF!</definedName>
    <definedName name="_2R_8Q">#REF!</definedName>
    <definedName name="_2R_9A">#REF!</definedName>
    <definedName name="_2R_9B">#REF!</definedName>
    <definedName name="_2R_9C">#REF!</definedName>
    <definedName name="_2R_9D">#REF!</definedName>
    <definedName name="_2R_9E">#REF!</definedName>
    <definedName name="_2R_9F">#REF!</definedName>
    <definedName name="_2R_9G">#REF!</definedName>
    <definedName name="_2R_9H">#REF!</definedName>
    <definedName name="_2R_9I">#REF!</definedName>
    <definedName name="_2R_9J">#REF!</definedName>
    <definedName name="_2R_9K">#REF!</definedName>
    <definedName name="_2R_9L">#REF!</definedName>
    <definedName name="_2R_9M">#REF!</definedName>
    <definedName name="_2R_9N">#REF!</definedName>
    <definedName name="_2R_9O">#REF!</definedName>
    <definedName name="_2R_9P">#REF!</definedName>
    <definedName name="_2R_9Q">#REF!</definedName>
    <definedName name="_32mb_70nsmemory">[10]Supplement2!#REF!</definedName>
    <definedName name="_4.3gb_fastwide_plug_drive">[10]Supplement2!#REF!</definedName>
    <definedName name="_4.3gb_nonplug_drive">[10]Supplement2!#REF!</definedName>
    <definedName name="_5_USER">#REF!</definedName>
    <definedName name="_535mb_nonplug_drive">[10]Supplement2!#REF!</definedName>
    <definedName name="_8mb_70nsmemory">[10]Supplement2!#REF!</definedName>
    <definedName name="_98년운영비">[11]기준정보!$B$6</definedName>
    <definedName name="_AAA2">#REF!</definedName>
    <definedName name="_aaa3">#REF!</definedName>
    <definedName name="_alr2">[1]Option!$I$29</definedName>
    <definedName name="_ARC2" localSheetId="5" hidden="1">{"'Desktop Inventory 현황'!$B$2:$O$35"}</definedName>
    <definedName name="_ARC2" hidden="1">{"'Desktop Inventory 현황'!$B$2:$O$35"}</definedName>
    <definedName name="_C">#REF!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Fill">#REF!</definedName>
    <definedName name="_xlnm._FilterDatabase" localSheetId="7" hidden="1">Resource_List!$B$3:$AA$7056</definedName>
    <definedName name="_xlnm._FilterDatabase" localSheetId="8" hidden="1">Sheet1!$B$2:$B$25</definedName>
    <definedName name="_fte2">'[2]운영 비용(Infra)-원가'!$B$1</definedName>
    <definedName name="_JCH26">[3]이름표!$B$7</definedName>
    <definedName name="_JCH32">[3]이름표!$B$8</definedName>
    <definedName name="_JCH4">[3]이름표!$B$5</definedName>
    <definedName name="_JCH7">[3]이름표!$B$6</definedName>
    <definedName name="_JJ1">'[9]9GNG운반'!#REF!</definedName>
    <definedName name="_Key1">#REF!</definedName>
    <definedName name="_Key2">#REF!</definedName>
    <definedName name="_kwy1" hidden="1">{#N/A,#N/A,FALSE,"ALM-ASISC"}</definedName>
    <definedName name="_MatInverse_Out">#REF!</definedName>
    <definedName name="_MatMult_B">#REF!</definedName>
    <definedName name="_NTA1">#REF!</definedName>
    <definedName name="_NTA2">#REF!</definedName>
    <definedName name="_NTA3">#REF!</definedName>
    <definedName name="_NTB1">[12]NT운영단가표!$D$5</definedName>
    <definedName name="_NTB2">[12]NT운영단가표!$D$6</definedName>
    <definedName name="_NTB3">[12]NT운영단가표!$D$7</definedName>
    <definedName name="_NTC1">[12]NT운영단가표!$D$8</definedName>
    <definedName name="_NTC2">[12]NT운영단가표!$D$9</definedName>
    <definedName name="_NTC3">[12]NT운영단가표!$D$10</definedName>
    <definedName name="_NTD1">[12]NT운영단가표!$D$11</definedName>
    <definedName name="_NTD2">[12]NT운영단가표!$D$12</definedName>
    <definedName name="_NTD3">[12]NT운영단가표!$D$13</definedName>
    <definedName name="_NTE11">[12]NT운영단가표!$D$14</definedName>
    <definedName name="_NTE12">[12]NT운영단가표!$E$14</definedName>
    <definedName name="_NTE13">[12]NT운영단가표!$F$14</definedName>
    <definedName name="_NTE21">[12]NT운영단가표!$D$15</definedName>
    <definedName name="_NTE22">[12]NT운영단가표!$E$15</definedName>
    <definedName name="_NTE23">[12]NT운영단가표!$F$15</definedName>
    <definedName name="_NTE31">[12]NT운영단가표!$D$16</definedName>
    <definedName name="_NTE32">[12]NT운영단가표!$E$16</definedName>
    <definedName name="_NTE33">[12]NT운영단가표!$F$16</definedName>
    <definedName name="_NTF11">[12]NT운영단가표!$D$17</definedName>
    <definedName name="_NTF12">[12]NT운영단가표!$E$17</definedName>
    <definedName name="_NTF13">[12]NT운영단가표!$F$17</definedName>
    <definedName name="_NTF21">[12]NT운영단가표!$D$18</definedName>
    <definedName name="_NTF22">[12]NT운영단가표!$E$18</definedName>
    <definedName name="_NTF23">[12]NT운영단가표!$F$18</definedName>
    <definedName name="_NTF31">[12]NT운영단가표!$D$19</definedName>
    <definedName name="_NTF32">[12]NT운영단가표!$E$19</definedName>
    <definedName name="_NTF33">[12]NT운영단가표!$F$19</definedName>
    <definedName name="_NTG11">[12]NT운영단가표!$D$20</definedName>
    <definedName name="_NTG12">[12]NT운영단가표!$E$20</definedName>
    <definedName name="_NTG13">[12]NT운영단가표!$F$20</definedName>
    <definedName name="_NTG21">[12]NT운영단가표!$D$21</definedName>
    <definedName name="_NTG22">[12]NT운영단가표!$E$21</definedName>
    <definedName name="_NTG23">[12]NT운영단가표!$F$21</definedName>
    <definedName name="_NTG31">[12]NT운영단가표!$D$22</definedName>
    <definedName name="_NTG32">[12]NT운영단가표!$E$22</definedName>
    <definedName name="_NTG33">[12]NT운영단가표!$F$22</definedName>
    <definedName name="_NTH11">[12]NT운영단가표!$D$23</definedName>
    <definedName name="_NTH12">[12]NT운영단가표!$E$23</definedName>
    <definedName name="_NTH13">[12]NT운영단가표!$F$23</definedName>
    <definedName name="_NTH21">[12]NT운영단가표!$D$24</definedName>
    <definedName name="_NTH22">[12]NT운영단가표!$E$24</definedName>
    <definedName name="_NTH23">[12]NT운영단가표!$F$24</definedName>
    <definedName name="_NTH31">[12]NT운영단가표!$D$25</definedName>
    <definedName name="_NTH32">[12]NT운영단가표!$E$25</definedName>
    <definedName name="_NTH33">[12]NT운영단가표!$F$25</definedName>
    <definedName name="_NTI11">[12]NT운영단가표!$D$28</definedName>
    <definedName name="_NTI12">[12]NT운영단가표!$E$28</definedName>
    <definedName name="_NTI13">[12]NT운영단가표!$F$28</definedName>
    <definedName name="_NTI21">[12]NT운영단가표!$D$29</definedName>
    <definedName name="_NTI22">[12]NT운영단가표!$E$29</definedName>
    <definedName name="_NTI23">[12]NT운영단가표!$F$29</definedName>
    <definedName name="_NTI31">[12]NT운영단가표!$D$30</definedName>
    <definedName name="_NTI32">[12]NT운영단가표!$E$30</definedName>
    <definedName name="_NTI33">[12]NT운영단가표!$F$30</definedName>
    <definedName name="_NTJ11">[12]NT운영단가표!$D$31</definedName>
    <definedName name="_NTJ12">[12]NT운영단가표!$E$31</definedName>
    <definedName name="_NTJ13">[12]NT운영단가표!$F$31</definedName>
    <definedName name="_NTJ21">[12]NT운영단가표!$D$32</definedName>
    <definedName name="_NTJ22">[12]NT운영단가표!$E$32</definedName>
    <definedName name="_NTJ23">[12]NT운영단가표!$F$32</definedName>
    <definedName name="_NTJ31">[12]NT운영단가표!$D$33</definedName>
    <definedName name="_NTJ32">[12]NT운영단가표!$E$33</definedName>
    <definedName name="_NTJ33">[12]NT운영단가표!$F$33</definedName>
    <definedName name="_NTK12">[12]NT운영단가표!$E$34</definedName>
    <definedName name="_NTK13">[12]NT운영단가표!$F$34</definedName>
    <definedName name="_NTK22">[12]NT운영단가표!$E$35</definedName>
    <definedName name="_NTK23">[12]NT운영단가표!$F$35</definedName>
    <definedName name="_NTK32">[12]NT운영단가표!$E$36</definedName>
    <definedName name="_NTK33">[12]NT운영단가표!$F$36</definedName>
    <definedName name="_NTL11">[12]NT운영단가표!$D$37</definedName>
    <definedName name="_NTL12">[12]NT운영단가표!$E$37</definedName>
    <definedName name="_NTL13">[12]NT운영단가표!$F$37</definedName>
    <definedName name="_NTL21">[12]NT운영단가표!$D$38</definedName>
    <definedName name="_NTL22">[12]NT운영단가표!$E$38</definedName>
    <definedName name="_NTL23">[12]NT운영단가표!$F$38</definedName>
    <definedName name="_NTL31">[12]NT운영단가표!$D$39</definedName>
    <definedName name="_NTL32">[12]NT운영단가표!$E$39</definedName>
    <definedName name="_NTL33">[12]NT운영단가표!$F$39</definedName>
    <definedName name="_NTM11">[12]NT운영단가표!$D$40</definedName>
    <definedName name="_NTM12">[12]NT운영단가표!$E$40</definedName>
    <definedName name="_NTM13">[12]NT운영단가표!$F$40</definedName>
    <definedName name="_NTM21">[12]NT운영단가표!$D$41</definedName>
    <definedName name="_NTM22">[12]NT운영단가표!$E$41</definedName>
    <definedName name="_NTM23">[12]NT운영단가표!$F$41</definedName>
    <definedName name="_NTM31">[12]NT운영단가표!$D$42</definedName>
    <definedName name="_NTM32">[12]NT운영단가표!$E$42</definedName>
    <definedName name="_NTM33">[12]NT운영단가표!$F$42</definedName>
    <definedName name="_Order1" hidden="1">255</definedName>
    <definedName name="_Order2" hidden="1">255</definedName>
    <definedName name="_Parse_In">#REF!</definedName>
    <definedName name="_Parse_Out">#REF!</definedName>
    <definedName name="_PR1">#REF!</definedName>
    <definedName name="_rl123">#REF!</definedName>
    <definedName name="_rt01">#REF!</definedName>
    <definedName name="_rx1600">#REF!</definedName>
    <definedName name="_sem02">#REF!</definedName>
    <definedName name="_sem03">#REF!</definedName>
    <definedName name="_sem04">#REF!</definedName>
    <definedName name="_sem05">#REF!</definedName>
    <definedName name="_sem06">#REF!</definedName>
    <definedName name="_sem07">#REF!</definedName>
    <definedName name="_sm3">'[13]2003'!$D$50</definedName>
    <definedName name="_SMART_SCSIarray">[10]Supplement2!#REF!</definedName>
    <definedName name="_Sort">#REF!</definedName>
    <definedName name="_Table1_In1" hidden="1">#REF!</definedName>
    <definedName name="_Table1_Out" hidden="1">#REF!</definedName>
    <definedName name="_un11">#REF!</definedName>
    <definedName name="_un111">#REF!</definedName>
    <definedName name="_un112">#REF!</definedName>
    <definedName name="_un113">#REF!</definedName>
    <definedName name="_un114">#REF!</definedName>
    <definedName name="_un115">#REF!</definedName>
    <definedName name="_un12">#REF!</definedName>
    <definedName name="_un13">#REF!</definedName>
    <definedName name="_un14">#REF!</definedName>
    <definedName name="_un15">#REF!</definedName>
    <definedName name="_un21">#REF!</definedName>
    <definedName name="_un22">#REF!</definedName>
    <definedName name="_un23">#REF!</definedName>
    <definedName name="_un24">#REF!</definedName>
    <definedName name="_un25">#REF!</definedName>
    <definedName name="_un31">#REF!</definedName>
    <definedName name="_un32">#REF!</definedName>
    <definedName name="_un33">#REF!</definedName>
    <definedName name="_un34">#REF!</definedName>
    <definedName name="_un35">#REF!</definedName>
    <definedName name="_un41">#REF!</definedName>
    <definedName name="_un42">#REF!</definedName>
    <definedName name="_un43">#REF!</definedName>
    <definedName name="_un44">#REF!</definedName>
    <definedName name="_un45">#REF!</definedName>
    <definedName name="_unb101">#REF!</definedName>
    <definedName name="_unb102">#REF!</definedName>
    <definedName name="_unb103">#REF!</definedName>
    <definedName name="_unb104">#REF!</definedName>
    <definedName name="_unb105">#REF!</definedName>
    <definedName name="_unb121">#REF!</definedName>
    <definedName name="_unb122">#REF!</definedName>
    <definedName name="_unb123">#REF!</definedName>
    <definedName name="_unb124">#REF!</definedName>
    <definedName name="_unb125">#REF!</definedName>
    <definedName name="_unb131">#REF!</definedName>
    <definedName name="_unb132">#REF!</definedName>
    <definedName name="_unb133">#REF!</definedName>
    <definedName name="_unb134">#REF!</definedName>
    <definedName name="_unb135">#REF!</definedName>
    <definedName name="_unb51">#REF!</definedName>
    <definedName name="_unb52">#REF!</definedName>
    <definedName name="_unb53">#REF!</definedName>
    <definedName name="_unb54">#REF!</definedName>
    <definedName name="_unb55">#REF!</definedName>
    <definedName name="_unb61">#REF!</definedName>
    <definedName name="_unb62">#REF!</definedName>
    <definedName name="_unb63">#REF!</definedName>
    <definedName name="_unb64">#REF!</definedName>
    <definedName name="_unb65">#REF!</definedName>
    <definedName name="_unb71">#REF!</definedName>
    <definedName name="_unb72">#REF!</definedName>
    <definedName name="_unb73">#REF!</definedName>
    <definedName name="_unb74">#REF!</definedName>
    <definedName name="_unb75">#REF!</definedName>
    <definedName name="_unb81">#REF!</definedName>
    <definedName name="_unb82">#REF!</definedName>
    <definedName name="_unb83">#REF!</definedName>
    <definedName name="_unb84">#REF!</definedName>
    <definedName name="_unb85">#REF!</definedName>
    <definedName name="_unb91">#REF!</definedName>
    <definedName name="_unb92">#REF!</definedName>
    <definedName name="_unb93">#REF!</definedName>
    <definedName name="_unb94">#REF!</definedName>
    <definedName name="_unb95">#REF!</definedName>
    <definedName name="_ung101">#REF!</definedName>
    <definedName name="_ung102">#REF!</definedName>
    <definedName name="_ung103">#REF!</definedName>
    <definedName name="_ung104">#REF!</definedName>
    <definedName name="_ung105">#REF!</definedName>
    <definedName name="_ung121">#REF!</definedName>
    <definedName name="_ung122">#REF!</definedName>
    <definedName name="_ung123">#REF!</definedName>
    <definedName name="_ung124">#REF!</definedName>
    <definedName name="_ung125">#REF!</definedName>
    <definedName name="_ung131">#REF!</definedName>
    <definedName name="_ung132">#REF!</definedName>
    <definedName name="_ung133">#REF!</definedName>
    <definedName name="_ung134">#REF!</definedName>
    <definedName name="_ung135">#REF!</definedName>
    <definedName name="_ung51">#REF!</definedName>
    <definedName name="_ung52">#REF!</definedName>
    <definedName name="_ung53">#REF!</definedName>
    <definedName name="_ung54">#REF!</definedName>
    <definedName name="_ung55">#REF!</definedName>
    <definedName name="_ung61">#REF!</definedName>
    <definedName name="_ung62">#REF!</definedName>
    <definedName name="_ung63">#REF!</definedName>
    <definedName name="_ung64">#REF!</definedName>
    <definedName name="_ung65">#REF!</definedName>
    <definedName name="_ung71">#REF!</definedName>
    <definedName name="_ung72">#REF!</definedName>
    <definedName name="_ung73">#REF!</definedName>
    <definedName name="_ung74">#REF!</definedName>
    <definedName name="_ung75">#REF!</definedName>
    <definedName name="_ung81">#REF!</definedName>
    <definedName name="_ung82">#REF!</definedName>
    <definedName name="_ung83">#REF!</definedName>
    <definedName name="_ung84">#REF!</definedName>
    <definedName name="_ung85">#REF!</definedName>
    <definedName name="_ung91">#REF!</definedName>
    <definedName name="_ung92">#REF!</definedName>
    <definedName name="_ung93">#REF!</definedName>
    <definedName name="_ung94">#REF!</definedName>
    <definedName name="_ung95">#REF!</definedName>
    <definedName name="_uns101">#REF!</definedName>
    <definedName name="_uns102">#REF!</definedName>
    <definedName name="_uns103">#REF!</definedName>
    <definedName name="_uns104">#REF!</definedName>
    <definedName name="_uns105">#REF!</definedName>
    <definedName name="_uns121">#REF!</definedName>
    <definedName name="_uns122">#REF!</definedName>
    <definedName name="_uns123">#REF!</definedName>
    <definedName name="_uns124">#REF!</definedName>
    <definedName name="_uns125">#REF!</definedName>
    <definedName name="_uns131">#REF!</definedName>
    <definedName name="_uns132">#REF!</definedName>
    <definedName name="_uns133">#REF!</definedName>
    <definedName name="_uns134">#REF!</definedName>
    <definedName name="_uns135">#REF!</definedName>
    <definedName name="_uns51">#REF!</definedName>
    <definedName name="_uns52">#REF!</definedName>
    <definedName name="_uns53">#REF!</definedName>
    <definedName name="_uns54">#REF!</definedName>
    <definedName name="_uns55">#REF!</definedName>
    <definedName name="_uns61">#REF!</definedName>
    <definedName name="_uns62">#REF!</definedName>
    <definedName name="_uns63">#REF!</definedName>
    <definedName name="_uns64">#REF!</definedName>
    <definedName name="_uns65">#REF!</definedName>
    <definedName name="_uns71">#REF!</definedName>
    <definedName name="_uns72">#REF!</definedName>
    <definedName name="_uns73">#REF!</definedName>
    <definedName name="_uns74">#REF!</definedName>
    <definedName name="_uns75">#REF!</definedName>
    <definedName name="_uns81">#REF!</definedName>
    <definedName name="_uns82">#REF!</definedName>
    <definedName name="_uns83">#REF!</definedName>
    <definedName name="_uns84">#REF!</definedName>
    <definedName name="_uns85">#REF!</definedName>
    <definedName name="_uns91">#REF!</definedName>
    <definedName name="_uns92">#REF!</definedName>
    <definedName name="_uns93">#REF!</definedName>
    <definedName name="_uns94">#REF!</definedName>
    <definedName name="_uns95">#REF!</definedName>
    <definedName name="_US1">#REF!</definedName>
    <definedName name="_UXA1">#REF!</definedName>
    <definedName name="_UXA2">#REF!</definedName>
    <definedName name="_UXA3">#REF!</definedName>
    <definedName name="_UXA4">#REF!</definedName>
    <definedName name="_UXA5">#REF!</definedName>
    <definedName name="_UXB1">[14]Unix단가표!$D$7</definedName>
    <definedName name="_UXB2">[14]Unix단가표!$D$8</definedName>
    <definedName name="_UXB3">[14]Unix단가표!$D$9</definedName>
    <definedName name="_UXB4">[14]Unix단가표!$D$10</definedName>
    <definedName name="_UXB5">#REF!</definedName>
    <definedName name="_UXC1">[14]Unix단가표!$D$12</definedName>
    <definedName name="_UXC2">[14]Unix단가표!$D$13</definedName>
    <definedName name="_UXC3">[14]Unix단가표!$D$14</definedName>
    <definedName name="_UXC4">[14]Unix단가표!$D$15</definedName>
    <definedName name="_UXC5">#REF!</definedName>
    <definedName name="_UXD1">[14]Unix단가표!$D$17</definedName>
    <definedName name="_UXD2">[14]Unix단가표!$D$18</definedName>
    <definedName name="_UXD3">[14]Unix단가표!$D$19</definedName>
    <definedName name="_UXD4">[14]Unix단가표!$D$20</definedName>
    <definedName name="_UXD5">#REF!</definedName>
    <definedName name="_UXE11">[14]Unix단가표!$D$22</definedName>
    <definedName name="_UXE12">[14]Unix단가표!$E$22</definedName>
    <definedName name="_UXE13">[14]Unix단가표!$F$22</definedName>
    <definedName name="_UXE21">[14]Unix단가표!$D$23</definedName>
    <definedName name="_UXE22">[14]Unix단가표!$E$23</definedName>
    <definedName name="_UXE23">[14]Unix단가표!$F$23</definedName>
    <definedName name="_UXE31">[14]Unix단가표!$D$24</definedName>
    <definedName name="_UXE32">[14]Unix단가표!$E$24</definedName>
    <definedName name="_UXE33">[14]Unix단가표!$F$24</definedName>
    <definedName name="_UXE41">[14]Unix단가표!$D$25</definedName>
    <definedName name="_UXE42">[14]Unix단가표!$E$25</definedName>
    <definedName name="_UXE43">[14]Unix단가표!$F$25</definedName>
    <definedName name="_UXE51">#REF!</definedName>
    <definedName name="_UXE52">#REF!</definedName>
    <definedName name="_UXE53">#REF!</definedName>
    <definedName name="_UXF11">[14]Unix단가표!$D$27</definedName>
    <definedName name="_UXF12">[14]Unix단가표!$E$27</definedName>
    <definedName name="_UXF13">[14]Unix단가표!$F$27</definedName>
    <definedName name="_UXF21">[14]Unix단가표!$D$28</definedName>
    <definedName name="_UXF22">[14]Unix단가표!$E$28</definedName>
    <definedName name="_UXF23">[14]Unix단가표!$F$28</definedName>
    <definedName name="_UXF31">[14]Unix단가표!$D$29</definedName>
    <definedName name="_UXF32">[14]Unix단가표!$E$29</definedName>
    <definedName name="_UXF33">[14]Unix단가표!$F$29</definedName>
    <definedName name="_UXF41">[14]Unix단가표!$D$30</definedName>
    <definedName name="_UXF42">[14]Unix단가표!$E$30</definedName>
    <definedName name="_UXF43">[14]Unix단가표!$F$30</definedName>
    <definedName name="_UXF51">#REF!</definedName>
    <definedName name="_UXF52">#REF!</definedName>
    <definedName name="_UXF53">#REF!</definedName>
    <definedName name="_UXG11">[14]Unix단가표!$D$32</definedName>
    <definedName name="_UXG12">[14]Unix단가표!$E$32</definedName>
    <definedName name="_UXG13">[14]Unix단가표!$F$32</definedName>
    <definedName name="_UXG21">[14]Unix단가표!$D$33</definedName>
    <definedName name="_UXG22">[14]Unix단가표!$E$33</definedName>
    <definedName name="_UXG23">[14]Unix단가표!$F$33</definedName>
    <definedName name="_UXG31">[14]Unix단가표!$D$34</definedName>
    <definedName name="_UXG32">[14]Unix단가표!$E$34</definedName>
    <definedName name="_UXG33">[14]Unix단가표!$F$34</definedName>
    <definedName name="_UXG41">[14]Unix단가표!$D$35</definedName>
    <definedName name="_UXG42">[14]Unix단가표!$E$35</definedName>
    <definedName name="_UXG43">[14]Unix단가표!$F$35</definedName>
    <definedName name="_UXG51">#REF!</definedName>
    <definedName name="_UXG52">#REF!</definedName>
    <definedName name="_UXG53">#REF!</definedName>
    <definedName name="_UXH11">[14]Unix단가표!$D$37</definedName>
    <definedName name="_UXH12">[14]Unix단가표!$E$37</definedName>
    <definedName name="_UXH13">[14]Unix단가표!$F$37</definedName>
    <definedName name="_UXH21">[14]Unix단가표!$D$38</definedName>
    <definedName name="_UXH22">[14]Unix단가표!$E$38</definedName>
    <definedName name="_UXH23">[14]Unix단가표!$F$38</definedName>
    <definedName name="_UXH31">[14]Unix단가표!$D$39</definedName>
    <definedName name="_UXH32">[14]Unix단가표!$E$39</definedName>
    <definedName name="_UXH33">[14]Unix단가표!$F$39</definedName>
    <definedName name="_UXH41">[14]Unix단가표!$D$40</definedName>
    <definedName name="_UXH42">[14]Unix단가표!$E$40</definedName>
    <definedName name="_UXH43">[14]Unix단가표!$F$40</definedName>
    <definedName name="_UXH51">#REF!</definedName>
    <definedName name="_UXH52">#REF!</definedName>
    <definedName name="_UXH53">#REF!</definedName>
    <definedName name="_UXI11">[14]Unix단가표!$D$44</definedName>
    <definedName name="_UXI12">[14]Unix단가표!$E$44</definedName>
    <definedName name="_UXI13">[14]Unix단가표!$F$44</definedName>
    <definedName name="_UXI21">[14]Unix단가표!$D$45</definedName>
    <definedName name="_UXI22">[14]Unix단가표!$E$45</definedName>
    <definedName name="_UXI23">[14]Unix단가표!$F$45</definedName>
    <definedName name="_UXI31">[14]Unix단가표!$D$46</definedName>
    <definedName name="_UXI32">[14]Unix단가표!$E$46</definedName>
    <definedName name="_UXI33">[14]Unix단가표!$F$46</definedName>
    <definedName name="_UXI41">[14]Unix단가표!$D$47</definedName>
    <definedName name="_UXI42">[14]Unix단가표!$E$47</definedName>
    <definedName name="_UXI43">[14]Unix단가표!$F$47</definedName>
    <definedName name="_UXI51">#REF!</definedName>
    <definedName name="_UXI52">#REF!</definedName>
    <definedName name="_UXI53">#REF!</definedName>
    <definedName name="_UXJ11">[14]Unix단가표!$D$49</definedName>
    <definedName name="_UXJ12">[14]Unix단가표!$E$49</definedName>
    <definedName name="_UXJ13">[14]Unix단가표!$F$49</definedName>
    <definedName name="_UXJ21">[14]Unix단가표!$D$50</definedName>
    <definedName name="_UXJ22">[14]Unix단가표!$E$50</definedName>
    <definedName name="_UXJ23">[14]Unix단가표!$F$50</definedName>
    <definedName name="_UXJ31">[14]Unix단가표!$D$51</definedName>
    <definedName name="_UXJ32">[14]Unix단가표!$E$51</definedName>
    <definedName name="_UXJ33">[14]Unix단가표!$F$51</definedName>
    <definedName name="_UXJ41">[14]Unix단가표!$D$52</definedName>
    <definedName name="_UXJ42">[14]Unix단가표!$E$52</definedName>
    <definedName name="_UXJ43">[14]Unix단가표!$F$52</definedName>
    <definedName name="_UXJ51">#REF!</definedName>
    <definedName name="_UXJ52">#REF!</definedName>
    <definedName name="_UXJ53">#REF!</definedName>
    <definedName name="_UXK11">[14]Unix단가표!$D$54</definedName>
    <definedName name="_UXK12">[14]Unix단가표!$E$54</definedName>
    <definedName name="_UXK13">[14]Unix단가표!$F$54</definedName>
    <definedName name="_UXK21">[14]Unix단가표!$D$55</definedName>
    <definedName name="_UXK22">[14]Unix단가표!$E$55</definedName>
    <definedName name="_UXK23">[14]Unix단가표!$F$55</definedName>
    <definedName name="_UXK31">[14]Unix단가표!$D$56</definedName>
    <definedName name="_UXK32">[14]Unix단가표!$E$56</definedName>
    <definedName name="_UXK33">[14]Unix단가표!$F$56</definedName>
    <definedName name="_UXK41">[14]Unix단가표!$D$57</definedName>
    <definedName name="_UXK42">[14]Unix단가표!$E$57</definedName>
    <definedName name="_UXK43">[14]Unix단가표!$F$57</definedName>
    <definedName name="_UXK51">#REF!</definedName>
    <definedName name="_UXK52">#REF!</definedName>
    <definedName name="_UXK53">#REF!</definedName>
    <definedName name="_UXL11">[14]Unix단가표!$D$59</definedName>
    <definedName name="_UXL12">[14]Unix단가표!$E$59</definedName>
    <definedName name="_UXL13">[14]Unix단가표!$F$59</definedName>
    <definedName name="_UXL21">[14]Unix단가표!$D$60</definedName>
    <definedName name="_UXL22">[14]Unix단가표!$E$60</definedName>
    <definedName name="_UXL23">[14]Unix단가표!$F$60</definedName>
    <definedName name="_UXL31">[14]Unix단가표!$D$61</definedName>
    <definedName name="_UXL32">[14]Unix단가표!$E$61</definedName>
    <definedName name="_UXL33">[14]Unix단가표!$F$61</definedName>
    <definedName name="_UXL41">[14]Unix단가표!$D$62</definedName>
    <definedName name="_UXL42">[14]Unix단가표!$E$62</definedName>
    <definedName name="_UXL43">[14]Unix단가표!$F$62</definedName>
    <definedName name="_UXL51">#REF!</definedName>
    <definedName name="_UXL52">#REF!</definedName>
    <definedName name="_UXL53">#REF!</definedName>
    <definedName name="_UXM11">[14]Unix단가표!$D$64</definedName>
    <definedName name="_UXM12">[14]Unix단가표!$E$64</definedName>
    <definedName name="_UXM13">[14]Unix단가표!$F$64</definedName>
    <definedName name="_UXM21">[14]Unix단가표!$D$65</definedName>
    <definedName name="_UXM22">[14]Unix단가표!$E$65</definedName>
    <definedName name="_UXM23">[14]Unix단가표!$F$65</definedName>
    <definedName name="_UXM31">[14]Unix단가표!$D$66</definedName>
    <definedName name="_UXM32">[14]Unix단가표!$E$66</definedName>
    <definedName name="_UXM33">[14]Unix단가표!$F$66</definedName>
    <definedName name="_UXM41">[14]Unix단가표!$D$67</definedName>
    <definedName name="_UXM42">[14]Unix단가표!$E$67</definedName>
    <definedName name="_UXM43">[14]Unix단가표!$F$67</definedName>
    <definedName name="_UXM51">#REF!</definedName>
    <definedName name="_UXM52">#REF!</definedName>
    <definedName name="_UXM53">#REF!</definedName>
    <definedName name="_wo1">'[15]예정(3)'!#REF!</definedName>
    <definedName name="_wte1" hidden="1">{#N/A,#N/A,FALSE,"ALM-ASISC"}</definedName>
    <definedName name="_yr2000">#REF!</definedName>
    <definedName name="_yr2001">#REF!</definedName>
    <definedName name="\0">'[16]9GNG운반'!#REF!</definedName>
    <definedName name="\A">'[16]9GNG운반'!#REF!</definedName>
    <definedName name="\B">'[16]9GNG운반'!#REF!</definedName>
    <definedName name="\I">'[16]9GNG운반'!#REF!</definedName>
    <definedName name="\O">'[16]9GNG운반'!#REF!</definedName>
    <definedName name="\P">'[16]9GNG운반'!#REF!</definedName>
    <definedName name="\Q">'[16]9GNG운반'!#REF!</definedName>
    <definedName name="\t">#REF!</definedName>
    <definedName name="\ㅁ">'[9]9GNG운반'!#REF!</definedName>
    <definedName name="a">'[17]NW-장비'!$K$4</definedName>
    <definedName name="A000">#REF!</definedName>
    <definedName name="aa" localSheetId="5" hidden="1">{"'Desktop Inventory 현황'!$B$2:$O$35"}</definedName>
    <definedName name="aa" hidden="1">{"'Desktop Inventory 현황'!$B$2:$O$35"}</definedName>
    <definedName name="aaa">#REF!</definedName>
    <definedName name="AAAA">#REF!</definedName>
    <definedName name="AAAAA">#REF!</definedName>
    <definedName name="abc">'[18]2월가격'!$A$1:$D$65536</definedName>
    <definedName name="Access_Button">"용산매출_Sheet1_List"</definedName>
    <definedName name="AccessDatabase">"C:\My Documents\매장매출.mdb"</definedName>
    <definedName name="ADD">#REF!</definedName>
    <definedName name="adi" localSheetId="5" hidden="1">{"'Desktop Inventory 현황'!$B$2:$O$35"}</definedName>
    <definedName name="adi" hidden="1">{"'Desktop Inventory 현황'!$B$2:$O$35"}</definedName>
    <definedName name="AD전환인력" localSheetId="5" hidden="1">{"'Desktop Inventory 현황'!$B$2:$O$35"}</definedName>
    <definedName name="AD전환인력" hidden="1">{"'Desktop Inventory 현황'!$B$2:$O$35"}</definedName>
    <definedName name="AireWeb">#REF!</definedName>
    <definedName name="ajdla" localSheetId="5" hidden="1">{"'Desktop Inventory 현황'!$B$2:$O$35"}</definedName>
    <definedName name="ajdla" hidden="1">{"'Desktop Inventory 현황'!$B$2:$O$35"}</definedName>
    <definedName name="Alarm">'서비스별 사양'!$Y$4:$Y$6</definedName>
    <definedName name="alr">[1]Option!$I$28</definedName>
    <definedName name="AM">[18]정산이름표!$B$4</definedName>
    <definedName name="Amazon_Glacier">'서비스별 사양'!$L$13</definedName>
    <definedName name="Amazon_SQS">'서비스별 사양'!$U$5</definedName>
    <definedName name="AmazonEFS">'서비스별 사양'!$AP$3:$AP$8</definedName>
    <definedName name="AmazonS3_">'서비스별 사양'!$J$3:$J$8</definedName>
    <definedName name="AP_CustomReport">#REF!</definedName>
    <definedName name="API_Request">'서비스별 사양'!$Y$7:$Y$9</definedName>
    <definedName name="APN2_요금_통합" localSheetId="6" hidden="1">'서비스별 사양'!$A$2:$BS$386</definedName>
    <definedName name="APN2_요금_통합__서비스별_사양__.od" localSheetId="6" hidden="1">'서비스별 사양'!#REF!</definedName>
    <definedName name="APP">[19]SV!$A$1:$A$65536</definedName>
    <definedName name="Apropos_Inc">'[20]Quick Estimate'!$F$158</definedName>
    <definedName name="Araxis">[21]Merge!#REF!</definedName>
    <definedName name="ARSCC">#REF!</definedName>
    <definedName name="Artel_Software">#REF!</definedName>
    <definedName name="AS_">[22]!AS_</definedName>
    <definedName name="AS2TickmarkLS">#REF!</definedName>
    <definedName name="asd">"Text Box 400"</definedName>
    <definedName name="ASDF">#REF!:_RjC2</definedName>
    <definedName name="ASIC">#REF!</definedName>
    <definedName name="AS합계">[22]!AS합계</definedName>
    <definedName name="Authorw_4_Mac">#REF!</definedName>
    <definedName name="AWAGE">#REF!</definedName>
    <definedName name="AWS_Lambda">'서비스별 사양'!$U$6</definedName>
    <definedName name="AWS구분">기준데이터!$B$2:$Q$2</definedName>
    <definedName name="b">#REF!</definedName>
    <definedName name="B_Authorw_4_Mac">#REF!</definedName>
    <definedName name="B_CVLP">#REF!</definedName>
    <definedName name="B_Dreamweaver">#REF!</definedName>
    <definedName name="B_eLearning">#REF!</definedName>
    <definedName name="B_NFR">#REF!</definedName>
    <definedName name="B_Price_Structure">#REF!</definedName>
    <definedName name="B_Server_Box">#REF!</definedName>
    <definedName name="B_Training">#REF!</definedName>
    <definedName name="b1h">'[23]Unix-price'!$K$6</definedName>
    <definedName name="b1l">#REF!</definedName>
    <definedName name="b1m">#REF!</definedName>
    <definedName name="b1s">#REF!</definedName>
    <definedName name="b1st">#REF!</definedName>
    <definedName name="b2h">#REF!</definedName>
    <definedName name="b2l">#REF!</definedName>
    <definedName name="b2m">#REF!</definedName>
    <definedName name="b2s">#REF!</definedName>
    <definedName name="b2st">#REF!</definedName>
    <definedName name="b3h">#REF!</definedName>
    <definedName name="b3l">#REF!</definedName>
    <definedName name="b3m">#REF!</definedName>
    <definedName name="b3s">#REF!</definedName>
    <definedName name="b3st">#REF!</definedName>
    <definedName name="b4h">#REF!</definedName>
    <definedName name="b4l">#REF!</definedName>
    <definedName name="b4m">#REF!</definedName>
    <definedName name="b4s">#REF!</definedName>
    <definedName name="b4st">#REF!</definedName>
    <definedName name="b5hb">#REF!</definedName>
    <definedName name="b5hg">#REF!</definedName>
    <definedName name="b5hs">#REF!</definedName>
    <definedName name="b5lb">#REF!</definedName>
    <definedName name="b5lg">#REF!</definedName>
    <definedName name="b5ls">#REF!</definedName>
    <definedName name="b5mb">#REF!</definedName>
    <definedName name="b5mg">#REF!</definedName>
    <definedName name="b5ms">#REF!</definedName>
    <definedName name="b5sb">#REF!</definedName>
    <definedName name="b5sg">#REF!</definedName>
    <definedName name="b5ss">#REF!</definedName>
    <definedName name="b5stb">#REF!</definedName>
    <definedName name="b5stg">#REF!</definedName>
    <definedName name="b5sts">#REF!</definedName>
    <definedName name="b6hb">#REF!</definedName>
    <definedName name="b6hg">#REF!</definedName>
    <definedName name="b6hs">#REF!</definedName>
    <definedName name="b6lb">#REF!</definedName>
    <definedName name="b6lg">#REF!</definedName>
    <definedName name="b6ls">#REF!</definedName>
    <definedName name="b6mb">#REF!</definedName>
    <definedName name="b6mg">#REF!</definedName>
    <definedName name="b6ms">#REF!</definedName>
    <definedName name="b6sb">#REF!</definedName>
    <definedName name="b6sg">#REF!</definedName>
    <definedName name="b6ss">#REF!</definedName>
    <definedName name="b6stb">#REF!</definedName>
    <definedName name="b6stg">#REF!</definedName>
    <definedName name="b6sts">#REF!</definedName>
    <definedName name="b7hb">#REF!</definedName>
    <definedName name="b7hg">#REF!</definedName>
    <definedName name="b7hs">#REF!</definedName>
    <definedName name="b7lb">#REF!</definedName>
    <definedName name="b7lg">#REF!</definedName>
    <definedName name="b7ls">#REF!</definedName>
    <definedName name="b7mb">#REF!</definedName>
    <definedName name="b7mg">#REF!</definedName>
    <definedName name="b7ms">#REF!</definedName>
    <definedName name="b7sb">#REF!</definedName>
    <definedName name="b7sg">#REF!</definedName>
    <definedName name="b7ss">#REF!</definedName>
    <definedName name="b7stb">#REF!</definedName>
    <definedName name="b7stg">#REF!</definedName>
    <definedName name="b7sts">#REF!</definedName>
    <definedName name="BA_Version">'[20]Quick Estimate'!$F$8</definedName>
    <definedName name="badmgr">#REF!</definedName>
    <definedName name="Base_Integration">'[20]Svcs Estimator in US$'!$J$234</definedName>
    <definedName name="basicsem">[24]index!$A$23:$G$35</definedName>
    <definedName name="BB">{"'보고양식'!$A$58:$K$111"}</definedName>
    <definedName name="bbb">#REF!</definedName>
    <definedName name="bdcgr">#REF!</definedName>
    <definedName name="bdtgr">#REF!</definedName>
    <definedName name="befcondc">#REF!</definedName>
    <definedName name="befcondt">#REF!</definedName>
    <definedName name="befconnw">#REF!</definedName>
    <definedName name="befmpadm">#REF!</definedName>
    <definedName name="befmpdc">#REF!</definedName>
    <definedName name="befmpdt">#REF!</definedName>
    <definedName name="befmpnw">#REF!</definedName>
    <definedName name="BeginofList">#REF!</definedName>
    <definedName name="Benefit">[25]Personnel!$A$11</definedName>
    <definedName name="best1">[25]Best1!$C$3:$C$62</definedName>
    <definedName name="BILL_TO_ADDRESS">#REF!</definedName>
    <definedName name="BILL_TO_CONTACT">#REF!</definedName>
    <definedName name="BILL_TO_LABEL">#REF!</definedName>
    <definedName name="BILL_TO_NAME">#REF!</definedName>
    <definedName name="BILL_TO_PHONE">#REF!</definedName>
    <definedName name="bit">#REF!</definedName>
    <definedName name="bleaseperiod">#REF!</definedName>
    <definedName name="bleaserate">#REF!</definedName>
    <definedName name="bnwgr">#REF!</definedName>
    <definedName name="brefreshdesktop">#REF!</definedName>
    <definedName name="brefreshothers">#REF!</definedName>
    <definedName name="btedc">#REF!</definedName>
    <definedName name="btedt">#REF!</definedName>
    <definedName name="btenw">#REF!</definedName>
    <definedName name="BTSINFO_991Q">#REF!</definedName>
    <definedName name="BTSINFO_992Q">#REF!</definedName>
    <definedName name="BTSINFO_팀구분">#REF!</definedName>
    <definedName name="bu">'[26]서버별 백업'!$A$1:$B$29</definedName>
    <definedName name="BuiltIn_Print_Area">#REF!</definedName>
    <definedName name="bwacc">#REF!</definedName>
    <definedName name="cache">#REF!</definedName>
    <definedName name="CacheEngine">'서비스별 사양'!$AK$4:$AK$5</definedName>
    <definedName name="call_수">#REF!</definedName>
    <definedName name="CAMPC">#REF!</definedName>
    <definedName name="Carepaq_PN">[27]Carepaq!$D$1:$D$65536</definedName>
    <definedName name="Carepaq_PN6">[10]Care!$C$1:$C$65536</definedName>
    <definedName name="Carepaq_TOTAL">[27]Carepaq!$A$1:$E$65536</definedName>
    <definedName name="Carepaq_TOTAL6">[10]Care!$A$1:$F$65536</definedName>
    <definedName name="Caucho">[21]Resin!#REF!</definedName>
    <definedName name="CB_1">#REF!</definedName>
    <definedName name="CBenefit">[25]Personnel!$H$10</definedName>
    <definedName name="CC">'[28]Netsgo-1'!#REF!</definedName>
    <definedName name="CCC">[29]면적분포!$D$3</definedName>
    <definedName name="CC단가">#REF!</definedName>
    <definedName name="Chart_1">"Chart 1"</definedName>
    <definedName name="CHC_경기">#REF!</definedName>
    <definedName name="CHC_서울">#REF!</definedName>
    <definedName name="CHC_서울_COUNT">#REF!</definedName>
    <definedName name="CHC산출_경기">'[28]Calc V1.2'!$H$1:$AC$65536</definedName>
    <definedName name="CHC산출_서울">'[28]Calc V1.2 (2)'!$H$1:$AC$65536</definedName>
    <definedName name="ciperiod">#REF!</definedName>
    <definedName name="ciwacc">#REF!</definedName>
    <definedName name="Client">#REF!</definedName>
    <definedName name="CloudFront">'서비스별 사양'!$R$4:$R$10</definedName>
    <definedName name="CloudWatch">'서비스별 사양'!$W$4:$W$12</definedName>
    <definedName name="code">#REF!</definedName>
    <definedName name="CODENO">[30]자재코드!$B$2:$C$342</definedName>
    <definedName name="coefficient">#REF!</definedName>
    <definedName name="coefficient2">#REF!</definedName>
    <definedName name="Compaq_5">#REF!</definedName>
    <definedName name="Compaq_6">[31]총괄표!$I$10</definedName>
    <definedName name="compaq_7">#REF!</definedName>
    <definedName name="COMPAQ_LIST">'[32]COMPAQ-LIST'!$A$1:$A$65536</definedName>
    <definedName name="COMPAQ_RANGE">'[32]COMPAQ-LIST'!$A$1:$C$65536</definedName>
    <definedName name="Compaq_rate">#REF!</definedName>
    <definedName name="ComponetOne.NET">#REF!</definedName>
    <definedName name="CONDUIT">#REF!</definedName>
    <definedName name="contract">[33]FTE!#REF!</definedName>
    <definedName name="contractor_unit_price">#REF!</definedName>
    <definedName name="Contributor_Insights">'서비스별 사양'!$Y$11:$Y$14</definedName>
    <definedName name="cost">#REF!</definedName>
    <definedName name="cost_code">#REF!</definedName>
    <definedName name="Cost1" hidden="1">{"'Desktop Inventory 현황'!$B$2:$O$35"}</definedName>
    <definedName name="cpu">#REF!</definedName>
    <definedName name="cr_______________">#REF!</definedName>
    <definedName name="CSEA_Discount">'[20]Quick Estimate'!$B$20</definedName>
    <definedName name="CSEA_Subtotal">#REF!</definedName>
    <definedName name="CSEA_Total">#REF!</definedName>
    <definedName name="CSI_LABEL_HEADERS">#REF!</definedName>
    <definedName name="CTO_Model_List">#REF!</definedName>
    <definedName name="Currency_Symbol">'[20]Quick Estimate'!$F$160</definedName>
    <definedName name="Cursor_Arts">[21]Shareware!#REF!</definedName>
    <definedName name="Customer_Address">'[20]Quick Estimate'!$B$9</definedName>
    <definedName name="Customer_City">'[20]Quick Estimate'!$B$10</definedName>
    <definedName name="Customer_Company">'[20]Quick Estimate'!$B$8</definedName>
    <definedName name="Customer_Country">'[20]Quick Estimate'!$B$11</definedName>
    <definedName name="Customer_Name">'[20]Quick Estimate'!$B$7</definedName>
    <definedName name="CVLP">#REF!</definedName>
    <definedName name="CVLP_Changes">#REF!</definedName>
    <definedName name="cwe" hidden="1">{#N/A,#N/A,FALSE,"ALM-ASISC"}</definedName>
    <definedName name="d">#REF!</definedName>
    <definedName name="DANGA">'[34]Y-WORK'!$D$19:$D$19,'[34]Y-WORK'!$F$19:$BD$19</definedName>
    <definedName name="dat">'[35]Miser-P'!#REF!</definedName>
    <definedName name="DATA">#REF!</definedName>
    <definedName name="Data2">'[35]Miser-P'!#REF!</definedName>
    <definedName name="_xlnm.Database">#REF!</definedName>
    <definedName name="DataTransferOut">'서비스별 사양'!$AC$4:$AC$16</definedName>
    <definedName name="DATE">#REF!</definedName>
    <definedName name="DazzlerPCI_array">[10]Supplement2!#REF!</definedName>
    <definedName name="DB구축사업">#REF!</definedName>
    <definedName name="DC_서울">#REF!</definedName>
    <definedName name="DCportion">#REF!</definedName>
    <definedName name="DC율">#REF!</definedName>
    <definedName name="DD">'[17]유효성 검사용 Sheet (삭제금지)'!$B$5:$B$705</definedName>
    <definedName name="DDC공용공간합계">[29]면적분포!$B$18</definedName>
    <definedName name="ddd">'[17]NW-장비'!$L$4</definedName>
    <definedName name="dddd">#REF!</definedName>
    <definedName name="ddddd">[10]Supplement2!#REF!</definedName>
    <definedName name="de">'[36]종합(Body산정과정) HP UX'!#REF!</definedName>
    <definedName name="DEL">#REF!</definedName>
    <definedName name="DELETE">#REF!</definedName>
    <definedName name="Delivered_Logs">'서비스별 사양'!$Y$15:$Y$18</definedName>
    <definedName name="DEPREIN">#REF!</definedName>
    <definedName name="DEPREOUT">#REF!</definedName>
    <definedName name="Developer_Express">#REF!</definedName>
    <definedName name="DHS">#REF!</definedName>
    <definedName name="DIA">#REF!</definedName>
    <definedName name="DirectConnect">'서비스별 사양'!$V$4:$V$15</definedName>
    <definedName name="discount">#REF!</definedName>
    <definedName name="disr">'[36]종합(Body산정과정) HP UX'!#REF!</definedName>
    <definedName name="disr1">'[37]종합(Body산정과정) HP UX'!$G$29</definedName>
    <definedName name="disr2">'[37]종합(Body산정과정) HP UX'!$G$30</definedName>
    <definedName name="disr3">'[37]종합(Body산정과정) HP UX'!$G$31</definedName>
    <definedName name="disr4">'[36]종합(Body산정과정) HP UX'!#REF!</definedName>
    <definedName name="DJDJDJDJ" hidden="1">{#N/A,#N/A,FALSE,"3가";#N/A,#N/A,FALSE,"3나";#N/A,#N/A,FALSE,"3다"}</definedName>
    <definedName name="dk" hidden="1">{#N/A,#N/A,FALSE,"ALM-ASISC"}</definedName>
    <definedName name="dkjdlfw" hidden="1">{#N/A,#N/A,FALSE,"ALM-ASISC"}</definedName>
    <definedName name="dklw" hidden="1">{#N/A,#N/A,FALSE,"ALM-ASISC"}</definedName>
    <definedName name="dkw" hidden="1">{#N/A,#N/A,FALSE,"ALM-ASISC"}</definedName>
    <definedName name="Dreamweaver">#REF!</definedName>
    <definedName name="Dreamwever">#REF!</definedName>
    <definedName name="DRUCK">#REF!</definedName>
    <definedName name="dsfga" hidden="1">{#N/A,#N/A,FALSE,"3가";#N/A,#N/A,FALSE,"3나";#N/A,#N/A,FALSE,"3다"}</definedName>
    <definedName name="DTIC">#REF!</definedName>
    <definedName name="DTportion">#REF!</definedName>
    <definedName name="Dundas">[21]Dundas!#REF!</definedName>
    <definedName name="e">[38]총괄표!$I$8</definedName>
    <definedName name="E14S1">[38]Sheet1!$E$14</definedName>
    <definedName name="E5S1">[38]Sheet1!$E$5</definedName>
    <definedName name="EBS">'서비스별 사양'!$AG$4:$AG$5</definedName>
    <definedName name="EBS_direct_API_Requests">'서비스별 사양'!$AF$4:$AF$5</definedName>
    <definedName name="EC2_">'서비스별 사양'!$A$4:$A$362</definedName>
    <definedName name="EC2_OSSW">'서비스별 사양'!$C$4:$C$20</definedName>
    <definedName name="Editplus">[21]Shareware!#REF!</definedName>
    <definedName name="EDP">0%</definedName>
    <definedName name="EducationProvided">'[20]Quick Estimate'!$B$107</definedName>
    <definedName name="eeee">[38]총괄표!$I$11</definedName>
    <definedName name="EFS">#REF!</definedName>
    <definedName name="ElastiCache">'서비스별 사양'!$I$4:$I$41</definedName>
    <definedName name="ELB">'서비스별 사양'!$Q$4:$Q$8</definedName>
    <definedName name="eLearning">#REF!</definedName>
    <definedName name="ENG_Data">#REF!</definedName>
    <definedName name="ENG_Data_서울">#REF!</definedName>
    <definedName name="ENG_Data_증설후">#REF!</definedName>
    <definedName name="ENG_개체전">#REF!</definedName>
    <definedName name="ENG_개체후">#REF!</definedName>
    <definedName name="ENG11차">#REF!</definedName>
    <definedName name="ENGDATA">#REF!</definedName>
    <definedName name="entel">[33]FTE!#REF!</definedName>
    <definedName name="ePromotionRate">[39]INPUTAREA!$C$27</definedName>
    <definedName name="er" hidden="1">{#N/A,#N/A,FALSE,"ALM-ASISC"}</definedName>
    <definedName name="ES_Computing">[21]Shareware!#REF!</definedName>
    <definedName name="EWAGE">#REF!</definedName>
    <definedName name="ex_rate">#REF!</definedName>
    <definedName name="Exchange_Rate">'[20]Quick Estimate'!$F$162</definedName>
    <definedName name="f">#REF!</definedName>
    <definedName name="F_19">#REF!</definedName>
    <definedName name="FA_서울">#REF!</definedName>
    <definedName name="Facility_Rate">#REF!</definedName>
    <definedName name="Facility_Rate_NW">#REF!</definedName>
    <definedName name="Fargate">'서비스별 사양'!$AH$4:$AH$7</definedName>
    <definedName name="Farpoint">#REF!</definedName>
    <definedName name="FB">#REF!</definedName>
    <definedName name="FBPRINT">#REF!</definedName>
    <definedName name="FF" hidden="1">#REF!</definedName>
    <definedName name="fff">#REF!</definedName>
    <definedName name="FFFF">'[40]유효성 검사용 Sheet (삭제금지)'!$F$5:$F$6</definedName>
    <definedName name="fffffff">#REF!:_RjC2</definedName>
    <definedName name="ffte">'[41]운영 비용(Infra)-원가'!$B$1</definedName>
    <definedName name="FIXT">#REF!</definedName>
    <definedName name="fkwheku" hidden="1">{#N/A,#N/A,FALSE,"ALM-ASISC"}</definedName>
    <definedName name="FO">#N/A</definedName>
    <definedName name="FOPRINT">#REF!</definedName>
    <definedName name="fte">#REF!</definedName>
    <definedName name="fuck">#REF!:_RjC2</definedName>
    <definedName name="G">#REF!</definedName>
    <definedName name="G14S1">[38]Sheet1!$G$14</definedName>
    <definedName name="G5S1">[38]Sheet1!$G$5</definedName>
    <definedName name="GEM">#REF!</definedName>
    <definedName name="GEMPRINT">#REF!</definedName>
    <definedName name="GFACTOR_9901기준">#REF!</definedName>
    <definedName name="gfdg">#REF!</definedName>
    <definedName name="gfdsdfg" hidden="1">{#N/A,#N/A,FALSE,"3가";#N/A,#N/A,FALSE,"3나";#N/A,#N/A,FALSE,"3다"}</definedName>
    <definedName name="GG">#REF!</definedName>
    <definedName name="ggg">#REF!</definedName>
    <definedName name="Ghisler">[21]Shareware!#REF!</definedName>
    <definedName name="Glacier_Deep_Archive">'서비스별 사양'!$L$4</definedName>
    <definedName name="Glacier_Flexible_Retrieval_이전_S3_Glacier">'서비스별 사양'!$J$16</definedName>
    <definedName name="Glacier_Instant_Retrieval">'서비스별 사양'!$J$14</definedName>
    <definedName name="GM">#REF!</definedName>
    <definedName name="Gold">#REF!</definedName>
    <definedName name="Golden">#REF!</definedName>
    <definedName name="Golden_Software">#REF!</definedName>
    <definedName name="Growth">'[42]첨부2. HW,SW사용료'!#REF!</definedName>
    <definedName name="Growth02">'[42]첨부2. HW,SW사용료'!#REF!</definedName>
    <definedName name="GS">'[43]유효성 검사용 Sheet (삭제금지)'!$F$5:$F$6</definedName>
    <definedName name="GSA_HEADER_FIELDS">#REF!</definedName>
    <definedName name="GSTC">#REF!</definedName>
    <definedName name="GS인증">#REF!</definedName>
    <definedName name="H" localSheetId="5" hidden="1">{#N/A,#N/A,FALSE,"3가";#N/A,#N/A,FALSE,"3나";#N/A,#N/A,FALSE,"3다"}</definedName>
    <definedName name="H" hidden="1">{#N/A,#N/A,FALSE,"3가";#N/A,#N/A,FALSE,"3나";#N/A,#N/A,FALSE,"3다"}</definedName>
    <definedName name="H_W_사용년수">#REF!</definedName>
    <definedName name="hb">'[44]unix-factor'!$E$3</definedName>
    <definedName name="hejlkw" hidden="1">{#N/A,#N/A,FALSE,"ALM-ASISC"}</definedName>
    <definedName name="hg">'[44]unix-factor'!$C$3</definedName>
    <definedName name="hour_M">Resource_List!$U$1</definedName>
    <definedName name="HP_1999">'[45]Unix-Memory 단가 총괄'!$H$19</definedName>
    <definedName name="HP_2000">'[45]Unix-Memory 단가 총괄'!$H$20</definedName>
    <definedName name="HP_2001">'[45]Unix-Memory 단가 총괄'!$H$21</definedName>
    <definedName name="HP_2002">'[45]Unix-Memory 단가 총괄'!$H$22</definedName>
    <definedName name="HP_5">#REF!</definedName>
    <definedName name="HP_6">[31]총괄표!$I$8</definedName>
    <definedName name="hp_7">#REF!</definedName>
    <definedName name="HP_MHz_1999">'[45]Unix-MHz 단가 총괄'!$H$17</definedName>
    <definedName name="HP_MHz_2000">'[45]Unix-MHz 단가 총괄'!$H$18</definedName>
    <definedName name="HP_MHz_2001">'[45]Unix-MHz 단가 총괄'!$H$19</definedName>
    <definedName name="HP_MHz_2002">'[45]Unix-MHz 단가 총괄'!$H$20</definedName>
    <definedName name="HP_rate">#REF!</definedName>
    <definedName name="hs">'[44]unix-factor'!$D$3</definedName>
    <definedName name="hsdgfjhf" hidden="1">{#N/A,#N/A,FALSE,"ALM-ASISC"}</definedName>
    <definedName name="HTML_CodePage" hidden="1">949</definedName>
    <definedName name="HTML_Control" localSheetId="5" hidden="1">{"'Desktop Inventory 현황'!$B$2:$O$35"}</definedName>
    <definedName name="HTML_Control" hidden="1">{"'Desktop Inventory 현황'!$B$2:$O$35"}</definedName>
    <definedName name="HTML_Description" hidden="1">""</definedName>
    <definedName name="HTML_Email" hidden="1">"jwon@sktelecom.com"</definedName>
    <definedName name="HTML_Header" hidden="1">"Desktop Inventory 총괄현황"</definedName>
    <definedName name="HTML_LastUpdate" hidden="1">"1999-04-02"</definedName>
    <definedName name="HTML_LineAfter" hidden="1">FALSE</definedName>
    <definedName name="HTML_LineBefore" hidden="1">FALSE</definedName>
    <definedName name="HTML_Name" hidden="1">"최종원"</definedName>
    <definedName name="HTML_OBDlg2" hidden="1">TRUE</definedName>
    <definedName name="HTML_OBDlg4" hidden="1">TRUE</definedName>
    <definedName name="HTML_OS" hidden="1">0</definedName>
    <definedName name="HTML_PathFile" hidden="1">"H:\Inetpub\wwwroot\myweb\DesktopSolution\InventoryManage\inventory.htm"</definedName>
    <definedName name="HTML_Title" hidden="1">"Desktop Inventory 총괄현황"</definedName>
    <definedName name="HTML1_1" hidden="1">"[수주관리98.xls]회선현황!$A$5:$O$53"</definedName>
    <definedName name="HTML1_10">""</definedName>
    <definedName name="HTML1_11">1</definedName>
    <definedName name="HTML1_12">"C:\My Documents\98년\1월\영업현황\시험.htm"</definedName>
    <definedName name="HTML1_2">1</definedName>
    <definedName name="HTML1_3">"수주관리98"</definedName>
    <definedName name="HTML1_4">"회선현황"</definedName>
    <definedName name="HTML1_5">""</definedName>
    <definedName name="HTML1_6">-4146</definedName>
    <definedName name="HTML1_7">-4146</definedName>
    <definedName name="HTML1_8">"98-01-21"</definedName>
    <definedName name="HTML1_9">"김은광"</definedName>
    <definedName name="HTML1_Control" hidden="1">{"'Desktop Inventory 현황'!$B$2:$O$35"}</definedName>
    <definedName name="HTML10_1" hidden="1">"'[수주관리98.xls]2월1주차'!$A$1:$P$31"</definedName>
    <definedName name="HTML10_10">""</definedName>
    <definedName name="HTML10_11">1</definedName>
    <definedName name="HTML10_12">"C:\My Documents\98년\영업현황\일일현황-98.2.6.htm"</definedName>
    <definedName name="HTML10_2">1</definedName>
    <definedName name="HTML10_3">""</definedName>
    <definedName name="HTML10_4">""</definedName>
    <definedName name="HTML10_5">""</definedName>
    <definedName name="HTML10_6">-4146</definedName>
    <definedName name="HTML10_7">-4146</definedName>
    <definedName name="HTML10_8">""</definedName>
    <definedName name="HTML10_9">""</definedName>
    <definedName name="HTML11_1" hidden="1">"'[수주관리98.xls]2월2주차'!$A$1:$P$21"</definedName>
    <definedName name="HTML11_10">""</definedName>
    <definedName name="HTML11_11">1</definedName>
    <definedName name="HTML11_12">"C:\My Documents\98년\영업현황\일일현황-98.2.12.htm"</definedName>
    <definedName name="HTML11_2">1</definedName>
    <definedName name="HTML11_3">""</definedName>
    <definedName name="HTML11_4">""</definedName>
    <definedName name="HTML11_5">""</definedName>
    <definedName name="HTML11_6">-4146</definedName>
    <definedName name="HTML11_7">-4146</definedName>
    <definedName name="HTML11_8">""</definedName>
    <definedName name="HTML11_9">""</definedName>
    <definedName name="HTML12_1" hidden="1">"'[수주관리98.xls]2월2주차'!$A$1:$P$34"</definedName>
    <definedName name="HTML12_10">""</definedName>
    <definedName name="HTML12_11">1</definedName>
    <definedName name="HTML12_12">"C:\My Documents\98년\영업현황\일일현황-98.2.13.htm"</definedName>
    <definedName name="HTML12_2">1</definedName>
    <definedName name="HTML12_3">""</definedName>
    <definedName name="HTML12_4">""</definedName>
    <definedName name="HTML12_5">""</definedName>
    <definedName name="HTML12_6">-4146</definedName>
    <definedName name="HTML12_7">-4146</definedName>
    <definedName name="HTML12_8">""</definedName>
    <definedName name="HTML12_9">""</definedName>
    <definedName name="HTML13_1" hidden="1">"'[수주관리98.xls]2월2주차'!$A$1:$P$19"</definedName>
    <definedName name="HTML13_10">""</definedName>
    <definedName name="HTML13_11">1</definedName>
    <definedName name="HTML13_12">"C:\My Documents\98년\영업현황\일일현황-98.2.12.htm"</definedName>
    <definedName name="HTML13_2">1</definedName>
    <definedName name="HTML13_3">""</definedName>
    <definedName name="HTML13_4">""</definedName>
    <definedName name="HTML13_5">""</definedName>
    <definedName name="HTML13_6">-4146</definedName>
    <definedName name="HTML13_7">-4146</definedName>
    <definedName name="HTML13_8">""</definedName>
    <definedName name="HTML13_9">""</definedName>
    <definedName name="HTML14_1" hidden="1">"'[수주관리98.xls]2월2주차'!$A$1:$P$17"</definedName>
    <definedName name="HTML14_10">""</definedName>
    <definedName name="HTML14_11">1</definedName>
    <definedName name="HTML14_12">"C:\My Documents\98년\영업현황\일일현황-98.2.9.htm"</definedName>
    <definedName name="HTML14_2">1</definedName>
    <definedName name="HTML14_3">""</definedName>
    <definedName name="HTML14_4">""</definedName>
    <definedName name="HTML14_5">""</definedName>
    <definedName name="HTML14_6">-4146</definedName>
    <definedName name="HTML14_7">-4146</definedName>
    <definedName name="HTML14_8">""</definedName>
    <definedName name="HTML14_9">""</definedName>
    <definedName name="HTML15_1" hidden="1">"'[수주관리98.xls]2월3주차'!$A$1:$P$20"</definedName>
    <definedName name="HTML15_10">""</definedName>
    <definedName name="HTML15_11">1</definedName>
    <definedName name="HTML15_12">"C:\My Documents\98년\영업현황\일일현황-98.2.16.htm"</definedName>
    <definedName name="HTML15_2">1</definedName>
    <definedName name="HTML15_3">""</definedName>
    <definedName name="HTML15_4">""</definedName>
    <definedName name="HTML15_5">""</definedName>
    <definedName name="HTML15_6">-4146</definedName>
    <definedName name="HTML15_7">-4146</definedName>
    <definedName name="HTML15_8">""</definedName>
    <definedName name="HTML15_9">""</definedName>
    <definedName name="HTML16_1" hidden="1">"'[수주통합관리98_2_21.xls]2월3주차'!$A$1:$I$89"</definedName>
    <definedName name="HTML16_10">""</definedName>
    <definedName name="HTML16_11">1</definedName>
    <definedName name="HTML16_12">"C:\My Documents\98년\영업현황\일일현황-98.2.25.htm"</definedName>
    <definedName name="HTML16_2">1</definedName>
    <definedName name="HTML16_3">""</definedName>
    <definedName name="HTML16_4">""</definedName>
    <definedName name="HTML16_5">""</definedName>
    <definedName name="HTML16_6">-4146</definedName>
    <definedName name="HTML16_7">-4146</definedName>
    <definedName name="HTML16_8">""</definedName>
    <definedName name="HTML16_9">""</definedName>
    <definedName name="HTML17_1" hidden="1">"'[수주통합관리98_2_21.xls]2월3주차'!$A$4:$H$30"</definedName>
    <definedName name="HTML17_10">""</definedName>
    <definedName name="HTML17_11">1</definedName>
    <definedName name="HTML17_12">"C:\My Documents\98년\영업현황\1월 수주현황.htm"</definedName>
    <definedName name="HTML17_2">1</definedName>
    <definedName name="HTML17_3">""</definedName>
    <definedName name="HTML17_4">""</definedName>
    <definedName name="HTML17_5">""</definedName>
    <definedName name="HTML17_6">-4146</definedName>
    <definedName name="HTML17_7">-4146</definedName>
    <definedName name="HTML17_8">""</definedName>
    <definedName name="HTML17_9">""</definedName>
    <definedName name="HTML18_1" hidden="1">"'[수주통합관리98_2_21.xls]2월3주차'!$A$32:$I$58"</definedName>
    <definedName name="HTML18_10">""</definedName>
    <definedName name="HTML18_11">1</definedName>
    <definedName name="HTML18_12">"C:\My Documents\98년\영업현황\2월 수주현황(2월25일 현재).htm"</definedName>
    <definedName name="HTML18_2">1</definedName>
    <definedName name="HTML18_3">""</definedName>
    <definedName name="HTML18_4">""</definedName>
    <definedName name="HTML18_5">""</definedName>
    <definedName name="HTML18_6">-4146</definedName>
    <definedName name="HTML18_7">-4146</definedName>
    <definedName name="HTML18_8">""</definedName>
    <definedName name="HTML18_9">""</definedName>
    <definedName name="HTML19_1" hidden="1">"'[수주통합관리98_2_21.xls]2월3주차'!$A$63:$F$89"</definedName>
    <definedName name="HTML19_10">""</definedName>
    <definedName name="HTML19_11">1</definedName>
    <definedName name="HTML19_12">"C:\My Documents\98년\영업현황\월별현황(2월25일 현재).htm"</definedName>
    <definedName name="HTML19_2">1</definedName>
    <definedName name="HTML19_3">""</definedName>
    <definedName name="HTML19_4">""</definedName>
    <definedName name="HTML19_5">""</definedName>
    <definedName name="HTML19_6">-4146</definedName>
    <definedName name="HTML19_7">-4146</definedName>
    <definedName name="HTML19_8">""</definedName>
    <definedName name="HTML19_9">""</definedName>
    <definedName name="HTML2_1" hidden="1">"[수주관리98.xls]일일현황!$A$1:$L$10"</definedName>
    <definedName name="HTML2_10">""</definedName>
    <definedName name="HTML2_11">1</definedName>
    <definedName name="HTML2_12">"C:\My Documents\98년\1월\영업현황\일일현황-98.1.22.htm"</definedName>
    <definedName name="HTML2_2">1</definedName>
    <definedName name="HTML2_3">""</definedName>
    <definedName name="HTML2_4">""</definedName>
    <definedName name="HTML2_5">""</definedName>
    <definedName name="HTML2_6">-4146</definedName>
    <definedName name="HTML2_7">1</definedName>
    <definedName name="HTML2_8">"98-01-22"</definedName>
    <definedName name="HTML2_9">""</definedName>
    <definedName name="HTML2_Control" hidden="1">{"'Desktop Inventory 현황'!$B$2:$O$35"}</definedName>
    <definedName name="HTML20_1" hidden="1">"'[수주통합관리98_2_25.xls]2월4주차'!$A$71:$F$97"</definedName>
    <definedName name="HTML20_10">""</definedName>
    <definedName name="HTML20_11">1</definedName>
    <definedName name="HTML20_12">"C:\My Documents\98년\영업현황\월별현황(2월 마감분).htm"</definedName>
    <definedName name="HTML20_2">1</definedName>
    <definedName name="HTML20_3">""</definedName>
    <definedName name="HTML20_4">""</definedName>
    <definedName name="HTML20_5">""</definedName>
    <definedName name="HTML20_6">-4146</definedName>
    <definedName name="HTML20_7">-4146</definedName>
    <definedName name="HTML20_8">""</definedName>
    <definedName name="HTML20_9">""</definedName>
    <definedName name="HTML21_1" hidden="1">"'[수주통합관리98_2_25.xls]2월4주차'!$A$4:$H$29"</definedName>
    <definedName name="HTML21_10">""</definedName>
    <definedName name="HTML21_11">1</definedName>
    <definedName name="HTML21_12">"C:\My Documents\98년\영업현황\1월 수주현황(1월 마감분).htm"</definedName>
    <definedName name="HTML21_2">1</definedName>
    <definedName name="HTML21_3">""</definedName>
    <definedName name="HTML21_4">""</definedName>
    <definedName name="HTML21_5">""</definedName>
    <definedName name="HTML21_6">-4146</definedName>
    <definedName name="HTML21_7">-4146</definedName>
    <definedName name="HTML21_8">""</definedName>
    <definedName name="HTML21_9">""</definedName>
    <definedName name="HTML22_1" hidden="1">"'[수주통합관리98_2_25.xls]2월4주차'!$A$31:$I$66"</definedName>
    <definedName name="HTML22_10">""</definedName>
    <definedName name="HTML22_11">1</definedName>
    <definedName name="HTML22_12">"C:\My Documents\98년\영업현황\1월 수주현황(2월 마감분).htm"</definedName>
    <definedName name="HTML22_2">1</definedName>
    <definedName name="HTML22_3">""</definedName>
    <definedName name="HTML22_4">""</definedName>
    <definedName name="HTML22_5">""</definedName>
    <definedName name="HTML22_6">-4146</definedName>
    <definedName name="HTML22_7">-4146</definedName>
    <definedName name="HTML22_8">""</definedName>
    <definedName name="HTML22_9">""</definedName>
    <definedName name="HTML23_1" hidden="1">"[수주통합관리98_2_25.xls]보고양식!$A$32:$I$68"</definedName>
    <definedName name="HTML23_10">""</definedName>
    <definedName name="HTML23_11">1</definedName>
    <definedName name="HTML23_12">"C:\My Documents\98년\영업현황\2월 수주현황(2월 마감분).htm"</definedName>
    <definedName name="HTML23_2">1</definedName>
    <definedName name="HTML23_3">""</definedName>
    <definedName name="HTML23_4">""</definedName>
    <definedName name="HTML23_5">""</definedName>
    <definedName name="HTML23_6">-4146</definedName>
    <definedName name="HTML23_7">-4146</definedName>
    <definedName name="HTML23_8">""</definedName>
    <definedName name="HTML23_9">""</definedName>
    <definedName name="HTML24_1" hidden="1">"[수주통합관리98_2_25.xls]보고양식!$A$73:$F$98"</definedName>
    <definedName name="HTML24_10">""</definedName>
    <definedName name="HTML24_11">1</definedName>
    <definedName name="HTML24_12">"C:\My Documents\98년\영업현황\월별현황(2월 마감분).htm"</definedName>
    <definedName name="HTML24_2">1</definedName>
    <definedName name="HTML24_3">""</definedName>
    <definedName name="HTML24_4">""</definedName>
    <definedName name="HTML24_5">""</definedName>
    <definedName name="HTML24_6">-4146</definedName>
    <definedName name="HTML24_7">-4146</definedName>
    <definedName name="HTML24_8">""</definedName>
    <definedName name="HTML24_9">""</definedName>
    <definedName name="HTML25_1" hidden="1">"[수주통합관리98_2_25.xls]보고양식!$A$4:$I$29"</definedName>
    <definedName name="HTML25_10">""</definedName>
    <definedName name="HTML25_11">1</definedName>
    <definedName name="HTML25_12">"C:\My Documents\98년\영업현황\1월 수주현황(1월 마감분).htm"</definedName>
    <definedName name="HTML25_2">1</definedName>
    <definedName name="HTML25_3">""</definedName>
    <definedName name="HTML25_4">""</definedName>
    <definedName name="HTML25_5">""</definedName>
    <definedName name="HTML25_6">-4146</definedName>
    <definedName name="HTML25_7">-4146</definedName>
    <definedName name="HTML25_8">""</definedName>
    <definedName name="HTML25_9">""</definedName>
    <definedName name="HTML26_1" hidden="1">"[수주통합관리98_2_25.xls]보고양식!$A$31:$K$80"</definedName>
    <definedName name="HTML26_10">""</definedName>
    <definedName name="HTML26_11">1</definedName>
    <definedName name="HTML26_12">"C:\My Documents\98년\영업현황\2월 수주현황(2월 마감분).htm"</definedName>
    <definedName name="HTML26_2">1</definedName>
    <definedName name="HTML26_3">""</definedName>
    <definedName name="HTML26_4">""</definedName>
    <definedName name="HTML26_5">""</definedName>
    <definedName name="HTML26_6">-4146</definedName>
    <definedName name="HTML26_7">-4146</definedName>
    <definedName name="HTML26_8">""</definedName>
    <definedName name="HTML26_9">""</definedName>
    <definedName name="HTML27_1" hidden="1">"[수주통합관리98_2_25.xls]보고양식!$B$84:$G$109"</definedName>
    <definedName name="HTML27_10">""</definedName>
    <definedName name="HTML27_11">1</definedName>
    <definedName name="HTML27_12">"C:\My Documents\98년\영업현황\월별현황(2월 마감분).htm"</definedName>
    <definedName name="HTML27_2">1</definedName>
    <definedName name="HTML27_3">""</definedName>
    <definedName name="HTML27_4">""</definedName>
    <definedName name="HTML27_5">""</definedName>
    <definedName name="HTML27_6">-4146</definedName>
    <definedName name="HTML27_7">-4146</definedName>
    <definedName name="HTML27_8">""</definedName>
    <definedName name="HTML27_9">""</definedName>
    <definedName name="HTML28_1" hidden="1">"[수주통합관리98_3_2.xls]보고양식!$B$92:$G$117"</definedName>
    <definedName name="HTML28_10">""</definedName>
    <definedName name="HTML28_11">1</definedName>
    <definedName name="HTML28_12">"C:\My Documents\98년\영업현황\월별현황(2월 마감분).htm"</definedName>
    <definedName name="HTML28_2">1</definedName>
    <definedName name="HTML28_3">""</definedName>
    <definedName name="HTML28_4">""</definedName>
    <definedName name="HTML28_5">""</definedName>
    <definedName name="HTML28_6">-4146</definedName>
    <definedName name="HTML28_7">-4146</definedName>
    <definedName name="HTML28_8">""</definedName>
    <definedName name="HTML28_9">""</definedName>
    <definedName name="HTML29_1" hidden="1">"[수주통합관리98_3_2.xls]보고양식!$A$31:$K$88"</definedName>
    <definedName name="HTML29_10">""</definedName>
    <definedName name="HTML29_11">1</definedName>
    <definedName name="HTML29_12">"C:\My Documents\98년\영업현황\2월 수주현황(2월 마감분).htm"</definedName>
    <definedName name="HTML29_2">1</definedName>
    <definedName name="HTML29_3">""</definedName>
    <definedName name="HTML29_4">""</definedName>
    <definedName name="HTML29_5">""</definedName>
    <definedName name="HTML29_6">-4146</definedName>
    <definedName name="HTML29_7">-4146</definedName>
    <definedName name="HTML29_8">""</definedName>
    <definedName name="HTML29_9">""</definedName>
    <definedName name="HTML3_1" hidden="1">"[수주관리98.xls]일일현황!$A$1:$N$9"</definedName>
    <definedName name="HTML3_10">""</definedName>
    <definedName name="HTML3_11">1</definedName>
    <definedName name="HTML3_12">"C:\My Documents\98년\영업현황\일일현황-98.1.23.htm"</definedName>
    <definedName name="HTML3_2">1</definedName>
    <definedName name="HTML3_3">""</definedName>
    <definedName name="HTML3_4">""</definedName>
    <definedName name="HTML3_5">""</definedName>
    <definedName name="HTML3_6">1</definedName>
    <definedName name="HTML3_7">1</definedName>
    <definedName name="HTML3_8">""</definedName>
    <definedName name="HTML3_9">""</definedName>
    <definedName name="HTML30_1" hidden="1">"'[사본 - 영업통합관리(수주.매출).xls]보고양식'!$A$114:$K$131"</definedName>
    <definedName name="HTML30_10">""</definedName>
    <definedName name="HTML30_11">1</definedName>
    <definedName name="HTML30_12">"C:\My Documents\98년\영업현황\일일현황-98.3.12.htm"</definedName>
    <definedName name="HTML30_2">1</definedName>
    <definedName name="HTML30_3">""</definedName>
    <definedName name="HTML30_4">""</definedName>
    <definedName name="HTML30_5">""</definedName>
    <definedName name="HTML30_6">-4146</definedName>
    <definedName name="HTML30_7">-4146</definedName>
    <definedName name="HTML30_8">""</definedName>
    <definedName name="HTML30_9">""</definedName>
    <definedName name="HTML4_1" hidden="1">"[수주관리98.xls]영업!$A$1:$N$15"</definedName>
    <definedName name="HTML4_10">""</definedName>
    <definedName name="HTML4_11">1</definedName>
    <definedName name="HTML4_12">"C:\My Documents\98년\영업현황\일일현황-98.1.31.htm"</definedName>
    <definedName name="HTML4_2">1</definedName>
    <definedName name="HTML4_3">""</definedName>
    <definedName name="HTML4_4">""</definedName>
    <definedName name="HTML4_5">""</definedName>
    <definedName name="HTML4_6">1</definedName>
    <definedName name="HTML4_7">1</definedName>
    <definedName name="HTML4_8">"98-01-31"</definedName>
    <definedName name="HTML4_9">""</definedName>
    <definedName name="HTML5_1" hidden="1">"[수주관리98.xls]영업!$A$1:$N$29"</definedName>
    <definedName name="HTML5_10">""</definedName>
    <definedName name="HTML5_11">1</definedName>
    <definedName name="HTML5_12">"C:\My Documents\98년\영업현황\일일현황-98.1.31.v.htm"</definedName>
    <definedName name="HTML5_2">1</definedName>
    <definedName name="HTML5_3">""</definedName>
    <definedName name="HTML5_4">""</definedName>
    <definedName name="HTML5_5">""</definedName>
    <definedName name="HTML5_6">1</definedName>
    <definedName name="HTML5_7">1</definedName>
    <definedName name="HTML5_8">""</definedName>
    <definedName name="HTML5_9">""</definedName>
    <definedName name="HTML6_1" hidden="1">"'[수주관리98.xls]2월'!$A$1:$P$48"</definedName>
    <definedName name="HTML6_10">""</definedName>
    <definedName name="HTML6_11">1</definedName>
    <definedName name="HTML6_12">"C:\My Documents\98년\영업현황\일일현황-98.1.31.htm"</definedName>
    <definedName name="HTML6_2">1</definedName>
    <definedName name="HTML6_3">""</definedName>
    <definedName name="HTML6_4">""</definedName>
    <definedName name="HTML6_5">""</definedName>
    <definedName name="HTML6_6">-4146</definedName>
    <definedName name="HTML6_7">-4146</definedName>
    <definedName name="HTML6_8">""</definedName>
    <definedName name="HTML6_9">""</definedName>
    <definedName name="HTML7_1" hidden="1">"'[수주관리98.xls]2월'!$A$3:$P$30"</definedName>
    <definedName name="HTML7_10">""</definedName>
    <definedName name="HTML7_11">1</definedName>
    <definedName name="HTML7_12">"C:\My Documents\98년\영업현황\일일현황-98.1.31.htm"</definedName>
    <definedName name="HTML7_2">1</definedName>
    <definedName name="HTML7_3">""</definedName>
    <definedName name="HTML7_4">""</definedName>
    <definedName name="HTML7_5">""</definedName>
    <definedName name="HTML7_6">-4146</definedName>
    <definedName name="HTML7_7">-4146</definedName>
    <definedName name="HTML7_8">""</definedName>
    <definedName name="HTML7_9">""</definedName>
    <definedName name="HTML8_1" hidden="1">"'[수주관리98.xls]2월'!$A$1:$P$30"</definedName>
    <definedName name="HTML8_10">""</definedName>
    <definedName name="HTML8_11">1</definedName>
    <definedName name="HTML8_12">"C:\My Documents\98년\영업현황\일일현황-98.1.31.htm"</definedName>
    <definedName name="HTML8_2">1</definedName>
    <definedName name="HTML8_3">""</definedName>
    <definedName name="HTML8_4">""</definedName>
    <definedName name="HTML8_5">""</definedName>
    <definedName name="HTML8_6">-4146</definedName>
    <definedName name="HTML8_7">-4146</definedName>
    <definedName name="HTML8_8">""</definedName>
    <definedName name="HTML8_9">""</definedName>
    <definedName name="HTML9_1" hidden="1">"'[수주관리98.xls]2월'!$A$1:$P$19"</definedName>
    <definedName name="HTML9_10">""</definedName>
    <definedName name="HTML9_11">1</definedName>
    <definedName name="HTML9_12">"C:\My Documents\98년\영업현황\일일현황-98.2.10.htm"</definedName>
    <definedName name="HTML9_2">1</definedName>
    <definedName name="HTML9_3">""</definedName>
    <definedName name="HTML9_4">""</definedName>
    <definedName name="HTML9_5">""</definedName>
    <definedName name="HTML9_6">-4146</definedName>
    <definedName name="HTML9_7">-4146</definedName>
    <definedName name="HTML9_8">""</definedName>
    <definedName name="HTML9_9">""</definedName>
    <definedName name="HTMLCount">30</definedName>
    <definedName name="HTT" localSheetId="5" hidden="1">{"'Desktop Inventory 현황'!$B$2:$O$35"}</definedName>
    <definedName name="HTT" hidden="1">{"'Desktop Inventory 현황'!$B$2:$O$35"}</definedName>
    <definedName name="HTTP">'서비스별 사양'!$U$7:$U$8</definedName>
    <definedName name="HUMB_Commecial">#REF!</definedName>
    <definedName name="HUMB_Educational">#REF!</definedName>
    <definedName name="Hummingbird">#REF!</definedName>
    <definedName name="HW_rate">#REF!</definedName>
    <definedName name="HW_rate2">#REF!</definedName>
    <definedName name="Hyperionics">[21]Shareware!#REF!</definedName>
    <definedName name="i" hidden="1">#REF!</definedName>
    <definedName name="IBM_1999">'[45]Unix-Memory 단가 총괄'!$H$23</definedName>
    <definedName name="IBM_2000">'[45]Unix-Memory 단가 총괄'!$H$24</definedName>
    <definedName name="IBM_2001">'[45]Unix-Memory 단가 총괄'!$H$25</definedName>
    <definedName name="IBM_2002">'[45]Unix-Memory 단가 총괄'!$H$26</definedName>
    <definedName name="IBM_MHz_1999">'[45]Unix-MHz 단가 총괄'!$H$21</definedName>
    <definedName name="IBM_MHz_2000">'[45]Unix-MHz 단가 총괄'!$H$22</definedName>
    <definedName name="IBM_MHz_2001">'[45]Unix-MHz 단가 총괄'!$H$23</definedName>
    <definedName name="IBM_MHz_2002">'[45]Unix-MHz 단가 총괄'!$H$24</definedName>
    <definedName name="ICPC">#REF!</definedName>
    <definedName name="ID">'[34]Y-WORK'!$I$268:$I$417,'[34]Y-WORK'!$I$427:$I$450</definedName>
    <definedName name="Indigo_Rose">#REF!</definedName>
    <definedName name="Inflation">3%</definedName>
    <definedName name="INFORMATION">#REF!</definedName>
    <definedName name="Infra_Engineer">#REF!</definedName>
    <definedName name="Infra_Operation">#REF!</definedName>
    <definedName name="Infragistics">#REF!</definedName>
    <definedName name="Infragistics_프로모션">#REF!</definedName>
    <definedName name="Ingested_Logs">'서비스별 사양'!$Y$19:$Y$22</definedName>
    <definedName name="INSTALL_AT_ADDRESS">#REF!</definedName>
    <definedName name="INSTALL_AT_CONTACT">#REF!</definedName>
    <definedName name="INSTALL_AT_LABEL">#REF!</definedName>
    <definedName name="INSTALL_AT_NAME">#REF!</definedName>
    <definedName name="INSTALL_AT_PHONE">#REF!</definedName>
    <definedName name="Int_rate">#REF!</definedName>
    <definedName name="Int_rate_02">'[46]분류 '!$F$17</definedName>
    <definedName name="Int_rate_2">'[47]DS-장비'!$J$4</definedName>
    <definedName name="Int_rate2">#REF!</definedName>
    <definedName name="Int_rate3">#REF!</definedName>
    <definedName name="Intel">#REF!</definedName>
    <definedName name="Intelligent_Tiering_Frequent_Access">'서비스별 사양'!$L$5:$L$7</definedName>
    <definedName name="Intelligent_Tiering_Infrequent_Access">'서비스별 사양'!$L$14</definedName>
    <definedName name="Interest_rate">[48]DS_3Q!$O$3</definedName>
    <definedName name="interstrate">#REF!</definedName>
    <definedName name="INV">#REF!</definedName>
    <definedName name="IoT" localSheetId="5">기준데이터!$L$3:$L$12</definedName>
    <definedName name="IoT">기준데이터!$L$3:$L$12</definedName>
    <definedName name="IPSwitch">[21]Shareware!#REF!</definedName>
    <definedName name="issd">#REF!</definedName>
    <definedName name="IT_Architecture">#REF!</definedName>
    <definedName name="IT_intrate">#REF!</definedName>
    <definedName name="IT_period">#REF!</definedName>
    <definedName name="IWFIC" hidden="1">{#N/A,#N/A,FALSE,"ALM-ASISC"}</definedName>
    <definedName name="j">#REF!:_RjC2</definedName>
    <definedName name="jdkl" hidden="1">{#N/A,#N/A,FALSE,"ALM-ASISC"}</definedName>
    <definedName name="jeklw" hidden="1">{#N/A,#N/A,FALSE,"ALM-ASISC"}</definedName>
    <definedName name="JUNG3">#REF!</definedName>
    <definedName name="JV">#REF!</definedName>
    <definedName name="KA270166C">[1]Option!$I$28</definedName>
    <definedName name="KA270200C">[1]Option!$I$29</definedName>
    <definedName name="KA301160C">[1]Option!$I$63</definedName>
    <definedName name="KA401200C">[1]Option!$I$36</definedName>
    <definedName name="KA421300C">[1]Option!$I$45</definedName>
    <definedName name="KA503200C">[1]Option!$I$56</definedName>
    <definedName name="KA509400C">[1]Option!$I$87</definedName>
    <definedName name="KA960100C">[1]Option!$I$47</definedName>
    <definedName name="KCCKC" hidden="1">{#N/A,#N/A,FALSE,"3가";#N/A,#N/A,FALSE,"3나";#N/A,#N/A,FALSE,"3다"}</definedName>
    <definedName name="kdjlw" hidden="1">{#N/A,#N/A,FALSE,"ALM-ASISC"}</definedName>
    <definedName name="kdljw" hidden="1">{#N/A,#N/A,FALSE,"ALM-ASISC"}</definedName>
    <definedName name="KDLW" hidden="1">{#N/A,#N/A,FALSE,"ALM-ASISC"}</definedName>
    <definedName name="kfndngld">[49]OPT!$A$1:$A$65536</definedName>
    <definedName name="KIM">[50]Supplement2!#REF!</definedName>
    <definedName name="KIQQQQ">[50]Supplement2!#REF!</definedName>
    <definedName name="kk">#REF!</definedName>
    <definedName name="kldjwl" hidden="1">{#N/A,#N/A,FALSE,"ALM-ASISC"}</definedName>
    <definedName name="kljdklw" hidden="1">{#N/A,#N/A,FALSE,"ALM-ASISC"}</definedName>
    <definedName name="klwjdk" hidden="1">{#N/A,#N/A,FALSE,"ALM-ASISC"}</definedName>
    <definedName name="KVM">#REF!</definedName>
    <definedName name="kwy" hidden="1">{#N/A,#N/A,FALSE,"ALM-ASISC"}</definedName>
    <definedName name="L_Training">#REF!</definedName>
    <definedName name="Lan_Cate_No">'[51]Oper Amount'!#REF!</definedName>
    <definedName name="lb">'[44]unix-factor'!$E$4</definedName>
    <definedName name="LEASEIN">#REF!</definedName>
    <definedName name="leaseintrate">#REF!</definedName>
    <definedName name="LEASEOUT">#REF!</definedName>
    <definedName name="LEASEPERIOD">#REF!</definedName>
    <definedName name="LEASERATE">#REF!</definedName>
    <definedName name="letter">#REF!</definedName>
    <definedName name="lg">'[44]unix-factor'!$C$4</definedName>
    <definedName name="LIST">[52]부하LOAD!$B$4:$P$163</definedName>
    <definedName name="ListPriceFactor">#REF!</definedName>
    <definedName name="ListPrice범위">#REF!</definedName>
    <definedName name="LOADT">#REF!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giSoft_AR">'[21]LogiSoft AR'!#REF!</definedName>
    <definedName name="LPA_서울">#REF!</definedName>
    <definedName name="LRIC">#REF!</definedName>
    <definedName name="ls">'[44]unix-factor'!$D$4</definedName>
    <definedName name="lsem">#REF!</definedName>
    <definedName name="ltot">#REF!</definedName>
    <definedName name="M">#REF!</definedName>
    <definedName name="MA_rate">#REF!</definedName>
    <definedName name="MA_Rate_Auto">#REF!</definedName>
    <definedName name="MA_Rate_DB">#REF!</definedName>
    <definedName name="MA_Rate_NT">#REF!</definedName>
    <definedName name="MA_Rate_NT_HW">#REF!</definedName>
    <definedName name="MA_Rate_NT_SW">#REF!</definedName>
    <definedName name="MA_Rate_NW">#REF!</definedName>
    <definedName name="MA_Rate_Unix">#REF!</definedName>
    <definedName name="MA_Rate_UNIX_SW">#REF!</definedName>
    <definedName name="maapplmaint">'[11]#REF'!$E$65</definedName>
    <definedName name="Maker">#REF!</definedName>
    <definedName name="Margin_Non_Sys">#REF!</definedName>
    <definedName name="Margin_Non_Sys_DB">#REF!</definedName>
    <definedName name="Margin_Sys">#REF!</definedName>
    <definedName name="Margin_Sys_DB">#REF!</definedName>
    <definedName name="mb">'[44]unix-factor'!$E$5</definedName>
    <definedName name="MDL">'[53]9월가격'!$A$1:$A$65536</definedName>
    <definedName name="Metric">'서비스별 사양'!$Y$27:$Y$30</definedName>
    <definedName name="mg">'[44]unix-factor'!$C$5</definedName>
    <definedName name="MH">[54]DATA!$I$17:$J$26</definedName>
    <definedName name="MicroEdge">#REF!</definedName>
    <definedName name="minus">#REF!</definedName>
    <definedName name="MM">{"'보고양식'!$A$58:$K$111"}</definedName>
    <definedName name="MMM">{"'보고양식'!$A$58:$K$111"}</definedName>
    <definedName name="MODEL">#REF!</definedName>
    <definedName name="Model_Level_Mendocino">#REF!</definedName>
    <definedName name="Module_Model_Level">#REF!</definedName>
    <definedName name="MONEY">'[34]Y-WORK'!$F$21:$M$417,'[34]Y-WORK'!$F$427:$M$450</definedName>
    <definedName name="mr">#REF!</definedName>
    <definedName name="ms">'[44]unix-factor'!$D$5</definedName>
    <definedName name="msem">#REF!</definedName>
    <definedName name="MSIC">#REF!</definedName>
    <definedName name="MSICC">#REF!</definedName>
    <definedName name="MTC">#REF!</definedName>
    <definedName name="mtot">#REF!</definedName>
    <definedName name="n">#REF!</definedName>
    <definedName name="name">[55]IN!$D$5</definedName>
    <definedName name="name1">[55]IN!$D$5</definedName>
    <definedName name="NeoWorx">[21]Shareware!#REF!</definedName>
    <definedName name="NESC">#REF!</definedName>
    <definedName name="netbackup">'[25]Net-Backup'!$D$4:$D$187</definedName>
    <definedName name="netsgo">#REF!</definedName>
    <definedName name="NetTerm">[21]Shareware!#REF!</definedName>
    <definedName name="New">#REF!</definedName>
    <definedName name="NFR">#REF!</definedName>
    <definedName name="NFR_Price_Change">#REF!</definedName>
    <definedName name="nn">{"'보고양식'!$A$58:$K$111"}</definedName>
    <definedName name="NO">#REF!</definedName>
    <definedName name="NO_L">[56]견적서!#REF!</definedName>
    <definedName name="NoAllPeriod">#REF!</definedName>
    <definedName name="NoAllPeriod2">#REF!</definedName>
    <definedName name="NoAllPricing">#REF!</definedName>
    <definedName name="NoAllPricing2">#REF!</definedName>
    <definedName name="NoAllUnit">#REF!</definedName>
    <definedName name="NoAllUnit2">#REF!</definedName>
    <definedName name="Northern_Parklife">#REF!</definedName>
    <definedName name="note">#REF!</definedName>
    <definedName name="nrate">[57]Factor!$C$8</definedName>
    <definedName name="NT">[4]등급!$A$2:$B$1032</definedName>
    <definedName name="NTAA1">[12]NT운영단가표!$D$2</definedName>
    <definedName name="NTAA2">[12]NT운영단가표!$D$3</definedName>
    <definedName name="NTAA3">[12]NT운영단가표!$D$4</definedName>
    <definedName name="NTBASICSEM">[24]index!$A$41:$M$48</definedName>
    <definedName name="NTDCS">'[58]NT(DCS)'!$U$1:$BI$65536</definedName>
    <definedName name="NTDS">'[58]NT(DS)'!$V$1:$BI$65536</definedName>
    <definedName name="NTP_Software">#REF!</definedName>
    <definedName name="ntrt">#REF!</definedName>
    <definedName name="NT단가표">#REF!</definedName>
    <definedName name="NT전체범위">#REF!</definedName>
    <definedName name="NW_HW_rate">#REF!</definedName>
    <definedName name="NW_hw_rate_2">'[47]NW-장비'!$K$4</definedName>
    <definedName name="NW_SW_rate">#REF!</definedName>
    <definedName name="NW_sw_rate_2">'[47]NW-장비'!$L$4</definedName>
    <definedName name="NWINDEX">[59]index!$D$3:$F$8</definedName>
    <definedName name="NW단가표">[59]index!$B$19:$P$36</definedName>
    <definedName name="o" hidden="1">#REF!</definedName>
    <definedName name="o1hb">#REF!</definedName>
    <definedName name="o1hg">#REF!</definedName>
    <definedName name="o1hs">#REF!</definedName>
    <definedName name="o1lb">#REF!</definedName>
    <definedName name="o1lg">#REF!</definedName>
    <definedName name="o1ls">#REF!</definedName>
    <definedName name="o1mb">#REF!</definedName>
    <definedName name="o1mg">#REF!</definedName>
    <definedName name="o1ms">#REF!</definedName>
    <definedName name="o1sb">#REF!</definedName>
    <definedName name="o1sg">#REF!</definedName>
    <definedName name="o1ss">#REF!</definedName>
    <definedName name="o1stb">#REF!</definedName>
    <definedName name="o1stg">#REF!</definedName>
    <definedName name="o1sts">#REF!</definedName>
    <definedName name="o4hb">#REF!</definedName>
    <definedName name="o4hg">#REF!</definedName>
    <definedName name="o4hs">#REF!</definedName>
    <definedName name="o4lb">#REF!</definedName>
    <definedName name="o4lg">#REF!</definedName>
    <definedName name="o4ls">#REF!</definedName>
    <definedName name="o4mb">#REF!</definedName>
    <definedName name="o4mg">#REF!</definedName>
    <definedName name="o4ms">#REF!</definedName>
    <definedName name="o4sb">#REF!</definedName>
    <definedName name="o4sg">#REF!</definedName>
    <definedName name="o4ss">#REF!</definedName>
    <definedName name="o4stb">#REF!</definedName>
    <definedName name="o4stg">#REF!</definedName>
    <definedName name="o4sts">#REF!</definedName>
    <definedName name="o5hb">#REF!</definedName>
    <definedName name="o5hg">#REF!</definedName>
    <definedName name="o5hs">#REF!</definedName>
    <definedName name="o5lb">#REF!</definedName>
    <definedName name="o5lg">#REF!</definedName>
    <definedName name="o5ls">#REF!</definedName>
    <definedName name="o5mb">#REF!</definedName>
    <definedName name="o5mg">#REF!</definedName>
    <definedName name="o5ms">#REF!</definedName>
    <definedName name="o5sb">#REF!</definedName>
    <definedName name="o5sg">#REF!</definedName>
    <definedName name="o5ss">#REF!</definedName>
    <definedName name="o5stb">#REF!</definedName>
    <definedName name="o5stg">#REF!</definedName>
    <definedName name="o5sts">#REF!</definedName>
    <definedName name="o6h">#REF!</definedName>
    <definedName name="o6l">#REF!</definedName>
    <definedName name="o6m">#REF!</definedName>
    <definedName name="o6s">#REF!</definedName>
    <definedName name="o6st">#REF!</definedName>
    <definedName name="o7hb">#REF!</definedName>
    <definedName name="o7hg">#REF!</definedName>
    <definedName name="o7hs">#REF!</definedName>
    <definedName name="o7lb">#REF!</definedName>
    <definedName name="o7lg">#REF!</definedName>
    <definedName name="o7ls">#REF!</definedName>
    <definedName name="o7mb">#REF!</definedName>
    <definedName name="o7mg">#REF!</definedName>
    <definedName name="o7ms">#REF!</definedName>
    <definedName name="o7sb">#REF!</definedName>
    <definedName name="o7sg">#REF!</definedName>
    <definedName name="o7ss">#REF!</definedName>
    <definedName name="o7stb">#REF!</definedName>
    <definedName name="o7stg">#REF!</definedName>
    <definedName name="o7sts">#REF!</definedName>
    <definedName name="o8hb">#REF!</definedName>
    <definedName name="o8hg">#REF!</definedName>
    <definedName name="o8hs">#REF!</definedName>
    <definedName name="o8lb">#REF!</definedName>
    <definedName name="o8lg">#REF!</definedName>
    <definedName name="o8ls">#REF!</definedName>
    <definedName name="o8mb">#REF!</definedName>
    <definedName name="o8mg">#REF!</definedName>
    <definedName name="o8ms">#REF!</definedName>
    <definedName name="o8sb">#REF!</definedName>
    <definedName name="o8sg">#REF!</definedName>
    <definedName name="o8ss">#REF!</definedName>
    <definedName name="o8stb">#REF!</definedName>
    <definedName name="o8stg">#REF!</definedName>
    <definedName name="o8sts">#REF!</definedName>
    <definedName name="OA합계">'[60]DS상세 (2)'!$H$45</definedName>
    <definedName name="OCPC">#REF!</definedName>
    <definedName name="Oct_Rel">#REF!</definedName>
    <definedName name="old">#REF!</definedName>
    <definedName name="One_Zone_Infrequent_Access">'서비스별 사양'!$J$13</definedName>
    <definedName name="oo">'[15]동원(3)'!#REF!</definedName>
    <definedName name="OPTION_PN">[27]OPT!$A$1:$A$65536</definedName>
    <definedName name="OPTION_PN6">[10]OPT!$A$1:$A$65536</definedName>
    <definedName name="OPTION_TOTAL">[27]OPT!$A$1:$E$65536</definedName>
    <definedName name="OPTION_TOTAL6">[10]OPT!$A$1:$E$65536</definedName>
    <definedName name="Options_Model_Level">#REF!</definedName>
    <definedName name="Options_Only_SKUs">#REF!</definedName>
    <definedName name="Ora_7">#REF!</definedName>
    <definedName name="Oracle_5">#REF!</definedName>
    <definedName name="Oracle_6">[31]총괄표!$I$11</definedName>
    <definedName name="ORG_CA1">#REF!</definedName>
    <definedName name="ORG_CA2">#REF!</definedName>
    <definedName name="ORG_IN1">#REF!</definedName>
    <definedName name="ORG_IN2">#REF!</definedName>
    <definedName name="ORGDOS1">#REF!</definedName>
    <definedName name="ORGDOS2">#REF!</definedName>
    <definedName name="ORGDUEP1">#REF!</definedName>
    <definedName name="ORGDUEP2">#REF!</definedName>
    <definedName name="ORGFOS1">#REF!</definedName>
    <definedName name="ORGFOS2">#REF!</definedName>
    <definedName name="ORGFUEP1">#REF!</definedName>
    <definedName name="ORGFUEP2">#REF!</definedName>
    <definedName name="ORGPAY_1">#REF!</definedName>
    <definedName name="ORGPAY_2">#REF!</definedName>
    <definedName name="ORGPMT1">#REF!</definedName>
    <definedName name="ORGPMT2">#REF!</definedName>
    <definedName name="ORGPTCA1">#REF!</definedName>
    <definedName name="ORGPTCA2">#REF!</definedName>
    <definedName name="OTrate">[25]Personnel!$A$13</definedName>
    <definedName name="outc">'[11]#REF'!$T$6</definedName>
    <definedName name="p" hidden="1">#REF!</definedName>
    <definedName name="P550OO">[61]SV!$A$1:$A$65536</definedName>
    <definedName name="PAP">#REF!</definedName>
    <definedName name="part">#REF!</definedName>
    <definedName name="part_no">#REF!</definedName>
    <definedName name="PartialPeriod">#REF!</definedName>
    <definedName name="PartialPricing">#REF!</definedName>
    <definedName name="PartNumber">#REF!</definedName>
    <definedName name="Partnumber1">#REF!</definedName>
    <definedName name="PCLEASEPERIOD">[62]inputarea_ref!#REF!</definedName>
    <definedName name="Pegasus">#REF!</definedName>
    <definedName name="PERT" hidden="1">{#N/A,#N/A,FALSE,"ALM-ASISC"}</definedName>
    <definedName name="PL_storage">[10]Supplement2!#REF!</definedName>
    <definedName name="pm_data">[63]PriceMaster!$A$14:$C$311</definedName>
    <definedName name="Pmt_Yr">'[46]분류 '!$F$21</definedName>
    <definedName name="PN">'[63]Upgrades pricing'!#REF!</definedName>
    <definedName name="PP">#REF!</definedName>
    <definedName name="PPP">#REF!</definedName>
    <definedName name="PRECONTRACT_SECTION">#REF!</definedName>
    <definedName name="PRICE">#REF!</definedName>
    <definedName name="price_all">[64]Price!$A$1:$F$65536</definedName>
    <definedName name="PRICE_CHANGE">#REF!</definedName>
    <definedName name="price_PN">[64]Price!$A$1:$A$65536</definedName>
    <definedName name="Price_Structure">#REF!</definedName>
    <definedName name="Price_Strucutre">#REF!</definedName>
    <definedName name="principal">#REF!</definedName>
    <definedName name="_xlnm.Print_Area">#REF!</definedName>
    <definedName name="PRINT_AREA_MI">#REF!</definedName>
    <definedName name="PRINT_TITLES_MI">#REF!</definedName>
    <definedName name="q">'[17]DS-장비'!$J$4</definedName>
    <definedName name="QA">#REF!</definedName>
    <definedName name="QMS">#REF!</definedName>
    <definedName name="qq" hidden="1">{#N/A,#N/A,FALSE,"ALM-ASISC"}</definedName>
    <definedName name="qqq" hidden="1">{#N/A,#N/A,FALSE,"ALM-ASISC"}</definedName>
    <definedName name="Queried_Logs">'서비스별 사양'!$Y$27</definedName>
    <definedName name="Quest">#REF!</definedName>
    <definedName name="Quote_Date">'[20]Quick Estimate'!$B$15</definedName>
    <definedName name="Quote_Number">'[20]Quick Estimate'!$F$11</definedName>
    <definedName name="Quote_Template_Version">'[20]Quick Estimate'!$F$1</definedName>
    <definedName name="qw" hidden="1">{#N/A,#N/A,FALSE,"ALM-ASISC"}</definedName>
    <definedName name="ra3.16xlarge">'서비스별 사양'!$AI$4:$AI$6</definedName>
    <definedName name="ra3.4xlarge">'서비스별 사양'!$AI$4:$AI$6</definedName>
    <definedName name="RANGE">#REF!</definedName>
    <definedName name="RAS">[64]Sheet1!$A$2:$J$130</definedName>
    <definedName name="RasGantt">#REF!</definedName>
    <definedName name="rat">#REF!</definedName>
    <definedName name="rate">#REF!</definedName>
    <definedName name="rate00">'[65]2000년'!$B$1</definedName>
    <definedName name="rate01">'[65]2001년'!$B$1</definedName>
    <definedName name="rate99">'[51]95년장비'!#REF!</definedName>
    <definedName name="RC0_서울">#REF!</definedName>
    <definedName name="RDS">'서비스별 사양'!$D$4:$D$146</definedName>
    <definedName name="RDS_AZ">'서비스별 사양'!$H$4:$H$6</definedName>
    <definedName name="RDS_DB">'서비스별 사양'!$G$4:$G$27</definedName>
    <definedName name="RDS_Storage">'서비스별 사양'!$AE$4:$AE$9</definedName>
    <definedName name="RDS_Storage_AZ">'서비스별 사양'!$AE$11:$AE$13</definedName>
    <definedName name="RE_CA1">#REF!</definedName>
    <definedName name="RE_CA2">#REF!</definedName>
    <definedName name="RE_COM1">#REF!</definedName>
    <definedName name="RE_COM2">#REF!</definedName>
    <definedName name="RE_IN1">#REF!</definedName>
    <definedName name="RE_IN2">#REF!</definedName>
    <definedName name="_xlnm.Recorder">#REF!</definedName>
    <definedName name="REDIRECT_SECTION">#REF!</definedName>
    <definedName name="REDOS1">#REF!</definedName>
    <definedName name="REDOS2">#REF!</definedName>
    <definedName name="Redshift">'서비스별 사양'!$AB$4:$AB$11</definedName>
    <definedName name="Reduced_Redundancy">'서비스별 사양'!$L$16:$L$21</definedName>
    <definedName name="REDUEP1">#REF!</definedName>
    <definedName name="REDUEP2">#REF!</definedName>
    <definedName name="REFOS1">#REF!</definedName>
    <definedName name="REFOS2">#REF!</definedName>
    <definedName name="REFRESHDESKTOP">#REF!</definedName>
    <definedName name="REFRESHOTHERS">#REF!</definedName>
    <definedName name="REFUEP1">#REF!</definedName>
    <definedName name="REFUEP2">#REF!</definedName>
    <definedName name="RelDatePls6">#REF!</definedName>
    <definedName name="RelDatPls6NP">#REF!</definedName>
    <definedName name="REPMT1">#REF!</definedName>
    <definedName name="REPMT2">#REF!</definedName>
    <definedName name="REPMTCA1">#REF!</definedName>
    <definedName name="REPMTCA2">#REF!</definedName>
    <definedName name="REPORT_LINES_TO_FORMAT">#REF!</definedName>
    <definedName name="REPORT_LINES_TO_FORMAT0">#REF!</definedName>
    <definedName name="REPORT_LINES_TO_FORMAT1">#REF!</definedName>
    <definedName name="REPORT_LINES_TO_FORMAT2">#REF!</definedName>
    <definedName name="REPORT_TOTALS_TO_FORMAT">#REF!</definedName>
    <definedName name="REPORT_TOTALS_TO_FORMAT0">#REF!</definedName>
    <definedName name="REPORT_TOTALS_TO_FORMAT1">#REF!</definedName>
    <definedName name="REPORT_TOTALS_TO_FORMAT2">#REF!</definedName>
    <definedName name="REPORT_TOTALS_TO_FORMAT3">#REF!</definedName>
    <definedName name="REPORT_TOTALS_TO_FORMAT4">#REF!</definedName>
    <definedName name="RI평균시간">기준데이터!$C$25</definedName>
    <definedName name="rla">#REF!</definedName>
    <definedName name="rlawlsgh">#REF!</definedName>
    <definedName name="RMFPATH">#REF!</definedName>
    <definedName name="RMFText">#REF!</definedName>
    <definedName name="RMPRINT">#REF!</definedName>
    <definedName name="RMS">#REF!</definedName>
    <definedName name="RNG">'[53]9월가격'!$A$1:$D$65536</definedName>
    <definedName name="Route53">'서비스별 사양'!$N$4:$N$7</definedName>
    <definedName name="rr" hidden="1">#REF!</definedName>
    <definedName name="RRR" hidden="1">#REF!</definedName>
    <definedName name="RSM_Address">'[20]Quick Estimate'!$B$159</definedName>
    <definedName name="RSM_City">'[20]Quick Estimate'!$B$160</definedName>
    <definedName name="RSM_Country">'[20]Quick Estimate'!$B$161</definedName>
    <definedName name="RSM_EMail">'[20]Quick Estimate'!$B$164</definedName>
    <definedName name="RSM_Fax">'[20]Quick Estimate'!$B$163</definedName>
    <definedName name="RSM_Name">'[20]Quick Estimate'!$B$158</definedName>
    <definedName name="RSM_Tel">'[20]Quick Estimate'!$B$162</definedName>
    <definedName name="rt00">#REF!</definedName>
    <definedName name="rx">'[18]2월가격'!$A$1:$A$65536</definedName>
    <definedName name="s">'[66]Oper Amount'!#REF!</definedName>
    <definedName name="S_DISC">#REF!</definedName>
    <definedName name="S3_">#REF!</definedName>
    <definedName name="SageMakerComponent">'서비스별 사양'!$AM$3:$AM$43</definedName>
    <definedName name="SageMakerInstance">'서비스별 사양'!$AN$3:$AN$121</definedName>
    <definedName name="SageMakerStorage">'서비스별 사양'!$AO$3:$AO$9</definedName>
    <definedName name="SAPBEXdnldView" hidden="1">"3X463MTVZUB8OOD2ENUH6G9OW"</definedName>
    <definedName name="SAPBEXrevision" hidden="1">1</definedName>
    <definedName name="SAPBEXsysID" hidden="1">"CBP"</definedName>
    <definedName name="SAPBEXwbID" hidden="1">"3U16GAMEV84R06SXP5J51EW40"</definedName>
    <definedName name="sb">'[44]unix-factor'!$E$6</definedName>
    <definedName name="SCDLC">#REF!</definedName>
    <definedName name="Scorpion_M2_processor">[10]Supplement2!#REF!</definedName>
    <definedName name="sdddd">#REF!:_RjC2</definedName>
    <definedName name="sdfsdfsdfdsfdsfdsfdsfdsf" localSheetId="5" hidden="1">{"'Desktop Inventory 현황'!$B$2:$O$35"}</definedName>
    <definedName name="sdfsdfsdfdsfdsfdsfdsfdsf" hidden="1">{"'Desktop Inventory 현황'!$B$2:$O$35"}</definedName>
    <definedName name="SeaGate">'[21]Crystal Report'!#REF!</definedName>
    <definedName name="Seawolf_M2_processor">[10]Supplement2!#REF!</definedName>
    <definedName name="seawolf_TRadder">#REF!</definedName>
    <definedName name="SEC_서울">#REF!</definedName>
    <definedName name="SelList">#REF!</definedName>
    <definedName name="SelListA">#REF!</definedName>
    <definedName name="SelListE">#REF!</definedName>
    <definedName name="SelListR">#REF!</definedName>
    <definedName name="SelListS">#REF!</definedName>
    <definedName name="sencount" hidden="1">102</definedName>
    <definedName name="Sequiter_Software">#REF!</definedName>
    <definedName name="SERVER">#REF!</definedName>
    <definedName name="Server_Box">#REF!</definedName>
    <definedName name="Server_pn">[67]price!$A$1:$A$65536</definedName>
    <definedName name="SERVER_PN6">[10]SV!$A$1:$A$65536</definedName>
    <definedName name="Server_total">[67]price!$A$1:$E$65536</definedName>
    <definedName name="SERVER_TOTAL6">[10]SV!$A$1:$E$65536</definedName>
    <definedName name="Services_Discount">'[20]Quick Estimate'!$B$19</definedName>
    <definedName name="Services_Subtotal">#REF!</definedName>
    <definedName name="Services_Total">#REF!</definedName>
    <definedName name="Services_Uplift">'[20]Quick Estimate'!$F$164</definedName>
    <definedName name="sg">'[44]unix-factor'!$C$6</definedName>
    <definedName name="sheet">'[35]Miser-P'!#REF!</definedName>
    <definedName name="sheets_name">#REF!:_RjC2</definedName>
    <definedName name="SHIP_TO_ADDRESS">#REF!</definedName>
    <definedName name="SHIP_TO_CONTACT">#REF!</definedName>
    <definedName name="SHIP_TO_LABEL">#REF!</definedName>
    <definedName name="SHIP_TO_NAME">#REF!</definedName>
    <definedName name="SHIP_TO_PHONE">#REF!</definedName>
    <definedName name="SIL">[54]데이타!$R$23:$S$32</definedName>
    <definedName name="SK">#N/A</definedName>
    <definedName name="skc">'[25]SL Master(SKC정보소재사업부문)'!$A$1:$J$32</definedName>
    <definedName name="SKChem">'[25]SL Master(케미칼)'!$A$1:$J$49</definedName>
    <definedName name="SKCorp">'[25]SL Master(SK Corp)'!$A$1:$J$190</definedName>
    <definedName name="SKEC">'[25]SL Master(건설)'!$A$1:$H$126</definedName>
    <definedName name="skever">'[25]SL Master(SKC화학사업부문)'!$A$1:$J$18</definedName>
    <definedName name="SKNW">#REF!:_RjC2</definedName>
    <definedName name="SKShip">'[25]SL Master(해운)'!$A$1:$H$39</definedName>
    <definedName name="SKT">'[25]SL Master(SKT)'!$A$1:$I$686</definedName>
    <definedName name="SKU_CHANGE">#REF!</definedName>
    <definedName name="SKU_CORRECTION">#REF!</definedName>
    <definedName name="SLA">'[20]Quick Estimate'!$B$119</definedName>
    <definedName name="SLA_Length">'[20]Quick Estimate'!$B$120</definedName>
    <definedName name="SlickEdit_Inc.">#REF!</definedName>
    <definedName name="SM">'[5]model master'!$A$2:$A$65</definedName>
    <definedName name="sm3b">'[13]2003'!$D$71</definedName>
    <definedName name="sm3g">'[13]2003'!$D$72</definedName>
    <definedName name="sm3ug">'[13]2003'!$D$76</definedName>
    <definedName name="SMPRINT">#REF!</definedName>
    <definedName name="SMTP">'서비스별 사양'!$U$9:$U$10</definedName>
    <definedName name="Snpv">#REF!</definedName>
    <definedName name="Snpvadm">#REF!</definedName>
    <definedName name="Snpvdc">#REF!</definedName>
    <definedName name="Snpvdt">#REF!</definedName>
    <definedName name="Snpvnw">#REF!</definedName>
    <definedName name="SNS">'서비스별 사양'!$S$4:$S$9</definedName>
    <definedName name="SNS_요청">'서비스별 사양'!$U$11:$U$12</definedName>
    <definedName name="Software_Discount">'[20]Quick Estimate'!$B$18</definedName>
    <definedName name="Software_FX_프로모션">#REF!</definedName>
    <definedName name="Software_Subtotal">#REF!</definedName>
    <definedName name="Software_Total">#REF!</definedName>
    <definedName name="Software_Uplift">'[20]Quick Estimate'!$F$163</definedName>
    <definedName name="SOLD_TO_ADDRESS">#REF!</definedName>
    <definedName name="SOLD_TO_CONTACT">#REF!</definedName>
    <definedName name="SOLD_TO_LABEL">#REF!</definedName>
    <definedName name="SOLD_TO_NAME">#REF!</definedName>
    <definedName name="SOLD_TO_PHONE">#REF!</definedName>
    <definedName name="SoundEdit">#REF!</definedName>
    <definedName name="SOURCE_AMS">OFFSET(#REF!,0,0,COUNTA(#REF!),COUNTA(#REF!))</definedName>
    <definedName name="source_con">OFFSET(#REF!,0,0,COUNTA(#REF!),COUNTA(#REF!))</definedName>
    <definedName name="SRP">#REF!</definedName>
    <definedName name="ss">'[44]unix-factor'!$D$6</definedName>
    <definedName name="SS_DISC">#REF!</definedName>
    <definedName name="SSD">#REF!</definedName>
    <definedName name="ssem">#REF!</definedName>
    <definedName name="SSN7C">#REF!</definedName>
    <definedName name="sss">'[68]유효성 검사용 Sheet (삭제금지)'!$F$5:$F$6</definedName>
    <definedName name="Standard">'서비스별 사양'!$L$8:$L$10</definedName>
    <definedName name="Standard_Infrequent_Access">#REF!</definedName>
    <definedName name="Standard_or_Intelligent_Tiering">'서비스별 사양'!$J$12:$J$14</definedName>
    <definedName name="stb">'[44]unix-factor'!$E$7</definedName>
    <definedName name="Steema_Software">#REF!</definedName>
    <definedName name="stg">'[44]unix-factor'!$C$7</definedName>
    <definedName name="STI_운영인력" localSheetId="5" hidden="1">{"'Desktop Inventory 현황'!$B$2:$O$35"}</definedName>
    <definedName name="STI_운영인력" hidden="1">{"'Desktop Inventory 현황'!$B$2:$O$35"}</definedName>
    <definedName name="STI할인율" localSheetId="5" hidden="1">{"'Desktop Inventory 현황'!$B$2:$O$35"}</definedName>
    <definedName name="STI할인율" hidden="1">{"'Desktop Inventory 현황'!$B$2:$O$35"}</definedName>
    <definedName name="Storage">'서비스별 사양'!$AG$7:$AG$14</definedName>
    <definedName name="Storage_Snapshot">'서비스별 사양'!$AG$16:$AG$17</definedName>
    <definedName name="stot">#REF!</definedName>
    <definedName name="Stranet_communication">#REF!</definedName>
    <definedName name="sts">'[44]unix-factor'!$D$7</definedName>
    <definedName name="Sturgeon_M2_processor">[10]Supplement2!#REF!</definedName>
    <definedName name="SUM" localSheetId="5" hidden="1">{"'Desktop Inventory 현황'!$B$2:$O$35"}</definedName>
    <definedName name="SUM" hidden="1">{"'Desktop Inventory 현황'!$B$2:$O$35"}</definedName>
    <definedName name="SUN_1999">'[45]Unix-Memory 단가 총괄'!$H$27</definedName>
    <definedName name="SUN_2000">'[45]Unix-Memory 단가 총괄'!$H$28</definedName>
    <definedName name="SUN_2001">'[45]Unix-Memory 단가 총괄'!$H$29</definedName>
    <definedName name="SUN_2002">'[45]Unix-Memory 단가 총괄'!$H$30</definedName>
    <definedName name="SUN_5">#REF!</definedName>
    <definedName name="SUN_6">[31]총괄표!$I$9</definedName>
    <definedName name="sun_7">#REF!</definedName>
    <definedName name="SUN_DC_Rate">#REF!</definedName>
    <definedName name="SUN_MHz_1999">'[45]Unix-MHz 단가 총괄'!$H$25</definedName>
    <definedName name="SUN_MHz_2000">'[45]Unix-MHz 단가 총괄'!$H$26</definedName>
    <definedName name="SUN_MHz_2001">'[45]Unix-MHz 단가 총괄'!$H$27</definedName>
    <definedName name="SUN_MHz_2002">'[45]Unix-MHz 단가 총괄'!$H$28</definedName>
    <definedName name="SUN_rate">#REF!</definedName>
    <definedName name="supportPlanType">기준데이터!$B$24:$B$27</definedName>
    <definedName name="svmr">#REF!</definedName>
    <definedName name="SVR">'[5]model master'!$A$2:$R$65</definedName>
    <definedName name="svr_arc">'[60]DS상세 (2)'!$I$17</definedName>
    <definedName name="SVRAG">#REF!</definedName>
    <definedName name="SVRDESC">#REF!</definedName>
    <definedName name="SW_MA_rate">#REF!</definedName>
    <definedName name="SW_rate">#REF!</definedName>
    <definedName name="SW_rate2">#REF!</definedName>
    <definedName name="SW_rate3">#REF!</definedName>
    <definedName name="SWAGE">#REF!</definedName>
    <definedName name="Swish">[21]Shareware!#REF!</definedName>
    <definedName name="swprice">#N/A</definedName>
    <definedName name="sw합계">'[60]DS상세 (2)'!$H$66</definedName>
    <definedName name="syntrillium">#REF!</definedName>
    <definedName name="SYSTEMS">#REF!</definedName>
    <definedName name="t">#REF!</definedName>
    <definedName name="Table2" localSheetId="5" hidden="1">{"'Desktop Inventory 현황'!$B$2:$O$35"}</definedName>
    <definedName name="Table2" hidden="1">{"'Desktop Inventory 현황'!$B$2:$O$35"}</definedName>
    <definedName name="Tags">'서비스별 사양'!$L$22</definedName>
    <definedName name="Tan_SW_5">#REF!</definedName>
    <definedName name="Tan_SW_6">[31]총괄표!$I$13</definedName>
    <definedName name="Tan_sw_7">#REF!</definedName>
    <definedName name="TANDEM_1999">'[45]Unix-Memory 단가 총괄'!$H$39</definedName>
    <definedName name="TANDEM_2000">'[45]Unix-Memory 단가 총괄'!$H$40</definedName>
    <definedName name="TANDEM_2001">'[45]Unix-Memory 단가 총괄'!$H$41</definedName>
    <definedName name="TANDEM_2002">'[45]Unix-Memory 단가 총괄'!$H$42</definedName>
    <definedName name="Tandem_5">#REF!</definedName>
    <definedName name="Tandem_6">[31]총괄표!$I$12</definedName>
    <definedName name="Tandem_7">#REF!</definedName>
    <definedName name="TDK">'[69]9GNG운반'!#REF!</definedName>
    <definedName name="TE" localSheetId="5" hidden="1">{"'Desktop Inventory 현황'!$B$2:$O$35"}</definedName>
    <definedName name="TE" hidden="1">{"'Desktop Inventory 현황'!$B$2:$O$35"}</definedName>
    <definedName name="TechSmith">[21]Shareware!#REF!</definedName>
    <definedName name="teff">#REF!</definedName>
    <definedName name="Tenancy">'서비스별 사양'!$AJ$4:$AJ$5</definedName>
    <definedName name="tesettestsets">#REF!</definedName>
    <definedName name="test">#REF!</definedName>
    <definedName name="TEST0">#REF!</definedName>
    <definedName name="TestDev_Subtotal">#REF!</definedName>
    <definedName name="TestDev_Total">#REF!</definedName>
    <definedName name="TESTHKEY">#REF!</definedName>
    <definedName name="TESTKEYS">#REF!</definedName>
    <definedName name="TESTVKEY">#REF!</definedName>
    <definedName name="ThisWb">#REF!</definedName>
    <definedName name="TideStone">#REF!</definedName>
    <definedName name="time">'[70]IBM UX'!#REF!</definedName>
    <definedName name="tivoli">[25]Tivoli!$H$4:$H$224</definedName>
    <definedName name="TodaysDate">#REF!</definedName>
    <definedName name="TOS">#REF!</definedName>
    <definedName name="tosend">'[71]2_send'!$A$1:$A$65536</definedName>
    <definedName name="TOTAL" hidden="1">{#N/A,#N/A,FALSE,"ALM-ASISC"}</definedName>
    <definedName name="TRADEIN_SECTION">#REF!</definedName>
    <definedName name="TRADEIN_SECTION_TOTAL">#REF!</definedName>
    <definedName name="Training">#REF!</definedName>
    <definedName name="TStorm_M2_Processor">[10]Supplement2!#REF!</definedName>
    <definedName name="tt" hidden="1">#REF!</definedName>
    <definedName name="TTT">#REF!</definedName>
    <definedName name="T옴니아견적서">#REF!</definedName>
    <definedName name="u">#REF!</definedName>
    <definedName name="UNIT">[71]FACTOR!$B$6</definedName>
    <definedName name="Unix">[6]Sheet1!$A$1:$B$584</definedName>
    <definedName name="UNIXDCS">'[58]UNIX(DCS)'!$U$1:$BB$65536</definedName>
    <definedName name="UNIXDS">'[58]UNIX(DS)'!$U$1:$BB$65536</definedName>
    <definedName name="unix단가표">#REF!</definedName>
    <definedName name="UPG_PN">#REF!</definedName>
    <definedName name="UserList">#REF!</definedName>
    <definedName name="UserListA">#REF!</definedName>
    <definedName name="UserListE">#REF!</definedName>
    <definedName name="UserListI">#REF!</definedName>
    <definedName name="UserListL">#REF!</definedName>
    <definedName name="UserListR">#REF!</definedName>
    <definedName name="UserListS">#REF!</definedName>
    <definedName name="UserListSE">#REF!</definedName>
    <definedName name="UserListSR">#REF!</definedName>
    <definedName name="UserListT">#REF!</definedName>
    <definedName name="UXAA1">#REF!</definedName>
    <definedName name="UXAA2">#REF!</definedName>
    <definedName name="UXAA3">#REF!</definedName>
    <definedName name="UXAA4">#REF!</definedName>
    <definedName name="UXAA5">#REF!</definedName>
    <definedName name="uxrt">#REF!</definedName>
    <definedName name="UX추이">[24]추이!$A$5:$E$53</definedName>
    <definedName name="V7Oracle">#REF!</definedName>
    <definedName name="V7Xbase">#REF!</definedName>
    <definedName name="VAT">#REF!</definedName>
    <definedName name="vbkjwhe" hidden="1">{#N/A,#N/A,FALSE,"ALM-ASISC"}</definedName>
    <definedName name="vdsvs" hidden="1">{"'Desktop Inventory 현황'!$B$2:$O$35"}</definedName>
    <definedName name="vdwf" hidden="1">{#N/A,#N/A,FALSE,"ALM-ASISC"}</definedName>
    <definedName name="vewtf" hidden="1">{#N/A,#N/A,FALSE,"ALM-ASISC"}</definedName>
    <definedName name="vhjkwghe" hidden="1">{#N/A,#N/A,FALSE,"ALM-ASISC"}</definedName>
    <definedName name="vhjkwhe" hidden="1">{#N/A,#N/A,FALSE,"ALM-ASISC"}</definedName>
    <definedName name="vhjkwlejh" hidden="1">{#N/A,#N/A,FALSE,"ALM-ASISC"}</definedName>
    <definedName name="vhjweklh" hidden="1">{#N/A,#N/A,FALSE,"ALM-ASISC"}</definedName>
    <definedName name="vhjwkhe" hidden="1">{#N/A,#N/A,FALSE,"ALM-ASISC"}</definedName>
    <definedName name="vhjwoe" hidden="1">{#N/A,#N/A,FALSE,"ALM-ASISC"}</definedName>
    <definedName name="vhjwole" hidden="1">{#N/A,#N/A,FALSE,"ALM-ASISC"}</definedName>
    <definedName name="vhlkjw" hidden="1">{#N/A,#N/A,FALSE,"ALM-ASISC"}</definedName>
    <definedName name="vhwjkeh" hidden="1">{#N/A,#N/A,FALSE,"ALM-ASISC"}</definedName>
    <definedName name="vjhkldw" hidden="1">{#N/A,#N/A,FALSE,"ALM-ASISC"}</definedName>
    <definedName name="vjkldw" hidden="1">{#N/A,#N/A,FALSE,"ALM-ASISC"}</definedName>
    <definedName name="vjklf" hidden="1">{#N/A,#N/A,FALSE,"ALM-ASISC"}</definedName>
    <definedName name="vjkls" hidden="1">{#N/A,#N/A,FALSE,"ALM-ASISC"}</definedName>
    <definedName name="vjkwhe" hidden="1">{#N/A,#N/A,FALSE,"ALM-ASISC"}</definedName>
    <definedName name="vjkwhgekj" hidden="1">{#N/A,#N/A,FALSE,"ALM-ASISC"}</definedName>
    <definedName name="vjpowei" hidden="1">{#N/A,#N/A,FALSE,"ALM-ASISC"}</definedName>
    <definedName name="vjwke" hidden="1">{#N/A,#N/A,FALSE,"ALM-ASISC"}</definedName>
    <definedName name="vjwkhekl" hidden="1">{#N/A,#N/A,FALSE,"ALM-ASISC"}</definedName>
    <definedName name="vjwoiei" hidden="1">{#N/A,#N/A,FALSE,"ALM-ASISC"}</definedName>
    <definedName name="vjwoieuhj" hidden="1">{#N/A,#N/A,FALSE,"ALM-ASISC"}</definedName>
    <definedName name="vkwle" hidden="1">{#N/A,#N/A,FALSE,"ALM-ASISC"}</definedName>
    <definedName name="Vmware">#REF!</definedName>
    <definedName name="vpcoperation">'서비스별 사양'!$AL$4:$AL$8</definedName>
    <definedName name="vpowoie" hidden="1">{#N/A,#N/A,FALSE,"ALM-ASISC"}</definedName>
    <definedName name="vvv">[38]총괄표!$I$10</definedName>
    <definedName name="vw" hidden="1">{#N/A,#N/A,FALSE,"ALM-ASISC"}</definedName>
    <definedName name="vwdfw" hidden="1">{#N/A,#N/A,FALSE,"ALM-ASISC"}</definedName>
    <definedName name="vwdfwe" hidden="1">{#N/A,#N/A,FALSE,"ALM-ASISC"}</definedName>
    <definedName name="vwe" hidden="1">{#N/A,#N/A,FALSE,"ALM-ASISC"}</definedName>
    <definedName name="vwef" hidden="1">{#N/A,#N/A,FALSE,"ALM-ASISC"}</definedName>
    <definedName name="vwefg" hidden="1">{#N/A,#N/A,FALSE,"ALM-ASISC"}</definedName>
    <definedName name="vwer" hidden="1">{#N/A,#N/A,FALSE,"ALM-ASISC"}</definedName>
    <definedName name="vwvw" hidden="1">{#N/A,#N/A,FALSE,"ALM-ASISC"}</definedName>
    <definedName name="w">#REF!</definedName>
    <definedName name="WACC">[72]INPUTAREA!$C$24</definedName>
    <definedName name="wd" hidden="1">{#N/A,#N/A,FALSE,"ALM-ASISC"}</definedName>
    <definedName name="wdqdearrdqwe" localSheetId="5" hidden="1">{"'Desktop Inventory 현황'!$B$2:$O$35"}</definedName>
    <definedName name="wdqdearrdqwe" hidden="1">{"'Desktop Inventory 현황'!$B$2:$O$35"}</definedName>
    <definedName name="werwe" hidden="1">{#N/A,#N/A,FALSE,"ALM-ASISC"}</definedName>
    <definedName name="wh">'[25]SL Master(워커힐)'!$A$1:$G$46</definedName>
    <definedName name="whan">#REF!</definedName>
    <definedName name="WhatsUpGoldPremium">[73]Ipswitch!#REF!</definedName>
    <definedName name="WinZip_Computing">[21]Shareware!#REF!</definedName>
    <definedName name="Wise_Solution">#REF!</definedName>
    <definedName name="wkeljd" hidden="1">{#N/A,#N/A,FALSE,"ALM-ASISC"}</definedName>
    <definedName name="Workstation_Units">#REF!</definedName>
    <definedName name="wqewqe" hidden="1">{#N/A,#N/A,FALSE,"ALM-ASISC"}</definedName>
    <definedName name="wrn.aaa." hidden="1">{#N/A,#N/A,FALSE,"ALM-ASISC"}</definedName>
    <definedName name="wrn.Aging._.and._.Trend._.Analysis.">#REF!</definedName>
    <definedName name="wrn.COSA._.FS._.국문.">#REF!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Quote._.with._.TC." hidden="1">{#N/A,#N/A,FALSE,"Quote";#N/A,#N/A,FALSE,"Terms &amp; Conditions"}</definedName>
    <definedName name="wrn.Short._.Report." hidden="1">{#N/A,#N/A,TRUE,"Cover";#N/A,#N/A,TRUE,"Header (eu)";#N/A,#N/A,TRUE,"Region Charts";#N/A,#N/A,TRUE,"T&amp;O By Region";#N/A,#N/A,TRUE,"AD Report"}</definedName>
    <definedName name="wrn.TEST." hidden="1">{#N/A,#N/A,FALSE,"3가";#N/A,#N/A,FALSE,"3나";#N/A,#N/A,FALSE,"3다"}</definedName>
    <definedName name="wrn.견적서.">#REF!</definedName>
    <definedName name="wrn.보고서.">#REF!</definedName>
    <definedName name="wrn.신용찬.">#REF!</definedName>
    <definedName name="wse">#N/A</definedName>
    <definedName name="WshtsListA">#REF!</definedName>
    <definedName name="WshtsListE">#REF!</definedName>
    <definedName name="WshtsListR">#REF!</definedName>
    <definedName name="WshtsListS">#REF!</definedName>
    <definedName name="WshtsListT">#REF!</definedName>
    <definedName name="wte" hidden="1">{#N/A,#N/A,FALSE,"ALM-ASISC"}</definedName>
    <definedName name="ww">#REF!</definedName>
    <definedName name="www">#REF!</definedName>
    <definedName name="x" hidden="1">#REF!</definedName>
    <definedName name="X___CTO_base">#REF!</definedName>
    <definedName name="XMDate">#REF!</definedName>
    <definedName name="XMDescr">#REF!</definedName>
    <definedName name="XMFile">#REF!</definedName>
    <definedName name="xref">#REF!</definedName>
    <definedName name="xxx">#REF!</definedName>
    <definedName name="xxxx">#REF!</definedName>
    <definedName name="y">#REF!</definedName>
    <definedName name="Year2000">'[72]2000'!$B$1:$AE$65536</definedName>
    <definedName name="Year2001">'[72]2001'!$B$1:$AE$65536</definedName>
    <definedName name="Year2002">'[72]2002'!$B$1:$AE$65536</definedName>
    <definedName name="Yes_No">[74]Lists!$S$5:$S$6</definedName>
    <definedName name="YY" hidden="1">{"'Desktop Inventory 현황'!$B$2:$O$35"}</definedName>
    <definedName name="z">#REF!</definedName>
    <definedName name="Z___Model_List__BTO_only_">#REF!</definedName>
    <definedName name="Zero_G">#REF!</definedName>
    <definedName name="zzz">#REF!</definedName>
    <definedName name="ㄱ" hidden="1">{#N/A,#N/A,FALSE,"3가";#N/A,#N/A,FALSE,"3나";#N/A,#N/A,FALSE,"3다"}</definedName>
    <definedName name="ㄱㄱ">#REF!</definedName>
    <definedName name="ㄱㄱㄱ" localSheetId="5" hidden="1">{"'Desktop Inventory 현황'!$B$2:$O$35"}</definedName>
    <definedName name="ㄱㄱㄱ" hidden="1">{"'Desktop Inventory 현황'!$B$2:$O$35"}</definedName>
    <definedName name="ㄱ쇽">'[75]Oper Amount'!#REF!</definedName>
    <definedName name="ㄱ쇽쇼">#REF!</definedName>
    <definedName name="ㄱ쇽쇼굑">#REF!</definedName>
    <definedName name="ㄱ쇽쇽">#REF!</definedName>
    <definedName name="ㄱ쇽쇽쇼">#REF!</definedName>
    <definedName name="ㄱㅎ기허깋갛">#REF!</definedName>
    <definedName name="ㄱㅎㄷㄱㅎ" hidden="1">{#N/A,#N/A,FALSE,"ALM-ASISC"}</definedName>
    <definedName name="가" localSheetId="5" hidden="1">{#N/A,#N/A,FALSE,"ALM-ASISC"}</definedName>
    <definedName name="가" hidden="1">{#N/A,#N/A,FALSE,"ALM-ASISC"}</definedName>
    <definedName name="가2" hidden="1">{#N/A,#N/A,FALSE,"3가";#N/A,#N/A,FALSE,"3나";#N/A,#N/A,FALSE,"3다"}</definedName>
    <definedName name="가격표">#REF!</definedName>
    <definedName name="감가상각률">#REF!</definedName>
    <definedName name="개발" localSheetId="5" hidden="1">{"'Desktop Inventory 현황'!$B$2:$O$35"}</definedName>
    <definedName name="개발" hidden="1">{"'Desktop Inventory 현황'!$B$2:$O$35"}</definedName>
    <definedName name="개발서버">[76]SV!$A$1:$A$65536</definedName>
    <definedName name="개발자용도구" localSheetId="5">기준데이터!$H$3:$H$9</definedName>
    <definedName name="개발자용도구">기준데이터!$H$3:$H$9</definedName>
    <definedName name="개보수">#REF!</definedName>
    <definedName name="개선전환비율">[3]이름표!$B$4</definedName>
    <definedName name="견적">#REF!</definedName>
    <definedName name="견적번호">#REF!</definedName>
    <definedName name="견적서">[77]PLT8500!$A$2:$A$30</definedName>
    <definedName name="견적서_2000명">#REF!</definedName>
    <definedName name="결정치">#REF!</definedName>
    <definedName name="결제">기준데이터!$C$19:$C$21</definedName>
    <definedName name="계산서list_재고list_List">[78]재고list!#REF!</definedName>
    <definedName name="계획표">#REF!</definedName>
    <definedName name="고객사및사업명">#REF!</definedName>
    <definedName name="고객사별Site별부서별_수량">#REF!</definedName>
    <definedName name="공사설명서" hidden="1">{#N/A,#N/A,FALSE,"ALM-ASISC"}</definedName>
    <definedName name="관리도구" localSheetId="5">기준데이터!$I$3:$I$15</definedName>
    <definedName name="관리도구">기준데이터!$I$3:$I$15</definedName>
    <definedName name="광">#REF!</definedName>
    <definedName name="광중계기">#REF!</definedName>
    <definedName name="구분">#REF!</definedName>
    <definedName name="구분항목">#REF!</definedName>
    <definedName name="국사임대면적총괄">{"'보고양식'!$A$58:$K$111"}</definedName>
    <definedName name="국소수_서울">#REF!</definedName>
    <definedName name="급여">#REF!</definedName>
    <definedName name="급여A">#REF!</definedName>
    <definedName name="기간">기준데이터!$B$19:$B$20</definedName>
    <definedName name="기공">#REF!</definedName>
    <definedName name="기본2">#REF!</definedName>
    <definedName name="기술등급">#REF!</definedName>
    <definedName name="기술분야">#REF!</definedName>
    <definedName name="기준Factor_SRC" hidden="1">{"'Desktop Inventory 현황'!$B$2:$O$35"}</definedName>
    <definedName name="기준환율">#REF!</definedName>
    <definedName name="기타" localSheetId="5">기준데이터!$Q$3:$Q$4</definedName>
    <definedName name="기타">기준데이터!$Q$3:$Q$4</definedName>
    <definedName name="기타_5">#REF!</definedName>
    <definedName name="기타_6">[31]총괄표!$I$14</definedName>
    <definedName name="기타_7">#REF!</definedName>
    <definedName name="기타경비">#REF!</definedName>
    <definedName name="긴급전화">#REF!</definedName>
    <definedName name="김동욱">#REF!</definedName>
    <definedName name="김영미">{"'보고양식'!$A$58:$K$111"}</definedName>
    <definedName name="ㄴ" hidden="1">#REF!</definedName>
    <definedName name="ㄴㄴ">#REF!</definedName>
    <definedName name="ㄴㄴㄴ">#REF!</definedName>
    <definedName name="ㄴㄹ" hidden="1">{#N/A,#N/A,FALSE,"ALM-ASISC"}</definedName>
    <definedName name="ㄴㅁㅇㅁ">#REF!</definedName>
    <definedName name="ㄴㅇ">#REF!</definedName>
    <definedName name="ㄴㅇㄹㄴㅇㄹ">#REF!</definedName>
    <definedName name="ㄴㅇㄹㅇㄹ">#REF!</definedName>
    <definedName name="ㄴ아러" hidden="1">{#N/A,#N/A,FALSE,"ALM-ASISC"}</definedName>
    <definedName name="ㄴㅣㅇㅏ">#REF!</definedName>
    <definedName name="나" localSheetId="5" hidden="1">{#N/A,#N/A,FALSE,"ALM-ASISC"}</definedName>
    <definedName name="나" hidden="1">{#N/A,#N/A,FALSE,"ALM-ASISC"}</definedName>
    <definedName name="나이스">#REF!</definedName>
    <definedName name="나이스이익">#REF!</definedName>
    <definedName name="납기1">[55]IN!$B$5</definedName>
    <definedName name="납기2">[79]IN!$B$5</definedName>
    <definedName name="납기3">[55]IN!$D$5</definedName>
    <definedName name="납기4">[79]IN!$D$5</definedName>
    <definedName name="네트워크" localSheetId="5">기준데이터!$E$3:$E$13</definedName>
    <definedName name="네트워크">기준데이터!$E$3:$E$13</definedName>
    <definedName name="노임단가" hidden="1">{#N/A,#N/A,FALSE,"ALM-ASISC"}</definedName>
    <definedName name="노출형">[54]DATA!$E$50:$F$59</definedName>
    <definedName name="뉴">'[80]유효성 검사용 Sheet (삭제금지)'!$D$5:$D$9</definedName>
    <definedName name="ㄷ">#REF!</definedName>
    <definedName name="ㄷ가" hidden="1">{#N/A,#N/A,FALSE,"ALM-ASISC"}</definedName>
    <definedName name="ㄷㄷ">[81]Supplement2!#REF!</definedName>
    <definedName name="ㄷㅇㄷㅇㄷㅇ">[82]Supplement2!#REF!</definedName>
    <definedName name="ㄷㅇㄷㅇㄷㅇㄷㅇㄷㅇㄷ">[82]Supplement2!#REF!</definedName>
    <definedName name="ㄷㅈ2ㅄ" hidden="1">{#N/A,#N/A,FALSE,"ALM-ASISC"}</definedName>
    <definedName name="다" localSheetId="5" hidden="1">{#N/A,#N/A,FALSE,"ALM-ASISC"}</definedName>
    <definedName name="다" hidden="1">{#N/A,#N/A,FALSE,"ALM-ASISC"}</definedName>
    <definedName name="단가">#REF!</definedName>
    <definedName name="담당업무">#REF!</definedName>
    <definedName name="담당자">#REF!</definedName>
    <definedName name="대구_공사비2" hidden="1">{#N/A,#N/A,FALSE,"ALM-ASISC"}</definedName>
    <definedName name="대구486D">#REF!</definedName>
    <definedName name="대금조건">#REF!</definedName>
    <definedName name="대상의">'[69]9GNG운반'!#REF!</definedName>
    <definedName name="데이터베이스" localSheetId="5">기준데이터!$D$3:$D$13</definedName>
    <definedName name="데이터베이스">기준데이터!$D$3:$D$13</definedName>
    <definedName name="도">#REF!</definedName>
    <definedName name="도입장비가격2" hidden="1">{"'Desktop Inventory 현황'!$B$2:$O$35"}</definedName>
    <definedName name="동">'[83]9GNG운반'!#REF!</definedName>
    <definedName name="동원">'[84]9GNG운반'!#REF!</definedName>
    <definedName name="동원인우너">'[83]9GNG운반'!#REF!</definedName>
    <definedName name="동원인원">'[83]9GNG운반'!#REF!</definedName>
    <definedName name="두지" hidden="1">{#N/A,#N/A,FALSE,"ALM-ASISC"}</definedName>
    <definedName name="둑ㅈ" hidden="1">{#N/A,#N/A,FALSE,"ALM-ASISC"}</definedName>
    <definedName name="등급">#REF!</definedName>
    <definedName name="ㄹ">#REF!</definedName>
    <definedName name="ㄹㄹ">'[51]Oper Amount'!#REF!</definedName>
    <definedName name="ㄹㄹㄹ" localSheetId="5" hidden="1">{"'Desktop Inventory 현황'!$B$2:$O$35"}</definedName>
    <definedName name="ㄹㄹㄹ" hidden="1">{"'Desktop Inventory 현황'!$B$2:$O$35"}</definedName>
    <definedName name="ㄹㄹㄹㄹ" hidden="1">{#N/A,#N/A,FALSE,"ALM-ASISC"}</definedName>
    <definedName name="ㄹㄹㄹㅇㅇ">#REF!</definedName>
    <definedName name="ㄹㅇㅁㄴㄹ" hidden="1">{#N/A,#N/A,FALSE,"3가";#N/A,#N/A,FALSE,"3나";#N/A,#N/A,FALSE,"3다"}</definedName>
    <definedName name="ㄹㅇㅎㅎ" hidden="1">{"'Desktop Inventory 현황'!$B$2:$O$35"}</definedName>
    <definedName name="라" hidden="1">{#N/A,#N/A,FALSE,"ALM-ASISC"}</definedName>
    <definedName name="라2" hidden="1">{#N/A,#N/A,FALSE,"ALM-ASISC"}</definedName>
    <definedName name="레거시_개발_운영">#REF!</definedName>
    <definedName name="루슨트">#REF!</definedName>
    <definedName name="룰" hidden="1">{#N/A,#N/A,FALSE,"3가";#N/A,#N/A,FALSE,"3나";#N/A,#N/A,FALSE,"3다"}</definedName>
    <definedName name="류수현">#REF!</definedName>
    <definedName name="ㄻㄹ" hidden="1">{#N/A,#N/A,FALSE,"3가";#N/A,#N/A,FALSE,"3나";#N/A,#N/A,FALSE,"3다"}</definedName>
    <definedName name="ㅀㄹㅇ">'[75]Oper Amount'!#REF!</definedName>
    <definedName name="ㅁ">#REF!</definedName>
    <definedName name="ㅁ1">[85]취소!#REF!</definedName>
    <definedName name="ㅁㄴ">#REF!</definedName>
    <definedName name="ㅁㄴㅇㅁㄴㅇㅁ">#REF!</definedName>
    <definedName name="ㅁㄹ">#N/A</definedName>
    <definedName name="ㅁㄻㄴㄹ" hidden="1">{#N/A,#N/A,FALSE,"3가";#N/A,#N/A,FALSE,"3나";#N/A,#N/A,FALSE,"3다"}</definedName>
    <definedName name="ㅁㅁ" localSheetId="5" hidden="1">{"'Desktop Inventory 현황'!$B$2:$O$35"}</definedName>
    <definedName name="ㅁㅁ" hidden="1">{"'Desktop Inventory 현황'!$B$2:$O$35"}</definedName>
    <definedName name="ㅁㅁㅁ">#REF!</definedName>
    <definedName name="마" hidden="1">{#N/A,#N/A,FALSE,"ALM-ASISC"}</definedName>
    <definedName name="마이그레이션" localSheetId="5">기준데이터!$G$3:$G$11</definedName>
    <definedName name="마이그레이션">기준데이터!$G$3:$G$11</definedName>
    <definedName name="매입개방">[54]DATA!$E$6:$F$15</definedName>
    <definedName name="매출원가">#REF!</definedName>
    <definedName name="매출원가1">#REF!</definedName>
    <definedName name="머신러닝" localSheetId="5">기준데이터!$K$3:$K$15</definedName>
    <definedName name="머신러닝">기준데이터!$K$3:$K$15</definedName>
    <definedName name="메롱">#REF!:_RjC2</definedName>
    <definedName name="멜론" hidden="1">{#N/A,#N/A,FALSE,"3가";#N/A,#N/A,FALSE,"3나";#N/A,#N/A,FALSE,"3다"}</definedName>
    <definedName name="모니터링">'서비스별 사양'!$L$11</definedName>
    <definedName name="모니터링_계측기_시스템" comment="품목">#REF!</definedName>
    <definedName name="모바일_개발_운영">#REF!</definedName>
    <definedName name="모바일_푸시_알림">'서비스별 사양'!$U$4</definedName>
    <definedName name="모바일서비스" localSheetId="5">기준데이터!$N$3:$N$7</definedName>
    <definedName name="모바일서비스">기준데이터!$N$3:$N$7</definedName>
    <definedName name="뭐냐" localSheetId="5" hidden="1">{"'Desktop Inventory 현황'!$B$2:$O$35"}</definedName>
    <definedName name="뭐냐" hidden="1">{"'Desktop Inventory 현황'!$B$2:$O$35"}</definedName>
    <definedName name="ㅂ">#REF!</definedName>
    <definedName name="ㅂㅂ" hidden="1">{"'Desktop Inventory 현황'!$B$2:$O$35"}</definedName>
    <definedName name="ㅂㅂㅂ">#REF!</definedName>
    <definedName name="ㅂㅂㅂㅂ">[50]Supplement2!#REF!</definedName>
    <definedName name="ㅂㅂㅂㅂㅂ" hidden="1">{#N/A,#N/A,FALSE,"3가";#N/A,#N/A,FALSE,"3나";#N/A,#N/A,FALSE,"3다"}</definedName>
    <definedName name="ㅂㅈ">#REF!</definedName>
    <definedName name="바" hidden="1">{#N/A,#N/A,FALSE,"ALM-ASISC"}</definedName>
    <definedName name="박미자">{"'보고양식'!$A$58:$K$111"}</definedName>
    <definedName name="박영구0608">#REF!</definedName>
    <definedName name="박춘수">{"'보고양식'!$A$58:$K$111"}</definedName>
    <definedName name="벤더">#REF!</definedName>
    <definedName name="벤더1">#REF!</definedName>
    <definedName name="벤더2">#REF!</definedName>
    <definedName name="변경">{"'보고양식'!$A$58:$K$111"}</definedName>
    <definedName name="변경내역" hidden="1">{#N/A,#N/A,FALSE,"3가";#N/A,#N/A,FALSE,"3나";#N/A,#N/A,FALSE,"3다"}</definedName>
    <definedName name="보" hidden="1">{#N/A,#N/A,FALSE,"3가";#N/A,#N/A,FALSE,"3나";#N/A,#N/A,FALSE,"3다"}</definedName>
    <definedName name="보안" localSheetId="5">기준데이터!$F$3:$F$16</definedName>
    <definedName name="보안">기준데이터!$F$3:$F$16</definedName>
    <definedName name="부">#REF!</definedName>
    <definedName name="부대비용">#REF!</definedName>
    <definedName name="부동산">#REF!</definedName>
    <definedName name="분석" localSheetId="5">기준데이터!$J$3:$J$12</definedName>
    <definedName name="분석">기준데이터!$J$3:$J$12</definedName>
    <definedName name="분석설계">#REF!</definedName>
    <definedName name="비즈니스" localSheetId="5">기준데이터!$O$3:$O$5</definedName>
    <definedName name="비즈니스">기준데이터!$O$3:$O$5</definedName>
    <definedName name="ㅅ" localSheetId="5" hidden="1">{"'Desktop Inventory 현황'!$B$2:$O$35"}</definedName>
    <definedName name="ㅅ" hidden="1">{"'Desktop Inventory 현황'!$B$2:$O$35"}</definedName>
    <definedName name="ㅅ교">'[50]DS-최종'!$J$4</definedName>
    <definedName name="ㅅ굣교ㅗ">[86]DS_2Q!$J$3</definedName>
    <definedName name="ㅅㅅ" hidden="1">{"'Desktop Inventory 현황'!$B$2:$O$35"}</definedName>
    <definedName name="ㅅㅅㅅ" hidden="1">{"'Desktop Inventory 현황'!$B$2:$O$35"}</definedName>
    <definedName name="사" hidden="1">{#N/A,#N/A,FALSE,"ALM-ASISC"}</definedName>
    <definedName name="사원">#REF!</definedName>
    <definedName name="산업분야">#REF!</definedName>
    <definedName name="상담분석">#REF!</definedName>
    <definedName name="상태">'[69]9GNG운반'!#REF!</definedName>
    <definedName name="서버">[10]PLT8500!$A$2:$W$30</definedName>
    <definedName name="서버2" hidden="1">{"'Desktop Inventory 현황'!$B$2:$O$35"}</definedName>
    <definedName name="서버PL">[10]PLT8500!$A$2:$A$30</definedName>
    <definedName name="서비스요금">#REF!</definedName>
    <definedName name="설계">'[9]9GNG운반'!#REF!</definedName>
    <definedName name="설비">#REF!</definedName>
    <definedName name="설치_공사">#REF!</definedName>
    <definedName name="성장률">#REF!</definedName>
    <definedName name="센터연면적">[87]면적표!$C$3</definedName>
    <definedName name="센터전산실">[87]면적표!$C$4</definedName>
    <definedName name="소모품_Rate">#REF!</definedName>
    <definedName name="쇽">#REF!</definedName>
    <definedName name="수" hidden="1">{#N/A,#N/A,FALSE,"ALM-ASISC"}</definedName>
    <definedName name="수2">#REF!</definedName>
    <definedName name="수3">#REF!</definedName>
    <definedName name="수정" hidden="1">{#N/A,#N/A,FALSE,"ALM-ASISC"}</definedName>
    <definedName name="수정1" hidden="1">{#N/A,#N/A,FALSE,"ALM-ASISC"}</definedName>
    <definedName name="수정2" hidden="1">{#N/A,#N/A,FALSE,"ALM-ASISC"}</definedName>
    <definedName name="수정3" hidden="1">{#N/A,#N/A,FALSE,"ALM-ASISC"}</definedName>
    <definedName name="수정4" hidden="1">{#N/A,#N/A,FALSE,"ALM-ASISC"}</definedName>
    <definedName name="수정5" hidden="1">{#N/A,#N/A,FALSE,"ALM-ASISC"}</definedName>
    <definedName name="수정6" hidden="1">{#N/A,#N/A,FALSE,"ALM-ASISC"}</definedName>
    <definedName name="스토리지" localSheetId="5">기준데이터!$C$3:$C$12</definedName>
    <definedName name="스토리지">기준데이터!$C$3:$C$12</definedName>
    <definedName name="신규회선" hidden="1">{"'Desktop Inventory 현황'!$B$2:$O$35"}</definedName>
    <definedName name="신규회ㅓㄴ" hidden="1">{"'Desktop Inventory 현황'!$B$2:$O$35"}</definedName>
    <definedName name="신설변경" hidden="1">{#N/A,#N/A,FALSE,"3가";#N/A,#N/A,FALSE,"3나";#N/A,#N/A,FALSE,"3다"}</definedName>
    <definedName name="ㅆㅋㅂㅛ">#REF!</definedName>
    <definedName name="ㅇ">#REF!</definedName>
    <definedName name="ㅇ45">#REF!</definedName>
    <definedName name="ㅇㄴㄹㄴㅇㄹ">[86]DS_2Q!$J$3</definedName>
    <definedName name="ㅇㄴㅣㅏㅇ">#REF!</definedName>
    <definedName name="ㅇㄴㅣㅏㅇㄴㅣ">#REF!</definedName>
    <definedName name="ㅇ나닐ㄷ" hidden="1">{#N/A,#N/A,FALSE,"ALM-ASISC"}</definedName>
    <definedName name="ㅇㄷㄹㄹ" localSheetId="5" hidden="1">{"'Desktop Inventory 현황'!$B$2:$O$35"}</definedName>
    <definedName name="ㅇㄷㄹㄹ" hidden="1">{"'Desktop Inventory 현황'!$B$2:$O$35"}</definedName>
    <definedName name="ㅇㄹㄴㄹ">#REF!</definedName>
    <definedName name="ㅇㄹㄹ" hidden="1">{#N/A,#N/A,FALSE,"3가";#N/A,#N/A,FALSE,"3나";#N/A,#N/A,FALSE,"3다"}</definedName>
    <definedName name="ㅇㄹㅇ" hidden="1">{#N/A,#N/A,FALSE,"3가";#N/A,#N/A,FALSE,"3나";#N/A,#N/A,FALSE,"3다"}</definedName>
    <definedName name="ㅇㄹㅈㄷ" hidden="1">{#N/A,#N/A,FALSE,"ALM-ASISC"}</definedName>
    <definedName name="ㅇㅀㅇㅁㄹ" hidden="1">{#N/A,#N/A,FALSE,"3가";#N/A,#N/A,FALSE,"3나";#N/A,#N/A,FALSE,"3다"}</definedName>
    <definedName name="ㅇㅁㄴㄹ">#REF!</definedName>
    <definedName name="ㅇㅇ" localSheetId="5" hidden="1">{"'Desktop Inventory 현황'!$B$2:$O$35"}</definedName>
    <definedName name="ㅇㅇ" hidden="1">{"'Desktop Inventory 현황'!$B$2:$O$35"}</definedName>
    <definedName name="ㅇㅇㄹ">#REF!</definedName>
    <definedName name="ㅇㅇㄹ미루밍뤼">#REF!</definedName>
    <definedName name="ㅇㅇㄹㅈㅈ" hidden="1">{#N/A,#N/A,FALSE,"ALM-ASISC"}</definedName>
    <definedName name="ㅇㅇㅇ" localSheetId="5" hidden="1">{"'Desktop Inventory 현황'!$B$2:$O$35"}</definedName>
    <definedName name="ㅇㅇㅇ" hidden="1">{"'Desktop Inventory 현황'!$B$2:$O$35"}</definedName>
    <definedName name="ㅇㅇㅇㅇ">#REF!</definedName>
    <definedName name="ㅇ아" hidden="1">{#N/A,#N/A,FALSE,"3가";#N/A,#N/A,FALSE,"3나";#N/A,#N/A,FALSE,"3다"}</definedName>
    <definedName name="아" hidden="1">{#N/A,#N/A,FALSE,"ALM-ASISC"}</definedName>
    <definedName name="아ㅓㄹ" hidden="1">{#N/A,#N/A,FALSE,"ALM-ASISC"}</definedName>
    <definedName name="아ㅓㄹ지" hidden="1">{#N/A,#N/A,FALSE,"ALM-ASISC"}</definedName>
    <definedName name="아ㅓㅈ" hidden="1">{#N/A,#N/A,FALSE,"ALM-ASISC"}</definedName>
    <definedName name="아ㅓㅗㄹ" hidden="1">{#N/A,#N/A,FALSE,"ALM-ASISC"}</definedName>
    <definedName name="아ㅣㅈ" hidden="1">{#N/A,#N/A,FALSE,"ALM-ASISC"}</definedName>
    <definedName name="아ㅣㅈㅂ" hidden="1">{#N/A,#N/A,FALSE,"ALM-ASISC"}</definedName>
    <definedName name="애플리케이션통합" localSheetId="5">기준데이터!$M$3:$M$7</definedName>
    <definedName name="애플리케이션통합">기준데이터!$M$3:$M$7</definedName>
    <definedName name="야근식대">#REF!</definedName>
    <definedName name="얼">#REF!</definedName>
    <definedName name="엄익수">{"'보고양식'!$A$58:$K$111"}</definedName>
    <definedName name="업무상세">OFFSET(#REF!,,MATCH(#REF!,#REF!,0)-1,14)</definedName>
    <definedName name="연간_T.E.F._추정">#REF!</definedName>
    <definedName name="연구동SKT">[29]면적분포!#REF!</definedName>
    <definedName name="연구동공용공간합계">[29]면적분포!$K$18</definedName>
    <definedName name="연구동연면적">[87]면적표!$C$6</definedName>
    <definedName name="연구동전산실">[87]면적표!$C$7</definedName>
    <definedName name="연월차조서">#REF!</definedName>
    <definedName name="오">#REF!</definedName>
    <definedName name="요율">#REF!</definedName>
    <definedName name="요율1">'[88]견적서 N'!#REF!</definedName>
    <definedName name="용량">#REF!</definedName>
    <definedName name="운영" localSheetId="5" hidden="1">{"'Desktop Inventory 현황'!$B$2:$O$35"}</definedName>
    <definedName name="운영" hidden="1">{"'Desktop Inventory 현황'!$B$2:$O$35"}</definedName>
    <definedName name="운영비증가율">[11]기준정보!$B$9</definedName>
    <definedName name="원가환율">#REF!</definedName>
    <definedName name="월">#REF!</definedName>
    <definedName name="월요금">#REF!</definedName>
    <definedName name="유니텔">#REF!</definedName>
    <definedName name="유니텔1">#REF!</definedName>
    <definedName name="유지보수">#REF!</definedName>
    <definedName name="유효성">#REF!</definedName>
    <definedName name="이국진">{"'보고양식'!$A$58:$K$111"}</definedName>
    <definedName name="이름" hidden="1">#REF!</definedName>
    <definedName name="이름1">#REF!</definedName>
    <definedName name="이승규">{"'보고양식'!$A$58:$K$111"}</definedName>
    <definedName name="이유진">{"'보고양식'!$A$58:$K$111"}</definedName>
    <definedName name="이익">#REF!</definedName>
    <definedName name="이자율">#REF!</definedName>
    <definedName name="이정호1">#REF!</definedName>
    <definedName name="이정호2">#REF!</definedName>
    <definedName name="이진환">{"'보고양식'!$A$58:$K$111"}</definedName>
    <definedName name="이진환2">{"'보고양식'!$A$58:$K$111"}</definedName>
    <definedName name="익우러" localSheetId="5" hidden="1">{"'Desktop Inventory 현황'!$B$2:$O$35"}</definedName>
    <definedName name="익우러" hidden="1">{"'Desktop Inventory 현황'!$B$2:$O$35"}</definedName>
    <definedName name="인원수">#REF!</definedName>
    <definedName name="인정이자율">[39]INPUTAREA!$C$20</definedName>
    <definedName name="인정이자율1">[89]inputarea_ref!$R$5</definedName>
    <definedName name="인정이자율99">#REF!</definedName>
    <definedName name="일반현황__2_">#REF!</definedName>
    <definedName name="잊" hidden="1">{#N/A,#N/A,FALSE,"ALM-ASISC"}</definedName>
    <definedName name="ㅈ">#REF!</definedName>
    <definedName name="ㅈㄷㄱㅈㄷㄱ">'[90]유효성 검사용 Sheet (삭제금지)'!$B$5:$B$705</definedName>
    <definedName name="ㅈㄷㄷㄷㅈ" hidden="1">{"'Desktop Inventory 현황'!$B$2:$O$35"}</definedName>
    <definedName name="ㅈㄷㅂㅈㄷㅈㄷ">[10]Supplement2!#REF!</definedName>
    <definedName name="ㅈㅂㄷㅈㅂㄷ" hidden="1">{#N/A,#N/A,FALSE,"ALM-ASISC"}</definedName>
    <definedName name="ㅈㅈㅈ">[82]Supplement2!#REF!</definedName>
    <definedName name="ㅈㅈㅈㅈㅈ">{"'Desktop Inventory 현황'!$B$2:$O$35"}</definedName>
    <definedName name="자" hidden="1">{#N/A,#N/A,FALSE,"ALM-ASISC"}</definedName>
    <definedName name="자료1">#REF!</definedName>
    <definedName name="자료2">#REF!</definedName>
    <definedName name="자ㅓㄷ" hidden="1">{#N/A,#N/A,FALSE,"ALM-ASISC"}</definedName>
    <definedName name="작성중" hidden="1">#REF!</definedName>
    <definedName name="잔금">[22]!잔금</definedName>
    <definedName name="재고">#REF!</definedName>
    <definedName name="재료집계3">#REF!</definedName>
    <definedName name="저장">[22]!저장</definedName>
    <definedName name="전기출력2">[91]ELEC!$B$3:$M$3,[91]ELEC!$B$4:$M$4,[91]ELEC!$B$5:$M$5,[91]ELEC!$B$7:$M$7</definedName>
    <definedName name="전기출력3">[91]ELEC!$B$3:$M$3,[91]ELEC!$B$6:$M$6,[91]ELEC!$B$8:$M$8</definedName>
    <definedName name="전세권설정국사">{"'보고양식'!$A$58:$K$111"}</definedName>
    <definedName name="전체인원">#REF!</definedName>
    <definedName name="절삭">#REF!</definedName>
    <definedName name="정" hidden="1">{#N/A,#N/A,FALSE,"ALM-ASISC"}</definedName>
    <definedName name="정보통신">{"'보고양식'!$A$58:$K$111"}</definedName>
    <definedName name="정산서양식">[92]DB!$A$1:$IV$950</definedName>
    <definedName name="정승희대리제출분" localSheetId="5" hidden="1">{"'Desktop Inventory 현황'!$B$2:$O$35"}</definedName>
    <definedName name="정승희대리제출분" hidden="1">{"'Desktop Inventory 현황'!$B$2:$O$35"}</definedName>
    <definedName name="제조">#REF!</definedName>
    <definedName name="제조사">'[43]유효성 검사용 Sheet (삭제금지)'!$B$5:$B$705</definedName>
    <definedName name="제조사1">'[93]유효성 검사용 Sheet (삭제금지)'!$B$5:$B$705</definedName>
    <definedName name="제조사선택목록">#REF!</definedName>
    <definedName name="제주추가종합수정안" hidden="1">{#N/A,#N/A,FALSE,"3가";#N/A,#N/A,FALSE,"3나";#N/A,#N/A,FALSE,"3다"}</definedName>
    <definedName name="조별유형">#REF!</definedName>
    <definedName name="조정">#REF!</definedName>
    <definedName name="조정표" localSheetId="5" hidden="1">{"'Desktop Inventory 현황'!$B$2:$O$35"}</definedName>
    <definedName name="조정표" hidden="1">{"'Desktop Inventory 현황'!$B$2:$O$35"}</definedName>
    <definedName name="조형민">'[94]Netsgo-1'!#REF!</definedName>
    <definedName name="주변">[10]PLT8500!$A$31:$W$249</definedName>
    <definedName name="주변PL">[10]PLT8500!$A$31:$A$249</definedName>
    <definedName name="중간요약">#REF!</definedName>
    <definedName name="중계기현황">#REF!</definedName>
    <definedName name="중부" hidden="1">{#N/A,#N/A,FALSE,"3가";#N/A,#N/A,FALSE,"3나";#N/A,#N/A,FALSE,"3다"}</definedName>
    <definedName name="지급조건">#REF!</definedName>
    <definedName name="지더" hidden="1">{#N/A,#N/A,FALSE,"ALM-ASISC"}</definedName>
    <definedName name="지두" hidden="1">{#N/A,#N/A,FALSE,"ALM-ASISC"}</definedName>
    <definedName name="직매54P">#REF!</definedName>
    <definedName name="직원정보">#REF!</definedName>
    <definedName name="직종">#REF!</definedName>
    <definedName name="차" hidden="1">{#N/A,#N/A,FALSE,"ALM-ASISC"}</definedName>
    <definedName name="참조" localSheetId="5" hidden="1">{"'Desktop Inventory 현황'!$B$2:$O$35"}</definedName>
    <definedName name="참조" hidden="1">{"'Desktop Inventory 현황'!$B$2:$O$35"}</definedName>
    <definedName name="채용구분">#REF!</definedName>
    <definedName name="천국">{"'보고양식'!$A$58:$K$111"}</definedName>
    <definedName name="총_원_가">[95]손익분석!#REF!</definedName>
    <definedName name="총괄11" hidden="1">{#N/A,#N/A,FALSE,"3가";#N/A,#N/A,FALSE,"3나";#N/A,#N/A,FALSE,"3다"}</definedName>
    <definedName name="최종사용자컴퓨팅" localSheetId="5">기준데이터!$P$3:$P$6</definedName>
    <definedName name="최종사용자컴퓨팅">기준데이터!$P$3:$P$15</definedName>
    <definedName name="최항석">{"'보고양식'!$A$58:$K$111"}</definedName>
    <definedName name="추공내역서">#REF!</definedName>
    <definedName name="출고">[22]!출고</definedName>
    <definedName name="충남신설">#REF!</definedName>
    <definedName name="충북신설">#REF!</definedName>
    <definedName name="ㅋ">#REF!</definedName>
    <definedName name="ㅋㅋㅋ" localSheetId="5" hidden="1">{"'Desktop Inventory 현황'!$B$2:$O$35"}</definedName>
    <definedName name="ㅋㅋㅋ" hidden="1">{"'Desktop Inventory 현황'!$B$2:$O$35"}</definedName>
    <definedName name="카" hidden="1">{#N/A,#N/A,FALSE,"ALM-ASISC"}</definedName>
    <definedName name="카포넷">#N/A</definedName>
    <definedName name="컨설팅">#REF!</definedName>
    <definedName name="컴퓨팅" localSheetId="5">기준데이터!$B$3:$B$11</definedName>
    <definedName name="컴퓨팅">기준데이터!$B$3:$B$11</definedName>
    <definedName name="케이블간지">#REF!</definedName>
    <definedName name="코드">#REF!</definedName>
    <definedName name="ㅌ" hidden="1">{#N/A,#N/A,FALSE,"ALM-ASISC"}</definedName>
    <definedName name="ㅌ460">[76]SV!$A$1:$E$65536</definedName>
    <definedName name="ㅌ550">[61]SV!$A$1:$E$65536</definedName>
    <definedName name="타" hidden="1">{#N/A,#N/A,FALSE,"ALM-ASISC"}</definedName>
    <definedName name="테이블범위">#REF!</definedName>
    <definedName name="통관비">#REF!</definedName>
    <definedName name="통신" hidden="1">{#N/A,#N/A,FALSE,"3가";#N/A,#N/A,FALSE,"3나";#N/A,#N/A,FALSE,"3다"}</definedName>
    <definedName name="통신공사" hidden="1">{#N/A,#N/A,FALSE,"3가";#N/A,#N/A,FALSE,"3나";#N/A,#N/A,FALSE,"3다"}</definedName>
    <definedName name="통화">#REF!</definedName>
    <definedName name="특별시방서1" hidden="1">{#N/A,#N/A,FALSE,"ALM-ASISC"}</definedName>
    <definedName name="티컴">#REF!</definedName>
    <definedName name="티컴1">#REF!</definedName>
    <definedName name="티컴2">#REF!</definedName>
    <definedName name="팀별_2" localSheetId="5" hidden="1">{"'Desktop Inventory 현황'!$B$2:$O$35"}</definedName>
    <definedName name="팀별_2" hidden="1">{"'Desktop Inventory 현황'!$B$2:$O$35"}</definedName>
    <definedName name="ㅍ" hidden="1">{#N/A,#N/A,FALSE,"3가";#N/A,#N/A,FALSE,"3나";#N/A,#N/A,FALSE,"3다"}</definedName>
    <definedName name="ㅍㅌㅊ">#REF!</definedName>
    <definedName name="ㅍㅍㅍ">#REF!</definedName>
    <definedName name="파" hidden="1">{#N/A,#N/A,FALSE,"ALM-ASISC"}</definedName>
    <definedName name="파이프펜던트">[54]DATA!$E$17:$F$26</definedName>
    <definedName name="판매">[22]!판매</definedName>
    <definedName name="판매합계">[22]!판매합계</definedName>
    <definedName name="평균시간">#REF!</definedName>
    <definedName name="표준견적서">#REF!</definedName>
    <definedName name="품_______명">#REF!</definedName>
    <definedName name="품목">#REF!</definedName>
    <definedName name="품의">[96]DB!$A$1:$IV$950</definedName>
    <definedName name="프로젝트_관리">#REF!</definedName>
    <definedName name="ㅎ">#REF!</definedName>
    <definedName name="ㅎㄹ">#REF!</definedName>
    <definedName name="ㅎㄹㅇ">'[50]DS-최종'!$J$4</definedName>
    <definedName name="ㅎㅅㄻㅀㄴㅇ">#REF!</definedName>
    <definedName name="ㅎㅎㅎ">#REF!</definedName>
    <definedName name="하" hidden="1">{#N/A,#N/A,FALSE,"ALM-ASISC"}</definedName>
    <definedName name="한" hidden="1">{#N/A,#N/A,FALSE,"3가";#N/A,#N/A,FALSE,"3나";#N/A,#N/A,FALSE,"3다"}</definedName>
    <definedName name="합계">#REF!</definedName>
    <definedName name="항목">'[43]유효성 검사용 Sheet (삭제금지)'!$D$5:$D$9</definedName>
    <definedName name="허용전류">#REF!</definedName>
    <definedName name="협력사">{"'보고양식'!$A$58:$K$111"}</definedName>
    <definedName name="호" hidden="1">{"'Desktop Inventory 현황'!$B$2:$O$35"}</definedName>
    <definedName name="호스트IDS" hidden="1">{"'Desktop Inventory 현황'!$B$2:$O$35"}</definedName>
    <definedName name="홎ㅅㄱ도" hidden="1">{#N/A,#N/A,FALSE,"ALM-ASISC"}</definedName>
    <definedName name="화상">#N/A</definedName>
    <definedName name="환율">#REF!</definedName>
    <definedName name="환율달러">#REF!</definedName>
    <definedName name="환율변경">#REF!</definedName>
    <definedName name="환율올드">#REF!</definedName>
    <definedName name="ㅏㄷ" hidden="1">{#N/A,#N/A,FALSE,"ALM-ASISC"}</definedName>
    <definedName name="ㅏ도">#REF!</definedName>
    <definedName name="ㅏ딪" hidden="1">{#N/A,#N/A,FALSE,"ALM-ASISC"}</definedName>
    <definedName name="ㅏㅇ" hidden="1">{#N/A,#N/A,FALSE,"ALM-ASISC"}</definedName>
    <definedName name="ㅏ아">#REF!</definedName>
    <definedName name="ㅏ잊" hidden="1">{#N/A,#N/A,FALSE,"ALM-ASISC"}</definedName>
    <definedName name="ㅏ짇" hidden="1">{#N/A,#N/A,FALSE,"ALM-ASISC"}</definedName>
    <definedName name="ㅏㅏ">#REF!</definedName>
    <definedName name="ㅏㅏㅏ">#REF!</definedName>
    <definedName name="ㅏㅣㄴ" hidden="1">{#N/A,#N/A,FALSE,"ALM-ASISC"}</definedName>
    <definedName name="ㅏㅣㄷ" hidden="1">{#N/A,#N/A,FALSE,"ALM-ASISC"}</definedName>
    <definedName name="ㅑㅐ" hidden="1">{#N/A,#N/A,FALSE,"ALM-ASISC"}</definedName>
    <definedName name="ㅓ아ㅣㄷ" hidden="1">{#N/A,#N/A,FALSE,"ALM-ASISC"}</definedName>
    <definedName name="ㅕ">#REF!</definedName>
    <definedName name="ㅗㄷ">#REF!</definedName>
    <definedName name="ㅗㅅ고손소소소소">#REF!</definedName>
    <definedName name="ㅗㅎ">#REF!</definedName>
    <definedName name="ㅗㅎㄷ">#REF!</definedName>
    <definedName name="ㅛㅗ로">#REF!</definedName>
    <definedName name="ㅛㅗㅂ좆" hidden="1">#REF!</definedName>
    <definedName name="ㅜ" hidden="1">{#N/A,#N/A,FALSE,"ALM-ASISC"}</definedName>
    <definedName name="ㅜ다" hidden="1">{#N/A,#N/A,FALSE,"ALM-ASISC"}</definedName>
    <definedName name="ㅜㅇ" hidden="1">{#N/A,#N/A,FALSE,"3가";#N/A,#N/A,FALSE,"3나";#N/A,#N/A,FALSE,"3다"}</definedName>
    <definedName name="ㅜㅈ다" hidden="1">{#N/A,#N/A,FALSE,"ALM-ASISC"}</definedName>
    <definedName name="ㅜ자ㅣㅂ" hidden="1">{#N/A,#N/A,FALSE,"ALM-ASISC"}</definedName>
    <definedName name="ㅠ">#REF!</definedName>
    <definedName name="ㅠㄹㅇ">#REF!</definedName>
    <definedName name="ㅠㅠ">{"'보고양식'!$A$58:$K$111"}</definedName>
    <definedName name="ㅠㅣ180">#REF!</definedName>
    <definedName name="ㅡ" hidden="1">{#N/A,#N/A,FALSE,"ALM-ASISC"}</definedName>
    <definedName name="ㅣ">#REF!</definedName>
    <definedName name="ㅣ닺" hidden="1">{#N/A,#N/A,FALSE,"ALM-ASISC"}</definedName>
    <definedName name="ㅣㅇ" hidden="1">{#N/A,#N/A,FALSE,"ALM-ASISC"}</definedName>
    <definedName name="ㅣㅈ다" hidden="1">{#N/A,#N/A,FALSE,"ALM-ASISC"}</definedName>
    <definedName name="ㅣ잗" hidden="1">{#N/A,#N/A,FALSE,"ALM-ASISC"}</definedName>
    <definedName name="ㅣ젇" hidden="1">{#N/A,#N/A,FALSE,"ALM-ASISC"}</definedName>
    <definedName name="ㅣㅑㅓ3ㅣㅗㅓㅣㅜ히ㅜ읾">#REF!</definedName>
    <definedName name="ㅣㅣ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78" l="1"/>
  <c r="J19" i="78" s="1"/>
  <c r="J20" i="78" s="1"/>
  <c r="D19" i="78"/>
  <c r="J18" i="78"/>
  <c r="I18" i="78"/>
  <c r="D18" i="78"/>
  <c r="F16" i="88" l="1"/>
  <c r="G15" i="88"/>
  <c r="H15" i="88" s="1"/>
  <c r="G14" i="88"/>
  <c r="H14" i="88" s="1"/>
  <c r="D14" i="78"/>
  <c r="D15" i="78"/>
  <c r="D16" i="78"/>
  <c r="D17" i="78"/>
  <c r="D13" i="78"/>
  <c r="G10" i="88" l="1"/>
  <c r="G11" i="88"/>
  <c r="I15" i="78" s="1"/>
  <c r="J15" i="78" s="1"/>
  <c r="G12" i="88"/>
  <c r="I16" i="78" s="1"/>
  <c r="J16" i="78" s="1"/>
  <c r="G13" i="88"/>
  <c r="I17" i="78" s="1"/>
  <c r="J17" i="78" s="1"/>
  <c r="G9" i="88"/>
  <c r="I13" i="78" l="1"/>
  <c r="J13" i="78" s="1"/>
  <c r="G16" i="88"/>
  <c r="H11" i="88"/>
  <c r="H12" i="88"/>
  <c r="H10" i="88"/>
  <c r="I14" i="78"/>
  <c r="J14" i="78" s="1"/>
  <c r="H13" i="88"/>
  <c r="J21" i="78" l="1"/>
  <c r="G24" i="88"/>
  <c r="G26" i="88" s="1"/>
  <c r="H9" i="88"/>
  <c r="H32" i="88"/>
  <c r="G33" i="88"/>
  <c r="G34" i="88" s="1"/>
  <c r="H33" i="88"/>
  <c r="F22" i="88"/>
  <c r="G21" i="88"/>
  <c r="H21" i="88" s="1"/>
  <c r="G20" i="88"/>
  <c r="H20" i="88" s="1"/>
  <c r="G19" i="88"/>
  <c r="H19" i="88" s="1"/>
  <c r="G18" i="88"/>
  <c r="H18" i="88" s="1"/>
  <c r="G17" i="88"/>
  <c r="H17" i="88" s="1"/>
  <c r="H16" i="88" l="1"/>
  <c r="H24" i="88" s="1"/>
  <c r="G30" i="88"/>
  <c r="G28" i="88"/>
  <c r="H34" i="88"/>
  <c r="G22" i="88"/>
  <c r="H22" i="88" s="1"/>
  <c r="H29" i="88"/>
  <c r="G31" i="88" l="1"/>
  <c r="H30" i="88"/>
  <c r="G27" i="88" l="1"/>
  <c r="G36" i="88"/>
  <c r="G38" i="88" s="1"/>
  <c r="H26" i="88"/>
  <c r="H27" i="88" s="1"/>
  <c r="H28" i="88"/>
  <c r="H31" i="88" s="1"/>
  <c r="J32" i="78"/>
  <c r="J33" i="78" s="1"/>
  <c r="J27" i="78"/>
  <c r="J26" i="78"/>
  <c r="J24" i="78"/>
  <c r="J28" i="78" l="1"/>
  <c r="H36" i="88"/>
  <c r="H38" i="88" s="1"/>
  <c r="J22" i="78" l="1"/>
  <c r="J29" i="78" s="1"/>
  <c r="J30" i="78" s="1"/>
  <c r="U6995" i="69"/>
  <c r="U6994" i="69"/>
  <c r="U6993" i="69"/>
  <c r="U6992" i="69"/>
  <c r="U6991" i="69"/>
  <c r="U6990" i="69"/>
  <c r="U6989" i="69"/>
  <c r="U6988" i="69"/>
  <c r="U6987" i="69"/>
  <c r="U6986" i="69"/>
  <c r="U6985" i="69"/>
  <c r="U6984" i="69"/>
  <c r="U6983" i="69"/>
  <c r="U6982" i="69"/>
  <c r="U6981" i="69"/>
  <c r="U6980" i="69"/>
  <c r="U6979" i="69"/>
  <c r="U6978" i="69"/>
  <c r="U6977" i="69"/>
  <c r="U6976" i="69"/>
  <c r="U6975" i="69"/>
  <c r="U6974" i="69"/>
  <c r="U6973" i="69"/>
  <c r="U6972" i="69"/>
  <c r="U6971" i="69"/>
  <c r="U6970" i="69"/>
  <c r="U6969" i="69"/>
  <c r="U6968" i="69"/>
  <c r="U6967" i="69"/>
  <c r="U6966" i="69"/>
  <c r="U6965" i="69"/>
  <c r="U6964" i="69"/>
  <c r="U6963" i="69"/>
  <c r="U6962" i="69"/>
  <c r="U6961" i="69"/>
  <c r="U6960" i="69"/>
  <c r="U6959" i="69"/>
  <c r="U6958" i="69"/>
  <c r="U6957" i="69"/>
  <c r="U6956" i="69"/>
  <c r="U6955" i="69"/>
  <c r="U6954" i="69"/>
  <c r="U6953" i="69"/>
  <c r="U6952" i="69"/>
  <c r="U6951" i="69"/>
  <c r="U6950" i="69"/>
  <c r="U6949" i="69"/>
  <c r="U6948" i="69"/>
  <c r="U6947" i="69"/>
  <c r="U6946" i="69"/>
  <c r="U6945" i="69"/>
  <c r="U6944" i="69"/>
  <c r="U6943" i="69"/>
  <c r="U6942" i="69"/>
  <c r="U6941" i="69"/>
  <c r="U6940" i="69"/>
  <c r="U6939" i="69"/>
  <c r="U6938" i="69"/>
  <c r="U6937" i="69"/>
  <c r="U6936" i="69"/>
  <c r="U6935" i="69"/>
  <c r="U6934" i="69"/>
  <c r="U6933" i="69"/>
  <c r="U6932" i="69"/>
  <c r="U6931" i="69"/>
  <c r="U6930" i="69"/>
  <c r="U6929" i="69"/>
  <c r="U6928" i="69"/>
  <c r="U6927" i="69"/>
  <c r="U6926" i="69"/>
  <c r="U6925" i="69"/>
  <c r="U6924" i="69"/>
  <c r="U6923" i="69"/>
  <c r="U6922" i="69"/>
  <c r="U6921" i="69"/>
  <c r="U6920" i="69"/>
  <c r="U6919" i="69"/>
  <c r="U6918" i="69"/>
  <c r="U6917" i="69"/>
  <c r="U6916" i="69"/>
  <c r="U6915" i="69"/>
  <c r="U6914" i="69"/>
  <c r="U6913" i="69"/>
  <c r="U6912" i="69"/>
  <c r="U6911" i="69"/>
  <c r="U6910" i="69"/>
  <c r="U6909" i="69"/>
  <c r="U6908" i="69"/>
  <c r="U6907" i="69"/>
  <c r="U6906" i="69"/>
  <c r="U6905" i="69"/>
  <c r="U6904" i="69"/>
  <c r="U6903" i="69"/>
  <c r="U6902" i="69"/>
  <c r="U6901" i="69"/>
  <c r="U6900" i="69"/>
  <c r="U6899" i="69"/>
  <c r="U6898" i="69"/>
  <c r="U6897" i="69"/>
  <c r="U6896" i="69"/>
  <c r="U6895" i="69"/>
  <c r="U6894" i="69"/>
  <c r="U6893" i="69"/>
  <c r="U6892" i="69"/>
  <c r="U6891" i="69"/>
  <c r="U6890" i="69"/>
  <c r="U6889" i="69"/>
  <c r="U6888" i="69"/>
  <c r="U6887" i="69"/>
  <c r="U6886" i="69"/>
  <c r="U6885" i="69"/>
  <c r="U6884" i="69"/>
  <c r="U6883" i="69"/>
  <c r="U6882" i="69"/>
  <c r="U6881" i="69"/>
  <c r="U6880" i="69"/>
  <c r="U6879" i="69"/>
  <c r="U6878" i="69"/>
  <c r="U6877" i="69"/>
  <c r="U6876" i="69"/>
  <c r="U6875" i="69"/>
  <c r="U6874" i="69"/>
  <c r="U6873" i="69"/>
  <c r="U6872" i="69"/>
  <c r="U6871" i="69"/>
  <c r="U6870" i="69"/>
  <c r="U6869" i="69"/>
  <c r="U6868" i="69"/>
  <c r="U6867" i="69"/>
  <c r="U6866" i="69"/>
  <c r="U6865" i="69"/>
  <c r="U6864" i="69"/>
  <c r="U6863" i="69"/>
  <c r="U6862" i="69"/>
  <c r="U6861" i="69"/>
  <c r="U6860" i="69"/>
  <c r="U6859" i="69"/>
  <c r="U6858" i="69"/>
  <c r="U6857" i="69"/>
  <c r="U6856" i="69"/>
  <c r="U6855" i="69"/>
  <c r="U6854" i="69"/>
  <c r="U6853" i="69"/>
  <c r="U6852" i="69"/>
  <c r="U6851" i="69"/>
  <c r="U6850" i="69"/>
  <c r="U6849" i="69"/>
  <c r="U6848" i="69"/>
  <c r="U6847" i="69"/>
  <c r="U6846" i="69"/>
  <c r="U6845" i="69"/>
  <c r="U6844" i="69"/>
  <c r="U6843" i="69"/>
  <c r="U6842" i="69"/>
  <c r="U6841" i="69"/>
  <c r="U6840" i="69"/>
  <c r="U6839" i="69"/>
  <c r="U6838" i="69"/>
  <c r="U6837" i="69"/>
  <c r="U6836" i="69"/>
  <c r="U6835" i="69"/>
  <c r="U6834" i="69"/>
  <c r="U6833" i="69"/>
  <c r="U6832" i="69"/>
  <c r="U6831" i="69"/>
  <c r="U6830" i="69"/>
  <c r="U6829" i="69"/>
  <c r="U6828" i="69"/>
  <c r="U6827" i="69"/>
  <c r="U6826" i="69"/>
  <c r="U6825" i="69"/>
  <c r="U6824" i="69"/>
  <c r="U6823" i="69"/>
  <c r="U6822" i="69"/>
  <c r="U6821" i="69"/>
  <c r="U6820" i="69"/>
  <c r="U6819" i="69"/>
  <c r="U6818" i="69"/>
  <c r="U6817" i="69"/>
  <c r="U6816" i="69"/>
  <c r="U6815" i="69"/>
  <c r="U6814" i="69"/>
  <c r="U6813" i="69"/>
  <c r="U6812" i="69"/>
  <c r="U6811" i="69"/>
  <c r="U6810" i="69"/>
  <c r="U6809" i="69"/>
  <c r="U6808" i="69"/>
  <c r="U6807" i="69"/>
  <c r="U6806" i="69"/>
  <c r="U6805" i="69"/>
  <c r="U6804" i="69"/>
  <c r="U6803" i="69"/>
  <c r="U6802" i="69"/>
  <c r="U6801" i="69"/>
  <c r="U6800" i="69"/>
  <c r="U6799" i="69"/>
  <c r="U6798" i="69"/>
  <c r="U6797" i="69"/>
  <c r="U6796" i="69"/>
  <c r="U6795" i="69"/>
  <c r="U6794" i="69"/>
  <c r="U6793" i="69"/>
  <c r="U6792" i="69"/>
  <c r="U6791" i="69"/>
  <c r="U6790" i="69"/>
  <c r="U6789" i="69"/>
  <c r="U6788" i="69"/>
  <c r="U6787" i="69"/>
  <c r="U6786" i="69"/>
  <c r="U6785" i="69"/>
  <c r="U6784" i="69"/>
  <c r="U6783" i="69"/>
  <c r="U6782" i="69"/>
  <c r="U6781" i="69"/>
  <c r="U6780" i="69"/>
  <c r="U6779" i="69"/>
  <c r="U6778" i="69"/>
  <c r="U6777" i="69"/>
  <c r="U6776" i="69"/>
  <c r="U6775" i="69"/>
  <c r="U6774" i="69"/>
  <c r="U6773" i="69"/>
  <c r="U6772" i="69"/>
  <c r="U6771" i="69"/>
  <c r="U6770" i="69"/>
  <c r="U6769" i="69"/>
  <c r="U6768" i="69"/>
  <c r="U6767" i="69"/>
  <c r="U6766" i="69"/>
  <c r="U6765" i="69"/>
  <c r="U6764" i="69"/>
  <c r="U6763" i="69"/>
  <c r="U6762" i="69"/>
  <c r="U6761" i="69"/>
  <c r="U6760" i="69"/>
  <c r="U6759" i="69"/>
  <c r="U6758" i="69"/>
  <c r="U6757" i="69"/>
  <c r="U6756" i="69"/>
  <c r="U6755" i="69"/>
  <c r="U6754" i="69"/>
  <c r="U6753" i="69"/>
  <c r="U6752" i="69"/>
  <c r="U6751" i="69"/>
  <c r="U6750" i="69"/>
  <c r="U6749" i="69"/>
  <c r="U6748" i="69"/>
  <c r="U6747" i="69"/>
  <c r="U6746" i="69"/>
  <c r="U6745" i="69"/>
  <c r="U6744" i="69"/>
  <c r="U6743" i="69"/>
  <c r="U6742" i="69"/>
  <c r="U6741" i="69"/>
  <c r="U6740" i="69"/>
  <c r="U6739" i="69"/>
  <c r="U6738" i="69"/>
  <c r="U6737" i="69"/>
  <c r="U6736" i="69"/>
  <c r="U6735" i="69"/>
  <c r="U6734" i="69"/>
  <c r="U6733" i="69"/>
  <c r="U6732" i="69"/>
  <c r="U6731" i="69"/>
  <c r="U6730" i="69"/>
  <c r="U6729" i="69"/>
  <c r="U6728" i="69"/>
  <c r="U6727" i="69"/>
  <c r="U6726" i="69"/>
  <c r="U6725" i="69"/>
  <c r="U6724" i="69"/>
  <c r="U6723" i="69"/>
  <c r="U6722" i="69"/>
  <c r="U6721" i="69"/>
  <c r="U6720" i="69"/>
  <c r="U6719" i="69"/>
  <c r="U6718" i="69"/>
  <c r="U6717" i="69"/>
  <c r="U6716" i="69"/>
  <c r="U6715" i="69"/>
  <c r="U6714" i="69"/>
  <c r="U6713" i="69"/>
  <c r="U6712" i="69"/>
  <c r="U6711" i="69"/>
  <c r="U6710" i="69"/>
  <c r="U6709" i="69"/>
  <c r="U6708" i="69"/>
  <c r="U6707" i="69"/>
  <c r="U6706" i="69"/>
  <c r="U6705" i="69"/>
  <c r="U6704" i="69"/>
  <c r="U6703" i="69"/>
  <c r="U6702" i="69"/>
  <c r="U6701" i="69"/>
  <c r="U6700" i="69"/>
  <c r="U6699" i="69"/>
  <c r="U6698" i="69"/>
  <c r="U6697" i="69"/>
  <c r="U6696" i="69"/>
  <c r="U6695" i="69"/>
  <c r="U6694" i="69"/>
  <c r="U6693" i="69"/>
  <c r="U6692" i="69"/>
  <c r="U6691" i="69"/>
  <c r="U6690" i="69"/>
  <c r="U6689" i="69"/>
  <c r="U6688" i="69"/>
  <c r="U6687" i="69"/>
  <c r="U6686" i="69"/>
  <c r="U6685" i="69"/>
  <c r="U6684" i="69"/>
  <c r="U6683" i="69"/>
  <c r="U6682" i="69"/>
  <c r="U6681" i="69"/>
  <c r="U6680" i="69"/>
  <c r="U6679" i="69"/>
  <c r="U6678" i="69"/>
  <c r="U6677" i="69"/>
  <c r="U6676" i="69"/>
  <c r="U6675" i="69"/>
  <c r="U6674" i="69"/>
  <c r="U6673" i="69"/>
  <c r="U6672" i="69"/>
  <c r="U6671" i="69"/>
  <c r="U6670" i="69"/>
  <c r="U6669" i="69"/>
  <c r="U6668" i="69"/>
  <c r="U6667" i="69"/>
  <c r="U6666" i="69"/>
  <c r="U6665" i="69"/>
  <c r="U6664" i="69"/>
  <c r="U6663" i="69"/>
  <c r="U6662" i="69"/>
  <c r="U6661" i="69"/>
  <c r="U6660" i="69"/>
  <c r="U6659" i="69"/>
  <c r="U6658" i="69"/>
  <c r="U6657" i="69"/>
  <c r="U6656" i="69"/>
  <c r="U6655" i="69"/>
  <c r="U6654" i="69"/>
  <c r="U6653" i="69"/>
  <c r="U6652" i="69"/>
  <c r="U6651" i="69"/>
  <c r="U6650" i="69"/>
  <c r="U6649" i="69"/>
  <c r="U6648" i="69"/>
  <c r="U6647" i="69"/>
  <c r="U6646" i="69"/>
  <c r="U6645" i="69"/>
  <c r="U6644" i="69"/>
  <c r="U6643" i="69"/>
  <c r="U6642" i="69"/>
  <c r="U6641" i="69"/>
  <c r="U6640" i="69"/>
  <c r="U6639" i="69"/>
  <c r="U6638" i="69"/>
  <c r="U6637" i="69"/>
  <c r="U6636" i="69"/>
  <c r="U6635" i="69"/>
  <c r="U6634" i="69"/>
  <c r="U6633" i="69"/>
  <c r="U6632" i="69"/>
  <c r="U6631" i="69"/>
  <c r="U6630" i="69"/>
  <c r="U6629" i="69"/>
  <c r="U6628" i="69"/>
  <c r="U6627" i="69"/>
  <c r="U6626" i="69"/>
  <c r="U6625" i="69"/>
  <c r="U6624" i="69"/>
  <c r="U6623" i="69"/>
  <c r="U6622" i="69"/>
  <c r="U6621" i="69"/>
  <c r="U6620" i="69"/>
  <c r="U6619" i="69"/>
  <c r="U6618" i="69"/>
  <c r="U6617" i="69"/>
  <c r="U6616" i="69"/>
  <c r="U6615" i="69"/>
  <c r="U6614" i="69"/>
  <c r="U6613" i="69"/>
  <c r="U6612" i="69"/>
  <c r="U6611" i="69"/>
  <c r="U6610" i="69"/>
  <c r="U6609" i="69"/>
  <c r="U6608" i="69"/>
  <c r="U6607" i="69"/>
  <c r="U6606" i="69"/>
  <c r="U6605" i="69"/>
  <c r="U6604" i="69"/>
  <c r="U6603" i="69"/>
  <c r="U6602" i="69"/>
  <c r="U6601" i="69"/>
  <c r="U6600" i="69"/>
  <c r="U6599" i="69"/>
  <c r="U6598" i="69"/>
  <c r="U6597" i="69"/>
  <c r="U6596" i="69"/>
  <c r="U6595" i="69"/>
  <c r="U6594" i="69"/>
  <c r="U6593" i="69"/>
  <c r="U6592" i="69"/>
  <c r="U6591" i="69"/>
  <c r="U6590" i="69"/>
  <c r="U6589" i="69"/>
  <c r="U6588" i="69"/>
  <c r="U6587" i="69"/>
  <c r="U6586" i="69"/>
  <c r="U6585" i="69"/>
  <c r="U6584" i="69"/>
  <c r="U6583" i="69"/>
  <c r="U6582" i="69"/>
  <c r="U6581" i="69"/>
  <c r="U6580" i="69"/>
  <c r="U6579" i="69"/>
  <c r="U6578" i="69"/>
  <c r="U6577" i="69"/>
  <c r="U6576" i="69"/>
  <c r="U6575" i="69"/>
  <c r="U6574" i="69"/>
  <c r="U6573" i="69"/>
  <c r="U6572" i="69"/>
  <c r="U6571" i="69"/>
  <c r="U6570" i="69"/>
  <c r="U6569" i="69"/>
  <c r="U6568" i="69"/>
  <c r="U6567" i="69"/>
  <c r="U6566" i="69"/>
  <c r="U6565" i="69"/>
  <c r="U6564" i="69"/>
  <c r="U6563" i="69"/>
  <c r="U6562" i="69"/>
  <c r="U6561" i="69"/>
  <c r="U6560" i="69"/>
  <c r="U6559" i="69"/>
  <c r="U6558" i="69"/>
  <c r="U6557" i="69"/>
  <c r="U6556" i="69"/>
  <c r="U6555" i="69"/>
  <c r="U6554" i="69"/>
  <c r="U6553" i="69"/>
  <c r="U6552" i="69"/>
  <c r="U6551" i="69"/>
  <c r="U6550" i="69"/>
  <c r="U6549" i="69"/>
  <c r="U6548" i="69"/>
  <c r="U6547" i="69"/>
  <c r="U6546" i="69"/>
  <c r="U6545" i="69"/>
  <c r="U6544" i="69"/>
  <c r="U6543" i="69"/>
  <c r="U6542" i="69"/>
  <c r="U6541" i="69"/>
  <c r="U6540" i="69"/>
  <c r="U6539" i="69"/>
  <c r="U6538" i="69"/>
  <c r="U6537" i="69"/>
  <c r="U6536" i="69"/>
  <c r="U6535" i="69"/>
  <c r="U6534" i="69"/>
  <c r="U6533" i="69"/>
  <c r="U6532" i="69"/>
  <c r="U6531" i="69"/>
  <c r="U6530" i="69"/>
  <c r="U6529" i="69"/>
  <c r="U6528" i="69"/>
  <c r="U6527" i="69"/>
  <c r="U6526" i="69"/>
  <c r="U6525" i="69"/>
  <c r="U6524" i="69"/>
  <c r="U6523" i="69"/>
  <c r="U6522" i="69"/>
  <c r="U6521" i="69"/>
  <c r="U6520" i="69"/>
  <c r="U6519" i="69"/>
  <c r="U6518" i="69"/>
  <c r="U6517" i="69"/>
  <c r="U6516" i="69"/>
  <c r="U6515" i="69"/>
  <c r="U6514" i="69"/>
  <c r="U6513" i="69"/>
  <c r="U6512" i="69"/>
  <c r="U6511" i="69"/>
  <c r="U6510" i="69"/>
  <c r="U6509" i="69"/>
  <c r="U6508" i="69"/>
  <c r="U6507" i="69"/>
  <c r="U6506" i="69"/>
  <c r="U6505" i="69"/>
  <c r="U6504" i="69"/>
  <c r="U6503" i="69"/>
  <c r="U6502" i="69"/>
  <c r="U6501" i="69"/>
  <c r="U6500" i="69"/>
  <c r="U6499" i="69"/>
  <c r="U6498" i="69"/>
  <c r="U6497" i="69"/>
  <c r="U6496" i="69"/>
  <c r="U6495" i="69"/>
  <c r="U6494" i="69"/>
  <c r="U6493" i="69"/>
  <c r="U6492" i="69"/>
  <c r="U6491" i="69"/>
  <c r="U6490" i="69"/>
  <c r="AA6489" i="69"/>
  <c r="Z6489" i="69"/>
  <c r="Y6489" i="69"/>
  <c r="X6489" i="69"/>
  <c r="W6489" i="69"/>
  <c r="V6489" i="69"/>
  <c r="U6489" i="69"/>
  <c r="AA6488" i="69"/>
  <c r="Z6488" i="69"/>
  <c r="Y6488" i="69"/>
  <c r="X6488" i="69"/>
  <c r="W6488" i="69"/>
  <c r="V6488" i="69"/>
  <c r="U6488" i="69"/>
  <c r="AA6487" i="69"/>
  <c r="Z6487" i="69"/>
  <c r="Y6487" i="69"/>
  <c r="X6487" i="69"/>
  <c r="W6487" i="69"/>
  <c r="V6487" i="69"/>
  <c r="U6487" i="69"/>
  <c r="AA6486" i="69"/>
  <c r="Z6486" i="69"/>
  <c r="Y6486" i="69"/>
  <c r="X6486" i="69"/>
  <c r="W6486" i="69"/>
  <c r="V6486" i="69"/>
  <c r="U6486" i="69"/>
  <c r="AA6485" i="69"/>
  <c r="Z6485" i="69"/>
  <c r="Y6485" i="69"/>
  <c r="X6485" i="69"/>
  <c r="W6485" i="69"/>
  <c r="V6485" i="69"/>
  <c r="U6485" i="69"/>
  <c r="AA6484" i="69"/>
  <c r="Z6484" i="69"/>
  <c r="Y6484" i="69"/>
  <c r="X6484" i="69"/>
  <c r="W6484" i="69"/>
  <c r="V6484" i="69"/>
  <c r="U6484" i="69"/>
  <c r="AA6483" i="69"/>
  <c r="Z6483" i="69"/>
  <c r="Y6483" i="69"/>
  <c r="X6483" i="69"/>
  <c r="W6483" i="69"/>
  <c r="V6483" i="69"/>
  <c r="U6483" i="69"/>
  <c r="AA6482" i="69"/>
  <c r="Z6482" i="69"/>
  <c r="Y6482" i="69"/>
  <c r="X6482" i="69"/>
  <c r="W6482" i="69"/>
  <c r="V6482" i="69"/>
  <c r="U6482" i="69"/>
  <c r="AA6481" i="69"/>
  <c r="Z6481" i="69"/>
  <c r="Y6481" i="69"/>
  <c r="X6481" i="69"/>
  <c r="W6481" i="69"/>
  <c r="V6481" i="69"/>
  <c r="U6481" i="69"/>
  <c r="AA6480" i="69"/>
  <c r="Z6480" i="69"/>
  <c r="Y6480" i="69"/>
  <c r="X6480" i="69"/>
  <c r="W6480" i="69"/>
  <c r="V6480" i="69"/>
  <c r="U6480" i="69"/>
  <c r="AA6479" i="69"/>
  <c r="Z6479" i="69"/>
  <c r="Y6479" i="69"/>
  <c r="X6479" i="69"/>
  <c r="W6479" i="69"/>
  <c r="V6479" i="69"/>
  <c r="U6479" i="69"/>
  <c r="AA6478" i="69"/>
  <c r="Z6478" i="69"/>
  <c r="Y6478" i="69"/>
  <c r="X6478" i="69"/>
  <c r="W6478" i="69"/>
  <c r="V6478" i="69"/>
  <c r="U6478" i="69"/>
  <c r="AA6477" i="69"/>
  <c r="Z6477" i="69"/>
  <c r="Y6477" i="69"/>
  <c r="X6477" i="69"/>
  <c r="W6477" i="69"/>
  <c r="V6477" i="69"/>
  <c r="U6477" i="69"/>
  <c r="AA6476" i="69"/>
  <c r="Z6476" i="69"/>
  <c r="Y6476" i="69"/>
  <c r="X6476" i="69"/>
  <c r="W6476" i="69"/>
  <c r="V6476" i="69"/>
  <c r="U6476" i="69"/>
  <c r="AA6475" i="69"/>
  <c r="Z6475" i="69"/>
  <c r="Y6475" i="69"/>
  <c r="X6475" i="69"/>
  <c r="W6475" i="69"/>
  <c r="V6475" i="69"/>
  <c r="U6475" i="69"/>
  <c r="AA6474" i="69"/>
  <c r="Z6474" i="69"/>
  <c r="Y6474" i="69"/>
  <c r="X6474" i="69"/>
  <c r="W6474" i="69"/>
  <c r="V6474" i="69"/>
  <c r="U6474" i="69"/>
  <c r="AA6473" i="69"/>
  <c r="Z6473" i="69"/>
  <c r="Y6473" i="69"/>
  <c r="X6473" i="69"/>
  <c r="W6473" i="69"/>
  <c r="V6473" i="69"/>
  <c r="U6473" i="69"/>
  <c r="AA6472" i="69"/>
  <c r="Z6472" i="69"/>
  <c r="Y6472" i="69"/>
  <c r="X6472" i="69"/>
  <c r="W6472" i="69"/>
  <c r="V6472" i="69"/>
  <c r="U6472" i="69"/>
  <c r="AA6471" i="69"/>
  <c r="Z6471" i="69"/>
  <c r="Y6471" i="69"/>
  <c r="X6471" i="69"/>
  <c r="W6471" i="69"/>
  <c r="V6471" i="69"/>
  <c r="U6471" i="69"/>
  <c r="AA6470" i="69"/>
  <c r="Z6470" i="69"/>
  <c r="Y6470" i="69"/>
  <c r="X6470" i="69"/>
  <c r="W6470" i="69"/>
  <c r="V6470" i="69"/>
  <c r="U6470" i="69"/>
  <c r="AA6469" i="69"/>
  <c r="Z6469" i="69"/>
  <c r="Y6469" i="69"/>
  <c r="X6469" i="69"/>
  <c r="W6469" i="69"/>
  <c r="V6469" i="69"/>
  <c r="U6469" i="69"/>
  <c r="AA6468" i="69"/>
  <c r="Z6468" i="69"/>
  <c r="Y6468" i="69"/>
  <c r="X6468" i="69"/>
  <c r="W6468" i="69"/>
  <c r="V6468" i="69"/>
  <c r="U6468" i="69"/>
  <c r="AA6467" i="69"/>
  <c r="Z6467" i="69"/>
  <c r="Y6467" i="69"/>
  <c r="X6467" i="69"/>
  <c r="W6467" i="69"/>
  <c r="V6467" i="69"/>
  <c r="U6467" i="69"/>
  <c r="AA6466" i="69"/>
  <c r="Z6466" i="69"/>
  <c r="Y6466" i="69"/>
  <c r="X6466" i="69"/>
  <c r="W6466" i="69"/>
  <c r="V6466" i="69"/>
  <c r="U6466" i="69"/>
  <c r="AA6465" i="69"/>
  <c r="Z6465" i="69"/>
  <c r="Y6465" i="69"/>
  <c r="X6465" i="69"/>
  <c r="W6465" i="69"/>
  <c r="V6465" i="69"/>
  <c r="U6465" i="69"/>
  <c r="AA6464" i="69"/>
  <c r="Z6464" i="69"/>
  <c r="Y6464" i="69"/>
  <c r="X6464" i="69"/>
  <c r="W6464" i="69"/>
  <c r="V6464" i="69"/>
  <c r="U6464" i="69"/>
  <c r="AA6463" i="69"/>
  <c r="Z6463" i="69"/>
  <c r="Y6463" i="69"/>
  <c r="X6463" i="69"/>
  <c r="W6463" i="69"/>
  <c r="V6463" i="69"/>
  <c r="U6463" i="69"/>
  <c r="AA6462" i="69"/>
  <c r="Z6462" i="69"/>
  <c r="Y6462" i="69"/>
  <c r="X6462" i="69"/>
  <c r="W6462" i="69"/>
  <c r="V6462" i="69"/>
  <c r="U6462" i="69"/>
  <c r="AA6461" i="69"/>
  <c r="Z6461" i="69"/>
  <c r="Y6461" i="69"/>
  <c r="X6461" i="69"/>
  <c r="W6461" i="69"/>
  <c r="V6461" i="69"/>
  <c r="U6461" i="69"/>
  <c r="AA6460" i="69"/>
  <c r="Z6460" i="69"/>
  <c r="Y6460" i="69"/>
  <c r="X6460" i="69"/>
  <c r="W6460" i="69"/>
  <c r="V6460" i="69"/>
  <c r="U6460" i="69"/>
  <c r="AA6459" i="69"/>
  <c r="Z6459" i="69"/>
  <c r="Y6459" i="69"/>
  <c r="X6459" i="69"/>
  <c r="W6459" i="69"/>
  <c r="V6459" i="69"/>
  <c r="U6459" i="69"/>
  <c r="AA6458" i="69"/>
  <c r="Z6458" i="69"/>
  <c r="Y6458" i="69"/>
  <c r="X6458" i="69"/>
  <c r="W6458" i="69"/>
  <c r="V6458" i="69"/>
  <c r="U6458" i="69"/>
  <c r="AA6457" i="69"/>
  <c r="Z6457" i="69"/>
  <c r="Y6457" i="69"/>
  <c r="X6457" i="69"/>
  <c r="W6457" i="69"/>
  <c r="V6457" i="69"/>
  <c r="U6457" i="69"/>
  <c r="AA6456" i="69"/>
  <c r="Z6456" i="69"/>
  <c r="Y6456" i="69"/>
  <c r="X6456" i="69"/>
  <c r="W6456" i="69"/>
  <c r="V6456" i="69"/>
  <c r="U6456" i="69"/>
  <c r="AA6455" i="69"/>
  <c r="Z6455" i="69"/>
  <c r="Y6455" i="69"/>
  <c r="X6455" i="69"/>
  <c r="W6455" i="69"/>
  <c r="V6455" i="69"/>
  <c r="U6455" i="69"/>
  <c r="AA6454" i="69"/>
  <c r="Z6454" i="69"/>
  <c r="Y6454" i="69"/>
  <c r="X6454" i="69"/>
  <c r="W6454" i="69"/>
  <c r="V6454" i="69"/>
  <c r="U6454" i="69"/>
  <c r="AA6453" i="69"/>
  <c r="Z6453" i="69"/>
  <c r="Y6453" i="69"/>
  <c r="X6453" i="69"/>
  <c r="W6453" i="69"/>
  <c r="V6453" i="69"/>
  <c r="U6453" i="69"/>
  <c r="AA6452" i="69"/>
  <c r="Z6452" i="69"/>
  <c r="Y6452" i="69"/>
  <c r="X6452" i="69"/>
  <c r="W6452" i="69"/>
  <c r="V6452" i="69"/>
  <c r="U6452" i="69"/>
  <c r="AA6451" i="69"/>
  <c r="Z6451" i="69"/>
  <c r="Y6451" i="69"/>
  <c r="X6451" i="69"/>
  <c r="W6451" i="69"/>
  <c r="V6451" i="69"/>
  <c r="U6451" i="69"/>
  <c r="AA6450" i="69"/>
  <c r="Z6450" i="69"/>
  <c r="Y6450" i="69"/>
  <c r="X6450" i="69"/>
  <c r="W6450" i="69"/>
  <c r="V6450" i="69"/>
  <c r="U6450" i="69"/>
  <c r="AA6449" i="69"/>
  <c r="Z6449" i="69"/>
  <c r="Y6449" i="69"/>
  <c r="X6449" i="69"/>
  <c r="W6449" i="69"/>
  <c r="V6449" i="69"/>
  <c r="U6449" i="69"/>
  <c r="AA6448" i="69"/>
  <c r="Z6448" i="69"/>
  <c r="Y6448" i="69"/>
  <c r="X6448" i="69"/>
  <c r="W6448" i="69"/>
  <c r="V6448" i="69"/>
  <c r="U6448" i="69"/>
  <c r="AA6447" i="69"/>
  <c r="Z6447" i="69"/>
  <c r="Y6447" i="69"/>
  <c r="X6447" i="69"/>
  <c r="W6447" i="69"/>
  <c r="V6447" i="69"/>
  <c r="U6447" i="69"/>
  <c r="AA6446" i="69"/>
  <c r="Z6446" i="69"/>
  <c r="Y6446" i="69"/>
  <c r="X6446" i="69"/>
  <c r="W6446" i="69"/>
  <c r="V6446" i="69"/>
  <c r="U6446" i="69"/>
  <c r="AA6445" i="69"/>
  <c r="Z6445" i="69"/>
  <c r="Y6445" i="69"/>
  <c r="X6445" i="69"/>
  <c r="W6445" i="69"/>
  <c r="V6445" i="69"/>
  <c r="U6445" i="69"/>
  <c r="AA6444" i="69"/>
  <c r="Z6444" i="69"/>
  <c r="Y6444" i="69"/>
  <c r="X6444" i="69"/>
  <c r="W6444" i="69"/>
  <c r="V6444" i="69"/>
  <c r="U6444" i="69"/>
  <c r="AA6443" i="69"/>
  <c r="Z6443" i="69"/>
  <c r="Y6443" i="69"/>
  <c r="X6443" i="69"/>
  <c r="W6443" i="69"/>
  <c r="V6443" i="69"/>
  <c r="U6443" i="69"/>
  <c r="AA6442" i="69"/>
  <c r="Z6442" i="69"/>
  <c r="Y6442" i="69"/>
  <c r="X6442" i="69"/>
  <c r="W6442" i="69"/>
  <c r="V6442" i="69"/>
  <c r="U6442" i="69"/>
  <c r="AA6441" i="69"/>
  <c r="Z6441" i="69"/>
  <c r="Y6441" i="69"/>
  <c r="X6441" i="69"/>
  <c r="W6441" i="69"/>
  <c r="V6441" i="69"/>
  <c r="U6441" i="69"/>
  <c r="AA6440" i="69"/>
  <c r="Z6440" i="69"/>
  <c r="Y6440" i="69"/>
  <c r="X6440" i="69"/>
  <c r="W6440" i="69"/>
  <c r="V6440" i="69"/>
  <c r="U6440" i="69"/>
  <c r="AA6439" i="69"/>
  <c r="Z6439" i="69"/>
  <c r="Y6439" i="69"/>
  <c r="X6439" i="69"/>
  <c r="W6439" i="69"/>
  <c r="V6439" i="69"/>
  <c r="U6439" i="69"/>
  <c r="AA6438" i="69"/>
  <c r="Z6438" i="69"/>
  <c r="Y6438" i="69"/>
  <c r="X6438" i="69"/>
  <c r="W6438" i="69"/>
  <c r="V6438" i="69"/>
  <c r="U6438" i="69"/>
  <c r="AA6437" i="69"/>
  <c r="Z6437" i="69"/>
  <c r="Y6437" i="69"/>
  <c r="X6437" i="69"/>
  <c r="W6437" i="69"/>
  <c r="V6437" i="69"/>
  <c r="U6437" i="69"/>
  <c r="AA6436" i="69"/>
  <c r="Z6436" i="69"/>
  <c r="Y6436" i="69"/>
  <c r="X6436" i="69"/>
  <c r="W6436" i="69"/>
  <c r="V6436" i="69"/>
  <c r="U6436" i="69"/>
  <c r="AA6435" i="69"/>
  <c r="Z6435" i="69"/>
  <c r="Y6435" i="69"/>
  <c r="X6435" i="69"/>
  <c r="W6435" i="69"/>
  <c r="V6435" i="69"/>
  <c r="U6435" i="69"/>
  <c r="AA6434" i="69"/>
  <c r="Z6434" i="69"/>
  <c r="Y6434" i="69"/>
  <c r="X6434" i="69"/>
  <c r="W6434" i="69"/>
  <c r="V6434" i="69"/>
  <c r="U6434" i="69"/>
  <c r="AA6433" i="69"/>
  <c r="Z6433" i="69"/>
  <c r="Y6433" i="69"/>
  <c r="X6433" i="69"/>
  <c r="W6433" i="69"/>
  <c r="V6433" i="69"/>
  <c r="U6433" i="69"/>
  <c r="AA6432" i="69"/>
  <c r="Z6432" i="69"/>
  <c r="Y6432" i="69"/>
  <c r="X6432" i="69"/>
  <c r="W6432" i="69"/>
  <c r="V6432" i="69"/>
  <c r="U6432" i="69"/>
  <c r="AA6431" i="69"/>
  <c r="Z6431" i="69"/>
  <c r="Y6431" i="69"/>
  <c r="X6431" i="69"/>
  <c r="W6431" i="69"/>
  <c r="V6431" i="69"/>
  <c r="U6431" i="69"/>
  <c r="AA6430" i="69"/>
  <c r="Z6430" i="69"/>
  <c r="Y6430" i="69"/>
  <c r="X6430" i="69"/>
  <c r="W6430" i="69"/>
  <c r="V6430" i="69"/>
  <c r="U6430" i="69"/>
  <c r="AA6429" i="69"/>
  <c r="Z6429" i="69"/>
  <c r="Y6429" i="69"/>
  <c r="X6429" i="69"/>
  <c r="W6429" i="69"/>
  <c r="V6429" i="69"/>
  <c r="U6429" i="69"/>
  <c r="AA6428" i="69"/>
  <c r="Z6428" i="69"/>
  <c r="Y6428" i="69"/>
  <c r="X6428" i="69"/>
  <c r="W6428" i="69"/>
  <c r="V6428" i="69"/>
  <c r="U6428" i="69"/>
  <c r="AA6427" i="69"/>
  <c r="Z6427" i="69"/>
  <c r="Y6427" i="69"/>
  <c r="X6427" i="69"/>
  <c r="W6427" i="69"/>
  <c r="V6427" i="69"/>
  <c r="U6427" i="69"/>
  <c r="AA6426" i="69"/>
  <c r="Z6426" i="69"/>
  <c r="Y6426" i="69"/>
  <c r="X6426" i="69"/>
  <c r="W6426" i="69"/>
  <c r="V6426" i="69"/>
  <c r="U6426" i="69"/>
  <c r="AA6425" i="69"/>
  <c r="Z6425" i="69"/>
  <c r="Y6425" i="69"/>
  <c r="X6425" i="69"/>
  <c r="W6425" i="69"/>
  <c r="V6425" i="69"/>
  <c r="U6425" i="69"/>
  <c r="AA6424" i="69"/>
  <c r="Z6424" i="69"/>
  <c r="Y6424" i="69"/>
  <c r="X6424" i="69"/>
  <c r="W6424" i="69"/>
  <c r="V6424" i="69"/>
  <c r="U6424" i="69"/>
  <c r="AA6423" i="69"/>
  <c r="Z6423" i="69"/>
  <c r="Y6423" i="69"/>
  <c r="X6423" i="69"/>
  <c r="W6423" i="69"/>
  <c r="V6423" i="69"/>
  <c r="U6423" i="69"/>
  <c r="AA6422" i="69"/>
  <c r="Z6422" i="69"/>
  <c r="Y6422" i="69"/>
  <c r="X6422" i="69"/>
  <c r="W6422" i="69"/>
  <c r="V6422" i="69"/>
  <c r="U6422" i="69"/>
  <c r="AA6421" i="69"/>
  <c r="Z6421" i="69"/>
  <c r="Y6421" i="69"/>
  <c r="X6421" i="69"/>
  <c r="W6421" i="69"/>
  <c r="V6421" i="69"/>
  <c r="U6421" i="69"/>
  <c r="AA6420" i="69"/>
  <c r="Z6420" i="69"/>
  <c r="Y6420" i="69"/>
  <c r="X6420" i="69"/>
  <c r="W6420" i="69"/>
  <c r="V6420" i="69"/>
  <c r="U6420" i="69"/>
  <c r="AA6419" i="69"/>
  <c r="Z6419" i="69"/>
  <c r="Y6419" i="69"/>
  <c r="X6419" i="69"/>
  <c r="W6419" i="69"/>
  <c r="V6419" i="69"/>
  <c r="U6419" i="69"/>
  <c r="AA6418" i="69"/>
  <c r="Z6418" i="69"/>
  <c r="Y6418" i="69"/>
  <c r="X6418" i="69"/>
  <c r="W6418" i="69"/>
  <c r="V6418" i="69"/>
  <c r="U6418" i="69"/>
  <c r="AA6417" i="69"/>
  <c r="Z6417" i="69"/>
  <c r="Y6417" i="69"/>
  <c r="X6417" i="69"/>
  <c r="W6417" i="69"/>
  <c r="V6417" i="69"/>
  <c r="U6417" i="69"/>
  <c r="AA6416" i="69"/>
  <c r="Z6416" i="69"/>
  <c r="Y6416" i="69"/>
  <c r="X6416" i="69"/>
  <c r="W6416" i="69"/>
  <c r="V6416" i="69"/>
  <c r="U6416" i="69"/>
  <c r="AA6415" i="69"/>
  <c r="Z6415" i="69"/>
  <c r="Y6415" i="69"/>
  <c r="X6415" i="69"/>
  <c r="W6415" i="69"/>
  <c r="V6415" i="69"/>
  <c r="U6415" i="69"/>
  <c r="AA6414" i="69"/>
  <c r="Z6414" i="69"/>
  <c r="Y6414" i="69"/>
  <c r="X6414" i="69"/>
  <c r="W6414" i="69"/>
  <c r="V6414" i="69"/>
  <c r="U6414" i="69"/>
  <c r="AA6413" i="69"/>
  <c r="Z6413" i="69"/>
  <c r="Y6413" i="69"/>
  <c r="X6413" i="69"/>
  <c r="W6413" i="69"/>
  <c r="V6413" i="69"/>
  <c r="U6413" i="69"/>
  <c r="AA6412" i="69"/>
  <c r="Z6412" i="69"/>
  <c r="Y6412" i="69"/>
  <c r="X6412" i="69"/>
  <c r="W6412" i="69"/>
  <c r="V6412" i="69"/>
  <c r="U6412" i="69"/>
  <c r="AA6411" i="69"/>
  <c r="Z6411" i="69"/>
  <c r="Y6411" i="69"/>
  <c r="X6411" i="69"/>
  <c r="W6411" i="69"/>
  <c r="V6411" i="69"/>
  <c r="U6411" i="69"/>
  <c r="AA6410" i="69"/>
  <c r="Z6410" i="69"/>
  <c r="Y6410" i="69"/>
  <c r="X6410" i="69"/>
  <c r="W6410" i="69"/>
  <c r="V6410" i="69"/>
  <c r="U6410" i="69"/>
  <c r="AA6409" i="69"/>
  <c r="Z6409" i="69"/>
  <c r="Y6409" i="69"/>
  <c r="X6409" i="69"/>
  <c r="W6409" i="69"/>
  <c r="V6409" i="69"/>
  <c r="U6409" i="69"/>
  <c r="AA6408" i="69"/>
  <c r="Z6408" i="69"/>
  <c r="Y6408" i="69"/>
  <c r="X6408" i="69"/>
  <c r="W6408" i="69"/>
  <c r="V6408" i="69"/>
  <c r="U6408" i="69"/>
  <c r="AA6407" i="69"/>
  <c r="Z6407" i="69"/>
  <c r="Y6407" i="69"/>
  <c r="X6407" i="69"/>
  <c r="W6407" i="69"/>
  <c r="V6407" i="69"/>
  <c r="U6407" i="69"/>
  <c r="AA6406" i="69"/>
  <c r="Z6406" i="69"/>
  <c r="Y6406" i="69"/>
  <c r="X6406" i="69"/>
  <c r="W6406" i="69"/>
  <c r="V6406" i="69"/>
  <c r="U6406" i="69"/>
  <c r="AA6405" i="69"/>
  <c r="Z6405" i="69"/>
  <c r="Y6405" i="69"/>
  <c r="X6405" i="69"/>
  <c r="W6405" i="69"/>
  <c r="V6405" i="69"/>
  <c r="U6405" i="69"/>
  <c r="AA6404" i="69"/>
  <c r="Z6404" i="69"/>
  <c r="Y6404" i="69"/>
  <c r="X6404" i="69"/>
  <c r="W6404" i="69"/>
  <c r="V6404" i="69"/>
  <c r="U6404" i="69"/>
  <c r="AA6403" i="69"/>
  <c r="Z6403" i="69"/>
  <c r="Y6403" i="69"/>
  <c r="X6403" i="69"/>
  <c r="W6403" i="69"/>
  <c r="V6403" i="69"/>
  <c r="U6403" i="69"/>
  <c r="AA6402" i="69"/>
  <c r="Z6402" i="69"/>
  <c r="Y6402" i="69"/>
  <c r="X6402" i="69"/>
  <c r="W6402" i="69"/>
  <c r="V6402" i="69"/>
  <c r="U6402" i="69"/>
  <c r="AA6401" i="69"/>
  <c r="Z6401" i="69"/>
  <c r="Y6401" i="69"/>
  <c r="X6401" i="69"/>
  <c r="W6401" i="69"/>
  <c r="V6401" i="69"/>
  <c r="U6401" i="69"/>
  <c r="AA6400" i="69"/>
  <c r="Z6400" i="69"/>
  <c r="Y6400" i="69"/>
  <c r="X6400" i="69"/>
  <c r="W6400" i="69"/>
  <c r="V6400" i="69"/>
  <c r="U6400" i="69"/>
  <c r="AA6399" i="69"/>
  <c r="Z6399" i="69"/>
  <c r="Y6399" i="69"/>
  <c r="X6399" i="69"/>
  <c r="W6399" i="69"/>
  <c r="V6399" i="69"/>
  <c r="U6399" i="69"/>
  <c r="AA6398" i="69"/>
  <c r="Z6398" i="69"/>
  <c r="Y6398" i="69"/>
  <c r="X6398" i="69"/>
  <c r="W6398" i="69"/>
  <c r="V6398" i="69"/>
  <c r="U6398" i="69"/>
  <c r="AA6397" i="69"/>
  <c r="Z6397" i="69"/>
  <c r="Y6397" i="69"/>
  <c r="X6397" i="69"/>
  <c r="W6397" i="69"/>
  <c r="V6397" i="69"/>
  <c r="U6397" i="69"/>
  <c r="AA6396" i="69"/>
  <c r="Z6396" i="69"/>
  <c r="Y6396" i="69"/>
  <c r="X6396" i="69"/>
  <c r="W6396" i="69"/>
  <c r="V6396" i="69"/>
  <c r="U6396" i="69"/>
  <c r="AA6395" i="69"/>
  <c r="Z6395" i="69"/>
  <c r="Y6395" i="69"/>
  <c r="X6395" i="69"/>
  <c r="W6395" i="69"/>
  <c r="V6395" i="69"/>
  <c r="U6395" i="69"/>
  <c r="AA6394" i="69"/>
  <c r="Z6394" i="69"/>
  <c r="Y6394" i="69"/>
  <c r="X6394" i="69"/>
  <c r="W6394" i="69"/>
  <c r="V6394" i="69"/>
  <c r="U6394" i="69"/>
  <c r="AA6393" i="69"/>
  <c r="Z6393" i="69"/>
  <c r="Y6393" i="69"/>
  <c r="X6393" i="69"/>
  <c r="W6393" i="69"/>
  <c r="V6393" i="69"/>
  <c r="U6393" i="69"/>
  <c r="AA6392" i="69"/>
  <c r="Z6392" i="69"/>
  <c r="Y6392" i="69"/>
  <c r="X6392" i="69"/>
  <c r="W6392" i="69"/>
  <c r="V6392" i="69"/>
  <c r="U6392" i="69"/>
  <c r="AA6391" i="69"/>
  <c r="Z6391" i="69"/>
  <c r="Y6391" i="69"/>
  <c r="X6391" i="69"/>
  <c r="W6391" i="69"/>
  <c r="V6391" i="69"/>
  <c r="U6391" i="69"/>
  <c r="AA6390" i="69"/>
  <c r="Z6390" i="69"/>
  <c r="Y6390" i="69"/>
  <c r="X6390" i="69"/>
  <c r="W6390" i="69"/>
  <c r="V6390" i="69"/>
  <c r="U6390" i="69"/>
  <c r="AA6389" i="69"/>
  <c r="Z6389" i="69"/>
  <c r="Y6389" i="69"/>
  <c r="X6389" i="69"/>
  <c r="W6389" i="69"/>
  <c r="V6389" i="69"/>
  <c r="U6389" i="69"/>
  <c r="AA6388" i="69"/>
  <c r="Z6388" i="69"/>
  <c r="Y6388" i="69"/>
  <c r="X6388" i="69"/>
  <c r="W6388" i="69"/>
  <c r="V6388" i="69"/>
  <c r="U6388" i="69"/>
  <c r="AA6387" i="69"/>
  <c r="Z6387" i="69"/>
  <c r="Y6387" i="69"/>
  <c r="X6387" i="69"/>
  <c r="W6387" i="69"/>
  <c r="V6387" i="69"/>
  <c r="U6387" i="69"/>
  <c r="AA6386" i="69"/>
  <c r="Z6386" i="69"/>
  <c r="Y6386" i="69"/>
  <c r="X6386" i="69"/>
  <c r="W6386" i="69"/>
  <c r="V6386" i="69"/>
  <c r="U6386" i="69"/>
  <c r="AA6385" i="69"/>
  <c r="Z6385" i="69"/>
  <c r="Y6385" i="69"/>
  <c r="X6385" i="69"/>
  <c r="W6385" i="69"/>
  <c r="V6385" i="69"/>
  <c r="U6385" i="69"/>
  <c r="AA6384" i="69"/>
  <c r="Z6384" i="69"/>
  <c r="Y6384" i="69"/>
  <c r="X6384" i="69"/>
  <c r="W6384" i="69"/>
  <c r="V6384" i="69"/>
  <c r="U6384" i="69"/>
  <c r="AA6383" i="69"/>
  <c r="Z6383" i="69"/>
  <c r="Y6383" i="69"/>
  <c r="X6383" i="69"/>
  <c r="W6383" i="69"/>
  <c r="V6383" i="69"/>
  <c r="U6383" i="69"/>
  <c r="AA6382" i="69"/>
  <c r="Z6382" i="69"/>
  <c r="Y6382" i="69"/>
  <c r="X6382" i="69"/>
  <c r="W6382" i="69"/>
  <c r="V6382" i="69"/>
  <c r="U6382" i="69"/>
  <c r="AA6381" i="69"/>
  <c r="Z6381" i="69"/>
  <c r="Y6381" i="69"/>
  <c r="X6381" i="69"/>
  <c r="W6381" i="69"/>
  <c r="V6381" i="69"/>
  <c r="U6381" i="69"/>
  <c r="AA6380" i="69"/>
  <c r="Z6380" i="69"/>
  <c r="Y6380" i="69"/>
  <c r="X6380" i="69"/>
  <c r="W6380" i="69"/>
  <c r="V6380" i="69"/>
  <c r="U6380" i="69"/>
  <c r="AA6379" i="69"/>
  <c r="Z6379" i="69"/>
  <c r="Y6379" i="69"/>
  <c r="X6379" i="69"/>
  <c r="W6379" i="69"/>
  <c r="V6379" i="69"/>
  <c r="U6379" i="69"/>
  <c r="AA6378" i="69"/>
  <c r="Z6378" i="69"/>
  <c r="Y6378" i="69"/>
  <c r="X6378" i="69"/>
  <c r="W6378" i="69"/>
  <c r="V6378" i="69"/>
  <c r="U6378" i="69"/>
  <c r="AA6377" i="69"/>
  <c r="Z6377" i="69"/>
  <c r="Y6377" i="69"/>
  <c r="X6377" i="69"/>
  <c r="W6377" i="69"/>
  <c r="V6377" i="69"/>
  <c r="U6377" i="69"/>
  <c r="AA6376" i="69"/>
  <c r="Z6376" i="69"/>
  <c r="Y6376" i="69"/>
  <c r="X6376" i="69"/>
  <c r="W6376" i="69"/>
  <c r="V6376" i="69"/>
  <c r="U6376" i="69"/>
  <c r="AA6375" i="69"/>
  <c r="Z6375" i="69"/>
  <c r="Y6375" i="69"/>
  <c r="X6375" i="69"/>
  <c r="W6375" i="69"/>
  <c r="V6375" i="69"/>
  <c r="U6375" i="69"/>
  <c r="AA6374" i="69"/>
  <c r="Z6374" i="69"/>
  <c r="Y6374" i="69"/>
  <c r="X6374" i="69"/>
  <c r="W6374" i="69"/>
  <c r="V6374" i="69"/>
  <c r="U6374" i="69"/>
  <c r="AA6373" i="69"/>
  <c r="Z6373" i="69"/>
  <c r="Y6373" i="69"/>
  <c r="X6373" i="69"/>
  <c r="W6373" i="69"/>
  <c r="V6373" i="69"/>
  <c r="U6373" i="69"/>
  <c r="AA6372" i="69"/>
  <c r="Z6372" i="69"/>
  <c r="Y6372" i="69"/>
  <c r="X6372" i="69"/>
  <c r="W6372" i="69"/>
  <c r="V6372" i="69"/>
  <c r="U6372" i="69"/>
  <c r="AA6371" i="69"/>
  <c r="Z6371" i="69"/>
  <c r="Y6371" i="69"/>
  <c r="X6371" i="69"/>
  <c r="W6371" i="69"/>
  <c r="V6371" i="69"/>
  <c r="U6371" i="69"/>
  <c r="AA6370" i="69"/>
  <c r="Z6370" i="69"/>
  <c r="Y6370" i="69"/>
  <c r="X6370" i="69"/>
  <c r="W6370" i="69"/>
  <c r="V6370" i="69"/>
  <c r="U6370" i="69"/>
  <c r="AA6369" i="69"/>
  <c r="Z6369" i="69"/>
  <c r="Y6369" i="69"/>
  <c r="X6369" i="69"/>
  <c r="W6369" i="69"/>
  <c r="V6369" i="69"/>
  <c r="U6369" i="69"/>
  <c r="AA6368" i="69"/>
  <c r="Z6368" i="69"/>
  <c r="Y6368" i="69"/>
  <c r="X6368" i="69"/>
  <c r="W6368" i="69"/>
  <c r="V6368" i="69"/>
  <c r="U6368" i="69"/>
  <c r="AA6367" i="69"/>
  <c r="Z6367" i="69"/>
  <c r="Y6367" i="69"/>
  <c r="X6367" i="69"/>
  <c r="W6367" i="69"/>
  <c r="V6367" i="69"/>
  <c r="U6367" i="69"/>
  <c r="AA6366" i="69"/>
  <c r="Z6366" i="69"/>
  <c r="Y6366" i="69"/>
  <c r="X6366" i="69"/>
  <c r="W6366" i="69"/>
  <c r="V6366" i="69"/>
  <c r="U6366" i="69"/>
  <c r="AA6365" i="69"/>
  <c r="Z6365" i="69"/>
  <c r="Y6365" i="69"/>
  <c r="X6365" i="69"/>
  <c r="W6365" i="69"/>
  <c r="V6365" i="69"/>
  <c r="U6365" i="69"/>
  <c r="AA6364" i="69"/>
  <c r="Z6364" i="69"/>
  <c r="Y6364" i="69"/>
  <c r="X6364" i="69"/>
  <c r="W6364" i="69"/>
  <c r="V6364" i="69"/>
  <c r="U6364" i="69"/>
  <c r="AA6363" i="69"/>
  <c r="Z6363" i="69"/>
  <c r="Y6363" i="69"/>
  <c r="X6363" i="69"/>
  <c r="W6363" i="69"/>
  <c r="V6363" i="69"/>
  <c r="U6363" i="69"/>
  <c r="AA6362" i="69"/>
  <c r="Z6362" i="69"/>
  <c r="Y6362" i="69"/>
  <c r="X6362" i="69"/>
  <c r="W6362" i="69"/>
  <c r="V6362" i="69"/>
  <c r="U6362" i="69"/>
  <c r="AA6361" i="69"/>
  <c r="Z6361" i="69"/>
  <c r="Y6361" i="69"/>
  <c r="X6361" i="69"/>
  <c r="W6361" i="69"/>
  <c r="V6361" i="69"/>
  <c r="U6361" i="69"/>
  <c r="AA6360" i="69"/>
  <c r="Z6360" i="69"/>
  <c r="Y6360" i="69"/>
  <c r="X6360" i="69"/>
  <c r="W6360" i="69"/>
  <c r="V6360" i="69"/>
  <c r="U6360" i="69"/>
  <c r="AA6359" i="69"/>
  <c r="Z6359" i="69"/>
  <c r="Y6359" i="69"/>
  <c r="X6359" i="69"/>
  <c r="W6359" i="69"/>
  <c r="V6359" i="69"/>
  <c r="U6359" i="69"/>
  <c r="AA6358" i="69"/>
  <c r="Z6358" i="69"/>
  <c r="Y6358" i="69"/>
  <c r="X6358" i="69"/>
  <c r="W6358" i="69"/>
  <c r="V6358" i="69"/>
  <c r="U6358" i="69"/>
  <c r="AA6357" i="69"/>
  <c r="Z6357" i="69"/>
  <c r="Y6357" i="69"/>
  <c r="X6357" i="69"/>
  <c r="W6357" i="69"/>
  <c r="V6357" i="69"/>
  <c r="U6357" i="69"/>
  <c r="AA6356" i="69"/>
  <c r="Z6356" i="69"/>
  <c r="Y6356" i="69"/>
  <c r="X6356" i="69"/>
  <c r="W6356" i="69"/>
  <c r="V6356" i="69"/>
  <c r="U6356" i="69"/>
  <c r="AA6355" i="69"/>
  <c r="Z6355" i="69"/>
  <c r="Y6355" i="69"/>
  <c r="X6355" i="69"/>
  <c r="W6355" i="69"/>
  <c r="V6355" i="69"/>
  <c r="U6355" i="69"/>
  <c r="AA6354" i="69"/>
  <c r="Z6354" i="69"/>
  <c r="Y6354" i="69"/>
  <c r="X6354" i="69"/>
  <c r="W6354" i="69"/>
  <c r="V6354" i="69"/>
  <c r="U6354" i="69"/>
  <c r="AA6353" i="69"/>
  <c r="Z6353" i="69"/>
  <c r="Y6353" i="69"/>
  <c r="X6353" i="69"/>
  <c r="W6353" i="69"/>
  <c r="V6353" i="69"/>
  <c r="U6353" i="69"/>
  <c r="AA6352" i="69"/>
  <c r="Z6352" i="69"/>
  <c r="Y6352" i="69"/>
  <c r="X6352" i="69"/>
  <c r="W6352" i="69"/>
  <c r="V6352" i="69"/>
  <c r="U6352" i="69"/>
  <c r="AA6351" i="69"/>
  <c r="Z6351" i="69"/>
  <c r="Y6351" i="69"/>
  <c r="X6351" i="69"/>
  <c r="W6351" i="69"/>
  <c r="V6351" i="69"/>
  <c r="U6351" i="69"/>
  <c r="AA6350" i="69"/>
  <c r="Z6350" i="69"/>
  <c r="Y6350" i="69"/>
  <c r="X6350" i="69"/>
  <c r="W6350" i="69"/>
  <c r="V6350" i="69"/>
  <c r="U6350" i="69"/>
  <c r="AA6349" i="69"/>
  <c r="Z6349" i="69"/>
  <c r="Y6349" i="69"/>
  <c r="X6349" i="69"/>
  <c r="W6349" i="69"/>
  <c r="V6349" i="69"/>
  <c r="U6349" i="69"/>
  <c r="AA6348" i="69"/>
  <c r="Z6348" i="69"/>
  <c r="Y6348" i="69"/>
  <c r="X6348" i="69"/>
  <c r="W6348" i="69"/>
  <c r="V6348" i="69"/>
  <c r="U6348" i="69"/>
  <c r="AA6347" i="69"/>
  <c r="Z6347" i="69"/>
  <c r="Y6347" i="69"/>
  <c r="X6347" i="69"/>
  <c r="W6347" i="69"/>
  <c r="V6347" i="69"/>
  <c r="U6347" i="69"/>
  <c r="AA6346" i="69"/>
  <c r="Z6346" i="69"/>
  <c r="Y6346" i="69"/>
  <c r="X6346" i="69"/>
  <c r="W6346" i="69"/>
  <c r="V6346" i="69"/>
  <c r="U6346" i="69"/>
  <c r="AA6345" i="69"/>
  <c r="Z6345" i="69"/>
  <c r="Y6345" i="69"/>
  <c r="X6345" i="69"/>
  <c r="W6345" i="69"/>
  <c r="V6345" i="69"/>
  <c r="U6345" i="69"/>
  <c r="AA6344" i="69"/>
  <c r="Z6344" i="69"/>
  <c r="Y6344" i="69"/>
  <c r="X6344" i="69"/>
  <c r="W6344" i="69"/>
  <c r="V6344" i="69"/>
  <c r="U6344" i="69"/>
  <c r="AA6343" i="69"/>
  <c r="Z6343" i="69"/>
  <c r="Y6343" i="69"/>
  <c r="X6343" i="69"/>
  <c r="W6343" i="69"/>
  <c r="V6343" i="69"/>
  <c r="U6343" i="69"/>
  <c r="AA6342" i="69"/>
  <c r="Z6342" i="69"/>
  <c r="Y6342" i="69"/>
  <c r="X6342" i="69"/>
  <c r="W6342" i="69"/>
  <c r="V6342" i="69"/>
  <c r="U6342" i="69"/>
  <c r="AA6341" i="69"/>
  <c r="Z6341" i="69"/>
  <c r="Y6341" i="69"/>
  <c r="X6341" i="69"/>
  <c r="W6341" i="69"/>
  <c r="V6341" i="69"/>
  <c r="U6341" i="69"/>
  <c r="AA6340" i="69"/>
  <c r="Z6340" i="69"/>
  <c r="Y6340" i="69"/>
  <c r="X6340" i="69"/>
  <c r="W6340" i="69"/>
  <c r="V6340" i="69"/>
  <c r="U6340" i="69"/>
  <c r="AA6339" i="69"/>
  <c r="Z6339" i="69"/>
  <c r="Y6339" i="69"/>
  <c r="X6339" i="69"/>
  <c r="W6339" i="69"/>
  <c r="V6339" i="69"/>
  <c r="U6339" i="69"/>
  <c r="AA6338" i="69"/>
  <c r="Z6338" i="69"/>
  <c r="Y6338" i="69"/>
  <c r="X6338" i="69"/>
  <c r="W6338" i="69"/>
  <c r="V6338" i="69"/>
  <c r="U6338" i="69"/>
  <c r="AA6337" i="69"/>
  <c r="Z6337" i="69"/>
  <c r="Y6337" i="69"/>
  <c r="X6337" i="69"/>
  <c r="W6337" i="69"/>
  <c r="V6337" i="69"/>
  <c r="U6337" i="69"/>
  <c r="AA6336" i="69"/>
  <c r="Z6336" i="69"/>
  <c r="Y6336" i="69"/>
  <c r="X6336" i="69"/>
  <c r="W6336" i="69"/>
  <c r="V6336" i="69"/>
  <c r="U6336" i="69"/>
  <c r="AA6335" i="69"/>
  <c r="Z6335" i="69"/>
  <c r="Y6335" i="69"/>
  <c r="X6335" i="69"/>
  <c r="W6335" i="69"/>
  <c r="V6335" i="69"/>
  <c r="U6335" i="69"/>
  <c r="AA6334" i="69"/>
  <c r="Z6334" i="69"/>
  <c r="Y6334" i="69"/>
  <c r="X6334" i="69"/>
  <c r="W6334" i="69"/>
  <c r="V6334" i="69"/>
  <c r="U6334" i="69"/>
  <c r="AA6333" i="69"/>
  <c r="Z6333" i="69"/>
  <c r="Y6333" i="69"/>
  <c r="X6333" i="69"/>
  <c r="W6333" i="69"/>
  <c r="V6333" i="69"/>
  <c r="U6333" i="69"/>
  <c r="AA6332" i="69"/>
  <c r="Z6332" i="69"/>
  <c r="Y6332" i="69"/>
  <c r="X6332" i="69"/>
  <c r="W6332" i="69"/>
  <c r="V6332" i="69"/>
  <c r="U6332" i="69"/>
  <c r="AA6331" i="69"/>
  <c r="Z6331" i="69"/>
  <c r="Y6331" i="69"/>
  <c r="X6331" i="69"/>
  <c r="W6331" i="69"/>
  <c r="V6331" i="69"/>
  <c r="U6331" i="69"/>
  <c r="AA6330" i="69"/>
  <c r="Z6330" i="69"/>
  <c r="Y6330" i="69"/>
  <c r="X6330" i="69"/>
  <c r="W6330" i="69"/>
  <c r="V6330" i="69"/>
  <c r="U6330" i="69"/>
  <c r="AA6329" i="69"/>
  <c r="Z6329" i="69"/>
  <c r="Y6329" i="69"/>
  <c r="X6329" i="69"/>
  <c r="W6329" i="69"/>
  <c r="V6329" i="69"/>
  <c r="U6329" i="69"/>
  <c r="AA6328" i="69"/>
  <c r="Z6328" i="69"/>
  <c r="Y6328" i="69"/>
  <c r="X6328" i="69"/>
  <c r="W6328" i="69"/>
  <c r="V6328" i="69"/>
  <c r="U6328" i="69"/>
  <c r="AA6327" i="69"/>
  <c r="Z6327" i="69"/>
  <c r="Y6327" i="69"/>
  <c r="X6327" i="69"/>
  <c r="W6327" i="69"/>
  <c r="V6327" i="69"/>
  <c r="U6327" i="69"/>
  <c r="AA6326" i="69"/>
  <c r="Z6326" i="69"/>
  <c r="Y6326" i="69"/>
  <c r="X6326" i="69"/>
  <c r="W6326" i="69"/>
  <c r="V6326" i="69"/>
  <c r="U6326" i="69"/>
  <c r="AA6325" i="69"/>
  <c r="Z6325" i="69"/>
  <c r="Y6325" i="69"/>
  <c r="X6325" i="69"/>
  <c r="W6325" i="69"/>
  <c r="V6325" i="69"/>
  <c r="U6325" i="69"/>
  <c r="AA6324" i="69"/>
  <c r="Z6324" i="69"/>
  <c r="Y6324" i="69"/>
  <c r="X6324" i="69"/>
  <c r="W6324" i="69"/>
  <c r="V6324" i="69"/>
  <c r="U6324" i="69"/>
  <c r="AA6323" i="69"/>
  <c r="Z6323" i="69"/>
  <c r="Y6323" i="69"/>
  <c r="X6323" i="69"/>
  <c r="W6323" i="69"/>
  <c r="V6323" i="69"/>
  <c r="U6323" i="69"/>
  <c r="AA6322" i="69"/>
  <c r="Z6322" i="69"/>
  <c r="Y6322" i="69"/>
  <c r="X6322" i="69"/>
  <c r="W6322" i="69"/>
  <c r="V6322" i="69"/>
  <c r="U6322" i="69"/>
  <c r="AA6321" i="69"/>
  <c r="Z6321" i="69"/>
  <c r="Y6321" i="69"/>
  <c r="X6321" i="69"/>
  <c r="W6321" i="69"/>
  <c r="V6321" i="69"/>
  <c r="U6321" i="69"/>
  <c r="AA6320" i="69"/>
  <c r="Z6320" i="69"/>
  <c r="Y6320" i="69"/>
  <c r="X6320" i="69"/>
  <c r="W6320" i="69"/>
  <c r="V6320" i="69"/>
  <c r="U6320" i="69"/>
  <c r="AA6319" i="69"/>
  <c r="Z6319" i="69"/>
  <c r="Y6319" i="69"/>
  <c r="X6319" i="69"/>
  <c r="W6319" i="69"/>
  <c r="V6319" i="69"/>
  <c r="U6319" i="69"/>
  <c r="AA6318" i="69"/>
  <c r="Z6318" i="69"/>
  <c r="Y6318" i="69"/>
  <c r="X6318" i="69"/>
  <c r="W6318" i="69"/>
  <c r="V6318" i="69"/>
  <c r="U6318" i="69"/>
  <c r="AA6317" i="69"/>
  <c r="Z6317" i="69"/>
  <c r="Y6317" i="69"/>
  <c r="X6317" i="69"/>
  <c r="W6317" i="69"/>
  <c r="V6317" i="69"/>
  <c r="U6317" i="69"/>
  <c r="AA6316" i="69"/>
  <c r="Z6316" i="69"/>
  <c r="Y6316" i="69"/>
  <c r="X6316" i="69"/>
  <c r="W6316" i="69"/>
  <c r="V6316" i="69"/>
  <c r="U6316" i="69"/>
  <c r="AA6315" i="69"/>
  <c r="Z6315" i="69"/>
  <c r="Y6315" i="69"/>
  <c r="X6315" i="69"/>
  <c r="W6315" i="69"/>
  <c r="V6315" i="69"/>
  <c r="U6315" i="69"/>
  <c r="AA6314" i="69"/>
  <c r="Z6314" i="69"/>
  <c r="Y6314" i="69"/>
  <c r="X6314" i="69"/>
  <c r="W6314" i="69"/>
  <c r="V6314" i="69"/>
  <c r="U6314" i="69"/>
  <c r="AA6313" i="69"/>
  <c r="Z6313" i="69"/>
  <c r="Y6313" i="69"/>
  <c r="X6313" i="69"/>
  <c r="W6313" i="69"/>
  <c r="V6313" i="69"/>
  <c r="U6313" i="69"/>
  <c r="AA6312" i="69"/>
  <c r="Z6312" i="69"/>
  <c r="Y6312" i="69"/>
  <c r="X6312" i="69"/>
  <c r="W6312" i="69"/>
  <c r="V6312" i="69"/>
  <c r="U6312" i="69"/>
  <c r="AA6311" i="69"/>
  <c r="Z6311" i="69"/>
  <c r="Y6311" i="69"/>
  <c r="X6311" i="69"/>
  <c r="W6311" i="69"/>
  <c r="V6311" i="69"/>
  <c r="U6311" i="69"/>
  <c r="AA6310" i="69"/>
  <c r="Z6310" i="69"/>
  <c r="Y6310" i="69"/>
  <c r="X6310" i="69"/>
  <c r="W6310" i="69"/>
  <c r="V6310" i="69"/>
  <c r="U6310" i="69"/>
  <c r="AA6309" i="69"/>
  <c r="Z6309" i="69"/>
  <c r="Y6309" i="69"/>
  <c r="X6309" i="69"/>
  <c r="W6309" i="69"/>
  <c r="V6309" i="69"/>
  <c r="U6309" i="69"/>
  <c r="AA6308" i="69"/>
  <c r="Z6308" i="69"/>
  <c r="Y6308" i="69"/>
  <c r="X6308" i="69"/>
  <c r="W6308" i="69"/>
  <c r="V6308" i="69"/>
  <c r="U6308" i="69"/>
  <c r="AA6307" i="69"/>
  <c r="Z6307" i="69"/>
  <c r="Y6307" i="69"/>
  <c r="X6307" i="69"/>
  <c r="W6307" i="69"/>
  <c r="V6307" i="69"/>
  <c r="U6307" i="69"/>
  <c r="AA6306" i="69"/>
  <c r="Z6306" i="69"/>
  <c r="Y6306" i="69"/>
  <c r="X6306" i="69"/>
  <c r="W6306" i="69"/>
  <c r="V6306" i="69"/>
  <c r="U6306" i="69"/>
  <c r="AA6305" i="69"/>
  <c r="Z6305" i="69"/>
  <c r="Y6305" i="69"/>
  <c r="X6305" i="69"/>
  <c r="W6305" i="69"/>
  <c r="V6305" i="69"/>
  <c r="U6305" i="69"/>
  <c r="AA6304" i="69"/>
  <c r="Z6304" i="69"/>
  <c r="Y6304" i="69"/>
  <c r="X6304" i="69"/>
  <c r="W6304" i="69"/>
  <c r="V6304" i="69"/>
  <c r="U6304" i="69"/>
  <c r="AA6303" i="69"/>
  <c r="Z6303" i="69"/>
  <c r="Y6303" i="69"/>
  <c r="X6303" i="69"/>
  <c r="W6303" i="69"/>
  <c r="V6303" i="69"/>
  <c r="U6303" i="69"/>
  <c r="AA6302" i="69"/>
  <c r="Z6302" i="69"/>
  <c r="Y6302" i="69"/>
  <c r="X6302" i="69"/>
  <c r="W6302" i="69"/>
  <c r="V6302" i="69"/>
  <c r="U6302" i="69"/>
  <c r="AA6301" i="69"/>
  <c r="Z6301" i="69"/>
  <c r="Y6301" i="69"/>
  <c r="X6301" i="69"/>
  <c r="W6301" i="69"/>
  <c r="V6301" i="69"/>
  <c r="U6301" i="69"/>
  <c r="AA6300" i="69"/>
  <c r="Z6300" i="69"/>
  <c r="Y6300" i="69"/>
  <c r="X6300" i="69"/>
  <c r="W6300" i="69"/>
  <c r="V6300" i="69"/>
  <c r="U6300" i="69"/>
  <c r="AA6299" i="69"/>
  <c r="Z6299" i="69"/>
  <c r="Y6299" i="69"/>
  <c r="X6299" i="69"/>
  <c r="W6299" i="69"/>
  <c r="V6299" i="69"/>
  <c r="U6299" i="69"/>
  <c r="AA6298" i="69"/>
  <c r="Z6298" i="69"/>
  <c r="Y6298" i="69"/>
  <c r="X6298" i="69"/>
  <c r="W6298" i="69"/>
  <c r="V6298" i="69"/>
  <c r="U6298" i="69"/>
  <c r="AA6297" i="69"/>
  <c r="Z6297" i="69"/>
  <c r="Y6297" i="69"/>
  <c r="X6297" i="69"/>
  <c r="W6297" i="69"/>
  <c r="V6297" i="69"/>
  <c r="U6297" i="69"/>
  <c r="AA6296" i="69"/>
  <c r="Z6296" i="69"/>
  <c r="Y6296" i="69"/>
  <c r="X6296" i="69"/>
  <c r="W6296" i="69"/>
  <c r="V6296" i="69"/>
  <c r="U6296" i="69"/>
  <c r="AA6295" i="69"/>
  <c r="Z6295" i="69"/>
  <c r="Y6295" i="69"/>
  <c r="X6295" i="69"/>
  <c r="W6295" i="69"/>
  <c r="V6295" i="69"/>
  <c r="U6295" i="69"/>
  <c r="AA6294" i="69"/>
  <c r="Z6294" i="69"/>
  <c r="Y6294" i="69"/>
  <c r="X6294" i="69"/>
  <c r="W6294" i="69"/>
  <c r="V6294" i="69"/>
  <c r="U6294" i="69"/>
  <c r="AA6293" i="69"/>
  <c r="Z6293" i="69"/>
  <c r="Y6293" i="69"/>
  <c r="X6293" i="69"/>
  <c r="W6293" i="69"/>
  <c r="V6293" i="69"/>
  <c r="U6293" i="69"/>
  <c r="AA6292" i="69"/>
  <c r="Z6292" i="69"/>
  <c r="Y6292" i="69"/>
  <c r="X6292" i="69"/>
  <c r="W6292" i="69"/>
  <c r="V6292" i="69"/>
  <c r="U6292" i="69"/>
  <c r="AA6291" i="69"/>
  <c r="Z6291" i="69"/>
  <c r="Y6291" i="69"/>
  <c r="X6291" i="69"/>
  <c r="W6291" i="69"/>
  <c r="V6291" i="69"/>
  <c r="U6291" i="69"/>
  <c r="AA6290" i="69"/>
  <c r="Z6290" i="69"/>
  <c r="Y6290" i="69"/>
  <c r="X6290" i="69"/>
  <c r="W6290" i="69"/>
  <c r="V6290" i="69"/>
  <c r="U6290" i="69"/>
  <c r="AA6289" i="69"/>
  <c r="Z6289" i="69"/>
  <c r="Y6289" i="69"/>
  <c r="X6289" i="69"/>
  <c r="W6289" i="69"/>
  <c r="V6289" i="69"/>
  <c r="U6289" i="69"/>
  <c r="AA6288" i="69"/>
  <c r="Z6288" i="69"/>
  <c r="Y6288" i="69"/>
  <c r="X6288" i="69"/>
  <c r="W6288" i="69"/>
  <c r="V6288" i="69"/>
  <c r="U6288" i="69"/>
  <c r="AA6287" i="69"/>
  <c r="Z6287" i="69"/>
  <c r="Y6287" i="69"/>
  <c r="X6287" i="69"/>
  <c r="W6287" i="69"/>
  <c r="V6287" i="69"/>
  <c r="U6287" i="69"/>
  <c r="AA6286" i="69"/>
  <c r="Z6286" i="69"/>
  <c r="Y6286" i="69"/>
  <c r="X6286" i="69"/>
  <c r="W6286" i="69"/>
  <c r="V6286" i="69"/>
  <c r="U6286" i="69"/>
  <c r="AA6285" i="69"/>
  <c r="Z6285" i="69"/>
  <c r="Y6285" i="69"/>
  <c r="X6285" i="69"/>
  <c r="W6285" i="69"/>
  <c r="V6285" i="69"/>
  <c r="U6285" i="69"/>
  <c r="AA6284" i="69"/>
  <c r="Z6284" i="69"/>
  <c r="Y6284" i="69"/>
  <c r="X6284" i="69"/>
  <c r="W6284" i="69"/>
  <c r="V6284" i="69"/>
  <c r="U6284" i="69"/>
  <c r="AA6283" i="69"/>
  <c r="Z6283" i="69"/>
  <c r="Y6283" i="69"/>
  <c r="X6283" i="69"/>
  <c r="W6283" i="69"/>
  <c r="V6283" i="69"/>
  <c r="U6283" i="69"/>
  <c r="AA6282" i="69"/>
  <c r="Z6282" i="69"/>
  <c r="Y6282" i="69"/>
  <c r="X6282" i="69"/>
  <c r="W6282" i="69"/>
  <c r="V6282" i="69"/>
  <c r="U6282" i="69"/>
  <c r="AA6281" i="69"/>
  <c r="Z6281" i="69"/>
  <c r="Y6281" i="69"/>
  <c r="X6281" i="69"/>
  <c r="W6281" i="69"/>
  <c r="V6281" i="69"/>
  <c r="U6281" i="69"/>
  <c r="AA6280" i="69"/>
  <c r="Z6280" i="69"/>
  <c r="Y6280" i="69"/>
  <c r="X6280" i="69"/>
  <c r="W6280" i="69"/>
  <c r="V6280" i="69"/>
  <c r="U6280" i="69"/>
  <c r="AA6279" i="69"/>
  <c r="Z6279" i="69"/>
  <c r="Y6279" i="69"/>
  <c r="X6279" i="69"/>
  <c r="W6279" i="69"/>
  <c r="V6279" i="69"/>
  <c r="U6279" i="69"/>
  <c r="AA6278" i="69"/>
  <c r="Z6278" i="69"/>
  <c r="Y6278" i="69"/>
  <c r="X6278" i="69"/>
  <c r="W6278" i="69"/>
  <c r="V6278" i="69"/>
  <c r="U6278" i="69"/>
  <c r="AA6277" i="69"/>
  <c r="Z6277" i="69"/>
  <c r="Y6277" i="69"/>
  <c r="X6277" i="69"/>
  <c r="W6277" i="69"/>
  <c r="V6277" i="69"/>
  <c r="U6277" i="69"/>
  <c r="AA6276" i="69"/>
  <c r="Z6276" i="69"/>
  <c r="Y6276" i="69"/>
  <c r="X6276" i="69"/>
  <c r="W6276" i="69"/>
  <c r="V6276" i="69"/>
  <c r="U6276" i="69"/>
  <c r="AA6275" i="69"/>
  <c r="Z6275" i="69"/>
  <c r="Y6275" i="69"/>
  <c r="X6275" i="69"/>
  <c r="W6275" i="69"/>
  <c r="V6275" i="69"/>
  <c r="U6275" i="69"/>
  <c r="AA6274" i="69"/>
  <c r="Z6274" i="69"/>
  <c r="Y6274" i="69"/>
  <c r="X6274" i="69"/>
  <c r="W6274" i="69"/>
  <c r="V6274" i="69"/>
  <c r="U6274" i="69"/>
  <c r="AA6273" i="69"/>
  <c r="Z6273" i="69"/>
  <c r="Y6273" i="69"/>
  <c r="X6273" i="69"/>
  <c r="W6273" i="69"/>
  <c r="V6273" i="69"/>
  <c r="U6273" i="69"/>
  <c r="AA6272" i="69"/>
  <c r="Z6272" i="69"/>
  <c r="Y6272" i="69"/>
  <c r="X6272" i="69"/>
  <c r="W6272" i="69"/>
  <c r="V6272" i="69"/>
  <c r="U6272" i="69"/>
  <c r="AA6271" i="69"/>
  <c r="Z6271" i="69"/>
  <c r="Y6271" i="69"/>
  <c r="X6271" i="69"/>
  <c r="W6271" i="69"/>
  <c r="V6271" i="69"/>
  <c r="U6271" i="69"/>
  <c r="AA6270" i="69"/>
  <c r="Z6270" i="69"/>
  <c r="Y6270" i="69"/>
  <c r="X6270" i="69"/>
  <c r="W6270" i="69"/>
  <c r="V6270" i="69"/>
  <c r="U6270" i="69"/>
  <c r="AA6269" i="69"/>
  <c r="Z6269" i="69"/>
  <c r="Y6269" i="69"/>
  <c r="X6269" i="69"/>
  <c r="W6269" i="69"/>
  <c r="V6269" i="69"/>
  <c r="U6269" i="69"/>
  <c r="AA6268" i="69"/>
  <c r="Z6268" i="69"/>
  <c r="Y6268" i="69"/>
  <c r="X6268" i="69"/>
  <c r="W6268" i="69"/>
  <c r="V6268" i="69"/>
  <c r="U6268" i="69"/>
  <c r="AA6267" i="69"/>
  <c r="Z6267" i="69"/>
  <c r="Y6267" i="69"/>
  <c r="X6267" i="69"/>
  <c r="W6267" i="69"/>
  <c r="V6267" i="69"/>
  <c r="U6267" i="69"/>
  <c r="AA6266" i="69"/>
  <c r="Z6266" i="69"/>
  <c r="Y6266" i="69"/>
  <c r="X6266" i="69"/>
  <c r="W6266" i="69"/>
  <c r="V6266" i="69"/>
  <c r="U6266" i="69"/>
  <c r="AA6265" i="69"/>
  <c r="Z6265" i="69"/>
  <c r="Y6265" i="69"/>
  <c r="X6265" i="69"/>
  <c r="W6265" i="69"/>
  <c r="V6265" i="69"/>
  <c r="U6265" i="69"/>
  <c r="AA6264" i="69"/>
  <c r="Z6264" i="69"/>
  <c r="Y6264" i="69"/>
  <c r="X6264" i="69"/>
  <c r="W6264" i="69"/>
  <c r="V6264" i="69"/>
  <c r="U6264" i="69"/>
  <c r="AA6263" i="69"/>
  <c r="Z6263" i="69"/>
  <c r="Y6263" i="69"/>
  <c r="X6263" i="69"/>
  <c r="W6263" i="69"/>
  <c r="V6263" i="69"/>
  <c r="U6263" i="69"/>
  <c r="AA6262" i="69"/>
  <c r="Z6262" i="69"/>
  <c r="Y6262" i="69"/>
  <c r="X6262" i="69"/>
  <c r="W6262" i="69"/>
  <c r="V6262" i="69"/>
  <c r="U6262" i="69"/>
  <c r="AA6261" i="69"/>
  <c r="Z6261" i="69"/>
  <c r="Y6261" i="69"/>
  <c r="X6261" i="69"/>
  <c r="W6261" i="69"/>
  <c r="V6261" i="69"/>
  <c r="U6261" i="69"/>
  <c r="AA6260" i="69"/>
  <c r="Z6260" i="69"/>
  <c r="Y6260" i="69"/>
  <c r="X6260" i="69"/>
  <c r="W6260" i="69"/>
  <c r="V6260" i="69"/>
  <c r="U6260" i="69"/>
  <c r="AA6259" i="69"/>
  <c r="Z6259" i="69"/>
  <c r="Y6259" i="69"/>
  <c r="X6259" i="69"/>
  <c r="W6259" i="69"/>
  <c r="V6259" i="69"/>
  <c r="U6259" i="69"/>
  <c r="AA6258" i="69"/>
  <c r="Z6258" i="69"/>
  <c r="Y6258" i="69"/>
  <c r="X6258" i="69"/>
  <c r="W6258" i="69"/>
  <c r="V6258" i="69"/>
  <c r="U6258" i="69"/>
  <c r="AA6257" i="69"/>
  <c r="Z6257" i="69"/>
  <c r="Y6257" i="69"/>
  <c r="X6257" i="69"/>
  <c r="W6257" i="69"/>
  <c r="V6257" i="69"/>
  <c r="U6257" i="69"/>
  <c r="AA6256" i="69"/>
  <c r="Z6256" i="69"/>
  <c r="Y6256" i="69"/>
  <c r="X6256" i="69"/>
  <c r="W6256" i="69"/>
  <c r="V6256" i="69"/>
  <c r="U6256" i="69"/>
  <c r="AA6255" i="69"/>
  <c r="Z6255" i="69"/>
  <c r="Y6255" i="69"/>
  <c r="X6255" i="69"/>
  <c r="W6255" i="69"/>
  <c r="V6255" i="69"/>
  <c r="U6255" i="69"/>
  <c r="AA6254" i="69"/>
  <c r="Z6254" i="69"/>
  <c r="Y6254" i="69"/>
  <c r="X6254" i="69"/>
  <c r="W6254" i="69"/>
  <c r="V6254" i="69"/>
  <c r="U6254" i="69"/>
  <c r="AA6253" i="69"/>
  <c r="Z6253" i="69"/>
  <c r="Y6253" i="69"/>
  <c r="X6253" i="69"/>
  <c r="W6253" i="69"/>
  <c r="V6253" i="69"/>
  <c r="U6253" i="69"/>
  <c r="AA6252" i="69"/>
  <c r="Z6252" i="69"/>
  <c r="Y6252" i="69"/>
  <c r="X6252" i="69"/>
  <c r="W6252" i="69"/>
  <c r="V6252" i="69"/>
  <c r="U6252" i="69"/>
  <c r="AA6251" i="69"/>
  <c r="Z6251" i="69"/>
  <c r="Y6251" i="69"/>
  <c r="X6251" i="69"/>
  <c r="W6251" i="69"/>
  <c r="V6251" i="69"/>
  <c r="U6251" i="69"/>
  <c r="AA6250" i="69"/>
  <c r="Z6250" i="69"/>
  <c r="Y6250" i="69"/>
  <c r="X6250" i="69"/>
  <c r="W6250" i="69"/>
  <c r="V6250" i="69"/>
  <c r="U6250" i="69"/>
  <c r="AA6249" i="69"/>
  <c r="Z6249" i="69"/>
  <c r="Y6249" i="69"/>
  <c r="X6249" i="69"/>
  <c r="W6249" i="69"/>
  <c r="V6249" i="69"/>
  <c r="U6249" i="69"/>
  <c r="AA6248" i="69"/>
  <c r="Z6248" i="69"/>
  <c r="Y6248" i="69"/>
  <c r="X6248" i="69"/>
  <c r="W6248" i="69"/>
  <c r="V6248" i="69"/>
  <c r="U6248" i="69"/>
  <c r="AA6247" i="69"/>
  <c r="Z6247" i="69"/>
  <c r="Y6247" i="69"/>
  <c r="X6247" i="69"/>
  <c r="W6247" i="69"/>
  <c r="V6247" i="69"/>
  <c r="U6247" i="69"/>
  <c r="AA6246" i="69"/>
  <c r="Z6246" i="69"/>
  <c r="Y6246" i="69"/>
  <c r="X6246" i="69"/>
  <c r="W6246" i="69"/>
  <c r="V6246" i="69"/>
  <c r="U6246" i="69"/>
  <c r="AA6245" i="69"/>
  <c r="Z6245" i="69"/>
  <c r="Y6245" i="69"/>
  <c r="X6245" i="69"/>
  <c r="W6245" i="69"/>
  <c r="V6245" i="69"/>
  <c r="U6245" i="69"/>
  <c r="AA6244" i="69"/>
  <c r="Z6244" i="69"/>
  <c r="Y6244" i="69"/>
  <c r="X6244" i="69"/>
  <c r="W6244" i="69"/>
  <c r="V6244" i="69"/>
  <c r="U6244" i="69"/>
  <c r="AA6243" i="69"/>
  <c r="Z6243" i="69"/>
  <c r="Y6243" i="69"/>
  <c r="X6243" i="69"/>
  <c r="W6243" i="69"/>
  <c r="V6243" i="69"/>
  <c r="U6243" i="69"/>
  <c r="AA6242" i="69"/>
  <c r="Z6242" i="69"/>
  <c r="Y6242" i="69"/>
  <c r="X6242" i="69"/>
  <c r="W6242" i="69"/>
  <c r="V6242" i="69"/>
  <c r="U6242" i="69"/>
  <c r="AA6241" i="69"/>
  <c r="Z6241" i="69"/>
  <c r="Y6241" i="69"/>
  <c r="X6241" i="69"/>
  <c r="W6241" i="69"/>
  <c r="V6241" i="69"/>
  <c r="U6241" i="69"/>
  <c r="AA6240" i="69"/>
  <c r="Z6240" i="69"/>
  <c r="Y6240" i="69"/>
  <c r="X6240" i="69"/>
  <c r="W6240" i="69"/>
  <c r="V6240" i="69"/>
  <c r="U6240" i="69"/>
  <c r="AA6239" i="69"/>
  <c r="Z6239" i="69"/>
  <c r="Y6239" i="69"/>
  <c r="X6239" i="69"/>
  <c r="W6239" i="69"/>
  <c r="V6239" i="69"/>
  <c r="U6239" i="69"/>
  <c r="AA6238" i="69"/>
  <c r="Z6238" i="69"/>
  <c r="Y6238" i="69"/>
  <c r="X6238" i="69"/>
  <c r="W6238" i="69"/>
  <c r="V6238" i="69"/>
  <c r="U6238" i="69"/>
  <c r="AA6237" i="69"/>
  <c r="Z6237" i="69"/>
  <c r="Y6237" i="69"/>
  <c r="X6237" i="69"/>
  <c r="W6237" i="69"/>
  <c r="V6237" i="69"/>
  <c r="U6237" i="69"/>
  <c r="AA6236" i="69"/>
  <c r="Z6236" i="69"/>
  <c r="Y6236" i="69"/>
  <c r="X6236" i="69"/>
  <c r="W6236" i="69"/>
  <c r="V6236" i="69"/>
  <c r="U6236" i="69"/>
  <c r="AA6235" i="69"/>
  <c r="Z6235" i="69"/>
  <c r="Y6235" i="69"/>
  <c r="X6235" i="69"/>
  <c r="W6235" i="69"/>
  <c r="V6235" i="69"/>
  <c r="U6235" i="69"/>
  <c r="AA6234" i="69"/>
  <c r="Z6234" i="69"/>
  <c r="Y6234" i="69"/>
  <c r="X6234" i="69"/>
  <c r="W6234" i="69"/>
  <c r="V6234" i="69"/>
  <c r="U6234" i="69"/>
  <c r="AA6233" i="69"/>
  <c r="Z6233" i="69"/>
  <c r="Y6233" i="69"/>
  <c r="X6233" i="69"/>
  <c r="W6233" i="69"/>
  <c r="V6233" i="69"/>
  <c r="U6233" i="69"/>
  <c r="AA6232" i="69"/>
  <c r="Z6232" i="69"/>
  <c r="Y6232" i="69"/>
  <c r="X6232" i="69"/>
  <c r="W6232" i="69"/>
  <c r="V6232" i="69"/>
  <c r="U6232" i="69"/>
  <c r="AA6231" i="69"/>
  <c r="Z6231" i="69"/>
  <c r="Y6231" i="69"/>
  <c r="X6231" i="69"/>
  <c r="W6231" i="69"/>
  <c r="V6231" i="69"/>
  <c r="U6231" i="69"/>
  <c r="AA6230" i="69"/>
  <c r="Z6230" i="69"/>
  <c r="Y6230" i="69"/>
  <c r="X6230" i="69"/>
  <c r="W6230" i="69"/>
  <c r="V6230" i="69"/>
  <c r="U6230" i="69"/>
  <c r="AA6229" i="69"/>
  <c r="Z6229" i="69"/>
  <c r="Y6229" i="69"/>
  <c r="X6229" i="69"/>
  <c r="W6229" i="69"/>
  <c r="V6229" i="69"/>
  <c r="U6229" i="69"/>
  <c r="AA6228" i="69"/>
  <c r="Z6228" i="69"/>
  <c r="Y6228" i="69"/>
  <c r="X6228" i="69"/>
  <c r="W6228" i="69"/>
  <c r="V6228" i="69"/>
  <c r="U6228" i="69"/>
  <c r="AA6227" i="69"/>
  <c r="Z6227" i="69"/>
  <c r="Y6227" i="69"/>
  <c r="X6227" i="69"/>
  <c r="W6227" i="69"/>
  <c r="V6227" i="69"/>
  <c r="U6227" i="69"/>
  <c r="AA6226" i="69"/>
  <c r="Z6226" i="69"/>
  <c r="Y6226" i="69"/>
  <c r="X6226" i="69"/>
  <c r="W6226" i="69"/>
  <c r="V6226" i="69"/>
  <c r="U6226" i="69"/>
  <c r="AA6225" i="69"/>
  <c r="Z6225" i="69"/>
  <c r="Y6225" i="69"/>
  <c r="X6225" i="69"/>
  <c r="W6225" i="69"/>
  <c r="V6225" i="69"/>
  <c r="U6225" i="69"/>
  <c r="AA6224" i="69"/>
  <c r="Z6224" i="69"/>
  <c r="Y6224" i="69"/>
  <c r="X6224" i="69"/>
  <c r="W6224" i="69"/>
  <c r="V6224" i="69"/>
  <c r="U6224" i="69"/>
  <c r="AA6223" i="69"/>
  <c r="Z6223" i="69"/>
  <c r="Y6223" i="69"/>
  <c r="X6223" i="69"/>
  <c r="W6223" i="69"/>
  <c r="V6223" i="69"/>
  <c r="U6223" i="69"/>
  <c r="AA6222" i="69"/>
  <c r="Z6222" i="69"/>
  <c r="Y6222" i="69"/>
  <c r="X6222" i="69"/>
  <c r="W6222" i="69"/>
  <c r="V6222" i="69"/>
  <c r="U6222" i="69"/>
  <c r="AA6221" i="69"/>
  <c r="Z6221" i="69"/>
  <c r="Y6221" i="69"/>
  <c r="X6221" i="69"/>
  <c r="W6221" i="69"/>
  <c r="V6221" i="69"/>
  <c r="U6221" i="69"/>
  <c r="AA6220" i="69"/>
  <c r="Z6220" i="69"/>
  <c r="Y6220" i="69"/>
  <c r="X6220" i="69"/>
  <c r="W6220" i="69"/>
  <c r="V6220" i="69"/>
  <c r="U6220" i="69"/>
  <c r="AA6219" i="69"/>
  <c r="Z6219" i="69"/>
  <c r="Y6219" i="69"/>
  <c r="X6219" i="69"/>
  <c r="W6219" i="69"/>
  <c r="V6219" i="69"/>
  <c r="U6219" i="69"/>
  <c r="AA6218" i="69"/>
  <c r="Z6218" i="69"/>
  <c r="Y6218" i="69"/>
  <c r="X6218" i="69"/>
  <c r="W6218" i="69"/>
  <c r="V6218" i="69"/>
  <c r="U6218" i="69"/>
  <c r="AA6217" i="69"/>
  <c r="Z6217" i="69"/>
  <c r="Y6217" i="69"/>
  <c r="X6217" i="69"/>
  <c r="W6217" i="69"/>
  <c r="V6217" i="69"/>
  <c r="U6217" i="69"/>
  <c r="AA6216" i="69"/>
  <c r="Z6216" i="69"/>
  <c r="Y6216" i="69"/>
  <c r="X6216" i="69"/>
  <c r="W6216" i="69"/>
  <c r="V6216" i="69"/>
  <c r="U6216" i="69"/>
  <c r="AA6215" i="69"/>
  <c r="Z6215" i="69"/>
  <c r="Y6215" i="69"/>
  <c r="X6215" i="69"/>
  <c r="W6215" i="69"/>
  <c r="V6215" i="69"/>
  <c r="U6215" i="69"/>
  <c r="AA6214" i="69"/>
  <c r="Z6214" i="69"/>
  <c r="Y6214" i="69"/>
  <c r="X6214" i="69"/>
  <c r="W6214" i="69"/>
  <c r="V6214" i="69"/>
  <c r="U6214" i="69"/>
  <c r="AA6213" i="69"/>
  <c r="Z6213" i="69"/>
  <c r="Y6213" i="69"/>
  <c r="X6213" i="69"/>
  <c r="W6213" i="69"/>
  <c r="V6213" i="69"/>
  <c r="U6213" i="69"/>
  <c r="AA6212" i="69"/>
  <c r="Z6212" i="69"/>
  <c r="Y6212" i="69"/>
  <c r="X6212" i="69"/>
  <c r="W6212" i="69"/>
  <c r="V6212" i="69"/>
  <c r="U6212" i="69"/>
  <c r="AA6211" i="69"/>
  <c r="Z6211" i="69"/>
  <c r="Y6211" i="69"/>
  <c r="X6211" i="69"/>
  <c r="W6211" i="69"/>
  <c r="V6211" i="69"/>
  <c r="U6211" i="69"/>
  <c r="AA6210" i="69"/>
  <c r="Z6210" i="69"/>
  <c r="Y6210" i="69"/>
  <c r="X6210" i="69"/>
  <c r="W6210" i="69"/>
  <c r="V6210" i="69"/>
  <c r="U6210" i="69"/>
  <c r="AA6209" i="69"/>
  <c r="Z6209" i="69"/>
  <c r="Y6209" i="69"/>
  <c r="X6209" i="69"/>
  <c r="W6209" i="69"/>
  <c r="V6209" i="69"/>
  <c r="U6209" i="69"/>
  <c r="AA6208" i="69"/>
  <c r="Z6208" i="69"/>
  <c r="Y6208" i="69"/>
  <c r="X6208" i="69"/>
  <c r="W6208" i="69"/>
  <c r="V6208" i="69"/>
  <c r="U6208" i="69"/>
  <c r="AA6207" i="69"/>
  <c r="Z6207" i="69"/>
  <c r="Y6207" i="69"/>
  <c r="X6207" i="69"/>
  <c r="W6207" i="69"/>
  <c r="V6207" i="69"/>
  <c r="U6207" i="69"/>
  <c r="AA6206" i="69"/>
  <c r="Z6206" i="69"/>
  <c r="Y6206" i="69"/>
  <c r="X6206" i="69"/>
  <c r="W6206" i="69"/>
  <c r="V6206" i="69"/>
  <c r="U6206" i="69"/>
  <c r="AA6205" i="69"/>
  <c r="Z6205" i="69"/>
  <c r="Y6205" i="69"/>
  <c r="X6205" i="69"/>
  <c r="W6205" i="69"/>
  <c r="V6205" i="69"/>
  <c r="U6205" i="69"/>
  <c r="AA6204" i="69"/>
  <c r="Z6204" i="69"/>
  <c r="Y6204" i="69"/>
  <c r="X6204" i="69"/>
  <c r="W6204" i="69"/>
  <c r="V6204" i="69"/>
  <c r="U6204" i="69"/>
  <c r="AA6203" i="69"/>
  <c r="Z6203" i="69"/>
  <c r="Y6203" i="69"/>
  <c r="X6203" i="69"/>
  <c r="W6203" i="69"/>
  <c r="V6203" i="69"/>
  <c r="U6203" i="69"/>
  <c r="AA6202" i="69"/>
  <c r="Z6202" i="69"/>
  <c r="Y6202" i="69"/>
  <c r="X6202" i="69"/>
  <c r="W6202" i="69"/>
  <c r="V6202" i="69"/>
  <c r="U6202" i="69"/>
  <c r="AA6201" i="69"/>
  <c r="Z6201" i="69"/>
  <c r="Y6201" i="69"/>
  <c r="X6201" i="69"/>
  <c r="W6201" i="69"/>
  <c r="V6201" i="69"/>
  <c r="U6201" i="69"/>
  <c r="AA6200" i="69"/>
  <c r="Z6200" i="69"/>
  <c r="Y6200" i="69"/>
  <c r="X6200" i="69"/>
  <c r="W6200" i="69"/>
  <c r="V6200" i="69"/>
  <c r="U6200" i="69"/>
  <c r="AA6199" i="69"/>
  <c r="Z6199" i="69"/>
  <c r="Y6199" i="69"/>
  <c r="X6199" i="69"/>
  <c r="W6199" i="69"/>
  <c r="V6199" i="69"/>
  <c r="U6199" i="69"/>
  <c r="AA6198" i="69"/>
  <c r="Z6198" i="69"/>
  <c r="Y6198" i="69"/>
  <c r="X6198" i="69"/>
  <c r="W6198" i="69"/>
  <c r="V6198" i="69"/>
  <c r="U6198" i="69"/>
  <c r="AA6197" i="69"/>
  <c r="Z6197" i="69"/>
  <c r="Y6197" i="69"/>
  <c r="X6197" i="69"/>
  <c r="W6197" i="69"/>
  <c r="V6197" i="69"/>
  <c r="U6197" i="69"/>
  <c r="AA6196" i="69"/>
  <c r="Z6196" i="69"/>
  <c r="Y6196" i="69"/>
  <c r="X6196" i="69"/>
  <c r="W6196" i="69"/>
  <c r="V6196" i="69"/>
  <c r="U6196" i="69"/>
  <c r="AA6195" i="69"/>
  <c r="Z6195" i="69"/>
  <c r="Y6195" i="69"/>
  <c r="X6195" i="69"/>
  <c r="W6195" i="69"/>
  <c r="V6195" i="69"/>
  <c r="U6195" i="69"/>
  <c r="AA6194" i="69"/>
  <c r="Z6194" i="69"/>
  <c r="Y6194" i="69"/>
  <c r="X6194" i="69"/>
  <c r="W6194" i="69"/>
  <c r="V6194" i="69"/>
  <c r="U6194" i="69"/>
  <c r="AA6193" i="69"/>
  <c r="Z6193" i="69"/>
  <c r="Y6193" i="69"/>
  <c r="X6193" i="69"/>
  <c r="W6193" i="69"/>
  <c r="V6193" i="69"/>
  <c r="U6193" i="69"/>
  <c r="AA6192" i="69"/>
  <c r="Z6192" i="69"/>
  <c r="Y6192" i="69"/>
  <c r="X6192" i="69"/>
  <c r="W6192" i="69"/>
  <c r="V6192" i="69"/>
  <c r="U6192" i="69"/>
  <c r="AA6191" i="69"/>
  <c r="Z6191" i="69"/>
  <c r="Y6191" i="69"/>
  <c r="X6191" i="69"/>
  <c r="W6191" i="69"/>
  <c r="V6191" i="69"/>
  <c r="U6191" i="69"/>
  <c r="AA6190" i="69"/>
  <c r="Z6190" i="69"/>
  <c r="Y6190" i="69"/>
  <c r="X6190" i="69"/>
  <c r="W6190" i="69"/>
  <c r="V6190" i="69"/>
  <c r="U6190" i="69"/>
  <c r="AA6189" i="69"/>
  <c r="Z6189" i="69"/>
  <c r="Y6189" i="69"/>
  <c r="X6189" i="69"/>
  <c r="W6189" i="69"/>
  <c r="V6189" i="69"/>
  <c r="U6189" i="69"/>
  <c r="AA6188" i="69"/>
  <c r="Z6188" i="69"/>
  <c r="Y6188" i="69"/>
  <c r="X6188" i="69"/>
  <c r="W6188" i="69"/>
  <c r="V6188" i="69"/>
  <c r="U6188" i="69"/>
  <c r="AA6187" i="69"/>
  <c r="Z6187" i="69"/>
  <c r="Y6187" i="69"/>
  <c r="X6187" i="69"/>
  <c r="W6187" i="69"/>
  <c r="V6187" i="69"/>
  <c r="U6187" i="69"/>
  <c r="AA6186" i="69"/>
  <c r="Z6186" i="69"/>
  <c r="Y6186" i="69"/>
  <c r="X6186" i="69"/>
  <c r="W6186" i="69"/>
  <c r="V6186" i="69"/>
  <c r="U6186" i="69"/>
  <c r="AA6185" i="69"/>
  <c r="Z6185" i="69"/>
  <c r="Y6185" i="69"/>
  <c r="X6185" i="69"/>
  <c r="W6185" i="69"/>
  <c r="V6185" i="69"/>
  <c r="U6185" i="69"/>
  <c r="AA6184" i="69"/>
  <c r="Z6184" i="69"/>
  <c r="Y6184" i="69"/>
  <c r="X6184" i="69"/>
  <c r="W6184" i="69"/>
  <c r="V6184" i="69"/>
  <c r="U6184" i="69"/>
  <c r="AA6183" i="69"/>
  <c r="Z6183" i="69"/>
  <c r="Y6183" i="69"/>
  <c r="X6183" i="69"/>
  <c r="W6183" i="69"/>
  <c r="V6183" i="69"/>
  <c r="U6183" i="69"/>
  <c r="AA6182" i="69"/>
  <c r="Z6182" i="69"/>
  <c r="Y6182" i="69"/>
  <c r="X6182" i="69"/>
  <c r="W6182" i="69"/>
  <c r="V6182" i="69"/>
  <c r="U6182" i="69"/>
  <c r="AA6181" i="69"/>
  <c r="Z6181" i="69"/>
  <c r="Y6181" i="69"/>
  <c r="X6181" i="69"/>
  <c r="W6181" i="69"/>
  <c r="V6181" i="69"/>
  <c r="U6181" i="69"/>
  <c r="AA6180" i="69"/>
  <c r="Z6180" i="69"/>
  <c r="Y6180" i="69"/>
  <c r="X6180" i="69"/>
  <c r="W6180" i="69"/>
  <c r="V6180" i="69"/>
  <c r="U6180" i="69"/>
  <c r="AA6179" i="69"/>
  <c r="Z6179" i="69"/>
  <c r="Y6179" i="69"/>
  <c r="X6179" i="69"/>
  <c r="W6179" i="69"/>
  <c r="V6179" i="69"/>
  <c r="U6179" i="69"/>
  <c r="AA6178" i="69"/>
  <c r="Z6178" i="69"/>
  <c r="Y6178" i="69"/>
  <c r="X6178" i="69"/>
  <c r="W6178" i="69"/>
  <c r="V6178" i="69"/>
  <c r="U6178" i="69"/>
  <c r="AA6177" i="69"/>
  <c r="Z6177" i="69"/>
  <c r="Y6177" i="69"/>
  <c r="X6177" i="69"/>
  <c r="W6177" i="69"/>
  <c r="V6177" i="69"/>
  <c r="U6177" i="69"/>
  <c r="AA6176" i="69"/>
  <c r="Z6176" i="69"/>
  <c r="Y6176" i="69"/>
  <c r="X6176" i="69"/>
  <c r="W6176" i="69"/>
  <c r="V6176" i="69"/>
  <c r="U6176" i="69"/>
  <c r="AA6175" i="69"/>
  <c r="Z6175" i="69"/>
  <c r="Y6175" i="69"/>
  <c r="X6175" i="69"/>
  <c r="W6175" i="69"/>
  <c r="V6175" i="69"/>
  <c r="U6175" i="69"/>
  <c r="AA6174" i="69"/>
  <c r="Z6174" i="69"/>
  <c r="Y6174" i="69"/>
  <c r="X6174" i="69"/>
  <c r="W6174" i="69"/>
  <c r="V6174" i="69"/>
  <c r="U6174" i="69"/>
  <c r="AA6173" i="69"/>
  <c r="Z6173" i="69"/>
  <c r="Y6173" i="69"/>
  <c r="X6173" i="69"/>
  <c r="W6173" i="69"/>
  <c r="V6173" i="69"/>
  <c r="U6173" i="69"/>
  <c r="AA6172" i="69"/>
  <c r="Z6172" i="69"/>
  <c r="Y6172" i="69"/>
  <c r="X6172" i="69"/>
  <c r="W6172" i="69"/>
  <c r="V6172" i="69"/>
  <c r="U6172" i="69"/>
  <c r="AA6171" i="69"/>
  <c r="Z6171" i="69"/>
  <c r="Y6171" i="69"/>
  <c r="X6171" i="69"/>
  <c r="W6171" i="69"/>
  <c r="V6171" i="69"/>
  <c r="U6171" i="69"/>
  <c r="AA6170" i="69"/>
  <c r="Z6170" i="69"/>
  <c r="Y6170" i="69"/>
  <c r="X6170" i="69"/>
  <c r="W6170" i="69"/>
  <c r="V6170" i="69"/>
  <c r="U6170" i="69"/>
  <c r="AA6169" i="69"/>
  <c r="Z6169" i="69"/>
  <c r="Y6169" i="69"/>
  <c r="X6169" i="69"/>
  <c r="W6169" i="69"/>
  <c r="V6169" i="69"/>
  <c r="U6169" i="69"/>
  <c r="AA6168" i="69"/>
  <c r="Z6168" i="69"/>
  <c r="Y6168" i="69"/>
  <c r="X6168" i="69"/>
  <c r="W6168" i="69"/>
  <c r="V6168" i="69"/>
  <c r="U6168" i="69"/>
  <c r="AA6167" i="69"/>
  <c r="Z6167" i="69"/>
  <c r="Y6167" i="69"/>
  <c r="X6167" i="69"/>
  <c r="W6167" i="69"/>
  <c r="V6167" i="69"/>
  <c r="U6167" i="69"/>
  <c r="AA6166" i="69"/>
  <c r="Z6166" i="69"/>
  <c r="Y6166" i="69"/>
  <c r="X6166" i="69"/>
  <c r="W6166" i="69"/>
  <c r="V6166" i="69"/>
  <c r="U6166" i="69"/>
  <c r="AA6165" i="69"/>
  <c r="Z6165" i="69"/>
  <c r="Y6165" i="69"/>
  <c r="X6165" i="69"/>
  <c r="W6165" i="69"/>
  <c r="V6165" i="69"/>
  <c r="U6165" i="69"/>
  <c r="AA6164" i="69"/>
  <c r="Z6164" i="69"/>
  <c r="Y6164" i="69"/>
  <c r="X6164" i="69"/>
  <c r="W6164" i="69"/>
  <c r="V6164" i="69"/>
  <c r="U6164" i="69"/>
  <c r="AA6163" i="69"/>
  <c r="Z6163" i="69"/>
  <c r="Y6163" i="69"/>
  <c r="X6163" i="69"/>
  <c r="W6163" i="69"/>
  <c r="V6163" i="69"/>
  <c r="U6163" i="69"/>
  <c r="AA6162" i="69"/>
  <c r="Z6162" i="69"/>
  <c r="Y6162" i="69"/>
  <c r="X6162" i="69"/>
  <c r="W6162" i="69"/>
  <c r="V6162" i="69"/>
  <c r="U6162" i="69"/>
  <c r="AA6161" i="69"/>
  <c r="Z6161" i="69"/>
  <c r="Y6161" i="69"/>
  <c r="X6161" i="69"/>
  <c r="W6161" i="69"/>
  <c r="V6161" i="69"/>
  <c r="U6161" i="69"/>
  <c r="AA6160" i="69"/>
  <c r="Z6160" i="69"/>
  <c r="Y6160" i="69"/>
  <c r="X6160" i="69"/>
  <c r="W6160" i="69"/>
  <c r="V6160" i="69"/>
  <c r="U6160" i="69"/>
  <c r="AA6159" i="69"/>
  <c r="Z6159" i="69"/>
  <c r="Y6159" i="69"/>
  <c r="X6159" i="69"/>
  <c r="W6159" i="69"/>
  <c r="V6159" i="69"/>
  <c r="U6159" i="69"/>
  <c r="AA6158" i="69"/>
  <c r="Z6158" i="69"/>
  <c r="Y6158" i="69"/>
  <c r="X6158" i="69"/>
  <c r="W6158" i="69"/>
  <c r="V6158" i="69"/>
  <c r="U6158" i="69"/>
  <c r="AA6157" i="69"/>
  <c r="Z6157" i="69"/>
  <c r="Y6157" i="69"/>
  <c r="X6157" i="69"/>
  <c r="W6157" i="69"/>
  <c r="V6157" i="69"/>
  <c r="U6157" i="69"/>
  <c r="AA6156" i="69"/>
  <c r="Z6156" i="69"/>
  <c r="Y6156" i="69"/>
  <c r="X6156" i="69"/>
  <c r="W6156" i="69"/>
  <c r="V6156" i="69"/>
  <c r="U6156" i="69"/>
  <c r="AA6155" i="69"/>
  <c r="Z6155" i="69"/>
  <c r="Y6155" i="69"/>
  <c r="X6155" i="69"/>
  <c r="W6155" i="69"/>
  <c r="V6155" i="69"/>
  <c r="U6155" i="69"/>
  <c r="AA6154" i="69"/>
  <c r="Z6154" i="69"/>
  <c r="Y6154" i="69"/>
  <c r="X6154" i="69"/>
  <c r="W6154" i="69"/>
  <c r="V6154" i="69"/>
  <c r="U6154" i="69"/>
  <c r="AA6153" i="69"/>
  <c r="Z6153" i="69"/>
  <c r="Y6153" i="69"/>
  <c r="X6153" i="69"/>
  <c r="W6153" i="69"/>
  <c r="V6153" i="69"/>
  <c r="U6153" i="69"/>
  <c r="AA6152" i="69"/>
  <c r="Z6152" i="69"/>
  <c r="Y6152" i="69"/>
  <c r="X6152" i="69"/>
  <c r="W6152" i="69"/>
  <c r="V6152" i="69"/>
  <c r="U6152" i="69"/>
  <c r="AA6151" i="69"/>
  <c r="Z6151" i="69"/>
  <c r="Y6151" i="69"/>
  <c r="X6151" i="69"/>
  <c r="W6151" i="69"/>
  <c r="V6151" i="69"/>
  <c r="U6151" i="69"/>
  <c r="AA6150" i="69"/>
  <c r="Z6150" i="69"/>
  <c r="Y6150" i="69"/>
  <c r="X6150" i="69"/>
  <c r="W6150" i="69"/>
  <c r="V6150" i="69"/>
  <c r="U6150" i="69"/>
  <c r="AA6149" i="69"/>
  <c r="Z6149" i="69"/>
  <c r="Y6149" i="69"/>
  <c r="X6149" i="69"/>
  <c r="W6149" i="69"/>
  <c r="V6149" i="69"/>
  <c r="U6149" i="69"/>
  <c r="AA6148" i="69"/>
  <c r="Z6148" i="69"/>
  <c r="Y6148" i="69"/>
  <c r="X6148" i="69"/>
  <c r="W6148" i="69"/>
  <c r="V6148" i="69"/>
  <c r="U6148" i="69"/>
  <c r="AA6147" i="69"/>
  <c r="Z6147" i="69"/>
  <c r="Y6147" i="69"/>
  <c r="X6147" i="69"/>
  <c r="W6147" i="69"/>
  <c r="V6147" i="69"/>
  <c r="U6147" i="69"/>
  <c r="AA6146" i="69"/>
  <c r="Z6146" i="69"/>
  <c r="Y6146" i="69"/>
  <c r="X6146" i="69"/>
  <c r="W6146" i="69"/>
  <c r="V6146" i="69"/>
  <c r="U6146" i="69"/>
  <c r="AA6145" i="69"/>
  <c r="Z6145" i="69"/>
  <c r="Y6145" i="69"/>
  <c r="X6145" i="69"/>
  <c r="W6145" i="69"/>
  <c r="V6145" i="69"/>
  <c r="U6145" i="69"/>
  <c r="AA6144" i="69"/>
  <c r="Z6144" i="69"/>
  <c r="Y6144" i="69"/>
  <c r="X6144" i="69"/>
  <c r="W6144" i="69"/>
  <c r="V6144" i="69"/>
  <c r="U6144" i="69"/>
  <c r="AA6143" i="69"/>
  <c r="Z6143" i="69"/>
  <c r="Y6143" i="69"/>
  <c r="X6143" i="69"/>
  <c r="W6143" i="69"/>
  <c r="V6143" i="69"/>
  <c r="U6143" i="69"/>
  <c r="AA6142" i="69"/>
  <c r="Z6142" i="69"/>
  <c r="Y6142" i="69"/>
  <c r="X6142" i="69"/>
  <c r="W6142" i="69"/>
  <c r="V6142" i="69"/>
  <c r="U6142" i="69"/>
  <c r="AA6141" i="69"/>
  <c r="Z6141" i="69"/>
  <c r="Y6141" i="69"/>
  <c r="X6141" i="69"/>
  <c r="W6141" i="69"/>
  <c r="V6141" i="69"/>
  <c r="U6141" i="69"/>
  <c r="AA6140" i="69"/>
  <c r="Z6140" i="69"/>
  <c r="Y6140" i="69"/>
  <c r="X6140" i="69"/>
  <c r="W6140" i="69"/>
  <c r="V6140" i="69"/>
  <c r="U6140" i="69"/>
  <c r="AA6139" i="69"/>
  <c r="Z6139" i="69"/>
  <c r="Y6139" i="69"/>
  <c r="X6139" i="69"/>
  <c r="W6139" i="69"/>
  <c r="V6139" i="69"/>
  <c r="U6139" i="69"/>
  <c r="AA6138" i="69"/>
  <c r="Z6138" i="69"/>
  <c r="Y6138" i="69"/>
  <c r="X6138" i="69"/>
  <c r="W6138" i="69"/>
  <c r="V6138" i="69"/>
  <c r="U6138" i="69"/>
  <c r="AA6137" i="69"/>
  <c r="Z6137" i="69"/>
  <c r="Y6137" i="69"/>
  <c r="X6137" i="69"/>
  <c r="W6137" i="69"/>
  <c r="V6137" i="69"/>
  <c r="U6137" i="69"/>
  <c r="AA6136" i="69"/>
  <c r="Z6136" i="69"/>
  <c r="Y6136" i="69"/>
  <c r="X6136" i="69"/>
  <c r="W6136" i="69"/>
  <c r="V6136" i="69"/>
  <c r="U6136" i="69"/>
  <c r="AA6135" i="69"/>
  <c r="Z6135" i="69"/>
  <c r="Y6135" i="69"/>
  <c r="X6135" i="69"/>
  <c r="W6135" i="69"/>
  <c r="V6135" i="69"/>
  <c r="U6135" i="69"/>
  <c r="AA6134" i="69"/>
  <c r="Z6134" i="69"/>
  <c r="Y6134" i="69"/>
  <c r="X6134" i="69"/>
  <c r="W6134" i="69"/>
  <c r="V6134" i="69"/>
  <c r="U6134" i="69"/>
  <c r="AA6133" i="69"/>
  <c r="Z6133" i="69"/>
  <c r="Y6133" i="69"/>
  <c r="X6133" i="69"/>
  <c r="W6133" i="69"/>
  <c r="V6133" i="69"/>
  <c r="U6133" i="69"/>
  <c r="AA6132" i="69"/>
  <c r="Z6132" i="69"/>
  <c r="Y6132" i="69"/>
  <c r="X6132" i="69"/>
  <c r="W6132" i="69"/>
  <c r="V6132" i="69"/>
  <c r="U6132" i="69"/>
  <c r="AA6131" i="69"/>
  <c r="Z6131" i="69"/>
  <c r="Y6131" i="69"/>
  <c r="X6131" i="69"/>
  <c r="W6131" i="69"/>
  <c r="V6131" i="69"/>
  <c r="U6131" i="69"/>
  <c r="AA6130" i="69"/>
  <c r="Z6130" i="69"/>
  <c r="Y6130" i="69"/>
  <c r="X6130" i="69"/>
  <c r="W6130" i="69"/>
  <c r="V6130" i="69"/>
  <c r="U6130" i="69"/>
  <c r="AA6129" i="69"/>
  <c r="Z6129" i="69"/>
  <c r="Y6129" i="69"/>
  <c r="X6129" i="69"/>
  <c r="W6129" i="69"/>
  <c r="V6129" i="69"/>
  <c r="U6129" i="69"/>
  <c r="AA6128" i="69"/>
  <c r="Z6128" i="69"/>
  <c r="Y6128" i="69"/>
  <c r="X6128" i="69"/>
  <c r="W6128" i="69"/>
  <c r="V6128" i="69"/>
  <c r="U6128" i="69"/>
  <c r="AA6127" i="69"/>
  <c r="Z6127" i="69"/>
  <c r="Y6127" i="69"/>
  <c r="X6127" i="69"/>
  <c r="W6127" i="69"/>
  <c r="V6127" i="69"/>
  <c r="U6127" i="69"/>
  <c r="AA6126" i="69"/>
  <c r="Z6126" i="69"/>
  <c r="Y6126" i="69"/>
  <c r="X6126" i="69"/>
  <c r="W6126" i="69"/>
  <c r="V6126" i="69"/>
  <c r="U6126" i="69"/>
  <c r="AA6125" i="69"/>
  <c r="Z6125" i="69"/>
  <c r="Y6125" i="69"/>
  <c r="X6125" i="69"/>
  <c r="W6125" i="69"/>
  <c r="V6125" i="69"/>
  <c r="U6125" i="69"/>
  <c r="AA6124" i="69"/>
  <c r="Z6124" i="69"/>
  <c r="Y6124" i="69"/>
  <c r="X6124" i="69"/>
  <c r="W6124" i="69"/>
  <c r="V6124" i="69"/>
  <c r="U6124" i="69"/>
  <c r="AA6123" i="69"/>
  <c r="Z6123" i="69"/>
  <c r="Y6123" i="69"/>
  <c r="X6123" i="69"/>
  <c r="W6123" i="69"/>
  <c r="V6123" i="69"/>
  <c r="U6123" i="69"/>
  <c r="AA6122" i="69"/>
  <c r="Z6122" i="69"/>
  <c r="Y6122" i="69"/>
  <c r="X6122" i="69"/>
  <c r="W6122" i="69"/>
  <c r="V6122" i="69"/>
  <c r="U6122" i="69"/>
  <c r="AA6121" i="69"/>
  <c r="Z6121" i="69"/>
  <c r="Y6121" i="69"/>
  <c r="X6121" i="69"/>
  <c r="W6121" i="69"/>
  <c r="V6121" i="69"/>
  <c r="U6121" i="69"/>
  <c r="AA6120" i="69"/>
  <c r="Z6120" i="69"/>
  <c r="Y6120" i="69"/>
  <c r="X6120" i="69"/>
  <c r="W6120" i="69"/>
  <c r="V6120" i="69"/>
  <c r="U6120" i="69"/>
  <c r="AA6119" i="69"/>
  <c r="Z6119" i="69"/>
  <c r="Y6119" i="69"/>
  <c r="X6119" i="69"/>
  <c r="W6119" i="69"/>
  <c r="V6119" i="69"/>
  <c r="U6119" i="69"/>
  <c r="AA6118" i="69"/>
  <c r="Z6118" i="69"/>
  <c r="Y6118" i="69"/>
  <c r="X6118" i="69"/>
  <c r="W6118" i="69"/>
  <c r="V6118" i="69"/>
  <c r="U6118" i="69"/>
  <c r="AA6117" i="69"/>
  <c r="Z6117" i="69"/>
  <c r="Y6117" i="69"/>
  <c r="X6117" i="69"/>
  <c r="W6117" i="69"/>
  <c r="V6117" i="69"/>
  <c r="U6117" i="69"/>
  <c r="AA6116" i="69"/>
  <c r="Z6116" i="69"/>
  <c r="Y6116" i="69"/>
  <c r="X6116" i="69"/>
  <c r="W6116" i="69"/>
  <c r="V6116" i="69"/>
  <c r="U6116" i="69"/>
  <c r="AA6115" i="69"/>
  <c r="Z6115" i="69"/>
  <c r="Y6115" i="69"/>
  <c r="X6115" i="69"/>
  <c r="W6115" i="69"/>
  <c r="V6115" i="69"/>
  <c r="U6115" i="69"/>
  <c r="AA6114" i="69"/>
  <c r="Z6114" i="69"/>
  <c r="Y6114" i="69"/>
  <c r="X6114" i="69"/>
  <c r="W6114" i="69"/>
  <c r="V6114" i="69"/>
  <c r="U6114" i="69"/>
  <c r="AA6113" i="69"/>
  <c r="Z6113" i="69"/>
  <c r="Y6113" i="69"/>
  <c r="X6113" i="69"/>
  <c r="W6113" i="69"/>
  <c r="V6113" i="69"/>
  <c r="U6113" i="69"/>
  <c r="AA6112" i="69"/>
  <c r="Z6112" i="69"/>
  <c r="Y6112" i="69"/>
  <c r="X6112" i="69"/>
  <c r="W6112" i="69"/>
  <c r="V6112" i="69"/>
  <c r="U6112" i="69"/>
  <c r="AA6111" i="69"/>
  <c r="Z6111" i="69"/>
  <c r="Y6111" i="69"/>
  <c r="X6111" i="69"/>
  <c r="W6111" i="69"/>
  <c r="V6111" i="69"/>
  <c r="U6111" i="69"/>
  <c r="AA6110" i="69"/>
  <c r="Z6110" i="69"/>
  <c r="Y6110" i="69"/>
  <c r="X6110" i="69"/>
  <c r="W6110" i="69"/>
  <c r="V6110" i="69"/>
  <c r="U6110" i="69"/>
  <c r="AA6109" i="69"/>
  <c r="Z6109" i="69"/>
  <c r="Y6109" i="69"/>
  <c r="X6109" i="69"/>
  <c r="W6109" i="69"/>
  <c r="V6109" i="69"/>
  <c r="U6109" i="69"/>
  <c r="AA6108" i="69"/>
  <c r="Z6108" i="69"/>
  <c r="Y6108" i="69"/>
  <c r="X6108" i="69"/>
  <c r="W6108" i="69"/>
  <c r="V6108" i="69"/>
  <c r="U6108" i="69"/>
  <c r="AA6107" i="69"/>
  <c r="Z6107" i="69"/>
  <c r="Y6107" i="69"/>
  <c r="X6107" i="69"/>
  <c r="W6107" i="69"/>
  <c r="V6107" i="69"/>
  <c r="U6107" i="69"/>
  <c r="AA6106" i="69"/>
  <c r="Z6106" i="69"/>
  <c r="Y6106" i="69"/>
  <c r="X6106" i="69"/>
  <c r="W6106" i="69"/>
  <c r="V6106" i="69"/>
  <c r="U6106" i="69"/>
  <c r="AA6105" i="69"/>
  <c r="Z6105" i="69"/>
  <c r="Y6105" i="69"/>
  <c r="X6105" i="69"/>
  <c r="W6105" i="69"/>
  <c r="V6105" i="69"/>
  <c r="U6105" i="69"/>
  <c r="AA6104" i="69"/>
  <c r="Z6104" i="69"/>
  <c r="Y6104" i="69"/>
  <c r="X6104" i="69"/>
  <c r="W6104" i="69"/>
  <c r="V6104" i="69"/>
  <c r="U6104" i="69"/>
  <c r="AA6103" i="69"/>
  <c r="Z6103" i="69"/>
  <c r="Y6103" i="69"/>
  <c r="X6103" i="69"/>
  <c r="W6103" i="69"/>
  <c r="V6103" i="69"/>
  <c r="U6103" i="69"/>
  <c r="AA6102" i="69"/>
  <c r="Z6102" i="69"/>
  <c r="Y6102" i="69"/>
  <c r="X6102" i="69"/>
  <c r="W6102" i="69"/>
  <c r="V6102" i="69"/>
  <c r="U6102" i="69"/>
  <c r="AA6101" i="69"/>
  <c r="Z6101" i="69"/>
  <c r="Y6101" i="69"/>
  <c r="X6101" i="69"/>
  <c r="W6101" i="69"/>
  <c r="V6101" i="69"/>
  <c r="U6101" i="69"/>
  <c r="AA6100" i="69"/>
  <c r="Z6100" i="69"/>
  <c r="Y6100" i="69"/>
  <c r="X6100" i="69"/>
  <c r="W6100" i="69"/>
  <c r="V6100" i="69"/>
  <c r="U6100" i="69"/>
  <c r="AA6099" i="69"/>
  <c r="Z6099" i="69"/>
  <c r="Y6099" i="69"/>
  <c r="X6099" i="69"/>
  <c r="W6099" i="69"/>
  <c r="V6099" i="69"/>
  <c r="U6099" i="69"/>
  <c r="AA6098" i="69"/>
  <c r="Z6098" i="69"/>
  <c r="Y6098" i="69"/>
  <c r="X6098" i="69"/>
  <c r="W6098" i="69"/>
  <c r="V6098" i="69"/>
  <c r="U6098" i="69"/>
  <c r="AA6097" i="69"/>
  <c r="Z6097" i="69"/>
  <c r="Y6097" i="69"/>
  <c r="X6097" i="69"/>
  <c r="W6097" i="69"/>
  <c r="V6097" i="69"/>
  <c r="U6097" i="69"/>
  <c r="AA6096" i="69"/>
  <c r="Z6096" i="69"/>
  <c r="Y6096" i="69"/>
  <c r="X6096" i="69"/>
  <c r="W6096" i="69"/>
  <c r="V6096" i="69"/>
  <c r="U6096" i="69"/>
  <c r="AA6095" i="69"/>
  <c r="Z6095" i="69"/>
  <c r="Y6095" i="69"/>
  <c r="X6095" i="69"/>
  <c r="W6095" i="69"/>
  <c r="V6095" i="69"/>
  <c r="U6095" i="69"/>
  <c r="AA6094" i="69"/>
  <c r="Z6094" i="69"/>
  <c r="Y6094" i="69"/>
  <c r="X6094" i="69"/>
  <c r="W6094" i="69"/>
  <c r="V6094" i="69"/>
  <c r="U6094" i="69"/>
  <c r="AA6093" i="69"/>
  <c r="Z6093" i="69"/>
  <c r="Y6093" i="69"/>
  <c r="X6093" i="69"/>
  <c r="W6093" i="69"/>
  <c r="V6093" i="69"/>
  <c r="U6093" i="69"/>
  <c r="AA6092" i="69"/>
  <c r="Z6092" i="69"/>
  <c r="Y6092" i="69"/>
  <c r="X6092" i="69"/>
  <c r="W6092" i="69"/>
  <c r="V6092" i="69"/>
  <c r="U6092" i="69"/>
  <c r="AA6091" i="69"/>
  <c r="Z6091" i="69"/>
  <c r="Y6091" i="69"/>
  <c r="X6091" i="69"/>
  <c r="W6091" i="69"/>
  <c r="V6091" i="69"/>
  <c r="U6091" i="69"/>
  <c r="AA6090" i="69"/>
  <c r="Z6090" i="69"/>
  <c r="Y6090" i="69"/>
  <c r="X6090" i="69"/>
  <c r="W6090" i="69"/>
  <c r="V6090" i="69"/>
  <c r="U6090" i="69"/>
  <c r="AA6089" i="69"/>
  <c r="Z6089" i="69"/>
  <c r="Y6089" i="69"/>
  <c r="X6089" i="69"/>
  <c r="W6089" i="69"/>
  <c r="V6089" i="69"/>
  <c r="U6089" i="69"/>
  <c r="AA6088" i="69"/>
  <c r="Z6088" i="69"/>
  <c r="Y6088" i="69"/>
  <c r="X6088" i="69"/>
  <c r="W6088" i="69"/>
  <c r="V6088" i="69"/>
  <c r="U6088" i="69"/>
  <c r="AA6087" i="69"/>
  <c r="Z6087" i="69"/>
  <c r="Y6087" i="69"/>
  <c r="X6087" i="69"/>
  <c r="W6087" i="69"/>
  <c r="V6087" i="69"/>
  <c r="U6087" i="69"/>
  <c r="AA6086" i="69"/>
  <c r="Z6086" i="69"/>
  <c r="Y6086" i="69"/>
  <c r="X6086" i="69"/>
  <c r="W6086" i="69"/>
  <c r="V6086" i="69"/>
  <c r="U6086" i="69"/>
  <c r="AA6085" i="69"/>
  <c r="Z6085" i="69"/>
  <c r="Y6085" i="69"/>
  <c r="X6085" i="69"/>
  <c r="W6085" i="69"/>
  <c r="V6085" i="69"/>
  <c r="U6085" i="69"/>
  <c r="AA6084" i="69"/>
  <c r="Z6084" i="69"/>
  <c r="Y6084" i="69"/>
  <c r="X6084" i="69"/>
  <c r="W6084" i="69"/>
  <c r="V6084" i="69"/>
  <c r="U6084" i="69"/>
  <c r="AA6083" i="69"/>
  <c r="Z6083" i="69"/>
  <c r="Y6083" i="69"/>
  <c r="X6083" i="69"/>
  <c r="W6083" i="69"/>
  <c r="V6083" i="69"/>
  <c r="U6083" i="69"/>
  <c r="AA6082" i="69"/>
  <c r="Z6082" i="69"/>
  <c r="Y6082" i="69"/>
  <c r="X6082" i="69"/>
  <c r="W6082" i="69"/>
  <c r="V6082" i="69"/>
  <c r="U6082" i="69"/>
  <c r="AA6081" i="69"/>
  <c r="Z6081" i="69"/>
  <c r="Y6081" i="69"/>
  <c r="X6081" i="69"/>
  <c r="W6081" i="69"/>
  <c r="V6081" i="69"/>
  <c r="U6081" i="69"/>
  <c r="AA6080" i="69"/>
  <c r="Z6080" i="69"/>
  <c r="Y6080" i="69"/>
  <c r="X6080" i="69"/>
  <c r="W6080" i="69"/>
  <c r="V6080" i="69"/>
  <c r="U6080" i="69"/>
  <c r="AA6079" i="69"/>
  <c r="Z6079" i="69"/>
  <c r="Y6079" i="69"/>
  <c r="X6079" i="69"/>
  <c r="W6079" i="69"/>
  <c r="V6079" i="69"/>
  <c r="U6079" i="69"/>
  <c r="AA6078" i="69"/>
  <c r="Z6078" i="69"/>
  <c r="Y6078" i="69"/>
  <c r="X6078" i="69"/>
  <c r="W6078" i="69"/>
  <c r="V6078" i="69"/>
  <c r="U6078" i="69"/>
  <c r="AA6077" i="69"/>
  <c r="Z6077" i="69"/>
  <c r="Y6077" i="69"/>
  <c r="X6077" i="69"/>
  <c r="W6077" i="69"/>
  <c r="V6077" i="69"/>
  <c r="U6077" i="69"/>
  <c r="AA6076" i="69"/>
  <c r="Z6076" i="69"/>
  <c r="Y6076" i="69"/>
  <c r="X6076" i="69"/>
  <c r="W6076" i="69"/>
  <c r="V6076" i="69"/>
  <c r="U6076" i="69"/>
  <c r="AA6075" i="69"/>
  <c r="Z6075" i="69"/>
  <c r="Y6075" i="69"/>
  <c r="X6075" i="69"/>
  <c r="W6075" i="69"/>
  <c r="V6075" i="69"/>
  <c r="U6075" i="69"/>
  <c r="AA6074" i="69"/>
  <c r="Z6074" i="69"/>
  <c r="Y6074" i="69"/>
  <c r="X6074" i="69"/>
  <c r="W6074" i="69"/>
  <c r="V6074" i="69"/>
  <c r="U6074" i="69"/>
  <c r="AA6073" i="69"/>
  <c r="Z6073" i="69"/>
  <c r="Y6073" i="69"/>
  <c r="X6073" i="69"/>
  <c r="W6073" i="69"/>
  <c r="V6073" i="69"/>
  <c r="U6073" i="69"/>
  <c r="AA6072" i="69"/>
  <c r="Z6072" i="69"/>
  <c r="Y6072" i="69"/>
  <c r="X6072" i="69"/>
  <c r="W6072" i="69"/>
  <c r="V6072" i="69"/>
  <c r="U6072" i="69"/>
  <c r="AA6071" i="69"/>
  <c r="Z6071" i="69"/>
  <c r="Y6071" i="69"/>
  <c r="X6071" i="69"/>
  <c r="W6071" i="69"/>
  <c r="V6071" i="69"/>
  <c r="U6071" i="69"/>
  <c r="AA6070" i="69"/>
  <c r="Z6070" i="69"/>
  <c r="Y6070" i="69"/>
  <c r="X6070" i="69"/>
  <c r="W6070" i="69"/>
  <c r="V6070" i="69"/>
  <c r="U6070" i="69"/>
  <c r="AA6069" i="69"/>
  <c r="Z6069" i="69"/>
  <c r="Y6069" i="69"/>
  <c r="X6069" i="69"/>
  <c r="W6069" i="69"/>
  <c r="V6069" i="69"/>
  <c r="U6069" i="69"/>
  <c r="AA6068" i="69"/>
  <c r="Z6068" i="69"/>
  <c r="Y6068" i="69"/>
  <c r="X6068" i="69"/>
  <c r="W6068" i="69"/>
  <c r="V6068" i="69"/>
  <c r="U6068" i="69"/>
  <c r="AA6067" i="69"/>
  <c r="Z6067" i="69"/>
  <c r="Y6067" i="69"/>
  <c r="X6067" i="69"/>
  <c r="W6067" i="69"/>
  <c r="V6067" i="69"/>
  <c r="U6067" i="69"/>
  <c r="AA6066" i="69"/>
  <c r="Z6066" i="69"/>
  <c r="Y6066" i="69"/>
  <c r="X6066" i="69"/>
  <c r="W6066" i="69"/>
  <c r="V6066" i="69"/>
  <c r="U6066" i="69"/>
  <c r="AA6065" i="69"/>
  <c r="Z6065" i="69"/>
  <c r="Y6065" i="69"/>
  <c r="X6065" i="69"/>
  <c r="W6065" i="69"/>
  <c r="V6065" i="69"/>
  <c r="U6065" i="69"/>
  <c r="AA6064" i="69"/>
  <c r="Z6064" i="69"/>
  <c r="Y6064" i="69"/>
  <c r="X6064" i="69"/>
  <c r="W6064" i="69"/>
  <c r="V6064" i="69"/>
  <c r="U6064" i="69"/>
  <c r="AA6063" i="69"/>
  <c r="Z6063" i="69"/>
  <c r="Y6063" i="69"/>
  <c r="X6063" i="69"/>
  <c r="W6063" i="69"/>
  <c r="V6063" i="69"/>
  <c r="U6063" i="69"/>
  <c r="AA6062" i="69"/>
  <c r="Z6062" i="69"/>
  <c r="Y6062" i="69"/>
  <c r="X6062" i="69"/>
  <c r="W6062" i="69"/>
  <c r="V6062" i="69"/>
  <c r="U6062" i="69"/>
  <c r="AA6061" i="69"/>
  <c r="Z6061" i="69"/>
  <c r="Y6061" i="69"/>
  <c r="X6061" i="69"/>
  <c r="W6061" i="69"/>
  <c r="V6061" i="69"/>
  <c r="U6061" i="69"/>
  <c r="AA6060" i="69"/>
  <c r="Z6060" i="69"/>
  <c r="Y6060" i="69"/>
  <c r="X6060" i="69"/>
  <c r="W6060" i="69"/>
  <c r="V6060" i="69"/>
  <c r="U6060" i="69"/>
  <c r="AA6059" i="69"/>
  <c r="Z6059" i="69"/>
  <c r="Y6059" i="69"/>
  <c r="X6059" i="69"/>
  <c r="W6059" i="69"/>
  <c r="V6059" i="69"/>
  <c r="U6059" i="69"/>
  <c r="AA6058" i="69"/>
  <c r="Z6058" i="69"/>
  <c r="Y6058" i="69"/>
  <c r="X6058" i="69"/>
  <c r="W6058" i="69"/>
  <c r="V6058" i="69"/>
  <c r="U6058" i="69"/>
  <c r="AA6057" i="69"/>
  <c r="Z6057" i="69"/>
  <c r="Y6057" i="69"/>
  <c r="X6057" i="69"/>
  <c r="W6057" i="69"/>
  <c r="V6057" i="69"/>
  <c r="U6057" i="69"/>
  <c r="AA6056" i="69"/>
  <c r="Z6056" i="69"/>
  <c r="Y6056" i="69"/>
  <c r="X6056" i="69"/>
  <c r="W6056" i="69"/>
  <c r="V6056" i="69"/>
  <c r="U6056" i="69"/>
  <c r="AA6055" i="69"/>
  <c r="Z6055" i="69"/>
  <c r="Y6055" i="69"/>
  <c r="X6055" i="69"/>
  <c r="W6055" i="69"/>
  <c r="V6055" i="69"/>
  <c r="U6055" i="69"/>
  <c r="AA6054" i="69"/>
  <c r="Z6054" i="69"/>
  <c r="Y6054" i="69"/>
  <c r="X6054" i="69"/>
  <c r="W6054" i="69"/>
  <c r="V6054" i="69"/>
  <c r="U6054" i="69"/>
  <c r="AA6053" i="69"/>
  <c r="Z6053" i="69"/>
  <c r="Y6053" i="69"/>
  <c r="X6053" i="69"/>
  <c r="W6053" i="69"/>
  <c r="V6053" i="69"/>
  <c r="U6053" i="69"/>
  <c r="AA6052" i="69"/>
  <c r="Z6052" i="69"/>
  <c r="Y6052" i="69"/>
  <c r="X6052" i="69"/>
  <c r="W6052" i="69"/>
  <c r="V6052" i="69"/>
  <c r="U6052" i="69"/>
  <c r="AA6051" i="69"/>
  <c r="Z6051" i="69"/>
  <c r="Y6051" i="69"/>
  <c r="X6051" i="69"/>
  <c r="W6051" i="69"/>
  <c r="V6051" i="69"/>
  <c r="U6051" i="69"/>
  <c r="AA6050" i="69"/>
  <c r="Z6050" i="69"/>
  <c r="Y6050" i="69"/>
  <c r="X6050" i="69"/>
  <c r="W6050" i="69"/>
  <c r="V6050" i="69"/>
  <c r="U6050" i="69"/>
  <c r="AA6049" i="69"/>
  <c r="Z6049" i="69"/>
  <c r="Y6049" i="69"/>
  <c r="X6049" i="69"/>
  <c r="W6049" i="69"/>
  <c r="V6049" i="69"/>
  <c r="U6049" i="69"/>
  <c r="AA6048" i="69"/>
  <c r="Z6048" i="69"/>
  <c r="Y6048" i="69"/>
  <c r="X6048" i="69"/>
  <c r="W6048" i="69"/>
  <c r="V6048" i="69"/>
  <c r="U6048" i="69"/>
  <c r="AA6047" i="69"/>
  <c r="Z6047" i="69"/>
  <c r="Y6047" i="69"/>
  <c r="X6047" i="69"/>
  <c r="W6047" i="69"/>
  <c r="V6047" i="69"/>
  <c r="U6047" i="69"/>
  <c r="AA6046" i="69"/>
  <c r="Z6046" i="69"/>
  <c r="Y6046" i="69"/>
  <c r="X6046" i="69"/>
  <c r="W6046" i="69"/>
  <c r="V6046" i="69"/>
  <c r="U6046" i="69"/>
  <c r="AA6045" i="69"/>
  <c r="Z6045" i="69"/>
  <c r="Y6045" i="69"/>
  <c r="X6045" i="69"/>
  <c r="W6045" i="69"/>
  <c r="V6045" i="69"/>
  <c r="U6045" i="69"/>
  <c r="AA6044" i="69"/>
  <c r="Z6044" i="69"/>
  <c r="Y6044" i="69"/>
  <c r="X6044" i="69"/>
  <c r="W6044" i="69"/>
  <c r="V6044" i="69"/>
  <c r="U6044" i="69"/>
  <c r="AA6043" i="69"/>
  <c r="Z6043" i="69"/>
  <c r="Y6043" i="69"/>
  <c r="X6043" i="69"/>
  <c r="W6043" i="69"/>
  <c r="V6043" i="69"/>
  <c r="U6043" i="69"/>
  <c r="AA6042" i="69"/>
  <c r="Z6042" i="69"/>
  <c r="Y6042" i="69"/>
  <c r="X6042" i="69"/>
  <c r="W6042" i="69"/>
  <c r="V6042" i="69"/>
  <c r="U6042" i="69"/>
  <c r="AA6041" i="69"/>
  <c r="Z6041" i="69"/>
  <c r="Y6041" i="69"/>
  <c r="X6041" i="69"/>
  <c r="W6041" i="69"/>
  <c r="V6041" i="69"/>
  <c r="U6041" i="69"/>
  <c r="AA6040" i="69"/>
  <c r="Z6040" i="69"/>
  <c r="Y6040" i="69"/>
  <c r="X6040" i="69"/>
  <c r="W6040" i="69"/>
  <c r="V6040" i="69"/>
  <c r="U6040" i="69"/>
  <c r="AA6039" i="69"/>
  <c r="Z6039" i="69"/>
  <c r="Y6039" i="69"/>
  <c r="X6039" i="69"/>
  <c r="W6039" i="69"/>
  <c r="V6039" i="69"/>
  <c r="U6039" i="69"/>
  <c r="AA6038" i="69"/>
  <c r="Z6038" i="69"/>
  <c r="Y6038" i="69"/>
  <c r="X6038" i="69"/>
  <c r="W6038" i="69"/>
  <c r="V6038" i="69"/>
  <c r="U6038" i="69"/>
  <c r="AA6037" i="69"/>
  <c r="Z6037" i="69"/>
  <c r="Y6037" i="69"/>
  <c r="X6037" i="69"/>
  <c r="W6037" i="69"/>
  <c r="V6037" i="69"/>
  <c r="U6037" i="69"/>
  <c r="AA6036" i="69"/>
  <c r="Z6036" i="69"/>
  <c r="Y6036" i="69"/>
  <c r="X6036" i="69"/>
  <c r="W6036" i="69"/>
  <c r="V6036" i="69"/>
  <c r="U6036" i="69"/>
  <c r="AA6035" i="69"/>
  <c r="Z6035" i="69"/>
  <c r="Y6035" i="69"/>
  <c r="X6035" i="69"/>
  <c r="W6035" i="69"/>
  <c r="V6035" i="69"/>
  <c r="U6035" i="69"/>
  <c r="AA6034" i="69"/>
  <c r="Z6034" i="69"/>
  <c r="Y6034" i="69"/>
  <c r="X6034" i="69"/>
  <c r="W6034" i="69"/>
  <c r="V6034" i="69"/>
  <c r="U6034" i="69"/>
  <c r="AA6033" i="69"/>
  <c r="Z6033" i="69"/>
  <c r="Y6033" i="69"/>
  <c r="X6033" i="69"/>
  <c r="W6033" i="69"/>
  <c r="V6033" i="69"/>
  <c r="U6033" i="69"/>
  <c r="AA6032" i="69"/>
  <c r="Z6032" i="69"/>
  <c r="Y6032" i="69"/>
  <c r="X6032" i="69"/>
  <c r="W6032" i="69"/>
  <c r="V6032" i="69"/>
  <c r="U6032" i="69"/>
  <c r="AA6031" i="69"/>
  <c r="Z6031" i="69"/>
  <c r="Y6031" i="69"/>
  <c r="X6031" i="69"/>
  <c r="W6031" i="69"/>
  <c r="V6031" i="69"/>
  <c r="U6031" i="69"/>
  <c r="AA6030" i="69"/>
  <c r="Z6030" i="69"/>
  <c r="Y6030" i="69"/>
  <c r="X6030" i="69"/>
  <c r="W6030" i="69"/>
  <c r="V6030" i="69"/>
  <c r="U6030" i="69"/>
  <c r="AA6029" i="69"/>
  <c r="Z6029" i="69"/>
  <c r="Y6029" i="69"/>
  <c r="X6029" i="69"/>
  <c r="W6029" i="69"/>
  <c r="V6029" i="69"/>
  <c r="U6029" i="69"/>
  <c r="AA6028" i="69"/>
  <c r="Z6028" i="69"/>
  <c r="Y6028" i="69"/>
  <c r="X6028" i="69"/>
  <c r="W6028" i="69"/>
  <c r="V6028" i="69"/>
  <c r="U6028" i="69"/>
  <c r="AA6027" i="69"/>
  <c r="Z6027" i="69"/>
  <c r="Y6027" i="69"/>
  <c r="X6027" i="69"/>
  <c r="W6027" i="69"/>
  <c r="V6027" i="69"/>
  <c r="U6027" i="69"/>
  <c r="AA6026" i="69"/>
  <c r="Z6026" i="69"/>
  <c r="Y6026" i="69"/>
  <c r="X6026" i="69"/>
  <c r="W6026" i="69"/>
  <c r="V6026" i="69"/>
  <c r="U6026" i="69"/>
  <c r="AA6025" i="69"/>
  <c r="Z6025" i="69"/>
  <c r="Y6025" i="69"/>
  <c r="X6025" i="69"/>
  <c r="W6025" i="69"/>
  <c r="V6025" i="69"/>
  <c r="U6025" i="69"/>
  <c r="AA6024" i="69"/>
  <c r="Z6024" i="69"/>
  <c r="Y6024" i="69"/>
  <c r="X6024" i="69"/>
  <c r="W6024" i="69"/>
  <c r="V6024" i="69"/>
  <c r="U6024" i="69"/>
  <c r="AA6023" i="69"/>
  <c r="Z6023" i="69"/>
  <c r="Y6023" i="69"/>
  <c r="X6023" i="69"/>
  <c r="W6023" i="69"/>
  <c r="V6023" i="69"/>
  <c r="U6023" i="69"/>
  <c r="AA6022" i="69"/>
  <c r="Z6022" i="69"/>
  <c r="Y6022" i="69"/>
  <c r="X6022" i="69"/>
  <c r="W6022" i="69"/>
  <c r="V6022" i="69"/>
  <c r="U6022" i="69"/>
  <c r="AA6021" i="69"/>
  <c r="Z6021" i="69"/>
  <c r="Y6021" i="69"/>
  <c r="X6021" i="69"/>
  <c r="W6021" i="69"/>
  <c r="V6021" i="69"/>
  <c r="U6021" i="69"/>
  <c r="AA6020" i="69"/>
  <c r="Z6020" i="69"/>
  <c r="Y6020" i="69"/>
  <c r="X6020" i="69"/>
  <c r="W6020" i="69"/>
  <c r="V6020" i="69"/>
  <c r="U6020" i="69"/>
  <c r="AA6019" i="69"/>
  <c r="Z6019" i="69"/>
  <c r="Y6019" i="69"/>
  <c r="X6019" i="69"/>
  <c r="W6019" i="69"/>
  <c r="V6019" i="69"/>
  <c r="U6019" i="69"/>
  <c r="AA6018" i="69"/>
  <c r="Z6018" i="69"/>
  <c r="Y6018" i="69"/>
  <c r="X6018" i="69"/>
  <c r="W6018" i="69"/>
  <c r="V6018" i="69"/>
  <c r="U6018" i="69"/>
  <c r="AA6017" i="69"/>
  <c r="Z6017" i="69"/>
  <c r="Y6017" i="69"/>
  <c r="X6017" i="69"/>
  <c r="W6017" i="69"/>
  <c r="V6017" i="69"/>
  <c r="U6017" i="69"/>
  <c r="AA6016" i="69"/>
  <c r="Z6016" i="69"/>
  <c r="Y6016" i="69"/>
  <c r="X6016" i="69"/>
  <c r="W6016" i="69"/>
  <c r="V6016" i="69"/>
  <c r="U6016" i="69"/>
  <c r="AA6015" i="69"/>
  <c r="Z6015" i="69"/>
  <c r="Y6015" i="69"/>
  <c r="X6015" i="69"/>
  <c r="W6015" i="69"/>
  <c r="V6015" i="69"/>
  <c r="U6015" i="69"/>
  <c r="AA6014" i="69"/>
  <c r="Z6014" i="69"/>
  <c r="Y6014" i="69"/>
  <c r="X6014" i="69"/>
  <c r="W6014" i="69"/>
  <c r="V6014" i="69"/>
  <c r="U6014" i="69"/>
  <c r="AA6013" i="69"/>
  <c r="Z6013" i="69"/>
  <c r="Y6013" i="69"/>
  <c r="X6013" i="69"/>
  <c r="W6013" i="69"/>
  <c r="V6013" i="69"/>
  <c r="U6013" i="69"/>
  <c r="AA6012" i="69"/>
  <c r="Z6012" i="69"/>
  <c r="Y6012" i="69"/>
  <c r="X6012" i="69"/>
  <c r="W6012" i="69"/>
  <c r="V6012" i="69"/>
  <c r="U6012" i="69"/>
  <c r="AA6011" i="69"/>
  <c r="Z6011" i="69"/>
  <c r="Y6011" i="69"/>
  <c r="X6011" i="69"/>
  <c r="W6011" i="69"/>
  <c r="V6011" i="69"/>
  <c r="U6011" i="69"/>
  <c r="AA6010" i="69"/>
  <c r="Z6010" i="69"/>
  <c r="Y6010" i="69"/>
  <c r="X6010" i="69"/>
  <c r="W6010" i="69"/>
  <c r="V6010" i="69"/>
  <c r="U6010" i="69"/>
  <c r="AA6009" i="69"/>
  <c r="Z6009" i="69"/>
  <c r="Y6009" i="69"/>
  <c r="X6009" i="69"/>
  <c r="W6009" i="69"/>
  <c r="V6009" i="69"/>
  <c r="U6009" i="69"/>
  <c r="AA6008" i="69"/>
  <c r="Z6008" i="69"/>
  <c r="Y6008" i="69"/>
  <c r="X6008" i="69"/>
  <c r="W6008" i="69"/>
  <c r="V6008" i="69"/>
  <c r="U6008" i="69"/>
  <c r="AA6007" i="69"/>
  <c r="Z6007" i="69"/>
  <c r="Y6007" i="69"/>
  <c r="X6007" i="69"/>
  <c r="W6007" i="69"/>
  <c r="V6007" i="69"/>
  <c r="U6007" i="69"/>
  <c r="AA6006" i="69"/>
  <c r="Z6006" i="69"/>
  <c r="Y6006" i="69"/>
  <c r="X6006" i="69"/>
  <c r="W6006" i="69"/>
  <c r="V6006" i="69"/>
  <c r="U6006" i="69"/>
  <c r="AA6005" i="69"/>
  <c r="Z6005" i="69"/>
  <c r="Y6005" i="69"/>
  <c r="X6005" i="69"/>
  <c r="W6005" i="69"/>
  <c r="V6005" i="69"/>
  <c r="U6005" i="69"/>
  <c r="AA6004" i="69"/>
  <c r="Z6004" i="69"/>
  <c r="Y6004" i="69"/>
  <c r="X6004" i="69"/>
  <c r="W6004" i="69"/>
  <c r="V6004" i="69"/>
  <c r="U6004" i="69"/>
  <c r="AA6003" i="69"/>
  <c r="Z6003" i="69"/>
  <c r="Y6003" i="69"/>
  <c r="X6003" i="69"/>
  <c r="W6003" i="69"/>
  <c r="V6003" i="69"/>
  <c r="U6003" i="69"/>
  <c r="AA6002" i="69"/>
  <c r="Z6002" i="69"/>
  <c r="Y6002" i="69"/>
  <c r="X6002" i="69"/>
  <c r="W6002" i="69"/>
  <c r="V6002" i="69"/>
  <c r="U6002" i="69"/>
  <c r="AA6001" i="69"/>
  <c r="Z6001" i="69"/>
  <c r="Y6001" i="69"/>
  <c r="X6001" i="69"/>
  <c r="W6001" i="69"/>
  <c r="V6001" i="69"/>
  <c r="U6001" i="69"/>
  <c r="AA6000" i="69"/>
  <c r="Z6000" i="69"/>
  <c r="Y6000" i="69"/>
  <c r="X6000" i="69"/>
  <c r="W6000" i="69"/>
  <c r="V6000" i="69"/>
  <c r="U6000" i="69"/>
  <c r="AA5999" i="69"/>
  <c r="Z5999" i="69"/>
  <c r="Y5999" i="69"/>
  <c r="X5999" i="69"/>
  <c r="W5999" i="69"/>
  <c r="V5999" i="69"/>
  <c r="U5999" i="69"/>
  <c r="AA5998" i="69"/>
  <c r="Z5998" i="69"/>
  <c r="Y5998" i="69"/>
  <c r="X5998" i="69"/>
  <c r="W5998" i="69"/>
  <c r="V5998" i="69"/>
  <c r="U5998" i="69"/>
  <c r="AA5997" i="69"/>
  <c r="Z5997" i="69"/>
  <c r="Y5997" i="69"/>
  <c r="X5997" i="69"/>
  <c r="W5997" i="69"/>
  <c r="V5997" i="69"/>
  <c r="U5997" i="69"/>
  <c r="AA5996" i="69"/>
  <c r="Z5996" i="69"/>
  <c r="Y5996" i="69"/>
  <c r="X5996" i="69"/>
  <c r="W5996" i="69"/>
  <c r="V5996" i="69"/>
  <c r="U5996" i="69"/>
  <c r="AA5995" i="69"/>
  <c r="Z5995" i="69"/>
  <c r="Y5995" i="69"/>
  <c r="X5995" i="69"/>
  <c r="W5995" i="69"/>
  <c r="V5995" i="69"/>
  <c r="U5995" i="69"/>
  <c r="AA5994" i="69"/>
  <c r="Z5994" i="69"/>
  <c r="Y5994" i="69"/>
  <c r="X5994" i="69"/>
  <c r="W5994" i="69"/>
  <c r="V5994" i="69"/>
  <c r="U5994" i="69"/>
  <c r="AA5993" i="69"/>
  <c r="Z5993" i="69"/>
  <c r="Y5993" i="69"/>
  <c r="X5993" i="69"/>
  <c r="W5993" i="69"/>
  <c r="V5993" i="69"/>
  <c r="U5993" i="69"/>
  <c r="AA5992" i="69"/>
  <c r="Z5992" i="69"/>
  <c r="Y5992" i="69"/>
  <c r="X5992" i="69"/>
  <c r="W5992" i="69"/>
  <c r="V5992" i="69"/>
  <c r="U5992" i="69"/>
  <c r="AA5991" i="69"/>
  <c r="Z5991" i="69"/>
  <c r="Y5991" i="69"/>
  <c r="X5991" i="69"/>
  <c r="W5991" i="69"/>
  <c r="V5991" i="69"/>
  <c r="U5991" i="69"/>
  <c r="AA5990" i="69"/>
  <c r="Z5990" i="69"/>
  <c r="Y5990" i="69"/>
  <c r="X5990" i="69"/>
  <c r="W5990" i="69"/>
  <c r="V5990" i="69"/>
  <c r="U5990" i="69"/>
  <c r="AA5989" i="69"/>
  <c r="Z5989" i="69"/>
  <c r="Y5989" i="69"/>
  <c r="X5989" i="69"/>
  <c r="W5989" i="69"/>
  <c r="V5989" i="69"/>
  <c r="U5989" i="69"/>
  <c r="AA5988" i="69"/>
  <c r="Z5988" i="69"/>
  <c r="Y5988" i="69"/>
  <c r="X5988" i="69"/>
  <c r="W5988" i="69"/>
  <c r="V5988" i="69"/>
  <c r="U5988" i="69"/>
  <c r="AA5987" i="69"/>
  <c r="Z5987" i="69"/>
  <c r="Y5987" i="69"/>
  <c r="X5987" i="69"/>
  <c r="W5987" i="69"/>
  <c r="V5987" i="69"/>
  <c r="U5987" i="69"/>
  <c r="AA5986" i="69"/>
  <c r="Z5986" i="69"/>
  <c r="Y5986" i="69"/>
  <c r="X5986" i="69"/>
  <c r="W5986" i="69"/>
  <c r="V5986" i="69"/>
  <c r="U5986" i="69"/>
  <c r="AA5985" i="69"/>
  <c r="Z5985" i="69"/>
  <c r="Y5985" i="69"/>
  <c r="X5985" i="69"/>
  <c r="W5985" i="69"/>
  <c r="V5985" i="69"/>
  <c r="U5985" i="69"/>
  <c r="AA5984" i="69"/>
  <c r="Z5984" i="69"/>
  <c r="Y5984" i="69"/>
  <c r="X5984" i="69"/>
  <c r="W5984" i="69"/>
  <c r="V5984" i="69"/>
  <c r="U5984" i="69"/>
  <c r="AA5983" i="69"/>
  <c r="Z5983" i="69"/>
  <c r="Y5983" i="69"/>
  <c r="X5983" i="69"/>
  <c r="W5983" i="69"/>
  <c r="V5983" i="69"/>
  <c r="U5983" i="69"/>
  <c r="AA5982" i="69"/>
  <c r="Z5982" i="69"/>
  <c r="Y5982" i="69"/>
  <c r="X5982" i="69"/>
  <c r="W5982" i="69"/>
  <c r="V5982" i="69"/>
  <c r="U5982" i="69"/>
  <c r="AA5981" i="69"/>
  <c r="Z5981" i="69"/>
  <c r="Y5981" i="69"/>
  <c r="X5981" i="69"/>
  <c r="W5981" i="69"/>
  <c r="V5981" i="69"/>
  <c r="U5981" i="69"/>
  <c r="AA5980" i="69"/>
  <c r="Z5980" i="69"/>
  <c r="Y5980" i="69"/>
  <c r="X5980" i="69"/>
  <c r="W5980" i="69"/>
  <c r="V5980" i="69"/>
  <c r="U5980" i="69"/>
  <c r="AA5979" i="69"/>
  <c r="Z5979" i="69"/>
  <c r="Y5979" i="69"/>
  <c r="X5979" i="69"/>
  <c r="W5979" i="69"/>
  <c r="V5979" i="69"/>
  <c r="U5979" i="69"/>
  <c r="AA5978" i="69"/>
  <c r="Z5978" i="69"/>
  <c r="Y5978" i="69"/>
  <c r="X5978" i="69"/>
  <c r="W5978" i="69"/>
  <c r="V5978" i="69"/>
  <c r="U5978" i="69"/>
  <c r="AA5977" i="69"/>
  <c r="Z5977" i="69"/>
  <c r="Y5977" i="69"/>
  <c r="X5977" i="69"/>
  <c r="W5977" i="69"/>
  <c r="V5977" i="69"/>
  <c r="U5977" i="69"/>
  <c r="AA5976" i="69"/>
  <c r="Z5976" i="69"/>
  <c r="Y5976" i="69"/>
  <c r="X5976" i="69"/>
  <c r="W5976" i="69"/>
  <c r="V5976" i="69"/>
  <c r="U5976" i="69"/>
  <c r="AA5975" i="69"/>
  <c r="Z5975" i="69"/>
  <c r="Y5975" i="69"/>
  <c r="X5975" i="69"/>
  <c r="W5975" i="69"/>
  <c r="V5975" i="69"/>
  <c r="U5975" i="69"/>
  <c r="AA5974" i="69"/>
  <c r="Z5974" i="69"/>
  <c r="Y5974" i="69"/>
  <c r="X5974" i="69"/>
  <c r="W5974" i="69"/>
  <c r="V5974" i="69"/>
  <c r="U5974" i="69"/>
  <c r="AA5973" i="69"/>
  <c r="Z5973" i="69"/>
  <c r="Y5973" i="69"/>
  <c r="X5973" i="69"/>
  <c r="W5973" i="69"/>
  <c r="V5973" i="69"/>
  <c r="U5973" i="69"/>
  <c r="AA5972" i="69"/>
  <c r="Z5972" i="69"/>
  <c r="Y5972" i="69"/>
  <c r="X5972" i="69"/>
  <c r="W5972" i="69"/>
  <c r="V5972" i="69"/>
  <c r="U5972" i="69"/>
  <c r="AA5971" i="69"/>
  <c r="Z5971" i="69"/>
  <c r="Y5971" i="69"/>
  <c r="X5971" i="69"/>
  <c r="W5971" i="69"/>
  <c r="V5971" i="69"/>
  <c r="U5971" i="69"/>
  <c r="AA5970" i="69"/>
  <c r="Z5970" i="69"/>
  <c r="Y5970" i="69"/>
  <c r="X5970" i="69"/>
  <c r="W5970" i="69"/>
  <c r="V5970" i="69"/>
  <c r="U5970" i="69"/>
  <c r="AA5969" i="69"/>
  <c r="Z5969" i="69"/>
  <c r="Y5969" i="69"/>
  <c r="X5969" i="69"/>
  <c r="W5969" i="69"/>
  <c r="V5969" i="69"/>
  <c r="U5969" i="69"/>
  <c r="AA5968" i="69"/>
  <c r="Z5968" i="69"/>
  <c r="Y5968" i="69"/>
  <c r="X5968" i="69"/>
  <c r="W5968" i="69"/>
  <c r="V5968" i="69"/>
  <c r="U5968" i="69"/>
  <c r="AA5967" i="69"/>
  <c r="Z5967" i="69"/>
  <c r="Y5967" i="69"/>
  <c r="X5967" i="69"/>
  <c r="W5967" i="69"/>
  <c r="V5967" i="69"/>
  <c r="U5967" i="69"/>
  <c r="AA5966" i="69"/>
  <c r="Z5966" i="69"/>
  <c r="Y5966" i="69"/>
  <c r="X5966" i="69"/>
  <c r="W5966" i="69"/>
  <c r="V5966" i="69"/>
  <c r="U5966" i="69"/>
  <c r="AA5965" i="69"/>
  <c r="Z5965" i="69"/>
  <c r="Y5965" i="69"/>
  <c r="X5965" i="69"/>
  <c r="W5965" i="69"/>
  <c r="V5965" i="69"/>
  <c r="U5965" i="69"/>
  <c r="AA5964" i="69"/>
  <c r="Z5964" i="69"/>
  <c r="Y5964" i="69"/>
  <c r="X5964" i="69"/>
  <c r="W5964" i="69"/>
  <c r="V5964" i="69"/>
  <c r="U5964" i="69"/>
  <c r="AA5963" i="69"/>
  <c r="Z5963" i="69"/>
  <c r="Y5963" i="69"/>
  <c r="X5963" i="69"/>
  <c r="W5963" i="69"/>
  <c r="V5963" i="69"/>
  <c r="U5963" i="69"/>
  <c r="AA5962" i="69"/>
  <c r="Z5962" i="69"/>
  <c r="Y5962" i="69"/>
  <c r="X5962" i="69"/>
  <c r="W5962" i="69"/>
  <c r="V5962" i="69"/>
  <c r="U5962" i="69"/>
  <c r="AA5961" i="69"/>
  <c r="Z5961" i="69"/>
  <c r="Y5961" i="69"/>
  <c r="X5961" i="69"/>
  <c r="W5961" i="69"/>
  <c r="V5961" i="69"/>
  <c r="U5961" i="69"/>
  <c r="AA5960" i="69"/>
  <c r="Z5960" i="69"/>
  <c r="Y5960" i="69"/>
  <c r="X5960" i="69"/>
  <c r="W5960" i="69"/>
  <c r="V5960" i="69"/>
  <c r="U5960" i="69"/>
  <c r="AA5959" i="69"/>
  <c r="Z5959" i="69"/>
  <c r="Y5959" i="69"/>
  <c r="X5959" i="69"/>
  <c r="W5959" i="69"/>
  <c r="V5959" i="69"/>
  <c r="U5959" i="69"/>
  <c r="AA5958" i="69"/>
  <c r="Z5958" i="69"/>
  <c r="Y5958" i="69"/>
  <c r="X5958" i="69"/>
  <c r="W5958" i="69"/>
  <c r="V5958" i="69"/>
  <c r="U5958" i="69"/>
  <c r="AA5957" i="69"/>
  <c r="Z5957" i="69"/>
  <c r="Y5957" i="69"/>
  <c r="X5957" i="69"/>
  <c r="W5957" i="69"/>
  <c r="V5957" i="69"/>
  <c r="U5957" i="69"/>
  <c r="AA5956" i="69"/>
  <c r="Z5956" i="69"/>
  <c r="Y5956" i="69"/>
  <c r="X5956" i="69"/>
  <c r="W5956" i="69"/>
  <c r="V5956" i="69"/>
  <c r="U5956" i="69"/>
  <c r="AA5955" i="69"/>
  <c r="Z5955" i="69"/>
  <c r="Y5955" i="69"/>
  <c r="X5955" i="69"/>
  <c r="W5955" i="69"/>
  <c r="V5955" i="69"/>
  <c r="U5955" i="69"/>
  <c r="AA5954" i="69"/>
  <c r="Z5954" i="69"/>
  <c r="Y5954" i="69"/>
  <c r="X5954" i="69"/>
  <c r="W5954" i="69"/>
  <c r="V5954" i="69"/>
  <c r="U5954" i="69"/>
  <c r="AA5953" i="69"/>
  <c r="Z5953" i="69"/>
  <c r="Y5953" i="69"/>
  <c r="X5953" i="69"/>
  <c r="W5953" i="69"/>
  <c r="V5953" i="69"/>
  <c r="U5953" i="69"/>
  <c r="AA5952" i="69"/>
  <c r="Z5952" i="69"/>
  <c r="Y5952" i="69"/>
  <c r="X5952" i="69"/>
  <c r="W5952" i="69"/>
  <c r="V5952" i="69"/>
  <c r="U5952" i="69"/>
  <c r="AA5951" i="69"/>
  <c r="Z5951" i="69"/>
  <c r="Y5951" i="69"/>
  <c r="X5951" i="69"/>
  <c r="W5951" i="69"/>
  <c r="V5951" i="69"/>
  <c r="U5951" i="69"/>
  <c r="AA5950" i="69"/>
  <c r="Z5950" i="69"/>
  <c r="Y5950" i="69"/>
  <c r="X5950" i="69"/>
  <c r="W5950" i="69"/>
  <c r="V5950" i="69"/>
  <c r="U5950" i="69"/>
  <c r="AA5949" i="69"/>
  <c r="Z5949" i="69"/>
  <c r="Y5949" i="69"/>
  <c r="X5949" i="69"/>
  <c r="W5949" i="69"/>
  <c r="V5949" i="69"/>
  <c r="U5949" i="69"/>
  <c r="AA5948" i="69"/>
  <c r="Z5948" i="69"/>
  <c r="Y5948" i="69"/>
  <c r="X5948" i="69"/>
  <c r="W5948" i="69"/>
  <c r="V5948" i="69"/>
  <c r="U5948" i="69"/>
  <c r="AA5947" i="69"/>
  <c r="Z5947" i="69"/>
  <c r="Y5947" i="69"/>
  <c r="X5947" i="69"/>
  <c r="W5947" i="69"/>
  <c r="V5947" i="69"/>
  <c r="U5947" i="69"/>
  <c r="AA5946" i="69"/>
  <c r="Z5946" i="69"/>
  <c r="Y5946" i="69"/>
  <c r="X5946" i="69"/>
  <c r="W5946" i="69"/>
  <c r="V5946" i="69"/>
  <c r="U5946" i="69"/>
  <c r="AA5945" i="69"/>
  <c r="Z5945" i="69"/>
  <c r="Y5945" i="69"/>
  <c r="X5945" i="69"/>
  <c r="W5945" i="69"/>
  <c r="V5945" i="69"/>
  <c r="U5945" i="69"/>
  <c r="AA5944" i="69"/>
  <c r="Z5944" i="69"/>
  <c r="Y5944" i="69"/>
  <c r="X5944" i="69"/>
  <c r="W5944" i="69"/>
  <c r="V5944" i="69"/>
  <c r="U5944" i="69"/>
  <c r="AA5943" i="69"/>
  <c r="Z5943" i="69"/>
  <c r="Y5943" i="69"/>
  <c r="X5943" i="69"/>
  <c r="W5943" i="69"/>
  <c r="V5943" i="69"/>
  <c r="U5943" i="69"/>
  <c r="AA5942" i="69"/>
  <c r="Z5942" i="69"/>
  <c r="Y5942" i="69"/>
  <c r="X5942" i="69"/>
  <c r="W5942" i="69"/>
  <c r="V5942" i="69"/>
  <c r="U5942" i="69"/>
  <c r="AA5941" i="69"/>
  <c r="Z5941" i="69"/>
  <c r="Y5941" i="69"/>
  <c r="X5941" i="69"/>
  <c r="W5941" i="69"/>
  <c r="V5941" i="69"/>
  <c r="U5941" i="69"/>
  <c r="AA5940" i="69"/>
  <c r="Z5940" i="69"/>
  <c r="Y5940" i="69"/>
  <c r="X5940" i="69"/>
  <c r="W5940" i="69"/>
  <c r="V5940" i="69"/>
  <c r="U5940" i="69"/>
  <c r="AA5939" i="69"/>
  <c r="Z5939" i="69"/>
  <c r="Y5939" i="69"/>
  <c r="X5939" i="69"/>
  <c r="W5939" i="69"/>
  <c r="V5939" i="69"/>
  <c r="U5939" i="69"/>
  <c r="AA5938" i="69"/>
  <c r="Z5938" i="69"/>
  <c r="Y5938" i="69"/>
  <c r="X5938" i="69"/>
  <c r="W5938" i="69"/>
  <c r="V5938" i="69"/>
  <c r="U5938" i="69"/>
  <c r="AA5937" i="69"/>
  <c r="Z5937" i="69"/>
  <c r="Y5937" i="69"/>
  <c r="X5937" i="69"/>
  <c r="W5937" i="69"/>
  <c r="V5937" i="69"/>
  <c r="U5937" i="69"/>
  <c r="AA5936" i="69"/>
  <c r="Z5936" i="69"/>
  <c r="Y5936" i="69"/>
  <c r="X5936" i="69"/>
  <c r="W5936" i="69"/>
  <c r="V5936" i="69"/>
  <c r="U5936" i="69"/>
  <c r="AA5935" i="69"/>
  <c r="Z5935" i="69"/>
  <c r="Y5935" i="69"/>
  <c r="X5935" i="69"/>
  <c r="W5935" i="69"/>
  <c r="V5935" i="69"/>
  <c r="U5935" i="69"/>
  <c r="AA5934" i="69"/>
  <c r="Z5934" i="69"/>
  <c r="Y5934" i="69"/>
  <c r="X5934" i="69"/>
  <c r="W5934" i="69"/>
  <c r="V5934" i="69"/>
  <c r="U5934" i="69"/>
  <c r="AA5933" i="69"/>
  <c r="Z5933" i="69"/>
  <c r="Y5933" i="69"/>
  <c r="X5933" i="69"/>
  <c r="W5933" i="69"/>
  <c r="V5933" i="69"/>
  <c r="U5933" i="69"/>
  <c r="AA5932" i="69"/>
  <c r="Z5932" i="69"/>
  <c r="Y5932" i="69"/>
  <c r="X5932" i="69"/>
  <c r="W5932" i="69"/>
  <c r="V5932" i="69"/>
  <c r="U5932" i="69"/>
  <c r="AA5931" i="69"/>
  <c r="Z5931" i="69"/>
  <c r="Y5931" i="69"/>
  <c r="X5931" i="69"/>
  <c r="W5931" i="69"/>
  <c r="V5931" i="69"/>
  <c r="U5931" i="69"/>
  <c r="AA5930" i="69"/>
  <c r="Z5930" i="69"/>
  <c r="Y5930" i="69"/>
  <c r="X5930" i="69"/>
  <c r="W5930" i="69"/>
  <c r="V5930" i="69"/>
  <c r="U5930" i="69"/>
  <c r="AA5929" i="69"/>
  <c r="Z5929" i="69"/>
  <c r="Y5929" i="69"/>
  <c r="X5929" i="69"/>
  <c r="W5929" i="69"/>
  <c r="V5929" i="69"/>
  <c r="U5929" i="69"/>
  <c r="AA5928" i="69"/>
  <c r="Z5928" i="69"/>
  <c r="Y5928" i="69"/>
  <c r="X5928" i="69"/>
  <c r="W5928" i="69"/>
  <c r="V5928" i="69"/>
  <c r="U5928" i="69"/>
  <c r="AA5927" i="69"/>
  <c r="Z5927" i="69"/>
  <c r="Y5927" i="69"/>
  <c r="X5927" i="69"/>
  <c r="W5927" i="69"/>
  <c r="V5927" i="69"/>
  <c r="U5927" i="69"/>
  <c r="AA5926" i="69"/>
  <c r="Z5926" i="69"/>
  <c r="Y5926" i="69"/>
  <c r="X5926" i="69"/>
  <c r="W5926" i="69"/>
  <c r="V5926" i="69"/>
  <c r="U5926" i="69"/>
  <c r="AA5925" i="69"/>
  <c r="Z5925" i="69"/>
  <c r="Y5925" i="69"/>
  <c r="X5925" i="69"/>
  <c r="W5925" i="69"/>
  <c r="V5925" i="69"/>
  <c r="U5925" i="69"/>
  <c r="AA5924" i="69"/>
  <c r="Z5924" i="69"/>
  <c r="Y5924" i="69"/>
  <c r="X5924" i="69"/>
  <c r="W5924" i="69"/>
  <c r="V5924" i="69"/>
  <c r="U5924" i="69"/>
  <c r="AA5923" i="69"/>
  <c r="Z5923" i="69"/>
  <c r="Y5923" i="69"/>
  <c r="X5923" i="69"/>
  <c r="W5923" i="69"/>
  <c r="V5923" i="69"/>
  <c r="U5923" i="69"/>
  <c r="AA5922" i="69"/>
  <c r="Z5922" i="69"/>
  <c r="Y5922" i="69"/>
  <c r="X5922" i="69"/>
  <c r="W5922" i="69"/>
  <c r="V5922" i="69"/>
  <c r="U5922" i="69"/>
  <c r="AA5921" i="69"/>
  <c r="Z5921" i="69"/>
  <c r="Y5921" i="69"/>
  <c r="X5921" i="69"/>
  <c r="W5921" i="69"/>
  <c r="V5921" i="69"/>
  <c r="U5921" i="69"/>
  <c r="AA5920" i="69"/>
  <c r="Z5920" i="69"/>
  <c r="Y5920" i="69"/>
  <c r="X5920" i="69"/>
  <c r="W5920" i="69"/>
  <c r="V5920" i="69"/>
  <c r="U5920" i="69"/>
  <c r="AA5919" i="69"/>
  <c r="Z5919" i="69"/>
  <c r="Y5919" i="69"/>
  <c r="X5919" i="69"/>
  <c r="W5919" i="69"/>
  <c r="V5919" i="69"/>
  <c r="U5919" i="69"/>
  <c r="AA5918" i="69"/>
  <c r="Z5918" i="69"/>
  <c r="Y5918" i="69"/>
  <c r="X5918" i="69"/>
  <c r="W5918" i="69"/>
  <c r="V5918" i="69"/>
  <c r="U5918" i="69"/>
  <c r="AA5917" i="69"/>
  <c r="Z5917" i="69"/>
  <c r="Y5917" i="69"/>
  <c r="X5917" i="69"/>
  <c r="W5917" i="69"/>
  <c r="V5917" i="69"/>
  <c r="U5917" i="69"/>
  <c r="AA5916" i="69"/>
  <c r="Z5916" i="69"/>
  <c r="Y5916" i="69"/>
  <c r="X5916" i="69"/>
  <c r="W5916" i="69"/>
  <c r="V5916" i="69"/>
  <c r="U5916" i="69"/>
  <c r="AA5915" i="69"/>
  <c r="Z5915" i="69"/>
  <c r="Y5915" i="69"/>
  <c r="X5915" i="69"/>
  <c r="W5915" i="69"/>
  <c r="V5915" i="69"/>
  <c r="U5915" i="69"/>
  <c r="AA5914" i="69"/>
  <c r="Z5914" i="69"/>
  <c r="Y5914" i="69"/>
  <c r="X5914" i="69"/>
  <c r="W5914" i="69"/>
  <c r="V5914" i="69"/>
  <c r="U5914" i="69"/>
  <c r="AA5913" i="69"/>
  <c r="Z5913" i="69"/>
  <c r="Y5913" i="69"/>
  <c r="X5913" i="69"/>
  <c r="W5913" i="69"/>
  <c r="V5913" i="69"/>
  <c r="U5913" i="69"/>
  <c r="AA5912" i="69"/>
  <c r="Z5912" i="69"/>
  <c r="Y5912" i="69"/>
  <c r="X5912" i="69"/>
  <c r="W5912" i="69"/>
  <c r="V5912" i="69"/>
  <c r="U5912" i="69"/>
  <c r="AA5911" i="69"/>
  <c r="Z5911" i="69"/>
  <c r="Y5911" i="69"/>
  <c r="X5911" i="69"/>
  <c r="W5911" i="69"/>
  <c r="V5911" i="69"/>
  <c r="U5911" i="69"/>
  <c r="AA5910" i="69"/>
  <c r="Z5910" i="69"/>
  <c r="Y5910" i="69"/>
  <c r="X5910" i="69"/>
  <c r="W5910" i="69"/>
  <c r="V5910" i="69"/>
  <c r="U5910" i="69"/>
  <c r="AA5909" i="69"/>
  <c r="Z5909" i="69"/>
  <c r="Y5909" i="69"/>
  <c r="X5909" i="69"/>
  <c r="W5909" i="69"/>
  <c r="V5909" i="69"/>
  <c r="U5909" i="69"/>
  <c r="AA5908" i="69"/>
  <c r="Z5908" i="69"/>
  <c r="Y5908" i="69"/>
  <c r="X5908" i="69"/>
  <c r="W5908" i="69"/>
  <c r="V5908" i="69"/>
  <c r="U5908" i="69"/>
  <c r="AA5907" i="69"/>
  <c r="Z5907" i="69"/>
  <c r="Y5907" i="69"/>
  <c r="X5907" i="69"/>
  <c r="W5907" i="69"/>
  <c r="V5907" i="69"/>
  <c r="U5907" i="69"/>
  <c r="AA5906" i="69"/>
  <c r="Z5906" i="69"/>
  <c r="Y5906" i="69"/>
  <c r="X5906" i="69"/>
  <c r="W5906" i="69"/>
  <c r="V5906" i="69"/>
  <c r="U5906" i="69"/>
  <c r="AA5905" i="69"/>
  <c r="Z5905" i="69"/>
  <c r="Y5905" i="69"/>
  <c r="X5905" i="69"/>
  <c r="W5905" i="69"/>
  <c r="V5905" i="69"/>
  <c r="U5905" i="69"/>
  <c r="AA5904" i="69"/>
  <c r="Z5904" i="69"/>
  <c r="Y5904" i="69"/>
  <c r="X5904" i="69"/>
  <c r="W5904" i="69"/>
  <c r="V5904" i="69"/>
  <c r="U5904" i="69"/>
  <c r="AA5903" i="69"/>
  <c r="Z5903" i="69"/>
  <c r="Y5903" i="69"/>
  <c r="X5903" i="69"/>
  <c r="W5903" i="69"/>
  <c r="V5903" i="69"/>
  <c r="U5903" i="69"/>
  <c r="AA5902" i="69"/>
  <c r="Z5902" i="69"/>
  <c r="Y5902" i="69"/>
  <c r="X5902" i="69"/>
  <c r="W5902" i="69"/>
  <c r="V5902" i="69"/>
  <c r="U5902" i="69"/>
  <c r="AA5901" i="69"/>
  <c r="Z5901" i="69"/>
  <c r="Y5901" i="69"/>
  <c r="X5901" i="69"/>
  <c r="W5901" i="69"/>
  <c r="V5901" i="69"/>
  <c r="U5901" i="69"/>
  <c r="AA5900" i="69"/>
  <c r="Z5900" i="69"/>
  <c r="Y5900" i="69"/>
  <c r="X5900" i="69"/>
  <c r="W5900" i="69"/>
  <c r="V5900" i="69"/>
  <c r="U5900" i="69"/>
  <c r="AA5899" i="69"/>
  <c r="Z5899" i="69"/>
  <c r="Y5899" i="69"/>
  <c r="X5899" i="69"/>
  <c r="W5899" i="69"/>
  <c r="V5899" i="69"/>
  <c r="U5899" i="69"/>
  <c r="AA5898" i="69"/>
  <c r="Z5898" i="69"/>
  <c r="Y5898" i="69"/>
  <c r="X5898" i="69"/>
  <c r="W5898" i="69"/>
  <c r="V5898" i="69"/>
  <c r="U5898" i="69"/>
  <c r="AA5897" i="69"/>
  <c r="Z5897" i="69"/>
  <c r="Y5897" i="69"/>
  <c r="X5897" i="69"/>
  <c r="W5897" i="69"/>
  <c r="V5897" i="69"/>
  <c r="U5897" i="69"/>
  <c r="AA5896" i="69"/>
  <c r="Z5896" i="69"/>
  <c r="Y5896" i="69"/>
  <c r="X5896" i="69"/>
  <c r="W5896" i="69"/>
  <c r="V5896" i="69"/>
  <c r="U5896" i="69"/>
  <c r="AA5895" i="69"/>
  <c r="Z5895" i="69"/>
  <c r="Y5895" i="69"/>
  <c r="X5895" i="69"/>
  <c r="W5895" i="69"/>
  <c r="V5895" i="69"/>
  <c r="U5895" i="69"/>
  <c r="AA5894" i="69"/>
  <c r="Z5894" i="69"/>
  <c r="Y5894" i="69"/>
  <c r="X5894" i="69"/>
  <c r="W5894" i="69"/>
  <c r="V5894" i="69"/>
  <c r="U5894" i="69"/>
  <c r="AA5893" i="69"/>
  <c r="Z5893" i="69"/>
  <c r="Y5893" i="69"/>
  <c r="X5893" i="69"/>
  <c r="W5893" i="69"/>
  <c r="V5893" i="69"/>
  <c r="U5893" i="69"/>
  <c r="AA5892" i="69"/>
  <c r="Z5892" i="69"/>
  <c r="Y5892" i="69"/>
  <c r="X5892" i="69"/>
  <c r="W5892" i="69"/>
  <c r="V5892" i="69"/>
  <c r="U5892" i="69"/>
  <c r="AA5891" i="69"/>
  <c r="Z5891" i="69"/>
  <c r="Y5891" i="69"/>
  <c r="X5891" i="69"/>
  <c r="W5891" i="69"/>
  <c r="V5891" i="69"/>
  <c r="U5891" i="69"/>
  <c r="AA5890" i="69"/>
  <c r="Z5890" i="69"/>
  <c r="Y5890" i="69"/>
  <c r="X5890" i="69"/>
  <c r="W5890" i="69"/>
  <c r="V5890" i="69"/>
  <c r="U5890" i="69"/>
  <c r="AA5889" i="69"/>
  <c r="Z5889" i="69"/>
  <c r="Y5889" i="69"/>
  <c r="X5889" i="69"/>
  <c r="W5889" i="69"/>
  <c r="V5889" i="69"/>
  <c r="U5889" i="69"/>
  <c r="AA5888" i="69"/>
  <c r="Z5888" i="69"/>
  <c r="Y5888" i="69"/>
  <c r="X5888" i="69"/>
  <c r="W5888" i="69"/>
  <c r="V5888" i="69"/>
  <c r="U5888" i="69"/>
  <c r="AA5887" i="69"/>
  <c r="Z5887" i="69"/>
  <c r="Y5887" i="69"/>
  <c r="X5887" i="69"/>
  <c r="W5887" i="69"/>
  <c r="V5887" i="69"/>
  <c r="U5887" i="69"/>
  <c r="AA5886" i="69"/>
  <c r="Z5886" i="69"/>
  <c r="Y5886" i="69"/>
  <c r="X5886" i="69"/>
  <c r="W5886" i="69"/>
  <c r="V5886" i="69"/>
  <c r="U5886" i="69"/>
  <c r="AA5885" i="69"/>
  <c r="Z5885" i="69"/>
  <c r="Y5885" i="69"/>
  <c r="X5885" i="69"/>
  <c r="W5885" i="69"/>
  <c r="V5885" i="69"/>
  <c r="U5885" i="69"/>
  <c r="AA5884" i="69"/>
  <c r="Z5884" i="69"/>
  <c r="Y5884" i="69"/>
  <c r="X5884" i="69"/>
  <c r="W5884" i="69"/>
  <c r="V5884" i="69"/>
  <c r="U5884" i="69"/>
  <c r="AA5883" i="69"/>
  <c r="Z5883" i="69"/>
  <c r="Y5883" i="69"/>
  <c r="X5883" i="69"/>
  <c r="W5883" i="69"/>
  <c r="V5883" i="69"/>
  <c r="U5883" i="69"/>
  <c r="AA5882" i="69"/>
  <c r="Z5882" i="69"/>
  <c r="Y5882" i="69"/>
  <c r="X5882" i="69"/>
  <c r="W5882" i="69"/>
  <c r="V5882" i="69"/>
  <c r="U5882" i="69"/>
  <c r="AA5881" i="69"/>
  <c r="Z5881" i="69"/>
  <c r="Y5881" i="69"/>
  <c r="X5881" i="69"/>
  <c r="W5881" i="69"/>
  <c r="V5881" i="69"/>
  <c r="U5881" i="69"/>
  <c r="AA5880" i="69"/>
  <c r="Z5880" i="69"/>
  <c r="Y5880" i="69"/>
  <c r="X5880" i="69"/>
  <c r="W5880" i="69"/>
  <c r="V5880" i="69"/>
  <c r="U5880" i="69"/>
  <c r="AA5879" i="69"/>
  <c r="Z5879" i="69"/>
  <c r="Y5879" i="69"/>
  <c r="X5879" i="69"/>
  <c r="W5879" i="69"/>
  <c r="V5879" i="69"/>
  <c r="U5879" i="69"/>
  <c r="AA5878" i="69"/>
  <c r="Z5878" i="69"/>
  <c r="Y5878" i="69"/>
  <c r="X5878" i="69"/>
  <c r="W5878" i="69"/>
  <c r="V5878" i="69"/>
  <c r="U5878" i="69"/>
  <c r="AA5877" i="69"/>
  <c r="Z5877" i="69"/>
  <c r="Y5877" i="69"/>
  <c r="X5877" i="69"/>
  <c r="W5877" i="69"/>
  <c r="V5877" i="69"/>
  <c r="U5877" i="69"/>
  <c r="AA5876" i="69"/>
  <c r="Z5876" i="69"/>
  <c r="Y5876" i="69"/>
  <c r="X5876" i="69"/>
  <c r="W5876" i="69"/>
  <c r="V5876" i="69"/>
  <c r="U5876" i="69"/>
  <c r="AA5875" i="69"/>
  <c r="Z5875" i="69"/>
  <c r="Y5875" i="69"/>
  <c r="X5875" i="69"/>
  <c r="W5875" i="69"/>
  <c r="V5875" i="69"/>
  <c r="U5875" i="69"/>
  <c r="AA5874" i="69"/>
  <c r="Z5874" i="69"/>
  <c r="Y5874" i="69"/>
  <c r="X5874" i="69"/>
  <c r="W5874" i="69"/>
  <c r="V5874" i="69"/>
  <c r="U5874" i="69"/>
  <c r="AA5873" i="69"/>
  <c r="Z5873" i="69"/>
  <c r="Y5873" i="69"/>
  <c r="X5873" i="69"/>
  <c r="W5873" i="69"/>
  <c r="V5873" i="69"/>
  <c r="U5873" i="69"/>
  <c r="AA5872" i="69"/>
  <c r="Z5872" i="69"/>
  <c r="Y5872" i="69"/>
  <c r="X5872" i="69"/>
  <c r="W5872" i="69"/>
  <c r="V5872" i="69"/>
  <c r="U5872" i="69"/>
  <c r="AA5871" i="69"/>
  <c r="Z5871" i="69"/>
  <c r="Y5871" i="69"/>
  <c r="X5871" i="69"/>
  <c r="W5871" i="69"/>
  <c r="V5871" i="69"/>
  <c r="U5871" i="69"/>
  <c r="AA5870" i="69"/>
  <c r="Z5870" i="69"/>
  <c r="Y5870" i="69"/>
  <c r="X5870" i="69"/>
  <c r="W5870" i="69"/>
  <c r="V5870" i="69"/>
  <c r="U5870" i="69"/>
  <c r="AA5869" i="69"/>
  <c r="Z5869" i="69"/>
  <c r="Y5869" i="69"/>
  <c r="X5869" i="69"/>
  <c r="W5869" i="69"/>
  <c r="V5869" i="69"/>
  <c r="U5869" i="69"/>
  <c r="AA5868" i="69"/>
  <c r="Z5868" i="69"/>
  <c r="Y5868" i="69"/>
  <c r="X5868" i="69"/>
  <c r="W5868" i="69"/>
  <c r="V5868" i="69"/>
  <c r="U5868" i="69"/>
  <c r="AA5867" i="69"/>
  <c r="Z5867" i="69"/>
  <c r="Y5867" i="69"/>
  <c r="X5867" i="69"/>
  <c r="W5867" i="69"/>
  <c r="V5867" i="69"/>
  <c r="U5867" i="69"/>
  <c r="AA5866" i="69"/>
  <c r="Z5866" i="69"/>
  <c r="Y5866" i="69"/>
  <c r="X5866" i="69"/>
  <c r="W5866" i="69"/>
  <c r="V5866" i="69"/>
  <c r="U5866" i="69"/>
  <c r="AA5865" i="69"/>
  <c r="Z5865" i="69"/>
  <c r="Y5865" i="69"/>
  <c r="X5865" i="69"/>
  <c r="W5865" i="69"/>
  <c r="V5865" i="69"/>
  <c r="U5865" i="69"/>
  <c r="AA5864" i="69"/>
  <c r="Z5864" i="69"/>
  <c r="Y5864" i="69"/>
  <c r="X5864" i="69"/>
  <c r="W5864" i="69"/>
  <c r="V5864" i="69"/>
  <c r="U5864" i="69"/>
  <c r="AA5863" i="69"/>
  <c r="Z5863" i="69"/>
  <c r="Y5863" i="69"/>
  <c r="X5863" i="69"/>
  <c r="W5863" i="69"/>
  <c r="V5863" i="69"/>
  <c r="U5863" i="69"/>
  <c r="AA5862" i="69"/>
  <c r="Z5862" i="69"/>
  <c r="Y5862" i="69"/>
  <c r="X5862" i="69"/>
  <c r="W5862" i="69"/>
  <c r="V5862" i="69"/>
  <c r="U5862" i="69"/>
  <c r="AA5861" i="69"/>
  <c r="Z5861" i="69"/>
  <c r="Y5861" i="69"/>
  <c r="X5861" i="69"/>
  <c r="W5861" i="69"/>
  <c r="V5861" i="69"/>
  <c r="U5861" i="69"/>
  <c r="AA5860" i="69"/>
  <c r="Z5860" i="69"/>
  <c r="Y5860" i="69"/>
  <c r="X5860" i="69"/>
  <c r="W5860" i="69"/>
  <c r="V5860" i="69"/>
  <c r="U5860" i="69"/>
  <c r="AA5859" i="69"/>
  <c r="Z5859" i="69"/>
  <c r="Y5859" i="69"/>
  <c r="X5859" i="69"/>
  <c r="W5859" i="69"/>
  <c r="V5859" i="69"/>
  <c r="U5859" i="69"/>
  <c r="AA5858" i="69"/>
  <c r="Z5858" i="69"/>
  <c r="Y5858" i="69"/>
  <c r="X5858" i="69"/>
  <c r="W5858" i="69"/>
  <c r="V5858" i="69"/>
  <c r="U5858" i="69"/>
  <c r="AA5857" i="69"/>
  <c r="Z5857" i="69"/>
  <c r="Y5857" i="69"/>
  <c r="X5857" i="69"/>
  <c r="W5857" i="69"/>
  <c r="V5857" i="69"/>
  <c r="U5857" i="69"/>
  <c r="AA5856" i="69"/>
  <c r="Z5856" i="69"/>
  <c r="Y5856" i="69"/>
  <c r="X5856" i="69"/>
  <c r="W5856" i="69"/>
  <c r="V5856" i="69"/>
  <c r="U5856" i="69"/>
  <c r="AA5855" i="69"/>
  <c r="Z5855" i="69"/>
  <c r="Y5855" i="69"/>
  <c r="X5855" i="69"/>
  <c r="W5855" i="69"/>
  <c r="V5855" i="69"/>
  <c r="U5855" i="69"/>
  <c r="AA5854" i="69"/>
  <c r="Z5854" i="69"/>
  <c r="Y5854" i="69"/>
  <c r="X5854" i="69"/>
  <c r="W5854" i="69"/>
  <c r="V5854" i="69"/>
  <c r="U5854" i="69"/>
  <c r="AA5853" i="69"/>
  <c r="Z5853" i="69"/>
  <c r="Y5853" i="69"/>
  <c r="X5853" i="69"/>
  <c r="W5853" i="69"/>
  <c r="V5853" i="69"/>
  <c r="U5853" i="69"/>
  <c r="AA5852" i="69"/>
  <c r="Z5852" i="69"/>
  <c r="Y5852" i="69"/>
  <c r="X5852" i="69"/>
  <c r="W5852" i="69"/>
  <c r="V5852" i="69"/>
  <c r="U5852" i="69"/>
  <c r="AA5851" i="69"/>
  <c r="Z5851" i="69"/>
  <c r="Y5851" i="69"/>
  <c r="X5851" i="69"/>
  <c r="W5851" i="69"/>
  <c r="V5851" i="69"/>
  <c r="U5851" i="69"/>
  <c r="AA5850" i="69"/>
  <c r="Z5850" i="69"/>
  <c r="Y5850" i="69"/>
  <c r="X5850" i="69"/>
  <c r="W5850" i="69"/>
  <c r="V5850" i="69"/>
  <c r="U5850" i="69"/>
  <c r="AA5849" i="69"/>
  <c r="Z5849" i="69"/>
  <c r="Y5849" i="69"/>
  <c r="X5849" i="69"/>
  <c r="W5849" i="69"/>
  <c r="V5849" i="69"/>
  <c r="U5849" i="69"/>
  <c r="AA5848" i="69"/>
  <c r="Z5848" i="69"/>
  <c r="Y5848" i="69"/>
  <c r="X5848" i="69"/>
  <c r="W5848" i="69"/>
  <c r="V5848" i="69"/>
  <c r="U5848" i="69"/>
  <c r="AA5847" i="69"/>
  <c r="Z5847" i="69"/>
  <c r="Y5847" i="69"/>
  <c r="X5847" i="69"/>
  <c r="W5847" i="69"/>
  <c r="V5847" i="69"/>
  <c r="U5847" i="69"/>
  <c r="AA5846" i="69"/>
  <c r="Z5846" i="69"/>
  <c r="Y5846" i="69"/>
  <c r="X5846" i="69"/>
  <c r="W5846" i="69"/>
  <c r="V5846" i="69"/>
  <c r="U5846" i="69"/>
  <c r="AA5845" i="69"/>
  <c r="Z5845" i="69"/>
  <c r="Y5845" i="69"/>
  <c r="X5845" i="69"/>
  <c r="W5845" i="69"/>
  <c r="V5845" i="69"/>
  <c r="U5845" i="69"/>
  <c r="AA5844" i="69"/>
  <c r="Z5844" i="69"/>
  <c r="Y5844" i="69"/>
  <c r="X5844" i="69"/>
  <c r="W5844" i="69"/>
  <c r="V5844" i="69"/>
  <c r="U5844" i="69"/>
  <c r="AA5843" i="69"/>
  <c r="Z5843" i="69"/>
  <c r="Y5843" i="69"/>
  <c r="X5843" i="69"/>
  <c r="W5843" i="69"/>
  <c r="V5843" i="69"/>
  <c r="U5843" i="69"/>
  <c r="AA5842" i="69"/>
  <c r="Z5842" i="69"/>
  <c r="Y5842" i="69"/>
  <c r="X5842" i="69"/>
  <c r="W5842" i="69"/>
  <c r="V5842" i="69"/>
  <c r="U5842" i="69"/>
  <c r="AA5841" i="69"/>
  <c r="Z5841" i="69"/>
  <c r="Y5841" i="69"/>
  <c r="X5841" i="69"/>
  <c r="W5841" i="69"/>
  <c r="V5841" i="69"/>
  <c r="U5841" i="69"/>
  <c r="AA5840" i="69"/>
  <c r="Z5840" i="69"/>
  <c r="Y5840" i="69"/>
  <c r="X5840" i="69"/>
  <c r="W5840" i="69"/>
  <c r="V5840" i="69"/>
  <c r="U5840" i="69"/>
  <c r="AA5839" i="69"/>
  <c r="Z5839" i="69"/>
  <c r="Y5839" i="69"/>
  <c r="X5839" i="69"/>
  <c r="W5839" i="69"/>
  <c r="V5839" i="69"/>
  <c r="U5839" i="69"/>
  <c r="AA5838" i="69"/>
  <c r="Z5838" i="69"/>
  <c r="Y5838" i="69"/>
  <c r="X5838" i="69"/>
  <c r="W5838" i="69"/>
  <c r="V5838" i="69"/>
  <c r="U5838" i="69"/>
  <c r="AA5837" i="69"/>
  <c r="Z5837" i="69"/>
  <c r="Y5837" i="69"/>
  <c r="X5837" i="69"/>
  <c r="W5837" i="69"/>
  <c r="V5837" i="69"/>
  <c r="U5837" i="69"/>
  <c r="AA5836" i="69"/>
  <c r="Z5836" i="69"/>
  <c r="Y5836" i="69"/>
  <c r="X5836" i="69"/>
  <c r="W5836" i="69"/>
  <c r="V5836" i="69"/>
  <c r="U5836" i="69"/>
  <c r="AA5835" i="69"/>
  <c r="Z5835" i="69"/>
  <c r="Y5835" i="69"/>
  <c r="X5835" i="69"/>
  <c r="W5835" i="69"/>
  <c r="V5835" i="69"/>
  <c r="U5835" i="69"/>
  <c r="AA5834" i="69"/>
  <c r="Z5834" i="69"/>
  <c r="Y5834" i="69"/>
  <c r="X5834" i="69"/>
  <c r="W5834" i="69"/>
  <c r="V5834" i="69"/>
  <c r="U5834" i="69"/>
  <c r="AA5833" i="69"/>
  <c r="Z5833" i="69"/>
  <c r="Y5833" i="69"/>
  <c r="X5833" i="69"/>
  <c r="W5833" i="69"/>
  <c r="V5833" i="69"/>
  <c r="U5833" i="69"/>
  <c r="AA5832" i="69"/>
  <c r="Z5832" i="69"/>
  <c r="Y5832" i="69"/>
  <c r="X5832" i="69"/>
  <c r="W5832" i="69"/>
  <c r="V5832" i="69"/>
  <c r="U5832" i="69"/>
  <c r="AA5831" i="69"/>
  <c r="Z5831" i="69"/>
  <c r="Y5831" i="69"/>
  <c r="X5831" i="69"/>
  <c r="W5831" i="69"/>
  <c r="V5831" i="69"/>
  <c r="U5831" i="69"/>
  <c r="AA5830" i="69"/>
  <c r="Z5830" i="69"/>
  <c r="Y5830" i="69"/>
  <c r="X5830" i="69"/>
  <c r="W5830" i="69"/>
  <c r="V5830" i="69"/>
  <c r="U5830" i="69"/>
  <c r="AA5829" i="69"/>
  <c r="Z5829" i="69"/>
  <c r="Y5829" i="69"/>
  <c r="X5829" i="69"/>
  <c r="W5829" i="69"/>
  <c r="V5829" i="69"/>
  <c r="U5829" i="69"/>
  <c r="AA5828" i="69"/>
  <c r="Z5828" i="69"/>
  <c r="Y5828" i="69"/>
  <c r="X5828" i="69"/>
  <c r="W5828" i="69"/>
  <c r="V5828" i="69"/>
  <c r="U5828" i="69"/>
  <c r="AA5827" i="69"/>
  <c r="Z5827" i="69"/>
  <c r="Y5827" i="69"/>
  <c r="X5827" i="69"/>
  <c r="W5827" i="69"/>
  <c r="V5827" i="69"/>
  <c r="U5827" i="69"/>
  <c r="AA5826" i="69"/>
  <c r="Z5826" i="69"/>
  <c r="Y5826" i="69"/>
  <c r="X5826" i="69"/>
  <c r="W5826" i="69"/>
  <c r="V5826" i="69"/>
  <c r="U5826" i="69"/>
  <c r="AA5825" i="69"/>
  <c r="Z5825" i="69"/>
  <c r="Y5825" i="69"/>
  <c r="X5825" i="69"/>
  <c r="W5825" i="69"/>
  <c r="V5825" i="69"/>
  <c r="U5825" i="69"/>
  <c r="AA5824" i="69"/>
  <c r="Z5824" i="69"/>
  <c r="Y5824" i="69"/>
  <c r="X5824" i="69"/>
  <c r="W5824" i="69"/>
  <c r="V5824" i="69"/>
  <c r="U5824" i="69"/>
  <c r="AA5823" i="69"/>
  <c r="Z5823" i="69"/>
  <c r="Y5823" i="69"/>
  <c r="X5823" i="69"/>
  <c r="W5823" i="69"/>
  <c r="V5823" i="69"/>
  <c r="U5823" i="69"/>
  <c r="AA5822" i="69"/>
  <c r="Z5822" i="69"/>
  <c r="Y5822" i="69"/>
  <c r="X5822" i="69"/>
  <c r="W5822" i="69"/>
  <c r="V5822" i="69"/>
  <c r="U5822" i="69"/>
  <c r="AA5821" i="69"/>
  <c r="Z5821" i="69"/>
  <c r="Y5821" i="69"/>
  <c r="X5821" i="69"/>
  <c r="W5821" i="69"/>
  <c r="V5821" i="69"/>
  <c r="U5821" i="69"/>
  <c r="AA5820" i="69"/>
  <c r="Z5820" i="69"/>
  <c r="Y5820" i="69"/>
  <c r="X5820" i="69"/>
  <c r="W5820" i="69"/>
  <c r="V5820" i="69"/>
  <c r="U5820" i="69"/>
  <c r="AA5819" i="69"/>
  <c r="Z5819" i="69"/>
  <c r="Y5819" i="69"/>
  <c r="X5819" i="69"/>
  <c r="W5819" i="69"/>
  <c r="V5819" i="69"/>
  <c r="U5819" i="69"/>
  <c r="AA5818" i="69"/>
  <c r="Z5818" i="69"/>
  <c r="Y5818" i="69"/>
  <c r="X5818" i="69"/>
  <c r="W5818" i="69"/>
  <c r="V5818" i="69"/>
  <c r="U5818" i="69"/>
  <c r="AA5817" i="69"/>
  <c r="Z5817" i="69"/>
  <c r="Y5817" i="69"/>
  <c r="X5817" i="69"/>
  <c r="W5817" i="69"/>
  <c r="V5817" i="69"/>
  <c r="U5817" i="69"/>
  <c r="AA5816" i="69"/>
  <c r="Z5816" i="69"/>
  <c r="Y5816" i="69"/>
  <c r="X5816" i="69"/>
  <c r="W5816" i="69"/>
  <c r="V5816" i="69"/>
  <c r="U5816" i="69"/>
  <c r="AA5815" i="69"/>
  <c r="Z5815" i="69"/>
  <c r="Y5815" i="69"/>
  <c r="X5815" i="69"/>
  <c r="W5815" i="69"/>
  <c r="V5815" i="69"/>
  <c r="U5815" i="69"/>
  <c r="AA5814" i="69"/>
  <c r="Z5814" i="69"/>
  <c r="Y5814" i="69"/>
  <c r="X5814" i="69"/>
  <c r="W5814" i="69"/>
  <c r="V5814" i="69"/>
  <c r="U5814" i="69"/>
  <c r="AA5813" i="69"/>
  <c r="Z5813" i="69"/>
  <c r="Y5813" i="69"/>
  <c r="X5813" i="69"/>
  <c r="W5813" i="69"/>
  <c r="V5813" i="69"/>
  <c r="U5813" i="69"/>
  <c r="AA5812" i="69"/>
  <c r="Z5812" i="69"/>
  <c r="Y5812" i="69"/>
  <c r="X5812" i="69"/>
  <c r="W5812" i="69"/>
  <c r="V5812" i="69"/>
  <c r="U5812" i="69"/>
  <c r="AA5811" i="69"/>
  <c r="Z5811" i="69"/>
  <c r="Y5811" i="69"/>
  <c r="X5811" i="69"/>
  <c r="W5811" i="69"/>
  <c r="V5811" i="69"/>
  <c r="U5811" i="69"/>
  <c r="AA5810" i="69"/>
  <c r="Z5810" i="69"/>
  <c r="Y5810" i="69"/>
  <c r="X5810" i="69"/>
  <c r="W5810" i="69"/>
  <c r="V5810" i="69"/>
  <c r="U5810" i="69"/>
  <c r="AA5809" i="69"/>
  <c r="Z5809" i="69"/>
  <c r="Y5809" i="69"/>
  <c r="X5809" i="69"/>
  <c r="W5809" i="69"/>
  <c r="V5809" i="69"/>
  <c r="U5809" i="69"/>
  <c r="AA5808" i="69"/>
  <c r="Z5808" i="69"/>
  <c r="Y5808" i="69"/>
  <c r="X5808" i="69"/>
  <c r="W5808" i="69"/>
  <c r="V5808" i="69"/>
  <c r="U5808" i="69"/>
  <c r="AA5807" i="69"/>
  <c r="Z5807" i="69"/>
  <c r="Y5807" i="69"/>
  <c r="X5807" i="69"/>
  <c r="W5807" i="69"/>
  <c r="V5807" i="69"/>
  <c r="U5807" i="69"/>
  <c r="AA5806" i="69"/>
  <c r="Z5806" i="69"/>
  <c r="Y5806" i="69"/>
  <c r="X5806" i="69"/>
  <c r="W5806" i="69"/>
  <c r="V5806" i="69"/>
  <c r="U5806" i="69"/>
  <c r="AA5805" i="69"/>
  <c r="Z5805" i="69"/>
  <c r="Y5805" i="69"/>
  <c r="X5805" i="69"/>
  <c r="W5805" i="69"/>
  <c r="V5805" i="69"/>
  <c r="U5805" i="69"/>
  <c r="AA5804" i="69"/>
  <c r="Z5804" i="69"/>
  <c r="Y5804" i="69"/>
  <c r="X5804" i="69"/>
  <c r="W5804" i="69"/>
  <c r="V5804" i="69"/>
  <c r="U5804" i="69"/>
  <c r="AA5803" i="69"/>
  <c r="Z5803" i="69"/>
  <c r="Y5803" i="69"/>
  <c r="X5803" i="69"/>
  <c r="W5803" i="69"/>
  <c r="V5803" i="69"/>
  <c r="U5803" i="69"/>
  <c r="AA5802" i="69"/>
  <c r="Z5802" i="69"/>
  <c r="Y5802" i="69"/>
  <c r="X5802" i="69"/>
  <c r="W5802" i="69"/>
  <c r="V5802" i="69"/>
  <c r="U5802" i="69"/>
  <c r="AA5801" i="69"/>
  <c r="Z5801" i="69"/>
  <c r="Y5801" i="69"/>
  <c r="X5801" i="69"/>
  <c r="W5801" i="69"/>
  <c r="V5801" i="69"/>
  <c r="U5801" i="69"/>
  <c r="AA5800" i="69"/>
  <c r="Z5800" i="69"/>
  <c r="Y5800" i="69"/>
  <c r="X5800" i="69"/>
  <c r="W5800" i="69"/>
  <c r="V5800" i="69"/>
  <c r="U5800" i="69"/>
  <c r="AA5799" i="69"/>
  <c r="Z5799" i="69"/>
  <c r="Y5799" i="69"/>
  <c r="X5799" i="69"/>
  <c r="W5799" i="69"/>
  <c r="V5799" i="69"/>
  <c r="U5799" i="69"/>
  <c r="AA5798" i="69"/>
  <c r="Z5798" i="69"/>
  <c r="Y5798" i="69"/>
  <c r="X5798" i="69"/>
  <c r="W5798" i="69"/>
  <c r="V5798" i="69"/>
  <c r="U5798" i="69"/>
  <c r="AA5797" i="69"/>
  <c r="Z5797" i="69"/>
  <c r="Y5797" i="69"/>
  <c r="X5797" i="69"/>
  <c r="W5797" i="69"/>
  <c r="V5797" i="69"/>
  <c r="U5797" i="69"/>
  <c r="AA5796" i="69"/>
  <c r="Z5796" i="69"/>
  <c r="Y5796" i="69"/>
  <c r="X5796" i="69"/>
  <c r="W5796" i="69"/>
  <c r="V5796" i="69"/>
  <c r="U5796" i="69"/>
  <c r="AA5795" i="69"/>
  <c r="Z5795" i="69"/>
  <c r="Y5795" i="69"/>
  <c r="X5795" i="69"/>
  <c r="W5795" i="69"/>
  <c r="V5795" i="69"/>
  <c r="U5795" i="69"/>
  <c r="AA5794" i="69"/>
  <c r="Z5794" i="69"/>
  <c r="Y5794" i="69"/>
  <c r="X5794" i="69"/>
  <c r="W5794" i="69"/>
  <c r="V5794" i="69"/>
  <c r="U5794" i="69"/>
  <c r="AA5793" i="69"/>
  <c r="Z5793" i="69"/>
  <c r="Y5793" i="69"/>
  <c r="X5793" i="69"/>
  <c r="W5793" i="69"/>
  <c r="V5793" i="69"/>
  <c r="U5793" i="69"/>
  <c r="AA5792" i="69"/>
  <c r="Z5792" i="69"/>
  <c r="Y5792" i="69"/>
  <c r="X5792" i="69"/>
  <c r="W5792" i="69"/>
  <c r="V5792" i="69"/>
  <c r="U5792" i="69"/>
  <c r="AA5791" i="69"/>
  <c r="Z5791" i="69"/>
  <c r="Y5791" i="69"/>
  <c r="X5791" i="69"/>
  <c r="W5791" i="69"/>
  <c r="V5791" i="69"/>
  <c r="U5791" i="69"/>
  <c r="AA5790" i="69"/>
  <c r="Z5790" i="69"/>
  <c r="Y5790" i="69"/>
  <c r="X5790" i="69"/>
  <c r="W5790" i="69"/>
  <c r="V5790" i="69"/>
  <c r="U5790" i="69"/>
  <c r="AA5789" i="69"/>
  <c r="Z5789" i="69"/>
  <c r="Y5789" i="69"/>
  <c r="X5789" i="69"/>
  <c r="W5789" i="69"/>
  <c r="V5789" i="69"/>
  <c r="U5789" i="69"/>
  <c r="AA5788" i="69"/>
  <c r="Z5788" i="69"/>
  <c r="Y5788" i="69"/>
  <c r="X5788" i="69"/>
  <c r="W5788" i="69"/>
  <c r="V5788" i="69"/>
  <c r="U5788" i="69"/>
  <c r="AA5787" i="69"/>
  <c r="Z5787" i="69"/>
  <c r="Y5787" i="69"/>
  <c r="X5787" i="69"/>
  <c r="W5787" i="69"/>
  <c r="V5787" i="69"/>
  <c r="U5787" i="69"/>
  <c r="AA5786" i="69"/>
  <c r="Z5786" i="69"/>
  <c r="Y5786" i="69"/>
  <c r="X5786" i="69"/>
  <c r="W5786" i="69"/>
  <c r="V5786" i="69"/>
  <c r="U5786" i="69"/>
  <c r="AA5785" i="69"/>
  <c r="Z5785" i="69"/>
  <c r="Y5785" i="69"/>
  <c r="X5785" i="69"/>
  <c r="W5785" i="69"/>
  <c r="V5785" i="69"/>
  <c r="U5785" i="69"/>
  <c r="AA5784" i="69"/>
  <c r="Z5784" i="69"/>
  <c r="Y5784" i="69"/>
  <c r="X5784" i="69"/>
  <c r="W5784" i="69"/>
  <c r="V5784" i="69"/>
  <c r="U5784" i="69"/>
  <c r="AA5783" i="69"/>
  <c r="Z5783" i="69"/>
  <c r="Y5783" i="69"/>
  <c r="X5783" i="69"/>
  <c r="W5783" i="69"/>
  <c r="V5783" i="69"/>
  <c r="U5783" i="69"/>
  <c r="AA5782" i="69"/>
  <c r="Z5782" i="69"/>
  <c r="Y5782" i="69"/>
  <c r="X5782" i="69"/>
  <c r="W5782" i="69"/>
  <c r="V5782" i="69"/>
  <c r="U5782" i="69"/>
  <c r="AA5781" i="69"/>
  <c r="Z5781" i="69"/>
  <c r="Y5781" i="69"/>
  <c r="X5781" i="69"/>
  <c r="W5781" i="69"/>
  <c r="V5781" i="69"/>
  <c r="U5781" i="69"/>
  <c r="AA5780" i="69"/>
  <c r="Z5780" i="69"/>
  <c r="Y5780" i="69"/>
  <c r="X5780" i="69"/>
  <c r="W5780" i="69"/>
  <c r="V5780" i="69"/>
  <c r="U5780" i="69"/>
  <c r="AA5779" i="69"/>
  <c r="Z5779" i="69"/>
  <c r="Y5779" i="69"/>
  <c r="X5779" i="69"/>
  <c r="W5779" i="69"/>
  <c r="V5779" i="69"/>
  <c r="U5779" i="69"/>
  <c r="AA5778" i="69"/>
  <c r="Z5778" i="69"/>
  <c r="Y5778" i="69"/>
  <c r="X5778" i="69"/>
  <c r="W5778" i="69"/>
  <c r="V5778" i="69"/>
  <c r="U5778" i="69"/>
  <c r="AA5777" i="69"/>
  <c r="Z5777" i="69"/>
  <c r="Y5777" i="69"/>
  <c r="X5777" i="69"/>
  <c r="W5777" i="69"/>
  <c r="V5777" i="69"/>
  <c r="U5777" i="69"/>
  <c r="AA5776" i="69"/>
  <c r="Z5776" i="69"/>
  <c r="Y5776" i="69"/>
  <c r="X5776" i="69"/>
  <c r="W5776" i="69"/>
  <c r="V5776" i="69"/>
  <c r="U5776" i="69"/>
  <c r="AA5775" i="69"/>
  <c r="Z5775" i="69"/>
  <c r="Y5775" i="69"/>
  <c r="X5775" i="69"/>
  <c r="W5775" i="69"/>
  <c r="V5775" i="69"/>
  <c r="U5775" i="69"/>
  <c r="AA5774" i="69"/>
  <c r="Z5774" i="69"/>
  <c r="Y5774" i="69"/>
  <c r="X5774" i="69"/>
  <c r="W5774" i="69"/>
  <c r="V5774" i="69"/>
  <c r="U5774" i="69"/>
  <c r="AA5773" i="69"/>
  <c r="Z5773" i="69"/>
  <c r="Y5773" i="69"/>
  <c r="X5773" i="69"/>
  <c r="W5773" i="69"/>
  <c r="V5773" i="69"/>
  <c r="U5773" i="69"/>
  <c r="AA5772" i="69"/>
  <c r="Z5772" i="69"/>
  <c r="Y5772" i="69"/>
  <c r="X5772" i="69"/>
  <c r="W5772" i="69"/>
  <c r="V5772" i="69"/>
  <c r="U5772" i="69"/>
  <c r="AA5771" i="69"/>
  <c r="Z5771" i="69"/>
  <c r="Y5771" i="69"/>
  <c r="X5771" i="69"/>
  <c r="W5771" i="69"/>
  <c r="V5771" i="69"/>
  <c r="U5771" i="69"/>
  <c r="AA5770" i="69"/>
  <c r="Z5770" i="69"/>
  <c r="Y5770" i="69"/>
  <c r="X5770" i="69"/>
  <c r="W5770" i="69"/>
  <c r="V5770" i="69"/>
  <c r="U5770" i="69"/>
  <c r="AA5769" i="69"/>
  <c r="Z5769" i="69"/>
  <c r="Y5769" i="69"/>
  <c r="X5769" i="69"/>
  <c r="W5769" i="69"/>
  <c r="V5769" i="69"/>
  <c r="U5769" i="69"/>
  <c r="AA5768" i="69"/>
  <c r="Z5768" i="69"/>
  <c r="Y5768" i="69"/>
  <c r="X5768" i="69"/>
  <c r="W5768" i="69"/>
  <c r="V5768" i="69"/>
  <c r="U5768" i="69"/>
  <c r="AA5767" i="69"/>
  <c r="Z5767" i="69"/>
  <c r="Y5767" i="69"/>
  <c r="X5767" i="69"/>
  <c r="W5767" i="69"/>
  <c r="V5767" i="69"/>
  <c r="U5767" i="69"/>
  <c r="AA5766" i="69"/>
  <c r="Z5766" i="69"/>
  <c r="Y5766" i="69"/>
  <c r="X5766" i="69"/>
  <c r="W5766" i="69"/>
  <c r="V5766" i="69"/>
  <c r="U5766" i="69"/>
  <c r="AA5765" i="69"/>
  <c r="Z5765" i="69"/>
  <c r="Y5765" i="69"/>
  <c r="X5765" i="69"/>
  <c r="W5765" i="69"/>
  <c r="V5765" i="69"/>
  <c r="U5765" i="69"/>
  <c r="AA5764" i="69"/>
  <c r="Z5764" i="69"/>
  <c r="Y5764" i="69"/>
  <c r="X5764" i="69"/>
  <c r="W5764" i="69"/>
  <c r="V5764" i="69"/>
  <c r="U5764" i="69"/>
  <c r="AA5763" i="69"/>
  <c r="Z5763" i="69"/>
  <c r="Y5763" i="69"/>
  <c r="X5763" i="69"/>
  <c r="W5763" i="69"/>
  <c r="V5763" i="69"/>
  <c r="U5763" i="69"/>
  <c r="AA5762" i="69"/>
  <c r="Z5762" i="69"/>
  <c r="Y5762" i="69"/>
  <c r="X5762" i="69"/>
  <c r="W5762" i="69"/>
  <c r="V5762" i="69"/>
  <c r="U5762" i="69"/>
  <c r="AA5761" i="69"/>
  <c r="Z5761" i="69"/>
  <c r="Y5761" i="69"/>
  <c r="X5761" i="69"/>
  <c r="W5761" i="69"/>
  <c r="V5761" i="69"/>
  <c r="U5761" i="69"/>
  <c r="AA5760" i="69"/>
  <c r="Z5760" i="69"/>
  <c r="Y5760" i="69"/>
  <c r="X5760" i="69"/>
  <c r="W5760" i="69"/>
  <c r="V5760" i="69"/>
  <c r="U5760" i="69"/>
  <c r="AA5759" i="69"/>
  <c r="Z5759" i="69"/>
  <c r="Y5759" i="69"/>
  <c r="X5759" i="69"/>
  <c r="W5759" i="69"/>
  <c r="V5759" i="69"/>
  <c r="U5759" i="69"/>
  <c r="AA5758" i="69"/>
  <c r="Z5758" i="69"/>
  <c r="Y5758" i="69"/>
  <c r="X5758" i="69"/>
  <c r="W5758" i="69"/>
  <c r="V5758" i="69"/>
  <c r="U5758" i="69"/>
  <c r="AA5757" i="69"/>
  <c r="Z5757" i="69"/>
  <c r="Y5757" i="69"/>
  <c r="X5757" i="69"/>
  <c r="W5757" i="69"/>
  <c r="V5757" i="69"/>
  <c r="U5757" i="69"/>
  <c r="AA5756" i="69"/>
  <c r="Z5756" i="69"/>
  <c r="Y5756" i="69"/>
  <c r="X5756" i="69"/>
  <c r="W5756" i="69"/>
  <c r="V5756" i="69"/>
  <c r="U5756" i="69"/>
  <c r="AA5755" i="69"/>
  <c r="Z5755" i="69"/>
  <c r="Y5755" i="69"/>
  <c r="X5755" i="69"/>
  <c r="W5755" i="69"/>
  <c r="V5755" i="69"/>
  <c r="U5755" i="69"/>
  <c r="AA5754" i="69"/>
  <c r="Z5754" i="69"/>
  <c r="Y5754" i="69"/>
  <c r="X5754" i="69"/>
  <c r="W5754" i="69"/>
  <c r="V5754" i="69"/>
  <c r="U5754" i="69"/>
  <c r="AA5753" i="69"/>
  <c r="Z5753" i="69"/>
  <c r="Y5753" i="69"/>
  <c r="X5753" i="69"/>
  <c r="W5753" i="69"/>
  <c r="V5753" i="69"/>
  <c r="U5753" i="69"/>
  <c r="AA5752" i="69"/>
  <c r="Z5752" i="69"/>
  <c r="Y5752" i="69"/>
  <c r="X5752" i="69"/>
  <c r="W5752" i="69"/>
  <c r="V5752" i="69"/>
  <c r="U5752" i="69"/>
  <c r="AA5751" i="69"/>
  <c r="Z5751" i="69"/>
  <c r="Y5751" i="69"/>
  <c r="X5751" i="69"/>
  <c r="W5751" i="69"/>
  <c r="V5751" i="69"/>
  <c r="U5751" i="69"/>
  <c r="AA5750" i="69"/>
  <c r="Z5750" i="69"/>
  <c r="Y5750" i="69"/>
  <c r="X5750" i="69"/>
  <c r="W5750" i="69"/>
  <c r="V5750" i="69"/>
  <c r="U5750" i="69"/>
  <c r="AA5749" i="69"/>
  <c r="Z5749" i="69"/>
  <c r="Y5749" i="69"/>
  <c r="X5749" i="69"/>
  <c r="W5749" i="69"/>
  <c r="V5749" i="69"/>
  <c r="U5749" i="69"/>
  <c r="AA5748" i="69"/>
  <c r="Z5748" i="69"/>
  <c r="Y5748" i="69"/>
  <c r="X5748" i="69"/>
  <c r="W5748" i="69"/>
  <c r="V5748" i="69"/>
  <c r="U5748" i="69"/>
  <c r="AA5747" i="69"/>
  <c r="Z5747" i="69"/>
  <c r="Y5747" i="69"/>
  <c r="X5747" i="69"/>
  <c r="W5747" i="69"/>
  <c r="V5747" i="69"/>
  <c r="U5747" i="69"/>
  <c r="AA5746" i="69"/>
  <c r="Z5746" i="69"/>
  <c r="Y5746" i="69"/>
  <c r="X5746" i="69"/>
  <c r="W5746" i="69"/>
  <c r="V5746" i="69"/>
  <c r="U5746" i="69"/>
  <c r="AA5745" i="69"/>
  <c r="Z5745" i="69"/>
  <c r="Y5745" i="69"/>
  <c r="X5745" i="69"/>
  <c r="W5745" i="69"/>
  <c r="V5745" i="69"/>
  <c r="U5745" i="69"/>
  <c r="AA5744" i="69"/>
  <c r="Z5744" i="69"/>
  <c r="Y5744" i="69"/>
  <c r="X5744" i="69"/>
  <c r="W5744" i="69"/>
  <c r="V5744" i="69"/>
  <c r="U5744" i="69"/>
  <c r="AA5743" i="69"/>
  <c r="Z5743" i="69"/>
  <c r="Y5743" i="69"/>
  <c r="X5743" i="69"/>
  <c r="W5743" i="69"/>
  <c r="V5743" i="69"/>
  <c r="U5743" i="69"/>
  <c r="AA5742" i="69"/>
  <c r="Z5742" i="69"/>
  <c r="Y5742" i="69"/>
  <c r="X5742" i="69"/>
  <c r="W5742" i="69"/>
  <c r="V5742" i="69"/>
  <c r="U5742" i="69"/>
  <c r="AA5741" i="69"/>
  <c r="Z5741" i="69"/>
  <c r="Y5741" i="69"/>
  <c r="X5741" i="69"/>
  <c r="W5741" i="69"/>
  <c r="V5741" i="69"/>
  <c r="U5741" i="69"/>
  <c r="AA5740" i="69"/>
  <c r="Z5740" i="69"/>
  <c r="Y5740" i="69"/>
  <c r="X5740" i="69"/>
  <c r="W5740" i="69"/>
  <c r="V5740" i="69"/>
  <c r="U5740" i="69"/>
  <c r="AA5739" i="69"/>
  <c r="Z5739" i="69"/>
  <c r="Y5739" i="69"/>
  <c r="X5739" i="69"/>
  <c r="W5739" i="69"/>
  <c r="V5739" i="69"/>
  <c r="U5739" i="69"/>
  <c r="AA5738" i="69"/>
  <c r="Z5738" i="69"/>
  <c r="Y5738" i="69"/>
  <c r="X5738" i="69"/>
  <c r="W5738" i="69"/>
  <c r="V5738" i="69"/>
  <c r="U5738" i="69"/>
  <c r="AA5737" i="69"/>
  <c r="Z5737" i="69"/>
  <c r="Y5737" i="69"/>
  <c r="X5737" i="69"/>
  <c r="W5737" i="69"/>
  <c r="V5737" i="69"/>
  <c r="U5737" i="69"/>
  <c r="AA5736" i="69"/>
  <c r="Z5736" i="69"/>
  <c r="Y5736" i="69"/>
  <c r="X5736" i="69"/>
  <c r="W5736" i="69"/>
  <c r="V5736" i="69"/>
  <c r="U5736" i="69"/>
  <c r="AA5735" i="69"/>
  <c r="Z5735" i="69"/>
  <c r="Y5735" i="69"/>
  <c r="X5735" i="69"/>
  <c r="W5735" i="69"/>
  <c r="V5735" i="69"/>
  <c r="U5735" i="69"/>
  <c r="AA5734" i="69"/>
  <c r="Z5734" i="69"/>
  <c r="Y5734" i="69"/>
  <c r="X5734" i="69"/>
  <c r="W5734" i="69"/>
  <c r="V5734" i="69"/>
  <c r="U5734" i="69"/>
  <c r="AA5733" i="69"/>
  <c r="Z5733" i="69"/>
  <c r="Y5733" i="69"/>
  <c r="X5733" i="69"/>
  <c r="W5733" i="69"/>
  <c r="V5733" i="69"/>
  <c r="U5733" i="69"/>
  <c r="AA5732" i="69"/>
  <c r="Z5732" i="69"/>
  <c r="Y5732" i="69"/>
  <c r="X5732" i="69"/>
  <c r="W5732" i="69"/>
  <c r="V5732" i="69"/>
  <c r="U5732" i="69"/>
  <c r="AA5731" i="69"/>
  <c r="Z5731" i="69"/>
  <c r="Y5731" i="69"/>
  <c r="X5731" i="69"/>
  <c r="W5731" i="69"/>
  <c r="V5731" i="69"/>
  <c r="U5731" i="69"/>
  <c r="AA5730" i="69"/>
  <c r="Z5730" i="69"/>
  <c r="Y5730" i="69"/>
  <c r="X5730" i="69"/>
  <c r="W5730" i="69"/>
  <c r="V5730" i="69"/>
  <c r="U5730" i="69"/>
  <c r="AA5729" i="69"/>
  <c r="Z5729" i="69"/>
  <c r="Y5729" i="69"/>
  <c r="X5729" i="69"/>
  <c r="W5729" i="69"/>
  <c r="V5729" i="69"/>
  <c r="U5729" i="69"/>
  <c r="AA5728" i="69"/>
  <c r="Z5728" i="69"/>
  <c r="Y5728" i="69"/>
  <c r="X5728" i="69"/>
  <c r="W5728" i="69"/>
  <c r="V5728" i="69"/>
  <c r="U5728" i="69"/>
  <c r="AA5727" i="69"/>
  <c r="Z5727" i="69"/>
  <c r="Y5727" i="69"/>
  <c r="X5727" i="69"/>
  <c r="W5727" i="69"/>
  <c r="V5727" i="69"/>
  <c r="U5727" i="69"/>
  <c r="AA5726" i="69"/>
  <c r="Z5726" i="69"/>
  <c r="Y5726" i="69"/>
  <c r="X5726" i="69"/>
  <c r="W5726" i="69"/>
  <c r="V5726" i="69"/>
  <c r="U5726" i="69"/>
  <c r="AA5725" i="69"/>
  <c r="Z5725" i="69"/>
  <c r="Y5725" i="69"/>
  <c r="X5725" i="69"/>
  <c r="W5725" i="69"/>
  <c r="V5725" i="69"/>
  <c r="U5725" i="69"/>
  <c r="AA5724" i="69"/>
  <c r="Z5724" i="69"/>
  <c r="Y5724" i="69"/>
  <c r="X5724" i="69"/>
  <c r="W5724" i="69"/>
  <c r="V5724" i="69"/>
  <c r="U5724" i="69"/>
  <c r="AA5723" i="69"/>
  <c r="Z5723" i="69"/>
  <c r="Y5723" i="69"/>
  <c r="X5723" i="69"/>
  <c r="W5723" i="69"/>
  <c r="V5723" i="69"/>
  <c r="U5723" i="69"/>
  <c r="AA5722" i="69"/>
  <c r="Z5722" i="69"/>
  <c r="Y5722" i="69"/>
  <c r="X5722" i="69"/>
  <c r="W5722" i="69"/>
  <c r="V5722" i="69"/>
  <c r="U5722" i="69"/>
  <c r="AA5721" i="69"/>
  <c r="Z5721" i="69"/>
  <c r="Y5721" i="69"/>
  <c r="X5721" i="69"/>
  <c r="W5721" i="69"/>
  <c r="V5721" i="69"/>
  <c r="U5721" i="69"/>
  <c r="AA5720" i="69"/>
  <c r="Z5720" i="69"/>
  <c r="Y5720" i="69"/>
  <c r="X5720" i="69"/>
  <c r="W5720" i="69"/>
  <c r="V5720" i="69"/>
  <c r="U5720" i="69"/>
  <c r="AA5719" i="69"/>
  <c r="Z5719" i="69"/>
  <c r="Y5719" i="69"/>
  <c r="X5719" i="69"/>
  <c r="W5719" i="69"/>
  <c r="V5719" i="69"/>
  <c r="U5719" i="69"/>
  <c r="AA5718" i="69"/>
  <c r="Z5718" i="69"/>
  <c r="Y5718" i="69"/>
  <c r="X5718" i="69"/>
  <c r="W5718" i="69"/>
  <c r="V5718" i="69"/>
  <c r="U5718" i="69"/>
  <c r="AA5717" i="69"/>
  <c r="Z5717" i="69"/>
  <c r="Y5717" i="69"/>
  <c r="X5717" i="69"/>
  <c r="W5717" i="69"/>
  <c r="V5717" i="69"/>
  <c r="U5717" i="69"/>
  <c r="AA5716" i="69"/>
  <c r="Z5716" i="69"/>
  <c r="Y5716" i="69"/>
  <c r="X5716" i="69"/>
  <c r="W5716" i="69"/>
  <c r="V5716" i="69"/>
  <c r="U5716" i="69"/>
  <c r="AA5715" i="69"/>
  <c r="Z5715" i="69"/>
  <c r="Y5715" i="69"/>
  <c r="X5715" i="69"/>
  <c r="W5715" i="69"/>
  <c r="V5715" i="69"/>
  <c r="U5715" i="69"/>
  <c r="AA5714" i="69"/>
  <c r="Z5714" i="69"/>
  <c r="Y5714" i="69"/>
  <c r="X5714" i="69"/>
  <c r="W5714" i="69"/>
  <c r="V5714" i="69"/>
  <c r="U5714" i="69"/>
  <c r="AA5713" i="69"/>
  <c r="Z5713" i="69"/>
  <c r="Y5713" i="69"/>
  <c r="X5713" i="69"/>
  <c r="W5713" i="69"/>
  <c r="V5713" i="69"/>
  <c r="U5713" i="69"/>
  <c r="AA5712" i="69"/>
  <c r="Z5712" i="69"/>
  <c r="Y5712" i="69"/>
  <c r="X5712" i="69"/>
  <c r="W5712" i="69"/>
  <c r="V5712" i="69"/>
  <c r="U5712" i="69"/>
  <c r="AA5711" i="69"/>
  <c r="Z5711" i="69"/>
  <c r="Y5711" i="69"/>
  <c r="X5711" i="69"/>
  <c r="W5711" i="69"/>
  <c r="V5711" i="69"/>
  <c r="U5711" i="69"/>
  <c r="AA5710" i="69"/>
  <c r="Z5710" i="69"/>
  <c r="Y5710" i="69"/>
  <c r="X5710" i="69"/>
  <c r="W5710" i="69"/>
  <c r="V5710" i="69"/>
  <c r="U5710" i="69"/>
  <c r="AA5709" i="69"/>
  <c r="Z5709" i="69"/>
  <c r="Y5709" i="69"/>
  <c r="X5709" i="69"/>
  <c r="W5709" i="69"/>
  <c r="V5709" i="69"/>
  <c r="U5709" i="69"/>
  <c r="AA5708" i="69"/>
  <c r="Z5708" i="69"/>
  <c r="Y5708" i="69"/>
  <c r="X5708" i="69"/>
  <c r="W5708" i="69"/>
  <c r="V5708" i="69"/>
  <c r="U5708" i="69"/>
  <c r="AA5707" i="69"/>
  <c r="Z5707" i="69"/>
  <c r="Y5707" i="69"/>
  <c r="X5707" i="69"/>
  <c r="W5707" i="69"/>
  <c r="V5707" i="69"/>
  <c r="U5707" i="69"/>
  <c r="AA5706" i="69"/>
  <c r="Z5706" i="69"/>
  <c r="Y5706" i="69"/>
  <c r="X5706" i="69"/>
  <c r="W5706" i="69"/>
  <c r="V5706" i="69"/>
  <c r="U5706" i="69"/>
  <c r="AA5705" i="69"/>
  <c r="Z5705" i="69"/>
  <c r="Y5705" i="69"/>
  <c r="X5705" i="69"/>
  <c r="W5705" i="69"/>
  <c r="V5705" i="69"/>
  <c r="U5705" i="69"/>
  <c r="AA5704" i="69"/>
  <c r="Z5704" i="69"/>
  <c r="Y5704" i="69"/>
  <c r="X5704" i="69"/>
  <c r="W5704" i="69"/>
  <c r="V5704" i="69"/>
  <c r="U5704" i="69"/>
  <c r="AA5703" i="69"/>
  <c r="Z5703" i="69"/>
  <c r="Y5703" i="69"/>
  <c r="X5703" i="69"/>
  <c r="W5703" i="69"/>
  <c r="V5703" i="69"/>
  <c r="U5703" i="69"/>
  <c r="AA5702" i="69"/>
  <c r="Z5702" i="69"/>
  <c r="Y5702" i="69"/>
  <c r="X5702" i="69"/>
  <c r="W5702" i="69"/>
  <c r="V5702" i="69"/>
  <c r="U5702" i="69"/>
  <c r="AA5701" i="69"/>
  <c r="Z5701" i="69"/>
  <c r="Y5701" i="69"/>
  <c r="X5701" i="69"/>
  <c r="W5701" i="69"/>
  <c r="V5701" i="69"/>
  <c r="U5701" i="69"/>
  <c r="AA5700" i="69"/>
  <c r="Z5700" i="69"/>
  <c r="Y5700" i="69"/>
  <c r="X5700" i="69"/>
  <c r="W5700" i="69"/>
  <c r="V5700" i="69"/>
  <c r="U5700" i="69"/>
  <c r="AA5699" i="69"/>
  <c r="Z5699" i="69"/>
  <c r="Y5699" i="69"/>
  <c r="X5699" i="69"/>
  <c r="W5699" i="69"/>
  <c r="V5699" i="69"/>
  <c r="U5699" i="69"/>
  <c r="AA5698" i="69"/>
  <c r="Z5698" i="69"/>
  <c r="Y5698" i="69"/>
  <c r="X5698" i="69"/>
  <c r="W5698" i="69"/>
  <c r="V5698" i="69"/>
  <c r="U5698" i="69"/>
  <c r="AA5697" i="69"/>
  <c r="Z5697" i="69"/>
  <c r="Y5697" i="69"/>
  <c r="X5697" i="69"/>
  <c r="W5697" i="69"/>
  <c r="V5697" i="69"/>
  <c r="U5697" i="69"/>
  <c r="AA5696" i="69"/>
  <c r="Z5696" i="69"/>
  <c r="Y5696" i="69"/>
  <c r="X5696" i="69"/>
  <c r="W5696" i="69"/>
  <c r="V5696" i="69"/>
  <c r="U5696" i="69"/>
  <c r="AA5695" i="69"/>
  <c r="Z5695" i="69"/>
  <c r="Y5695" i="69"/>
  <c r="X5695" i="69"/>
  <c r="W5695" i="69"/>
  <c r="V5695" i="69"/>
  <c r="U5695" i="69"/>
  <c r="AA5694" i="69"/>
  <c r="Z5694" i="69"/>
  <c r="Y5694" i="69"/>
  <c r="X5694" i="69"/>
  <c r="W5694" i="69"/>
  <c r="V5694" i="69"/>
  <c r="U5694" i="69"/>
  <c r="AA5693" i="69"/>
  <c r="Z5693" i="69"/>
  <c r="Y5693" i="69"/>
  <c r="X5693" i="69"/>
  <c r="W5693" i="69"/>
  <c r="V5693" i="69"/>
  <c r="U5693" i="69"/>
  <c r="AA5692" i="69"/>
  <c r="Z5692" i="69"/>
  <c r="Y5692" i="69"/>
  <c r="X5692" i="69"/>
  <c r="W5692" i="69"/>
  <c r="V5692" i="69"/>
  <c r="U5692" i="69"/>
  <c r="AA5691" i="69"/>
  <c r="Z5691" i="69"/>
  <c r="Y5691" i="69"/>
  <c r="X5691" i="69"/>
  <c r="W5691" i="69"/>
  <c r="V5691" i="69"/>
  <c r="U5691" i="69"/>
  <c r="AA5690" i="69"/>
  <c r="Z5690" i="69"/>
  <c r="Y5690" i="69"/>
  <c r="X5690" i="69"/>
  <c r="W5690" i="69"/>
  <c r="V5690" i="69"/>
  <c r="U5690" i="69"/>
  <c r="AA5689" i="69"/>
  <c r="Z5689" i="69"/>
  <c r="Y5689" i="69"/>
  <c r="X5689" i="69"/>
  <c r="W5689" i="69"/>
  <c r="V5689" i="69"/>
  <c r="U5689" i="69"/>
  <c r="AA5688" i="69"/>
  <c r="Z5688" i="69"/>
  <c r="Y5688" i="69"/>
  <c r="X5688" i="69"/>
  <c r="W5688" i="69"/>
  <c r="V5688" i="69"/>
  <c r="U5688" i="69"/>
  <c r="AA5687" i="69"/>
  <c r="Z5687" i="69"/>
  <c r="Y5687" i="69"/>
  <c r="X5687" i="69"/>
  <c r="W5687" i="69"/>
  <c r="V5687" i="69"/>
  <c r="U5687" i="69"/>
  <c r="AA5686" i="69"/>
  <c r="Z5686" i="69"/>
  <c r="Y5686" i="69"/>
  <c r="X5686" i="69"/>
  <c r="W5686" i="69"/>
  <c r="V5686" i="69"/>
  <c r="U5686" i="69"/>
  <c r="AA5685" i="69"/>
  <c r="Z5685" i="69"/>
  <c r="Y5685" i="69"/>
  <c r="X5685" i="69"/>
  <c r="W5685" i="69"/>
  <c r="V5685" i="69"/>
  <c r="U5685" i="69"/>
  <c r="AA5684" i="69"/>
  <c r="Z5684" i="69"/>
  <c r="Y5684" i="69"/>
  <c r="X5684" i="69"/>
  <c r="W5684" i="69"/>
  <c r="V5684" i="69"/>
  <c r="U5684" i="69"/>
  <c r="AA5683" i="69"/>
  <c r="Z5683" i="69"/>
  <c r="Y5683" i="69"/>
  <c r="X5683" i="69"/>
  <c r="W5683" i="69"/>
  <c r="V5683" i="69"/>
  <c r="U5683" i="69"/>
  <c r="AA5682" i="69"/>
  <c r="Z5682" i="69"/>
  <c r="Y5682" i="69"/>
  <c r="X5682" i="69"/>
  <c r="W5682" i="69"/>
  <c r="V5682" i="69"/>
  <c r="U5682" i="69"/>
  <c r="AA5681" i="69"/>
  <c r="Z5681" i="69"/>
  <c r="Y5681" i="69"/>
  <c r="X5681" i="69"/>
  <c r="W5681" i="69"/>
  <c r="V5681" i="69"/>
  <c r="U5681" i="69"/>
  <c r="AA5680" i="69"/>
  <c r="Z5680" i="69"/>
  <c r="Y5680" i="69"/>
  <c r="X5680" i="69"/>
  <c r="W5680" i="69"/>
  <c r="V5680" i="69"/>
  <c r="U5680" i="69"/>
  <c r="AA5679" i="69"/>
  <c r="Z5679" i="69"/>
  <c r="Y5679" i="69"/>
  <c r="X5679" i="69"/>
  <c r="W5679" i="69"/>
  <c r="V5679" i="69"/>
  <c r="U5679" i="69"/>
  <c r="AA5678" i="69"/>
  <c r="Z5678" i="69"/>
  <c r="Y5678" i="69"/>
  <c r="X5678" i="69"/>
  <c r="W5678" i="69"/>
  <c r="V5678" i="69"/>
  <c r="U5678" i="69"/>
  <c r="AA5677" i="69"/>
  <c r="Z5677" i="69"/>
  <c r="Y5677" i="69"/>
  <c r="X5677" i="69"/>
  <c r="W5677" i="69"/>
  <c r="V5677" i="69"/>
  <c r="U5677" i="69"/>
  <c r="AA5676" i="69"/>
  <c r="Z5676" i="69"/>
  <c r="Y5676" i="69"/>
  <c r="X5676" i="69"/>
  <c r="W5676" i="69"/>
  <c r="V5676" i="69"/>
  <c r="U5676" i="69"/>
  <c r="AA5675" i="69"/>
  <c r="Z5675" i="69"/>
  <c r="Y5675" i="69"/>
  <c r="X5675" i="69"/>
  <c r="W5675" i="69"/>
  <c r="V5675" i="69"/>
  <c r="U5675" i="69"/>
  <c r="AA5674" i="69"/>
  <c r="Z5674" i="69"/>
  <c r="Y5674" i="69"/>
  <c r="X5674" i="69"/>
  <c r="W5674" i="69"/>
  <c r="V5674" i="69"/>
  <c r="U5674" i="69"/>
  <c r="AA5673" i="69"/>
  <c r="Z5673" i="69"/>
  <c r="Y5673" i="69"/>
  <c r="X5673" i="69"/>
  <c r="W5673" i="69"/>
  <c r="V5673" i="69"/>
  <c r="U5673" i="69"/>
  <c r="AA5672" i="69"/>
  <c r="Z5672" i="69"/>
  <c r="Y5672" i="69"/>
  <c r="X5672" i="69"/>
  <c r="W5672" i="69"/>
  <c r="V5672" i="69"/>
  <c r="U5672" i="69"/>
  <c r="AA5671" i="69"/>
  <c r="Z5671" i="69"/>
  <c r="Y5671" i="69"/>
  <c r="X5671" i="69"/>
  <c r="W5671" i="69"/>
  <c r="V5671" i="69"/>
  <c r="U5671" i="69"/>
  <c r="AA5670" i="69"/>
  <c r="Z5670" i="69"/>
  <c r="Y5670" i="69"/>
  <c r="X5670" i="69"/>
  <c r="W5670" i="69"/>
  <c r="V5670" i="69"/>
  <c r="U5670" i="69"/>
  <c r="AA5669" i="69"/>
  <c r="Z5669" i="69"/>
  <c r="Y5669" i="69"/>
  <c r="X5669" i="69"/>
  <c r="W5669" i="69"/>
  <c r="V5669" i="69"/>
  <c r="U5669" i="69"/>
  <c r="AA5668" i="69"/>
  <c r="Z5668" i="69"/>
  <c r="Y5668" i="69"/>
  <c r="X5668" i="69"/>
  <c r="W5668" i="69"/>
  <c r="V5668" i="69"/>
  <c r="U5668" i="69"/>
  <c r="AA5667" i="69"/>
  <c r="Z5667" i="69"/>
  <c r="Y5667" i="69"/>
  <c r="X5667" i="69"/>
  <c r="W5667" i="69"/>
  <c r="V5667" i="69"/>
  <c r="U5667" i="69"/>
  <c r="AA5666" i="69"/>
  <c r="Z5666" i="69"/>
  <c r="Y5666" i="69"/>
  <c r="X5666" i="69"/>
  <c r="W5666" i="69"/>
  <c r="V5666" i="69"/>
  <c r="U5666" i="69"/>
  <c r="AA5665" i="69"/>
  <c r="Z5665" i="69"/>
  <c r="Y5665" i="69"/>
  <c r="X5665" i="69"/>
  <c r="W5665" i="69"/>
  <c r="V5665" i="69"/>
  <c r="U5665" i="69"/>
  <c r="AA5664" i="69"/>
  <c r="Z5664" i="69"/>
  <c r="Y5664" i="69"/>
  <c r="X5664" i="69"/>
  <c r="W5664" i="69"/>
  <c r="V5664" i="69"/>
  <c r="U5664" i="69"/>
  <c r="AA5663" i="69"/>
  <c r="Z5663" i="69"/>
  <c r="Y5663" i="69"/>
  <c r="X5663" i="69"/>
  <c r="W5663" i="69"/>
  <c r="V5663" i="69"/>
  <c r="U5663" i="69"/>
  <c r="AA5662" i="69"/>
  <c r="Z5662" i="69"/>
  <c r="Y5662" i="69"/>
  <c r="X5662" i="69"/>
  <c r="W5662" i="69"/>
  <c r="V5662" i="69"/>
  <c r="U5662" i="69"/>
  <c r="AA5661" i="69"/>
  <c r="Z5661" i="69"/>
  <c r="Y5661" i="69"/>
  <c r="X5661" i="69"/>
  <c r="W5661" i="69"/>
  <c r="V5661" i="69"/>
  <c r="U5661" i="69"/>
  <c r="AA5660" i="69"/>
  <c r="Z5660" i="69"/>
  <c r="Y5660" i="69"/>
  <c r="X5660" i="69"/>
  <c r="W5660" i="69"/>
  <c r="V5660" i="69"/>
  <c r="U5660" i="69"/>
  <c r="AA5659" i="69"/>
  <c r="Z5659" i="69"/>
  <c r="Y5659" i="69"/>
  <c r="X5659" i="69"/>
  <c r="W5659" i="69"/>
  <c r="V5659" i="69"/>
  <c r="U5659" i="69"/>
  <c r="AA5658" i="69"/>
  <c r="Z5658" i="69"/>
  <c r="Y5658" i="69"/>
  <c r="X5658" i="69"/>
  <c r="W5658" i="69"/>
  <c r="V5658" i="69"/>
  <c r="U5658" i="69"/>
  <c r="AA5657" i="69"/>
  <c r="Z5657" i="69"/>
  <c r="Y5657" i="69"/>
  <c r="X5657" i="69"/>
  <c r="W5657" i="69"/>
  <c r="V5657" i="69"/>
  <c r="U5657" i="69"/>
  <c r="AA5656" i="69"/>
  <c r="Z5656" i="69"/>
  <c r="Y5656" i="69"/>
  <c r="X5656" i="69"/>
  <c r="W5656" i="69"/>
  <c r="V5656" i="69"/>
  <c r="U5656" i="69"/>
  <c r="AA5655" i="69"/>
  <c r="Z5655" i="69"/>
  <c r="Y5655" i="69"/>
  <c r="X5655" i="69"/>
  <c r="W5655" i="69"/>
  <c r="V5655" i="69"/>
  <c r="U5655" i="69"/>
  <c r="AA5654" i="69"/>
  <c r="Z5654" i="69"/>
  <c r="Y5654" i="69"/>
  <c r="X5654" i="69"/>
  <c r="W5654" i="69"/>
  <c r="V5654" i="69"/>
  <c r="U5654" i="69"/>
  <c r="AA5653" i="69"/>
  <c r="Z5653" i="69"/>
  <c r="Y5653" i="69"/>
  <c r="X5653" i="69"/>
  <c r="W5653" i="69"/>
  <c r="V5653" i="69"/>
  <c r="U5653" i="69"/>
  <c r="AA5652" i="69"/>
  <c r="Z5652" i="69"/>
  <c r="Y5652" i="69"/>
  <c r="X5652" i="69"/>
  <c r="W5652" i="69"/>
  <c r="V5652" i="69"/>
  <c r="U5652" i="69"/>
  <c r="AA5651" i="69"/>
  <c r="Z5651" i="69"/>
  <c r="Y5651" i="69"/>
  <c r="X5651" i="69"/>
  <c r="W5651" i="69"/>
  <c r="V5651" i="69"/>
  <c r="U5651" i="69"/>
  <c r="AA5650" i="69"/>
  <c r="Z5650" i="69"/>
  <c r="Y5650" i="69"/>
  <c r="X5650" i="69"/>
  <c r="W5650" i="69"/>
  <c r="V5650" i="69"/>
  <c r="U5650" i="69"/>
  <c r="AA5649" i="69"/>
  <c r="Z5649" i="69"/>
  <c r="Y5649" i="69"/>
  <c r="X5649" i="69"/>
  <c r="W5649" i="69"/>
  <c r="V5649" i="69"/>
  <c r="U5649" i="69"/>
  <c r="AA5648" i="69"/>
  <c r="Z5648" i="69"/>
  <c r="Y5648" i="69"/>
  <c r="X5648" i="69"/>
  <c r="W5648" i="69"/>
  <c r="V5648" i="69"/>
  <c r="U5648" i="69"/>
  <c r="AA5647" i="69"/>
  <c r="Z5647" i="69"/>
  <c r="Y5647" i="69"/>
  <c r="X5647" i="69"/>
  <c r="W5647" i="69"/>
  <c r="V5647" i="69"/>
  <c r="U5647" i="69"/>
  <c r="AA5646" i="69"/>
  <c r="Z5646" i="69"/>
  <c r="Y5646" i="69"/>
  <c r="X5646" i="69"/>
  <c r="W5646" i="69"/>
  <c r="V5646" i="69"/>
  <c r="U5646" i="69"/>
  <c r="AA5645" i="69"/>
  <c r="Z5645" i="69"/>
  <c r="Y5645" i="69"/>
  <c r="X5645" i="69"/>
  <c r="W5645" i="69"/>
  <c r="V5645" i="69"/>
  <c r="U5645" i="69"/>
  <c r="AA5644" i="69"/>
  <c r="Z5644" i="69"/>
  <c r="Y5644" i="69"/>
  <c r="X5644" i="69"/>
  <c r="W5644" i="69"/>
  <c r="V5644" i="69"/>
  <c r="U5644" i="69"/>
  <c r="AA5643" i="69"/>
  <c r="Z5643" i="69"/>
  <c r="Y5643" i="69"/>
  <c r="X5643" i="69"/>
  <c r="W5643" i="69"/>
  <c r="V5643" i="69"/>
  <c r="U5643" i="69"/>
  <c r="AA5642" i="69"/>
  <c r="Z5642" i="69"/>
  <c r="Y5642" i="69"/>
  <c r="X5642" i="69"/>
  <c r="W5642" i="69"/>
  <c r="V5642" i="69"/>
  <c r="U5642" i="69"/>
  <c r="AA5641" i="69"/>
  <c r="Z5641" i="69"/>
  <c r="Y5641" i="69"/>
  <c r="X5641" i="69"/>
  <c r="W5641" i="69"/>
  <c r="V5641" i="69"/>
  <c r="U5641" i="69"/>
  <c r="AA5640" i="69"/>
  <c r="Z5640" i="69"/>
  <c r="Y5640" i="69"/>
  <c r="X5640" i="69"/>
  <c r="W5640" i="69"/>
  <c r="V5640" i="69"/>
  <c r="U5640" i="69"/>
  <c r="AA5639" i="69"/>
  <c r="Z5639" i="69"/>
  <c r="Y5639" i="69"/>
  <c r="X5639" i="69"/>
  <c r="W5639" i="69"/>
  <c r="V5639" i="69"/>
  <c r="U5639" i="69"/>
  <c r="AA5638" i="69"/>
  <c r="Z5638" i="69"/>
  <c r="Y5638" i="69"/>
  <c r="X5638" i="69"/>
  <c r="W5638" i="69"/>
  <c r="V5638" i="69"/>
  <c r="U5638" i="69"/>
  <c r="AA5637" i="69"/>
  <c r="Z5637" i="69"/>
  <c r="Y5637" i="69"/>
  <c r="X5637" i="69"/>
  <c r="W5637" i="69"/>
  <c r="V5637" i="69"/>
  <c r="U5637" i="69"/>
  <c r="AA5636" i="69"/>
  <c r="Z5636" i="69"/>
  <c r="Y5636" i="69"/>
  <c r="X5636" i="69"/>
  <c r="W5636" i="69"/>
  <c r="V5636" i="69"/>
  <c r="U5636" i="69"/>
  <c r="AA5635" i="69"/>
  <c r="Z5635" i="69"/>
  <c r="Y5635" i="69"/>
  <c r="X5635" i="69"/>
  <c r="W5635" i="69"/>
  <c r="V5635" i="69"/>
  <c r="U5635" i="69"/>
  <c r="AA5634" i="69"/>
  <c r="Z5634" i="69"/>
  <c r="Y5634" i="69"/>
  <c r="X5634" i="69"/>
  <c r="W5634" i="69"/>
  <c r="V5634" i="69"/>
  <c r="U5634" i="69"/>
  <c r="AA5633" i="69"/>
  <c r="Z5633" i="69"/>
  <c r="Y5633" i="69"/>
  <c r="X5633" i="69"/>
  <c r="W5633" i="69"/>
  <c r="V5633" i="69"/>
  <c r="U5633" i="69"/>
  <c r="AA5632" i="69"/>
  <c r="Z5632" i="69"/>
  <c r="Y5632" i="69"/>
  <c r="X5632" i="69"/>
  <c r="W5632" i="69"/>
  <c r="V5632" i="69"/>
  <c r="U5632" i="69"/>
  <c r="AA5631" i="69"/>
  <c r="Z5631" i="69"/>
  <c r="Y5631" i="69"/>
  <c r="X5631" i="69"/>
  <c r="W5631" i="69"/>
  <c r="V5631" i="69"/>
  <c r="U5631" i="69"/>
  <c r="AA5630" i="69"/>
  <c r="Z5630" i="69"/>
  <c r="Y5630" i="69"/>
  <c r="X5630" i="69"/>
  <c r="W5630" i="69"/>
  <c r="V5630" i="69"/>
  <c r="U5630" i="69"/>
  <c r="AA5629" i="69"/>
  <c r="Z5629" i="69"/>
  <c r="Y5629" i="69"/>
  <c r="X5629" i="69"/>
  <c r="W5629" i="69"/>
  <c r="V5629" i="69"/>
  <c r="U5629" i="69"/>
  <c r="AA5628" i="69"/>
  <c r="Z5628" i="69"/>
  <c r="Y5628" i="69"/>
  <c r="X5628" i="69"/>
  <c r="W5628" i="69"/>
  <c r="V5628" i="69"/>
  <c r="U5628" i="69"/>
  <c r="AA5627" i="69"/>
  <c r="Z5627" i="69"/>
  <c r="Y5627" i="69"/>
  <c r="X5627" i="69"/>
  <c r="W5627" i="69"/>
  <c r="V5627" i="69"/>
  <c r="U5627" i="69"/>
  <c r="AA5626" i="69"/>
  <c r="Z5626" i="69"/>
  <c r="Y5626" i="69"/>
  <c r="X5626" i="69"/>
  <c r="W5626" i="69"/>
  <c r="V5626" i="69"/>
  <c r="U5626" i="69"/>
  <c r="AA5625" i="69"/>
  <c r="Z5625" i="69"/>
  <c r="Y5625" i="69"/>
  <c r="X5625" i="69"/>
  <c r="W5625" i="69"/>
  <c r="V5625" i="69"/>
  <c r="U5625" i="69"/>
  <c r="AA5624" i="69"/>
  <c r="Z5624" i="69"/>
  <c r="Y5624" i="69"/>
  <c r="X5624" i="69"/>
  <c r="W5624" i="69"/>
  <c r="V5624" i="69"/>
  <c r="U5624" i="69"/>
  <c r="AA5623" i="69"/>
  <c r="Z5623" i="69"/>
  <c r="Y5623" i="69"/>
  <c r="X5623" i="69"/>
  <c r="W5623" i="69"/>
  <c r="V5623" i="69"/>
  <c r="U5623" i="69"/>
  <c r="AA5622" i="69"/>
  <c r="Z5622" i="69"/>
  <c r="Y5622" i="69"/>
  <c r="X5622" i="69"/>
  <c r="W5622" i="69"/>
  <c r="V5622" i="69"/>
  <c r="U5622" i="69"/>
  <c r="AA5621" i="69"/>
  <c r="Z5621" i="69"/>
  <c r="Y5621" i="69"/>
  <c r="X5621" i="69"/>
  <c r="W5621" i="69"/>
  <c r="V5621" i="69"/>
  <c r="U5621" i="69"/>
  <c r="AA5620" i="69"/>
  <c r="Z5620" i="69"/>
  <c r="Y5620" i="69"/>
  <c r="X5620" i="69"/>
  <c r="W5620" i="69"/>
  <c r="V5620" i="69"/>
  <c r="U5620" i="69"/>
  <c r="AA5619" i="69"/>
  <c r="Z5619" i="69"/>
  <c r="Y5619" i="69"/>
  <c r="X5619" i="69"/>
  <c r="W5619" i="69"/>
  <c r="V5619" i="69"/>
  <c r="U5619" i="69"/>
  <c r="AA5618" i="69"/>
  <c r="Z5618" i="69"/>
  <c r="Y5618" i="69"/>
  <c r="X5618" i="69"/>
  <c r="W5618" i="69"/>
  <c r="V5618" i="69"/>
  <c r="U5618" i="69"/>
  <c r="AA5617" i="69"/>
  <c r="Z5617" i="69"/>
  <c r="Y5617" i="69"/>
  <c r="X5617" i="69"/>
  <c r="W5617" i="69"/>
  <c r="V5617" i="69"/>
  <c r="U5617" i="69"/>
  <c r="AA5616" i="69"/>
  <c r="Z5616" i="69"/>
  <c r="Y5616" i="69"/>
  <c r="X5616" i="69"/>
  <c r="W5616" i="69"/>
  <c r="V5616" i="69"/>
  <c r="U5616" i="69"/>
  <c r="AA5615" i="69"/>
  <c r="Z5615" i="69"/>
  <c r="Y5615" i="69"/>
  <c r="X5615" i="69"/>
  <c r="W5615" i="69"/>
  <c r="V5615" i="69"/>
  <c r="U5615" i="69"/>
  <c r="AA5614" i="69"/>
  <c r="Z5614" i="69"/>
  <c r="Y5614" i="69"/>
  <c r="X5614" i="69"/>
  <c r="W5614" i="69"/>
  <c r="V5614" i="69"/>
  <c r="U5614" i="69"/>
  <c r="AA5613" i="69"/>
  <c r="Z5613" i="69"/>
  <c r="Y5613" i="69"/>
  <c r="X5613" i="69"/>
  <c r="W5613" i="69"/>
  <c r="V5613" i="69"/>
  <c r="U5613" i="69"/>
  <c r="AA5612" i="69"/>
  <c r="Z5612" i="69"/>
  <c r="Y5612" i="69"/>
  <c r="X5612" i="69"/>
  <c r="W5612" i="69"/>
  <c r="V5612" i="69"/>
  <c r="U5612" i="69"/>
  <c r="AA5611" i="69"/>
  <c r="Z5611" i="69"/>
  <c r="Y5611" i="69"/>
  <c r="X5611" i="69"/>
  <c r="W5611" i="69"/>
  <c r="V5611" i="69"/>
  <c r="U5611" i="69"/>
  <c r="AA5610" i="69"/>
  <c r="Z5610" i="69"/>
  <c r="Y5610" i="69"/>
  <c r="X5610" i="69"/>
  <c r="W5610" i="69"/>
  <c r="V5610" i="69"/>
  <c r="U5610" i="69"/>
  <c r="AA5609" i="69"/>
  <c r="Z5609" i="69"/>
  <c r="Y5609" i="69"/>
  <c r="X5609" i="69"/>
  <c r="W5609" i="69"/>
  <c r="V5609" i="69"/>
  <c r="U5609" i="69"/>
  <c r="AA5608" i="69"/>
  <c r="Z5608" i="69"/>
  <c r="Y5608" i="69"/>
  <c r="X5608" i="69"/>
  <c r="W5608" i="69"/>
  <c r="V5608" i="69"/>
  <c r="U5608" i="69"/>
  <c r="AA5607" i="69"/>
  <c r="Z5607" i="69"/>
  <c r="Y5607" i="69"/>
  <c r="X5607" i="69"/>
  <c r="W5607" i="69"/>
  <c r="V5607" i="69"/>
  <c r="U5607" i="69"/>
  <c r="AA5606" i="69"/>
  <c r="Z5606" i="69"/>
  <c r="Y5606" i="69"/>
  <c r="X5606" i="69"/>
  <c r="W5606" i="69"/>
  <c r="V5606" i="69"/>
  <c r="U5606" i="69"/>
  <c r="AA5605" i="69"/>
  <c r="Z5605" i="69"/>
  <c r="Y5605" i="69"/>
  <c r="X5605" i="69"/>
  <c r="W5605" i="69"/>
  <c r="V5605" i="69"/>
  <c r="U5605" i="69"/>
  <c r="AA5604" i="69"/>
  <c r="Z5604" i="69"/>
  <c r="Y5604" i="69"/>
  <c r="X5604" i="69"/>
  <c r="W5604" i="69"/>
  <c r="V5604" i="69"/>
  <c r="U5604" i="69"/>
  <c r="AA5603" i="69"/>
  <c r="Z5603" i="69"/>
  <c r="Y5603" i="69"/>
  <c r="X5603" i="69"/>
  <c r="W5603" i="69"/>
  <c r="V5603" i="69"/>
  <c r="U5603" i="69"/>
  <c r="AA5602" i="69"/>
  <c r="Z5602" i="69"/>
  <c r="Y5602" i="69"/>
  <c r="X5602" i="69"/>
  <c r="W5602" i="69"/>
  <c r="V5602" i="69"/>
  <c r="U5602" i="69"/>
  <c r="AA5601" i="69"/>
  <c r="Z5601" i="69"/>
  <c r="Y5601" i="69"/>
  <c r="X5601" i="69"/>
  <c r="W5601" i="69"/>
  <c r="V5601" i="69"/>
  <c r="U5601" i="69"/>
  <c r="AA5600" i="69"/>
  <c r="Z5600" i="69"/>
  <c r="Y5600" i="69"/>
  <c r="X5600" i="69"/>
  <c r="W5600" i="69"/>
  <c r="V5600" i="69"/>
  <c r="U5600" i="69"/>
  <c r="AA5599" i="69"/>
  <c r="Z5599" i="69"/>
  <c r="Y5599" i="69"/>
  <c r="X5599" i="69"/>
  <c r="W5599" i="69"/>
  <c r="V5599" i="69"/>
  <c r="U5599" i="69"/>
  <c r="AA5598" i="69"/>
  <c r="Z5598" i="69"/>
  <c r="Y5598" i="69"/>
  <c r="X5598" i="69"/>
  <c r="W5598" i="69"/>
  <c r="V5598" i="69"/>
  <c r="U5598" i="69"/>
  <c r="AA5597" i="69"/>
  <c r="Z5597" i="69"/>
  <c r="Y5597" i="69"/>
  <c r="X5597" i="69"/>
  <c r="W5597" i="69"/>
  <c r="V5597" i="69"/>
  <c r="U5597" i="69"/>
  <c r="AA5596" i="69"/>
  <c r="Z5596" i="69"/>
  <c r="Y5596" i="69"/>
  <c r="X5596" i="69"/>
  <c r="W5596" i="69"/>
  <c r="V5596" i="69"/>
  <c r="U5596" i="69"/>
  <c r="AA5595" i="69"/>
  <c r="Z5595" i="69"/>
  <c r="Y5595" i="69"/>
  <c r="X5595" i="69"/>
  <c r="W5595" i="69"/>
  <c r="V5595" i="69"/>
  <c r="U5595" i="69"/>
  <c r="AA5594" i="69"/>
  <c r="Z5594" i="69"/>
  <c r="Y5594" i="69"/>
  <c r="X5594" i="69"/>
  <c r="W5594" i="69"/>
  <c r="V5594" i="69"/>
  <c r="U5594" i="69"/>
  <c r="AA5593" i="69"/>
  <c r="Z5593" i="69"/>
  <c r="Y5593" i="69"/>
  <c r="X5593" i="69"/>
  <c r="W5593" i="69"/>
  <c r="V5593" i="69"/>
  <c r="U5593" i="69"/>
  <c r="AA5592" i="69"/>
  <c r="Z5592" i="69"/>
  <c r="Y5592" i="69"/>
  <c r="X5592" i="69"/>
  <c r="W5592" i="69"/>
  <c r="V5592" i="69"/>
  <c r="U5592" i="69"/>
  <c r="AA5591" i="69"/>
  <c r="Z5591" i="69"/>
  <c r="Y5591" i="69"/>
  <c r="X5591" i="69"/>
  <c r="W5591" i="69"/>
  <c r="V5591" i="69"/>
  <c r="U5591" i="69"/>
  <c r="AA5590" i="69"/>
  <c r="Z5590" i="69"/>
  <c r="Y5590" i="69"/>
  <c r="X5590" i="69"/>
  <c r="W5590" i="69"/>
  <c r="V5590" i="69"/>
  <c r="U5590" i="69"/>
  <c r="AA5589" i="69"/>
  <c r="Z5589" i="69"/>
  <c r="Y5589" i="69"/>
  <c r="X5589" i="69"/>
  <c r="W5589" i="69"/>
  <c r="V5589" i="69"/>
  <c r="U5589" i="69"/>
  <c r="AA5588" i="69"/>
  <c r="Z5588" i="69"/>
  <c r="Y5588" i="69"/>
  <c r="X5588" i="69"/>
  <c r="W5588" i="69"/>
  <c r="V5588" i="69"/>
  <c r="U5588" i="69"/>
  <c r="AA5587" i="69"/>
  <c r="Z5587" i="69"/>
  <c r="Y5587" i="69"/>
  <c r="X5587" i="69"/>
  <c r="W5587" i="69"/>
  <c r="V5587" i="69"/>
  <c r="U5587" i="69"/>
  <c r="AA5586" i="69"/>
  <c r="Z5586" i="69"/>
  <c r="Y5586" i="69"/>
  <c r="X5586" i="69"/>
  <c r="W5586" i="69"/>
  <c r="V5586" i="69"/>
  <c r="U5586" i="69"/>
  <c r="AA5585" i="69"/>
  <c r="Z5585" i="69"/>
  <c r="Y5585" i="69"/>
  <c r="X5585" i="69"/>
  <c r="W5585" i="69"/>
  <c r="V5585" i="69"/>
  <c r="U5585" i="69"/>
  <c r="AA5584" i="69"/>
  <c r="Z5584" i="69"/>
  <c r="Y5584" i="69"/>
  <c r="X5584" i="69"/>
  <c r="W5584" i="69"/>
  <c r="V5584" i="69"/>
  <c r="U5584" i="69"/>
  <c r="AA5583" i="69"/>
  <c r="Z5583" i="69"/>
  <c r="Y5583" i="69"/>
  <c r="X5583" i="69"/>
  <c r="W5583" i="69"/>
  <c r="V5583" i="69"/>
  <c r="U5583" i="69"/>
  <c r="AA5582" i="69"/>
  <c r="Z5582" i="69"/>
  <c r="Y5582" i="69"/>
  <c r="X5582" i="69"/>
  <c r="W5582" i="69"/>
  <c r="V5582" i="69"/>
  <c r="U5582" i="69"/>
  <c r="AA5581" i="69"/>
  <c r="Z5581" i="69"/>
  <c r="Y5581" i="69"/>
  <c r="X5581" i="69"/>
  <c r="W5581" i="69"/>
  <c r="V5581" i="69"/>
  <c r="U5581" i="69"/>
  <c r="AA5580" i="69"/>
  <c r="Z5580" i="69"/>
  <c r="Y5580" i="69"/>
  <c r="X5580" i="69"/>
  <c r="W5580" i="69"/>
  <c r="V5580" i="69"/>
  <c r="U5580" i="69"/>
  <c r="AA5579" i="69"/>
  <c r="Z5579" i="69"/>
  <c r="Y5579" i="69"/>
  <c r="X5579" i="69"/>
  <c r="W5579" i="69"/>
  <c r="V5579" i="69"/>
  <c r="U5579" i="69"/>
  <c r="AA5578" i="69"/>
  <c r="Z5578" i="69"/>
  <c r="Y5578" i="69"/>
  <c r="X5578" i="69"/>
  <c r="W5578" i="69"/>
  <c r="V5578" i="69"/>
  <c r="U5578" i="69"/>
  <c r="AA5577" i="69"/>
  <c r="Z5577" i="69"/>
  <c r="Y5577" i="69"/>
  <c r="X5577" i="69"/>
  <c r="W5577" i="69"/>
  <c r="V5577" i="69"/>
  <c r="U5577" i="69"/>
  <c r="AA5576" i="69"/>
  <c r="Z5576" i="69"/>
  <c r="Y5576" i="69"/>
  <c r="X5576" i="69"/>
  <c r="W5576" i="69"/>
  <c r="V5576" i="69"/>
  <c r="U5576" i="69"/>
  <c r="AA5575" i="69"/>
  <c r="Z5575" i="69"/>
  <c r="Y5575" i="69"/>
  <c r="X5575" i="69"/>
  <c r="W5575" i="69"/>
  <c r="V5575" i="69"/>
  <c r="U5575" i="69"/>
  <c r="AA5574" i="69"/>
  <c r="Z5574" i="69"/>
  <c r="Y5574" i="69"/>
  <c r="X5574" i="69"/>
  <c r="W5574" i="69"/>
  <c r="V5574" i="69"/>
  <c r="U5574" i="69"/>
  <c r="AA5573" i="69"/>
  <c r="Z5573" i="69"/>
  <c r="Y5573" i="69"/>
  <c r="X5573" i="69"/>
  <c r="W5573" i="69"/>
  <c r="V5573" i="69"/>
  <c r="U5573" i="69"/>
  <c r="AA5572" i="69"/>
  <c r="Z5572" i="69"/>
  <c r="Y5572" i="69"/>
  <c r="X5572" i="69"/>
  <c r="W5572" i="69"/>
  <c r="V5572" i="69"/>
  <c r="U5572" i="69"/>
  <c r="AA5571" i="69"/>
  <c r="Z5571" i="69"/>
  <c r="Y5571" i="69"/>
  <c r="X5571" i="69"/>
  <c r="W5571" i="69"/>
  <c r="V5571" i="69"/>
  <c r="U5571" i="69"/>
  <c r="AA5570" i="69"/>
  <c r="Z5570" i="69"/>
  <c r="Y5570" i="69"/>
  <c r="X5570" i="69"/>
  <c r="W5570" i="69"/>
  <c r="V5570" i="69"/>
  <c r="U5570" i="69"/>
  <c r="AA5569" i="69"/>
  <c r="Z5569" i="69"/>
  <c r="Y5569" i="69"/>
  <c r="X5569" i="69"/>
  <c r="W5569" i="69"/>
  <c r="V5569" i="69"/>
  <c r="U5569" i="69"/>
  <c r="AA5568" i="69"/>
  <c r="Z5568" i="69"/>
  <c r="Y5568" i="69"/>
  <c r="X5568" i="69"/>
  <c r="W5568" i="69"/>
  <c r="V5568" i="69"/>
  <c r="U5568" i="69"/>
  <c r="AA5567" i="69"/>
  <c r="Z5567" i="69"/>
  <c r="Y5567" i="69"/>
  <c r="X5567" i="69"/>
  <c r="W5567" i="69"/>
  <c r="V5567" i="69"/>
  <c r="U5567" i="69"/>
  <c r="AA5566" i="69"/>
  <c r="Z5566" i="69"/>
  <c r="Y5566" i="69"/>
  <c r="X5566" i="69"/>
  <c r="W5566" i="69"/>
  <c r="V5566" i="69"/>
  <c r="U5566" i="69"/>
  <c r="AA5565" i="69"/>
  <c r="Z5565" i="69"/>
  <c r="Y5565" i="69"/>
  <c r="X5565" i="69"/>
  <c r="W5565" i="69"/>
  <c r="V5565" i="69"/>
  <c r="U5565" i="69"/>
  <c r="AA5564" i="69"/>
  <c r="Z5564" i="69"/>
  <c r="Y5564" i="69"/>
  <c r="X5564" i="69"/>
  <c r="W5564" i="69"/>
  <c r="V5564" i="69"/>
  <c r="U5564" i="69"/>
  <c r="AA5563" i="69"/>
  <c r="Z5563" i="69"/>
  <c r="Y5563" i="69"/>
  <c r="X5563" i="69"/>
  <c r="W5563" i="69"/>
  <c r="V5563" i="69"/>
  <c r="U5563" i="69"/>
  <c r="AA5562" i="69"/>
  <c r="Z5562" i="69"/>
  <c r="Y5562" i="69"/>
  <c r="X5562" i="69"/>
  <c r="W5562" i="69"/>
  <c r="V5562" i="69"/>
  <c r="U5562" i="69"/>
  <c r="AA5561" i="69"/>
  <c r="Z5561" i="69"/>
  <c r="Y5561" i="69"/>
  <c r="X5561" i="69"/>
  <c r="W5561" i="69"/>
  <c r="V5561" i="69"/>
  <c r="U5561" i="69"/>
  <c r="AA5560" i="69"/>
  <c r="Z5560" i="69"/>
  <c r="Y5560" i="69"/>
  <c r="X5560" i="69"/>
  <c r="W5560" i="69"/>
  <c r="V5560" i="69"/>
  <c r="U5560" i="69"/>
  <c r="AA5559" i="69"/>
  <c r="Z5559" i="69"/>
  <c r="Y5559" i="69"/>
  <c r="X5559" i="69"/>
  <c r="W5559" i="69"/>
  <c r="V5559" i="69"/>
  <c r="U5559" i="69"/>
  <c r="AA5558" i="69"/>
  <c r="Z5558" i="69"/>
  <c r="Y5558" i="69"/>
  <c r="X5558" i="69"/>
  <c r="W5558" i="69"/>
  <c r="V5558" i="69"/>
  <c r="U5558" i="69"/>
  <c r="AA5557" i="69"/>
  <c r="Z5557" i="69"/>
  <c r="Y5557" i="69"/>
  <c r="X5557" i="69"/>
  <c r="W5557" i="69"/>
  <c r="V5557" i="69"/>
  <c r="U5557" i="69"/>
  <c r="AA5556" i="69"/>
  <c r="Z5556" i="69"/>
  <c r="Y5556" i="69"/>
  <c r="X5556" i="69"/>
  <c r="W5556" i="69"/>
  <c r="V5556" i="69"/>
  <c r="U5556" i="69"/>
  <c r="AA5555" i="69"/>
  <c r="Z5555" i="69"/>
  <c r="Y5555" i="69"/>
  <c r="X5555" i="69"/>
  <c r="W5555" i="69"/>
  <c r="V5555" i="69"/>
  <c r="U5555" i="69"/>
  <c r="AA5554" i="69"/>
  <c r="Z5554" i="69"/>
  <c r="Y5554" i="69"/>
  <c r="X5554" i="69"/>
  <c r="W5554" i="69"/>
  <c r="V5554" i="69"/>
  <c r="U5554" i="69"/>
  <c r="AA5553" i="69"/>
  <c r="Z5553" i="69"/>
  <c r="Y5553" i="69"/>
  <c r="X5553" i="69"/>
  <c r="W5553" i="69"/>
  <c r="V5553" i="69"/>
  <c r="U5553" i="69"/>
  <c r="AA5552" i="69"/>
  <c r="Z5552" i="69"/>
  <c r="Y5552" i="69"/>
  <c r="X5552" i="69"/>
  <c r="W5552" i="69"/>
  <c r="V5552" i="69"/>
  <c r="U5552" i="69"/>
  <c r="AA5551" i="69"/>
  <c r="Z5551" i="69"/>
  <c r="Y5551" i="69"/>
  <c r="X5551" i="69"/>
  <c r="W5551" i="69"/>
  <c r="V5551" i="69"/>
  <c r="U5551" i="69"/>
  <c r="AA5550" i="69"/>
  <c r="Z5550" i="69"/>
  <c r="Y5550" i="69"/>
  <c r="X5550" i="69"/>
  <c r="W5550" i="69"/>
  <c r="V5550" i="69"/>
  <c r="U5550" i="69"/>
  <c r="AA5549" i="69"/>
  <c r="Z5549" i="69"/>
  <c r="Y5549" i="69"/>
  <c r="X5549" i="69"/>
  <c r="W5549" i="69"/>
  <c r="V5549" i="69"/>
  <c r="U5549" i="69"/>
  <c r="AA5548" i="69"/>
  <c r="Z5548" i="69"/>
  <c r="Y5548" i="69"/>
  <c r="X5548" i="69"/>
  <c r="W5548" i="69"/>
  <c r="V5548" i="69"/>
  <c r="U5548" i="69"/>
  <c r="AA5547" i="69"/>
  <c r="Z5547" i="69"/>
  <c r="Y5547" i="69"/>
  <c r="X5547" i="69"/>
  <c r="W5547" i="69"/>
  <c r="V5547" i="69"/>
  <c r="U5547" i="69"/>
  <c r="AA5546" i="69"/>
  <c r="Z5546" i="69"/>
  <c r="Y5546" i="69"/>
  <c r="X5546" i="69"/>
  <c r="W5546" i="69"/>
  <c r="V5546" i="69"/>
  <c r="U5546" i="69"/>
  <c r="AA5545" i="69"/>
  <c r="Z5545" i="69"/>
  <c r="Y5545" i="69"/>
  <c r="X5545" i="69"/>
  <c r="W5545" i="69"/>
  <c r="V5545" i="69"/>
  <c r="U5545" i="69"/>
  <c r="AA5544" i="69"/>
  <c r="Z5544" i="69"/>
  <c r="Y5544" i="69"/>
  <c r="X5544" i="69"/>
  <c r="W5544" i="69"/>
  <c r="V5544" i="69"/>
  <c r="U5544" i="69"/>
  <c r="AA5543" i="69"/>
  <c r="Z5543" i="69"/>
  <c r="Y5543" i="69"/>
  <c r="X5543" i="69"/>
  <c r="W5543" i="69"/>
  <c r="V5543" i="69"/>
  <c r="U5543" i="69"/>
  <c r="AA5542" i="69"/>
  <c r="Z5542" i="69"/>
  <c r="Y5542" i="69"/>
  <c r="X5542" i="69"/>
  <c r="W5542" i="69"/>
  <c r="V5542" i="69"/>
  <c r="U5542" i="69"/>
  <c r="AA5541" i="69"/>
  <c r="Z5541" i="69"/>
  <c r="Y5541" i="69"/>
  <c r="X5541" i="69"/>
  <c r="W5541" i="69"/>
  <c r="V5541" i="69"/>
  <c r="U5541" i="69"/>
  <c r="AA5540" i="69"/>
  <c r="Z5540" i="69"/>
  <c r="Y5540" i="69"/>
  <c r="X5540" i="69"/>
  <c r="W5540" i="69"/>
  <c r="V5540" i="69"/>
  <c r="U5540" i="69"/>
  <c r="AA5539" i="69"/>
  <c r="Z5539" i="69"/>
  <c r="Y5539" i="69"/>
  <c r="X5539" i="69"/>
  <c r="W5539" i="69"/>
  <c r="V5539" i="69"/>
  <c r="U5539" i="69"/>
  <c r="AA5538" i="69"/>
  <c r="Z5538" i="69"/>
  <c r="Y5538" i="69"/>
  <c r="X5538" i="69"/>
  <c r="W5538" i="69"/>
  <c r="V5538" i="69"/>
  <c r="U5538" i="69"/>
  <c r="AA5537" i="69"/>
  <c r="Z5537" i="69"/>
  <c r="Y5537" i="69"/>
  <c r="X5537" i="69"/>
  <c r="W5537" i="69"/>
  <c r="V5537" i="69"/>
  <c r="U5537" i="69"/>
  <c r="AA5536" i="69"/>
  <c r="Z5536" i="69"/>
  <c r="Y5536" i="69"/>
  <c r="X5536" i="69"/>
  <c r="W5536" i="69"/>
  <c r="V5536" i="69"/>
  <c r="U5536" i="69"/>
  <c r="AA5535" i="69"/>
  <c r="Z5535" i="69"/>
  <c r="Y5535" i="69"/>
  <c r="X5535" i="69"/>
  <c r="W5535" i="69"/>
  <c r="V5535" i="69"/>
  <c r="U5535" i="69"/>
  <c r="AA5534" i="69"/>
  <c r="Z5534" i="69"/>
  <c r="Y5534" i="69"/>
  <c r="X5534" i="69"/>
  <c r="W5534" i="69"/>
  <c r="V5534" i="69"/>
  <c r="U5534" i="69"/>
  <c r="AA5533" i="69"/>
  <c r="Z5533" i="69"/>
  <c r="Y5533" i="69"/>
  <c r="X5533" i="69"/>
  <c r="W5533" i="69"/>
  <c r="V5533" i="69"/>
  <c r="U5533" i="69"/>
  <c r="AA5532" i="69"/>
  <c r="Z5532" i="69"/>
  <c r="Y5532" i="69"/>
  <c r="X5532" i="69"/>
  <c r="W5532" i="69"/>
  <c r="V5532" i="69"/>
  <c r="U5532" i="69"/>
  <c r="AA5531" i="69"/>
  <c r="Z5531" i="69"/>
  <c r="Y5531" i="69"/>
  <c r="X5531" i="69"/>
  <c r="W5531" i="69"/>
  <c r="V5531" i="69"/>
  <c r="U5531" i="69"/>
  <c r="AA5530" i="69"/>
  <c r="Z5530" i="69"/>
  <c r="Y5530" i="69"/>
  <c r="X5530" i="69"/>
  <c r="W5530" i="69"/>
  <c r="V5530" i="69"/>
  <c r="U5530" i="69"/>
  <c r="AA5529" i="69"/>
  <c r="Z5529" i="69"/>
  <c r="Y5529" i="69"/>
  <c r="X5529" i="69"/>
  <c r="W5529" i="69"/>
  <c r="V5529" i="69"/>
  <c r="U5529" i="69"/>
  <c r="AA5528" i="69"/>
  <c r="Z5528" i="69"/>
  <c r="Y5528" i="69"/>
  <c r="X5528" i="69"/>
  <c r="W5528" i="69"/>
  <c r="V5528" i="69"/>
  <c r="U5528" i="69"/>
  <c r="AA5527" i="69"/>
  <c r="Z5527" i="69"/>
  <c r="Y5527" i="69"/>
  <c r="X5527" i="69"/>
  <c r="W5527" i="69"/>
  <c r="V5527" i="69"/>
  <c r="U5527" i="69"/>
  <c r="AA5526" i="69"/>
  <c r="Z5526" i="69"/>
  <c r="Y5526" i="69"/>
  <c r="X5526" i="69"/>
  <c r="W5526" i="69"/>
  <c r="V5526" i="69"/>
  <c r="U5526" i="69"/>
  <c r="AA5525" i="69"/>
  <c r="Z5525" i="69"/>
  <c r="Y5525" i="69"/>
  <c r="X5525" i="69"/>
  <c r="W5525" i="69"/>
  <c r="V5525" i="69"/>
  <c r="U5525" i="69"/>
  <c r="AA5524" i="69"/>
  <c r="Z5524" i="69"/>
  <c r="Y5524" i="69"/>
  <c r="X5524" i="69"/>
  <c r="W5524" i="69"/>
  <c r="V5524" i="69"/>
  <c r="U5524" i="69"/>
  <c r="AA5523" i="69"/>
  <c r="Z5523" i="69"/>
  <c r="Y5523" i="69"/>
  <c r="X5523" i="69"/>
  <c r="W5523" i="69"/>
  <c r="V5523" i="69"/>
  <c r="U5523" i="69"/>
  <c r="AA5522" i="69"/>
  <c r="Z5522" i="69"/>
  <c r="Y5522" i="69"/>
  <c r="X5522" i="69"/>
  <c r="W5522" i="69"/>
  <c r="V5522" i="69"/>
  <c r="U5522" i="69"/>
  <c r="AA5521" i="69"/>
  <c r="Z5521" i="69"/>
  <c r="Y5521" i="69"/>
  <c r="X5521" i="69"/>
  <c r="W5521" i="69"/>
  <c r="V5521" i="69"/>
  <c r="U5521" i="69"/>
  <c r="AA5520" i="69"/>
  <c r="Z5520" i="69"/>
  <c r="Y5520" i="69"/>
  <c r="X5520" i="69"/>
  <c r="W5520" i="69"/>
  <c r="V5520" i="69"/>
  <c r="U5520" i="69"/>
  <c r="AA5519" i="69"/>
  <c r="Z5519" i="69"/>
  <c r="Y5519" i="69"/>
  <c r="X5519" i="69"/>
  <c r="W5519" i="69"/>
  <c r="V5519" i="69"/>
  <c r="U5519" i="69"/>
  <c r="AA5518" i="69"/>
  <c r="Z5518" i="69"/>
  <c r="Y5518" i="69"/>
  <c r="X5518" i="69"/>
  <c r="W5518" i="69"/>
  <c r="V5518" i="69"/>
  <c r="U5518" i="69"/>
  <c r="AA5517" i="69"/>
  <c r="Z5517" i="69"/>
  <c r="Y5517" i="69"/>
  <c r="X5517" i="69"/>
  <c r="W5517" i="69"/>
  <c r="V5517" i="69"/>
  <c r="U5517" i="69"/>
  <c r="AA5516" i="69"/>
  <c r="Z5516" i="69"/>
  <c r="Y5516" i="69"/>
  <c r="X5516" i="69"/>
  <c r="W5516" i="69"/>
  <c r="V5516" i="69"/>
  <c r="U5516" i="69"/>
  <c r="AA5515" i="69"/>
  <c r="Z5515" i="69"/>
  <c r="Y5515" i="69"/>
  <c r="X5515" i="69"/>
  <c r="W5515" i="69"/>
  <c r="V5515" i="69"/>
  <c r="U5515" i="69"/>
  <c r="AA5514" i="69"/>
  <c r="Z5514" i="69"/>
  <c r="Y5514" i="69"/>
  <c r="X5514" i="69"/>
  <c r="W5514" i="69"/>
  <c r="V5514" i="69"/>
  <c r="U5514" i="69"/>
  <c r="AA5513" i="69"/>
  <c r="Z5513" i="69"/>
  <c r="Y5513" i="69"/>
  <c r="X5513" i="69"/>
  <c r="W5513" i="69"/>
  <c r="V5513" i="69"/>
  <c r="U5513" i="69"/>
  <c r="AA5512" i="69"/>
  <c r="Z5512" i="69"/>
  <c r="Y5512" i="69"/>
  <c r="X5512" i="69"/>
  <c r="W5512" i="69"/>
  <c r="V5512" i="69"/>
  <c r="U5512" i="69"/>
  <c r="AA5511" i="69"/>
  <c r="Z5511" i="69"/>
  <c r="Y5511" i="69"/>
  <c r="X5511" i="69"/>
  <c r="W5511" i="69"/>
  <c r="V5511" i="69"/>
  <c r="U5511" i="69"/>
  <c r="AA5510" i="69"/>
  <c r="Z5510" i="69"/>
  <c r="Y5510" i="69"/>
  <c r="X5510" i="69"/>
  <c r="W5510" i="69"/>
  <c r="V5510" i="69"/>
  <c r="U5510" i="69"/>
  <c r="AA5509" i="69"/>
  <c r="Z5509" i="69"/>
  <c r="Y5509" i="69"/>
  <c r="X5509" i="69"/>
  <c r="W5509" i="69"/>
  <c r="V5509" i="69"/>
  <c r="U5509" i="69"/>
  <c r="AA5508" i="69"/>
  <c r="Z5508" i="69"/>
  <c r="Y5508" i="69"/>
  <c r="X5508" i="69"/>
  <c r="W5508" i="69"/>
  <c r="V5508" i="69"/>
  <c r="U5508" i="69"/>
  <c r="AA5507" i="69"/>
  <c r="Z5507" i="69"/>
  <c r="Y5507" i="69"/>
  <c r="X5507" i="69"/>
  <c r="W5507" i="69"/>
  <c r="V5507" i="69"/>
  <c r="U5507" i="69"/>
  <c r="AA5506" i="69"/>
  <c r="Z5506" i="69"/>
  <c r="Y5506" i="69"/>
  <c r="X5506" i="69"/>
  <c r="W5506" i="69"/>
  <c r="V5506" i="69"/>
  <c r="U5506" i="69"/>
  <c r="AA5505" i="69"/>
  <c r="Z5505" i="69"/>
  <c r="Y5505" i="69"/>
  <c r="X5505" i="69"/>
  <c r="W5505" i="69"/>
  <c r="V5505" i="69"/>
  <c r="U5505" i="69"/>
  <c r="AA5504" i="69"/>
  <c r="Z5504" i="69"/>
  <c r="Y5504" i="69"/>
  <c r="X5504" i="69"/>
  <c r="W5504" i="69"/>
  <c r="V5504" i="69"/>
  <c r="U5504" i="69"/>
  <c r="AA5503" i="69"/>
  <c r="Z5503" i="69"/>
  <c r="Y5503" i="69"/>
  <c r="X5503" i="69"/>
  <c r="W5503" i="69"/>
  <c r="V5503" i="69"/>
  <c r="U5503" i="69"/>
  <c r="AA5502" i="69"/>
  <c r="Z5502" i="69"/>
  <c r="Y5502" i="69"/>
  <c r="X5502" i="69"/>
  <c r="W5502" i="69"/>
  <c r="V5502" i="69"/>
  <c r="U5502" i="69"/>
  <c r="AA5501" i="69"/>
  <c r="Z5501" i="69"/>
  <c r="Y5501" i="69"/>
  <c r="X5501" i="69"/>
  <c r="W5501" i="69"/>
  <c r="V5501" i="69"/>
  <c r="U5501" i="69"/>
  <c r="AA5500" i="69"/>
  <c r="Z5500" i="69"/>
  <c r="Y5500" i="69"/>
  <c r="X5500" i="69"/>
  <c r="W5500" i="69"/>
  <c r="V5500" i="69"/>
  <c r="U5500" i="69"/>
  <c r="AA5499" i="69"/>
  <c r="Z5499" i="69"/>
  <c r="Y5499" i="69"/>
  <c r="X5499" i="69"/>
  <c r="W5499" i="69"/>
  <c r="V5499" i="69"/>
  <c r="U5499" i="69"/>
  <c r="AA5498" i="69"/>
  <c r="Z5498" i="69"/>
  <c r="Y5498" i="69"/>
  <c r="X5498" i="69"/>
  <c r="W5498" i="69"/>
  <c r="V5498" i="69"/>
  <c r="U5498" i="69"/>
  <c r="AA5497" i="69"/>
  <c r="Z5497" i="69"/>
  <c r="Y5497" i="69"/>
  <c r="X5497" i="69"/>
  <c r="W5497" i="69"/>
  <c r="V5497" i="69"/>
  <c r="U5497" i="69"/>
  <c r="AA5496" i="69"/>
  <c r="Z5496" i="69"/>
  <c r="Y5496" i="69"/>
  <c r="X5496" i="69"/>
  <c r="W5496" i="69"/>
  <c r="V5496" i="69"/>
  <c r="U5496" i="69"/>
  <c r="AA5495" i="69"/>
  <c r="Z5495" i="69"/>
  <c r="Y5495" i="69"/>
  <c r="X5495" i="69"/>
  <c r="W5495" i="69"/>
  <c r="V5495" i="69"/>
  <c r="U5495" i="69"/>
  <c r="AA5494" i="69"/>
  <c r="Z5494" i="69"/>
  <c r="Y5494" i="69"/>
  <c r="X5494" i="69"/>
  <c r="W5494" i="69"/>
  <c r="V5494" i="69"/>
  <c r="U5494" i="69"/>
  <c r="AA5493" i="69"/>
  <c r="Z5493" i="69"/>
  <c r="Y5493" i="69"/>
  <c r="X5493" i="69"/>
  <c r="W5493" i="69"/>
  <c r="V5493" i="69"/>
  <c r="U5493" i="69"/>
  <c r="AA5492" i="69"/>
  <c r="Z5492" i="69"/>
  <c r="Y5492" i="69"/>
  <c r="X5492" i="69"/>
  <c r="W5492" i="69"/>
  <c r="V5492" i="69"/>
  <c r="U5492" i="69"/>
  <c r="AA5491" i="69"/>
  <c r="Z5491" i="69"/>
  <c r="Y5491" i="69"/>
  <c r="X5491" i="69"/>
  <c r="W5491" i="69"/>
  <c r="V5491" i="69"/>
  <c r="U5491" i="69"/>
  <c r="AA5490" i="69"/>
  <c r="Z5490" i="69"/>
  <c r="Y5490" i="69"/>
  <c r="X5490" i="69"/>
  <c r="W5490" i="69"/>
  <c r="V5490" i="69"/>
  <c r="U5490" i="69"/>
  <c r="AA5489" i="69"/>
  <c r="Z5489" i="69"/>
  <c r="Y5489" i="69"/>
  <c r="X5489" i="69"/>
  <c r="W5489" i="69"/>
  <c r="V5489" i="69"/>
  <c r="U5489" i="69"/>
  <c r="AA5488" i="69"/>
  <c r="Z5488" i="69"/>
  <c r="Y5488" i="69"/>
  <c r="X5488" i="69"/>
  <c r="W5488" i="69"/>
  <c r="V5488" i="69"/>
  <c r="U5488" i="69"/>
  <c r="AA5487" i="69"/>
  <c r="Z5487" i="69"/>
  <c r="Y5487" i="69"/>
  <c r="X5487" i="69"/>
  <c r="W5487" i="69"/>
  <c r="V5487" i="69"/>
  <c r="U5487" i="69"/>
  <c r="AA5486" i="69"/>
  <c r="Z5486" i="69"/>
  <c r="Y5486" i="69"/>
  <c r="X5486" i="69"/>
  <c r="W5486" i="69"/>
  <c r="V5486" i="69"/>
  <c r="U5486" i="69"/>
  <c r="AA5485" i="69"/>
  <c r="Z5485" i="69"/>
  <c r="Y5485" i="69"/>
  <c r="X5485" i="69"/>
  <c r="W5485" i="69"/>
  <c r="V5485" i="69"/>
  <c r="U5485" i="69"/>
  <c r="AA5484" i="69"/>
  <c r="Z5484" i="69"/>
  <c r="Y5484" i="69"/>
  <c r="X5484" i="69"/>
  <c r="W5484" i="69"/>
  <c r="V5484" i="69"/>
  <c r="U5484" i="69"/>
  <c r="AA5483" i="69"/>
  <c r="Z5483" i="69"/>
  <c r="Y5483" i="69"/>
  <c r="X5483" i="69"/>
  <c r="W5483" i="69"/>
  <c r="V5483" i="69"/>
  <c r="U5483" i="69"/>
  <c r="AA5482" i="69"/>
  <c r="Z5482" i="69"/>
  <c r="Y5482" i="69"/>
  <c r="X5482" i="69"/>
  <c r="W5482" i="69"/>
  <c r="V5482" i="69"/>
  <c r="U5482" i="69"/>
  <c r="AA5481" i="69"/>
  <c r="Z5481" i="69"/>
  <c r="Y5481" i="69"/>
  <c r="X5481" i="69"/>
  <c r="W5481" i="69"/>
  <c r="V5481" i="69"/>
  <c r="U5481" i="69"/>
  <c r="AA5480" i="69"/>
  <c r="Z5480" i="69"/>
  <c r="Y5480" i="69"/>
  <c r="X5480" i="69"/>
  <c r="W5480" i="69"/>
  <c r="V5480" i="69"/>
  <c r="U5480" i="69"/>
  <c r="AA5479" i="69"/>
  <c r="Z5479" i="69"/>
  <c r="Y5479" i="69"/>
  <c r="X5479" i="69"/>
  <c r="W5479" i="69"/>
  <c r="V5479" i="69"/>
  <c r="U5479" i="69"/>
  <c r="AA5478" i="69"/>
  <c r="Z5478" i="69"/>
  <c r="Y5478" i="69"/>
  <c r="X5478" i="69"/>
  <c r="W5478" i="69"/>
  <c r="V5478" i="69"/>
  <c r="U5478" i="69"/>
  <c r="AA5477" i="69"/>
  <c r="Z5477" i="69"/>
  <c r="Y5477" i="69"/>
  <c r="X5477" i="69"/>
  <c r="W5477" i="69"/>
  <c r="V5477" i="69"/>
  <c r="U5477" i="69"/>
  <c r="AA5476" i="69"/>
  <c r="Z5476" i="69"/>
  <c r="Y5476" i="69"/>
  <c r="X5476" i="69"/>
  <c r="W5476" i="69"/>
  <c r="V5476" i="69"/>
  <c r="U5476" i="69"/>
  <c r="AA5475" i="69"/>
  <c r="Z5475" i="69"/>
  <c r="Y5475" i="69"/>
  <c r="X5475" i="69"/>
  <c r="W5475" i="69"/>
  <c r="V5475" i="69"/>
  <c r="U5475" i="69"/>
  <c r="AA5474" i="69"/>
  <c r="Z5474" i="69"/>
  <c r="Y5474" i="69"/>
  <c r="X5474" i="69"/>
  <c r="W5474" i="69"/>
  <c r="V5474" i="69"/>
  <c r="U5474" i="69"/>
  <c r="AA5473" i="69"/>
  <c r="Z5473" i="69"/>
  <c r="Y5473" i="69"/>
  <c r="X5473" i="69"/>
  <c r="W5473" i="69"/>
  <c r="V5473" i="69"/>
  <c r="U5473" i="69"/>
  <c r="AA5472" i="69"/>
  <c r="Z5472" i="69"/>
  <c r="Y5472" i="69"/>
  <c r="X5472" i="69"/>
  <c r="W5472" i="69"/>
  <c r="V5472" i="69"/>
  <c r="U5472" i="69"/>
  <c r="AA5471" i="69"/>
  <c r="Z5471" i="69"/>
  <c r="Y5471" i="69"/>
  <c r="X5471" i="69"/>
  <c r="W5471" i="69"/>
  <c r="V5471" i="69"/>
  <c r="U5471" i="69"/>
  <c r="AA5470" i="69"/>
  <c r="Z5470" i="69"/>
  <c r="Y5470" i="69"/>
  <c r="X5470" i="69"/>
  <c r="W5470" i="69"/>
  <c r="V5470" i="69"/>
  <c r="U5470" i="69"/>
  <c r="AA5469" i="69"/>
  <c r="Z5469" i="69"/>
  <c r="Y5469" i="69"/>
  <c r="X5469" i="69"/>
  <c r="W5469" i="69"/>
  <c r="V5469" i="69"/>
  <c r="U5469" i="69"/>
  <c r="AA5468" i="69"/>
  <c r="Z5468" i="69"/>
  <c r="Y5468" i="69"/>
  <c r="X5468" i="69"/>
  <c r="W5468" i="69"/>
  <c r="V5468" i="69"/>
  <c r="U5468" i="69"/>
  <c r="AA5467" i="69"/>
  <c r="Z5467" i="69"/>
  <c r="Y5467" i="69"/>
  <c r="X5467" i="69"/>
  <c r="W5467" i="69"/>
  <c r="V5467" i="69"/>
  <c r="U5467" i="69"/>
  <c r="AA5466" i="69"/>
  <c r="Z5466" i="69"/>
  <c r="Y5466" i="69"/>
  <c r="X5466" i="69"/>
  <c r="W5466" i="69"/>
  <c r="V5466" i="69"/>
  <c r="U5466" i="69"/>
  <c r="AA5465" i="69"/>
  <c r="Z5465" i="69"/>
  <c r="Y5465" i="69"/>
  <c r="X5465" i="69"/>
  <c r="W5465" i="69"/>
  <c r="V5465" i="69"/>
  <c r="U5465" i="69"/>
  <c r="AA5464" i="69"/>
  <c r="Z5464" i="69"/>
  <c r="Y5464" i="69"/>
  <c r="X5464" i="69"/>
  <c r="W5464" i="69"/>
  <c r="V5464" i="69"/>
  <c r="U5464" i="69"/>
  <c r="AA5463" i="69"/>
  <c r="Z5463" i="69"/>
  <c r="Y5463" i="69"/>
  <c r="X5463" i="69"/>
  <c r="W5463" i="69"/>
  <c r="V5463" i="69"/>
  <c r="U5463" i="69"/>
  <c r="AA5462" i="69"/>
  <c r="Z5462" i="69"/>
  <c r="Y5462" i="69"/>
  <c r="X5462" i="69"/>
  <c r="W5462" i="69"/>
  <c r="V5462" i="69"/>
  <c r="U5462" i="69"/>
  <c r="AA5461" i="69"/>
  <c r="Z5461" i="69"/>
  <c r="Y5461" i="69"/>
  <c r="X5461" i="69"/>
  <c r="W5461" i="69"/>
  <c r="V5461" i="69"/>
  <c r="U5461" i="69"/>
  <c r="AA5460" i="69"/>
  <c r="Z5460" i="69"/>
  <c r="Y5460" i="69"/>
  <c r="X5460" i="69"/>
  <c r="W5460" i="69"/>
  <c r="V5460" i="69"/>
  <c r="U5460" i="69"/>
  <c r="AA5459" i="69"/>
  <c r="Z5459" i="69"/>
  <c r="Y5459" i="69"/>
  <c r="X5459" i="69"/>
  <c r="W5459" i="69"/>
  <c r="V5459" i="69"/>
  <c r="U5459" i="69"/>
  <c r="AA5458" i="69"/>
  <c r="Z5458" i="69"/>
  <c r="Y5458" i="69"/>
  <c r="X5458" i="69"/>
  <c r="W5458" i="69"/>
  <c r="V5458" i="69"/>
  <c r="U5458" i="69"/>
  <c r="AA5457" i="69"/>
  <c r="Z5457" i="69"/>
  <c r="Y5457" i="69"/>
  <c r="X5457" i="69"/>
  <c r="W5457" i="69"/>
  <c r="V5457" i="69"/>
  <c r="U5457" i="69"/>
  <c r="AA5456" i="69"/>
  <c r="Z5456" i="69"/>
  <c r="Y5456" i="69"/>
  <c r="X5456" i="69"/>
  <c r="W5456" i="69"/>
  <c r="V5456" i="69"/>
  <c r="U5456" i="69"/>
  <c r="AA5455" i="69"/>
  <c r="Z5455" i="69"/>
  <c r="Y5455" i="69"/>
  <c r="X5455" i="69"/>
  <c r="W5455" i="69"/>
  <c r="V5455" i="69"/>
  <c r="U5455" i="69"/>
  <c r="AA5454" i="69"/>
  <c r="Z5454" i="69"/>
  <c r="Y5454" i="69"/>
  <c r="X5454" i="69"/>
  <c r="W5454" i="69"/>
  <c r="V5454" i="69"/>
  <c r="U5454" i="69"/>
  <c r="AA5453" i="69"/>
  <c r="Z5453" i="69"/>
  <c r="Y5453" i="69"/>
  <c r="X5453" i="69"/>
  <c r="W5453" i="69"/>
  <c r="V5453" i="69"/>
  <c r="U5453" i="69"/>
  <c r="AA5452" i="69"/>
  <c r="Z5452" i="69"/>
  <c r="Y5452" i="69"/>
  <c r="X5452" i="69"/>
  <c r="W5452" i="69"/>
  <c r="V5452" i="69"/>
  <c r="U5452" i="69"/>
  <c r="AA5451" i="69"/>
  <c r="Z5451" i="69"/>
  <c r="Y5451" i="69"/>
  <c r="X5451" i="69"/>
  <c r="W5451" i="69"/>
  <c r="V5451" i="69"/>
  <c r="U5451" i="69"/>
  <c r="AA5450" i="69"/>
  <c r="Z5450" i="69"/>
  <c r="Y5450" i="69"/>
  <c r="X5450" i="69"/>
  <c r="W5450" i="69"/>
  <c r="V5450" i="69"/>
  <c r="U5450" i="69"/>
  <c r="AA5449" i="69"/>
  <c r="Z5449" i="69"/>
  <c r="Y5449" i="69"/>
  <c r="X5449" i="69"/>
  <c r="W5449" i="69"/>
  <c r="V5449" i="69"/>
  <c r="U5449" i="69"/>
  <c r="AA5448" i="69"/>
  <c r="Z5448" i="69"/>
  <c r="Y5448" i="69"/>
  <c r="X5448" i="69"/>
  <c r="W5448" i="69"/>
  <c r="V5448" i="69"/>
  <c r="U5448" i="69"/>
  <c r="AA5447" i="69"/>
  <c r="Z5447" i="69"/>
  <c r="Y5447" i="69"/>
  <c r="X5447" i="69"/>
  <c r="W5447" i="69"/>
  <c r="V5447" i="69"/>
  <c r="U5447" i="69"/>
  <c r="AA5446" i="69"/>
  <c r="Z5446" i="69"/>
  <c r="Y5446" i="69"/>
  <c r="X5446" i="69"/>
  <c r="W5446" i="69"/>
  <c r="V5446" i="69"/>
  <c r="U5446" i="69"/>
  <c r="AA5445" i="69"/>
  <c r="Z5445" i="69"/>
  <c r="Y5445" i="69"/>
  <c r="X5445" i="69"/>
  <c r="W5445" i="69"/>
  <c r="V5445" i="69"/>
  <c r="U5445" i="69"/>
  <c r="AA5444" i="69"/>
  <c r="Z5444" i="69"/>
  <c r="Y5444" i="69"/>
  <c r="X5444" i="69"/>
  <c r="W5444" i="69"/>
  <c r="V5444" i="69"/>
  <c r="U5444" i="69"/>
  <c r="AA5443" i="69"/>
  <c r="Z5443" i="69"/>
  <c r="Y5443" i="69"/>
  <c r="X5443" i="69"/>
  <c r="W5443" i="69"/>
  <c r="V5443" i="69"/>
  <c r="U5443" i="69"/>
  <c r="AA5442" i="69"/>
  <c r="Z5442" i="69"/>
  <c r="Y5442" i="69"/>
  <c r="X5442" i="69"/>
  <c r="W5442" i="69"/>
  <c r="V5442" i="69"/>
  <c r="U5442" i="69"/>
  <c r="AA5441" i="69"/>
  <c r="Z5441" i="69"/>
  <c r="Y5441" i="69"/>
  <c r="X5441" i="69"/>
  <c r="W5441" i="69"/>
  <c r="V5441" i="69"/>
  <c r="U5441" i="69"/>
  <c r="AA5440" i="69"/>
  <c r="Z5440" i="69"/>
  <c r="Y5440" i="69"/>
  <c r="X5440" i="69"/>
  <c r="W5440" i="69"/>
  <c r="V5440" i="69"/>
  <c r="U5440" i="69"/>
  <c r="AA5439" i="69"/>
  <c r="Z5439" i="69"/>
  <c r="Y5439" i="69"/>
  <c r="X5439" i="69"/>
  <c r="W5439" i="69"/>
  <c r="V5439" i="69"/>
  <c r="U5439" i="69"/>
  <c r="AA5438" i="69"/>
  <c r="Z5438" i="69"/>
  <c r="Y5438" i="69"/>
  <c r="X5438" i="69"/>
  <c r="W5438" i="69"/>
  <c r="V5438" i="69"/>
  <c r="U5438" i="69"/>
  <c r="AA5437" i="69"/>
  <c r="Z5437" i="69"/>
  <c r="Y5437" i="69"/>
  <c r="X5437" i="69"/>
  <c r="W5437" i="69"/>
  <c r="V5437" i="69"/>
  <c r="U5437" i="69"/>
  <c r="AA5436" i="69"/>
  <c r="Z5436" i="69"/>
  <c r="Y5436" i="69"/>
  <c r="X5436" i="69"/>
  <c r="W5436" i="69"/>
  <c r="V5436" i="69"/>
  <c r="U5436" i="69"/>
  <c r="AA5435" i="69"/>
  <c r="Z5435" i="69"/>
  <c r="Y5435" i="69"/>
  <c r="X5435" i="69"/>
  <c r="W5435" i="69"/>
  <c r="V5435" i="69"/>
  <c r="U5435" i="69"/>
  <c r="AA5434" i="69"/>
  <c r="Z5434" i="69"/>
  <c r="Y5434" i="69"/>
  <c r="X5434" i="69"/>
  <c r="W5434" i="69"/>
  <c r="V5434" i="69"/>
  <c r="U5434" i="69"/>
  <c r="AA5433" i="69"/>
  <c r="Z5433" i="69"/>
  <c r="Y5433" i="69"/>
  <c r="X5433" i="69"/>
  <c r="W5433" i="69"/>
  <c r="V5433" i="69"/>
  <c r="U5433" i="69"/>
  <c r="AA5432" i="69"/>
  <c r="Z5432" i="69"/>
  <c r="Y5432" i="69"/>
  <c r="X5432" i="69"/>
  <c r="W5432" i="69"/>
  <c r="V5432" i="69"/>
  <c r="U5432" i="69"/>
  <c r="AA5431" i="69"/>
  <c r="Z5431" i="69"/>
  <c r="Y5431" i="69"/>
  <c r="X5431" i="69"/>
  <c r="W5431" i="69"/>
  <c r="V5431" i="69"/>
  <c r="U5431" i="69"/>
  <c r="AA5430" i="69"/>
  <c r="Z5430" i="69"/>
  <c r="Y5430" i="69"/>
  <c r="X5430" i="69"/>
  <c r="W5430" i="69"/>
  <c r="V5430" i="69"/>
  <c r="U5430" i="69"/>
  <c r="AA5429" i="69"/>
  <c r="Z5429" i="69"/>
  <c r="Y5429" i="69"/>
  <c r="X5429" i="69"/>
  <c r="W5429" i="69"/>
  <c r="V5429" i="69"/>
  <c r="U5429" i="69"/>
  <c r="AA5428" i="69"/>
  <c r="Z5428" i="69"/>
  <c r="Y5428" i="69"/>
  <c r="X5428" i="69"/>
  <c r="W5428" i="69"/>
  <c r="V5428" i="69"/>
  <c r="U5428" i="69"/>
  <c r="AA5427" i="69"/>
  <c r="Z5427" i="69"/>
  <c r="Y5427" i="69"/>
  <c r="X5427" i="69"/>
  <c r="W5427" i="69"/>
  <c r="V5427" i="69"/>
  <c r="U5427" i="69"/>
  <c r="AA5426" i="69"/>
  <c r="Z5426" i="69"/>
  <c r="Y5426" i="69"/>
  <c r="X5426" i="69"/>
  <c r="W5426" i="69"/>
  <c r="V5426" i="69"/>
  <c r="U5426" i="69"/>
  <c r="AA5425" i="69"/>
  <c r="Z5425" i="69"/>
  <c r="Y5425" i="69"/>
  <c r="X5425" i="69"/>
  <c r="W5425" i="69"/>
  <c r="V5425" i="69"/>
  <c r="U5425" i="69"/>
  <c r="AA5424" i="69"/>
  <c r="Z5424" i="69"/>
  <c r="Y5424" i="69"/>
  <c r="X5424" i="69"/>
  <c r="W5424" i="69"/>
  <c r="V5424" i="69"/>
  <c r="U5424" i="69"/>
  <c r="AA5423" i="69"/>
  <c r="Z5423" i="69"/>
  <c r="Y5423" i="69"/>
  <c r="X5423" i="69"/>
  <c r="W5423" i="69"/>
  <c r="V5423" i="69"/>
  <c r="U5423" i="69"/>
  <c r="AA5422" i="69"/>
  <c r="Z5422" i="69"/>
  <c r="Y5422" i="69"/>
  <c r="X5422" i="69"/>
  <c r="W5422" i="69"/>
  <c r="V5422" i="69"/>
  <c r="U5422" i="69"/>
  <c r="AA5421" i="69"/>
  <c r="Z5421" i="69"/>
  <c r="Y5421" i="69"/>
  <c r="X5421" i="69"/>
  <c r="W5421" i="69"/>
  <c r="V5421" i="69"/>
  <c r="U5421" i="69"/>
  <c r="AA5420" i="69"/>
  <c r="Z5420" i="69"/>
  <c r="Y5420" i="69"/>
  <c r="X5420" i="69"/>
  <c r="W5420" i="69"/>
  <c r="V5420" i="69"/>
  <c r="U5420" i="69"/>
  <c r="AA5419" i="69"/>
  <c r="Z5419" i="69"/>
  <c r="Y5419" i="69"/>
  <c r="X5419" i="69"/>
  <c r="W5419" i="69"/>
  <c r="V5419" i="69"/>
  <c r="U5419" i="69"/>
  <c r="AA5418" i="69"/>
  <c r="Z5418" i="69"/>
  <c r="Y5418" i="69"/>
  <c r="X5418" i="69"/>
  <c r="W5418" i="69"/>
  <c r="V5418" i="69"/>
  <c r="U5418" i="69"/>
  <c r="AA5417" i="69"/>
  <c r="Z5417" i="69"/>
  <c r="Y5417" i="69"/>
  <c r="X5417" i="69"/>
  <c r="W5417" i="69"/>
  <c r="V5417" i="69"/>
  <c r="U5417" i="69"/>
  <c r="AA5416" i="69"/>
  <c r="Z5416" i="69"/>
  <c r="Y5416" i="69"/>
  <c r="X5416" i="69"/>
  <c r="W5416" i="69"/>
  <c r="V5416" i="69"/>
  <c r="U5416" i="69"/>
  <c r="AA5415" i="69"/>
  <c r="Z5415" i="69"/>
  <c r="Y5415" i="69"/>
  <c r="X5415" i="69"/>
  <c r="W5415" i="69"/>
  <c r="V5415" i="69"/>
  <c r="U5415" i="69"/>
  <c r="AA5414" i="69"/>
  <c r="Z5414" i="69"/>
  <c r="Y5414" i="69"/>
  <c r="X5414" i="69"/>
  <c r="W5414" i="69"/>
  <c r="V5414" i="69"/>
  <c r="U5414" i="69"/>
  <c r="AA5413" i="69"/>
  <c r="Z5413" i="69"/>
  <c r="Y5413" i="69"/>
  <c r="X5413" i="69"/>
  <c r="W5413" i="69"/>
  <c r="V5413" i="69"/>
  <c r="U5413" i="69"/>
  <c r="AA5412" i="69"/>
  <c r="Z5412" i="69"/>
  <c r="Y5412" i="69"/>
  <c r="X5412" i="69"/>
  <c r="W5412" i="69"/>
  <c r="V5412" i="69"/>
  <c r="U5412" i="69"/>
  <c r="AA5411" i="69"/>
  <c r="Z5411" i="69"/>
  <c r="Y5411" i="69"/>
  <c r="X5411" i="69"/>
  <c r="W5411" i="69"/>
  <c r="V5411" i="69"/>
  <c r="U5411" i="69"/>
  <c r="AA5410" i="69"/>
  <c r="Z5410" i="69"/>
  <c r="Y5410" i="69"/>
  <c r="X5410" i="69"/>
  <c r="W5410" i="69"/>
  <c r="V5410" i="69"/>
  <c r="U5410" i="69"/>
  <c r="AA5409" i="69"/>
  <c r="Z5409" i="69"/>
  <c r="Y5409" i="69"/>
  <c r="X5409" i="69"/>
  <c r="W5409" i="69"/>
  <c r="V5409" i="69"/>
  <c r="U5409" i="69"/>
  <c r="AA5408" i="69"/>
  <c r="Z5408" i="69"/>
  <c r="Y5408" i="69"/>
  <c r="X5408" i="69"/>
  <c r="W5408" i="69"/>
  <c r="V5408" i="69"/>
  <c r="U5408" i="69"/>
  <c r="AA5407" i="69"/>
  <c r="Z5407" i="69"/>
  <c r="Y5407" i="69"/>
  <c r="X5407" i="69"/>
  <c r="W5407" i="69"/>
  <c r="V5407" i="69"/>
  <c r="U5407" i="69"/>
  <c r="AA5406" i="69"/>
  <c r="Z5406" i="69"/>
  <c r="Y5406" i="69"/>
  <c r="X5406" i="69"/>
  <c r="W5406" i="69"/>
  <c r="V5406" i="69"/>
  <c r="U5406" i="69"/>
  <c r="AA5405" i="69"/>
  <c r="Z5405" i="69"/>
  <c r="Y5405" i="69"/>
  <c r="X5405" i="69"/>
  <c r="W5405" i="69"/>
  <c r="V5405" i="69"/>
  <c r="U5405" i="69"/>
  <c r="AA5404" i="69"/>
  <c r="Z5404" i="69"/>
  <c r="Y5404" i="69"/>
  <c r="X5404" i="69"/>
  <c r="W5404" i="69"/>
  <c r="V5404" i="69"/>
  <c r="U5404" i="69"/>
  <c r="AA5403" i="69"/>
  <c r="Z5403" i="69"/>
  <c r="Y5403" i="69"/>
  <c r="X5403" i="69"/>
  <c r="W5403" i="69"/>
  <c r="V5403" i="69"/>
  <c r="U5403" i="69"/>
  <c r="AA5402" i="69"/>
  <c r="Z5402" i="69"/>
  <c r="Y5402" i="69"/>
  <c r="X5402" i="69"/>
  <c r="W5402" i="69"/>
  <c r="V5402" i="69"/>
  <c r="U5402" i="69"/>
  <c r="AA5401" i="69"/>
  <c r="Z5401" i="69"/>
  <c r="Y5401" i="69"/>
  <c r="X5401" i="69"/>
  <c r="W5401" i="69"/>
  <c r="V5401" i="69"/>
  <c r="U5401" i="69"/>
  <c r="AA5400" i="69"/>
  <c r="Z5400" i="69"/>
  <c r="Y5400" i="69"/>
  <c r="X5400" i="69"/>
  <c r="W5400" i="69"/>
  <c r="V5400" i="69"/>
  <c r="U5400" i="69"/>
  <c r="AA5399" i="69"/>
  <c r="Z5399" i="69"/>
  <c r="Y5399" i="69"/>
  <c r="X5399" i="69"/>
  <c r="W5399" i="69"/>
  <c r="V5399" i="69"/>
  <c r="U5399" i="69"/>
  <c r="AA5398" i="69"/>
  <c r="Z5398" i="69"/>
  <c r="Y5398" i="69"/>
  <c r="X5398" i="69"/>
  <c r="W5398" i="69"/>
  <c r="V5398" i="69"/>
  <c r="U5398" i="69"/>
  <c r="AA5397" i="69"/>
  <c r="Z5397" i="69"/>
  <c r="Y5397" i="69"/>
  <c r="X5397" i="69"/>
  <c r="W5397" i="69"/>
  <c r="V5397" i="69"/>
  <c r="U5397" i="69"/>
  <c r="AA5396" i="69"/>
  <c r="Z5396" i="69"/>
  <c r="Y5396" i="69"/>
  <c r="X5396" i="69"/>
  <c r="W5396" i="69"/>
  <c r="V5396" i="69"/>
  <c r="U5396" i="69"/>
  <c r="AA5395" i="69"/>
  <c r="Z5395" i="69"/>
  <c r="Y5395" i="69"/>
  <c r="X5395" i="69"/>
  <c r="W5395" i="69"/>
  <c r="V5395" i="69"/>
  <c r="U5395" i="69"/>
  <c r="AA5394" i="69"/>
  <c r="Z5394" i="69"/>
  <c r="Y5394" i="69"/>
  <c r="X5394" i="69"/>
  <c r="W5394" i="69"/>
  <c r="V5394" i="69"/>
  <c r="U5394" i="69"/>
  <c r="AA5393" i="69"/>
  <c r="Z5393" i="69"/>
  <c r="Y5393" i="69"/>
  <c r="X5393" i="69"/>
  <c r="W5393" i="69"/>
  <c r="V5393" i="69"/>
  <c r="U5393" i="69"/>
  <c r="AA5392" i="69"/>
  <c r="Z5392" i="69"/>
  <c r="Y5392" i="69"/>
  <c r="X5392" i="69"/>
  <c r="W5392" i="69"/>
  <c r="V5392" i="69"/>
  <c r="U5392" i="69"/>
  <c r="AA5391" i="69"/>
  <c r="Z5391" i="69"/>
  <c r="Y5391" i="69"/>
  <c r="X5391" i="69"/>
  <c r="W5391" i="69"/>
  <c r="V5391" i="69"/>
  <c r="U5391" i="69"/>
  <c r="AA5390" i="69"/>
  <c r="Z5390" i="69"/>
  <c r="Y5390" i="69"/>
  <c r="X5390" i="69"/>
  <c r="W5390" i="69"/>
  <c r="V5390" i="69"/>
  <c r="U5390" i="69"/>
  <c r="AA5389" i="69"/>
  <c r="Z5389" i="69"/>
  <c r="Y5389" i="69"/>
  <c r="X5389" i="69"/>
  <c r="W5389" i="69"/>
  <c r="V5389" i="69"/>
  <c r="U5389" i="69"/>
  <c r="AA5388" i="69"/>
  <c r="Z5388" i="69"/>
  <c r="Y5388" i="69"/>
  <c r="X5388" i="69"/>
  <c r="W5388" i="69"/>
  <c r="V5388" i="69"/>
  <c r="U5388" i="69"/>
  <c r="AA5387" i="69"/>
  <c r="Z5387" i="69"/>
  <c r="Y5387" i="69"/>
  <c r="X5387" i="69"/>
  <c r="W5387" i="69"/>
  <c r="V5387" i="69"/>
  <c r="U5387" i="69"/>
  <c r="AA5386" i="69"/>
  <c r="Z5386" i="69"/>
  <c r="Y5386" i="69"/>
  <c r="X5386" i="69"/>
  <c r="W5386" i="69"/>
  <c r="V5386" i="69"/>
  <c r="U5386" i="69"/>
  <c r="AA5385" i="69"/>
  <c r="Z5385" i="69"/>
  <c r="Y5385" i="69"/>
  <c r="X5385" i="69"/>
  <c r="W5385" i="69"/>
  <c r="V5385" i="69"/>
  <c r="U5385" i="69"/>
  <c r="AA5384" i="69"/>
  <c r="Z5384" i="69"/>
  <c r="Y5384" i="69"/>
  <c r="X5384" i="69"/>
  <c r="W5384" i="69"/>
  <c r="V5384" i="69"/>
  <c r="U5384" i="69"/>
  <c r="AA5383" i="69"/>
  <c r="Z5383" i="69"/>
  <c r="Y5383" i="69"/>
  <c r="X5383" i="69"/>
  <c r="W5383" i="69"/>
  <c r="V5383" i="69"/>
  <c r="U5383" i="69"/>
  <c r="AA5382" i="69"/>
  <c r="Z5382" i="69"/>
  <c r="Y5382" i="69"/>
  <c r="X5382" i="69"/>
  <c r="W5382" i="69"/>
  <c r="V5382" i="69"/>
  <c r="U5382" i="69"/>
  <c r="AA5381" i="69"/>
  <c r="Z5381" i="69"/>
  <c r="Y5381" i="69"/>
  <c r="X5381" i="69"/>
  <c r="W5381" i="69"/>
  <c r="V5381" i="69"/>
  <c r="U5381" i="69"/>
  <c r="AA5380" i="69"/>
  <c r="Z5380" i="69"/>
  <c r="Y5380" i="69"/>
  <c r="X5380" i="69"/>
  <c r="W5380" i="69"/>
  <c r="V5380" i="69"/>
  <c r="U5380" i="69"/>
  <c r="AA5379" i="69"/>
  <c r="Z5379" i="69"/>
  <c r="Y5379" i="69"/>
  <c r="X5379" i="69"/>
  <c r="W5379" i="69"/>
  <c r="V5379" i="69"/>
  <c r="U5379" i="69"/>
  <c r="AA5378" i="69"/>
  <c r="Z5378" i="69"/>
  <c r="Y5378" i="69"/>
  <c r="X5378" i="69"/>
  <c r="W5378" i="69"/>
  <c r="V5378" i="69"/>
  <c r="U5378" i="69"/>
  <c r="AA5377" i="69"/>
  <c r="Z5377" i="69"/>
  <c r="Y5377" i="69"/>
  <c r="X5377" i="69"/>
  <c r="W5377" i="69"/>
  <c r="V5377" i="69"/>
  <c r="U5377" i="69"/>
  <c r="AA5376" i="69"/>
  <c r="Z5376" i="69"/>
  <c r="Y5376" i="69"/>
  <c r="X5376" i="69"/>
  <c r="W5376" i="69"/>
  <c r="V5376" i="69"/>
  <c r="U5376" i="69"/>
  <c r="AA5375" i="69"/>
  <c r="Z5375" i="69"/>
  <c r="Y5375" i="69"/>
  <c r="X5375" i="69"/>
  <c r="W5375" i="69"/>
  <c r="V5375" i="69"/>
  <c r="U5375" i="69"/>
  <c r="AA5374" i="69"/>
  <c r="Z5374" i="69"/>
  <c r="Y5374" i="69"/>
  <c r="X5374" i="69"/>
  <c r="W5374" i="69"/>
  <c r="V5374" i="69"/>
  <c r="U5374" i="69"/>
  <c r="AA5373" i="69"/>
  <c r="Z5373" i="69"/>
  <c r="Y5373" i="69"/>
  <c r="X5373" i="69"/>
  <c r="W5373" i="69"/>
  <c r="V5373" i="69"/>
  <c r="U5373" i="69"/>
  <c r="AA5372" i="69"/>
  <c r="Z5372" i="69"/>
  <c r="Y5372" i="69"/>
  <c r="X5372" i="69"/>
  <c r="W5372" i="69"/>
  <c r="V5372" i="69"/>
  <c r="U5372" i="69"/>
  <c r="AA5371" i="69"/>
  <c r="Z5371" i="69"/>
  <c r="Y5371" i="69"/>
  <c r="X5371" i="69"/>
  <c r="W5371" i="69"/>
  <c r="V5371" i="69"/>
  <c r="U5371" i="69"/>
  <c r="AA5370" i="69"/>
  <c r="Z5370" i="69"/>
  <c r="Y5370" i="69"/>
  <c r="X5370" i="69"/>
  <c r="W5370" i="69"/>
  <c r="V5370" i="69"/>
  <c r="U5370" i="69"/>
  <c r="AA5369" i="69"/>
  <c r="Z5369" i="69"/>
  <c r="Y5369" i="69"/>
  <c r="X5369" i="69"/>
  <c r="W5369" i="69"/>
  <c r="V5369" i="69"/>
  <c r="U5369" i="69"/>
  <c r="AA5368" i="69"/>
  <c r="Z5368" i="69"/>
  <c r="Y5368" i="69"/>
  <c r="X5368" i="69"/>
  <c r="W5368" i="69"/>
  <c r="V5368" i="69"/>
  <c r="U5368" i="69"/>
  <c r="AA5367" i="69"/>
  <c r="Z5367" i="69"/>
  <c r="Y5367" i="69"/>
  <c r="X5367" i="69"/>
  <c r="W5367" i="69"/>
  <c r="V5367" i="69"/>
  <c r="U5367" i="69"/>
  <c r="AA5366" i="69"/>
  <c r="Z5366" i="69"/>
  <c r="Y5366" i="69"/>
  <c r="X5366" i="69"/>
  <c r="W5366" i="69"/>
  <c r="V5366" i="69"/>
  <c r="U5366" i="69"/>
  <c r="AA5365" i="69"/>
  <c r="Z5365" i="69"/>
  <c r="Y5365" i="69"/>
  <c r="X5365" i="69"/>
  <c r="W5365" i="69"/>
  <c r="V5365" i="69"/>
  <c r="U5365" i="69"/>
  <c r="AA5364" i="69"/>
  <c r="Z5364" i="69"/>
  <c r="Y5364" i="69"/>
  <c r="X5364" i="69"/>
  <c r="W5364" i="69"/>
  <c r="V5364" i="69"/>
  <c r="U5364" i="69"/>
  <c r="AA5363" i="69"/>
  <c r="Z5363" i="69"/>
  <c r="Y5363" i="69"/>
  <c r="X5363" i="69"/>
  <c r="W5363" i="69"/>
  <c r="V5363" i="69"/>
  <c r="U5363" i="69"/>
  <c r="AA5362" i="69"/>
  <c r="Z5362" i="69"/>
  <c r="Y5362" i="69"/>
  <c r="X5362" i="69"/>
  <c r="W5362" i="69"/>
  <c r="V5362" i="69"/>
  <c r="U5362" i="69"/>
  <c r="AA5361" i="69"/>
  <c r="Z5361" i="69"/>
  <c r="Y5361" i="69"/>
  <c r="X5361" i="69"/>
  <c r="W5361" i="69"/>
  <c r="V5361" i="69"/>
  <c r="U5361" i="69"/>
  <c r="AA5360" i="69"/>
  <c r="Z5360" i="69"/>
  <c r="Y5360" i="69"/>
  <c r="X5360" i="69"/>
  <c r="W5360" i="69"/>
  <c r="V5360" i="69"/>
  <c r="U5360" i="69"/>
  <c r="AA5359" i="69"/>
  <c r="Z5359" i="69"/>
  <c r="Y5359" i="69"/>
  <c r="X5359" i="69"/>
  <c r="W5359" i="69"/>
  <c r="V5359" i="69"/>
  <c r="U5359" i="69"/>
  <c r="AA5358" i="69"/>
  <c r="Z5358" i="69"/>
  <c r="Y5358" i="69"/>
  <c r="X5358" i="69"/>
  <c r="W5358" i="69"/>
  <c r="V5358" i="69"/>
  <c r="U5358" i="69"/>
  <c r="AA5357" i="69"/>
  <c r="Z5357" i="69"/>
  <c r="Y5357" i="69"/>
  <c r="X5357" i="69"/>
  <c r="W5357" i="69"/>
  <c r="V5357" i="69"/>
  <c r="U5357" i="69"/>
  <c r="AA5356" i="69"/>
  <c r="Z5356" i="69"/>
  <c r="Y5356" i="69"/>
  <c r="X5356" i="69"/>
  <c r="W5356" i="69"/>
  <c r="V5356" i="69"/>
  <c r="U5356" i="69"/>
  <c r="AA5355" i="69"/>
  <c r="Z5355" i="69"/>
  <c r="Y5355" i="69"/>
  <c r="X5355" i="69"/>
  <c r="W5355" i="69"/>
  <c r="V5355" i="69"/>
  <c r="U5355" i="69"/>
  <c r="AA5354" i="69"/>
  <c r="Z5354" i="69"/>
  <c r="Y5354" i="69"/>
  <c r="X5354" i="69"/>
  <c r="W5354" i="69"/>
  <c r="V5354" i="69"/>
  <c r="U5354" i="69"/>
  <c r="AA5353" i="69"/>
  <c r="Z5353" i="69"/>
  <c r="Y5353" i="69"/>
  <c r="X5353" i="69"/>
  <c r="W5353" i="69"/>
  <c r="V5353" i="69"/>
  <c r="U5353" i="69"/>
  <c r="AA5352" i="69"/>
  <c r="Z5352" i="69"/>
  <c r="Y5352" i="69"/>
  <c r="X5352" i="69"/>
  <c r="W5352" i="69"/>
  <c r="V5352" i="69"/>
  <c r="U5352" i="69"/>
  <c r="AA5351" i="69"/>
  <c r="Z5351" i="69"/>
  <c r="Y5351" i="69"/>
  <c r="X5351" i="69"/>
  <c r="W5351" i="69"/>
  <c r="V5351" i="69"/>
  <c r="U5351" i="69"/>
  <c r="AA5350" i="69"/>
  <c r="Z5350" i="69"/>
  <c r="Y5350" i="69"/>
  <c r="X5350" i="69"/>
  <c r="W5350" i="69"/>
  <c r="V5350" i="69"/>
  <c r="U5350" i="69"/>
  <c r="AA5349" i="69"/>
  <c r="Z5349" i="69"/>
  <c r="Y5349" i="69"/>
  <c r="X5349" i="69"/>
  <c r="W5349" i="69"/>
  <c r="V5349" i="69"/>
  <c r="U5349" i="69"/>
  <c r="AA5348" i="69"/>
  <c r="Z5348" i="69"/>
  <c r="Y5348" i="69"/>
  <c r="X5348" i="69"/>
  <c r="W5348" i="69"/>
  <c r="V5348" i="69"/>
  <c r="U5348" i="69"/>
  <c r="AA5347" i="69"/>
  <c r="Z5347" i="69"/>
  <c r="Y5347" i="69"/>
  <c r="X5347" i="69"/>
  <c r="W5347" i="69"/>
  <c r="V5347" i="69"/>
  <c r="U5347" i="69"/>
  <c r="AA5346" i="69"/>
  <c r="Z5346" i="69"/>
  <c r="Y5346" i="69"/>
  <c r="X5346" i="69"/>
  <c r="W5346" i="69"/>
  <c r="V5346" i="69"/>
  <c r="U5346" i="69"/>
  <c r="AA5345" i="69"/>
  <c r="Z5345" i="69"/>
  <c r="Y5345" i="69"/>
  <c r="X5345" i="69"/>
  <c r="W5345" i="69"/>
  <c r="V5345" i="69"/>
  <c r="U5345" i="69"/>
  <c r="AA5344" i="69"/>
  <c r="Z5344" i="69"/>
  <c r="Y5344" i="69"/>
  <c r="X5344" i="69"/>
  <c r="W5344" i="69"/>
  <c r="V5344" i="69"/>
  <c r="U5344" i="69"/>
  <c r="AA5343" i="69"/>
  <c r="Z5343" i="69"/>
  <c r="Y5343" i="69"/>
  <c r="X5343" i="69"/>
  <c r="W5343" i="69"/>
  <c r="V5343" i="69"/>
  <c r="U5343" i="69"/>
  <c r="AA5342" i="69"/>
  <c r="Z5342" i="69"/>
  <c r="Y5342" i="69"/>
  <c r="X5342" i="69"/>
  <c r="W5342" i="69"/>
  <c r="V5342" i="69"/>
  <c r="U5342" i="69"/>
  <c r="AA5341" i="69"/>
  <c r="Z5341" i="69"/>
  <c r="Y5341" i="69"/>
  <c r="X5341" i="69"/>
  <c r="W5341" i="69"/>
  <c r="V5341" i="69"/>
  <c r="U5341" i="69"/>
  <c r="AA5340" i="69"/>
  <c r="Z5340" i="69"/>
  <c r="Y5340" i="69"/>
  <c r="X5340" i="69"/>
  <c r="W5340" i="69"/>
  <c r="V5340" i="69"/>
  <c r="U5340" i="69"/>
  <c r="AA5339" i="69"/>
  <c r="Z5339" i="69"/>
  <c r="Y5339" i="69"/>
  <c r="X5339" i="69"/>
  <c r="W5339" i="69"/>
  <c r="V5339" i="69"/>
  <c r="U5339" i="69"/>
  <c r="AA5338" i="69"/>
  <c r="Z5338" i="69"/>
  <c r="Y5338" i="69"/>
  <c r="X5338" i="69"/>
  <c r="W5338" i="69"/>
  <c r="V5338" i="69"/>
  <c r="U5338" i="69"/>
  <c r="AA5337" i="69"/>
  <c r="Z5337" i="69"/>
  <c r="Y5337" i="69"/>
  <c r="X5337" i="69"/>
  <c r="W5337" i="69"/>
  <c r="V5337" i="69"/>
  <c r="U5337" i="69"/>
  <c r="AA5336" i="69"/>
  <c r="Z5336" i="69"/>
  <c r="Y5336" i="69"/>
  <c r="X5336" i="69"/>
  <c r="W5336" i="69"/>
  <c r="V5336" i="69"/>
  <c r="U5336" i="69"/>
  <c r="AA5335" i="69"/>
  <c r="Z5335" i="69"/>
  <c r="Y5335" i="69"/>
  <c r="X5335" i="69"/>
  <c r="W5335" i="69"/>
  <c r="V5335" i="69"/>
  <c r="U5335" i="69"/>
  <c r="AA5334" i="69"/>
  <c r="Z5334" i="69"/>
  <c r="Y5334" i="69"/>
  <c r="X5334" i="69"/>
  <c r="W5334" i="69"/>
  <c r="V5334" i="69"/>
  <c r="U5334" i="69"/>
  <c r="AA5333" i="69"/>
  <c r="Z5333" i="69"/>
  <c r="Y5333" i="69"/>
  <c r="X5333" i="69"/>
  <c r="W5333" i="69"/>
  <c r="V5333" i="69"/>
  <c r="U5333" i="69"/>
  <c r="AA5332" i="69"/>
  <c r="Z5332" i="69"/>
  <c r="Y5332" i="69"/>
  <c r="X5332" i="69"/>
  <c r="W5332" i="69"/>
  <c r="V5332" i="69"/>
  <c r="U5332" i="69"/>
  <c r="AA5331" i="69"/>
  <c r="Z5331" i="69"/>
  <c r="Y5331" i="69"/>
  <c r="X5331" i="69"/>
  <c r="W5331" i="69"/>
  <c r="V5331" i="69"/>
  <c r="U5331" i="69"/>
  <c r="AA5330" i="69"/>
  <c r="Z5330" i="69"/>
  <c r="Y5330" i="69"/>
  <c r="X5330" i="69"/>
  <c r="W5330" i="69"/>
  <c r="V5330" i="69"/>
  <c r="U5330" i="69"/>
  <c r="AA5329" i="69"/>
  <c r="Z5329" i="69"/>
  <c r="Y5329" i="69"/>
  <c r="X5329" i="69"/>
  <c r="W5329" i="69"/>
  <c r="V5329" i="69"/>
  <c r="U5329" i="69"/>
  <c r="AA5328" i="69"/>
  <c r="Z5328" i="69"/>
  <c r="Y5328" i="69"/>
  <c r="X5328" i="69"/>
  <c r="W5328" i="69"/>
  <c r="V5328" i="69"/>
  <c r="U5328" i="69"/>
  <c r="AA5327" i="69"/>
  <c r="Z5327" i="69"/>
  <c r="Y5327" i="69"/>
  <c r="X5327" i="69"/>
  <c r="W5327" i="69"/>
  <c r="V5327" i="69"/>
  <c r="U5327" i="69"/>
  <c r="AA5326" i="69"/>
  <c r="Z5326" i="69"/>
  <c r="Y5326" i="69"/>
  <c r="X5326" i="69"/>
  <c r="W5326" i="69"/>
  <c r="V5326" i="69"/>
  <c r="U5326" i="69"/>
  <c r="AA5325" i="69"/>
  <c r="Z5325" i="69"/>
  <c r="Y5325" i="69"/>
  <c r="X5325" i="69"/>
  <c r="W5325" i="69"/>
  <c r="V5325" i="69"/>
  <c r="U5325" i="69"/>
  <c r="AA5324" i="69"/>
  <c r="Z5324" i="69"/>
  <c r="Y5324" i="69"/>
  <c r="X5324" i="69"/>
  <c r="W5324" i="69"/>
  <c r="V5324" i="69"/>
  <c r="U5324" i="69"/>
  <c r="AA5323" i="69"/>
  <c r="Z5323" i="69"/>
  <c r="Y5323" i="69"/>
  <c r="X5323" i="69"/>
  <c r="W5323" i="69"/>
  <c r="V5323" i="69"/>
  <c r="U5323" i="69"/>
  <c r="AA5322" i="69"/>
  <c r="Z5322" i="69"/>
  <c r="Y5322" i="69"/>
  <c r="X5322" i="69"/>
  <c r="W5322" i="69"/>
  <c r="V5322" i="69"/>
  <c r="U5322" i="69"/>
  <c r="AA5321" i="69"/>
  <c r="Z5321" i="69"/>
  <c r="Y5321" i="69"/>
  <c r="X5321" i="69"/>
  <c r="W5321" i="69"/>
  <c r="V5321" i="69"/>
  <c r="U5321" i="69"/>
  <c r="AA5320" i="69"/>
  <c r="Z5320" i="69"/>
  <c r="Y5320" i="69"/>
  <c r="X5320" i="69"/>
  <c r="W5320" i="69"/>
  <c r="V5320" i="69"/>
  <c r="U5320" i="69"/>
  <c r="AA5319" i="69"/>
  <c r="Z5319" i="69"/>
  <c r="Y5319" i="69"/>
  <c r="X5319" i="69"/>
  <c r="W5319" i="69"/>
  <c r="V5319" i="69"/>
  <c r="U5319" i="69"/>
  <c r="AA5318" i="69"/>
  <c r="Z5318" i="69"/>
  <c r="Y5318" i="69"/>
  <c r="X5318" i="69"/>
  <c r="W5318" i="69"/>
  <c r="V5318" i="69"/>
  <c r="U5318" i="69"/>
  <c r="AA5317" i="69"/>
  <c r="Z5317" i="69"/>
  <c r="Y5317" i="69"/>
  <c r="X5317" i="69"/>
  <c r="W5317" i="69"/>
  <c r="V5317" i="69"/>
  <c r="U5317" i="69"/>
  <c r="AA5316" i="69"/>
  <c r="Z5316" i="69"/>
  <c r="Y5316" i="69"/>
  <c r="X5316" i="69"/>
  <c r="W5316" i="69"/>
  <c r="V5316" i="69"/>
  <c r="U5316" i="69"/>
  <c r="AA5315" i="69"/>
  <c r="Z5315" i="69"/>
  <c r="Y5315" i="69"/>
  <c r="X5315" i="69"/>
  <c r="W5315" i="69"/>
  <c r="V5315" i="69"/>
  <c r="U5315" i="69"/>
  <c r="AA5314" i="69"/>
  <c r="Z5314" i="69"/>
  <c r="Y5314" i="69"/>
  <c r="X5314" i="69"/>
  <c r="W5314" i="69"/>
  <c r="V5314" i="69"/>
  <c r="U5314" i="69"/>
  <c r="AA5313" i="69"/>
  <c r="Z5313" i="69"/>
  <c r="Y5313" i="69"/>
  <c r="X5313" i="69"/>
  <c r="W5313" i="69"/>
  <c r="V5313" i="69"/>
  <c r="U5313" i="69"/>
  <c r="AA5312" i="69"/>
  <c r="Z5312" i="69"/>
  <c r="Y5312" i="69"/>
  <c r="X5312" i="69"/>
  <c r="W5312" i="69"/>
  <c r="V5312" i="69"/>
  <c r="U5312" i="69"/>
  <c r="AA5311" i="69"/>
  <c r="Z5311" i="69"/>
  <c r="Y5311" i="69"/>
  <c r="X5311" i="69"/>
  <c r="W5311" i="69"/>
  <c r="V5311" i="69"/>
  <c r="U5311" i="69"/>
  <c r="AA5310" i="69"/>
  <c r="Z5310" i="69"/>
  <c r="Y5310" i="69"/>
  <c r="X5310" i="69"/>
  <c r="W5310" i="69"/>
  <c r="V5310" i="69"/>
  <c r="U5310" i="69"/>
  <c r="AA5309" i="69"/>
  <c r="Z5309" i="69"/>
  <c r="Y5309" i="69"/>
  <c r="X5309" i="69"/>
  <c r="W5309" i="69"/>
  <c r="V5309" i="69"/>
  <c r="U5309" i="69"/>
  <c r="AA5308" i="69"/>
  <c r="Z5308" i="69"/>
  <c r="Y5308" i="69"/>
  <c r="X5308" i="69"/>
  <c r="W5308" i="69"/>
  <c r="V5308" i="69"/>
  <c r="U5308" i="69"/>
  <c r="AA5307" i="69"/>
  <c r="Z5307" i="69"/>
  <c r="Y5307" i="69"/>
  <c r="X5307" i="69"/>
  <c r="W5307" i="69"/>
  <c r="V5307" i="69"/>
  <c r="U5307" i="69"/>
  <c r="AA5306" i="69"/>
  <c r="Z5306" i="69"/>
  <c r="Y5306" i="69"/>
  <c r="X5306" i="69"/>
  <c r="W5306" i="69"/>
  <c r="V5306" i="69"/>
  <c r="U5306" i="69"/>
  <c r="AA5305" i="69"/>
  <c r="Z5305" i="69"/>
  <c r="Y5305" i="69"/>
  <c r="X5305" i="69"/>
  <c r="W5305" i="69"/>
  <c r="V5305" i="69"/>
  <c r="U5305" i="69"/>
  <c r="AA5304" i="69"/>
  <c r="Z5304" i="69"/>
  <c r="Y5304" i="69"/>
  <c r="X5304" i="69"/>
  <c r="W5304" i="69"/>
  <c r="V5304" i="69"/>
  <c r="U5304" i="69"/>
  <c r="AA5303" i="69"/>
  <c r="Z5303" i="69"/>
  <c r="Y5303" i="69"/>
  <c r="X5303" i="69"/>
  <c r="W5303" i="69"/>
  <c r="V5303" i="69"/>
  <c r="U5303" i="69"/>
  <c r="AA5302" i="69"/>
  <c r="Z5302" i="69"/>
  <c r="Y5302" i="69"/>
  <c r="X5302" i="69"/>
  <c r="W5302" i="69"/>
  <c r="V5302" i="69"/>
  <c r="U5302" i="69"/>
  <c r="AA5301" i="69"/>
  <c r="Z5301" i="69"/>
  <c r="Y5301" i="69"/>
  <c r="X5301" i="69"/>
  <c r="W5301" i="69"/>
  <c r="V5301" i="69"/>
  <c r="U5301" i="69"/>
  <c r="AA5300" i="69"/>
  <c r="Z5300" i="69"/>
  <c r="Y5300" i="69"/>
  <c r="X5300" i="69"/>
  <c r="W5300" i="69"/>
  <c r="V5300" i="69"/>
  <c r="U5300" i="69"/>
  <c r="AA5299" i="69"/>
  <c r="Z5299" i="69"/>
  <c r="Y5299" i="69"/>
  <c r="X5299" i="69"/>
  <c r="W5299" i="69"/>
  <c r="V5299" i="69"/>
  <c r="U5299" i="69"/>
  <c r="AA5298" i="69"/>
  <c r="Z5298" i="69"/>
  <c r="Y5298" i="69"/>
  <c r="X5298" i="69"/>
  <c r="W5298" i="69"/>
  <c r="V5298" i="69"/>
  <c r="U5298" i="69"/>
  <c r="AA5297" i="69"/>
  <c r="Z5297" i="69"/>
  <c r="Y5297" i="69"/>
  <c r="X5297" i="69"/>
  <c r="W5297" i="69"/>
  <c r="V5297" i="69"/>
  <c r="U5297" i="69"/>
  <c r="AA5296" i="69"/>
  <c r="Z5296" i="69"/>
  <c r="Y5296" i="69"/>
  <c r="X5296" i="69"/>
  <c r="W5296" i="69"/>
  <c r="V5296" i="69"/>
  <c r="U5296" i="69"/>
  <c r="AA5295" i="69"/>
  <c r="Z5295" i="69"/>
  <c r="Y5295" i="69"/>
  <c r="X5295" i="69"/>
  <c r="W5295" i="69"/>
  <c r="V5295" i="69"/>
  <c r="U5295" i="69"/>
  <c r="AA5294" i="69"/>
  <c r="Z5294" i="69"/>
  <c r="Y5294" i="69"/>
  <c r="X5294" i="69"/>
  <c r="W5294" i="69"/>
  <c r="V5294" i="69"/>
  <c r="U5294" i="69"/>
  <c r="AA5293" i="69"/>
  <c r="Z5293" i="69"/>
  <c r="Y5293" i="69"/>
  <c r="X5293" i="69"/>
  <c r="W5293" i="69"/>
  <c r="V5293" i="69"/>
  <c r="U5293" i="69"/>
  <c r="AA5292" i="69"/>
  <c r="Z5292" i="69"/>
  <c r="Y5292" i="69"/>
  <c r="X5292" i="69"/>
  <c r="W5292" i="69"/>
  <c r="V5292" i="69"/>
  <c r="U5292" i="69"/>
  <c r="AA5291" i="69"/>
  <c r="Z5291" i="69"/>
  <c r="Y5291" i="69"/>
  <c r="X5291" i="69"/>
  <c r="W5291" i="69"/>
  <c r="V5291" i="69"/>
  <c r="U5291" i="69"/>
  <c r="AA5290" i="69"/>
  <c r="Z5290" i="69"/>
  <c r="Y5290" i="69"/>
  <c r="X5290" i="69"/>
  <c r="W5290" i="69"/>
  <c r="V5290" i="69"/>
  <c r="U5290" i="69"/>
  <c r="AA5289" i="69"/>
  <c r="Z5289" i="69"/>
  <c r="Y5289" i="69"/>
  <c r="X5289" i="69"/>
  <c r="W5289" i="69"/>
  <c r="V5289" i="69"/>
  <c r="U5289" i="69"/>
  <c r="AA5288" i="69"/>
  <c r="Z5288" i="69"/>
  <c r="Y5288" i="69"/>
  <c r="X5288" i="69"/>
  <c r="W5288" i="69"/>
  <c r="V5288" i="69"/>
  <c r="U5288" i="69"/>
  <c r="AA5287" i="69"/>
  <c r="Z5287" i="69"/>
  <c r="Y5287" i="69"/>
  <c r="X5287" i="69"/>
  <c r="W5287" i="69"/>
  <c r="V5287" i="69"/>
  <c r="U5287" i="69"/>
  <c r="AA5286" i="69"/>
  <c r="Z5286" i="69"/>
  <c r="Y5286" i="69"/>
  <c r="X5286" i="69"/>
  <c r="W5286" i="69"/>
  <c r="V5286" i="69"/>
  <c r="U5286" i="69"/>
  <c r="AA5285" i="69"/>
  <c r="Z5285" i="69"/>
  <c r="Y5285" i="69"/>
  <c r="X5285" i="69"/>
  <c r="W5285" i="69"/>
  <c r="V5285" i="69"/>
  <c r="U5285" i="69"/>
  <c r="AA5284" i="69"/>
  <c r="Z5284" i="69"/>
  <c r="Y5284" i="69"/>
  <c r="X5284" i="69"/>
  <c r="W5284" i="69"/>
  <c r="V5284" i="69"/>
  <c r="U5284" i="69"/>
  <c r="AA5283" i="69"/>
  <c r="Z5283" i="69"/>
  <c r="Y5283" i="69"/>
  <c r="X5283" i="69"/>
  <c r="W5283" i="69"/>
  <c r="V5283" i="69"/>
  <c r="U5283" i="69"/>
  <c r="AA5282" i="69"/>
  <c r="Z5282" i="69"/>
  <c r="Y5282" i="69"/>
  <c r="X5282" i="69"/>
  <c r="W5282" i="69"/>
  <c r="V5282" i="69"/>
  <c r="U5282" i="69"/>
  <c r="AA5281" i="69"/>
  <c r="Z5281" i="69"/>
  <c r="Y5281" i="69"/>
  <c r="X5281" i="69"/>
  <c r="W5281" i="69"/>
  <c r="V5281" i="69"/>
  <c r="U5281" i="69"/>
  <c r="AA5280" i="69"/>
  <c r="Z5280" i="69"/>
  <c r="Y5280" i="69"/>
  <c r="X5280" i="69"/>
  <c r="W5280" i="69"/>
  <c r="V5280" i="69"/>
  <c r="U5280" i="69"/>
  <c r="AA5279" i="69"/>
  <c r="Z5279" i="69"/>
  <c r="Y5279" i="69"/>
  <c r="X5279" i="69"/>
  <c r="W5279" i="69"/>
  <c r="V5279" i="69"/>
  <c r="U5279" i="69"/>
  <c r="AA5278" i="69"/>
  <c r="Z5278" i="69"/>
  <c r="Y5278" i="69"/>
  <c r="X5278" i="69"/>
  <c r="W5278" i="69"/>
  <c r="V5278" i="69"/>
  <c r="U5278" i="69"/>
  <c r="AA5277" i="69"/>
  <c r="Z5277" i="69"/>
  <c r="Y5277" i="69"/>
  <c r="X5277" i="69"/>
  <c r="W5277" i="69"/>
  <c r="V5277" i="69"/>
  <c r="U5277" i="69"/>
  <c r="AA5276" i="69"/>
  <c r="Z5276" i="69"/>
  <c r="Y5276" i="69"/>
  <c r="X5276" i="69"/>
  <c r="W5276" i="69"/>
  <c r="V5276" i="69"/>
  <c r="U5276" i="69"/>
  <c r="AA5275" i="69"/>
  <c r="Z5275" i="69"/>
  <c r="Y5275" i="69"/>
  <c r="X5275" i="69"/>
  <c r="W5275" i="69"/>
  <c r="V5275" i="69"/>
  <c r="U5275" i="69"/>
  <c r="AA5274" i="69"/>
  <c r="Z5274" i="69"/>
  <c r="Y5274" i="69"/>
  <c r="X5274" i="69"/>
  <c r="W5274" i="69"/>
  <c r="V5274" i="69"/>
  <c r="U5274" i="69"/>
  <c r="AA5273" i="69"/>
  <c r="Z5273" i="69"/>
  <c r="Y5273" i="69"/>
  <c r="X5273" i="69"/>
  <c r="W5273" i="69"/>
  <c r="V5273" i="69"/>
  <c r="U5273" i="69"/>
  <c r="AA5272" i="69"/>
  <c r="Z5272" i="69"/>
  <c r="Y5272" i="69"/>
  <c r="X5272" i="69"/>
  <c r="W5272" i="69"/>
  <c r="V5272" i="69"/>
  <c r="U5272" i="69"/>
  <c r="AA5271" i="69"/>
  <c r="Z5271" i="69"/>
  <c r="Y5271" i="69"/>
  <c r="X5271" i="69"/>
  <c r="W5271" i="69"/>
  <c r="V5271" i="69"/>
  <c r="U5271" i="69"/>
  <c r="AA5270" i="69"/>
  <c r="Z5270" i="69"/>
  <c r="Y5270" i="69"/>
  <c r="X5270" i="69"/>
  <c r="W5270" i="69"/>
  <c r="V5270" i="69"/>
  <c r="U5270" i="69"/>
  <c r="AA5269" i="69"/>
  <c r="Z5269" i="69"/>
  <c r="Y5269" i="69"/>
  <c r="X5269" i="69"/>
  <c r="W5269" i="69"/>
  <c r="V5269" i="69"/>
  <c r="U5269" i="69"/>
  <c r="AA5268" i="69"/>
  <c r="Z5268" i="69"/>
  <c r="Y5268" i="69"/>
  <c r="X5268" i="69"/>
  <c r="W5268" i="69"/>
  <c r="V5268" i="69"/>
  <c r="U5268" i="69"/>
  <c r="AA5267" i="69"/>
  <c r="Z5267" i="69"/>
  <c r="Y5267" i="69"/>
  <c r="X5267" i="69"/>
  <c r="W5267" i="69"/>
  <c r="V5267" i="69"/>
  <c r="U5267" i="69"/>
  <c r="AA5266" i="69"/>
  <c r="Z5266" i="69"/>
  <c r="Y5266" i="69"/>
  <c r="X5266" i="69"/>
  <c r="W5266" i="69"/>
  <c r="V5266" i="69"/>
  <c r="U5266" i="69"/>
  <c r="AA5265" i="69"/>
  <c r="Z5265" i="69"/>
  <c r="Y5265" i="69"/>
  <c r="X5265" i="69"/>
  <c r="W5265" i="69"/>
  <c r="V5265" i="69"/>
  <c r="U5265" i="69"/>
  <c r="AA5264" i="69"/>
  <c r="Z5264" i="69"/>
  <c r="Y5264" i="69"/>
  <c r="X5264" i="69"/>
  <c r="W5264" i="69"/>
  <c r="V5264" i="69"/>
  <c r="U5264" i="69"/>
  <c r="AA5263" i="69"/>
  <c r="Z5263" i="69"/>
  <c r="Y5263" i="69"/>
  <c r="X5263" i="69"/>
  <c r="W5263" i="69"/>
  <c r="V5263" i="69"/>
  <c r="U5263" i="69"/>
  <c r="AA5262" i="69"/>
  <c r="Z5262" i="69"/>
  <c r="Y5262" i="69"/>
  <c r="X5262" i="69"/>
  <c r="W5262" i="69"/>
  <c r="V5262" i="69"/>
  <c r="U5262" i="69"/>
  <c r="AA5261" i="69"/>
  <c r="Z5261" i="69"/>
  <c r="Y5261" i="69"/>
  <c r="X5261" i="69"/>
  <c r="W5261" i="69"/>
  <c r="V5261" i="69"/>
  <c r="U5261" i="69"/>
  <c r="AA5260" i="69"/>
  <c r="Z5260" i="69"/>
  <c r="Y5260" i="69"/>
  <c r="X5260" i="69"/>
  <c r="W5260" i="69"/>
  <c r="V5260" i="69"/>
  <c r="U5260" i="69"/>
  <c r="AA5259" i="69"/>
  <c r="Z5259" i="69"/>
  <c r="Y5259" i="69"/>
  <c r="X5259" i="69"/>
  <c r="W5259" i="69"/>
  <c r="V5259" i="69"/>
  <c r="U5259" i="69"/>
  <c r="AA5258" i="69"/>
  <c r="Z5258" i="69"/>
  <c r="Y5258" i="69"/>
  <c r="X5258" i="69"/>
  <c r="W5258" i="69"/>
  <c r="V5258" i="69"/>
  <c r="U5258" i="69"/>
  <c r="AA5257" i="69"/>
  <c r="Z5257" i="69"/>
  <c r="Y5257" i="69"/>
  <c r="X5257" i="69"/>
  <c r="W5257" i="69"/>
  <c r="V5257" i="69"/>
  <c r="U5257" i="69"/>
  <c r="AA5256" i="69"/>
  <c r="Z5256" i="69"/>
  <c r="Y5256" i="69"/>
  <c r="X5256" i="69"/>
  <c r="W5256" i="69"/>
  <c r="V5256" i="69"/>
  <c r="U5256" i="69"/>
  <c r="AA5255" i="69"/>
  <c r="Z5255" i="69"/>
  <c r="Y5255" i="69"/>
  <c r="X5255" i="69"/>
  <c r="W5255" i="69"/>
  <c r="V5255" i="69"/>
  <c r="U5255" i="69"/>
  <c r="AA5254" i="69"/>
  <c r="Z5254" i="69"/>
  <c r="Y5254" i="69"/>
  <c r="X5254" i="69"/>
  <c r="W5254" i="69"/>
  <c r="V5254" i="69"/>
  <c r="U5254" i="69"/>
  <c r="AA5253" i="69"/>
  <c r="Z5253" i="69"/>
  <c r="Y5253" i="69"/>
  <c r="X5253" i="69"/>
  <c r="W5253" i="69"/>
  <c r="V5253" i="69"/>
  <c r="U5253" i="69"/>
  <c r="AA5252" i="69"/>
  <c r="Z5252" i="69"/>
  <c r="Y5252" i="69"/>
  <c r="X5252" i="69"/>
  <c r="W5252" i="69"/>
  <c r="V5252" i="69"/>
  <c r="U5252" i="69"/>
  <c r="AA5251" i="69"/>
  <c r="Z5251" i="69"/>
  <c r="Y5251" i="69"/>
  <c r="X5251" i="69"/>
  <c r="W5251" i="69"/>
  <c r="V5251" i="69"/>
  <c r="U5251" i="69"/>
  <c r="AA5250" i="69"/>
  <c r="Z5250" i="69"/>
  <c r="Y5250" i="69"/>
  <c r="X5250" i="69"/>
  <c r="W5250" i="69"/>
  <c r="V5250" i="69"/>
  <c r="U5250" i="69"/>
  <c r="AA5249" i="69"/>
  <c r="Z5249" i="69"/>
  <c r="Y5249" i="69"/>
  <c r="X5249" i="69"/>
  <c r="W5249" i="69"/>
  <c r="V5249" i="69"/>
  <c r="U5249" i="69"/>
  <c r="AA5248" i="69"/>
  <c r="Z5248" i="69"/>
  <c r="Y5248" i="69"/>
  <c r="X5248" i="69"/>
  <c r="W5248" i="69"/>
  <c r="V5248" i="69"/>
  <c r="U5248" i="69"/>
  <c r="AA5247" i="69"/>
  <c r="Z5247" i="69"/>
  <c r="Y5247" i="69"/>
  <c r="X5247" i="69"/>
  <c r="W5247" i="69"/>
  <c r="V5247" i="69"/>
  <c r="U5247" i="69"/>
  <c r="AA5246" i="69"/>
  <c r="Z5246" i="69"/>
  <c r="Y5246" i="69"/>
  <c r="X5246" i="69"/>
  <c r="W5246" i="69"/>
  <c r="V5246" i="69"/>
  <c r="U5246" i="69"/>
  <c r="AA5245" i="69"/>
  <c r="Z5245" i="69"/>
  <c r="Y5245" i="69"/>
  <c r="X5245" i="69"/>
  <c r="W5245" i="69"/>
  <c r="V5245" i="69"/>
  <c r="U5245" i="69"/>
  <c r="AA5244" i="69"/>
  <c r="Z5244" i="69"/>
  <c r="Y5244" i="69"/>
  <c r="X5244" i="69"/>
  <c r="W5244" i="69"/>
  <c r="V5244" i="69"/>
  <c r="U5244" i="69"/>
  <c r="AA5243" i="69"/>
  <c r="Z5243" i="69"/>
  <c r="Y5243" i="69"/>
  <c r="X5243" i="69"/>
  <c r="W5243" i="69"/>
  <c r="V5243" i="69"/>
  <c r="U5243" i="69"/>
  <c r="AA5242" i="69"/>
  <c r="Z5242" i="69"/>
  <c r="Y5242" i="69"/>
  <c r="X5242" i="69"/>
  <c r="W5242" i="69"/>
  <c r="V5242" i="69"/>
  <c r="U5242" i="69"/>
  <c r="AA5241" i="69"/>
  <c r="Z5241" i="69"/>
  <c r="Y5241" i="69"/>
  <c r="X5241" i="69"/>
  <c r="W5241" i="69"/>
  <c r="V5241" i="69"/>
  <c r="U5241" i="69"/>
  <c r="AA5240" i="69"/>
  <c r="Z5240" i="69"/>
  <c r="Y5240" i="69"/>
  <c r="X5240" i="69"/>
  <c r="W5240" i="69"/>
  <c r="V5240" i="69"/>
  <c r="U5240" i="69"/>
  <c r="AA5239" i="69"/>
  <c r="Z5239" i="69"/>
  <c r="Y5239" i="69"/>
  <c r="X5239" i="69"/>
  <c r="W5239" i="69"/>
  <c r="V5239" i="69"/>
  <c r="U5239" i="69"/>
  <c r="AA5238" i="69"/>
  <c r="Z5238" i="69"/>
  <c r="Y5238" i="69"/>
  <c r="X5238" i="69"/>
  <c r="W5238" i="69"/>
  <c r="V5238" i="69"/>
  <c r="U5238" i="69"/>
  <c r="AA5237" i="69"/>
  <c r="Z5237" i="69"/>
  <c r="Y5237" i="69"/>
  <c r="X5237" i="69"/>
  <c r="W5237" i="69"/>
  <c r="V5237" i="69"/>
  <c r="U5237" i="69"/>
  <c r="AA5236" i="69"/>
  <c r="Z5236" i="69"/>
  <c r="Y5236" i="69"/>
  <c r="X5236" i="69"/>
  <c r="W5236" i="69"/>
  <c r="V5236" i="69"/>
  <c r="U5236" i="69"/>
  <c r="AA5235" i="69"/>
  <c r="Z5235" i="69"/>
  <c r="Y5235" i="69"/>
  <c r="X5235" i="69"/>
  <c r="W5235" i="69"/>
  <c r="V5235" i="69"/>
  <c r="U5235" i="69"/>
  <c r="AA5234" i="69"/>
  <c r="Z5234" i="69"/>
  <c r="Y5234" i="69"/>
  <c r="X5234" i="69"/>
  <c r="W5234" i="69"/>
  <c r="V5234" i="69"/>
  <c r="U5234" i="69"/>
  <c r="AA5233" i="69"/>
  <c r="Z5233" i="69"/>
  <c r="Y5233" i="69"/>
  <c r="X5233" i="69"/>
  <c r="W5233" i="69"/>
  <c r="V5233" i="69"/>
  <c r="U5233" i="69"/>
  <c r="AA5232" i="69"/>
  <c r="Z5232" i="69"/>
  <c r="Y5232" i="69"/>
  <c r="X5232" i="69"/>
  <c r="W5232" i="69"/>
  <c r="V5232" i="69"/>
  <c r="U5232" i="69"/>
  <c r="AA5231" i="69"/>
  <c r="Z5231" i="69"/>
  <c r="Y5231" i="69"/>
  <c r="X5231" i="69"/>
  <c r="W5231" i="69"/>
  <c r="V5231" i="69"/>
  <c r="U5231" i="69"/>
  <c r="AA5230" i="69"/>
  <c r="Z5230" i="69"/>
  <c r="Y5230" i="69"/>
  <c r="X5230" i="69"/>
  <c r="W5230" i="69"/>
  <c r="V5230" i="69"/>
  <c r="U5230" i="69"/>
  <c r="AA5229" i="69"/>
  <c r="Z5229" i="69"/>
  <c r="Y5229" i="69"/>
  <c r="X5229" i="69"/>
  <c r="W5229" i="69"/>
  <c r="V5229" i="69"/>
  <c r="U5229" i="69"/>
  <c r="AA5228" i="69"/>
  <c r="Z5228" i="69"/>
  <c r="Y5228" i="69"/>
  <c r="X5228" i="69"/>
  <c r="W5228" i="69"/>
  <c r="V5228" i="69"/>
  <c r="U5228" i="69"/>
  <c r="AA5227" i="69"/>
  <c r="Z5227" i="69"/>
  <c r="Y5227" i="69"/>
  <c r="X5227" i="69"/>
  <c r="W5227" i="69"/>
  <c r="V5227" i="69"/>
  <c r="U5227" i="69"/>
  <c r="AA5226" i="69"/>
  <c r="Z5226" i="69"/>
  <c r="Y5226" i="69"/>
  <c r="X5226" i="69"/>
  <c r="W5226" i="69"/>
  <c r="V5226" i="69"/>
  <c r="U5226" i="69"/>
  <c r="AA5225" i="69"/>
  <c r="Z5225" i="69"/>
  <c r="Y5225" i="69"/>
  <c r="X5225" i="69"/>
  <c r="W5225" i="69"/>
  <c r="V5225" i="69"/>
  <c r="U5225" i="69"/>
  <c r="AA5224" i="69"/>
  <c r="Z5224" i="69"/>
  <c r="Y5224" i="69"/>
  <c r="X5224" i="69"/>
  <c r="W5224" i="69"/>
  <c r="V5224" i="69"/>
  <c r="U5224" i="69"/>
  <c r="AA5223" i="69"/>
  <c r="Z5223" i="69"/>
  <c r="Y5223" i="69"/>
  <c r="X5223" i="69"/>
  <c r="W5223" i="69"/>
  <c r="V5223" i="69"/>
  <c r="U5223" i="69"/>
  <c r="AA5222" i="69"/>
  <c r="Z5222" i="69"/>
  <c r="Y5222" i="69"/>
  <c r="X5222" i="69"/>
  <c r="W5222" i="69"/>
  <c r="V5222" i="69"/>
  <c r="U5222" i="69"/>
  <c r="AA5221" i="69"/>
  <c r="Z5221" i="69"/>
  <c r="Y5221" i="69"/>
  <c r="X5221" i="69"/>
  <c r="W5221" i="69"/>
  <c r="V5221" i="69"/>
  <c r="U5221" i="69"/>
  <c r="AA5220" i="69"/>
  <c r="Z5220" i="69"/>
  <c r="Y5220" i="69"/>
  <c r="X5220" i="69"/>
  <c r="W5220" i="69"/>
  <c r="V5220" i="69"/>
  <c r="U5220" i="69"/>
  <c r="AA5219" i="69"/>
  <c r="Z5219" i="69"/>
  <c r="Y5219" i="69"/>
  <c r="X5219" i="69"/>
  <c r="W5219" i="69"/>
  <c r="V5219" i="69"/>
  <c r="U5219" i="69"/>
  <c r="AA5218" i="69"/>
  <c r="Z5218" i="69"/>
  <c r="Y5218" i="69"/>
  <c r="X5218" i="69"/>
  <c r="W5218" i="69"/>
  <c r="V5218" i="69"/>
  <c r="U5218" i="69"/>
  <c r="AA5217" i="69"/>
  <c r="Z5217" i="69"/>
  <c r="Y5217" i="69"/>
  <c r="X5217" i="69"/>
  <c r="W5217" i="69"/>
  <c r="V5217" i="69"/>
  <c r="U5217" i="69"/>
  <c r="AA5216" i="69"/>
  <c r="Z5216" i="69"/>
  <c r="Y5216" i="69"/>
  <c r="X5216" i="69"/>
  <c r="W5216" i="69"/>
  <c r="V5216" i="69"/>
  <c r="U5216" i="69"/>
  <c r="AA5215" i="69"/>
  <c r="Z5215" i="69"/>
  <c r="Y5215" i="69"/>
  <c r="X5215" i="69"/>
  <c r="W5215" i="69"/>
  <c r="V5215" i="69"/>
  <c r="U5215" i="69"/>
  <c r="AA5214" i="69"/>
  <c r="Z5214" i="69"/>
  <c r="Y5214" i="69"/>
  <c r="X5214" i="69"/>
  <c r="W5214" i="69"/>
  <c r="V5214" i="69"/>
  <c r="U5214" i="69"/>
  <c r="AA5213" i="69"/>
  <c r="Z5213" i="69"/>
  <c r="Y5213" i="69"/>
  <c r="X5213" i="69"/>
  <c r="W5213" i="69"/>
  <c r="V5213" i="69"/>
  <c r="U5213" i="69"/>
  <c r="AA5212" i="69"/>
  <c r="Z5212" i="69"/>
  <c r="Y5212" i="69"/>
  <c r="X5212" i="69"/>
  <c r="W5212" i="69"/>
  <c r="V5212" i="69"/>
  <c r="U5212" i="69"/>
  <c r="AA5211" i="69"/>
  <c r="Z5211" i="69"/>
  <c r="Y5211" i="69"/>
  <c r="X5211" i="69"/>
  <c r="W5211" i="69"/>
  <c r="V5211" i="69"/>
  <c r="U5211" i="69"/>
  <c r="AA5210" i="69"/>
  <c r="Z5210" i="69"/>
  <c r="Y5210" i="69"/>
  <c r="X5210" i="69"/>
  <c r="W5210" i="69"/>
  <c r="V5210" i="69"/>
  <c r="U5210" i="69"/>
  <c r="AA5209" i="69"/>
  <c r="Z5209" i="69"/>
  <c r="Y5209" i="69"/>
  <c r="X5209" i="69"/>
  <c r="W5209" i="69"/>
  <c r="V5209" i="69"/>
  <c r="U5209" i="69"/>
  <c r="AA5208" i="69"/>
  <c r="Z5208" i="69"/>
  <c r="Y5208" i="69"/>
  <c r="X5208" i="69"/>
  <c r="W5208" i="69"/>
  <c r="V5208" i="69"/>
  <c r="U5208" i="69"/>
  <c r="AA5207" i="69"/>
  <c r="Z5207" i="69"/>
  <c r="Y5207" i="69"/>
  <c r="X5207" i="69"/>
  <c r="W5207" i="69"/>
  <c r="V5207" i="69"/>
  <c r="U5207" i="69"/>
  <c r="AA5206" i="69"/>
  <c r="Z5206" i="69"/>
  <c r="Y5206" i="69"/>
  <c r="X5206" i="69"/>
  <c r="W5206" i="69"/>
  <c r="V5206" i="69"/>
  <c r="U5206" i="69"/>
  <c r="AA5205" i="69"/>
  <c r="Z5205" i="69"/>
  <c r="Y5205" i="69"/>
  <c r="X5205" i="69"/>
  <c r="W5205" i="69"/>
  <c r="V5205" i="69"/>
  <c r="U5205" i="69"/>
  <c r="AA5204" i="69"/>
  <c r="Z5204" i="69"/>
  <c r="Y5204" i="69"/>
  <c r="X5204" i="69"/>
  <c r="W5204" i="69"/>
  <c r="V5204" i="69"/>
  <c r="U5204" i="69"/>
  <c r="AA5203" i="69"/>
  <c r="Z5203" i="69"/>
  <c r="Y5203" i="69"/>
  <c r="X5203" i="69"/>
  <c r="W5203" i="69"/>
  <c r="V5203" i="69"/>
  <c r="U5203" i="69"/>
  <c r="AA5202" i="69"/>
  <c r="Z5202" i="69"/>
  <c r="Y5202" i="69"/>
  <c r="X5202" i="69"/>
  <c r="W5202" i="69"/>
  <c r="V5202" i="69"/>
  <c r="U5202" i="69"/>
  <c r="AA5201" i="69"/>
  <c r="Z5201" i="69"/>
  <c r="Y5201" i="69"/>
  <c r="X5201" i="69"/>
  <c r="W5201" i="69"/>
  <c r="V5201" i="69"/>
  <c r="U5201" i="69"/>
  <c r="AA5200" i="69"/>
  <c r="Z5200" i="69"/>
  <c r="Y5200" i="69"/>
  <c r="X5200" i="69"/>
  <c r="W5200" i="69"/>
  <c r="V5200" i="69"/>
  <c r="U5200" i="69"/>
  <c r="AA5199" i="69"/>
  <c r="Z5199" i="69"/>
  <c r="Y5199" i="69"/>
  <c r="X5199" i="69"/>
  <c r="W5199" i="69"/>
  <c r="V5199" i="69"/>
  <c r="U5199" i="69"/>
  <c r="AA5198" i="69"/>
  <c r="Z5198" i="69"/>
  <c r="Y5198" i="69"/>
  <c r="X5198" i="69"/>
  <c r="W5198" i="69"/>
  <c r="V5198" i="69"/>
  <c r="U5198" i="69"/>
  <c r="AA5197" i="69"/>
  <c r="Z5197" i="69"/>
  <c r="Y5197" i="69"/>
  <c r="X5197" i="69"/>
  <c r="W5197" i="69"/>
  <c r="V5197" i="69"/>
  <c r="U5197" i="69"/>
  <c r="AA5196" i="69"/>
  <c r="Z5196" i="69"/>
  <c r="Y5196" i="69"/>
  <c r="X5196" i="69"/>
  <c r="W5196" i="69"/>
  <c r="V5196" i="69"/>
  <c r="U5196" i="69"/>
  <c r="AA5195" i="69"/>
  <c r="Z5195" i="69"/>
  <c r="Y5195" i="69"/>
  <c r="X5195" i="69"/>
  <c r="W5195" i="69"/>
  <c r="V5195" i="69"/>
  <c r="U5195" i="69"/>
  <c r="AA5194" i="69"/>
  <c r="Z5194" i="69"/>
  <c r="Y5194" i="69"/>
  <c r="X5194" i="69"/>
  <c r="W5194" i="69"/>
  <c r="V5194" i="69"/>
  <c r="U5194" i="69"/>
  <c r="AA5193" i="69"/>
  <c r="Z5193" i="69"/>
  <c r="Y5193" i="69"/>
  <c r="X5193" i="69"/>
  <c r="W5193" i="69"/>
  <c r="V5193" i="69"/>
  <c r="U5193" i="69"/>
  <c r="AA5192" i="69"/>
  <c r="Z5192" i="69"/>
  <c r="Y5192" i="69"/>
  <c r="X5192" i="69"/>
  <c r="W5192" i="69"/>
  <c r="V5192" i="69"/>
  <c r="U5192" i="69"/>
  <c r="AA5191" i="69"/>
  <c r="Z5191" i="69"/>
  <c r="Y5191" i="69"/>
  <c r="X5191" i="69"/>
  <c r="W5191" i="69"/>
  <c r="V5191" i="69"/>
  <c r="U5191" i="69"/>
  <c r="AA5190" i="69"/>
  <c r="Z5190" i="69"/>
  <c r="Y5190" i="69"/>
  <c r="X5190" i="69"/>
  <c r="W5190" i="69"/>
  <c r="V5190" i="69"/>
  <c r="U5190" i="69"/>
  <c r="AA5189" i="69"/>
  <c r="Z5189" i="69"/>
  <c r="Y5189" i="69"/>
  <c r="X5189" i="69"/>
  <c r="W5189" i="69"/>
  <c r="V5189" i="69"/>
  <c r="U5189" i="69"/>
  <c r="AA5188" i="69"/>
  <c r="Z5188" i="69"/>
  <c r="Y5188" i="69"/>
  <c r="X5188" i="69"/>
  <c r="W5188" i="69"/>
  <c r="V5188" i="69"/>
  <c r="U5188" i="69"/>
  <c r="AA5187" i="69"/>
  <c r="Z5187" i="69"/>
  <c r="Y5187" i="69"/>
  <c r="X5187" i="69"/>
  <c r="W5187" i="69"/>
  <c r="V5187" i="69"/>
  <c r="U5187" i="69"/>
  <c r="AA5186" i="69"/>
  <c r="Z5186" i="69"/>
  <c r="Y5186" i="69"/>
  <c r="X5186" i="69"/>
  <c r="W5186" i="69"/>
  <c r="V5186" i="69"/>
  <c r="U5186" i="69"/>
  <c r="AA5185" i="69"/>
  <c r="Z5185" i="69"/>
  <c r="Y5185" i="69"/>
  <c r="X5185" i="69"/>
  <c r="W5185" i="69"/>
  <c r="V5185" i="69"/>
  <c r="U5185" i="69"/>
  <c r="AA5184" i="69"/>
  <c r="Z5184" i="69"/>
  <c r="Y5184" i="69"/>
  <c r="X5184" i="69"/>
  <c r="W5184" i="69"/>
  <c r="V5184" i="69"/>
  <c r="U5184" i="69"/>
  <c r="AA5183" i="69"/>
  <c r="Z5183" i="69"/>
  <c r="Y5183" i="69"/>
  <c r="X5183" i="69"/>
  <c r="W5183" i="69"/>
  <c r="V5183" i="69"/>
  <c r="U5183" i="69"/>
  <c r="AA5182" i="69"/>
  <c r="Z5182" i="69"/>
  <c r="Y5182" i="69"/>
  <c r="X5182" i="69"/>
  <c r="W5182" i="69"/>
  <c r="V5182" i="69"/>
  <c r="U5182" i="69"/>
  <c r="AA5181" i="69"/>
  <c r="Z5181" i="69"/>
  <c r="Y5181" i="69"/>
  <c r="X5181" i="69"/>
  <c r="W5181" i="69"/>
  <c r="V5181" i="69"/>
  <c r="U5181" i="69"/>
  <c r="AA5180" i="69"/>
  <c r="Z5180" i="69"/>
  <c r="Y5180" i="69"/>
  <c r="X5180" i="69"/>
  <c r="W5180" i="69"/>
  <c r="V5180" i="69"/>
  <c r="U5180" i="69"/>
  <c r="AA5179" i="69"/>
  <c r="Z5179" i="69"/>
  <c r="Y5179" i="69"/>
  <c r="X5179" i="69"/>
  <c r="W5179" i="69"/>
  <c r="V5179" i="69"/>
  <c r="U5179" i="69"/>
  <c r="AA5178" i="69"/>
  <c r="Z5178" i="69"/>
  <c r="Y5178" i="69"/>
  <c r="X5178" i="69"/>
  <c r="W5178" i="69"/>
  <c r="V5178" i="69"/>
  <c r="U5178" i="69"/>
  <c r="AA5177" i="69"/>
  <c r="Z5177" i="69"/>
  <c r="Y5177" i="69"/>
  <c r="X5177" i="69"/>
  <c r="W5177" i="69"/>
  <c r="V5177" i="69"/>
  <c r="U5177" i="69"/>
  <c r="AA5176" i="69"/>
  <c r="Z5176" i="69"/>
  <c r="Y5176" i="69"/>
  <c r="X5176" i="69"/>
  <c r="W5176" i="69"/>
  <c r="V5176" i="69"/>
  <c r="U5176" i="69"/>
  <c r="AA5175" i="69"/>
  <c r="Z5175" i="69"/>
  <c r="Y5175" i="69"/>
  <c r="X5175" i="69"/>
  <c r="W5175" i="69"/>
  <c r="V5175" i="69"/>
  <c r="U5175" i="69"/>
  <c r="AA5174" i="69"/>
  <c r="Z5174" i="69"/>
  <c r="Y5174" i="69"/>
  <c r="X5174" i="69"/>
  <c r="W5174" i="69"/>
  <c r="V5174" i="69"/>
  <c r="U5174" i="69"/>
  <c r="AA5173" i="69"/>
  <c r="Z5173" i="69"/>
  <c r="Y5173" i="69"/>
  <c r="X5173" i="69"/>
  <c r="W5173" i="69"/>
  <c r="V5173" i="69"/>
  <c r="U5173" i="69"/>
  <c r="AA5172" i="69"/>
  <c r="Z5172" i="69"/>
  <c r="Y5172" i="69"/>
  <c r="X5172" i="69"/>
  <c r="W5172" i="69"/>
  <c r="V5172" i="69"/>
  <c r="U5172" i="69"/>
  <c r="AA5171" i="69"/>
  <c r="Z5171" i="69"/>
  <c r="Y5171" i="69"/>
  <c r="X5171" i="69"/>
  <c r="W5171" i="69"/>
  <c r="V5171" i="69"/>
  <c r="U5171" i="69"/>
  <c r="AA5170" i="69"/>
  <c r="Z5170" i="69"/>
  <c r="Y5170" i="69"/>
  <c r="X5170" i="69"/>
  <c r="W5170" i="69"/>
  <c r="V5170" i="69"/>
  <c r="U5170" i="69"/>
  <c r="AA5169" i="69"/>
  <c r="Z5169" i="69"/>
  <c r="Y5169" i="69"/>
  <c r="X5169" i="69"/>
  <c r="W5169" i="69"/>
  <c r="V5169" i="69"/>
  <c r="U5169" i="69"/>
  <c r="AA5168" i="69"/>
  <c r="Z5168" i="69"/>
  <c r="Y5168" i="69"/>
  <c r="X5168" i="69"/>
  <c r="W5168" i="69"/>
  <c r="V5168" i="69"/>
  <c r="U5168" i="69"/>
  <c r="AA5167" i="69"/>
  <c r="Z5167" i="69"/>
  <c r="Y5167" i="69"/>
  <c r="X5167" i="69"/>
  <c r="W5167" i="69"/>
  <c r="V5167" i="69"/>
  <c r="U5167" i="69"/>
  <c r="AA5166" i="69"/>
  <c r="Z5166" i="69"/>
  <c r="Y5166" i="69"/>
  <c r="X5166" i="69"/>
  <c r="W5166" i="69"/>
  <c r="V5166" i="69"/>
  <c r="U5166" i="69"/>
  <c r="AA5165" i="69"/>
  <c r="Z5165" i="69"/>
  <c r="Y5165" i="69"/>
  <c r="X5165" i="69"/>
  <c r="W5165" i="69"/>
  <c r="V5165" i="69"/>
  <c r="U5165" i="69"/>
  <c r="AA5164" i="69"/>
  <c r="Z5164" i="69"/>
  <c r="Y5164" i="69"/>
  <c r="X5164" i="69"/>
  <c r="W5164" i="69"/>
  <c r="V5164" i="69"/>
  <c r="U5164" i="69"/>
  <c r="AA5163" i="69"/>
  <c r="Z5163" i="69"/>
  <c r="Y5163" i="69"/>
  <c r="X5163" i="69"/>
  <c r="W5163" i="69"/>
  <c r="V5163" i="69"/>
  <c r="U5163" i="69"/>
  <c r="AA5162" i="69"/>
  <c r="Z5162" i="69"/>
  <c r="Y5162" i="69"/>
  <c r="X5162" i="69"/>
  <c r="W5162" i="69"/>
  <c r="V5162" i="69"/>
  <c r="U5162" i="69"/>
  <c r="AA5161" i="69"/>
  <c r="Z5161" i="69"/>
  <c r="Y5161" i="69"/>
  <c r="X5161" i="69"/>
  <c r="W5161" i="69"/>
  <c r="V5161" i="69"/>
  <c r="U5161" i="69"/>
  <c r="AA5160" i="69"/>
  <c r="Z5160" i="69"/>
  <c r="Y5160" i="69"/>
  <c r="X5160" i="69"/>
  <c r="W5160" i="69"/>
  <c r="V5160" i="69"/>
  <c r="U5160" i="69"/>
  <c r="AA5159" i="69"/>
  <c r="Z5159" i="69"/>
  <c r="Y5159" i="69"/>
  <c r="X5159" i="69"/>
  <c r="W5159" i="69"/>
  <c r="V5159" i="69"/>
  <c r="U5159" i="69"/>
  <c r="AA5158" i="69"/>
  <c r="Z5158" i="69"/>
  <c r="Y5158" i="69"/>
  <c r="X5158" i="69"/>
  <c r="W5158" i="69"/>
  <c r="V5158" i="69"/>
  <c r="U5158" i="69"/>
  <c r="AA5157" i="69"/>
  <c r="Z5157" i="69"/>
  <c r="Y5157" i="69"/>
  <c r="X5157" i="69"/>
  <c r="W5157" i="69"/>
  <c r="V5157" i="69"/>
  <c r="U5157" i="69"/>
  <c r="AA5156" i="69"/>
  <c r="Z5156" i="69"/>
  <c r="Y5156" i="69"/>
  <c r="X5156" i="69"/>
  <c r="W5156" i="69"/>
  <c r="V5156" i="69"/>
  <c r="U5156" i="69"/>
  <c r="AA5155" i="69"/>
  <c r="Z5155" i="69"/>
  <c r="Y5155" i="69"/>
  <c r="X5155" i="69"/>
  <c r="W5155" i="69"/>
  <c r="V5155" i="69"/>
  <c r="U5155" i="69"/>
  <c r="AA5154" i="69"/>
  <c r="Z5154" i="69"/>
  <c r="Y5154" i="69"/>
  <c r="X5154" i="69"/>
  <c r="W5154" i="69"/>
  <c r="V5154" i="69"/>
  <c r="U5154" i="69"/>
  <c r="AA5153" i="69"/>
  <c r="Z5153" i="69"/>
  <c r="Y5153" i="69"/>
  <c r="X5153" i="69"/>
  <c r="W5153" i="69"/>
  <c r="V5153" i="69"/>
  <c r="U5153" i="69"/>
  <c r="AA5152" i="69"/>
  <c r="Z5152" i="69"/>
  <c r="Y5152" i="69"/>
  <c r="X5152" i="69"/>
  <c r="W5152" i="69"/>
  <c r="V5152" i="69"/>
  <c r="U5152" i="69"/>
  <c r="AA5151" i="69"/>
  <c r="Z5151" i="69"/>
  <c r="Y5151" i="69"/>
  <c r="X5151" i="69"/>
  <c r="W5151" i="69"/>
  <c r="V5151" i="69"/>
  <c r="U5151" i="69"/>
  <c r="AA5150" i="69"/>
  <c r="Z5150" i="69"/>
  <c r="Y5150" i="69"/>
  <c r="X5150" i="69"/>
  <c r="W5150" i="69"/>
  <c r="V5150" i="69"/>
  <c r="U5150" i="69"/>
  <c r="AA5149" i="69"/>
  <c r="Z5149" i="69"/>
  <c r="Y5149" i="69"/>
  <c r="X5149" i="69"/>
  <c r="W5149" i="69"/>
  <c r="V5149" i="69"/>
  <c r="U5149" i="69"/>
  <c r="AA5148" i="69"/>
  <c r="Z5148" i="69"/>
  <c r="Y5148" i="69"/>
  <c r="X5148" i="69"/>
  <c r="W5148" i="69"/>
  <c r="V5148" i="69"/>
  <c r="U5148" i="69"/>
  <c r="AA5147" i="69"/>
  <c r="Z5147" i="69"/>
  <c r="Y5147" i="69"/>
  <c r="X5147" i="69"/>
  <c r="W5147" i="69"/>
  <c r="V5147" i="69"/>
  <c r="U5147" i="69"/>
  <c r="AA5146" i="69"/>
  <c r="Z5146" i="69"/>
  <c r="Y5146" i="69"/>
  <c r="X5146" i="69"/>
  <c r="W5146" i="69"/>
  <c r="V5146" i="69"/>
  <c r="U5146" i="69"/>
  <c r="AA5145" i="69"/>
  <c r="Z5145" i="69"/>
  <c r="Y5145" i="69"/>
  <c r="X5145" i="69"/>
  <c r="W5145" i="69"/>
  <c r="V5145" i="69"/>
  <c r="U5145" i="69"/>
  <c r="AA5144" i="69"/>
  <c r="Z5144" i="69"/>
  <c r="Y5144" i="69"/>
  <c r="X5144" i="69"/>
  <c r="W5144" i="69"/>
  <c r="V5144" i="69"/>
  <c r="U5144" i="69"/>
  <c r="AA5143" i="69"/>
  <c r="Z5143" i="69"/>
  <c r="Y5143" i="69"/>
  <c r="X5143" i="69"/>
  <c r="W5143" i="69"/>
  <c r="V5143" i="69"/>
  <c r="U5143" i="69"/>
  <c r="AA5142" i="69"/>
  <c r="Z5142" i="69"/>
  <c r="Y5142" i="69"/>
  <c r="X5142" i="69"/>
  <c r="W5142" i="69"/>
  <c r="V5142" i="69"/>
  <c r="U5142" i="69"/>
  <c r="AA5141" i="69"/>
  <c r="Z5141" i="69"/>
  <c r="Y5141" i="69"/>
  <c r="X5141" i="69"/>
  <c r="W5141" i="69"/>
  <c r="V5141" i="69"/>
  <c r="U5141" i="69"/>
  <c r="AA5140" i="69"/>
  <c r="Z5140" i="69"/>
  <c r="Y5140" i="69"/>
  <c r="X5140" i="69"/>
  <c r="W5140" i="69"/>
  <c r="V5140" i="69"/>
  <c r="U5140" i="69"/>
  <c r="AA5139" i="69"/>
  <c r="Z5139" i="69"/>
  <c r="Y5139" i="69"/>
  <c r="X5139" i="69"/>
  <c r="W5139" i="69"/>
  <c r="V5139" i="69"/>
  <c r="U5139" i="69"/>
  <c r="AA5138" i="69"/>
  <c r="Z5138" i="69"/>
  <c r="Y5138" i="69"/>
  <c r="X5138" i="69"/>
  <c r="W5138" i="69"/>
  <c r="V5138" i="69"/>
  <c r="U5138" i="69"/>
  <c r="AA5137" i="69"/>
  <c r="Z5137" i="69"/>
  <c r="Y5137" i="69"/>
  <c r="X5137" i="69"/>
  <c r="W5137" i="69"/>
  <c r="V5137" i="69"/>
  <c r="U5137" i="69"/>
  <c r="AA5136" i="69"/>
  <c r="Z5136" i="69"/>
  <c r="Y5136" i="69"/>
  <c r="X5136" i="69"/>
  <c r="W5136" i="69"/>
  <c r="V5136" i="69"/>
  <c r="U5136" i="69"/>
  <c r="AA5135" i="69"/>
  <c r="Z5135" i="69"/>
  <c r="Y5135" i="69"/>
  <c r="X5135" i="69"/>
  <c r="W5135" i="69"/>
  <c r="V5135" i="69"/>
  <c r="U5135" i="69"/>
  <c r="AA5134" i="69"/>
  <c r="Z5134" i="69"/>
  <c r="Y5134" i="69"/>
  <c r="X5134" i="69"/>
  <c r="W5134" i="69"/>
  <c r="V5134" i="69"/>
  <c r="U5134" i="69"/>
  <c r="AA5133" i="69"/>
  <c r="Z5133" i="69"/>
  <c r="Y5133" i="69"/>
  <c r="X5133" i="69"/>
  <c r="W5133" i="69"/>
  <c r="V5133" i="69"/>
  <c r="U5133" i="69"/>
  <c r="AA5132" i="69"/>
  <c r="Z5132" i="69"/>
  <c r="Y5132" i="69"/>
  <c r="X5132" i="69"/>
  <c r="W5132" i="69"/>
  <c r="V5132" i="69"/>
  <c r="U5132" i="69"/>
  <c r="AA5131" i="69"/>
  <c r="Z5131" i="69"/>
  <c r="Y5131" i="69"/>
  <c r="X5131" i="69"/>
  <c r="W5131" i="69"/>
  <c r="V5131" i="69"/>
  <c r="U5131" i="69"/>
  <c r="AA5130" i="69"/>
  <c r="Z5130" i="69"/>
  <c r="Y5130" i="69"/>
  <c r="X5130" i="69"/>
  <c r="W5130" i="69"/>
  <c r="V5130" i="69"/>
  <c r="U5130" i="69"/>
  <c r="AA5129" i="69"/>
  <c r="Z5129" i="69"/>
  <c r="Y5129" i="69"/>
  <c r="X5129" i="69"/>
  <c r="W5129" i="69"/>
  <c r="V5129" i="69"/>
  <c r="U5129" i="69"/>
  <c r="AA5128" i="69"/>
  <c r="Z5128" i="69"/>
  <c r="Y5128" i="69"/>
  <c r="X5128" i="69"/>
  <c r="W5128" i="69"/>
  <c r="V5128" i="69"/>
  <c r="U5128" i="69"/>
  <c r="AA5127" i="69"/>
  <c r="Z5127" i="69"/>
  <c r="Y5127" i="69"/>
  <c r="X5127" i="69"/>
  <c r="W5127" i="69"/>
  <c r="V5127" i="69"/>
  <c r="U5127" i="69"/>
  <c r="AA5126" i="69"/>
  <c r="Z5126" i="69"/>
  <c r="Y5126" i="69"/>
  <c r="X5126" i="69"/>
  <c r="W5126" i="69"/>
  <c r="V5126" i="69"/>
  <c r="U5126" i="69"/>
  <c r="AA5125" i="69"/>
  <c r="Z5125" i="69"/>
  <c r="Y5125" i="69"/>
  <c r="X5125" i="69"/>
  <c r="W5125" i="69"/>
  <c r="V5125" i="69"/>
  <c r="U5125" i="69"/>
  <c r="AA5124" i="69"/>
  <c r="Z5124" i="69"/>
  <c r="Y5124" i="69"/>
  <c r="X5124" i="69"/>
  <c r="W5124" i="69"/>
  <c r="V5124" i="69"/>
  <c r="U5124" i="69"/>
  <c r="AA5123" i="69"/>
  <c r="Z5123" i="69"/>
  <c r="Y5123" i="69"/>
  <c r="X5123" i="69"/>
  <c r="W5123" i="69"/>
  <c r="V5123" i="69"/>
  <c r="U5123" i="69"/>
  <c r="AA5122" i="69"/>
  <c r="Z5122" i="69"/>
  <c r="Y5122" i="69"/>
  <c r="X5122" i="69"/>
  <c r="W5122" i="69"/>
  <c r="V5122" i="69"/>
  <c r="U5122" i="69"/>
  <c r="AA5121" i="69"/>
  <c r="Z5121" i="69"/>
  <c r="Y5121" i="69"/>
  <c r="X5121" i="69"/>
  <c r="W5121" i="69"/>
  <c r="V5121" i="69"/>
  <c r="U5121" i="69"/>
  <c r="AA5120" i="69"/>
  <c r="Z5120" i="69"/>
  <c r="Y5120" i="69"/>
  <c r="X5120" i="69"/>
  <c r="W5120" i="69"/>
  <c r="V5120" i="69"/>
  <c r="U5120" i="69"/>
  <c r="AA5119" i="69"/>
  <c r="Z5119" i="69"/>
  <c r="Y5119" i="69"/>
  <c r="X5119" i="69"/>
  <c r="W5119" i="69"/>
  <c r="V5119" i="69"/>
  <c r="U5119" i="69"/>
  <c r="AA5118" i="69"/>
  <c r="Z5118" i="69"/>
  <c r="Y5118" i="69"/>
  <c r="X5118" i="69"/>
  <c r="W5118" i="69"/>
  <c r="V5118" i="69"/>
  <c r="U5118" i="69"/>
  <c r="AA5117" i="69"/>
  <c r="Z5117" i="69"/>
  <c r="Y5117" i="69"/>
  <c r="X5117" i="69"/>
  <c r="W5117" i="69"/>
  <c r="V5117" i="69"/>
  <c r="U5117" i="69"/>
  <c r="AA5116" i="69"/>
  <c r="Z5116" i="69"/>
  <c r="Y5116" i="69"/>
  <c r="X5116" i="69"/>
  <c r="W5116" i="69"/>
  <c r="V5116" i="69"/>
  <c r="U5116" i="69"/>
  <c r="AA5115" i="69"/>
  <c r="Z5115" i="69"/>
  <c r="Y5115" i="69"/>
  <c r="X5115" i="69"/>
  <c r="W5115" i="69"/>
  <c r="V5115" i="69"/>
  <c r="U5115" i="69"/>
  <c r="AA5114" i="69"/>
  <c r="Z5114" i="69"/>
  <c r="Y5114" i="69"/>
  <c r="X5114" i="69"/>
  <c r="W5114" i="69"/>
  <c r="V5114" i="69"/>
  <c r="U5114" i="69"/>
  <c r="AA5113" i="69"/>
  <c r="Z5113" i="69"/>
  <c r="Y5113" i="69"/>
  <c r="X5113" i="69"/>
  <c r="W5113" i="69"/>
  <c r="V5113" i="69"/>
  <c r="U5113" i="69"/>
  <c r="AA5112" i="69"/>
  <c r="Z5112" i="69"/>
  <c r="Y5112" i="69"/>
  <c r="X5112" i="69"/>
  <c r="W5112" i="69"/>
  <c r="V5112" i="69"/>
  <c r="U5112" i="69"/>
  <c r="AA5111" i="69"/>
  <c r="Z5111" i="69"/>
  <c r="Y5111" i="69"/>
  <c r="X5111" i="69"/>
  <c r="W5111" i="69"/>
  <c r="V5111" i="69"/>
  <c r="U5111" i="69"/>
  <c r="AA5110" i="69"/>
  <c r="Z5110" i="69"/>
  <c r="Y5110" i="69"/>
  <c r="X5110" i="69"/>
  <c r="W5110" i="69"/>
  <c r="V5110" i="69"/>
  <c r="U5110" i="69"/>
  <c r="AA5109" i="69"/>
  <c r="Z5109" i="69"/>
  <c r="Y5109" i="69"/>
  <c r="X5109" i="69"/>
  <c r="W5109" i="69"/>
  <c r="V5109" i="69"/>
  <c r="U5109" i="69"/>
  <c r="AA5108" i="69"/>
  <c r="Z5108" i="69"/>
  <c r="Y5108" i="69"/>
  <c r="X5108" i="69"/>
  <c r="W5108" i="69"/>
  <c r="V5108" i="69"/>
  <c r="U5108" i="69"/>
  <c r="AA5107" i="69"/>
  <c r="Z5107" i="69"/>
  <c r="Y5107" i="69"/>
  <c r="X5107" i="69"/>
  <c r="W5107" i="69"/>
  <c r="V5107" i="69"/>
  <c r="U5107" i="69"/>
  <c r="AA5106" i="69"/>
  <c r="Z5106" i="69"/>
  <c r="Y5106" i="69"/>
  <c r="X5106" i="69"/>
  <c r="W5106" i="69"/>
  <c r="V5106" i="69"/>
  <c r="U5106" i="69"/>
  <c r="AA5105" i="69"/>
  <c r="Z5105" i="69"/>
  <c r="Y5105" i="69"/>
  <c r="X5105" i="69"/>
  <c r="W5105" i="69"/>
  <c r="V5105" i="69"/>
  <c r="U5105" i="69"/>
  <c r="AA5104" i="69"/>
  <c r="Z5104" i="69"/>
  <c r="Y5104" i="69"/>
  <c r="X5104" i="69"/>
  <c r="W5104" i="69"/>
  <c r="V5104" i="69"/>
  <c r="U5104" i="69"/>
  <c r="AA5103" i="69"/>
  <c r="Z5103" i="69"/>
  <c r="Y5103" i="69"/>
  <c r="X5103" i="69"/>
  <c r="W5103" i="69"/>
  <c r="V5103" i="69"/>
  <c r="U5103" i="69"/>
  <c r="AA5102" i="69"/>
  <c r="Z5102" i="69"/>
  <c r="Y5102" i="69"/>
  <c r="X5102" i="69"/>
  <c r="W5102" i="69"/>
  <c r="V5102" i="69"/>
  <c r="U5102" i="69"/>
  <c r="AA5101" i="69"/>
  <c r="Z5101" i="69"/>
  <c r="Y5101" i="69"/>
  <c r="X5101" i="69"/>
  <c r="W5101" i="69"/>
  <c r="V5101" i="69"/>
  <c r="U5101" i="69"/>
  <c r="AA5100" i="69"/>
  <c r="Z5100" i="69"/>
  <c r="Y5100" i="69"/>
  <c r="X5100" i="69"/>
  <c r="W5100" i="69"/>
  <c r="V5100" i="69"/>
  <c r="U5100" i="69"/>
  <c r="AA5099" i="69"/>
  <c r="Z5099" i="69"/>
  <c r="Y5099" i="69"/>
  <c r="X5099" i="69"/>
  <c r="W5099" i="69"/>
  <c r="V5099" i="69"/>
  <c r="U5099" i="69"/>
  <c r="AA5098" i="69"/>
  <c r="Z5098" i="69"/>
  <c r="Y5098" i="69"/>
  <c r="X5098" i="69"/>
  <c r="W5098" i="69"/>
  <c r="V5098" i="69"/>
  <c r="U5098" i="69"/>
  <c r="AA5097" i="69"/>
  <c r="Z5097" i="69"/>
  <c r="Y5097" i="69"/>
  <c r="X5097" i="69"/>
  <c r="W5097" i="69"/>
  <c r="V5097" i="69"/>
  <c r="U5097" i="69"/>
  <c r="AA5096" i="69"/>
  <c r="Z5096" i="69"/>
  <c r="Y5096" i="69"/>
  <c r="X5096" i="69"/>
  <c r="W5096" i="69"/>
  <c r="V5096" i="69"/>
  <c r="U5096" i="69"/>
  <c r="AA5095" i="69"/>
  <c r="Z5095" i="69"/>
  <c r="Y5095" i="69"/>
  <c r="X5095" i="69"/>
  <c r="W5095" i="69"/>
  <c r="V5095" i="69"/>
  <c r="U5095" i="69"/>
  <c r="AA5094" i="69"/>
  <c r="Z5094" i="69"/>
  <c r="Y5094" i="69"/>
  <c r="X5094" i="69"/>
  <c r="W5094" i="69"/>
  <c r="V5094" i="69"/>
  <c r="U5094" i="69"/>
  <c r="AA5093" i="69"/>
  <c r="Z5093" i="69"/>
  <c r="Y5093" i="69"/>
  <c r="X5093" i="69"/>
  <c r="W5093" i="69"/>
  <c r="V5093" i="69"/>
  <c r="U5093" i="69"/>
  <c r="AA5092" i="69"/>
  <c r="Z5092" i="69"/>
  <c r="Y5092" i="69"/>
  <c r="X5092" i="69"/>
  <c r="W5092" i="69"/>
  <c r="V5092" i="69"/>
  <c r="U5092" i="69"/>
  <c r="AA5091" i="69"/>
  <c r="Z5091" i="69"/>
  <c r="Y5091" i="69"/>
  <c r="X5091" i="69"/>
  <c r="W5091" i="69"/>
  <c r="V5091" i="69"/>
  <c r="U5091" i="69"/>
  <c r="AA5090" i="69"/>
  <c r="Z5090" i="69"/>
  <c r="Y5090" i="69"/>
  <c r="X5090" i="69"/>
  <c r="W5090" i="69"/>
  <c r="V5090" i="69"/>
  <c r="U5090" i="69"/>
  <c r="AA5089" i="69"/>
  <c r="Z5089" i="69"/>
  <c r="Y5089" i="69"/>
  <c r="X5089" i="69"/>
  <c r="W5089" i="69"/>
  <c r="V5089" i="69"/>
  <c r="U5089" i="69"/>
  <c r="AA5088" i="69"/>
  <c r="Z5088" i="69"/>
  <c r="Y5088" i="69"/>
  <c r="X5088" i="69"/>
  <c r="W5088" i="69"/>
  <c r="V5088" i="69"/>
  <c r="U5088" i="69"/>
  <c r="AA5087" i="69"/>
  <c r="Z5087" i="69"/>
  <c r="Y5087" i="69"/>
  <c r="X5087" i="69"/>
  <c r="W5087" i="69"/>
  <c r="V5087" i="69"/>
  <c r="U5087" i="69"/>
  <c r="AA5086" i="69"/>
  <c r="Z5086" i="69"/>
  <c r="Y5086" i="69"/>
  <c r="X5086" i="69"/>
  <c r="W5086" i="69"/>
  <c r="V5086" i="69"/>
  <c r="U5086" i="69"/>
  <c r="AA5085" i="69"/>
  <c r="Z5085" i="69"/>
  <c r="Y5085" i="69"/>
  <c r="X5085" i="69"/>
  <c r="W5085" i="69"/>
  <c r="V5085" i="69"/>
  <c r="U5085" i="69"/>
  <c r="AA5084" i="69"/>
  <c r="Z5084" i="69"/>
  <c r="Y5084" i="69"/>
  <c r="X5084" i="69"/>
  <c r="W5084" i="69"/>
  <c r="V5084" i="69"/>
  <c r="U5084" i="69"/>
  <c r="AA5083" i="69"/>
  <c r="Z5083" i="69"/>
  <c r="Y5083" i="69"/>
  <c r="X5083" i="69"/>
  <c r="W5083" i="69"/>
  <c r="V5083" i="69"/>
  <c r="U5083" i="69"/>
  <c r="AA5082" i="69"/>
  <c r="Z5082" i="69"/>
  <c r="Y5082" i="69"/>
  <c r="X5082" i="69"/>
  <c r="W5082" i="69"/>
  <c r="V5082" i="69"/>
  <c r="U5082" i="69"/>
  <c r="AA5081" i="69"/>
  <c r="Z5081" i="69"/>
  <c r="Y5081" i="69"/>
  <c r="X5081" i="69"/>
  <c r="W5081" i="69"/>
  <c r="V5081" i="69"/>
  <c r="U5081" i="69"/>
  <c r="AA5080" i="69"/>
  <c r="Z5080" i="69"/>
  <c r="Y5080" i="69"/>
  <c r="X5080" i="69"/>
  <c r="W5080" i="69"/>
  <c r="V5080" i="69"/>
  <c r="U5080" i="69"/>
  <c r="AA5079" i="69"/>
  <c r="Z5079" i="69"/>
  <c r="Y5079" i="69"/>
  <c r="X5079" i="69"/>
  <c r="W5079" i="69"/>
  <c r="V5079" i="69"/>
  <c r="U5079" i="69"/>
  <c r="AA5078" i="69"/>
  <c r="Z5078" i="69"/>
  <c r="Y5078" i="69"/>
  <c r="X5078" i="69"/>
  <c r="W5078" i="69"/>
  <c r="V5078" i="69"/>
  <c r="U5078" i="69"/>
  <c r="AA5077" i="69"/>
  <c r="Z5077" i="69"/>
  <c r="Y5077" i="69"/>
  <c r="X5077" i="69"/>
  <c r="W5077" i="69"/>
  <c r="V5077" i="69"/>
  <c r="U5077" i="69"/>
  <c r="AA5076" i="69"/>
  <c r="Z5076" i="69"/>
  <c r="Y5076" i="69"/>
  <c r="X5076" i="69"/>
  <c r="W5076" i="69"/>
  <c r="V5076" i="69"/>
  <c r="U5076" i="69"/>
  <c r="AA5075" i="69"/>
  <c r="Z5075" i="69"/>
  <c r="Y5075" i="69"/>
  <c r="X5075" i="69"/>
  <c r="W5075" i="69"/>
  <c r="V5075" i="69"/>
  <c r="U5075" i="69"/>
  <c r="AA5074" i="69"/>
  <c r="Z5074" i="69"/>
  <c r="Y5074" i="69"/>
  <c r="X5074" i="69"/>
  <c r="W5074" i="69"/>
  <c r="V5074" i="69"/>
  <c r="U5074" i="69"/>
  <c r="AA5073" i="69"/>
  <c r="Z5073" i="69"/>
  <c r="Y5073" i="69"/>
  <c r="X5073" i="69"/>
  <c r="W5073" i="69"/>
  <c r="V5073" i="69"/>
  <c r="U5073" i="69"/>
  <c r="AA5072" i="69"/>
  <c r="Z5072" i="69"/>
  <c r="Y5072" i="69"/>
  <c r="X5072" i="69"/>
  <c r="W5072" i="69"/>
  <c r="V5072" i="69"/>
  <c r="U5072" i="69"/>
  <c r="AA5071" i="69"/>
  <c r="Z5071" i="69"/>
  <c r="Y5071" i="69"/>
  <c r="X5071" i="69"/>
  <c r="W5071" i="69"/>
  <c r="V5071" i="69"/>
  <c r="U5071" i="69"/>
  <c r="AA5070" i="69"/>
  <c r="Z5070" i="69"/>
  <c r="Y5070" i="69"/>
  <c r="X5070" i="69"/>
  <c r="W5070" i="69"/>
  <c r="V5070" i="69"/>
  <c r="U5070" i="69"/>
  <c r="AA5069" i="69"/>
  <c r="Z5069" i="69"/>
  <c r="Y5069" i="69"/>
  <c r="X5069" i="69"/>
  <c r="W5069" i="69"/>
  <c r="V5069" i="69"/>
  <c r="U5069" i="69"/>
  <c r="AA5068" i="69"/>
  <c r="Z5068" i="69"/>
  <c r="Y5068" i="69"/>
  <c r="X5068" i="69"/>
  <c r="W5068" i="69"/>
  <c r="V5068" i="69"/>
  <c r="U5068" i="69"/>
  <c r="AA5067" i="69"/>
  <c r="Z5067" i="69"/>
  <c r="Y5067" i="69"/>
  <c r="X5067" i="69"/>
  <c r="W5067" i="69"/>
  <c r="V5067" i="69"/>
  <c r="U5067" i="69"/>
  <c r="AA5066" i="69"/>
  <c r="Z5066" i="69"/>
  <c r="Y5066" i="69"/>
  <c r="X5066" i="69"/>
  <c r="W5066" i="69"/>
  <c r="V5066" i="69"/>
  <c r="U5066" i="69"/>
  <c r="AA5065" i="69"/>
  <c r="Z5065" i="69"/>
  <c r="Y5065" i="69"/>
  <c r="X5065" i="69"/>
  <c r="W5065" i="69"/>
  <c r="V5065" i="69"/>
  <c r="U5065" i="69"/>
  <c r="AA5064" i="69"/>
  <c r="Z5064" i="69"/>
  <c r="Y5064" i="69"/>
  <c r="X5064" i="69"/>
  <c r="W5064" i="69"/>
  <c r="V5064" i="69"/>
  <c r="U5064" i="69"/>
  <c r="AA5063" i="69"/>
  <c r="Z5063" i="69"/>
  <c r="Y5063" i="69"/>
  <c r="X5063" i="69"/>
  <c r="W5063" i="69"/>
  <c r="V5063" i="69"/>
  <c r="U5063" i="69"/>
  <c r="AA5062" i="69"/>
  <c r="Z5062" i="69"/>
  <c r="Y5062" i="69"/>
  <c r="X5062" i="69"/>
  <c r="W5062" i="69"/>
  <c r="V5062" i="69"/>
  <c r="U5062" i="69"/>
  <c r="AA5061" i="69"/>
  <c r="Z5061" i="69"/>
  <c r="Y5061" i="69"/>
  <c r="X5061" i="69"/>
  <c r="W5061" i="69"/>
  <c r="V5061" i="69"/>
  <c r="U5061" i="69"/>
  <c r="AA5060" i="69"/>
  <c r="Z5060" i="69"/>
  <c r="Y5060" i="69"/>
  <c r="X5060" i="69"/>
  <c r="W5060" i="69"/>
  <c r="V5060" i="69"/>
  <c r="U5060" i="69"/>
  <c r="AA5059" i="69"/>
  <c r="Z5059" i="69"/>
  <c r="Y5059" i="69"/>
  <c r="X5059" i="69"/>
  <c r="W5059" i="69"/>
  <c r="V5059" i="69"/>
  <c r="U5059" i="69"/>
  <c r="AA5058" i="69"/>
  <c r="Z5058" i="69"/>
  <c r="Y5058" i="69"/>
  <c r="X5058" i="69"/>
  <c r="W5058" i="69"/>
  <c r="V5058" i="69"/>
  <c r="U5058" i="69"/>
  <c r="AA5057" i="69"/>
  <c r="Z5057" i="69"/>
  <c r="Y5057" i="69"/>
  <c r="X5057" i="69"/>
  <c r="W5057" i="69"/>
  <c r="V5057" i="69"/>
  <c r="U5057" i="69"/>
  <c r="AA5056" i="69"/>
  <c r="Z5056" i="69"/>
  <c r="Y5056" i="69"/>
  <c r="X5056" i="69"/>
  <c r="W5056" i="69"/>
  <c r="V5056" i="69"/>
  <c r="U5056" i="69"/>
  <c r="AA5055" i="69"/>
  <c r="Z5055" i="69"/>
  <c r="Y5055" i="69"/>
  <c r="X5055" i="69"/>
  <c r="W5055" i="69"/>
  <c r="V5055" i="69"/>
  <c r="U5055" i="69"/>
  <c r="AA5054" i="69"/>
  <c r="Z5054" i="69"/>
  <c r="Y5054" i="69"/>
  <c r="X5054" i="69"/>
  <c r="W5054" i="69"/>
  <c r="V5054" i="69"/>
  <c r="U5054" i="69"/>
  <c r="AA5053" i="69"/>
  <c r="Z5053" i="69"/>
  <c r="Y5053" i="69"/>
  <c r="X5053" i="69"/>
  <c r="W5053" i="69"/>
  <c r="V5053" i="69"/>
  <c r="U5053" i="69"/>
  <c r="AA5052" i="69"/>
  <c r="Z5052" i="69"/>
  <c r="Y5052" i="69"/>
  <c r="X5052" i="69"/>
  <c r="W5052" i="69"/>
  <c r="V5052" i="69"/>
  <c r="U5052" i="69"/>
  <c r="AA5051" i="69"/>
  <c r="Z5051" i="69"/>
  <c r="Y5051" i="69"/>
  <c r="X5051" i="69"/>
  <c r="W5051" i="69"/>
  <c r="V5051" i="69"/>
  <c r="U5051" i="69"/>
  <c r="AA5050" i="69"/>
  <c r="Z5050" i="69"/>
  <c r="Y5050" i="69"/>
  <c r="X5050" i="69"/>
  <c r="W5050" i="69"/>
  <c r="V5050" i="69"/>
  <c r="U5050" i="69"/>
  <c r="AA5049" i="69"/>
  <c r="Z5049" i="69"/>
  <c r="Y5049" i="69"/>
  <c r="X5049" i="69"/>
  <c r="W5049" i="69"/>
  <c r="V5049" i="69"/>
  <c r="U5049" i="69"/>
  <c r="AA5048" i="69"/>
  <c r="Z5048" i="69"/>
  <c r="Y5048" i="69"/>
  <c r="X5048" i="69"/>
  <c r="W5048" i="69"/>
  <c r="V5048" i="69"/>
  <c r="U5048" i="69"/>
  <c r="AA5047" i="69"/>
  <c r="Z5047" i="69"/>
  <c r="Y5047" i="69"/>
  <c r="X5047" i="69"/>
  <c r="W5047" i="69"/>
  <c r="V5047" i="69"/>
  <c r="U5047" i="69"/>
  <c r="AA5046" i="69"/>
  <c r="Z5046" i="69"/>
  <c r="Y5046" i="69"/>
  <c r="X5046" i="69"/>
  <c r="W5046" i="69"/>
  <c r="V5046" i="69"/>
  <c r="U5046" i="69"/>
  <c r="AA5045" i="69"/>
  <c r="Z5045" i="69"/>
  <c r="Y5045" i="69"/>
  <c r="X5045" i="69"/>
  <c r="W5045" i="69"/>
  <c r="V5045" i="69"/>
  <c r="U5045" i="69"/>
  <c r="AA5044" i="69"/>
  <c r="Z5044" i="69"/>
  <c r="Y5044" i="69"/>
  <c r="X5044" i="69"/>
  <c r="W5044" i="69"/>
  <c r="V5044" i="69"/>
  <c r="U5044" i="69"/>
  <c r="AA5043" i="69"/>
  <c r="Z5043" i="69"/>
  <c r="Y5043" i="69"/>
  <c r="X5043" i="69"/>
  <c r="W5043" i="69"/>
  <c r="V5043" i="69"/>
  <c r="U5043" i="69"/>
  <c r="AA5042" i="69"/>
  <c r="Z5042" i="69"/>
  <c r="Y5042" i="69"/>
  <c r="X5042" i="69"/>
  <c r="W5042" i="69"/>
  <c r="V5042" i="69"/>
  <c r="U5042" i="69"/>
  <c r="AA5041" i="69"/>
  <c r="Z5041" i="69"/>
  <c r="Y5041" i="69"/>
  <c r="X5041" i="69"/>
  <c r="W5041" i="69"/>
  <c r="V5041" i="69"/>
  <c r="U5041" i="69"/>
  <c r="AA5040" i="69"/>
  <c r="Z5040" i="69"/>
  <c r="Y5040" i="69"/>
  <c r="X5040" i="69"/>
  <c r="W5040" i="69"/>
  <c r="V5040" i="69"/>
  <c r="U5040" i="69"/>
  <c r="AA5039" i="69"/>
  <c r="Z5039" i="69"/>
  <c r="Y5039" i="69"/>
  <c r="X5039" i="69"/>
  <c r="W5039" i="69"/>
  <c r="V5039" i="69"/>
  <c r="U5039" i="69"/>
  <c r="AA5038" i="69"/>
  <c r="Z5038" i="69"/>
  <c r="Y5038" i="69"/>
  <c r="X5038" i="69"/>
  <c r="W5038" i="69"/>
  <c r="V5038" i="69"/>
  <c r="U5038" i="69"/>
  <c r="AA5037" i="69"/>
  <c r="Z5037" i="69"/>
  <c r="Y5037" i="69"/>
  <c r="X5037" i="69"/>
  <c r="W5037" i="69"/>
  <c r="V5037" i="69"/>
  <c r="U5037" i="69"/>
  <c r="AA5036" i="69"/>
  <c r="Z5036" i="69"/>
  <c r="Y5036" i="69"/>
  <c r="X5036" i="69"/>
  <c r="W5036" i="69"/>
  <c r="V5036" i="69"/>
  <c r="U5036" i="69"/>
  <c r="AA5035" i="69"/>
  <c r="Z5035" i="69"/>
  <c r="Y5035" i="69"/>
  <c r="X5035" i="69"/>
  <c r="W5035" i="69"/>
  <c r="V5035" i="69"/>
  <c r="U5035" i="69"/>
  <c r="AA5034" i="69"/>
  <c r="Z5034" i="69"/>
  <c r="Y5034" i="69"/>
  <c r="X5034" i="69"/>
  <c r="W5034" i="69"/>
  <c r="V5034" i="69"/>
  <c r="U5034" i="69"/>
  <c r="AA5033" i="69"/>
  <c r="Z5033" i="69"/>
  <c r="Y5033" i="69"/>
  <c r="X5033" i="69"/>
  <c r="W5033" i="69"/>
  <c r="V5033" i="69"/>
  <c r="U5033" i="69"/>
  <c r="AA5032" i="69"/>
  <c r="Z5032" i="69"/>
  <c r="Y5032" i="69"/>
  <c r="X5032" i="69"/>
  <c r="W5032" i="69"/>
  <c r="V5032" i="69"/>
  <c r="U5032" i="69"/>
  <c r="AA5031" i="69"/>
  <c r="Z5031" i="69"/>
  <c r="Y5031" i="69"/>
  <c r="X5031" i="69"/>
  <c r="W5031" i="69"/>
  <c r="V5031" i="69"/>
  <c r="U5031" i="69"/>
  <c r="AA5030" i="69"/>
  <c r="Z5030" i="69"/>
  <c r="Y5030" i="69"/>
  <c r="X5030" i="69"/>
  <c r="W5030" i="69"/>
  <c r="V5030" i="69"/>
  <c r="U5030" i="69"/>
  <c r="AA5029" i="69"/>
  <c r="Z5029" i="69"/>
  <c r="Y5029" i="69"/>
  <c r="X5029" i="69"/>
  <c r="W5029" i="69"/>
  <c r="V5029" i="69"/>
  <c r="U5029" i="69"/>
  <c r="AA5028" i="69"/>
  <c r="Z5028" i="69"/>
  <c r="Y5028" i="69"/>
  <c r="X5028" i="69"/>
  <c r="W5028" i="69"/>
  <c r="V5028" i="69"/>
  <c r="U5028" i="69"/>
  <c r="AA5027" i="69"/>
  <c r="Z5027" i="69"/>
  <c r="Y5027" i="69"/>
  <c r="X5027" i="69"/>
  <c r="W5027" i="69"/>
  <c r="V5027" i="69"/>
  <c r="U5027" i="69"/>
  <c r="AA5026" i="69"/>
  <c r="Z5026" i="69"/>
  <c r="Y5026" i="69"/>
  <c r="X5026" i="69"/>
  <c r="W5026" i="69"/>
  <c r="V5026" i="69"/>
  <c r="U5026" i="69"/>
  <c r="AA5025" i="69"/>
  <c r="Z5025" i="69"/>
  <c r="Y5025" i="69"/>
  <c r="X5025" i="69"/>
  <c r="W5025" i="69"/>
  <c r="V5025" i="69"/>
  <c r="U5025" i="69"/>
  <c r="AA5024" i="69"/>
  <c r="Z5024" i="69"/>
  <c r="Y5024" i="69"/>
  <c r="X5024" i="69"/>
  <c r="W5024" i="69"/>
  <c r="V5024" i="69"/>
  <c r="U5024" i="69"/>
  <c r="AA5023" i="69"/>
  <c r="Z5023" i="69"/>
  <c r="Y5023" i="69"/>
  <c r="X5023" i="69"/>
  <c r="W5023" i="69"/>
  <c r="V5023" i="69"/>
  <c r="U5023" i="69"/>
  <c r="AA5022" i="69"/>
  <c r="Z5022" i="69"/>
  <c r="Y5022" i="69"/>
  <c r="X5022" i="69"/>
  <c r="W5022" i="69"/>
  <c r="V5022" i="69"/>
  <c r="U5022" i="69"/>
  <c r="AA5021" i="69"/>
  <c r="Z5021" i="69"/>
  <c r="Y5021" i="69"/>
  <c r="X5021" i="69"/>
  <c r="W5021" i="69"/>
  <c r="V5021" i="69"/>
  <c r="U5021" i="69"/>
  <c r="AA5020" i="69"/>
  <c r="Z5020" i="69"/>
  <c r="Y5020" i="69"/>
  <c r="X5020" i="69"/>
  <c r="W5020" i="69"/>
  <c r="V5020" i="69"/>
  <c r="U5020" i="69"/>
  <c r="AA5019" i="69"/>
  <c r="Z5019" i="69"/>
  <c r="Y5019" i="69"/>
  <c r="X5019" i="69"/>
  <c r="W5019" i="69"/>
  <c r="V5019" i="69"/>
  <c r="U5019" i="69"/>
  <c r="AA5018" i="69"/>
  <c r="Z5018" i="69"/>
  <c r="Y5018" i="69"/>
  <c r="X5018" i="69"/>
  <c r="W5018" i="69"/>
  <c r="V5018" i="69"/>
  <c r="U5018" i="69"/>
  <c r="AA5017" i="69"/>
  <c r="Z5017" i="69"/>
  <c r="Y5017" i="69"/>
  <c r="X5017" i="69"/>
  <c r="W5017" i="69"/>
  <c r="V5017" i="69"/>
  <c r="U5017" i="69"/>
  <c r="AA5016" i="69"/>
  <c r="Z5016" i="69"/>
  <c r="Y5016" i="69"/>
  <c r="X5016" i="69"/>
  <c r="W5016" i="69"/>
  <c r="V5016" i="69"/>
  <c r="U5016" i="69"/>
  <c r="AA5015" i="69"/>
  <c r="Z5015" i="69"/>
  <c r="Y5015" i="69"/>
  <c r="X5015" i="69"/>
  <c r="W5015" i="69"/>
  <c r="V5015" i="69"/>
  <c r="U5015" i="69"/>
  <c r="AA5014" i="69"/>
  <c r="Z5014" i="69"/>
  <c r="Y5014" i="69"/>
  <c r="X5014" i="69"/>
  <c r="W5014" i="69"/>
  <c r="V5014" i="69"/>
  <c r="U5014" i="69"/>
  <c r="AA5013" i="69"/>
  <c r="Z5013" i="69"/>
  <c r="Y5013" i="69"/>
  <c r="X5013" i="69"/>
  <c r="W5013" i="69"/>
  <c r="V5013" i="69"/>
  <c r="U5013" i="69"/>
  <c r="AA5012" i="69"/>
  <c r="Z5012" i="69"/>
  <c r="Y5012" i="69"/>
  <c r="X5012" i="69"/>
  <c r="W5012" i="69"/>
  <c r="V5012" i="69"/>
  <c r="U5012" i="69"/>
  <c r="AA5011" i="69"/>
  <c r="Z5011" i="69"/>
  <c r="Y5011" i="69"/>
  <c r="X5011" i="69"/>
  <c r="W5011" i="69"/>
  <c r="V5011" i="69"/>
  <c r="U5011" i="69"/>
  <c r="AA5010" i="69"/>
  <c r="Z5010" i="69"/>
  <c r="Y5010" i="69"/>
  <c r="X5010" i="69"/>
  <c r="W5010" i="69"/>
  <c r="V5010" i="69"/>
  <c r="U5010" i="69"/>
  <c r="AA5009" i="69"/>
  <c r="Z5009" i="69"/>
  <c r="Y5009" i="69"/>
  <c r="X5009" i="69"/>
  <c r="W5009" i="69"/>
  <c r="V5009" i="69"/>
  <c r="U5009" i="69"/>
  <c r="AA5008" i="69"/>
  <c r="Z5008" i="69"/>
  <c r="Y5008" i="69"/>
  <c r="X5008" i="69"/>
  <c r="W5008" i="69"/>
  <c r="V5008" i="69"/>
  <c r="U5008" i="69"/>
  <c r="AA5007" i="69"/>
  <c r="Z5007" i="69"/>
  <c r="Y5007" i="69"/>
  <c r="X5007" i="69"/>
  <c r="W5007" i="69"/>
  <c r="V5007" i="69"/>
  <c r="U5007" i="69"/>
  <c r="AA5006" i="69"/>
  <c r="Z5006" i="69"/>
  <c r="Y5006" i="69"/>
  <c r="X5006" i="69"/>
  <c r="W5006" i="69"/>
  <c r="V5006" i="69"/>
  <c r="U5006" i="69"/>
  <c r="AA5005" i="69"/>
  <c r="Z5005" i="69"/>
  <c r="Y5005" i="69"/>
  <c r="X5005" i="69"/>
  <c r="W5005" i="69"/>
  <c r="V5005" i="69"/>
  <c r="U5005" i="69"/>
  <c r="AA5004" i="69"/>
  <c r="Z5004" i="69"/>
  <c r="Y5004" i="69"/>
  <c r="X5004" i="69"/>
  <c r="W5004" i="69"/>
  <c r="V5004" i="69"/>
  <c r="U5004" i="69"/>
  <c r="AA5003" i="69"/>
  <c r="Z5003" i="69"/>
  <c r="Y5003" i="69"/>
  <c r="X5003" i="69"/>
  <c r="W5003" i="69"/>
  <c r="V5003" i="69"/>
  <c r="U5003" i="69"/>
  <c r="AA5002" i="69"/>
  <c r="Z5002" i="69"/>
  <c r="Y5002" i="69"/>
  <c r="X5002" i="69"/>
  <c r="W5002" i="69"/>
  <c r="V5002" i="69"/>
  <c r="U5002" i="69"/>
  <c r="AA5001" i="69"/>
  <c r="Z5001" i="69"/>
  <c r="Y5001" i="69"/>
  <c r="X5001" i="69"/>
  <c r="W5001" i="69"/>
  <c r="V5001" i="69"/>
  <c r="U5001" i="69"/>
  <c r="AA5000" i="69"/>
  <c r="Z5000" i="69"/>
  <c r="Y5000" i="69"/>
  <c r="X5000" i="69"/>
  <c r="W5000" i="69"/>
  <c r="V5000" i="69"/>
  <c r="U5000" i="69"/>
  <c r="AA4999" i="69"/>
  <c r="Z4999" i="69"/>
  <c r="Y4999" i="69"/>
  <c r="X4999" i="69"/>
  <c r="W4999" i="69"/>
  <c r="V4999" i="69"/>
  <c r="U4999" i="69"/>
  <c r="AA4998" i="69"/>
  <c r="Z4998" i="69"/>
  <c r="Y4998" i="69"/>
  <c r="X4998" i="69"/>
  <c r="W4998" i="69"/>
  <c r="V4998" i="69"/>
  <c r="U4998" i="69"/>
  <c r="AA4997" i="69"/>
  <c r="Z4997" i="69"/>
  <c r="Y4997" i="69"/>
  <c r="X4997" i="69"/>
  <c r="W4997" i="69"/>
  <c r="V4997" i="69"/>
  <c r="U4997" i="69"/>
  <c r="AA4996" i="69"/>
  <c r="Z4996" i="69"/>
  <c r="Y4996" i="69"/>
  <c r="X4996" i="69"/>
  <c r="W4996" i="69"/>
  <c r="V4996" i="69"/>
  <c r="U4996" i="69"/>
  <c r="AA4995" i="69"/>
  <c r="Z4995" i="69"/>
  <c r="Y4995" i="69"/>
  <c r="X4995" i="69"/>
  <c r="W4995" i="69"/>
  <c r="V4995" i="69"/>
  <c r="U4995" i="69"/>
  <c r="AA4994" i="69"/>
  <c r="Z4994" i="69"/>
  <c r="Y4994" i="69"/>
  <c r="X4994" i="69"/>
  <c r="W4994" i="69"/>
  <c r="V4994" i="69"/>
  <c r="U4994" i="69"/>
  <c r="AA4993" i="69"/>
  <c r="Z4993" i="69"/>
  <c r="Y4993" i="69"/>
  <c r="X4993" i="69"/>
  <c r="W4993" i="69"/>
  <c r="V4993" i="69"/>
  <c r="U4993" i="69"/>
  <c r="AA4992" i="69"/>
  <c r="Z4992" i="69"/>
  <c r="Y4992" i="69"/>
  <c r="X4992" i="69"/>
  <c r="W4992" i="69"/>
  <c r="V4992" i="69"/>
  <c r="U4992" i="69"/>
  <c r="AA4991" i="69"/>
  <c r="Z4991" i="69"/>
  <c r="Y4991" i="69"/>
  <c r="X4991" i="69"/>
  <c r="W4991" i="69"/>
  <c r="V4991" i="69"/>
  <c r="U4991" i="69"/>
  <c r="AA4990" i="69"/>
  <c r="Z4990" i="69"/>
  <c r="Y4990" i="69"/>
  <c r="X4990" i="69"/>
  <c r="W4990" i="69"/>
  <c r="V4990" i="69"/>
  <c r="U4990" i="69"/>
  <c r="AA4989" i="69"/>
  <c r="Z4989" i="69"/>
  <c r="Y4989" i="69"/>
  <c r="X4989" i="69"/>
  <c r="W4989" i="69"/>
  <c r="V4989" i="69"/>
  <c r="U4989" i="69"/>
  <c r="AA4988" i="69"/>
  <c r="Z4988" i="69"/>
  <c r="Y4988" i="69"/>
  <c r="X4988" i="69"/>
  <c r="W4988" i="69"/>
  <c r="V4988" i="69"/>
  <c r="U4988" i="69"/>
  <c r="AA4987" i="69"/>
  <c r="Z4987" i="69"/>
  <c r="Y4987" i="69"/>
  <c r="X4987" i="69"/>
  <c r="W4987" i="69"/>
  <c r="V4987" i="69"/>
  <c r="U4987" i="69"/>
  <c r="AA4986" i="69"/>
  <c r="Z4986" i="69"/>
  <c r="Y4986" i="69"/>
  <c r="X4986" i="69"/>
  <c r="W4986" i="69"/>
  <c r="V4986" i="69"/>
  <c r="U4986" i="69"/>
  <c r="AA4985" i="69"/>
  <c r="Z4985" i="69"/>
  <c r="Y4985" i="69"/>
  <c r="X4985" i="69"/>
  <c r="W4985" i="69"/>
  <c r="V4985" i="69"/>
  <c r="U4985" i="69"/>
  <c r="AA4984" i="69"/>
  <c r="Z4984" i="69"/>
  <c r="Y4984" i="69"/>
  <c r="X4984" i="69"/>
  <c r="W4984" i="69"/>
  <c r="V4984" i="69"/>
  <c r="U4984" i="69"/>
  <c r="AA4983" i="69"/>
  <c r="Z4983" i="69"/>
  <c r="Y4983" i="69"/>
  <c r="X4983" i="69"/>
  <c r="W4983" i="69"/>
  <c r="V4983" i="69"/>
  <c r="U4983" i="69"/>
  <c r="AA4982" i="69"/>
  <c r="Z4982" i="69"/>
  <c r="Y4982" i="69"/>
  <c r="X4982" i="69"/>
  <c r="W4982" i="69"/>
  <c r="V4982" i="69"/>
  <c r="U4982" i="69"/>
  <c r="AA4981" i="69"/>
  <c r="Z4981" i="69"/>
  <c r="Y4981" i="69"/>
  <c r="X4981" i="69"/>
  <c r="W4981" i="69"/>
  <c r="V4981" i="69"/>
  <c r="U4981" i="69"/>
  <c r="AA4980" i="69"/>
  <c r="Z4980" i="69"/>
  <c r="Y4980" i="69"/>
  <c r="X4980" i="69"/>
  <c r="W4980" i="69"/>
  <c r="V4980" i="69"/>
  <c r="U4980" i="69"/>
  <c r="AA4979" i="69"/>
  <c r="Z4979" i="69"/>
  <c r="Y4979" i="69"/>
  <c r="X4979" i="69"/>
  <c r="W4979" i="69"/>
  <c r="V4979" i="69"/>
  <c r="U4979" i="69"/>
  <c r="AA4978" i="69"/>
  <c r="Z4978" i="69"/>
  <c r="Y4978" i="69"/>
  <c r="X4978" i="69"/>
  <c r="W4978" i="69"/>
  <c r="V4978" i="69"/>
  <c r="U4978" i="69"/>
  <c r="AA4977" i="69"/>
  <c r="Z4977" i="69"/>
  <c r="Y4977" i="69"/>
  <c r="X4977" i="69"/>
  <c r="W4977" i="69"/>
  <c r="V4977" i="69"/>
  <c r="U4977" i="69"/>
  <c r="AA4976" i="69"/>
  <c r="Z4976" i="69"/>
  <c r="Y4976" i="69"/>
  <c r="X4976" i="69"/>
  <c r="W4976" i="69"/>
  <c r="V4976" i="69"/>
  <c r="U4976" i="69"/>
  <c r="AA4975" i="69"/>
  <c r="Z4975" i="69"/>
  <c r="Y4975" i="69"/>
  <c r="X4975" i="69"/>
  <c r="W4975" i="69"/>
  <c r="V4975" i="69"/>
  <c r="U4975" i="69"/>
  <c r="AA4974" i="69"/>
  <c r="Z4974" i="69"/>
  <c r="Y4974" i="69"/>
  <c r="X4974" i="69"/>
  <c r="W4974" i="69"/>
  <c r="V4974" i="69"/>
  <c r="U4974" i="69"/>
  <c r="AA4973" i="69"/>
  <c r="Z4973" i="69"/>
  <c r="Y4973" i="69"/>
  <c r="X4973" i="69"/>
  <c r="W4973" i="69"/>
  <c r="V4973" i="69"/>
  <c r="U4973" i="69"/>
  <c r="AA4972" i="69"/>
  <c r="Z4972" i="69"/>
  <c r="Y4972" i="69"/>
  <c r="X4972" i="69"/>
  <c r="W4972" i="69"/>
  <c r="V4972" i="69"/>
  <c r="U4972" i="69"/>
  <c r="AA4971" i="69"/>
  <c r="Z4971" i="69"/>
  <c r="Y4971" i="69"/>
  <c r="X4971" i="69"/>
  <c r="W4971" i="69"/>
  <c r="V4971" i="69"/>
  <c r="U4971" i="69"/>
  <c r="AA4970" i="69"/>
  <c r="Z4970" i="69"/>
  <c r="Y4970" i="69"/>
  <c r="X4970" i="69"/>
  <c r="W4970" i="69"/>
  <c r="V4970" i="69"/>
  <c r="U4970" i="69"/>
  <c r="AA4969" i="69"/>
  <c r="Z4969" i="69"/>
  <c r="Y4969" i="69"/>
  <c r="X4969" i="69"/>
  <c r="W4969" i="69"/>
  <c r="V4969" i="69"/>
  <c r="U4969" i="69"/>
  <c r="AA4968" i="69"/>
  <c r="Z4968" i="69"/>
  <c r="Y4968" i="69"/>
  <c r="X4968" i="69"/>
  <c r="W4968" i="69"/>
  <c r="V4968" i="69"/>
  <c r="U4968" i="69"/>
  <c r="AA4967" i="69"/>
  <c r="Z4967" i="69"/>
  <c r="Y4967" i="69"/>
  <c r="X4967" i="69"/>
  <c r="W4967" i="69"/>
  <c r="V4967" i="69"/>
  <c r="U4967" i="69"/>
  <c r="AA4966" i="69"/>
  <c r="Z4966" i="69"/>
  <c r="Y4966" i="69"/>
  <c r="X4966" i="69"/>
  <c r="W4966" i="69"/>
  <c r="V4966" i="69"/>
  <c r="U4966" i="69"/>
  <c r="AA4965" i="69"/>
  <c r="Z4965" i="69"/>
  <c r="Y4965" i="69"/>
  <c r="X4965" i="69"/>
  <c r="W4965" i="69"/>
  <c r="V4965" i="69"/>
  <c r="U4965" i="69"/>
  <c r="AA4964" i="69"/>
  <c r="Z4964" i="69"/>
  <c r="Y4964" i="69"/>
  <c r="X4964" i="69"/>
  <c r="W4964" i="69"/>
  <c r="V4964" i="69"/>
  <c r="U4964" i="69"/>
  <c r="AA4963" i="69"/>
  <c r="Z4963" i="69"/>
  <c r="Y4963" i="69"/>
  <c r="X4963" i="69"/>
  <c r="W4963" i="69"/>
  <c r="V4963" i="69"/>
  <c r="U4963" i="69"/>
  <c r="AA4962" i="69"/>
  <c r="Z4962" i="69"/>
  <c r="Y4962" i="69"/>
  <c r="X4962" i="69"/>
  <c r="W4962" i="69"/>
  <c r="V4962" i="69"/>
  <c r="U4962" i="69"/>
  <c r="AA4961" i="69"/>
  <c r="Z4961" i="69"/>
  <c r="Y4961" i="69"/>
  <c r="X4961" i="69"/>
  <c r="W4961" i="69"/>
  <c r="V4961" i="69"/>
  <c r="U4961" i="69"/>
  <c r="AA4960" i="69"/>
  <c r="Z4960" i="69"/>
  <c r="Y4960" i="69"/>
  <c r="X4960" i="69"/>
  <c r="W4960" i="69"/>
  <c r="V4960" i="69"/>
  <c r="U4960" i="69"/>
  <c r="AA4959" i="69"/>
  <c r="Z4959" i="69"/>
  <c r="Y4959" i="69"/>
  <c r="X4959" i="69"/>
  <c r="W4959" i="69"/>
  <c r="V4959" i="69"/>
  <c r="U4959" i="69"/>
  <c r="AA4958" i="69"/>
  <c r="Z4958" i="69"/>
  <c r="Y4958" i="69"/>
  <c r="X4958" i="69"/>
  <c r="W4958" i="69"/>
  <c r="V4958" i="69"/>
  <c r="U4958" i="69"/>
  <c r="AA4957" i="69"/>
  <c r="Z4957" i="69"/>
  <c r="Y4957" i="69"/>
  <c r="X4957" i="69"/>
  <c r="W4957" i="69"/>
  <c r="V4957" i="69"/>
  <c r="U4957" i="69"/>
  <c r="AA4956" i="69"/>
  <c r="Z4956" i="69"/>
  <c r="Y4956" i="69"/>
  <c r="X4956" i="69"/>
  <c r="W4956" i="69"/>
  <c r="V4956" i="69"/>
  <c r="U4956" i="69"/>
  <c r="AA4955" i="69"/>
  <c r="Z4955" i="69"/>
  <c r="Y4955" i="69"/>
  <c r="X4955" i="69"/>
  <c r="W4955" i="69"/>
  <c r="V4955" i="69"/>
  <c r="U4955" i="69"/>
  <c r="AA4954" i="69"/>
  <c r="Z4954" i="69"/>
  <c r="Y4954" i="69"/>
  <c r="X4954" i="69"/>
  <c r="W4954" i="69"/>
  <c r="V4954" i="69"/>
  <c r="U4954" i="69"/>
  <c r="AA4953" i="69"/>
  <c r="Z4953" i="69"/>
  <c r="Y4953" i="69"/>
  <c r="X4953" i="69"/>
  <c r="W4953" i="69"/>
  <c r="V4953" i="69"/>
  <c r="U4953" i="69"/>
  <c r="AA4952" i="69"/>
  <c r="Z4952" i="69"/>
  <c r="Y4952" i="69"/>
  <c r="X4952" i="69"/>
  <c r="W4952" i="69"/>
  <c r="V4952" i="69"/>
  <c r="U4952" i="69"/>
  <c r="AA4951" i="69"/>
  <c r="Z4951" i="69"/>
  <c r="Y4951" i="69"/>
  <c r="X4951" i="69"/>
  <c r="W4951" i="69"/>
  <c r="V4951" i="69"/>
  <c r="U4951" i="69"/>
  <c r="AA4950" i="69"/>
  <c r="Z4950" i="69"/>
  <c r="Y4950" i="69"/>
  <c r="X4950" i="69"/>
  <c r="W4950" i="69"/>
  <c r="V4950" i="69"/>
  <c r="U4950" i="69"/>
  <c r="AA4949" i="69"/>
  <c r="Z4949" i="69"/>
  <c r="Y4949" i="69"/>
  <c r="X4949" i="69"/>
  <c r="W4949" i="69"/>
  <c r="V4949" i="69"/>
  <c r="U4949" i="69"/>
  <c r="AA4948" i="69"/>
  <c r="Z4948" i="69"/>
  <c r="Y4948" i="69"/>
  <c r="X4948" i="69"/>
  <c r="W4948" i="69"/>
  <c r="V4948" i="69"/>
  <c r="U4948" i="69"/>
  <c r="AA4947" i="69"/>
  <c r="Z4947" i="69"/>
  <c r="Y4947" i="69"/>
  <c r="X4947" i="69"/>
  <c r="W4947" i="69"/>
  <c r="V4947" i="69"/>
  <c r="U4947" i="69"/>
  <c r="AA4946" i="69"/>
  <c r="Z4946" i="69"/>
  <c r="Y4946" i="69"/>
  <c r="X4946" i="69"/>
  <c r="W4946" i="69"/>
  <c r="V4946" i="69"/>
  <c r="U4946" i="69"/>
  <c r="AA4945" i="69"/>
  <c r="Z4945" i="69"/>
  <c r="Y4945" i="69"/>
  <c r="X4945" i="69"/>
  <c r="W4945" i="69"/>
  <c r="V4945" i="69"/>
  <c r="U4945" i="69"/>
  <c r="AA4944" i="69"/>
  <c r="Z4944" i="69"/>
  <c r="Y4944" i="69"/>
  <c r="X4944" i="69"/>
  <c r="W4944" i="69"/>
  <c r="V4944" i="69"/>
  <c r="U4944" i="69"/>
  <c r="AA4943" i="69"/>
  <c r="Z4943" i="69"/>
  <c r="Y4943" i="69"/>
  <c r="X4943" i="69"/>
  <c r="W4943" i="69"/>
  <c r="V4943" i="69"/>
  <c r="U4943" i="69"/>
  <c r="AA4942" i="69"/>
  <c r="Z4942" i="69"/>
  <c r="Y4942" i="69"/>
  <c r="X4942" i="69"/>
  <c r="W4942" i="69"/>
  <c r="V4942" i="69"/>
  <c r="U4942" i="69"/>
  <c r="AA4941" i="69"/>
  <c r="Z4941" i="69"/>
  <c r="Y4941" i="69"/>
  <c r="X4941" i="69"/>
  <c r="W4941" i="69"/>
  <c r="V4941" i="69"/>
  <c r="U4941" i="69"/>
  <c r="AA4940" i="69"/>
  <c r="Z4940" i="69"/>
  <c r="Y4940" i="69"/>
  <c r="X4940" i="69"/>
  <c r="W4940" i="69"/>
  <c r="V4940" i="69"/>
  <c r="U4940" i="69"/>
  <c r="AA4939" i="69"/>
  <c r="Z4939" i="69"/>
  <c r="Y4939" i="69"/>
  <c r="X4939" i="69"/>
  <c r="W4939" i="69"/>
  <c r="V4939" i="69"/>
  <c r="U4939" i="69"/>
  <c r="AA4938" i="69"/>
  <c r="Z4938" i="69"/>
  <c r="Y4938" i="69"/>
  <c r="X4938" i="69"/>
  <c r="W4938" i="69"/>
  <c r="V4938" i="69"/>
  <c r="U4938" i="69"/>
  <c r="AA4937" i="69"/>
  <c r="Z4937" i="69"/>
  <c r="Y4937" i="69"/>
  <c r="X4937" i="69"/>
  <c r="W4937" i="69"/>
  <c r="V4937" i="69"/>
  <c r="U4937" i="69"/>
  <c r="AA4936" i="69"/>
  <c r="Z4936" i="69"/>
  <c r="Y4936" i="69"/>
  <c r="X4936" i="69"/>
  <c r="W4936" i="69"/>
  <c r="V4936" i="69"/>
  <c r="U4936" i="69"/>
  <c r="AA4935" i="69"/>
  <c r="Z4935" i="69"/>
  <c r="Y4935" i="69"/>
  <c r="X4935" i="69"/>
  <c r="W4935" i="69"/>
  <c r="V4935" i="69"/>
  <c r="U4935" i="69"/>
  <c r="AA4934" i="69"/>
  <c r="Z4934" i="69"/>
  <c r="Y4934" i="69"/>
  <c r="X4934" i="69"/>
  <c r="W4934" i="69"/>
  <c r="V4934" i="69"/>
  <c r="U4934" i="69"/>
  <c r="AA4933" i="69"/>
  <c r="Z4933" i="69"/>
  <c r="Y4933" i="69"/>
  <c r="X4933" i="69"/>
  <c r="W4933" i="69"/>
  <c r="V4933" i="69"/>
  <c r="U4933" i="69"/>
  <c r="AA4932" i="69"/>
  <c r="Z4932" i="69"/>
  <c r="Y4932" i="69"/>
  <c r="X4932" i="69"/>
  <c r="W4932" i="69"/>
  <c r="V4932" i="69"/>
  <c r="U4932" i="69"/>
  <c r="AA4931" i="69"/>
  <c r="Z4931" i="69"/>
  <c r="Y4931" i="69"/>
  <c r="X4931" i="69"/>
  <c r="W4931" i="69"/>
  <c r="V4931" i="69"/>
  <c r="U4931" i="69"/>
  <c r="AA4930" i="69"/>
  <c r="Z4930" i="69"/>
  <c r="Y4930" i="69"/>
  <c r="X4930" i="69"/>
  <c r="W4930" i="69"/>
  <c r="V4930" i="69"/>
  <c r="U4930" i="69"/>
  <c r="AA4929" i="69"/>
  <c r="Z4929" i="69"/>
  <c r="Y4929" i="69"/>
  <c r="X4929" i="69"/>
  <c r="W4929" i="69"/>
  <c r="V4929" i="69"/>
  <c r="U4929" i="69"/>
  <c r="AA4928" i="69"/>
  <c r="Z4928" i="69"/>
  <c r="Y4928" i="69"/>
  <c r="X4928" i="69"/>
  <c r="W4928" i="69"/>
  <c r="V4928" i="69"/>
  <c r="U4928" i="69"/>
  <c r="AA4927" i="69"/>
  <c r="Z4927" i="69"/>
  <c r="Y4927" i="69"/>
  <c r="X4927" i="69"/>
  <c r="W4927" i="69"/>
  <c r="V4927" i="69"/>
  <c r="U4927" i="69"/>
  <c r="AA4926" i="69"/>
  <c r="Z4926" i="69"/>
  <c r="Y4926" i="69"/>
  <c r="X4926" i="69"/>
  <c r="W4926" i="69"/>
  <c r="V4926" i="69"/>
  <c r="U4926" i="69"/>
  <c r="AA4925" i="69"/>
  <c r="Z4925" i="69"/>
  <c r="Y4925" i="69"/>
  <c r="X4925" i="69"/>
  <c r="W4925" i="69"/>
  <c r="V4925" i="69"/>
  <c r="U4925" i="69"/>
  <c r="AA4924" i="69"/>
  <c r="Z4924" i="69"/>
  <c r="Y4924" i="69"/>
  <c r="X4924" i="69"/>
  <c r="W4924" i="69"/>
  <c r="V4924" i="69"/>
  <c r="U4924" i="69"/>
  <c r="AA4923" i="69"/>
  <c r="Z4923" i="69"/>
  <c r="Y4923" i="69"/>
  <c r="X4923" i="69"/>
  <c r="W4923" i="69"/>
  <c r="V4923" i="69"/>
  <c r="U4923" i="69"/>
  <c r="AA4922" i="69"/>
  <c r="Z4922" i="69"/>
  <c r="Y4922" i="69"/>
  <c r="X4922" i="69"/>
  <c r="W4922" i="69"/>
  <c r="V4922" i="69"/>
  <c r="U4922" i="69"/>
  <c r="AA4921" i="69"/>
  <c r="Z4921" i="69"/>
  <c r="Y4921" i="69"/>
  <c r="X4921" i="69"/>
  <c r="W4921" i="69"/>
  <c r="V4921" i="69"/>
  <c r="U4921" i="69"/>
  <c r="AA4920" i="69"/>
  <c r="Z4920" i="69"/>
  <c r="Y4920" i="69"/>
  <c r="X4920" i="69"/>
  <c r="W4920" i="69"/>
  <c r="V4920" i="69"/>
  <c r="U4920" i="69"/>
  <c r="AA4919" i="69"/>
  <c r="Z4919" i="69"/>
  <c r="Y4919" i="69"/>
  <c r="X4919" i="69"/>
  <c r="W4919" i="69"/>
  <c r="V4919" i="69"/>
  <c r="U4919" i="69"/>
  <c r="AA4918" i="69"/>
  <c r="Z4918" i="69"/>
  <c r="Y4918" i="69"/>
  <c r="X4918" i="69"/>
  <c r="W4918" i="69"/>
  <c r="V4918" i="69"/>
  <c r="U4918" i="69"/>
  <c r="AA4917" i="69"/>
  <c r="Z4917" i="69"/>
  <c r="Y4917" i="69"/>
  <c r="X4917" i="69"/>
  <c r="W4917" i="69"/>
  <c r="V4917" i="69"/>
  <c r="U4917" i="69"/>
  <c r="AA4916" i="69"/>
  <c r="Z4916" i="69"/>
  <c r="Y4916" i="69"/>
  <c r="X4916" i="69"/>
  <c r="W4916" i="69"/>
  <c r="V4916" i="69"/>
  <c r="U4916" i="69"/>
  <c r="AA4915" i="69"/>
  <c r="Z4915" i="69"/>
  <c r="Y4915" i="69"/>
  <c r="X4915" i="69"/>
  <c r="W4915" i="69"/>
  <c r="V4915" i="69"/>
  <c r="U4915" i="69"/>
  <c r="AA4914" i="69"/>
  <c r="Z4914" i="69"/>
  <c r="Y4914" i="69"/>
  <c r="X4914" i="69"/>
  <c r="W4914" i="69"/>
  <c r="V4914" i="69"/>
  <c r="U4914" i="69"/>
  <c r="AA4913" i="69"/>
  <c r="Z4913" i="69"/>
  <c r="Y4913" i="69"/>
  <c r="X4913" i="69"/>
  <c r="W4913" i="69"/>
  <c r="V4913" i="69"/>
  <c r="U4913" i="69"/>
  <c r="AA4912" i="69"/>
  <c r="Z4912" i="69"/>
  <c r="Y4912" i="69"/>
  <c r="X4912" i="69"/>
  <c r="W4912" i="69"/>
  <c r="V4912" i="69"/>
  <c r="U4912" i="69"/>
  <c r="AA4911" i="69"/>
  <c r="Z4911" i="69"/>
  <c r="Y4911" i="69"/>
  <c r="X4911" i="69"/>
  <c r="W4911" i="69"/>
  <c r="V4911" i="69"/>
  <c r="U4911" i="69"/>
  <c r="AA4910" i="69"/>
  <c r="Z4910" i="69"/>
  <c r="Y4910" i="69"/>
  <c r="X4910" i="69"/>
  <c r="W4910" i="69"/>
  <c r="V4910" i="69"/>
  <c r="U4910" i="69"/>
  <c r="AA4909" i="69"/>
  <c r="Z4909" i="69"/>
  <c r="Y4909" i="69"/>
  <c r="X4909" i="69"/>
  <c r="W4909" i="69"/>
  <c r="V4909" i="69"/>
  <c r="U4909" i="69"/>
  <c r="AA4908" i="69"/>
  <c r="Z4908" i="69"/>
  <c r="Y4908" i="69"/>
  <c r="X4908" i="69"/>
  <c r="W4908" i="69"/>
  <c r="V4908" i="69"/>
  <c r="U4908" i="69"/>
  <c r="AA4907" i="69"/>
  <c r="Z4907" i="69"/>
  <c r="Y4907" i="69"/>
  <c r="X4907" i="69"/>
  <c r="W4907" i="69"/>
  <c r="V4907" i="69"/>
  <c r="U4907" i="69"/>
  <c r="AA4906" i="69"/>
  <c r="Z4906" i="69"/>
  <c r="Y4906" i="69"/>
  <c r="X4906" i="69"/>
  <c r="W4906" i="69"/>
  <c r="V4906" i="69"/>
  <c r="U4906" i="69"/>
  <c r="AA4905" i="69"/>
  <c r="Z4905" i="69"/>
  <c r="Y4905" i="69"/>
  <c r="X4905" i="69"/>
  <c r="W4905" i="69"/>
  <c r="V4905" i="69"/>
  <c r="U4905" i="69"/>
  <c r="AA4904" i="69"/>
  <c r="Z4904" i="69"/>
  <c r="Y4904" i="69"/>
  <c r="X4904" i="69"/>
  <c r="W4904" i="69"/>
  <c r="V4904" i="69"/>
  <c r="U4904" i="69"/>
  <c r="AA4903" i="69"/>
  <c r="Z4903" i="69"/>
  <c r="Y4903" i="69"/>
  <c r="X4903" i="69"/>
  <c r="W4903" i="69"/>
  <c r="V4903" i="69"/>
  <c r="U4903" i="69"/>
  <c r="AA4902" i="69"/>
  <c r="Z4902" i="69"/>
  <c r="Y4902" i="69"/>
  <c r="X4902" i="69"/>
  <c r="W4902" i="69"/>
  <c r="V4902" i="69"/>
  <c r="U4902" i="69"/>
  <c r="AA4901" i="69"/>
  <c r="Z4901" i="69"/>
  <c r="Y4901" i="69"/>
  <c r="X4901" i="69"/>
  <c r="W4901" i="69"/>
  <c r="V4901" i="69"/>
  <c r="U4901" i="69"/>
  <c r="AA4900" i="69"/>
  <c r="Z4900" i="69"/>
  <c r="Y4900" i="69"/>
  <c r="X4900" i="69"/>
  <c r="W4900" i="69"/>
  <c r="V4900" i="69"/>
  <c r="U4900" i="69"/>
  <c r="AA4899" i="69"/>
  <c r="Z4899" i="69"/>
  <c r="Y4899" i="69"/>
  <c r="X4899" i="69"/>
  <c r="W4899" i="69"/>
  <c r="V4899" i="69"/>
  <c r="U4899" i="69"/>
  <c r="AA4898" i="69"/>
  <c r="Z4898" i="69"/>
  <c r="Y4898" i="69"/>
  <c r="X4898" i="69"/>
  <c r="W4898" i="69"/>
  <c r="V4898" i="69"/>
  <c r="U4898" i="69"/>
  <c r="AA4897" i="69"/>
  <c r="Z4897" i="69"/>
  <c r="Y4897" i="69"/>
  <c r="X4897" i="69"/>
  <c r="W4897" i="69"/>
  <c r="V4897" i="69"/>
  <c r="U4897" i="69"/>
  <c r="AA4896" i="69"/>
  <c r="Z4896" i="69"/>
  <c r="Y4896" i="69"/>
  <c r="X4896" i="69"/>
  <c r="W4896" i="69"/>
  <c r="V4896" i="69"/>
  <c r="U4896" i="69"/>
  <c r="AA4895" i="69"/>
  <c r="Z4895" i="69"/>
  <c r="Y4895" i="69"/>
  <c r="X4895" i="69"/>
  <c r="W4895" i="69"/>
  <c r="V4895" i="69"/>
  <c r="U4895" i="69"/>
  <c r="AA4894" i="69"/>
  <c r="Z4894" i="69"/>
  <c r="Y4894" i="69"/>
  <c r="X4894" i="69"/>
  <c r="W4894" i="69"/>
  <c r="V4894" i="69"/>
  <c r="U4894" i="69"/>
  <c r="AA4893" i="69"/>
  <c r="Z4893" i="69"/>
  <c r="Y4893" i="69"/>
  <c r="X4893" i="69"/>
  <c r="W4893" i="69"/>
  <c r="V4893" i="69"/>
  <c r="U4893" i="69"/>
  <c r="AA4892" i="69"/>
  <c r="Z4892" i="69"/>
  <c r="Y4892" i="69"/>
  <c r="X4892" i="69"/>
  <c r="W4892" i="69"/>
  <c r="V4892" i="69"/>
  <c r="U4892" i="69"/>
  <c r="AA4891" i="69"/>
  <c r="Z4891" i="69"/>
  <c r="Y4891" i="69"/>
  <c r="X4891" i="69"/>
  <c r="W4891" i="69"/>
  <c r="V4891" i="69"/>
  <c r="U4891" i="69"/>
  <c r="AA4890" i="69"/>
  <c r="Z4890" i="69"/>
  <c r="Y4890" i="69"/>
  <c r="X4890" i="69"/>
  <c r="W4890" i="69"/>
  <c r="V4890" i="69"/>
  <c r="U4890" i="69"/>
  <c r="AA4889" i="69"/>
  <c r="Z4889" i="69"/>
  <c r="Y4889" i="69"/>
  <c r="X4889" i="69"/>
  <c r="W4889" i="69"/>
  <c r="V4889" i="69"/>
  <c r="U4889" i="69"/>
  <c r="AA4888" i="69"/>
  <c r="Z4888" i="69"/>
  <c r="Y4888" i="69"/>
  <c r="X4888" i="69"/>
  <c r="W4888" i="69"/>
  <c r="V4888" i="69"/>
  <c r="U4888" i="69"/>
  <c r="AA4887" i="69"/>
  <c r="Z4887" i="69"/>
  <c r="Y4887" i="69"/>
  <c r="X4887" i="69"/>
  <c r="W4887" i="69"/>
  <c r="V4887" i="69"/>
  <c r="U4887" i="69"/>
  <c r="AA4886" i="69"/>
  <c r="Z4886" i="69"/>
  <c r="Y4886" i="69"/>
  <c r="X4886" i="69"/>
  <c r="W4886" i="69"/>
  <c r="V4886" i="69"/>
  <c r="U4886" i="69"/>
  <c r="AA4885" i="69"/>
  <c r="Z4885" i="69"/>
  <c r="Y4885" i="69"/>
  <c r="X4885" i="69"/>
  <c r="W4885" i="69"/>
  <c r="V4885" i="69"/>
  <c r="U4885" i="69"/>
  <c r="AA4884" i="69"/>
  <c r="Z4884" i="69"/>
  <c r="Y4884" i="69"/>
  <c r="X4884" i="69"/>
  <c r="W4884" i="69"/>
  <c r="V4884" i="69"/>
  <c r="U4884" i="69"/>
  <c r="AA4883" i="69"/>
  <c r="Z4883" i="69"/>
  <c r="Y4883" i="69"/>
  <c r="X4883" i="69"/>
  <c r="W4883" i="69"/>
  <c r="V4883" i="69"/>
  <c r="U4883" i="69"/>
  <c r="AA4882" i="69"/>
  <c r="Z4882" i="69"/>
  <c r="Y4882" i="69"/>
  <c r="X4882" i="69"/>
  <c r="W4882" i="69"/>
  <c r="V4882" i="69"/>
  <c r="U4882" i="69"/>
  <c r="AA4881" i="69"/>
  <c r="Z4881" i="69"/>
  <c r="Y4881" i="69"/>
  <c r="X4881" i="69"/>
  <c r="W4881" i="69"/>
  <c r="V4881" i="69"/>
  <c r="U4881" i="69"/>
  <c r="AA4880" i="69"/>
  <c r="Z4880" i="69"/>
  <c r="Y4880" i="69"/>
  <c r="X4880" i="69"/>
  <c r="W4880" i="69"/>
  <c r="V4880" i="69"/>
  <c r="U4880" i="69"/>
  <c r="AA4879" i="69"/>
  <c r="Z4879" i="69"/>
  <c r="Y4879" i="69"/>
  <c r="X4879" i="69"/>
  <c r="W4879" i="69"/>
  <c r="V4879" i="69"/>
  <c r="U4879" i="69"/>
  <c r="AA4878" i="69"/>
  <c r="Z4878" i="69"/>
  <c r="Y4878" i="69"/>
  <c r="X4878" i="69"/>
  <c r="W4878" i="69"/>
  <c r="V4878" i="69"/>
  <c r="U4878" i="69"/>
  <c r="AA4877" i="69"/>
  <c r="Z4877" i="69"/>
  <c r="Y4877" i="69"/>
  <c r="X4877" i="69"/>
  <c r="W4877" i="69"/>
  <c r="V4877" i="69"/>
  <c r="U4877" i="69"/>
  <c r="AA4876" i="69"/>
  <c r="Z4876" i="69"/>
  <c r="Y4876" i="69"/>
  <c r="X4876" i="69"/>
  <c r="W4876" i="69"/>
  <c r="V4876" i="69"/>
  <c r="U4876" i="69"/>
  <c r="AA4875" i="69"/>
  <c r="Z4875" i="69"/>
  <c r="Y4875" i="69"/>
  <c r="X4875" i="69"/>
  <c r="W4875" i="69"/>
  <c r="V4875" i="69"/>
  <c r="U4875" i="69"/>
  <c r="AA4874" i="69"/>
  <c r="Z4874" i="69"/>
  <c r="Y4874" i="69"/>
  <c r="X4874" i="69"/>
  <c r="W4874" i="69"/>
  <c r="V4874" i="69"/>
  <c r="U4874" i="69"/>
  <c r="AA4873" i="69"/>
  <c r="Z4873" i="69"/>
  <c r="Y4873" i="69"/>
  <c r="X4873" i="69"/>
  <c r="W4873" i="69"/>
  <c r="V4873" i="69"/>
  <c r="U4873" i="69"/>
  <c r="AA4872" i="69"/>
  <c r="Z4872" i="69"/>
  <c r="Y4872" i="69"/>
  <c r="X4872" i="69"/>
  <c r="W4872" i="69"/>
  <c r="V4872" i="69"/>
  <c r="U4872" i="69"/>
  <c r="AA4871" i="69"/>
  <c r="Z4871" i="69"/>
  <c r="Y4871" i="69"/>
  <c r="X4871" i="69"/>
  <c r="W4871" i="69"/>
  <c r="V4871" i="69"/>
  <c r="U4871" i="69"/>
  <c r="AA4870" i="69"/>
  <c r="Z4870" i="69"/>
  <c r="Y4870" i="69"/>
  <c r="X4870" i="69"/>
  <c r="W4870" i="69"/>
  <c r="V4870" i="69"/>
  <c r="U4870" i="69"/>
  <c r="AA4869" i="69"/>
  <c r="Z4869" i="69"/>
  <c r="Y4869" i="69"/>
  <c r="X4869" i="69"/>
  <c r="W4869" i="69"/>
  <c r="V4869" i="69"/>
  <c r="U4869" i="69"/>
  <c r="AA4868" i="69"/>
  <c r="Z4868" i="69"/>
  <c r="Y4868" i="69"/>
  <c r="X4868" i="69"/>
  <c r="W4868" i="69"/>
  <c r="V4868" i="69"/>
  <c r="U4868" i="69"/>
  <c r="AA4867" i="69"/>
  <c r="Z4867" i="69"/>
  <c r="Y4867" i="69"/>
  <c r="X4867" i="69"/>
  <c r="W4867" i="69"/>
  <c r="V4867" i="69"/>
  <c r="U4867" i="69"/>
  <c r="AA4866" i="69"/>
  <c r="Z4866" i="69"/>
  <c r="Y4866" i="69"/>
  <c r="X4866" i="69"/>
  <c r="W4866" i="69"/>
  <c r="V4866" i="69"/>
  <c r="U4866" i="69"/>
  <c r="AA4865" i="69"/>
  <c r="Z4865" i="69"/>
  <c r="Y4865" i="69"/>
  <c r="X4865" i="69"/>
  <c r="W4865" i="69"/>
  <c r="V4865" i="69"/>
  <c r="U4865" i="69"/>
  <c r="AA4864" i="69"/>
  <c r="Z4864" i="69"/>
  <c r="Y4864" i="69"/>
  <c r="X4864" i="69"/>
  <c r="W4864" i="69"/>
  <c r="V4864" i="69"/>
  <c r="U4864" i="69"/>
  <c r="AA4863" i="69"/>
  <c r="Z4863" i="69"/>
  <c r="Y4863" i="69"/>
  <c r="X4863" i="69"/>
  <c r="W4863" i="69"/>
  <c r="V4863" i="69"/>
  <c r="U4863" i="69"/>
  <c r="AA4862" i="69"/>
  <c r="Z4862" i="69"/>
  <c r="Y4862" i="69"/>
  <c r="X4862" i="69"/>
  <c r="W4862" i="69"/>
  <c r="V4862" i="69"/>
  <c r="U4862" i="69"/>
  <c r="AA4861" i="69"/>
  <c r="Z4861" i="69"/>
  <c r="Y4861" i="69"/>
  <c r="X4861" i="69"/>
  <c r="W4861" i="69"/>
  <c r="V4861" i="69"/>
  <c r="U4861" i="69"/>
  <c r="AA4860" i="69"/>
  <c r="Z4860" i="69"/>
  <c r="Y4860" i="69"/>
  <c r="X4860" i="69"/>
  <c r="W4860" i="69"/>
  <c r="V4860" i="69"/>
  <c r="U4860" i="69"/>
  <c r="AA4859" i="69"/>
  <c r="Z4859" i="69"/>
  <c r="Y4859" i="69"/>
  <c r="X4859" i="69"/>
  <c r="W4859" i="69"/>
  <c r="V4859" i="69"/>
  <c r="U4859" i="69"/>
  <c r="AA4858" i="69"/>
  <c r="Z4858" i="69"/>
  <c r="Y4858" i="69"/>
  <c r="X4858" i="69"/>
  <c r="W4858" i="69"/>
  <c r="V4858" i="69"/>
  <c r="U4858" i="69"/>
  <c r="AA4857" i="69"/>
  <c r="Z4857" i="69"/>
  <c r="Y4857" i="69"/>
  <c r="X4857" i="69"/>
  <c r="W4857" i="69"/>
  <c r="V4857" i="69"/>
  <c r="U4857" i="69"/>
  <c r="AA4856" i="69"/>
  <c r="Z4856" i="69"/>
  <c r="Y4856" i="69"/>
  <c r="X4856" i="69"/>
  <c r="W4856" i="69"/>
  <c r="V4856" i="69"/>
  <c r="U4856" i="69"/>
  <c r="AA4855" i="69"/>
  <c r="Z4855" i="69"/>
  <c r="Y4855" i="69"/>
  <c r="X4855" i="69"/>
  <c r="W4855" i="69"/>
  <c r="V4855" i="69"/>
  <c r="U4855" i="69"/>
  <c r="AA4854" i="69"/>
  <c r="Z4854" i="69"/>
  <c r="Y4854" i="69"/>
  <c r="X4854" i="69"/>
  <c r="W4854" i="69"/>
  <c r="V4854" i="69"/>
  <c r="U4854" i="69"/>
  <c r="AA4853" i="69"/>
  <c r="Z4853" i="69"/>
  <c r="Y4853" i="69"/>
  <c r="X4853" i="69"/>
  <c r="W4853" i="69"/>
  <c r="V4853" i="69"/>
  <c r="U4853" i="69"/>
  <c r="AA4852" i="69"/>
  <c r="Z4852" i="69"/>
  <c r="Y4852" i="69"/>
  <c r="X4852" i="69"/>
  <c r="W4852" i="69"/>
  <c r="V4852" i="69"/>
  <c r="U4852" i="69"/>
  <c r="AA4851" i="69"/>
  <c r="Z4851" i="69"/>
  <c r="Y4851" i="69"/>
  <c r="X4851" i="69"/>
  <c r="W4851" i="69"/>
  <c r="V4851" i="69"/>
  <c r="U4851" i="69"/>
  <c r="AA4850" i="69"/>
  <c r="Z4850" i="69"/>
  <c r="Y4850" i="69"/>
  <c r="X4850" i="69"/>
  <c r="W4850" i="69"/>
  <c r="V4850" i="69"/>
  <c r="U4850" i="69"/>
  <c r="AA4849" i="69"/>
  <c r="Z4849" i="69"/>
  <c r="Y4849" i="69"/>
  <c r="X4849" i="69"/>
  <c r="W4849" i="69"/>
  <c r="V4849" i="69"/>
  <c r="U4849" i="69"/>
  <c r="AA4848" i="69"/>
  <c r="Z4848" i="69"/>
  <c r="Y4848" i="69"/>
  <c r="X4848" i="69"/>
  <c r="W4848" i="69"/>
  <c r="V4848" i="69"/>
  <c r="U4848" i="69"/>
  <c r="AA4847" i="69"/>
  <c r="Z4847" i="69"/>
  <c r="Y4847" i="69"/>
  <c r="X4847" i="69"/>
  <c r="W4847" i="69"/>
  <c r="V4847" i="69"/>
  <c r="U4847" i="69"/>
  <c r="AA4846" i="69"/>
  <c r="Z4846" i="69"/>
  <c r="Y4846" i="69"/>
  <c r="X4846" i="69"/>
  <c r="W4846" i="69"/>
  <c r="V4846" i="69"/>
  <c r="U4846" i="69"/>
  <c r="AA4845" i="69"/>
  <c r="Z4845" i="69"/>
  <c r="Y4845" i="69"/>
  <c r="X4845" i="69"/>
  <c r="W4845" i="69"/>
  <c r="V4845" i="69"/>
  <c r="U4845" i="69"/>
  <c r="AA4844" i="69"/>
  <c r="Z4844" i="69"/>
  <c r="Y4844" i="69"/>
  <c r="X4844" i="69"/>
  <c r="W4844" i="69"/>
  <c r="V4844" i="69"/>
  <c r="U4844" i="69"/>
  <c r="AA4843" i="69"/>
  <c r="Z4843" i="69"/>
  <c r="Y4843" i="69"/>
  <c r="X4843" i="69"/>
  <c r="W4843" i="69"/>
  <c r="V4843" i="69"/>
  <c r="U4843" i="69"/>
  <c r="AA4842" i="69"/>
  <c r="Z4842" i="69"/>
  <c r="Y4842" i="69"/>
  <c r="X4842" i="69"/>
  <c r="W4842" i="69"/>
  <c r="V4842" i="69"/>
  <c r="U4842" i="69"/>
  <c r="AA4841" i="69"/>
  <c r="Z4841" i="69"/>
  <c r="Y4841" i="69"/>
  <c r="X4841" i="69"/>
  <c r="W4841" i="69"/>
  <c r="V4841" i="69"/>
  <c r="U4841" i="69"/>
  <c r="AA4840" i="69"/>
  <c r="Z4840" i="69"/>
  <c r="Y4840" i="69"/>
  <c r="X4840" i="69"/>
  <c r="W4840" i="69"/>
  <c r="V4840" i="69"/>
  <c r="U4840" i="69"/>
  <c r="AA4839" i="69"/>
  <c r="Z4839" i="69"/>
  <c r="Y4839" i="69"/>
  <c r="X4839" i="69"/>
  <c r="W4839" i="69"/>
  <c r="V4839" i="69"/>
  <c r="U4839" i="69"/>
  <c r="AA4838" i="69"/>
  <c r="Z4838" i="69"/>
  <c r="Y4838" i="69"/>
  <c r="X4838" i="69"/>
  <c r="W4838" i="69"/>
  <c r="V4838" i="69"/>
  <c r="U4838" i="69"/>
  <c r="AA4837" i="69"/>
  <c r="Z4837" i="69"/>
  <c r="Y4837" i="69"/>
  <c r="X4837" i="69"/>
  <c r="W4837" i="69"/>
  <c r="V4837" i="69"/>
  <c r="U4837" i="69"/>
  <c r="AA4836" i="69"/>
  <c r="Z4836" i="69"/>
  <c r="Y4836" i="69"/>
  <c r="X4836" i="69"/>
  <c r="W4836" i="69"/>
  <c r="V4836" i="69"/>
  <c r="U4836" i="69"/>
  <c r="AA4835" i="69"/>
  <c r="Z4835" i="69"/>
  <c r="Y4835" i="69"/>
  <c r="X4835" i="69"/>
  <c r="W4835" i="69"/>
  <c r="V4835" i="69"/>
  <c r="U4835" i="69"/>
  <c r="AA4834" i="69"/>
  <c r="Z4834" i="69"/>
  <c r="Y4834" i="69"/>
  <c r="X4834" i="69"/>
  <c r="W4834" i="69"/>
  <c r="V4834" i="69"/>
  <c r="U4834" i="69"/>
  <c r="AA4833" i="69"/>
  <c r="Z4833" i="69"/>
  <c r="Y4833" i="69"/>
  <c r="X4833" i="69"/>
  <c r="W4833" i="69"/>
  <c r="V4833" i="69"/>
  <c r="U4833" i="69"/>
  <c r="AA4832" i="69"/>
  <c r="Z4832" i="69"/>
  <c r="Y4832" i="69"/>
  <c r="X4832" i="69"/>
  <c r="W4832" i="69"/>
  <c r="V4832" i="69"/>
  <c r="U4832" i="69"/>
  <c r="AA4831" i="69"/>
  <c r="Z4831" i="69"/>
  <c r="Y4831" i="69"/>
  <c r="X4831" i="69"/>
  <c r="W4831" i="69"/>
  <c r="V4831" i="69"/>
  <c r="U4831" i="69"/>
  <c r="AA4830" i="69"/>
  <c r="Z4830" i="69"/>
  <c r="Y4830" i="69"/>
  <c r="X4830" i="69"/>
  <c r="W4830" i="69"/>
  <c r="V4830" i="69"/>
  <c r="U4830" i="69"/>
  <c r="AA4829" i="69"/>
  <c r="Z4829" i="69"/>
  <c r="Y4829" i="69"/>
  <c r="X4829" i="69"/>
  <c r="W4829" i="69"/>
  <c r="V4829" i="69"/>
  <c r="U4829" i="69"/>
  <c r="AA4828" i="69"/>
  <c r="Z4828" i="69"/>
  <c r="Y4828" i="69"/>
  <c r="X4828" i="69"/>
  <c r="W4828" i="69"/>
  <c r="V4828" i="69"/>
  <c r="U4828" i="69"/>
  <c r="AA4827" i="69"/>
  <c r="Z4827" i="69"/>
  <c r="Y4827" i="69"/>
  <c r="X4827" i="69"/>
  <c r="W4827" i="69"/>
  <c r="V4827" i="69"/>
  <c r="U4827" i="69"/>
  <c r="AA4826" i="69"/>
  <c r="Z4826" i="69"/>
  <c r="Y4826" i="69"/>
  <c r="X4826" i="69"/>
  <c r="W4826" i="69"/>
  <c r="V4826" i="69"/>
  <c r="U4826" i="69"/>
  <c r="AA4825" i="69"/>
  <c r="Z4825" i="69"/>
  <c r="Y4825" i="69"/>
  <c r="X4825" i="69"/>
  <c r="W4825" i="69"/>
  <c r="V4825" i="69"/>
  <c r="U4825" i="69"/>
  <c r="AA4824" i="69"/>
  <c r="Z4824" i="69"/>
  <c r="Y4824" i="69"/>
  <c r="X4824" i="69"/>
  <c r="W4824" i="69"/>
  <c r="V4824" i="69"/>
  <c r="U4824" i="69"/>
  <c r="AA4823" i="69"/>
  <c r="Z4823" i="69"/>
  <c r="Y4823" i="69"/>
  <c r="X4823" i="69"/>
  <c r="W4823" i="69"/>
  <c r="V4823" i="69"/>
  <c r="U4823" i="69"/>
  <c r="AA4822" i="69"/>
  <c r="Z4822" i="69"/>
  <c r="Y4822" i="69"/>
  <c r="X4822" i="69"/>
  <c r="W4822" i="69"/>
  <c r="V4822" i="69"/>
  <c r="U4822" i="69"/>
  <c r="AA4821" i="69"/>
  <c r="Z4821" i="69"/>
  <c r="Y4821" i="69"/>
  <c r="X4821" i="69"/>
  <c r="W4821" i="69"/>
  <c r="V4821" i="69"/>
  <c r="U4821" i="69"/>
  <c r="AA4820" i="69"/>
  <c r="Z4820" i="69"/>
  <c r="Y4820" i="69"/>
  <c r="X4820" i="69"/>
  <c r="W4820" i="69"/>
  <c r="V4820" i="69"/>
  <c r="U4820" i="69"/>
  <c r="AA4819" i="69"/>
  <c r="Z4819" i="69"/>
  <c r="Y4819" i="69"/>
  <c r="X4819" i="69"/>
  <c r="W4819" i="69"/>
  <c r="V4819" i="69"/>
  <c r="U4819" i="69"/>
  <c r="AA4818" i="69"/>
  <c r="Z4818" i="69"/>
  <c r="Y4818" i="69"/>
  <c r="X4818" i="69"/>
  <c r="W4818" i="69"/>
  <c r="V4818" i="69"/>
  <c r="U4818" i="69"/>
  <c r="AA4817" i="69"/>
  <c r="Z4817" i="69"/>
  <c r="Y4817" i="69"/>
  <c r="X4817" i="69"/>
  <c r="W4817" i="69"/>
  <c r="V4817" i="69"/>
  <c r="U4817" i="69"/>
  <c r="AA4816" i="69"/>
  <c r="Z4816" i="69"/>
  <c r="Y4816" i="69"/>
  <c r="X4816" i="69"/>
  <c r="W4816" i="69"/>
  <c r="V4816" i="69"/>
  <c r="U4816" i="69"/>
  <c r="AA4815" i="69"/>
  <c r="Z4815" i="69"/>
  <c r="Y4815" i="69"/>
  <c r="X4815" i="69"/>
  <c r="W4815" i="69"/>
  <c r="V4815" i="69"/>
  <c r="U4815" i="69"/>
  <c r="AA4814" i="69"/>
  <c r="Z4814" i="69"/>
  <c r="Y4814" i="69"/>
  <c r="X4814" i="69"/>
  <c r="W4814" i="69"/>
  <c r="V4814" i="69"/>
  <c r="U4814" i="69"/>
  <c r="AA4813" i="69"/>
  <c r="Z4813" i="69"/>
  <c r="Y4813" i="69"/>
  <c r="X4813" i="69"/>
  <c r="W4813" i="69"/>
  <c r="V4813" i="69"/>
  <c r="U4813" i="69"/>
  <c r="AA4812" i="69"/>
  <c r="Z4812" i="69"/>
  <c r="Y4812" i="69"/>
  <c r="X4812" i="69"/>
  <c r="W4812" i="69"/>
  <c r="V4812" i="69"/>
  <c r="U4812" i="69"/>
  <c r="AA4811" i="69"/>
  <c r="Z4811" i="69"/>
  <c r="Y4811" i="69"/>
  <c r="X4811" i="69"/>
  <c r="W4811" i="69"/>
  <c r="V4811" i="69"/>
  <c r="U4811" i="69"/>
  <c r="AA4810" i="69"/>
  <c r="Z4810" i="69"/>
  <c r="Y4810" i="69"/>
  <c r="X4810" i="69"/>
  <c r="W4810" i="69"/>
  <c r="V4810" i="69"/>
  <c r="U4810" i="69"/>
  <c r="AA4809" i="69"/>
  <c r="Z4809" i="69"/>
  <c r="Y4809" i="69"/>
  <c r="X4809" i="69"/>
  <c r="W4809" i="69"/>
  <c r="V4809" i="69"/>
  <c r="U4809" i="69"/>
  <c r="AA4808" i="69"/>
  <c r="Z4808" i="69"/>
  <c r="Y4808" i="69"/>
  <c r="X4808" i="69"/>
  <c r="W4808" i="69"/>
  <c r="V4808" i="69"/>
  <c r="U4808" i="69"/>
  <c r="AA4807" i="69"/>
  <c r="Z4807" i="69"/>
  <c r="Y4807" i="69"/>
  <c r="X4807" i="69"/>
  <c r="W4807" i="69"/>
  <c r="V4807" i="69"/>
  <c r="U4807" i="69"/>
  <c r="AA4806" i="69"/>
  <c r="Z4806" i="69"/>
  <c r="Y4806" i="69"/>
  <c r="X4806" i="69"/>
  <c r="W4806" i="69"/>
  <c r="V4806" i="69"/>
  <c r="U4806" i="69"/>
  <c r="AA4805" i="69"/>
  <c r="Z4805" i="69"/>
  <c r="Y4805" i="69"/>
  <c r="X4805" i="69"/>
  <c r="W4805" i="69"/>
  <c r="V4805" i="69"/>
  <c r="U4805" i="69"/>
  <c r="AA4804" i="69"/>
  <c r="Z4804" i="69"/>
  <c r="Y4804" i="69"/>
  <c r="X4804" i="69"/>
  <c r="W4804" i="69"/>
  <c r="V4804" i="69"/>
  <c r="U4804" i="69"/>
  <c r="AA4803" i="69"/>
  <c r="Z4803" i="69"/>
  <c r="Y4803" i="69"/>
  <c r="X4803" i="69"/>
  <c r="W4803" i="69"/>
  <c r="V4803" i="69"/>
  <c r="U4803" i="69"/>
  <c r="AA4802" i="69"/>
  <c r="Z4802" i="69"/>
  <c r="Y4802" i="69"/>
  <c r="X4802" i="69"/>
  <c r="W4802" i="69"/>
  <c r="V4802" i="69"/>
  <c r="U4802" i="69"/>
  <c r="AA4801" i="69"/>
  <c r="Z4801" i="69"/>
  <c r="Y4801" i="69"/>
  <c r="X4801" i="69"/>
  <c r="W4801" i="69"/>
  <c r="V4801" i="69"/>
  <c r="U4801" i="69"/>
  <c r="AA4800" i="69"/>
  <c r="Z4800" i="69"/>
  <c r="Y4800" i="69"/>
  <c r="X4800" i="69"/>
  <c r="W4800" i="69"/>
  <c r="V4800" i="69"/>
  <c r="U4800" i="69"/>
  <c r="AA4799" i="69"/>
  <c r="Z4799" i="69"/>
  <c r="Y4799" i="69"/>
  <c r="X4799" i="69"/>
  <c r="W4799" i="69"/>
  <c r="V4799" i="69"/>
  <c r="U4799" i="69"/>
  <c r="AA4798" i="69"/>
  <c r="Z4798" i="69"/>
  <c r="Y4798" i="69"/>
  <c r="X4798" i="69"/>
  <c r="W4798" i="69"/>
  <c r="V4798" i="69"/>
  <c r="U4798" i="69"/>
  <c r="AA4797" i="69"/>
  <c r="Z4797" i="69"/>
  <c r="Y4797" i="69"/>
  <c r="X4797" i="69"/>
  <c r="W4797" i="69"/>
  <c r="V4797" i="69"/>
  <c r="U4797" i="69"/>
  <c r="AA4796" i="69"/>
  <c r="Z4796" i="69"/>
  <c r="Y4796" i="69"/>
  <c r="X4796" i="69"/>
  <c r="W4796" i="69"/>
  <c r="V4796" i="69"/>
  <c r="U4796" i="69"/>
  <c r="AA4795" i="69"/>
  <c r="Z4795" i="69"/>
  <c r="Y4795" i="69"/>
  <c r="X4795" i="69"/>
  <c r="W4795" i="69"/>
  <c r="V4795" i="69"/>
  <c r="U4795" i="69"/>
  <c r="AA4794" i="69"/>
  <c r="Z4794" i="69"/>
  <c r="Y4794" i="69"/>
  <c r="X4794" i="69"/>
  <c r="W4794" i="69"/>
  <c r="V4794" i="69"/>
  <c r="U4794" i="69"/>
  <c r="AA4793" i="69"/>
  <c r="Z4793" i="69"/>
  <c r="Y4793" i="69"/>
  <c r="X4793" i="69"/>
  <c r="W4793" i="69"/>
  <c r="V4793" i="69"/>
  <c r="U4793" i="69"/>
  <c r="AA4792" i="69"/>
  <c r="Z4792" i="69"/>
  <c r="Y4792" i="69"/>
  <c r="X4792" i="69"/>
  <c r="W4792" i="69"/>
  <c r="V4792" i="69"/>
  <c r="U4792" i="69"/>
  <c r="AA4791" i="69"/>
  <c r="Z4791" i="69"/>
  <c r="Y4791" i="69"/>
  <c r="X4791" i="69"/>
  <c r="W4791" i="69"/>
  <c r="V4791" i="69"/>
  <c r="U4791" i="69"/>
  <c r="AA4790" i="69"/>
  <c r="Z4790" i="69"/>
  <c r="Y4790" i="69"/>
  <c r="X4790" i="69"/>
  <c r="W4790" i="69"/>
  <c r="V4790" i="69"/>
  <c r="U4790" i="69"/>
  <c r="AA4789" i="69"/>
  <c r="Z4789" i="69"/>
  <c r="Y4789" i="69"/>
  <c r="X4789" i="69"/>
  <c r="W4789" i="69"/>
  <c r="V4789" i="69"/>
  <c r="U4789" i="69"/>
  <c r="AA4788" i="69"/>
  <c r="Z4788" i="69"/>
  <c r="Y4788" i="69"/>
  <c r="X4788" i="69"/>
  <c r="W4788" i="69"/>
  <c r="V4788" i="69"/>
  <c r="U4788" i="69"/>
  <c r="AA4787" i="69"/>
  <c r="Z4787" i="69"/>
  <c r="Y4787" i="69"/>
  <c r="X4787" i="69"/>
  <c r="W4787" i="69"/>
  <c r="V4787" i="69"/>
  <c r="U4787" i="69"/>
  <c r="AA4786" i="69"/>
  <c r="Z4786" i="69"/>
  <c r="Y4786" i="69"/>
  <c r="X4786" i="69"/>
  <c r="W4786" i="69"/>
  <c r="V4786" i="69"/>
  <c r="U4786" i="69"/>
  <c r="AA4785" i="69"/>
  <c r="Z4785" i="69"/>
  <c r="Y4785" i="69"/>
  <c r="X4785" i="69"/>
  <c r="W4785" i="69"/>
  <c r="V4785" i="69"/>
  <c r="U4785" i="69"/>
  <c r="AA4784" i="69"/>
  <c r="Z4784" i="69"/>
  <c r="Y4784" i="69"/>
  <c r="X4784" i="69"/>
  <c r="W4784" i="69"/>
  <c r="V4784" i="69"/>
  <c r="U4784" i="69"/>
  <c r="AA4783" i="69"/>
  <c r="Z4783" i="69"/>
  <c r="Y4783" i="69"/>
  <c r="X4783" i="69"/>
  <c r="W4783" i="69"/>
  <c r="V4783" i="69"/>
  <c r="U4783" i="69"/>
  <c r="AA4782" i="69"/>
  <c r="Z4782" i="69"/>
  <c r="Y4782" i="69"/>
  <c r="X4782" i="69"/>
  <c r="W4782" i="69"/>
  <c r="V4782" i="69"/>
  <c r="U4782" i="69"/>
  <c r="AA4781" i="69"/>
  <c r="Z4781" i="69"/>
  <c r="Y4781" i="69"/>
  <c r="X4781" i="69"/>
  <c r="W4781" i="69"/>
  <c r="V4781" i="69"/>
  <c r="U4781" i="69"/>
  <c r="AA4780" i="69"/>
  <c r="Z4780" i="69"/>
  <c r="Y4780" i="69"/>
  <c r="X4780" i="69"/>
  <c r="W4780" i="69"/>
  <c r="V4780" i="69"/>
  <c r="U4780" i="69"/>
  <c r="AA4779" i="69"/>
  <c r="Z4779" i="69"/>
  <c r="Y4779" i="69"/>
  <c r="X4779" i="69"/>
  <c r="W4779" i="69"/>
  <c r="V4779" i="69"/>
  <c r="U4779" i="69"/>
  <c r="AA4778" i="69"/>
  <c r="Z4778" i="69"/>
  <c r="Y4778" i="69"/>
  <c r="X4778" i="69"/>
  <c r="W4778" i="69"/>
  <c r="V4778" i="69"/>
  <c r="U4778" i="69"/>
  <c r="AA4777" i="69"/>
  <c r="Z4777" i="69"/>
  <c r="Y4777" i="69"/>
  <c r="X4777" i="69"/>
  <c r="W4777" i="69"/>
  <c r="V4777" i="69"/>
  <c r="U4777" i="69"/>
  <c r="AA4776" i="69"/>
  <c r="Z4776" i="69"/>
  <c r="Y4776" i="69"/>
  <c r="X4776" i="69"/>
  <c r="W4776" i="69"/>
  <c r="V4776" i="69"/>
  <c r="U4776" i="69"/>
  <c r="AA4775" i="69"/>
  <c r="Z4775" i="69"/>
  <c r="Y4775" i="69"/>
  <c r="X4775" i="69"/>
  <c r="W4775" i="69"/>
  <c r="V4775" i="69"/>
  <c r="U4775" i="69"/>
  <c r="AA4774" i="69"/>
  <c r="Z4774" i="69"/>
  <c r="Y4774" i="69"/>
  <c r="X4774" i="69"/>
  <c r="W4774" i="69"/>
  <c r="V4774" i="69"/>
  <c r="U4774" i="69"/>
  <c r="AA4773" i="69"/>
  <c r="Z4773" i="69"/>
  <c r="Y4773" i="69"/>
  <c r="X4773" i="69"/>
  <c r="W4773" i="69"/>
  <c r="V4773" i="69"/>
  <c r="U4773" i="69"/>
  <c r="AA4772" i="69"/>
  <c r="Z4772" i="69"/>
  <c r="Y4772" i="69"/>
  <c r="X4772" i="69"/>
  <c r="W4772" i="69"/>
  <c r="V4772" i="69"/>
  <c r="U4772" i="69"/>
  <c r="AA4771" i="69"/>
  <c r="Z4771" i="69"/>
  <c r="Y4771" i="69"/>
  <c r="X4771" i="69"/>
  <c r="W4771" i="69"/>
  <c r="V4771" i="69"/>
  <c r="U4771" i="69"/>
  <c r="AA4770" i="69"/>
  <c r="Z4770" i="69"/>
  <c r="Y4770" i="69"/>
  <c r="X4770" i="69"/>
  <c r="W4770" i="69"/>
  <c r="V4770" i="69"/>
  <c r="U4770" i="69"/>
  <c r="AA4769" i="69"/>
  <c r="Z4769" i="69"/>
  <c r="Y4769" i="69"/>
  <c r="X4769" i="69"/>
  <c r="W4769" i="69"/>
  <c r="V4769" i="69"/>
  <c r="U4769" i="69"/>
  <c r="AA4768" i="69"/>
  <c r="Z4768" i="69"/>
  <c r="Y4768" i="69"/>
  <c r="X4768" i="69"/>
  <c r="W4768" i="69"/>
  <c r="V4768" i="69"/>
  <c r="U4768" i="69"/>
  <c r="AA4767" i="69"/>
  <c r="Z4767" i="69"/>
  <c r="Y4767" i="69"/>
  <c r="X4767" i="69"/>
  <c r="W4767" i="69"/>
  <c r="V4767" i="69"/>
  <c r="U4767" i="69"/>
  <c r="AA4766" i="69"/>
  <c r="Z4766" i="69"/>
  <c r="Y4766" i="69"/>
  <c r="X4766" i="69"/>
  <c r="W4766" i="69"/>
  <c r="V4766" i="69"/>
  <c r="U4766" i="69"/>
  <c r="AA4765" i="69"/>
  <c r="Z4765" i="69"/>
  <c r="Y4765" i="69"/>
  <c r="X4765" i="69"/>
  <c r="W4765" i="69"/>
  <c r="V4765" i="69"/>
  <c r="U4765" i="69"/>
  <c r="AA4764" i="69"/>
  <c r="Z4764" i="69"/>
  <c r="Y4764" i="69"/>
  <c r="X4764" i="69"/>
  <c r="W4764" i="69"/>
  <c r="V4764" i="69"/>
  <c r="U4764" i="69"/>
  <c r="AA4763" i="69"/>
  <c r="Z4763" i="69"/>
  <c r="Y4763" i="69"/>
  <c r="X4763" i="69"/>
  <c r="W4763" i="69"/>
  <c r="V4763" i="69"/>
  <c r="U4763" i="69"/>
  <c r="AA4762" i="69"/>
  <c r="Z4762" i="69"/>
  <c r="Y4762" i="69"/>
  <c r="X4762" i="69"/>
  <c r="W4762" i="69"/>
  <c r="V4762" i="69"/>
  <c r="U4762" i="69"/>
  <c r="AA4761" i="69"/>
  <c r="Z4761" i="69"/>
  <c r="Y4761" i="69"/>
  <c r="X4761" i="69"/>
  <c r="W4761" i="69"/>
  <c r="V4761" i="69"/>
  <c r="U4761" i="69"/>
  <c r="AA4760" i="69"/>
  <c r="Z4760" i="69"/>
  <c r="Y4760" i="69"/>
  <c r="X4760" i="69"/>
  <c r="W4760" i="69"/>
  <c r="V4760" i="69"/>
  <c r="U4760" i="69"/>
  <c r="AA4759" i="69"/>
  <c r="Z4759" i="69"/>
  <c r="Y4759" i="69"/>
  <c r="X4759" i="69"/>
  <c r="W4759" i="69"/>
  <c r="V4759" i="69"/>
  <c r="U4759" i="69"/>
  <c r="AA4758" i="69"/>
  <c r="Z4758" i="69"/>
  <c r="Y4758" i="69"/>
  <c r="X4758" i="69"/>
  <c r="W4758" i="69"/>
  <c r="V4758" i="69"/>
  <c r="U4758" i="69"/>
  <c r="AA4757" i="69"/>
  <c r="Z4757" i="69"/>
  <c r="Y4757" i="69"/>
  <c r="X4757" i="69"/>
  <c r="W4757" i="69"/>
  <c r="V4757" i="69"/>
  <c r="U4757" i="69"/>
  <c r="AA4756" i="69"/>
  <c r="Z4756" i="69"/>
  <c r="Y4756" i="69"/>
  <c r="X4756" i="69"/>
  <c r="W4756" i="69"/>
  <c r="V4756" i="69"/>
  <c r="U4756" i="69"/>
  <c r="AA4755" i="69"/>
  <c r="Z4755" i="69"/>
  <c r="Y4755" i="69"/>
  <c r="X4755" i="69"/>
  <c r="W4755" i="69"/>
  <c r="V4755" i="69"/>
  <c r="U4755" i="69"/>
  <c r="AA4754" i="69"/>
  <c r="Z4754" i="69"/>
  <c r="Y4754" i="69"/>
  <c r="X4754" i="69"/>
  <c r="W4754" i="69"/>
  <c r="V4754" i="69"/>
  <c r="U4754" i="69"/>
  <c r="AA4753" i="69"/>
  <c r="Z4753" i="69"/>
  <c r="Y4753" i="69"/>
  <c r="X4753" i="69"/>
  <c r="W4753" i="69"/>
  <c r="V4753" i="69"/>
  <c r="U4753" i="69"/>
  <c r="AA4752" i="69"/>
  <c r="Z4752" i="69"/>
  <c r="Y4752" i="69"/>
  <c r="X4752" i="69"/>
  <c r="W4752" i="69"/>
  <c r="V4752" i="69"/>
  <c r="U4752" i="69"/>
  <c r="AA4751" i="69"/>
  <c r="Z4751" i="69"/>
  <c r="Y4751" i="69"/>
  <c r="X4751" i="69"/>
  <c r="W4751" i="69"/>
  <c r="V4751" i="69"/>
  <c r="U4751" i="69"/>
  <c r="AA4750" i="69"/>
  <c r="Z4750" i="69"/>
  <c r="Y4750" i="69"/>
  <c r="X4750" i="69"/>
  <c r="W4750" i="69"/>
  <c r="V4750" i="69"/>
  <c r="U4750" i="69"/>
  <c r="AA4749" i="69"/>
  <c r="Z4749" i="69"/>
  <c r="Y4749" i="69"/>
  <c r="X4749" i="69"/>
  <c r="W4749" i="69"/>
  <c r="V4749" i="69"/>
  <c r="U4749" i="69"/>
  <c r="AA4748" i="69"/>
  <c r="Z4748" i="69"/>
  <c r="Y4748" i="69"/>
  <c r="X4748" i="69"/>
  <c r="W4748" i="69"/>
  <c r="V4748" i="69"/>
  <c r="U4748" i="69"/>
  <c r="AA4747" i="69"/>
  <c r="Z4747" i="69"/>
  <c r="Y4747" i="69"/>
  <c r="X4747" i="69"/>
  <c r="W4747" i="69"/>
  <c r="V4747" i="69"/>
  <c r="U4747" i="69"/>
  <c r="AA4746" i="69"/>
  <c r="Z4746" i="69"/>
  <c r="Y4746" i="69"/>
  <c r="X4746" i="69"/>
  <c r="W4746" i="69"/>
  <c r="V4746" i="69"/>
  <c r="U4746" i="69"/>
  <c r="AA4745" i="69"/>
  <c r="Z4745" i="69"/>
  <c r="Y4745" i="69"/>
  <c r="X4745" i="69"/>
  <c r="W4745" i="69"/>
  <c r="V4745" i="69"/>
  <c r="U4745" i="69"/>
  <c r="AA4744" i="69"/>
  <c r="Z4744" i="69"/>
  <c r="Y4744" i="69"/>
  <c r="X4744" i="69"/>
  <c r="W4744" i="69"/>
  <c r="V4744" i="69"/>
  <c r="U4744" i="69"/>
  <c r="AA4743" i="69"/>
  <c r="Z4743" i="69"/>
  <c r="Y4743" i="69"/>
  <c r="X4743" i="69"/>
  <c r="W4743" i="69"/>
  <c r="V4743" i="69"/>
  <c r="U4743" i="69"/>
  <c r="AA4742" i="69"/>
  <c r="Z4742" i="69"/>
  <c r="Y4742" i="69"/>
  <c r="X4742" i="69"/>
  <c r="W4742" i="69"/>
  <c r="V4742" i="69"/>
  <c r="U4742" i="69"/>
  <c r="AA4741" i="69"/>
  <c r="Z4741" i="69"/>
  <c r="Y4741" i="69"/>
  <c r="X4741" i="69"/>
  <c r="W4741" i="69"/>
  <c r="V4741" i="69"/>
  <c r="U4741" i="69"/>
  <c r="AA4740" i="69"/>
  <c r="Z4740" i="69"/>
  <c r="Y4740" i="69"/>
  <c r="X4740" i="69"/>
  <c r="W4740" i="69"/>
  <c r="V4740" i="69"/>
  <c r="U4740" i="69"/>
  <c r="AA4739" i="69"/>
  <c r="Z4739" i="69"/>
  <c r="Y4739" i="69"/>
  <c r="X4739" i="69"/>
  <c r="W4739" i="69"/>
  <c r="V4739" i="69"/>
  <c r="U4739" i="69"/>
  <c r="AA4738" i="69"/>
  <c r="Z4738" i="69"/>
  <c r="Y4738" i="69"/>
  <c r="X4738" i="69"/>
  <c r="W4738" i="69"/>
  <c r="V4738" i="69"/>
  <c r="U4738" i="69"/>
  <c r="AA4737" i="69"/>
  <c r="Z4737" i="69"/>
  <c r="Y4737" i="69"/>
  <c r="X4737" i="69"/>
  <c r="W4737" i="69"/>
  <c r="V4737" i="69"/>
  <c r="U4737" i="69"/>
  <c r="AA4736" i="69"/>
  <c r="Z4736" i="69"/>
  <c r="Y4736" i="69"/>
  <c r="X4736" i="69"/>
  <c r="W4736" i="69"/>
  <c r="V4736" i="69"/>
  <c r="U4736" i="69"/>
  <c r="AA4735" i="69"/>
  <c r="Z4735" i="69"/>
  <c r="Y4735" i="69"/>
  <c r="X4735" i="69"/>
  <c r="W4735" i="69"/>
  <c r="V4735" i="69"/>
  <c r="U4735" i="69"/>
  <c r="AA4734" i="69"/>
  <c r="Z4734" i="69"/>
  <c r="Y4734" i="69"/>
  <c r="X4734" i="69"/>
  <c r="W4734" i="69"/>
  <c r="V4734" i="69"/>
  <c r="U4734" i="69"/>
  <c r="AA4733" i="69"/>
  <c r="Z4733" i="69"/>
  <c r="Y4733" i="69"/>
  <c r="X4733" i="69"/>
  <c r="W4733" i="69"/>
  <c r="V4733" i="69"/>
  <c r="U4733" i="69"/>
  <c r="AA4732" i="69"/>
  <c r="Z4732" i="69"/>
  <c r="Y4732" i="69"/>
  <c r="X4732" i="69"/>
  <c r="W4732" i="69"/>
  <c r="V4732" i="69"/>
  <c r="U4732" i="69"/>
  <c r="AA4731" i="69"/>
  <c r="Z4731" i="69"/>
  <c r="Y4731" i="69"/>
  <c r="X4731" i="69"/>
  <c r="W4731" i="69"/>
  <c r="V4731" i="69"/>
  <c r="U4731" i="69"/>
  <c r="AA4730" i="69"/>
  <c r="Z4730" i="69"/>
  <c r="Y4730" i="69"/>
  <c r="X4730" i="69"/>
  <c r="W4730" i="69"/>
  <c r="V4730" i="69"/>
  <c r="U4730" i="69"/>
  <c r="AA4729" i="69"/>
  <c r="Z4729" i="69"/>
  <c r="Y4729" i="69"/>
  <c r="X4729" i="69"/>
  <c r="W4729" i="69"/>
  <c r="V4729" i="69"/>
  <c r="U4729" i="69"/>
  <c r="AA4728" i="69"/>
  <c r="Z4728" i="69"/>
  <c r="Y4728" i="69"/>
  <c r="X4728" i="69"/>
  <c r="W4728" i="69"/>
  <c r="V4728" i="69"/>
  <c r="U4728" i="69"/>
  <c r="AA4727" i="69"/>
  <c r="Z4727" i="69"/>
  <c r="Y4727" i="69"/>
  <c r="X4727" i="69"/>
  <c r="W4727" i="69"/>
  <c r="V4727" i="69"/>
  <c r="U4727" i="69"/>
  <c r="AA4726" i="69"/>
  <c r="Z4726" i="69"/>
  <c r="Y4726" i="69"/>
  <c r="X4726" i="69"/>
  <c r="W4726" i="69"/>
  <c r="V4726" i="69"/>
  <c r="U4726" i="69"/>
  <c r="AA4725" i="69"/>
  <c r="Z4725" i="69"/>
  <c r="Y4725" i="69"/>
  <c r="X4725" i="69"/>
  <c r="W4725" i="69"/>
  <c r="V4725" i="69"/>
  <c r="U4725" i="69"/>
  <c r="AA4724" i="69"/>
  <c r="Z4724" i="69"/>
  <c r="Y4724" i="69"/>
  <c r="X4724" i="69"/>
  <c r="W4724" i="69"/>
  <c r="V4724" i="69"/>
  <c r="U4724" i="69"/>
  <c r="AA4723" i="69"/>
  <c r="Z4723" i="69"/>
  <c r="Y4723" i="69"/>
  <c r="X4723" i="69"/>
  <c r="W4723" i="69"/>
  <c r="V4723" i="69"/>
  <c r="U4723" i="69"/>
  <c r="AA4722" i="69"/>
  <c r="Z4722" i="69"/>
  <c r="Y4722" i="69"/>
  <c r="X4722" i="69"/>
  <c r="W4722" i="69"/>
  <c r="V4722" i="69"/>
  <c r="U4722" i="69"/>
  <c r="AA4721" i="69"/>
  <c r="Z4721" i="69"/>
  <c r="Y4721" i="69"/>
  <c r="X4721" i="69"/>
  <c r="W4721" i="69"/>
  <c r="V4721" i="69"/>
  <c r="U4721" i="69"/>
  <c r="AA4720" i="69"/>
  <c r="Z4720" i="69"/>
  <c r="Y4720" i="69"/>
  <c r="X4720" i="69"/>
  <c r="W4720" i="69"/>
  <c r="V4720" i="69"/>
  <c r="U4720" i="69"/>
  <c r="AA4719" i="69"/>
  <c r="Z4719" i="69"/>
  <c r="Y4719" i="69"/>
  <c r="X4719" i="69"/>
  <c r="W4719" i="69"/>
  <c r="V4719" i="69"/>
  <c r="U4719" i="69"/>
  <c r="AA4718" i="69"/>
  <c r="Z4718" i="69"/>
  <c r="Y4718" i="69"/>
  <c r="X4718" i="69"/>
  <c r="W4718" i="69"/>
  <c r="V4718" i="69"/>
  <c r="U4718" i="69"/>
  <c r="AA4717" i="69"/>
  <c r="Z4717" i="69"/>
  <c r="Y4717" i="69"/>
  <c r="X4717" i="69"/>
  <c r="W4717" i="69"/>
  <c r="V4717" i="69"/>
  <c r="U4717" i="69"/>
  <c r="AA4716" i="69"/>
  <c r="Z4716" i="69"/>
  <c r="Y4716" i="69"/>
  <c r="X4716" i="69"/>
  <c r="W4716" i="69"/>
  <c r="V4716" i="69"/>
  <c r="U4716" i="69"/>
  <c r="AA4715" i="69"/>
  <c r="Z4715" i="69"/>
  <c r="Y4715" i="69"/>
  <c r="X4715" i="69"/>
  <c r="W4715" i="69"/>
  <c r="V4715" i="69"/>
  <c r="U4715" i="69"/>
  <c r="AA4714" i="69"/>
  <c r="Z4714" i="69"/>
  <c r="Y4714" i="69"/>
  <c r="X4714" i="69"/>
  <c r="W4714" i="69"/>
  <c r="V4714" i="69"/>
  <c r="U4714" i="69"/>
  <c r="AA4713" i="69"/>
  <c r="Z4713" i="69"/>
  <c r="Y4713" i="69"/>
  <c r="X4713" i="69"/>
  <c r="W4713" i="69"/>
  <c r="V4713" i="69"/>
  <c r="U4713" i="69"/>
  <c r="AA4712" i="69"/>
  <c r="Z4712" i="69"/>
  <c r="Y4712" i="69"/>
  <c r="X4712" i="69"/>
  <c r="W4712" i="69"/>
  <c r="V4712" i="69"/>
  <c r="U4712" i="69"/>
  <c r="AA4711" i="69"/>
  <c r="Z4711" i="69"/>
  <c r="Y4711" i="69"/>
  <c r="X4711" i="69"/>
  <c r="W4711" i="69"/>
  <c r="V4711" i="69"/>
  <c r="U4711" i="69"/>
  <c r="AA4710" i="69"/>
  <c r="Z4710" i="69"/>
  <c r="Y4710" i="69"/>
  <c r="X4710" i="69"/>
  <c r="W4710" i="69"/>
  <c r="V4710" i="69"/>
  <c r="U4710" i="69"/>
  <c r="AA4709" i="69"/>
  <c r="Z4709" i="69"/>
  <c r="Y4709" i="69"/>
  <c r="X4709" i="69"/>
  <c r="W4709" i="69"/>
  <c r="V4709" i="69"/>
  <c r="U4709" i="69"/>
  <c r="AA4708" i="69"/>
  <c r="Z4708" i="69"/>
  <c r="Y4708" i="69"/>
  <c r="X4708" i="69"/>
  <c r="W4708" i="69"/>
  <c r="V4708" i="69"/>
  <c r="U4708" i="69"/>
  <c r="AA4707" i="69"/>
  <c r="Z4707" i="69"/>
  <c r="Y4707" i="69"/>
  <c r="X4707" i="69"/>
  <c r="W4707" i="69"/>
  <c r="V4707" i="69"/>
  <c r="U4707" i="69"/>
  <c r="AA4706" i="69"/>
  <c r="Z4706" i="69"/>
  <c r="Y4706" i="69"/>
  <c r="X4706" i="69"/>
  <c r="W4706" i="69"/>
  <c r="V4706" i="69"/>
  <c r="U4706" i="69"/>
  <c r="AA4705" i="69"/>
  <c r="Z4705" i="69"/>
  <c r="Y4705" i="69"/>
  <c r="X4705" i="69"/>
  <c r="W4705" i="69"/>
  <c r="V4705" i="69"/>
  <c r="U4705" i="69"/>
  <c r="AA4704" i="69"/>
  <c r="Z4704" i="69"/>
  <c r="Y4704" i="69"/>
  <c r="X4704" i="69"/>
  <c r="W4704" i="69"/>
  <c r="V4704" i="69"/>
  <c r="U4704" i="69"/>
  <c r="AA4703" i="69"/>
  <c r="Z4703" i="69"/>
  <c r="Y4703" i="69"/>
  <c r="X4703" i="69"/>
  <c r="W4703" i="69"/>
  <c r="V4703" i="69"/>
  <c r="U4703" i="69"/>
  <c r="AA4702" i="69"/>
  <c r="Z4702" i="69"/>
  <c r="Y4702" i="69"/>
  <c r="X4702" i="69"/>
  <c r="W4702" i="69"/>
  <c r="V4702" i="69"/>
  <c r="U4702" i="69"/>
  <c r="AA4701" i="69"/>
  <c r="Z4701" i="69"/>
  <c r="Y4701" i="69"/>
  <c r="X4701" i="69"/>
  <c r="W4701" i="69"/>
  <c r="V4701" i="69"/>
  <c r="U4701" i="69"/>
  <c r="AA4700" i="69"/>
  <c r="Z4700" i="69"/>
  <c r="Y4700" i="69"/>
  <c r="X4700" i="69"/>
  <c r="W4700" i="69"/>
  <c r="V4700" i="69"/>
  <c r="U4700" i="69"/>
  <c r="AA4699" i="69"/>
  <c r="Z4699" i="69"/>
  <c r="Y4699" i="69"/>
  <c r="X4699" i="69"/>
  <c r="W4699" i="69"/>
  <c r="V4699" i="69"/>
  <c r="U4699" i="69"/>
  <c r="AA4698" i="69"/>
  <c r="Z4698" i="69"/>
  <c r="Y4698" i="69"/>
  <c r="X4698" i="69"/>
  <c r="W4698" i="69"/>
  <c r="V4698" i="69"/>
  <c r="U4698" i="69"/>
  <c r="AA4697" i="69"/>
  <c r="Z4697" i="69"/>
  <c r="Y4697" i="69"/>
  <c r="X4697" i="69"/>
  <c r="W4697" i="69"/>
  <c r="V4697" i="69"/>
  <c r="U4697" i="69"/>
  <c r="AA4696" i="69"/>
  <c r="Z4696" i="69"/>
  <c r="Y4696" i="69"/>
  <c r="X4696" i="69"/>
  <c r="W4696" i="69"/>
  <c r="V4696" i="69"/>
  <c r="U4696" i="69"/>
  <c r="AA4695" i="69"/>
  <c r="Z4695" i="69"/>
  <c r="Y4695" i="69"/>
  <c r="X4695" i="69"/>
  <c r="W4695" i="69"/>
  <c r="V4695" i="69"/>
  <c r="U4695" i="69"/>
  <c r="AA4694" i="69"/>
  <c r="Z4694" i="69"/>
  <c r="Y4694" i="69"/>
  <c r="X4694" i="69"/>
  <c r="W4694" i="69"/>
  <c r="V4694" i="69"/>
  <c r="U4694" i="69"/>
  <c r="AA4693" i="69"/>
  <c r="Z4693" i="69"/>
  <c r="Y4693" i="69"/>
  <c r="X4693" i="69"/>
  <c r="W4693" i="69"/>
  <c r="V4693" i="69"/>
  <c r="U4693" i="69"/>
  <c r="AA4692" i="69"/>
  <c r="Z4692" i="69"/>
  <c r="Y4692" i="69"/>
  <c r="X4692" i="69"/>
  <c r="W4692" i="69"/>
  <c r="V4692" i="69"/>
  <c r="U4692" i="69"/>
  <c r="AA4691" i="69"/>
  <c r="Z4691" i="69"/>
  <c r="Y4691" i="69"/>
  <c r="X4691" i="69"/>
  <c r="W4691" i="69"/>
  <c r="V4691" i="69"/>
  <c r="U4691" i="69"/>
  <c r="AA4690" i="69"/>
  <c r="Z4690" i="69"/>
  <c r="Y4690" i="69"/>
  <c r="X4690" i="69"/>
  <c r="W4690" i="69"/>
  <c r="V4690" i="69"/>
  <c r="U4690" i="69"/>
  <c r="AA4689" i="69"/>
  <c r="Z4689" i="69"/>
  <c r="Y4689" i="69"/>
  <c r="X4689" i="69"/>
  <c r="W4689" i="69"/>
  <c r="V4689" i="69"/>
  <c r="U4689" i="69"/>
  <c r="AA4688" i="69"/>
  <c r="Z4688" i="69"/>
  <c r="Y4688" i="69"/>
  <c r="X4688" i="69"/>
  <c r="W4688" i="69"/>
  <c r="V4688" i="69"/>
  <c r="U4688" i="69"/>
  <c r="AA4687" i="69"/>
  <c r="Z4687" i="69"/>
  <c r="Y4687" i="69"/>
  <c r="X4687" i="69"/>
  <c r="W4687" i="69"/>
  <c r="V4687" i="69"/>
  <c r="U4687" i="69"/>
  <c r="AA4686" i="69"/>
  <c r="Z4686" i="69"/>
  <c r="Y4686" i="69"/>
  <c r="X4686" i="69"/>
  <c r="W4686" i="69"/>
  <c r="V4686" i="69"/>
  <c r="U4686" i="69"/>
  <c r="AA4685" i="69"/>
  <c r="Z4685" i="69"/>
  <c r="Y4685" i="69"/>
  <c r="X4685" i="69"/>
  <c r="W4685" i="69"/>
  <c r="V4685" i="69"/>
  <c r="U4685" i="69"/>
  <c r="AA4684" i="69"/>
  <c r="Z4684" i="69"/>
  <c r="Y4684" i="69"/>
  <c r="X4684" i="69"/>
  <c r="W4684" i="69"/>
  <c r="V4684" i="69"/>
  <c r="U4684" i="69"/>
  <c r="AA4683" i="69"/>
  <c r="Z4683" i="69"/>
  <c r="Y4683" i="69"/>
  <c r="X4683" i="69"/>
  <c r="W4683" i="69"/>
  <c r="V4683" i="69"/>
  <c r="U4683" i="69"/>
  <c r="AA4682" i="69"/>
  <c r="Z4682" i="69"/>
  <c r="Y4682" i="69"/>
  <c r="X4682" i="69"/>
  <c r="W4682" i="69"/>
  <c r="V4682" i="69"/>
  <c r="U4682" i="69"/>
  <c r="AA4681" i="69"/>
  <c r="Z4681" i="69"/>
  <c r="Y4681" i="69"/>
  <c r="X4681" i="69"/>
  <c r="W4681" i="69"/>
  <c r="V4681" i="69"/>
  <c r="U4681" i="69"/>
  <c r="AA4680" i="69"/>
  <c r="Z4680" i="69"/>
  <c r="Y4680" i="69"/>
  <c r="X4680" i="69"/>
  <c r="W4680" i="69"/>
  <c r="V4680" i="69"/>
  <c r="U4680" i="69"/>
  <c r="AA4679" i="69"/>
  <c r="Z4679" i="69"/>
  <c r="Y4679" i="69"/>
  <c r="X4679" i="69"/>
  <c r="W4679" i="69"/>
  <c r="V4679" i="69"/>
  <c r="U4679" i="69"/>
  <c r="AA4678" i="69"/>
  <c r="Z4678" i="69"/>
  <c r="Y4678" i="69"/>
  <c r="X4678" i="69"/>
  <c r="W4678" i="69"/>
  <c r="V4678" i="69"/>
  <c r="U4678" i="69"/>
  <c r="AA4677" i="69"/>
  <c r="Z4677" i="69"/>
  <c r="Y4677" i="69"/>
  <c r="X4677" i="69"/>
  <c r="W4677" i="69"/>
  <c r="V4677" i="69"/>
  <c r="U4677" i="69"/>
  <c r="AA4676" i="69"/>
  <c r="Z4676" i="69"/>
  <c r="Y4676" i="69"/>
  <c r="X4676" i="69"/>
  <c r="W4676" i="69"/>
  <c r="V4676" i="69"/>
  <c r="U4676" i="69"/>
  <c r="AA4675" i="69"/>
  <c r="Z4675" i="69"/>
  <c r="Y4675" i="69"/>
  <c r="X4675" i="69"/>
  <c r="W4675" i="69"/>
  <c r="V4675" i="69"/>
  <c r="U4675" i="69"/>
  <c r="AA4674" i="69"/>
  <c r="Z4674" i="69"/>
  <c r="Y4674" i="69"/>
  <c r="X4674" i="69"/>
  <c r="W4674" i="69"/>
  <c r="V4674" i="69"/>
  <c r="U4674" i="69"/>
  <c r="AA4673" i="69"/>
  <c r="Z4673" i="69"/>
  <c r="Y4673" i="69"/>
  <c r="X4673" i="69"/>
  <c r="W4673" i="69"/>
  <c r="V4673" i="69"/>
  <c r="U4673" i="69"/>
  <c r="AA4672" i="69"/>
  <c r="Z4672" i="69"/>
  <c r="Y4672" i="69"/>
  <c r="X4672" i="69"/>
  <c r="W4672" i="69"/>
  <c r="V4672" i="69"/>
  <c r="U4672" i="69"/>
  <c r="AA4671" i="69"/>
  <c r="Z4671" i="69"/>
  <c r="Y4671" i="69"/>
  <c r="X4671" i="69"/>
  <c r="W4671" i="69"/>
  <c r="V4671" i="69"/>
  <c r="U4671" i="69"/>
  <c r="AA4670" i="69"/>
  <c r="Z4670" i="69"/>
  <c r="Y4670" i="69"/>
  <c r="X4670" i="69"/>
  <c r="W4670" i="69"/>
  <c r="V4670" i="69"/>
  <c r="U4670" i="69"/>
  <c r="AA4669" i="69"/>
  <c r="Z4669" i="69"/>
  <c r="Y4669" i="69"/>
  <c r="X4669" i="69"/>
  <c r="W4669" i="69"/>
  <c r="V4669" i="69"/>
  <c r="U4669" i="69"/>
  <c r="AA4668" i="69"/>
  <c r="Z4668" i="69"/>
  <c r="Y4668" i="69"/>
  <c r="X4668" i="69"/>
  <c r="W4668" i="69"/>
  <c r="V4668" i="69"/>
  <c r="U4668" i="69"/>
  <c r="AA4667" i="69"/>
  <c r="Z4667" i="69"/>
  <c r="Y4667" i="69"/>
  <c r="X4667" i="69"/>
  <c r="W4667" i="69"/>
  <c r="V4667" i="69"/>
  <c r="U4667" i="69"/>
  <c r="AA4666" i="69"/>
  <c r="Z4666" i="69"/>
  <c r="Y4666" i="69"/>
  <c r="X4666" i="69"/>
  <c r="W4666" i="69"/>
  <c r="V4666" i="69"/>
  <c r="U4666" i="69"/>
  <c r="AA4665" i="69"/>
  <c r="Z4665" i="69"/>
  <c r="Y4665" i="69"/>
  <c r="X4665" i="69"/>
  <c r="W4665" i="69"/>
  <c r="V4665" i="69"/>
  <c r="U4665" i="69"/>
  <c r="AA4664" i="69"/>
  <c r="Z4664" i="69"/>
  <c r="Y4664" i="69"/>
  <c r="X4664" i="69"/>
  <c r="W4664" i="69"/>
  <c r="V4664" i="69"/>
  <c r="U4664" i="69"/>
  <c r="AA4663" i="69"/>
  <c r="Z4663" i="69"/>
  <c r="Y4663" i="69"/>
  <c r="X4663" i="69"/>
  <c r="W4663" i="69"/>
  <c r="V4663" i="69"/>
  <c r="U4663" i="69"/>
  <c r="AA4662" i="69"/>
  <c r="Z4662" i="69"/>
  <c r="Y4662" i="69"/>
  <c r="X4662" i="69"/>
  <c r="W4662" i="69"/>
  <c r="V4662" i="69"/>
  <c r="U4662" i="69"/>
  <c r="AA4661" i="69"/>
  <c r="Z4661" i="69"/>
  <c r="Y4661" i="69"/>
  <c r="X4661" i="69"/>
  <c r="W4661" i="69"/>
  <c r="V4661" i="69"/>
  <c r="U4661" i="69"/>
  <c r="AA4660" i="69"/>
  <c r="Z4660" i="69"/>
  <c r="Y4660" i="69"/>
  <c r="X4660" i="69"/>
  <c r="W4660" i="69"/>
  <c r="V4660" i="69"/>
  <c r="U4660" i="69"/>
  <c r="AA4659" i="69"/>
  <c r="Z4659" i="69"/>
  <c r="Y4659" i="69"/>
  <c r="X4659" i="69"/>
  <c r="W4659" i="69"/>
  <c r="V4659" i="69"/>
  <c r="U4659" i="69"/>
  <c r="AA4658" i="69"/>
  <c r="Z4658" i="69"/>
  <c r="Y4658" i="69"/>
  <c r="X4658" i="69"/>
  <c r="W4658" i="69"/>
  <c r="V4658" i="69"/>
  <c r="U4658" i="69"/>
  <c r="AA4657" i="69"/>
  <c r="Z4657" i="69"/>
  <c r="Y4657" i="69"/>
  <c r="X4657" i="69"/>
  <c r="W4657" i="69"/>
  <c r="V4657" i="69"/>
  <c r="U4657" i="69"/>
  <c r="AA4656" i="69"/>
  <c r="Z4656" i="69"/>
  <c r="Y4656" i="69"/>
  <c r="X4656" i="69"/>
  <c r="W4656" i="69"/>
  <c r="V4656" i="69"/>
  <c r="U4656" i="69"/>
  <c r="AA4655" i="69"/>
  <c r="Z4655" i="69"/>
  <c r="Y4655" i="69"/>
  <c r="X4655" i="69"/>
  <c r="W4655" i="69"/>
  <c r="V4655" i="69"/>
  <c r="U4655" i="69"/>
  <c r="AA4654" i="69"/>
  <c r="Z4654" i="69"/>
  <c r="Y4654" i="69"/>
  <c r="X4654" i="69"/>
  <c r="W4654" i="69"/>
  <c r="V4654" i="69"/>
  <c r="U4654" i="69"/>
  <c r="AA4653" i="69"/>
  <c r="Z4653" i="69"/>
  <c r="Y4653" i="69"/>
  <c r="X4653" i="69"/>
  <c r="W4653" i="69"/>
  <c r="V4653" i="69"/>
  <c r="U4653" i="69"/>
  <c r="AA4652" i="69"/>
  <c r="Z4652" i="69"/>
  <c r="Y4652" i="69"/>
  <c r="X4652" i="69"/>
  <c r="W4652" i="69"/>
  <c r="V4652" i="69"/>
  <c r="U4652" i="69"/>
  <c r="AA4651" i="69"/>
  <c r="Z4651" i="69"/>
  <c r="Y4651" i="69"/>
  <c r="X4651" i="69"/>
  <c r="W4651" i="69"/>
  <c r="V4651" i="69"/>
  <c r="U4651" i="69"/>
  <c r="AA4650" i="69"/>
  <c r="Z4650" i="69"/>
  <c r="Y4650" i="69"/>
  <c r="X4650" i="69"/>
  <c r="W4650" i="69"/>
  <c r="V4650" i="69"/>
  <c r="U4650" i="69"/>
  <c r="AA4649" i="69"/>
  <c r="Z4649" i="69"/>
  <c r="Y4649" i="69"/>
  <c r="X4649" i="69"/>
  <c r="W4649" i="69"/>
  <c r="V4649" i="69"/>
  <c r="U4649" i="69"/>
  <c r="AA4648" i="69"/>
  <c r="Z4648" i="69"/>
  <c r="Y4648" i="69"/>
  <c r="X4648" i="69"/>
  <c r="W4648" i="69"/>
  <c r="V4648" i="69"/>
  <c r="U4648" i="69"/>
  <c r="AA4647" i="69"/>
  <c r="Z4647" i="69"/>
  <c r="Y4647" i="69"/>
  <c r="X4647" i="69"/>
  <c r="W4647" i="69"/>
  <c r="V4647" i="69"/>
  <c r="U4647" i="69"/>
  <c r="AA4646" i="69"/>
  <c r="Z4646" i="69"/>
  <c r="Y4646" i="69"/>
  <c r="X4646" i="69"/>
  <c r="W4646" i="69"/>
  <c r="V4646" i="69"/>
  <c r="U4646" i="69"/>
  <c r="AA4645" i="69"/>
  <c r="Z4645" i="69"/>
  <c r="Y4645" i="69"/>
  <c r="X4645" i="69"/>
  <c r="W4645" i="69"/>
  <c r="V4645" i="69"/>
  <c r="U4645" i="69"/>
  <c r="AA4644" i="69"/>
  <c r="Z4644" i="69"/>
  <c r="Y4644" i="69"/>
  <c r="X4644" i="69"/>
  <c r="W4644" i="69"/>
  <c r="V4644" i="69"/>
  <c r="U4644" i="69"/>
  <c r="AA4643" i="69"/>
  <c r="Z4643" i="69"/>
  <c r="Y4643" i="69"/>
  <c r="X4643" i="69"/>
  <c r="W4643" i="69"/>
  <c r="V4643" i="69"/>
  <c r="U4643" i="69"/>
  <c r="AA4642" i="69"/>
  <c r="Z4642" i="69"/>
  <c r="Y4642" i="69"/>
  <c r="X4642" i="69"/>
  <c r="W4642" i="69"/>
  <c r="V4642" i="69"/>
  <c r="U4642" i="69"/>
  <c r="AA4641" i="69"/>
  <c r="Z4641" i="69"/>
  <c r="Y4641" i="69"/>
  <c r="X4641" i="69"/>
  <c r="W4641" i="69"/>
  <c r="V4641" i="69"/>
  <c r="U4641" i="69"/>
  <c r="AA4640" i="69"/>
  <c r="Z4640" i="69"/>
  <c r="Y4640" i="69"/>
  <c r="X4640" i="69"/>
  <c r="W4640" i="69"/>
  <c r="V4640" i="69"/>
  <c r="U4640" i="69"/>
  <c r="AA4639" i="69"/>
  <c r="Z4639" i="69"/>
  <c r="Y4639" i="69"/>
  <c r="X4639" i="69"/>
  <c r="W4639" i="69"/>
  <c r="V4639" i="69"/>
  <c r="U4639" i="69"/>
  <c r="AA4638" i="69"/>
  <c r="Z4638" i="69"/>
  <c r="Y4638" i="69"/>
  <c r="X4638" i="69"/>
  <c r="W4638" i="69"/>
  <c r="V4638" i="69"/>
  <c r="U4638" i="69"/>
  <c r="AA4637" i="69"/>
  <c r="Z4637" i="69"/>
  <c r="Y4637" i="69"/>
  <c r="X4637" i="69"/>
  <c r="W4637" i="69"/>
  <c r="V4637" i="69"/>
  <c r="U4637" i="69"/>
  <c r="AA4636" i="69"/>
  <c r="Z4636" i="69"/>
  <c r="Y4636" i="69"/>
  <c r="X4636" i="69"/>
  <c r="W4636" i="69"/>
  <c r="V4636" i="69"/>
  <c r="U4636" i="69"/>
  <c r="AA4635" i="69"/>
  <c r="Z4635" i="69"/>
  <c r="Y4635" i="69"/>
  <c r="X4635" i="69"/>
  <c r="W4635" i="69"/>
  <c r="V4635" i="69"/>
  <c r="U4635" i="69"/>
  <c r="AA4634" i="69"/>
  <c r="Z4634" i="69"/>
  <c r="Y4634" i="69"/>
  <c r="X4634" i="69"/>
  <c r="W4634" i="69"/>
  <c r="V4634" i="69"/>
  <c r="U4634" i="69"/>
  <c r="AA4633" i="69"/>
  <c r="Z4633" i="69"/>
  <c r="Y4633" i="69"/>
  <c r="X4633" i="69"/>
  <c r="W4633" i="69"/>
  <c r="V4633" i="69"/>
  <c r="U4633" i="69"/>
  <c r="AA4632" i="69"/>
  <c r="Z4632" i="69"/>
  <c r="Y4632" i="69"/>
  <c r="X4632" i="69"/>
  <c r="W4632" i="69"/>
  <c r="V4632" i="69"/>
  <c r="U4632" i="69"/>
  <c r="AA4631" i="69"/>
  <c r="Z4631" i="69"/>
  <c r="Y4631" i="69"/>
  <c r="X4631" i="69"/>
  <c r="W4631" i="69"/>
  <c r="V4631" i="69"/>
  <c r="U4631" i="69"/>
  <c r="AA4630" i="69"/>
  <c r="Z4630" i="69"/>
  <c r="Y4630" i="69"/>
  <c r="X4630" i="69"/>
  <c r="W4630" i="69"/>
  <c r="V4630" i="69"/>
  <c r="U4630" i="69"/>
  <c r="AA4629" i="69"/>
  <c r="Z4629" i="69"/>
  <c r="Y4629" i="69"/>
  <c r="X4629" i="69"/>
  <c r="W4629" i="69"/>
  <c r="V4629" i="69"/>
  <c r="U4629" i="69"/>
  <c r="AA4628" i="69"/>
  <c r="Z4628" i="69"/>
  <c r="Y4628" i="69"/>
  <c r="X4628" i="69"/>
  <c r="W4628" i="69"/>
  <c r="V4628" i="69"/>
  <c r="U4628" i="69"/>
  <c r="AA4627" i="69"/>
  <c r="Z4627" i="69"/>
  <c r="Y4627" i="69"/>
  <c r="X4627" i="69"/>
  <c r="W4627" i="69"/>
  <c r="V4627" i="69"/>
  <c r="U4627" i="69"/>
  <c r="AA4626" i="69"/>
  <c r="Z4626" i="69"/>
  <c r="Y4626" i="69"/>
  <c r="X4626" i="69"/>
  <c r="W4626" i="69"/>
  <c r="V4626" i="69"/>
  <c r="U4626" i="69"/>
  <c r="AA4625" i="69"/>
  <c r="Z4625" i="69"/>
  <c r="Y4625" i="69"/>
  <c r="X4625" i="69"/>
  <c r="W4625" i="69"/>
  <c r="V4625" i="69"/>
  <c r="U4625" i="69"/>
  <c r="AA4624" i="69"/>
  <c r="Z4624" i="69"/>
  <c r="Y4624" i="69"/>
  <c r="X4624" i="69"/>
  <c r="W4624" i="69"/>
  <c r="V4624" i="69"/>
  <c r="U4624" i="69"/>
  <c r="AA4623" i="69"/>
  <c r="Z4623" i="69"/>
  <c r="Y4623" i="69"/>
  <c r="X4623" i="69"/>
  <c r="W4623" i="69"/>
  <c r="V4623" i="69"/>
  <c r="U4623" i="69"/>
  <c r="AA4622" i="69"/>
  <c r="Z4622" i="69"/>
  <c r="Y4622" i="69"/>
  <c r="X4622" i="69"/>
  <c r="W4622" i="69"/>
  <c r="V4622" i="69"/>
  <c r="U4622" i="69"/>
  <c r="AA4621" i="69"/>
  <c r="Z4621" i="69"/>
  <c r="Y4621" i="69"/>
  <c r="X4621" i="69"/>
  <c r="W4621" i="69"/>
  <c r="V4621" i="69"/>
  <c r="U4621" i="69"/>
  <c r="AA4620" i="69"/>
  <c r="Z4620" i="69"/>
  <c r="Y4620" i="69"/>
  <c r="X4620" i="69"/>
  <c r="W4620" i="69"/>
  <c r="V4620" i="69"/>
  <c r="U4620" i="69"/>
  <c r="AA4619" i="69"/>
  <c r="Z4619" i="69"/>
  <c r="Y4619" i="69"/>
  <c r="X4619" i="69"/>
  <c r="W4619" i="69"/>
  <c r="V4619" i="69"/>
  <c r="U4619" i="69"/>
  <c r="AA4618" i="69"/>
  <c r="Z4618" i="69"/>
  <c r="Y4618" i="69"/>
  <c r="X4618" i="69"/>
  <c r="W4618" i="69"/>
  <c r="V4618" i="69"/>
  <c r="U4618" i="69"/>
  <c r="AA4617" i="69"/>
  <c r="Z4617" i="69"/>
  <c r="Y4617" i="69"/>
  <c r="X4617" i="69"/>
  <c r="W4617" i="69"/>
  <c r="V4617" i="69"/>
  <c r="U4617" i="69"/>
  <c r="AA4616" i="69"/>
  <c r="Z4616" i="69"/>
  <c r="Y4616" i="69"/>
  <c r="X4616" i="69"/>
  <c r="W4616" i="69"/>
  <c r="V4616" i="69"/>
  <c r="U4616" i="69"/>
  <c r="AA4615" i="69"/>
  <c r="Z4615" i="69"/>
  <c r="Y4615" i="69"/>
  <c r="X4615" i="69"/>
  <c r="W4615" i="69"/>
  <c r="V4615" i="69"/>
  <c r="U4615" i="69"/>
  <c r="AA4614" i="69"/>
  <c r="Z4614" i="69"/>
  <c r="Y4614" i="69"/>
  <c r="X4614" i="69"/>
  <c r="W4614" i="69"/>
  <c r="V4614" i="69"/>
  <c r="U4614" i="69"/>
  <c r="AA4613" i="69"/>
  <c r="Z4613" i="69"/>
  <c r="Y4613" i="69"/>
  <c r="X4613" i="69"/>
  <c r="W4613" i="69"/>
  <c r="V4613" i="69"/>
  <c r="U4613" i="69"/>
  <c r="AA4612" i="69"/>
  <c r="Z4612" i="69"/>
  <c r="Y4612" i="69"/>
  <c r="X4612" i="69"/>
  <c r="W4612" i="69"/>
  <c r="V4612" i="69"/>
  <c r="U4612" i="69"/>
  <c r="AA4611" i="69"/>
  <c r="Z4611" i="69"/>
  <c r="Y4611" i="69"/>
  <c r="X4611" i="69"/>
  <c r="W4611" i="69"/>
  <c r="V4611" i="69"/>
  <c r="U4611" i="69"/>
  <c r="AA4610" i="69"/>
  <c r="Z4610" i="69"/>
  <c r="Y4610" i="69"/>
  <c r="X4610" i="69"/>
  <c r="W4610" i="69"/>
  <c r="V4610" i="69"/>
  <c r="U4610" i="69"/>
  <c r="AA4609" i="69"/>
  <c r="Z4609" i="69"/>
  <c r="Y4609" i="69"/>
  <c r="X4609" i="69"/>
  <c r="W4609" i="69"/>
  <c r="V4609" i="69"/>
  <c r="U4609" i="69"/>
  <c r="AA4608" i="69"/>
  <c r="Z4608" i="69"/>
  <c r="Y4608" i="69"/>
  <c r="X4608" i="69"/>
  <c r="W4608" i="69"/>
  <c r="V4608" i="69"/>
  <c r="U4608" i="69"/>
  <c r="AA4607" i="69"/>
  <c r="Z4607" i="69"/>
  <c r="Y4607" i="69"/>
  <c r="X4607" i="69"/>
  <c r="W4607" i="69"/>
  <c r="V4607" i="69"/>
  <c r="U4607" i="69"/>
  <c r="AA4606" i="69"/>
  <c r="Z4606" i="69"/>
  <c r="Y4606" i="69"/>
  <c r="X4606" i="69"/>
  <c r="W4606" i="69"/>
  <c r="V4606" i="69"/>
  <c r="U4606" i="69"/>
  <c r="AA4605" i="69"/>
  <c r="Z4605" i="69"/>
  <c r="Y4605" i="69"/>
  <c r="X4605" i="69"/>
  <c r="W4605" i="69"/>
  <c r="V4605" i="69"/>
  <c r="U4605" i="69"/>
  <c r="AA4604" i="69"/>
  <c r="Z4604" i="69"/>
  <c r="Y4604" i="69"/>
  <c r="X4604" i="69"/>
  <c r="W4604" i="69"/>
  <c r="V4604" i="69"/>
  <c r="U4604" i="69"/>
  <c r="AA4603" i="69"/>
  <c r="Z4603" i="69"/>
  <c r="Y4603" i="69"/>
  <c r="X4603" i="69"/>
  <c r="W4603" i="69"/>
  <c r="V4603" i="69"/>
  <c r="U4603" i="69"/>
  <c r="AA4602" i="69"/>
  <c r="Z4602" i="69"/>
  <c r="Y4602" i="69"/>
  <c r="X4602" i="69"/>
  <c r="W4602" i="69"/>
  <c r="V4602" i="69"/>
  <c r="U4602" i="69"/>
  <c r="AA4601" i="69"/>
  <c r="Z4601" i="69"/>
  <c r="Y4601" i="69"/>
  <c r="X4601" i="69"/>
  <c r="W4601" i="69"/>
  <c r="V4601" i="69"/>
  <c r="U4601" i="69"/>
  <c r="AA4600" i="69"/>
  <c r="Z4600" i="69"/>
  <c r="Y4600" i="69"/>
  <c r="X4600" i="69"/>
  <c r="W4600" i="69"/>
  <c r="V4600" i="69"/>
  <c r="U4600" i="69"/>
  <c r="AA4599" i="69"/>
  <c r="Z4599" i="69"/>
  <c r="Y4599" i="69"/>
  <c r="X4599" i="69"/>
  <c r="W4599" i="69"/>
  <c r="V4599" i="69"/>
  <c r="U4599" i="69"/>
  <c r="AA4598" i="69"/>
  <c r="Z4598" i="69"/>
  <c r="Y4598" i="69"/>
  <c r="X4598" i="69"/>
  <c r="W4598" i="69"/>
  <c r="V4598" i="69"/>
  <c r="U4598" i="69"/>
  <c r="AA4597" i="69"/>
  <c r="Z4597" i="69"/>
  <c r="Y4597" i="69"/>
  <c r="X4597" i="69"/>
  <c r="W4597" i="69"/>
  <c r="V4597" i="69"/>
  <c r="U4597" i="69"/>
  <c r="AA4596" i="69"/>
  <c r="Z4596" i="69"/>
  <c r="Y4596" i="69"/>
  <c r="X4596" i="69"/>
  <c r="W4596" i="69"/>
  <c r="V4596" i="69"/>
  <c r="U4596" i="69"/>
  <c r="AA4595" i="69"/>
  <c r="Z4595" i="69"/>
  <c r="Y4595" i="69"/>
  <c r="X4595" i="69"/>
  <c r="W4595" i="69"/>
  <c r="V4595" i="69"/>
  <c r="U4595" i="69"/>
  <c r="AA4594" i="69"/>
  <c r="Z4594" i="69"/>
  <c r="Y4594" i="69"/>
  <c r="X4594" i="69"/>
  <c r="W4594" i="69"/>
  <c r="V4594" i="69"/>
  <c r="U4594" i="69"/>
  <c r="AA4593" i="69"/>
  <c r="Z4593" i="69"/>
  <c r="Y4593" i="69"/>
  <c r="X4593" i="69"/>
  <c r="W4593" i="69"/>
  <c r="V4593" i="69"/>
  <c r="U4593" i="69"/>
  <c r="AA4592" i="69"/>
  <c r="Z4592" i="69"/>
  <c r="Y4592" i="69"/>
  <c r="X4592" i="69"/>
  <c r="W4592" i="69"/>
  <c r="V4592" i="69"/>
  <c r="U4592" i="69"/>
  <c r="AA4591" i="69"/>
  <c r="Z4591" i="69"/>
  <c r="Y4591" i="69"/>
  <c r="X4591" i="69"/>
  <c r="W4591" i="69"/>
  <c r="V4591" i="69"/>
  <c r="U4591" i="69"/>
  <c r="AA4590" i="69"/>
  <c r="Z4590" i="69"/>
  <c r="Y4590" i="69"/>
  <c r="X4590" i="69"/>
  <c r="W4590" i="69"/>
  <c r="V4590" i="69"/>
  <c r="U4590" i="69"/>
  <c r="AA4589" i="69"/>
  <c r="Z4589" i="69"/>
  <c r="Y4589" i="69"/>
  <c r="X4589" i="69"/>
  <c r="W4589" i="69"/>
  <c r="V4589" i="69"/>
  <c r="U4589" i="69"/>
  <c r="AA4588" i="69"/>
  <c r="Z4588" i="69"/>
  <c r="Y4588" i="69"/>
  <c r="X4588" i="69"/>
  <c r="W4588" i="69"/>
  <c r="V4588" i="69"/>
  <c r="U4588" i="69"/>
  <c r="AA4587" i="69"/>
  <c r="Z4587" i="69"/>
  <c r="Y4587" i="69"/>
  <c r="X4587" i="69"/>
  <c r="W4587" i="69"/>
  <c r="V4587" i="69"/>
  <c r="U4587" i="69"/>
  <c r="AA4586" i="69"/>
  <c r="Z4586" i="69"/>
  <c r="Y4586" i="69"/>
  <c r="X4586" i="69"/>
  <c r="W4586" i="69"/>
  <c r="V4586" i="69"/>
  <c r="U4586" i="69"/>
  <c r="AA4585" i="69"/>
  <c r="Z4585" i="69"/>
  <c r="Y4585" i="69"/>
  <c r="X4585" i="69"/>
  <c r="W4585" i="69"/>
  <c r="V4585" i="69"/>
  <c r="U4585" i="69"/>
  <c r="AA4584" i="69"/>
  <c r="Z4584" i="69"/>
  <c r="Y4584" i="69"/>
  <c r="X4584" i="69"/>
  <c r="W4584" i="69"/>
  <c r="V4584" i="69"/>
  <c r="U4584" i="69"/>
  <c r="AA4583" i="69"/>
  <c r="Z4583" i="69"/>
  <c r="Y4583" i="69"/>
  <c r="X4583" i="69"/>
  <c r="W4583" i="69"/>
  <c r="V4583" i="69"/>
  <c r="U4583" i="69"/>
  <c r="AA4582" i="69"/>
  <c r="Z4582" i="69"/>
  <c r="Y4582" i="69"/>
  <c r="X4582" i="69"/>
  <c r="W4582" i="69"/>
  <c r="V4582" i="69"/>
  <c r="U4582" i="69"/>
  <c r="AA4581" i="69"/>
  <c r="Z4581" i="69"/>
  <c r="Y4581" i="69"/>
  <c r="X4581" i="69"/>
  <c r="W4581" i="69"/>
  <c r="V4581" i="69"/>
  <c r="U4581" i="69"/>
  <c r="AA4580" i="69"/>
  <c r="Z4580" i="69"/>
  <c r="Y4580" i="69"/>
  <c r="X4580" i="69"/>
  <c r="W4580" i="69"/>
  <c r="V4580" i="69"/>
  <c r="U4580" i="69"/>
  <c r="AA4579" i="69"/>
  <c r="Z4579" i="69"/>
  <c r="Y4579" i="69"/>
  <c r="X4579" i="69"/>
  <c r="W4579" i="69"/>
  <c r="V4579" i="69"/>
  <c r="U4579" i="69"/>
  <c r="AA4578" i="69"/>
  <c r="Z4578" i="69"/>
  <c r="Y4578" i="69"/>
  <c r="X4578" i="69"/>
  <c r="W4578" i="69"/>
  <c r="V4578" i="69"/>
  <c r="U4578" i="69"/>
  <c r="AA4577" i="69"/>
  <c r="Z4577" i="69"/>
  <c r="Y4577" i="69"/>
  <c r="X4577" i="69"/>
  <c r="W4577" i="69"/>
  <c r="V4577" i="69"/>
  <c r="U4577" i="69"/>
  <c r="AA4576" i="69"/>
  <c r="Z4576" i="69"/>
  <c r="Y4576" i="69"/>
  <c r="X4576" i="69"/>
  <c r="W4576" i="69"/>
  <c r="V4576" i="69"/>
  <c r="U4576" i="69"/>
  <c r="AA4575" i="69"/>
  <c r="Z4575" i="69"/>
  <c r="Y4575" i="69"/>
  <c r="X4575" i="69"/>
  <c r="W4575" i="69"/>
  <c r="V4575" i="69"/>
  <c r="U4575" i="69"/>
  <c r="AA4574" i="69"/>
  <c r="Z4574" i="69"/>
  <c r="Y4574" i="69"/>
  <c r="X4574" i="69"/>
  <c r="W4574" i="69"/>
  <c r="V4574" i="69"/>
  <c r="U4574" i="69"/>
  <c r="AA4573" i="69"/>
  <c r="Z4573" i="69"/>
  <c r="Y4573" i="69"/>
  <c r="X4573" i="69"/>
  <c r="W4573" i="69"/>
  <c r="V4573" i="69"/>
  <c r="U4573" i="69"/>
  <c r="AA4572" i="69"/>
  <c r="Z4572" i="69"/>
  <c r="Y4572" i="69"/>
  <c r="X4572" i="69"/>
  <c r="W4572" i="69"/>
  <c r="V4572" i="69"/>
  <c r="U4572" i="69"/>
  <c r="AA4571" i="69"/>
  <c r="Z4571" i="69"/>
  <c r="Y4571" i="69"/>
  <c r="X4571" i="69"/>
  <c r="W4571" i="69"/>
  <c r="V4571" i="69"/>
  <c r="U4571" i="69"/>
  <c r="AA4570" i="69"/>
  <c r="Z4570" i="69"/>
  <c r="Y4570" i="69"/>
  <c r="X4570" i="69"/>
  <c r="W4570" i="69"/>
  <c r="V4570" i="69"/>
  <c r="U4570" i="69"/>
  <c r="AA4569" i="69"/>
  <c r="Z4569" i="69"/>
  <c r="Y4569" i="69"/>
  <c r="X4569" i="69"/>
  <c r="W4569" i="69"/>
  <c r="V4569" i="69"/>
  <c r="U4569" i="69"/>
  <c r="AA4568" i="69"/>
  <c r="Z4568" i="69"/>
  <c r="Y4568" i="69"/>
  <c r="X4568" i="69"/>
  <c r="W4568" i="69"/>
  <c r="V4568" i="69"/>
  <c r="U4568" i="69"/>
  <c r="AA4567" i="69"/>
  <c r="Z4567" i="69"/>
  <c r="Y4567" i="69"/>
  <c r="X4567" i="69"/>
  <c r="W4567" i="69"/>
  <c r="V4567" i="69"/>
  <c r="U4567" i="69"/>
  <c r="AA4566" i="69"/>
  <c r="Z4566" i="69"/>
  <c r="Y4566" i="69"/>
  <c r="X4566" i="69"/>
  <c r="W4566" i="69"/>
  <c r="V4566" i="69"/>
  <c r="U4566" i="69"/>
  <c r="AA4565" i="69"/>
  <c r="Z4565" i="69"/>
  <c r="Y4565" i="69"/>
  <c r="X4565" i="69"/>
  <c r="W4565" i="69"/>
  <c r="V4565" i="69"/>
  <c r="U4565" i="69"/>
  <c r="AA4564" i="69"/>
  <c r="Z4564" i="69"/>
  <c r="Y4564" i="69"/>
  <c r="X4564" i="69"/>
  <c r="W4564" i="69"/>
  <c r="V4564" i="69"/>
  <c r="U4564" i="69"/>
  <c r="AA4563" i="69"/>
  <c r="Z4563" i="69"/>
  <c r="Y4563" i="69"/>
  <c r="X4563" i="69"/>
  <c r="W4563" i="69"/>
  <c r="V4563" i="69"/>
  <c r="U4563" i="69"/>
  <c r="AA4562" i="69"/>
  <c r="Z4562" i="69"/>
  <c r="Y4562" i="69"/>
  <c r="X4562" i="69"/>
  <c r="W4562" i="69"/>
  <c r="V4562" i="69"/>
  <c r="U4562" i="69"/>
  <c r="AA4561" i="69"/>
  <c r="Z4561" i="69"/>
  <c r="Y4561" i="69"/>
  <c r="X4561" i="69"/>
  <c r="W4561" i="69"/>
  <c r="V4561" i="69"/>
  <c r="U4561" i="69"/>
  <c r="AA4560" i="69"/>
  <c r="Z4560" i="69"/>
  <c r="Y4560" i="69"/>
  <c r="X4560" i="69"/>
  <c r="W4560" i="69"/>
  <c r="V4560" i="69"/>
  <c r="U4560" i="69"/>
  <c r="AA4559" i="69"/>
  <c r="Z4559" i="69"/>
  <c r="Y4559" i="69"/>
  <c r="X4559" i="69"/>
  <c r="W4559" i="69"/>
  <c r="V4559" i="69"/>
  <c r="U4559" i="69"/>
  <c r="AA4558" i="69"/>
  <c r="Z4558" i="69"/>
  <c r="Y4558" i="69"/>
  <c r="X4558" i="69"/>
  <c r="W4558" i="69"/>
  <c r="V4558" i="69"/>
  <c r="U4558" i="69"/>
  <c r="AA4557" i="69"/>
  <c r="Z4557" i="69"/>
  <c r="Y4557" i="69"/>
  <c r="X4557" i="69"/>
  <c r="W4557" i="69"/>
  <c r="V4557" i="69"/>
  <c r="U4557" i="69"/>
  <c r="AA4556" i="69"/>
  <c r="Z4556" i="69"/>
  <c r="Y4556" i="69"/>
  <c r="X4556" i="69"/>
  <c r="W4556" i="69"/>
  <c r="V4556" i="69"/>
  <c r="U4556" i="69"/>
  <c r="AA4555" i="69"/>
  <c r="Z4555" i="69"/>
  <c r="Y4555" i="69"/>
  <c r="X4555" i="69"/>
  <c r="W4555" i="69"/>
  <c r="V4555" i="69"/>
  <c r="U4555" i="69"/>
  <c r="AA4554" i="69"/>
  <c r="Z4554" i="69"/>
  <c r="Y4554" i="69"/>
  <c r="X4554" i="69"/>
  <c r="W4554" i="69"/>
  <c r="V4554" i="69"/>
  <c r="U4554" i="69"/>
  <c r="AA4553" i="69"/>
  <c r="Z4553" i="69"/>
  <c r="Y4553" i="69"/>
  <c r="X4553" i="69"/>
  <c r="W4553" i="69"/>
  <c r="V4553" i="69"/>
  <c r="U4553" i="69"/>
  <c r="AA4552" i="69"/>
  <c r="Z4552" i="69"/>
  <c r="Y4552" i="69"/>
  <c r="X4552" i="69"/>
  <c r="W4552" i="69"/>
  <c r="V4552" i="69"/>
  <c r="U4552" i="69"/>
  <c r="AA4551" i="69"/>
  <c r="Z4551" i="69"/>
  <c r="Y4551" i="69"/>
  <c r="X4551" i="69"/>
  <c r="W4551" i="69"/>
  <c r="V4551" i="69"/>
  <c r="U4551" i="69"/>
  <c r="AA4550" i="69"/>
  <c r="Z4550" i="69"/>
  <c r="Y4550" i="69"/>
  <c r="X4550" i="69"/>
  <c r="W4550" i="69"/>
  <c r="V4550" i="69"/>
  <c r="U4550" i="69"/>
  <c r="AA4549" i="69"/>
  <c r="Z4549" i="69"/>
  <c r="Y4549" i="69"/>
  <c r="X4549" i="69"/>
  <c r="W4549" i="69"/>
  <c r="V4549" i="69"/>
  <c r="U4549" i="69"/>
  <c r="AA4548" i="69"/>
  <c r="Z4548" i="69"/>
  <c r="Y4548" i="69"/>
  <c r="X4548" i="69"/>
  <c r="W4548" i="69"/>
  <c r="V4548" i="69"/>
  <c r="U4548" i="69"/>
  <c r="AA4547" i="69"/>
  <c r="Z4547" i="69"/>
  <c r="Y4547" i="69"/>
  <c r="X4547" i="69"/>
  <c r="W4547" i="69"/>
  <c r="V4547" i="69"/>
  <c r="U4547" i="69"/>
  <c r="AA4546" i="69"/>
  <c r="Z4546" i="69"/>
  <c r="Y4546" i="69"/>
  <c r="X4546" i="69"/>
  <c r="W4546" i="69"/>
  <c r="V4546" i="69"/>
  <c r="U4546" i="69"/>
  <c r="AA4545" i="69"/>
  <c r="Z4545" i="69"/>
  <c r="Y4545" i="69"/>
  <c r="X4545" i="69"/>
  <c r="W4545" i="69"/>
  <c r="V4545" i="69"/>
  <c r="U4545" i="69"/>
  <c r="AA4544" i="69"/>
  <c r="Z4544" i="69"/>
  <c r="Y4544" i="69"/>
  <c r="X4544" i="69"/>
  <c r="W4544" i="69"/>
  <c r="V4544" i="69"/>
  <c r="U4544" i="69"/>
  <c r="AA4543" i="69"/>
  <c r="Z4543" i="69"/>
  <c r="Y4543" i="69"/>
  <c r="X4543" i="69"/>
  <c r="W4543" i="69"/>
  <c r="V4543" i="69"/>
  <c r="U4543" i="69"/>
  <c r="AA4542" i="69"/>
  <c r="Z4542" i="69"/>
  <c r="Y4542" i="69"/>
  <c r="X4542" i="69"/>
  <c r="W4542" i="69"/>
  <c r="V4542" i="69"/>
  <c r="U4542" i="69"/>
  <c r="AA4541" i="69"/>
  <c r="Z4541" i="69"/>
  <c r="Y4541" i="69"/>
  <c r="X4541" i="69"/>
  <c r="W4541" i="69"/>
  <c r="V4541" i="69"/>
  <c r="U4541" i="69"/>
  <c r="AA4540" i="69"/>
  <c r="Z4540" i="69"/>
  <c r="Y4540" i="69"/>
  <c r="X4540" i="69"/>
  <c r="W4540" i="69"/>
  <c r="V4540" i="69"/>
  <c r="U4540" i="69"/>
  <c r="AA4539" i="69"/>
  <c r="Z4539" i="69"/>
  <c r="Y4539" i="69"/>
  <c r="X4539" i="69"/>
  <c r="W4539" i="69"/>
  <c r="V4539" i="69"/>
  <c r="U4539" i="69"/>
  <c r="AA4538" i="69"/>
  <c r="Z4538" i="69"/>
  <c r="Y4538" i="69"/>
  <c r="X4538" i="69"/>
  <c r="W4538" i="69"/>
  <c r="V4538" i="69"/>
  <c r="U4538" i="69"/>
  <c r="AA4537" i="69"/>
  <c r="Z4537" i="69"/>
  <c r="Y4537" i="69"/>
  <c r="X4537" i="69"/>
  <c r="W4537" i="69"/>
  <c r="V4537" i="69"/>
  <c r="U4537" i="69"/>
  <c r="AA4536" i="69"/>
  <c r="Z4536" i="69"/>
  <c r="Y4536" i="69"/>
  <c r="X4536" i="69"/>
  <c r="W4536" i="69"/>
  <c r="V4536" i="69"/>
  <c r="U4536" i="69"/>
  <c r="AA4535" i="69"/>
  <c r="Z4535" i="69"/>
  <c r="Y4535" i="69"/>
  <c r="X4535" i="69"/>
  <c r="W4535" i="69"/>
  <c r="V4535" i="69"/>
  <c r="U4535" i="69"/>
  <c r="AA4534" i="69"/>
  <c r="Z4534" i="69"/>
  <c r="Y4534" i="69"/>
  <c r="X4534" i="69"/>
  <c r="W4534" i="69"/>
  <c r="V4534" i="69"/>
  <c r="U4534" i="69"/>
  <c r="AA4533" i="69"/>
  <c r="Z4533" i="69"/>
  <c r="Y4533" i="69"/>
  <c r="X4533" i="69"/>
  <c r="W4533" i="69"/>
  <c r="V4533" i="69"/>
  <c r="U4533" i="69"/>
  <c r="AA4532" i="69"/>
  <c r="Z4532" i="69"/>
  <c r="Y4532" i="69"/>
  <c r="X4532" i="69"/>
  <c r="W4532" i="69"/>
  <c r="V4532" i="69"/>
  <c r="U4532" i="69"/>
  <c r="AA4531" i="69"/>
  <c r="Z4531" i="69"/>
  <c r="Y4531" i="69"/>
  <c r="X4531" i="69"/>
  <c r="W4531" i="69"/>
  <c r="V4531" i="69"/>
  <c r="U4531" i="69"/>
  <c r="AA4530" i="69"/>
  <c r="Z4530" i="69"/>
  <c r="Y4530" i="69"/>
  <c r="X4530" i="69"/>
  <c r="W4530" i="69"/>
  <c r="V4530" i="69"/>
  <c r="U4530" i="69"/>
  <c r="AA4529" i="69"/>
  <c r="Z4529" i="69"/>
  <c r="Y4529" i="69"/>
  <c r="X4529" i="69"/>
  <c r="W4529" i="69"/>
  <c r="V4529" i="69"/>
  <c r="U4529" i="69"/>
  <c r="AA4528" i="69"/>
  <c r="Z4528" i="69"/>
  <c r="Y4528" i="69"/>
  <c r="X4528" i="69"/>
  <c r="W4528" i="69"/>
  <c r="V4528" i="69"/>
  <c r="U4528" i="69"/>
  <c r="AA4527" i="69"/>
  <c r="Z4527" i="69"/>
  <c r="Y4527" i="69"/>
  <c r="X4527" i="69"/>
  <c r="W4527" i="69"/>
  <c r="V4527" i="69"/>
  <c r="U4527" i="69"/>
  <c r="AA4526" i="69"/>
  <c r="Z4526" i="69"/>
  <c r="Y4526" i="69"/>
  <c r="X4526" i="69"/>
  <c r="W4526" i="69"/>
  <c r="V4526" i="69"/>
  <c r="U4526" i="69"/>
  <c r="AA4525" i="69"/>
  <c r="Z4525" i="69"/>
  <c r="Y4525" i="69"/>
  <c r="X4525" i="69"/>
  <c r="W4525" i="69"/>
  <c r="V4525" i="69"/>
  <c r="U4525" i="69"/>
  <c r="AA4524" i="69"/>
  <c r="Z4524" i="69"/>
  <c r="Y4524" i="69"/>
  <c r="X4524" i="69"/>
  <c r="W4524" i="69"/>
  <c r="V4524" i="69"/>
  <c r="U4524" i="69"/>
  <c r="AA4523" i="69"/>
  <c r="Z4523" i="69"/>
  <c r="Y4523" i="69"/>
  <c r="X4523" i="69"/>
  <c r="W4523" i="69"/>
  <c r="V4523" i="69"/>
  <c r="U4523" i="69"/>
  <c r="AA4522" i="69"/>
  <c r="Z4522" i="69"/>
  <c r="Y4522" i="69"/>
  <c r="X4522" i="69"/>
  <c r="W4522" i="69"/>
  <c r="V4522" i="69"/>
  <c r="U4522" i="69"/>
  <c r="AA4521" i="69"/>
  <c r="Z4521" i="69"/>
  <c r="Y4521" i="69"/>
  <c r="X4521" i="69"/>
  <c r="W4521" i="69"/>
  <c r="V4521" i="69"/>
  <c r="U4521" i="69"/>
  <c r="AA4520" i="69"/>
  <c r="Z4520" i="69"/>
  <c r="Y4520" i="69"/>
  <c r="X4520" i="69"/>
  <c r="W4520" i="69"/>
  <c r="V4520" i="69"/>
  <c r="U4520" i="69"/>
  <c r="AA4519" i="69"/>
  <c r="Z4519" i="69"/>
  <c r="Y4519" i="69"/>
  <c r="X4519" i="69"/>
  <c r="W4519" i="69"/>
  <c r="V4519" i="69"/>
  <c r="U4519" i="69"/>
  <c r="AA4518" i="69"/>
  <c r="Z4518" i="69"/>
  <c r="Y4518" i="69"/>
  <c r="X4518" i="69"/>
  <c r="W4518" i="69"/>
  <c r="V4518" i="69"/>
  <c r="U4518" i="69"/>
  <c r="AA4517" i="69"/>
  <c r="Z4517" i="69"/>
  <c r="Y4517" i="69"/>
  <c r="X4517" i="69"/>
  <c r="W4517" i="69"/>
  <c r="V4517" i="69"/>
  <c r="U4517" i="69"/>
  <c r="AA4516" i="69"/>
  <c r="Z4516" i="69"/>
  <c r="Y4516" i="69"/>
  <c r="X4516" i="69"/>
  <c r="W4516" i="69"/>
  <c r="V4516" i="69"/>
  <c r="U4516" i="69"/>
  <c r="AA4515" i="69"/>
  <c r="Z4515" i="69"/>
  <c r="Y4515" i="69"/>
  <c r="X4515" i="69"/>
  <c r="W4515" i="69"/>
  <c r="V4515" i="69"/>
  <c r="U4515" i="69"/>
  <c r="AA4514" i="69"/>
  <c r="Z4514" i="69"/>
  <c r="Y4514" i="69"/>
  <c r="X4514" i="69"/>
  <c r="W4514" i="69"/>
  <c r="V4514" i="69"/>
  <c r="U4514" i="69"/>
  <c r="AA4513" i="69"/>
  <c r="Z4513" i="69"/>
  <c r="Y4513" i="69"/>
  <c r="X4513" i="69"/>
  <c r="W4513" i="69"/>
  <c r="V4513" i="69"/>
  <c r="U4513" i="69"/>
  <c r="AA4512" i="69"/>
  <c r="Z4512" i="69"/>
  <c r="Y4512" i="69"/>
  <c r="X4512" i="69"/>
  <c r="W4512" i="69"/>
  <c r="V4512" i="69"/>
  <c r="U4512" i="69"/>
  <c r="AA4511" i="69"/>
  <c r="Z4511" i="69"/>
  <c r="Y4511" i="69"/>
  <c r="X4511" i="69"/>
  <c r="W4511" i="69"/>
  <c r="V4511" i="69"/>
  <c r="U4511" i="69"/>
  <c r="AA4510" i="69"/>
  <c r="Z4510" i="69"/>
  <c r="Y4510" i="69"/>
  <c r="X4510" i="69"/>
  <c r="W4510" i="69"/>
  <c r="V4510" i="69"/>
  <c r="U4510" i="69"/>
  <c r="AA4509" i="69"/>
  <c r="Z4509" i="69"/>
  <c r="Y4509" i="69"/>
  <c r="X4509" i="69"/>
  <c r="W4509" i="69"/>
  <c r="V4509" i="69"/>
  <c r="U4509" i="69"/>
  <c r="AA4508" i="69"/>
  <c r="Z4508" i="69"/>
  <c r="Y4508" i="69"/>
  <c r="X4508" i="69"/>
  <c r="W4508" i="69"/>
  <c r="V4508" i="69"/>
  <c r="U4508" i="69"/>
  <c r="AA4507" i="69"/>
  <c r="Z4507" i="69"/>
  <c r="Y4507" i="69"/>
  <c r="X4507" i="69"/>
  <c r="W4507" i="69"/>
  <c r="V4507" i="69"/>
  <c r="U4507" i="69"/>
  <c r="AA4506" i="69"/>
  <c r="Z4506" i="69"/>
  <c r="Y4506" i="69"/>
  <c r="X4506" i="69"/>
  <c r="W4506" i="69"/>
  <c r="V4506" i="69"/>
  <c r="U4506" i="69"/>
  <c r="AA4505" i="69"/>
  <c r="Z4505" i="69"/>
  <c r="Y4505" i="69"/>
  <c r="X4505" i="69"/>
  <c r="W4505" i="69"/>
  <c r="V4505" i="69"/>
  <c r="U4505" i="69"/>
  <c r="AA4504" i="69"/>
  <c r="Z4504" i="69"/>
  <c r="Y4504" i="69"/>
  <c r="X4504" i="69"/>
  <c r="W4504" i="69"/>
  <c r="V4504" i="69"/>
  <c r="U4504" i="69"/>
  <c r="AA4503" i="69"/>
  <c r="Z4503" i="69"/>
  <c r="Y4503" i="69"/>
  <c r="X4503" i="69"/>
  <c r="W4503" i="69"/>
  <c r="V4503" i="69"/>
  <c r="U4503" i="69"/>
  <c r="AA4502" i="69"/>
  <c r="Z4502" i="69"/>
  <c r="Y4502" i="69"/>
  <c r="X4502" i="69"/>
  <c r="W4502" i="69"/>
  <c r="V4502" i="69"/>
  <c r="U4502" i="69"/>
  <c r="AA4501" i="69"/>
  <c r="Z4501" i="69"/>
  <c r="Y4501" i="69"/>
  <c r="X4501" i="69"/>
  <c r="W4501" i="69"/>
  <c r="V4501" i="69"/>
  <c r="U4501" i="69"/>
  <c r="AA4500" i="69"/>
  <c r="Z4500" i="69"/>
  <c r="Y4500" i="69"/>
  <c r="X4500" i="69"/>
  <c r="W4500" i="69"/>
  <c r="V4500" i="69"/>
  <c r="U4500" i="69"/>
  <c r="AA4499" i="69"/>
  <c r="Z4499" i="69"/>
  <c r="Y4499" i="69"/>
  <c r="X4499" i="69"/>
  <c r="W4499" i="69"/>
  <c r="V4499" i="69"/>
  <c r="U4499" i="69"/>
  <c r="AA4498" i="69"/>
  <c r="Z4498" i="69"/>
  <c r="Y4498" i="69"/>
  <c r="X4498" i="69"/>
  <c r="W4498" i="69"/>
  <c r="V4498" i="69"/>
  <c r="U4498" i="69"/>
  <c r="AA4497" i="69"/>
  <c r="Z4497" i="69"/>
  <c r="Y4497" i="69"/>
  <c r="X4497" i="69"/>
  <c r="W4497" i="69"/>
  <c r="V4497" i="69"/>
  <c r="U4497" i="69"/>
  <c r="AA4496" i="69"/>
  <c r="Z4496" i="69"/>
  <c r="Y4496" i="69"/>
  <c r="X4496" i="69"/>
  <c r="W4496" i="69"/>
  <c r="V4496" i="69"/>
  <c r="U4496" i="69"/>
  <c r="AA4495" i="69"/>
  <c r="Z4495" i="69"/>
  <c r="Y4495" i="69"/>
  <c r="X4495" i="69"/>
  <c r="W4495" i="69"/>
  <c r="V4495" i="69"/>
  <c r="U4495" i="69"/>
  <c r="AA4494" i="69"/>
  <c r="Z4494" i="69"/>
  <c r="Y4494" i="69"/>
  <c r="X4494" i="69"/>
  <c r="W4494" i="69"/>
  <c r="V4494" i="69"/>
  <c r="U4494" i="69"/>
  <c r="AA4493" i="69"/>
  <c r="Z4493" i="69"/>
  <c r="Y4493" i="69"/>
  <c r="X4493" i="69"/>
  <c r="W4493" i="69"/>
  <c r="V4493" i="69"/>
  <c r="U4493" i="69"/>
  <c r="AA4492" i="69"/>
  <c r="Z4492" i="69"/>
  <c r="Y4492" i="69"/>
  <c r="X4492" i="69"/>
  <c r="W4492" i="69"/>
  <c r="V4492" i="69"/>
  <c r="U4492" i="69"/>
  <c r="AA4491" i="69"/>
  <c r="Z4491" i="69"/>
  <c r="Y4491" i="69"/>
  <c r="X4491" i="69"/>
  <c r="W4491" i="69"/>
  <c r="V4491" i="69"/>
  <c r="U4491" i="69"/>
  <c r="AA4490" i="69"/>
  <c r="Z4490" i="69"/>
  <c r="Y4490" i="69"/>
  <c r="X4490" i="69"/>
  <c r="W4490" i="69"/>
  <c r="V4490" i="69"/>
  <c r="U4490" i="69"/>
  <c r="AA4489" i="69"/>
  <c r="Z4489" i="69"/>
  <c r="Y4489" i="69"/>
  <c r="X4489" i="69"/>
  <c r="W4489" i="69"/>
  <c r="V4489" i="69"/>
  <c r="U4489" i="69"/>
  <c r="AA4488" i="69"/>
  <c r="Z4488" i="69"/>
  <c r="Y4488" i="69"/>
  <c r="X4488" i="69"/>
  <c r="W4488" i="69"/>
  <c r="V4488" i="69"/>
  <c r="U4488" i="69"/>
  <c r="AA4487" i="69"/>
  <c r="Z4487" i="69"/>
  <c r="Y4487" i="69"/>
  <c r="X4487" i="69"/>
  <c r="W4487" i="69"/>
  <c r="V4487" i="69"/>
  <c r="U4487" i="69"/>
  <c r="AA4486" i="69"/>
  <c r="Z4486" i="69"/>
  <c r="Y4486" i="69"/>
  <c r="X4486" i="69"/>
  <c r="W4486" i="69"/>
  <c r="V4486" i="69"/>
  <c r="U4486" i="69"/>
  <c r="AA4485" i="69"/>
  <c r="Z4485" i="69"/>
  <c r="Y4485" i="69"/>
  <c r="X4485" i="69"/>
  <c r="W4485" i="69"/>
  <c r="V4485" i="69"/>
  <c r="U4485" i="69"/>
  <c r="AA4484" i="69"/>
  <c r="Z4484" i="69"/>
  <c r="Y4484" i="69"/>
  <c r="X4484" i="69"/>
  <c r="W4484" i="69"/>
  <c r="V4484" i="69"/>
  <c r="U4484" i="69"/>
  <c r="AA4483" i="69"/>
  <c r="Z4483" i="69"/>
  <c r="Y4483" i="69"/>
  <c r="X4483" i="69"/>
  <c r="W4483" i="69"/>
  <c r="V4483" i="69"/>
  <c r="U4483" i="69"/>
  <c r="AA4482" i="69"/>
  <c r="Z4482" i="69"/>
  <c r="Y4482" i="69"/>
  <c r="X4482" i="69"/>
  <c r="W4482" i="69"/>
  <c r="V4482" i="69"/>
  <c r="U4482" i="69"/>
  <c r="AA4481" i="69"/>
  <c r="Z4481" i="69"/>
  <c r="Y4481" i="69"/>
  <c r="X4481" i="69"/>
  <c r="W4481" i="69"/>
  <c r="V4481" i="69"/>
  <c r="U4481" i="69"/>
  <c r="AA4480" i="69"/>
  <c r="Z4480" i="69"/>
  <c r="Y4480" i="69"/>
  <c r="X4480" i="69"/>
  <c r="W4480" i="69"/>
  <c r="V4480" i="69"/>
  <c r="U4480" i="69"/>
  <c r="AA4479" i="69"/>
  <c r="Z4479" i="69"/>
  <c r="Y4479" i="69"/>
  <c r="X4479" i="69"/>
  <c r="W4479" i="69"/>
  <c r="V4479" i="69"/>
  <c r="U4479" i="69"/>
  <c r="AA4478" i="69"/>
  <c r="Z4478" i="69"/>
  <c r="Y4478" i="69"/>
  <c r="X4478" i="69"/>
  <c r="W4478" i="69"/>
  <c r="V4478" i="69"/>
  <c r="U4478" i="69"/>
  <c r="AA4477" i="69"/>
  <c r="Z4477" i="69"/>
  <c r="Y4477" i="69"/>
  <c r="X4477" i="69"/>
  <c r="W4477" i="69"/>
  <c r="V4477" i="69"/>
  <c r="U4477" i="69"/>
  <c r="AA4476" i="69"/>
  <c r="Z4476" i="69"/>
  <c r="Y4476" i="69"/>
  <c r="X4476" i="69"/>
  <c r="W4476" i="69"/>
  <c r="V4476" i="69"/>
  <c r="U4476" i="69"/>
  <c r="AA4475" i="69"/>
  <c r="Z4475" i="69"/>
  <c r="Y4475" i="69"/>
  <c r="X4475" i="69"/>
  <c r="W4475" i="69"/>
  <c r="V4475" i="69"/>
  <c r="U4475" i="69"/>
  <c r="AA4474" i="69"/>
  <c r="Z4474" i="69"/>
  <c r="Y4474" i="69"/>
  <c r="X4474" i="69"/>
  <c r="W4474" i="69"/>
  <c r="V4474" i="69"/>
  <c r="U4474" i="69"/>
  <c r="AA4473" i="69"/>
  <c r="Z4473" i="69"/>
  <c r="Y4473" i="69"/>
  <c r="X4473" i="69"/>
  <c r="W4473" i="69"/>
  <c r="V4473" i="69"/>
  <c r="U4473" i="69"/>
  <c r="AA4472" i="69"/>
  <c r="Z4472" i="69"/>
  <c r="Y4472" i="69"/>
  <c r="X4472" i="69"/>
  <c r="W4472" i="69"/>
  <c r="V4472" i="69"/>
  <c r="U4472" i="69"/>
  <c r="AA4471" i="69"/>
  <c r="Z4471" i="69"/>
  <c r="Y4471" i="69"/>
  <c r="X4471" i="69"/>
  <c r="W4471" i="69"/>
  <c r="V4471" i="69"/>
  <c r="U4471" i="69"/>
  <c r="AA4470" i="69"/>
  <c r="Z4470" i="69"/>
  <c r="Y4470" i="69"/>
  <c r="X4470" i="69"/>
  <c r="W4470" i="69"/>
  <c r="V4470" i="69"/>
  <c r="U4470" i="69"/>
  <c r="AA4469" i="69"/>
  <c r="Z4469" i="69"/>
  <c r="Y4469" i="69"/>
  <c r="X4469" i="69"/>
  <c r="W4469" i="69"/>
  <c r="V4469" i="69"/>
  <c r="U4469" i="69"/>
  <c r="AA4468" i="69"/>
  <c r="Z4468" i="69"/>
  <c r="Y4468" i="69"/>
  <c r="X4468" i="69"/>
  <c r="W4468" i="69"/>
  <c r="V4468" i="69"/>
  <c r="U4468" i="69"/>
  <c r="AA4467" i="69"/>
  <c r="Z4467" i="69"/>
  <c r="Y4467" i="69"/>
  <c r="X4467" i="69"/>
  <c r="W4467" i="69"/>
  <c r="V4467" i="69"/>
  <c r="U4467" i="69"/>
  <c r="AA4466" i="69"/>
  <c r="Z4466" i="69"/>
  <c r="Y4466" i="69"/>
  <c r="X4466" i="69"/>
  <c r="W4466" i="69"/>
  <c r="V4466" i="69"/>
  <c r="U4466" i="69"/>
  <c r="AA4465" i="69"/>
  <c r="Z4465" i="69"/>
  <c r="Y4465" i="69"/>
  <c r="X4465" i="69"/>
  <c r="W4465" i="69"/>
  <c r="V4465" i="69"/>
  <c r="U4465" i="69"/>
  <c r="AA4464" i="69"/>
  <c r="Z4464" i="69"/>
  <c r="Y4464" i="69"/>
  <c r="X4464" i="69"/>
  <c r="W4464" i="69"/>
  <c r="V4464" i="69"/>
  <c r="U4464" i="69"/>
  <c r="AA4463" i="69"/>
  <c r="Z4463" i="69"/>
  <c r="Y4463" i="69"/>
  <c r="X4463" i="69"/>
  <c r="W4463" i="69"/>
  <c r="V4463" i="69"/>
  <c r="U4463" i="69"/>
  <c r="AA4462" i="69"/>
  <c r="Z4462" i="69"/>
  <c r="Y4462" i="69"/>
  <c r="X4462" i="69"/>
  <c r="W4462" i="69"/>
  <c r="V4462" i="69"/>
  <c r="U4462" i="69"/>
  <c r="AA4461" i="69"/>
  <c r="Z4461" i="69"/>
  <c r="Y4461" i="69"/>
  <c r="X4461" i="69"/>
  <c r="W4461" i="69"/>
  <c r="V4461" i="69"/>
  <c r="U4461" i="69"/>
  <c r="AA4460" i="69"/>
  <c r="Z4460" i="69"/>
  <c r="Y4460" i="69"/>
  <c r="X4460" i="69"/>
  <c r="W4460" i="69"/>
  <c r="V4460" i="69"/>
  <c r="U4460" i="69"/>
  <c r="AA4459" i="69"/>
  <c r="Z4459" i="69"/>
  <c r="Y4459" i="69"/>
  <c r="X4459" i="69"/>
  <c r="W4459" i="69"/>
  <c r="V4459" i="69"/>
  <c r="U4459" i="69"/>
  <c r="AA4458" i="69"/>
  <c r="Z4458" i="69"/>
  <c r="Y4458" i="69"/>
  <c r="X4458" i="69"/>
  <c r="W4458" i="69"/>
  <c r="V4458" i="69"/>
  <c r="U4458" i="69"/>
  <c r="AA4457" i="69"/>
  <c r="Z4457" i="69"/>
  <c r="Y4457" i="69"/>
  <c r="X4457" i="69"/>
  <c r="W4457" i="69"/>
  <c r="V4457" i="69"/>
  <c r="U4457" i="69"/>
  <c r="AA4456" i="69"/>
  <c r="Z4456" i="69"/>
  <c r="Y4456" i="69"/>
  <c r="X4456" i="69"/>
  <c r="W4456" i="69"/>
  <c r="V4456" i="69"/>
  <c r="U4456" i="69"/>
  <c r="AA4455" i="69"/>
  <c r="Z4455" i="69"/>
  <c r="Y4455" i="69"/>
  <c r="X4455" i="69"/>
  <c r="W4455" i="69"/>
  <c r="V4455" i="69"/>
  <c r="U4455" i="69"/>
  <c r="AA4454" i="69"/>
  <c r="Z4454" i="69"/>
  <c r="Y4454" i="69"/>
  <c r="X4454" i="69"/>
  <c r="W4454" i="69"/>
  <c r="V4454" i="69"/>
  <c r="U4454" i="69"/>
  <c r="AA4453" i="69"/>
  <c r="Z4453" i="69"/>
  <c r="Y4453" i="69"/>
  <c r="X4453" i="69"/>
  <c r="W4453" i="69"/>
  <c r="V4453" i="69"/>
  <c r="U4453" i="69"/>
  <c r="AA4452" i="69"/>
  <c r="Z4452" i="69"/>
  <c r="Y4452" i="69"/>
  <c r="X4452" i="69"/>
  <c r="W4452" i="69"/>
  <c r="V4452" i="69"/>
  <c r="U4452" i="69"/>
  <c r="AA4451" i="69"/>
  <c r="Z4451" i="69"/>
  <c r="Y4451" i="69"/>
  <c r="X4451" i="69"/>
  <c r="W4451" i="69"/>
  <c r="V4451" i="69"/>
  <c r="U4451" i="69"/>
  <c r="AA4450" i="69"/>
  <c r="Z4450" i="69"/>
  <c r="Y4450" i="69"/>
  <c r="X4450" i="69"/>
  <c r="W4450" i="69"/>
  <c r="V4450" i="69"/>
  <c r="U4450" i="69"/>
  <c r="AA4449" i="69"/>
  <c r="Z4449" i="69"/>
  <c r="Y4449" i="69"/>
  <c r="X4449" i="69"/>
  <c r="W4449" i="69"/>
  <c r="V4449" i="69"/>
  <c r="U4449" i="69"/>
  <c r="AA4448" i="69"/>
  <c r="Z4448" i="69"/>
  <c r="Y4448" i="69"/>
  <c r="X4448" i="69"/>
  <c r="W4448" i="69"/>
  <c r="V4448" i="69"/>
  <c r="U4448" i="69"/>
  <c r="AA4447" i="69"/>
  <c r="Z4447" i="69"/>
  <c r="Y4447" i="69"/>
  <c r="X4447" i="69"/>
  <c r="W4447" i="69"/>
  <c r="V4447" i="69"/>
  <c r="U4447" i="69"/>
  <c r="AA4446" i="69"/>
  <c r="Z4446" i="69"/>
  <c r="Y4446" i="69"/>
  <c r="X4446" i="69"/>
  <c r="W4446" i="69"/>
  <c r="V4446" i="69"/>
  <c r="U4446" i="69"/>
  <c r="AA4445" i="69"/>
  <c r="Z4445" i="69"/>
  <c r="Y4445" i="69"/>
  <c r="X4445" i="69"/>
  <c r="W4445" i="69"/>
  <c r="V4445" i="69"/>
  <c r="U4445" i="69"/>
  <c r="AA4444" i="69"/>
  <c r="Z4444" i="69"/>
  <c r="Y4444" i="69"/>
  <c r="X4444" i="69"/>
  <c r="W4444" i="69"/>
  <c r="V4444" i="69"/>
  <c r="U4444" i="69"/>
  <c r="AA4443" i="69"/>
  <c r="Z4443" i="69"/>
  <c r="Y4443" i="69"/>
  <c r="X4443" i="69"/>
  <c r="W4443" i="69"/>
  <c r="V4443" i="69"/>
  <c r="U4443" i="69"/>
  <c r="AA4442" i="69"/>
  <c r="Z4442" i="69"/>
  <c r="Y4442" i="69"/>
  <c r="X4442" i="69"/>
  <c r="W4442" i="69"/>
  <c r="V4442" i="69"/>
  <c r="U4442" i="69"/>
  <c r="AA4441" i="69"/>
  <c r="Z4441" i="69"/>
  <c r="Y4441" i="69"/>
  <c r="X4441" i="69"/>
  <c r="W4441" i="69"/>
  <c r="V4441" i="69"/>
  <c r="U4441" i="69"/>
  <c r="AA4440" i="69"/>
  <c r="Z4440" i="69"/>
  <c r="Y4440" i="69"/>
  <c r="X4440" i="69"/>
  <c r="W4440" i="69"/>
  <c r="V4440" i="69"/>
  <c r="U4440" i="69"/>
  <c r="AA4439" i="69"/>
  <c r="Z4439" i="69"/>
  <c r="Y4439" i="69"/>
  <c r="X4439" i="69"/>
  <c r="W4439" i="69"/>
  <c r="V4439" i="69"/>
  <c r="U4439" i="69"/>
  <c r="AA4438" i="69"/>
  <c r="Z4438" i="69"/>
  <c r="Y4438" i="69"/>
  <c r="X4438" i="69"/>
  <c r="W4438" i="69"/>
  <c r="V4438" i="69"/>
  <c r="U4438" i="69"/>
  <c r="AA4437" i="69"/>
  <c r="Z4437" i="69"/>
  <c r="Y4437" i="69"/>
  <c r="X4437" i="69"/>
  <c r="W4437" i="69"/>
  <c r="V4437" i="69"/>
  <c r="U4437" i="69"/>
  <c r="AA4436" i="69"/>
  <c r="Z4436" i="69"/>
  <c r="Y4436" i="69"/>
  <c r="X4436" i="69"/>
  <c r="W4436" i="69"/>
  <c r="V4436" i="69"/>
  <c r="U4436" i="69"/>
  <c r="AA4435" i="69"/>
  <c r="Z4435" i="69"/>
  <c r="Y4435" i="69"/>
  <c r="X4435" i="69"/>
  <c r="W4435" i="69"/>
  <c r="V4435" i="69"/>
  <c r="U4435" i="69"/>
  <c r="AA4434" i="69"/>
  <c r="Z4434" i="69"/>
  <c r="Y4434" i="69"/>
  <c r="X4434" i="69"/>
  <c r="W4434" i="69"/>
  <c r="V4434" i="69"/>
  <c r="U4434" i="69"/>
  <c r="AA4433" i="69"/>
  <c r="Z4433" i="69"/>
  <c r="Y4433" i="69"/>
  <c r="X4433" i="69"/>
  <c r="W4433" i="69"/>
  <c r="V4433" i="69"/>
  <c r="U4433" i="69"/>
  <c r="AA4432" i="69"/>
  <c r="Z4432" i="69"/>
  <c r="Y4432" i="69"/>
  <c r="X4432" i="69"/>
  <c r="W4432" i="69"/>
  <c r="V4432" i="69"/>
  <c r="U4432" i="69"/>
  <c r="AA4431" i="69"/>
  <c r="Z4431" i="69"/>
  <c r="Y4431" i="69"/>
  <c r="X4431" i="69"/>
  <c r="W4431" i="69"/>
  <c r="V4431" i="69"/>
  <c r="U4431" i="69"/>
  <c r="AA4430" i="69"/>
  <c r="Z4430" i="69"/>
  <c r="Y4430" i="69"/>
  <c r="X4430" i="69"/>
  <c r="W4430" i="69"/>
  <c r="V4430" i="69"/>
  <c r="U4430" i="69"/>
  <c r="AA4429" i="69"/>
  <c r="Z4429" i="69"/>
  <c r="Y4429" i="69"/>
  <c r="X4429" i="69"/>
  <c r="W4429" i="69"/>
  <c r="V4429" i="69"/>
  <c r="U4429" i="69"/>
  <c r="AA4428" i="69"/>
  <c r="Z4428" i="69"/>
  <c r="Y4428" i="69"/>
  <c r="X4428" i="69"/>
  <c r="W4428" i="69"/>
  <c r="V4428" i="69"/>
  <c r="U4428" i="69"/>
  <c r="AA4427" i="69"/>
  <c r="Z4427" i="69"/>
  <c r="Y4427" i="69"/>
  <c r="X4427" i="69"/>
  <c r="W4427" i="69"/>
  <c r="V4427" i="69"/>
  <c r="U4427" i="69"/>
  <c r="AA4426" i="69"/>
  <c r="Z4426" i="69"/>
  <c r="Y4426" i="69"/>
  <c r="X4426" i="69"/>
  <c r="W4426" i="69"/>
  <c r="V4426" i="69"/>
  <c r="U4426" i="69"/>
  <c r="AA4425" i="69"/>
  <c r="Z4425" i="69"/>
  <c r="Y4425" i="69"/>
  <c r="X4425" i="69"/>
  <c r="W4425" i="69"/>
  <c r="V4425" i="69"/>
  <c r="U4425" i="69"/>
  <c r="AA4424" i="69"/>
  <c r="Z4424" i="69"/>
  <c r="Y4424" i="69"/>
  <c r="X4424" i="69"/>
  <c r="W4424" i="69"/>
  <c r="V4424" i="69"/>
  <c r="U4424" i="69"/>
  <c r="AA4423" i="69"/>
  <c r="Z4423" i="69"/>
  <c r="Y4423" i="69"/>
  <c r="X4423" i="69"/>
  <c r="W4423" i="69"/>
  <c r="V4423" i="69"/>
  <c r="U4423" i="69"/>
  <c r="AA4422" i="69"/>
  <c r="Z4422" i="69"/>
  <c r="Y4422" i="69"/>
  <c r="X4422" i="69"/>
  <c r="W4422" i="69"/>
  <c r="V4422" i="69"/>
  <c r="U4422" i="69"/>
  <c r="AA4421" i="69"/>
  <c r="Z4421" i="69"/>
  <c r="Y4421" i="69"/>
  <c r="X4421" i="69"/>
  <c r="W4421" i="69"/>
  <c r="V4421" i="69"/>
  <c r="U4421" i="69"/>
  <c r="AA4420" i="69"/>
  <c r="Z4420" i="69"/>
  <c r="Y4420" i="69"/>
  <c r="X4420" i="69"/>
  <c r="W4420" i="69"/>
  <c r="V4420" i="69"/>
  <c r="U4420" i="69"/>
  <c r="AA4419" i="69"/>
  <c r="Z4419" i="69"/>
  <c r="Y4419" i="69"/>
  <c r="X4419" i="69"/>
  <c r="W4419" i="69"/>
  <c r="V4419" i="69"/>
  <c r="U4419" i="69"/>
  <c r="AA4418" i="69"/>
  <c r="Z4418" i="69"/>
  <c r="Y4418" i="69"/>
  <c r="X4418" i="69"/>
  <c r="W4418" i="69"/>
  <c r="V4418" i="69"/>
  <c r="U4418" i="69"/>
  <c r="AA4417" i="69"/>
  <c r="Z4417" i="69"/>
  <c r="Y4417" i="69"/>
  <c r="X4417" i="69"/>
  <c r="W4417" i="69"/>
  <c r="V4417" i="69"/>
  <c r="U4417" i="69"/>
  <c r="AA4416" i="69"/>
  <c r="Z4416" i="69"/>
  <c r="Y4416" i="69"/>
  <c r="X4416" i="69"/>
  <c r="W4416" i="69"/>
  <c r="V4416" i="69"/>
  <c r="U4416" i="69"/>
  <c r="AA4415" i="69"/>
  <c r="Z4415" i="69"/>
  <c r="Y4415" i="69"/>
  <c r="X4415" i="69"/>
  <c r="W4415" i="69"/>
  <c r="V4415" i="69"/>
  <c r="U4415" i="69"/>
  <c r="AA4414" i="69"/>
  <c r="Z4414" i="69"/>
  <c r="Y4414" i="69"/>
  <c r="X4414" i="69"/>
  <c r="W4414" i="69"/>
  <c r="V4414" i="69"/>
  <c r="U4414" i="69"/>
  <c r="AA4413" i="69"/>
  <c r="Z4413" i="69"/>
  <c r="Y4413" i="69"/>
  <c r="X4413" i="69"/>
  <c r="W4413" i="69"/>
  <c r="V4413" i="69"/>
  <c r="U4413" i="69"/>
  <c r="AA4412" i="69"/>
  <c r="Z4412" i="69"/>
  <c r="Y4412" i="69"/>
  <c r="X4412" i="69"/>
  <c r="W4412" i="69"/>
  <c r="V4412" i="69"/>
  <c r="U4412" i="69"/>
  <c r="AA4411" i="69"/>
  <c r="Z4411" i="69"/>
  <c r="Y4411" i="69"/>
  <c r="X4411" i="69"/>
  <c r="W4411" i="69"/>
  <c r="V4411" i="69"/>
  <c r="U4411" i="69"/>
  <c r="AA4410" i="69"/>
  <c r="Z4410" i="69"/>
  <c r="Y4410" i="69"/>
  <c r="X4410" i="69"/>
  <c r="W4410" i="69"/>
  <c r="V4410" i="69"/>
  <c r="U4410" i="69"/>
  <c r="AA4409" i="69"/>
  <c r="Z4409" i="69"/>
  <c r="Y4409" i="69"/>
  <c r="X4409" i="69"/>
  <c r="W4409" i="69"/>
  <c r="V4409" i="69"/>
  <c r="U4409" i="69"/>
  <c r="AA4408" i="69"/>
  <c r="Z4408" i="69"/>
  <c r="Y4408" i="69"/>
  <c r="X4408" i="69"/>
  <c r="W4408" i="69"/>
  <c r="V4408" i="69"/>
  <c r="U4408" i="69"/>
  <c r="AA4407" i="69"/>
  <c r="Z4407" i="69"/>
  <c r="Y4407" i="69"/>
  <c r="X4407" i="69"/>
  <c r="W4407" i="69"/>
  <c r="V4407" i="69"/>
  <c r="U4407" i="69"/>
  <c r="AA4406" i="69"/>
  <c r="Z4406" i="69"/>
  <c r="Y4406" i="69"/>
  <c r="X4406" i="69"/>
  <c r="W4406" i="69"/>
  <c r="V4406" i="69"/>
  <c r="U4406" i="69"/>
  <c r="AA4405" i="69"/>
  <c r="Z4405" i="69"/>
  <c r="Y4405" i="69"/>
  <c r="X4405" i="69"/>
  <c r="W4405" i="69"/>
  <c r="V4405" i="69"/>
  <c r="U4405" i="69"/>
  <c r="AA4404" i="69"/>
  <c r="Z4404" i="69"/>
  <c r="Y4404" i="69"/>
  <c r="X4404" i="69"/>
  <c r="W4404" i="69"/>
  <c r="V4404" i="69"/>
  <c r="U4404" i="69"/>
  <c r="AA4403" i="69"/>
  <c r="Z4403" i="69"/>
  <c r="Y4403" i="69"/>
  <c r="X4403" i="69"/>
  <c r="W4403" i="69"/>
  <c r="V4403" i="69"/>
  <c r="U4403" i="69"/>
  <c r="AA4402" i="69"/>
  <c r="Z4402" i="69"/>
  <c r="Y4402" i="69"/>
  <c r="X4402" i="69"/>
  <c r="W4402" i="69"/>
  <c r="V4402" i="69"/>
  <c r="U4402" i="69"/>
  <c r="AA4401" i="69"/>
  <c r="Z4401" i="69"/>
  <c r="Y4401" i="69"/>
  <c r="X4401" i="69"/>
  <c r="W4401" i="69"/>
  <c r="V4401" i="69"/>
  <c r="U4401" i="69"/>
  <c r="AA4400" i="69"/>
  <c r="Z4400" i="69"/>
  <c r="Y4400" i="69"/>
  <c r="X4400" i="69"/>
  <c r="W4400" i="69"/>
  <c r="V4400" i="69"/>
  <c r="U4400" i="69"/>
  <c r="AA4399" i="69"/>
  <c r="Z4399" i="69"/>
  <c r="Y4399" i="69"/>
  <c r="X4399" i="69"/>
  <c r="W4399" i="69"/>
  <c r="V4399" i="69"/>
  <c r="U4399" i="69"/>
  <c r="AA4398" i="69"/>
  <c r="Z4398" i="69"/>
  <c r="Y4398" i="69"/>
  <c r="X4398" i="69"/>
  <c r="W4398" i="69"/>
  <c r="V4398" i="69"/>
  <c r="U4398" i="69"/>
  <c r="AA4397" i="69"/>
  <c r="Z4397" i="69"/>
  <c r="Y4397" i="69"/>
  <c r="X4397" i="69"/>
  <c r="W4397" i="69"/>
  <c r="V4397" i="69"/>
  <c r="U4397" i="69"/>
  <c r="AA4396" i="69"/>
  <c r="Z4396" i="69"/>
  <c r="Y4396" i="69"/>
  <c r="X4396" i="69"/>
  <c r="W4396" i="69"/>
  <c r="V4396" i="69"/>
  <c r="U4396" i="69"/>
  <c r="AA4395" i="69"/>
  <c r="Z4395" i="69"/>
  <c r="Y4395" i="69"/>
  <c r="X4395" i="69"/>
  <c r="W4395" i="69"/>
  <c r="V4395" i="69"/>
  <c r="U4395" i="69"/>
  <c r="AA4394" i="69"/>
  <c r="Z4394" i="69"/>
  <c r="Y4394" i="69"/>
  <c r="X4394" i="69"/>
  <c r="W4394" i="69"/>
  <c r="V4394" i="69"/>
  <c r="U4394" i="69"/>
  <c r="AA4393" i="69"/>
  <c r="Z4393" i="69"/>
  <c r="Y4393" i="69"/>
  <c r="X4393" i="69"/>
  <c r="W4393" i="69"/>
  <c r="V4393" i="69"/>
  <c r="U4393" i="69"/>
  <c r="AA4392" i="69"/>
  <c r="Z4392" i="69"/>
  <c r="Y4392" i="69"/>
  <c r="X4392" i="69"/>
  <c r="W4392" i="69"/>
  <c r="V4392" i="69"/>
  <c r="U4392" i="69"/>
  <c r="AA4391" i="69"/>
  <c r="Z4391" i="69"/>
  <c r="Y4391" i="69"/>
  <c r="X4391" i="69"/>
  <c r="W4391" i="69"/>
  <c r="V4391" i="69"/>
  <c r="U4391" i="69"/>
  <c r="AA4390" i="69"/>
  <c r="Z4390" i="69"/>
  <c r="Y4390" i="69"/>
  <c r="X4390" i="69"/>
  <c r="W4390" i="69"/>
  <c r="V4390" i="69"/>
  <c r="U4390" i="69"/>
  <c r="AA4389" i="69"/>
  <c r="Z4389" i="69"/>
  <c r="Y4389" i="69"/>
  <c r="X4389" i="69"/>
  <c r="W4389" i="69"/>
  <c r="V4389" i="69"/>
  <c r="U4389" i="69"/>
  <c r="AA4388" i="69"/>
  <c r="Z4388" i="69"/>
  <c r="Y4388" i="69"/>
  <c r="X4388" i="69"/>
  <c r="W4388" i="69"/>
  <c r="V4388" i="69"/>
  <c r="U4388" i="69"/>
  <c r="AA4387" i="69"/>
  <c r="Z4387" i="69"/>
  <c r="Y4387" i="69"/>
  <c r="X4387" i="69"/>
  <c r="W4387" i="69"/>
  <c r="V4387" i="69"/>
  <c r="U4387" i="69"/>
  <c r="AA4386" i="69"/>
  <c r="Z4386" i="69"/>
  <c r="Y4386" i="69"/>
  <c r="X4386" i="69"/>
  <c r="W4386" i="69"/>
  <c r="V4386" i="69"/>
  <c r="U4386" i="69"/>
  <c r="AA4385" i="69"/>
  <c r="Z4385" i="69"/>
  <c r="Y4385" i="69"/>
  <c r="X4385" i="69"/>
  <c r="W4385" i="69"/>
  <c r="V4385" i="69"/>
  <c r="U4385" i="69"/>
  <c r="AA4384" i="69"/>
  <c r="Z4384" i="69"/>
  <c r="Y4384" i="69"/>
  <c r="X4384" i="69"/>
  <c r="W4384" i="69"/>
  <c r="V4384" i="69"/>
  <c r="U4384" i="69"/>
  <c r="AA4383" i="69"/>
  <c r="Z4383" i="69"/>
  <c r="Y4383" i="69"/>
  <c r="X4383" i="69"/>
  <c r="W4383" i="69"/>
  <c r="V4383" i="69"/>
  <c r="U4383" i="69"/>
  <c r="AA4382" i="69"/>
  <c r="Z4382" i="69"/>
  <c r="Y4382" i="69"/>
  <c r="X4382" i="69"/>
  <c r="W4382" i="69"/>
  <c r="V4382" i="69"/>
  <c r="U4382" i="69"/>
  <c r="AA4381" i="69"/>
  <c r="Z4381" i="69"/>
  <c r="Y4381" i="69"/>
  <c r="X4381" i="69"/>
  <c r="W4381" i="69"/>
  <c r="V4381" i="69"/>
  <c r="U4381" i="69"/>
  <c r="AA4380" i="69"/>
  <c r="Z4380" i="69"/>
  <c r="Y4380" i="69"/>
  <c r="X4380" i="69"/>
  <c r="W4380" i="69"/>
  <c r="V4380" i="69"/>
  <c r="U4380" i="69"/>
  <c r="AA4379" i="69"/>
  <c r="Z4379" i="69"/>
  <c r="Y4379" i="69"/>
  <c r="X4379" i="69"/>
  <c r="W4379" i="69"/>
  <c r="V4379" i="69"/>
  <c r="U4379" i="69"/>
  <c r="AA4378" i="69"/>
  <c r="Z4378" i="69"/>
  <c r="Y4378" i="69"/>
  <c r="X4378" i="69"/>
  <c r="W4378" i="69"/>
  <c r="V4378" i="69"/>
  <c r="U4378" i="69"/>
  <c r="AA4377" i="69"/>
  <c r="Z4377" i="69"/>
  <c r="Y4377" i="69"/>
  <c r="X4377" i="69"/>
  <c r="W4377" i="69"/>
  <c r="V4377" i="69"/>
  <c r="U4377" i="69"/>
  <c r="AA4376" i="69"/>
  <c r="Z4376" i="69"/>
  <c r="Y4376" i="69"/>
  <c r="X4376" i="69"/>
  <c r="W4376" i="69"/>
  <c r="V4376" i="69"/>
  <c r="U4376" i="69"/>
  <c r="AA4375" i="69"/>
  <c r="Z4375" i="69"/>
  <c r="Y4375" i="69"/>
  <c r="X4375" i="69"/>
  <c r="W4375" i="69"/>
  <c r="V4375" i="69"/>
  <c r="U4375" i="69"/>
  <c r="AA4374" i="69"/>
  <c r="Z4374" i="69"/>
  <c r="Y4374" i="69"/>
  <c r="X4374" i="69"/>
  <c r="W4374" i="69"/>
  <c r="V4374" i="69"/>
  <c r="U4374" i="69"/>
  <c r="AA4373" i="69"/>
  <c r="Z4373" i="69"/>
  <c r="Y4373" i="69"/>
  <c r="X4373" i="69"/>
  <c r="W4373" i="69"/>
  <c r="V4373" i="69"/>
  <c r="U4373" i="69"/>
  <c r="AA4372" i="69"/>
  <c r="Z4372" i="69"/>
  <c r="Y4372" i="69"/>
  <c r="X4372" i="69"/>
  <c r="W4372" i="69"/>
  <c r="V4372" i="69"/>
  <c r="U4372" i="69"/>
  <c r="AA4371" i="69"/>
  <c r="Z4371" i="69"/>
  <c r="Y4371" i="69"/>
  <c r="X4371" i="69"/>
  <c r="W4371" i="69"/>
  <c r="V4371" i="69"/>
  <c r="U4371" i="69"/>
  <c r="AA4370" i="69"/>
  <c r="Z4370" i="69"/>
  <c r="Y4370" i="69"/>
  <c r="X4370" i="69"/>
  <c r="W4370" i="69"/>
  <c r="V4370" i="69"/>
  <c r="U4370" i="69"/>
  <c r="AA4369" i="69"/>
  <c r="Z4369" i="69"/>
  <c r="Y4369" i="69"/>
  <c r="X4369" i="69"/>
  <c r="W4369" i="69"/>
  <c r="V4369" i="69"/>
  <c r="U4369" i="69"/>
  <c r="AA4368" i="69"/>
  <c r="Z4368" i="69"/>
  <c r="Y4368" i="69"/>
  <c r="X4368" i="69"/>
  <c r="W4368" i="69"/>
  <c r="V4368" i="69"/>
  <c r="U4368" i="69"/>
  <c r="AA4367" i="69"/>
  <c r="Z4367" i="69"/>
  <c r="Y4367" i="69"/>
  <c r="X4367" i="69"/>
  <c r="W4367" i="69"/>
  <c r="V4367" i="69"/>
  <c r="U4367" i="69"/>
  <c r="AA4366" i="69"/>
  <c r="Z4366" i="69"/>
  <c r="Y4366" i="69"/>
  <c r="X4366" i="69"/>
  <c r="W4366" i="69"/>
  <c r="V4366" i="69"/>
  <c r="U4366" i="69"/>
  <c r="AA4365" i="69"/>
  <c r="Z4365" i="69"/>
  <c r="Y4365" i="69"/>
  <c r="X4365" i="69"/>
  <c r="W4365" i="69"/>
  <c r="V4365" i="69"/>
  <c r="U4365" i="69"/>
  <c r="AA4364" i="69"/>
  <c r="Z4364" i="69"/>
  <c r="Y4364" i="69"/>
  <c r="X4364" i="69"/>
  <c r="W4364" i="69"/>
  <c r="V4364" i="69"/>
  <c r="U4364" i="69"/>
  <c r="AA4363" i="69"/>
  <c r="Z4363" i="69"/>
  <c r="Y4363" i="69"/>
  <c r="X4363" i="69"/>
  <c r="W4363" i="69"/>
  <c r="V4363" i="69"/>
  <c r="U4363" i="69"/>
  <c r="AA4362" i="69"/>
  <c r="Z4362" i="69"/>
  <c r="Y4362" i="69"/>
  <c r="X4362" i="69"/>
  <c r="W4362" i="69"/>
  <c r="V4362" i="69"/>
  <c r="U4362" i="69"/>
  <c r="AA4361" i="69"/>
  <c r="Z4361" i="69"/>
  <c r="Y4361" i="69"/>
  <c r="X4361" i="69"/>
  <c r="W4361" i="69"/>
  <c r="V4361" i="69"/>
  <c r="U4361" i="69"/>
  <c r="AA4360" i="69"/>
  <c r="Z4360" i="69"/>
  <c r="Y4360" i="69"/>
  <c r="X4360" i="69"/>
  <c r="W4360" i="69"/>
  <c r="V4360" i="69"/>
  <c r="U4360" i="69"/>
  <c r="AA4359" i="69"/>
  <c r="Z4359" i="69"/>
  <c r="Y4359" i="69"/>
  <c r="X4359" i="69"/>
  <c r="W4359" i="69"/>
  <c r="V4359" i="69"/>
  <c r="U4359" i="69"/>
  <c r="AA4358" i="69"/>
  <c r="Z4358" i="69"/>
  <c r="Y4358" i="69"/>
  <c r="X4358" i="69"/>
  <c r="W4358" i="69"/>
  <c r="V4358" i="69"/>
  <c r="U4358" i="69"/>
  <c r="AA4357" i="69"/>
  <c r="Z4357" i="69"/>
  <c r="Y4357" i="69"/>
  <c r="X4357" i="69"/>
  <c r="W4357" i="69"/>
  <c r="V4357" i="69"/>
  <c r="U4357" i="69"/>
  <c r="AA4356" i="69"/>
  <c r="Z4356" i="69"/>
  <c r="Y4356" i="69"/>
  <c r="X4356" i="69"/>
  <c r="W4356" i="69"/>
  <c r="V4356" i="69"/>
  <c r="U4356" i="69"/>
  <c r="AA4355" i="69"/>
  <c r="Z4355" i="69"/>
  <c r="Y4355" i="69"/>
  <c r="X4355" i="69"/>
  <c r="W4355" i="69"/>
  <c r="V4355" i="69"/>
  <c r="U4355" i="69"/>
  <c r="AA4354" i="69"/>
  <c r="Z4354" i="69"/>
  <c r="Y4354" i="69"/>
  <c r="X4354" i="69"/>
  <c r="W4354" i="69"/>
  <c r="V4354" i="69"/>
  <c r="U4354" i="69"/>
  <c r="AA4353" i="69"/>
  <c r="Z4353" i="69"/>
  <c r="Y4353" i="69"/>
  <c r="X4353" i="69"/>
  <c r="W4353" i="69"/>
  <c r="V4353" i="69"/>
  <c r="U4353" i="69"/>
  <c r="AA4352" i="69"/>
  <c r="Z4352" i="69"/>
  <c r="Y4352" i="69"/>
  <c r="X4352" i="69"/>
  <c r="W4352" i="69"/>
  <c r="V4352" i="69"/>
  <c r="U4352" i="69"/>
  <c r="AA4351" i="69"/>
  <c r="Z4351" i="69"/>
  <c r="Y4351" i="69"/>
  <c r="X4351" i="69"/>
  <c r="W4351" i="69"/>
  <c r="V4351" i="69"/>
  <c r="U4351" i="69"/>
  <c r="AA4350" i="69"/>
  <c r="Z4350" i="69"/>
  <c r="Y4350" i="69"/>
  <c r="X4350" i="69"/>
  <c r="W4350" i="69"/>
  <c r="V4350" i="69"/>
  <c r="U4350" i="69"/>
  <c r="AA4349" i="69"/>
  <c r="Z4349" i="69"/>
  <c r="Y4349" i="69"/>
  <c r="X4349" i="69"/>
  <c r="W4349" i="69"/>
  <c r="V4349" i="69"/>
  <c r="U4349" i="69"/>
  <c r="AA4348" i="69"/>
  <c r="Z4348" i="69"/>
  <c r="Y4348" i="69"/>
  <c r="X4348" i="69"/>
  <c r="W4348" i="69"/>
  <c r="V4348" i="69"/>
  <c r="U4348" i="69"/>
  <c r="AA4347" i="69"/>
  <c r="Z4347" i="69"/>
  <c r="Y4347" i="69"/>
  <c r="X4347" i="69"/>
  <c r="W4347" i="69"/>
  <c r="V4347" i="69"/>
  <c r="U4347" i="69"/>
  <c r="AA4346" i="69"/>
  <c r="Z4346" i="69"/>
  <c r="Y4346" i="69"/>
  <c r="X4346" i="69"/>
  <c r="W4346" i="69"/>
  <c r="V4346" i="69"/>
  <c r="U4346" i="69"/>
  <c r="AA4345" i="69"/>
  <c r="Z4345" i="69"/>
  <c r="Y4345" i="69"/>
  <c r="X4345" i="69"/>
  <c r="W4345" i="69"/>
  <c r="V4345" i="69"/>
  <c r="U4345" i="69"/>
  <c r="AA4344" i="69"/>
  <c r="Z4344" i="69"/>
  <c r="Y4344" i="69"/>
  <c r="X4344" i="69"/>
  <c r="W4344" i="69"/>
  <c r="V4344" i="69"/>
  <c r="U4344" i="69"/>
  <c r="AA4343" i="69"/>
  <c r="Z4343" i="69"/>
  <c r="Y4343" i="69"/>
  <c r="X4343" i="69"/>
  <c r="W4343" i="69"/>
  <c r="V4343" i="69"/>
  <c r="U4343" i="69"/>
  <c r="AA4342" i="69"/>
  <c r="Z4342" i="69"/>
  <c r="Y4342" i="69"/>
  <c r="X4342" i="69"/>
  <c r="W4342" i="69"/>
  <c r="V4342" i="69"/>
  <c r="U4342" i="69"/>
  <c r="AA4341" i="69"/>
  <c r="Z4341" i="69"/>
  <c r="Y4341" i="69"/>
  <c r="X4341" i="69"/>
  <c r="W4341" i="69"/>
  <c r="V4341" i="69"/>
  <c r="U4341" i="69"/>
  <c r="AA4340" i="69"/>
  <c r="Z4340" i="69"/>
  <c r="Y4340" i="69"/>
  <c r="X4340" i="69"/>
  <c r="W4340" i="69"/>
  <c r="V4340" i="69"/>
  <c r="U4340" i="69"/>
  <c r="AA4339" i="69"/>
  <c r="Z4339" i="69"/>
  <c r="Y4339" i="69"/>
  <c r="X4339" i="69"/>
  <c r="W4339" i="69"/>
  <c r="V4339" i="69"/>
  <c r="U4339" i="69"/>
  <c r="AA4338" i="69"/>
  <c r="Z4338" i="69"/>
  <c r="Y4338" i="69"/>
  <c r="X4338" i="69"/>
  <c r="W4338" i="69"/>
  <c r="V4338" i="69"/>
  <c r="U4338" i="69"/>
  <c r="AA4337" i="69"/>
  <c r="Z4337" i="69"/>
  <c r="Y4337" i="69"/>
  <c r="X4337" i="69"/>
  <c r="W4337" i="69"/>
  <c r="V4337" i="69"/>
  <c r="U4337" i="69"/>
  <c r="AA4336" i="69"/>
  <c r="Z4336" i="69"/>
  <c r="Y4336" i="69"/>
  <c r="X4336" i="69"/>
  <c r="W4336" i="69"/>
  <c r="V4336" i="69"/>
  <c r="U4336" i="69"/>
  <c r="AA4335" i="69"/>
  <c r="Z4335" i="69"/>
  <c r="Y4335" i="69"/>
  <c r="X4335" i="69"/>
  <c r="W4335" i="69"/>
  <c r="V4335" i="69"/>
  <c r="U4335" i="69"/>
  <c r="AA4334" i="69"/>
  <c r="Z4334" i="69"/>
  <c r="Y4334" i="69"/>
  <c r="X4334" i="69"/>
  <c r="W4334" i="69"/>
  <c r="V4334" i="69"/>
  <c r="U4334" i="69"/>
  <c r="AA4333" i="69"/>
  <c r="Z4333" i="69"/>
  <c r="Y4333" i="69"/>
  <c r="X4333" i="69"/>
  <c r="W4333" i="69"/>
  <c r="V4333" i="69"/>
  <c r="U4333" i="69"/>
  <c r="AA4332" i="69"/>
  <c r="Z4332" i="69"/>
  <c r="Y4332" i="69"/>
  <c r="X4332" i="69"/>
  <c r="W4332" i="69"/>
  <c r="V4332" i="69"/>
  <c r="U4332" i="69"/>
  <c r="AA4331" i="69"/>
  <c r="Z4331" i="69"/>
  <c r="Y4331" i="69"/>
  <c r="X4331" i="69"/>
  <c r="W4331" i="69"/>
  <c r="V4331" i="69"/>
  <c r="U4331" i="69"/>
  <c r="AA4330" i="69"/>
  <c r="Z4330" i="69"/>
  <c r="Y4330" i="69"/>
  <c r="X4330" i="69"/>
  <c r="W4330" i="69"/>
  <c r="V4330" i="69"/>
  <c r="U4330" i="69"/>
  <c r="AA4329" i="69"/>
  <c r="Z4329" i="69"/>
  <c r="Y4329" i="69"/>
  <c r="X4329" i="69"/>
  <c r="W4329" i="69"/>
  <c r="V4329" i="69"/>
  <c r="U4329" i="69"/>
  <c r="AA4328" i="69"/>
  <c r="Z4328" i="69"/>
  <c r="Y4328" i="69"/>
  <c r="X4328" i="69"/>
  <c r="W4328" i="69"/>
  <c r="V4328" i="69"/>
  <c r="U4328" i="69"/>
  <c r="AA4327" i="69"/>
  <c r="Z4327" i="69"/>
  <c r="Y4327" i="69"/>
  <c r="X4327" i="69"/>
  <c r="W4327" i="69"/>
  <c r="V4327" i="69"/>
  <c r="U4327" i="69"/>
  <c r="AA4326" i="69"/>
  <c r="Z4326" i="69"/>
  <c r="Y4326" i="69"/>
  <c r="X4326" i="69"/>
  <c r="W4326" i="69"/>
  <c r="V4326" i="69"/>
  <c r="U4326" i="69"/>
  <c r="AA4325" i="69"/>
  <c r="Z4325" i="69"/>
  <c r="Y4325" i="69"/>
  <c r="X4325" i="69"/>
  <c r="W4325" i="69"/>
  <c r="V4325" i="69"/>
  <c r="U4325" i="69"/>
  <c r="AA4324" i="69"/>
  <c r="Z4324" i="69"/>
  <c r="Y4324" i="69"/>
  <c r="X4324" i="69"/>
  <c r="W4324" i="69"/>
  <c r="V4324" i="69"/>
  <c r="U4324" i="69"/>
  <c r="AA4323" i="69"/>
  <c r="Z4323" i="69"/>
  <c r="Y4323" i="69"/>
  <c r="X4323" i="69"/>
  <c r="W4323" i="69"/>
  <c r="V4323" i="69"/>
  <c r="U4323" i="69"/>
  <c r="AA4322" i="69"/>
  <c r="Z4322" i="69"/>
  <c r="Y4322" i="69"/>
  <c r="X4322" i="69"/>
  <c r="W4322" i="69"/>
  <c r="V4322" i="69"/>
  <c r="U4322" i="69"/>
  <c r="AA4321" i="69"/>
  <c r="Z4321" i="69"/>
  <c r="Y4321" i="69"/>
  <c r="X4321" i="69"/>
  <c r="W4321" i="69"/>
  <c r="V4321" i="69"/>
  <c r="U4321" i="69"/>
  <c r="AA4320" i="69"/>
  <c r="Z4320" i="69"/>
  <c r="Y4320" i="69"/>
  <c r="X4320" i="69"/>
  <c r="W4320" i="69"/>
  <c r="V4320" i="69"/>
  <c r="U4320" i="69"/>
  <c r="AA4319" i="69"/>
  <c r="Z4319" i="69"/>
  <c r="Y4319" i="69"/>
  <c r="X4319" i="69"/>
  <c r="W4319" i="69"/>
  <c r="V4319" i="69"/>
  <c r="U4319" i="69"/>
  <c r="AA4318" i="69"/>
  <c r="Z4318" i="69"/>
  <c r="Y4318" i="69"/>
  <c r="X4318" i="69"/>
  <c r="W4318" i="69"/>
  <c r="V4318" i="69"/>
  <c r="U4318" i="69"/>
  <c r="AA4317" i="69"/>
  <c r="Z4317" i="69"/>
  <c r="Y4317" i="69"/>
  <c r="X4317" i="69"/>
  <c r="W4317" i="69"/>
  <c r="V4317" i="69"/>
  <c r="U4317" i="69"/>
  <c r="AA4316" i="69"/>
  <c r="Z4316" i="69"/>
  <c r="Y4316" i="69"/>
  <c r="X4316" i="69"/>
  <c r="W4316" i="69"/>
  <c r="V4316" i="69"/>
  <c r="U4316" i="69"/>
  <c r="AA4315" i="69"/>
  <c r="Z4315" i="69"/>
  <c r="Y4315" i="69"/>
  <c r="X4315" i="69"/>
  <c r="W4315" i="69"/>
  <c r="V4315" i="69"/>
  <c r="U4315" i="69"/>
  <c r="AA4314" i="69"/>
  <c r="Z4314" i="69"/>
  <c r="Y4314" i="69"/>
  <c r="X4314" i="69"/>
  <c r="W4314" i="69"/>
  <c r="V4314" i="69"/>
  <c r="U4314" i="69"/>
  <c r="AA4313" i="69"/>
  <c r="Z4313" i="69"/>
  <c r="Y4313" i="69"/>
  <c r="X4313" i="69"/>
  <c r="W4313" i="69"/>
  <c r="V4313" i="69"/>
  <c r="U4313" i="69"/>
  <c r="AA4312" i="69"/>
  <c r="Z4312" i="69"/>
  <c r="Y4312" i="69"/>
  <c r="X4312" i="69"/>
  <c r="W4312" i="69"/>
  <c r="V4312" i="69"/>
  <c r="U4312" i="69"/>
  <c r="AA4311" i="69"/>
  <c r="Z4311" i="69"/>
  <c r="Y4311" i="69"/>
  <c r="X4311" i="69"/>
  <c r="W4311" i="69"/>
  <c r="V4311" i="69"/>
  <c r="U4311" i="69"/>
  <c r="AA4310" i="69"/>
  <c r="Z4310" i="69"/>
  <c r="Y4310" i="69"/>
  <c r="X4310" i="69"/>
  <c r="W4310" i="69"/>
  <c r="V4310" i="69"/>
  <c r="U4310" i="69"/>
  <c r="AA4309" i="69"/>
  <c r="Z4309" i="69"/>
  <c r="Y4309" i="69"/>
  <c r="X4309" i="69"/>
  <c r="W4309" i="69"/>
  <c r="V4309" i="69"/>
  <c r="U4309" i="69"/>
  <c r="AA4308" i="69"/>
  <c r="Z4308" i="69"/>
  <c r="Y4308" i="69"/>
  <c r="X4308" i="69"/>
  <c r="W4308" i="69"/>
  <c r="V4308" i="69"/>
  <c r="U4308" i="69"/>
  <c r="AA4307" i="69"/>
  <c r="Z4307" i="69"/>
  <c r="Y4307" i="69"/>
  <c r="X4307" i="69"/>
  <c r="W4307" i="69"/>
  <c r="V4307" i="69"/>
  <c r="U4307" i="69"/>
  <c r="AA4306" i="69"/>
  <c r="Z4306" i="69"/>
  <c r="Y4306" i="69"/>
  <c r="X4306" i="69"/>
  <c r="W4306" i="69"/>
  <c r="V4306" i="69"/>
  <c r="U4306" i="69"/>
  <c r="AA4305" i="69"/>
  <c r="Z4305" i="69"/>
  <c r="Y4305" i="69"/>
  <c r="X4305" i="69"/>
  <c r="W4305" i="69"/>
  <c r="V4305" i="69"/>
  <c r="U4305" i="69"/>
  <c r="AA4304" i="69"/>
  <c r="Z4304" i="69"/>
  <c r="Y4304" i="69"/>
  <c r="X4304" i="69"/>
  <c r="W4304" i="69"/>
  <c r="V4304" i="69"/>
  <c r="U4304" i="69"/>
  <c r="AA4303" i="69"/>
  <c r="Z4303" i="69"/>
  <c r="Y4303" i="69"/>
  <c r="X4303" i="69"/>
  <c r="W4303" i="69"/>
  <c r="V4303" i="69"/>
  <c r="U4303" i="69"/>
  <c r="AA4302" i="69"/>
  <c r="Z4302" i="69"/>
  <c r="Y4302" i="69"/>
  <c r="X4302" i="69"/>
  <c r="W4302" i="69"/>
  <c r="V4302" i="69"/>
  <c r="U4302" i="69"/>
  <c r="AA4301" i="69"/>
  <c r="Z4301" i="69"/>
  <c r="Y4301" i="69"/>
  <c r="X4301" i="69"/>
  <c r="W4301" i="69"/>
  <c r="V4301" i="69"/>
  <c r="U4301" i="69"/>
  <c r="AA4300" i="69"/>
  <c r="Z4300" i="69"/>
  <c r="Y4300" i="69"/>
  <c r="X4300" i="69"/>
  <c r="W4300" i="69"/>
  <c r="V4300" i="69"/>
  <c r="U4300" i="69"/>
  <c r="AA4299" i="69"/>
  <c r="Z4299" i="69"/>
  <c r="Y4299" i="69"/>
  <c r="X4299" i="69"/>
  <c r="W4299" i="69"/>
  <c r="V4299" i="69"/>
  <c r="U4299" i="69"/>
  <c r="AA4298" i="69"/>
  <c r="Z4298" i="69"/>
  <c r="Y4298" i="69"/>
  <c r="X4298" i="69"/>
  <c r="W4298" i="69"/>
  <c r="V4298" i="69"/>
  <c r="U4298" i="69"/>
  <c r="AA4297" i="69"/>
  <c r="Z4297" i="69"/>
  <c r="Y4297" i="69"/>
  <c r="X4297" i="69"/>
  <c r="W4297" i="69"/>
  <c r="V4297" i="69"/>
  <c r="U4297" i="69"/>
  <c r="AA4296" i="69"/>
  <c r="Z4296" i="69"/>
  <c r="Y4296" i="69"/>
  <c r="X4296" i="69"/>
  <c r="W4296" i="69"/>
  <c r="V4296" i="69"/>
  <c r="U4296" i="69"/>
  <c r="AA4295" i="69"/>
  <c r="Z4295" i="69"/>
  <c r="Y4295" i="69"/>
  <c r="X4295" i="69"/>
  <c r="W4295" i="69"/>
  <c r="V4295" i="69"/>
  <c r="U4295" i="69"/>
  <c r="AA4294" i="69"/>
  <c r="Z4294" i="69"/>
  <c r="Y4294" i="69"/>
  <c r="X4294" i="69"/>
  <c r="W4294" i="69"/>
  <c r="V4294" i="69"/>
  <c r="U4294" i="69"/>
  <c r="AA4293" i="69"/>
  <c r="Z4293" i="69"/>
  <c r="Y4293" i="69"/>
  <c r="X4293" i="69"/>
  <c r="W4293" i="69"/>
  <c r="V4293" i="69"/>
  <c r="U4293" i="69"/>
  <c r="AA4292" i="69"/>
  <c r="Z4292" i="69"/>
  <c r="Y4292" i="69"/>
  <c r="X4292" i="69"/>
  <c r="W4292" i="69"/>
  <c r="V4292" i="69"/>
  <c r="U4292" i="69"/>
  <c r="AA4291" i="69"/>
  <c r="Z4291" i="69"/>
  <c r="Y4291" i="69"/>
  <c r="X4291" i="69"/>
  <c r="W4291" i="69"/>
  <c r="V4291" i="69"/>
  <c r="U4291" i="69"/>
  <c r="AA4290" i="69"/>
  <c r="Z4290" i="69"/>
  <c r="Y4290" i="69"/>
  <c r="X4290" i="69"/>
  <c r="W4290" i="69"/>
  <c r="V4290" i="69"/>
  <c r="U4290" i="69"/>
  <c r="AA4289" i="69"/>
  <c r="Z4289" i="69"/>
  <c r="Y4289" i="69"/>
  <c r="X4289" i="69"/>
  <c r="W4289" i="69"/>
  <c r="V4289" i="69"/>
  <c r="U4289" i="69"/>
  <c r="AA4288" i="69"/>
  <c r="Z4288" i="69"/>
  <c r="Y4288" i="69"/>
  <c r="X4288" i="69"/>
  <c r="W4288" i="69"/>
  <c r="V4288" i="69"/>
  <c r="U4288" i="69"/>
  <c r="AA4287" i="69"/>
  <c r="Z4287" i="69"/>
  <c r="Y4287" i="69"/>
  <c r="X4287" i="69"/>
  <c r="W4287" i="69"/>
  <c r="V4287" i="69"/>
  <c r="U4287" i="69"/>
  <c r="AA4286" i="69"/>
  <c r="Z4286" i="69"/>
  <c r="Y4286" i="69"/>
  <c r="X4286" i="69"/>
  <c r="W4286" i="69"/>
  <c r="V4286" i="69"/>
  <c r="U4286" i="69"/>
  <c r="AA4285" i="69"/>
  <c r="Z4285" i="69"/>
  <c r="Y4285" i="69"/>
  <c r="X4285" i="69"/>
  <c r="W4285" i="69"/>
  <c r="V4285" i="69"/>
  <c r="U4285" i="69"/>
  <c r="AA4284" i="69"/>
  <c r="Z4284" i="69"/>
  <c r="Y4284" i="69"/>
  <c r="X4284" i="69"/>
  <c r="W4284" i="69"/>
  <c r="V4284" i="69"/>
  <c r="U4284" i="69"/>
  <c r="AA4283" i="69"/>
  <c r="Z4283" i="69"/>
  <c r="Y4283" i="69"/>
  <c r="X4283" i="69"/>
  <c r="W4283" i="69"/>
  <c r="V4283" i="69"/>
  <c r="U4283" i="69"/>
  <c r="AA4282" i="69"/>
  <c r="Z4282" i="69"/>
  <c r="Y4282" i="69"/>
  <c r="X4282" i="69"/>
  <c r="W4282" i="69"/>
  <c r="V4282" i="69"/>
  <c r="U4282" i="69"/>
  <c r="AA4281" i="69"/>
  <c r="Z4281" i="69"/>
  <c r="Y4281" i="69"/>
  <c r="X4281" i="69"/>
  <c r="W4281" i="69"/>
  <c r="V4281" i="69"/>
  <c r="U4281" i="69"/>
  <c r="AA4280" i="69"/>
  <c r="Z4280" i="69"/>
  <c r="Y4280" i="69"/>
  <c r="X4280" i="69"/>
  <c r="W4280" i="69"/>
  <c r="V4280" i="69"/>
  <c r="U4280" i="69"/>
  <c r="AA4279" i="69"/>
  <c r="Z4279" i="69"/>
  <c r="Y4279" i="69"/>
  <c r="X4279" i="69"/>
  <c r="W4279" i="69"/>
  <c r="V4279" i="69"/>
  <c r="U4279" i="69"/>
  <c r="AA4278" i="69"/>
  <c r="Z4278" i="69"/>
  <c r="Y4278" i="69"/>
  <c r="X4278" i="69"/>
  <c r="W4278" i="69"/>
  <c r="V4278" i="69"/>
  <c r="U4278" i="69"/>
  <c r="AA4277" i="69"/>
  <c r="Z4277" i="69"/>
  <c r="Y4277" i="69"/>
  <c r="X4277" i="69"/>
  <c r="W4277" i="69"/>
  <c r="V4277" i="69"/>
  <c r="U4277" i="69"/>
  <c r="AA4276" i="69"/>
  <c r="Z4276" i="69"/>
  <c r="Y4276" i="69"/>
  <c r="X4276" i="69"/>
  <c r="W4276" i="69"/>
  <c r="V4276" i="69"/>
  <c r="U4276" i="69"/>
  <c r="AA4275" i="69"/>
  <c r="Z4275" i="69"/>
  <c r="Y4275" i="69"/>
  <c r="X4275" i="69"/>
  <c r="W4275" i="69"/>
  <c r="V4275" i="69"/>
  <c r="U4275" i="69"/>
  <c r="AA4274" i="69"/>
  <c r="Z4274" i="69"/>
  <c r="Y4274" i="69"/>
  <c r="X4274" i="69"/>
  <c r="W4274" i="69"/>
  <c r="V4274" i="69"/>
  <c r="U4274" i="69"/>
  <c r="AA4273" i="69"/>
  <c r="Z4273" i="69"/>
  <c r="Y4273" i="69"/>
  <c r="X4273" i="69"/>
  <c r="W4273" i="69"/>
  <c r="V4273" i="69"/>
  <c r="U4273" i="69"/>
  <c r="AA4272" i="69"/>
  <c r="Z4272" i="69"/>
  <c r="Y4272" i="69"/>
  <c r="X4272" i="69"/>
  <c r="W4272" i="69"/>
  <c r="V4272" i="69"/>
  <c r="U4272" i="69"/>
  <c r="AA4271" i="69"/>
  <c r="Z4271" i="69"/>
  <c r="Y4271" i="69"/>
  <c r="X4271" i="69"/>
  <c r="W4271" i="69"/>
  <c r="V4271" i="69"/>
  <c r="U4271" i="69"/>
  <c r="AA4270" i="69"/>
  <c r="Z4270" i="69"/>
  <c r="Y4270" i="69"/>
  <c r="X4270" i="69"/>
  <c r="W4270" i="69"/>
  <c r="V4270" i="69"/>
  <c r="U4270" i="69"/>
  <c r="AA4269" i="69"/>
  <c r="Z4269" i="69"/>
  <c r="Y4269" i="69"/>
  <c r="X4269" i="69"/>
  <c r="W4269" i="69"/>
  <c r="V4269" i="69"/>
  <c r="U4269" i="69"/>
  <c r="AA4268" i="69"/>
  <c r="Z4268" i="69"/>
  <c r="Y4268" i="69"/>
  <c r="X4268" i="69"/>
  <c r="W4268" i="69"/>
  <c r="V4268" i="69"/>
  <c r="U4268" i="69"/>
  <c r="AA4267" i="69"/>
  <c r="Z4267" i="69"/>
  <c r="Y4267" i="69"/>
  <c r="X4267" i="69"/>
  <c r="W4267" i="69"/>
  <c r="V4267" i="69"/>
  <c r="U4267" i="69"/>
  <c r="AA4266" i="69"/>
  <c r="Z4266" i="69"/>
  <c r="Y4266" i="69"/>
  <c r="X4266" i="69"/>
  <c r="W4266" i="69"/>
  <c r="V4266" i="69"/>
  <c r="U4266" i="69"/>
  <c r="AA4265" i="69"/>
  <c r="Z4265" i="69"/>
  <c r="Y4265" i="69"/>
  <c r="X4265" i="69"/>
  <c r="W4265" i="69"/>
  <c r="V4265" i="69"/>
  <c r="U4265" i="69"/>
  <c r="AA4264" i="69"/>
  <c r="Z4264" i="69"/>
  <c r="Y4264" i="69"/>
  <c r="X4264" i="69"/>
  <c r="W4264" i="69"/>
  <c r="V4264" i="69"/>
  <c r="U4264" i="69"/>
  <c r="AA4263" i="69"/>
  <c r="Z4263" i="69"/>
  <c r="Y4263" i="69"/>
  <c r="X4263" i="69"/>
  <c r="W4263" i="69"/>
  <c r="V4263" i="69"/>
  <c r="U4263" i="69"/>
  <c r="AA4262" i="69"/>
  <c r="Z4262" i="69"/>
  <c r="Y4262" i="69"/>
  <c r="X4262" i="69"/>
  <c r="W4262" i="69"/>
  <c r="V4262" i="69"/>
  <c r="U4262" i="69"/>
  <c r="AA4261" i="69"/>
  <c r="Z4261" i="69"/>
  <c r="Y4261" i="69"/>
  <c r="X4261" i="69"/>
  <c r="W4261" i="69"/>
  <c r="V4261" i="69"/>
  <c r="U4261" i="69"/>
  <c r="AA4260" i="69"/>
  <c r="Z4260" i="69"/>
  <c r="Y4260" i="69"/>
  <c r="X4260" i="69"/>
  <c r="W4260" i="69"/>
  <c r="V4260" i="69"/>
  <c r="U4260" i="69"/>
  <c r="AA4259" i="69"/>
  <c r="Z4259" i="69"/>
  <c r="Y4259" i="69"/>
  <c r="X4259" i="69"/>
  <c r="W4259" i="69"/>
  <c r="V4259" i="69"/>
  <c r="U4259" i="69"/>
  <c r="AA4258" i="69"/>
  <c r="Z4258" i="69"/>
  <c r="Y4258" i="69"/>
  <c r="X4258" i="69"/>
  <c r="W4258" i="69"/>
  <c r="V4258" i="69"/>
  <c r="U4258" i="69"/>
  <c r="AA4257" i="69"/>
  <c r="Z4257" i="69"/>
  <c r="Y4257" i="69"/>
  <c r="X4257" i="69"/>
  <c r="W4257" i="69"/>
  <c r="V4257" i="69"/>
  <c r="U4257" i="69"/>
  <c r="AA4256" i="69"/>
  <c r="Z4256" i="69"/>
  <c r="Y4256" i="69"/>
  <c r="X4256" i="69"/>
  <c r="W4256" i="69"/>
  <c r="V4256" i="69"/>
  <c r="U4256" i="69"/>
  <c r="AA4255" i="69"/>
  <c r="Z4255" i="69"/>
  <c r="Y4255" i="69"/>
  <c r="X4255" i="69"/>
  <c r="W4255" i="69"/>
  <c r="V4255" i="69"/>
  <c r="U4255" i="69"/>
  <c r="AA4254" i="69"/>
  <c r="Z4254" i="69"/>
  <c r="Y4254" i="69"/>
  <c r="X4254" i="69"/>
  <c r="W4254" i="69"/>
  <c r="V4254" i="69"/>
  <c r="U4254" i="69"/>
  <c r="AA4253" i="69"/>
  <c r="Z4253" i="69"/>
  <c r="Y4253" i="69"/>
  <c r="X4253" i="69"/>
  <c r="W4253" i="69"/>
  <c r="V4253" i="69"/>
  <c r="U4253" i="69"/>
  <c r="AA4252" i="69"/>
  <c r="Z4252" i="69"/>
  <c r="Y4252" i="69"/>
  <c r="X4252" i="69"/>
  <c r="W4252" i="69"/>
  <c r="V4252" i="69"/>
  <c r="U4252" i="69"/>
  <c r="AA4251" i="69"/>
  <c r="Z4251" i="69"/>
  <c r="Y4251" i="69"/>
  <c r="X4251" i="69"/>
  <c r="W4251" i="69"/>
  <c r="V4251" i="69"/>
  <c r="U4251" i="69"/>
  <c r="AA4250" i="69"/>
  <c r="Z4250" i="69"/>
  <c r="Y4250" i="69"/>
  <c r="X4250" i="69"/>
  <c r="W4250" i="69"/>
  <c r="V4250" i="69"/>
  <c r="U4250" i="69"/>
  <c r="AA4249" i="69"/>
  <c r="Z4249" i="69"/>
  <c r="Y4249" i="69"/>
  <c r="X4249" i="69"/>
  <c r="W4249" i="69"/>
  <c r="V4249" i="69"/>
  <c r="U4249" i="69"/>
  <c r="AA4248" i="69"/>
  <c r="Z4248" i="69"/>
  <c r="Y4248" i="69"/>
  <c r="X4248" i="69"/>
  <c r="W4248" i="69"/>
  <c r="V4248" i="69"/>
  <c r="U4248" i="69"/>
  <c r="AA4247" i="69"/>
  <c r="Z4247" i="69"/>
  <c r="Y4247" i="69"/>
  <c r="X4247" i="69"/>
  <c r="W4247" i="69"/>
  <c r="V4247" i="69"/>
  <c r="U4247" i="69"/>
  <c r="AA4246" i="69"/>
  <c r="Z4246" i="69"/>
  <c r="Y4246" i="69"/>
  <c r="X4246" i="69"/>
  <c r="W4246" i="69"/>
  <c r="V4246" i="69"/>
  <c r="U4246" i="69"/>
  <c r="AA4245" i="69"/>
  <c r="Z4245" i="69"/>
  <c r="Y4245" i="69"/>
  <c r="X4245" i="69"/>
  <c r="W4245" i="69"/>
  <c r="V4245" i="69"/>
  <c r="U4245" i="69"/>
  <c r="AA4244" i="69"/>
  <c r="Z4244" i="69"/>
  <c r="Y4244" i="69"/>
  <c r="X4244" i="69"/>
  <c r="W4244" i="69"/>
  <c r="V4244" i="69"/>
  <c r="U4244" i="69"/>
  <c r="AA4243" i="69"/>
  <c r="Z4243" i="69"/>
  <c r="Y4243" i="69"/>
  <c r="X4243" i="69"/>
  <c r="W4243" i="69"/>
  <c r="V4243" i="69"/>
  <c r="U4243" i="69"/>
  <c r="AA4242" i="69"/>
  <c r="Z4242" i="69"/>
  <c r="Y4242" i="69"/>
  <c r="X4242" i="69"/>
  <c r="W4242" i="69"/>
  <c r="V4242" i="69"/>
  <c r="U4242" i="69"/>
  <c r="AA4241" i="69"/>
  <c r="Z4241" i="69"/>
  <c r="Y4241" i="69"/>
  <c r="X4241" i="69"/>
  <c r="W4241" i="69"/>
  <c r="V4241" i="69"/>
  <c r="U4241" i="69"/>
  <c r="AA4240" i="69"/>
  <c r="Z4240" i="69"/>
  <c r="Y4240" i="69"/>
  <c r="X4240" i="69"/>
  <c r="W4240" i="69"/>
  <c r="V4240" i="69"/>
  <c r="U4240" i="69"/>
  <c r="AA4239" i="69"/>
  <c r="Z4239" i="69"/>
  <c r="Y4239" i="69"/>
  <c r="X4239" i="69"/>
  <c r="W4239" i="69"/>
  <c r="V4239" i="69"/>
  <c r="U4239" i="69"/>
  <c r="AA4238" i="69"/>
  <c r="Z4238" i="69"/>
  <c r="Y4238" i="69"/>
  <c r="X4238" i="69"/>
  <c r="W4238" i="69"/>
  <c r="V4238" i="69"/>
  <c r="U4238" i="69"/>
  <c r="AA4237" i="69"/>
  <c r="Z4237" i="69"/>
  <c r="Y4237" i="69"/>
  <c r="X4237" i="69"/>
  <c r="W4237" i="69"/>
  <c r="V4237" i="69"/>
  <c r="U4237" i="69"/>
  <c r="AA4236" i="69"/>
  <c r="Z4236" i="69"/>
  <c r="Y4236" i="69"/>
  <c r="X4236" i="69"/>
  <c r="W4236" i="69"/>
  <c r="V4236" i="69"/>
  <c r="U4236" i="69"/>
  <c r="AA4235" i="69"/>
  <c r="Z4235" i="69"/>
  <c r="Y4235" i="69"/>
  <c r="X4235" i="69"/>
  <c r="W4235" i="69"/>
  <c r="V4235" i="69"/>
  <c r="U4235" i="69"/>
  <c r="AA4234" i="69"/>
  <c r="Z4234" i="69"/>
  <c r="Y4234" i="69"/>
  <c r="X4234" i="69"/>
  <c r="W4234" i="69"/>
  <c r="V4234" i="69"/>
  <c r="U4234" i="69"/>
  <c r="AA4233" i="69"/>
  <c r="Z4233" i="69"/>
  <c r="Y4233" i="69"/>
  <c r="X4233" i="69"/>
  <c r="W4233" i="69"/>
  <c r="V4233" i="69"/>
  <c r="U4233" i="69"/>
  <c r="AA4232" i="69"/>
  <c r="Z4232" i="69"/>
  <c r="Y4232" i="69"/>
  <c r="X4232" i="69"/>
  <c r="W4232" i="69"/>
  <c r="V4232" i="69"/>
  <c r="U4232" i="69"/>
  <c r="AA4231" i="69"/>
  <c r="Z4231" i="69"/>
  <c r="Y4231" i="69"/>
  <c r="X4231" i="69"/>
  <c r="W4231" i="69"/>
  <c r="V4231" i="69"/>
  <c r="U4231" i="69"/>
  <c r="AA4230" i="69"/>
  <c r="Z4230" i="69"/>
  <c r="Y4230" i="69"/>
  <c r="X4230" i="69"/>
  <c r="W4230" i="69"/>
  <c r="V4230" i="69"/>
  <c r="U4230" i="69"/>
  <c r="AA4229" i="69"/>
  <c r="Z4229" i="69"/>
  <c r="Y4229" i="69"/>
  <c r="X4229" i="69"/>
  <c r="W4229" i="69"/>
  <c r="V4229" i="69"/>
  <c r="U4229" i="69"/>
  <c r="AA4228" i="69"/>
  <c r="Z4228" i="69"/>
  <c r="Y4228" i="69"/>
  <c r="X4228" i="69"/>
  <c r="W4228" i="69"/>
  <c r="V4228" i="69"/>
  <c r="U4228" i="69"/>
  <c r="AA4227" i="69"/>
  <c r="Z4227" i="69"/>
  <c r="Y4227" i="69"/>
  <c r="X4227" i="69"/>
  <c r="W4227" i="69"/>
  <c r="V4227" i="69"/>
  <c r="U4227" i="69"/>
  <c r="AA4226" i="69"/>
  <c r="Z4226" i="69"/>
  <c r="Y4226" i="69"/>
  <c r="X4226" i="69"/>
  <c r="W4226" i="69"/>
  <c r="V4226" i="69"/>
  <c r="U4226" i="69"/>
  <c r="AA4225" i="69"/>
  <c r="Z4225" i="69"/>
  <c r="Y4225" i="69"/>
  <c r="X4225" i="69"/>
  <c r="W4225" i="69"/>
  <c r="V4225" i="69"/>
  <c r="U4225" i="69"/>
  <c r="AA4224" i="69"/>
  <c r="Z4224" i="69"/>
  <c r="Y4224" i="69"/>
  <c r="X4224" i="69"/>
  <c r="W4224" i="69"/>
  <c r="V4224" i="69"/>
  <c r="U4224" i="69"/>
  <c r="AA4223" i="69"/>
  <c r="Z4223" i="69"/>
  <c r="Y4223" i="69"/>
  <c r="X4223" i="69"/>
  <c r="W4223" i="69"/>
  <c r="V4223" i="69"/>
  <c r="U4223" i="69"/>
  <c r="AA4222" i="69"/>
  <c r="Z4222" i="69"/>
  <c r="Y4222" i="69"/>
  <c r="X4222" i="69"/>
  <c r="W4222" i="69"/>
  <c r="V4222" i="69"/>
  <c r="U4222" i="69"/>
  <c r="AA4221" i="69"/>
  <c r="Z4221" i="69"/>
  <c r="Y4221" i="69"/>
  <c r="X4221" i="69"/>
  <c r="W4221" i="69"/>
  <c r="V4221" i="69"/>
  <c r="U4221" i="69"/>
  <c r="AA4220" i="69"/>
  <c r="Z4220" i="69"/>
  <c r="Y4220" i="69"/>
  <c r="X4220" i="69"/>
  <c r="W4220" i="69"/>
  <c r="V4220" i="69"/>
  <c r="U4220" i="69"/>
  <c r="AA4219" i="69"/>
  <c r="Z4219" i="69"/>
  <c r="Y4219" i="69"/>
  <c r="X4219" i="69"/>
  <c r="W4219" i="69"/>
  <c r="V4219" i="69"/>
  <c r="U4219" i="69"/>
  <c r="AA4218" i="69"/>
  <c r="Z4218" i="69"/>
  <c r="Y4218" i="69"/>
  <c r="X4218" i="69"/>
  <c r="W4218" i="69"/>
  <c r="V4218" i="69"/>
  <c r="U4218" i="69"/>
  <c r="AA4217" i="69"/>
  <c r="Z4217" i="69"/>
  <c r="Y4217" i="69"/>
  <c r="X4217" i="69"/>
  <c r="W4217" i="69"/>
  <c r="V4217" i="69"/>
  <c r="U4217" i="69"/>
  <c r="AA4216" i="69"/>
  <c r="Z4216" i="69"/>
  <c r="Y4216" i="69"/>
  <c r="X4216" i="69"/>
  <c r="W4216" i="69"/>
  <c r="V4216" i="69"/>
  <c r="U4216" i="69"/>
  <c r="AA4215" i="69"/>
  <c r="Z4215" i="69"/>
  <c r="Y4215" i="69"/>
  <c r="X4215" i="69"/>
  <c r="W4215" i="69"/>
  <c r="V4215" i="69"/>
  <c r="U4215" i="69"/>
  <c r="AA4214" i="69"/>
  <c r="Z4214" i="69"/>
  <c r="Y4214" i="69"/>
  <c r="X4214" i="69"/>
  <c r="W4214" i="69"/>
  <c r="V4214" i="69"/>
  <c r="U4214" i="69"/>
  <c r="AA4213" i="69"/>
  <c r="Z4213" i="69"/>
  <c r="Y4213" i="69"/>
  <c r="X4213" i="69"/>
  <c r="W4213" i="69"/>
  <c r="V4213" i="69"/>
  <c r="U4213" i="69"/>
  <c r="AA4212" i="69"/>
  <c r="Z4212" i="69"/>
  <c r="Y4212" i="69"/>
  <c r="X4212" i="69"/>
  <c r="W4212" i="69"/>
  <c r="V4212" i="69"/>
  <c r="U4212" i="69"/>
  <c r="AA4211" i="69"/>
  <c r="Z4211" i="69"/>
  <c r="Y4211" i="69"/>
  <c r="X4211" i="69"/>
  <c r="W4211" i="69"/>
  <c r="V4211" i="69"/>
  <c r="U4211" i="69"/>
  <c r="AA4210" i="69"/>
  <c r="Z4210" i="69"/>
  <c r="Y4210" i="69"/>
  <c r="X4210" i="69"/>
  <c r="W4210" i="69"/>
  <c r="V4210" i="69"/>
  <c r="U4210" i="69"/>
  <c r="AA4209" i="69"/>
  <c r="Z4209" i="69"/>
  <c r="Y4209" i="69"/>
  <c r="X4209" i="69"/>
  <c r="W4209" i="69"/>
  <c r="V4209" i="69"/>
  <c r="U4209" i="69"/>
  <c r="AA4208" i="69"/>
  <c r="Z4208" i="69"/>
  <c r="Y4208" i="69"/>
  <c r="X4208" i="69"/>
  <c r="W4208" i="69"/>
  <c r="V4208" i="69"/>
  <c r="U4208" i="69"/>
  <c r="AA4207" i="69"/>
  <c r="Z4207" i="69"/>
  <c r="Y4207" i="69"/>
  <c r="X4207" i="69"/>
  <c r="W4207" i="69"/>
  <c r="V4207" i="69"/>
  <c r="U4207" i="69"/>
  <c r="AA4206" i="69"/>
  <c r="Z4206" i="69"/>
  <c r="Y4206" i="69"/>
  <c r="X4206" i="69"/>
  <c r="W4206" i="69"/>
  <c r="V4206" i="69"/>
  <c r="U4206" i="69"/>
  <c r="AA4205" i="69"/>
  <c r="Z4205" i="69"/>
  <c r="Y4205" i="69"/>
  <c r="X4205" i="69"/>
  <c r="W4205" i="69"/>
  <c r="V4205" i="69"/>
  <c r="U4205" i="69"/>
  <c r="AA4204" i="69"/>
  <c r="Z4204" i="69"/>
  <c r="Y4204" i="69"/>
  <c r="X4204" i="69"/>
  <c r="W4204" i="69"/>
  <c r="V4204" i="69"/>
  <c r="U4204" i="69"/>
  <c r="AA4203" i="69"/>
  <c r="Z4203" i="69"/>
  <c r="Y4203" i="69"/>
  <c r="X4203" i="69"/>
  <c r="W4203" i="69"/>
  <c r="V4203" i="69"/>
  <c r="U4203" i="69"/>
  <c r="AA4202" i="69"/>
  <c r="Z4202" i="69"/>
  <c r="Y4202" i="69"/>
  <c r="X4202" i="69"/>
  <c r="W4202" i="69"/>
  <c r="V4202" i="69"/>
  <c r="U4202" i="69"/>
  <c r="AA4201" i="69"/>
  <c r="Z4201" i="69"/>
  <c r="Y4201" i="69"/>
  <c r="X4201" i="69"/>
  <c r="W4201" i="69"/>
  <c r="V4201" i="69"/>
  <c r="U4201" i="69"/>
  <c r="AA4200" i="69"/>
  <c r="Z4200" i="69"/>
  <c r="Y4200" i="69"/>
  <c r="X4200" i="69"/>
  <c r="W4200" i="69"/>
  <c r="V4200" i="69"/>
  <c r="U4200" i="69"/>
  <c r="AA4199" i="69"/>
  <c r="Z4199" i="69"/>
  <c r="Y4199" i="69"/>
  <c r="X4199" i="69"/>
  <c r="W4199" i="69"/>
  <c r="V4199" i="69"/>
  <c r="U4199" i="69"/>
  <c r="AA4198" i="69"/>
  <c r="Z4198" i="69"/>
  <c r="Y4198" i="69"/>
  <c r="X4198" i="69"/>
  <c r="W4198" i="69"/>
  <c r="V4198" i="69"/>
  <c r="U4198" i="69"/>
  <c r="AA4197" i="69"/>
  <c r="Z4197" i="69"/>
  <c r="Y4197" i="69"/>
  <c r="X4197" i="69"/>
  <c r="W4197" i="69"/>
  <c r="V4197" i="69"/>
  <c r="U4197" i="69"/>
  <c r="AA4196" i="69"/>
  <c r="Z4196" i="69"/>
  <c r="Y4196" i="69"/>
  <c r="X4196" i="69"/>
  <c r="W4196" i="69"/>
  <c r="V4196" i="69"/>
  <c r="U4196" i="69"/>
  <c r="AA4195" i="69"/>
  <c r="Z4195" i="69"/>
  <c r="Y4195" i="69"/>
  <c r="X4195" i="69"/>
  <c r="W4195" i="69"/>
  <c r="V4195" i="69"/>
  <c r="U4195" i="69"/>
  <c r="AA4194" i="69"/>
  <c r="Z4194" i="69"/>
  <c r="Y4194" i="69"/>
  <c r="X4194" i="69"/>
  <c r="W4194" i="69"/>
  <c r="V4194" i="69"/>
  <c r="U4194" i="69"/>
  <c r="AA4193" i="69"/>
  <c r="Z4193" i="69"/>
  <c r="Y4193" i="69"/>
  <c r="X4193" i="69"/>
  <c r="W4193" i="69"/>
  <c r="V4193" i="69"/>
  <c r="U4193" i="69"/>
  <c r="AA4192" i="69"/>
  <c r="Z4192" i="69"/>
  <c r="Y4192" i="69"/>
  <c r="X4192" i="69"/>
  <c r="W4192" i="69"/>
  <c r="V4192" i="69"/>
  <c r="U4192" i="69"/>
  <c r="AA4191" i="69"/>
  <c r="Z4191" i="69"/>
  <c r="Y4191" i="69"/>
  <c r="X4191" i="69"/>
  <c r="W4191" i="69"/>
  <c r="V4191" i="69"/>
  <c r="U4191" i="69"/>
  <c r="AA4190" i="69"/>
  <c r="Z4190" i="69"/>
  <c r="Y4190" i="69"/>
  <c r="X4190" i="69"/>
  <c r="W4190" i="69"/>
  <c r="V4190" i="69"/>
  <c r="U4190" i="69"/>
  <c r="AA4189" i="69"/>
  <c r="Z4189" i="69"/>
  <c r="Y4189" i="69"/>
  <c r="X4189" i="69"/>
  <c r="W4189" i="69"/>
  <c r="V4189" i="69"/>
  <c r="U4189" i="69"/>
  <c r="AA4188" i="69"/>
  <c r="Z4188" i="69"/>
  <c r="Y4188" i="69"/>
  <c r="X4188" i="69"/>
  <c r="W4188" i="69"/>
  <c r="V4188" i="69"/>
  <c r="U4188" i="69"/>
  <c r="AA4187" i="69"/>
  <c r="Z4187" i="69"/>
  <c r="Y4187" i="69"/>
  <c r="X4187" i="69"/>
  <c r="W4187" i="69"/>
  <c r="V4187" i="69"/>
  <c r="U4187" i="69"/>
  <c r="AA4186" i="69"/>
  <c r="Z4186" i="69"/>
  <c r="Y4186" i="69"/>
  <c r="X4186" i="69"/>
  <c r="W4186" i="69"/>
  <c r="V4186" i="69"/>
  <c r="U4186" i="69"/>
  <c r="AA4185" i="69"/>
  <c r="Z4185" i="69"/>
  <c r="Y4185" i="69"/>
  <c r="X4185" i="69"/>
  <c r="W4185" i="69"/>
  <c r="V4185" i="69"/>
  <c r="U4185" i="69"/>
  <c r="AA4184" i="69"/>
  <c r="Z4184" i="69"/>
  <c r="Y4184" i="69"/>
  <c r="X4184" i="69"/>
  <c r="W4184" i="69"/>
  <c r="V4184" i="69"/>
  <c r="U4184" i="69"/>
  <c r="AA4183" i="69"/>
  <c r="Z4183" i="69"/>
  <c r="Y4183" i="69"/>
  <c r="X4183" i="69"/>
  <c r="W4183" i="69"/>
  <c r="V4183" i="69"/>
  <c r="U4183" i="69"/>
  <c r="AA4182" i="69"/>
  <c r="Z4182" i="69"/>
  <c r="Y4182" i="69"/>
  <c r="X4182" i="69"/>
  <c r="W4182" i="69"/>
  <c r="V4182" i="69"/>
  <c r="U4182" i="69"/>
  <c r="AA4181" i="69"/>
  <c r="Z4181" i="69"/>
  <c r="Y4181" i="69"/>
  <c r="X4181" i="69"/>
  <c r="W4181" i="69"/>
  <c r="V4181" i="69"/>
  <c r="U4181" i="69"/>
  <c r="AA4180" i="69"/>
  <c r="Z4180" i="69"/>
  <c r="Y4180" i="69"/>
  <c r="X4180" i="69"/>
  <c r="W4180" i="69"/>
  <c r="V4180" i="69"/>
  <c r="U4180" i="69"/>
  <c r="AA4179" i="69"/>
  <c r="Z4179" i="69"/>
  <c r="Y4179" i="69"/>
  <c r="X4179" i="69"/>
  <c r="W4179" i="69"/>
  <c r="V4179" i="69"/>
  <c r="U4179" i="69"/>
  <c r="AA4178" i="69"/>
  <c r="Z4178" i="69"/>
  <c r="Y4178" i="69"/>
  <c r="X4178" i="69"/>
  <c r="W4178" i="69"/>
  <c r="V4178" i="69"/>
  <c r="U4178" i="69"/>
  <c r="AA4177" i="69"/>
  <c r="Z4177" i="69"/>
  <c r="Y4177" i="69"/>
  <c r="X4177" i="69"/>
  <c r="W4177" i="69"/>
  <c r="V4177" i="69"/>
  <c r="U4177" i="69"/>
  <c r="AA4176" i="69"/>
  <c r="Z4176" i="69"/>
  <c r="Y4176" i="69"/>
  <c r="X4176" i="69"/>
  <c r="W4176" i="69"/>
  <c r="V4176" i="69"/>
  <c r="U4176" i="69"/>
  <c r="AA4175" i="69"/>
  <c r="Z4175" i="69"/>
  <c r="Y4175" i="69"/>
  <c r="X4175" i="69"/>
  <c r="W4175" i="69"/>
  <c r="V4175" i="69"/>
  <c r="U4175" i="69"/>
  <c r="AA4174" i="69"/>
  <c r="Z4174" i="69"/>
  <c r="Y4174" i="69"/>
  <c r="X4174" i="69"/>
  <c r="W4174" i="69"/>
  <c r="V4174" i="69"/>
  <c r="U4174" i="69"/>
  <c r="AA4173" i="69"/>
  <c r="Z4173" i="69"/>
  <c r="Y4173" i="69"/>
  <c r="X4173" i="69"/>
  <c r="W4173" i="69"/>
  <c r="V4173" i="69"/>
  <c r="U4173" i="69"/>
  <c r="AA4172" i="69"/>
  <c r="Z4172" i="69"/>
  <c r="Y4172" i="69"/>
  <c r="X4172" i="69"/>
  <c r="W4172" i="69"/>
  <c r="V4172" i="69"/>
  <c r="U4172" i="69"/>
  <c r="AA4171" i="69"/>
  <c r="Z4171" i="69"/>
  <c r="Y4171" i="69"/>
  <c r="X4171" i="69"/>
  <c r="W4171" i="69"/>
  <c r="V4171" i="69"/>
  <c r="U4171" i="69"/>
  <c r="AA4170" i="69"/>
  <c r="Z4170" i="69"/>
  <c r="Y4170" i="69"/>
  <c r="X4170" i="69"/>
  <c r="W4170" i="69"/>
  <c r="V4170" i="69"/>
  <c r="U4170" i="69"/>
  <c r="AA4169" i="69"/>
  <c r="Z4169" i="69"/>
  <c r="Y4169" i="69"/>
  <c r="X4169" i="69"/>
  <c r="W4169" i="69"/>
  <c r="V4169" i="69"/>
  <c r="U4169" i="69"/>
  <c r="AA4168" i="69"/>
  <c r="Z4168" i="69"/>
  <c r="Y4168" i="69"/>
  <c r="X4168" i="69"/>
  <c r="W4168" i="69"/>
  <c r="V4168" i="69"/>
  <c r="U4168" i="69"/>
  <c r="AA4167" i="69"/>
  <c r="Z4167" i="69"/>
  <c r="Y4167" i="69"/>
  <c r="X4167" i="69"/>
  <c r="W4167" i="69"/>
  <c r="V4167" i="69"/>
  <c r="U4167" i="69"/>
  <c r="AA4166" i="69"/>
  <c r="Z4166" i="69"/>
  <c r="Y4166" i="69"/>
  <c r="X4166" i="69"/>
  <c r="W4166" i="69"/>
  <c r="V4166" i="69"/>
  <c r="U4166" i="69"/>
  <c r="AA4165" i="69"/>
  <c r="Z4165" i="69"/>
  <c r="Y4165" i="69"/>
  <c r="X4165" i="69"/>
  <c r="W4165" i="69"/>
  <c r="V4165" i="69"/>
  <c r="U4165" i="69"/>
  <c r="AA4164" i="69"/>
  <c r="Z4164" i="69"/>
  <c r="Y4164" i="69"/>
  <c r="X4164" i="69"/>
  <c r="W4164" i="69"/>
  <c r="V4164" i="69"/>
  <c r="U4164" i="69"/>
  <c r="AA4163" i="69"/>
  <c r="Z4163" i="69"/>
  <c r="Y4163" i="69"/>
  <c r="X4163" i="69"/>
  <c r="W4163" i="69"/>
  <c r="V4163" i="69"/>
  <c r="U4163" i="69"/>
  <c r="AA4162" i="69"/>
  <c r="Z4162" i="69"/>
  <c r="Y4162" i="69"/>
  <c r="X4162" i="69"/>
  <c r="W4162" i="69"/>
  <c r="V4162" i="69"/>
  <c r="U4162" i="69"/>
  <c r="AA4161" i="69"/>
  <c r="Z4161" i="69"/>
  <c r="Y4161" i="69"/>
  <c r="X4161" i="69"/>
  <c r="W4161" i="69"/>
  <c r="V4161" i="69"/>
  <c r="U4161" i="69"/>
  <c r="AA4160" i="69"/>
  <c r="Z4160" i="69"/>
  <c r="Y4160" i="69"/>
  <c r="X4160" i="69"/>
  <c r="W4160" i="69"/>
  <c r="V4160" i="69"/>
  <c r="U4160" i="69"/>
  <c r="AA4159" i="69"/>
  <c r="Z4159" i="69"/>
  <c r="Y4159" i="69"/>
  <c r="X4159" i="69"/>
  <c r="W4159" i="69"/>
  <c r="V4159" i="69"/>
  <c r="U4159" i="69"/>
  <c r="AA4158" i="69"/>
  <c r="Z4158" i="69"/>
  <c r="Y4158" i="69"/>
  <c r="X4158" i="69"/>
  <c r="W4158" i="69"/>
  <c r="V4158" i="69"/>
  <c r="U4158" i="69"/>
  <c r="AA4157" i="69"/>
  <c r="Z4157" i="69"/>
  <c r="Y4157" i="69"/>
  <c r="X4157" i="69"/>
  <c r="W4157" i="69"/>
  <c r="V4157" i="69"/>
  <c r="U4157" i="69"/>
  <c r="AA4156" i="69"/>
  <c r="Z4156" i="69"/>
  <c r="Y4156" i="69"/>
  <c r="X4156" i="69"/>
  <c r="W4156" i="69"/>
  <c r="V4156" i="69"/>
  <c r="U4156" i="69"/>
  <c r="AA4155" i="69"/>
  <c r="Z4155" i="69"/>
  <c r="Y4155" i="69"/>
  <c r="X4155" i="69"/>
  <c r="W4155" i="69"/>
  <c r="V4155" i="69"/>
  <c r="U4155" i="69"/>
  <c r="AA4154" i="69"/>
  <c r="Z4154" i="69"/>
  <c r="Y4154" i="69"/>
  <c r="X4154" i="69"/>
  <c r="W4154" i="69"/>
  <c r="V4154" i="69"/>
  <c r="U4154" i="69"/>
  <c r="AA4153" i="69"/>
  <c r="Z4153" i="69"/>
  <c r="Y4153" i="69"/>
  <c r="X4153" i="69"/>
  <c r="W4153" i="69"/>
  <c r="V4153" i="69"/>
  <c r="U4153" i="69"/>
  <c r="AA4152" i="69"/>
  <c r="Z4152" i="69"/>
  <c r="Y4152" i="69"/>
  <c r="X4152" i="69"/>
  <c r="W4152" i="69"/>
  <c r="V4152" i="69"/>
  <c r="U4152" i="69"/>
  <c r="AA4151" i="69"/>
  <c r="Z4151" i="69"/>
  <c r="Y4151" i="69"/>
  <c r="X4151" i="69"/>
  <c r="W4151" i="69"/>
  <c r="V4151" i="69"/>
  <c r="U4151" i="69"/>
  <c r="AA4150" i="69"/>
  <c r="Z4150" i="69"/>
  <c r="Y4150" i="69"/>
  <c r="X4150" i="69"/>
  <c r="W4150" i="69"/>
  <c r="V4150" i="69"/>
  <c r="U4150" i="69"/>
  <c r="AA4149" i="69"/>
  <c r="Z4149" i="69"/>
  <c r="Y4149" i="69"/>
  <c r="X4149" i="69"/>
  <c r="W4149" i="69"/>
  <c r="V4149" i="69"/>
  <c r="U4149" i="69"/>
  <c r="AA4148" i="69"/>
  <c r="Z4148" i="69"/>
  <c r="Y4148" i="69"/>
  <c r="X4148" i="69"/>
  <c r="W4148" i="69"/>
  <c r="V4148" i="69"/>
  <c r="U4148" i="69"/>
  <c r="AA4147" i="69"/>
  <c r="Z4147" i="69"/>
  <c r="Y4147" i="69"/>
  <c r="X4147" i="69"/>
  <c r="W4147" i="69"/>
  <c r="V4147" i="69"/>
  <c r="U4147" i="69"/>
  <c r="AA4146" i="69"/>
  <c r="Z4146" i="69"/>
  <c r="Y4146" i="69"/>
  <c r="X4146" i="69"/>
  <c r="W4146" i="69"/>
  <c r="V4146" i="69"/>
  <c r="U4146" i="69"/>
  <c r="AA4145" i="69"/>
  <c r="Z4145" i="69"/>
  <c r="Y4145" i="69"/>
  <c r="X4145" i="69"/>
  <c r="W4145" i="69"/>
  <c r="V4145" i="69"/>
  <c r="U4145" i="69"/>
  <c r="AA4144" i="69"/>
  <c r="Z4144" i="69"/>
  <c r="Y4144" i="69"/>
  <c r="X4144" i="69"/>
  <c r="W4144" i="69"/>
  <c r="V4144" i="69"/>
  <c r="U4144" i="69"/>
  <c r="AA4143" i="69"/>
  <c r="Z4143" i="69"/>
  <c r="Y4143" i="69"/>
  <c r="X4143" i="69"/>
  <c r="W4143" i="69"/>
  <c r="V4143" i="69"/>
  <c r="U4143" i="69"/>
  <c r="AA4142" i="69"/>
  <c r="Z4142" i="69"/>
  <c r="Y4142" i="69"/>
  <c r="X4142" i="69"/>
  <c r="W4142" i="69"/>
  <c r="V4142" i="69"/>
  <c r="U4142" i="69"/>
  <c r="AA4141" i="69"/>
  <c r="Z4141" i="69"/>
  <c r="Y4141" i="69"/>
  <c r="X4141" i="69"/>
  <c r="W4141" i="69"/>
  <c r="V4141" i="69"/>
  <c r="U4141" i="69"/>
  <c r="AA4140" i="69"/>
  <c r="Z4140" i="69"/>
  <c r="Y4140" i="69"/>
  <c r="X4140" i="69"/>
  <c r="W4140" i="69"/>
  <c r="V4140" i="69"/>
  <c r="U4140" i="69"/>
  <c r="AA4139" i="69"/>
  <c r="Z4139" i="69"/>
  <c r="Y4139" i="69"/>
  <c r="X4139" i="69"/>
  <c r="W4139" i="69"/>
  <c r="V4139" i="69"/>
  <c r="U4139" i="69"/>
  <c r="AA4138" i="69"/>
  <c r="Z4138" i="69"/>
  <c r="Y4138" i="69"/>
  <c r="X4138" i="69"/>
  <c r="W4138" i="69"/>
  <c r="V4138" i="69"/>
  <c r="U4138" i="69"/>
  <c r="AA4137" i="69"/>
  <c r="Z4137" i="69"/>
  <c r="Y4137" i="69"/>
  <c r="X4137" i="69"/>
  <c r="W4137" i="69"/>
  <c r="V4137" i="69"/>
  <c r="U4137" i="69"/>
  <c r="AA4136" i="69"/>
  <c r="Z4136" i="69"/>
  <c r="Y4136" i="69"/>
  <c r="X4136" i="69"/>
  <c r="W4136" i="69"/>
  <c r="V4136" i="69"/>
  <c r="U4136" i="69"/>
  <c r="AA4135" i="69"/>
  <c r="Z4135" i="69"/>
  <c r="Y4135" i="69"/>
  <c r="X4135" i="69"/>
  <c r="W4135" i="69"/>
  <c r="V4135" i="69"/>
  <c r="U4135" i="69"/>
  <c r="AA4134" i="69"/>
  <c r="Z4134" i="69"/>
  <c r="Y4134" i="69"/>
  <c r="X4134" i="69"/>
  <c r="W4134" i="69"/>
  <c r="V4134" i="69"/>
  <c r="U4134" i="69"/>
  <c r="AA4133" i="69"/>
  <c r="Z4133" i="69"/>
  <c r="Y4133" i="69"/>
  <c r="X4133" i="69"/>
  <c r="W4133" i="69"/>
  <c r="V4133" i="69"/>
  <c r="U4133" i="69"/>
  <c r="AA4132" i="69"/>
  <c r="Z4132" i="69"/>
  <c r="Y4132" i="69"/>
  <c r="X4132" i="69"/>
  <c r="W4132" i="69"/>
  <c r="V4132" i="69"/>
  <c r="U4132" i="69"/>
  <c r="AA4131" i="69"/>
  <c r="Z4131" i="69"/>
  <c r="Y4131" i="69"/>
  <c r="X4131" i="69"/>
  <c r="W4131" i="69"/>
  <c r="V4131" i="69"/>
  <c r="U4131" i="69"/>
  <c r="AA4130" i="69"/>
  <c r="Z4130" i="69"/>
  <c r="Y4130" i="69"/>
  <c r="X4130" i="69"/>
  <c r="W4130" i="69"/>
  <c r="V4130" i="69"/>
  <c r="U4130" i="69"/>
  <c r="AA4129" i="69"/>
  <c r="Z4129" i="69"/>
  <c r="Y4129" i="69"/>
  <c r="X4129" i="69"/>
  <c r="W4129" i="69"/>
  <c r="V4129" i="69"/>
  <c r="U4129" i="69"/>
  <c r="AA4128" i="69"/>
  <c r="Z4128" i="69"/>
  <c r="Y4128" i="69"/>
  <c r="X4128" i="69"/>
  <c r="W4128" i="69"/>
  <c r="V4128" i="69"/>
  <c r="U4128" i="69"/>
  <c r="AA4127" i="69"/>
  <c r="Z4127" i="69"/>
  <c r="Y4127" i="69"/>
  <c r="X4127" i="69"/>
  <c r="W4127" i="69"/>
  <c r="V4127" i="69"/>
  <c r="U4127" i="69"/>
  <c r="AA4126" i="69"/>
  <c r="Z4126" i="69"/>
  <c r="Y4126" i="69"/>
  <c r="X4126" i="69"/>
  <c r="W4126" i="69"/>
  <c r="V4126" i="69"/>
  <c r="U4126" i="69"/>
  <c r="AA4125" i="69"/>
  <c r="Z4125" i="69"/>
  <c r="Y4125" i="69"/>
  <c r="X4125" i="69"/>
  <c r="W4125" i="69"/>
  <c r="V4125" i="69"/>
  <c r="U4125" i="69"/>
  <c r="AA4124" i="69"/>
  <c r="Z4124" i="69"/>
  <c r="Y4124" i="69"/>
  <c r="X4124" i="69"/>
  <c r="W4124" i="69"/>
  <c r="V4124" i="69"/>
  <c r="U4124" i="69"/>
  <c r="AA4123" i="69"/>
  <c r="Z4123" i="69"/>
  <c r="Y4123" i="69"/>
  <c r="X4123" i="69"/>
  <c r="W4123" i="69"/>
  <c r="V4123" i="69"/>
  <c r="U4123" i="69"/>
  <c r="AA4122" i="69"/>
  <c r="Z4122" i="69"/>
  <c r="Y4122" i="69"/>
  <c r="X4122" i="69"/>
  <c r="W4122" i="69"/>
  <c r="V4122" i="69"/>
  <c r="U4122" i="69"/>
  <c r="AA4121" i="69"/>
  <c r="Z4121" i="69"/>
  <c r="Y4121" i="69"/>
  <c r="X4121" i="69"/>
  <c r="W4121" i="69"/>
  <c r="V4121" i="69"/>
  <c r="U4121" i="69"/>
  <c r="AA4120" i="69"/>
  <c r="Z4120" i="69"/>
  <c r="Y4120" i="69"/>
  <c r="X4120" i="69"/>
  <c r="W4120" i="69"/>
  <c r="V4120" i="69"/>
  <c r="U4120" i="69"/>
  <c r="AA4119" i="69"/>
  <c r="Z4119" i="69"/>
  <c r="Y4119" i="69"/>
  <c r="X4119" i="69"/>
  <c r="W4119" i="69"/>
  <c r="V4119" i="69"/>
  <c r="U4119" i="69"/>
  <c r="AA4118" i="69"/>
  <c r="Z4118" i="69"/>
  <c r="Y4118" i="69"/>
  <c r="X4118" i="69"/>
  <c r="W4118" i="69"/>
  <c r="V4118" i="69"/>
  <c r="U4118" i="69"/>
  <c r="AA4117" i="69"/>
  <c r="Z4117" i="69"/>
  <c r="Y4117" i="69"/>
  <c r="X4117" i="69"/>
  <c r="W4117" i="69"/>
  <c r="V4117" i="69"/>
  <c r="U4117" i="69"/>
  <c r="AA4116" i="69"/>
  <c r="Z4116" i="69"/>
  <c r="Y4116" i="69"/>
  <c r="X4116" i="69"/>
  <c r="W4116" i="69"/>
  <c r="V4116" i="69"/>
  <c r="U4116" i="69"/>
  <c r="AA4115" i="69"/>
  <c r="Z4115" i="69"/>
  <c r="Y4115" i="69"/>
  <c r="X4115" i="69"/>
  <c r="W4115" i="69"/>
  <c r="V4115" i="69"/>
  <c r="U4115" i="69"/>
  <c r="AA4114" i="69"/>
  <c r="Z4114" i="69"/>
  <c r="Y4114" i="69"/>
  <c r="X4114" i="69"/>
  <c r="W4114" i="69"/>
  <c r="V4114" i="69"/>
  <c r="U4114" i="69"/>
  <c r="AA4113" i="69"/>
  <c r="Z4113" i="69"/>
  <c r="Y4113" i="69"/>
  <c r="X4113" i="69"/>
  <c r="W4113" i="69"/>
  <c r="V4113" i="69"/>
  <c r="U4113" i="69"/>
  <c r="AA4112" i="69"/>
  <c r="Z4112" i="69"/>
  <c r="Y4112" i="69"/>
  <c r="X4112" i="69"/>
  <c r="W4112" i="69"/>
  <c r="V4112" i="69"/>
  <c r="U4112" i="69"/>
  <c r="AA4111" i="69"/>
  <c r="Z4111" i="69"/>
  <c r="Y4111" i="69"/>
  <c r="X4111" i="69"/>
  <c r="W4111" i="69"/>
  <c r="V4111" i="69"/>
  <c r="U4111" i="69"/>
  <c r="AA4110" i="69"/>
  <c r="Z4110" i="69"/>
  <c r="Y4110" i="69"/>
  <c r="X4110" i="69"/>
  <c r="W4110" i="69"/>
  <c r="V4110" i="69"/>
  <c r="U4110" i="69"/>
  <c r="AA4109" i="69"/>
  <c r="Z4109" i="69"/>
  <c r="Y4109" i="69"/>
  <c r="X4109" i="69"/>
  <c r="W4109" i="69"/>
  <c r="V4109" i="69"/>
  <c r="U4109" i="69"/>
  <c r="AA4108" i="69"/>
  <c r="Z4108" i="69"/>
  <c r="Y4108" i="69"/>
  <c r="X4108" i="69"/>
  <c r="W4108" i="69"/>
  <c r="V4108" i="69"/>
  <c r="U4108" i="69"/>
  <c r="AA4107" i="69"/>
  <c r="Z4107" i="69"/>
  <c r="Y4107" i="69"/>
  <c r="X4107" i="69"/>
  <c r="W4107" i="69"/>
  <c r="V4107" i="69"/>
  <c r="U4107" i="69"/>
  <c r="AA4106" i="69"/>
  <c r="Z4106" i="69"/>
  <c r="Y4106" i="69"/>
  <c r="X4106" i="69"/>
  <c r="W4106" i="69"/>
  <c r="V4106" i="69"/>
  <c r="U4106" i="69"/>
  <c r="AA4105" i="69"/>
  <c r="Z4105" i="69"/>
  <c r="Y4105" i="69"/>
  <c r="X4105" i="69"/>
  <c r="W4105" i="69"/>
  <c r="V4105" i="69"/>
  <c r="U4105" i="69"/>
  <c r="AA4104" i="69"/>
  <c r="Z4104" i="69"/>
  <c r="Y4104" i="69"/>
  <c r="X4104" i="69"/>
  <c r="W4104" i="69"/>
  <c r="V4104" i="69"/>
  <c r="U4104" i="69"/>
  <c r="AA4103" i="69"/>
  <c r="Z4103" i="69"/>
  <c r="Y4103" i="69"/>
  <c r="X4103" i="69"/>
  <c r="W4103" i="69"/>
  <c r="V4103" i="69"/>
  <c r="U4103" i="69"/>
  <c r="AA4102" i="69"/>
  <c r="Z4102" i="69"/>
  <c r="Y4102" i="69"/>
  <c r="X4102" i="69"/>
  <c r="W4102" i="69"/>
  <c r="V4102" i="69"/>
  <c r="U4102" i="69"/>
  <c r="AA4101" i="69"/>
  <c r="Z4101" i="69"/>
  <c r="Y4101" i="69"/>
  <c r="X4101" i="69"/>
  <c r="W4101" i="69"/>
  <c r="V4101" i="69"/>
  <c r="U4101" i="69"/>
  <c r="AA4100" i="69"/>
  <c r="Z4100" i="69"/>
  <c r="Y4100" i="69"/>
  <c r="X4100" i="69"/>
  <c r="W4100" i="69"/>
  <c r="V4100" i="69"/>
  <c r="U4100" i="69"/>
  <c r="AA4099" i="69"/>
  <c r="Z4099" i="69"/>
  <c r="Y4099" i="69"/>
  <c r="X4099" i="69"/>
  <c r="W4099" i="69"/>
  <c r="V4099" i="69"/>
  <c r="U4099" i="69"/>
  <c r="AA4098" i="69"/>
  <c r="Z4098" i="69"/>
  <c r="Y4098" i="69"/>
  <c r="X4098" i="69"/>
  <c r="W4098" i="69"/>
  <c r="V4098" i="69"/>
  <c r="U4098" i="69"/>
  <c r="AA4097" i="69"/>
  <c r="Z4097" i="69"/>
  <c r="Y4097" i="69"/>
  <c r="X4097" i="69"/>
  <c r="W4097" i="69"/>
  <c r="V4097" i="69"/>
  <c r="U4097" i="69"/>
  <c r="AA4096" i="69"/>
  <c r="Z4096" i="69"/>
  <c r="Y4096" i="69"/>
  <c r="X4096" i="69"/>
  <c r="W4096" i="69"/>
  <c r="V4096" i="69"/>
  <c r="U4096" i="69"/>
  <c r="AA4095" i="69"/>
  <c r="Z4095" i="69"/>
  <c r="Y4095" i="69"/>
  <c r="X4095" i="69"/>
  <c r="W4095" i="69"/>
  <c r="V4095" i="69"/>
  <c r="U4095" i="69"/>
  <c r="AA4094" i="69"/>
  <c r="Z4094" i="69"/>
  <c r="Y4094" i="69"/>
  <c r="X4094" i="69"/>
  <c r="W4094" i="69"/>
  <c r="V4094" i="69"/>
  <c r="U4094" i="69"/>
  <c r="AA4093" i="69"/>
  <c r="Z4093" i="69"/>
  <c r="Y4093" i="69"/>
  <c r="X4093" i="69"/>
  <c r="W4093" i="69"/>
  <c r="V4093" i="69"/>
  <c r="U4093" i="69"/>
  <c r="AA4092" i="69"/>
  <c r="Z4092" i="69"/>
  <c r="Y4092" i="69"/>
  <c r="X4092" i="69"/>
  <c r="W4092" i="69"/>
  <c r="V4092" i="69"/>
  <c r="U4092" i="69"/>
  <c r="AA4091" i="69"/>
  <c r="Z4091" i="69"/>
  <c r="Y4091" i="69"/>
  <c r="X4091" i="69"/>
  <c r="W4091" i="69"/>
  <c r="V4091" i="69"/>
  <c r="U4091" i="69"/>
  <c r="AA4090" i="69"/>
  <c r="Z4090" i="69"/>
  <c r="Y4090" i="69"/>
  <c r="X4090" i="69"/>
  <c r="W4090" i="69"/>
  <c r="V4090" i="69"/>
  <c r="U4090" i="69"/>
  <c r="AA4089" i="69"/>
  <c r="Z4089" i="69"/>
  <c r="Y4089" i="69"/>
  <c r="X4089" i="69"/>
  <c r="W4089" i="69"/>
  <c r="V4089" i="69"/>
  <c r="U4089" i="69"/>
  <c r="AA4088" i="69"/>
  <c r="Z4088" i="69"/>
  <c r="Y4088" i="69"/>
  <c r="X4088" i="69"/>
  <c r="W4088" i="69"/>
  <c r="V4088" i="69"/>
  <c r="U4088" i="69"/>
  <c r="AA4087" i="69"/>
  <c r="Z4087" i="69"/>
  <c r="Y4087" i="69"/>
  <c r="X4087" i="69"/>
  <c r="W4087" i="69"/>
  <c r="V4087" i="69"/>
  <c r="U4087" i="69"/>
  <c r="AA4086" i="69"/>
  <c r="Z4086" i="69"/>
  <c r="Y4086" i="69"/>
  <c r="X4086" i="69"/>
  <c r="W4086" i="69"/>
  <c r="V4086" i="69"/>
  <c r="U4086" i="69"/>
  <c r="AA4085" i="69"/>
  <c r="Z4085" i="69"/>
  <c r="Y4085" i="69"/>
  <c r="X4085" i="69"/>
  <c r="W4085" i="69"/>
  <c r="V4085" i="69"/>
  <c r="U4085" i="69"/>
  <c r="AA4084" i="69"/>
  <c r="Z4084" i="69"/>
  <c r="Y4084" i="69"/>
  <c r="X4084" i="69"/>
  <c r="W4084" i="69"/>
  <c r="V4084" i="69"/>
  <c r="U4084" i="69"/>
  <c r="AA4083" i="69"/>
  <c r="Z4083" i="69"/>
  <c r="Y4083" i="69"/>
  <c r="X4083" i="69"/>
  <c r="W4083" i="69"/>
  <c r="V4083" i="69"/>
  <c r="U4083" i="69"/>
  <c r="AA4082" i="69"/>
  <c r="Z4082" i="69"/>
  <c r="Y4082" i="69"/>
  <c r="X4082" i="69"/>
  <c r="W4082" i="69"/>
  <c r="V4082" i="69"/>
  <c r="U4082" i="69"/>
  <c r="AA4081" i="69"/>
  <c r="Z4081" i="69"/>
  <c r="Y4081" i="69"/>
  <c r="X4081" i="69"/>
  <c r="W4081" i="69"/>
  <c r="V4081" i="69"/>
  <c r="U4081" i="69"/>
  <c r="AA4080" i="69"/>
  <c r="Z4080" i="69"/>
  <c r="Y4080" i="69"/>
  <c r="X4080" i="69"/>
  <c r="W4080" i="69"/>
  <c r="V4080" i="69"/>
  <c r="U4080" i="69"/>
  <c r="AA4079" i="69"/>
  <c r="Z4079" i="69"/>
  <c r="Y4079" i="69"/>
  <c r="X4079" i="69"/>
  <c r="W4079" i="69"/>
  <c r="V4079" i="69"/>
  <c r="U4079" i="69"/>
  <c r="AA4078" i="69"/>
  <c r="Z4078" i="69"/>
  <c r="Y4078" i="69"/>
  <c r="X4078" i="69"/>
  <c r="W4078" i="69"/>
  <c r="V4078" i="69"/>
  <c r="U4078" i="69"/>
  <c r="AA4077" i="69"/>
  <c r="Z4077" i="69"/>
  <c r="Y4077" i="69"/>
  <c r="X4077" i="69"/>
  <c r="W4077" i="69"/>
  <c r="V4077" i="69"/>
  <c r="U4077" i="69"/>
  <c r="AA4076" i="69"/>
  <c r="Z4076" i="69"/>
  <c r="Y4076" i="69"/>
  <c r="X4076" i="69"/>
  <c r="W4076" i="69"/>
  <c r="V4076" i="69"/>
  <c r="U4076" i="69"/>
  <c r="AA4075" i="69"/>
  <c r="Z4075" i="69"/>
  <c r="Y4075" i="69"/>
  <c r="X4075" i="69"/>
  <c r="W4075" i="69"/>
  <c r="V4075" i="69"/>
  <c r="U4075" i="69"/>
  <c r="AA4074" i="69"/>
  <c r="Z4074" i="69"/>
  <c r="Y4074" i="69"/>
  <c r="X4074" i="69"/>
  <c r="W4074" i="69"/>
  <c r="V4074" i="69"/>
  <c r="U4074" i="69"/>
  <c r="AA4073" i="69"/>
  <c r="Z4073" i="69"/>
  <c r="Y4073" i="69"/>
  <c r="X4073" i="69"/>
  <c r="W4073" i="69"/>
  <c r="V4073" i="69"/>
  <c r="U4073" i="69"/>
  <c r="AA4072" i="69"/>
  <c r="Z4072" i="69"/>
  <c r="Y4072" i="69"/>
  <c r="X4072" i="69"/>
  <c r="W4072" i="69"/>
  <c r="V4072" i="69"/>
  <c r="U4072" i="69"/>
  <c r="AA4071" i="69"/>
  <c r="Z4071" i="69"/>
  <c r="Y4071" i="69"/>
  <c r="X4071" i="69"/>
  <c r="W4071" i="69"/>
  <c r="V4071" i="69"/>
  <c r="U4071" i="69"/>
  <c r="AA4070" i="69"/>
  <c r="Z4070" i="69"/>
  <c r="Y4070" i="69"/>
  <c r="X4070" i="69"/>
  <c r="W4070" i="69"/>
  <c r="V4070" i="69"/>
  <c r="U4070" i="69"/>
  <c r="AA4069" i="69"/>
  <c r="Z4069" i="69"/>
  <c r="Y4069" i="69"/>
  <c r="X4069" i="69"/>
  <c r="W4069" i="69"/>
  <c r="V4069" i="69"/>
  <c r="U4069" i="69"/>
  <c r="AA4068" i="69"/>
  <c r="Z4068" i="69"/>
  <c r="Y4068" i="69"/>
  <c r="X4068" i="69"/>
  <c r="W4068" i="69"/>
  <c r="V4068" i="69"/>
  <c r="U4068" i="69"/>
  <c r="AA4067" i="69"/>
  <c r="Z4067" i="69"/>
  <c r="Y4067" i="69"/>
  <c r="X4067" i="69"/>
  <c r="W4067" i="69"/>
  <c r="V4067" i="69"/>
  <c r="U4067" i="69"/>
  <c r="AA4066" i="69"/>
  <c r="Z4066" i="69"/>
  <c r="Y4066" i="69"/>
  <c r="X4066" i="69"/>
  <c r="W4066" i="69"/>
  <c r="V4066" i="69"/>
  <c r="U4066" i="69"/>
  <c r="AA4065" i="69"/>
  <c r="Z4065" i="69"/>
  <c r="Y4065" i="69"/>
  <c r="X4065" i="69"/>
  <c r="W4065" i="69"/>
  <c r="V4065" i="69"/>
  <c r="U4065" i="69"/>
  <c r="AA4064" i="69"/>
  <c r="Z4064" i="69"/>
  <c r="Y4064" i="69"/>
  <c r="X4064" i="69"/>
  <c r="W4064" i="69"/>
  <c r="V4064" i="69"/>
  <c r="U4064" i="69"/>
  <c r="AA4063" i="69"/>
  <c r="Z4063" i="69"/>
  <c r="Y4063" i="69"/>
  <c r="X4063" i="69"/>
  <c r="W4063" i="69"/>
  <c r="V4063" i="69"/>
  <c r="U4063" i="69"/>
  <c r="AA4062" i="69"/>
  <c r="Z4062" i="69"/>
  <c r="Y4062" i="69"/>
  <c r="X4062" i="69"/>
  <c r="W4062" i="69"/>
  <c r="V4062" i="69"/>
  <c r="U4062" i="69"/>
  <c r="AA4061" i="69"/>
  <c r="Z4061" i="69"/>
  <c r="Y4061" i="69"/>
  <c r="X4061" i="69"/>
  <c r="W4061" i="69"/>
  <c r="V4061" i="69"/>
  <c r="U4061" i="69"/>
  <c r="AA4060" i="69"/>
  <c r="Z4060" i="69"/>
  <c r="Y4060" i="69"/>
  <c r="X4060" i="69"/>
  <c r="W4060" i="69"/>
  <c r="V4060" i="69"/>
  <c r="U4060" i="69"/>
  <c r="AA4059" i="69"/>
  <c r="Z4059" i="69"/>
  <c r="Y4059" i="69"/>
  <c r="X4059" i="69"/>
  <c r="W4059" i="69"/>
  <c r="V4059" i="69"/>
  <c r="U4059" i="69"/>
  <c r="AA4058" i="69"/>
  <c r="Z4058" i="69"/>
  <c r="Y4058" i="69"/>
  <c r="X4058" i="69"/>
  <c r="W4058" i="69"/>
  <c r="V4058" i="69"/>
  <c r="U4058" i="69"/>
  <c r="AA4057" i="69"/>
  <c r="Z4057" i="69"/>
  <c r="Y4057" i="69"/>
  <c r="X4057" i="69"/>
  <c r="W4057" i="69"/>
  <c r="V4057" i="69"/>
  <c r="U4057" i="69"/>
  <c r="AA4056" i="69"/>
  <c r="Z4056" i="69"/>
  <c r="Y4056" i="69"/>
  <c r="X4056" i="69"/>
  <c r="W4056" i="69"/>
  <c r="V4056" i="69"/>
  <c r="U4056" i="69"/>
  <c r="AA4055" i="69"/>
  <c r="Z4055" i="69"/>
  <c r="Y4055" i="69"/>
  <c r="X4055" i="69"/>
  <c r="W4055" i="69"/>
  <c r="V4055" i="69"/>
  <c r="U4055" i="69"/>
  <c r="AA4054" i="69"/>
  <c r="Z4054" i="69"/>
  <c r="Y4054" i="69"/>
  <c r="X4054" i="69"/>
  <c r="W4054" i="69"/>
  <c r="V4054" i="69"/>
  <c r="U4054" i="69"/>
  <c r="AA4053" i="69"/>
  <c r="Z4053" i="69"/>
  <c r="Y4053" i="69"/>
  <c r="X4053" i="69"/>
  <c r="W4053" i="69"/>
  <c r="V4053" i="69"/>
  <c r="U4053" i="69"/>
  <c r="AA4052" i="69"/>
  <c r="Z4052" i="69"/>
  <c r="Y4052" i="69"/>
  <c r="X4052" i="69"/>
  <c r="W4052" i="69"/>
  <c r="V4052" i="69"/>
  <c r="U4052" i="69"/>
  <c r="AA4051" i="69"/>
  <c r="Z4051" i="69"/>
  <c r="Y4051" i="69"/>
  <c r="X4051" i="69"/>
  <c r="W4051" i="69"/>
  <c r="V4051" i="69"/>
  <c r="U4051" i="69"/>
  <c r="AA4050" i="69"/>
  <c r="Z4050" i="69"/>
  <c r="Y4050" i="69"/>
  <c r="X4050" i="69"/>
  <c r="W4050" i="69"/>
  <c r="V4050" i="69"/>
  <c r="U4050" i="69"/>
  <c r="AA4049" i="69"/>
  <c r="Z4049" i="69"/>
  <c r="Y4049" i="69"/>
  <c r="X4049" i="69"/>
  <c r="W4049" i="69"/>
  <c r="V4049" i="69"/>
  <c r="U4049" i="69"/>
  <c r="AA4048" i="69"/>
  <c r="Z4048" i="69"/>
  <c r="Y4048" i="69"/>
  <c r="X4048" i="69"/>
  <c r="W4048" i="69"/>
  <c r="V4048" i="69"/>
  <c r="U4048" i="69"/>
  <c r="AA4047" i="69"/>
  <c r="Z4047" i="69"/>
  <c r="Y4047" i="69"/>
  <c r="X4047" i="69"/>
  <c r="W4047" i="69"/>
  <c r="V4047" i="69"/>
  <c r="U4047" i="69"/>
  <c r="AA4046" i="69"/>
  <c r="Z4046" i="69"/>
  <c r="Y4046" i="69"/>
  <c r="X4046" i="69"/>
  <c r="W4046" i="69"/>
  <c r="V4046" i="69"/>
  <c r="U4046" i="69"/>
  <c r="AA4045" i="69"/>
  <c r="Z4045" i="69"/>
  <c r="Y4045" i="69"/>
  <c r="X4045" i="69"/>
  <c r="W4045" i="69"/>
  <c r="V4045" i="69"/>
  <c r="U4045" i="69"/>
  <c r="AA4044" i="69"/>
  <c r="Z4044" i="69"/>
  <c r="Y4044" i="69"/>
  <c r="X4044" i="69"/>
  <c r="W4044" i="69"/>
  <c r="V4044" i="69"/>
  <c r="U4044" i="69"/>
  <c r="AA4043" i="69"/>
  <c r="Z4043" i="69"/>
  <c r="Y4043" i="69"/>
  <c r="X4043" i="69"/>
  <c r="W4043" i="69"/>
  <c r="V4043" i="69"/>
  <c r="U4043" i="69"/>
  <c r="AA4042" i="69"/>
  <c r="Z4042" i="69"/>
  <c r="Y4042" i="69"/>
  <c r="X4042" i="69"/>
  <c r="W4042" i="69"/>
  <c r="V4042" i="69"/>
  <c r="U4042" i="69"/>
  <c r="AA4041" i="69"/>
  <c r="Z4041" i="69"/>
  <c r="Y4041" i="69"/>
  <c r="X4041" i="69"/>
  <c r="W4041" i="69"/>
  <c r="V4041" i="69"/>
  <c r="U4041" i="69"/>
  <c r="AA4040" i="69"/>
  <c r="Z4040" i="69"/>
  <c r="Y4040" i="69"/>
  <c r="X4040" i="69"/>
  <c r="W4040" i="69"/>
  <c r="V4040" i="69"/>
  <c r="U4040" i="69"/>
  <c r="AA4039" i="69"/>
  <c r="Z4039" i="69"/>
  <c r="Y4039" i="69"/>
  <c r="X4039" i="69"/>
  <c r="W4039" i="69"/>
  <c r="V4039" i="69"/>
  <c r="U4039" i="69"/>
  <c r="AA4038" i="69"/>
  <c r="Z4038" i="69"/>
  <c r="Y4038" i="69"/>
  <c r="X4038" i="69"/>
  <c r="W4038" i="69"/>
  <c r="V4038" i="69"/>
  <c r="U4038" i="69"/>
  <c r="AA4037" i="69"/>
  <c r="Z4037" i="69"/>
  <c r="Y4037" i="69"/>
  <c r="X4037" i="69"/>
  <c r="W4037" i="69"/>
  <c r="V4037" i="69"/>
  <c r="U4037" i="69"/>
  <c r="AA4036" i="69"/>
  <c r="Z4036" i="69"/>
  <c r="Y4036" i="69"/>
  <c r="X4036" i="69"/>
  <c r="W4036" i="69"/>
  <c r="V4036" i="69"/>
  <c r="U4036" i="69"/>
  <c r="AA4035" i="69"/>
  <c r="Z4035" i="69"/>
  <c r="Y4035" i="69"/>
  <c r="X4035" i="69"/>
  <c r="W4035" i="69"/>
  <c r="V4035" i="69"/>
  <c r="U4035" i="69"/>
  <c r="AA4034" i="69"/>
  <c r="Z4034" i="69"/>
  <c r="Y4034" i="69"/>
  <c r="X4034" i="69"/>
  <c r="W4034" i="69"/>
  <c r="V4034" i="69"/>
  <c r="U4034" i="69"/>
  <c r="AA4033" i="69"/>
  <c r="Z4033" i="69"/>
  <c r="Y4033" i="69"/>
  <c r="X4033" i="69"/>
  <c r="W4033" i="69"/>
  <c r="V4033" i="69"/>
  <c r="U4033" i="69"/>
  <c r="AA4032" i="69"/>
  <c r="Z4032" i="69"/>
  <c r="Y4032" i="69"/>
  <c r="X4032" i="69"/>
  <c r="W4032" i="69"/>
  <c r="V4032" i="69"/>
  <c r="U4032" i="69"/>
  <c r="AA4031" i="69"/>
  <c r="Z4031" i="69"/>
  <c r="Y4031" i="69"/>
  <c r="X4031" i="69"/>
  <c r="W4031" i="69"/>
  <c r="V4031" i="69"/>
  <c r="U4031" i="69"/>
  <c r="AA4030" i="69"/>
  <c r="Z4030" i="69"/>
  <c r="Y4030" i="69"/>
  <c r="X4030" i="69"/>
  <c r="W4030" i="69"/>
  <c r="V4030" i="69"/>
  <c r="U4030" i="69"/>
  <c r="AA4029" i="69"/>
  <c r="Z4029" i="69"/>
  <c r="Y4029" i="69"/>
  <c r="X4029" i="69"/>
  <c r="W4029" i="69"/>
  <c r="V4029" i="69"/>
  <c r="U4029" i="69"/>
  <c r="AA4028" i="69"/>
  <c r="Z4028" i="69"/>
  <c r="Y4028" i="69"/>
  <c r="X4028" i="69"/>
  <c r="W4028" i="69"/>
  <c r="V4028" i="69"/>
  <c r="U4028" i="69"/>
  <c r="AA4027" i="69"/>
  <c r="Z4027" i="69"/>
  <c r="Y4027" i="69"/>
  <c r="X4027" i="69"/>
  <c r="W4027" i="69"/>
  <c r="V4027" i="69"/>
  <c r="U4027" i="69"/>
  <c r="AA4026" i="69"/>
  <c r="Z4026" i="69"/>
  <c r="Y4026" i="69"/>
  <c r="X4026" i="69"/>
  <c r="W4026" i="69"/>
  <c r="V4026" i="69"/>
  <c r="U4026" i="69"/>
  <c r="AA4025" i="69"/>
  <c r="Z4025" i="69"/>
  <c r="Y4025" i="69"/>
  <c r="X4025" i="69"/>
  <c r="W4025" i="69"/>
  <c r="V4025" i="69"/>
  <c r="U4025" i="69"/>
  <c r="AA4024" i="69"/>
  <c r="Z4024" i="69"/>
  <c r="Y4024" i="69"/>
  <c r="X4024" i="69"/>
  <c r="W4024" i="69"/>
  <c r="V4024" i="69"/>
  <c r="U4024" i="69"/>
  <c r="AA4023" i="69"/>
  <c r="Z4023" i="69"/>
  <c r="Y4023" i="69"/>
  <c r="X4023" i="69"/>
  <c r="W4023" i="69"/>
  <c r="V4023" i="69"/>
  <c r="U4023" i="69"/>
  <c r="AA4022" i="69"/>
  <c r="Z4022" i="69"/>
  <c r="Y4022" i="69"/>
  <c r="X4022" i="69"/>
  <c r="W4022" i="69"/>
  <c r="V4022" i="69"/>
  <c r="U4022" i="69"/>
  <c r="AA4021" i="69"/>
  <c r="Z4021" i="69"/>
  <c r="Y4021" i="69"/>
  <c r="X4021" i="69"/>
  <c r="W4021" i="69"/>
  <c r="V4021" i="69"/>
  <c r="U4021" i="69"/>
  <c r="AA4020" i="69"/>
  <c r="Z4020" i="69"/>
  <c r="Y4020" i="69"/>
  <c r="X4020" i="69"/>
  <c r="W4020" i="69"/>
  <c r="V4020" i="69"/>
  <c r="U4020" i="69"/>
  <c r="AA4019" i="69"/>
  <c r="Z4019" i="69"/>
  <c r="Y4019" i="69"/>
  <c r="X4019" i="69"/>
  <c r="W4019" i="69"/>
  <c r="V4019" i="69"/>
  <c r="U4019" i="69"/>
  <c r="AA4018" i="69"/>
  <c r="Z4018" i="69"/>
  <c r="Y4018" i="69"/>
  <c r="X4018" i="69"/>
  <c r="W4018" i="69"/>
  <c r="V4018" i="69"/>
  <c r="U4018" i="69"/>
  <c r="AA4017" i="69"/>
  <c r="Z4017" i="69"/>
  <c r="Y4017" i="69"/>
  <c r="X4017" i="69"/>
  <c r="W4017" i="69"/>
  <c r="V4017" i="69"/>
  <c r="U4017" i="69"/>
  <c r="AA4016" i="69"/>
  <c r="Z4016" i="69"/>
  <c r="Y4016" i="69"/>
  <c r="X4016" i="69"/>
  <c r="W4016" i="69"/>
  <c r="V4016" i="69"/>
  <c r="U4016" i="69"/>
  <c r="AA4015" i="69"/>
  <c r="Z4015" i="69"/>
  <c r="Y4015" i="69"/>
  <c r="X4015" i="69"/>
  <c r="W4015" i="69"/>
  <c r="V4015" i="69"/>
  <c r="U4015" i="69"/>
  <c r="AA4014" i="69"/>
  <c r="Z4014" i="69"/>
  <c r="Y4014" i="69"/>
  <c r="X4014" i="69"/>
  <c r="W4014" i="69"/>
  <c r="V4014" i="69"/>
  <c r="U4014" i="69"/>
  <c r="AA4013" i="69"/>
  <c r="Z4013" i="69"/>
  <c r="Y4013" i="69"/>
  <c r="X4013" i="69"/>
  <c r="W4013" i="69"/>
  <c r="V4013" i="69"/>
  <c r="U4013" i="69"/>
  <c r="AA4012" i="69"/>
  <c r="Z4012" i="69"/>
  <c r="Y4012" i="69"/>
  <c r="X4012" i="69"/>
  <c r="W4012" i="69"/>
  <c r="V4012" i="69"/>
  <c r="U4012" i="69"/>
  <c r="AA4011" i="69"/>
  <c r="Z4011" i="69"/>
  <c r="Y4011" i="69"/>
  <c r="X4011" i="69"/>
  <c r="W4011" i="69"/>
  <c r="V4011" i="69"/>
  <c r="U4011" i="69"/>
  <c r="AA4010" i="69"/>
  <c r="Z4010" i="69"/>
  <c r="Y4010" i="69"/>
  <c r="X4010" i="69"/>
  <c r="W4010" i="69"/>
  <c r="V4010" i="69"/>
  <c r="U4010" i="69"/>
  <c r="AA4009" i="69"/>
  <c r="Z4009" i="69"/>
  <c r="Y4009" i="69"/>
  <c r="X4009" i="69"/>
  <c r="W4009" i="69"/>
  <c r="V4009" i="69"/>
  <c r="U4009" i="69"/>
  <c r="AA4008" i="69"/>
  <c r="Z4008" i="69"/>
  <c r="Y4008" i="69"/>
  <c r="X4008" i="69"/>
  <c r="W4008" i="69"/>
  <c r="V4008" i="69"/>
  <c r="U4008" i="69"/>
  <c r="AA4007" i="69"/>
  <c r="Z4007" i="69"/>
  <c r="Y4007" i="69"/>
  <c r="X4007" i="69"/>
  <c r="W4007" i="69"/>
  <c r="V4007" i="69"/>
  <c r="U4007" i="69"/>
  <c r="AA4006" i="69"/>
  <c r="Z4006" i="69"/>
  <c r="Y4006" i="69"/>
  <c r="X4006" i="69"/>
  <c r="W4006" i="69"/>
  <c r="V4006" i="69"/>
  <c r="U4006" i="69"/>
  <c r="AA4005" i="69"/>
  <c r="Z4005" i="69"/>
  <c r="Y4005" i="69"/>
  <c r="X4005" i="69"/>
  <c r="W4005" i="69"/>
  <c r="V4005" i="69"/>
  <c r="U4005" i="69"/>
  <c r="AA4004" i="69"/>
  <c r="Z4004" i="69"/>
  <c r="Y4004" i="69"/>
  <c r="X4004" i="69"/>
  <c r="W4004" i="69"/>
  <c r="V4004" i="69"/>
  <c r="U4004" i="69"/>
  <c r="AA4003" i="69"/>
  <c r="Z4003" i="69"/>
  <c r="Y4003" i="69"/>
  <c r="X4003" i="69"/>
  <c r="W4003" i="69"/>
  <c r="V4003" i="69"/>
  <c r="U4003" i="69"/>
  <c r="AA4002" i="69"/>
  <c r="Z4002" i="69"/>
  <c r="Y4002" i="69"/>
  <c r="X4002" i="69"/>
  <c r="W4002" i="69"/>
  <c r="V4002" i="69"/>
  <c r="U4002" i="69"/>
  <c r="AA4001" i="69"/>
  <c r="Z4001" i="69"/>
  <c r="Y4001" i="69"/>
  <c r="X4001" i="69"/>
  <c r="W4001" i="69"/>
  <c r="V4001" i="69"/>
  <c r="U4001" i="69"/>
  <c r="AA4000" i="69"/>
  <c r="Z4000" i="69"/>
  <c r="Y4000" i="69"/>
  <c r="X4000" i="69"/>
  <c r="W4000" i="69"/>
  <c r="V4000" i="69"/>
  <c r="U4000" i="69"/>
  <c r="AA3999" i="69"/>
  <c r="Z3999" i="69"/>
  <c r="Y3999" i="69"/>
  <c r="X3999" i="69"/>
  <c r="W3999" i="69"/>
  <c r="V3999" i="69"/>
  <c r="U3999" i="69"/>
  <c r="AA3998" i="69"/>
  <c r="Z3998" i="69"/>
  <c r="Y3998" i="69"/>
  <c r="X3998" i="69"/>
  <c r="W3998" i="69"/>
  <c r="V3998" i="69"/>
  <c r="U3998" i="69"/>
  <c r="AA3997" i="69"/>
  <c r="Z3997" i="69"/>
  <c r="Y3997" i="69"/>
  <c r="X3997" i="69"/>
  <c r="W3997" i="69"/>
  <c r="V3997" i="69"/>
  <c r="U3997" i="69"/>
  <c r="AA3996" i="69"/>
  <c r="Z3996" i="69"/>
  <c r="Y3996" i="69"/>
  <c r="X3996" i="69"/>
  <c r="W3996" i="69"/>
  <c r="V3996" i="69"/>
  <c r="U3996" i="69"/>
  <c r="AA3995" i="69"/>
  <c r="Z3995" i="69"/>
  <c r="Y3995" i="69"/>
  <c r="X3995" i="69"/>
  <c r="W3995" i="69"/>
  <c r="V3995" i="69"/>
  <c r="U3995" i="69"/>
  <c r="AA3994" i="69"/>
  <c r="Z3994" i="69"/>
  <c r="Y3994" i="69"/>
  <c r="X3994" i="69"/>
  <c r="W3994" i="69"/>
  <c r="V3994" i="69"/>
  <c r="U3994" i="69"/>
  <c r="AA3993" i="69"/>
  <c r="Z3993" i="69"/>
  <c r="Y3993" i="69"/>
  <c r="X3993" i="69"/>
  <c r="W3993" i="69"/>
  <c r="V3993" i="69"/>
  <c r="U3993" i="69"/>
  <c r="AA3992" i="69"/>
  <c r="Z3992" i="69"/>
  <c r="Y3992" i="69"/>
  <c r="X3992" i="69"/>
  <c r="W3992" i="69"/>
  <c r="V3992" i="69"/>
  <c r="U3992" i="69"/>
  <c r="AA3991" i="69"/>
  <c r="Z3991" i="69"/>
  <c r="Y3991" i="69"/>
  <c r="X3991" i="69"/>
  <c r="W3991" i="69"/>
  <c r="V3991" i="69"/>
  <c r="U3991" i="69"/>
  <c r="AA3990" i="69"/>
  <c r="Z3990" i="69"/>
  <c r="Y3990" i="69"/>
  <c r="X3990" i="69"/>
  <c r="W3990" i="69"/>
  <c r="V3990" i="69"/>
  <c r="U3990" i="69"/>
  <c r="AA3989" i="69"/>
  <c r="Z3989" i="69"/>
  <c r="Y3989" i="69"/>
  <c r="X3989" i="69"/>
  <c r="W3989" i="69"/>
  <c r="V3989" i="69"/>
  <c r="U3989" i="69"/>
  <c r="AA3988" i="69"/>
  <c r="Z3988" i="69"/>
  <c r="Y3988" i="69"/>
  <c r="X3988" i="69"/>
  <c r="W3988" i="69"/>
  <c r="V3988" i="69"/>
  <c r="U3988" i="69"/>
  <c r="AA3987" i="69"/>
  <c r="Z3987" i="69"/>
  <c r="Y3987" i="69"/>
  <c r="X3987" i="69"/>
  <c r="W3987" i="69"/>
  <c r="V3987" i="69"/>
  <c r="U3987" i="69"/>
  <c r="AA3986" i="69"/>
  <c r="Z3986" i="69"/>
  <c r="Y3986" i="69"/>
  <c r="X3986" i="69"/>
  <c r="W3986" i="69"/>
  <c r="V3986" i="69"/>
  <c r="U3986" i="69"/>
  <c r="AA3985" i="69"/>
  <c r="Z3985" i="69"/>
  <c r="Y3985" i="69"/>
  <c r="X3985" i="69"/>
  <c r="W3985" i="69"/>
  <c r="V3985" i="69"/>
  <c r="U3985" i="69"/>
  <c r="AA3984" i="69"/>
  <c r="Z3984" i="69"/>
  <c r="Y3984" i="69"/>
  <c r="X3984" i="69"/>
  <c r="W3984" i="69"/>
  <c r="V3984" i="69"/>
  <c r="U3984" i="69"/>
  <c r="AA3983" i="69"/>
  <c r="Z3983" i="69"/>
  <c r="Y3983" i="69"/>
  <c r="X3983" i="69"/>
  <c r="W3983" i="69"/>
  <c r="V3983" i="69"/>
  <c r="U3983" i="69"/>
  <c r="AA3982" i="69"/>
  <c r="Z3982" i="69"/>
  <c r="Y3982" i="69"/>
  <c r="X3982" i="69"/>
  <c r="W3982" i="69"/>
  <c r="V3982" i="69"/>
  <c r="U3982" i="69"/>
  <c r="AA3981" i="69"/>
  <c r="Z3981" i="69"/>
  <c r="Y3981" i="69"/>
  <c r="X3981" i="69"/>
  <c r="W3981" i="69"/>
  <c r="V3981" i="69"/>
  <c r="U3981" i="69"/>
  <c r="AA3980" i="69"/>
  <c r="Z3980" i="69"/>
  <c r="Y3980" i="69"/>
  <c r="X3980" i="69"/>
  <c r="W3980" i="69"/>
  <c r="V3980" i="69"/>
  <c r="U3980" i="69"/>
  <c r="AA3979" i="69"/>
  <c r="Z3979" i="69"/>
  <c r="Y3979" i="69"/>
  <c r="X3979" i="69"/>
  <c r="W3979" i="69"/>
  <c r="V3979" i="69"/>
  <c r="U3979" i="69"/>
  <c r="AA3978" i="69"/>
  <c r="Z3978" i="69"/>
  <c r="Y3978" i="69"/>
  <c r="X3978" i="69"/>
  <c r="W3978" i="69"/>
  <c r="V3978" i="69"/>
  <c r="U3978" i="69"/>
  <c r="AA3977" i="69"/>
  <c r="Z3977" i="69"/>
  <c r="Y3977" i="69"/>
  <c r="X3977" i="69"/>
  <c r="W3977" i="69"/>
  <c r="V3977" i="69"/>
  <c r="U3977" i="69"/>
  <c r="AA3976" i="69"/>
  <c r="Z3976" i="69"/>
  <c r="Y3976" i="69"/>
  <c r="X3976" i="69"/>
  <c r="W3976" i="69"/>
  <c r="V3976" i="69"/>
  <c r="U3976" i="69"/>
  <c r="AA3975" i="69"/>
  <c r="Z3975" i="69"/>
  <c r="Y3975" i="69"/>
  <c r="X3975" i="69"/>
  <c r="W3975" i="69"/>
  <c r="V3975" i="69"/>
  <c r="U3975" i="69"/>
  <c r="AA3974" i="69"/>
  <c r="Z3974" i="69"/>
  <c r="Y3974" i="69"/>
  <c r="X3974" i="69"/>
  <c r="W3974" i="69"/>
  <c r="V3974" i="69"/>
  <c r="U3974" i="69"/>
  <c r="AA3973" i="69"/>
  <c r="Z3973" i="69"/>
  <c r="Y3973" i="69"/>
  <c r="X3973" i="69"/>
  <c r="W3973" i="69"/>
  <c r="V3973" i="69"/>
  <c r="U3973" i="69"/>
  <c r="AA3972" i="69"/>
  <c r="Z3972" i="69"/>
  <c r="Y3972" i="69"/>
  <c r="X3972" i="69"/>
  <c r="W3972" i="69"/>
  <c r="V3972" i="69"/>
  <c r="U3972" i="69"/>
  <c r="AA3971" i="69"/>
  <c r="Z3971" i="69"/>
  <c r="Y3971" i="69"/>
  <c r="X3971" i="69"/>
  <c r="W3971" i="69"/>
  <c r="V3971" i="69"/>
  <c r="U3971" i="69"/>
  <c r="AA3970" i="69"/>
  <c r="Z3970" i="69"/>
  <c r="Y3970" i="69"/>
  <c r="X3970" i="69"/>
  <c r="W3970" i="69"/>
  <c r="V3970" i="69"/>
  <c r="U3970" i="69"/>
  <c r="AA3969" i="69"/>
  <c r="Z3969" i="69"/>
  <c r="Y3969" i="69"/>
  <c r="X3969" i="69"/>
  <c r="W3969" i="69"/>
  <c r="V3969" i="69"/>
  <c r="U3969" i="69"/>
  <c r="AA3968" i="69"/>
  <c r="Z3968" i="69"/>
  <c r="Y3968" i="69"/>
  <c r="X3968" i="69"/>
  <c r="W3968" i="69"/>
  <c r="V3968" i="69"/>
  <c r="U3968" i="69"/>
  <c r="AA3967" i="69"/>
  <c r="Z3967" i="69"/>
  <c r="Y3967" i="69"/>
  <c r="X3967" i="69"/>
  <c r="W3967" i="69"/>
  <c r="V3967" i="69"/>
  <c r="U3967" i="69"/>
  <c r="AA3966" i="69"/>
  <c r="Z3966" i="69"/>
  <c r="Y3966" i="69"/>
  <c r="X3966" i="69"/>
  <c r="W3966" i="69"/>
  <c r="V3966" i="69"/>
  <c r="U3966" i="69"/>
  <c r="AA3965" i="69"/>
  <c r="Z3965" i="69"/>
  <c r="Y3965" i="69"/>
  <c r="X3965" i="69"/>
  <c r="W3965" i="69"/>
  <c r="V3965" i="69"/>
  <c r="U3965" i="69"/>
  <c r="AA3964" i="69"/>
  <c r="Z3964" i="69"/>
  <c r="Y3964" i="69"/>
  <c r="X3964" i="69"/>
  <c r="W3964" i="69"/>
  <c r="V3964" i="69"/>
  <c r="U3964" i="69"/>
  <c r="AA3963" i="69"/>
  <c r="Z3963" i="69"/>
  <c r="Y3963" i="69"/>
  <c r="X3963" i="69"/>
  <c r="W3963" i="69"/>
  <c r="V3963" i="69"/>
  <c r="U3963" i="69"/>
  <c r="AA3962" i="69"/>
  <c r="Z3962" i="69"/>
  <c r="Y3962" i="69"/>
  <c r="X3962" i="69"/>
  <c r="W3962" i="69"/>
  <c r="V3962" i="69"/>
  <c r="U3962" i="69"/>
  <c r="AA3961" i="69"/>
  <c r="Z3961" i="69"/>
  <c r="Y3961" i="69"/>
  <c r="X3961" i="69"/>
  <c r="W3961" i="69"/>
  <c r="V3961" i="69"/>
  <c r="U3961" i="69"/>
  <c r="AA3960" i="69"/>
  <c r="Z3960" i="69"/>
  <c r="Y3960" i="69"/>
  <c r="X3960" i="69"/>
  <c r="W3960" i="69"/>
  <c r="V3960" i="69"/>
  <c r="U3960" i="69"/>
  <c r="AA3959" i="69"/>
  <c r="Z3959" i="69"/>
  <c r="Y3959" i="69"/>
  <c r="X3959" i="69"/>
  <c r="W3959" i="69"/>
  <c r="V3959" i="69"/>
  <c r="U3959" i="69"/>
  <c r="AA3958" i="69"/>
  <c r="Z3958" i="69"/>
  <c r="Y3958" i="69"/>
  <c r="X3958" i="69"/>
  <c r="W3958" i="69"/>
  <c r="V3958" i="69"/>
  <c r="U3958" i="69"/>
  <c r="AA3957" i="69"/>
  <c r="Z3957" i="69"/>
  <c r="Y3957" i="69"/>
  <c r="X3957" i="69"/>
  <c r="W3957" i="69"/>
  <c r="V3957" i="69"/>
  <c r="U3957" i="69"/>
  <c r="AA3956" i="69"/>
  <c r="Z3956" i="69"/>
  <c r="Y3956" i="69"/>
  <c r="X3956" i="69"/>
  <c r="W3956" i="69"/>
  <c r="V3956" i="69"/>
  <c r="U3956" i="69"/>
  <c r="AA3955" i="69"/>
  <c r="Z3955" i="69"/>
  <c r="Y3955" i="69"/>
  <c r="X3955" i="69"/>
  <c r="W3955" i="69"/>
  <c r="V3955" i="69"/>
  <c r="U3955" i="69"/>
  <c r="AA3954" i="69"/>
  <c r="Z3954" i="69"/>
  <c r="Y3954" i="69"/>
  <c r="X3954" i="69"/>
  <c r="W3954" i="69"/>
  <c r="V3954" i="69"/>
  <c r="U3954" i="69"/>
  <c r="AA3953" i="69"/>
  <c r="Z3953" i="69"/>
  <c r="Y3953" i="69"/>
  <c r="X3953" i="69"/>
  <c r="W3953" i="69"/>
  <c r="V3953" i="69"/>
  <c r="U3953" i="69"/>
  <c r="AA3952" i="69"/>
  <c r="Z3952" i="69"/>
  <c r="Y3952" i="69"/>
  <c r="X3952" i="69"/>
  <c r="W3952" i="69"/>
  <c r="V3952" i="69"/>
  <c r="U3952" i="69"/>
  <c r="AA3951" i="69"/>
  <c r="Z3951" i="69"/>
  <c r="Y3951" i="69"/>
  <c r="X3951" i="69"/>
  <c r="W3951" i="69"/>
  <c r="V3951" i="69"/>
  <c r="U3951" i="69"/>
  <c r="AA3950" i="69"/>
  <c r="Z3950" i="69"/>
  <c r="Y3950" i="69"/>
  <c r="X3950" i="69"/>
  <c r="W3950" i="69"/>
  <c r="V3950" i="69"/>
  <c r="U3950" i="69"/>
  <c r="AA3949" i="69"/>
  <c r="Z3949" i="69"/>
  <c r="Y3949" i="69"/>
  <c r="X3949" i="69"/>
  <c r="W3949" i="69"/>
  <c r="V3949" i="69"/>
  <c r="U3949" i="69"/>
  <c r="AA3948" i="69"/>
  <c r="Z3948" i="69"/>
  <c r="Y3948" i="69"/>
  <c r="X3948" i="69"/>
  <c r="W3948" i="69"/>
  <c r="V3948" i="69"/>
  <c r="U3948" i="69"/>
  <c r="AA3947" i="69"/>
  <c r="Z3947" i="69"/>
  <c r="Y3947" i="69"/>
  <c r="X3947" i="69"/>
  <c r="W3947" i="69"/>
  <c r="V3947" i="69"/>
  <c r="U3947" i="69"/>
  <c r="AA3946" i="69"/>
  <c r="Z3946" i="69"/>
  <c r="Y3946" i="69"/>
  <c r="X3946" i="69"/>
  <c r="W3946" i="69"/>
  <c r="V3946" i="69"/>
  <c r="U3946" i="69"/>
  <c r="AA3945" i="69"/>
  <c r="Z3945" i="69"/>
  <c r="Y3945" i="69"/>
  <c r="X3945" i="69"/>
  <c r="W3945" i="69"/>
  <c r="V3945" i="69"/>
  <c r="U3945" i="69"/>
  <c r="AA3944" i="69"/>
  <c r="Z3944" i="69"/>
  <c r="Y3944" i="69"/>
  <c r="X3944" i="69"/>
  <c r="W3944" i="69"/>
  <c r="V3944" i="69"/>
  <c r="U3944" i="69"/>
  <c r="AA3943" i="69"/>
  <c r="Z3943" i="69"/>
  <c r="Y3943" i="69"/>
  <c r="X3943" i="69"/>
  <c r="W3943" i="69"/>
  <c r="V3943" i="69"/>
  <c r="U3943" i="69"/>
  <c r="AA3942" i="69"/>
  <c r="Z3942" i="69"/>
  <c r="Y3942" i="69"/>
  <c r="X3942" i="69"/>
  <c r="W3942" i="69"/>
  <c r="V3942" i="69"/>
  <c r="U3942" i="69"/>
  <c r="AA3941" i="69"/>
  <c r="Z3941" i="69"/>
  <c r="Y3941" i="69"/>
  <c r="X3941" i="69"/>
  <c r="W3941" i="69"/>
  <c r="V3941" i="69"/>
  <c r="U3941" i="69"/>
  <c r="AA3940" i="69"/>
  <c r="Z3940" i="69"/>
  <c r="Y3940" i="69"/>
  <c r="X3940" i="69"/>
  <c r="W3940" i="69"/>
  <c r="V3940" i="69"/>
  <c r="U3940" i="69"/>
  <c r="AA3939" i="69"/>
  <c r="Z3939" i="69"/>
  <c r="Y3939" i="69"/>
  <c r="X3939" i="69"/>
  <c r="W3939" i="69"/>
  <c r="V3939" i="69"/>
  <c r="U3939" i="69"/>
  <c r="AA3938" i="69"/>
  <c r="Z3938" i="69"/>
  <c r="Y3938" i="69"/>
  <c r="X3938" i="69"/>
  <c r="W3938" i="69"/>
  <c r="V3938" i="69"/>
  <c r="U3938" i="69"/>
  <c r="AA3937" i="69"/>
  <c r="Z3937" i="69"/>
  <c r="Y3937" i="69"/>
  <c r="X3937" i="69"/>
  <c r="W3937" i="69"/>
  <c r="V3937" i="69"/>
  <c r="U3937" i="69"/>
  <c r="AA3936" i="69"/>
  <c r="Z3936" i="69"/>
  <c r="Y3936" i="69"/>
  <c r="X3936" i="69"/>
  <c r="W3936" i="69"/>
  <c r="V3936" i="69"/>
  <c r="U3936" i="69"/>
  <c r="AA3935" i="69"/>
  <c r="Z3935" i="69"/>
  <c r="Y3935" i="69"/>
  <c r="X3935" i="69"/>
  <c r="W3935" i="69"/>
  <c r="V3935" i="69"/>
  <c r="U3935" i="69"/>
  <c r="AA3934" i="69"/>
  <c r="Z3934" i="69"/>
  <c r="Y3934" i="69"/>
  <c r="X3934" i="69"/>
  <c r="W3934" i="69"/>
  <c r="V3934" i="69"/>
  <c r="U3934" i="69"/>
  <c r="AA3933" i="69"/>
  <c r="Z3933" i="69"/>
  <c r="Y3933" i="69"/>
  <c r="X3933" i="69"/>
  <c r="W3933" i="69"/>
  <c r="V3933" i="69"/>
  <c r="U3933" i="69"/>
  <c r="AA3932" i="69"/>
  <c r="Z3932" i="69"/>
  <c r="Y3932" i="69"/>
  <c r="X3932" i="69"/>
  <c r="W3932" i="69"/>
  <c r="V3932" i="69"/>
  <c r="U3932" i="69"/>
  <c r="AA3931" i="69"/>
  <c r="Z3931" i="69"/>
  <c r="Y3931" i="69"/>
  <c r="X3931" i="69"/>
  <c r="W3931" i="69"/>
  <c r="V3931" i="69"/>
  <c r="U3931" i="69"/>
  <c r="AA3930" i="69"/>
  <c r="Z3930" i="69"/>
  <c r="Y3930" i="69"/>
  <c r="X3930" i="69"/>
  <c r="W3930" i="69"/>
  <c r="V3930" i="69"/>
  <c r="U3930" i="69"/>
  <c r="AA3929" i="69"/>
  <c r="Z3929" i="69"/>
  <c r="Y3929" i="69"/>
  <c r="X3929" i="69"/>
  <c r="W3929" i="69"/>
  <c r="V3929" i="69"/>
  <c r="U3929" i="69"/>
  <c r="AA3928" i="69"/>
  <c r="Z3928" i="69"/>
  <c r="Y3928" i="69"/>
  <c r="X3928" i="69"/>
  <c r="W3928" i="69"/>
  <c r="V3928" i="69"/>
  <c r="U3928" i="69"/>
  <c r="AA3927" i="69"/>
  <c r="Z3927" i="69"/>
  <c r="Y3927" i="69"/>
  <c r="X3927" i="69"/>
  <c r="W3927" i="69"/>
  <c r="V3927" i="69"/>
  <c r="U3927" i="69"/>
  <c r="AA3926" i="69"/>
  <c r="Z3926" i="69"/>
  <c r="Y3926" i="69"/>
  <c r="X3926" i="69"/>
  <c r="W3926" i="69"/>
  <c r="V3926" i="69"/>
  <c r="U3926" i="69"/>
  <c r="AA3925" i="69"/>
  <c r="Z3925" i="69"/>
  <c r="Y3925" i="69"/>
  <c r="X3925" i="69"/>
  <c r="W3925" i="69"/>
  <c r="V3925" i="69"/>
  <c r="U3925" i="69"/>
  <c r="AA3924" i="69"/>
  <c r="Z3924" i="69"/>
  <c r="Y3924" i="69"/>
  <c r="X3924" i="69"/>
  <c r="W3924" i="69"/>
  <c r="V3924" i="69"/>
  <c r="U3924" i="69"/>
  <c r="AA3923" i="69"/>
  <c r="Z3923" i="69"/>
  <c r="Y3923" i="69"/>
  <c r="X3923" i="69"/>
  <c r="W3923" i="69"/>
  <c r="V3923" i="69"/>
  <c r="U3923" i="69"/>
  <c r="AA3922" i="69"/>
  <c r="Z3922" i="69"/>
  <c r="Y3922" i="69"/>
  <c r="X3922" i="69"/>
  <c r="W3922" i="69"/>
  <c r="V3922" i="69"/>
  <c r="U3922" i="69"/>
  <c r="AA3921" i="69"/>
  <c r="Z3921" i="69"/>
  <c r="Y3921" i="69"/>
  <c r="X3921" i="69"/>
  <c r="W3921" i="69"/>
  <c r="V3921" i="69"/>
  <c r="U3921" i="69"/>
  <c r="AA3920" i="69"/>
  <c r="Z3920" i="69"/>
  <c r="Y3920" i="69"/>
  <c r="X3920" i="69"/>
  <c r="W3920" i="69"/>
  <c r="V3920" i="69"/>
  <c r="U3920" i="69"/>
  <c r="AA3919" i="69"/>
  <c r="Z3919" i="69"/>
  <c r="Y3919" i="69"/>
  <c r="X3919" i="69"/>
  <c r="W3919" i="69"/>
  <c r="V3919" i="69"/>
  <c r="U3919" i="69"/>
  <c r="AA3918" i="69"/>
  <c r="Z3918" i="69"/>
  <c r="Y3918" i="69"/>
  <c r="X3918" i="69"/>
  <c r="W3918" i="69"/>
  <c r="V3918" i="69"/>
  <c r="U3918" i="69"/>
  <c r="AA3917" i="69"/>
  <c r="Z3917" i="69"/>
  <c r="Y3917" i="69"/>
  <c r="X3917" i="69"/>
  <c r="W3917" i="69"/>
  <c r="V3917" i="69"/>
  <c r="U3917" i="69"/>
  <c r="AA3916" i="69"/>
  <c r="Z3916" i="69"/>
  <c r="Y3916" i="69"/>
  <c r="X3916" i="69"/>
  <c r="W3916" i="69"/>
  <c r="V3916" i="69"/>
  <c r="U3916" i="69"/>
  <c r="AA3915" i="69"/>
  <c r="Z3915" i="69"/>
  <c r="Y3915" i="69"/>
  <c r="X3915" i="69"/>
  <c r="W3915" i="69"/>
  <c r="V3915" i="69"/>
  <c r="U3915" i="69"/>
  <c r="AA3914" i="69"/>
  <c r="Z3914" i="69"/>
  <c r="Y3914" i="69"/>
  <c r="X3914" i="69"/>
  <c r="W3914" i="69"/>
  <c r="V3914" i="69"/>
  <c r="U3914" i="69"/>
  <c r="AA3913" i="69"/>
  <c r="Z3913" i="69"/>
  <c r="Y3913" i="69"/>
  <c r="X3913" i="69"/>
  <c r="W3913" i="69"/>
  <c r="V3913" i="69"/>
  <c r="U3913" i="69"/>
  <c r="AA3912" i="69"/>
  <c r="Z3912" i="69"/>
  <c r="Y3912" i="69"/>
  <c r="X3912" i="69"/>
  <c r="W3912" i="69"/>
  <c r="V3912" i="69"/>
  <c r="U3912" i="69"/>
  <c r="AA3911" i="69"/>
  <c r="Z3911" i="69"/>
  <c r="Y3911" i="69"/>
  <c r="X3911" i="69"/>
  <c r="W3911" i="69"/>
  <c r="V3911" i="69"/>
  <c r="U3911" i="69"/>
  <c r="AA3910" i="69"/>
  <c r="Z3910" i="69"/>
  <c r="Y3910" i="69"/>
  <c r="X3910" i="69"/>
  <c r="W3910" i="69"/>
  <c r="V3910" i="69"/>
  <c r="U3910" i="69"/>
  <c r="AA3909" i="69"/>
  <c r="Z3909" i="69"/>
  <c r="Y3909" i="69"/>
  <c r="X3909" i="69"/>
  <c r="W3909" i="69"/>
  <c r="V3909" i="69"/>
  <c r="U3909" i="69"/>
  <c r="AA3908" i="69"/>
  <c r="Z3908" i="69"/>
  <c r="Y3908" i="69"/>
  <c r="X3908" i="69"/>
  <c r="W3908" i="69"/>
  <c r="V3908" i="69"/>
  <c r="U3908" i="69"/>
  <c r="AA3907" i="69"/>
  <c r="Z3907" i="69"/>
  <c r="Y3907" i="69"/>
  <c r="X3907" i="69"/>
  <c r="W3907" i="69"/>
  <c r="V3907" i="69"/>
  <c r="U3907" i="69"/>
  <c r="AA3906" i="69"/>
  <c r="Z3906" i="69"/>
  <c r="Y3906" i="69"/>
  <c r="X3906" i="69"/>
  <c r="W3906" i="69"/>
  <c r="V3906" i="69"/>
  <c r="U3906" i="69"/>
  <c r="AA3905" i="69"/>
  <c r="Z3905" i="69"/>
  <c r="Y3905" i="69"/>
  <c r="X3905" i="69"/>
  <c r="W3905" i="69"/>
  <c r="V3905" i="69"/>
  <c r="U3905" i="69"/>
  <c r="AA3904" i="69"/>
  <c r="Z3904" i="69"/>
  <c r="Y3904" i="69"/>
  <c r="X3904" i="69"/>
  <c r="W3904" i="69"/>
  <c r="V3904" i="69"/>
  <c r="U3904" i="69"/>
  <c r="AA3903" i="69"/>
  <c r="Z3903" i="69"/>
  <c r="Y3903" i="69"/>
  <c r="X3903" i="69"/>
  <c r="W3903" i="69"/>
  <c r="V3903" i="69"/>
  <c r="U3903" i="69"/>
  <c r="AA3902" i="69"/>
  <c r="Z3902" i="69"/>
  <c r="Y3902" i="69"/>
  <c r="X3902" i="69"/>
  <c r="W3902" i="69"/>
  <c r="V3902" i="69"/>
  <c r="U3902" i="69"/>
  <c r="AA3901" i="69"/>
  <c r="Z3901" i="69"/>
  <c r="Y3901" i="69"/>
  <c r="X3901" i="69"/>
  <c r="W3901" i="69"/>
  <c r="V3901" i="69"/>
  <c r="U3901" i="69"/>
  <c r="AA3900" i="69"/>
  <c r="Z3900" i="69"/>
  <c r="Y3900" i="69"/>
  <c r="X3900" i="69"/>
  <c r="W3900" i="69"/>
  <c r="V3900" i="69"/>
  <c r="U3900" i="69"/>
  <c r="AA3899" i="69"/>
  <c r="Z3899" i="69"/>
  <c r="Y3899" i="69"/>
  <c r="X3899" i="69"/>
  <c r="W3899" i="69"/>
  <c r="V3899" i="69"/>
  <c r="U3899" i="69"/>
  <c r="AA3898" i="69"/>
  <c r="Z3898" i="69"/>
  <c r="Y3898" i="69"/>
  <c r="X3898" i="69"/>
  <c r="W3898" i="69"/>
  <c r="V3898" i="69"/>
  <c r="U3898" i="69"/>
  <c r="AA3897" i="69"/>
  <c r="Z3897" i="69"/>
  <c r="Y3897" i="69"/>
  <c r="X3897" i="69"/>
  <c r="W3897" i="69"/>
  <c r="V3897" i="69"/>
  <c r="U3897" i="69"/>
  <c r="AA3896" i="69"/>
  <c r="Z3896" i="69"/>
  <c r="Y3896" i="69"/>
  <c r="X3896" i="69"/>
  <c r="W3896" i="69"/>
  <c r="V3896" i="69"/>
  <c r="U3896" i="69"/>
  <c r="AA3895" i="69"/>
  <c r="Z3895" i="69"/>
  <c r="Y3895" i="69"/>
  <c r="X3895" i="69"/>
  <c r="W3895" i="69"/>
  <c r="V3895" i="69"/>
  <c r="U3895" i="69"/>
  <c r="AA3894" i="69"/>
  <c r="Z3894" i="69"/>
  <c r="Y3894" i="69"/>
  <c r="X3894" i="69"/>
  <c r="W3894" i="69"/>
  <c r="V3894" i="69"/>
  <c r="U3894" i="69"/>
  <c r="AA3893" i="69"/>
  <c r="Z3893" i="69"/>
  <c r="Y3893" i="69"/>
  <c r="X3893" i="69"/>
  <c r="W3893" i="69"/>
  <c r="V3893" i="69"/>
  <c r="U3893" i="69"/>
  <c r="AA3892" i="69"/>
  <c r="Z3892" i="69"/>
  <c r="Y3892" i="69"/>
  <c r="X3892" i="69"/>
  <c r="W3892" i="69"/>
  <c r="V3892" i="69"/>
  <c r="U3892" i="69"/>
  <c r="AA3891" i="69"/>
  <c r="Z3891" i="69"/>
  <c r="Y3891" i="69"/>
  <c r="X3891" i="69"/>
  <c r="W3891" i="69"/>
  <c r="V3891" i="69"/>
  <c r="U3891" i="69"/>
  <c r="AA3890" i="69"/>
  <c r="Z3890" i="69"/>
  <c r="Y3890" i="69"/>
  <c r="X3890" i="69"/>
  <c r="W3890" i="69"/>
  <c r="V3890" i="69"/>
  <c r="U3890" i="69"/>
  <c r="AA3889" i="69"/>
  <c r="Z3889" i="69"/>
  <c r="Y3889" i="69"/>
  <c r="X3889" i="69"/>
  <c r="W3889" i="69"/>
  <c r="V3889" i="69"/>
  <c r="U3889" i="69"/>
  <c r="AA3888" i="69"/>
  <c r="Z3888" i="69"/>
  <c r="Y3888" i="69"/>
  <c r="X3888" i="69"/>
  <c r="W3888" i="69"/>
  <c r="V3888" i="69"/>
  <c r="U3888" i="69"/>
  <c r="AA3887" i="69"/>
  <c r="Z3887" i="69"/>
  <c r="Y3887" i="69"/>
  <c r="X3887" i="69"/>
  <c r="W3887" i="69"/>
  <c r="V3887" i="69"/>
  <c r="U3887" i="69"/>
  <c r="AA3886" i="69"/>
  <c r="Z3886" i="69"/>
  <c r="Y3886" i="69"/>
  <c r="X3886" i="69"/>
  <c r="W3886" i="69"/>
  <c r="V3886" i="69"/>
  <c r="U3886" i="69"/>
  <c r="AA3885" i="69"/>
  <c r="Z3885" i="69"/>
  <c r="Y3885" i="69"/>
  <c r="X3885" i="69"/>
  <c r="W3885" i="69"/>
  <c r="V3885" i="69"/>
  <c r="U3885" i="69"/>
  <c r="AA3884" i="69"/>
  <c r="Z3884" i="69"/>
  <c r="Y3884" i="69"/>
  <c r="X3884" i="69"/>
  <c r="W3884" i="69"/>
  <c r="V3884" i="69"/>
  <c r="U3884" i="69"/>
  <c r="AA3883" i="69"/>
  <c r="Z3883" i="69"/>
  <c r="Y3883" i="69"/>
  <c r="X3883" i="69"/>
  <c r="W3883" i="69"/>
  <c r="V3883" i="69"/>
  <c r="U3883" i="69"/>
  <c r="AA3882" i="69"/>
  <c r="Z3882" i="69"/>
  <c r="Y3882" i="69"/>
  <c r="X3882" i="69"/>
  <c r="W3882" i="69"/>
  <c r="V3882" i="69"/>
  <c r="U3882" i="69"/>
  <c r="AA3881" i="69"/>
  <c r="Z3881" i="69"/>
  <c r="Y3881" i="69"/>
  <c r="X3881" i="69"/>
  <c r="W3881" i="69"/>
  <c r="V3881" i="69"/>
  <c r="U3881" i="69"/>
  <c r="AA3880" i="69"/>
  <c r="Z3880" i="69"/>
  <c r="Y3880" i="69"/>
  <c r="X3880" i="69"/>
  <c r="W3880" i="69"/>
  <c r="V3880" i="69"/>
  <c r="U3880" i="69"/>
  <c r="AA3879" i="69"/>
  <c r="Z3879" i="69"/>
  <c r="Y3879" i="69"/>
  <c r="X3879" i="69"/>
  <c r="W3879" i="69"/>
  <c r="V3879" i="69"/>
  <c r="U3879" i="69"/>
  <c r="AA3878" i="69"/>
  <c r="Z3878" i="69"/>
  <c r="Y3878" i="69"/>
  <c r="X3878" i="69"/>
  <c r="W3878" i="69"/>
  <c r="V3878" i="69"/>
  <c r="U3878" i="69"/>
  <c r="AA3877" i="69"/>
  <c r="Z3877" i="69"/>
  <c r="Y3877" i="69"/>
  <c r="X3877" i="69"/>
  <c r="W3877" i="69"/>
  <c r="V3877" i="69"/>
  <c r="U3877" i="69"/>
  <c r="AA3876" i="69"/>
  <c r="Z3876" i="69"/>
  <c r="Y3876" i="69"/>
  <c r="X3876" i="69"/>
  <c r="W3876" i="69"/>
  <c r="V3876" i="69"/>
  <c r="U3876" i="69"/>
  <c r="AA3875" i="69"/>
  <c r="Z3875" i="69"/>
  <c r="Y3875" i="69"/>
  <c r="X3875" i="69"/>
  <c r="W3875" i="69"/>
  <c r="V3875" i="69"/>
  <c r="U3875" i="69"/>
  <c r="AA3874" i="69"/>
  <c r="Z3874" i="69"/>
  <c r="Y3874" i="69"/>
  <c r="X3874" i="69"/>
  <c r="W3874" i="69"/>
  <c r="V3874" i="69"/>
  <c r="U3874" i="69"/>
  <c r="AA3873" i="69"/>
  <c r="Z3873" i="69"/>
  <c r="Y3873" i="69"/>
  <c r="X3873" i="69"/>
  <c r="W3873" i="69"/>
  <c r="V3873" i="69"/>
  <c r="U3873" i="69"/>
  <c r="AA3872" i="69"/>
  <c r="Z3872" i="69"/>
  <c r="Y3872" i="69"/>
  <c r="X3872" i="69"/>
  <c r="W3872" i="69"/>
  <c r="V3872" i="69"/>
  <c r="U3872" i="69"/>
  <c r="AA3871" i="69"/>
  <c r="Z3871" i="69"/>
  <c r="Y3871" i="69"/>
  <c r="X3871" i="69"/>
  <c r="W3871" i="69"/>
  <c r="V3871" i="69"/>
  <c r="U3871" i="69"/>
  <c r="AA3870" i="69"/>
  <c r="Z3870" i="69"/>
  <c r="Y3870" i="69"/>
  <c r="X3870" i="69"/>
  <c r="W3870" i="69"/>
  <c r="V3870" i="69"/>
  <c r="U3870" i="69"/>
  <c r="AA3869" i="69"/>
  <c r="Z3869" i="69"/>
  <c r="Y3869" i="69"/>
  <c r="X3869" i="69"/>
  <c r="W3869" i="69"/>
  <c r="V3869" i="69"/>
  <c r="U3869" i="69"/>
  <c r="AA3868" i="69"/>
  <c r="Z3868" i="69"/>
  <c r="Y3868" i="69"/>
  <c r="X3868" i="69"/>
  <c r="W3868" i="69"/>
  <c r="V3868" i="69"/>
  <c r="U3868" i="69"/>
  <c r="AA3867" i="69"/>
  <c r="Z3867" i="69"/>
  <c r="Y3867" i="69"/>
  <c r="X3867" i="69"/>
  <c r="W3867" i="69"/>
  <c r="V3867" i="69"/>
  <c r="U3867" i="69"/>
  <c r="AA3866" i="69"/>
  <c r="Z3866" i="69"/>
  <c r="Y3866" i="69"/>
  <c r="X3866" i="69"/>
  <c r="W3866" i="69"/>
  <c r="V3866" i="69"/>
  <c r="U3866" i="69"/>
  <c r="AA3865" i="69"/>
  <c r="Z3865" i="69"/>
  <c r="Y3865" i="69"/>
  <c r="X3865" i="69"/>
  <c r="W3865" i="69"/>
  <c r="V3865" i="69"/>
  <c r="U3865" i="69"/>
  <c r="AA3864" i="69"/>
  <c r="Z3864" i="69"/>
  <c r="Y3864" i="69"/>
  <c r="X3864" i="69"/>
  <c r="W3864" i="69"/>
  <c r="V3864" i="69"/>
  <c r="U3864" i="69"/>
  <c r="AA3863" i="69"/>
  <c r="Z3863" i="69"/>
  <c r="Y3863" i="69"/>
  <c r="X3863" i="69"/>
  <c r="W3863" i="69"/>
  <c r="V3863" i="69"/>
  <c r="U3863" i="69"/>
  <c r="AA3862" i="69"/>
  <c r="Z3862" i="69"/>
  <c r="Y3862" i="69"/>
  <c r="X3862" i="69"/>
  <c r="W3862" i="69"/>
  <c r="V3862" i="69"/>
  <c r="U3862" i="69"/>
  <c r="AA3861" i="69"/>
  <c r="Z3861" i="69"/>
  <c r="Y3861" i="69"/>
  <c r="X3861" i="69"/>
  <c r="W3861" i="69"/>
  <c r="V3861" i="69"/>
  <c r="U3861" i="69"/>
  <c r="AA3860" i="69"/>
  <c r="Z3860" i="69"/>
  <c r="Y3860" i="69"/>
  <c r="X3860" i="69"/>
  <c r="W3860" i="69"/>
  <c r="V3860" i="69"/>
  <c r="U3860" i="69"/>
  <c r="AA3859" i="69"/>
  <c r="Z3859" i="69"/>
  <c r="Y3859" i="69"/>
  <c r="X3859" i="69"/>
  <c r="W3859" i="69"/>
  <c r="V3859" i="69"/>
  <c r="U3859" i="69"/>
  <c r="AA3858" i="69"/>
  <c r="Z3858" i="69"/>
  <c r="Y3858" i="69"/>
  <c r="X3858" i="69"/>
  <c r="W3858" i="69"/>
  <c r="V3858" i="69"/>
  <c r="U3858" i="69"/>
  <c r="AA3857" i="69"/>
  <c r="Z3857" i="69"/>
  <c r="Y3857" i="69"/>
  <c r="X3857" i="69"/>
  <c r="W3857" i="69"/>
  <c r="V3857" i="69"/>
  <c r="U3857" i="69"/>
  <c r="AA3856" i="69"/>
  <c r="Z3856" i="69"/>
  <c r="Y3856" i="69"/>
  <c r="X3856" i="69"/>
  <c r="W3856" i="69"/>
  <c r="V3856" i="69"/>
  <c r="U3856" i="69"/>
  <c r="AA3855" i="69"/>
  <c r="Z3855" i="69"/>
  <c r="Y3855" i="69"/>
  <c r="X3855" i="69"/>
  <c r="W3855" i="69"/>
  <c r="V3855" i="69"/>
  <c r="U3855" i="69"/>
  <c r="AA3854" i="69"/>
  <c r="Z3854" i="69"/>
  <c r="Y3854" i="69"/>
  <c r="X3854" i="69"/>
  <c r="W3854" i="69"/>
  <c r="V3854" i="69"/>
  <c r="U3854" i="69"/>
  <c r="AA3853" i="69"/>
  <c r="Z3853" i="69"/>
  <c r="Y3853" i="69"/>
  <c r="X3853" i="69"/>
  <c r="W3853" i="69"/>
  <c r="V3853" i="69"/>
  <c r="U3853" i="69"/>
  <c r="AA3852" i="69"/>
  <c r="Z3852" i="69"/>
  <c r="Y3852" i="69"/>
  <c r="X3852" i="69"/>
  <c r="W3852" i="69"/>
  <c r="V3852" i="69"/>
  <c r="U3852" i="69"/>
  <c r="AA3851" i="69"/>
  <c r="Z3851" i="69"/>
  <c r="Y3851" i="69"/>
  <c r="X3851" i="69"/>
  <c r="W3851" i="69"/>
  <c r="V3851" i="69"/>
  <c r="U3851" i="69"/>
  <c r="AA3850" i="69"/>
  <c r="Z3850" i="69"/>
  <c r="Y3850" i="69"/>
  <c r="X3850" i="69"/>
  <c r="W3850" i="69"/>
  <c r="V3850" i="69"/>
  <c r="U3850" i="69"/>
  <c r="AA3849" i="69"/>
  <c r="Z3849" i="69"/>
  <c r="Y3849" i="69"/>
  <c r="X3849" i="69"/>
  <c r="W3849" i="69"/>
  <c r="V3849" i="69"/>
  <c r="U3849" i="69"/>
  <c r="AA3848" i="69"/>
  <c r="Z3848" i="69"/>
  <c r="Y3848" i="69"/>
  <c r="X3848" i="69"/>
  <c r="W3848" i="69"/>
  <c r="V3848" i="69"/>
  <c r="U3848" i="69"/>
  <c r="AA3847" i="69"/>
  <c r="Z3847" i="69"/>
  <c r="Y3847" i="69"/>
  <c r="X3847" i="69"/>
  <c r="W3847" i="69"/>
  <c r="V3847" i="69"/>
  <c r="U3847" i="69"/>
  <c r="AA3846" i="69"/>
  <c r="Z3846" i="69"/>
  <c r="Y3846" i="69"/>
  <c r="X3846" i="69"/>
  <c r="W3846" i="69"/>
  <c r="V3846" i="69"/>
  <c r="U3846" i="69"/>
  <c r="AA3845" i="69"/>
  <c r="Z3845" i="69"/>
  <c r="Y3845" i="69"/>
  <c r="X3845" i="69"/>
  <c r="W3845" i="69"/>
  <c r="V3845" i="69"/>
  <c r="U3845" i="69"/>
  <c r="AA3844" i="69"/>
  <c r="Z3844" i="69"/>
  <c r="Y3844" i="69"/>
  <c r="X3844" i="69"/>
  <c r="W3844" i="69"/>
  <c r="V3844" i="69"/>
  <c r="U3844" i="69"/>
  <c r="AA3843" i="69"/>
  <c r="Z3843" i="69"/>
  <c r="Y3843" i="69"/>
  <c r="X3843" i="69"/>
  <c r="W3843" i="69"/>
  <c r="V3843" i="69"/>
  <c r="U3843" i="69"/>
  <c r="AA3842" i="69"/>
  <c r="Z3842" i="69"/>
  <c r="Y3842" i="69"/>
  <c r="X3842" i="69"/>
  <c r="W3842" i="69"/>
  <c r="V3842" i="69"/>
  <c r="U3842" i="69"/>
  <c r="AA3841" i="69"/>
  <c r="Z3841" i="69"/>
  <c r="Y3841" i="69"/>
  <c r="X3841" i="69"/>
  <c r="W3841" i="69"/>
  <c r="V3841" i="69"/>
  <c r="U3841" i="69"/>
  <c r="AA3840" i="69"/>
  <c r="Z3840" i="69"/>
  <c r="Y3840" i="69"/>
  <c r="X3840" i="69"/>
  <c r="W3840" i="69"/>
  <c r="V3840" i="69"/>
  <c r="U3840" i="69"/>
  <c r="AA3839" i="69"/>
  <c r="Z3839" i="69"/>
  <c r="Y3839" i="69"/>
  <c r="X3839" i="69"/>
  <c r="W3839" i="69"/>
  <c r="V3839" i="69"/>
  <c r="U3839" i="69"/>
  <c r="AA3838" i="69"/>
  <c r="Z3838" i="69"/>
  <c r="Y3838" i="69"/>
  <c r="X3838" i="69"/>
  <c r="W3838" i="69"/>
  <c r="V3838" i="69"/>
  <c r="U3838" i="69"/>
  <c r="AA3837" i="69"/>
  <c r="Z3837" i="69"/>
  <c r="Y3837" i="69"/>
  <c r="X3837" i="69"/>
  <c r="W3837" i="69"/>
  <c r="V3837" i="69"/>
  <c r="U3837" i="69"/>
  <c r="AA3836" i="69"/>
  <c r="Z3836" i="69"/>
  <c r="Y3836" i="69"/>
  <c r="X3836" i="69"/>
  <c r="W3836" i="69"/>
  <c r="V3836" i="69"/>
  <c r="U3836" i="69"/>
  <c r="AA3835" i="69"/>
  <c r="Z3835" i="69"/>
  <c r="Y3835" i="69"/>
  <c r="X3835" i="69"/>
  <c r="W3835" i="69"/>
  <c r="V3835" i="69"/>
  <c r="U3835" i="69"/>
  <c r="AA3834" i="69"/>
  <c r="Z3834" i="69"/>
  <c r="Y3834" i="69"/>
  <c r="X3834" i="69"/>
  <c r="W3834" i="69"/>
  <c r="V3834" i="69"/>
  <c r="U3834" i="69"/>
  <c r="AA3833" i="69"/>
  <c r="Z3833" i="69"/>
  <c r="Y3833" i="69"/>
  <c r="X3833" i="69"/>
  <c r="W3833" i="69"/>
  <c r="V3833" i="69"/>
  <c r="U3833" i="69"/>
  <c r="AA3832" i="69"/>
  <c r="Z3832" i="69"/>
  <c r="Y3832" i="69"/>
  <c r="X3832" i="69"/>
  <c r="W3832" i="69"/>
  <c r="V3832" i="69"/>
  <c r="U3832" i="69"/>
  <c r="AA3831" i="69"/>
  <c r="Z3831" i="69"/>
  <c r="Y3831" i="69"/>
  <c r="X3831" i="69"/>
  <c r="W3831" i="69"/>
  <c r="V3831" i="69"/>
  <c r="U3831" i="69"/>
  <c r="AA3830" i="69"/>
  <c r="Z3830" i="69"/>
  <c r="Y3830" i="69"/>
  <c r="X3830" i="69"/>
  <c r="W3830" i="69"/>
  <c r="V3830" i="69"/>
  <c r="U3830" i="69"/>
  <c r="AA3829" i="69"/>
  <c r="Z3829" i="69"/>
  <c r="Y3829" i="69"/>
  <c r="X3829" i="69"/>
  <c r="W3829" i="69"/>
  <c r="V3829" i="69"/>
  <c r="U3829" i="69"/>
  <c r="AA3828" i="69"/>
  <c r="Z3828" i="69"/>
  <c r="Y3828" i="69"/>
  <c r="X3828" i="69"/>
  <c r="W3828" i="69"/>
  <c r="V3828" i="69"/>
  <c r="U3828" i="69"/>
  <c r="AA3827" i="69"/>
  <c r="Z3827" i="69"/>
  <c r="Y3827" i="69"/>
  <c r="X3827" i="69"/>
  <c r="W3827" i="69"/>
  <c r="V3827" i="69"/>
  <c r="U3827" i="69"/>
  <c r="AA3826" i="69"/>
  <c r="Z3826" i="69"/>
  <c r="Y3826" i="69"/>
  <c r="X3826" i="69"/>
  <c r="W3826" i="69"/>
  <c r="V3826" i="69"/>
  <c r="U3826" i="69"/>
  <c r="AA3825" i="69"/>
  <c r="Z3825" i="69"/>
  <c r="Y3825" i="69"/>
  <c r="X3825" i="69"/>
  <c r="W3825" i="69"/>
  <c r="V3825" i="69"/>
  <c r="U3825" i="69"/>
  <c r="AA3824" i="69"/>
  <c r="Z3824" i="69"/>
  <c r="Y3824" i="69"/>
  <c r="X3824" i="69"/>
  <c r="W3824" i="69"/>
  <c r="V3824" i="69"/>
  <c r="U3824" i="69"/>
  <c r="AA3823" i="69"/>
  <c r="Z3823" i="69"/>
  <c r="Y3823" i="69"/>
  <c r="X3823" i="69"/>
  <c r="W3823" i="69"/>
  <c r="V3823" i="69"/>
  <c r="U3823" i="69"/>
  <c r="AA3822" i="69"/>
  <c r="Z3822" i="69"/>
  <c r="Y3822" i="69"/>
  <c r="X3822" i="69"/>
  <c r="W3822" i="69"/>
  <c r="V3822" i="69"/>
  <c r="U3822" i="69"/>
  <c r="AA3821" i="69"/>
  <c r="Z3821" i="69"/>
  <c r="Y3821" i="69"/>
  <c r="X3821" i="69"/>
  <c r="W3821" i="69"/>
  <c r="V3821" i="69"/>
  <c r="U3821" i="69"/>
  <c r="AA3820" i="69"/>
  <c r="Z3820" i="69"/>
  <c r="Y3820" i="69"/>
  <c r="X3820" i="69"/>
  <c r="W3820" i="69"/>
  <c r="V3820" i="69"/>
  <c r="U3820" i="69"/>
  <c r="AA3819" i="69"/>
  <c r="Z3819" i="69"/>
  <c r="Y3819" i="69"/>
  <c r="X3819" i="69"/>
  <c r="W3819" i="69"/>
  <c r="V3819" i="69"/>
  <c r="U3819" i="69"/>
  <c r="AA3818" i="69"/>
  <c r="Z3818" i="69"/>
  <c r="Y3818" i="69"/>
  <c r="X3818" i="69"/>
  <c r="W3818" i="69"/>
  <c r="V3818" i="69"/>
  <c r="U3818" i="69"/>
  <c r="AA3817" i="69"/>
  <c r="Z3817" i="69"/>
  <c r="Y3817" i="69"/>
  <c r="X3817" i="69"/>
  <c r="W3817" i="69"/>
  <c r="V3817" i="69"/>
  <c r="U3817" i="69"/>
  <c r="AA3816" i="69"/>
  <c r="Z3816" i="69"/>
  <c r="Y3816" i="69"/>
  <c r="X3816" i="69"/>
  <c r="W3816" i="69"/>
  <c r="V3816" i="69"/>
  <c r="U3816" i="69"/>
  <c r="AA3815" i="69"/>
  <c r="Z3815" i="69"/>
  <c r="Y3815" i="69"/>
  <c r="X3815" i="69"/>
  <c r="W3815" i="69"/>
  <c r="V3815" i="69"/>
  <c r="U3815" i="69"/>
  <c r="AA3814" i="69"/>
  <c r="Z3814" i="69"/>
  <c r="Y3814" i="69"/>
  <c r="X3814" i="69"/>
  <c r="W3814" i="69"/>
  <c r="V3814" i="69"/>
  <c r="U3814" i="69"/>
  <c r="AA3813" i="69"/>
  <c r="Z3813" i="69"/>
  <c r="Y3813" i="69"/>
  <c r="X3813" i="69"/>
  <c r="W3813" i="69"/>
  <c r="V3813" i="69"/>
  <c r="U3813" i="69"/>
  <c r="AA3812" i="69"/>
  <c r="Z3812" i="69"/>
  <c r="Y3812" i="69"/>
  <c r="X3812" i="69"/>
  <c r="W3812" i="69"/>
  <c r="V3812" i="69"/>
  <c r="U3812" i="69"/>
  <c r="AA3811" i="69"/>
  <c r="Z3811" i="69"/>
  <c r="Y3811" i="69"/>
  <c r="X3811" i="69"/>
  <c r="W3811" i="69"/>
  <c r="V3811" i="69"/>
  <c r="U3811" i="69"/>
  <c r="AA3810" i="69"/>
  <c r="Z3810" i="69"/>
  <c r="Y3810" i="69"/>
  <c r="X3810" i="69"/>
  <c r="W3810" i="69"/>
  <c r="V3810" i="69"/>
  <c r="U3810" i="69"/>
  <c r="AA3809" i="69"/>
  <c r="Z3809" i="69"/>
  <c r="Y3809" i="69"/>
  <c r="X3809" i="69"/>
  <c r="W3809" i="69"/>
  <c r="V3809" i="69"/>
  <c r="U3809" i="69"/>
  <c r="AA3808" i="69"/>
  <c r="Z3808" i="69"/>
  <c r="Y3808" i="69"/>
  <c r="X3808" i="69"/>
  <c r="W3808" i="69"/>
  <c r="V3808" i="69"/>
  <c r="U3808" i="69"/>
  <c r="AA3807" i="69"/>
  <c r="Z3807" i="69"/>
  <c r="Y3807" i="69"/>
  <c r="X3807" i="69"/>
  <c r="W3807" i="69"/>
  <c r="V3807" i="69"/>
  <c r="U3807" i="69"/>
  <c r="AA3806" i="69"/>
  <c r="Z3806" i="69"/>
  <c r="Y3806" i="69"/>
  <c r="X3806" i="69"/>
  <c r="W3806" i="69"/>
  <c r="V3806" i="69"/>
  <c r="U3806" i="69"/>
  <c r="AA3805" i="69"/>
  <c r="Z3805" i="69"/>
  <c r="Y3805" i="69"/>
  <c r="X3805" i="69"/>
  <c r="W3805" i="69"/>
  <c r="V3805" i="69"/>
  <c r="U3805" i="69"/>
  <c r="AA3804" i="69"/>
  <c r="Z3804" i="69"/>
  <c r="Y3804" i="69"/>
  <c r="X3804" i="69"/>
  <c r="W3804" i="69"/>
  <c r="V3804" i="69"/>
  <c r="U3804" i="69"/>
  <c r="AA3803" i="69"/>
  <c r="Z3803" i="69"/>
  <c r="Y3803" i="69"/>
  <c r="X3803" i="69"/>
  <c r="W3803" i="69"/>
  <c r="V3803" i="69"/>
  <c r="U3803" i="69"/>
  <c r="AA3802" i="69"/>
  <c r="Z3802" i="69"/>
  <c r="Y3802" i="69"/>
  <c r="X3802" i="69"/>
  <c r="W3802" i="69"/>
  <c r="V3802" i="69"/>
  <c r="U3802" i="69"/>
  <c r="AA3801" i="69"/>
  <c r="Z3801" i="69"/>
  <c r="Y3801" i="69"/>
  <c r="X3801" i="69"/>
  <c r="W3801" i="69"/>
  <c r="V3801" i="69"/>
  <c r="U3801" i="69"/>
  <c r="AA3800" i="69"/>
  <c r="Z3800" i="69"/>
  <c r="Y3800" i="69"/>
  <c r="X3800" i="69"/>
  <c r="W3800" i="69"/>
  <c r="V3800" i="69"/>
  <c r="U3800" i="69"/>
  <c r="AA3799" i="69"/>
  <c r="Z3799" i="69"/>
  <c r="Y3799" i="69"/>
  <c r="X3799" i="69"/>
  <c r="W3799" i="69"/>
  <c r="V3799" i="69"/>
  <c r="U3799" i="69"/>
  <c r="AA3798" i="69"/>
  <c r="Z3798" i="69"/>
  <c r="Y3798" i="69"/>
  <c r="X3798" i="69"/>
  <c r="W3798" i="69"/>
  <c r="V3798" i="69"/>
  <c r="U3798" i="69"/>
  <c r="AA3797" i="69"/>
  <c r="Z3797" i="69"/>
  <c r="Y3797" i="69"/>
  <c r="X3797" i="69"/>
  <c r="W3797" i="69"/>
  <c r="V3797" i="69"/>
  <c r="U3797" i="69"/>
  <c r="AA3796" i="69"/>
  <c r="Z3796" i="69"/>
  <c r="Y3796" i="69"/>
  <c r="X3796" i="69"/>
  <c r="W3796" i="69"/>
  <c r="V3796" i="69"/>
  <c r="U3796" i="69"/>
  <c r="AA3795" i="69"/>
  <c r="Z3795" i="69"/>
  <c r="Y3795" i="69"/>
  <c r="X3795" i="69"/>
  <c r="W3795" i="69"/>
  <c r="V3795" i="69"/>
  <c r="U3795" i="69"/>
  <c r="AA3794" i="69"/>
  <c r="Z3794" i="69"/>
  <c r="Y3794" i="69"/>
  <c r="X3794" i="69"/>
  <c r="W3794" i="69"/>
  <c r="V3794" i="69"/>
  <c r="U3794" i="69"/>
  <c r="AA3793" i="69"/>
  <c r="Z3793" i="69"/>
  <c r="Y3793" i="69"/>
  <c r="X3793" i="69"/>
  <c r="W3793" i="69"/>
  <c r="V3793" i="69"/>
  <c r="U3793" i="69"/>
  <c r="AA3792" i="69"/>
  <c r="Z3792" i="69"/>
  <c r="Y3792" i="69"/>
  <c r="X3792" i="69"/>
  <c r="W3792" i="69"/>
  <c r="V3792" i="69"/>
  <c r="U3792" i="69"/>
  <c r="AA3791" i="69"/>
  <c r="Z3791" i="69"/>
  <c r="Y3791" i="69"/>
  <c r="X3791" i="69"/>
  <c r="W3791" i="69"/>
  <c r="V3791" i="69"/>
  <c r="U3791" i="69"/>
  <c r="AA3790" i="69"/>
  <c r="Z3790" i="69"/>
  <c r="Y3790" i="69"/>
  <c r="X3790" i="69"/>
  <c r="W3790" i="69"/>
  <c r="V3790" i="69"/>
  <c r="U3790" i="69"/>
  <c r="AA3789" i="69"/>
  <c r="Z3789" i="69"/>
  <c r="Y3789" i="69"/>
  <c r="X3789" i="69"/>
  <c r="W3789" i="69"/>
  <c r="V3789" i="69"/>
  <c r="U3789" i="69"/>
  <c r="AA3788" i="69"/>
  <c r="Z3788" i="69"/>
  <c r="Y3788" i="69"/>
  <c r="X3788" i="69"/>
  <c r="W3788" i="69"/>
  <c r="V3788" i="69"/>
  <c r="U3788" i="69"/>
  <c r="AA3787" i="69"/>
  <c r="Z3787" i="69"/>
  <c r="Y3787" i="69"/>
  <c r="X3787" i="69"/>
  <c r="W3787" i="69"/>
  <c r="V3787" i="69"/>
  <c r="U3787" i="69"/>
  <c r="AA3786" i="69"/>
  <c r="Z3786" i="69"/>
  <c r="Y3786" i="69"/>
  <c r="X3786" i="69"/>
  <c r="W3786" i="69"/>
  <c r="V3786" i="69"/>
  <c r="U3786" i="69"/>
  <c r="AA3785" i="69"/>
  <c r="Z3785" i="69"/>
  <c r="Y3785" i="69"/>
  <c r="X3785" i="69"/>
  <c r="W3785" i="69"/>
  <c r="V3785" i="69"/>
  <c r="U3785" i="69"/>
  <c r="AA3784" i="69"/>
  <c r="Z3784" i="69"/>
  <c r="Y3784" i="69"/>
  <c r="X3784" i="69"/>
  <c r="W3784" i="69"/>
  <c r="V3784" i="69"/>
  <c r="U3784" i="69"/>
  <c r="AA3783" i="69"/>
  <c r="Z3783" i="69"/>
  <c r="Y3783" i="69"/>
  <c r="X3783" i="69"/>
  <c r="W3783" i="69"/>
  <c r="V3783" i="69"/>
  <c r="U3783" i="69"/>
  <c r="AA3782" i="69"/>
  <c r="Z3782" i="69"/>
  <c r="Y3782" i="69"/>
  <c r="X3782" i="69"/>
  <c r="W3782" i="69"/>
  <c r="V3782" i="69"/>
  <c r="U3782" i="69"/>
  <c r="AA3781" i="69"/>
  <c r="Z3781" i="69"/>
  <c r="Y3781" i="69"/>
  <c r="X3781" i="69"/>
  <c r="W3781" i="69"/>
  <c r="V3781" i="69"/>
  <c r="U3781" i="69"/>
  <c r="AA3780" i="69"/>
  <c r="Z3780" i="69"/>
  <c r="Y3780" i="69"/>
  <c r="X3780" i="69"/>
  <c r="W3780" i="69"/>
  <c r="V3780" i="69"/>
  <c r="U3780" i="69"/>
  <c r="AA3779" i="69"/>
  <c r="Z3779" i="69"/>
  <c r="Y3779" i="69"/>
  <c r="X3779" i="69"/>
  <c r="W3779" i="69"/>
  <c r="V3779" i="69"/>
  <c r="U3779" i="69"/>
  <c r="AA3778" i="69"/>
  <c r="Z3778" i="69"/>
  <c r="Y3778" i="69"/>
  <c r="X3778" i="69"/>
  <c r="W3778" i="69"/>
  <c r="V3778" i="69"/>
  <c r="U3778" i="69"/>
  <c r="AA3777" i="69"/>
  <c r="Z3777" i="69"/>
  <c r="Y3777" i="69"/>
  <c r="X3777" i="69"/>
  <c r="W3777" i="69"/>
  <c r="V3777" i="69"/>
  <c r="U3777" i="69"/>
  <c r="AA3776" i="69"/>
  <c r="Z3776" i="69"/>
  <c r="Y3776" i="69"/>
  <c r="X3776" i="69"/>
  <c r="W3776" i="69"/>
  <c r="V3776" i="69"/>
  <c r="U3776" i="69"/>
  <c r="AA3775" i="69"/>
  <c r="Z3775" i="69"/>
  <c r="Y3775" i="69"/>
  <c r="X3775" i="69"/>
  <c r="W3775" i="69"/>
  <c r="V3775" i="69"/>
  <c r="U3775" i="69"/>
  <c r="AA3774" i="69"/>
  <c r="Z3774" i="69"/>
  <c r="Y3774" i="69"/>
  <c r="X3774" i="69"/>
  <c r="W3774" i="69"/>
  <c r="V3774" i="69"/>
  <c r="U3774" i="69"/>
  <c r="AA3773" i="69"/>
  <c r="Z3773" i="69"/>
  <c r="Y3773" i="69"/>
  <c r="X3773" i="69"/>
  <c r="W3773" i="69"/>
  <c r="V3773" i="69"/>
  <c r="U3773" i="69"/>
  <c r="AA3772" i="69"/>
  <c r="Z3772" i="69"/>
  <c r="Y3772" i="69"/>
  <c r="X3772" i="69"/>
  <c r="W3772" i="69"/>
  <c r="V3772" i="69"/>
  <c r="U3772" i="69"/>
  <c r="AA3771" i="69"/>
  <c r="Z3771" i="69"/>
  <c r="Y3771" i="69"/>
  <c r="X3771" i="69"/>
  <c r="W3771" i="69"/>
  <c r="V3771" i="69"/>
  <c r="U3771" i="69"/>
  <c r="AA3770" i="69"/>
  <c r="Z3770" i="69"/>
  <c r="Y3770" i="69"/>
  <c r="X3770" i="69"/>
  <c r="W3770" i="69"/>
  <c r="V3770" i="69"/>
  <c r="U3770" i="69"/>
  <c r="AA3769" i="69"/>
  <c r="Z3769" i="69"/>
  <c r="Y3769" i="69"/>
  <c r="X3769" i="69"/>
  <c r="W3769" i="69"/>
  <c r="V3769" i="69"/>
  <c r="U3769" i="69"/>
  <c r="AA3768" i="69"/>
  <c r="Z3768" i="69"/>
  <c r="Y3768" i="69"/>
  <c r="X3768" i="69"/>
  <c r="W3768" i="69"/>
  <c r="V3768" i="69"/>
  <c r="U3768" i="69"/>
  <c r="AA3767" i="69"/>
  <c r="Z3767" i="69"/>
  <c r="Y3767" i="69"/>
  <c r="X3767" i="69"/>
  <c r="W3767" i="69"/>
  <c r="V3767" i="69"/>
  <c r="U3767" i="69"/>
  <c r="AA3766" i="69"/>
  <c r="Z3766" i="69"/>
  <c r="Y3766" i="69"/>
  <c r="X3766" i="69"/>
  <c r="W3766" i="69"/>
  <c r="V3766" i="69"/>
  <c r="U3766" i="69"/>
  <c r="AA3765" i="69"/>
  <c r="Z3765" i="69"/>
  <c r="Y3765" i="69"/>
  <c r="X3765" i="69"/>
  <c r="W3765" i="69"/>
  <c r="V3765" i="69"/>
  <c r="U3765" i="69"/>
  <c r="AA3764" i="69"/>
  <c r="Z3764" i="69"/>
  <c r="Y3764" i="69"/>
  <c r="X3764" i="69"/>
  <c r="W3764" i="69"/>
  <c r="V3764" i="69"/>
  <c r="U3764" i="69"/>
  <c r="AA3763" i="69"/>
  <c r="Z3763" i="69"/>
  <c r="Y3763" i="69"/>
  <c r="X3763" i="69"/>
  <c r="W3763" i="69"/>
  <c r="V3763" i="69"/>
  <c r="U3763" i="69"/>
  <c r="AA3762" i="69"/>
  <c r="Z3762" i="69"/>
  <c r="Y3762" i="69"/>
  <c r="X3762" i="69"/>
  <c r="W3762" i="69"/>
  <c r="V3762" i="69"/>
  <c r="U3762" i="69"/>
  <c r="AA3761" i="69"/>
  <c r="Z3761" i="69"/>
  <c r="Y3761" i="69"/>
  <c r="X3761" i="69"/>
  <c r="W3761" i="69"/>
  <c r="V3761" i="69"/>
  <c r="U3761" i="69"/>
  <c r="AA3760" i="69"/>
  <c r="Z3760" i="69"/>
  <c r="Y3760" i="69"/>
  <c r="X3760" i="69"/>
  <c r="W3760" i="69"/>
  <c r="V3760" i="69"/>
  <c r="U3760" i="69"/>
  <c r="AA3759" i="69"/>
  <c r="Z3759" i="69"/>
  <c r="Y3759" i="69"/>
  <c r="X3759" i="69"/>
  <c r="W3759" i="69"/>
  <c r="V3759" i="69"/>
  <c r="U3759" i="69"/>
  <c r="AA3758" i="69"/>
  <c r="Z3758" i="69"/>
  <c r="Y3758" i="69"/>
  <c r="X3758" i="69"/>
  <c r="W3758" i="69"/>
  <c r="V3758" i="69"/>
  <c r="U3758" i="69"/>
  <c r="AA3757" i="69"/>
  <c r="Z3757" i="69"/>
  <c r="Y3757" i="69"/>
  <c r="X3757" i="69"/>
  <c r="W3757" i="69"/>
  <c r="V3757" i="69"/>
  <c r="U3757" i="69"/>
  <c r="AA3756" i="69"/>
  <c r="Z3756" i="69"/>
  <c r="Y3756" i="69"/>
  <c r="X3756" i="69"/>
  <c r="W3756" i="69"/>
  <c r="V3756" i="69"/>
  <c r="U3756" i="69"/>
  <c r="AA3755" i="69"/>
  <c r="Z3755" i="69"/>
  <c r="Y3755" i="69"/>
  <c r="X3755" i="69"/>
  <c r="W3755" i="69"/>
  <c r="V3755" i="69"/>
  <c r="U3755" i="69"/>
  <c r="AA3754" i="69"/>
  <c r="Z3754" i="69"/>
  <c r="Y3754" i="69"/>
  <c r="X3754" i="69"/>
  <c r="W3754" i="69"/>
  <c r="V3754" i="69"/>
  <c r="U3754" i="69"/>
  <c r="AA3753" i="69"/>
  <c r="Z3753" i="69"/>
  <c r="Y3753" i="69"/>
  <c r="X3753" i="69"/>
  <c r="W3753" i="69"/>
  <c r="V3753" i="69"/>
  <c r="U3753" i="69"/>
  <c r="AA3752" i="69"/>
  <c r="Z3752" i="69"/>
  <c r="Y3752" i="69"/>
  <c r="X3752" i="69"/>
  <c r="W3752" i="69"/>
  <c r="V3752" i="69"/>
  <c r="U3752" i="69"/>
  <c r="AA3751" i="69"/>
  <c r="Z3751" i="69"/>
  <c r="Y3751" i="69"/>
  <c r="X3751" i="69"/>
  <c r="W3751" i="69"/>
  <c r="V3751" i="69"/>
  <c r="U3751" i="69"/>
  <c r="AA3750" i="69"/>
  <c r="Z3750" i="69"/>
  <c r="Y3750" i="69"/>
  <c r="X3750" i="69"/>
  <c r="W3750" i="69"/>
  <c r="V3750" i="69"/>
  <c r="U3750" i="69"/>
  <c r="AA3749" i="69"/>
  <c r="Z3749" i="69"/>
  <c r="Y3749" i="69"/>
  <c r="X3749" i="69"/>
  <c r="W3749" i="69"/>
  <c r="V3749" i="69"/>
  <c r="U3749" i="69"/>
  <c r="AA3748" i="69"/>
  <c r="Z3748" i="69"/>
  <c r="Y3748" i="69"/>
  <c r="X3748" i="69"/>
  <c r="W3748" i="69"/>
  <c r="V3748" i="69"/>
  <c r="U3748" i="69"/>
  <c r="AA3747" i="69"/>
  <c r="Z3747" i="69"/>
  <c r="Y3747" i="69"/>
  <c r="X3747" i="69"/>
  <c r="W3747" i="69"/>
  <c r="V3747" i="69"/>
  <c r="U3747" i="69"/>
  <c r="AA3746" i="69"/>
  <c r="Z3746" i="69"/>
  <c r="Y3746" i="69"/>
  <c r="X3746" i="69"/>
  <c r="W3746" i="69"/>
  <c r="V3746" i="69"/>
  <c r="U3746" i="69"/>
  <c r="AA3745" i="69"/>
  <c r="Z3745" i="69"/>
  <c r="Y3745" i="69"/>
  <c r="X3745" i="69"/>
  <c r="W3745" i="69"/>
  <c r="V3745" i="69"/>
  <c r="U3745" i="69"/>
  <c r="AA3744" i="69"/>
  <c r="Z3744" i="69"/>
  <c r="Y3744" i="69"/>
  <c r="X3744" i="69"/>
  <c r="W3744" i="69"/>
  <c r="V3744" i="69"/>
  <c r="U3744" i="69"/>
  <c r="AA3743" i="69"/>
  <c r="Z3743" i="69"/>
  <c r="Y3743" i="69"/>
  <c r="X3743" i="69"/>
  <c r="W3743" i="69"/>
  <c r="V3743" i="69"/>
  <c r="U3743" i="69"/>
  <c r="AA3742" i="69"/>
  <c r="Z3742" i="69"/>
  <c r="Y3742" i="69"/>
  <c r="X3742" i="69"/>
  <c r="W3742" i="69"/>
  <c r="V3742" i="69"/>
  <c r="U3742" i="69"/>
  <c r="AA3741" i="69"/>
  <c r="Z3741" i="69"/>
  <c r="Y3741" i="69"/>
  <c r="X3741" i="69"/>
  <c r="W3741" i="69"/>
  <c r="V3741" i="69"/>
  <c r="U3741" i="69"/>
  <c r="AA3740" i="69"/>
  <c r="Z3740" i="69"/>
  <c r="Y3740" i="69"/>
  <c r="X3740" i="69"/>
  <c r="W3740" i="69"/>
  <c r="V3740" i="69"/>
  <c r="U3740" i="69"/>
  <c r="AA3739" i="69"/>
  <c r="Z3739" i="69"/>
  <c r="Y3739" i="69"/>
  <c r="X3739" i="69"/>
  <c r="W3739" i="69"/>
  <c r="V3739" i="69"/>
  <c r="U3739" i="69"/>
  <c r="AA3738" i="69"/>
  <c r="Z3738" i="69"/>
  <c r="Y3738" i="69"/>
  <c r="X3738" i="69"/>
  <c r="W3738" i="69"/>
  <c r="V3738" i="69"/>
  <c r="U3738" i="69"/>
  <c r="AA3737" i="69"/>
  <c r="Z3737" i="69"/>
  <c r="Y3737" i="69"/>
  <c r="X3737" i="69"/>
  <c r="W3737" i="69"/>
  <c r="V3737" i="69"/>
  <c r="U3737" i="69"/>
  <c r="AA3736" i="69"/>
  <c r="Z3736" i="69"/>
  <c r="Y3736" i="69"/>
  <c r="X3736" i="69"/>
  <c r="W3736" i="69"/>
  <c r="V3736" i="69"/>
  <c r="U3736" i="69"/>
  <c r="AA3735" i="69"/>
  <c r="Z3735" i="69"/>
  <c r="Y3735" i="69"/>
  <c r="X3735" i="69"/>
  <c r="W3735" i="69"/>
  <c r="V3735" i="69"/>
  <c r="U3735" i="69"/>
  <c r="AA3734" i="69"/>
  <c r="Z3734" i="69"/>
  <c r="Y3734" i="69"/>
  <c r="X3734" i="69"/>
  <c r="W3734" i="69"/>
  <c r="V3734" i="69"/>
  <c r="U3734" i="69"/>
  <c r="AA3733" i="69"/>
  <c r="Z3733" i="69"/>
  <c r="Y3733" i="69"/>
  <c r="X3733" i="69"/>
  <c r="W3733" i="69"/>
  <c r="V3733" i="69"/>
  <c r="U3733" i="69"/>
  <c r="AA3732" i="69"/>
  <c r="Z3732" i="69"/>
  <c r="Y3732" i="69"/>
  <c r="X3732" i="69"/>
  <c r="W3732" i="69"/>
  <c r="V3732" i="69"/>
  <c r="U3732" i="69"/>
  <c r="AA3731" i="69"/>
  <c r="Z3731" i="69"/>
  <c r="Y3731" i="69"/>
  <c r="X3731" i="69"/>
  <c r="W3731" i="69"/>
  <c r="V3731" i="69"/>
  <c r="U3731" i="69"/>
  <c r="AA3730" i="69"/>
  <c r="Z3730" i="69"/>
  <c r="Y3730" i="69"/>
  <c r="X3730" i="69"/>
  <c r="W3730" i="69"/>
  <c r="V3730" i="69"/>
  <c r="U3730" i="69"/>
  <c r="AA3729" i="69"/>
  <c r="Z3729" i="69"/>
  <c r="Y3729" i="69"/>
  <c r="X3729" i="69"/>
  <c r="W3729" i="69"/>
  <c r="V3729" i="69"/>
  <c r="U3729" i="69"/>
  <c r="AA3728" i="69"/>
  <c r="Z3728" i="69"/>
  <c r="Y3728" i="69"/>
  <c r="X3728" i="69"/>
  <c r="W3728" i="69"/>
  <c r="V3728" i="69"/>
  <c r="U3728" i="69"/>
  <c r="AA3727" i="69"/>
  <c r="Z3727" i="69"/>
  <c r="Y3727" i="69"/>
  <c r="X3727" i="69"/>
  <c r="W3727" i="69"/>
  <c r="V3727" i="69"/>
  <c r="U3727" i="69"/>
  <c r="AA3726" i="69"/>
  <c r="Z3726" i="69"/>
  <c r="Y3726" i="69"/>
  <c r="X3726" i="69"/>
  <c r="W3726" i="69"/>
  <c r="V3726" i="69"/>
  <c r="U3726" i="69"/>
  <c r="AA3725" i="69"/>
  <c r="Z3725" i="69"/>
  <c r="Y3725" i="69"/>
  <c r="X3725" i="69"/>
  <c r="W3725" i="69"/>
  <c r="V3725" i="69"/>
  <c r="U3725" i="69"/>
  <c r="AA3724" i="69"/>
  <c r="Z3724" i="69"/>
  <c r="Y3724" i="69"/>
  <c r="X3724" i="69"/>
  <c r="W3724" i="69"/>
  <c r="V3724" i="69"/>
  <c r="U3724" i="69"/>
  <c r="AA3723" i="69"/>
  <c r="Z3723" i="69"/>
  <c r="Y3723" i="69"/>
  <c r="X3723" i="69"/>
  <c r="W3723" i="69"/>
  <c r="V3723" i="69"/>
  <c r="U3723" i="69"/>
  <c r="AA3722" i="69"/>
  <c r="Z3722" i="69"/>
  <c r="Y3722" i="69"/>
  <c r="X3722" i="69"/>
  <c r="W3722" i="69"/>
  <c r="V3722" i="69"/>
  <c r="U3722" i="69"/>
  <c r="AA3721" i="69"/>
  <c r="Z3721" i="69"/>
  <c r="Y3721" i="69"/>
  <c r="X3721" i="69"/>
  <c r="W3721" i="69"/>
  <c r="V3721" i="69"/>
  <c r="U3721" i="69"/>
  <c r="AA3720" i="69"/>
  <c r="Z3720" i="69"/>
  <c r="Y3720" i="69"/>
  <c r="X3720" i="69"/>
  <c r="W3720" i="69"/>
  <c r="V3720" i="69"/>
  <c r="U3720" i="69"/>
  <c r="AA3719" i="69"/>
  <c r="Z3719" i="69"/>
  <c r="Y3719" i="69"/>
  <c r="X3719" i="69"/>
  <c r="W3719" i="69"/>
  <c r="V3719" i="69"/>
  <c r="U3719" i="69"/>
  <c r="AA3718" i="69"/>
  <c r="Z3718" i="69"/>
  <c r="Y3718" i="69"/>
  <c r="X3718" i="69"/>
  <c r="W3718" i="69"/>
  <c r="V3718" i="69"/>
  <c r="U3718" i="69"/>
  <c r="AA3717" i="69"/>
  <c r="Z3717" i="69"/>
  <c r="Y3717" i="69"/>
  <c r="X3717" i="69"/>
  <c r="W3717" i="69"/>
  <c r="V3717" i="69"/>
  <c r="U3717" i="69"/>
  <c r="AA3716" i="69"/>
  <c r="Z3716" i="69"/>
  <c r="Y3716" i="69"/>
  <c r="X3716" i="69"/>
  <c r="W3716" i="69"/>
  <c r="V3716" i="69"/>
  <c r="U3716" i="69"/>
  <c r="AA3715" i="69"/>
  <c r="Z3715" i="69"/>
  <c r="Y3715" i="69"/>
  <c r="X3715" i="69"/>
  <c r="W3715" i="69"/>
  <c r="V3715" i="69"/>
  <c r="U3715" i="69"/>
  <c r="AA3714" i="69"/>
  <c r="Z3714" i="69"/>
  <c r="Y3714" i="69"/>
  <c r="X3714" i="69"/>
  <c r="W3714" i="69"/>
  <c r="V3714" i="69"/>
  <c r="U3714" i="69"/>
  <c r="AA3713" i="69"/>
  <c r="Z3713" i="69"/>
  <c r="Y3713" i="69"/>
  <c r="X3713" i="69"/>
  <c r="W3713" i="69"/>
  <c r="V3713" i="69"/>
  <c r="U3713" i="69"/>
  <c r="AA3712" i="69"/>
  <c r="Z3712" i="69"/>
  <c r="Y3712" i="69"/>
  <c r="X3712" i="69"/>
  <c r="W3712" i="69"/>
  <c r="V3712" i="69"/>
  <c r="U3712" i="69"/>
  <c r="AA3711" i="69"/>
  <c r="Z3711" i="69"/>
  <c r="Y3711" i="69"/>
  <c r="X3711" i="69"/>
  <c r="W3711" i="69"/>
  <c r="V3711" i="69"/>
  <c r="U3711" i="69"/>
  <c r="AA3710" i="69"/>
  <c r="Z3710" i="69"/>
  <c r="Y3710" i="69"/>
  <c r="X3710" i="69"/>
  <c r="W3710" i="69"/>
  <c r="V3710" i="69"/>
  <c r="U3710" i="69"/>
  <c r="AA3709" i="69"/>
  <c r="Z3709" i="69"/>
  <c r="Y3709" i="69"/>
  <c r="X3709" i="69"/>
  <c r="W3709" i="69"/>
  <c r="V3709" i="69"/>
  <c r="U3709" i="69"/>
  <c r="AA3708" i="69"/>
  <c r="Z3708" i="69"/>
  <c r="Y3708" i="69"/>
  <c r="X3708" i="69"/>
  <c r="W3708" i="69"/>
  <c r="V3708" i="69"/>
  <c r="U3708" i="69"/>
  <c r="AA3707" i="69"/>
  <c r="Z3707" i="69"/>
  <c r="Y3707" i="69"/>
  <c r="X3707" i="69"/>
  <c r="W3707" i="69"/>
  <c r="V3707" i="69"/>
  <c r="U3707" i="69"/>
  <c r="AA3706" i="69"/>
  <c r="Z3706" i="69"/>
  <c r="Y3706" i="69"/>
  <c r="X3706" i="69"/>
  <c r="W3706" i="69"/>
  <c r="V3706" i="69"/>
  <c r="U3706" i="69"/>
  <c r="AA3705" i="69"/>
  <c r="Z3705" i="69"/>
  <c r="Y3705" i="69"/>
  <c r="X3705" i="69"/>
  <c r="W3705" i="69"/>
  <c r="V3705" i="69"/>
  <c r="U3705" i="69"/>
  <c r="AA3704" i="69"/>
  <c r="Z3704" i="69"/>
  <c r="Y3704" i="69"/>
  <c r="X3704" i="69"/>
  <c r="W3704" i="69"/>
  <c r="V3704" i="69"/>
  <c r="U3704" i="69"/>
  <c r="AA3703" i="69"/>
  <c r="Z3703" i="69"/>
  <c r="Y3703" i="69"/>
  <c r="X3703" i="69"/>
  <c r="W3703" i="69"/>
  <c r="V3703" i="69"/>
  <c r="U3703" i="69"/>
  <c r="AA3702" i="69"/>
  <c r="Z3702" i="69"/>
  <c r="Y3702" i="69"/>
  <c r="X3702" i="69"/>
  <c r="W3702" i="69"/>
  <c r="V3702" i="69"/>
  <c r="U3702" i="69"/>
  <c r="AA3701" i="69"/>
  <c r="Z3701" i="69"/>
  <c r="Y3701" i="69"/>
  <c r="X3701" i="69"/>
  <c r="W3701" i="69"/>
  <c r="V3701" i="69"/>
  <c r="U3701" i="69"/>
  <c r="AA3700" i="69"/>
  <c r="Z3700" i="69"/>
  <c r="Y3700" i="69"/>
  <c r="X3700" i="69"/>
  <c r="W3700" i="69"/>
  <c r="V3700" i="69"/>
  <c r="U3700" i="69"/>
  <c r="AA3699" i="69"/>
  <c r="Z3699" i="69"/>
  <c r="Y3699" i="69"/>
  <c r="X3699" i="69"/>
  <c r="W3699" i="69"/>
  <c r="V3699" i="69"/>
  <c r="U3699" i="69"/>
  <c r="AA3698" i="69"/>
  <c r="Z3698" i="69"/>
  <c r="Y3698" i="69"/>
  <c r="X3698" i="69"/>
  <c r="W3698" i="69"/>
  <c r="V3698" i="69"/>
  <c r="U3698" i="69"/>
  <c r="AA3697" i="69"/>
  <c r="Z3697" i="69"/>
  <c r="Y3697" i="69"/>
  <c r="X3697" i="69"/>
  <c r="W3697" i="69"/>
  <c r="V3697" i="69"/>
  <c r="U3697" i="69"/>
  <c r="AA3696" i="69"/>
  <c r="Z3696" i="69"/>
  <c r="Y3696" i="69"/>
  <c r="X3696" i="69"/>
  <c r="W3696" i="69"/>
  <c r="V3696" i="69"/>
  <c r="U3696" i="69"/>
  <c r="AA3695" i="69"/>
  <c r="Z3695" i="69"/>
  <c r="Y3695" i="69"/>
  <c r="X3695" i="69"/>
  <c r="W3695" i="69"/>
  <c r="V3695" i="69"/>
  <c r="U3695" i="69"/>
  <c r="AA3694" i="69"/>
  <c r="Z3694" i="69"/>
  <c r="Y3694" i="69"/>
  <c r="X3694" i="69"/>
  <c r="W3694" i="69"/>
  <c r="V3694" i="69"/>
  <c r="U3694" i="69"/>
  <c r="AA3693" i="69"/>
  <c r="Z3693" i="69"/>
  <c r="Y3693" i="69"/>
  <c r="X3693" i="69"/>
  <c r="W3693" i="69"/>
  <c r="V3693" i="69"/>
  <c r="U3693" i="69"/>
  <c r="AA3692" i="69"/>
  <c r="Z3692" i="69"/>
  <c r="Y3692" i="69"/>
  <c r="X3692" i="69"/>
  <c r="W3692" i="69"/>
  <c r="V3692" i="69"/>
  <c r="U3692" i="69"/>
  <c r="AA3691" i="69"/>
  <c r="Z3691" i="69"/>
  <c r="Y3691" i="69"/>
  <c r="X3691" i="69"/>
  <c r="W3691" i="69"/>
  <c r="V3691" i="69"/>
  <c r="U3691" i="69"/>
  <c r="AA3690" i="69"/>
  <c r="Z3690" i="69"/>
  <c r="Y3690" i="69"/>
  <c r="X3690" i="69"/>
  <c r="W3690" i="69"/>
  <c r="V3690" i="69"/>
  <c r="U3690" i="69"/>
  <c r="AA3689" i="69"/>
  <c r="Z3689" i="69"/>
  <c r="Y3689" i="69"/>
  <c r="X3689" i="69"/>
  <c r="W3689" i="69"/>
  <c r="V3689" i="69"/>
  <c r="U3689" i="69"/>
  <c r="AA3688" i="69"/>
  <c r="Z3688" i="69"/>
  <c r="Y3688" i="69"/>
  <c r="X3688" i="69"/>
  <c r="W3688" i="69"/>
  <c r="V3688" i="69"/>
  <c r="U3688" i="69"/>
  <c r="AA3687" i="69"/>
  <c r="Z3687" i="69"/>
  <c r="Y3687" i="69"/>
  <c r="X3687" i="69"/>
  <c r="W3687" i="69"/>
  <c r="V3687" i="69"/>
  <c r="U3687" i="69"/>
  <c r="AA3686" i="69"/>
  <c r="Z3686" i="69"/>
  <c r="Y3686" i="69"/>
  <c r="X3686" i="69"/>
  <c r="W3686" i="69"/>
  <c r="V3686" i="69"/>
  <c r="U3686" i="69"/>
  <c r="AA3685" i="69"/>
  <c r="Z3685" i="69"/>
  <c r="Y3685" i="69"/>
  <c r="X3685" i="69"/>
  <c r="W3685" i="69"/>
  <c r="V3685" i="69"/>
  <c r="U3685" i="69"/>
  <c r="AA3684" i="69"/>
  <c r="Z3684" i="69"/>
  <c r="Y3684" i="69"/>
  <c r="X3684" i="69"/>
  <c r="W3684" i="69"/>
  <c r="V3684" i="69"/>
  <c r="U3684" i="69"/>
  <c r="AA3683" i="69"/>
  <c r="Z3683" i="69"/>
  <c r="Y3683" i="69"/>
  <c r="X3683" i="69"/>
  <c r="W3683" i="69"/>
  <c r="V3683" i="69"/>
  <c r="U3683" i="69"/>
  <c r="AA3682" i="69"/>
  <c r="Z3682" i="69"/>
  <c r="Y3682" i="69"/>
  <c r="X3682" i="69"/>
  <c r="W3682" i="69"/>
  <c r="V3682" i="69"/>
  <c r="U3682" i="69"/>
  <c r="AA3681" i="69"/>
  <c r="Z3681" i="69"/>
  <c r="Y3681" i="69"/>
  <c r="X3681" i="69"/>
  <c r="W3681" i="69"/>
  <c r="V3681" i="69"/>
  <c r="U3681" i="69"/>
  <c r="AA3680" i="69"/>
  <c r="Z3680" i="69"/>
  <c r="Y3680" i="69"/>
  <c r="X3680" i="69"/>
  <c r="W3680" i="69"/>
  <c r="V3680" i="69"/>
  <c r="U3680" i="69"/>
  <c r="AA3679" i="69"/>
  <c r="Z3679" i="69"/>
  <c r="Y3679" i="69"/>
  <c r="X3679" i="69"/>
  <c r="W3679" i="69"/>
  <c r="V3679" i="69"/>
  <c r="U3679" i="69"/>
  <c r="AA3678" i="69"/>
  <c r="Z3678" i="69"/>
  <c r="Y3678" i="69"/>
  <c r="X3678" i="69"/>
  <c r="W3678" i="69"/>
  <c r="V3678" i="69"/>
  <c r="U3678" i="69"/>
  <c r="AA3677" i="69"/>
  <c r="Z3677" i="69"/>
  <c r="Y3677" i="69"/>
  <c r="X3677" i="69"/>
  <c r="W3677" i="69"/>
  <c r="V3677" i="69"/>
  <c r="U3677" i="69"/>
  <c r="AA3676" i="69"/>
  <c r="Z3676" i="69"/>
  <c r="Y3676" i="69"/>
  <c r="X3676" i="69"/>
  <c r="W3676" i="69"/>
  <c r="V3676" i="69"/>
  <c r="U3676" i="69"/>
  <c r="AA3675" i="69"/>
  <c r="Z3675" i="69"/>
  <c r="Y3675" i="69"/>
  <c r="X3675" i="69"/>
  <c r="W3675" i="69"/>
  <c r="V3675" i="69"/>
  <c r="U3675" i="69"/>
  <c r="AA3674" i="69"/>
  <c r="Z3674" i="69"/>
  <c r="Y3674" i="69"/>
  <c r="X3674" i="69"/>
  <c r="W3674" i="69"/>
  <c r="V3674" i="69"/>
  <c r="U3674" i="69"/>
  <c r="AA3673" i="69"/>
  <c r="Z3673" i="69"/>
  <c r="Y3673" i="69"/>
  <c r="X3673" i="69"/>
  <c r="W3673" i="69"/>
  <c r="V3673" i="69"/>
  <c r="U3673" i="69"/>
  <c r="AA3672" i="69"/>
  <c r="Z3672" i="69"/>
  <c r="Y3672" i="69"/>
  <c r="X3672" i="69"/>
  <c r="W3672" i="69"/>
  <c r="V3672" i="69"/>
  <c r="U3672" i="69"/>
  <c r="AA3671" i="69"/>
  <c r="Z3671" i="69"/>
  <c r="Y3671" i="69"/>
  <c r="X3671" i="69"/>
  <c r="W3671" i="69"/>
  <c r="V3671" i="69"/>
  <c r="U3671" i="69"/>
  <c r="AA3670" i="69"/>
  <c r="Z3670" i="69"/>
  <c r="Y3670" i="69"/>
  <c r="X3670" i="69"/>
  <c r="W3670" i="69"/>
  <c r="V3670" i="69"/>
  <c r="U3670" i="69"/>
  <c r="AA3669" i="69"/>
  <c r="Z3669" i="69"/>
  <c r="Y3669" i="69"/>
  <c r="X3669" i="69"/>
  <c r="W3669" i="69"/>
  <c r="V3669" i="69"/>
  <c r="U3669" i="69"/>
  <c r="AA3668" i="69"/>
  <c r="Z3668" i="69"/>
  <c r="Y3668" i="69"/>
  <c r="X3668" i="69"/>
  <c r="W3668" i="69"/>
  <c r="V3668" i="69"/>
  <c r="U3668" i="69"/>
  <c r="AA3667" i="69"/>
  <c r="Z3667" i="69"/>
  <c r="Y3667" i="69"/>
  <c r="X3667" i="69"/>
  <c r="W3667" i="69"/>
  <c r="V3667" i="69"/>
  <c r="U3667" i="69"/>
  <c r="AA3666" i="69"/>
  <c r="Z3666" i="69"/>
  <c r="Y3666" i="69"/>
  <c r="X3666" i="69"/>
  <c r="W3666" i="69"/>
  <c r="V3666" i="69"/>
  <c r="U3666" i="69"/>
  <c r="AA3665" i="69"/>
  <c r="Z3665" i="69"/>
  <c r="Y3665" i="69"/>
  <c r="X3665" i="69"/>
  <c r="W3665" i="69"/>
  <c r="V3665" i="69"/>
  <c r="U3665" i="69"/>
  <c r="AA3664" i="69"/>
  <c r="Z3664" i="69"/>
  <c r="Y3664" i="69"/>
  <c r="X3664" i="69"/>
  <c r="W3664" i="69"/>
  <c r="V3664" i="69"/>
  <c r="U3664" i="69"/>
  <c r="AA3663" i="69"/>
  <c r="Z3663" i="69"/>
  <c r="Y3663" i="69"/>
  <c r="X3663" i="69"/>
  <c r="W3663" i="69"/>
  <c r="V3663" i="69"/>
  <c r="U3663" i="69"/>
  <c r="AA3662" i="69"/>
  <c r="Z3662" i="69"/>
  <c r="Y3662" i="69"/>
  <c r="X3662" i="69"/>
  <c r="W3662" i="69"/>
  <c r="V3662" i="69"/>
  <c r="U3662" i="69"/>
  <c r="AA3661" i="69"/>
  <c r="Z3661" i="69"/>
  <c r="Y3661" i="69"/>
  <c r="X3661" i="69"/>
  <c r="W3661" i="69"/>
  <c r="V3661" i="69"/>
  <c r="U3661" i="69"/>
  <c r="AA3660" i="69"/>
  <c r="Z3660" i="69"/>
  <c r="Y3660" i="69"/>
  <c r="X3660" i="69"/>
  <c r="W3660" i="69"/>
  <c r="V3660" i="69"/>
  <c r="U3660" i="69"/>
  <c r="AA3659" i="69"/>
  <c r="Z3659" i="69"/>
  <c r="Y3659" i="69"/>
  <c r="X3659" i="69"/>
  <c r="W3659" i="69"/>
  <c r="V3659" i="69"/>
  <c r="U3659" i="69"/>
  <c r="AA3658" i="69"/>
  <c r="Z3658" i="69"/>
  <c r="Y3658" i="69"/>
  <c r="X3658" i="69"/>
  <c r="W3658" i="69"/>
  <c r="V3658" i="69"/>
  <c r="U3658" i="69"/>
  <c r="AA3657" i="69"/>
  <c r="Z3657" i="69"/>
  <c r="Y3657" i="69"/>
  <c r="X3657" i="69"/>
  <c r="W3657" i="69"/>
  <c r="V3657" i="69"/>
  <c r="U3657" i="69"/>
  <c r="AA3656" i="69"/>
  <c r="Z3656" i="69"/>
  <c r="Y3656" i="69"/>
  <c r="X3656" i="69"/>
  <c r="W3656" i="69"/>
  <c r="V3656" i="69"/>
  <c r="U3656" i="69"/>
  <c r="AA3655" i="69"/>
  <c r="Z3655" i="69"/>
  <c r="Y3655" i="69"/>
  <c r="X3655" i="69"/>
  <c r="W3655" i="69"/>
  <c r="V3655" i="69"/>
  <c r="U3655" i="69"/>
  <c r="AA3654" i="69"/>
  <c r="Z3654" i="69"/>
  <c r="Y3654" i="69"/>
  <c r="X3654" i="69"/>
  <c r="W3654" i="69"/>
  <c r="V3654" i="69"/>
  <c r="U3654" i="69"/>
  <c r="AA3653" i="69"/>
  <c r="Z3653" i="69"/>
  <c r="Y3653" i="69"/>
  <c r="X3653" i="69"/>
  <c r="W3653" i="69"/>
  <c r="V3653" i="69"/>
  <c r="U3653" i="69"/>
  <c r="AA3652" i="69"/>
  <c r="Z3652" i="69"/>
  <c r="Y3652" i="69"/>
  <c r="X3652" i="69"/>
  <c r="W3652" i="69"/>
  <c r="V3652" i="69"/>
  <c r="U3652" i="69"/>
  <c r="AA3651" i="69"/>
  <c r="Z3651" i="69"/>
  <c r="Y3651" i="69"/>
  <c r="X3651" i="69"/>
  <c r="W3651" i="69"/>
  <c r="V3651" i="69"/>
  <c r="U3651" i="69"/>
  <c r="AA3650" i="69"/>
  <c r="Z3650" i="69"/>
  <c r="Y3650" i="69"/>
  <c r="X3650" i="69"/>
  <c r="W3650" i="69"/>
  <c r="V3650" i="69"/>
  <c r="U3650" i="69"/>
  <c r="AA3649" i="69"/>
  <c r="Z3649" i="69"/>
  <c r="Y3649" i="69"/>
  <c r="X3649" i="69"/>
  <c r="W3649" i="69"/>
  <c r="V3649" i="69"/>
  <c r="U3649" i="69"/>
  <c r="AA3648" i="69"/>
  <c r="Z3648" i="69"/>
  <c r="Y3648" i="69"/>
  <c r="X3648" i="69"/>
  <c r="W3648" i="69"/>
  <c r="V3648" i="69"/>
  <c r="U3648" i="69"/>
  <c r="AA3647" i="69"/>
  <c r="Z3647" i="69"/>
  <c r="Y3647" i="69"/>
  <c r="X3647" i="69"/>
  <c r="W3647" i="69"/>
  <c r="V3647" i="69"/>
  <c r="U3647" i="69"/>
  <c r="AA3646" i="69"/>
  <c r="Z3646" i="69"/>
  <c r="Y3646" i="69"/>
  <c r="X3646" i="69"/>
  <c r="W3646" i="69"/>
  <c r="V3646" i="69"/>
  <c r="U3646" i="69"/>
  <c r="AA3645" i="69"/>
  <c r="Z3645" i="69"/>
  <c r="Y3645" i="69"/>
  <c r="X3645" i="69"/>
  <c r="W3645" i="69"/>
  <c r="V3645" i="69"/>
  <c r="U3645" i="69"/>
  <c r="AA3644" i="69"/>
  <c r="Z3644" i="69"/>
  <c r="Y3644" i="69"/>
  <c r="X3644" i="69"/>
  <c r="W3644" i="69"/>
  <c r="V3644" i="69"/>
  <c r="U3644" i="69"/>
  <c r="AA3643" i="69"/>
  <c r="Z3643" i="69"/>
  <c r="Y3643" i="69"/>
  <c r="X3643" i="69"/>
  <c r="W3643" i="69"/>
  <c r="V3643" i="69"/>
  <c r="U3643" i="69"/>
  <c r="AA3642" i="69"/>
  <c r="Z3642" i="69"/>
  <c r="Y3642" i="69"/>
  <c r="X3642" i="69"/>
  <c r="W3642" i="69"/>
  <c r="V3642" i="69"/>
  <c r="U3642" i="69"/>
  <c r="AA3641" i="69"/>
  <c r="Z3641" i="69"/>
  <c r="Y3641" i="69"/>
  <c r="X3641" i="69"/>
  <c r="W3641" i="69"/>
  <c r="V3641" i="69"/>
  <c r="U3641" i="69"/>
  <c r="AA3640" i="69"/>
  <c r="Z3640" i="69"/>
  <c r="Y3640" i="69"/>
  <c r="X3640" i="69"/>
  <c r="W3640" i="69"/>
  <c r="V3640" i="69"/>
  <c r="U3640" i="69"/>
  <c r="AA3639" i="69"/>
  <c r="Z3639" i="69"/>
  <c r="Y3639" i="69"/>
  <c r="X3639" i="69"/>
  <c r="W3639" i="69"/>
  <c r="V3639" i="69"/>
  <c r="U3639" i="69"/>
  <c r="AA3638" i="69"/>
  <c r="Z3638" i="69"/>
  <c r="Y3638" i="69"/>
  <c r="X3638" i="69"/>
  <c r="W3638" i="69"/>
  <c r="V3638" i="69"/>
  <c r="U3638" i="69"/>
  <c r="AA3637" i="69"/>
  <c r="Z3637" i="69"/>
  <c r="Y3637" i="69"/>
  <c r="X3637" i="69"/>
  <c r="W3637" i="69"/>
  <c r="V3637" i="69"/>
  <c r="U3637" i="69"/>
  <c r="AA3636" i="69"/>
  <c r="Z3636" i="69"/>
  <c r="Y3636" i="69"/>
  <c r="X3636" i="69"/>
  <c r="W3636" i="69"/>
  <c r="V3636" i="69"/>
  <c r="U3636" i="69"/>
  <c r="AA3635" i="69"/>
  <c r="Z3635" i="69"/>
  <c r="Y3635" i="69"/>
  <c r="X3635" i="69"/>
  <c r="W3635" i="69"/>
  <c r="V3635" i="69"/>
  <c r="U3635" i="69"/>
  <c r="AA3634" i="69"/>
  <c r="Z3634" i="69"/>
  <c r="Y3634" i="69"/>
  <c r="X3634" i="69"/>
  <c r="W3634" i="69"/>
  <c r="V3634" i="69"/>
  <c r="U3634" i="69"/>
  <c r="AA3633" i="69"/>
  <c r="Z3633" i="69"/>
  <c r="Y3633" i="69"/>
  <c r="X3633" i="69"/>
  <c r="W3633" i="69"/>
  <c r="V3633" i="69"/>
  <c r="U3633" i="69"/>
  <c r="AA3632" i="69"/>
  <c r="Z3632" i="69"/>
  <c r="Y3632" i="69"/>
  <c r="X3632" i="69"/>
  <c r="W3632" i="69"/>
  <c r="V3632" i="69"/>
  <c r="U3632" i="69"/>
  <c r="AA3631" i="69"/>
  <c r="Z3631" i="69"/>
  <c r="Y3631" i="69"/>
  <c r="X3631" i="69"/>
  <c r="W3631" i="69"/>
  <c r="V3631" i="69"/>
  <c r="U3631" i="69"/>
  <c r="AA3630" i="69"/>
  <c r="Z3630" i="69"/>
  <c r="Y3630" i="69"/>
  <c r="X3630" i="69"/>
  <c r="W3630" i="69"/>
  <c r="V3630" i="69"/>
  <c r="U3630" i="69"/>
  <c r="AA3629" i="69"/>
  <c r="Z3629" i="69"/>
  <c r="Y3629" i="69"/>
  <c r="X3629" i="69"/>
  <c r="W3629" i="69"/>
  <c r="V3629" i="69"/>
  <c r="U3629" i="69"/>
  <c r="AA3628" i="69"/>
  <c r="Z3628" i="69"/>
  <c r="Y3628" i="69"/>
  <c r="X3628" i="69"/>
  <c r="W3628" i="69"/>
  <c r="V3628" i="69"/>
  <c r="U3628" i="69"/>
  <c r="AA3627" i="69"/>
  <c r="Z3627" i="69"/>
  <c r="Y3627" i="69"/>
  <c r="X3627" i="69"/>
  <c r="W3627" i="69"/>
  <c r="V3627" i="69"/>
  <c r="U3627" i="69"/>
  <c r="AA3626" i="69"/>
  <c r="Z3626" i="69"/>
  <c r="Y3626" i="69"/>
  <c r="X3626" i="69"/>
  <c r="W3626" i="69"/>
  <c r="V3626" i="69"/>
  <c r="U3626" i="69"/>
  <c r="AA3625" i="69"/>
  <c r="Z3625" i="69"/>
  <c r="Y3625" i="69"/>
  <c r="X3625" i="69"/>
  <c r="W3625" i="69"/>
  <c r="V3625" i="69"/>
  <c r="U3625" i="69"/>
  <c r="AA3624" i="69"/>
  <c r="Z3624" i="69"/>
  <c r="Y3624" i="69"/>
  <c r="X3624" i="69"/>
  <c r="W3624" i="69"/>
  <c r="V3624" i="69"/>
  <c r="U3624" i="69"/>
  <c r="AA3623" i="69"/>
  <c r="Z3623" i="69"/>
  <c r="Y3623" i="69"/>
  <c r="X3623" i="69"/>
  <c r="W3623" i="69"/>
  <c r="V3623" i="69"/>
  <c r="U3623" i="69"/>
  <c r="AA3622" i="69"/>
  <c r="Z3622" i="69"/>
  <c r="Y3622" i="69"/>
  <c r="X3622" i="69"/>
  <c r="W3622" i="69"/>
  <c r="V3622" i="69"/>
  <c r="U3622" i="69"/>
  <c r="AA3621" i="69"/>
  <c r="Z3621" i="69"/>
  <c r="Y3621" i="69"/>
  <c r="X3621" i="69"/>
  <c r="W3621" i="69"/>
  <c r="V3621" i="69"/>
  <c r="U3621" i="69"/>
  <c r="AA3620" i="69"/>
  <c r="Z3620" i="69"/>
  <c r="Y3620" i="69"/>
  <c r="X3620" i="69"/>
  <c r="W3620" i="69"/>
  <c r="V3620" i="69"/>
  <c r="U3620" i="69"/>
  <c r="AA3619" i="69"/>
  <c r="Z3619" i="69"/>
  <c r="Y3619" i="69"/>
  <c r="X3619" i="69"/>
  <c r="W3619" i="69"/>
  <c r="V3619" i="69"/>
  <c r="U3619" i="69"/>
  <c r="AA3618" i="69"/>
  <c r="Z3618" i="69"/>
  <c r="Y3618" i="69"/>
  <c r="X3618" i="69"/>
  <c r="W3618" i="69"/>
  <c r="V3618" i="69"/>
  <c r="U3618" i="69"/>
  <c r="AA3617" i="69"/>
  <c r="Z3617" i="69"/>
  <c r="Y3617" i="69"/>
  <c r="X3617" i="69"/>
  <c r="W3617" i="69"/>
  <c r="V3617" i="69"/>
  <c r="U3617" i="69"/>
  <c r="AA3616" i="69"/>
  <c r="Z3616" i="69"/>
  <c r="Y3616" i="69"/>
  <c r="X3616" i="69"/>
  <c r="W3616" i="69"/>
  <c r="V3616" i="69"/>
  <c r="U3616" i="69"/>
  <c r="AA3615" i="69"/>
  <c r="Z3615" i="69"/>
  <c r="Y3615" i="69"/>
  <c r="X3615" i="69"/>
  <c r="W3615" i="69"/>
  <c r="V3615" i="69"/>
  <c r="U3615" i="69"/>
  <c r="AA3614" i="69"/>
  <c r="Z3614" i="69"/>
  <c r="Y3614" i="69"/>
  <c r="X3614" i="69"/>
  <c r="W3614" i="69"/>
  <c r="V3614" i="69"/>
  <c r="U3614" i="69"/>
  <c r="AA3613" i="69"/>
  <c r="Z3613" i="69"/>
  <c r="Y3613" i="69"/>
  <c r="X3613" i="69"/>
  <c r="W3613" i="69"/>
  <c r="V3613" i="69"/>
  <c r="U3613" i="69"/>
  <c r="AA3612" i="69"/>
  <c r="Z3612" i="69"/>
  <c r="Y3612" i="69"/>
  <c r="X3612" i="69"/>
  <c r="W3612" i="69"/>
  <c r="V3612" i="69"/>
  <c r="U3612" i="69"/>
  <c r="AA3611" i="69"/>
  <c r="Z3611" i="69"/>
  <c r="Y3611" i="69"/>
  <c r="X3611" i="69"/>
  <c r="W3611" i="69"/>
  <c r="V3611" i="69"/>
  <c r="U3611" i="69"/>
  <c r="AA3610" i="69"/>
  <c r="Z3610" i="69"/>
  <c r="Y3610" i="69"/>
  <c r="X3610" i="69"/>
  <c r="W3610" i="69"/>
  <c r="V3610" i="69"/>
  <c r="U3610" i="69"/>
  <c r="AA3609" i="69"/>
  <c r="Z3609" i="69"/>
  <c r="Y3609" i="69"/>
  <c r="X3609" i="69"/>
  <c r="W3609" i="69"/>
  <c r="V3609" i="69"/>
  <c r="U3609" i="69"/>
  <c r="AA3608" i="69"/>
  <c r="Z3608" i="69"/>
  <c r="Y3608" i="69"/>
  <c r="X3608" i="69"/>
  <c r="W3608" i="69"/>
  <c r="V3608" i="69"/>
  <c r="U3608" i="69"/>
  <c r="AA3607" i="69"/>
  <c r="Z3607" i="69"/>
  <c r="Y3607" i="69"/>
  <c r="X3607" i="69"/>
  <c r="W3607" i="69"/>
  <c r="V3607" i="69"/>
  <c r="U3607" i="69"/>
  <c r="AA3606" i="69"/>
  <c r="Z3606" i="69"/>
  <c r="Y3606" i="69"/>
  <c r="X3606" i="69"/>
  <c r="W3606" i="69"/>
  <c r="V3606" i="69"/>
  <c r="U3606" i="69"/>
  <c r="AA3605" i="69"/>
  <c r="Z3605" i="69"/>
  <c r="Y3605" i="69"/>
  <c r="X3605" i="69"/>
  <c r="W3605" i="69"/>
  <c r="V3605" i="69"/>
  <c r="U3605" i="69"/>
  <c r="AA3604" i="69"/>
  <c r="Z3604" i="69"/>
  <c r="Y3604" i="69"/>
  <c r="X3604" i="69"/>
  <c r="W3604" i="69"/>
  <c r="V3604" i="69"/>
  <c r="U3604" i="69"/>
  <c r="AA3603" i="69"/>
  <c r="Z3603" i="69"/>
  <c r="Y3603" i="69"/>
  <c r="X3603" i="69"/>
  <c r="W3603" i="69"/>
  <c r="V3603" i="69"/>
  <c r="U3603" i="69"/>
  <c r="AA3602" i="69"/>
  <c r="Z3602" i="69"/>
  <c r="Y3602" i="69"/>
  <c r="X3602" i="69"/>
  <c r="W3602" i="69"/>
  <c r="V3602" i="69"/>
  <c r="U3602" i="69"/>
  <c r="AA3601" i="69"/>
  <c r="Z3601" i="69"/>
  <c r="Y3601" i="69"/>
  <c r="X3601" i="69"/>
  <c r="W3601" i="69"/>
  <c r="V3601" i="69"/>
  <c r="U3601" i="69"/>
  <c r="AA3600" i="69"/>
  <c r="Z3600" i="69"/>
  <c r="Y3600" i="69"/>
  <c r="X3600" i="69"/>
  <c r="W3600" i="69"/>
  <c r="V3600" i="69"/>
  <c r="U3600" i="69"/>
  <c r="AA3599" i="69"/>
  <c r="Z3599" i="69"/>
  <c r="Y3599" i="69"/>
  <c r="X3599" i="69"/>
  <c r="W3599" i="69"/>
  <c r="V3599" i="69"/>
  <c r="U3599" i="69"/>
  <c r="AA3598" i="69"/>
  <c r="Z3598" i="69"/>
  <c r="Y3598" i="69"/>
  <c r="X3598" i="69"/>
  <c r="W3598" i="69"/>
  <c r="V3598" i="69"/>
  <c r="U3598" i="69"/>
  <c r="AA3597" i="69"/>
  <c r="Z3597" i="69"/>
  <c r="Y3597" i="69"/>
  <c r="X3597" i="69"/>
  <c r="W3597" i="69"/>
  <c r="V3597" i="69"/>
  <c r="U3597" i="69"/>
  <c r="AA3596" i="69"/>
  <c r="Z3596" i="69"/>
  <c r="Y3596" i="69"/>
  <c r="X3596" i="69"/>
  <c r="W3596" i="69"/>
  <c r="V3596" i="69"/>
  <c r="U3596" i="69"/>
  <c r="AA3595" i="69"/>
  <c r="Z3595" i="69"/>
  <c r="Y3595" i="69"/>
  <c r="X3595" i="69"/>
  <c r="W3595" i="69"/>
  <c r="V3595" i="69"/>
  <c r="U3595" i="69"/>
  <c r="AA3594" i="69"/>
  <c r="Z3594" i="69"/>
  <c r="Y3594" i="69"/>
  <c r="X3594" i="69"/>
  <c r="W3594" i="69"/>
  <c r="V3594" i="69"/>
  <c r="U3594" i="69"/>
  <c r="AA3593" i="69"/>
  <c r="Z3593" i="69"/>
  <c r="Y3593" i="69"/>
  <c r="X3593" i="69"/>
  <c r="W3593" i="69"/>
  <c r="V3593" i="69"/>
  <c r="U3593" i="69"/>
  <c r="AA3592" i="69"/>
  <c r="Z3592" i="69"/>
  <c r="Y3592" i="69"/>
  <c r="X3592" i="69"/>
  <c r="W3592" i="69"/>
  <c r="V3592" i="69"/>
  <c r="U3592" i="69"/>
  <c r="AA3591" i="69"/>
  <c r="Z3591" i="69"/>
  <c r="Y3591" i="69"/>
  <c r="X3591" i="69"/>
  <c r="W3591" i="69"/>
  <c r="V3591" i="69"/>
  <c r="U3591" i="69"/>
  <c r="AA3590" i="69"/>
  <c r="Z3590" i="69"/>
  <c r="Y3590" i="69"/>
  <c r="X3590" i="69"/>
  <c r="W3590" i="69"/>
  <c r="V3590" i="69"/>
  <c r="U3590" i="69"/>
  <c r="AA3589" i="69"/>
  <c r="Z3589" i="69"/>
  <c r="Y3589" i="69"/>
  <c r="X3589" i="69"/>
  <c r="W3589" i="69"/>
  <c r="V3589" i="69"/>
  <c r="U3589" i="69"/>
  <c r="AA3588" i="69"/>
  <c r="Z3588" i="69"/>
  <c r="Y3588" i="69"/>
  <c r="X3588" i="69"/>
  <c r="W3588" i="69"/>
  <c r="V3588" i="69"/>
  <c r="U3588" i="69"/>
  <c r="AA3587" i="69"/>
  <c r="Z3587" i="69"/>
  <c r="Y3587" i="69"/>
  <c r="X3587" i="69"/>
  <c r="W3587" i="69"/>
  <c r="V3587" i="69"/>
  <c r="U3587" i="69"/>
  <c r="AA3586" i="69"/>
  <c r="Z3586" i="69"/>
  <c r="Y3586" i="69"/>
  <c r="X3586" i="69"/>
  <c r="W3586" i="69"/>
  <c r="V3586" i="69"/>
  <c r="U3586" i="69"/>
  <c r="AA3585" i="69"/>
  <c r="Z3585" i="69"/>
  <c r="Y3585" i="69"/>
  <c r="X3585" i="69"/>
  <c r="W3585" i="69"/>
  <c r="V3585" i="69"/>
  <c r="U3585" i="69"/>
  <c r="AA3584" i="69"/>
  <c r="Z3584" i="69"/>
  <c r="Y3584" i="69"/>
  <c r="X3584" i="69"/>
  <c r="W3584" i="69"/>
  <c r="V3584" i="69"/>
  <c r="U3584" i="69"/>
  <c r="AA3583" i="69"/>
  <c r="Z3583" i="69"/>
  <c r="Y3583" i="69"/>
  <c r="X3583" i="69"/>
  <c r="W3583" i="69"/>
  <c r="V3583" i="69"/>
  <c r="U3583" i="69"/>
  <c r="AA3582" i="69"/>
  <c r="Z3582" i="69"/>
  <c r="Y3582" i="69"/>
  <c r="X3582" i="69"/>
  <c r="W3582" i="69"/>
  <c r="V3582" i="69"/>
  <c r="U3582" i="69"/>
  <c r="AA3581" i="69"/>
  <c r="Z3581" i="69"/>
  <c r="Y3581" i="69"/>
  <c r="X3581" i="69"/>
  <c r="W3581" i="69"/>
  <c r="V3581" i="69"/>
  <c r="U3581" i="69"/>
  <c r="AA3580" i="69"/>
  <c r="Z3580" i="69"/>
  <c r="Y3580" i="69"/>
  <c r="X3580" i="69"/>
  <c r="W3580" i="69"/>
  <c r="V3580" i="69"/>
  <c r="U3580" i="69"/>
  <c r="AA3579" i="69"/>
  <c r="Z3579" i="69"/>
  <c r="Y3579" i="69"/>
  <c r="X3579" i="69"/>
  <c r="W3579" i="69"/>
  <c r="V3579" i="69"/>
  <c r="U3579" i="69"/>
  <c r="AA3578" i="69"/>
  <c r="Z3578" i="69"/>
  <c r="Y3578" i="69"/>
  <c r="X3578" i="69"/>
  <c r="W3578" i="69"/>
  <c r="V3578" i="69"/>
  <c r="U3578" i="69"/>
  <c r="AA3577" i="69"/>
  <c r="Z3577" i="69"/>
  <c r="Y3577" i="69"/>
  <c r="X3577" i="69"/>
  <c r="W3577" i="69"/>
  <c r="V3577" i="69"/>
  <c r="U3577" i="69"/>
  <c r="AA3576" i="69"/>
  <c r="Z3576" i="69"/>
  <c r="Y3576" i="69"/>
  <c r="X3576" i="69"/>
  <c r="W3576" i="69"/>
  <c r="V3576" i="69"/>
  <c r="U3576" i="69"/>
  <c r="AA3575" i="69"/>
  <c r="Z3575" i="69"/>
  <c r="Y3575" i="69"/>
  <c r="X3575" i="69"/>
  <c r="W3575" i="69"/>
  <c r="V3575" i="69"/>
  <c r="U3575" i="69"/>
  <c r="AA3574" i="69"/>
  <c r="Z3574" i="69"/>
  <c r="Y3574" i="69"/>
  <c r="X3574" i="69"/>
  <c r="W3574" i="69"/>
  <c r="V3574" i="69"/>
  <c r="U3574" i="69"/>
  <c r="AA3573" i="69"/>
  <c r="Z3573" i="69"/>
  <c r="Y3573" i="69"/>
  <c r="X3573" i="69"/>
  <c r="W3573" i="69"/>
  <c r="V3573" i="69"/>
  <c r="U3573" i="69"/>
  <c r="AA3572" i="69"/>
  <c r="Z3572" i="69"/>
  <c r="Y3572" i="69"/>
  <c r="X3572" i="69"/>
  <c r="W3572" i="69"/>
  <c r="V3572" i="69"/>
  <c r="U3572" i="69"/>
  <c r="AA3571" i="69"/>
  <c r="Z3571" i="69"/>
  <c r="Y3571" i="69"/>
  <c r="X3571" i="69"/>
  <c r="W3571" i="69"/>
  <c r="V3571" i="69"/>
  <c r="U3571" i="69"/>
  <c r="AA3570" i="69"/>
  <c r="Z3570" i="69"/>
  <c r="Y3570" i="69"/>
  <c r="X3570" i="69"/>
  <c r="W3570" i="69"/>
  <c r="V3570" i="69"/>
  <c r="U3570" i="69"/>
  <c r="AA3569" i="69"/>
  <c r="Z3569" i="69"/>
  <c r="Y3569" i="69"/>
  <c r="X3569" i="69"/>
  <c r="W3569" i="69"/>
  <c r="V3569" i="69"/>
  <c r="U3569" i="69"/>
  <c r="AA3568" i="69"/>
  <c r="Z3568" i="69"/>
  <c r="Y3568" i="69"/>
  <c r="X3568" i="69"/>
  <c r="W3568" i="69"/>
  <c r="V3568" i="69"/>
  <c r="U3568" i="69"/>
  <c r="AA3567" i="69"/>
  <c r="Z3567" i="69"/>
  <c r="Y3567" i="69"/>
  <c r="X3567" i="69"/>
  <c r="W3567" i="69"/>
  <c r="V3567" i="69"/>
  <c r="U3567" i="69"/>
  <c r="AA3566" i="69"/>
  <c r="Z3566" i="69"/>
  <c r="Y3566" i="69"/>
  <c r="X3566" i="69"/>
  <c r="W3566" i="69"/>
  <c r="V3566" i="69"/>
  <c r="U3566" i="69"/>
  <c r="AA3565" i="69"/>
  <c r="Z3565" i="69"/>
  <c r="Y3565" i="69"/>
  <c r="X3565" i="69"/>
  <c r="W3565" i="69"/>
  <c r="V3565" i="69"/>
  <c r="U3565" i="69"/>
  <c r="AA3564" i="69"/>
  <c r="Z3564" i="69"/>
  <c r="Y3564" i="69"/>
  <c r="X3564" i="69"/>
  <c r="W3564" i="69"/>
  <c r="V3564" i="69"/>
  <c r="U3564" i="69"/>
  <c r="AA3563" i="69"/>
  <c r="Z3563" i="69"/>
  <c r="Y3563" i="69"/>
  <c r="X3563" i="69"/>
  <c r="W3563" i="69"/>
  <c r="V3563" i="69"/>
  <c r="U3563" i="69"/>
  <c r="AA3562" i="69"/>
  <c r="Z3562" i="69"/>
  <c r="Y3562" i="69"/>
  <c r="X3562" i="69"/>
  <c r="W3562" i="69"/>
  <c r="V3562" i="69"/>
  <c r="U3562" i="69"/>
  <c r="AA3561" i="69"/>
  <c r="Z3561" i="69"/>
  <c r="Y3561" i="69"/>
  <c r="X3561" i="69"/>
  <c r="W3561" i="69"/>
  <c r="V3561" i="69"/>
  <c r="U3561" i="69"/>
  <c r="AA3560" i="69"/>
  <c r="Z3560" i="69"/>
  <c r="Y3560" i="69"/>
  <c r="X3560" i="69"/>
  <c r="W3560" i="69"/>
  <c r="V3560" i="69"/>
  <c r="U3560" i="69"/>
  <c r="AA3559" i="69"/>
  <c r="Z3559" i="69"/>
  <c r="Y3559" i="69"/>
  <c r="X3559" i="69"/>
  <c r="W3559" i="69"/>
  <c r="V3559" i="69"/>
  <c r="U3559" i="69"/>
  <c r="AA3558" i="69"/>
  <c r="Z3558" i="69"/>
  <c r="Y3558" i="69"/>
  <c r="X3558" i="69"/>
  <c r="W3558" i="69"/>
  <c r="V3558" i="69"/>
  <c r="U3558" i="69"/>
  <c r="AA3557" i="69"/>
  <c r="Z3557" i="69"/>
  <c r="Y3557" i="69"/>
  <c r="X3557" i="69"/>
  <c r="W3557" i="69"/>
  <c r="V3557" i="69"/>
  <c r="U3557" i="69"/>
  <c r="AA3556" i="69"/>
  <c r="Z3556" i="69"/>
  <c r="Y3556" i="69"/>
  <c r="X3556" i="69"/>
  <c r="W3556" i="69"/>
  <c r="V3556" i="69"/>
  <c r="U3556" i="69"/>
  <c r="AA3555" i="69"/>
  <c r="Z3555" i="69"/>
  <c r="Y3555" i="69"/>
  <c r="X3555" i="69"/>
  <c r="W3555" i="69"/>
  <c r="V3555" i="69"/>
  <c r="U3555" i="69"/>
  <c r="AA3554" i="69"/>
  <c r="Z3554" i="69"/>
  <c r="Y3554" i="69"/>
  <c r="X3554" i="69"/>
  <c r="W3554" i="69"/>
  <c r="V3554" i="69"/>
  <c r="U3554" i="69"/>
  <c r="AA3553" i="69"/>
  <c r="Z3553" i="69"/>
  <c r="Y3553" i="69"/>
  <c r="X3553" i="69"/>
  <c r="W3553" i="69"/>
  <c r="V3553" i="69"/>
  <c r="U3553" i="69"/>
  <c r="AA3552" i="69"/>
  <c r="Z3552" i="69"/>
  <c r="Y3552" i="69"/>
  <c r="X3552" i="69"/>
  <c r="W3552" i="69"/>
  <c r="V3552" i="69"/>
  <c r="U3552" i="69"/>
  <c r="AA3551" i="69"/>
  <c r="Z3551" i="69"/>
  <c r="Y3551" i="69"/>
  <c r="X3551" i="69"/>
  <c r="W3551" i="69"/>
  <c r="V3551" i="69"/>
  <c r="U3551" i="69"/>
  <c r="AA3550" i="69"/>
  <c r="Z3550" i="69"/>
  <c r="Y3550" i="69"/>
  <c r="X3550" i="69"/>
  <c r="W3550" i="69"/>
  <c r="V3550" i="69"/>
  <c r="U3550" i="69"/>
  <c r="AA3549" i="69"/>
  <c r="Z3549" i="69"/>
  <c r="Y3549" i="69"/>
  <c r="X3549" i="69"/>
  <c r="W3549" i="69"/>
  <c r="V3549" i="69"/>
  <c r="U3549" i="69"/>
  <c r="AA3548" i="69"/>
  <c r="Z3548" i="69"/>
  <c r="Y3548" i="69"/>
  <c r="X3548" i="69"/>
  <c r="W3548" i="69"/>
  <c r="V3548" i="69"/>
  <c r="U3548" i="69"/>
  <c r="AA3547" i="69"/>
  <c r="Z3547" i="69"/>
  <c r="Y3547" i="69"/>
  <c r="X3547" i="69"/>
  <c r="W3547" i="69"/>
  <c r="V3547" i="69"/>
  <c r="U3547" i="69"/>
  <c r="AA3546" i="69"/>
  <c r="Z3546" i="69"/>
  <c r="Y3546" i="69"/>
  <c r="X3546" i="69"/>
  <c r="W3546" i="69"/>
  <c r="V3546" i="69"/>
  <c r="U3546" i="69"/>
  <c r="AA3545" i="69"/>
  <c r="Z3545" i="69"/>
  <c r="Y3545" i="69"/>
  <c r="X3545" i="69"/>
  <c r="W3545" i="69"/>
  <c r="V3545" i="69"/>
  <c r="U3545" i="69"/>
  <c r="AA3544" i="69"/>
  <c r="Z3544" i="69"/>
  <c r="Y3544" i="69"/>
  <c r="X3544" i="69"/>
  <c r="W3544" i="69"/>
  <c r="V3544" i="69"/>
  <c r="U3544" i="69"/>
  <c r="AA3543" i="69"/>
  <c r="Z3543" i="69"/>
  <c r="Y3543" i="69"/>
  <c r="X3543" i="69"/>
  <c r="W3543" i="69"/>
  <c r="V3543" i="69"/>
  <c r="U3543" i="69"/>
  <c r="AA3542" i="69"/>
  <c r="Z3542" i="69"/>
  <c r="Y3542" i="69"/>
  <c r="X3542" i="69"/>
  <c r="W3542" i="69"/>
  <c r="V3542" i="69"/>
  <c r="U3542" i="69"/>
  <c r="AA3541" i="69"/>
  <c r="Z3541" i="69"/>
  <c r="Y3541" i="69"/>
  <c r="X3541" i="69"/>
  <c r="W3541" i="69"/>
  <c r="V3541" i="69"/>
  <c r="U3541" i="69"/>
  <c r="AA3540" i="69"/>
  <c r="Z3540" i="69"/>
  <c r="Y3540" i="69"/>
  <c r="X3540" i="69"/>
  <c r="W3540" i="69"/>
  <c r="V3540" i="69"/>
  <c r="U3540" i="69"/>
  <c r="AA3539" i="69"/>
  <c r="Z3539" i="69"/>
  <c r="Y3539" i="69"/>
  <c r="X3539" i="69"/>
  <c r="W3539" i="69"/>
  <c r="V3539" i="69"/>
  <c r="U3539" i="69"/>
  <c r="AA3538" i="69"/>
  <c r="Z3538" i="69"/>
  <c r="Y3538" i="69"/>
  <c r="X3538" i="69"/>
  <c r="W3538" i="69"/>
  <c r="V3538" i="69"/>
  <c r="U3538" i="69"/>
  <c r="AA3537" i="69"/>
  <c r="Z3537" i="69"/>
  <c r="Y3537" i="69"/>
  <c r="X3537" i="69"/>
  <c r="W3537" i="69"/>
  <c r="V3537" i="69"/>
  <c r="U3537" i="69"/>
  <c r="AA3536" i="69"/>
  <c r="Z3536" i="69"/>
  <c r="Y3536" i="69"/>
  <c r="X3536" i="69"/>
  <c r="W3536" i="69"/>
  <c r="V3536" i="69"/>
  <c r="U3536" i="69"/>
  <c r="AA3535" i="69"/>
  <c r="Z3535" i="69"/>
  <c r="Y3535" i="69"/>
  <c r="X3535" i="69"/>
  <c r="W3535" i="69"/>
  <c r="V3535" i="69"/>
  <c r="U3535" i="69"/>
  <c r="AA3534" i="69"/>
  <c r="Z3534" i="69"/>
  <c r="Y3534" i="69"/>
  <c r="X3534" i="69"/>
  <c r="W3534" i="69"/>
  <c r="V3534" i="69"/>
  <c r="U3534" i="69"/>
  <c r="AA3533" i="69"/>
  <c r="Z3533" i="69"/>
  <c r="Y3533" i="69"/>
  <c r="X3533" i="69"/>
  <c r="W3533" i="69"/>
  <c r="V3533" i="69"/>
  <c r="U3533" i="69"/>
  <c r="AA3532" i="69"/>
  <c r="Z3532" i="69"/>
  <c r="Y3532" i="69"/>
  <c r="X3532" i="69"/>
  <c r="W3532" i="69"/>
  <c r="V3532" i="69"/>
  <c r="U3532" i="69"/>
  <c r="AA3531" i="69"/>
  <c r="Z3531" i="69"/>
  <c r="Y3531" i="69"/>
  <c r="X3531" i="69"/>
  <c r="W3531" i="69"/>
  <c r="V3531" i="69"/>
  <c r="U3531" i="69"/>
  <c r="AA3530" i="69"/>
  <c r="Z3530" i="69"/>
  <c r="Y3530" i="69"/>
  <c r="X3530" i="69"/>
  <c r="W3530" i="69"/>
  <c r="V3530" i="69"/>
  <c r="U3530" i="69"/>
  <c r="AA3529" i="69"/>
  <c r="Z3529" i="69"/>
  <c r="Y3529" i="69"/>
  <c r="X3529" i="69"/>
  <c r="W3529" i="69"/>
  <c r="V3529" i="69"/>
  <c r="U3529" i="69"/>
  <c r="AA3528" i="69"/>
  <c r="Z3528" i="69"/>
  <c r="Y3528" i="69"/>
  <c r="X3528" i="69"/>
  <c r="W3528" i="69"/>
  <c r="V3528" i="69"/>
  <c r="U3528" i="69"/>
  <c r="AA3527" i="69"/>
  <c r="Z3527" i="69"/>
  <c r="Y3527" i="69"/>
  <c r="X3527" i="69"/>
  <c r="W3527" i="69"/>
  <c r="V3527" i="69"/>
  <c r="U3527" i="69"/>
  <c r="AA3526" i="69"/>
  <c r="Z3526" i="69"/>
  <c r="Y3526" i="69"/>
  <c r="X3526" i="69"/>
  <c r="W3526" i="69"/>
  <c r="V3526" i="69"/>
  <c r="U3526" i="69"/>
  <c r="AA3525" i="69"/>
  <c r="Z3525" i="69"/>
  <c r="Y3525" i="69"/>
  <c r="X3525" i="69"/>
  <c r="W3525" i="69"/>
  <c r="V3525" i="69"/>
  <c r="U3525" i="69"/>
  <c r="AA3524" i="69"/>
  <c r="Z3524" i="69"/>
  <c r="Y3524" i="69"/>
  <c r="X3524" i="69"/>
  <c r="W3524" i="69"/>
  <c r="V3524" i="69"/>
  <c r="U3524" i="69"/>
  <c r="AA3523" i="69"/>
  <c r="Z3523" i="69"/>
  <c r="Y3523" i="69"/>
  <c r="X3523" i="69"/>
  <c r="W3523" i="69"/>
  <c r="V3523" i="69"/>
  <c r="U3523" i="69"/>
  <c r="AA3522" i="69"/>
  <c r="Z3522" i="69"/>
  <c r="Y3522" i="69"/>
  <c r="X3522" i="69"/>
  <c r="W3522" i="69"/>
  <c r="V3522" i="69"/>
  <c r="U3522" i="69"/>
  <c r="AA3521" i="69"/>
  <c r="Z3521" i="69"/>
  <c r="Y3521" i="69"/>
  <c r="X3521" i="69"/>
  <c r="W3521" i="69"/>
  <c r="V3521" i="69"/>
  <c r="U3521" i="69"/>
  <c r="AA3520" i="69"/>
  <c r="Z3520" i="69"/>
  <c r="Y3520" i="69"/>
  <c r="X3520" i="69"/>
  <c r="W3520" i="69"/>
  <c r="V3520" i="69"/>
  <c r="U3520" i="69"/>
  <c r="AA3519" i="69"/>
  <c r="Z3519" i="69"/>
  <c r="Y3519" i="69"/>
  <c r="X3519" i="69"/>
  <c r="W3519" i="69"/>
  <c r="V3519" i="69"/>
  <c r="U3519" i="69"/>
  <c r="AA3518" i="69"/>
  <c r="Z3518" i="69"/>
  <c r="Y3518" i="69"/>
  <c r="X3518" i="69"/>
  <c r="W3518" i="69"/>
  <c r="V3518" i="69"/>
  <c r="U3518" i="69"/>
  <c r="AA3517" i="69"/>
  <c r="Z3517" i="69"/>
  <c r="Y3517" i="69"/>
  <c r="X3517" i="69"/>
  <c r="W3517" i="69"/>
  <c r="V3517" i="69"/>
  <c r="U3517" i="69"/>
  <c r="AA3516" i="69"/>
  <c r="Z3516" i="69"/>
  <c r="Y3516" i="69"/>
  <c r="X3516" i="69"/>
  <c r="W3516" i="69"/>
  <c r="V3516" i="69"/>
  <c r="U3516" i="69"/>
  <c r="AA3515" i="69"/>
  <c r="Z3515" i="69"/>
  <c r="Y3515" i="69"/>
  <c r="X3515" i="69"/>
  <c r="W3515" i="69"/>
  <c r="V3515" i="69"/>
  <c r="U3515" i="69"/>
  <c r="AA3514" i="69"/>
  <c r="Z3514" i="69"/>
  <c r="Y3514" i="69"/>
  <c r="X3514" i="69"/>
  <c r="W3514" i="69"/>
  <c r="V3514" i="69"/>
  <c r="U3514" i="69"/>
  <c r="AA3513" i="69"/>
  <c r="Z3513" i="69"/>
  <c r="Y3513" i="69"/>
  <c r="X3513" i="69"/>
  <c r="W3513" i="69"/>
  <c r="V3513" i="69"/>
  <c r="U3513" i="69"/>
  <c r="AA3512" i="69"/>
  <c r="Z3512" i="69"/>
  <c r="Y3512" i="69"/>
  <c r="X3512" i="69"/>
  <c r="W3512" i="69"/>
  <c r="V3512" i="69"/>
  <c r="U3512" i="69"/>
  <c r="AA3511" i="69"/>
  <c r="Z3511" i="69"/>
  <c r="Y3511" i="69"/>
  <c r="X3511" i="69"/>
  <c r="W3511" i="69"/>
  <c r="V3511" i="69"/>
  <c r="U3511" i="69"/>
  <c r="AA3510" i="69"/>
  <c r="Z3510" i="69"/>
  <c r="Y3510" i="69"/>
  <c r="X3510" i="69"/>
  <c r="W3510" i="69"/>
  <c r="V3510" i="69"/>
  <c r="U3510" i="69"/>
  <c r="AA3509" i="69"/>
  <c r="Z3509" i="69"/>
  <c r="Y3509" i="69"/>
  <c r="X3509" i="69"/>
  <c r="W3509" i="69"/>
  <c r="V3509" i="69"/>
  <c r="U3509" i="69"/>
  <c r="AA3508" i="69"/>
  <c r="Z3508" i="69"/>
  <c r="Y3508" i="69"/>
  <c r="X3508" i="69"/>
  <c r="W3508" i="69"/>
  <c r="V3508" i="69"/>
  <c r="U3508" i="69"/>
  <c r="AA3507" i="69"/>
  <c r="Z3507" i="69"/>
  <c r="Y3507" i="69"/>
  <c r="X3507" i="69"/>
  <c r="W3507" i="69"/>
  <c r="V3507" i="69"/>
  <c r="U3507" i="69"/>
  <c r="AA3506" i="69"/>
  <c r="Z3506" i="69"/>
  <c r="Y3506" i="69"/>
  <c r="X3506" i="69"/>
  <c r="W3506" i="69"/>
  <c r="V3506" i="69"/>
  <c r="U3506" i="69"/>
  <c r="AA3505" i="69"/>
  <c r="Z3505" i="69"/>
  <c r="Y3505" i="69"/>
  <c r="X3505" i="69"/>
  <c r="W3505" i="69"/>
  <c r="V3505" i="69"/>
  <c r="U3505" i="69"/>
  <c r="AA3504" i="69"/>
  <c r="Z3504" i="69"/>
  <c r="Y3504" i="69"/>
  <c r="X3504" i="69"/>
  <c r="W3504" i="69"/>
  <c r="V3504" i="69"/>
  <c r="U3504" i="69"/>
  <c r="AA3503" i="69"/>
  <c r="Z3503" i="69"/>
  <c r="Y3503" i="69"/>
  <c r="X3503" i="69"/>
  <c r="W3503" i="69"/>
  <c r="V3503" i="69"/>
  <c r="U3503" i="69"/>
  <c r="AA3502" i="69"/>
  <c r="Z3502" i="69"/>
  <c r="Y3502" i="69"/>
  <c r="X3502" i="69"/>
  <c r="W3502" i="69"/>
  <c r="V3502" i="69"/>
  <c r="U3502" i="69"/>
  <c r="AA3501" i="69"/>
  <c r="Z3501" i="69"/>
  <c r="Y3501" i="69"/>
  <c r="X3501" i="69"/>
  <c r="W3501" i="69"/>
  <c r="V3501" i="69"/>
  <c r="U3501" i="69"/>
  <c r="AA3500" i="69"/>
  <c r="Z3500" i="69"/>
  <c r="Y3500" i="69"/>
  <c r="X3500" i="69"/>
  <c r="W3500" i="69"/>
  <c r="V3500" i="69"/>
  <c r="U3500" i="69"/>
  <c r="AA3499" i="69"/>
  <c r="Z3499" i="69"/>
  <c r="Y3499" i="69"/>
  <c r="X3499" i="69"/>
  <c r="W3499" i="69"/>
  <c r="V3499" i="69"/>
  <c r="U3499" i="69"/>
  <c r="AA3498" i="69"/>
  <c r="Z3498" i="69"/>
  <c r="Y3498" i="69"/>
  <c r="X3498" i="69"/>
  <c r="W3498" i="69"/>
  <c r="V3498" i="69"/>
  <c r="U3498" i="69"/>
  <c r="AA3497" i="69"/>
  <c r="Z3497" i="69"/>
  <c r="Y3497" i="69"/>
  <c r="X3497" i="69"/>
  <c r="W3497" i="69"/>
  <c r="V3497" i="69"/>
  <c r="U3497" i="69"/>
  <c r="AA3496" i="69"/>
  <c r="Z3496" i="69"/>
  <c r="Y3496" i="69"/>
  <c r="X3496" i="69"/>
  <c r="W3496" i="69"/>
  <c r="V3496" i="69"/>
  <c r="U3496" i="69"/>
  <c r="AA3495" i="69"/>
  <c r="Z3495" i="69"/>
  <c r="Y3495" i="69"/>
  <c r="X3495" i="69"/>
  <c r="W3495" i="69"/>
  <c r="V3495" i="69"/>
  <c r="U3495" i="69"/>
  <c r="AA3494" i="69"/>
  <c r="Z3494" i="69"/>
  <c r="Y3494" i="69"/>
  <c r="X3494" i="69"/>
  <c r="W3494" i="69"/>
  <c r="V3494" i="69"/>
  <c r="U3494" i="69"/>
  <c r="AA3493" i="69"/>
  <c r="Z3493" i="69"/>
  <c r="Y3493" i="69"/>
  <c r="X3493" i="69"/>
  <c r="W3493" i="69"/>
  <c r="V3493" i="69"/>
  <c r="U3493" i="69"/>
  <c r="AA3492" i="69"/>
  <c r="Z3492" i="69"/>
  <c r="Y3492" i="69"/>
  <c r="X3492" i="69"/>
  <c r="W3492" i="69"/>
  <c r="V3492" i="69"/>
  <c r="U3492" i="69"/>
  <c r="AA3491" i="69"/>
  <c r="Z3491" i="69"/>
  <c r="Y3491" i="69"/>
  <c r="X3491" i="69"/>
  <c r="W3491" i="69"/>
  <c r="V3491" i="69"/>
  <c r="U3491" i="69"/>
  <c r="AA3490" i="69"/>
  <c r="Z3490" i="69"/>
  <c r="Y3490" i="69"/>
  <c r="X3490" i="69"/>
  <c r="W3490" i="69"/>
  <c r="V3490" i="69"/>
  <c r="U3490" i="69"/>
  <c r="AA3489" i="69"/>
  <c r="Z3489" i="69"/>
  <c r="Y3489" i="69"/>
  <c r="X3489" i="69"/>
  <c r="W3489" i="69"/>
  <c r="V3489" i="69"/>
  <c r="U3489" i="69"/>
  <c r="AA3488" i="69"/>
  <c r="Z3488" i="69"/>
  <c r="Y3488" i="69"/>
  <c r="X3488" i="69"/>
  <c r="W3488" i="69"/>
  <c r="V3488" i="69"/>
  <c r="U3488" i="69"/>
  <c r="AA3487" i="69"/>
  <c r="Z3487" i="69"/>
  <c r="Y3487" i="69"/>
  <c r="X3487" i="69"/>
  <c r="W3487" i="69"/>
  <c r="V3487" i="69"/>
  <c r="U3487" i="69"/>
  <c r="AA3486" i="69"/>
  <c r="Z3486" i="69"/>
  <c r="Y3486" i="69"/>
  <c r="X3486" i="69"/>
  <c r="W3486" i="69"/>
  <c r="V3486" i="69"/>
  <c r="U3486" i="69"/>
  <c r="AA3485" i="69"/>
  <c r="Z3485" i="69"/>
  <c r="Y3485" i="69"/>
  <c r="X3485" i="69"/>
  <c r="W3485" i="69"/>
  <c r="V3485" i="69"/>
  <c r="U3485" i="69"/>
  <c r="AA3484" i="69"/>
  <c r="Z3484" i="69"/>
  <c r="Y3484" i="69"/>
  <c r="X3484" i="69"/>
  <c r="W3484" i="69"/>
  <c r="V3484" i="69"/>
  <c r="U3484" i="69"/>
  <c r="AA3483" i="69"/>
  <c r="Z3483" i="69"/>
  <c r="Y3483" i="69"/>
  <c r="X3483" i="69"/>
  <c r="W3483" i="69"/>
  <c r="V3483" i="69"/>
  <c r="U3483" i="69"/>
  <c r="AA3482" i="69"/>
  <c r="Z3482" i="69"/>
  <c r="Y3482" i="69"/>
  <c r="X3482" i="69"/>
  <c r="W3482" i="69"/>
  <c r="V3482" i="69"/>
  <c r="U3482" i="69"/>
  <c r="AA3481" i="69"/>
  <c r="Z3481" i="69"/>
  <c r="Y3481" i="69"/>
  <c r="X3481" i="69"/>
  <c r="W3481" i="69"/>
  <c r="V3481" i="69"/>
  <c r="U3481" i="69"/>
  <c r="AA3480" i="69"/>
  <c r="Z3480" i="69"/>
  <c r="Y3480" i="69"/>
  <c r="X3480" i="69"/>
  <c r="W3480" i="69"/>
  <c r="V3480" i="69"/>
  <c r="U3480" i="69"/>
  <c r="AA3479" i="69"/>
  <c r="Z3479" i="69"/>
  <c r="Y3479" i="69"/>
  <c r="X3479" i="69"/>
  <c r="W3479" i="69"/>
  <c r="V3479" i="69"/>
  <c r="U3479" i="69"/>
  <c r="AA3478" i="69"/>
  <c r="Z3478" i="69"/>
  <c r="Y3478" i="69"/>
  <c r="X3478" i="69"/>
  <c r="W3478" i="69"/>
  <c r="V3478" i="69"/>
  <c r="U3478" i="69"/>
  <c r="AA3477" i="69"/>
  <c r="Z3477" i="69"/>
  <c r="Y3477" i="69"/>
  <c r="X3477" i="69"/>
  <c r="W3477" i="69"/>
  <c r="V3477" i="69"/>
  <c r="U3477" i="69"/>
  <c r="AA3476" i="69"/>
  <c r="Z3476" i="69"/>
  <c r="Y3476" i="69"/>
  <c r="X3476" i="69"/>
  <c r="W3476" i="69"/>
  <c r="V3476" i="69"/>
  <c r="U3476" i="69"/>
  <c r="AA3475" i="69"/>
  <c r="Z3475" i="69"/>
  <c r="Y3475" i="69"/>
  <c r="X3475" i="69"/>
  <c r="W3475" i="69"/>
  <c r="V3475" i="69"/>
  <c r="U3475" i="69"/>
  <c r="AA3474" i="69"/>
  <c r="Z3474" i="69"/>
  <c r="Y3474" i="69"/>
  <c r="X3474" i="69"/>
  <c r="W3474" i="69"/>
  <c r="V3474" i="69"/>
  <c r="U3474" i="69"/>
  <c r="AA3473" i="69"/>
  <c r="Z3473" i="69"/>
  <c r="Y3473" i="69"/>
  <c r="X3473" i="69"/>
  <c r="W3473" i="69"/>
  <c r="V3473" i="69"/>
  <c r="U3473" i="69"/>
  <c r="AA3472" i="69"/>
  <c r="Z3472" i="69"/>
  <c r="Y3472" i="69"/>
  <c r="X3472" i="69"/>
  <c r="W3472" i="69"/>
  <c r="V3472" i="69"/>
  <c r="U3472" i="69"/>
  <c r="AA3471" i="69"/>
  <c r="Z3471" i="69"/>
  <c r="Y3471" i="69"/>
  <c r="X3471" i="69"/>
  <c r="W3471" i="69"/>
  <c r="V3471" i="69"/>
  <c r="U3471" i="69"/>
  <c r="AA3470" i="69"/>
  <c r="Z3470" i="69"/>
  <c r="Y3470" i="69"/>
  <c r="X3470" i="69"/>
  <c r="W3470" i="69"/>
  <c r="V3470" i="69"/>
  <c r="U3470" i="69"/>
  <c r="AA3469" i="69"/>
  <c r="Z3469" i="69"/>
  <c r="Y3469" i="69"/>
  <c r="X3469" i="69"/>
  <c r="W3469" i="69"/>
  <c r="V3469" i="69"/>
  <c r="U3469" i="69"/>
  <c r="AA3468" i="69"/>
  <c r="Z3468" i="69"/>
  <c r="Y3468" i="69"/>
  <c r="X3468" i="69"/>
  <c r="W3468" i="69"/>
  <c r="V3468" i="69"/>
  <c r="U3468" i="69"/>
  <c r="AA3467" i="69"/>
  <c r="Z3467" i="69"/>
  <c r="Y3467" i="69"/>
  <c r="X3467" i="69"/>
  <c r="W3467" i="69"/>
  <c r="V3467" i="69"/>
  <c r="U3467" i="69"/>
  <c r="AA3466" i="69"/>
  <c r="Z3466" i="69"/>
  <c r="Y3466" i="69"/>
  <c r="X3466" i="69"/>
  <c r="W3466" i="69"/>
  <c r="V3466" i="69"/>
  <c r="U3466" i="69"/>
  <c r="AA3465" i="69"/>
  <c r="Z3465" i="69"/>
  <c r="Y3465" i="69"/>
  <c r="X3465" i="69"/>
  <c r="W3465" i="69"/>
  <c r="V3465" i="69"/>
  <c r="U3465" i="69"/>
  <c r="AA3464" i="69"/>
  <c r="Z3464" i="69"/>
  <c r="Y3464" i="69"/>
  <c r="X3464" i="69"/>
  <c r="W3464" i="69"/>
  <c r="V3464" i="69"/>
  <c r="U3464" i="69"/>
  <c r="AA3463" i="69"/>
  <c r="Z3463" i="69"/>
  <c r="Y3463" i="69"/>
  <c r="X3463" i="69"/>
  <c r="W3463" i="69"/>
  <c r="V3463" i="69"/>
  <c r="U3463" i="69"/>
  <c r="AA3462" i="69"/>
  <c r="Z3462" i="69"/>
  <c r="Y3462" i="69"/>
  <c r="X3462" i="69"/>
  <c r="W3462" i="69"/>
  <c r="V3462" i="69"/>
  <c r="U3462" i="69"/>
  <c r="AA3461" i="69"/>
  <c r="Z3461" i="69"/>
  <c r="Y3461" i="69"/>
  <c r="X3461" i="69"/>
  <c r="W3461" i="69"/>
  <c r="V3461" i="69"/>
  <c r="U3461" i="69"/>
  <c r="AA3460" i="69"/>
  <c r="Z3460" i="69"/>
  <c r="Y3460" i="69"/>
  <c r="X3460" i="69"/>
  <c r="W3460" i="69"/>
  <c r="V3460" i="69"/>
  <c r="U3460" i="69"/>
  <c r="AA3459" i="69"/>
  <c r="Z3459" i="69"/>
  <c r="Y3459" i="69"/>
  <c r="X3459" i="69"/>
  <c r="W3459" i="69"/>
  <c r="V3459" i="69"/>
  <c r="U3459" i="69"/>
  <c r="AA3458" i="69"/>
  <c r="Z3458" i="69"/>
  <c r="Y3458" i="69"/>
  <c r="X3458" i="69"/>
  <c r="W3458" i="69"/>
  <c r="V3458" i="69"/>
  <c r="U3458" i="69"/>
  <c r="AA3457" i="69"/>
  <c r="Z3457" i="69"/>
  <c r="Y3457" i="69"/>
  <c r="X3457" i="69"/>
  <c r="W3457" i="69"/>
  <c r="V3457" i="69"/>
  <c r="U3457" i="69"/>
  <c r="AA3456" i="69"/>
  <c r="Z3456" i="69"/>
  <c r="Y3456" i="69"/>
  <c r="X3456" i="69"/>
  <c r="W3456" i="69"/>
  <c r="V3456" i="69"/>
  <c r="U3456" i="69"/>
  <c r="AA3455" i="69"/>
  <c r="Z3455" i="69"/>
  <c r="Y3455" i="69"/>
  <c r="X3455" i="69"/>
  <c r="W3455" i="69"/>
  <c r="V3455" i="69"/>
  <c r="U3455" i="69"/>
  <c r="AA3454" i="69"/>
  <c r="Z3454" i="69"/>
  <c r="Y3454" i="69"/>
  <c r="X3454" i="69"/>
  <c r="W3454" i="69"/>
  <c r="V3454" i="69"/>
  <c r="U3454" i="69"/>
  <c r="AA3453" i="69"/>
  <c r="Z3453" i="69"/>
  <c r="Y3453" i="69"/>
  <c r="X3453" i="69"/>
  <c r="W3453" i="69"/>
  <c r="V3453" i="69"/>
  <c r="U3453" i="69"/>
  <c r="AA3452" i="69"/>
  <c r="Z3452" i="69"/>
  <c r="Y3452" i="69"/>
  <c r="X3452" i="69"/>
  <c r="W3452" i="69"/>
  <c r="V3452" i="69"/>
  <c r="U3452" i="69"/>
  <c r="AA3451" i="69"/>
  <c r="Z3451" i="69"/>
  <c r="Y3451" i="69"/>
  <c r="X3451" i="69"/>
  <c r="W3451" i="69"/>
  <c r="V3451" i="69"/>
  <c r="U3451" i="69"/>
  <c r="AA3450" i="69"/>
  <c r="Z3450" i="69"/>
  <c r="Y3450" i="69"/>
  <c r="X3450" i="69"/>
  <c r="W3450" i="69"/>
  <c r="V3450" i="69"/>
  <c r="U3450" i="69"/>
  <c r="AA3449" i="69"/>
  <c r="Z3449" i="69"/>
  <c r="Y3449" i="69"/>
  <c r="X3449" i="69"/>
  <c r="W3449" i="69"/>
  <c r="V3449" i="69"/>
  <c r="U3449" i="69"/>
  <c r="AA3448" i="69"/>
  <c r="Z3448" i="69"/>
  <c r="Y3448" i="69"/>
  <c r="X3448" i="69"/>
  <c r="W3448" i="69"/>
  <c r="V3448" i="69"/>
  <c r="U3448" i="69"/>
  <c r="AA3447" i="69"/>
  <c r="Z3447" i="69"/>
  <c r="Y3447" i="69"/>
  <c r="X3447" i="69"/>
  <c r="W3447" i="69"/>
  <c r="V3447" i="69"/>
  <c r="U3447" i="69"/>
  <c r="AA3446" i="69"/>
  <c r="Z3446" i="69"/>
  <c r="Y3446" i="69"/>
  <c r="X3446" i="69"/>
  <c r="W3446" i="69"/>
  <c r="V3446" i="69"/>
  <c r="U3446" i="69"/>
  <c r="AA3445" i="69"/>
  <c r="Z3445" i="69"/>
  <c r="Y3445" i="69"/>
  <c r="X3445" i="69"/>
  <c r="W3445" i="69"/>
  <c r="V3445" i="69"/>
  <c r="U3445" i="69"/>
  <c r="AA3444" i="69"/>
  <c r="Z3444" i="69"/>
  <c r="Y3444" i="69"/>
  <c r="X3444" i="69"/>
  <c r="W3444" i="69"/>
  <c r="V3444" i="69"/>
  <c r="U3444" i="69"/>
  <c r="AA3443" i="69"/>
  <c r="Z3443" i="69"/>
  <c r="Y3443" i="69"/>
  <c r="X3443" i="69"/>
  <c r="W3443" i="69"/>
  <c r="V3443" i="69"/>
  <c r="U3443" i="69"/>
  <c r="AA3442" i="69"/>
  <c r="Z3442" i="69"/>
  <c r="Y3442" i="69"/>
  <c r="X3442" i="69"/>
  <c r="W3442" i="69"/>
  <c r="V3442" i="69"/>
  <c r="U3442" i="69"/>
  <c r="AA3441" i="69"/>
  <c r="Z3441" i="69"/>
  <c r="Y3441" i="69"/>
  <c r="X3441" i="69"/>
  <c r="W3441" i="69"/>
  <c r="V3441" i="69"/>
  <c r="U3441" i="69"/>
  <c r="AA3440" i="69"/>
  <c r="Z3440" i="69"/>
  <c r="Y3440" i="69"/>
  <c r="X3440" i="69"/>
  <c r="W3440" i="69"/>
  <c r="V3440" i="69"/>
  <c r="U3440" i="69"/>
  <c r="AA3439" i="69"/>
  <c r="Z3439" i="69"/>
  <c r="Y3439" i="69"/>
  <c r="X3439" i="69"/>
  <c r="W3439" i="69"/>
  <c r="V3439" i="69"/>
  <c r="U3439" i="69"/>
  <c r="AA3438" i="69"/>
  <c r="Z3438" i="69"/>
  <c r="Y3438" i="69"/>
  <c r="X3438" i="69"/>
  <c r="W3438" i="69"/>
  <c r="V3438" i="69"/>
  <c r="U3438" i="69"/>
  <c r="AA3437" i="69"/>
  <c r="Z3437" i="69"/>
  <c r="Y3437" i="69"/>
  <c r="X3437" i="69"/>
  <c r="W3437" i="69"/>
  <c r="V3437" i="69"/>
  <c r="U3437" i="69"/>
  <c r="AA3436" i="69"/>
  <c r="Z3436" i="69"/>
  <c r="Y3436" i="69"/>
  <c r="X3436" i="69"/>
  <c r="W3436" i="69"/>
  <c r="V3436" i="69"/>
  <c r="U3436" i="69"/>
  <c r="AA3435" i="69"/>
  <c r="Z3435" i="69"/>
  <c r="Y3435" i="69"/>
  <c r="X3435" i="69"/>
  <c r="W3435" i="69"/>
  <c r="V3435" i="69"/>
  <c r="U3435" i="69"/>
  <c r="AA3434" i="69"/>
  <c r="Z3434" i="69"/>
  <c r="Y3434" i="69"/>
  <c r="X3434" i="69"/>
  <c r="W3434" i="69"/>
  <c r="V3434" i="69"/>
  <c r="U3434" i="69"/>
  <c r="AA3433" i="69"/>
  <c r="Z3433" i="69"/>
  <c r="Y3433" i="69"/>
  <c r="X3433" i="69"/>
  <c r="W3433" i="69"/>
  <c r="V3433" i="69"/>
  <c r="U3433" i="69"/>
  <c r="AA3432" i="69"/>
  <c r="Z3432" i="69"/>
  <c r="Y3432" i="69"/>
  <c r="X3432" i="69"/>
  <c r="W3432" i="69"/>
  <c r="V3432" i="69"/>
  <c r="U3432" i="69"/>
  <c r="AA3431" i="69"/>
  <c r="Z3431" i="69"/>
  <c r="Y3431" i="69"/>
  <c r="X3431" i="69"/>
  <c r="W3431" i="69"/>
  <c r="V3431" i="69"/>
  <c r="U3431" i="69"/>
  <c r="AA3430" i="69"/>
  <c r="Z3430" i="69"/>
  <c r="Y3430" i="69"/>
  <c r="X3430" i="69"/>
  <c r="W3430" i="69"/>
  <c r="V3430" i="69"/>
  <c r="U3430" i="69"/>
  <c r="AA3429" i="69"/>
  <c r="Z3429" i="69"/>
  <c r="Y3429" i="69"/>
  <c r="X3429" i="69"/>
  <c r="W3429" i="69"/>
  <c r="V3429" i="69"/>
  <c r="U3429" i="69"/>
  <c r="AA3428" i="69"/>
  <c r="Z3428" i="69"/>
  <c r="Y3428" i="69"/>
  <c r="X3428" i="69"/>
  <c r="W3428" i="69"/>
  <c r="V3428" i="69"/>
  <c r="U3428" i="69"/>
  <c r="AA3427" i="69"/>
  <c r="Z3427" i="69"/>
  <c r="Y3427" i="69"/>
  <c r="X3427" i="69"/>
  <c r="W3427" i="69"/>
  <c r="V3427" i="69"/>
  <c r="U3427" i="69"/>
  <c r="AA3426" i="69"/>
  <c r="Z3426" i="69"/>
  <c r="Y3426" i="69"/>
  <c r="X3426" i="69"/>
  <c r="W3426" i="69"/>
  <c r="V3426" i="69"/>
  <c r="U3426" i="69"/>
  <c r="AA3425" i="69"/>
  <c r="Z3425" i="69"/>
  <c r="Y3425" i="69"/>
  <c r="X3425" i="69"/>
  <c r="W3425" i="69"/>
  <c r="V3425" i="69"/>
  <c r="U3425" i="69"/>
  <c r="AA3424" i="69"/>
  <c r="Z3424" i="69"/>
  <c r="Y3424" i="69"/>
  <c r="X3424" i="69"/>
  <c r="W3424" i="69"/>
  <c r="V3424" i="69"/>
  <c r="U3424" i="69"/>
  <c r="AA3423" i="69"/>
  <c r="Z3423" i="69"/>
  <c r="Y3423" i="69"/>
  <c r="X3423" i="69"/>
  <c r="W3423" i="69"/>
  <c r="V3423" i="69"/>
  <c r="U3423" i="69"/>
  <c r="AA3422" i="69"/>
  <c r="Z3422" i="69"/>
  <c r="Y3422" i="69"/>
  <c r="X3422" i="69"/>
  <c r="W3422" i="69"/>
  <c r="V3422" i="69"/>
  <c r="U3422" i="69"/>
  <c r="AA3421" i="69"/>
  <c r="Z3421" i="69"/>
  <c r="Y3421" i="69"/>
  <c r="X3421" i="69"/>
  <c r="W3421" i="69"/>
  <c r="V3421" i="69"/>
  <c r="U3421" i="69"/>
  <c r="AA3420" i="69"/>
  <c r="Z3420" i="69"/>
  <c r="Y3420" i="69"/>
  <c r="X3420" i="69"/>
  <c r="W3420" i="69"/>
  <c r="V3420" i="69"/>
  <c r="U3420" i="69"/>
  <c r="AA3419" i="69"/>
  <c r="Z3419" i="69"/>
  <c r="Y3419" i="69"/>
  <c r="X3419" i="69"/>
  <c r="W3419" i="69"/>
  <c r="V3419" i="69"/>
  <c r="U3419" i="69"/>
  <c r="AA3418" i="69"/>
  <c r="Z3418" i="69"/>
  <c r="Y3418" i="69"/>
  <c r="X3418" i="69"/>
  <c r="W3418" i="69"/>
  <c r="V3418" i="69"/>
  <c r="U3418" i="69"/>
  <c r="AA3417" i="69"/>
  <c r="Z3417" i="69"/>
  <c r="Y3417" i="69"/>
  <c r="X3417" i="69"/>
  <c r="W3417" i="69"/>
  <c r="V3417" i="69"/>
  <c r="U3417" i="69"/>
  <c r="AA3416" i="69"/>
  <c r="Z3416" i="69"/>
  <c r="Y3416" i="69"/>
  <c r="X3416" i="69"/>
  <c r="W3416" i="69"/>
  <c r="V3416" i="69"/>
  <c r="U3416" i="69"/>
  <c r="AA3415" i="69"/>
  <c r="Z3415" i="69"/>
  <c r="Y3415" i="69"/>
  <c r="X3415" i="69"/>
  <c r="W3415" i="69"/>
  <c r="V3415" i="69"/>
  <c r="U3415" i="69"/>
  <c r="AA3414" i="69"/>
  <c r="Z3414" i="69"/>
  <c r="Y3414" i="69"/>
  <c r="X3414" i="69"/>
  <c r="W3414" i="69"/>
  <c r="V3414" i="69"/>
  <c r="U3414" i="69"/>
  <c r="AA3413" i="69"/>
  <c r="Z3413" i="69"/>
  <c r="Y3413" i="69"/>
  <c r="X3413" i="69"/>
  <c r="W3413" i="69"/>
  <c r="V3413" i="69"/>
  <c r="U3413" i="69"/>
  <c r="AA3412" i="69"/>
  <c r="Z3412" i="69"/>
  <c r="Y3412" i="69"/>
  <c r="X3412" i="69"/>
  <c r="W3412" i="69"/>
  <c r="V3412" i="69"/>
  <c r="U3412" i="69"/>
  <c r="AA3411" i="69"/>
  <c r="Z3411" i="69"/>
  <c r="Y3411" i="69"/>
  <c r="X3411" i="69"/>
  <c r="W3411" i="69"/>
  <c r="V3411" i="69"/>
  <c r="U3411" i="69"/>
  <c r="AA3410" i="69"/>
  <c r="Z3410" i="69"/>
  <c r="Y3410" i="69"/>
  <c r="X3410" i="69"/>
  <c r="W3410" i="69"/>
  <c r="V3410" i="69"/>
  <c r="U3410" i="69"/>
  <c r="AA3409" i="69"/>
  <c r="Z3409" i="69"/>
  <c r="Y3409" i="69"/>
  <c r="X3409" i="69"/>
  <c r="W3409" i="69"/>
  <c r="V3409" i="69"/>
  <c r="U3409" i="69"/>
  <c r="AA3408" i="69"/>
  <c r="Z3408" i="69"/>
  <c r="Y3408" i="69"/>
  <c r="X3408" i="69"/>
  <c r="W3408" i="69"/>
  <c r="V3408" i="69"/>
  <c r="U3408" i="69"/>
  <c r="AA3407" i="69"/>
  <c r="Z3407" i="69"/>
  <c r="Y3407" i="69"/>
  <c r="X3407" i="69"/>
  <c r="W3407" i="69"/>
  <c r="V3407" i="69"/>
  <c r="U3407" i="69"/>
  <c r="AA3406" i="69"/>
  <c r="Z3406" i="69"/>
  <c r="Y3406" i="69"/>
  <c r="X3406" i="69"/>
  <c r="W3406" i="69"/>
  <c r="V3406" i="69"/>
  <c r="U3406" i="69"/>
  <c r="AA3405" i="69"/>
  <c r="Z3405" i="69"/>
  <c r="Y3405" i="69"/>
  <c r="X3405" i="69"/>
  <c r="W3405" i="69"/>
  <c r="V3405" i="69"/>
  <c r="U3405" i="69"/>
  <c r="AA3404" i="69"/>
  <c r="Z3404" i="69"/>
  <c r="Y3404" i="69"/>
  <c r="X3404" i="69"/>
  <c r="W3404" i="69"/>
  <c r="V3404" i="69"/>
  <c r="U3404" i="69"/>
  <c r="AA3403" i="69"/>
  <c r="Z3403" i="69"/>
  <c r="Y3403" i="69"/>
  <c r="X3403" i="69"/>
  <c r="W3403" i="69"/>
  <c r="V3403" i="69"/>
  <c r="U3403" i="69"/>
  <c r="AA3402" i="69"/>
  <c r="Z3402" i="69"/>
  <c r="Y3402" i="69"/>
  <c r="X3402" i="69"/>
  <c r="W3402" i="69"/>
  <c r="V3402" i="69"/>
  <c r="U3402" i="69"/>
  <c r="AA3401" i="69"/>
  <c r="Z3401" i="69"/>
  <c r="Y3401" i="69"/>
  <c r="X3401" i="69"/>
  <c r="W3401" i="69"/>
  <c r="V3401" i="69"/>
  <c r="U3401" i="69"/>
  <c r="AA3400" i="69"/>
  <c r="Z3400" i="69"/>
  <c r="Y3400" i="69"/>
  <c r="X3400" i="69"/>
  <c r="W3400" i="69"/>
  <c r="V3400" i="69"/>
  <c r="U3400" i="69"/>
  <c r="AA3399" i="69"/>
  <c r="Z3399" i="69"/>
  <c r="Y3399" i="69"/>
  <c r="X3399" i="69"/>
  <c r="W3399" i="69"/>
  <c r="V3399" i="69"/>
  <c r="U3399" i="69"/>
  <c r="AA3398" i="69"/>
  <c r="Z3398" i="69"/>
  <c r="Y3398" i="69"/>
  <c r="X3398" i="69"/>
  <c r="W3398" i="69"/>
  <c r="V3398" i="69"/>
  <c r="U3398" i="69"/>
  <c r="AA3397" i="69"/>
  <c r="Z3397" i="69"/>
  <c r="Y3397" i="69"/>
  <c r="X3397" i="69"/>
  <c r="W3397" i="69"/>
  <c r="V3397" i="69"/>
  <c r="U3397" i="69"/>
  <c r="AA3396" i="69"/>
  <c r="Z3396" i="69"/>
  <c r="Y3396" i="69"/>
  <c r="X3396" i="69"/>
  <c r="W3396" i="69"/>
  <c r="V3396" i="69"/>
  <c r="U3396" i="69"/>
  <c r="AA3395" i="69"/>
  <c r="Z3395" i="69"/>
  <c r="Y3395" i="69"/>
  <c r="X3395" i="69"/>
  <c r="W3395" i="69"/>
  <c r="V3395" i="69"/>
  <c r="U3395" i="69"/>
  <c r="AA3394" i="69"/>
  <c r="Z3394" i="69"/>
  <c r="Y3394" i="69"/>
  <c r="X3394" i="69"/>
  <c r="W3394" i="69"/>
  <c r="V3394" i="69"/>
  <c r="U3394" i="69"/>
  <c r="AA3393" i="69"/>
  <c r="Z3393" i="69"/>
  <c r="Y3393" i="69"/>
  <c r="X3393" i="69"/>
  <c r="W3393" i="69"/>
  <c r="V3393" i="69"/>
  <c r="U3393" i="69"/>
  <c r="AA3392" i="69"/>
  <c r="Z3392" i="69"/>
  <c r="Y3392" i="69"/>
  <c r="X3392" i="69"/>
  <c r="W3392" i="69"/>
  <c r="V3392" i="69"/>
  <c r="U3392" i="69"/>
  <c r="AA3391" i="69"/>
  <c r="Z3391" i="69"/>
  <c r="Y3391" i="69"/>
  <c r="X3391" i="69"/>
  <c r="W3391" i="69"/>
  <c r="V3391" i="69"/>
  <c r="U3391" i="69"/>
  <c r="AA3390" i="69"/>
  <c r="Z3390" i="69"/>
  <c r="Y3390" i="69"/>
  <c r="X3390" i="69"/>
  <c r="W3390" i="69"/>
  <c r="V3390" i="69"/>
  <c r="U3390" i="69"/>
  <c r="AA3389" i="69"/>
  <c r="Z3389" i="69"/>
  <c r="Y3389" i="69"/>
  <c r="X3389" i="69"/>
  <c r="W3389" i="69"/>
  <c r="V3389" i="69"/>
  <c r="U3389" i="69"/>
  <c r="AA3388" i="69"/>
  <c r="Z3388" i="69"/>
  <c r="Y3388" i="69"/>
  <c r="X3388" i="69"/>
  <c r="W3388" i="69"/>
  <c r="V3388" i="69"/>
  <c r="U3388" i="69"/>
  <c r="AA3387" i="69"/>
  <c r="Z3387" i="69"/>
  <c r="Y3387" i="69"/>
  <c r="X3387" i="69"/>
  <c r="W3387" i="69"/>
  <c r="V3387" i="69"/>
  <c r="U3387" i="69"/>
  <c r="AA3386" i="69"/>
  <c r="Z3386" i="69"/>
  <c r="Y3386" i="69"/>
  <c r="X3386" i="69"/>
  <c r="W3386" i="69"/>
  <c r="V3386" i="69"/>
  <c r="U3386" i="69"/>
  <c r="AA3385" i="69"/>
  <c r="Z3385" i="69"/>
  <c r="Y3385" i="69"/>
  <c r="X3385" i="69"/>
  <c r="W3385" i="69"/>
  <c r="V3385" i="69"/>
  <c r="U3385" i="69"/>
  <c r="AA3384" i="69"/>
  <c r="Z3384" i="69"/>
  <c r="Y3384" i="69"/>
  <c r="X3384" i="69"/>
  <c r="W3384" i="69"/>
  <c r="V3384" i="69"/>
  <c r="U3384" i="69"/>
  <c r="AA3383" i="69"/>
  <c r="Z3383" i="69"/>
  <c r="Y3383" i="69"/>
  <c r="X3383" i="69"/>
  <c r="W3383" i="69"/>
  <c r="V3383" i="69"/>
  <c r="U3383" i="69"/>
  <c r="AA3382" i="69"/>
  <c r="Z3382" i="69"/>
  <c r="Y3382" i="69"/>
  <c r="X3382" i="69"/>
  <c r="W3382" i="69"/>
  <c r="V3382" i="69"/>
  <c r="U3382" i="69"/>
  <c r="AA3381" i="69"/>
  <c r="Z3381" i="69"/>
  <c r="Y3381" i="69"/>
  <c r="X3381" i="69"/>
  <c r="W3381" i="69"/>
  <c r="V3381" i="69"/>
  <c r="U3381" i="69"/>
  <c r="AA3380" i="69"/>
  <c r="Z3380" i="69"/>
  <c r="Y3380" i="69"/>
  <c r="X3380" i="69"/>
  <c r="W3380" i="69"/>
  <c r="V3380" i="69"/>
  <c r="U3380" i="69"/>
  <c r="AA3379" i="69"/>
  <c r="Z3379" i="69"/>
  <c r="Y3379" i="69"/>
  <c r="X3379" i="69"/>
  <c r="W3379" i="69"/>
  <c r="V3379" i="69"/>
  <c r="U3379" i="69"/>
  <c r="AA3378" i="69"/>
  <c r="Z3378" i="69"/>
  <c r="Y3378" i="69"/>
  <c r="X3378" i="69"/>
  <c r="W3378" i="69"/>
  <c r="V3378" i="69"/>
  <c r="U3378" i="69"/>
  <c r="AA3377" i="69"/>
  <c r="Z3377" i="69"/>
  <c r="Y3377" i="69"/>
  <c r="X3377" i="69"/>
  <c r="W3377" i="69"/>
  <c r="V3377" i="69"/>
  <c r="U3377" i="69"/>
  <c r="AA3376" i="69"/>
  <c r="Z3376" i="69"/>
  <c r="Y3376" i="69"/>
  <c r="X3376" i="69"/>
  <c r="W3376" i="69"/>
  <c r="V3376" i="69"/>
  <c r="U3376" i="69"/>
  <c r="AA3375" i="69"/>
  <c r="Z3375" i="69"/>
  <c r="Y3375" i="69"/>
  <c r="X3375" i="69"/>
  <c r="W3375" i="69"/>
  <c r="V3375" i="69"/>
  <c r="U3375" i="69"/>
  <c r="AA3374" i="69"/>
  <c r="Z3374" i="69"/>
  <c r="Y3374" i="69"/>
  <c r="X3374" i="69"/>
  <c r="W3374" i="69"/>
  <c r="V3374" i="69"/>
  <c r="U3374" i="69"/>
  <c r="AA3373" i="69"/>
  <c r="Z3373" i="69"/>
  <c r="Y3373" i="69"/>
  <c r="X3373" i="69"/>
  <c r="W3373" i="69"/>
  <c r="V3373" i="69"/>
  <c r="U3373" i="69"/>
  <c r="AA3372" i="69"/>
  <c r="Z3372" i="69"/>
  <c r="Y3372" i="69"/>
  <c r="X3372" i="69"/>
  <c r="W3372" i="69"/>
  <c r="V3372" i="69"/>
  <c r="U3372" i="69"/>
  <c r="AA3371" i="69"/>
  <c r="Z3371" i="69"/>
  <c r="Y3371" i="69"/>
  <c r="X3371" i="69"/>
  <c r="W3371" i="69"/>
  <c r="V3371" i="69"/>
  <c r="U3371" i="69"/>
  <c r="AA3370" i="69"/>
  <c r="Z3370" i="69"/>
  <c r="Y3370" i="69"/>
  <c r="X3370" i="69"/>
  <c r="W3370" i="69"/>
  <c r="V3370" i="69"/>
  <c r="U3370" i="69"/>
  <c r="AA3369" i="69"/>
  <c r="Z3369" i="69"/>
  <c r="Y3369" i="69"/>
  <c r="X3369" i="69"/>
  <c r="W3369" i="69"/>
  <c r="V3369" i="69"/>
  <c r="U3369" i="69"/>
  <c r="AA3368" i="69"/>
  <c r="Z3368" i="69"/>
  <c r="Y3368" i="69"/>
  <c r="X3368" i="69"/>
  <c r="W3368" i="69"/>
  <c r="V3368" i="69"/>
  <c r="U3368" i="69"/>
  <c r="AA3367" i="69"/>
  <c r="Z3367" i="69"/>
  <c r="Y3367" i="69"/>
  <c r="X3367" i="69"/>
  <c r="W3367" i="69"/>
  <c r="V3367" i="69"/>
  <c r="U3367" i="69"/>
  <c r="AA3366" i="69"/>
  <c r="Z3366" i="69"/>
  <c r="Y3366" i="69"/>
  <c r="X3366" i="69"/>
  <c r="W3366" i="69"/>
  <c r="V3366" i="69"/>
  <c r="U3366" i="69"/>
  <c r="AA3365" i="69"/>
  <c r="Z3365" i="69"/>
  <c r="Y3365" i="69"/>
  <c r="X3365" i="69"/>
  <c r="W3365" i="69"/>
  <c r="V3365" i="69"/>
  <c r="U3365" i="69"/>
  <c r="AA3364" i="69"/>
  <c r="Z3364" i="69"/>
  <c r="Y3364" i="69"/>
  <c r="X3364" i="69"/>
  <c r="W3364" i="69"/>
  <c r="V3364" i="69"/>
  <c r="U3364" i="69"/>
  <c r="AA3363" i="69"/>
  <c r="Z3363" i="69"/>
  <c r="Y3363" i="69"/>
  <c r="X3363" i="69"/>
  <c r="W3363" i="69"/>
  <c r="V3363" i="69"/>
  <c r="U3363" i="69"/>
  <c r="AA3362" i="69"/>
  <c r="Z3362" i="69"/>
  <c r="Y3362" i="69"/>
  <c r="X3362" i="69"/>
  <c r="W3362" i="69"/>
  <c r="V3362" i="69"/>
  <c r="U3362" i="69"/>
  <c r="AA3361" i="69"/>
  <c r="Z3361" i="69"/>
  <c r="Y3361" i="69"/>
  <c r="X3361" i="69"/>
  <c r="W3361" i="69"/>
  <c r="V3361" i="69"/>
  <c r="U3361" i="69"/>
  <c r="AA3360" i="69"/>
  <c r="Z3360" i="69"/>
  <c r="Y3360" i="69"/>
  <c r="X3360" i="69"/>
  <c r="W3360" i="69"/>
  <c r="V3360" i="69"/>
  <c r="U3360" i="69"/>
  <c r="AA3359" i="69"/>
  <c r="Z3359" i="69"/>
  <c r="Y3359" i="69"/>
  <c r="X3359" i="69"/>
  <c r="W3359" i="69"/>
  <c r="V3359" i="69"/>
  <c r="U3359" i="69"/>
  <c r="AA3358" i="69"/>
  <c r="Z3358" i="69"/>
  <c r="Y3358" i="69"/>
  <c r="X3358" i="69"/>
  <c r="W3358" i="69"/>
  <c r="V3358" i="69"/>
  <c r="U3358" i="69"/>
  <c r="AA3357" i="69"/>
  <c r="Z3357" i="69"/>
  <c r="Y3357" i="69"/>
  <c r="X3357" i="69"/>
  <c r="W3357" i="69"/>
  <c r="V3357" i="69"/>
  <c r="U3357" i="69"/>
  <c r="AA3356" i="69"/>
  <c r="Z3356" i="69"/>
  <c r="Y3356" i="69"/>
  <c r="X3356" i="69"/>
  <c r="W3356" i="69"/>
  <c r="V3356" i="69"/>
  <c r="U3356" i="69"/>
  <c r="AA3355" i="69"/>
  <c r="Z3355" i="69"/>
  <c r="Y3355" i="69"/>
  <c r="X3355" i="69"/>
  <c r="W3355" i="69"/>
  <c r="V3355" i="69"/>
  <c r="U3355" i="69"/>
  <c r="AA3354" i="69"/>
  <c r="Z3354" i="69"/>
  <c r="Y3354" i="69"/>
  <c r="X3354" i="69"/>
  <c r="W3354" i="69"/>
  <c r="V3354" i="69"/>
  <c r="U3354" i="69"/>
  <c r="AA3353" i="69"/>
  <c r="Z3353" i="69"/>
  <c r="Y3353" i="69"/>
  <c r="X3353" i="69"/>
  <c r="W3353" i="69"/>
  <c r="V3353" i="69"/>
  <c r="U3353" i="69"/>
  <c r="AA3352" i="69"/>
  <c r="Z3352" i="69"/>
  <c r="Y3352" i="69"/>
  <c r="X3352" i="69"/>
  <c r="W3352" i="69"/>
  <c r="V3352" i="69"/>
  <c r="U3352" i="69"/>
  <c r="AA3351" i="69"/>
  <c r="Z3351" i="69"/>
  <c r="Y3351" i="69"/>
  <c r="X3351" i="69"/>
  <c r="W3351" i="69"/>
  <c r="V3351" i="69"/>
  <c r="U3351" i="69"/>
  <c r="AA3350" i="69"/>
  <c r="Z3350" i="69"/>
  <c r="Y3350" i="69"/>
  <c r="X3350" i="69"/>
  <c r="W3350" i="69"/>
  <c r="V3350" i="69"/>
  <c r="U3350" i="69"/>
  <c r="AA3349" i="69"/>
  <c r="Z3349" i="69"/>
  <c r="Y3349" i="69"/>
  <c r="X3349" i="69"/>
  <c r="W3349" i="69"/>
  <c r="V3349" i="69"/>
  <c r="U3349" i="69"/>
  <c r="AA3348" i="69"/>
  <c r="Z3348" i="69"/>
  <c r="Y3348" i="69"/>
  <c r="X3348" i="69"/>
  <c r="W3348" i="69"/>
  <c r="V3348" i="69"/>
  <c r="U3348" i="69"/>
  <c r="AA3347" i="69"/>
  <c r="Z3347" i="69"/>
  <c r="Y3347" i="69"/>
  <c r="X3347" i="69"/>
  <c r="W3347" i="69"/>
  <c r="V3347" i="69"/>
  <c r="U3347" i="69"/>
  <c r="AA3346" i="69"/>
  <c r="Z3346" i="69"/>
  <c r="Y3346" i="69"/>
  <c r="X3346" i="69"/>
  <c r="W3346" i="69"/>
  <c r="V3346" i="69"/>
  <c r="U3346" i="69"/>
  <c r="AA3345" i="69"/>
  <c r="Z3345" i="69"/>
  <c r="Y3345" i="69"/>
  <c r="X3345" i="69"/>
  <c r="W3345" i="69"/>
  <c r="V3345" i="69"/>
  <c r="U3345" i="69"/>
  <c r="AA3344" i="69"/>
  <c r="Z3344" i="69"/>
  <c r="Y3344" i="69"/>
  <c r="X3344" i="69"/>
  <c r="W3344" i="69"/>
  <c r="V3344" i="69"/>
  <c r="U3344" i="69"/>
  <c r="AA3343" i="69"/>
  <c r="Z3343" i="69"/>
  <c r="Y3343" i="69"/>
  <c r="X3343" i="69"/>
  <c r="W3343" i="69"/>
  <c r="V3343" i="69"/>
  <c r="U3343" i="69"/>
  <c r="AA3342" i="69"/>
  <c r="Z3342" i="69"/>
  <c r="Y3342" i="69"/>
  <c r="X3342" i="69"/>
  <c r="W3342" i="69"/>
  <c r="V3342" i="69"/>
  <c r="U3342" i="69"/>
  <c r="AA3341" i="69"/>
  <c r="Z3341" i="69"/>
  <c r="Y3341" i="69"/>
  <c r="X3341" i="69"/>
  <c r="W3341" i="69"/>
  <c r="V3341" i="69"/>
  <c r="U3341" i="69"/>
  <c r="AA3340" i="69"/>
  <c r="Z3340" i="69"/>
  <c r="Y3340" i="69"/>
  <c r="X3340" i="69"/>
  <c r="W3340" i="69"/>
  <c r="V3340" i="69"/>
  <c r="U3340" i="69"/>
  <c r="AA3339" i="69"/>
  <c r="Z3339" i="69"/>
  <c r="Y3339" i="69"/>
  <c r="X3339" i="69"/>
  <c r="W3339" i="69"/>
  <c r="V3339" i="69"/>
  <c r="U3339" i="69"/>
  <c r="AA3338" i="69"/>
  <c r="Z3338" i="69"/>
  <c r="Y3338" i="69"/>
  <c r="X3338" i="69"/>
  <c r="W3338" i="69"/>
  <c r="V3338" i="69"/>
  <c r="U3338" i="69"/>
  <c r="AA3337" i="69"/>
  <c r="Z3337" i="69"/>
  <c r="Y3337" i="69"/>
  <c r="X3337" i="69"/>
  <c r="W3337" i="69"/>
  <c r="V3337" i="69"/>
  <c r="U3337" i="69"/>
  <c r="AA3336" i="69"/>
  <c r="Z3336" i="69"/>
  <c r="Y3336" i="69"/>
  <c r="X3336" i="69"/>
  <c r="W3336" i="69"/>
  <c r="V3336" i="69"/>
  <c r="U3336" i="69"/>
  <c r="AA3335" i="69"/>
  <c r="Z3335" i="69"/>
  <c r="Y3335" i="69"/>
  <c r="X3335" i="69"/>
  <c r="W3335" i="69"/>
  <c r="V3335" i="69"/>
  <c r="U3335" i="69"/>
  <c r="AA3334" i="69"/>
  <c r="Z3334" i="69"/>
  <c r="Y3334" i="69"/>
  <c r="X3334" i="69"/>
  <c r="W3334" i="69"/>
  <c r="V3334" i="69"/>
  <c r="U3334" i="69"/>
  <c r="AA3333" i="69"/>
  <c r="Z3333" i="69"/>
  <c r="Y3333" i="69"/>
  <c r="X3333" i="69"/>
  <c r="W3333" i="69"/>
  <c r="V3333" i="69"/>
  <c r="U3333" i="69"/>
  <c r="AA3332" i="69"/>
  <c r="Z3332" i="69"/>
  <c r="Y3332" i="69"/>
  <c r="X3332" i="69"/>
  <c r="W3332" i="69"/>
  <c r="V3332" i="69"/>
  <c r="U3332" i="69"/>
  <c r="AA3331" i="69"/>
  <c r="Z3331" i="69"/>
  <c r="Y3331" i="69"/>
  <c r="X3331" i="69"/>
  <c r="W3331" i="69"/>
  <c r="V3331" i="69"/>
  <c r="U3331" i="69"/>
  <c r="AA3330" i="69"/>
  <c r="Z3330" i="69"/>
  <c r="Y3330" i="69"/>
  <c r="X3330" i="69"/>
  <c r="W3330" i="69"/>
  <c r="V3330" i="69"/>
  <c r="U3330" i="69"/>
  <c r="AA3329" i="69"/>
  <c r="Z3329" i="69"/>
  <c r="Y3329" i="69"/>
  <c r="X3329" i="69"/>
  <c r="W3329" i="69"/>
  <c r="V3329" i="69"/>
  <c r="U3329" i="69"/>
  <c r="AA3328" i="69"/>
  <c r="Z3328" i="69"/>
  <c r="Y3328" i="69"/>
  <c r="X3328" i="69"/>
  <c r="W3328" i="69"/>
  <c r="V3328" i="69"/>
  <c r="U3328" i="69"/>
  <c r="AA3327" i="69"/>
  <c r="Z3327" i="69"/>
  <c r="Y3327" i="69"/>
  <c r="X3327" i="69"/>
  <c r="W3327" i="69"/>
  <c r="V3327" i="69"/>
  <c r="U3327" i="69"/>
  <c r="AA3326" i="69"/>
  <c r="Z3326" i="69"/>
  <c r="Y3326" i="69"/>
  <c r="X3326" i="69"/>
  <c r="W3326" i="69"/>
  <c r="V3326" i="69"/>
  <c r="U3326" i="69"/>
  <c r="AA3325" i="69"/>
  <c r="Z3325" i="69"/>
  <c r="Y3325" i="69"/>
  <c r="X3325" i="69"/>
  <c r="W3325" i="69"/>
  <c r="V3325" i="69"/>
  <c r="U3325" i="69"/>
  <c r="AA3324" i="69"/>
  <c r="Z3324" i="69"/>
  <c r="Y3324" i="69"/>
  <c r="X3324" i="69"/>
  <c r="W3324" i="69"/>
  <c r="V3324" i="69"/>
  <c r="U3324" i="69"/>
  <c r="AA3323" i="69"/>
  <c r="Z3323" i="69"/>
  <c r="Y3323" i="69"/>
  <c r="X3323" i="69"/>
  <c r="W3323" i="69"/>
  <c r="V3323" i="69"/>
  <c r="U3323" i="69"/>
  <c r="AA3322" i="69"/>
  <c r="Z3322" i="69"/>
  <c r="Y3322" i="69"/>
  <c r="X3322" i="69"/>
  <c r="W3322" i="69"/>
  <c r="V3322" i="69"/>
  <c r="U3322" i="69"/>
  <c r="AA3321" i="69"/>
  <c r="Z3321" i="69"/>
  <c r="Y3321" i="69"/>
  <c r="X3321" i="69"/>
  <c r="W3321" i="69"/>
  <c r="V3321" i="69"/>
  <c r="U3321" i="69"/>
  <c r="AA3320" i="69"/>
  <c r="Z3320" i="69"/>
  <c r="Y3320" i="69"/>
  <c r="X3320" i="69"/>
  <c r="W3320" i="69"/>
  <c r="V3320" i="69"/>
  <c r="U3320" i="69"/>
  <c r="AA3319" i="69"/>
  <c r="Z3319" i="69"/>
  <c r="Y3319" i="69"/>
  <c r="X3319" i="69"/>
  <c r="W3319" i="69"/>
  <c r="V3319" i="69"/>
  <c r="U3319" i="69"/>
  <c r="AA3318" i="69"/>
  <c r="Z3318" i="69"/>
  <c r="Y3318" i="69"/>
  <c r="X3318" i="69"/>
  <c r="W3318" i="69"/>
  <c r="V3318" i="69"/>
  <c r="U3318" i="69"/>
  <c r="AA3317" i="69"/>
  <c r="Z3317" i="69"/>
  <c r="Y3317" i="69"/>
  <c r="X3317" i="69"/>
  <c r="W3317" i="69"/>
  <c r="V3317" i="69"/>
  <c r="U3317" i="69"/>
  <c r="AA3316" i="69"/>
  <c r="Z3316" i="69"/>
  <c r="Y3316" i="69"/>
  <c r="X3316" i="69"/>
  <c r="W3316" i="69"/>
  <c r="V3316" i="69"/>
  <c r="U3316" i="69"/>
  <c r="AA3315" i="69"/>
  <c r="Z3315" i="69"/>
  <c r="Y3315" i="69"/>
  <c r="X3315" i="69"/>
  <c r="W3315" i="69"/>
  <c r="V3315" i="69"/>
  <c r="U3315" i="69"/>
  <c r="AA3314" i="69"/>
  <c r="Z3314" i="69"/>
  <c r="Y3314" i="69"/>
  <c r="X3314" i="69"/>
  <c r="W3314" i="69"/>
  <c r="V3314" i="69"/>
  <c r="U3314" i="69"/>
  <c r="AA3313" i="69"/>
  <c r="Z3313" i="69"/>
  <c r="Y3313" i="69"/>
  <c r="X3313" i="69"/>
  <c r="W3313" i="69"/>
  <c r="V3313" i="69"/>
  <c r="U3313" i="69"/>
  <c r="AA3312" i="69"/>
  <c r="Z3312" i="69"/>
  <c r="Y3312" i="69"/>
  <c r="X3312" i="69"/>
  <c r="W3312" i="69"/>
  <c r="V3312" i="69"/>
  <c r="U3312" i="69"/>
  <c r="AA3311" i="69"/>
  <c r="Z3311" i="69"/>
  <c r="Y3311" i="69"/>
  <c r="X3311" i="69"/>
  <c r="W3311" i="69"/>
  <c r="V3311" i="69"/>
  <c r="U3311" i="69"/>
  <c r="AA3310" i="69"/>
  <c r="Z3310" i="69"/>
  <c r="Y3310" i="69"/>
  <c r="X3310" i="69"/>
  <c r="W3310" i="69"/>
  <c r="V3310" i="69"/>
  <c r="U3310" i="69"/>
  <c r="AA3309" i="69"/>
  <c r="Z3309" i="69"/>
  <c r="Y3309" i="69"/>
  <c r="X3309" i="69"/>
  <c r="W3309" i="69"/>
  <c r="V3309" i="69"/>
  <c r="U3309" i="69"/>
  <c r="AA3308" i="69"/>
  <c r="Z3308" i="69"/>
  <c r="Y3308" i="69"/>
  <c r="X3308" i="69"/>
  <c r="W3308" i="69"/>
  <c r="V3308" i="69"/>
  <c r="U3308" i="69"/>
  <c r="AA3307" i="69"/>
  <c r="Z3307" i="69"/>
  <c r="Y3307" i="69"/>
  <c r="X3307" i="69"/>
  <c r="W3307" i="69"/>
  <c r="V3307" i="69"/>
  <c r="U3307" i="69"/>
  <c r="AA3306" i="69"/>
  <c r="Z3306" i="69"/>
  <c r="Y3306" i="69"/>
  <c r="X3306" i="69"/>
  <c r="W3306" i="69"/>
  <c r="V3306" i="69"/>
  <c r="U3306" i="69"/>
  <c r="AA3305" i="69"/>
  <c r="Z3305" i="69"/>
  <c r="Y3305" i="69"/>
  <c r="X3305" i="69"/>
  <c r="W3305" i="69"/>
  <c r="V3305" i="69"/>
  <c r="U3305" i="69"/>
  <c r="AA3304" i="69"/>
  <c r="Z3304" i="69"/>
  <c r="Y3304" i="69"/>
  <c r="X3304" i="69"/>
  <c r="W3304" i="69"/>
  <c r="V3304" i="69"/>
  <c r="U3304" i="69"/>
  <c r="AA3303" i="69"/>
  <c r="Z3303" i="69"/>
  <c r="Y3303" i="69"/>
  <c r="X3303" i="69"/>
  <c r="W3303" i="69"/>
  <c r="V3303" i="69"/>
  <c r="U3303" i="69"/>
  <c r="AA3302" i="69"/>
  <c r="Z3302" i="69"/>
  <c r="Y3302" i="69"/>
  <c r="X3302" i="69"/>
  <c r="W3302" i="69"/>
  <c r="V3302" i="69"/>
  <c r="U3302" i="69"/>
  <c r="AA3301" i="69"/>
  <c r="Z3301" i="69"/>
  <c r="Y3301" i="69"/>
  <c r="X3301" i="69"/>
  <c r="W3301" i="69"/>
  <c r="V3301" i="69"/>
  <c r="U3301" i="69"/>
  <c r="AA3300" i="69"/>
  <c r="Z3300" i="69"/>
  <c r="Y3300" i="69"/>
  <c r="X3300" i="69"/>
  <c r="W3300" i="69"/>
  <c r="V3300" i="69"/>
  <c r="U3300" i="69"/>
  <c r="AA3299" i="69"/>
  <c r="Z3299" i="69"/>
  <c r="Y3299" i="69"/>
  <c r="X3299" i="69"/>
  <c r="W3299" i="69"/>
  <c r="V3299" i="69"/>
  <c r="U3299" i="69"/>
  <c r="AA3298" i="69"/>
  <c r="Z3298" i="69"/>
  <c r="Y3298" i="69"/>
  <c r="X3298" i="69"/>
  <c r="W3298" i="69"/>
  <c r="V3298" i="69"/>
  <c r="U3298" i="69"/>
  <c r="AA3297" i="69"/>
  <c r="Z3297" i="69"/>
  <c r="Y3297" i="69"/>
  <c r="X3297" i="69"/>
  <c r="W3297" i="69"/>
  <c r="V3297" i="69"/>
  <c r="U3297" i="69"/>
  <c r="AA3296" i="69"/>
  <c r="Z3296" i="69"/>
  <c r="Y3296" i="69"/>
  <c r="X3296" i="69"/>
  <c r="W3296" i="69"/>
  <c r="V3296" i="69"/>
  <c r="U3296" i="69"/>
  <c r="AA3295" i="69"/>
  <c r="Z3295" i="69"/>
  <c r="Y3295" i="69"/>
  <c r="X3295" i="69"/>
  <c r="W3295" i="69"/>
  <c r="V3295" i="69"/>
  <c r="U3295" i="69"/>
  <c r="AA3294" i="69"/>
  <c r="Z3294" i="69"/>
  <c r="Y3294" i="69"/>
  <c r="X3294" i="69"/>
  <c r="W3294" i="69"/>
  <c r="V3294" i="69"/>
  <c r="U3294" i="69"/>
  <c r="AA3293" i="69"/>
  <c r="Z3293" i="69"/>
  <c r="Y3293" i="69"/>
  <c r="X3293" i="69"/>
  <c r="W3293" i="69"/>
  <c r="V3293" i="69"/>
  <c r="U3293" i="69"/>
  <c r="AA3292" i="69"/>
  <c r="Z3292" i="69"/>
  <c r="Y3292" i="69"/>
  <c r="X3292" i="69"/>
  <c r="W3292" i="69"/>
  <c r="V3292" i="69"/>
  <c r="U3292" i="69"/>
  <c r="AA3291" i="69"/>
  <c r="Z3291" i="69"/>
  <c r="Y3291" i="69"/>
  <c r="X3291" i="69"/>
  <c r="W3291" i="69"/>
  <c r="V3291" i="69"/>
  <c r="U3291" i="69"/>
  <c r="AA3290" i="69"/>
  <c r="Z3290" i="69"/>
  <c r="Y3290" i="69"/>
  <c r="X3290" i="69"/>
  <c r="W3290" i="69"/>
  <c r="V3290" i="69"/>
  <c r="U3290" i="69"/>
  <c r="AA3289" i="69"/>
  <c r="Z3289" i="69"/>
  <c r="Y3289" i="69"/>
  <c r="X3289" i="69"/>
  <c r="W3289" i="69"/>
  <c r="V3289" i="69"/>
  <c r="U3289" i="69"/>
  <c r="AA3288" i="69"/>
  <c r="Z3288" i="69"/>
  <c r="Y3288" i="69"/>
  <c r="X3288" i="69"/>
  <c r="W3288" i="69"/>
  <c r="V3288" i="69"/>
  <c r="U3288" i="69"/>
  <c r="AA3287" i="69"/>
  <c r="Z3287" i="69"/>
  <c r="Y3287" i="69"/>
  <c r="X3287" i="69"/>
  <c r="W3287" i="69"/>
  <c r="V3287" i="69"/>
  <c r="U3287" i="69"/>
  <c r="AA3286" i="69"/>
  <c r="Z3286" i="69"/>
  <c r="Y3286" i="69"/>
  <c r="X3286" i="69"/>
  <c r="W3286" i="69"/>
  <c r="V3286" i="69"/>
  <c r="U3286" i="69"/>
  <c r="AA3285" i="69"/>
  <c r="Z3285" i="69"/>
  <c r="Y3285" i="69"/>
  <c r="X3285" i="69"/>
  <c r="W3285" i="69"/>
  <c r="V3285" i="69"/>
  <c r="U3285" i="69"/>
  <c r="AA3284" i="69"/>
  <c r="Z3284" i="69"/>
  <c r="Y3284" i="69"/>
  <c r="X3284" i="69"/>
  <c r="W3284" i="69"/>
  <c r="V3284" i="69"/>
  <c r="U3284" i="69"/>
  <c r="AA3283" i="69"/>
  <c r="Z3283" i="69"/>
  <c r="Y3283" i="69"/>
  <c r="X3283" i="69"/>
  <c r="W3283" i="69"/>
  <c r="V3283" i="69"/>
  <c r="U3283" i="69"/>
  <c r="AA3282" i="69"/>
  <c r="Z3282" i="69"/>
  <c r="Y3282" i="69"/>
  <c r="X3282" i="69"/>
  <c r="W3282" i="69"/>
  <c r="V3282" i="69"/>
  <c r="U3282" i="69"/>
  <c r="AA3281" i="69"/>
  <c r="Z3281" i="69"/>
  <c r="Y3281" i="69"/>
  <c r="X3281" i="69"/>
  <c r="W3281" i="69"/>
  <c r="V3281" i="69"/>
  <c r="U3281" i="69"/>
  <c r="AA3280" i="69"/>
  <c r="Z3280" i="69"/>
  <c r="Y3280" i="69"/>
  <c r="X3280" i="69"/>
  <c r="W3280" i="69"/>
  <c r="V3280" i="69"/>
  <c r="U3280" i="69"/>
  <c r="AA3279" i="69"/>
  <c r="Z3279" i="69"/>
  <c r="Y3279" i="69"/>
  <c r="X3279" i="69"/>
  <c r="W3279" i="69"/>
  <c r="V3279" i="69"/>
  <c r="U3279" i="69"/>
  <c r="AA3278" i="69"/>
  <c r="Z3278" i="69"/>
  <c r="Y3278" i="69"/>
  <c r="X3278" i="69"/>
  <c r="W3278" i="69"/>
  <c r="V3278" i="69"/>
  <c r="U3278" i="69"/>
  <c r="AA3277" i="69"/>
  <c r="Z3277" i="69"/>
  <c r="Y3277" i="69"/>
  <c r="X3277" i="69"/>
  <c r="W3277" i="69"/>
  <c r="V3277" i="69"/>
  <c r="U3277" i="69"/>
  <c r="AA3276" i="69"/>
  <c r="Z3276" i="69"/>
  <c r="Y3276" i="69"/>
  <c r="X3276" i="69"/>
  <c r="W3276" i="69"/>
  <c r="V3276" i="69"/>
  <c r="U3276" i="69"/>
  <c r="AA3275" i="69"/>
  <c r="Z3275" i="69"/>
  <c r="Y3275" i="69"/>
  <c r="X3275" i="69"/>
  <c r="W3275" i="69"/>
  <c r="V3275" i="69"/>
  <c r="U3275" i="69"/>
  <c r="AA3274" i="69"/>
  <c r="Z3274" i="69"/>
  <c r="Y3274" i="69"/>
  <c r="X3274" i="69"/>
  <c r="W3274" i="69"/>
  <c r="V3274" i="69"/>
  <c r="U3274" i="69"/>
  <c r="AA3273" i="69"/>
  <c r="Z3273" i="69"/>
  <c r="Y3273" i="69"/>
  <c r="X3273" i="69"/>
  <c r="W3273" i="69"/>
  <c r="V3273" i="69"/>
  <c r="U3273" i="69"/>
  <c r="AA3272" i="69"/>
  <c r="Z3272" i="69"/>
  <c r="Y3272" i="69"/>
  <c r="X3272" i="69"/>
  <c r="W3272" i="69"/>
  <c r="V3272" i="69"/>
  <c r="U3272" i="69"/>
  <c r="AA3271" i="69"/>
  <c r="Z3271" i="69"/>
  <c r="Y3271" i="69"/>
  <c r="X3271" i="69"/>
  <c r="W3271" i="69"/>
  <c r="V3271" i="69"/>
  <c r="U3271" i="69"/>
  <c r="AA3270" i="69"/>
  <c r="Z3270" i="69"/>
  <c r="Y3270" i="69"/>
  <c r="X3270" i="69"/>
  <c r="W3270" i="69"/>
  <c r="V3270" i="69"/>
  <c r="U3270" i="69"/>
  <c r="AA3269" i="69"/>
  <c r="Z3269" i="69"/>
  <c r="Y3269" i="69"/>
  <c r="X3269" i="69"/>
  <c r="W3269" i="69"/>
  <c r="V3269" i="69"/>
  <c r="U3269" i="69"/>
  <c r="AA3268" i="69"/>
  <c r="Z3268" i="69"/>
  <c r="Y3268" i="69"/>
  <c r="X3268" i="69"/>
  <c r="W3268" i="69"/>
  <c r="V3268" i="69"/>
  <c r="U3268" i="69"/>
  <c r="AA3267" i="69"/>
  <c r="Z3267" i="69"/>
  <c r="Y3267" i="69"/>
  <c r="X3267" i="69"/>
  <c r="W3267" i="69"/>
  <c r="V3267" i="69"/>
  <c r="U3267" i="69"/>
  <c r="AA3266" i="69"/>
  <c r="Z3266" i="69"/>
  <c r="Y3266" i="69"/>
  <c r="X3266" i="69"/>
  <c r="W3266" i="69"/>
  <c r="V3266" i="69"/>
  <c r="U3266" i="69"/>
  <c r="AA3265" i="69"/>
  <c r="Z3265" i="69"/>
  <c r="Y3265" i="69"/>
  <c r="X3265" i="69"/>
  <c r="W3265" i="69"/>
  <c r="V3265" i="69"/>
  <c r="U3265" i="69"/>
  <c r="AA3264" i="69"/>
  <c r="Z3264" i="69"/>
  <c r="Y3264" i="69"/>
  <c r="X3264" i="69"/>
  <c r="W3264" i="69"/>
  <c r="V3264" i="69"/>
  <c r="U3264" i="69"/>
  <c r="AA3263" i="69"/>
  <c r="Z3263" i="69"/>
  <c r="Y3263" i="69"/>
  <c r="X3263" i="69"/>
  <c r="W3263" i="69"/>
  <c r="V3263" i="69"/>
  <c r="U3263" i="69"/>
  <c r="AA3262" i="69"/>
  <c r="Z3262" i="69"/>
  <c r="Y3262" i="69"/>
  <c r="X3262" i="69"/>
  <c r="W3262" i="69"/>
  <c r="V3262" i="69"/>
  <c r="U3262" i="69"/>
  <c r="AA3261" i="69"/>
  <c r="Z3261" i="69"/>
  <c r="Y3261" i="69"/>
  <c r="X3261" i="69"/>
  <c r="W3261" i="69"/>
  <c r="V3261" i="69"/>
  <c r="U3261" i="69"/>
  <c r="AA3260" i="69"/>
  <c r="Z3260" i="69"/>
  <c r="Y3260" i="69"/>
  <c r="X3260" i="69"/>
  <c r="W3260" i="69"/>
  <c r="V3260" i="69"/>
  <c r="U3260" i="69"/>
  <c r="AA3259" i="69"/>
  <c r="Z3259" i="69"/>
  <c r="Y3259" i="69"/>
  <c r="X3259" i="69"/>
  <c r="W3259" i="69"/>
  <c r="V3259" i="69"/>
  <c r="U3259" i="69"/>
  <c r="AA3258" i="69"/>
  <c r="Z3258" i="69"/>
  <c r="Y3258" i="69"/>
  <c r="X3258" i="69"/>
  <c r="W3258" i="69"/>
  <c r="V3258" i="69"/>
  <c r="U3258" i="69"/>
  <c r="AA3257" i="69"/>
  <c r="Z3257" i="69"/>
  <c r="Y3257" i="69"/>
  <c r="X3257" i="69"/>
  <c r="W3257" i="69"/>
  <c r="V3257" i="69"/>
  <c r="U3257" i="69"/>
  <c r="AA3256" i="69"/>
  <c r="Z3256" i="69"/>
  <c r="Y3256" i="69"/>
  <c r="X3256" i="69"/>
  <c r="W3256" i="69"/>
  <c r="V3256" i="69"/>
  <c r="U3256" i="69"/>
  <c r="AA3255" i="69"/>
  <c r="Z3255" i="69"/>
  <c r="Y3255" i="69"/>
  <c r="X3255" i="69"/>
  <c r="W3255" i="69"/>
  <c r="V3255" i="69"/>
  <c r="U3255" i="69"/>
  <c r="AA3254" i="69"/>
  <c r="Z3254" i="69"/>
  <c r="Y3254" i="69"/>
  <c r="X3254" i="69"/>
  <c r="W3254" i="69"/>
  <c r="V3254" i="69"/>
  <c r="U3254" i="69"/>
  <c r="AA3253" i="69"/>
  <c r="Z3253" i="69"/>
  <c r="Y3253" i="69"/>
  <c r="X3253" i="69"/>
  <c r="W3253" i="69"/>
  <c r="V3253" i="69"/>
  <c r="U3253" i="69"/>
  <c r="AA3252" i="69"/>
  <c r="Z3252" i="69"/>
  <c r="Y3252" i="69"/>
  <c r="X3252" i="69"/>
  <c r="W3252" i="69"/>
  <c r="V3252" i="69"/>
  <c r="U3252" i="69"/>
  <c r="AA3251" i="69"/>
  <c r="Z3251" i="69"/>
  <c r="Y3251" i="69"/>
  <c r="X3251" i="69"/>
  <c r="W3251" i="69"/>
  <c r="V3251" i="69"/>
  <c r="U3251" i="69"/>
  <c r="AA3250" i="69"/>
  <c r="Z3250" i="69"/>
  <c r="Y3250" i="69"/>
  <c r="X3250" i="69"/>
  <c r="W3250" i="69"/>
  <c r="V3250" i="69"/>
  <c r="U3250" i="69"/>
  <c r="AA3249" i="69"/>
  <c r="Z3249" i="69"/>
  <c r="Y3249" i="69"/>
  <c r="X3249" i="69"/>
  <c r="W3249" i="69"/>
  <c r="V3249" i="69"/>
  <c r="U3249" i="69"/>
  <c r="AA3248" i="69"/>
  <c r="Z3248" i="69"/>
  <c r="Y3248" i="69"/>
  <c r="X3248" i="69"/>
  <c r="W3248" i="69"/>
  <c r="V3248" i="69"/>
  <c r="U3248" i="69"/>
  <c r="AA3247" i="69"/>
  <c r="Z3247" i="69"/>
  <c r="Y3247" i="69"/>
  <c r="X3247" i="69"/>
  <c r="W3247" i="69"/>
  <c r="V3247" i="69"/>
  <c r="U3247" i="69"/>
  <c r="AA3246" i="69"/>
  <c r="Z3246" i="69"/>
  <c r="Y3246" i="69"/>
  <c r="X3246" i="69"/>
  <c r="W3246" i="69"/>
  <c r="V3246" i="69"/>
  <c r="U3246" i="69"/>
  <c r="AA3245" i="69"/>
  <c r="Z3245" i="69"/>
  <c r="Y3245" i="69"/>
  <c r="X3245" i="69"/>
  <c r="W3245" i="69"/>
  <c r="V3245" i="69"/>
  <c r="U3245" i="69"/>
  <c r="AA3244" i="69"/>
  <c r="Z3244" i="69"/>
  <c r="Y3244" i="69"/>
  <c r="X3244" i="69"/>
  <c r="W3244" i="69"/>
  <c r="V3244" i="69"/>
  <c r="U3244" i="69"/>
  <c r="AA3243" i="69"/>
  <c r="Z3243" i="69"/>
  <c r="Y3243" i="69"/>
  <c r="X3243" i="69"/>
  <c r="W3243" i="69"/>
  <c r="V3243" i="69"/>
  <c r="U3243" i="69"/>
  <c r="AA3242" i="69"/>
  <c r="Z3242" i="69"/>
  <c r="Y3242" i="69"/>
  <c r="X3242" i="69"/>
  <c r="W3242" i="69"/>
  <c r="V3242" i="69"/>
  <c r="U3242" i="69"/>
  <c r="AA3241" i="69"/>
  <c r="Z3241" i="69"/>
  <c r="Y3241" i="69"/>
  <c r="X3241" i="69"/>
  <c r="W3241" i="69"/>
  <c r="V3241" i="69"/>
  <c r="U3241" i="69"/>
  <c r="AA3240" i="69"/>
  <c r="Z3240" i="69"/>
  <c r="Y3240" i="69"/>
  <c r="X3240" i="69"/>
  <c r="W3240" i="69"/>
  <c r="V3240" i="69"/>
  <c r="U3240" i="69"/>
  <c r="AA3239" i="69"/>
  <c r="Z3239" i="69"/>
  <c r="Y3239" i="69"/>
  <c r="X3239" i="69"/>
  <c r="W3239" i="69"/>
  <c r="V3239" i="69"/>
  <c r="U3239" i="69"/>
  <c r="AA3238" i="69"/>
  <c r="Z3238" i="69"/>
  <c r="Y3238" i="69"/>
  <c r="X3238" i="69"/>
  <c r="W3238" i="69"/>
  <c r="V3238" i="69"/>
  <c r="U3238" i="69"/>
  <c r="AA3237" i="69"/>
  <c r="Z3237" i="69"/>
  <c r="Y3237" i="69"/>
  <c r="X3237" i="69"/>
  <c r="W3237" i="69"/>
  <c r="V3237" i="69"/>
  <c r="U3237" i="69"/>
  <c r="AA3236" i="69"/>
  <c r="Z3236" i="69"/>
  <c r="Y3236" i="69"/>
  <c r="X3236" i="69"/>
  <c r="W3236" i="69"/>
  <c r="V3236" i="69"/>
  <c r="U3236" i="69"/>
  <c r="AA3235" i="69"/>
  <c r="Z3235" i="69"/>
  <c r="Y3235" i="69"/>
  <c r="X3235" i="69"/>
  <c r="W3235" i="69"/>
  <c r="V3235" i="69"/>
  <c r="U3235" i="69"/>
  <c r="AA3234" i="69"/>
  <c r="Z3234" i="69"/>
  <c r="Y3234" i="69"/>
  <c r="X3234" i="69"/>
  <c r="W3234" i="69"/>
  <c r="V3234" i="69"/>
  <c r="U3234" i="69"/>
  <c r="AA3233" i="69"/>
  <c r="Z3233" i="69"/>
  <c r="Y3233" i="69"/>
  <c r="X3233" i="69"/>
  <c r="W3233" i="69"/>
  <c r="V3233" i="69"/>
  <c r="U3233" i="69"/>
  <c r="AA3232" i="69"/>
  <c r="Z3232" i="69"/>
  <c r="Y3232" i="69"/>
  <c r="X3232" i="69"/>
  <c r="W3232" i="69"/>
  <c r="V3232" i="69"/>
  <c r="U3232" i="69"/>
  <c r="AA3231" i="69"/>
  <c r="Z3231" i="69"/>
  <c r="Y3231" i="69"/>
  <c r="X3231" i="69"/>
  <c r="W3231" i="69"/>
  <c r="V3231" i="69"/>
  <c r="U3231" i="69"/>
  <c r="AA3230" i="69"/>
  <c r="Z3230" i="69"/>
  <c r="Y3230" i="69"/>
  <c r="X3230" i="69"/>
  <c r="W3230" i="69"/>
  <c r="V3230" i="69"/>
  <c r="U3230" i="69"/>
  <c r="AA3229" i="69"/>
  <c r="Z3229" i="69"/>
  <c r="Y3229" i="69"/>
  <c r="X3229" i="69"/>
  <c r="W3229" i="69"/>
  <c r="V3229" i="69"/>
  <c r="U3229" i="69"/>
  <c r="AA3228" i="69"/>
  <c r="Z3228" i="69"/>
  <c r="Y3228" i="69"/>
  <c r="X3228" i="69"/>
  <c r="W3228" i="69"/>
  <c r="V3228" i="69"/>
  <c r="U3228" i="69"/>
  <c r="AA3227" i="69"/>
  <c r="Z3227" i="69"/>
  <c r="Y3227" i="69"/>
  <c r="X3227" i="69"/>
  <c r="W3227" i="69"/>
  <c r="V3227" i="69"/>
  <c r="U3227" i="69"/>
  <c r="AA3226" i="69"/>
  <c r="Z3226" i="69"/>
  <c r="Y3226" i="69"/>
  <c r="X3226" i="69"/>
  <c r="W3226" i="69"/>
  <c r="V3226" i="69"/>
  <c r="U3226" i="69"/>
  <c r="AA3225" i="69"/>
  <c r="Z3225" i="69"/>
  <c r="Y3225" i="69"/>
  <c r="X3225" i="69"/>
  <c r="W3225" i="69"/>
  <c r="V3225" i="69"/>
  <c r="U3225" i="69"/>
  <c r="AA3224" i="69"/>
  <c r="Z3224" i="69"/>
  <c r="Y3224" i="69"/>
  <c r="X3224" i="69"/>
  <c r="W3224" i="69"/>
  <c r="V3224" i="69"/>
  <c r="U3224" i="69"/>
  <c r="AA3223" i="69"/>
  <c r="Z3223" i="69"/>
  <c r="Y3223" i="69"/>
  <c r="X3223" i="69"/>
  <c r="W3223" i="69"/>
  <c r="V3223" i="69"/>
  <c r="U3223" i="69"/>
  <c r="AA3222" i="69"/>
  <c r="Z3222" i="69"/>
  <c r="Y3222" i="69"/>
  <c r="X3222" i="69"/>
  <c r="W3222" i="69"/>
  <c r="V3222" i="69"/>
  <c r="U3222" i="69"/>
  <c r="AA3221" i="69"/>
  <c r="Z3221" i="69"/>
  <c r="Y3221" i="69"/>
  <c r="X3221" i="69"/>
  <c r="W3221" i="69"/>
  <c r="V3221" i="69"/>
  <c r="U3221" i="69"/>
  <c r="AA3220" i="69"/>
  <c r="Z3220" i="69"/>
  <c r="Y3220" i="69"/>
  <c r="X3220" i="69"/>
  <c r="W3220" i="69"/>
  <c r="V3220" i="69"/>
  <c r="U3220" i="69"/>
  <c r="AA3219" i="69"/>
  <c r="Z3219" i="69"/>
  <c r="Y3219" i="69"/>
  <c r="X3219" i="69"/>
  <c r="W3219" i="69"/>
  <c r="V3219" i="69"/>
  <c r="U3219" i="69"/>
  <c r="AA3218" i="69"/>
  <c r="Z3218" i="69"/>
  <c r="Y3218" i="69"/>
  <c r="X3218" i="69"/>
  <c r="W3218" i="69"/>
  <c r="V3218" i="69"/>
  <c r="U3218" i="69"/>
  <c r="AA3217" i="69"/>
  <c r="Z3217" i="69"/>
  <c r="Y3217" i="69"/>
  <c r="X3217" i="69"/>
  <c r="W3217" i="69"/>
  <c r="V3217" i="69"/>
  <c r="U3217" i="69"/>
  <c r="AA3216" i="69"/>
  <c r="Z3216" i="69"/>
  <c r="Y3216" i="69"/>
  <c r="X3216" i="69"/>
  <c r="W3216" i="69"/>
  <c r="V3216" i="69"/>
  <c r="U3216" i="69"/>
  <c r="AA3215" i="69"/>
  <c r="Z3215" i="69"/>
  <c r="Y3215" i="69"/>
  <c r="X3215" i="69"/>
  <c r="W3215" i="69"/>
  <c r="V3215" i="69"/>
  <c r="U3215" i="69"/>
  <c r="AA3214" i="69"/>
  <c r="Z3214" i="69"/>
  <c r="Y3214" i="69"/>
  <c r="X3214" i="69"/>
  <c r="W3214" i="69"/>
  <c r="V3214" i="69"/>
  <c r="U3214" i="69"/>
  <c r="AA3213" i="69"/>
  <c r="Z3213" i="69"/>
  <c r="Y3213" i="69"/>
  <c r="X3213" i="69"/>
  <c r="W3213" i="69"/>
  <c r="V3213" i="69"/>
  <c r="U3213" i="69"/>
  <c r="AA3212" i="69"/>
  <c r="Z3212" i="69"/>
  <c r="Y3212" i="69"/>
  <c r="X3212" i="69"/>
  <c r="W3212" i="69"/>
  <c r="V3212" i="69"/>
  <c r="U3212" i="69"/>
  <c r="AA3211" i="69"/>
  <c r="Z3211" i="69"/>
  <c r="Y3211" i="69"/>
  <c r="X3211" i="69"/>
  <c r="W3211" i="69"/>
  <c r="V3211" i="69"/>
  <c r="U3211" i="69"/>
  <c r="AA3210" i="69"/>
  <c r="Z3210" i="69"/>
  <c r="Y3210" i="69"/>
  <c r="X3210" i="69"/>
  <c r="W3210" i="69"/>
  <c r="V3210" i="69"/>
  <c r="U3210" i="69"/>
  <c r="AA3209" i="69"/>
  <c r="Z3209" i="69"/>
  <c r="Y3209" i="69"/>
  <c r="X3209" i="69"/>
  <c r="W3209" i="69"/>
  <c r="V3209" i="69"/>
  <c r="U3209" i="69"/>
  <c r="AA3208" i="69"/>
  <c r="Z3208" i="69"/>
  <c r="Y3208" i="69"/>
  <c r="X3208" i="69"/>
  <c r="W3208" i="69"/>
  <c r="V3208" i="69"/>
  <c r="U3208" i="69"/>
  <c r="AA3207" i="69"/>
  <c r="Z3207" i="69"/>
  <c r="Y3207" i="69"/>
  <c r="X3207" i="69"/>
  <c r="W3207" i="69"/>
  <c r="V3207" i="69"/>
  <c r="U3207" i="69"/>
  <c r="AA3206" i="69"/>
  <c r="Z3206" i="69"/>
  <c r="Y3206" i="69"/>
  <c r="X3206" i="69"/>
  <c r="W3206" i="69"/>
  <c r="V3206" i="69"/>
  <c r="U3206" i="69"/>
  <c r="AA3205" i="69"/>
  <c r="Z3205" i="69"/>
  <c r="Y3205" i="69"/>
  <c r="X3205" i="69"/>
  <c r="W3205" i="69"/>
  <c r="V3205" i="69"/>
  <c r="U3205" i="69"/>
  <c r="AA3204" i="69"/>
  <c r="Z3204" i="69"/>
  <c r="Y3204" i="69"/>
  <c r="X3204" i="69"/>
  <c r="W3204" i="69"/>
  <c r="V3204" i="69"/>
  <c r="U3204" i="69"/>
  <c r="AA3203" i="69"/>
  <c r="Z3203" i="69"/>
  <c r="Y3203" i="69"/>
  <c r="X3203" i="69"/>
  <c r="W3203" i="69"/>
  <c r="V3203" i="69"/>
  <c r="U3203" i="69"/>
  <c r="AA3202" i="69"/>
  <c r="Z3202" i="69"/>
  <c r="Y3202" i="69"/>
  <c r="X3202" i="69"/>
  <c r="W3202" i="69"/>
  <c r="V3202" i="69"/>
  <c r="U3202" i="69"/>
  <c r="AA3201" i="69"/>
  <c r="Z3201" i="69"/>
  <c r="Y3201" i="69"/>
  <c r="X3201" i="69"/>
  <c r="W3201" i="69"/>
  <c r="V3201" i="69"/>
  <c r="U3201" i="69"/>
  <c r="AA3200" i="69"/>
  <c r="Z3200" i="69"/>
  <c r="Y3200" i="69"/>
  <c r="X3200" i="69"/>
  <c r="W3200" i="69"/>
  <c r="V3200" i="69"/>
  <c r="U3200" i="69"/>
  <c r="AA3199" i="69"/>
  <c r="Z3199" i="69"/>
  <c r="Y3199" i="69"/>
  <c r="X3199" i="69"/>
  <c r="W3199" i="69"/>
  <c r="V3199" i="69"/>
  <c r="U3199" i="69"/>
  <c r="AA3198" i="69"/>
  <c r="Z3198" i="69"/>
  <c r="Y3198" i="69"/>
  <c r="X3198" i="69"/>
  <c r="W3198" i="69"/>
  <c r="V3198" i="69"/>
  <c r="U3198" i="69"/>
  <c r="AA3197" i="69"/>
  <c r="Z3197" i="69"/>
  <c r="Y3197" i="69"/>
  <c r="X3197" i="69"/>
  <c r="W3197" i="69"/>
  <c r="V3197" i="69"/>
  <c r="U3197" i="69"/>
  <c r="AA3196" i="69"/>
  <c r="Z3196" i="69"/>
  <c r="Y3196" i="69"/>
  <c r="X3196" i="69"/>
  <c r="W3196" i="69"/>
  <c r="V3196" i="69"/>
  <c r="U3196" i="69"/>
  <c r="AA3195" i="69"/>
  <c r="Z3195" i="69"/>
  <c r="Y3195" i="69"/>
  <c r="X3195" i="69"/>
  <c r="W3195" i="69"/>
  <c r="V3195" i="69"/>
  <c r="U3195" i="69"/>
  <c r="AA3194" i="69"/>
  <c r="Z3194" i="69"/>
  <c r="Y3194" i="69"/>
  <c r="X3194" i="69"/>
  <c r="W3194" i="69"/>
  <c r="V3194" i="69"/>
  <c r="U3194" i="69"/>
  <c r="AA3193" i="69"/>
  <c r="Z3193" i="69"/>
  <c r="Y3193" i="69"/>
  <c r="X3193" i="69"/>
  <c r="W3193" i="69"/>
  <c r="V3193" i="69"/>
  <c r="U3193" i="69"/>
  <c r="AA3192" i="69"/>
  <c r="Z3192" i="69"/>
  <c r="Y3192" i="69"/>
  <c r="X3192" i="69"/>
  <c r="W3192" i="69"/>
  <c r="V3192" i="69"/>
  <c r="U3192" i="69"/>
  <c r="AA3191" i="69"/>
  <c r="Z3191" i="69"/>
  <c r="Y3191" i="69"/>
  <c r="X3191" i="69"/>
  <c r="W3191" i="69"/>
  <c r="V3191" i="69"/>
  <c r="U3191" i="69"/>
  <c r="AA3190" i="69"/>
  <c r="Z3190" i="69"/>
  <c r="Y3190" i="69"/>
  <c r="X3190" i="69"/>
  <c r="W3190" i="69"/>
  <c r="V3190" i="69"/>
  <c r="U3190" i="69"/>
  <c r="AA3189" i="69"/>
  <c r="Z3189" i="69"/>
  <c r="Y3189" i="69"/>
  <c r="X3189" i="69"/>
  <c r="W3189" i="69"/>
  <c r="V3189" i="69"/>
  <c r="U3189" i="69"/>
  <c r="AA3188" i="69"/>
  <c r="Z3188" i="69"/>
  <c r="Y3188" i="69"/>
  <c r="X3188" i="69"/>
  <c r="W3188" i="69"/>
  <c r="V3188" i="69"/>
  <c r="U3188" i="69"/>
  <c r="AA3187" i="69"/>
  <c r="Z3187" i="69"/>
  <c r="Y3187" i="69"/>
  <c r="X3187" i="69"/>
  <c r="W3187" i="69"/>
  <c r="V3187" i="69"/>
  <c r="U3187" i="69"/>
  <c r="AA3186" i="69"/>
  <c r="Z3186" i="69"/>
  <c r="Y3186" i="69"/>
  <c r="X3186" i="69"/>
  <c r="W3186" i="69"/>
  <c r="V3186" i="69"/>
  <c r="U3186" i="69"/>
  <c r="AA3185" i="69"/>
  <c r="Z3185" i="69"/>
  <c r="Y3185" i="69"/>
  <c r="X3185" i="69"/>
  <c r="W3185" i="69"/>
  <c r="V3185" i="69"/>
  <c r="U3185" i="69"/>
  <c r="AA3184" i="69"/>
  <c r="Z3184" i="69"/>
  <c r="Y3184" i="69"/>
  <c r="X3184" i="69"/>
  <c r="W3184" i="69"/>
  <c r="V3184" i="69"/>
  <c r="U3184" i="69"/>
  <c r="AA3183" i="69"/>
  <c r="Z3183" i="69"/>
  <c r="Y3183" i="69"/>
  <c r="X3183" i="69"/>
  <c r="W3183" i="69"/>
  <c r="V3183" i="69"/>
  <c r="U3183" i="69"/>
  <c r="AA3182" i="69"/>
  <c r="Z3182" i="69"/>
  <c r="Y3182" i="69"/>
  <c r="X3182" i="69"/>
  <c r="W3182" i="69"/>
  <c r="V3182" i="69"/>
  <c r="U3182" i="69"/>
  <c r="AA3181" i="69"/>
  <c r="Z3181" i="69"/>
  <c r="Y3181" i="69"/>
  <c r="X3181" i="69"/>
  <c r="W3181" i="69"/>
  <c r="V3181" i="69"/>
  <c r="U3181" i="69"/>
  <c r="AA3180" i="69"/>
  <c r="Z3180" i="69"/>
  <c r="Y3180" i="69"/>
  <c r="X3180" i="69"/>
  <c r="W3180" i="69"/>
  <c r="V3180" i="69"/>
  <c r="U3180" i="69"/>
  <c r="AA3179" i="69"/>
  <c r="Z3179" i="69"/>
  <c r="Y3179" i="69"/>
  <c r="X3179" i="69"/>
  <c r="W3179" i="69"/>
  <c r="V3179" i="69"/>
  <c r="U3179" i="69"/>
  <c r="AA3178" i="69"/>
  <c r="Z3178" i="69"/>
  <c r="Y3178" i="69"/>
  <c r="X3178" i="69"/>
  <c r="W3178" i="69"/>
  <c r="V3178" i="69"/>
  <c r="U3178" i="69"/>
  <c r="AA3177" i="69"/>
  <c r="Z3177" i="69"/>
  <c r="Y3177" i="69"/>
  <c r="X3177" i="69"/>
  <c r="W3177" i="69"/>
  <c r="V3177" i="69"/>
  <c r="U3177" i="69"/>
  <c r="AA3176" i="69"/>
  <c r="Z3176" i="69"/>
  <c r="Y3176" i="69"/>
  <c r="X3176" i="69"/>
  <c r="W3176" i="69"/>
  <c r="V3176" i="69"/>
  <c r="U3176" i="69"/>
  <c r="AA3175" i="69"/>
  <c r="Z3175" i="69"/>
  <c r="Y3175" i="69"/>
  <c r="X3175" i="69"/>
  <c r="W3175" i="69"/>
  <c r="V3175" i="69"/>
  <c r="U3175" i="69"/>
  <c r="AA3174" i="69"/>
  <c r="Z3174" i="69"/>
  <c r="Y3174" i="69"/>
  <c r="X3174" i="69"/>
  <c r="W3174" i="69"/>
  <c r="V3174" i="69"/>
  <c r="U3174" i="69"/>
  <c r="AA3173" i="69"/>
  <c r="Z3173" i="69"/>
  <c r="Y3173" i="69"/>
  <c r="X3173" i="69"/>
  <c r="W3173" i="69"/>
  <c r="V3173" i="69"/>
  <c r="U3173" i="69"/>
  <c r="AA3172" i="69"/>
  <c r="Z3172" i="69"/>
  <c r="Y3172" i="69"/>
  <c r="X3172" i="69"/>
  <c r="W3172" i="69"/>
  <c r="V3172" i="69"/>
  <c r="U3172" i="69"/>
  <c r="AA3171" i="69"/>
  <c r="Z3171" i="69"/>
  <c r="Y3171" i="69"/>
  <c r="X3171" i="69"/>
  <c r="W3171" i="69"/>
  <c r="V3171" i="69"/>
  <c r="U3171" i="69"/>
  <c r="AA3170" i="69"/>
  <c r="Z3170" i="69"/>
  <c r="Y3170" i="69"/>
  <c r="X3170" i="69"/>
  <c r="W3170" i="69"/>
  <c r="V3170" i="69"/>
  <c r="U3170" i="69"/>
  <c r="AA3169" i="69"/>
  <c r="Z3169" i="69"/>
  <c r="Y3169" i="69"/>
  <c r="X3169" i="69"/>
  <c r="W3169" i="69"/>
  <c r="V3169" i="69"/>
  <c r="U3169" i="69"/>
  <c r="AA3168" i="69"/>
  <c r="Z3168" i="69"/>
  <c r="Y3168" i="69"/>
  <c r="X3168" i="69"/>
  <c r="W3168" i="69"/>
  <c r="V3168" i="69"/>
  <c r="U3168" i="69"/>
  <c r="AA3167" i="69"/>
  <c r="Z3167" i="69"/>
  <c r="Y3167" i="69"/>
  <c r="X3167" i="69"/>
  <c r="W3167" i="69"/>
  <c r="V3167" i="69"/>
  <c r="U3167" i="69"/>
  <c r="AA3166" i="69"/>
  <c r="Z3166" i="69"/>
  <c r="Y3166" i="69"/>
  <c r="X3166" i="69"/>
  <c r="W3166" i="69"/>
  <c r="V3166" i="69"/>
  <c r="U3166" i="69"/>
  <c r="AA3165" i="69"/>
  <c r="Z3165" i="69"/>
  <c r="Y3165" i="69"/>
  <c r="X3165" i="69"/>
  <c r="W3165" i="69"/>
  <c r="V3165" i="69"/>
  <c r="U3165" i="69"/>
  <c r="AA3164" i="69"/>
  <c r="Z3164" i="69"/>
  <c r="Y3164" i="69"/>
  <c r="X3164" i="69"/>
  <c r="W3164" i="69"/>
  <c r="V3164" i="69"/>
  <c r="U3164" i="69"/>
  <c r="AA3163" i="69"/>
  <c r="Z3163" i="69"/>
  <c r="Y3163" i="69"/>
  <c r="X3163" i="69"/>
  <c r="W3163" i="69"/>
  <c r="V3163" i="69"/>
  <c r="U3163" i="69"/>
  <c r="AA3162" i="69"/>
  <c r="Z3162" i="69"/>
  <c r="Y3162" i="69"/>
  <c r="X3162" i="69"/>
  <c r="W3162" i="69"/>
  <c r="V3162" i="69"/>
  <c r="U3162" i="69"/>
  <c r="AA3161" i="69"/>
  <c r="Z3161" i="69"/>
  <c r="Y3161" i="69"/>
  <c r="X3161" i="69"/>
  <c r="W3161" i="69"/>
  <c r="V3161" i="69"/>
  <c r="U3161" i="69"/>
  <c r="AA3160" i="69"/>
  <c r="Z3160" i="69"/>
  <c r="Y3160" i="69"/>
  <c r="X3160" i="69"/>
  <c r="W3160" i="69"/>
  <c r="V3160" i="69"/>
  <c r="U3160" i="69"/>
  <c r="AA3159" i="69"/>
  <c r="Z3159" i="69"/>
  <c r="Y3159" i="69"/>
  <c r="X3159" i="69"/>
  <c r="W3159" i="69"/>
  <c r="V3159" i="69"/>
  <c r="U3159" i="69"/>
  <c r="AA3158" i="69"/>
  <c r="Z3158" i="69"/>
  <c r="Y3158" i="69"/>
  <c r="X3158" i="69"/>
  <c r="W3158" i="69"/>
  <c r="V3158" i="69"/>
  <c r="U3158" i="69"/>
  <c r="AA3157" i="69"/>
  <c r="Z3157" i="69"/>
  <c r="Y3157" i="69"/>
  <c r="X3157" i="69"/>
  <c r="W3157" i="69"/>
  <c r="V3157" i="69"/>
  <c r="U3157" i="69"/>
  <c r="AA3156" i="69"/>
  <c r="Z3156" i="69"/>
  <c r="Y3156" i="69"/>
  <c r="X3156" i="69"/>
  <c r="W3156" i="69"/>
  <c r="V3156" i="69"/>
  <c r="U3156" i="69"/>
  <c r="AA3155" i="69"/>
  <c r="Z3155" i="69"/>
  <c r="Y3155" i="69"/>
  <c r="X3155" i="69"/>
  <c r="W3155" i="69"/>
  <c r="V3155" i="69"/>
  <c r="U3155" i="69"/>
  <c r="AA3154" i="69"/>
  <c r="Z3154" i="69"/>
  <c r="Y3154" i="69"/>
  <c r="X3154" i="69"/>
  <c r="W3154" i="69"/>
  <c r="V3154" i="69"/>
  <c r="U3154" i="69"/>
  <c r="AA3153" i="69"/>
  <c r="Z3153" i="69"/>
  <c r="Y3153" i="69"/>
  <c r="X3153" i="69"/>
  <c r="W3153" i="69"/>
  <c r="V3153" i="69"/>
  <c r="U3153" i="69"/>
  <c r="AA3152" i="69"/>
  <c r="Z3152" i="69"/>
  <c r="Y3152" i="69"/>
  <c r="X3152" i="69"/>
  <c r="W3152" i="69"/>
  <c r="V3152" i="69"/>
  <c r="U3152" i="69"/>
  <c r="AA3151" i="69"/>
  <c r="Z3151" i="69"/>
  <c r="Y3151" i="69"/>
  <c r="X3151" i="69"/>
  <c r="W3151" i="69"/>
  <c r="V3151" i="69"/>
  <c r="U3151" i="69"/>
  <c r="AA3150" i="69"/>
  <c r="Z3150" i="69"/>
  <c r="Y3150" i="69"/>
  <c r="X3150" i="69"/>
  <c r="W3150" i="69"/>
  <c r="V3150" i="69"/>
  <c r="U3150" i="69"/>
  <c r="AA3149" i="69"/>
  <c r="Z3149" i="69"/>
  <c r="Y3149" i="69"/>
  <c r="X3149" i="69"/>
  <c r="W3149" i="69"/>
  <c r="V3149" i="69"/>
  <c r="U3149" i="69"/>
  <c r="AA3148" i="69"/>
  <c r="Z3148" i="69"/>
  <c r="Y3148" i="69"/>
  <c r="X3148" i="69"/>
  <c r="W3148" i="69"/>
  <c r="V3148" i="69"/>
  <c r="U3148" i="69"/>
  <c r="AA3147" i="69"/>
  <c r="Z3147" i="69"/>
  <c r="Y3147" i="69"/>
  <c r="X3147" i="69"/>
  <c r="W3147" i="69"/>
  <c r="V3147" i="69"/>
  <c r="U3147" i="69"/>
  <c r="AA3146" i="69"/>
  <c r="Z3146" i="69"/>
  <c r="Y3146" i="69"/>
  <c r="X3146" i="69"/>
  <c r="W3146" i="69"/>
  <c r="V3146" i="69"/>
  <c r="U3146" i="69"/>
  <c r="AA3145" i="69"/>
  <c r="Z3145" i="69"/>
  <c r="Y3145" i="69"/>
  <c r="X3145" i="69"/>
  <c r="W3145" i="69"/>
  <c r="V3145" i="69"/>
  <c r="U3145" i="69"/>
  <c r="AA3144" i="69"/>
  <c r="Z3144" i="69"/>
  <c r="Y3144" i="69"/>
  <c r="X3144" i="69"/>
  <c r="W3144" i="69"/>
  <c r="V3144" i="69"/>
  <c r="U3144" i="69"/>
  <c r="AA3143" i="69"/>
  <c r="Z3143" i="69"/>
  <c r="Y3143" i="69"/>
  <c r="X3143" i="69"/>
  <c r="W3143" i="69"/>
  <c r="V3143" i="69"/>
  <c r="U3143" i="69"/>
  <c r="AA3142" i="69"/>
  <c r="Z3142" i="69"/>
  <c r="Y3142" i="69"/>
  <c r="X3142" i="69"/>
  <c r="W3142" i="69"/>
  <c r="V3142" i="69"/>
  <c r="U3142" i="69"/>
  <c r="AA3141" i="69"/>
  <c r="Z3141" i="69"/>
  <c r="Y3141" i="69"/>
  <c r="X3141" i="69"/>
  <c r="W3141" i="69"/>
  <c r="V3141" i="69"/>
  <c r="U3141" i="69"/>
  <c r="AA3140" i="69"/>
  <c r="Z3140" i="69"/>
  <c r="Y3140" i="69"/>
  <c r="X3140" i="69"/>
  <c r="W3140" i="69"/>
  <c r="V3140" i="69"/>
  <c r="U3140" i="69"/>
  <c r="AA3139" i="69"/>
  <c r="Z3139" i="69"/>
  <c r="Y3139" i="69"/>
  <c r="X3139" i="69"/>
  <c r="W3139" i="69"/>
  <c r="V3139" i="69"/>
  <c r="U3139" i="69"/>
  <c r="AA3138" i="69"/>
  <c r="Z3138" i="69"/>
  <c r="Y3138" i="69"/>
  <c r="X3138" i="69"/>
  <c r="W3138" i="69"/>
  <c r="V3138" i="69"/>
  <c r="U3138" i="69"/>
  <c r="AA3137" i="69"/>
  <c r="Z3137" i="69"/>
  <c r="Y3137" i="69"/>
  <c r="X3137" i="69"/>
  <c r="W3137" i="69"/>
  <c r="V3137" i="69"/>
  <c r="U3137" i="69"/>
  <c r="AA3136" i="69"/>
  <c r="Z3136" i="69"/>
  <c r="Y3136" i="69"/>
  <c r="X3136" i="69"/>
  <c r="W3136" i="69"/>
  <c r="V3136" i="69"/>
  <c r="U3136" i="69"/>
  <c r="AA3135" i="69"/>
  <c r="Z3135" i="69"/>
  <c r="Y3135" i="69"/>
  <c r="X3135" i="69"/>
  <c r="W3135" i="69"/>
  <c r="V3135" i="69"/>
  <c r="U3135" i="69"/>
  <c r="AA3134" i="69"/>
  <c r="Z3134" i="69"/>
  <c r="Y3134" i="69"/>
  <c r="X3134" i="69"/>
  <c r="W3134" i="69"/>
  <c r="V3134" i="69"/>
  <c r="U3134" i="69"/>
  <c r="AA3133" i="69"/>
  <c r="Z3133" i="69"/>
  <c r="Y3133" i="69"/>
  <c r="X3133" i="69"/>
  <c r="W3133" i="69"/>
  <c r="V3133" i="69"/>
  <c r="U3133" i="69"/>
  <c r="AA3132" i="69"/>
  <c r="Z3132" i="69"/>
  <c r="Y3132" i="69"/>
  <c r="X3132" i="69"/>
  <c r="W3132" i="69"/>
  <c r="V3132" i="69"/>
  <c r="U3132" i="69"/>
  <c r="AA3131" i="69"/>
  <c r="Z3131" i="69"/>
  <c r="Y3131" i="69"/>
  <c r="X3131" i="69"/>
  <c r="W3131" i="69"/>
  <c r="V3131" i="69"/>
  <c r="U3131" i="69"/>
  <c r="AA3130" i="69"/>
  <c r="Z3130" i="69"/>
  <c r="Y3130" i="69"/>
  <c r="X3130" i="69"/>
  <c r="W3130" i="69"/>
  <c r="V3130" i="69"/>
  <c r="U3130" i="69"/>
  <c r="AA3129" i="69"/>
  <c r="Z3129" i="69"/>
  <c r="Y3129" i="69"/>
  <c r="X3129" i="69"/>
  <c r="W3129" i="69"/>
  <c r="V3129" i="69"/>
  <c r="U3129" i="69"/>
  <c r="AA3128" i="69"/>
  <c r="Z3128" i="69"/>
  <c r="Y3128" i="69"/>
  <c r="X3128" i="69"/>
  <c r="W3128" i="69"/>
  <c r="V3128" i="69"/>
  <c r="U3128" i="69"/>
  <c r="AA3127" i="69"/>
  <c r="Z3127" i="69"/>
  <c r="Y3127" i="69"/>
  <c r="X3127" i="69"/>
  <c r="W3127" i="69"/>
  <c r="V3127" i="69"/>
  <c r="U3127" i="69"/>
  <c r="AA3126" i="69"/>
  <c r="Z3126" i="69"/>
  <c r="Y3126" i="69"/>
  <c r="X3126" i="69"/>
  <c r="W3126" i="69"/>
  <c r="V3126" i="69"/>
  <c r="U3126" i="69"/>
  <c r="AA3125" i="69"/>
  <c r="Z3125" i="69"/>
  <c r="Y3125" i="69"/>
  <c r="X3125" i="69"/>
  <c r="W3125" i="69"/>
  <c r="V3125" i="69"/>
  <c r="U3125" i="69"/>
  <c r="AA3124" i="69"/>
  <c r="Z3124" i="69"/>
  <c r="Y3124" i="69"/>
  <c r="X3124" i="69"/>
  <c r="W3124" i="69"/>
  <c r="V3124" i="69"/>
  <c r="U3124" i="69"/>
  <c r="AA3123" i="69"/>
  <c r="Z3123" i="69"/>
  <c r="Y3123" i="69"/>
  <c r="X3123" i="69"/>
  <c r="W3123" i="69"/>
  <c r="V3123" i="69"/>
  <c r="U3123" i="69"/>
  <c r="AA3122" i="69"/>
  <c r="Z3122" i="69"/>
  <c r="Y3122" i="69"/>
  <c r="X3122" i="69"/>
  <c r="W3122" i="69"/>
  <c r="V3122" i="69"/>
  <c r="U3122" i="69"/>
  <c r="AA3121" i="69"/>
  <c r="Z3121" i="69"/>
  <c r="Y3121" i="69"/>
  <c r="X3121" i="69"/>
  <c r="W3121" i="69"/>
  <c r="V3121" i="69"/>
  <c r="U3121" i="69"/>
  <c r="AA3120" i="69"/>
  <c r="Z3120" i="69"/>
  <c r="Y3120" i="69"/>
  <c r="X3120" i="69"/>
  <c r="W3120" i="69"/>
  <c r="V3120" i="69"/>
  <c r="U3120" i="69"/>
  <c r="AA3119" i="69"/>
  <c r="Z3119" i="69"/>
  <c r="Y3119" i="69"/>
  <c r="X3119" i="69"/>
  <c r="W3119" i="69"/>
  <c r="V3119" i="69"/>
  <c r="U3119" i="69"/>
  <c r="AA3118" i="69"/>
  <c r="Z3118" i="69"/>
  <c r="Y3118" i="69"/>
  <c r="X3118" i="69"/>
  <c r="W3118" i="69"/>
  <c r="V3118" i="69"/>
  <c r="U3118" i="69"/>
  <c r="AA3117" i="69"/>
  <c r="Z3117" i="69"/>
  <c r="Y3117" i="69"/>
  <c r="X3117" i="69"/>
  <c r="W3117" i="69"/>
  <c r="V3117" i="69"/>
  <c r="U3117" i="69"/>
  <c r="AA3116" i="69"/>
  <c r="Z3116" i="69"/>
  <c r="Y3116" i="69"/>
  <c r="X3116" i="69"/>
  <c r="W3116" i="69"/>
  <c r="V3116" i="69"/>
  <c r="U3116" i="69"/>
  <c r="AA3115" i="69"/>
  <c r="Z3115" i="69"/>
  <c r="Y3115" i="69"/>
  <c r="X3115" i="69"/>
  <c r="W3115" i="69"/>
  <c r="V3115" i="69"/>
  <c r="U3115" i="69"/>
  <c r="AA3114" i="69"/>
  <c r="Z3114" i="69"/>
  <c r="Y3114" i="69"/>
  <c r="X3114" i="69"/>
  <c r="W3114" i="69"/>
  <c r="V3114" i="69"/>
  <c r="U3114" i="69"/>
  <c r="AA3113" i="69"/>
  <c r="Z3113" i="69"/>
  <c r="Y3113" i="69"/>
  <c r="X3113" i="69"/>
  <c r="W3113" i="69"/>
  <c r="V3113" i="69"/>
  <c r="U3113" i="69"/>
  <c r="AA3112" i="69"/>
  <c r="Z3112" i="69"/>
  <c r="Y3112" i="69"/>
  <c r="X3112" i="69"/>
  <c r="W3112" i="69"/>
  <c r="V3112" i="69"/>
  <c r="U3112" i="69"/>
  <c r="AA3111" i="69"/>
  <c r="Z3111" i="69"/>
  <c r="Y3111" i="69"/>
  <c r="X3111" i="69"/>
  <c r="W3111" i="69"/>
  <c r="V3111" i="69"/>
  <c r="U3111" i="69"/>
  <c r="AA3110" i="69"/>
  <c r="Z3110" i="69"/>
  <c r="Y3110" i="69"/>
  <c r="X3110" i="69"/>
  <c r="W3110" i="69"/>
  <c r="V3110" i="69"/>
  <c r="U3110" i="69"/>
  <c r="AA3109" i="69"/>
  <c r="Z3109" i="69"/>
  <c r="Y3109" i="69"/>
  <c r="X3109" i="69"/>
  <c r="W3109" i="69"/>
  <c r="V3109" i="69"/>
  <c r="U3109" i="69"/>
  <c r="AA3108" i="69"/>
  <c r="Z3108" i="69"/>
  <c r="Y3108" i="69"/>
  <c r="X3108" i="69"/>
  <c r="W3108" i="69"/>
  <c r="V3108" i="69"/>
  <c r="U3108" i="69"/>
  <c r="AA3107" i="69"/>
  <c r="Z3107" i="69"/>
  <c r="Y3107" i="69"/>
  <c r="X3107" i="69"/>
  <c r="W3107" i="69"/>
  <c r="V3107" i="69"/>
  <c r="U3107" i="69"/>
  <c r="AA3106" i="69"/>
  <c r="Z3106" i="69"/>
  <c r="Y3106" i="69"/>
  <c r="X3106" i="69"/>
  <c r="W3106" i="69"/>
  <c r="V3106" i="69"/>
  <c r="U3106" i="69"/>
  <c r="AA3105" i="69"/>
  <c r="Z3105" i="69"/>
  <c r="Y3105" i="69"/>
  <c r="X3105" i="69"/>
  <c r="W3105" i="69"/>
  <c r="V3105" i="69"/>
  <c r="U3105" i="69"/>
  <c r="AA3104" i="69"/>
  <c r="Z3104" i="69"/>
  <c r="Y3104" i="69"/>
  <c r="X3104" i="69"/>
  <c r="W3104" i="69"/>
  <c r="V3104" i="69"/>
  <c r="U3104" i="69"/>
  <c r="AA3103" i="69"/>
  <c r="Z3103" i="69"/>
  <c r="Y3103" i="69"/>
  <c r="X3103" i="69"/>
  <c r="W3103" i="69"/>
  <c r="V3103" i="69"/>
  <c r="U3103" i="69"/>
  <c r="AA3102" i="69"/>
  <c r="Z3102" i="69"/>
  <c r="Y3102" i="69"/>
  <c r="X3102" i="69"/>
  <c r="W3102" i="69"/>
  <c r="V3102" i="69"/>
  <c r="U3102" i="69"/>
  <c r="AA3101" i="69"/>
  <c r="Z3101" i="69"/>
  <c r="Y3101" i="69"/>
  <c r="X3101" i="69"/>
  <c r="W3101" i="69"/>
  <c r="V3101" i="69"/>
  <c r="U3101" i="69"/>
  <c r="AA3100" i="69"/>
  <c r="Z3100" i="69"/>
  <c r="Y3100" i="69"/>
  <c r="X3100" i="69"/>
  <c r="W3100" i="69"/>
  <c r="V3100" i="69"/>
  <c r="U3100" i="69"/>
  <c r="AA3099" i="69"/>
  <c r="Z3099" i="69"/>
  <c r="Y3099" i="69"/>
  <c r="X3099" i="69"/>
  <c r="W3099" i="69"/>
  <c r="V3099" i="69"/>
  <c r="U3099" i="69"/>
  <c r="AA3098" i="69"/>
  <c r="Z3098" i="69"/>
  <c r="Y3098" i="69"/>
  <c r="X3098" i="69"/>
  <c r="W3098" i="69"/>
  <c r="V3098" i="69"/>
  <c r="U3098" i="69"/>
  <c r="AA3097" i="69"/>
  <c r="Z3097" i="69"/>
  <c r="Y3097" i="69"/>
  <c r="X3097" i="69"/>
  <c r="W3097" i="69"/>
  <c r="V3097" i="69"/>
  <c r="U3097" i="69"/>
  <c r="AA3096" i="69"/>
  <c r="Z3096" i="69"/>
  <c r="Y3096" i="69"/>
  <c r="X3096" i="69"/>
  <c r="W3096" i="69"/>
  <c r="V3096" i="69"/>
  <c r="U3096" i="69"/>
  <c r="AA3095" i="69"/>
  <c r="Z3095" i="69"/>
  <c r="Y3095" i="69"/>
  <c r="X3095" i="69"/>
  <c r="W3095" i="69"/>
  <c r="V3095" i="69"/>
  <c r="U3095" i="69"/>
  <c r="AA3094" i="69"/>
  <c r="Z3094" i="69"/>
  <c r="Y3094" i="69"/>
  <c r="X3094" i="69"/>
  <c r="W3094" i="69"/>
  <c r="V3094" i="69"/>
  <c r="U3094" i="69"/>
  <c r="AA3093" i="69"/>
  <c r="Z3093" i="69"/>
  <c r="Y3093" i="69"/>
  <c r="X3093" i="69"/>
  <c r="W3093" i="69"/>
  <c r="V3093" i="69"/>
  <c r="U3093" i="69"/>
  <c r="AA3092" i="69"/>
  <c r="Z3092" i="69"/>
  <c r="Y3092" i="69"/>
  <c r="X3092" i="69"/>
  <c r="W3092" i="69"/>
  <c r="V3092" i="69"/>
  <c r="U3092" i="69"/>
  <c r="AA3091" i="69"/>
  <c r="Z3091" i="69"/>
  <c r="Y3091" i="69"/>
  <c r="X3091" i="69"/>
  <c r="W3091" i="69"/>
  <c r="V3091" i="69"/>
  <c r="U3091" i="69"/>
  <c r="AA3090" i="69"/>
  <c r="Z3090" i="69"/>
  <c r="Y3090" i="69"/>
  <c r="X3090" i="69"/>
  <c r="W3090" i="69"/>
  <c r="V3090" i="69"/>
  <c r="U3090" i="69"/>
  <c r="AA3089" i="69"/>
  <c r="Z3089" i="69"/>
  <c r="Y3089" i="69"/>
  <c r="X3089" i="69"/>
  <c r="W3089" i="69"/>
  <c r="V3089" i="69"/>
  <c r="U3089" i="69"/>
  <c r="AA3088" i="69"/>
  <c r="Z3088" i="69"/>
  <c r="Y3088" i="69"/>
  <c r="X3088" i="69"/>
  <c r="W3088" i="69"/>
  <c r="V3088" i="69"/>
  <c r="U3088" i="69"/>
  <c r="AA3087" i="69"/>
  <c r="Z3087" i="69"/>
  <c r="Y3087" i="69"/>
  <c r="X3087" i="69"/>
  <c r="W3087" i="69"/>
  <c r="V3087" i="69"/>
  <c r="U3087" i="69"/>
  <c r="AA3086" i="69"/>
  <c r="Z3086" i="69"/>
  <c r="Y3086" i="69"/>
  <c r="X3086" i="69"/>
  <c r="W3086" i="69"/>
  <c r="V3086" i="69"/>
  <c r="U3086" i="69"/>
  <c r="AA3085" i="69"/>
  <c r="Z3085" i="69"/>
  <c r="Y3085" i="69"/>
  <c r="X3085" i="69"/>
  <c r="W3085" i="69"/>
  <c r="V3085" i="69"/>
  <c r="U3085" i="69"/>
  <c r="AA3084" i="69"/>
  <c r="Z3084" i="69"/>
  <c r="Y3084" i="69"/>
  <c r="X3084" i="69"/>
  <c r="W3084" i="69"/>
  <c r="V3084" i="69"/>
  <c r="U3084" i="69"/>
  <c r="AA3083" i="69"/>
  <c r="Z3083" i="69"/>
  <c r="Y3083" i="69"/>
  <c r="X3083" i="69"/>
  <c r="W3083" i="69"/>
  <c r="V3083" i="69"/>
  <c r="U3083" i="69"/>
  <c r="AA3082" i="69"/>
  <c r="Z3082" i="69"/>
  <c r="Y3082" i="69"/>
  <c r="X3082" i="69"/>
  <c r="W3082" i="69"/>
  <c r="V3082" i="69"/>
  <c r="U3082" i="69"/>
  <c r="AA3081" i="69"/>
  <c r="Z3081" i="69"/>
  <c r="Y3081" i="69"/>
  <c r="X3081" i="69"/>
  <c r="W3081" i="69"/>
  <c r="V3081" i="69"/>
  <c r="U3081" i="69"/>
  <c r="AA3080" i="69"/>
  <c r="Z3080" i="69"/>
  <c r="Y3080" i="69"/>
  <c r="X3080" i="69"/>
  <c r="W3080" i="69"/>
  <c r="V3080" i="69"/>
  <c r="U3080" i="69"/>
  <c r="AA3079" i="69"/>
  <c r="Z3079" i="69"/>
  <c r="Y3079" i="69"/>
  <c r="X3079" i="69"/>
  <c r="W3079" i="69"/>
  <c r="V3079" i="69"/>
  <c r="U3079" i="69"/>
  <c r="AA3078" i="69"/>
  <c r="Z3078" i="69"/>
  <c r="Y3078" i="69"/>
  <c r="X3078" i="69"/>
  <c r="W3078" i="69"/>
  <c r="V3078" i="69"/>
  <c r="U3078" i="69"/>
  <c r="AA3077" i="69"/>
  <c r="Z3077" i="69"/>
  <c r="Y3077" i="69"/>
  <c r="X3077" i="69"/>
  <c r="W3077" i="69"/>
  <c r="V3077" i="69"/>
  <c r="U3077" i="69"/>
  <c r="AA3076" i="69"/>
  <c r="Z3076" i="69"/>
  <c r="Y3076" i="69"/>
  <c r="X3076" i="69"/>
  <c r="W3076" i="69"/>
  <c r="V3076" i="69"/>
  <c r="U3076" i="69"/>
  <c r="AA3075" i="69"/>
  <c r="Z3075" i="69"/>
  <c r="Y3075" i="69"/>
  <c r="X3075" i="69"/>
  <c r="W3075" i="69"/>
  <c r="V3075" i="69"/>
  <c r="U3075" i="69"/>
  <c r="AA3074" i="69"/>
  <c r="Z3074" i="69"/>
  <c r="Y3074" i="69"/>
  <c r="X3074" i="69"/>
  <c r="W3074" i="69"/>
  <c r="V3074" i="69"/>
  <c r="U3074" i="69"/>
  <c r="AA3073" i="69"/>
  <c r="Z3073" i="69"/>
  <c r="Y3073" i="69"/>
  <c r="X3073" i="69"/>
  <c r="W3073" i="69"/>
  <c r="V3073" i="69"/>
  <c r="U3073" i="69"/>
  <c r="AA3072" i="69"/>
  <c r="Z3072" i="69"/>
  <c r="Y3072" i="69"/>
  <c r="X3072" i="69"/>
  <c r="W3072" i="69"/>
  <c r="V3072" i="69"/>
  <c r="U3072" i="69"/>
  <c r="AA3071" i="69"/>
  <c r="Z3071" i="69"/>
  <c r="Y3071" i="69"/>
  <c r="X3071" i="69"/>
  <c r="W3071" i="69"/>
  <c r="V3071" i="69"/>
  <c r="U3071" i="69"/>
  <c r="AA3070" i="69"/>
  <c r="Z3070" i="69"/>
  <c r="Y3070" i="69"/>
  <c r="X3070" i="69"/>
  <c r="W3070" i="69"/>
  <c r="V3070" i="69"/>
  <c r="U3070" i="69"/>
  <c r="AA3069" i="69"/>
  <c r="Z3069" i="69"/>
  <c r="Y3069" i="69"/>
  <c r="X3069" i="69"/>
  <c r="W3069" i="69"/>
  <c r="V3069" i="69"/>
  <c r="U3069" i="69"/>
  <c r="AA3068" i="69"/>
  <c r="Z3068" i="69"/>
  <c r="Y3068" i="69"/>
  <c r="X3068" i="69"/>
  <c r="W3068" i="69"/>
  <c r="V3068" i="69"/>
  <c r="U3068" i="69"/>
  <c r="AA3067" i="69"/>
  <c r="Z3067" i="69"/>
  <c r="Y3067" i="69"/>
  <c r="X3067" i="69"/>
  <c r="W3067" i="69"/>
  <c r="V3067" i="69"/>
  <c r="U3067" i="69"/>
  <c r="AA3066" i="69"/>
  <c r="Z3066" i="69"/>
  <c r="Y3066" i="69"/>
  <c r="X3066" i="69"/>
  <c r="W3066" i="69"/>
  <c r="V3066" i="69"/>
  <c r="U3066" i="69"/>
  <c r="AA3065" i="69"/>
  <c r="Z3065" i="69"/>
  <c r="Y3065" i="69"/>
  <c r="X3065" i="69"/>
  <c r="W3065" i="69"/>
  <c r="V3065" i="69"/>
  <c r="U3065" i="69"/>
  <c r="AA3064" i="69"/>
  <c r="Z3064" i="69"/>
  <c r="Y3064" i="69"/>
  <c r="X3064" i="69"/>
  <c r="W3064" i="69"/>
  <c r="V3064" i="69"/>
  <c r="U3064" i="69"/>
  <c r="AA3063" i="69"/>
  <c r="Z3063" i="69"/>
  <c r="Y3063" i="69"/>
  <c r="X3063" i="69"/>
  <c r="W3063" i="69"/>
  <c r="V3063" i="69"/>
  <c r="U3063" i="69"/>
  <c r="AA3062" i="69"/>
  <c r="Z3062" i="69"/>
  <c r="Y3062" i="69"/>
  <c r="X3062" i="69"/>
  <c r="W3062" i="69"/>
  <c r="V3062" i="69"/>
  <c r="U3062" i="69"/>
  <c r="AA3061" i="69"/>
  <c r="Z3061" i="69"/>
  <c r="Y3061" i="69"/>
  <c r="X3061" i="69"/>
  <c r="W3061" i="69"/>
  <c r="V3061" i="69"/>
  <c r="U3061" i="69"/>
  <c r="AA3060" i="69"/>
  <c r="Z3060" i="69"/>
  <c r="Y3060" i="69"/>
  <c r="X3060" i="69"/>
  <c r="W3060" i="69"/>
  <c r="V3060" i="69"/>
  <c r="U3060" i="69"/>
  <c r="AA3059" i="69"/>
  <c r="Z3059" i="69"/>
  <c r="Y3059" i="69"/>
  <c r="X3059" i="69"/>
  <c r="W3059" i="69"/>
  <c r="V3059" i="69"/>
  <c r="U3059" i="69"/>
  <c r="AA3058" i="69"/>
  <c r="Z3058" i="69"/>
  <c r="Y3058" i="69"/>
  <c r="X3058" i="69"/>
  <c r="W3058" i="69"/>
  <c r="V3058" i="69"/>
  <c r="U3058" i="69"/>
  <c r="AA3057" i="69"/>
  <c r="Z3057" i="69"/>
  <c r="Y3057" i="69"/>
  <c r="X3057" i="69"/>
  <c r="W3057" i="69"/>
  <c r="V3057" i="69"/>
  <c r="U3057" i="69"/>
  <c r="AA3056" i="69"/>
  <c r="Z3056" i="69"/>
  <c r="Y3056" i="69"/>
  <c r="X3056" i="69"/>
  <c r="W3056" i="69"/>
  <c r="V3056" i="69"/>
  <c r="U3056" i="69"/>
  <c r="AA3055" i="69"/>
  <c r="Z3055" i="69"/>
  <c r="Y3055" i="69"/>
  <c r="X3055" i="69"/>
  <c r="W3055" i="69"/>
  <c r="V3055" i="69"/>
  <c r="U3055" i="69"/>
  <c r="AA3054" i="69"/>
  <c r="Z3054" i="69"/>
  <c r="Y3054" i="69"/>
  <c r="X3054" i="69"/>
  <c r="W3054" i="69"/>
  <c r="V3054" i="69"/>
  <c r="U3054" i="69"/>
  <c r="AA3053" i="69"/>
  <c r="Z3053" i="69"/>
  <c r="Y3053" i="69"/>
  <c r="X3053" i="69"/>
  <c r="W3053" i="69"/>
  <c r="V3053" i="69"/>
  <c r="U3053" i="69"/>
  <c r="AA3052" i="69"/>
  <c r="Z3052" i="69"/>
  <c r="Y3052" i="69"/>
  <c r="X3052" i="69"/>
  <c r="W3052" i="69"/>
  <c r="V3052" i="69"/>
  <c r="U3052" i="69"/>
  <c r="AA3051" i="69"/>
  <c r="Z3051" i="69"/>
  <c r="Y3051" i="69"/>
  <c r="X3051" i="69"/>
  <c r="W3051" i="69"/>
  <c r="V3051" i="69"/>
  <c r="U3051" i="69"/>
  <c r="AA3050" i="69"/>
  <c r="Z3050" i="69"/>
  <c r="Y3050" i="69"/>
  <c r="X3050" i="69"/>
  <c r="W3050" i="69"/>
  <c r="V3050" i="69"/>
  <c r="U3050" i="69"/>
  <c r="AA3049" i="69"/>
  <c r="Z3049" i="69"/>
  <c r="Y3049" i="69"/>
  <c r="X3049" i="69"/>
  <c r="W3049" i="69"/>
  <c r="V3049" i="69"/>
  <c r="U3049" i="69"/>
  <c r="AA3048" i="69"/>
  <c r="Z3048" i="69"/>
  <c r="Y3048" i="69"/>
  <c r="X3048" i="69"/>
  <c r="W3048" i="69"/>
  <c r="V3048" i="69"/>
  <c r="U3048" i="69"/>
  <c r="AA3047" i="69"/>
  <c r="Z3047" i="69"/>
  <c r="Y3047" i="69"/>
  <c r="X3047" i="69"/>
  <c r="W3047" i="69"/>
  <c r="V3047" i="69"/>
  <c r="U3047" i="69"/>
  <c r="AA3046" i="69"/>
  <c r="Z3046" i="69"/>
  <c r="Y3046" i="69"/>
  <c r="X3046" i="69"/>
  <c r="W3046" i="69"/>
  <c r="V3046" i="69"/>
  <c r="U3046" i="69"/>
  <c r="AA3045" i="69"/>
  <c r="Z3045" i="69"/>
  <c r="Y3045" i="69"/>
  <c r="X3045" i="69"/>
  <c r="W3045" i="69"/>
  <c r="V3045" i="69"/>
  <c r="U3045" i="69"/>
  <c r="AA3044" i="69"/>
  <c r="Z3044" i="69"/>
  <c r="Y3044" i="69"/>
  <c r="X3044" i="69"/>
  <c r="W3044" i="69"/>
  <c r="V3044" i="69"/>
  <c r="U3044" i="69"/>
  <c r="AA3043" i="69"/>
  <c r="Z3043" i="69"/>
  <c r="Y3043" i="69"/>
  <c r="X3043" i="69"/>
  <c r="W3043" i="69"/>
  <c r="V3043" i="69"/>
  <c r="U3043" i="69"/>
  <c r="AA3042" i="69"/>
  <c r="Z3042" i="69"/>
  <c r="Y3042" i="69"/>
  <c r="X3042" i="69"/>
  <c r="W3042" i="69"/>
  <c r="V3042" i="69"/>
  <c r="U3042" i="69"/>
  <c r="AA3041" i="69"/>
  <c r="Z3041" i="69"/>
  <c r="Y3041" i="69"/>
  <c r="X3041" i="69"/>
  <c r="W3041" i="69"/>
  <c r="V3041" i="69"/>
  <c r="U3041" i="69"/>
  <c r="AA3040" i="69"/>
  <c r="Z3040" i="69"/>
  <c r="Y3040" i="69"/>
  <c r="X3040" i="69"/>
  <c r="W3040" i="69"/>
  <c r="V3040" i="69"/>
  <c r="U3040" i="69"/>
  <c r="AA3039" i="69"/>
  <c r="Z3039" i="69"/>
  <c r="Y3039" i="69"/>
  <c r="X3039" i="69"/>
  <c r="W3039" i="69"/>
  <c r="V3039" i="69"/>
  <c r="U3039" i="69"/>
  <c r="AA3038" i="69"/>
  <c r="Z3038" i="69"/>
  <c r="Y3038" i="69"/>
  <c r="X3038" i="69"/>
  <c r="W3038" i="69"/>
  <c r="V3038" i="69"/>
  <c r="U3038" i="69"/>
  <c r="AA3037" i="69"/>
  <c r="Z3037" i="69"/>
  <c r="Y3037" i="69"/>
  <c r="X3037" i="69"/>
  <c r="W3037" i="69"/>
  <c r="V3037" i="69"/>
  <c r="U3037" i="69"/>
  <c r="AA3036" i="69"/>
  <c r="Z3036" i="69"/>
  <c r="Y3036" i="69"/>
  <c r="X3036" i="69"/>
  <c r="W3036" i="69"/>
  <c r="V3036" i="69"/>
  <c r="U3036" i="69"/>
  <c r="AA3035" i="69"/>
  <c r="Z3035" i="69"/>
  <c r="Y3035" i="69"/>
  <c r="X3035" i="69"/>
  <c r="W3035" i="69"/>
  <c r="V3035" i="69"/>
  <c r="U3035" i="69"/>
  <c r="AA3034" i="69"/>
  <c r="Z3034" i="69"/>
  <c r="Y3034" i="69"/>
  <c r="X3034" i="69"/>
  <c r="W3034" i="69"/>
  <c r="V3034" i="69"/>
  <c r="U3034" i="69"/>
  <c r="AA3033" i="69"/>
  <c r="Z3033" i="69"/>
  <c r="Y3033" i="69"/>
  <c r="X3033" i="69"/>
  <c r="W3033" i="69"/>
  <c r="V3033" i="69"/>
  <c r="U3033" i="69"/>
  <c r="AA3032" i="69"/>
  <c r="Z3032" i="69"/>
  <c r="Y3032" i="69"/>
  <c r="X3032" i="69"/>
  <c r="W3032" i="69"/>
  <c r="V3032" i="69"/>
  <c r="U3032" i="69"/>
  <c r="AA3031" i="69"/>
  <c r="Z3031" i="69"/>
  <c r="Y3031" i="69"/>
  <c r="X3031" i="69"/>
  <c r="W3031" i="69"/>
  <c r="V3031" i="69"/>
  <c r="U3031" i="69"/>
  <c r="AA3030" i="69"/>
  <c r="Z3030" i="69"/>
  <c r="Y3030" i="69"/>
  <c r="X3030" i="69"/>
  <c r="W3030" i="69"/>
  <c r="V3030" i="69"/>
  <c r="U3030" i="69"/>
  <c r="AA3029" i="69"/>
  <c r="Z3029" i="69"/>
  <c r="Y3029" i="69"/>
  <c r="X3029" i="69"/>
  <c r="W3029" i="69"/>
  <c r="V3029" i="69"/>
  <c r="U3029" i="69"/>
  <c r="AA3028" i="69"/>
  <c r="Z3028" i="69"/>
  <c r="Y3028" i="69"/>
  <c r="X3028" i="69"/>
  <c r="W3028" i="69"/>
  <c r="V3028" i="69"/>
  <c r="U3028" i="69"/>
  <c r="AA3027" i="69"/>
  <c r="Z3027" i="69"/>
  <c r="Y3027" i="69"/>
  <c r="X3027" i="69"/>
  <c r="W3027" i="69"/>
  <c r="V3027" i="69"/>
  <c r="U3027" i="69"/>
  <c r="AA3026" i="69"/>
  <c r="Z3026" i="69"/>
  <c r="Y3026" i="69"/>
  <c r="X3026" i="69"/>
  <c r="W3026" i="69"/>
  <c r="V3026" i="69"/>
  <c r="U3026" i="69"/>
  <c r="AA3025" i="69"/>
  <c r="Z3025" i="69"/>
  <c r="Y3025" i="69"/>
  <c r="X3025" i="69"/>
  <c r="W3025" i="69"/>
  <c r="V3025" i="69"/>
  <c r="U3025" i="69"/>
  <c r="AA3024" i="69"/>
  <c r="Z3024" i="69"/>
  <c r="Y3024" i="69"/>
  <c r="X3024" i="69"/>
  <c r="W3024" i="69"/>
  <c r="V3024" i="69"/>
  <c r="U3024" i="69"/>
  <c r="AA3023" i="69"/>
  <c r="Z3023" i="69"/>
  <c r="Y3023" i="69"/>
  <c r="X3023" i="69"/>
  <c r="W3023" i="69"/>
  <c r="V3023" i="69"/>
  <c r="U3023" i="69"/>
  <c r="AA3022" i="69"/>
  <c r="Z3022" i="69"/>
  <c r="Y3022" i="69"/>
  <c r="X3022" i="69"/>
  <c r="W3022" i="69"/>
  <c r="V3022" i="69"/>
  <c r="U3022" i="69"/>
  <c r="AA3021" i="69"/>
  <c r="Z3021" i="69"/>
  <c r="Y3021" i="69"/>
  <c r="X3021" i="69"/>
  <c r="W3021" i="69"/>
  <c r="V3021" i="69"/>
  <c r="U3021" i="69"/>
  <c r="AA3020" i="69"/>
  <c r="Z3020" i="69"/>
  <c r="Y3020" i="69"/>
  <c r="X3020" i="69"/>
  <c r="W3020" i="69"/>
  <c r="V3020" i="69"/>
  <c r="U3020" i="69"/>
  <c r="AA3019" i="69"/>
  <c r="Z3019" i="69"/>
  <c r="Y3019" i="69"/>
  <c r="X3019" i="69"/>
  <c r="W3019" i="69"/>
  <c r="V3019" i="69"/>
  <c r="U3019" i="69"/>
  <c r="AA3018" i="69"/>
  <c r="Z3018" i="69"/>
  <c r="Y3018" i="69"/>
  <c r="X3018" i="69"/>
  <c r="W3018" i="69"/>
  <c r="V3018" i="69"/>
  <c r="U3018" i="69"/>
  <c r="AA3017" i="69"/>
  <c r="Z3017" i="69"/>
  <c r="Y3017" i="69"/>
  <c r="X3017" i="69"/>
  <c r="W3017" i="69"/>
  <c r="V3017" i="69"/>
  <c r="U3017" i="69"/>
  <c r="AA3016" i="69"/>
  <c r="Z3016" i="69"/>
  <c r="Y3016" i="69"/>
  <c r="X3016" i="69"/>
  <c r="W3016" i="69"/>
  <c r="V3016" i="69"/>
  <c r="U3016" i="69"/>
  <c r="AA3015" i="69"/>
  <c r="Z3015" i="69"/>
  <c r="Y3015" i="69"/>
  <c r="X3015" i="69"/>
  <c r="W3015" i="69"/>
  <c r="V3015" i="69"/>
  <c r="U3015" i="69"/>
  <c r="AA3014" i="69"/>
  <c r="Z3014" i="69"/>
  <c r="Y3014" i="69"/>
  <c r="X3014" i="69"/>
  <c r="W3014" i="69"/>
  <c r="V3014" i="69"/>
  <c r="U3014" i="69"/>
  <c r="AA3013" i="69"/>
  <c r="Z3013" i="69"/>
  <c r="Y3013" i="69"/>
  <c r="X3013" i="69"/>
  <c r="W3013" i="69"/>
  <c r="V3013" i="69"/>
  <c r="U3013" i="69"/>
  <c r="AA3012" i="69"/>
  <c r="Z3012" i="69"/>
  <c r="Y3012" i="69"/>
  <c r="X3012" i="69"/>
  <c r="W3012" i="69"/>
  <c r="V3012" i="69"/>
  <c r="U3012" i="69"/>
  <c r="AA3011" i="69"/>
  <c r="Z3011" i="69"/>
  <c r="Y3011" i="69"/>
  <c r="X3011" i="69"/>
  <c r="W3011" i="69"/>
  <c r="V3011" i="69"/>
  <c r="U3011" i="69"/>
  <c r="AA3010" i="69"/>
  <c r="Z3010" i="69"/>
  <c r="Y3010" i="69"/>
  <c r="X3010" i="69"/>
  <c r="W3010" i="69"/>
  <c r="V3010" i="69"/>
  <c r="U3010" i="69"/>
  <c r="AA3009" i="69"/>
  <c r="Z3009" i="69"/>
  <c r="Y3009" i="69"/>
  <c r="X3009" i="69"/>
  <c r="W3009" i="69"/>
  <c r="V3009" i="69"/>
  <c r="U3009" i="69"/>
  <c r="AA3008" i="69"/>
  <c r="Z3008" i="69"/>
  <c r="Y3008" i="69"/>
  <c r="X3008" i="69"/>
  <c r="W3008" i="69"/>
  <c r="V3008" i="69"/>
  <c r="U3008" i="69"/>
  <c r="AA3007" i="69"/>
  <c r="Z3007" i="69"/>
  <c r="Y3007" i="69"/>
  <c r="X3007" i="69"/>
  <c r="W3007" i="69"/>
  <c r="V3007" i="69"/>
  <c r="U3007" i="69"/>
  <c r="AA3006" i="69"/>
  <c r="Z3006" i="69"/>
  <c r="Y3006" i="69"/>
  <c r="X3006" i="69"/>
  <c r="W3006" i="69"/>
  <c r="V3006" i="69"/>
  <c r="U3006" i="69"/>
  <c r="AA3005" i="69"/>
  <c r="Z3005" i="69"/>
  <c r="Y3005" i="69"/>
  <c r="X3005" i="69"/>
  <c r="W3005" i="69"/>
  <c r="V3005" i="69"/>
  <c r="U3005" i="69"/>
  <c r="AA3004" i="69"/>
  <c r="Z3004" i="69"/>
  <c r="Y3004" i="69"/>
  <c r="X3004" i="69"/>
  <c r="W3004" i="69"/>
  <c r="V3004" i="69"/>
  <c r="U3004" i="69"/>
  <c r="AA3003" i="69"/>
  <c r="Z3003" i="69"/>
  <c r="Y3003" i="69"/>
  <c r="X3003" i="69"/>
  <c r="W3003" i="69"/>
  <c r="V3003" i="69"/>
  <c r="U3003" i="69"/>
  <c r="AA3002" i="69"/>
  <c r="Z3002" i="69"/>
  <c r="Y3002" i="69"/>
  <c r="X3002" i="69"/>
  <c r="W3002" i="69"/>
  <c r="V3002" i="69"/>
  <c r="U3002" i="69"/>
  <c r="AA3001" i="69"/>
  <c r="Z3001" i="69"/>
  <c r="Y3001" i="69"/>
  <c r="X3001" i="69"/>
  <c r="W3001" i="69"/>
  <c r="V3001" i="69"/>
  <c r="U3001" i="69"/>
  <c r="AA3000" i="69"/>
  <c r="Z3000" i="69"/>
  <c r="Y3000" i="69"/>
  <c r="X3000" i="69"/>
  <c r="W3000" i="69"/>
  <c r="V3000" i="69"/>
  <c r="U3000" i="69"/>
  <c r="AA2999" i="69"/>
  <c r="Z2999" i="69"/>
  <c r="Y2999" i="69"/>
  <c r="X2999" i="69"/>
  <c r="W2999" i="69"/>
  <c r="V2999" i="69"/>
  <c r="U2999" i="69"/>
  <c r="AA2998" i="69"/>
  <c r="Z2998" i="69"/>
  <c r="Y2998" i="69"/>
  <c r="X2998" i="69"/>
  <c r="W2998" i="69"/>
  <c r="V2998" i="69"/>
  <c r="U2998" i="69"/>
  <c r="AA2997" i="69"/>
  <c r="Z2997" i="69"/>
  <c r="Y2997" i="69"/>
  <c r="X2997" i="69"/>
  <c r="W2997" i="69"/>
  <c r="V2997" i="69"/>
  <c r="U2997" i="69"/>
  <c r="AA2996" i="69"/>
  <c r="Z2996" i="69"/>
  <c r="Y2996" i="69"/>
  <c r="X2996" i="69"/>
  <c r="W2996" i="69"/>
  <c r="V2996" i="69"/>
  <c r="U2996" i="69"/>
  <c r="AA2995" i="69"/>
  <c r="Z2995" i="69"/>
  <c r="Y2995" i="69"/>
  <c r="X2995" i="69"/>
  <c r="W2995" i="69"/>
  <c r="V2995" i="69"/>
  <c r="U2995" i="69"/>
  <c r="AA2994" i="69"/>
  <c r="Z2994" i="69"/>
  <c r="Y2994" i="69"/>
  <c r="X2994" i="69"/>
  <c r="W2994" i="69"/>
  <c r="V2994" i="69"/>
  <c r="U2994" i="69"/>
  <c r="AA2993" i="69"/>
  <c r="Z2993" i="69"/>
  <c r="Y2993" i="69"/>
  <c r="X2993" i="69"/>
  <c r="W2993" i="69"/>
  <c r="V2993" i="69"/>
  <c r="U2993" i="69"/>
  <c r="AA2992" i="69"/>
  <c r="Z2992" i="69"/>
  <c r="Y2992" i="69"/>
  <c r="X2992" i="69"/>
  <c r="W2992" i="69"/>
  <c r="V2992" i="69"/>
  <c r="U2992" i="69"/>
  <c r="AA2991" i="69"/>
  <c r="Z2991" i="69"/>
  <c r="Y2991" i="69"/>
  <c r="X2991" i="69"/>
  <c r="W2991" i="69"/>
  <c r="V2991" i="69"/>
  <c r="U2991" i="69"/>
  <c r="AA2990" i="69"/>
  <c r="Z2990" i="69"/>
  <c r="Y2990" i="69"/>
  <c r="X2990" i="69"/>
  <c r="W2990" i="69"/>
  <c r="V2990" i="69"/>
  <c r="U2990" i="69"/>
  <c r="AA2989" i="69"/>
  <c r="Z2989" i="69"/>
  <c r="Y2989" i="69"/>
  <c r="X2989" i="69"/>
  <c r="W2989" i="69"/>
  <c r="V2989" i="69"/>
  <c r="U2989" i="69"/>
  <c r="AA2988" i="69"/>
  <c r="Z2988" i="69"/>
  <c r="Y2988" i="69"/>
  <c r="X2988" i="69"/>
  <c r="W2988" i="69"/>
  <c r="V2988" i="69"/>
  <c r="U2988" i="69"/>
  <c r="AA2987" i="69"/>
  <c r="Z2987" i="69"/>
  <c r="Y2987" i="69"/>
  <c r="X2987" i="69"/>
  <c r="W2987" i="69"/>
  <c r="V2987" i="69"/>
  <c r="U2987" i="69"/>
  <c r="AA2986" i="69"/>
  <c r="Z2986" i="69"/>
  <c r="Y2986" i="69"/>
  <c r="X2986" i="69"/>
  <c r="W2986" i="69"/>
  <c r="V2986" i="69"/>
  <c r="U2986" i="69"/>
  <c r="AA2985" i="69"/>
  <c r="Z2985" i="69"/>
  <c r="Y2985" i="69"/>
  <c r="X2985" i="69"/>
  <c r="W2985" i="69"/>
  <c r="V2985" i="69"/>
  <c r="U2985" i="69"/>
  <c r="AA2984" i="69"/>
  <c r="Z2984" i="69"/>
  <c r="Y2984" i="69"/>
  <c r="X2984" i="69"/>
  <c r="W2984" i="69"/>
  <c r="V2984" i="69"/>
  <c r="U2984" i="69"/>
  <c r="AA2983" i="69"/>
  <c r="Z2983" i="69"/>
  <c r="Y2983" i="69"/>
  <c r="X2983" i="69"/>
  <c r="W2983" i="69"/>
  <c r="V2983" i="69"/>
  <c r="U2983" i="69"/>
  <c r="AA2982" i="69"/>
  <c r="Z2982" i="69"/>
  <c r="Y2982" i="69"/>
  <c r="X2982" i="69"/>
  <c r="W2982" i="69"/>
  <c r="V2982" i="69"/>
  <c r="U2982" i="69"/>
  <c r="AA2981" i="69"/>
  <c r="Z2981" i="69"/>
  <c r="Y2981" i="69"/>
  <c r="X2981" i="69"/>
  <c r="W2981" i="69"/>
  <c r="V2981" i="69"/>
  <c r="U2981" i="69"/>
  <c r="AA2980" i="69"/>
  <c r="Z2980" i="69"/>
  <c r="Y2980" i="69"/>
  <c r="X2980" i="69"/>
  <c r="W2980" i="69"/>
  <c r="V2980" i="69"/>
  <c r="U2980" i="69"/>
  <c r="AA2979" i="69"/>
  <c r="Z2979" i="69"/>
  <c r="Y2979" i="69"/>
  <c r="X2979" i="69"/>
  <c r="W2979" i="69"/>
  <c r="V2979" i="69"/>
  <c r="U2979" i="69"/>
  <c r="AA2978" i="69"/>
  <c r="Z2978" i="69"/>
  <c r="Y2978" i="69"/>
  <c r="X2978" i="69"/>
  <c r="W2978" i="69"/>
  <c r="V2978" i="69"/>
  <c r="U2978" i="69"/>
  <c r="AA2977" i="69"/>
  <c r="Z2977" i="69"/>
  <c r="Y2977" i="69"/>
  <c r="X2977" i="69"/>
  <c r="W2977" i="69"/>
  <c r="V2977" i="69"/>
  <c r="U2977" i="69"/>
  <c r="AA2976" i="69"/>
  <c r="Z2976" i="69"/>
  <c r="Y2976" i="69"/>
  <c r="X2976" i="69"/>
  <c r="W2976" i="69"/>
  <c r="V2976" i="69"/>
  <c r="U2976" i="69"/>
  <c r="AA2975" i="69"/>
  <c r="Z2975" i="69"/>
  <c r="Y2975" i="69"/>
  <c r="X2975" i="69"/>
  <c r="W2975" i="69"/>
  <c r="V2975" i="69"/>
  <c r="U2975" i="69"/>
  <c r="AA2974" i="69"/>
  <c r="Z2974" i="69"/>
  <c r="Y2974" i="69"/>
  <c r="X2974" i="69"/>
  <c r="W2974" i="69"/>
  <c r="V2974" i="69"/>
  <c r="U2974" i="69"/>
  <c r="AA2973" i="69"/>
  <c r="Z2973" i="69"/>
  <c r="Y2973" i="69"/>
  <c r="X2973" i="69"/>
  <c r="W2973" i="69"/>
  <c r="V2973" i="69"/>
  <c r="U2973" i="69"/>
  <c r="AA2972" i="69"/>
  <c r="Z2972" i="69"/>
  <c r="Y2972" i="69"/>
  <c r="X2972" i="69"/>
  <c r="W2972" i="69"/>
  <c r="V2972" i="69"/>
  <c r="U2972" i="69"/>
  <c r="AA2971" i="69"/>
  <c r="Z2971" i="69"/>
  <c r="Y2971" i="69"/>
  <c r="X2971" i="69"/>
  <c r="W2971" i="69"/>
  <c r="V2971" i="69"/>
  <c r="U2971" i="69"/>
  <c r="AA2970" i="69"/>
  <c r="Z2970" i="69"/>
  <c r="Y2970" i="69"/>
  <c r="X2970" i="69"/>
  <c r="W2970" i="69"/>
  <c r="V2970" i="69"/>
  <c r="U2970" i="69"/>
  <c r="AA2969" i="69"/>
  <c r="Z2969" i="69"/>
  <c r="Y2969" i="69"/>
  <c r="X2969" i="69"/>
  <c r="W2969" i="69"/>
  <c r="V2969" i="69"/>
  <c r="U2969" i="69"/>
  <c r="AA2968" i="69"/>
  <c r="Z2968" i="69"/>
  <c r="Y2968" i="69"/>
  <c r="X2968" i="69"/>
  <c r="W2968" i="69"/>
  <c r="V2968" i="69"/>
  <c r="U2968" i="69"/>
  <c r="AA2967" i="69"/>
  <c r="Z2967" i="69"/>
  <c r="Y2967" i="69"/>
  <c r="X2967" i="69"/>
  <c r="W2967" i="69"/>
  <c r="V2967" i="69"/>
  <c r="U2967" i="69"/>
  <c r="AA2966" i="69"/>
  <c r="Z2966" i="69"/>
  <c r="Y2966" i="69"/>
  <c r="X2966" i="69"/>
  <c r="W2966" i="69"/>
  <c r="V2966" i="69"/>
  <c r="U2966" i="69"/>
  <c r="AA2965" i="69"/>
  <c r="Z2965" i="69"/>
  <c r="Y2965" i="69"/>
  <c r="X2965" i="69"/>
  <c r="W2965" i="69"/>
  <c r="V2965" i="69"/>
  <c r="U2965" i="69"/>
  <c r="AA2964" i="69"/>
  <c r="Z2964" i="69"/>
  <c r="Y2964" i="69"/>
  <c r="X2964" i="69"/>
  <c r="W2964" i="69"/>
  <c r="V2964" i="69"/>
  <c r="U2964" i="69"/>
  <c r="AA2963" i="69"/>
  <c r="Z2963" i="69"/>
  <c r="Y2963" i="69"/>
  <c r="X2963" i="69"/>
  <c r="W2963" i="69"/>
  <c r="V2963" i="69"/>
  <c r="U2963" i="69"/>
  <c r="AA2962" i="69"/>
  <c r="Z2962" i="69"/>
  <c r="Y2962" i="69"/>
  <c r="X2962" i="69"/>
  <c r="W2962" i="69"/>
  <c r="V2962" i="69"/>
  <c r="U2962" i="69"/>
  <c r="AA2961" i="69"/>
  <c r="Z2961" i="69"/>
  <c r="Y2961" i="69"/>
  <c r="X2961" i="69"/>
  <c r="W2961" i="69"/>
  <c r="V2961" i="69"/>
  <c r="U2961" i="69"/>
  <c r="AA2960" i="69"/>
  <c r="Z2960" i="69"/>
  <c r="Y2960" i="69"/>
  <c r="X2960" i="69"/>
  <c r="W2960" i="69"/>
  <c r="V2960" i="69"/>
  <c r="U2960" i="69"/>
  <c r="AA2959" i="69"/>
  <c r="Z2959" i="69"/>
  <c r="Y2959" i="69"/>
  <c r="X2959" i="69"/>
  <c r="W2959" i="69"/>
  <c r="V2959" i="69"/>
  <c r="U2959" i="69"/>
  <c r="AA2958" i="69"/>
  <c r="Z2958" i="69"/>
  <c r="Y2958" i="69"/>
  <c r="X2958" i="69"/>
  <c r="W2958" i="69"/>
  <c r="V2958" i="69"/>
  <c r="U2958" i="69"/>
  <c r="AA2957" i="69"/>
  <c r="Z2957" i="69"/>
  <c r="Y2957" i="69"/>
  <c r="X2957" i="69"/>
  <c r="W2957" i="69"/>
  <c r="V2957" i="69"/>
  <c r="U2957" i="69"/>
  <c r="AA2956" i="69"/>
  <c r="Z2956" i="69"/>
  <c r="Y2956" i="69"/>
  <c r="X2956" i="69"/>
  <c r="W2956" i="69"/>
  <c r="V2956" i="69"/>
  <c r="U2956" i="69"/>
  <c r="AA2955" i="69"/>
  <c r="Z2955" i="69"/>
  <c r="Y2955" i="69"/>
  <c r="X2955" i="69"/>
  <c r="W2955" i="69"/>
  <c r="V2955" i="69"/>
  <c r="U2955" i="69"/>
  <c r="AA2954" i="69"/>
  <c r="Z2954" i="69"/>
  <c r="Y2954" i="69"/>
  <c r="X2954" i="69"/>
  <c r="W2954" i="69"/>
  <c r="V2954" i="69"/>
  <c r="U2954" i="69"/>
  <c r="AA2953" i="69"/>
  <c r="Z2953" i="69"/>
  <c r="Y2953" i="69"/>
  <c r="X2953" i="69"/>
  <c r="W2953" i="69"/>
  <c r="V2953" i="69"/>
  <c r="U2953" i="69"/>
  <c r="AA2952" i="69"/>
  <c r="Z2952" i="69"/>
  <c r="Y2952" i="69"/>
  <c r="X2952" i="69"/>
  <c r="W2952" i="69"/>
  <c r="V2952" i="69"/>
  <c r="U2952" i="69"/>
  <c r="AA2951" i="69"/>
  <c r="Z2951" i="69"/>
  <c r="Y2951" i="69"/>
  <c r="X2951" i="69"/>
  <c r="W2951" i="69"/>
  <c r="V2951" i="69"/>
  <c r="U2951" i="69"/>
  <c r="AA2950" i="69"/>
  <c r="Z2950" i="69"/>
  <c r="Y2950" i="69"/>
  <c r="X2950" i="69"/>
  <c r="W2950" i="69"/>
  <c r="V2950" i="69"/>
  <c r="U2950" i="69"/>
  <c r="AA2949" i="69"/>
  <c r="Z2949" i="69"/>
  <c r="Y2949" i="69"/>
  <c r="X2949" i="69"/>
  <c r="W2949" i="69"/>
  <c r="V2949" i="69"/>
  <c r="U2949" i="69"/>
  <c r="AA2948" i="69"/>
  <c r="Z2948" i="69"/>
  <c r="Y2948" i="69"/>
  <c r="X2948" i="69"/>
  <c r="W2948" i="69"/>
  <c r="V2948" i="69"/>
  <c r="U2948" i="69"/>
  <c r="AA2947" i="69"/>
  <c r="Z2947" i="69"/>
  <c r="Y2947" i="69"/>
  <c r="X2947" i="69"/>
  <c r="W2947" i="69"/>
  <c r="V2947" i="69"/>
  <c r="U2947" i="69"/>
  <c r="AA2946" i="69"/>
  <c r="Z2946" i="69"/>
  <c r="Y2946" i="69"/>
  <c r="X2946" i="69"/>
  <c r="W2946" i="69"/>
  <c r="V2946" i="69"/>
  <c r="U2946" i="69"/>
  <c r="AA2945" i="69"/>
  <c r="Z2945" i="69"/>
  <c r="Y2945" i="69"/>
  <c r="X2945" i="69"/>
  <c r="W2945" i="69"/>
  <c r="V2945" i="69"/>
  <c r="U2945" i="69"/>
  <c r="AA2944" i="69"/>
  <c r="Z2944" i="69"/>
  <c r="Y2944" i="69"/>
  <c r="X2944" i="69"/>
  <c r="W2944" i="69"/>
  <c r="V2944" i="69"/>
  <c r="U2944" i="69"/>
  <c r="AA2943" i="69"/>
  <c r="Z2943" i="69"/>
  <c r="Y2943" i="69"/>
  <c r="X2943" i="69"/>
  <c r="W2943" i="69"/>
  <c r="V2943" i="69"/>
  <c r="U2943" i="69"/>
  <c r="AA2942" i="69"/>
  <c r="Z2942" i="69"/>
  <c r="Y2942" i="69"/>
  <c r="X2942" i="69"/>
  <c r="W2942" i="69"/>
  <c r="V2942" i="69"/>
  <c r="U2942" i="69"/>
  <c r="AA2941" i="69"/>
  <c r="Z2941" i="69"/>
  <c r="Y2941" i="69"/>
  <c r="X2941" i="69"/>
  <c r="W2941" i="69"/>
  <c r="V2941" i="69"/>
  <c r="U2941" i="69"/>
  <c r="AA2940" i="69"/>
  <c r="Z2940" i="69"/>
  <c r="Y2940" i="69"/>
  <c r="X2940" i="69"/>
  <c r="W2940" i="69"/>
  <c r="V2940" i="69"/>
  <c r="U2940" i="69"/>
  <c r="AA2939" i="69"/>
  <c r="Z2939" i="69"/>
  <c r="Y2939" i="69"/>
  <c r="X2939" i="69"/>
  <c r="W2939" i="69"/>
  <c r="V2939" i="69"/>
  <c r="U2939" i="69"/>
  <c r="AA2938" i="69"/>
  <c r="Z2938" i="69"/>
  <c r="Y2938" i="69"/>
  <c r="X2938" i="69"/>
  <c r="W2938" i="69"/>
  <c r="V2938" i="69"/>
  <c r="U2938" i="69"/>
  <c r="AA2937" i="69"/>
  <c r="Z2937" i="69"/>
  <c r="Y2937" i="69"/>
  <c r="X2937" i="69"/>
  <c r="W2937" i="69"/>
  <c r="V2937" i="69"/>
  <c r="U2937" i="69"/>
  <c r="AA2936" i="69"/>
  <c r="Z2936" i="69"/>
  <c r="Y2936" i="69"/>
  <c r="X2936" i="69"/>
  <c r="W2936" i="69"/>
  <c r="V2936" i="69"/>
  <c r="U2936" i="69"/>
  <c r="AA2935" i="69"/>
  <c r="Z2935" i="69"/>
  <c r="Y2935" i="69"/>
  <c r="X2935" i="69"/>
  <c r="W2935" i="69"/>
  <c r="V2935" i="69"/>
  <c r="U2935" i="69"/>
  <c r="AA2934" i="69"/>
  <c r="Z2934" i="69"/>
  <c r="Y2934" i="69"/>
  <c r="X2934" i="69"/>
  <c r="W2934" i="69"/>
  <c r="V2934" i="69"/>
  <c r="U2934" i="69"/>
  <c r="AA2933" i="69"/>
  <c r="Z2933" i="69"/>
  <c r="Y2933" i="69"/>
  <c r="X2933" i="69"/>
  <c r="W2933" i="69"/>
  <c r="V2933" i="69"/>
  <c r="U2933" i="69"/>
  <c r="AA2932" i="69"/>
  <c r="Z2932" i="69"/>
  <c r="Y2932" i="69"/>
  <c r="X2932" i="69"/>
  <c r="W2932" i="69"/>
  <c r="V2932" i="69"/>
  <c r="U2932" i="69"/>
  <c r="AA2931" i="69"/>
  <c r="Z2931" i="69"/>
  <c r="Y2931" i="69"/>
  <c r="X2931" i="69"/>
  <c r="W2931" i="69"/>
  <c r="V2931" i="69"/>
  <c r="U2931" i="69"/>
  <c r="AA2930" i="69"/>
  <c r="Z2930" i="69"/>
  <c r="Y2930" i="69"/>
  <c r="X2930" i="69"/>
  <c r="W2930" i="69"/>
  <c r="V2930" i="69"/>
  <c r="U2930" i="69"/>
  <c r="AA2929" i="69"/>
  <c r="Z2929" i="69"/>
  <c r="Y2929" i="69"/>
  <c r="X2929" i="69"/>
  <c r="W2929" i="69"/>
  <c r="V2929" i="69"/>
  <c r="U2929" i="69"/>
  <c r="AA2928" i="69"/>
  <c r="Z2928" i="69"/>
  <c r="Y2928" i="69"/>
  <c r="X2928" i="69"/>
  <c r="W2928" i="69"/>
  <c r="V2928" i="69"/>
  <c r="U2928" i="69"/>
  <c r="AA2927" i="69"/>
  <c r="Z2927" i="69"/>
  <c r="Y2927" i="69"/>
  <c r="X2927" i="69"/>
  <c r="W2927" i="69"/>
  <c r="V2927" i="69"/>
  <c r="U2927" i="69"/>
  <c r="AA2926" i="69"/>
  <c r="Z2926" i="69"/>
  <c r="Y2926" i="69"/>
  <c r="X2926" i="69"/>
  <c r="W2926" i="69"/>
  <c r="V2926" i="69"/>
  <c r="U2926" i="69"/>
  <c r="AA2925" i="69"/>
  <c r="Z2925" i="69"/>
  <c r="Y2925" i="69"/>
  <c r="X2925" i="69"/>
  <c r="W2925" i="69"/>
  <c r="V2925" i="69"/>
  <c r="U2925" i="69"/>
  <c r="AA2924" i="69"/>
  <c r="Z2924" i="69"/>
  <c r="Y2924" i="69"/>
  <c r="X2924" i="69"/>
  <c r="W2924" i="69"/>
  <c r="V2924" i="69"/>
  <c r="U2924" i="69"/>
  <c r="AA2923" i="69"/>
  <c r="Z2923" i="69"/>
  <c r="Y2923" i="69"/>
  <c r="X2923" i="69"/>
  <c r="W2923" i="69"/>
  <c r="V2923" i="69"/>
  <c r="U2923" i="69"/>
  <c r="AA2922" i="69"/>
  <c r="Z2922" i="69"/>
  <c r="Y2922" i="69"/>
  <c r="X2922" i="69"/>
  <c r="W2922" i="69"/>
  <c r="V2922" i="69"/>
  <c r="U2922" i="69"/>
  <c r="AA2921" i="69"/>
  <c r="Z2921" i="69"/>
  <c r="Y2921" i="69"/>
  <c r="X2921" i="69"/>
  <c r="W2921" i="69"/>
  <c r="V2921" i="69"/>
  <c r="U2921" i="69"/>
  <c r="AA2920" i="69"/>
  <c r="Z2920" i="69"/>
  <c r="Y2920" i="69"/>
  <c r="X2920" i="69"/>
  <c r="W2920" i="69"/>
  <c r="V2920" i="69"/>
  <c r="U2920" i="69"/>
  <c r="AA2919" i="69"/>
  <c r="Z2919" i="69"/>
  <c r="Y2919" i="69"/>
  <c r="X2919" i="69"/>
  <c r="W2919" i="69"/>
  <c r="V2919" i="69"/>
  <c r="U2919" i="69"/>
  <c r="AA2918" i="69"/>
  <c r="Z2918" i="69"/>
  <c r="Y2918" i="69"/>
  <c r="X2918" i="69"/>
  <c r="W2918" i="69"/>
  <c r="V2918" i="69"/>
  <c r="U2918" i="69"/>
  <c r="AA2917" i="69"/>
  <c r="Z2917" i="69"/>
  <c r="Y2917" i="69"/>
  <c r="X2917" i="69"/>
  <c r="W2917" i="69"/>
  <c r="V2917" i="69"/>
  <c r="U2917" i="69"/>
  <c r="AA2916" i="69"/>
  <c r="Z2916" i="69"/>
  <c r="Y2916" i="69"/>
  <c r="X2916" i="69"/>
  <c r="W2916" i="69"/>
  <c r="V2916" i="69"/>
  <c r="U2916" i="69"/>
  <c r="AA2915" i="69"/>
  <c r="Z2915" i="69"/>
  <c r="Y2915" i="69"/>
  <c r="X2915" i="69"/>
  <c r="W2915" i="69"/>
  <c r="V2915" i="69"/>
  <c r="U2915" i="69"/>
  <c r="AA2914" i="69"/>
  <c r="Z2914" i="69"/>
  <c r="Y2914" i="69"/>
  <c r="X2914" i="69"/>
  <c r="W2914" i="69"/>
  <c r="V2914" i="69"/>
  <c r="U2914" i="69"/>
  <c r="AA2913" i="69"/>
  <c r="Z2913" i="69"/>
  <c r="Y2913" i="69"/>
  <c r="X2913" i="69"/>
  <c r="W2913" i="69"/>
  <c r="V2913" i="69"/>
  <c r="U2913" i="69"/>
  <c r="AA2912" i="69"/>
  <c r="Z2912" i="69"/>
  <c r="Y2912" i="69"/>
  <c r="X2912" i="69"/>
  <c r="W2912" i="69"/>
  <c r="V2912" i="69"/>
  <c r="U2912" i="69"/>
  <c r="AA2911" i="69"/>
  <c r="Z2911" i="69"/>
  <c r="Y2911" i="69"/>
  <c r="X2911" i="69"/>
  <c r="W2911" i="69"/>
  <c r="V2911" i="69"/>
  <c r="U2911" i="69"/>
  <c r="AA2910" i="69"/>
  <c r="Z2910" i="69"/>
  <c r="Y2910" i="69"/>
  <c r="X2910" i="69"/>
  <c r="W2910" i="69"/>
  <c r="V2910" i="69"/>
  <c r="U2910" i="69"/>
  <c r="AA2909" i="69"/>
  <c r="Z2909" i="69"/>
  <c r="Y2909" i="69"/>
  <c r="X2909" i="69"/>
  <c r="W2909" i="69"/>
  <c r="V2909" i="69"/>
  <c r="U2909" i="69"/>
  <c r="AA2908" i="69"/>
  <c r="Z2908" i="69"/>
  <c r="Y2908" i="69"/>
  <c r="X2908" i="69"/>
  <c r="W2908" i="69"/>
  <c r="V2908" i="69"/>
  <c r="U2908" i="69"/>
  <c r="AA2907" i="69"/>
  <c r="Z2907" i="69"/>
  <c r="Y2907" i="69"/>
  <c r="X2907" i="69"/>
  <c r="W2907" i="69"/>
  <c r="V2907" i="69"/>
  <c r="U2907" i="69"/>
  <c r="AA2906" i="69"/>
  <c r="Z2906" i="69"/>
  <c r="Y2906" i="69"/>
  <c r="X2906" i="69"/>
  <c r="W2906" i="69"/>
  <c r="V2906" i="69"/>
  <c r="U2906" i="69"/>
  <c r="AA2905" i="69"/>
  <c r="Z2905" i="69"/>
  <c r="Y2905" i="69"/>
  <c r="X2905" i="69"/>
  <c r="W2905" i="69"/>
  <c r="V2905" i="69"/>
  <c r="U2905" i="69"/>
  <c r="AA2904" i="69"/>
  <c r="Z2904" i="69"/>
  <c r="Y2904" i="69"/>
  <c r="X2904" i="69"/>
  <c r="W2904" i="69"/>
  <c r="V2904" i="69"/>
  <c r="U2904" i="69"/>
  <c r="AA2903" i="69"/>
  <c r="Z2903" i="69"/>
  <c r="Y2903" i="69"/>
  <c r="X2903" i="69"/>
  <c r="W2903" i="69"/>
  <c r="V2903" i="69"/>
  <c r="U2903" i="69"/>
  <c r="AA2902" i="69"/>
  <c r="Z2902" i="69"/>
  <c r="Y2902" i="69"/>
  <c r="X2902" i="69"/>
  <c r="W2902" i="69"/>
  <c r="V2902" i="69"/>
  <c r="U2902" i="69"/>
  <c r="AA2901" i="69"/>
  <c r="Z2901" i="69"/>
  <c r="Y2901" i="69"/>
  <c r="X2901" i="69"/>
  <c r="W2901" i="69"/>
  <c r="V2901" i="69"/>
  <c r="U2901" i="69"/>
  <c r="AA2900" i="69"/>
  <c r="Z2900" i="69"/>
  <c r="Y2900" i="69"/>
  <c r="X2900" i="69"/>
  <c r="W2900" i="69"/>
  <c r="V2900" i="69"/>
  <c r="U2900" i="69"/>
  <c r="AA2899" i="69"/>
  <c r="Z2899" i="69"/>
  <c r="Y2899" i="69"/>
  <c r="X2899" i="69"/>
  <c r="W2899" i="69"/>
  <c r="V2899" i="69"/>
  <c r="U2899" i="69"/>
  <c r="AA2898" i="69"/>
  <c r="Z2898" i="69"/>
  <c r="Y2898" i="69"/>
  <c r="X2898" i="69"/>
  <c r="W2898" i="69"/>
  <c r="V2898" i="69"/>
  <c r="U2898" i="69"/>
  <c r="AA2897" i="69"/>
  <c r="Z2897" i="69"/>
  <c r="Y2897" i="69"/>
  <c r="X2897" i="69"/>
  <c r="W2897" i="69"/>
  <c r="V2897" i="69"/>
  <c r="U2897" i="69"/>
  <c r="AA2896" i="69"/>
  <c r="Z2896" i="69"/>
  <c r="Y2896" i="69"/>
  <c r="X2896" i="69"/>
  <c r="W2896" i="69"/>
  <c r="V2896" i="69"/>
  <c r="U2896" i="69"/>
  <c r="AA2895" i="69"/>
  <c r="Z2895" i="69"/>
  <c r="Y2895" i="69"/>
  <c r="X2895" i="69"/>
  <c r="W2895" i="69"/>
  <c r="V2895" i="69"/>
  <c r="U2895" i="69"/>
  <c r="AA2894" i="69"/>
  <c r="Z2894" i="69"/>
  <c r="Y2894" i="69"/>
  <c r="X2894" i="69"/>
  <c r="W2894" i="69"/>
  <c r="V2894" i="69"/>
  <c r="U2894" i="69"/>
  <c r="AA2893" i="69"/>
  <c r="Z2893" i="69"/>
  <c r="Y2893" i="69"/>
  <c r="X2893" i="69"/>
  <c r="W2893" i="69"/>
  <c r="V2893" i="69"/>
  <c r="U2893" i="69"/>
  <c r="AA2892" i="69"/>
  <c r="Z2892" i="69"/>
  <c r="Y2892" i="69"/>
  <c r="X2892" i="69"/>
  <c r="W2892" i="69"/>
  <c r="V2892" i="69"/>
  <c r="U2892" i="69"/>
  <c r="AA2891" i="69"/>
  <c r="Z2891" i="69"/>
  <c r="Y2891" i="69"/>
  <c r="X2891" i="69"/>
  <c r="W2891" i="69"/>
  <c r="V2891" i="69"/>
  <c r="U2891" i="69"/>
  <c r="AA2890" i="69"/>
  <c r="Z2890" i="69"/>
  <c r="Y2890" i="69"/>
  <c r="X2890" i="69"/>
  <c r="W2890" i="69"/>
  <c r="V2890" i="69"/>
  <c r="U2890" i="69"/>
  <c r="AA2889" i="69"/>
  <c r="Z2889" i="69"/>
  <c r="Y2889" i="69"/>
  <c r="X2889" i="69"/>
  <c r="W2889" i="69"/>
  <c r="V2889" i="69"/>
  <c r="U2889" i="69"/>
  <c r="AA2888" i="69"/>
  <c r="Z2888" i="69"/>
  <c r="Y2888" i="69"/>
  <c r="X2888" i="69"/>
  <c r="W2888" i="69"/>
  <c r="V2888" i="69"/>
  <c r="U2888" i="69"/>
  <c r="AA2887" i="69"/>
  <c r="Z2887" i="69"/>
  <c r="Y2887" i="69"/>
  <c r="X2887" i="69"/>
  <c r="W2887" i="69"/>
  <c r="V2887" i="69"/>
  <c r="U2887" i="69"/>
  <c r="AA2886" i="69"/>
  <c r="Z2886" i="69"/>
  <c r="Y2886" i="69"/>
  <c r="X2886" i="69"/>
  <c r="W2886" i="69"/>
  <c r="V2886" i="69"/>
  <c r="U2886" i="69"/>
  <c r="AA2885" i="69"/>
  <c r="Z2885" i="69"/>
  <c r="Y2885" i="69"/>
  <c r="X2885" i="69"/>
  <c r="W2885" i="69"/>
  <c r="V2885" i="69"/>
  <c r="U2885" i="69"/>
  <c r="AA2884" i="69"/>
  <c r="Z2884" i="69"/>
  <c r="Y2884" i="69"/>
  <c r="X2884" i="69"/>
  <c r="W2884" i="69"/>
  <c r="V2884" i="69"/>
  <c r="U2884" i="69"/>
  <c r="AA2883" i="69"/>
  <c r="Z2883" i="69"/>
  <c r="Y2883" i="69"/>
  <c r="X2883" i="69"/>
  <c r="W2883" i="69"/>
  <c r="V2883" i="69"/>
  <c r="U2883" i="69"/>
  <c r="AA2882" i="69"/>
  <c r="Z2882" i="69"/>
  <c r="Y2882" i="69"/>
  <c r="X2882" i="69"/>
  <c r="W2882" i="69"/>
  <c r="V2882" i="69"/>
  <c r="U2882" i="69"/>
  <c r="AA2881" i="69"/>
  <c r="Z2881" i="69"/>
  <c r="Y2881" i="69"/>
  <c r="X2881" i="69"/>
  <c r="W2881" i="69"/>
  <c r="V2881" i="69"/>
  <c r="U2881" i="69"/>
  <c r="AA2880" i="69"/>
  <c r="Z2880" i="69"/>
  <c r="Y2880" i="69"/>
  <c r="X2880" i="69"/>
  <c r="W2880" i="69"/>
  <c r="V2880" i="69"/>
  <c r="U2880" i="69"/>
  <c r="AA2879" i="69"/>
  <c r="Z2879" i="69"/>
  <c r="Y2879" i="69"/>
  <c r="X2879" i="69"/>
  <c r="W2879" i="69"/>
  <c r="V2879" i="69"/>
  <c r="U2879" i="69"/>
  <c r="AA2878" i="69"/>
  <c r="Z2878" i="69"/>
  <c r="Y2878" i="69"/>
  <c r="X2878" i="69"/>
  <c r="W2878" i="69"/>
  <c r="V2878" i="69"/>
  <c r="U2878" i="69"/>
  <c r="AA2877" i="69"/>
  <c r="Z2877" i="69"/>
  <c r="Y2877" i="69"/>
  <c r="X2877" i="69"/>
  <c r="W2877" i="69"/>
  <c r="V2877" i="69"/>
  <c r="U2877" i="69"/>
  <c r="AA2876" i="69"/>
  <c r="Z2876" i="69"/>
  <c r="Y2876" i="69"/>
  <c r="X2876" i="69"/>
  <c r="W2876" i="69"/>
  <c r="V2876" i="69"/>
  <c r="U2876" i="69"/>
  <c r="AA2875" i="69"/>
  <c r="Z2875" i="69"/>
  <c r="Y2875" i="69"/>
  <c r="X2875" i="69"/>
  <c r="W2875" i="69"/>
  <c r="V2875" i="69"/>
  <c r="U2875" i="69"/>
  <c r="AA2874" i="69"/>
  <c r="Z2874" i="69"/>
  <c r="Y2874" i="69"/>
  <c r="X2874" i="69"/>
  <c r="W2874" i="69"/>
  <c r="V2874" i="69"/>
  <c r="U2874" i="69"/>
  <c r="AA2873" i="69"/>
  <c r="Z2873" i="69"/>
  <c r="Y2873" i="69"/>
  <c r="X2873" i="69"/>
  <c r="W2873" i="69"/>
  <c r="V2873" i="69"/>
  <c r="U2873" i="69"/>
  <c r="AA2872" i="69"/>
  <c r="Z2872" i="69"/>
  <c r="Y2872" i="69"/>
  <c r="X2872" i="69"/>
  <c r="W2872" i="69"/>
  <c r="V2872" i="69"/>
  <c r="U2872" i="69"/>
  <c r="AA2871" i="69"/>
  <c r="Z2871" i="69"/>
  <c r="Y2871" i="69"/>
  <c r="X2871" i="69"/>
  <c r="W2871" i="69"/>
  <c r="V2871" i="69"/>
  <c r="U2871" i="69"/>
  <c r="AA2870" i="69"/>
  <c r="Z2870" i="69"/>
  <c r="Y2870" i="69"/>
  <c r="X2870" i="69"/>
  <c r="W2870" i="69"/>
  <c r="V2870" i="69"/>
  <c r="U2870" i="69"/>
  <c r="AA2869" i="69"/>
  <c r="Z2869" i="69"/>
  <c r="Y2869" i="69"/>
  <c r="X2869" i="69"/>
  <c r="W2869" i="69"/>
  <c r="V2869" i="69"/>
  <c r="U2869" i="69"/>
  <c r="AA2868" i="69"/>
  <c r="Z2868" i="69"/>
  <c r="Y2868" i="69"/>
  <c r="X2868" i="69"/>
  <c r="W2868" i="69"/>
  <c r="V2868" i="69"/>
  <c r="U2868" i="69"/>
  <c r="AA2867" i="69"/>
  <c r="Z2867" i="69"/>
  <c r="Y2867" i="69"/>
  <c r="X2867" i="69"/>
  <c r="W2867" i="69"/>
  <c r="V2867" i="69"/>
  <c r="U2867" i="69"/>
  <c r="AA2866" i="69"/>
  <c r="Z2866" i="69"/>
  <c r="Y2866" i="69"/>
  <c r="X2866" i="69"/>
  <c r="W2866" i="69"/>
  <c r="V2866" i="69"/>
  <c r="U2866" i="69"/>
  <c r="AA2865" i="69"/>
  <c r="Z2865" i="69"/>
  <c r="Y2865" i="69"/>
  <c r="X2865" i="69"/>
  <c r="W2865" i="69"/>
  <c r="V2865" i="69"/>
  <c r="U2865" i="69"/>
  <c r="AA2864" i="69"/>
  <c r="Z2864" i="69"/>
  <c r="Y2864" i="69"/>
  <c r="X2864" i="69"/>
  <c r="W2864" i="69"/>
  <c r="V2864" i="69"/>
  <c r="U2864" i="69"/>
  <c r="AA2863" i="69"/>
  <c r="Z2863" i="69"/>
  <c r="Y2863" i="69"/>
  <c r="X2863" i="69"/>
  <c r="W2863" i="69"/>
  <c r="V2863" i="69"/>
  <c r="U2863" i="69"/>
  <c r="AA2862" i="69"/>
  <c r="Z2862" i="69"/>
  <c r="Y2862" i="69"/>
  <c r="X2862" i="69"/>
  <c r="W2862" i="69"/>
  <c r="V2862" i="69"/>
  <c r="U2862" i="69"/>
  <c r="AA2861" i="69"/>
  <c r="Z2861" i="69"/>
  <c r="Y2861" i="69"/>
  <c r="X2861" i="69"/>
  <c r="W2861" i="69"/>
  <c r="V2861" i="69"/>
  <c r="U2861" i="69"/>
  <c r="AA2860" i="69"/>
  <c r="Z2860" i="69"/>
  <c r="Y2860" i="69"/>
  <c r="X2860" i="69"/>
  <c r="W2860" i="69"/>
  <c r="V2860" i="69"/>
  <c r="U2860" i="69"/>
  <c r="AA2859" i="69"/>
  <c r="Z2859" i="69"/>
  <c r="Y2859" i="69"/>
  <c r="X2859" i="69"/>
  <c r="W2859" i="69"/>
  <c r="V2859" i="69"/>
  <c r="U2859" i="69"/>
  <c r="AA2858" i="69"/>
  <c r="Z2858" i="69"/>
  <c r="Y2858" i="69"/>
  <c r="X2858" i="69"/>
  <c r="W2858" i="69"/>
  <c r="V2858" i="69"/>
  <c r="U2858" i="69"/>
  <c r="AA2857" i="69"/>
  <c r="Z2857" i="69"/>
  <c r="Y2857" i="69"/>
  <c r="X2857" i="69"/>
  <c r="W2857" i="69"/>
  <c r="V2857" i="69"/>
  <c r="U2857" i="69"/>
  <c r="AA2856" i="69"/>
  <c r="Z2856" i="69"/>
  <c r="Y2856" i="69"/>
  <c r="X2856" i="69"/>
  <c r="W2856" i="69"/>
  <c r="V2856" i="69"/>
  <c r="U2856" i="69"/>
  <c r="AA2855" i="69"/>
  <c r="Z2855" i="69"/>
  <c r="Y2855" i="69"/>
  <c r="X2855" i="69"/>
  <c r="W2855" i="69"/>
  <c r="V2855" i="69"/>
  <c r="U2855" i="69"/>
  <c r="AA2854" i="69"/>
  <c r="Z2854" i="69"/>
  <c r="Y2854" i="69"/>
  <c r="X2854" i="69"/>
  <c r="W2854" i="69"/>
  <c r="V2854" i="69"/>
  <c r="U2854" i="69"/>
  <c r="AA2853" i="69"/>
  <c r="Z2853" i="69"/>
  <c r="Y2853" i="69"/>
  <c r="X2853" i="69"/>
  <c r="W2853" i="69"/>
  <c r="V2853" i="69"/>
  <c r="U2853" i="69"/>
  <c r="AA2852" i="69"/>
  <c r="Z2852" i="69"/>
  <c r="Y2852" i="69"/>
  <c r="X2852" i="69"/>
  <c r="W2852" i="69"/>
  <c r="V2852" i="69"/>
  <c r="U2852" i="69"/>
  <c r="AA2851" i="69"/>
  <c r="Z2851" i="69"/>
  <c r="Y2851" i="69"/>
  <c r="X2851" i="69"/>
  <c r="W2851" i="69"/>
  <c r="V2851" i="69"/>
  <c r="U2851" i="69"/>
  <c r="AA2850" i="69"/>
  <c r="Z2850" i="69"/>
  <c r="Y2850" i="69"/>
  <c r="X2850" i="69"/>
  <c r="W2850" i="69"/>
  <c r="V2850" i="69"/>
  <c r="U2850" i="69"/>
  <c r="AA2849" i="69"/>
  <c r="Z2849" i="69"/>
  <c r="Y2849" i="69"/>
  <c r="X2849" i="69"/>
  <c r="W2849" i="69"/>
  <c r="V2849" i="69"/>
  <c r="U2849" i="69"/>
  <c r="AA2848" i="69"/>
  <c r="Z2848" i="69"/>
  <c r="Y2848" i="69"/>
  <c r="X2848" i="69"/>
  <c r="W2848" i="69"/>
  <c r="V2848" i="69"/>
  <c r="U2848" i="69"/>
  <c r="AA2847" i="69"/>
  <c r="Z2847" i="69"/>
  <c r="Y2847" i="69"/>
  <c r="X2847" i="69"/>
  <c r="W2847" i="69"/>
  <c r="V2847" i="69"/>
  <c r="U2847" i="69"/>
  <c r="AA2846" i="69"/>
  <c r="Z2846" i="69"/>
  <c r="Y2846" i="69"/>
  <c r="X2846" i="69"/>
  <c r="W2846" i="69"/>
  <c r="V2846" i="69"/>
  <c r="U2846" i="69"/>
  <c r="AA2845" i="69"/>
  <c r="Z2845" i="69"/>
  <c r="Y2845" i="69"/>
  <c r="X2845" i="69"/>
  <c r="W2845" i="69"/>
  <c r="V2845" i="69"/>
  <c r="U2845" i="69"/>
  <c r="AA2844" i="69"/>
  <c r="Z2844" i="69"/>
  <c r="Y2844" i="69"/>
  <c r="X2844" i="69"/>
  <c r="W2844" i="69"/>
  <c r="V2844" i="69"/>
  <c r="U2844" i="69"/>
  <c r="AA2843" i="69"/>
  <c r="Z2843" i="69"/>
  <c r="Y2843" i="69"/>
  <c r="X2843" i="69"/>
  <c r="W2843" i="69"/>
  <c r="V2843" i="69"/>
  <c r="U2843" i="69"/>
  <c r="AA2842" i="69"/>
  <c r="Z2842" i="69"/>
  <c r="Y2842" i="69"/>
  <c r="X2842" i="69"/>
  <c r="W2842" i="69"/>
  <c r="V2842" i="69"/>
  <c r="U2842" i="69"/>
  <c r="AA2841" i="69"/>
  <c r="Z2841" i="69"/>
  <c r="Y2841" i="69"/>
  <c r="X2841" i="69"/>
  <c r="W2841" i="69"/>
  <c r="V2841" i="69"/>
  <c r="U2841" i="69"/>
  <c r="AA2840" i="69"/>
  <c r="Z2840" i="69"/>
  <c r="Y2840" i="69"/>
  <c r="X2840" i="69"/>
  <c r="W2840" i="69"/>
  <c r="V2840" i="69"/>
  <c r="U2840" i="69"/>
  <c r="AA2839" i="69"/>
  <c r="Z2839" i="69"/>
  <c r="Y2839" i="69"/>
  <c r="X2839" i="69"/>
  <c r="W2839" i="69"/>
  <c r="V2839" i="69"/>
  <c r="U2839" i="69"/>
  <c r="AA2838" i="69"/>
  <c r="Z2838" i="69"/>
  <c r="Y2838" i="69"/>
  <c r="X2838" i="69"/>
  <c r="W2838" i="69"/>
  <c r="V2838" i="69"/>
  <c r="U2838" i="69"/>
  <c r="AA2837" i="69"/>
  <c r="Z2837" i="69"/>
  <c r="Y2837" i="69"/>
  <c r="X2837" i="69"/>
  <c r="W2837" i="69"/>
  <c r="V2837" i="69"/>
  <c r="U2837" i="69"/>
  <c r="AA2836" i="69"/>
  <c r="Z2836" i="69"/>
  <c r="Y2836" i="69"/>
  <c r="X2836" i="69"/>
  <c r="W2836" i="69"/>
  <c r="V2836" i="69"/>
  <c r="U2836" i="69"/>
  <c r="AA2835" i="69"/>
  <c r="Z2835" i="69"/>
  <c r="Y2835" i="69"/>
  <c r="X2835" i="69"/>
  <c r="W2835" i="69"/>
  <c r="V2835" i="69"/>
  <c r="U2835" i="69"/>
  <c r="AA2834" i="69"/>
  <c r="Z2834" i="69"/>
  <c r="Y2834" i="69"/>
  <c r="X2834" i="69"/>
  <c r="W2834" i="69"/>
  <c r="V2834" i="69"/>
  <c r="U2834" i="69"/>
  <c r="AA2833" i="69"/>
  <c r="Z2833" i="69"/>
  <c r="Y2833" i="69"/>
  <c r="X2833" i="69"/>
  <c r="W2833" i="69"/>
  <c r="V2833" i="69"/>
  <c r="U2833" i="69"/>
  <c r="AA2832" i="69"/>
  <c r="Z2832" i="69"/>
  <c r="Y2832" i="69"/>
  <c r="X2832" i="69"/>
  <c r="W2832" i="69"/>
  <c r="V2832" i="69"/>
  <c r="U2832" i="69"/>
  <c r="AA2831" i="69"/>
  <c r="Z2831" i="69"/>
  <c r="Y2831" i="69"/>
  <c r="X2831" i="69"/>
  <c r="W2831" i="69"/>
  <c r="V2831" i="69"/>
  <c r="U2831" i="69"/>
  <c r="AA2830" i="69"/>
  <c r="Z2830" i="69"/>
  <c r="Y2830" i="69"/>
  <c r="X2830" i="69"/>
  <c r="W2830" i="69"/>
  <c r="V2830" i="69"/>
  <c r="U2830" i="69"/>
  <c r="AA2829" i="69"/>
  <c r="Z2829" i="69"/>
  <c r="Y2829" i="69"/>
  <c r="X2829" i="69"/>
  <c r="W2829" i="69"/>
  <c r="V2829" i="69"/>
  <c r="U2829" i="69"/>
  <c r="AA2828" i="69"/>
  <c r="Z2828" i="69"/>
  <c r="Y2828" i="69"/>
  <c r="X2828" i="69"/>
  <c r="W2828" i="69"/>
  <c r="V2828" i="69"/>
  <c r="U2828" i="69"/>
  <c r="AA2827" i="69"/>
  <c r="Z2827" i="69"/>
  <c r="Y2827" i="69"/>
  <c r="X2827" i="69"/>
  <c r="W2827" i="69"/>
  <c r="V2827" i="69"/>
  <c r="U2827" i="69"/>
  <c r="AA2826" i="69"/>
  <c r="Z2826" i="69"/>
  <c r="Y2826" i="69"/>
  <c r="X2826" i="69"/>
  <c r="W2826" i="69"/>
  <c r="V2826" i="69"/>
  <c r="U2826" i="69"/>
  <c r="AA2825" i="69"/>
  <c r="Z2825" i="69"/>
  <c r="Y2825" i="69"/>
  <c r="X2825" i="69"/>
  <c r="W2825" i="69"/>
  <c r="V2825" i="69"/>
  <c r="U2825" i="69"/>
  <c r="AA2824" i="69"/>
  <c r="Z2824" i="69"/>
  <c r="Y2824" i="69"/>
  <c r="X2824" i="69"/>
  <c r="W2824" i="69"/>
  <c r="V2824" i="69"/>
  <c r="U2824" i="69"/>
  <c r="AA2823" i="69"/>
  <c r="Z2823" i="69"/>
  <c r="Y2823" i="69"/>
  <c r="X2823" i="69"/>
  <c r="W2823" i="69"/>
  <c r="V2823" i="69"/>
  <c r="U2823" i="69"/>
  <c r="AA2822" i="69"/>
  <c r="Z2822" i="69"/>
  <c r="Y2822" i="69"/>
  <c r="X2822" i="69"/>
  <c r="W2822" i="69"/>
  <c r="V2822" i="69"/>
  <c r="U2822" i="69"/>
  <c r="AA2821" i="69"/>
  <c r="Z2821" i="69"/>
  <c r="Y2821" i="69"/>
  <c r="X2821" i="69"/>
  <c r="W2821" i="69"/>
  <c r="V2821" i="69"/>
  <c r="U2821" i="69"/>
  <c r="AA2820" i="69"/>
  <c r="Z2820" i="69"/>
  <c r="Y2820" i="69"/>
  <c r="X2820" i="69"/>
  <c r="W2820" i="69"/>
  <c r="V2820" i="69"/>
  <c r="U2820" i="69"/>
  <c r="AA2819" i="69"/>
  <c r="Z2819" i="69"/>
  <c r="Y2819" i="69"/>
  <c r="X2819" i="69"/>
  <c r="W2819" i="69"/>
  <c r="V2819" i="69"/>
  <c r="U2819" i="69"/>
  <c r="AA2818" i="69"/>
  <c r="Z2818" i="69"/>
  <c r="Y2818" i="69"/>
  <c r="X2818" i="69"/>
  <c r="W2818" i="69"/>
  <c r="V2818" i="69"/>
  <c r="U2818" i="69"/>
  <c r="AA2817" i="69"/>
  <c r="Z2817" i="69"/>
  <c r="Y2817" i="69"/>
  <c r="X2817" i="69"/>
  <c r="W2817" i="69"/>
  <c r="V2817" i="69"/>
  <c r="U2817" i="69"/>
  <c r="AA2816" i="69"/>
  <c r="Z2816" i="69"/>
  <c r="Y2816" i="69"/>
  <c r="X2816" i="69"/>
  <c r="W2816" i="69"/>
  <c r="V2816" i="69"/>
  <c r="U2816" i="69"/>
  <c r="AA2815" i="69"/>
  <c r="Z2815" i="69"/>
  <c r="Y2815" i="69"/>
  <c r="X2815" i="69"/>
  <c r="W2815" i="69"/>
  <c r="V2815" i="69"/>
  <c r="U2815" i="69"/>
  <c r="AA2814" i="69"/>
  <c r="Z2814" i="69"/>
  <c r="Y2814" i="69"/>
  <c r="X2814" i="69"/>
  <c r="W2814" i="69"/>
  <c r="V2814" i="69"/>
  <c r="U2814" i="69"/>
  <c r="AA2813" i="69"/>
  <c r="Z2813" i="69"/>
  <c r="Y2813" i="69"/>
  <c r="X2813" i="69"/>
  <c r="W2813" i="69"/>
  <c r="V2813" i="69"/>
  <c r="U2813" i="69"/>
  <c r="AA2812" i="69"/>
  <c r="Z2812" i="69"/>
  <c r="Y2812" i="69"/>
  <c r="X2812" i="69"/>
  <c r="W2812" i="69"/>
  <c r="V2812" i="69"/>
  <c r="U2812" i="69"/>
  <c r="AA2811" i="69"/>
  <c r="Z2811" i="69"/>
  <c r="Y2811" i="69"/>
  <c r="X2811" i="69"/>
  <c r="W2811" i="69"/>
  <c r="V2811" i="69"/>
  <c r="U2811" i="69"/>
  <c r="AA2810" i="69"/>
  <c r="Z2810" i="69"/>
  <c r="Y2810" i="69"/>
  <c r="X2810" i="69"/>
  <c r="W2810" i="69"/>
  <c r="V2810" i="69"/>
  <c r="U2810" i="69"/>
  <c r="AA2809" i="69"/>
  <c r="Z2809" i="69"/>
  <c r="Y2809" i="69"/>
  <c r="X2809" i="69"/>
  <c r="W2809" i="69"/>
  <c r="V2809" i="69"/>
  <c r="U2809" i="69"/>
  <c r="AA2808" i="69"/>
  <c r="Z2808" i="69"/>
  <c r="Y2808" i="69"/>
  <c r="X2808" i="69"/>
  <c r="W2808" i="69"/>
  <c r="V2808" i="69"/>
  <c r="U2808" i="69"/>
  <c r="AA2807" i="69"/>
  <c r="Z2807" i="69"/>
  <c r="Y2807" i="69"/>
  <c r="X2807" i="69"/>
  <c r="W2807" i="69"/>
  <c r="V2807" i="69"/>
  <c r="U2807" i="69"/>
  <c r="AA2806" i="69"/>
  <c r="Z2806" i="69"/>
  <c r="Y2806" i="69"/>
  <c r="X2806" i="69"/>
  <c r="W2806" i="69"/>
  <c r="V2806" i="69"/>
  <c r="U2806" i="69"/>
  <c r="AA2805" i="69"/>
  <c r="Z2805" i="69"/>
  <c r="Y2805" i="69"/>
  <c r="X2805" i="69"/>
  <c r="W2805" i="69"/>
  <c r="V2805" i="69"/>
  <c r="U2805" i="69"/>
  <c r="AA2804" i="69"/>
  <c r="Z2804" i="69"/>
  <c r="Y2804" i="69"/>
  <c r="X2804" i="69"/>
  <c r="W2804" i="69"/>
  <c r="V2804" i="69"/>
  <c r="U2804" i="69"/>
  <c r="AA2803" i="69"/>
  <c r="Z2803" i="69"/>
  <c r="Y2803" i="69"/>
  <c r="X2803" i="69"/>
  <c r="W2803" i="69"/>
  <c r="V2803" i="69"/>
  <c r="U2803" i="69"/>
  <c r="AA2802" i="69"/>
  <c r="Z2802" i="69"/>
  <c r="Y2802" i="69"/>
  <c r="X2802" i="69"/>
  <c r="W2802" i="69"/>
  <c r="V2802" i="69"/>
  <c r="U2802" i="69"/>
  <c r="AA2801" i="69"/>
  <c r="Z2801" i="69"/>
  <c r="Y2801" i="69"/>
  <c r="X2801" i="69"/>
  <c r="W2801" i="69"/>
  <c r="V2801" i="69"/>
  <c r="U2801" i="69"/>
  <c r="AA2800" i="69"/>
  <c r="Z2800" i="69"/>
  <c r="Y2800" i="69"/>
  <c r="X2800" i="69"/>
  <c r="W2800" i="69"/>
  <c r="V2800" i="69"/>
  <c r="U2800" i="69"/>
  <c r="AA2799" i="69"/>
  <c r="Z2799" i="69"/>
  <c r="Y2799" i="69"/>
  <c r="X2799" i="69"/>
  <c r="W2799" i="69"/>
  <c r="V2799" i="69"/>
  <c r="U2799" i="69"/>
  <c r="AA2798" i="69"/>
  <c r="Z2798" i="69"/>
  <c r="Y2798" i="69"/>
  <c r="X2798" i="69"/>
  <c r="W2798" i="69"/>
  <c r="V2798" i="69"/>
  <c r="U2798" i="69"/>
  <c r="AA2797" i="69"/>
  <c r="Z2797" i="69"/>
  <c r="Y2797" i="69"/>
  <c r="X2797" i="69"/>
  <c r="W2797" i="69"/>
  <c r="V2797" i="69"/>
  <c r="U2797" i="69"/>
  <c r="AA2796" i="69"/>
  <c r="Z2796" i="69"/>
  <c r="Y2796" i="69"/>
  <c r="X2796" i="69"/>
  <c r="W2796" i="69"/>
  <c r="V2796" i="69"/>
  <c r="U2796" i="69"/>
  <c r="AA2795" i="69"/>
  <c r="Z2795" i="69"/>
  <c r="Y2795" i="69"/>
  <c r="X2795" i="69"/>
  <c r="W2795" i="69"/>
  <c r="V2795" i="69"/>
  <c r="U2795" i="69"/>
  <c r="AA2794" i="69"/>
  <c r="Z2794" i="69"/>
  <c r="Y2794" i="69"/>
  <c r="X2794" i="69"/>
  <c r="W2794" i="69"/>
  <c r="V2794" i="69"/>
  <c r="U2794" i="69"/>
  <c r="AA2793" i="69"/>
  <c r="Z2793" i="69"/>
  <c r="Y2793" i="69"/>
  <c r="X2793" i="69"/>
  <c r="W2793" i="69"/>
  <c r="V2793" i="69"/>
  <c r="U2793" i="69"/>
  <c r="AA2792" i="69"/>
  <c r="Z2792" i="69"/>
  <c r="Y2792" i="69"/>
  <c r="X2792" i="69"/>
  <c r="W2792" i="69"/>
  <c r="V2792" i="69"/>
  <c r="U2792" i="69"/>
  <c r="AA2791" i="69"/>
  <c r="Z2791" i="69"/>
  <c r="Y2791" i="69"/>
  <c r="X2791" i="69"/>
  <c r="W2791" i="69"/>
  <c r="V2791" i="69"/>
  <c r="U2791" i="69"/>
  <c r="AA2790" i="69"/>
  <c r="Z2790" i="69"/>
  <c r="Y2790" i="69"/>
  <c r="X2790" i="69"/>
  <c r="W2790" i="69"/>
  <c r="V2790" i="69"/>
  <c r="U2790" i="69"/>
  <c r="AA2789" i="69"/>
  <c r="Z2789" i="69"/>
  <c r="Y2789" i="69"/>
  <c r="X2789" i="69"/>
  <c r="W2789" i="69"/>
  <c r="V2789" i="69"/>
  <c r="U2789" i="69"/>
  <c r="AA2788" i="69"/>
  <c r="Z2788" i="69"/>
  <c r="Y2788" i="69"/>
  <c r="X2788" i="69"/>
  <c r="W2788" i="69"/>
  <c r="V2788" i="69"/>
  <c r="U2788" i="69"/>
  <c r="AA2787" i="69"/>
  <c r="Z2787" i="69"/>
  <c r="Y2787" i="69"/>
  <c r="X2787" i="69"/>
  <c r="W2787" i="69"/>
  <c r="V2787" i="69"/>
  <c r="U2787" i="69"/>
  <c r="AA2786" i="69"/>
  <c r="Z2786" i="69"/>
  <c r="Y2786" i="69"/>
  <c r="X2786" i="69"/>
  <c r="W2786" i="69"/>
  <c r="V2786" i="69"/>
  <c r="U2786" i="69"/>
  <c r="AA2785" i="69"/>
  <c r="Z2785" i="69"/>
  <c r="Y2785" i="69"/>
  <c r="X2785" i="69"/>
  <c r="W2785" i="69"/>
  <c r="V2785" i="69"/>
  <c r="U2785" i="69"/>
  <c r="AA2784" i="69"/>
  <c r="Z2784" i="69"/>
  <c r="Y2784" i="69"/>
  <c r="X2784" i="69"/>
  <c r="W2784" i="69"/>
  <c r="V2784" i="69"/>
  <c r="U2784" i="69"/>
  <c r="AA2783" i="69"/>
  <c r="Z2783" i="69"/>
  <c r="Y2783" i="69"/>
  <c r="X2783" i="69"/>
  <c r="W2783" i="69"/>
  <c r="V2783" i="69"/>
  <c r="U2783" i="69"/>
  <c r="AA2782" i="69"/>
  <c r="Z2782" i="69"/>
  <c r="Y2782" i="69"/>
  <c r="X2782" i="69"/>
  <c r="W2782" i="69"/>
  <c r="V2782" i="69"/>
  <c r="U2782" i="69"/>
  <c r="AA2781" i="69"/>
  <c r="Z2781" i="69"/>
  <c r="Y2781" i="69"/>
  <c r="X2781" i="69"/>
  <c r="W2781" i="69"/>
  <c r="V2781" i="69"/>
  <c r="U2781" i="69"/>
  <c r="AA2780" i="69"/>
  <c r="Z2780" i="69"/>
  <c r="Y2780" i="69"/>
  <c r="X2780" i="69"/>
  <c r="W2780" i="69"/>
  <c r="V2780" i="69"/>
  <c r="U2780" i="69"/>
  <c r="AA2779" i="69"/>
  <c r="Z2779" i="69"/>
  <c r="Y2779" i="69"/>
  <c r="X2779" i="69"/>
  <c r="W2779" i="69"/>
  <c r="V2779" i="69"/>
  <c r="U2779" i="69"/>
  <c r="AA2778" i="69"/>
  <c r="Z2778" i="69"/>
  <c r="Y2778" i="69"/>
  <c r="X2778" i="69"/>
  <c r="W2778" i="69"/>
  <c r="V2778" i="69"/>
  <c r="U2778" i="69"/>
  <c r="AA2777" i="69"/>
  <c r="Z2777" i="69"/>
  <c r="Y2777" i="69"/>
  <c r="X2777" i="69"/>
  <c r="W2777" i="69"/>
  <c r="V2777" i="69"/>
  <c r="U2777" i="69"/>
  <c r="AA2776" i="69"/>
  <c r="Z2776" i="69"/>
  <c r="Y2776" i="69"/>
  <c r="X2776" i="69"/>
  <c r="W2776" i="69"/>
  <c r="V2776" i="69"/>
  <c r="U2776" i="69"/>
  <c r="AA2775" i="69"/>
  <c r="Z2775" i="69"/>
  <c r="Y2775" i="69"/>
  <c r="X2775" i="69"/>
  <c r="W2775" i="69"/>
  <c r="V2775" i="69"/>
  <c r="U2775" i="69"/>
  <c r="AA2774" i="69"/>
  <c r="Z2774" i="69"/>
  <c r="Y2774" i="69"/>
  <c r="X2774" i="69"/>
  <c r="W2774" i="69"/>
  <c r="V2774" i="69"/>
  <c r="U2774" i="69"/>
  <c r="AA2773" i="69"/>
  <c r="Z2773" i="69"/>
  <c r="Y2773" i="69"/>
  <c r="X2773" i="69"/>
  <c r="W2773" i="69"/>
  <c r="V2773" i="69"/>
  <c r="U2773" i="69"/>
  <c r="AA2772" i="69"/>
  <c r="Z2772" i="69"/>
  <c r="Y2772" i="69"/>
  <c r="X2772" i="69"/>
  <c r="W2772" i="69"/>
  <c r="V2772" i="69"/>
  <c r="U2772" i="69"/>
  <c r="AA2771" i="69"/>
  <c r="Z2771" i="69"/>
  <c r="Y2771" i="69"/>
  <c r="X2771" i="69"/>
  <c r="W2771" i="69"/>
  <c r="V2771" i="69"/>
  <c r="U2771" i="69"/>
  <c r="AA2770" i="69"/>
  <c r="Z2770" i="69"/>
  <c r="Y2770" i="69"/>
  <c r="X2770" i="69"/>
  <c r="W2770" i="69"/>
  <c r="V2770" i="69"/>
  <c r="U2770" i="69"/>
  <c r="AA2769" i="69"/>
  <c r="Z2769" i="69"/>
  <c r="Y2769" i="69"/>
  <c r="X2769" i="69"/>
  <c r="W2769" i="69"/>
  <c r="V2769" i="69"/>
  <c r="U2769" i="69"/>
  <c r="AA2768" i="69"/>
  <c r="Z2768" i="69"/>
  <c r="Y2768" i="69"/>
  <c r="X2768" i="69"/>
  <c r="W2768" i="69"/>
  <c r="V2768" i="69"/>
  <c r="U2768" i="69"/>
  <c r="AA2767" i="69"/>
  <c r="Z2767" i="69"/>
  <c r="Y2767" i="69"/>
  <c r="X2767" i="69"/>
  <c r="W2767" i="69"/>
  <c r="V2767" i="69"/>
  <c r="U2767" i="69"/>
  <c r="AA2766" i="69"/>
  <c r="Z2766" i="69"/>
  <c r="Y2766" i="69"/>
  <c r="X2766" i="69"/>
  <c r="W2766" i="69"/>
  <c r="V2766" i="69"/>
  <c r="U2766" i="69"/>
  <c r="AA2765" i="69"/>
  <c r="Z2765" i="69"/>
  <c r="Y2765" i="69"/>
  <c r="X2765" i="69"/>
  <c r="W2765" i="69"/>
  <c r="V2765" i="69"/>
  <c r="U2765" i="69"/>
  <c r="AA2764" i="69"/>
  <c r="Z2764" i="69"/>
  <c r="Y2764" i="69"/>
  <c r="X2764" i="69"/>
  <c r="W2764" i="69"/>
  <c r="V2764" i="69"/>
  <c r="U2764" i="69"/>
  <c r="AA2763" i="69"/>
  <c r="Z2763" i="69"/>
  <c r="Y2763" i="69"/>
  <c r="X2763" i="69"/>
  <c r="W2763" i="69"/>
  <c r="V2763" i="69"/>
  <c r="U2763" i="69"/>
  <c r="AA2762" i="69"/>
  <c r="Z2762" i="69"/>
  <c r="Y2762" i="69"/>
  <c r="X2762" i="69"/>
  <c r="W2762" i="69"/>
  <c r="V2762" i="69"/>
  <c r="U2762" i="69"/>
  <c r="AA2761" i="69"/>
  <c r="Z2761" i="69"/>
  <c r="Y2761" i="69"/>
  <c r="X2761" i="69"/>
  <c r="W2761" i="69"/>
  <c r="V2761" i="69"/>
  <c r="U2761" i="69"/>
  <c r="AA2760" i="69"/>
  <c r="Z2760" i="69"/>
  <c r="Y2760" i="69"/>
  <c r="X2760" i="69"/>
  <c r="W2760" i="69"/>
  <c r="V2760" i="69"/>
  <c r="U2760" i="69"/>
  <c r="AA2759" i="69"/>
  <c r="Z2759" i="69"/>
  <c r="Y2759" i="69"/>
  <c r="X2759" i="69"/>
  <c r="W2759" i="69"/>
  <c r="V2759" i="69"/>
  <c r="U2759" i="69"/>
  <c r="AA2758" i="69"/>
  <c r="Z2758" i="69"/>
  <c r="Y2758" i="69"/>
  <c r="X2758" i="69"/>
  <c r="W2758" i="69"/>
  <c r="V2758" i="69"/>
  <c r="U2758" i="69"/>
  <c r="AA2757" i="69"/>
  <c r="Z2757" i="69"/>
  <c r="Y2757" i="69"/>
  <c r="X2757" i="69"/>
  <c r="W2757" i="69"/>
  <c r="V2757" i="69"/>
  <c r="U2757" i="69"/>
  <c r="AA2756" i="69"/>
  <c r="Z2756" i="69"/>
  <c r="Y2756" i="69"/>
  <c r="X2756" i="69"/>
  <c r="W2756" i="69"/>
  <c r="V2756" i="69"/>
  <c r="U2756" i="69"/>
  <c r="AA2755" i="69"/>
  <c r="Z2755" i="69"/>
  <c r="Y2755" i="69"/>
  <c r="X2755" i="69"/>
  <c r="W2755" i="69"/>
  <c r="V2755" i="69"/>
  <c r="U2755" i="69"/>
  <c r="AA2754" i="69"/>
  <c r="Z2754" i="69"/>
  <c r="Y2754" i="69"/>
  <c r="X2754" i="69"/>
  <c r="W2754" i="69"/>
  <c r="V2754" i="69"/>
  <c r="U2754" i="69"/>
  <c r="AA2753" i="69"/>
  <c r="Z2753" i="69"/>
  <c r="Y2753" i="69"/>
  <c r="X2753" i="69"/>
  <c r="W2753" i="69"/>
  <c r="V2753" i="69"/>
  <c r="U2753" i="69"/>
  <c r="AA2752" i="69"/>
  <c r="Z2752" i="69"/>
  <c r="Y2752" i="69"/>
  <c r="X2752" i="69"/>
  <c r="W2752" i="69"/>
  <c r="V2752" i="69"/>
  <c r="U2752" i="69"/>
  <c r="AA2751" i="69"/>
  <c r="Z2751" i="69"/>
  <c r="Y2751" i="69"/>
  <c r="X2751" i="69"/>
  <c r="W2751" i="69"/>
  <c r="V2751" i="69"/>
  <c r="U2751" i="69"/>
  <c r="AA2750" i="69"/>
  <c r="Z2750" i="69"/>
  <c r="Y2750" i="69"/>
  <c r="X2750" i="69"/>
  <c r="W2750" i="69"/>
  <c r="V2750" i="69"/>
  <c r="U2750" i="69"/>
  <c r="AA2749" i="69"/>
  <c r="Z2749" i="69"/>
  <c r="Y2749" i="69"/>
  <c r="X2749" i="69"/>
  <c r="W2749" i="69"/>
  <c r="V2749" i="69"/>
  <c r="U2749" i="69"/>
  <c r="AA2748" i="69"/>
  <c r="Z2748" i="69"/>
  <c r="Y2748" i="69"/>
  <c r="X2748" i="69"/>
  <c r="W2748" i="69"/>
  <c r="V2748" i="69"/>
  <c r="U2748" i="69"/>
  <c r="AA2747" i="69"/>
  <c r="Z2747" i="69"/>
  <c r="Y2747" i="69"/>
  <c r="X2747" i="69"/>
  <c r="W2747" i="69"/>
  <c r="V2747" i="69"/>
  <c r="U2747" i="69"/>
  <c r="AA2746" i="69"/>
  <c r="Z2746" i="69"/>
  <c r="Y2746" i="69"/>
  <c r="X2746" i="69"/>
  <c r="W2746" i="69"/>
  <c r="V2746" i="69"/>
  <c r="U2746" i="69"/>
  <c r="AA2745" i="69"/>
  <c r="Z2745" i="69"/>
  <c r="Y2745" i="69"/>
  <c r="X2745" i="69"/>
  <c r="W2745" i="69"/>
  <c r="V2745" i="69"/>
  <c r="U2745" i="69"/>
  <c r="AA2744" i="69"/>
  <c r="Z2744" i="69"/>
  <c r="Y2744" i="69"/>
  <c r="X2744" i="69"/>
  <c r="W2744" i="69"/>
  <c r="V2744" i="69"/>
  <c r="U2744" i="69"/>
  <c r="AA2743" i="69"/>
  <c r="Z2743" i="69"/>
  <c r="Y2743" i="69"/>
  <c r="X2743" i="69"/>
  <c r="W2743" i="69"/>
  <c r="V2743" i="69"/>
  <c r="U2743" i="69"/>
  <c r="AA2742" i="69"/>
  <c r="Z2742" i="69"/>
  <c r="Y2742" i="69"/>
  <c r="X2742" i="69"/>
  <c r="W2742" i="69"/>
  <c r="V2742" i="69"/>
  <c r="U2742" i="69"/>
  <c r="AA2741" i="69"/>
  <c r="Z2741" i="69"/>
  <c r="Y2741" i="69"/>
  <c r="X2741" i="69"/>
  <c r="W2741" i="69"/>
  <c r="V2741" i="69"/>
  <c r="U2741" i="69"/>
  <c r="AA2740" i="69"/>
  <c r="Z2740" i="69"/>
  <c r="Y2740" i="69"/>
  <c r="X2740" i="69"/>
  <c r="W2740" i="69"/>
  <c r="V2740" i="69"/>
  <c r="U2740" i="69"/>
  <c r="AA2739" i="69"/>
  <c r="Z2739" i="69"/>
  <c r="Y2739" i="69"/>
  <c r="X2739" i="69"/>
  <c r="W2739" i="69"/>
  <c r="V2739" i="69"/>
  <c r="U2739" i="69"/>
  <c r="AA2738" i="69"/>
  <c r="Z2738" i="69"/>
  <c r="Y2738" i="69"/>
  <c r="X2738" i="69"/>
  <c r="W2738" i="69"/>
  <c r="V2738" i="69"/>
  <c r="U2738" i="69"/>
  <c r="AA2737" i="69"/>
  <c r="Z2737" i="69"/>
  <c r="Y2737" i="69"/>
  <c r="X2737" i="69"/>
  <c r="W2737" i="69"/>
  <c r="V2737" i="69"/>
  <c r="U2737" i="69"/>
  <c r="AA2736" i="69"/>
  <c r="Z2736" i="69"/>
  <c r="Y2736" i="69"/>
  <c r="X2736" i="69"/>
  <c r="W2736" i="69"/>
  <c r="V2736" i="69"/>
  <c r="U2736" i="69"/>
  <c r="AA2735" i="69"/>
  <c r="Z2735" i="69"/>
  <c r="Y2735" i="69"/>
  <c r="X2735" i="69"/>
  <c r="W2735" i="69"/>
  <c r="V2735" i="69"/>
  <c r="U2735" i="69"/>
  <c r="AA2734" i="69"/>
  <c r="Z2734" i="69"/>
  <c r="Y2734" i="69"/>
  <c r="X2734" i="69"/>
  <c r="W2734" i="69"/>
  <c r="V2734" i="69"/>
  <c r="U2734" i="69"/>
  <c r="AA2733" i="69"/>
  <c r="Z2733" i="69"/>
  <c r="Y2733" i="69"/>
  <c r="X2733" i="69"/>
  <c r="W2733" i="69"/>
  <c r="V2733" i="69"/>
  <c r="U2733" i="69"/>
  <c r="AA2732" i="69"/>
  <c r="Z2732" i="69"/>
  <c r="Y2732" i="69"/>
  <c r="X2732" i="69"/>
  <c r="W2732" i="69"/>
  <c r="V2732" i="69"/>
  <c r="U2732" i="69"/>
  <c r="AA2731" i="69"/>
  <c r="Z2731" i="69"/>
  <c r="Y2731" i="69"/>
  <c r="X2731" i="69"/>
  <c r="W2731" i="69"/>
  <c r="V2731" i="69"/>
  <c r="U2731" i="69"/>
  <c r="AA2730" i="69"/>
  <c r="Z2730" i="69"/>
  <c r="Y2730" i="69"/>
  <c r="X2730" i="69"/>
  <c r="W2730" i="69"/>
  <c r="V2730" i="69"/>
  <c r="U2730" i="69"/>
  <c r="AA2729" i="69"/>
  <c r="Z2729" i="69"/>
  <c r="Y2729" i="69"/>
  <c r="X2729" i="69"/>
  <c r="W2729" i="69"/>
  <c r="V2729" i="69"/>
  <c r="U2729" i="69"/>
  <c r="AA2728" i="69"/>
  <c r="Z2728" i="69"/>
  <c r="Y2728" i="69"/>
  <c r="X2728" i="69"/>
  <c r="W2728" i="69"/>
  <c r="V2728" i="69"/>
  <c r="U2728" i="69"/>
  <c r="AA2727" i="69"/>
  <c r="Z2727" i="69"/>
  <c r="Y2727" i="69"/>
  <c r="X2727" i="69"/>
  <c r="W2727" i="69"/>
  <c r="V2727" i="69"/>
  <c r="U2727" i="69"/>
  <c r="AA2726" i="69"/>
  <c r="Z2726" i="69"/>
  <c r="Y2726" i="69"/>
  <c r="X2726" i="69"/>
  <c r="W2726" i="69"/>
  <c r="V2726" i="69"/>
  <c r="U2726" i="69"/>
  <c r="AA2725" i="69"/>
  <c r="Z2725" i="69"/>
  <c r="Y2725" i="69"/>
  <c r="X2725" i="69"/>
  <c r="W2725" i="69"/>
  <c r="V2725" i="69"/>
  <c r="U2725" i="69"/>
  <c r="AA2724" i="69"/>
  <c r="Z2724" i="69"/>
  <c r="Y2724" i="69"/>
  <c r="X2724" i="69"/>
  <c r="W2724" i="69"/>
  <c r="V2724" i="69"/>
  <c r="U2724" i="69"/>
  <c r="AA2723" i="69"/>
  <c r="Z2723" i="69"/>
  <c r="Y2723" i="69"/>
  <c r="X2723" i="69"/>
  <c r="W2723" i="69"/>
  <c r="V2723" i="69"/>
  <c r="U2723" i="69"/>
  <c r="AA2722" i="69"/>
  <c r="Z2722" i="69"/>
  <c r="Y2722" i="69"/>
  <c r="X2722" i="69"/>
  <c r="W2722" i="69"/>
  <c r="V2722" i="69"/>
  <c r="U2722" i="69"/>
  <c r="AA2721" i="69"/>
  <c r="Z2721" i="69"/>
  <c r="Y2721" i="69"/>
  <c r="X2721" i="69"/>
  <c r="W2721" i="69"/>
  <c r="V2721" i="69"/>
  <c r="U2721" i="69"/>
  <c r="AA2720" i="69"/>
  <c r="Z2720" i="69"/>
  <c r="Y2720" i="69"/>
  <c r="X2720" i="69"/>
  <c r="W2720" i="69"/>
  <c r="V2720" i="69"/>
  <c r="U2720" i="69"/>
  <c r="AA2719" i="69"/>
  <c r="Z2719" i="69"/>
  <c r="Y2719" i="69"/>
  <c r="X2719" i="69"/>
  <c r="W2719" i="69"/>
  <c r="V2719" i="69"/>
  <c r="U2719" i="69"/>
  <c r="AA2718" i="69"/>
  <c r="Z2718" i="69"/>
  <c r="Y2718" i="69"/>
  <c r="X2718" i="69"/>
  <c r="W2718" i="69"/>
  <c r="V2718" i="69"/>
  <c r="U2718" i="69"/>
  <c r="AA2717" i="69"/>
  <c r="Z2717" i="69"/>
  <c r="Y2717" i="69"/>
  <c r="X2717" i="69"/>
  <c r="W2717" i="69"/>
  <c r="V2717" i="69"/>
  <c r="U2717" i="69"/>
  <c r="AA2716" i="69"/>
  <c r="Z2716" i="69"/>
  <c r="Y2716" i="69"/>
  <c r="X2716" i="69"/>
  <c r="W2716" i="69"/>
  <c r="V2716" i="69"/>
  <c r="U2716" i="69"/>
  <c r="AA2715" i="69"/>
  <c r="Z2715" i="69"/>
  <c r="Y2715" i="69"/>
  <c r="X2715" i="69"/>
  <c r="W2715" i="69"/>
  <c r="V2715" i="69"/>
  <c r="U2715" i="69"/>
  <c r="AA2714" i="69"/>
  <c r="Z2714" i="69"/>
  <c r="Y2714" i="69"/>
  <c r="X2714" i="69"/>
  <c r="W2714" i="69"/>
  <c r="V2714" i="69"/>
  <c r="U2714" i="69"/>
  <c r="AA2713" i="69"/>
  <c r="Z2713" i="69"/>
  <c r="Y2713" i="69"/>
  <c r="X2713" i="69"/>
  <c r="W2713" i="69"/>
  <c r="V2713" i="69"/>
  <c r="U2713" i="69"/>
  <c r="AA2712" i="69"/>
  <c r="Z2712" i="69"/>
  <c r="Y2712" i="69"/>
  <c r="X2712" i="69"/>
  <c r="W2712" i="69"/>
  <c r="V2712" i="69"/>
  <c r="U2712" i="69"/>
  <c r="AA2711" i="69"/>
  <c r="Z2711" i="69"/>
  <c r="Y2711" i="69"/>
  <c r="X2711" i="69"/>
  <c r="W2711" i="69"/>
  <c r="V2711" i="69"/>
  <c r="U2711" i="69"/>
  <c r="AA2710" i="69"/>
  <c r="Z2710" i="69"/>
  <c r="Y2710" i="69"/>
  <c r="X2710" i="69"/>
  <c r="W2710" i="69"/>
  <c r="V2710" i="69"/>
  <c r="U2710" i="69"/>
  <c r="AA2709" i="69"/>
  <c r="Z2709" i="69"/>
  <c r="Y2709" i="69"/>
  <c r="X2709" i="69"/>
  <c r="W2709" i="69"/>
  <c r="V2709" i="69"/>
  <c r="U2709" i="69"/>
  <c r="AA2708" i="69"/>
  <c r="Z2708" i="69"/>
  <c r="Y2708" i="69"/>
  <c r="X2708" i="69"/>
  <c r="W2708" i="69"/>
  <c r="V2708" i="69"/>
  <c r="U2708" i="69"/>
  <c r="AA2707" i="69"/>
  <c r="Z2707" i="69"/>
  <c r="Y2707" i="69"/>
  <c r="X2707" i="69"/>
  <c r="W2707" i="69"/>
  <c r="V2707" i="69"/>
  <c r="U2707" i="69"/>
  <c r="AA2706" i="69"/>
  <c r="Z2706" i="69"/>
  <c r="Y2706" i="69"/>
  <c r="X2706" i="69"/>
  <c r="W2706" i="69"/>
  <c r="V2706" i="69"/>
  <c r="U2706" i="69"/>
  <c r="AA2705" i="69"/>
  <c r="Z2705" i="69"/>
  <c r="Y2705" i="69"/>
  <c r="X2705" i="69"/>
  <c r="W2705" i="69"/>
  <c r="V2705" i="69"/>
  <c r="U2705" i="69"/>
  <c r="AA2704" i="69"/>
  <c r="Z2704" i="69"/>
  <c r="Y2704" i="69"/>
  <c r="X2704" i="69"/>
  <c r="W2704" i="69"/>
  <c r="V2704" i="69"/>
  <c r="U2704" i="69"/>
  <c r="AA2703" i="69"/>
  <c r="Z2703" i="69"/>
  <c r="Y2703" i="69"/>
  <c r="X2703" i="69"/>
  <c r="W2703" i="69"/>
  <c r="V2703" i="69"/>
  <c r="U2703" i="69"/>
  <c r="AA2702" i="69"/>
  <c r="Z2702" i="69"/>
  <c r="Y2702" i="69"/>
  <c r="X2702" i="69"/>
  <c r="W2702" i="69"/>
  <c r="V2702" i="69"/>
  <c r="U2702" i="69"/>
  <c r="AA2701" i="69"/>
  <c r="Z2701" i="69"/>
  <c r="Y2701" i="69"/>
  <c r="X2701" i="69"/>
  <c r="W2701" i="69"/>
  <c r="V2701" i="69"/>
  <c r="U2701" i="69"/>
  <c r="AA2700" i="69"/>
  <c r="Z2700" i="69"/>
  <c r="Y2700" i="69"/>
  <c r="X2700" i="69"/>
  <c r="W2700" i="69"/>
  <c r="V2700" i="69"/>
  <c r="U2700" i="69"/>
  <c r="AA2699" i="69"/>
  <c r="Z2699" i="69"/>
  <c r="Y2699" i="69"/>
  <c r="X2699" i="69"/>
  <c r="W2699" i="69"/>
  <c r="V2699" i="69"/>
  <c r="U2699" i="69"/>
  <c r="AA2698" i="69"/>
  <c r="Z2698" i="69"/>
  <c r="Y2698" i="69"/>
  <c r="X2698" i="69"/>
  <c r="W2698" i="69"/>
  <c r="V2698" i="69"/>
  <c r="U2698" i="69"/>
  <c r="AA2697" i="69"/>
  <c r="Z2697" i="69"/>
  <c r="Y2697" i="69"/>
  <c r="X2697" i="69"/>
  <c r="W2697" i="69"/>
  <c r="V2697" i="69"/>
  <c r="U2697" i="69"/>
  <c r="AA2696" i="69"/>
  <c r="Z2696" i="69"/>
  <c r="Y2696" i="69"/>
  <c r="X2696" i="69"/>
  <c r="W2696" i="69"/>
  <c r="V2696" i="69"/>
  <c r="U2696" i="69"/>
  <c r="AA2695" i="69"/>
  <c r="Z2695" i="69"/>
  <c r="Y2695" i="69"/>
  <c r="X2695" i="69"/>
  <c r="W2695" i="69"/>
  <c r="V2695" i="69"/>
  <c r="U2695" i="69"/>
  <c r="AA2694" i="69"/>
  <c r="Z2694" i="69"/>
  <c r="Y2694" i="69"/>
  <c r="X2694" i="69"/>
  <c r="W2694" i="69"/>
  <c r="V2694" i="69"/>
  <c r="U2694" i="69"/>
  <c r="AA2693" i="69"/>
  <c r="Z2693" i="69"/>
  <c r="Y2693" i="69"/>
  <c r="X2693" i="69"/>
  <c r="W2693" i="69"/>
  <c r="V2693" i="69"/>
  <c r="U2693" i="69"/>
  <c r="AA2692" i="69"/>
  <c r="Z2692" i="69"/>
  <c r="Y2692" i="69"/>
  <c r="X2692" i="69"/>
  <c r="W2692" i="69"/>
  <c r="V2692" i="69"/>
  <c r="U2692" i="69"/>
  <c r="AA2691" i="69"/>
  <c r="Z2691" i="69"/>
  <c r="Y2691" i="69"/>
  <c r="X2691" i="69"/>
  <c r="W2691" i="69"/>
  <c r="V2691" i="69"/>
  <c r="U2691" i="69"/>
  <c r="AA2690" i="69"/>
  <c r="Z2690" i="69"/>
  <c r="Y2690" i="69"/>
  <c r="X2690" i="69"/>
  <c r="W2690" i="69"/>
  <c r="V2690" i="69"/>
  <c r="U2690" i="69"/>
  <c r="AA2689" i="69"/>
  <c r="Z2689" i="69"/>
  <c r="Y2689" i="69"/>
  <c r="X2689" i="69"/>
  <c r="W2689" i="69"/>
  <c r="V2689" i="69"/>
  <c r="U2689" i="69"/>
  <c r="AA2688" i="69"/>
  <c r="Z2688" i="69"/>
  <c r="Y2688" i="69"/>
  <c r="X2688" i="69"/>
  <c r="W2688" i="69"/>
  <c r="V2688" i="69"/>
  <c r="U2688" i="69"/>
  <c r="AA2687" i="69"/>
  <c r="Z2687" i="69"/>
  <c r="Y2687" i="69"/>
  <c r="X2687" i="69"/>
  <c r="W2687" i="69"/>
  <c r="V2687" i="69"/>
  <c r="U2687" i="69"/>
  <c r="AA2686" i="69"/>
  <c r="Z2686" i="69"/>
  <c r="Y2686" i="69"/>
  <c r="X2686" i="69"/>
  <c r="W2686" i="69"/>
  <c r="V2686" i="69"/>
  <c r="U2686" i="69"/>
  <c r="AA2685" i="69"/>
  <c r="Z2685" i="69"/>
  <c r="Y2685" i="69"/>
  <c r="X2685" i="69"/>
  <c r="W2685" i="69"/>
  <c r="V2685" i="69"/>
  <c r="U2685" i="69"/>
  <c r="AA2684" i="69"/>
  <c r="Z2684" i="69"/>
  <c r="Y2684" i="69"/>
  <c r="X2684" i="69"/>
  <c r="W2684" i="69"/>
  <c r="V2684" i="69"/>
  <c r="U2684" i="69"/>
  <c r="AA2683" i="69"/>
  <c r="Z2683" i="69"/>
  <c r="Y2683" i="69"/>
  <c r="X2683" i="69"/>
  <c r="W2683" i="69"/>
  <c r="V2683" i="69"/>
  <c r="U2683" i="69"/>
  <c r="AA2682" i="69"/>
  <c r="Z2682" i="69"/>
  <c r="Y2682" i="69"/>
  <c r="X2682" i="69"/>
  <c r="W2682" i="69"/>
  <c r="V2682" i="69"/>
  <c r="U2682" i="69"/>
  <c r="AA2681" i="69"/>
  <c r="Z2681" i="69"/>
  <c r="Y2681" i="69"/>
  <c r="X2681" i="69"/>
  <c r="W2681" i="69"/>
  <c r="V2681" i="69"/>
  <c r="U2681" i="69"/>
  <c r="AA2680" i="69"/>
  <c r="Z2680" i="69"/>
  <c r="Y2680" i="69"/>
  <c r="X2680" i="69"/>
  <c r="W2680" i="69"/>
  <c r="V2680" i="69"/>
  <c r="U2680" i="69"/>
  <c r="AA2679" i="69"/>
  <c r="Z2679" i="69"/>
  <c r="Y2679" i="69"/>
  <c r="X2679" i="69"/>
  <c r="W2679" i="69"/>
  <c r="V2679" i="69"/>
  <c r="U2679" i="69"/>
  <c r="AA2678" i="69"/>
  <c r="Z2678" i="69"/>
  <c r="Y2678" i="69"/>
  <c r="X2678" i="69"/>
  <c r="W2678" i="69"/>
  <c r="V2678" i="69"/>
  <c r="U2678" i="69"/>
  <c r="AA2677" i="69"/>
  <c r="Z2677" i="69"/>
  <c r="Y2677" i="69"/>
  <c r="X2677" i="69"/>
  <c r="W2677" i="69"/>
  <c r="V2677" i="69"/>
  <c r="U2677" i="69"/>
  <c r="AA2676" i="69"/>
  <c r="Z2676" i="69"/>
  <c r="Y2676" i="69"/>
  <c r="X2676" i="69"/>
  <c r="W2676" i="69"/>
  <c r="V2676" i="69"/>
  <c r="U2676" i="69"/>
  <c r="AA2675" i="69"/>
  <c r="Z2675" i="69"/>
  <c r="Y2675" i="69"/>
  <c r="X2675" i="69"/>
  <c r="W2675" i="69"/>
  <c r="V2675" i="69"/>
  <c r="U2675" i="69"/>
  <c r="AA2674" i="69"/>
  <c r="Z2674" i="69"/>
  <c r="Y2674" i="69"/>
  <c r="X2674" i="69"/>
  <c r="W2674" i="69"/>
  <c r="V2674" i="69"/>
  <c r="U2674" i="69"/>
  <c r="AA2673" i="69"/>
  <c r="Z2673" i="69"/>
  <c r="Y2673" i="69"/>
  <c r="X2673" i="69"/>
  <c r="W2673" i="69"/>
  <c r="V2673" i="69"/>
  <c r="U2673" i="69"/>
  <c r="AA2672" i="69"/>
  <c r="Z2672" i="69"/>
  <c r="Y2672" i="69"/>
  <c r="X2672" i="69"/>
  <c r="W2672" i="69"/>
  <c r="V2672" i="69"/>
  <c r="U2672" i="69"/>
  <c r="AA2671" i="69"/>
  <c r="Z2671" i="69"/>
  <c r="Y2671" i="69"/>
  <c r="X2671" i="69"/>
  <c r="W2671" i="69"/>
  <c r="V2671" i="69"/>
  <c r="U2671" i="69"/>
  <c r="AA2670" i="69"/>
  <c r="Z2670" i="69"/>
  <c r="Y2670" i="69"/>
  <c r="X2670" i="69"/>
  <c r="W2670" i="69"/>
  <c r="V2670" i="69"/>
  <c r="U2670" i="69"/>
  <c r="AA2669" i="69"/>
  <c r="Z2669" i="69"/>
  <c r="Y2669" i="69"/>
  <c r="X2669" i="69"/>
  <c r="W2669" i="69"/>
  <c r="V2669" i="69"/>
  <c r="U2669" i="69"/>
  <c r="AA2668" i="69"/>
  <c r="Z2668" i="69"/>
  <c r="Y2668" i="69"/>
  <c r="X2668" i="69"/>
  <c r="W2668" i="69"/>
  <c r="V2668" i="69"/>
  <c r="U2668" i="69"/>
  <c r="AA2667" i="69"/>
  <c r="Z2667" i="69"/>
  <c r="Y2667" i="69"/>
  <c r="X2667" i="69"/>
  <c r="W2667" i="69"/>
  <c r="V2667" i="69"/>
  <c r="U2667" i="69"/>
  <c r="AA2666" i="69"/>
  <c r="Z2666" i="69"/>
  <c r="Y2666" i="69"/>
  <c r="X2666" i="69"/>
  <c r="W2666" i="69"/>
  <c r="V2666" i="69"/>
  <c r="U2666" i="69"/>
  <c r="AA2665" i="69"/>
  <c r="Z2665" i="69"/>
  <c r="Y2665" i="69"/>
  <c r="X2665" i="69"/>
  <c r="W2665" i="69"/>
  <c r="V2665" i="69"/>
  <c r="U2665" i="69"/>
  <c r="AA2664" i="69"/>
  <c r="Z2664" i="69"/>
  <c r="Y2664" i="69"/>
  <c r="X2664" i="69"/>
  <c r="W2664" i="69"/>
  <c r="V2664" i="69"/>
  <c r="U2664" i="69"/>
  <c r="AA2663" i="69"/>
  <c r="Z2663" i="69"/>
  <c r="Y2663" i="69"/>
  <c r="X2663" i="69"/>
  <c r="W2663" i="69"/>
  <c r="V2663" i="69"/>
  <c r="U2663" i="69"/>
  <c r="AA2662" i="69"/>
  <c r="Z2662" i="69"/>
  <c r="Y2662" i="69"/>
  <c r="X2662" i="69"/>
  <c r="W2662" i="69"/>
  <c r="V2662" i="69"/>
  <c r="U2662" i="69"/>
  <c r="AA2661" i="69"/>
  <c r="Z2661" i="69"/>
  <c r="Y2661" i="69"/>
  <c r="X2661" i="69"/>
  <c r="W2661" i="69"/>
  <c r="V2661" i="69"/>
  <c r="U2661" i="69"/>
  <c r="AA2660" i="69"/>
  <c r="Z2660" i="69"/>
  <c r="Y2660" i="69"/>
  <c r="X2660" i="69"/>
  <c r="W2660" i="69"/>
  <c r="V2660" i="69"/>
  <c r="U2660" i="69"/>
  <c r="AA2659" i="69"/>
  <c r="Z2659" i="69"/>
  <c r="Y2659" i="69"/>
  <c r="X2659" i="69"/>
  <c r="W2659" i="69"/>
  <c r="V2659" i="69"/>
  <c r="U2659" i="69"/>
  <c r="AA2658" i="69"/>
  <c r="Z2658" i="69"/>
  <c r="Y2658" i="69"/>
  <c r="X2658" i="69"/>
  <c r="W2658" i="69"/>
  <c r="V2658" i="69"/>
  <c r="U2658" i="69"/>
  <c r="AA2657" i="69"/>
  <c r="Z2657" i="69"/>
  <c r="Y2657" i="69"/>
  <c r="X2657" i="69"/>
  <c r="W2657" i="69"/>
  <c r="V2657" i="69"/>
  <c r="U2657" i="69"/>
  <c r="AA2656" i="69"/>
  <c r="Z2656" i="69"/>
  <c r="Y2656" i="69"/>
  <c r="X2656" i="69"/>
  <c r="W2656" i="69"/>
  <c r="V2656" i="69"/>
  <c r="U2656" i="69"/>
  <c r="AA2655" i="69"/>
  <c r="Z2655" i="69"/>
  <c r="Y2655" i="69"/>
  <c r="X2655" i="69"/>
  <c r="W2655" i="69"/>
  <c r="V2655" i="69"/>
  <c r="U2655" i="69"/>
  <c r="AA2654" i="69"/>
  <c r="Z2654" i="69"/>
  <c r="Y2654" i="69"/>
  <c r="X2654" i="69"/>
  <c r="W2654" i="69"/>
  <c r="V2654" i="69"/>
  <c r="U2654" i="69"/>
  <c r="AA2653" i="69"/>
  <c r="Z2653" i="69"/>
  <c r="Y2653" i="69"/>
  <c r="X2653" i="69"/>
  <c r="W2653" i="69"/>
  <c r="V2653" i="69"/>
  <c r="U2653" i="69"/>
  <c r="AA2652" i="69"/>
  <c r="Z2652" i="69"/>
  <c r="Y2652" i="69"/>
  <c r="X2652" i="69"/>
  <c r="W2652" i="69"/>
  <c r="V2652" i="69"/>
  <c r="U2652" i="69"/>
  <c r="AA2651" i="69"/>
  <c r="Z2651" i="69"/>
  <c r="Y2651" i="69"/>
  <c r="X2651" i="69"/>
  <c r="W2651" i="69"/>
  <c r="V2651" i="69"/>
  <c r="U2651" i="69"/>
  <c r="AA2650" i="69"/>
  <c r="Z2650" i="69"/>
  <c r="Y2650" i="69"/>
  <c r="X2650" i="69"/>
  <c r="W2650" i="69"/>
  <c r="V2650" i="69"/>
  <c r="U2650" i="69"/>
  <c r="AA2649" i="69"/>
  <c r="Z2649" i="69"/>
  <c r="Y2649" i="69"/>
  <c r="X2649" i="69"/>
  <c r="W2649" i="69"/>
  <c r="V2649" i="69"/>
  <c r="U2649" i="69"/>
  <c r="AA2648" i="69"/>
  <c r="Z2648" i="69"/>
  <c r="Y2648" i="69"/>
  <c r="X2648" i="69"/>
  <c r="W2648" i="69"/>
  <c r="V2648" i="69"/>
  <c r="U2648" i="69"/>
  <c r="AA2647" i="69"/>
  <c r="Z2647" i="69"/>
  <c r="Y2647" i="69"/>
  <c r="X2647" i="69"/>
  <c r="W2647" i="69"/>
  <c r="V2647" i="69"/>
  <c r="U2647" i="69"/>
  <c r="AA2646" i="69"/>
  <c r="Z2646" i="69"/>
  <c r="Y2646" i="69"/>
  <c r="X2646" i="69"/>
  <c r="W2646" i="69"/>
  <c r="V2646" i="69"/>
  <c r="U2646" i="69"/>
  <c r="AA2645" i="69"/>
  <c r="Z2645" i="69"/>
  <c r="Y2645" i="69"/>
  <c r="X2645" i="69"/>
  <c r="W2645" i="69"/>
  <c r="V2645" i="69"/>
  <c r="U2645" i="69"/>
  <c r="AA2644" i="69"/>
  <c r="Z2644" i="69"/>
  <c r="Y2644" i="69"/>
  <c r="X2644" i="69"/>
  <c r="W2644" i="69"/>
  <c r="V2644" i="69"/>
  <c r="U2644" i="69"/>
  <c r="AA2643" i="69"/>
  <c r="Z2643" i="69"/>
  <c r="Y2643" i="69"/>
  <c r="X2643" i="69"/>
  <c r="W2643" i="69"/>
  <c r="V2643" i="69"/>
  <c r="U2643" i="69"/>
  <c r="AA2642" i="69"/>
  <c r="Z2642" i="69"/>
  <c r="Y2642" i="69"/>
  <c r="X2642" i="69"/>
  <c r="W2642" i="69"/>
  <c r="V2642" i="69"/>
  <c r="U2642" i="69"/>
  <c r="AA2641" i="69"/>
  <c r="Z2641" i="69"/>
  <c r="Y2641" i="69"/>
  <c r="X2641" i="69"/>
  <c r="W2641" i="69"/>
  <c r="V2641" i="69"/>
  <c r="U2641" i="69"/>
  <c r="AA2640" i="69"/>
  <c r="Z2640" i="69"/>
  <c r="Y2640" i="69"/>
  <c r="X2640" i="69"/>
  <c r="W2640" i="69"/>
  <c r="V2640" i="69"/>
  <c r="U2640" i="69"/>
  <c r="AA2639" i="69"/>
  <c r="Z2639" i="69"/>
  <c r="Y2639" i="69"/>
  <c r="X2639" i="69"/>
  <c r="W2639" i="69"/>
  <c r="V2639" i="69"/>
  <c r="U2639" i="69"/>
  <c r="AA2638" i="69"/>
  <c r="Z2638" i="69"/>
  <c r="Y2638" i="69"/>
  <c r="X2638" i="69"/>
  <c r="W2638" i="69"/>
  <c r="V2638" i="69"/>
  <c r="U2638" i="69"/>
  <c r="AA2637" i="69"/>
  <c r="Z2637" i="69"/>
  <c r="Y2637" i="69"/>
  <c r="X2637" i="69"/>
  <c r="W2637" i="69"/>
  <c r="V2637" i="69"/>
  <c r="U2637" i="69"/>
  <c r="AA2636" i="69"/>
  <c r="Z2636" i="69"/>
  <c r="Y2636" i="69"/>
  <c r="X2636" i="69"/>
  <c r="W2636" i="69"/>
  <c r="V2636" i="69"/>
  <c r="U2636" i="69"/>
  <c r="AA2635" i="69"/>
  <c r="Z2635" i="69"/>
  <c r="Y2635" i="69"/>
  <c r="X2635" i="69"/>
  <c r="W2635" i="69"/>
  <c r="V2635" i="69"/>
  <c r="U2635" i="69"/>
  <c r="AA2634" i="69"/>
  <c r="Z2634" i="69"/>
  <c r="Y2634" i="69"/>
  <c r="X2634" i="69"/>
  <c r="W2634" i="69"/>
  <c r="V2634" i="69"/>
  <c r="U2634" i="69"/>
  <c r="AA2633" i="69"/>
  <c r="Z2633" i="69"/>
  <c r="Y2633" i="69"/>
  <c r="X2633" i="69"/>
  <c r="W2633" i="69"/>
  <c r="V2633" i="69"/>
  <c r="U2633" i="69"/>
  <c r="AA2632" i="69"/>
  <c r="Z2632" i="69"/>
  <c r="Y2632" i="69"/>
  <c r="X2632" i="69"/>
  <c r="W2632" i="69"/>
  <c r="V2632" i="69"/>
  <c r="U2632" i="69"/>
  <c r="AA2631" i="69"/>
  <c r="Z2631" i="69"/>
  <c r="Y2631" i="69"/>
  <c r="X2631" i="69"/>
  <c r="W2631" i="69"/>
  <c r="V2631" i="69"/>
  <c r="U2631" i="69"/>
  <c r="AA2630" i="69"/>
  <c r="Z2630" i="69"/>
  <c r="Y2630" i="69"/>
  <c r="X2630" i="69"/>
  <c r="W2630" i="69"/>
  <c r="V2630" i="69"/>
  <c r="U2630" i="69"/>
  <c r="AA2629" i="69"/>
  <c r="Z2629" i="69"/>
  <c r="Y2629" i="69"/>
  <c r="X2629" i="69"/>
  <c r="W2629" i="69"/>
  <c r="V2629" i="69"/>
  <c r="U2629" i="69"/>
  <c r="AA2628" i="69"/>
  <c r="Z2628" i="69"/>
  <c r="Y2628" i="69"/>
  <c r="X2628" i="69"/>
  <c r="W2628" i="69"/>
  <c r="V2628" i="69"/>
  <c r="U2628" i="69"/>
  <c r="AA2627" i="69"/>
  <c r="Z2627" i="69"/>
  <c r="Y2627" i="69"/>
  <c r="X2627" i="69"/>
  <c r="W2627" i="69"/>
  <c r="V2627" i="69"/>
  <c r="U2627" i="69"/>
  <c r="AA2626" i="69"/>
  <c r="Z2626" i="69"/>
  <c r="Y2626" i="69"/>
  <c r="X2626" i="69"/>
  <c r="W2626" i="69"/>
  <c r="V2626" i="69"/>
  <c r="U2626" i="69"/>
  <c r="AA2625" i="69"/>
  <c r="Z2625" i="69"/>
  <c r="Y2625" i="69"/>
  <c r="X2625" i="69"/>
  <c r="W2625" i="69"/>
  <c r="V2625" i="69"/>
  <c r="U2625" i="69"/>
  <c r="AA2624" i="69"/>
  <c r="Z2624" i="69"/>
  <c r="Y2624" i="69"/>
  <c r="X2624" i="69"/>
  <c r="W2624" i="69"/>
  <c r="V2624" i="69"/>
  <c r="U2624" i="69"/>
  <c r="AA2623" i="69"/>
  <c r="Z2623" i="69"/>
  <c r="Y2623" i="69"/>
  <c r="X2623" i="69"/>
  <c r="W2623" i="69"/>
  <c r="V2623" i="69"/>
  <c r="U2623" i="69"/>
  <c r="AA2622" i="69"/>
  <c r="Z2622" i="69"/>
  <c r="Y2622" i="69"/>
  <c r="X2622" i="69"/>
  <c r="W2622" i="69"/>
  <c r="V2622" i="69"/>
  <c r="U2622" i="69"/>
  <c r="AA2621" i="69"/>
  <c r="Z2621" i="69"/>
  <c r="Y2621" i="69"/>
  <c r="X2621" i="69"/>
  <c r="W2621" i="69"/>
  <c r="V2621" i="69"/>
  <c r="U2621" i="69"/>
  <c r="AA2620" i="69"/>
  <c r="Z2620" i="69"/>
  <c r="Y2620" i="69"/>
  <c r="X2620" i="69"/>
  <c r="W2620" i="69"/>
  <c r="V2620" i="69"/>
  <c r="U2620" i="69"/>
  <c r="AA2619" i="69"/>
  <c r="Z2619" i="69"/>
  <c r="Y2619" i="69"/>
  <c r="X2619" i="69"/>
  <c r="W2619" i="69"/>
  <c r="V2619" i="69"/>
  <c r="U2619" i="69"/>
  <c r="AA2618" i="69"/>
  <c r="Z2618" i="69"/>
  <c r="Y2618" i="69"/>
  <c r="X2618" i="69"/>
  <c r="W2618" i="69"/>
  <c r="V2618" i="69"/>
  <c r="U2618" i="69"/>
  <c r="AA2617" i="69"/>
  <c r="Z2617" i="69"/>
  <c r="Y2617" i="69"/>
  <c r="X2617" i="69"/>
  <c r="W2617" i="69"/>
  <c r="V2617" i="69"/>
  <c r="U2617" i="69"/>
  <c r="AA2616" i="69"/>
  <c r="Z2616" i="69"/>
  <c r="Y2616" i="69"/>
  <c r="X2616" i="69"/>
  <c r="W2616" i="69"/>
  <c r="V2616" i="69"/>
  <c r="U2616" i="69"/>
  <c r="AA2615" i="69"/>
  <c r="Z2615" i="69"/>
  <c r="Y2615" i="69"/>
  <c r="X2615" i="69"/>
  <c r="W2615" i="69"/>
  <c r="V2615" i="69"/>
  <c r="U2615" i="69"/>
  <c r="AA2614" i="69"/>
  <c r="Z2614" i="69"/>
  <c r="Y2614" i="69"/>
  <c r="X2614" i="69"/>
  <c r="W2614" i="69"/>
  <c r="V2614" i="69"/>
  <c r="U2614" i="69"/>
  <c r="AA2613" i="69"/>
  <c r="Z2613" i="69"/>
  <c r="Y2613" i="69"/>
  <c r="X2613" i="69"/>
  <c r="W2613" i="69"/>
  <c r="V2613" i="69"/>
  <c r="U2613" i="69"/>
  <c r="AA2612" i="69"/>
  <c r="Z2612" i="69"/>
  <c r="Y2612" i="69"/>
  <c r="X2612" i="69"/>
  <c r="W2612" i="69"/>
  <c r="V2612" i="69"/>
  <c r="U2612" i="69"/>
  <c r="AA2611" i="69"/>
  <c r="Z2611" i="69"/>
  <c r="Y2611" i="69"/>
  <c r="X2611" i="69"/>
  <c r="W2611" i="69"/>
  <c r="V2611" i="69"/>
  <c r="U2611" i="69"/>
  <c r="AA2610" i="69"/>
  <c r="Z2610" i="69"/>
  <c r="Y2610" i="69"/>
  <c r="X2610" i="69"/>
  <c r="W2610" i="69"/>
  <c r="V2610" i="69"/>
  <c r="U2610" i="69"/>
  <c r="AA2609" i="69"/>
  <c r="Z2609" i="69"/>
  <c r="Y2609" i="69"/>
  <c r="X2609" i="69"/>
  <c r="W2609" i="69"/>
  <c r="V2609" i="69"/>
  <c r="U2609" i="69"/>
  <c r="AA2608" i="69"/>
  <c r="Z2608" i="69"/>
  <c r="Y2608" i="69"/>
  <c r="X2608" i="69"/>
  <c r="W2608" i="69"/>
  <c r="V2608" i="69"/>
  <c r="U2608" i="69"/>
  <c r="AA2607" i="69"/>
  <c r="Z2607" i="69"/>
  <c r="Y2607" i="69"/>
  <c r="X2607" i="69"/>
  <c r="W2607" i="69"/>
  <c r="V2607" i="69"/>
  <c r="U2607" i="69"/>
  <c r="AA2606" i="69"/>
  <c r="Z2606" i="69"/>
  <c r="Y2606" i="69"/>
  <c r="X2606" i="69"/>
  <c r="W2606" i="69"/>
  <c r="V2606" i="69"/>
  <c r="U2606" i="69"/>
  <c r="AA2605" i="69"/>
  <c r="Z2605" i="69"/>
  <c r="Y2605" i="69"/>
  <c r="X2605" i="69"/>
  <c r="W2605" i="69"/>
  <c r="V2605" i="69"/>
  <c r="U2605" i="69"/>
  <c r="AA2604" i="69"/>
  <c r="Z2604" i="69"/>
  <c r="Y2604" i="69"/>
  <c r="X2604" i="69"/>
  <c r="W2604" i="69"/>
  <c r="V2604" i="69"/>
  <c r="U2604" i="69"/>
  <c r="AA2603" i="69"/>
  <c r="Z2603" i="69"/>
  <c r="Y2603" i="69"/>
  <c r="X2603" i="69"/>
  <c r="W2603" i="69"/>
  <c r="V2603" i="69"/>
  <c r="U2603" i="69"/>
  <c r="AA2602" i="69"/>
  <c r="Z2602" i="69"/>
  <c r="Y2602" i="69"/>
  <c r="X2602" i="69"/>
  <c r="W2602" i="69"/>
  <c r="V2602" i="69"/>
  <c r="U2602" i="69"/>
  <c r="AA2601" i="69"/>
  <c r="Z2601" i="69"/>
  <c r="Y2601" i="69"/>
  <c r="X2601" i="69"/>
  <c r="W2601" i="69"/>
  <c r="V2601" i="69"/>
  <c r="U2601" i="69"/>
  <c r="AA2600" i="69"/>
  <c r="Z2600" i="69"/>
  <c r="Y2600" i="69"/>
  <c r="X2600" i="69"/>
  <c r="W2600" i="69"/>
  <c r="V2600" i="69"/>
  <c r="U2600" i="69"/>
  <c r="AA2599" i="69"/>
  <c r="Z2599" i="69"/>
  <c r="Y2599" i="69"/>
  <c r="X2599" i="69"/>
  <c r="W2599" i="69"/>
  <c r="V2599" i="69"/>
  <c r="U2599" i="69"/>
  <c r="AA2598" i="69"/>
  <c r="Z2598" i="69"/>
  <c r="Y2598" i="69"/>
  <c r="X2598" i="69"/>
  <c r="W2598" i="69"/>
  <c r="V2598" i="69"/>
  <c r="U2598" i="69"/>
  <c r="AA2597" i="69"/>
  <c r="Z2597" i="69"/>
  <c r="Y2597" i="69"/>
  <c r="X2597" i="69"/>
  <c r="W2597" i="69"/>
  <c r="V2597" i="69"/>
  <c r="U2597" i="69"/>
  <c r="AA2596" i="69"/>
  <c r="Z2596" i="69"/>
  <c r="Y2596" i="69"/>
  <c r="X2596" i="69"/>
  <c r="W2596" i="69"/>
  <c r="V2596" i="69"/>
  <c r="U2596" i="69"/>
  <c r="AA2595" i="69"/>
  <c r="Z2595" i="69"/>
  <c r="Y2595" i="69"/>
  <c r="X2595" i="69"/>
  <c r="W2595" i="69"/>
  <c r="V2595" i="69"/>
  <c r="U2595" i="69"/>
  <c r="AA2594" i="69"/>
  <c r="Z2594" i="69"/>
  <c r="Y2594" i="69"/>
  <c r="X2594" i="69"/>
  <c r="W2594" i="69"/>
  <c r="V2594" i="69"/>
  <c r="U2594" i="69"/>
  <c r="AA2593" i="69"/>
  <c r="Z2593" i="69"/>
  <c r="Y2593" i="69"/>
  <c r="X2593" i="69"/>
  <c r="W2593" i="69"/>
  <c r="V2593" i="69"/>
  <c r="U2593" i="69"/>
  <c r="AA2592" i="69"/>
  <c r="Z2592" i="69"/>
  <c r="Y2592" i="69"/>
  <c r="X2592" i="69"/>
  <c r="W2592" i="69"/>
  <c r="V2592" i="69"/>
  <c r="U2592" i="69"/>
  <c r="AA2591" i="69"/>
  <c r="Z2591" i="69"/>
  <c r="Y2591" i="69"/>
  <c r="X2591" i="69"/>
  <c r="W2591" i="69"/>
  <c r="V2591" i="69"/>
  <c r="U2591" i="69"/>
  <c r="AA2590" i="69"/>
  <c r="Z2590" i="69"/>
  <c r="Y2590" i="69"/>
  <c r="X2590" i="69"/>
  <c r="W2590" i="69"/>
  <c r="V2590" i="69"/>
  <c r="U2590" i="69"/>
  <c r="AA2589" i="69"/>
  <c r="Z2589" i="69"/>
  <c r="Y2589" i="69"/>
  <c r="X2589" i="69"/>
  <c r="W2589" i="69"/>
  <c r="V2589" i="69"/>
  <c r="U2589" i="69"/>
  <c r="AA2588" i="69"/>
  <c r="Z2588" i="69"/>
  <c r="Y2588" i="69"/>
  <c r="X2588" i="69"/>
  <c r="W2588" i="69"/>
  <c r="V2588" i="69"/>
  <c r="U2588" i="69"/>
  <c r="AA2587" i="69"/>
  <c r="Z2587" i="69"/>
  <c r="Y2587" i="69"/>
  <c r="X2587" i="69"/>
  <c r="W2587" i="69"/>
  <c r="V2587" i="69"/>
  <c r="U2587" i="69"/>
  <c r="AA2586" i="69"/>
  <c r="Z2586" i="69"/>
  <c r="Y2586" i="69"/>
  <c r="X2586" i="69"/>
  <c r="W2586" i="69"/>
  <c r="V2586" i="69"/>
  <c r="U2586" i="69"/>
  <c r="AA2585" i="69"/>
  <c r="Z2585" i="69"/>
  <c r="Y2585" i="69"/>
  <c r="X2585" i="69"/>
  <c r="W2585" i="69"/>
  <c r="V2585" i="69"/>
  <c r="U2585" i="69"/>
  <c r="AA2584" i="69"/>
  <c r="Z2584" i="69"/>
  <c r="Y2584" i="69"/>
  <c r="X2584" i="69"/>
  <c r="W2584" i="69"/>
  <c r="V2584" i="69"/>
  <c r="U2584" i="69"/>
  <c r="AA2583" i="69"/>
  <c r="Z2583" i="69"/>
  <c r="Y2583" i="69"/>
  <c r="X2583" i="69"/>
  <c r="W2583" i="69"/>
  <c r="V2583" i="69"/>
  <c r="U2583" i="69"/>
  <c r="AA2582" i="69"/>
  <c r="Z2582" i="69"/>
  <c r="Y2582" i="69"/>
  <c r="X2582" i="69"/>
  <c r="W2582" i="69"/>
  <c r="V2582" i="69"/>
  <c r="U2582" i="69"/>
  <c r="AA2581" i="69"/>
  <c r="Z2581" i="69"/>
  <c r="Y2581" i="69"/>
  <c r="X2581" i="69"/>
  <c r="W2581" i="69"/>
  <c r="V2581" i="69"/>
  <c r="U2581" i="69"/>
  <c r="AA2580" i="69"/>
  <c r="Z2580" i="69"/>
  <c r="Y2580" i="69"/>
  <c r="X2580" i="69"/>
  <c r="W2580" i="69"/>
  <c r="V2580" i="69"/>
  <c r="U2580" i="69"/>
  <c r="AA2579" i="69"/>
  <c r="Z2579" i="69"/>
  <c r="Y2579" i="69"/>
  <c r="X2579" i="69"/>
  <c r="W2579" i="69"/>
  <c r="V2579" i="69"/>
  <c r="U2579" i="69"/>
  <c r="AA2578" i="69"/>
  <c r="Z2578" i="69"/>
  <c r="Y2578" i="69"/>
  <c r="X2578" i="69"/>
  <c r="W2578" i="69"/>
  <c r="V2578" i="69"/>
  <c r="U2578" i="69"/>
  <c r="AA2577" i="69"/>
  <c r="Z2577" i="69"/>
  <c r="Y2577" i="69"/>
  <c r="X2577" i="69"/>
  <c r="W2577" i="69"/>
  <c r="V2577" i="69"/>
  <c r="U2577" i="69"/>
  <c r="AA2576" i="69"/>
  <c r="Z2576" i="69"/>
  <c r="Y2576" i="69"/>
  <c r="X2576" i="69"/>
  <c r="W2576" i="69"/>
  <c r="V2576" i="69"/>
  <c r="U2576" i="69"/>
  <c r="AA2575" i="69"/>
  <c r="Z2575" i="69"/>
  <c r="Y2575" i="69"/>
  <c r="X2575" i="69"/>
  <c r="W2575" i="69"/>
  <c r="V2575" i="69"/>
  <c r="U2575" i="69"/>
  <c r="AA2574" i="69"/>
  <c r="Z2574" i="69"/>
  <c r="Y2574" i="69"/>
  <c r="X2574" i="69"/>
  <c r="W2574" i="69"/>
  <c r="V2574" i="69"/>
  <c r="U2574" i="69"/>
  <c r="AA2573" i="69"/>
  <c r="Z2573" i="69"/>
  <c r="Y2573" i="69"/>
  <c r="X2573" i="69"/>
  <c r="W2573" i="69"/>
  <c r="V2573" i="69"/>
  <c r="U2573" i="69"/>
  <c r="AA2572" i="69"/>
  <c r="Z2572" i="69"/>
  <c r="Y2572" i="69"/>
  <c r="X2572" i="69"/>
  <c r="W2572" i="69"/>
  <c r="V2572" i="69"/>
  <c r="U2572" i="69"/>
  <c r="AA2571" i="69"/>
  <c r="Z2571" i="69"/>
  <c r="Y2571" i="69"/>
  <c r="X2571" i="69"/>
  <c r="W2571" i="69"/>
  <c r="V2571" i="69"/>
  <c r="U2571" i="69"/>
  <c r="AA2570" i="69"/>
  <c r="Z2570" i="69"/>
  <c r="Y2570" i="69"/>
  <c r="X2570" i="69"/>
  <c r="W2570" i="69"/>
  <c r="V2570" i="69"/>
  <c r="U2570" i="69"/>
  <c r="AA2569" i="69"/>
  <c r="Z2569" i="69"/>
  <c r="Y2569" i="69"/>
  <c r="X2569" i="69"/>
  <c r="W2569" i="69"/>
  <c r="V2569" i="69"/>
  <c r="U2569" i="69"/>
  <c r="AA2568" i="69"/>
  <c r="Z2568" i="69"/>
  <c r="Y2568" i="69"/>
  <c r="X2568" i="69"/>
  <c r="W2568" i="69"/>
  <c r="V2568" i="69"/>
  <c r="U2568" i="69"/>
  <c r="AA2567" i="69"/>
  <c r="Z2567" i="69"/>
  <c r="Y2567" i="69"/>
  <c r="X2567" i="69"/>
  <c r="W2567" i="69"/>
  <c r="V2567" i="69"/>
  <c r="U2567" i="69"/>
  <c r="AA2566" i="69"/>
  <c r="Z2566" i="69"/>
  <c r="Y2566" i="69"/>
  <c r="X2566" i="69"/>
  <c r="W2566" i="69"/>
  <c r="V2566" i="69"/>
  <c r="U2566" i="69"/>
  <c r="AA2565" i="69"/>
  <c r="Z2565" i="69"/>
  <c r="Y2565" i="69"/>
  <c r="X2565" i="69"/>
  <c r="W2565" i="69"/>
  <c r="V2565" i="69"/>
  <c r="U2565" i="69"/>
  <c r="AA2564" i="69"/>
  <c r="Z2564" i="69"/>
  <c r="Y2564" i="69"/>
  <c r="X2564" i="69"/>
  <c r="W2564" i="69"/>
  <c r="V2564" i="69"/>
  <c r="U2564" i="69"/>
  <c r="AA2563" i="69"/>
  <c r="Z2563" i="69"/>
  <c r="Y2563" i="69"/>
  <c r="X2563" i="69"/>
  <c r="W2563" i="69"/>
  <c r="V2563" i="69"/>
  <c r="U2563" i="69"/>
  <c r="AA2562" i="69"/>
  <c r="Z2562" i="69"/>
  <c r="Y2562" i="69"/>
  <c r="X2562" i="69"/>
  <c r="W2562" i="69"/>
  <c r="V2562" i="69"/>
  <c r="U2562" i="69"/>
  <c r="AA2561" i="69"/>
  <c r="Z2561" i="69"/>
  <c r="Y2561" i="69"/>
  <c r="X2561" i="69"/>
  <c r="W2561" i="69"/>
  <c r="V2561" i="69"/>
  <c r="U2561" i="69"/>
  <c r="AA2560" i="69"/>
  <c r="Z2560" i="69"/>
  <c r="Y2560" i="69"/>
  <c r="X2560" i="69"/>
  <c r="W2560" i="69"/>
  <c r="V2560" i="69"/>
  <c r="U2560" i="69"/>
  <c r="AA2559" i="69"/>
  <c r="Z2559" i="69"/>
  <c r="Y2559" i="69"/>
  <c r="X2559" i="69"/>
  <c r="W2559" i="69"/>
  <c r="V2559" i="69"/>
  <c r="U2559" i="69"/>
  <c r="AA2558" i="69"/>
  <c r="Z2558" i="69"/>
  <c r="Y2558" i="69"/>
  <c r="X2558" i="69"/>
  <c r="W2558" i="69"/>
  <c r="V2558" i="69"/>
  <c r="U2558" i="69"/>
  <c r="AA2557" i="69"/>
  <c r="Z2557" i="69"/>
  <c r="Y2557" i="69"/>
  <c r="X2557" i="69"/>
  <c r="W2557" i="69"/>
  <c r="V2557" i="69"/>
  <c r="U2557" i="69"/>
  <c r="AA2556" i="69"/>
  <c r="Z2556" i="69"/>
  <c r="Y2556" i="69"/>
  <c r="X2556" i="69"/>
  <c r="W2556" i="69"/>
  <c r="V2556" i="69"/>
  <c r="U2556" i="69"/>
  <c r="AA2555" i="69"/>
  <c r="Z2555" i="69"/>
  <c r="Y2555" i="69"/>
  <c r="X2555" i="69"/>
  <c r="W2555" i="69"/>
  <c r="V2555" i="69"/>
  <c r="U2555" i="69"/>
  <c r="AA2554" i="69"/>
  <c r="Z2554" i="69"/>
  <c r="Y2554" i="69"/>
  <c r="X2554" i="69"/>
  <c r="W2554" i="69"/>
  <c r="V2554" i="69"/>
  <c r="U2554" i="69"/>
  <c r="AA2553" i="69"/>
  <c r="Z2553" i="69"/>
  <c r="Y2553" i="69"/>
  <c r="X2553" i="69"/>
  <c r="W2553" i="69"/>
  <c r="V2553" i="69"/>
  <c r="U2553" i="69"/>
  <c r="AA2552" i="69"/>
  <c r="Z2552" i="69"/>
  <c r="Y2552" i="69"/>
  <c r="X2552" i="69"/>
  <c r="W2552" i="69"/>
  <c r="V2552" i="69"/>
  <c r="U2552" i="69"/>
  <c r="AA2551" i="69"/>
  <c r="Z2551" i="69"/>
  <c r="Y2551" i="69"/>
  <c r="X2551" i="69"/>
  <c r="W2551" i="69"/>
  <c r="V2551" i="69"/>
  <c r="U2551" i="69"/>
  <c r="AA2550" i="69"/>
  <c r="Z2550" i="69"/>
  <c r="Y2550" i="69"/>
  <c r="X2550" i="69"/>
  <c r="W2550" i="69"/>
  <c r="V2550" i="69"/>
  <c r="U2550" i="69"/>
  <c r="AA2549" i="69"/>
  <c r="Z2549" i="69"/>
  <c r="Y2549" i="69"/>
  <c r="X2549" i="69"/>
  <c r="W2549" i="69"/>
  <c r="V2549" i="69"/>
  <c r="U2549" i="69"/>
  <c r="AA2548" i="69"/>
  <c r="Z2548" i="69"/>
  <c r="Y2548" i="69"/>
  <c r="X2548" i="69"/>
  <c r="W2548" i="69"/>
  <c r="V2548" i="69"/>
  <c r="U2548" i="69"/>
  <c r="AA2547" i="69"/>
  <c r="Z2547" i="69"/>
  <c r="Y2547" i="69"/>
  <c r="X2547" i="69"/>
  <c r="W2547" i="69"/>
  <c r="V2547" i="69"/>
  <c r="U2547" i="69"/>
  <c r="AA2546" i="69"/>
  <c r="Z2546" i="69"/>
  <c r="Y2546" i="69"/>
  <c r="X2546" i="69"/>
  <c r="W2546" i="69"/>
  <c r="V2546" i="69"/>
  <c r="U2546" i="69"/>
  <c r="AA2545" i="69"/>
  <c r="Z2545" i="69"/>
  <c r="Y2545" i="69"/>
  <c r="X2545" i="69"/>
  <c r="W2545" i="69"/>
  <c r="V2545" i="69"/>
  <c r="U2545" i="69"/>
  <c r="AA2544" i="69"/>
  <c r="Z2544" i="69"/>
  <c r="Y2544" i="69"/>
  <c r="X2544" i="69"/>
  <c r="W2544" i="69"/>
  <c r="V2544" i="69"/>
  <c r="U2544" i="69"/>
  <c r="AA2543" i="69"/>
  <c r="Z2543" i="69"/>
  <c r="Y2543" i="69"/>
  <c r="X2543" i="69"/>
  <c r="W2543" i="69"/>
  <c r="V2543" i="69"/>
  <c r="U2543" i="69"/>
  <c r="AA2542" i="69"/>
  <c r="Z2542" i="69"/>
  <c r="Y2542" i="69"/>
  <c r="X2542" i="69"/>
  <c r="W2542" i="69"/>
  <c r="V2542" i="69"/>
  <c r="U2542" i="69"/>
  <c r="AA2541" i="69"/>
  <c r="Z2541" i="69"/>
  <c r="Y2541" i="69"/>
  <c r="X2541" i="69"/>
  <c r="W2541" i="69"/>
  <c r="V2541" i="69"/>
  <c r="U2541" i="69"/>
  <c r="AA2540" i="69"/>
  <c r="Z2540" i="69"/>
  <c r="Y2540" i="69"/>
  <c r="X2540" i="69"/>
  <c r="W2540" i="69"/>
  <c r="V2540" i="69"/>
  <c r="U2540" i="69"/>
  <c r="AA2539" i="69"/>
  <c r="Z2539" i="69"/>
  <c r="Y2539" i="69"/>
  <c r="X2539" i="69"/>
  <c r="W2539" i="69"/>
  <c r="V2539" i="69"/>
  <c r="U2539" i="69"/>
  <c r="AA2538" i="69"/>
  <c r="Z2538" i="69"/>
  <c r="Y2538" i="69"/>
  <c r="X2538" i="69"/>
  <c r="W2538" i="69"/>
  <c r="V2538" i="69"/>
  <c r="U2538" i="69"/>
  <c r="AA2537" i="69"/>
  <c r="Z2537" i="69"/>
  <c r="Y2537" i="69"/>
  <c r="X2537" i="69"/>
  <c r="W2537" i="69"/>
  <c r="V2537" i="69"/>
  <c r="U2537" i="69"/>
  <c r="AA2536" i="69"/>
  <c r="Z2536" i="69"/>
  <c r="Y2536" i="69"/>
  <c r="X2536" i="69"/>
  <c r="W2536" i="69"/>
  <c r="V2536" i="69"/>
  <c r="U2536" i="69"/>
  <c r="AA2535" i="69"/>
  <c r="Z2535" i="69"/>
  <c r="Y2535" i="69"/>
  <c r="X2535" i="69"/>
  <c r="W2535" i="69"/>
  <c r="V2535" i="69"/>
  <c r="U2535" i="69"/>
  <c r="AA2534" i="69"/>
  <c r="Z2534" i="69"/>
  <c r="Y2534" i="69"/>
  <c r="X2534" i="69"/>
  <c r="W2534" i="69"/>
  <c r="V2534" i="69"/>
  <c r="U2534" i="69"/>
  <c r="AA2533" i="69"/>
  <c r="Z2533" i="69"/>
  <c r="Y2533" i="69"/>
  <c r="X2533" i="69"/>
  <c r="W2533" i="69"/>
  <c r="V2533" i="69"/>
  <c r="U2533" i="69"/>
  <c r="AA2532" i="69"/>
  <c r="Z2532" i="69"/>
  <c r="Y2532" i="69"/>
  <c r="X2532" i="69"/>
  <c r="W2532" i="69"/>
  <c r="V2532" i="69"/>
  <c r="U2532" i="69"/>
  <c r="AA2531" i="69"/>
  <c r="Z2531" i="69"/>
  <c r="Y2531" i="69"/>
  <c r="X2531" i="69"/>
  <c r="W2531" i="69"/>
  <c r="V2531" i="69"/>
  <c r="U2531" i="69"/>
  <c r="AA2530" i="69"/>
  <c r="Z2530" i="69"/>
  <c r="Y2530" i="69"/>
  <c r="X2530" i="69"/>
  <c r="W2530" i="69"/>
  <c r="V2530" i="69"/>
  <c r="U2530" i="69"/>
  <c r="AA2529" i="69"/>
  <c r="Z2529" i="69"/>
  <c r="Y2529" i="69"/>
  <c r="X2529" i="69"/>
  <c r="W2529" i="69"/>
  <c r="V2529" i="69"/>
  <c r="U2529" i="69"/>
  <c r="AA2528" i="69"/>
  <c r="Z2528" i="69"/>
  <c r="Y2528" i="69"/>
  <c r="X2528" i="69"/>
  <c r="W2528" i="69"/>
  <c r="V2528" i="69"/>
  <c r="U2528" i="69"/>
  <c r="AA2527" i="69"/>
  <c r="Z2527" i="69"/>
  <c r="Y2527" i="69"/>
  <c r="X2527" i="69"/>
  <c r="W2527" i="69"/>
  <c r="V2527" i="69"/>
  <c r="U2527" i="69"/>
  <c r="AA2526" i="69"/>
  <c r="Z2526" i="69"/>
  <c r="Y2526" i="69"/>
  <c r="X2526" i="69"/>
  <c r="W2526" i="69"/>
  <c r="V2526" i="69"/>
  <c r="U2526" i="69"/>
  <c r="AA2525" i="69"/>
  <c r="Z2525" i="69"/>
  <c r="Y2525" i="69"/>
  <c r="X2525" i="69"/>
  <c r="W2525" i="69"/>
  <c r="V2525" i="69"/>
  <c r="U2525" i="69"/>
  <c r="AA2524" i="69"/>
  <c r="Z2524" i="69"/>
  <c r="Y2524" i="69"/>
  <c r="X2524" i="69"/>
  <c r="W2524" i="69"/>
  <c r="V2524" i="69"/>
  <c r="U2524" i="69"/>
  <c r="AA2523" i="69"/>
  <c r="Z2523" i="69"/>
  <c r="Y2523" i="69"/>
  <c r="X2523" i="69"/>
  <c r="W2523" i="69"/>
  <c r="V2523" i="69"/>
  <c r="U2523" i="69"/>
  <c r="AA2522" i="69"/>
  <c r="Z2522" i="69"/>
  <c r="Y2522" i="69"/>
  <c r="X2522" i="69"/>
  <c r="W2522" i="69"/>
  <c r="V2522" i="69"/>
  <c r="U2522" i="69"/>
  <c r="AA2521" i="69"/>
  <c r="Z2521" i="69"/>
  <c r="Y2521" i="69"/>
  <c r="X2521" i="69"/>
  <c r="W2521" i="69"/>
  <c r="V2521" i="69"/>
  <c r="U2521" i="69"/>
  <c r="AA2520" i="69"/>
  <c r="Z2520" i="69"/>
  <c r="Y2520" i="69"/>
  <c r="X2520" i="69"/>
  <c r="W2520" i="69"/>
  <c r="V2520" i="69"/>
  <c r="U2520" i="69"/>
  <c r="AA2519" i="69"/>
  <c r="Z2519" i="69"/>
  <c r="Y2519" i="69"/>
  <c r="X2519" i="69"/>
  <c r="W2519" i="69"/>
  <c r="V2519" i="69"/>
  <c r="U2519" i="69"/>
  <c r="AA2518" i="69"/>
  <c r="Z2518" i="69"/>
  <c r="Y2518" i="69"/>
  <c r="X2518" i="69"/>
  <c r="W2518" i="69"/>
  <c r="V2518" i="69"/>
  <c r="U2518" i="69"/>
  <c r="AA2517" i="69"/>
  <c r="Z2517" i="69"/>
  <c r="Y2517" i="69"/>
  <c r="X2517" i="69"/>
  <c r="W2517" i="69"/>
  <c r="V2517" i="69"/>
  <c r="U2517" i="69"/>
  <c r="AA2516" i="69"/>
  <c r="Z2516" i="69"/>
  <c r="Y2516" i="69"/>
  <c r="X2516" i="69"/>
  <c r="W2516" i="69"/>
  <c r="V2516" i="69"/>
  <c r="U2516" i="69"/>
  <c r="AA2515" i="69"/>
  <c r="Z2515" i="69"/>
  <c r="Y2515" i="69"/>
  <c r="X2515" i="69"/>
  <c r="W2515" i="69"/>
  <c r="V2515" i="69"/>
  <c r="U2515" i="69"/>
  <c r="AA2514" i="69"/>
  <c r="Z2514" i="69"/>
  <c r="Y2514" i="69"/>
  <c r="X2514" i="69"/>
  <c r="W2514" i="69"/>
  <c r="V2514" i="69"/>
  <c r="U2514" i="69"/>
  <c r="AA2513" i="69"/>
  <c r="Z2513" i="69"/>
  <c r="Y2513" i="69"/>
  <c r="X2513" i="69"/>
  <c r="W2513" i="69"/>
  <c r="V2513" i="69"/>
  <c r="U2513" i="69"/>
  <c r="AA2512" i="69"/>
  <c r="Z2512" i="69"/>
  <c r="Y2512" i="69"/>
  <c r="X2512" i="69"/>
  <c r="W2512" i="69"/>
  <c r="V2512" i="69"/>
  <c r="U2512" i="69"/>
  <c r="AA2511" i="69"/>
  <c r="Z2511" i="69"/>
  <c r="Y2511" i="69"/>
  <c r="X2511" i="69"/>
  <c r="W2511" i="69"/>
  <c r="V2511" i="69"/>
  <c r="U2511" i="69"/>
  <c r="AA2510" i="69"/>
  <c r="Z2510" i="69"/>
  <c r="Y2510" i="69"/>
  <c r="X2510" i="69"/>
  <c r="W2510" i="69"/>
  <c r="V2510" i="69"/>
  <c r="U2510" i="69"/>
  <c r="AA2509" i="69"/>
  <c r="Z2509" i="69"/>
  <c r="Y2509" i="69"/>
  <c r="X2509" i="69"/>
  <c r="W2509" i="69"/>
  <c r="V2509" i="69"/>
  <c r="U2509" i="69"/>
  <c r="AA2508" i="69"/>
  <c r="Z2508" i="69"/>
  <c r="Y2508" i="69"/>
  <c r="X2508" i="69"/>
  <c r="W2508" i="69"/>
  <c r="V2508" i="69"/>
  <c r="U2508" i="69"/>
  <c r="AA2507" i="69"/>
  <c r="Z2507" i="69"/>
  <c r="Y2507" i="69"/>
  <c r="X2507" i="69"/>
  <c r="W2507" i="69"/>
  <c r="V2507" i="69"/>
  <c r="U2507" i="69"/>
  <c r="AA2506" i="69"/>
  <c r="Z2506" i="69"/>
  <c r="Y2506" i="69"/>
  <c r="X2506" i="69"/>
  <c r="W2506" i="69"/>
  <c r="V2506" i="69"/>
  <c r="U2506" i="69"/>
  <c r="AA2505" i="69"/>
  <c r="Z2505" i="69"/>
  <c r="Y2505" i="69"/>
  <c r="X2505" i="69"/>
  <c r="W2505" i="69"/>
  <c r="V2505" i="69"/>
  <c r="U2505" i="69"/>
  <c r="AA2504" i="69"/>
  <c r="Z2504" i="69"/>
  <c r="Y2504" i="69"/>
  <c r="X2504" i="69"/>
  <c r="W2504" i="69"/>
  <c r="V2504" i="69"/>
  <c r="U2504" i="69"/>
  <c r="AA2503" i="69"/>
  <c r="Z2503" i="69"/>
  <c r="Y2503" i="69"/>
  <c r="X2503" i="69"/>
  <c r="W2503" i="69"/>
  <c r="V2503" i="69"/>
  <c r="U2503" i="69"/>
  <c r="AA2502" i="69"/>
  <c r="Z2502" i="69"/>
  <c r="Y2502" i="69"/>
  <c r="X2502" i="69"/>
  <c r="W2502" i="69"/>
  <c r="V2502" i="69"/>
  <c r="U2502" i="69"/>
  <c r="AA2501" i="69"/>
  <c r="Z2501" i="69"/>
  <c r="Y2501" i="69"/>
  <c r="X2501" i="69"/>
  <c r="W2501" i="69"/>
  <c r="V2501" i="69"/>
  <c r="U2501" i="69"/>
  <c r="AA2500" i="69"/>
  <c r="Z2500" i="69"/>
  <c r="Y2500" i="69"/>
  <c r="X2500" i="69"/>
  <c r="W2500" i="69"/>
  <c r="V2500" i="69"/>
  <c r="U2500" i="69"/>
  <c r="AA2499" i="69"/>
  <c r="Z2499" i="69"/>
  <c r="Y2499" i="69"/>
  <c r="X2499" i="69"/>
  <c r="W2499" i="69"/>
  <c r="V2499" i="69"/>
  <c r="U2499" i="69"/>
  <c r="AA2498" i="69"/>
  <c r="Z2498" i="69"/>
  <c r="Y2498" i="69"/>
  <c r="X2498" i="69"/>
  <c r="W2498" i="69"/>
  <c r="V2498" i="69"/>
  <c r="U2498" i="69"/>
  <c r="AA2497" i="69"/>
  <c r="Z2497" i="69"/>
  <c r="Y2497" i="69"/>
  <c r="X2497" i="69"/>
  <c r="W2497" i="69"/>
  <c r="V2497" i="69"/>
  <c r="U2497" i="69"/>
  <c r="AA2496" i="69"/>
  <c r="Z2496" i="69"/>
  <c r="Y2496" i="69"/>
  <c r="X2496" i="69"/>
  <c r="W2496" i="69"/>
  <c r="V2496" i="69"/>
  <c r="U2496" i="69"/>
  <c r="AA2495" i="69"/>
  <c r="Z2495" i="69"/>
  <c r="Y2495" i="69"/>
  <c r="X2495" i="69"/>
  <c r="W2495" i="69"/>
  <c r="V2495" i="69"/>
  <c r="U2495" i="69"/>
  <c r="AA2494" i="69"/>
  <c r="Z2494" i="69"/>
  <c r="Y2494" i="69"/>
  <c r="X2494" i="69"/>
  <c r="W2494" i="69"/>
  <c r="V2494" i="69"/>
  <c r="U2494" i="69"/>
  <c r="AA2493" i="69"/>
  <c r="Z2493" i="69"/>
  <c r="Y2493" i="69"/>
  <c r="X2493" i="69"/>
  <c r="W2493" i="69"/>
  <c r="V2493" i="69"/>
  <c r="U2493" i="69"/>
  <c r="AA2492" i="69"/>
  <c r="Z2492" i="69"/>
  <c r="Y2492" i="69"/>
  <c r="X2492" i="69"/>
  <c r="W2492" i="69"/>
  <c r="V2492" i="69"/>
  <c r="U2492" i="69"/>
  <c r="AA2491" i="69"/>
  <c r="Z2491" i="69"/>
  <c r="Y2491" i="69"/>
  <c r="X2491" i="69"/>
  <c r="W2491" i="69"/>
  <c r="V2491" i="69"/>
  <c r="U2491" i="69"/>
  <c r="AA2490" i="69"/>
  <c r="Z2490" i="69"/>
  <c r="Y2490" i="69"/>
  <c r="X2490" i="69"/>
  <c r="W2490" i="69"/>
  <c r="V2490" i="69"/>
  <c r="U2490" i="69"/>
  <c r="AA2489" i="69"/>
  <c r="Z2489" i="69"/>
  <c r="Y2489" i="69"/>
  <c r="X2489" i="69"/>
  <c r="W2489" i="69"/>
  <c r="V2489" i="69"/>
  <c r="U2489" i="69"/>
  <c r="AA2488" i="69"/>
  <c r="Z2488" i="69"/>
  <c r="Y2488" i="69"/>
  <c r="X2488" i="69"/>
  <c r="W2488" i="69"/>
  <c r="V2488" i="69"/>
  <c r="U2488" i="69"/>
  <c r="AA2487" i="69"/>
  <c r="Z2487" i="69"/>
  <c r="Y2487" i="69"/>
  <c r="X2487" i="69"/>
  <c r="W2487" i="69"/>
  <c r="V2487" i="69"/>
  <c r="U2487" i="69"/>
  <c r="AA2486" i="69"/>
  <c r="Z2486" i="69"/>
  <c r="Y2486" i="69"/>
  <c r="X2486" i="69"/>
  <c r="W2486" i="69"/>
  <c r="V2486" i="69"/>
  <c r="U2486" i="69"/>
  <c r="AA2485" i="69"/>
  <c r="Z2485" i="69"/>
  <c r="Y2485" i="69"/>
  <c r="X2485" i="69"/>
  <c r="W2485" i="69"/>
  <c r="V2485" i="69"/>
  <c r="U2485" i="69"/>
  <c r="AA2484" i="69"/>
  <c r="Z2484" i="69"/>
  <c r="Y2484" i="69"/>
  <c r="X2484" i="69"/>
  <c r="W2484" i="69"/>
  <c r="V2484" i="69"/>
  <c r="U2484" i="69"/>
  <c r="AA2483" i="69"/>
  <c r="Z2483" i="69"/>
  <c r="Y2483" i="69"/>
  <c r="X2483" i="69"/>
  <c r="W2483" i="69"/>
  <c r="V2483" i="69"/>
  <c r="U2483" i="69"/>
  <c r="AA2482" i="69"/>
  <c r="Z2482" i="69"/>
  <c r="Y2482" i="69"/>
  <c r="X2482" i="69"/>
  <c r="W2482" i="69"/>
  <c r="V2482" i="69"/>
  <c r="U2482" i="69"/>
  <c r="AA2481" i="69"/>
  <c r="Z2481" i="69"/>
  <c r="Y2481" i="69"/>
  <c r="X2481" i="69"/>
  <c r="W2481" i="69"/>
  <c r="V2481" i="69"/>
  <c r="U2481" i="69"/>
  <c r="AA2480" i="69"/>
  <c r="Z2480" i="69"/>
  <c r="Y2480" i="69"/>
  <c r="X2480" i="69"/>
  <c r="W2480" i="69"/>
  <c r="V2480" i="69"/>
  <c r="U2480" i="69"/>
  <c r="AA2479" i="69"/>
  <c r="Z2479" i="69"/>
  <c r="Y2479" i="69"/>
  <c r="X2479" i="69"/>
  <c r="W2479" i="69"/>
  <c r="V2479" i="69"/>
  <c r="U2479" i="69"/>
  <c r="AA2478" i="69"/>
  <c r="Z2478" i="69"/>
  <c r="Y2478" i="69"/>
  <c r="X2478" i="69"/>
  <c r="W2478" i="69"/>
  <c r="V2478" i="69"/>
  <c r="U2478" i="69"/>
  <c r="AA2477" i="69"/>
  <c r="Z2477" i="69"/>
  <c r="Y2477" i="69"/>
  <c r="X2477" i="69"/>
  <c r="W2477" i="69"/>
  <c r="V2477" i="69"/>
  <c r="U2477" i="69"/>
  <c r="AA2476" i="69"/>
  <c r="Z2476" i="69"/>
  <c r="Y2476" i="69"/>
  <c r="X2476" i="69"/>
  <c r="W2476" i="69"/>
  <c r="V2476" i="69"/>
  <c r="U2476" i="69"/>
  <c r="AA2475" i="69"/>
  <c r="Z2475" i="69"/>
  <c r="Y2475" i="69"/>
  <c r="X2475" i="69"/>
  <c r="W2475" i="69"/>
  <c r="V2475" i="69"/>
  <c r="U2475" i="69"/>
  <c r="AA2474" i="69"/>
  <c r="Z2474" i="69"/>
  <c r="Y2474" i="69"/>
  <c r="X2474" i="69"/>
  <c r="W2474" i="69"/>
  <c r="V2474" i="69"/>
  <c r="U2474" i="69"/>
  <c r="AA2473" i="69"/>
  <c r="Z2473" i="69"/>
  <c r="Y2473" i="69"/>
  <c r="X2473" i="69"/>
  <c r="W2473" i="69"/>
  <c r="V2473" i="69"/>
  <c r="U2473" i="69"/>
  <c r="AA2472" i="69"/>
  <c r="Z2472" i="69"/>
  <c r="Y2472" i="69"/>
  <c r="X2472" i="69"/>
  <c r="W2472" i="69"/>
  <c r="V2472" i="69"/>
  <c r="U2472" i="69"/>
  <c r="AA2471" i="69"/>
  <c r="Z2471" i="69"/>
  <c r="Y2471" i="69"/>
  <c r="X2471" i="69"/>
  <c r="W2471" i="69"/>
  <c r="V2471" i="69"/>
  <c r="U2471" i="69"/>
  <c r="AA2470" i="69"/>
  <c r="Z2470" i="69"/>
  <c r="Y2470" i="69"/>
  <c r="X2470" i="69"/>
  <c r="W2470" i="69"/>
  <c r="V2470" i="69"/>
  <c r="U2470" i="69"/>
  <c r="AA2469" i="69"/>
  <c r="Z2469" i="69"/>
  <c r="Y2469" i="69"/>
  <c r="X2469" i="69"/>
  <c r="W2469" i="69"/>
  <c r="V2469" i="69"/>
  <c r="U2469" i="69"/>
  <c r="AA2468" i="69"/>
  <c r="Z2468" i="69"/>
  <c r="Y2468" i="69"/>
  <c r="X2468" i="69"/>
  <c r="W2468" i="69"/>
  <c r="V2468" i="69"/>
  <c r="U2468" i="69"/>
  <c r="AA2467" i="69"/>
  <c r="Z2467" i="69"/>
  <c r="Y2467" i="69"/>
  <c r="X2467" i="69"/>
  <c r="W2467" i="69"/>
  <c r="V2467" i="69"/>
  <c r="U2467" i="69"/>
  <c r="AA2466" i="69"/>
  <c r="Z2466" i="69"/>
  <c r="Y2466" i="69"/>
  <c r="X2466" i="69"/>
  <c r="W2466" i="69"/>
  <c r="V2466" i="69"/>
  <c r="U2466" i="69"/>
  <c r="AA2465" i="69"/>
  <c r="Z2465" i="69"/>
  <c r="Y2465" i="69"/>
  <c r="X2465" i="69"/>
  <c r="W2465" i="69"/>
  <c r="V2465" i="69"/>
  <c r="U2465" i="69"/>
  <c r="AA2464" i="69"/>
  <c r="Z2464" i="69"/>
  <c r="Y2464" i="69"/>
  <c r="X2464" i="69"/>
  <c r="W2464" i="69"/>
  <c r="V2464" i="69"/>
  <c r="U2464" i="69"/>
  <c r="AA2463" i="69"/>
  <c r="Z2463" i="69"/>
  <c r="Y2463" i="69"/>
  <c r="X2463" i="69"/>
  <c r="W2463" i="69"/>
  <c r="V2463" i="69"/>
  <c r="U2463" i="69"/>
  <c r="AA2462" i="69"/>
  <c r="Z2462" i="69"/>
  <c r="Y2462" i="69"/>
  <c r="X2462" i="69"/>
  <c r="W2462" i="69"/>
  <c r="V2462" i="69"/>
  <c r="U2462" i="69"/>
  <c r="AA2461" i="69"/>
  <c r="Z2461" i="69"/>
  <c r="Y2461" i="69"/>
  <c r="X2461" i="69"/>
  <c r="W2461" i="69"/>
  <c r="V2461" i="69"/>
  <c r="U2461" i="69"/>
  <c r="AA2460" i="69"/>
  <c r="Z2460" i="69"/>
  <c r="Y2460" i="69"/>
  <c r="X2460" i="69"/>
  <c r="W2460" i="69"/>
  <c r="V2460" i="69"/>
  <c r="U2460" i="69"/>
  <c r="AA2459" i="69"/>
  <c r="Z2459" i="69"/>
  <c r="Y2459" i="69"/>
  <c r="X2459" i="69"/>
  <c r="W2459" i="69"/>
  <c r="V2459" i="69"/>
  <c r="U2459" i="69"/>
  <c r="AA2458" i="69"/>
  <c r="Z2458" i="69"/>
  <c r="Y2458" i="69"/>
  <c r="X2458" i="69"/>
  <c r="W2458" i="69"/>
  <c r="V2458" i="69"/>
  <c r="U2458" i="69"/>
  <c r="AA2457" i="69"/>
  <c r="Z2457" i="69"/>
  <c r="Y2457" i="69"/>
  <c r="X2457" i="69"/>
  <c r="W2457" i="69"/>
  <c r="V2457" i="69"/>
  <c r="U2457" i="69"/>
  <c r="AA2456" i="69"/>
  <c r="Z2456" i="69"/>
  <c r="Y2456" i="69"/>
  <c r="X2456" i="69"/>
  <c r="W2456" i="69"/>
  <c r="V2456" i="69"/>
  <c r="U2456" i="69"/>
  <c r="AA2455" i="69"/>
  <c r="Z2455" i="69"/>
  <c r="Y2455" i="69"/>
  <c r="X2455" i="69"/>
  <c r="W2455" i="69"/>
  <c r="V2455" i="69"/>
  <c r="U2455" i="69"/>
  <c r="AA2454" i="69"/>
  <c r="Z2454" i="69"/>
  <c r="Y2454" i="69"/>
  <c r="X2454" i="69"/>
  <c r="W2454" i="69"/>
  <c r="V2454" i="69"/>
  <c r="U2454" i="69"/>
  <c r="AA2453" i="69"/>
  <c r="Z2453" i="69"/>
  <c r="Y2453" i="69"/>
  <c r="X2453" i="69"/>
  <c r="W2453" i="69"/>
  <c r="V2453" i="69"/>
  <c r="U2453" i="69"/>
  <c r="AA2452" i="69"/>
  <c r="Z2452" i="69"/>
  <c r="Y2452" i="69"/>
  <c r="X2452" i="69"/>
  <c r="W2452" i="69"/>
  <c r="V2452" i="69"/>
  <c r="U2452" i="69"/>
  <c r="AA2451" i="69"/>
  <c r="Z2451" i="69"/>
  <c r="Y2451" i="69"/>
  <c r="X2451" i="69"/>
  <c r="W2451" i="69"/>
  <c r="V2451" i="69"/>
  <c r="U2451" i="69"/>
  <c r="AA2450" i="69"/>
  <c r="Z2450" i="69"/>
  <c r="Y2450" i="69"/>
  <c r="X2450" i="69"/>
  <c r="W2450" i="69"/>
  <c r="V2450" i="69"/>
  <c r="U2450" i="69"/>
  <c r="AA2449" i="69"/>
  <c r="Z2449" i="69"/>
  <c r="Y2449" i="69"/>
  <c r="X2449" i="69"/>
  <c r="W2449" i="69"/>
  <c r="V2449" i="69"/>
  <c r="U2449" i="69"/>
  <c r="AA2448" i="69"/>
  <c r="Z2448" i="69"/>
  <c r="Y2448" i="69"/>
  <c r="X2448" i="69"/>
  <c r="W2448" i="69"/>
  <c r="V2448" i="69"/>
  <c r="U2448" i="69"/>
  <c r="AA2447" i="69"/>
  <c r="Z2447" i="69"/>
  <c r="Y2447" i="69"/>
  <c r="X2447" i="69"/>
  <c r="W2447" i="69"/>
  <c r="V2447" i="69"/>
  <c r="U2447" i="69"/>
  <c r="AA2446" i="69"/>
  <c r="Z2446" i="69"/>
  <c r="Y2446" i="69"/>
  <c r="X2446" i="69"/>
  <c r="W2446" i="69"/>
  <c r="V2446" i="69"/>
  <c r="U2446" i="69"/>
  <c r="AA2445" i="69"/>
  <c r="Z2445" i="69"/>
  <c r="Y2445" i="69"/>
  <c r="X2445" i="69"/>
  <c r="W2445" i="69"/>
  <c r="V2445" i="69"/>
  <c r="U2445" i="69"/>
  <c r="AA2444" i="69"/>
  <c r="Z2444" i="69"/>
  <c r="Y2444" i="69"/>
  <c r="X2444" i="69"/>
  <c r="W2444" i="69"/>
  <c r="V2444" i="69"/>
  <c r="U2444" i="69"/>
  <c r="AA2443" i="69"/>
  <c r="Z2443" i="69"/>
  <c r="Y2443" i="69"/>
  <c r="X2443" i="69"/>
  <c r="W2443" i="69"/>
  <c r="V2443" i="69"/>
  <c r="U2443" i="69"/>
  <c r="AA2442" i="69"/>
  <c r="Z2442" i="69"/>
  <c r="Y2442" i="69"/>
  <c r="X2442" i="69"/>
  <c r="W2442" i="69"/>
  <c r="V2442" i="69"/>
  <c r="U2442" i="69"/>
  <c r="AA2441" i="69"/>
  <c r="Z2441" i="69"/>
  <c r="Y2441" i="69"/>
  <c r="X2441" i="69"/>
  <c r="W2441" i="69"/>
  <c r="V2441" i="69"/>
  <c r="U2441" i="69"/>
  <c r="AA2440" i="69"/>
  <c r="Z2440" i="69"/>
  <c r="Y2440" i="69"/>
  <c r="X2440" i="69"/>
  <c r="W2440" i="69"/>
  <c r="V2440" i="69"/>
  <c r="U2440" i="69"/>
  <c r="AA2439" i="69"/>
  <c r="Z2439" i="69"/>
  <c r="Y2439" i="69"/>
  <c r="X2439" i="69"/>
  <c r="W2439" i="69"/>
  <c r="V2439" i="69"/>
  <c r="U2439" i="69"/>
  <c r="AA2438" i="69"/>
  <c r="Z2438" i="69"/>
  <c r="Y2438" i="69"/>
  <c r="X2438" i="69"/>
  <c r="W2438" i="69"/>
  <c r="V2438" i="69"/>
  <c r="U2438" i="69"/>
  <c r="AA2437" i="69"/>
  <c r="Z2437" i="69"/>
  <c r="Y2437" i="69"/>
  <c r="X2437" i="69"/>
  <c r="W2437" i="69"/>
  <c r="V2437" i="69"/>
  <c r="U2437" i="69"/>
  <c r="AA2436" i="69"/>
  <c r="Z2436" i="69"/>
  <c r="Y2436" i="69"/>
  <c r="X2436" i="69"/>
  <c r="W2436" i="69"/>
  <c r="V2436" i="69"/>
  <c r="U2436" i="69"/>
  <c r="AA2435" i="69"/>
  <c r="Z2435" i="69"/>
  <c r="Y2435" i="69"/>
  <c r="X2435" i="69"/>
  <c r="W2435" i="69"/>
  <c r="V2435" i="69"/>
  <c r="U2435" i="69"/>
  <c r="AA2434" i="69"/>
  <c r="Z2434" i="69"/>
  <c r="Y2434" i="69"/>
  <c r="X2434" i="69"/>
  <c r="W2434" i="69"/>
  <c r="V2434" i="69"/>
  <c r="U2434" i="69"/>
  <c r="AA2433" i="69"/>
  <c r="Z2433" i="69"/>
  <c r="Y2433" i="69"/>
  <c r="X2433" i="69"/>
  <c r="W2433" i="69"/>
  <c r="V2433" i="69"/>
  <c r="U2433" i="69"/>
  <c r="AA2432" i="69"/>
  <c r="Z2432" i="69"/>
  <c r="Y2432" i="69"/>
  <c r="X2432" i="69"/>
  <c r="W2432" i="69"/>
  <c r="V2432" i="69"/>
  <c r="U2432" i="69"/>
  <c r="AA2431" i="69"/>
  <c r="Z2431" i="69"/>
  <c r="Y2431" i="69"/>
  <c r="X2431" i="69"/>
  <c r="W2431" i="69"/>
  <c r="V2431" i="69"/>
  <c r="U2431" i="69"/>
  <c r="AA2430" i="69"/>
  <c r="Z2430" i="69"/>
  <c r="Y2430" i="69"/>
  <c r="X2430" i="69"/>
  <c r="W2430" i="69"/>
  <c r="V2430" i="69"/>
  <c r="U2430" i="69"/>
  <c r="AA2429" i="69"/>
  <c r="Z2429" i="69"/>
  <c r="Y2429" i="69"/>
  <c r="X2429" i="69"/>
  <c r="W2429" i="69"/>
  <c r="V2429" i="69"/>
  <c r="U2429" i="69"/>
  <c r="AA2428" i="69"/>
  <c r="Z2428" i="69"/>
  <c r="Y2428" i="69"/>
  <c r="X2428" i="69"/>
  <c r="W2428" i="69"/>
  <c r="V2428" i="69"/>
  <c r="U2428" i="69"/>
  <c r="AA2427" i="69"/>
  <c r="Z2427" i="69"/>
  <c r="Y2427" i="69"/>
  <c r="X2427" i="69"/>
  <c r="W2427" i="69"/>
  <c r="V2427" i="69"/>
  <c r="U2427" i="69"/>
  <c r="AA2426" i="69"/>
  <c r="Z2426" i="69"/>
  <c r="Y2426" i="69"/>
  <c r="X2426" i="69"/>
  <c r="W2426" i="69"/>
  <c r="V2426" i="69"/>
  <c r="U2426" i="69"/>
  <c r="AA2425" i="69"/>
  <c r="Z2425" i="69"/>
  <c r="Y2425" i="69"/>
  <c r="X2425" i="69"/>
  <c r="W2425" i="69"/>
  <c r="V2425" i="69"/>
  <c r="U2425" i="69"/>
  <c r="AA2424" i="69"/>
  <c r="Z2424" i="69"/>
  <c r="Y2424" i="69"/>
  <c r="X2424" i="69"/>
  <c r="W2424" i="69"/>
  <c r="V2424" i="69"/>
  <c r="U2424" i="69"/>
  <c r="AA2423" i="69"/>
  <c r="Z2423" i="69"/>
  <c r="Y2423" i="69"/>
  <c r="X2423" i="69"/>
  <c r="W2423" i="69"/>
  <c r="V2423" i="69"/>
  <c r="U2423" i="69"/>
  <c r="AA2422" i="69"/>
  <c r="Z2422" i="69"/>
  <c r="Y2422" i="69"/>
  <c r="X2422" i="69"/>
  <c r="W2422" i="69"/>
  <c r="V2422" i="69"/>
  <c r="U2422" i="69"/>
  <c r="AA2421" i="69"/>
  <c r="Z2421" i="69"/>
  <c r="Y2421" i="69"/>
  <c r="X2421" i="69"/>
  <c r="W2421" i="69"/>
  <c r="V2421" i="69"/>
  <c r="U2421" i="69"/>
  <c r="AA2420" i="69"/>
  <c r="Z2420" i="69"/>
  <c r="Y2420" i="69"/>
  <c r="X2420" i="69"/>
  <c r="W2420" i="69"/>
  <c r="V2420" i="69"/>
  <c r="U2420" i="69"/>
  <c r="AA2419" i="69"/>
  <c r="Z2419" i="69"/>
  <c r="Y2419" i="69"/>
  <c r="X2419" i="69"/>
  <c r="W2419" i="69"/>
  <c r="V2419" i="69"/>
  <c r="U2419" i="69"/>
  <c r="AA2418" i="69"/>
  <c r="Z2418" i="69"/>
  <c r="Y2418" i="69"/>
  <c r="X2418" i="69"/>
  <c r="W2418" i="69"/>
  <c r="V2418" i="69"/>
  <c r="U2418" i="69"/>
  <c r="AA2417" i="69"/>
  <c r="Z2417" i="69"/>
  <c r="Y2417" i="69"/>
  <c r="X2417" i="69"/>
  <c r="W2417" i="69"/>
  <c r="V2417" i="69"/>
  <c r="U2417" i="69"/>
  <c r="AA2416" i="69"/>
  <c r="Z2416" i="69"/>
  <c r="Y2416" i="69"/>
  <c r="X2416" i="69"/>
  <c r="W2416" i="69"/>
  <c r="V2416" i="69"/>
  <c r="U2416" i="69"/>
  <c r="AA2415" i="69"/>
  <c r="Z2415" i="69"/>
  <c r="Y2415" i="69"/>
  <c r="X2415" i="69"/>
  <c r="W2415" i="69"/>
  <c r="V2415" i="69"/>
  <c r="U2415" i="69"/>
  <c r="AA2414" i="69"/>
  <c r="Z2414" i="69"/>
  <c r="Y2414" i="69"/>
  <c r="X2414" i="69"/>
  <c r="W2414" i="69"/>
  <c r="V2414" i="69"/>
  <c r="U2414" i="69"/>
  <c r="AA2413" i="69"/>
  <c r="Z2413" i="69"/>
  <c r="Y2413" i="69"/>
  <c r="X2413" i="69"/>
  <c r="W2413" i="69"/>
  <c r="V2413" i="69"/>
  <c r="U2413" i="69"/>
  <c r="AA2412" i="69"/>
  <c r="Z2412" i="69"/>
  <c r="Y2412" i="69"/>
  <c r="X2412" i="69"/>
  <c r="W2412" i="69"/>
  <c r="V2412" i="69"/>
  <c r="U2412" i="69"/>
  <c r="AA2411" i="69"/>
  <c r="Z2411" i="69"/>
  <c r="Y2411" i="69"/>
  <c r="X2411" i="69"/>
  <c r="W2411" i="69"/>
  <c r="V2411" i="69"/>
  <c r="U2411" i="69"/>
  <c r="AA2410" i="69"/>
  <c r="Z2410" i="69"/>
  <c r="Y2410" i="69"/>
  <c r="X2410" i="69"/>
  <c r="W2410" i="69"/>
  <c r="V2410" i="69"/>
  <c r="U2410" i="69"/>
  <c r="AA2409" i="69"/>
  <c r="Z2409" i="69"/>
  <c r="Y2409" i="69"/>
  <c r="X2409" i="69"/>
  <c r="W2409" i="69"/>
  <c r="V2409" i="69"/>
  <c r="U2409" i="69"/>
  <c r="AA2408" i="69"/>
  <c r="Z2408" i="69"/>
  <c r="Y2408" i="69"/>
  <c r="X2408" i="69"/>
  <c r="W2408" i="69"/>
  <c r="V2408" i="69"/>
  <c r="U2408" i="69"/>
  <c r="AA2407" i="69"/>
  <c r="Z2407" i="69"/>
  <c r="Y2407" i="69"/>
  <c r="X2407" i="69"/>
  <c r="W2407" i="69"/>
  <c r="V2407" i="69"/>
  <c r="U2407" i="69"/>
  <c r="AA2406" i="69"/>
  <c r="Z2406" i="69"/>
  <c r="Y2406" i="69"/>
  <c r="X2406" i="69"/>
  <c r="W2406" i="69"/>
  <c r="V2406" i="69"/>
  <c r="U2406" i="69"/>
  <c r="AA2405" i="69"/>
  <c r="Z2405" i="69"/>
  <c r="Y2405" i="69"/>
  <c r="X2405" i="69"/>
  <c r="W2405" i="69"/>
  <c r="V2405" i="69"/>
  <c r="U2405" i="69"/>
  <c r="AA2404" i="69"/>
  <c r="Z2404" i="69"/>
  <c r="Y2404" i="69"/>
  <c r="X2404" i="69"/>
  <c r="W2404" i="69"/>
  <c r="V2404" i="69"/>
  <c r="U2404" i="69"/>
  <c r="AA2403" i="69"/>
  <c r="Z2403" i="69"/>
  <c r="Y2403" i="69"/>
  <c r="X2403" i="69"/>
  <c r="W2403" i="69"/>
  <c r="V2403" i="69"/>
  <c r="U2403" i="69"/>
  <c r="AA2402" i="69"/>
  <c r="Z2402" i="69"/>
  <c r="Y2402" i="69"/>
  <c r="X2402" i="69"/>
  <c r="W2402" i="69"/>
  <c r="V2402" i="69"/>
  <c r="U2402" i="69"/>
  <c r="AA2401" i="69"/>
  <c r="Z2401" i="69"/>
  <c r="Y2401" i="69"/>
  <c r="X2401" i="69"/>
  <c r="W2401" i="69"/>
  <c r="V2401" i="69"/>
  <c r="U2401" i="69"/>
  <c r="AA2400" i="69"/>
  <c r="Z2400" i="69"/>
  <c r="Y2400" i="69"/>
  <c r="X2400" i="69"/>
  <c r="W2400" i="69"/>
  <c r="V2400" i="69"/>
  <c r="U2400" i="69"/>
  <c r="AA2399" i="69"/>
  <c r="Z2399" i="69"/>
  <c r="Y2399" i="69"/>
  <c r="X2399" i="69"/>
  <c r="W2399" i="69"/>
  <c r="V2399" i="69"/>
  <c r="U2399" i="69"/>
  <c r="AA2398" i="69"/>
  <c r="Z2398" i="69"/>
  <c r="Y2398" i="69"/>
  <c r="X2398" i="69"/>
  <c r="W2398" i="69"/>
  <c r="V2398" i="69"/>
  <c r="U2398" i="69"/>
  <c r="AA2397" i="69"/>
  <c r="Z2397" i="69"/>
  <c r="Y2397" i="69"/>
  <c r="X2397" i="69"/>
  <c r="W2397" i="69"/>
  <c r="V2397" i="69"/>
  <c r="U2397" i="69"/>
  <c r="AA2396" i="69"/>
  <c r="Z2396" i="69"/>
  <c r="Y2396" i="69"/>
  <c r="X2396" i="69"/>
  <c r="W2396" i="69"/>
  <c r="V2396" i="69"/>
  <c r="U2396" i="69"/>
  <c r="AA2395" i="69"/>
  <c r="Z2395" i="69"/>
  <c r="Y2395" i="69"/>
  <c r="X2395" i="69"/>
  <c r="W2395" i="69"/>
  <c r="V2395" i="69"/>
  <c r="U2395" i="69"/>
  <c r="AA2394" i="69"/>
  <c r="Z2394" i="69"/>
  <c r="Y2394" i="69"/>
  <c r="X2394" i="69"/>
  <c r="W2394" i="69"/>
  <c r="V2394" i="69"/>
  <c r="U2394" i="69"/>
  <c r="AA2393" i="69"/>
  <c r="Z2393" i="69"/>
  <c r="Y2393" i="69"/>
  <c r="X2393" i="69"/>
  <c r="W2393" i="69"/>
  <c r="V2393" i="69"/>
  <c r="U2393" i="69"/>
  <c r="AA2392" i="69"/>
  <c r="Z2392" i="69"/>
  <c r="Y2392" i="69"/>
  <c r="X2392" i="69"/>
  <c r="W2392" i="69"/>
  <c r="V2392" i="69"/>
  <c r="U2392" i="69"/>
  <c r="AA2391" i="69"/>
  <c r="Z2391" i="69"/>
  <c r="Y2391" i="69"/>
  <c r="X2391" i="69"/>
  <c r="W2391" i="69"/>
  <c r="V2391" i="69"/>
  <c r="U2391" i="69"/>
  <c r="AA2390" i="69"/>
  <c r="Z2390" i="69"/>
  <c r="Y2390" i="69"/>
  <c r="X2390" i="69"/>
  <c r="W2390" i="69"/>
  <c r="V2390" i="69"/>
  <c r="U2390" i="69"/>
  <c r="AA2389" i="69"/>
  <c r="Z2389" i="69"/>
  <c r="Y2389" i="69"/>
  <c r="X2389" i="69"/>
  <c r="W2389" i="69"/>
  <c r="V2389" i="69"/>
  <c r="U2389" i="69"/>
  <c r="AA2388" i="69"/>
  <c r="Z2388" i="69"/>
  <c r="Y2388" i="69"/>
  <c r="X2388" i="69"/>
  <c r="W2388" i="69"/>
  <c r="V2388" i="69"/>
  <c r="U2388" i="69"/>
  <c r="AA2387" i="69"/>
  <c r="Z2387" i="69"/>
  <c r="Y2387" i="69"/>
  <c r="X2387" i="69"/>
  <c r="W2387" i="69"/>
  <c r="V2387" i="69"/>
  <c r="U2387" i="69"/>
  <c r="AA2386" i="69"/>
  <c r="Z2386" i="69"/>
  <c r="Y2386" i="69"/>
  <c r="X2386" i="69"/>
  <c r="W2386" i="69"/>
  <c r="V2386" i="69"/>
  <c r="U2386" i="69"/>
  <c r="AA2385" i="69"/>
  <c r="Z2385" i="69"/>
  <c r="Y2385" i="69"/>
  <c r="X2385" i="69"/>
  <c r="W2385" i="69"/>
  <c r="V2385" i="69"/>
  <c r="U2385" i="69"/>
  <c r="AA2384" i="69"/>
  <c r="Z2384" i="69"/>
  <c r="Y2384" i="69"/>
  <c r="X2384" i="69"/>
  <c r="W2384" i="69"/>
  <c r="V2384" i="69"/>
  <c r="U2384" i="69"/>
  <c r="AA2383" i="69"/>
  <c r="Z2383" i="69"/>
  <c r="Y2383" i="69"/>
  <c r="X2383" i="69"/>
  <c r="W2383" i="69"/>
  <c r="V2383" i="69"/>
  <c r="U2383" i="69"/>
  <c r="AA2382" i="69"/>
  <c r="Z2382" i="69"/>
  <c r="Y2382" i="69"/>
  <c r="X2382" i="69"/>
  <c r="W2382" i="69"/>
  <c r="V2382" i="69"/>
  <c r="U2382" i="69"/>
  <c r="AA2381" i="69"/>
  <c r="Z2381" i="69"/>
  <c r="Y2381" i="69"/>
  <c r="X2381" i="69"/>
  <c r="W2381" i="69"/>
  <c r="V2381" i="69"/>
  <c r="U2381" i="69"/>
  <c r="AA2380" i="69"/>
  <c r="Z2380" i="69"/>
  <c r="Y2380" i="69"/>
  <c r="X2380" i="69"/>
  <c r="W2380" i="69"/>
  <c r="V2380" i="69"/>
  <c r="U2380" i="69"/>
  <c r="AA2379" i="69"/>
  <c r="Z2379" i="69"/>
  <c r="Y2379" i="69"/>
  <c r="X2379" i="69"/>
  <c r="W2379" i="69"/>
  <c r="V2379" i="69"/>
  <c r="U2379" i="69"/>
  <c r="AA2378" i="69"/>
  <c r="Z2378" i="69"/>
  <c r="Y2378" i="69"/>
  <c r="X2378" i="69"/>
  <c r="W2378" i="69"/>
  <c r="V2378" i="69"/>
  <c r="U2378" i="69"/>
  <c r="AA2377" i="69"/>
  <c r="Z2377" i="69"/>
  <c r="Y2377" i="69"/>
  <c r="X2377" i="69"/>
  <c r="W2377" i="69"/>
  <c r="V2377" i="69"/>
  <c r="U2377" i="69"/>
  <c r="AA2376" i="69"/>
  <c r="Z2376" i="69"/>
  <c r="Y2376" i="69"/>
  <c r="X2376" i="69"/>
  <c r="W2376" i="69"/>
  <c r="V2376" i="69"/>
  <c r="U2376" i="69"/>
  <c r="AA2375" i="69"/>
  <c r="Z2375" i="69"/>
  <c r="Y2375" i="69"/>
  <c r="X2375" i="69"/>
  <c r="W2375" i="69"/>
  <c r="V2375" i="69"/>
  <c r="U2375" i="69"/>
  <c r="AA2374" i="69"/>
  <c r="Z2374" i="69"/>
  <c r="Y2374" i="69"/>
  <c r="X2374" i="69"/>
  <c r="W2374" i="69"/>
  <c r="V2374" i="69"/>
  <c r="U2374" i="69"/>
  <c r="AA2373" i="69"/>
  <c r="Z2373" i="69"/>
  <c r="Y2373" i="69"/>
  <c r="X2373" i="69"/>
  <c r="W2373" i="69"/>
  <c r="V2373" i="69"/>
  <c r="U2373" i="69"/>
  <c r="AA2372" i="69"/>
  <c r="Z2372" i="69"/>
  <c r="Y2372" i="69"/>
  <c r="X2372" i="69"/>
  <c r="W2372" i="69"/>
  <c r="V2372" i="69"/>
  <c r="U2372" i="69"/>
  <c r="AA2371" i="69"/>
  <c r="Z2371" i="69"/>
  <c r="Y2371" i="69"/>
  <c r="X2371" i="69"/>
  <c r="W2371" i="69"/>
  <c r="V2371" i="69"/>
  <c r="U2371" i="69"/>
  <c r="AA2370" i="69"/>
  <c r="Z2370" i="69"/>
  <c r="Y2370" i="69"/>
  <c r="X2370" i="69"/>
  <c r="W2370" i="69"/>
  <c r="V2370" i="69"/>
  <c r="U2370" i="69"/>
  <c r="AA2369" i="69"/>
  <c r="Z2369" i="69"/>
  <c r="Y2369" i="69"/>
  <c r="X2369" i="69"/>
  <c r="W2369" i="69"/>
  <c r="V2369" i="69"/>
  <c r="U2369" i="69"/>
  <c r="AA2368" i="69"/>
  <c r="Z2368" i="69"/>
  <c r="Y2368" i="69"/>
  <c r="X2368" i="69"/>
  <c r="W2368" i="69"/>
  <c r="V2368" i="69"/>
  <c r="U2368" i="69"/>
  <c r="AA2367" i="69"/>
  <c r="Z2367" i="69"/>
  <c r="Y2367" i="69"/>
  <c r="X2367" i="69"/>
  <c r="W2367" i="69"/>
  <c r="V2367" i="69"/>
  <c r="U2367" i="69"/>
  <c r="AA2366" i="69"/>
  <c r="Z2366" i="69"/>
  <c r="Y2366" i="69"/>
  <c r="X2366" i="69"/>
  <c r="W2366" i="69"/>
  <c r="V2366" i="69"/>
  <c r="U2366" i="69"/>
  <c r="AA2365" i="69"/>
  <c r="Z2365" i="69"/>
  <c r="Y2365" i="69"/>
  <c r="X2365" i="69"/>
  <c r="W2365" i="69"/>
  <c r="V2365" i="69"/>
  <c r="U2365" i="69"/>
  <c r="AA2364" i="69"/>
  <c r="Z2364" i="69"/>
  <c r="Y2364" i="69"/>
  <c r="X2364" i="69"/>
  <c r="W2364" i="69"/>
  <c r="V2364" i="69"/>
  <c r="U2364" i="69"/>
  <c r="AA2363" i="69"/>
  <c r="Z2363" i="69"/>
  <c r="Y2363" i="69"/>
  <c r="X2363" i="69"/>
  <c r="W2363" i="69"/>
  <c r="V2363" i="69"/>
  <c r="U2363" i="69"/>
  <c r="AA2362" i="69"/>
  <c r="Z2362" i="69"/>
  <c r="Y2362" i="69"/>
  <c r="X2362" i="69"/>
  <c r="W2362" i="69"/>
  <c r="V2362" i="69"/>
  <c r="U2362" i="69"/>
  <c r="AA2361" i="69"/>
  <c r="Z2361" i="69"/>
  <c r="Y2361" i="69"/>
  <c r="X2361" i="69"/>
  <c r="W2361" i="69"/>
  <c r="V2361" i="69"/>
  <c r="U2361" i="69"/>
  <c r="AA2360" i="69"/>
  <c r="Z2360" i="69"/>
  <c r="Y2360" i="69"/>
  <c r="X2360" i="69"/>
  <c r="W2360" i="69"/>
  <c r="V2360" i="69"/>
  <c r="U2360" i="69"/>
  <c r="AA2359" i="69"/>
  <c r="Z2359" i="69"/>
  <c r="Y2359" i="69"/>
  <c r="X2359" i="69"/>
  <c r="W2359" i="69"/>
  <c r="V2359" i="69"/>
  <c r="U2359" i="69"/>
  <c r="AA2358" i="69"/>
  <c r="Z2358" i="69"/>
  <c r="Y2358" i="69"/>
  <c r="X2358" i="69"/>
  <c r="W2358" i="69"/>
  <c r="V2358" i="69"/>
  <c r="U2358" i="69"/>
  <c r="AA2357" i="69"/>
  <c r="Z2357" i="69"/>
  <c r="Y2357" i="69"/>
  <c r="X2357" i="69"/>
  <c r="W2357" i="69"/>
  <c r="V2357" i="69"/>
  <c r="U2357" i="69"/>
  <c r="AA2356" i="69"/>
  <c r="Z2356" i="69"/>
  <c r="Y2356" i="69"/>
  <c r="X2356" i="69"/>
  <c r="W2356" i="69"/>
  <c r="V2356" i="69"/>
  <c r="U2356" i="69"/>
  <c r="AA2355" i="69"/>
  <c r="Z2355" i="69"/>
  <c r="Y2355" i="69"/>
  <c r="X2355" i="69"/>
  <c r="W2355" i="69"/>
  <c r="V2355" i="69"/>
  <c r="U2355" i="69"/>
  <c r="AA2354" i="69"/>
  <c r="Z2354" i="69"/>
  <c r="Y2354" i="69"/>
  <c r="X2354" i="69"/>
  <c r="W2354" i="69"/>
  <c r="V2354" i="69"/>
  <c r="U2354" i="69"/>
  <c r="AA2353" i="69"/>
  <c r="Z2353" i="69"/>
  <c r="Y2353" i="69"/>
  <c r="X2353" i="69"/>
  <c r="W2353" i="69"/>
  <c r="V2353" i="69"/>
  <c r="U2353" i="69"/>
  <c r="AA2352" i="69"/>
  <c r="Z2352" i="69"/>
  <c r="Y2352" i="69"/>
  <c r="X2352" i="69"/>
  <c r="W2352" i="69"/>
  <c r="V2352" i="69"/>
  <c r="U2352" i="69"/>
  <c r="AA2351" i="69"/>
  <c r="Z2351" i="69"/>
  <c r="Y2351" i="69"/>
  <c r="X2351" i="69"/>
  <c r="W2351" i="69"/>
  <c r="V2351" i="69"/>
  <c r="U2351" i="69"/>
  <c r="AA2350" i="69"/>
  <c r="Z2350" i="69"/>
  <c r="Y2350" i="69"/>
  <c r="X2350" i="69"/>
  <c r="W2350" i="69"/>
  <c r="V2350" i="69"/>
  <c r="U2350" i="69"/>
  <c r="AA2349" i="69"/>
  <c r="Z2349" i="69"/>
  <c r="Y2349" i="69"/>
  <c r="X2349" i="69"/>
  <c r="W2349" i="69"/>
  <c r="V2349" i="69"/>
  <c r="U2349" i="69"/>
  <c r="AA2348" i="69"/>
  <c r="Z2348" i="69"/>
  <c r="Y2348" i="69"/>
  <c r="X2348" i="69"/>
  <c r="W2348" i="69"/>
  <c r="V2348" i="69"/>
  <c r="U2348" i="69"/>
  <c r="AA2347" i="69"/>
  <c r="Z2347" i="69"/>
  <c r="Y2347" i="69"/>
  <c r="X2347" i="69"/>
  <c r="W2347" i="69"/>
  <c r="V2347" i="69"/>
  <c r="U2347" i="69"/>
  <c r="AA2346" i="69"/>
  <c r="Z2346" i="69"/>
  <c r="Y2346" i="69"/>
  <c r="X2346" i="69"/>
  <c r="W2346" i="69"/>
  <c r="V2346" i="69"/>
  <c r="U2346" i="69"/>
  <c r="AA2345" i="69"/>
  <c r="Z2345" i="69"/>
  <c r="Y2345" i="69"/>
  <c r="X2345" i="69"/>
  <c r="W2345" i="69"/>
  <c r="V2345" i="69"/>
  <c r="U2345" i="69"/>
  <c r="AA2344" i="69"/>
  <c r="Z2344" i="69"/>
  <c r="Y2344" i="69"/>
  <c r="X2344" i="69"/>
  <c r="W2344" i="69"/>
  <c r="V2344" i="69"/>
  <c r="U2344" i="69"/>
  <c r="AA2343" i="69"/>
  <c r="Z2343" i="69"/>
  <c r="Y2343" i="69"/>
  <c r="X2343" i="69"/>
  <c r="W2343" i="69"/>
  <c r="V2343" i="69"/>
  <c r="U2343" i="69"/>
  <c r="AA2342" i="69"/>
  <c r="Z2342" i="69"/>
  <c r="Y2342" i="69"/>
  <c r="X2342" i="69"/>
  <c r="W2342" i="69"/>
  <c r="V2342" i="69"/>
  <c r="U2342" i="69"/>
  <c r="AA2341" i="69"/>
  <c r="Z2341" i="69"/>
  <c r="Y2341" i="69"/>
  <c r="X2341" i="69"/>
  <c r="W2341" i="69"/>
  <c r="V2341" i="69"/>
  <c r="U2341" i="69"/>
  <c r="AA2340" i="69"/>
  <c r="Z2340" i="69"/>
  <c r="Y2340" i="69"/>
  <c r="X2340" i="69"/>
  <c r="W2340" i="69"/>
  <c r="V2340" i="69"/>
  <c r="U2340" i="69"/>
  <c r="AA2339" i="69"/>
  <c r="Z2339" i="69"/>
  <c r="Y2339" i="69"/>
  <c r="X2339" i="69"/>
  <c r="W2339" i="69"/>
  <c r="V2339" i="69"/>
  <c r="U2339" i="69"/>
  <c r="AA2338" i="69"/>
  <c r="Z2338" i="69"/>
  <c r="Y2338" i="69"/>
  <c r="X2338" i="69"/>
  <c r="W2338" i="69"/>
  <c r="V2338" i="69"/>
  <c r="U2338" i="69"/>
  <c r="AA2337" i="69"/>
  <c r="Z2337" i="69"/>
  <c r="Y2337" i="69"/>
  <c r="X2337" i="69"/>
  <c r="W2337" i="69"/>
  <c r="V2337" i="69"/>
  <c r="U2337" i="69"/>
  <c r="AA2336" i="69"/>
  <c r="Z2336" i="69"/>
  <c r="Y2336" i="69"/>
  <c r="X2336" i="69"/>
  <c r="W2336" i="69"/>
  <c r="V2336" i="69"/>
  <c r="U2336" i="69"/>
  <c r="AA2335" i="69"/>
  <c r="Z2335" i="69"/>
  <c r="Y2335" i="69"/>
  <c r="X2335" i="69"/>
  <c r="W2335" i="69"/>
  <c r="V2335" i="69"/>
  <c r="U2335" i="69"/>
  <c r="AA2334" i="69"/>
  <c r="Z2334" i="69"/>
  <c r="Y2334" i="69"/>
  <c r="X2334" i="69"/>
  <c r="W2334" i="69"/>
  <c r="V2334" i="69"/>
  <c r="U2334" i="69"/>
  <c r="AA2333" i="69"/>
  <c r="Z2333" i="69"/>
  <c r="Y2333" i="69"/>
  <c r="X2333" i="69"/>
  <c r="W2333" i="69"/>
  <c r="V2333" i="69"/>
  <c r="U2333" i="69"/>
  <c r="AA2332" i="69"/>
  <c r="Z2332" i="69"/>
  <c r="Y2332" i="69"/>
  <c r="X2332" i="69"/>
  <c r="W2332" i="69"/>
  <c r="V2332" i="69"/>
  <c r="U2332" i="69"/>
  <c r="AA2331" i="69"/>
  <c r="Z2331" i="69"/>
  <c r="Y2331" i="69"/>
  <c r="X2331" i="69"/>
  <c r="W2331" i="69"/>
  <c r="V2331" i="69"/>
  <c r="U2331" i="69"/>
  <c r="AA2330" i="69"/>
  <c r="Z2330" i="69"/>
  <c r="Y2330" i="69"/>
  <c r="X2330" i="69"/>
  <c r="W2330" i="69"/>
  <c r="V2330" i="69"/>
  <c r="U2330" i="69"/>
  <c r="AA2329" i="69"/>
  <c r="Z2329" i="69"/>
  <c r="Y2329" i="69"/>
  <c r="X2329" i="69"/>
  <c r="W2329" i="69"/>
  <c r="V2329" i="69"/>
  <c r="U2329" i="69"/>
  <c r="AA2328" i="69"/>
  <c r="Z2328" i="69"/>
  <c r="Y2328" i="69"/>
  <c r="X2328" i="69"/>
  <c r="W2328" i="69"/>
  <c r="V2328" i="69"/>
  <c r="U2328" i="69"/>
  <c r="AA2327" i="69"/>
  <c r="Z2327" i="69"/>
  <c r="Y2327" i="69"/>
  <c r="X2327" i="69"/>
  <c r="W2327" i="69"/>
  <c r="V2327" i="69"/>
  <c r="U2327" i="69"/>
  <c r="AA2326" i="69"/>
  <c r="Z2326" i="69"/>
  <c r="Y2326" i="69"/>
  <c r="X2326" i="69"/>
  <c r="W2326" i="69"/>
  <c r="V2326" i="69"/>
  <c r="U2326" i="69"/>
  <c r="AA2325" i="69"/>
  <c r="Z2325" i="69"/>
  <c r="Y2325" i="69"/>
  <c r="X2325" i="69"/>
  <c r="W2325" i="69"/>
  <c r="V2325" i="69"/>
  <c r="U2325" i="69"/>
  <c r="AA2324" i="69"/>
  <c r="Z2324" i="69"/>
  <c r="Y2324" i="69"/>
  <c r="X2324" i="69"/>
  <c r="W2324" i="69"/>
  <c r="V2324" i="69"/>
  <c r="U2324" i="69"/>
  <c r="AA2323" i="69"/>
  <c r="Z2323" i="69"/>
  <c r="Y2323" i="69"/>
  <c r="X2323" i="69"/>
  <c r="W2323" i="69"/>
  <c r="V2323" i="69"/>
  <c r="U2323" i="69"/>
  <c r="AA2322" i="69"/>
  <c r="Z2322" i="69"/>
  <c r="Y2322" i="69"/>
  <c r="X2322" i="69"/>
  <c r="W2322" i="69"/>
  <c r="V2322" i="69"/>
  <c r="U2322" i="69"/>
  <c r="AA2321" i="69"/>
  <c r="Z2321" i="69"/>
  <c r="Y2321" i="69"/>
  <c r="X2321" i="69"/>
  <c r="W2321" i="69"/>
  <c r="V2321" i="69"/>
  <c r="U2321" i="69"/>
  <c r="AA2320" i="69"/>
  <c r="Z2320" i="69"/>
  <c r="Y2320" i="69"/>
  <c r="X2320" i="69"/>
  <c r="W2320" i="69"/>
  <c r="V2320" i="69"/>
  <c r="U2320" i="69"/>
  <c r="AA2319" i="69"/>
  <c r="Z2319" i="69"/>
  <c r="Y2319" i="69"/>
  <c r="X2319" i="69"/>
  <c r="W2319" i="69"/>
  <c r="V2319" i="69"/>
  <c r="U2319" i="69"/>
  <c r="AA2318" i="69"/>
  <c r="Z2318" i="69"/>
  <c r="Y2318" i="69"/>
  <c r="X2318" i="69"/>
  <c r="W2318" i="69"/>
  <c r="V2318" i="69"/>
  <c r="U2318" i="69"/>
  <c r="AA2317" i="69"/>
  <c r="Z2317" i="69"/>
  <c r="Y2317" i="69"/>
  <c r="X2317" i="69"/>
  <c r="W2317" i="69"/>
  <c r="V2317" i="69"/>
  <c r="U2317" i="69"/>
  <c r="AA2316" i="69"/>
  <c r="Z2316" i="69"/>
  <c r="Y2316" i="69"/>
  <c r="X2316" i="69"/>
  <c r="W2316" i="69"/>
  <c r="V2316" i="69"/>
  <c r="U2316" i="69"/>
  <c r="AA2315" i="69"/>
  <c r="Z2315" i="69"/>
  <c r="Y2315" i="69"/>
  <c r="X2315" i="69"/>
  <c r="W2315" i="69"/>
  <c r="V2315" i="69"/>
  <c r="U2315" i="69"/>
  <c r="AA2314" i="69"/>
  <c r="Z2314" i="69"/>
  <c r="Y2314" i="69"/>
  <c r="X2314" i="69"/>
  <c r="W2314" i="69"/>
  <c r="V2314" i="69"/>
  <c r="U2314" i="69"/>
  <c r="AA2313" i="69"/>
  <c r="Z2313" i="69"/>
  <c r="Y2313" i="69"/>
  <c r="X2313" i="69"/>
  <c r="W2313" i="69"/>
  <c r="V2313" i="69"/>
  <c r="U2313" i="69"/>
  <c r="AA2312" i="69"/>
  <c r="Z2312" i="69"/>
  <c r="Y2312" i="69"/>
  <c r="X2312" i="69"/>
  <c r="W2312" i="69"/>
  <c r="V2312" i="69"/>
  <c r="U2312" i="69"/>
  <c r="AA2311" i="69"/>
  <c r="Z2311" i="69"/>
  <c r="Y2311" i="69"/>
  <c r="X2311" i="69"/>
  <c r="W2311" i="69"/>
  <c r="V2311" i="69"/>
  <c r="U2311" i="69"/>
  <c r="AA2310" i="69"/>
  <c r="Z2310" i="69"/>
  <c r="Y2310" i="69"/>
  <c r="X2310" i="69"/>
  <c r="W2310" i="69"/>
  <c r="V2310" i="69"/>
  <c r="U2310" i="69"/>
  <c r="AA2309" i="69"/>
  <c r="Z2309" i="69"/>
  <c r="Y2309" i="69"/>
  <c r="X2309" i="69"/>
  <c r="W2309" i="69"/>
  <c r="V2309" i="69"/>
  <c r="U2309" i="69"/>
  <c r="AA2308" i="69"/>
  <c r="Z2308" i="69"/>
  <c r="Y2308" i="69"/>
  <c r="X2308" i="69"/>
  <c r="W2308" i="69"/>
  <c r="V2308" i="69"/>
  <c r="U2308" i="69"/>
  <c r="AA2307" i="69"/>
  <c r="Z2307" i="69"/>
  <c r="Y2307" i="69"/>
  <c r="X2307" i="69"/>
  <c r="W2307" i="69"/>
  <c r="V2307" i="69"/>
  <c r="U2307" i="69"/>
  <c r="AA2306" i="69"/>
  <c r="Z2306" i="69"/>
  <c r="Y2306" i="69"/>
  <c r="X2306" i="69"/>
  <c r="W2306" i="69"/>
  <c r="V2306" i="69"/>
  <c r="U2306" i="69"/>
  <c r="AA2305" i="69"/>
  <c r="Z2305" i="69"/>
  <c r="Y2305" i="69"/>
  <c r="X2305" i="69"/>
  <c r="W2305" i="69"/>
  <c r="V2305" i="69"/>
  <c r="U2305" i="69"/>
  <c r="AA2304" i="69"/>
  <c r="Z2304" i="69"/>
  <c r="Y2304" i="69"/>
  <c r="X2304" i="69"/>
  <c r="W2304" i="69"/>
  <c r="V2304" i="69"/>
  <c r="U2304" i="69"/>
  <c r="AA2303" i="69"/>
  <c r="Z2303" i="69"/>
  <c r="Y2303" i="69"/>
  <c r="X2303" i="69"/>
  <c r="W2303" i="69"/>
  <c r="V2303" i="69"/>
  <c r="U2303" i="69"/>
  <c r="AA2302" i="69"/>
  <c r="Z2302" i="69"/>
  <c r="Y2302" i="69"/>
  <c r="X2302" i="69"/>
  <c r="W2302" i="69"/>
  <c r="V2302" i="69"/>
  <c r="U2302" i="69"/>
  <c r="AA2301" i="69"/>
  <c r="Z2301" i="69"/>
  <c r="Y2301" i="69"/>
  <c r="X2301" i="69"/>
  <c r="W2301" i="69"/>
  <c r="V2301" i="69"/>
  <c r="U2301" i="69"/>
  <c r="AA2300" i="69"/>
  <c r="Z2300" i="69"/>
  <c r="Y2300" i="69"/>
  <c r="X2300" i="69"/>
  <c r="W2300" i="69"/>
  <c r="V2300" i="69"/>
  <c r="U2300" i="69"/>
  <c r="AA2299" i="69"/>
  <c r="Z2299" i="69"/>
  <c r="Y2299" i="69"/>
  <c r="X2299" i="69"/>
  <c r="W2299" i="69"/>
  <c r="V2299" i="69"/>
  <c r="U2299" i="69"/>
  <c r="AA2298" i="69"/>
  <c r="Z2298" i="69"/>
  <c r="Y2298" i="69"/>
  <c r="X2298" i="69"/>
  <c r="W2298" i="69"/>
  <c r="V2298" i="69"/>
  <c r="U2298" i="69"/>
  <c r="AA2297" i="69"/>
  <c r="Z2297" i="69"/>
  <c r="Y2297" i="69"/>
  <c r="X2297" i="69"/>
  <c r="W2297" i="69"/>
  <c r="V2297" i="69"/>
  <c r="U2297" i="69"/>
  <c r="AA2296" i="69"/>
  <c r="Z2296" i="69"/>
  <c r="Y2296" i="69"/>
  <c r="X2296" i="69"/>
  <c r="W2296" i="69"/>
  <c r="V2296" i="69"/>
  <c r="U2296" i="69"/>
  <c r="AA2295" i="69"/>
  <c r="Z2295" i="69"/>
  <c r="Y2295" i="69"/>
  <c r="X2295" i="69"/>
  <c r="W2295" i="69"/>
  <c r="V2295" i="69"/>
  <c r="U2295" i="69"/>
  <c r="AA2294" i="69"/>
  <c r="Z2294" i="69"/>
  <c r="Y2294" i="69"/>
  <c r="X2294" i="69"/>
  <c r="W2294" i="69"/>
  <c r="V2294" i="69"/>
  <c r="U2294" i="69"/>
  <c r="AA2293" i="69"/>
  <c r="Z2293" i="69"/>
  <c r="Y2293" i="69"/>
  <c r="X2293" i="69"/>
  <c r="W2293" i="69"/>
  <c r="V2293" i="69"/>
  <c r="U2293" i="69"/>
  <c r="AA2292" i="69"/>
  <c r="Z2292" i="69"/>
  <c r="Y2292" i="69"/>
  <c r="X2292" i="69"/>
  <c r="W2292" i="69"/>
  <c r="V2292" i="69"/>
  <c r="U2292" i="69"/>
  <c r="AA2291" i="69"/>
  <c r="Z2291" i="69"/>
  <c r="Y2291" i="69"/>
  <c r="X2291" i="69"/>
  <c r="W2291" i="69"/>
  <c r="V2291" i="69"/>
  <c r="U2291" i="69"/>
  <c r="AA2290" i="69"/>
  <c r="Z2290" i="69"/>
  <c r="Y2290" i="69"/>
  <c r="X2290" i="69"/>
  <c r="W2290" i="69"/>
  <c r="V2290" i="69"/>
  <c r="U2290" i="69"/>
  <c r="AA2289" i="69"/>
  <c r="Z2289" i="69"/>
  <c r="Y2289" i="69"/>
  <c r="X2289" i="69"/>
  <c r="W2289" i="69"/>
  <c r="V2289" i="69"/>
  <c r="U2289" i="69"/>
  <c r="AA2288" i="69"/>
  <c r="Z2288" i="69"/>
  <c r="Y2288" i="69"/>
  <c r="X2288" i="69"/>
  <c r="W2288" i="69"/>
  <c r="V2288" i="69"/>
  <c r="U2288" i="69"/>
  <c r="AA2287" i="69"/>
  <c r="Z2287" i="69"/>
  <c r="Y2287" i="69"/>
  <c r="X2287" i="69"/>
  <c r="W2287" i="69"/>
  <c r="V2287" i="69"/>
  <c r="U2287" i="69"/>
  <c r="AA2286" i="69"/>
  <c r="Z2286" i="69"/>
  <c r="Y2286" i="69"/>
  <c r="X2286" i="69"/>
  <c r="W2286" i="69"/>
  <c r="V2286" i="69"/>
  <c r="U2286" i="69"/>
  <c r="AA2285" i="69"/>
  <c r="Z2285" i="69"/>
  <c r="Y2285" i="69"/>
  <c r="X2285" i="69"/>
  <c r="W2285" i="69"/>
  <c r="V2285" i="69"/>
  <c r="U2285" i="69"/>
  <c r="AA2284" i="69"/>
  <c r="Z2284" i="69"/>
  <c r="Y2284" i="69"/>
  <c r="X2284" i="69"/>
  <c r="W2284" i="69"/>
  <c r="V2284" i="69"/>
  <c r="U2284" i="69"/>
  <c r="AA2283" i="69"/>
  <c r="Z2283" i="69"/>
  <c r="Y2283" i="69"/>
  <c r="X2283" i="69"/>
  <c r="W2283" i="69"/>
  <c r="V2283" i="69"/>
  <c r="U2283" i="69"/>
  <c r="AA2282" i="69"/>
  <c r="Z2282" i="69"/>
  <c r="Y2282" i="69"/>
  <c r="X2282" i="69"/>
  <c r="W2282" i="69"/>
  <c r="V2282" i="69"/>
  <c r="U2282" i="69"/>
  <c r="AA2281" i="69"/>
  <c r="Z2281" i="69"/>
  <c r="Y2281" i="69"/>
  <c r="X2281" i="69"/>
  <c r="W2281" i="69"/>
  <c r="V2281" i="69"/>
  <c r="U2281" i="69"/>
  <c r="AA2280" i="69"/>
  <c r="Z2280" i="69"/>
  <c r="Y2280" i="69"/>
  <c r="X2280" i="69"/>
  <c r="W2280" i="69"/>
  <c r="V2280" i="69"/>
  <c r="U2280" i="69"/>
  <c r="AA2279" i="69"/>
  <c r="Z2279" i="69"/>
  <c r="Y2279" i="69"/>
  <c r="X2279" i="69"/>
  <c r="W2279" i="69"/>
  <c r="V2279" i="69"/>
  <c r="U2279" i="69"/>
  <c r="AA2278" i="69"/>
  <c r="Z2278" i="69"/>
  <c r="Y2278" i="69"/>
  <c r="X2278" i="69"/>
  <c r="W2278" i="69"/>
  <c r="V2278" i="69"/>
  <c r="U2278" i="69"/>
  <c r="AA2277" i="69"/>
  <c r="Z2277" i="69"/>
  <c r="Y2277" i="69"/>
  <c r="X2277" i="69"/>
  <c r="W2277" i="69"/>
  <c r="V2277" i="69"/>
  <c r="U2277" i="69"/>
  <c r="AA2276" i="69"/>
  <c r="Z2276" i="69"/>
  <c r="Y2276" i="69"/>
  <c r="X2276" i="69"/>
  <c r="W2276" i="69"/>
  <c r="V2276" i="69"/>
  <c r="U2276" i="69"/>
  <c r="AA2275" i="69"/>
  <c r="Z2275" i="69"/>
  <c r="Y2275" i="69"/>
  <c r="X2275" i="69"/>
  <c r="W2275" i="69"/>
  <c r="V2275" i="69"/>
  <c r="U2275" i="69"/>
  <c r="AA2274" i="69"/>
  <c r="Z2274" i="69"/>
  <c r="Y2274" i="69"/>
  <c r="X2274" i="69"/>
  <c r="W2274" i="69"/>
  <c r="V2274" i="69"/>
  <c r="U2274" i="69"/>
  <c r="AA2273" i="69"/>
  <c r="Z2273" i="69"/>
  <c r="Y2273" i="69"/>
  <c r="X2273" i="69"/>
  <c r="W2273" i="69"/>
  <c r="V2273" i="69"/>
  <c r="U2273" i="69"/>
  <c r="AA2272" i="69"/>
  <c r="Z2272" i="69"/>
  <c r="Y2272" i="69"/>
  <c r="X2272" i="69"/>
  <c r="W2272" i="69"/>
  <c r="V2272" i="69"/>
  <c r="U2272" i="69"/>
  <c r="AA2271" i="69"/>
  <c r="Z2271" i="69"/>
  <c r="Y2271" i="69"/>
  <c r="X2271" i="69"/>
  <c r="W2271" i="69"/>
  <c r="V2271" i="69"/>
  <c r="U2271" i="69"/>
  <c r="AA2270" i="69"/>
  <c r="Z2270" i="69"/>
  <c r="Y2270" i="69"/>
  <c r="X2270" i="69"/>
  <c r="W2270" i="69"/>
  <c r="V2270" i="69"/>
  <c r="U2270" i="69"/>
  <c r="AA2269" i="69"/>
  <c r="Z2269" i="69"/>
  <c r="Y2269" i="69"/>
  <c r="X2269" i="69"/>
  <c r="W2269" i="69"/>
  <c r="V2269" i="69"/>
  <c r="U2269" i="69"/>
  <c r="AA2268" i="69"/>
  <c r="Z2268" i="69"/>
  <c r="Y2268" i="69"/>
  <c r="X2268" i="69"/>
  <c r="W2268" i="69"/>
  <c r="V2268" i="69"/>
  <c r="U2268" i="69"/>
  <c r="AA2267" i="69"/>
  <c r="Z2267" i="69"/>
  <c r="Y2267" i="69"/>
  <c r="X2267" i="69"/>
  <c r="W2267" i="69"/>
  <c r="V2267" i="69"/>
  <c r="U2267" i="69"/>
  <c r="AA2266" i="69"/>
  <c r="Z2266" i="69"/>
  <c r="Y2266" i="69"/>
  <c r="X2266" i="69"/>
  <c r="W2266" i="69"/>
  <c r="V2266" i="69"/>
  <c r="U2266" i="69"/>
  <c r="AA2265" i="69"/>
  <c r="Z2265" i="69"/>
  <c r="Y2265" i="69"/>
  <c r="X2265" i="69"/>
  <c r="W2265" i="69"/>
  <c r="V2265" i="69"/>
  <c r="U2265" i="69"/>
  <c r="AA2264" i="69"/>
  <c r="Z2264" i="69"/>
  <c r="Y2264" i="69"/>
  <c r="X2264" i="69"/>
  <c r="W2264" i="69"/>
  <c r="V2264" i="69"/>
  <c r="U2264" i="69"/>
  <c r="AA2263" i="69"/>
  <c r="Z2263" i="69"/>
  <c r="Y2263" i="69"/>
  <c r="X2263" i="69"/>
  <c r="W2263" i="69"/>
  <c r="V2263" i="69"/>
  <c r="U2263" i="69"/>
  <c r="AA2262" i="69"/>
  <c r="Z2262" i="69"/>
  <c r="Y2262" i="69"/>
  <c r="X2262" i="69"/>
  <c r="W2262" i="69"/>
  <c r="V2262" i="69"/>
  <c r="U2262" i="69"/>
  <c r="AA2261" i="69"/>
  <c r="Z2261" i="69"/>
  <c r="Y2261" i="69"/>
  <c r="X2261" i="69"/>
  <c r="W2261" i="69"/>
  <c r="V2261" i="69"/>
  <c r="U2261" i="69"/>
  <c r="AA2260" i="69"/>
  <c r="Z2260" i="69"/>
  <c r="Y2260" i="69"/>
  <c r="X2260" i="69"/>
  <c r="W2260" i="69"/>
  <c r="V2260" i="69"/>
  <c r="U2260" i="69"/>
  <c r="AA2259" i="69"/>
  <c r="Z2259" i="69"/>
  <c r="Y2259" i="69"/>
  <c r="X2259" i="69"/>
  <c r="W2259" i="69"/>
  <c r="V2259" i="69"/>
  <c r="U2259" i="69"/>
  <c r="AA2258" i="69"/>
  <c r="Z2258" i="69"/>
  <c r="Y2258" i="69"/>
  <c r="X2258" i="69"/>
  <c r="W2258" i="69"/>
  <c r="V2258" i="69"/>
  <c r="U2258" i="69"/>
  <c r="AA2257" i="69"/>
  <c r="Z2257" i="69"/>
  <c r="Y2257" i="69"/>
  <c r="X2257" i="69"/>
  <c r="W2257" i="69"/>
  <c r="V2257" i="69"/>
  <c r="U2257" i="69"/>
  <c r="AA2256" i="69"/>
  <c r="Z2256" i="69"/>
  <c r="Y2256" i="69"/>
  <c r="X2256" i="69"/>
  <c r="W2256" i="69"/>
  <c r="V2256" i="69"/>
  <c r="U2256" i="69"/>
  <c r="AA2255" i="69"/>
  <c r="Z2255" i="69"/>
  <c r="Y2255" i="69"/>
  <c r="X2255" i="69"/>
  <c r="W2255" i="69"/>
  <c r="V2255" i="69"/>
  <c r="U2255" i="69"/>
  <c r="AA2254" i="69"/>
  <c r="Z2254" i="69"/>
  <c r="Y2254" i="69"/>
  <c r="X2254" i="69"/>
  <c r="W2254" i="69"/>
  <c r="V2254" i="69"/>
  <c r="U2254" i="69"/>
  <c r="AA2253" i="69"/>
  <c r="Z2253" i="69"/>
  <c r="Y2253" i="69"/>
  <c r="X2253" i="69"/>
  <c r="W2253" i="69"/>
  <c r="V2253" i="69"/>
  <c r="U2253" i="69"/>
  <c r="AA2252" i="69"/>
  <c r="Z2252" i="69"/>
  <c r="Y2252" i="69"/>
  <c r="X2252" i="69"/>
  <c r="W2252" i="69"/>
  <c r="V2252" i="69"/>
  <c r="U2252" i="69"/>
  <c r="AA2251" i="69"/>
  <c r="Z2251" i="69"/>
  <c r="Y2251" i="69"/>
  <c r="X2251" i="69"/>
  <c r="W2251" i="69"/>
  <c r="V2251" i="69"/>
  <c r="U2251" i="69"/>
  <c r="AA2250" i="69"/>
  <c r="Z2250" i="69"/>
  <c r="Y2250" i="69"/>
  <c r="X2250" i="69"/>
  <c r="W2250" i="69"/>
  <c r="V2250" i="69"/>
  <c r="U2250" i="69"/>
  <c r="AA2249" i="69"/>
  <c r="Z2249" i="69"/>
  <c r="Y2249" i="69"/>
  <c r="X2249" i="69"/>
  <c r="W2249" i="69"/>
  <c r="V2249" i="69"/>
  <c r="U2249" i="69"/>
  <c r="AA2248" i="69"/>
  <c r="Z2248" i="69"/>
  <c r="Y2248" i="69"/>
  <c r="X2248" i="69"/>
  <c r="W2248" i="69"/>
  <c r="V2248" i="69"/>
  <c r="U2248" i="69"/>
  <c r="AA2247" i="69"/>
  <c r="Z2247" i="69"/>
  <c r="Y2247" i="69"/>
  <c r="X2247" i="69"/>
  <c r="W2247" i="69"/>
  <c r="V2247" i="69"/>
  <c r="U2247" i="69"/>
  <c r="AA2246" i="69"/>
  <c r="Z2246" i="69"/>
  <c r="Y2246" i="69"/>
  <c r="X2246" i="69"/>
  <c r="W2246" i="69"/>
  <c r="V2246" i="69"/>
  <c r="U2246" i="69"/>
  <c r="AA2245" i="69"/>
  <c r="Z2245" i="69"/>
  <c r="Y2245" i="69"/>
  <c r="X2245" i="69"/>
  <c r="W2245" i="69"/>
  <c r="V2245" i="69"/>
  <c r="U2245" i="69"/>
  <c r="AA2244" i="69"/>
  <c r="Z2244" i="69"/>
  <c r="Y2244" i="69"/>
  <c r="X2244" i="69"/>
  <c r="W2244" i="69"/>
  <c r="V2244" i="69"/>
  <c r="U2244" i="69"/>
  <c r="AA2243" i="69"/>
  <c r="Z2243" i="69"/>
  <c r="Y2243" i="69"/>
  <c r="X2243" i="69"/>
  <c r="W2243" i="69"/>
  <c r="V2243" i="69"/>
  <c r="U2243" i="69"/>
  <c r="AA2242" i="69"/>
  <c r="Z2242" i="69"/>
  <c r="Y2242" i="69"/>
  <c r="X2242" i="69"/>
  <c r="W2242" i="69"/>
  <c r="V2242" i="69"/>
  <c r="U2242" i="69"/>
  <c r="AA2241" i="69"/>
  <c r="Z2241" i="69"/>
  <c r="Y2241" i="69"/>
  <c r="X2241" i="69"/>
  <c r="W2241" i="69"/>
  <c r="V2241" i="69"/>
  <c r="U2241" i="69"/>
  <c r="AA2240" i="69"/>
  <c r="Z2240" i="69"/>
  <c r="Y2240" i="69"/>
  <c r="X2240" i="69"/>
  <c r="W2240" i="69"/>
  <c r="V2240" i="69"/>
  <c r="U2240" i="69"/>
  <c r="AA2239" i="69"/>
  <c r="Z2239" i="69"/>
  <c r="Y2239" i="69"/>
  <c r="X2239" i="69"/>
  <c r="W2239" i="69"/>
  <c r="V2239" i="69"/>
  <c r="U2239" i="69"/>
  <c r="AA2238" i="69"/>
  <c r="Z2238" i="69"/>
  <c r="Y2238" i="69"/>
  <c r="X2238" i="69"/>
  <c r="W2238" i="69"/>
  <c r="V2238" i="69"/>
  <c r="U2238" i="69"/>
  <c r="AA2237" i="69"/>
  <c r="Z2237" i="69"/>
  <c r="Y2237" i="69"/>
  <c r="X2237" i="69"/>
  <c r="W2237" i="69"/>
  <c r="V2237" i="69"/>
  <c r="U2237" i="69"/>
  <c r="AA2236" i="69"/>
  <c r="Z2236" i="69"/>
  <c r="Y2236" i="69"/>
  <c r="X2236" i="69"/>
  <c r="W2236" i="69"/>
  <c r="V2236" i="69"/>
  <c r="U2236" i="69"/>
  <c r="AA2235" i="69"/>
  <c r="Z2235" i="69"/>
  <c r="Y2235" i="69"/>
  <c r="X2235" i="69"/>
  <c r="W2235" i="69"/>
  <c r="V2235" i="69"/>
  <c r="U2235" i="69"/>
  <c r="AA2234" i="69"/>
  <c r="Z2234" i="69"/>
  <c r="Y2234" i="69"/>
  <c r="X2234" i="69"/>
  <c r="W2234" i="69"/>
  <c r="V2234" i="69"/>
  <c r="U2234" i="69"/>
  <c r="AA2233" i="69"/>
  <c r="Z2233" i="69"/>
  <c r="Y2233" i="69"/>
  <c r="X2233" i="69"/>
  <c r="W2233" i="69"/>
  <c r="V2233" i="69"/>
  <c r="U2233" i="69"/>
  <c r="AA2232" i="69"/>
  <c r="Z2232" i="69"/>
  <c r="Y2232" i="69"/>
  <c r="X2232" i="69"/>
  <c r="W2232" i="69"/>
  <c r="V2232" i="69"/>
  <c r="U2232" i="69"/>
  <c r="AA2231" i="69"/>
  <c r="Z2231" i="69"/>
  <c r="Y2231" i="69"/>
  <c r="X2231" i="69"/>
  <c r="W2231" i="69"/>
  <c r="V2231" i="69"/>
  <c r="U2231" i="69"/>
  <c r="AA2230" i="69"/>
  <c r="Z2230" i="69"/>
  <c r="Y2230" i="69"/>
  <c r="X2230" i="69"/>
  <c r="W2230" i="69"/>
  <c r="V2230" i="69"/>
  <c r="U2230" i="69"/>
  <c r="AA2229" i="69"/>
  <c r="Z2229" i="69"/>
  <c r="Y2229" i="69"/>
  <c r="X2229" i="69"/>
  <c r="W2229" i="69"/>
  <c r="V2229" i="69"/>
  <c r="U2229" i="69"/>
  <c r="AA2228" i="69"/>
  <c r="Z2228" i="69"/>
  <c r="Y2228" i="69"/>
  <c r="X2228" i="69"/>
  <c r="W2228" i="69"/>
  <c r="V2228" i="69"/>
  <c r="U2228" i="69"/>
  <c r="AA2227" i="69"/>
  <c r="Z2227" i="69"/>
  <c r="Y2227" i="69"/>
  <c r="X2227" i="69"/>
  <c r="W2227" i="69"/>
  <c r="V2227" i="69"/>
  <c r="U2227" i="69"/>
  <c r="AA2226" i="69"/>
  <c r="Z2226" i="69"/>
  <c r="Y2226" i="69"/>
  <c r="X2226" i="69"/>
  <c r="W2226" i="69"/>
  <c r="V2226" i="69"/>
  <c r="U2226" i="69"/>
  <c r="AA2225" i="69"/>
  <c r="Z2225" i="69"/>
  <c r="Y2225" i="69"/>
  <c r="X2225" i="69"/>
  <c r="W2225" i="69"/>
  <c r="V2225" i="69"/>
  <c r="U2225" i="69"/>
  <c r="AA2224" i="69"/>
  <c r="Z2224" i="69"/>
  <c r="Y2224" i="69"/>
  <c r="X2224" i="69"/>
  <c r="W2224" i="69"/>
  <c r="V2224" i="69"/>
  <c r="U2224" i="69"/>
  <c r="AA2223" i="69"/>
  <c r="Z2223" i="69"/>
  <c r="Y2223" i="69"/>
  <c r="X2223" i="69"/>
  <c r="W2223" i="69"/>
  <c r="V2223" i="69"/>
  <c r="U2223" i="69"/>
  <c r="AA2222" i="69"/>
  <c r="Z2222" i="69"/>
  <c r="Y2222" i="69"/>
  <c r="X2222" i="69"/>
  <c r="W2222" i="69"/>
  <c r="V2222" i="69"/>
  <c r="U2222" i="69"/>
  <c r="AA2221" i="69"/>
  <c r="Z2221" i="69"/>
  <c r="Y2221" i="69"/>
  <c r="X2221" i="69"/>
  <c r="W2221" i="69"/>
  <c r="V2221" i="69"/>
  <c r="U2221" i="69"/>
  <c r="AA2220" i="69"/>
  <c r="Z2220" i="69"/>
  <c r="Y2220" i="69"/>
  <c r="X2220" i="69"/>
  <c r="W2220" i="69"/>
  <c r="V2220" i="69"/>
  <c r="U2220" i="69"/>
  <c r="AA2219" i="69"/>
  <c r="Z2219" i="69"/>
  <c r="Y2219" i="69"/>
  <c r="X2219" i="69"/>
  <c r="W2219" i="69"/>
  <c r="V2219" i="69"/>
  <c r="U2219" i="69"/>
  <c r="AA2218" i="69"/>
  <c r="Z2218" i="69"/>
  <c r="Y2218" i="69"/>
  <c r="X2218" i="69"/>
  <c r="W2218" i="69"/>
  <c r="V2218" i="69"/>
  <c r="U2218" i="69"/>
  <c r="AA2217" i="69"/>
  <c r="Z2217" i="69"/>
  <c r="Y2217" i="69"/>
  <c r="X2217" i="69"/>
  <c r="W2217" i="69"/>
  <c r="V2217" i="69"/>
  <c r="U2217" i="69"/>
  <c r="AA2216" i="69"/>
  <c r="Z2216" i="69"/>
  <c r="Y2216" i="69"/>
  <c r="X2216" i="69"/>
  <c r="W2216" i="69"/>
  <c r="V2216" i="69"/>
  <c r="U2216" i="69"/>
  <c r="AA2215" i="69"/>
  <c r="Z2215" i="69"/>
  <c r="Y2215" i="69"/>
  <c r="X2215" i="69"/>
  <c r="W2215" i="69"/>
  <c r="V2215" i="69"/>
  <c r="U2215" i="69"/>
  <c r="AA2214" i="69"/>
  <c r="Z2214" i="69"/>
  <c r="Y2214" i="69"/>
  <c r="X2214" i="69"/>
  <c r="W2214" i="69"/>
  <c r="V2214" i="69"/>
  <c r="U2214" i="69"/>
  <c r="AA2213" i="69"/>
  <c r="Z2213" i="69"/>
  <c r="Y2213" i="69"/>
  <c r="X2213" i="69"/>
  <c r="W2213" i="69"/>
  <c r="V2213" i="69"/>
  <c r="U2213" i="69"/>
  <c r="AA2212" i="69"/>
  <c r="Z2212" i="69"/>
  <c r="Y2212" i="69"/>
  <c r="X2212" i="69"/>
  <c r="W2212" i="69"/>
  <c r="V2212" i="69"/>
  <c r="U2212" i="69"/>
  <c r="AA2211" i="69"/>
  <c r="Z2211" i="69"/>
  <c r="Y2211" i="69"/>
  <c r="X2211" i="69"/>
  <c r="W2211" i="69"/>
  <c r="V2211" i="69"/>
  <c r="U2211" i="69"/>
  <c r="AA2210" i="69"/>
  <c r="Z2210" i="69"/>
  <c r="Y2210" i="69"/>
  <c r="X2210" i="69"/>
  <c r="W2210" i="69"/>
  <c r="V2210" i="69"/>
  <c r="U2210" i="69"/>
  <c r="AA2209" i="69"/>
  <c r="Z2209" i="69"/>
  <c r="Y2209" i="69"/>
  <c r="X2209" i="69"/>
  <c r="W2209" i="69"/>
  <c r="V2209" i="69"/>
  <c r="U2209" i="69"/>
  <c r="AA2208" i="69"/>
  <c r="Z2208" i="69"/>
  <c r="Y2208" i="69"/>
  <c r="X2208" i="69"/>
  <c r="W2208" i="69"/>
  <c r="V2208" i="69"/>
  <c r="U2208" i="69"/>
  <c r="AA2207" i="69"/>
  <c r="Z2207" i="69"/>
  <c r="Y2207" i="69"/>
  <c r="X2207" i="69"/>
  <c r="W2207" i="69"/>
  <c r="V2207" i="69"/>
  <c r="U2207" i="69"/>
  <c r="AA2206" i="69"/>
  <c r="Z2206" i="69"/>
  <c r="Y2206" i="69"/>
  <c r="X2206" i="69"/>
  <c r="W2206" i="69"/>
  <c r="V2206" i="69"/>
  <c r="U2206" i="69"/>
  <c r="AA2205" i="69"/>
  <c r="Z2205" i="69"/>
  <c r="Y2205" i="69"/>
  <c r="X2205" i="69"/>
  <c r="W2205" i="69"/>
  <c r="V2205" i="69"/>
  <c r="U2205" i="69"/>
  <c r="AA2204" i="69"/>
  <c r="Z2204" i="69"/>
  <c r="Y2204" i="69"/>
  <c r="X2204" i="69"/>
  <c r="W2204" i="69"/>
  <c r="V2204" i="69"/>
  <c r="U2204" i="69"/>
  <c r="AA2203" i="69"/>
  <c r="Z2203" i="69"/>
  <c r="Y2203" i="69"/>
  <c r="X2203" i="69"/>
  <c r="W2203" i="69"/>
  <c r="V2203" i="69"/>
  <c r="U2203" i="69"/>
  <c r="AA2202" i="69"/>
  <c r="Z2202" i="69"/>
  <c r="Y2202" i="69"/>
  <c r="X2202" i="69"/>
  <c r="W2202" i="69"/>
  <c r="V2202" i="69"/>
  <c r="U2202" i="69"/>
  <c r="AA2201" i="69"/>
  <c r="Z2201" i="69"/>
  <c r="Y2201" i="69"/>
  <c r="X2201" i="69"/>
  <c r="W2201" i="69"/>
  <c r="V2201" i="69"/>
  <c r="U2201" i="69"/>
  <c r="AA2200" i="69"/>
  <c r="Z2200" i="69"/>
  <c r="Y2200" i="69"/>
  <c r="X2200" i="69"/>
  <c r="W2200" i="69"/>
  <c r="V2200" i="69"/>
  <c r="U2200" i="69"/>
  <c r="AA2199" i="69"/>
  <c r="Z2199" i="69"/>
  <c r="Y2199" i="69"/>
  <c r="X2199" i="69"/>
  <c r="W2199" i="69"/>
  <c r="V2199" i="69"/>
  <c r="U2199" i="69"/>
  <c r="AA2198" i="69"/>
  <c r="Z2198" i="69"/>
  <c r="Y2198" i="69"/>
  <c r="X2198" i="69"/>
  <c r="W2198" i="69"/>
  <c r="V2198" i="69"/>
  <c r="U2198" i="69"/>
  <c r="AA2197" i="69"/>
  <c r="Z2197" i="69"/>
  <c r="Y2197" i="69"/>
  <c r="X2197" i="69"/>
  <c r="W2197" i="69"/>
  <c r="V2197" i="69"/>
  <c r="U2197" i="69"/>
  <c r="AA2196" i="69"/>
  <c r="Z2196" i="69"/>
  <c r="Y2196" i="69"/>
  <c r="X2196" i="69"/>
  <c r="W2196" i="69"/>
  <c r="V2196" i="69"/>
  <c r="U2196" i="69"/>
  <c r="AA2195" i="69"/>
  <c r="Z2195" i="69"/>
  <c r="Y2195" i="69"/>
  <c r="X2195" i="69"/>
  <c r="W2195" i="69"/>
  <c r="V2195" i="69"/>
  <c r="U2195" i="69"/>
  <c r="AA2194" i="69"/>
  <c r="Z2194" i="69"/>
  <c r="Y2194" i="69"/>
  <c r="X2194" i="69"/>
  <c r="W2194" i="69"/>
  <c r="V2194" i="69"/>
  <c r="U2194" i="69"/>
  <c r="AA2193" i="69"/>
  <c r="Z2193" i="69"/>
  <c r="Y2193" i="69"/>
  <c r="X2193" i="69"/>
  <c r="W2193" i="69"/>
  <c r="V2193" i="69"/>
  <c r="U2193" i="69"/>
  <c r="AA2192" i="69"/>
  <c r="Z2192" i="69"/>
  <c r="Y2192" i="69"/>
  <c r="X2192" i="69"/>
  <c r="W2192" i="69"/>
  <c r="V2192" i="69"/>
  <c r="U2192" i="69"/>
  <c r="AA2191" i="69"/>
  <c r="Z2191" i="69"/>
  <c r="Y2191" i="69"/>
  <c r="X2191" i="69"/>
  <c r="W2191" i="69"/>
  <c r="V2191" i="69"/>
  <c r="U2191" i="69"/>
  <c r="AA2190" i="69"/>
  <c r="Z2190" i="69"/>
  <c r="Y2190" i="69"/>
  <c r="X2190" i="69"/>
  <c r="W2190" i="69"/>
  <c r="V2190" i="69"/>
  <c r="U2190" i="69"/>
  <c r="AA2189" i="69"/>
  <c r="Z2189" i="69"/>
  <c r="Y2189" i="69"/>
  <c r="X2189" i="69"/>
  <c r="W2189" i="69"/>
  <c r="V2189" i="69"/>
  <c r="U2189" i="69"/>
  <c r="AA2188" i="69"/>
  <c r="Z2188" i="69"/>
  <c r="Y2188" i="69"/>
  <c r="X2188" i="69"/>
  <c r="W2188" i="69"/>
  <c r="V2188" i="69"/>
  <c r="U2188" i="69"/>
  <c r="AA2187" i="69"/>
  <c r="Z2187" i="69"/>
  <c r="Y2187" i="69"/>
  <c r="X2187" i="69"/>
  <c r="W2187" i="69"/>
  <c r="V2187" i="69"/>
  <c r="U2187" i="69"/>
  <c r="AA2186" i="69"/>
  <c r="Z2186" i="69"/>
  <c r="Y2186" i="69"/>
  <c r="X2186" i="69"/>
  <c r="W2186" i="69"/>
  <c r="V2186" i="69"/>
  <c r="U2186" i="69"/>
  <c r="AA2185" i="69"/>
  <c r="Z2185" i="69"/>
  <c r="Y2185" i="69"/>
  <c r="X2185" i="69"/>
  <c r="W2185" i="69"/>
  <c r="V2185" i="69"/>
  <c r="U2185" i="69"/>
  <c r="AA2184" i="69"/>
  <c r="Z2184" i="69"/>
  <c r="Y2184" i="69"/>
  <c r="X2184" i="69"/>
  <c r="W2184" i="69"/>
  <c r="V2184" i="69"/>
  <c r="U2184" i="69"/>
  <c r="AA2183" i="69"/>
  <c r="Z2183" i="69"/>
  <c r="Y2183" i="69"/>
  <c r="X2183" i="69"/>
  <c r="W2183" i="69"/>
  <c r="V2183" i="69"/>
  <c r="U2183" i="69"/>
  <c r="AA2182" i="69"/>
  <c r="Z2182" i="69"/>
  <c r="Y2182" i="69"/>
  <c r="X2182" i="69"/>
  <c r="W2182" i="69"/>
  <c r="V2182" i="69"/>
  <c r="U2182" i="69"/>
  <c r="AA2181" i="69"/>
  <c r="Z2181" i="69"/>
  <c r="Y2181" i="69"/>
  <c r="X2181" i="69"/>
  <c r="W2181" i="69"/>
  <c r="V2181" i="69"/>
  <c r="U2181" i="69"/>
  <c r="AA2180" i="69"/>
  <c r="Z2180" i="69"/>
  <c r="Y2180" i="69"/>
  <c r="X2180" i="69"/>
  <c r="W2180" i="69"/>
  <c r="V2180" i="69"/>
  <c r="U2180" i="69"/>
  <c r="AA2179" i="69"/>
  <c r="Z2179" i="69"/>
  <c r="Y2179" i="69"/>
  <c r="X2179" i="69"/>
  <c r="W2179" i="69"/>
  <c r="V2179" i="69"/>
  <c r="U2179" i="69"/>
  <c r="AA2178" i="69"/>
  <c r="Z2178" i="69"/>
  <c r="Y2178" i="69"/>
  <c r="X2178" i="69"/>
  <c r="W2178" i="69"/>
  <c r="V2178" i="69"/>
  <c r="U2178" i="69"/>
  <c r="AA2177" i="69"/>
  <c r="Z2177" i="69"/>
  <c r="Y2177" i="69"/>
  <c r="X2177" i="69"/>
  <c r="W2177" i="69"/>
  <c r="V2177" i="69"/>
  <c r="U2177" i="69"/>
  <c r="AA2176" i="69"/>
  <c r="Z2176" i="69"/>
  <c r="Y2176" i="69"/>
  <c r="X2176" i="69"/>
  <c r="W2176" i="69"/>
  <c r="V2176" i="69"/>
  <c r="U2176" i="69"/>
  <c r="AA2175" i="69"/>
  <c r="Z2175" i="69"/>
  <c r="Y2175" i="69"/>
  <c r="X2175" i="69"/>
  <c r="W2175" i="69"/>
  <c r="V2175" i="69"/>
  <c r="U2175" i="69"/>
  <c r="AA2174" i="69"/>
  <c r="Z2174" i="69"/>
  <c r="Y2174" i="69"/>
  <c r="X2174" i="69"/>
  <c r="W2174" i="69"/>
  <c r="V2174" i="69"/>
  <c r="U2174" i="69"/>
  <c r="AA2173" i="69"/>
  <c r="Z2173" i="69"/>
  <c r="Y2173" i="69"/>
  <c r="X2173" i="69"/>
  <c r="W2173" i="69"/>
  <c r="V2173" i="69"/>
  <c r="U2173" i="69"/>
  <c r="AA2172" i="69"/>
  <c r="Z2172" i="69"/>
  <c r="Y2172" i="69"/>
  <c r="X2172" i="69"/>
  <c r="W2172" i="69"/>
  <c r="V2172" i="69"/>
  <c r="U2172" i="69"/>
  <c r="AA2171" i="69"/>
  <c r="Z2171" i="69"/>
  <c r="Y2171" i="69"/>
  <c r="X2171" i="69"/>
  <c r="W2171" i="69"/>
  <c r="V2171" i="69"/>
  <c r="U2171" i="69"/>
  <c r="AA2170" i="69"/>
  <c r="Z2170" i="69"/>
  <c r="Y2170" i="69"/>
  <c r="X2170" i="69"/>
  <c r="W2170" i="69"/>
  <c r="V2170" i="69"/>
  <c r="U2170" i="69"/>
  <c r="AA2169" i="69"/>
  <c r="Z2169" i="69"/>
  <c r="Y2169" i="69"/>
  <c r="X2169" i="69"/>
  <c r="W2169" i="69"/>
  <c r="V2169" i="69"/>
  <c r="U2169" i="69"/>
  <c r="AA2168" i="69"/>
  <c r="Z2168" i="69"/>
  <c r="Y2168" i="69"/>
  <c r="X2168" i="69"/>
  <c r="W2168" i="69"/>
  <c r="V2168" i="69"/>
  <c r="U2168" i="69"/>
  <c r="AA2167" i="69"/>
  <c r="Z2167" i="69"/>
  <c r="Y2167" i="69"/>
  <c r="X2167" i="69"/>
  <c r="W2167" i="69"/>
  <c r="V2167" i="69"/>
  <c r="U2167" i="69"/>
  <c r="AA2166" i="69"/>
  <c r="Z2166" i="69"/>
  <c r="Y2166" i="69"/>
  <c r="X2166" i="69"/>
  <c r="W2166" i="69"/>
  <c r="V2166" i="69"/>
  <c r="U2166" i="69"/>
  <c r="AA2165" i="69"/>
  <c r="Z2165" i="69"/>
  <c r="Y2165" i="69"/>
  <c r="X2165" i="69"/>
  <c r="W2165" i="69"/>
  <c r="V2165" i="69"/>
  <c r="U2165" i="69"/>
  <c r="AA2164" i="69"/>
  <c r="Z2164" i="69"/>
  <c r="Y2164" i="69"/>
  <c r="X2164" i="69"/>
  <c r="W2164" i="69"/>
  <c r="V2164" i="69"/>
  <c r="U2164" i="69"/>
  <c r="AA2163" i="69"/>
  <c r="Z2163" i="69"/>
  <c r="Y2163" i="69"/>
  <c r="X2163" i="69"/>
  <c r="W2163" i="69"/>
  <c r="V2163" i="69"/>
  <c r="U2163" i="69"/>
  <c r="AA2162" i="69"/>
  <c r="Z2162" i="69"/>
  <c r="Y2162" i="69"/>
  <c r="X2162" i="69"/>
  <c r="W2162" i="69"/>
  <c r="V2162" i="69"/>
  <c r="U2162" i="69"/>
  <c r="AA2161" i="69"/>
  <c r="Z2161" i="69"/>
  <c r="Y2161" i="69"/>
  <c r="X2161" i="69"/>
  <c r="W2161" i="69"/>
  <c r="V2161" i="69"/>
  <c r="U2161" i="69"/>
  <c r="AA2160" i="69"/>
  <c r="Z2160" i="69"/>
  <c r="Y2160" i="69"/>
  <c r="X2160" i="69"/>
  <c r="W2160" i="69"/>
  <c r="V2160" i="69"/>
  <c r="U2160" i="69"/>
  <c r="AA2159" i="69"/>
  <c r="Z2159" i="69"/>
  <c r="Y2159" i="69"/>
  <c r="X2159" i="69"/>
  <c r="W2159" i="69"/>
  <c r="V2159" i="69"/>
  <c r="U2159" i="69"/>
  <c r="AA2158" i="69"/>
  <c r="Z2158" i="69"/>
  <c r="Y2158" i="69"/>
  <c r="X2158" i="69"/>
  <c r="W2158" i="69"/>
  <c r="V2158" i="69"/>
  <c r="U2158" i="69"/>
  <c r="AA2157" i="69"/>
  <c r="Z2157" i="69"/>
  <c r="Y2157" i="69"/>
  <c r="X2157" i="69"/>
  <c r="W2157" i="69"/>
  <c r="V2157" i="69"/>
  <c r="U2157" i="69"/>
  <c r="AA2156" i="69"/>
  <c r="Z2156" i="69"/>
  <c r="Y2156" i="69"/>
  <c r="X2156" i="69"/>
  <c r="W2156" i="69"/>
  <c r="V2156" i="69"/>
  <c r="U2156" i="69"/>
  <c r="AA2155" i="69"/>
  <c r="Z2155" i="69"/>
  <c r="Y2155" i="69"/>
  <c r="X2155" i="69"/>
  <c r="W2155" i="69"/>
  <c r="V2155" i="69"/>
  <c r="U2155" i="69"/>
  <c r="AA2154" i="69"/>
  <c r="Z2154" i="69"/>
  <c r="Y2154" i="69"/>
  <c r="X2154" i="69"/>
  <c r="W2154" i="69"/>
  <c r="V2154" i="69"/>
  <c r="U2154" i="69"/>
  <c r="AA2153" i="69"/>
  <c r="Z2153" i="69"/>
  <c r="Y2153" i="69"/>
  <c r="X2153" i="69"/>
  <c r="W2153" i="69"/>
  <c r="V2153" i="69"/>
  <c r="U2153" i="69"/>
  <c r="AA2152" i="69"/>
  <c r="Z2152" i="69"/>
  <c r="Y2152" i="69"/>
  <c r="X2152" i="69"/>
  <c r="W2152" i="69"/>
  <c r="V2152" i="69"/>
  <c r="U2152" i="69"/>
  <c r="AA2151" i="69"/>
  <c r="Z2151" i="69"/>
  <c r="Y2151" i="69"/>
  <c r="X2151" i="69"/>
  <c r="W2151" i="69"/>
  <c r="V2151" i="69"/>
  <c r="U2151" i="69"/>
  <c r="AA2150" i="69"/>
  <c r="Z2150" i="69"/>
  <c r="Y2150" i="69"/>
  <c r="X2150" i="69"/>
  <c r="W2150" i="69"/>
  <c r="V2150" i="69"/>
  <c r="U2150" i="69"/>
  <c r="AA2149" i="69"/>
  <c r="Z2149" i="69"/>
  <c r="Y2149" i="69"/>
  <c r="X2149" i="69"/>
  <c r="W2149" i="69"/>
  <c r="V2149" i="69"/>
  <c r="U2149" i="69"/>
  <c r="AA2148" i="69"/>
  <c r="Z2148" i="69"/>
  <c r="Y2148" i="69"/>
  <c r="X2148" i="69"/>
  <c r="W2148" i="69"/>
  <c r="V2148" i="69"/>
  <c r="U2148" i="69"/>
  <c r="AA2147" i="69"/>
  <c r="Z2147" i="69"/>
  <c r="Y2147" i="69"/>
  <c r="X2147" i="69"/>
  <c r="W2147" i="69"/>
  <c r="V2147" i="69"/>
  <c r="U2147" i="69"/>
  <c r="AA2146" i="69"/>
  <c r="Z2146" i="69"/>
  <c r="Y2146" i="69"/>
  <c r="X2146" i="69"/>
  <c r="W2146" i="69"/>
  <c r="V2146" i="69"/>
  <c r="U2146" i="69"/>
  <c r="AA2145" i="69"/>
  <c r="Z2145" i="69"/>
  <c r="Y2145" i="69"/>
  <c r="X2145" i="69"/>
  <c r="W2145" i="69"/>
  <c r="V2145" i="69"/>
  <c r="U2145" i="69"/>
  <c r="AA2144" i="69"/>
  <c r="Z2144" i="69"/>
  <c r="Y2144" i="69"/>
  <c r="X2144" i="69"/>
  <c r="W2144" i="69"/>
  <c r="V2144" i="69"/>
  <c r="U2144" i="69"/>
  <c r="AA2143" i="69"/>
  <c r="Z2143" i="69"/>
  <c r="Y2143" i="69"/>
  <c r="X2143" i="69"/>
  <c r="W2143" i="69"/>
  <c r="V2143" i="69"/>
  <c r="U2143" i="69"/>
  <c r="AA2142" i="69"/>
  <c r="Z2142" i="69"/>
  <c r="Y2142" i="69"/>
  <c r="X2142" i="69"/>
  <c r="W2142" i="69"/>
  <c r="V2142" i="69"/>
  <c r="U2142" i="69"/>
  <c r="AA2141" i="69"/>
  <c r="Z2141" i="69"/>
  <c r="Y2141" i="69"/>
  <c r="X2141" i="69"/>
  <c r="W2141" i="69"/>
  <c r="V2141" i="69"/>
  <c r="U2141" i="69"/>
  <c r="AA2140" i="69"/>
  <c r="Z2140" i="69"/>
  <c r="Y2140" i="69"/>
  <c r="X2140" i="69"/>
  <c r="W2140" i="69"/>
  <c r="V2140" i="69"/>
  <c r="U2140" i="69"/>
  <c r="AA2139" i="69"/>
  <c r="Z2139" i="69"/>
  <c r="Y2139" i="69"/>
  <c r="X2139" i="69"/>
  <c r="W2139" i="69"/>
  <c r="V2139" i="69"/>
  <c r="U2139" i="69"/>
  <c r="AA2138" i="69"/>
  <c r="Z2138" i="69"/>
  <c r="Y2138" i="69"/>
  <c r="X2138" i="69"/>
  <c r="W2138" i="69"/>
  <c r="V2138" i="69"/>
  <c r="U2138" i="69"/>
  <c r="AA2137" i="69"/>
  <c r="Z2137" i="69"/>
  <c r="Y2137" i="69"/>
  <c r="X2137" i="69"/>
  <c r="W2137" i="69"/>
  <c r="V2137" i="69"/>
  <c r="U2137" i="69"/>
  <c r="AA2136" i="69"/>
  <c r="Z2136" i="69"/>
  <c r="Y2136" i="69"/>
  <c r="X2136" i="69"/>
  <c r="W2136" i="69"/>
  <c r="V2136" i="69"/>
  <c r="U2136" i="69"/>
  <c r="AA2135" i="69"/>
  <c r="Z2135" i="69"/>
  <c r="Y2135" i="69"/>
  <c r="X2135" i="69"/>
  <c r="W2135" i="69"/>
  <c r="V2135" i="69"/>
  <c r="U2135" i="69"/>
  <c r="AA2134" i="69"/>
  <c r="Z2134" i="69"/>
  <c r="Y2134" i="69"/>
  <c r="X2134" i="69"/>
  <c r="W2134" i="69"/>
  <c r="V2134" i="69"/>
  <c r="U2134" i="69"/>
  <c r="AA2133" i="69"/>
  <c r="Z2133" i="69"/>
  <c r="Y2133" i="69"/>
  <c r="X2133" i="69"/>
  <c r="W2133" i="69"/>
  <c r="V2133" i="69"/>
  <c r="U2133" i="69"/>
  <c r="AA2132" i="69"/>
  <c r="Z2132" i="69"/>
  <c r="Y2132" i="69"/>
  <c r="X2132" i="69"/>
  <c r="W2132" i="69"/>
  <c r="V2132" i="69"/>
  <c r="U2132" i="69"/>
  <c r="AA2131" i="69"/>
  <c r="Z2131" i="69"/>
  <c r="Y2131" i="69"/>
  <c r="X2131" i="69"/>
  <c r="W2131" i="69"/>
  <c r="V2131" i="69"/>
  <c r="U2131" i="69"/>
  <c r="AA2130" i="69"/>
  <c r="Z2130" i="69"/>
  <c r="Y2130" i="69"/>
  <c r="X2130" i="69"/>
  <c r="W2130" i="69"/>
  <c r="V2130" i="69"/>
  <c r="U2130" i="69"/>
  <c r="AA2129" i="69"/>
  <c r="Z2129" i="69"/>
  <c r="Y2129" i="69"/>
  <c r="X2129" i="69"/>
  <c r="W2129" i="69"/>
  <c r="V2129" i="69"/>
  <c r="U2129" i="69"/>
  <c r="AA2128" i="69"/>
  <c r="Z2128" i="69"/>
  <c r="Y2128" i="69"/>
  <c r="X2128" i="69"/>
  <c r="W2128" i="69"/>
  <c r="V2128" i="69"/>
  <c r="U2128" i="69"/>
  <c r="AA2127" i="69"/>
  <c r="Z2127" i="69"/>
  <c r="Y2127" i="69"/>
  <c r="X2127" i="69"/>
  <c r="W2127" i="69"/>
  <c r="V2127" i="69"/>
  <c r="U2127" i="69"/>
  <c r="AA2126" i="69"/>
  <c r="Z2126" i="69"/>
  <c r="Y2126" i="69"/>
  <c r="X2126" i="69"/>
  <c r="W2126" i="69"/>
  <c r="V2126" i="69"/>
  <c r="U2126" i="69"/>
  <c r="AA2125" i="69"/>
  <c r="Z2125" i="69"/>
  <c r="Y2125" i="69"/>
  <c r="X2125" i="69"/>
  <c r="W2125" i="69"/>
  <c r="V2125" i="69"/>
  <c r="U2125" i="69"/>
  <c r="AA2124" i="69"/>
  <c r="Z2124" i="69"/>
  <c r="Y2124" i="69"/>
  <c r="X2124" i="69"/>
  <c r="W2124" i="69"/>
  <c r="V2124" i="69"/>
  <c r="U2124" i="69"/>
  <c r="AA2123" i="69"/>
  <c r="Z2123" i="69"/>
  <c r="Y2123" i="69"/>
  <c r="X2123" i="69"/>
  <c r="W2123" i="69"/>
  <c r="V2123" i="69"/>
  <c r="U2123" i="69"/>
  <c r="AA2122" i="69"/>
  <c r="Z2122" i="69"/>
  <c r="Y2122" i="69"/>
  <c r="X2122" i="69"/>
  <c r="W2122" i="69"/>
  <c r="V2122" i="69"/>
  <c r="U2122" i="69"/>
  <c r="AA2121" i="69"/>
  <c r="Z2121" i="69"/>
  <c r="Y2121" i="69"/>
  <c r="X2121" i="69"/>
  <c r="W2121" i="69"/>
  <c r="V2121" i="69"/>
  <c r="U2121" i="69"/>
  <c r="AA2120" i="69"/>
  <c r="Z2120" i="69"/>
  <c r="Y2120" i="69"/>
  <c r="X2120" i="69"/>
  <c r="W2120" i="69"/>
  <c r="V2120" i="69"/>
  <c r="U2120" i="69"/>
  <c r="AA2119" i="69"/>
  <c r="Z2119" i="69"/>
  <c r="Y2119" i="69"/>
  <c r="X2119" i="69"/>
  <c r="W2119" i="69"/>
  <c r="V2119" i="69"/>
  <c r="U2119" i="69"/>
  <c r="AA2118" i="69"/>
  <c r="Z2118" i="69"/>
  <c r="Y2118" i="69"/>
  <c r="X2118" i="69"/>
  <c r="W2118" i="69"/>
  <c r="V2118" i="69"/>
  <c r="U2118" i="69"/>
  <c r="AA2117" i="69"/>
  <c r="Z2117" i="69"/>
  <c r="Y2117" i="69"/>
  <c r="X2117" i="69"/>
  <c r="W2117" i="69"/>
  <c r="V2117" i="69"/>
  <c r="U2117" i="69"/>
  <c r="AA2116" i="69"/>
  <c r="Z2116" i="69"/>
  <c r="Y2116" i="69"/>
  <c r="X2116" i="69"/>
  <c r="W2116" i="69"/>
  <c r="V2116" i="69"/>
  <c r="U2116" i="69"/>
  <c r="AA2115" i="69"/>
  <c r="Z2115" i="69"/>
  <c r="Y2115" i="69"/>
  <c r="X2115" i="69"/>
  <c r="W2115" i="69"/>
  <c r="V2115" i="69"/>
  <c r="U2115" i="69"/>
  <c r="AA2114" i="69"/>
  <c r="Z2114" i="69"/>
  <c r="Y2114" i="69"/>
  <c r="X2114" i="69"/>
  <c r="W2114" i="69"/>
  <c r="V2114" i="69"/>
  <c r="U2114" i="69"/>
  <c r="AA2113" i="69"/>
  <c r="Z2113" i="69"/>
  <c r="Y2113" i="69"/>
  <c r="X2113" i="69"/>
  <c r="W2113" i="69"/>
  <c r="V2113" i="69"/>
  <c r="U2113" i="69"/>
  <c r="AA2112" i="69"/>
  <c r="Z2112" i="69"/>
  <c r="Y2112" i="69"/>
  <c r="X2112" i="69"/>
  <c r="W2112" i="69"/>
  <c r="V2112" i="69"/>
  <c r="U2112" i="69"/>
  <c r="AA2111" i="69"/>
  <c r="Z2111" i="69"/>
  <c r="Y2111" i="69"/>
  <c r="X2111" i="69"/>
  <c r="W2111" i="69"/>
  <c r="V2111" i="69"/>
  <c r="U2111" i="69"/>
  <c r="AA2110" i="69"/>
  <c r="Z2110" i="69"/>
  <c r="Y2110" i="69"/>
  <c r="X2110" i="69"/>
  <c r="W2110" i="69"/>
  <c r="V2110" i="69"/>
  <c r="U2110" i="69"/>
  <c r="AA2109" i="69"/>
  <c r="Z2109" i="69"/>
  <c r="Y2109" i="69"/>
  <c r="X2109" i="69"/>
  <c r="W2109" i="69"/>
  <c r="V2109" i="69"/>
  <c r="U2109" i="69"/>
  <c r="AA2108" i="69"/>
  <c r="Z2108" i="69"/>
  <c r="Y2108" i="69"/>
  <c r="X2108" i="69"/>
  <c r="W2108" i="69"/>
  <c r="V2108" i="69"/>
  <c r="U2108" i="69"/>
  <c r="AA2107" i="69"/>
  <c r="Z2107" i="69"/>
  <c r="Y2107" i="69"/>
  <c r="X2107" i="69"/>
  <c r="W2107" i="69"/>
  <c r="V2107" i="69"/>
  <c r="U2107" i="69"/>
  <c r="AA2106" i="69"/>
  <c r="Z2106" i="69"/>
  <c r="Y2106" i="69"/>
  <c r="X2106" i="69"/>
  <c r="W2106" i="69"/>
  <c r="V2106" i="69"/>
  <c r="U2106" i="69"/>
  <c r="AA2105" i="69"/>
  <c r="Z2105" i="69"/>
  <c r="Y2105" i="69"/>
  <c r="X2105" i="69"/>
  <c r="W2105" i="69"/>
  <c r="V2105" i="69"/>
  <c r="U2105" i="69"/>
  <c r="AA2104" i="69"/>
  <c r="Z2104" i="69"/>
  <c r="Y2104" i="69"/>
  <c r="X2104" i="69"/>
  <c r="W2104" i="69"/>
  <c r="V2104" i="69"/>
  <c r="U2104" i="69"/>
  <c r="AA2103" i="69"/>
  <c r="Z2103" i="69"/>
  <c r="Y2103" i="69"/>
  <c r="X2103" i="69"/>
  <c r="W2103" i="69"/>
  <c r="V2103" i="69"/>
  <c r="U2103" i="69"/>
  <c r="AA2102" i="69"/>
  <c r="Z2102" i="69"/>
  <c r="Y2102" i="69"/>
  <c r="X2102" i="69"/>
  <c r="W2102" i="69"/>
  <c r="V2102" i="69"/>
  <c r="U2102" i="69"/>
  <c r="AA2101" i="69"/>
  <c r="Z2101" i="69"/>
  <c r="Y2101" i="69"/>
  <c r="X2101" i="69"/>
  <c r="W2101" i="69"/>
  <c r="V2101" i="69"/>
  <c r="U2101" i="69"/>
  <c r="AA2100" i="69"/>
  <c r="Z2100" i="69"/>
  <c r="Y2100" i="69"/>
  <c r="X2100" i="69"/>
  <c r="W2100" i="69"/>
  <c r="V2100" i="69"/>
  <c r="U2100" i="69"/>
  <c r="AA2099" i="69"/>
  <c r="Z2099" i="69"/>
  <c r="Y2099" i="69"/>
  <c r="X2099" i="69"/>
  <c r="W2099" i="69"/>
  <c r="V2099" i="69"/>
  <c r="U2099" i="69"/>
  <c r="AA2098" i="69"/>
  <c r="Z2098" i="69"/>
  <c r="Y2098" i="69"/>
  <c r="X2098" i="69"/>
  <c r="W2098" i="69"/>
  <c r="V2098" i="69"/>
  <c r="U2098" i="69"/>
  <c r="AA2097" i="69"/>
  <c r="Z2097" i="69"/>
  <c r="Y2097" i="69"/>
  <c r="X2097" i="69"/>
  <c r="W2097" i="69"/>
  <c r="V2097" i="69"/>
  <c r="U2097" i="69"/>
  <c r="AA2096" i="69"/>
  <c r="Z2096" i="69"/>
  <c r="Y2096" i="69"/>
  <c r="X2096" i="69"/>
  <c r="W2096" i="69"/>
  <c r="V2096" i="69"/>
  <c r="U2096" i="69"/>
  <c r="AA2095" i="69"/>
  <c r="Z2095" i="69"/>
  <c r="Y2095" i="69"/>
  <c r="X2095" i="69"/>
  <c r="W2095" i="69"/>
  <c r="V2095" i="69"/>
  <c r="U2095" i="69"/>
  <c r="AA2094" i="69"/>
  <c r="Z2094" i="69"/>
  <c r="Y2094" i="69"/>
  <c r="X2094" i="69"/>
  <c r="W2094" i="69"/>
  <c r="V2094" i="69"/>
  <c r="U2094" i="69"/>
  <c r="AA2093" i="69"/>
  <c r="Z2093" i="69"/>
  <c r="Y2093" i="69"/>
  <c r="X2093" i="69"/>
  <c r="W2093" i="69"/>
  <c r="V2093" i="69"/>
  <c r="U2093" i="69"/>
  <c r="AA2092" i="69"/>
  <c r="Z2092" i="69"/>
  <c r="Y2092" i="69"/>
  <c r="X2092" i="69"/>
  <c r="W2092" i="69"/>
  <c r="V2092" i="69"/>
  <c r="U2092" i="69"/>
  <c r="AA2091" i="69"/>
  <c r="Z2091" i="69"/>
  <c r="Y2091" i="69"/>
  <c r="X2091" i="69"/>
  <c r="W2091" i="69"/>
  <c r="V2091" i="69"/>
  <c r="U2091" i="69"/>
  <c r="AA2090" i="69"/>
  <c r="Z2090" i="69"/>
  <c r="Y2090" i="69"/>
  <c r="X2090" i="69"/>
  <c r="W2090" i="69"/>
  <c r="V2090" i="69"/>
  <c r="U2090" i="69"/>
  <c r="AA2089" i="69"/>
  <c r="Z2089" i="69"/>
  <c r="Y2089" i="69"/>
  <c r="X2089" i="69"/>
  <c r="W2089" i="69"/>
  <c r="V2089" i="69"/>
  <c r="U2089" i="69"/>
  <c r="AA2088" i="69"/>
  <c r="Z2088" i="69"/>
  <c r="Y2088" i="69"/>
  <c r="X2088" i="69"/>
  <c r="W2088" i="69"/>
  <c r="V2088" i="69"/>
  <c r="U2088" i="69"/>
  <c r="AA2087" i="69"/>
  <c r="Z2087" i="69"/>
  <c r="Y2087" i="69"/>
  <c r="X2087" i="69"/>
  <c r="W2087" i="69"/>
  <c r="V2087" i="69"/>
  <c r="U2087" i="69"/>
  <c r="AA2086" i="69"/>
  <c r="Z2086" i="69"/>
  <c r="Y2086" i="69"/>
  <c r="X2086" i="69"/>
  <c r="W2086" i="69"/>
  <c r="V2086" i="69"/>
  <c r="U2086" i="69"/>
  <c r="AA2085" i="69"/>
  <c r="Z2085" i="69"/>
  <c r="Y2085" i="69"/>
  <c r="X2085" i="69"/>
  <c r="W2085" i="69"/>
  <c r="V2085" i="69"/>
  <c r="U2085" i="69"/>
  <c r="AA2084" i="69"/>
  <c r="Z2084" i="69"/>
  <c r="Y2084" i="69"/>
  <c r="X2084" i="69"/>
  <c r="W2084" i="69"/>
  <c r="V2084" i="69"/>
  <c r="U2084" i="69"/>
  <c r="AA2083" i="69"/>
  <c r="Z2083" i="69"/>
  <c r="Y2083" i="69"/>
  <c r="X2083" i="69"/>
  <c r="W2083" i="69"/>
  <c r="V2083" i="69"/>
  <c r="U2083" i="69"/>
  <c r="AA2082" i="69"/>
  <c r="Z2082" i="69"/>
  <c r="Y2082" i="69"/>
  <c r="X2082" i="69"/>
  <c r="W2082" i="69"/>
  <c r="V2082" i="69"/>
  <c r="U2082" i="69"/>
  <c r="AA2081" i="69"/>
  <c r="Z2081" i="69"/>
  <c r="Y2081" i="69"/>
  <c r="X2081" i="69"/>
  <c r="W2081" i="69"/>
  <c r="V2081" i="69"/>
  <c r="U2081" i="69"/>
  <c r="AA2080" i="69"/>
  <c r="Z2080" i="69"/>
  <c r="Y2080" i="69"/>
  <c r="X2080" i="69"/>
  <c r="W2080" i="69"/>
  <c r="V2080" i="69"/>
  <c r="U2080" i="69"/>
  <c r="AA2079" i="69"/>
  <c r="Z2079" i="69"/>
  <c r="Y2079" i="69"/>
  <c r="X2079" i="69"/>
  <c r="W2079" i="69"/>
  <c r="V2079" i="69"/>
  <c r="U2079" i="69"/>
  <c r="AA2078" i="69"/>
  <c r="Z2078" i="69"/>
  <c r="Y2078" i="69"/>
  <c r="X2078" i="69"/>
  <c r="W2078" i="69"/>
  <c r="V2078" i="69"/>
  <c r="U2078" i="69"/>
  <c r="AA2077" i="69"/>
  <c r="Z2077" i="69"/>
  <c r="Y2077" i="69"/>
  <c r="X2077" i="69"/>
  <c r="W2077" i="69"/>
  <c r="V2077" i="69"/>
  <c r="U2077" i="69"/>
  <c r="AA2076" i="69"/>
  <c r="Z2076" i="69"/>
  <c r="Y2076" i="69"/>
  <c r="X2076" i="69"/>
  <c r="W2076" i="69"/>
  <c r="V2076" i="69"/>
  <c r="U2076" i="69"/>
  <c r="AA2075" i="69"/>
  <c r="Z2075" i="69"/>
  <c r="Y2075" i="69"/>
  <c r="X2075" i="69"/>
  <c r="W2075" i="69"/>
  <c r="V2075" i="69"/>
  <c r="U2075" i="69"/>
  <c r="AA2074" i="69"/>
  <c r="Z2074" i="69"/>
  <c r="Y2074" i="69"/>
  <c r="X2074" i="69"/>
  <c r="W2074" i="69"/>
  <c r="V2074" i="69"/>
  <c r="U2074" i="69"/>
  <c r="AA2073" i="69"/>
  <c r="Z2073" i="69"/>
  <c r="Y2073" i="69"/>
  <c r="X2073" i="69"/>
  <c r="W2073" i="69"/>
  <c r="V2073" i="69"/>
  <c r="U2073" i="69"/>
  <c r="AA2072" i="69"/>
  <c r="Z2072" i="69"/>
  <c r="Y2072" i="69"/>
  <c r="X2072" i="69"/>
  <c r="W2072" i="69"/>
  <c r="V2072" i="69"/>
  <c r="U2072" i="69"/>
  <c r="AA2071" i="69"/>
  <c r="Z2071" i="69"/>
  <c r="Y2071" i="69"/>
  <c r="X2071" i="69"/>
  <c r="W2071" i="69"/>
  <c r="V2071" i="69"/>
  <c r="U2071" i="69"/>
  <c r="AA2070" i="69"/>
  <c r="Z2070" i="69"/>
  <c r="Y2070" i="69"/>
  <c r="X2070" i="69"/>
  <c r="W2070" i="69"/>
  <c r="V2070" i="69"/>
  <c r="U2070" i="69"/>
  <c r="AA2069" i="69"/>
  <c r="Z2069" i="69"/>
  <c r="Y2069" i="69"/>
  <c r="X2069" i="69"/>
  <c r="W2069" i="69"/>
  <c r="V2069" i="69"/>
  <c r="U2069" i="69"/>
  <c r="AA2068" i="69"/>
  <c r="Z2068" i="69"/>
  <c r="Y2068" i="69"/>
  <c r="X2068" i="69"/>
  <c r="W2068" i="69"/>
  <c r="V2068" i="69"/>
  <c r="U2068" i="69"/>
  <c r="AA2067" i="69"/>
  <c r="Z2067" i="69"/>
  <c r="Y2067" i="69"/>
  <c r="X2067" i="69"/>
  <c r="W2067" i="69"/>
  <c r="V2067" i="69"/>
  <c r="U2067" i="69"/>
  <c r="AA2066" i="69"/>
  <c r="Z2066" i="69"/>
  <c r="Y2066" i="69"/>
  <c r="X2066" i="69"/>
  <c r="W2066" i="69"/>
  <c r="V2066" i="69"/>
  <c r="U2066" i="69"/>
  <c r="AA2065" i="69"/>
  <c r="Z2065" i="69"/>
  <c r="Y2065" i="69"/>
  <c r="X2065" i="69"/>
  <c r="W2065" i="69"/>
  <c r="V2065" i="69"/>
  <c r="U2065" i="69"/>
  <c r="AA2064" i="69"/>
  <c r="Z2064" i="69"/>
  <c r="Y2064" i="69"/>
  <c r="X2064" i="69"/>
  <c r="W2064" i="69"/>
  <c r="V2064" i="69"/>
  <c r="U2064" i="69"/>
  <c r="AA2063" i="69"/>
  <c r="Z2063" i="69"/>
  <c r="Y2063" i="69"/>
  <c r="X2063" i="69"/>
  <c r="W2063" i="69"/>
  <c r="V2063" i="69"/>
  <c r="U2063" i="69"/>
  <c r="AA2062" i="69"/>
  <c r="Z2062" i="69"/>
  <c r="Y2062" i="69"/>
  <c r="X2062" i="69"/>
  <c r="W2062" i="69"/>
  <c r="V2062" i="69"/>
  <c r="U2062" i="69"/>
  <c r="AA2061" i="69"/>
  <c r="Z2061" i="69"/>
  <c r="Y2061" i="69"/>
  <c r="X2061" i="69"/>
  <c r="W2061" i="69"/>
  <c r="V2061" i="69"/>
  <c r="U2061" i="69"/>
  <c r="AA2060" i="69"/>
  <c r="Z2060" i="69"/>
  <c r="Y2060" i="69"/>
  <c r="X2060" i="69"/>
  <c r="W2060" i="69"/>
  <c r="V2060" i="69"/>
  <c r="U2060" i="69"/>
  <c r="AA2059" i="69"/>
  <c r="Z2059" i="69"/>
  <c r="Y2059" i="69"/>
  <c r="X2059" i="69"/>
  <c r="W2059" i="69"/>
  <c r="V2059" i="69"/>
  <c r="U2059" i="69"/>
  <c r="AA2058" i="69"/>
  <c r="Z2058" i="69"/>
  <c r="Y2058" i="69"/>
  <c r="X2058" i="69"/>
  <c r="W2058" i="69"/>
  <c r="V2058" i="69"/>
  <c r="U2058" i="69"/>
  <c r="AA2057" i="69"/>
  <c r="Z2057" i="69"/>
  <c r="Y2057" i="69"/>
  <c r="X2057" i="69"/>
  <c r="W2057" i="69"/>
  <c r="V2057" i="69"/>
  <c r="U2057" i="69"/>
  <c r="AA2056" i="69"/>
  <c r="Z2056" i="69"/>
  <c r="Y2056" i="69"/>
  <c r="X2056" i="69"/>
  <c r="W2056" i="69"/>
  <c r="V2056" i="69"/>
  <c r="U2056" i="69"/>
  <c r="AA2055" i="69"/>
  <c r="Z2055" i="69"/>
  <c r="Y2055" i="69"/>
  <c r="X2055" i="69"/>
  <c r="W2055" i="69"/>
  <c r="V2055" i="69"/>
  <c r="U2055" i="69"/>
  <c r="AA2054" i="69"/>
  <c r="Z2054" i="69"/>
  <c r="Y2054" i="69"/>
  <c r="X2054" i="69"/>
  <c r="W2054" i="69"/>
  <c r="V2054" i="69"/>
  <c r="U2054" i="69"/>
  <c r="AA2053" i="69"/>
  <c r="Z2053" i="69"/>
  <c r="Y2053" i="69"/>
  <c r="X2053" i="69"/>
  <c r="W2053" i="69"/>
  <c r="V2053" i="69"/>
  <c r="U2053" i="69"/>
  <c r="AA2052" i="69"/>
  <c r="Z2052" i="69"/>
  <c r="Y2052" i="69"/>
  <c r="X2052" i="69"/>
  <c r="W2052" i="69"/>
  <c r="V2052" i="69"/>
  <c r="U2052" i="69"/>
  <c r="AA2051" i="69"/>
  <c r="Z2051" i="69"/>
  <c r="Y2051" i="69"/>
  <c r="X2051" i="69"/>
  <c r="W2051" i="69"/>
  <c r="V2051" i="69"/>
  <c r="U2051" i="69"/>
  <c r="AA2050" i="69"/>
  <c r="Z2050" i="69"/>
  <c r="Y2050" i="69"/>
  <c r="X2050" i="69"/>
  <c r="W2050" i="69"/>
  <c r="V2050" i="69"/>
  <c r="U2050" i="69"/>
  <c r="AA2049" i="69"/>
  <c r="Z2049" i="69"/>
  <c r="Y2049" i="69"/>
  <c r="X2049" i="69"/>
  <c r="W2049" i="69"/>
  <c r="V2049" i="69"/>
  <c r="U2049" i="69"/>
  <c r="AA2048" i="69"/>
  <c r="Z2048" i="69"/>
  <c r="Y2048" i="69"/>
  <c r="X2048" i="69"/>
  <c r="W2048" i="69"/>
  <c r="V2048" i="69"/>
  <c r="U2048" i="69"/>
  <c r="AA2047" i="69"/>
  <c r="Z2047" i="69"/>
  <c r="Y2047" i="69"/>
  <c r="X2047" i="69"/>
  <c r="W2047" i="69"/>
  <c r="V2047" i="69"/>
  <c r="U2047" i="69"/>
  <c r="AA2046" i="69"/>
  <c r="Z2046" i="69"/>
  <c r="Y2046" i="69"/>
  <c r="X2046" i="69"/>
  <c r="W2046" i="69"/>
  <c r="V2046" i="69"/>
  <c r="U2046" i="69"/>
  <c r="AA2045" i="69"/>
  <c r="Z2045" i="69"/>
  <c r="Y2045" i="69"/>
  <c r="X2045" i="69"/>
  <c r="W2045" i="69"/>
  <c r="V2045" i="69"/>
  <c r="U2045" i="69"/>
  <c r="AA2044" i="69"/>
  <c r="Z2044" i="69"/>
  <c r="Y2044" i="69"/>
  <c r="X2044" i="69"/>
  <c r="W2044" i="69"/>
  <c r="V2044" i="69"/>
  <c r="U2044" i="69"/>
  <c r="AA2043" i="69"/>
  <c r="Z2043" i="69"/>
  <c r="Y2043" i="69"/>
  <c r="X2043" i="69"/>
  <c r="W2043" i="69"/>
  <c r="V2043" i="69"/>
  <c r="U2043" i="69"/>
  <c r="AA2042" i="69"/>
  <c r="Z2042" i="69"/>
  <c r="Y2042" i="69"/>
  <c r="X2042" i="69"/>
  <c r="W2042" i="69"/>
  <c r="V2042" i="69"/>
  <c r="U2042" i="69"/>
  <c r="AA2041" i="69"/>
  <c r="Z2041" i="69"/>
  <c r="Y2041" i="69"/>
  <c r="X2041" i="69"/>
  <c r="W2041" i="69"/>
  <c r="V2041" i="69"/>
  <c r="U2041" i="69"/>
  <c r="AA2040" i="69"/>
  <c r="Z2040" i="69"/>
  <c r="Y2040" i="69"/>
  <c r="X2040" i="69"/>
  <c r="W2040" i="69"/>
  <c r="V2040" i="69"/>
  <c r="U2040" i="69"/>
  <c r="AA2039" i="69"/>
  <c r="Z2039" i="69"/>
  <c r="Y2039" i="69"/>
  <c r="X2039" i="69"/>
  <c r="W2039" i="69"/>
  <c r="V2039" i="69"/>
  <c r="U2039" i="69"/>
  <c r="AA2038" i="69"/>
  <c r="Z2038" i="69"/>
  <c r="Y2038" i="69"/>
  <c r="X2038" i="69"/>
  <c r="W2038" i="69"/>
  <c r="V2038" i="69"/>
  <c r="U2038" i="69"/>
  <c r="AA2037" i="69"/>
  <c r="Z2037" i="69"/>
  <c r="Y2037" i="69"/>
  <c r="X2037" i="69"/>
  <c r="W2037" i="69"/>
  <c r="V2037" i="69"/>
  <c r="U2037" i="69"/>
  <c r="AA2036" i="69"/>
  <c r="Z2036" i="69"/>
  <c r="Y2036" i="69"/>
  <c r="X2036" i="69"/>
  <c r="W2036" i="69"/>
  <c r="V2036" i="69"/>
  <c r="U2036" i="69"/>
  <c r="AA2035" i="69"/>
  <c r="Z2035" i="69"/>
  <c r="Y2035" i="69"/>
  <c r="X2035" i="69"/>
  <c r="W2035" i="69"/>
  <c r="V2035" i="69"/>
  <c r="U2035" i="69"/>
  <c r="AA2034" i="69"/>
  <c r="Z2034" i="69"/>
  <c r="Y2034" i="69"/>
  <c r="X2034" i="69"/>
  <c r="W2034" i="69"/>
  <c r="V2034" i="69"/>
  <c r="U2034" i="69"/>
  <c r="AA2033" i="69"/>
  <c r="Z2033" i="69"/>
  <c r="Y2033" i="69"/>
  <c r="X2033" i="69"/>
  <c r="W2033" i="69"/>
  <c r="V2033" i="69"/>
  <c r="U2033" i="69"/>
  <c r="AA2032" i="69"/>
  <c r="Z2032" i="69"/>
  <c r="Y2032" i="69"/>
  <c r="X2032" i="69"/>
  <c r="W2032" i="69"/>
  <c r="V2032" i="69"/>
  <c r="U2032" i="69"/>
  <c r="AA2031" i="69"/>
  <c r="Z2031" i="69"/>
  <c r="Y2031" i="69"/>
  <c r="X2031" i="69"/>
  <c r="W2031" i="69"/>
  <c r="V2031" i="69"/>
  <c r="U2031" i="69"/>
  <c r="AA2030" i="69"/>
  <c r="Z2030" i="69"/>
  <c r="Y2030" i="69"/>
  <c r="X2030" i="69"/>
  <c r="W2030" i="69"/>
  <c r="V2030" i="69"/>
  <c r="U2030" i="69"/>
  <c r="AA2029" i="69"/>
  <c r="Z2029" i="69"/>
  <c r="Y2029" i="69"/>
  <c r="X2029" i="69"/>
  <c r="W2029" i="69"/>
  <c r="V2029" i="69"/>
  <c r="U2029" i="69"/>
  <c r="AA2028" i="69"/>
  <c r="Z2028" i="69"/>
  <c r="Y2028" i="69"/>
  <c r="X2028" i="69"/>
  <c r="W2028" i="69"/>
  <c r="V2028" i="69"/>
  <c r="U2028" i="69"/>
  <c r="AA2027" i="69"/>
  <c r="Z2027" i="69"/>
  <c r="Y2027" i="69"/>
  <c r="X2027" i="69"/>
  <c r="W2027" i="69"/>
  <c r="V2027" i="69"/>
  <c r="U2027" i="69"/>
  <c r="AA2026" i="69"/>
  <c r="Z2026" i="69"/>
  <c r="Y2026" i="69"/>
  <c r="X2026" i="69"/>
  <c r="W2026" i="69"/>
  <c r="V2026" i="69"/>
  <c r="U2026" i="69"/>
  <c r="AA2025" i="69"/>
  <c r="Z2025" i="69"/>
  <c r="Y2025" i="69"/>
  <c r="X2025" i="69"/>
  <c r="W2025" i="69"/>
  <c r="V2025" i="69"/>
  <c r="U2025" i="69"/>
  <c r="AA2024" i="69"/>
  <c r="Z2024" i="69"/>
  <c r="Y2024" i="69"/>
  <c r="X2024" i="69"/>
  <c r="W2024" i="69"/>
  <c r="V2024" i="69"/>
  <c r="U2024" i="69"/>
  <c r="AA2023" i="69"/>
  <c r="Z2023" i="69"/>
  <c r="Y2023" i="69"/>
  <c r="X2023" i="69"/>
  <c r="W2023" i="69"/>
  <c r="V2023" i="69"/>
  <c r="U2023" i="69"/>
  <c r="AA2022" i="69"/>
  <c r="Z2022" i="69"/>
  <c r="Y2022" i="69"/>
  <c r="X2022" i="69"/>
  <c r="W2022" i="69"/>
  <c r="V2022" i="69"/>
  <c r="U2022" i="69"/>
  <c r="AA2021" i="69"/>
  <c r="Z2021" i="69"/>
  <c r="Y2021" i="69"/>
  <c r="X2021" i="69"/>
  <c r="W2021" i="69"/>
  <c r="V2021" i="69"/>
  <c r="U2021" i="69"/>
  <c r="AA2020" i="69"/>
  <c r="Z2020" i="69"/>
  <c r="Y2020" i="69"/>
  <c r="X2020" i="69"/>
  <c r="W2020" i="69"/>
  <c r="V2020" i="69"/>
  <c r="U2020" i="69"/>
  <c r="AA2019" i="69"/>
  <c r="Z2019" i="69"/>
  <c r="Y2019" i="69"/>
  <c r="X2019" i="69"/>
  <c r="W2019" i="69"/>
  <c r="V2019" i="69"/>
  <c r="U2019" i="69"/>
  <c r="AA2018" i="69"/>
  <c r="Z2018" i="69"/>
  <c r="Y2018" i="69"/>
  <c r="X2018" i="69"/>
  <c r="W2018" i="69"/>
  <c r="V2018" i="69"/>
  <c r="U2018" i="69"/>
  <c r="AA2017" i="69"/>
  <c r="Z2017" i="69"/>
  <c r="Y2017" i="69"/>
  <c r="X2017" i="69"/>
  <c r="W2017" i="69"/>
  <c r="V2017" i="69"/>
  <c r="U2017" i="69"/>
  <c r="AA2016" i="69"/>
  <c r="Z2016" i="69"/>
  <c r="Y2016" i="69"/>
  <c r="X2016" i="69"/>
  <c r="W2016" i="69"/>
  <c r="V2016" i="69"/>
  <c r="U2016" i="69"/>
  <c r="AA2015" i="69"/>
  <c r="Z2015" i="69"/>
  <c r="Y2015" i="69"/>
  <c r="X2015" i="69"/>
  <c r="W2015" i="69"/>
  <c r="V2015" i="69"/>
  <c r="U2015" i="69"/>
  <c r="AA2014" i="69"/>
  <c r="Z2014" i="69"/>
  <c r="Y2014" i="69"/>
  <c r="X2014" i="69"/>
  <c r="W2014" i="69"/>
  <c r="V2014" i="69"/>
  <c r="U2014" i="69"/>
  <c r="AA2013" i="69"/>
  <c r="Z2013" i="69"/>
  <c r="Y2013" i="69"/>
  <c r="X2013" i="69"/>
  <c r="W2013" i="69"/>
  <c r="V2013" i="69"/>
  <c r="U2013" i="69"/>
  <c r="AA2012" i="69"/>
  <c r="Z2012" i="69"/>
  <c r="Y2012" i="69"/>
  <c r="X2012" i="69"/>
  <c r="W2012" i="69"/>
  <c r="V2012" i="69"/>
  <c r="U2012" i="69"/>
  <c r="AA2011" i="69"/>
  <c r="Z2011" i="69"/>
  <c r="Y2011" i="69"/>
  <c r="X2011" i="69"/>
  <c r="W2011" i="69"/>
  <c r="V2011" i="69"/>
  <c r="U2011" i="69"/>
  <c r="AA2010" i="69"/>
  <c r="Z2010" i="69"/>
  <c r="Y2010" i="69"/>
  <c r="X2010" i="69"/>
  <c r="W2010" i="69"/>
  <c r="V2010" i="69"/>
  <c r="U2010" i="69"/>
  <c r="AA2009" i="69"/>
  <c r="Z2009" i="69"/>
  <c r="Y2009" i="69"/>
  <c r="X2009" i="69"/>
  <c r="W2009" i="69"/>
  <c r="V2009" i="69"/>
  <c r="U2009" i="69"/>
  <c r="AA2008" i="69"/>
  <c r="Z2008" i="69"/>
  <c r="Y2008" i="69"/>
  <c r="X2008" i="69"/>
  <c r="W2008" i="69"/>
  <c r="V2008" i="69"/>
  <c r="U2008" i="69"/>
  <c r="AA2007" i="69"/>
  <c r="Z2007" i="69"/>
  <c r="Y2007" i="69"/>
  <c r="X2007" i="69"/>
  <c r="W2007" i="69"/>
  <c r="V2007" i="69"/>
  <c r="U2007" i="69"/>
  <c r="AA2006" i="69"/>
  <c r="Z2006" i="69"/>
  <c r="Y2006" i="69"/>
  <c r="X2006" i="69"/>
  <c r="W2006" i="69"/>
  <c r="V2006" i="69"/>
  <c r="U2006" i="69"/>
  <c r="AA2005" i="69"/>
  <c r="Z2005" i="69"/>
  <c r="Y2005" i="69"/>
  <c r="X2005" i="69"/>
  <c r="W2005" i="69"/>
  <c r="V2005" i="69"/>
  <c r="U2005" i="69"/>
  <c r="AA2004" i="69"/>
  <c r="Z2004" i="69"/>
  <c r="Y2004" i="69"/>
  <c r="X2004" i="69"/>
  <c r="W2004" i="69"/>
  <c r="V2004" i="69"/>
  <c r="U2004" i="69"/>
  <c r="AA2003" i="69"/>
  <c r="Z2003" i="69"/>
  <c r="Y2003" i="69"/>
  <c r="X2003" i="69"/>
  <c r="W2003" i="69"/>
  <c r="V2003" i="69"/>
  <c r="U2003" i="69"/>
  <c r="AA2002" i="69"/>
  <c r="Z2002" i="69"/>
  <c r="Y2002" i="69"/>
  <c r="X2002" i="69"/>
  <c r="W2002" i="69"/>
  <c r="V2002" i="69"/>
  <c r="U2002" i="69"/>
  <c r="AA2001" i="69"/>
  <c r="Z2001" i="69"/>
  <c r="Y2001" i="69"/>
  <c r="X2001" i="69"/>
  <c r="W2001" i="69"/>
  <c r="V2001" i="69"/>
  <c r="U2001" i="69"/>
  <c r="AA2000" i="69"/>
  <c r="Z2000" i="69"/>
  <c r="Y2000" i="69"/>
  <c r="X2000" i="69"/>
  <c r="W2000" i="69"/>
  <c r="V2000" i="69"/>
  <c r="U2000" i="69"/>
  <c r="AA1999" i="69"/>
  <c r="Z1999" i="69"/>
  <c r="Y1999" i="69"/>
  <c r="X1999" i="69"/>
  <c r="W1999" i="69"/>
  <c r="V1999" i="69"/>
  <c r="U1999" i="69"/>
  <c r="AA1998" i="69"/>
  <c r="Z1998" i="69"/>
  <c r="Y1998" i="69"/>
  <c r="X1998" i="69"/>
  <c r="W1998" i="69"/>
  <c r="V1998" i="69"/>
  <c r="U1998" i="69"/>
  <c r="AA1997" i="69"/>
  <c r="Z1997" i="69"/>
  <c r="Y1997" i="69"/>
  <c r="X1997" i="69"/>
  <c r="W1997" i="69"/>
  <c r="V1997" i="69"/>
  <c r="U1997" i="69"/>
  <c r="AA1996" i="69"/>
  <c r="Z1996" i="69"/>
  <c r="Y1996" i="69"/>
  <c r="X1996" i="69"/>
  <c r="W1996" i="69"/>
  <c r="V1996" i="69"/>
  <c r="U1996" i="69"/>
  <c r="AA1995" i="69"/>
  <c r="Z1995" i="69"/>
  <c r="Y1995" i="69"/>
  <c r="X1995" i="69"/>
  <c r="W1995" i="69"/>
  <c r="V1995" i="69"/>
  <c r="U1995" i="69"/>
  <c r="AA1994" i="69"/>
  <c r="Z1994" i="69"/>
  <c r="Y1994" i="69"/>
  <c r="X1994" i="69"/>
  <c r="W1994" i="69"/>
  <c r="V1994" i="69"/>
  <c r="U1994" i="69"/>
  <c r="AA1993" i="69"/>
  <c r="Z1993" i="69"/>
  <c r="Y1993" i="69"/>
  <c r="X1993" i="69"/>
  <c r="W1993" i="69"/>
  <c r="V1993" i="69"/>
  <c r="U1993" i="69"/>
  <c r="AA1992" i="69"/>
  <c r="Z1992" i="69"/>
  <c r="Y1992" i="69"/>
  <c r="X1992" i="69"/>
  <c r="W1992" i="69"/>
  <c r="V1992" i="69"/>
  <c r="U1992" i="69"/>
  <c r="AA1991" i="69"/>
  <c r="Z1991" i="69"/>
  <c r="Y1991" i="69"/>
  <c r="X1991" i="69"/>
  <c r="W1991" i="69"/>
  <c r="V1991" i="69"/>
  <c r="U1991" i="69"/>
  <c r="AA1990" i="69"/>
  <c r="Z1990" i="69"/>
  <c r="Y1990" i="69"/>
  <c r="X1990" i="69"/>
  <c r="W1990" i="69"/>
  <c r="V1990" i="69"/>
  <c r="U1990" i="69"/>
  <c r="AA1989" i="69"/>
  <c r="Z1989" i="69"/>
  <c r="Y1989" i="69"/>
  <c r="X1989" i="69"/>
  <c r="W1989" i="69"/>
  <c r="V1989" i="69"/>
  <c r="U1989" i="69"/>
  <c r="AA1988" i="69"/>
  <c r="Z1988" i="69"/>
  <c r="Y1988" i="69"/>
  <c r="X1988" i="69"/>
  <c r="W1988" i="69"/>
  <c r="V1988" i="69"/>
  <c r="U1988" i="69"/>
  <c r="AA1987" i="69"/>
  <c r="Z1987" i="69"/>
  <c r="Y1987" i="69"/>
  <c r="X1987" i="69"/>
  <c r="W1987" i="69"/>
  <c r="V1987" i="69"/>
  <c r="U1987" i="69"/>
  <c r="AA1986" i="69"/>
  <c r="Z1986" i="69"/>
  <c r="Y1986" i="69"/>
  <c r="X1986" i="69"/>
  <c r="W1986" i="69"/>
  <c r="V1986" i="69"/>
  <c r="U1986" i="69"/>
  <c r="AA1985" i="69"/>
  <c r="Z1985" i="69"/>
  <c r="Y1985" i="69"/>
  <c r="X1985" i="69"/>
  <c r="W1985" i="69"/>
  <c r="V1985" i="69"/>
  <c r="U1985" i="69"/>
  <c r="AA1984" i="69"/>
  <c r="Z1984" i="69"/>
  <c r="Y1984" i="69"/>
  <c r="X1984" i="69"/>
  <c r="W1984" i="69"/>
  <c r="V1984" i="69"/>
  <c r="U1984" i="69"/>
  <c r="AA1983" i="69"/>
  <c r="Z1983" i="69"/>
  <c r="Y1983" i="69"/>
  <c r="X1983" i="69"/>
  <c r="W1983" i="69"/>
  <c r="V1983" i="69"/>
  <c r="U1983" i="69"/>
  <c r="AA1982" i="69"/>
  <c r="Z1982" i="69"/>
  <c r="Y1982" i="69"/>
  <c r="X1982" i="69"/>
  <c r="W1982" i="69"/>
  <c r="V1982" i="69"/>
  <c r="U1982" i="69"/>
  <c r="AA1981" i="69"/>
  <c r="Z1981" i="69"/>
  <c r="Y1981" i="69"/>
  <c r="X1981" i="69"/>
  <c r="W1981" i="69"/>
  <c r="V1981" i="69"/>
  <c r="U1981" i="69"/>
  <c r="AA1980" i="69"/>
  <c r="Z1980" i="69"/>
  <c r="Y1980" i="69"/>
  <c r="X1980" i="69"/>
  <c r="W1980" i="69"/>
  <c r="V1980" i="69"/>
  <c r="U1980" i="69"/>
  <c r="AA1979" i="69"/>
  <c r="Z1979" i="69"/>
  <c r="Y1979" i="69"/>
  <c r="X1979" i="69"/>
  <c r="W1979" i="69"/>
  <c r="V1979" i="69"/>
  <c r="U1979" i="69"/>
  <c r="AA1978" i="69"/>
  <c r="Z1978" i="69"/>
  <c r="Y1978" i="69"/>
  <c r="X1978" i="69"/>
  <c r="W1978" i="69"/>
  <c r="V1978" i="69"/>
  <c r="U1978" i="69"/>
  <c r="AA1977" i="69"/>
  <c r="Z1977" i="69"/>
  <c r="Y1977" i="69"/>
  <c r="X1977" i="69"/>
  <c r="W1977" i="69"/>
  <c r="V1977" i="69"/>
  <c r="U1977" i="69"/>
  <c r="AA1976" i="69"/>
  <c r="Z1976" i="69"/>
  <c r="Y1976" i="69"/>
  <c r="X1976" i="69"/>
  <c r="W1976" i="69"/>
  <c r="V1976" i="69"/>
  <c r="U1976" i="69"/>
  <c r="AA1975" i="69"/>
  <c r="Z1975" i="69"/>
  <c r="Y1975" i="69"/>
  <c r="X1975" i="69"/>
  <c r="W1975" i="69"/>
  <c r="V1975" i="69"/>
  <c r="U1975" i="69"/>
  <c r="AA1974" i="69"/>
  <c r="Z1974" i="69"/>
  <c r="Y1974" i="69"/>
  <c r="X1974" i="69"/>
  <c r="W1974" i="69"/>
  <c r="V1974" i="69"/>
  <c r="U1974" i="69"/>
  <c r="AA1973" i="69"/>
  <c r="Z1973" i="69"/>
  <c r="Y1973" i="69"/>
  <c r="X1973" i="69"/>
  <c r="W1973" i="69"/>
  <c r="V1973" i="69"/>
  <c r="U1973" i="69"/>
  <c r="AA1972" i="69"/>
  <c r="Z1972" i="69"/>
  <c r="Y1972" i="69"/>
  <c r="X1972" i="69"/>
  <c r="W1972" i="69"/>
  <c r="V1972" i="69"/>
  <c r="U1972" i="69"/>
  <c r="AA1971" i="69"/>
  <c r="Z1971" i="69"/>
  <c r="Y1971" i="69"/>
  <c r="X1971" i="69"/>
  <c r="W1971" i="69"/>
  <c r="V1971" i="69"/>
  <c r="U1971" i="69"/>
  <c r="AA1970" i="69"/>
  <c r="Z1970" i="69"/>
  <c r="Y1970" i="69"/>
  <c r="X1970" i="69"/>
  <c r="W1970" i="69"/>
  <c r="V1970" i="69"/>
  <c r="U1970" i="69"/>
  <c r="AA1969" i="69"/>
  <c r="Z1969" i="69"/>
  <c r="Y1969" i="69"/>
  <c r="X1969" i="69"/>
  <c r="W1969" i="69"/>
  <c r="V1969" i="69"/>
  <c r="U1969" i="69"/>
  <c r="AA1968" i="69"/>
  <c r="Z1968" i="69"/>
  <c r="Y1968" i="69"/>
  <c r="X1968" i="69"/>
  <c r="W1968" i="69"/>
  <c r="V1968" i="69"/>
  <c r="U1968" i="69"/>
  <c r="AA1967" i="69"/>
  <c r="Z1967" i="69"/>
  <c r="Y1967" i="69"/>
  <c r="X1967" i="69"/>
  <c r="W1967" i="69"/>
  <c r="V1967" i="69"/>
  <c r="U1967" i="69"/>
  <c r="AA1966" i="69"/>
  <c r="Z1966" i="69"/>
  <c r="Y1966" i="69"/>
  <c r="X1966" i="69"/>
  <c r="W1966" i="69"/>
  <c r="V1966" i="69"/>
  <c r="U1966" i="69"/>
  <c r="AA1965" i="69"/>
  <c r="Z1965" i="69"/>
  <c r="Y1965" i="69"/>
  <c r="X1965" i="69"/>
  <c r="W1965" i="69"/>
  <c r="V1965" i="69"/>
  <c r="U1965" i="69"/>
  <c r="AA1964" i="69"/>
  <c r="Z1964" i="69"/>
  <c r="Y1964" i="69"/>
  <c r="X1964" i="69"/>
  <c r="W1964" i="69"/>
  <c r="V1964" i="69"/>
  <c r="U1964" i="69"/>
  <c r="AA1963" i="69"/>
  <c r="Z1963" i="69"/>
  <c r="Y1963" i="69"/>
  <c r="X1963" i="69"/>
  <c r="W1963" i="69"/>
  <c r="V1963" i="69"/>
  <c r="U1963" i="69"/>
  <c r="AA1962" i="69"/>
  <c r="Z1962" i="69"/>
  <c r="Y1962" i="69"/>
  <c r="X1962" i="69"/>
  <c r="W1962" i="69"/>
  <c r="V1962" i="69"/>
  <c r="U1962" i="69"/>
  <c r="AA1961" i="69"/>
  <c r="Z1961" i="69"/>
  <c r="Y1961" i="69"/>
  <c r="X1961" i="69"/>
  <c r="W1961" i="69"/>
  <c r="V1961" i="69"/>
  <c r="U1961" i="69"/>
  <c r="AA1960" i="69"/>
  <c r="Z1960" i="69"/>
  <c r="Y1960" i="69"/>
  <c r="X1960" i="69"/>
  <c r="W1960" i="69"/>
  <c r="V1960" i="69"/>
  <c r="U1960" i="69"/>
  <c r="AA1959" i="69"/>
  <c r="Z1959" i="69"/>
  <c r="Y1959" i="69"/>
  <c r="X1959" i="69"/>
  <c r="W1959" i="69"/>
  <c r="V1959" i="69"/>
  <c r="U1959" i="69"/>
  <c r="AA1958" i="69"/>
  <c r="Z1958" i="69"/>
  <c r="Y1958" i="69"/>
  <c r="X1958" i="69"/>
  <c r="W1958" i="69"/>
  <c r="V1958" i="69"/>
  <c r="U1958" i="69"/>
  <c r="AA1957" i="69"/>
  <c r="Z1957" i="69"/>
  <c r="Y1957" i="69"/>
  <c r="X1957" i="69"/>
  <c r="W1957" i="69"/>
  <c r="V1957" i="69"/>
  <c r="U1957" i="69"/>
  <c r="AA1956" i="69"/>
  <c r="Z1956" i="69"/>
  <c r="Y1956" i="69"/>
  <c r="X1956" i="69"/>
  <c r="W1956" i="69"/>
  <c r="V1956" i="69"/>
  <c r="U1956" i="69"/>
  <c r="AA1955" i="69"/>
  <c r="Z1955" i="69"/>
  <c r="Y1955" i="69"/>
  <c r="X1955" i="69"/>
  <c r="W1955" i="69"/>
  <c r="V1955" i="69"/>
  <c r="U1955" i="69"/>
  <c r="AA1954" i="69"/>
  <c r="Z1954" i="69"/>
  <c r="Y1954" i="69"/>
  <c r="X1954" i="69"/>
  <c r="W1954" i="69"/>
  <c r="V1954" i="69"/>
  <c r="U1954" i="69"/>
  <c r="AA1953" i="69"/>
  <c r="Z1953" i="69"/>
  <c r="Y1953" i="69"/>
  <c r="X1953" i="69"/>
  <c r="W1953" i="69"/>
  <c r="V1953" i="69"/>
  <c r="U1953" i="69"/>
  <c r="AA1952" i="69"/>
  <c r="Z1952" i="69"/>
  <c r="Y1952" i="69"/>
  <c r="X1952" i="69"/>
  <c r="W1952" i="69"/>
  <c r="V1952" i="69"/>
  <c r="U1952" i="69"/>
  <c r="AA1951" i="69"/>
  <c r="Z1951" i="69"/>
  <c r="Y1951" i="69"/>
  <c r="X1951" i="69"/>
  <c r="W1951" i="69"/>
  <c r="V1951" i="69"/>
  <c r="U1951" i="69"/>
  <c r="AA1950" i="69"/>
  <c r="Z1950" i="69"/>
  <c r="Y1950" i="69"/>
  <c r="X1950" i="69"/>
  <c r="W1950" i="69"/>
  <c r="V1950" i="69"/>
  <c r="U1950" i="69"/>
  <c r="AA1949" i="69"/>
  <c r="Z1949" i="69"/>
  <c r="Y1949" i="69"/>
  <c r="X1949" i="69"/>
  <c r="W1949" i="69"/>
  <c r="V1949" i="69"/>
  <c r="U1949" i="69"/>
  <c r="AA1948" i="69"/>
  <c r="Z1948" i="69"/>
  <c r="Y1948" i="69"/>
  <c r="X1948" i="69"/>
  <c r="W1948" i="69"/>
  <c r="V1948" i="69"/>
  <c r="U1948" i="69"/>
  <c r="AA1947" i="69"/>
  <c r="Z1947" i="69"/>
  <c r="Y1947" i="69"/>
  <c r="X1947" i="69"/>
  <c r="W1947" i="69"/>
  <c r="V1947" i="69"/>
  <c r="U1947" i="69"/>
  <c r="AA1946" i="69"/>
  <c r="Z1946" i="69"/>
  <c r="Y1946" i="69"/>
  <c r="X1946" i="69"/>
  <c r="W1946" i="69"/>
  <c r="V1946" i="69"/>
  <c r="U1946" i="69"/>
  <c r="AA1945" i="69"/>
  <c r="Z1945" i="69"/>
  <c r="Y1945" i="69"/>
  <c r="X1945" i="69"/>
  <c r="W1945" i="69"/>
  <c r="V1945" i="69"/>
  <c r="U1945" i="69"/>
  <c r="AA1944" i="69"/>
  <c r="Z1944" i="69"/>
  <c r="Y1944" i="69"/>
  <c r="X1944" i="69"/>
  <c r="W1944" i="69"/>
  <c r="V1944" i="69"/>
  <c r="U1944" i="69"/>
  <c r="AA1943" i="69"/>
  <c r="Z1943" i="69"/>
  <c r="Y1943" i="69"/>
  <c r="X1943" i="69"/>
  <c r="W1943" i="69"/>
  <c r="V1943" i="69"/>
  <c r="U1943" i="69"/>
  <c r="AA1942" i="69"/>
  <c r="Z1942" i="69"/>
  <c r="Y1942" i="69"/>
  <c r="X1942" i="69"/>
  <c r="W1942" i="69"/>
  <c r="V1942" i="69"/>
  <c r="U1942" i="69"/>
  <c r="AA1941" i="69"/>
  <c r="Z1941" i="69"/>
  <c r="Y1941" i="69"/>
  <c r="X1941" i="69"/>
  <c r="W1941" i="69"/>
  <c r="V1941" i="69"/>
  <c r="U1941" i="69"/>
  <c r="AA1940" i="69"/>
  <c r="Z1940" i="69"/>
  <c r="Y1940" i="69"/>
  <c r="X1940" i="69"/>
  <c r="W1940" i="69"/>
  <c r="V1940" i="69"/>
  <c r="U1940" i="69"/>
  <c r="AA1939" i="69"/>
  <c r="Z1939" i="69"/>
  <c r="Y1939" i="69"/>
  <c r="X1939" i="69"/>
  <c r="W1939" i="69"/>
  <c r="V1939" i="69"/>
  <c r="U1939" i="69"/>
  <c r="AA1938" i="69"/>
  <c r="Z1938" i="69"/>
  <c r="Y1938" i="69"/>
  <c r="X1938" i="69"/>
  <c r="W1938" i="69"/>
  <c r="V1938" i="69"/>
  <c r="U1938" i="69"/>
  <c r="AA1937" i="69"/>
  <c r="Z1937" i="69"/>
  <c r="Y1937" i="69"/>
  <c r="X1937" i="69"/>
  <c r="W1937" i="69"/>
  <c r="V1937" i="69"/>
  <c r="U1937" i="69"/>
  <c r="AA1936" i="69"/>
  <c r="Z1936" i="69"/>
  <c r="Y1936" i="69"/>
  <c r="X1936" i="69"/>
  <c r="W1936" i="69"/>
  <c r="V1936" i="69"/>
  <c r="U1936" i="69"/>
  <c r="AA1935" i="69"/>
  <c r="Z1935" i="69"/>
  <c r="Y1935" i="69"/>
  <c r="X1935" i="69"/>
  <c r="W1935" i="69"/>
  <c r="V1935" i="69"/>
  <c r="U1935" i="69"/>
  <c r="AA1934" i="69"/>
  <c r="Z1934" i="69"/>
  <c r="Y1934" i="69"/>
  <c r="X1934" i="69"/>
  <c r="W1934" i="69"/>
  <c r="V1934" i="69"/>
  <c r="U1934" i="69"/>
  <c r="AA1933" i="69"/>
  <c r="Z1933" i="69"/>
  <c r="Y1933" i="69"/>
  <c r="X1933" i="69"/>
  <c r="W1933" i="69"/>
  <c r="V1933" i="69"/>
  <c r="U1933" i="69"/>
  <c r="AA1932" i="69"/>
  <c r="Z1932" i="69"/>
  <c r="Y1932" i="69"/>
  <c r="X1932" i="69"/>
  <c r="W1932" i="69"/>
  <c r="V1932" i="69"/>
  <c r="U1932" i="69"/>
  <c r="AA1931" i="69"/>
  <c r="Z1931" i="69"/>
  <c r="Y1931" i="69"/>
  <c r="X1931" i="69"/>
  <c r="W1931" i="69"/>
  <c r="V1931" i="69"/>
  <c r="U1931" i="69"/>
  <c r="AA1930" i="69"/>
  <c r="Z1930" i="69"/>
  <c r="Y1930" i="69"/>
  <c r="X1930" i="69"/>
  <c r="W1930" i="69"/>
  <c r="V1930" i="69"/>
  <c r="U1930" i="69"/>
  <c r="AA1929" i="69"/>
  <c r="Z1929" i="69"/>
  <c r="Y1929" i="69"/>
  <c r="X1929" i="69"/>
  <c r="W1929" i="69"/>
  <c r="V1929" i="69"/>
  <c r="U1929" i="69"/>
  <c r="AA1928" i="69"/>
  <c r="Z1928" i="69"/>
  <c r="Y1928" i="69"/>
  <c r="X1928" i="69"/>
  <c r="W1928" i="69"/>
  <c r="V1928" i="69"/>
  <c r="U1928" i="69"/>
  <c r="AA1927" i="69"/>
  <c r="Z1927" i="69"/>
  <c r="Y1927" i="69"/>
  <c r="X1927" i="69"/>
  <c r="W1927" i="69"/>
  <c r="V1927" i="69"/>
  <c r="U1927" i="69"/>
  <c r="AA1926" i="69"/>
  <c r="Z1926" i="69"/>
  <c r="Y1926" i="69"/>
  <c r="X1926" i="69"/>
  <c r="W1926" i="69"/>
  <c r="V1926" i="69"/>
  <c r="U1926" i="69"/>
  <c r="AA1925" i="69"/>
  <c r="Z1925" i="69"/>
  <c r="Y1925" i="69"/>
  <c r="X1925" i="69"/>
  <c r="W1925" i="69"/>
  <c r="V1925" i="69"/>
  <c r="U1925" i="69"/>
  <c r="AA1924" i="69"/>
  <c r="Z1924" i="69"/>
  <c r="Y1924" i="69"/>
  <c r="X1924" i="69"/>
  <c r="W1924" i="69"/>
  <c r="V1924" i="69"/>
  <c r="U1924" i="69"/>
  <c r="AA1923" i="69"/>
  <c r="Z1923" i="69"/>
  <c r="Y1923" i="69"/>
  <c r="X1923" i="69"/>
  <c r="W1923" i="69"/>
  <c r="V1923" i="69"/>
  <c r="U1923" i="69"/>
  <c r="AA1922" i="69"/>
  <c r="Z1922" i="69"/>
  <c r="Y1922" i="69"/>
  <c r="X1922" i="69"/>
  <c r="W1922" i="69"/>
  <c r="V1922" i="69"/>
  <c r="U1922" i="69"/>
  <c r="AA1921" i="69"/>
  <c r="Z1921" i="69"/>
  <c r="Y1921" i="69"/>
  <c r="X1921" i="69"/>
  <c r="W1921" i="69"/>
  <c r="V1921" i="69"/>
  <c r="U1921" i="69"/>
  <c r="AA1920" i="69"/>
  <c r="Z1920" i="69"/>
  <c r="Y1920" i="69"/>
  <c r="X1920" i="69"/>
  <c r="W1920" i="69"/>
  <c r="V1920" i="69"/>
  <c r="U1920" i="69"/>
  <c r="AA1919" i="69"/>
  <c r="Z1919" i="69"/>
  <c r="Y1919" i="69"/>
  <c r="X1919" i="69"/>
  <c r="W1919" i="69"/>
  <c r="V1919" i="69"/>
  <c r="U1919" i="69"/>
  <c r="AA1918" i="69"/>
  <c r="Z1918" i="69"/>
  <c r="Y1918" i="69"/>
  <c r="X1918" i="69"/>
  <c r="W1918" i="69"/>
  <c r="V1918" i="69"/>
  <c r="U1918" i="69"/>
  <c r="AA1917" i="69"/>
  <c r="Z1917" i="69"/>
  <c r="Y1917" i="69"/>
  <c r="X1917" i="69"/>
  <c r="W1917" i="69"/>
  <c r="V1917" i="69"/>
  <c r="U1917" i="69"/>
  <c r="AA1916" i="69"/>
  <c r="Z1916" i="69"/>
  <c r="Y1916" i="69"/>
  <c r="X1916" i="69"/>
  <c r="W1916" i="69"/>
  <c r="V1916" i="69"/>
  <c r="U1916" i="69"/>
  <c r="AA1915" i="69"/>
  <c r="Z1915" i="69"/>
  <c r="Y1915" i="69"/>
  <c r="X1915" i="69"/>
  <c r="W1915" i="69"/>
  <c r="V1915" i="69"/>
  <c r="U1915" i="69"/>
  <c r="AA1914" i="69"/>
  <c r="Z1914" i="69"/>
  <c r="Y1914" i="69"/>
  <c r="X1914" i="69"/>
  <c r="W1914" i="69"/>
  <c r="V1914" i="69"/>
  <c r="U1914" i="69"/>
  <c r="AA1913" i="69"/>
  <c r="Z1913" i="69"/>
  <c r="Y1913" i="69"/>
  <c r="X1913" i="69"/>
  <c r="W1913" i="69"/>
  <c r="V1913" i="69"/>
  <c r="U1913" i="69"/>
  <c r="AA1912" i="69"/>
  <c r="Z1912" i="69"/>
  <c r="Y1912" i="69"/>
  <c r="X1912" i="69"/>
  <c r="W1912" i="69"/>
  <c r="V1912" i="69"/>
  <c r="U1912" i="69"/>
  <c r="AA1911" i="69"/>
  <c r="Z1911" i="69"/>
  <c r="Y1911" i="69"/>
  <c r="X1911" i="69"/>
  <c r="W1911" i="69"/>
  <c r="V1911" i="69"/>
  <c r="U1911" i="69"/>
  <c r="AA1910" i="69"/>
  <c r="Z1910" i="69"/>
  <c r="Y1910" i="69"/>
  <c r="X1910" i="69"/>
  <c r="W1910" i="69"/>
  <c r="V1910" i="69"/>
  <c r="U1910" i="69"/>
  <c r="AA1909" i="69"/>
  <c r="Z1909" i="69"/>
  <c r="Y1909" i="69"/>
  <c r="X1909" i="69"/>
  <c r="W1909" i="69"/>
  <c r="V1909" i="69"/>
  <c r="U1909" i="69"/>
  <c r="AA1908" i="69"/>
  <c r="Z1908" i="69"/>
  <c r="Y1908" i="69"/>
  <c r="X1908" i="69"/>
  <c r="W1908" i="69"/>
  <c r="V1908" i="69"/>
  <c r="U1908" i="69"/>
  <c r="AA1907" i="69"/>
  <c r="Z1907" i="69"/>
  <c r="Y1907" i="69"/>
  <c r="X1907" i="69"/>
  <c r="W1907" i="69"/>
  <c r="V1907" i="69"/>
  <c r="U1907" i="69"/>
  <c r="AA1906" i="69"/>
  <c r="Z1906" i="69"/>
  <c r="Y1906" i="69"/>
  <c r="X1906" i="69"/>
  <c r="W1906" i="69"/>
  <c r="V1906" i="69"/>
  <c r="U1906" i="69"/>
  <c r="AA1905" i="69"/>
  <c r="Z1905" i="69"/>
  <c r="Y1905" i="69"/>
  <c r="X1905" i="69"/>
  <c r="W1905" i="69"/>
  <c r="V1905" i="69"/>
  <c r="U1905" i="69"/>
  <c r="AA1904" i="69"/>
  <c r="Z1904" i="69"/>
  <c r="Y1904" i="69"/>
  <c r="X1904" i="69"/>
  <c r="W1904" i="69"/>
  <c r="V1904" i="69"/>
  <c r="U1904" i="69"/>
  <c r="AA1903" i="69"/>
  <c r="Z1903" i="69"/>
  <c r="Y1903" i="69"/>
  <c r="X1903" i="69"/>
  <c r="W1903" i="69"/>
  <c r="V1903" i="69"/>
  <c r="U1903" i="69"/>
  <c r="AA1902" i="69"/>
  <c r="Z1902" i="69"/>
  <c r="Y1902" i="69"/>
  <c r="X1902" i="69"/>
  <c r="W1902" i="69"/>
  <c r="V1902" i="69"/>
  <c r="U1902" i="69"/>
  <c r="AA1901" i="69"/>
  <c r="Z1901" i="69"/>
  <c r="Y1901" i="69"/>
  <c r="X1901" i="69"/>
  <c r="W1901" i="69"/>
  <c r="V1901" i="69"/>
  <c r="U1901" i="69"/>
  <c r="AA1900" i="69"/>
  <c r="Z1900" i="69"/>
  <c r="Y1900" i="69"/>
  <c r="X1900" i="69"/>
  <c r="W1900" i="69"/>
  <c r="V1900" i="69"/>
  <c r="U1900" i="69"/>
  <c r="AA1899" i="69"/>
  <c r="Z1899" i="69"/>
  <c r="Y1899" i="69"/>
  <c r="X1899" i="69"/>
  <c r="W1899" i="69"/>
  <c r="V1899" i="69"/>
  <c r="U1899" i="69"/>
  <c r="AA1898" i="69"/>
  <c r="Z1898" i="69"/>
  <c r="Y1898" i="69"/>
  <c r="X1898" i="69"/>
  <c r="W1898" i="69"/>
  <c r="V1898" i="69"/>
  <c r="U1898" i="69"/>
  <c r="AA1897" i="69"/>
  <c r="Z1897" i="69"/>
  <c r="Y1897" i="69"/>
  <c r="X1897" i="69"/>
  <c r="W1897" i="69"/>
  <c r="V1897" i="69"/>
  <c r="U1897" i="69"/>
  <c r="AA1896" i="69"/>
  <c r="Z1896" i="69"/>
  <c r="Y1896" i="69"/>
  <c r="X1896" i="69"/>
  <c r="W1896" i="69"/>
  <c r="V1896" i="69"/>
  <c r="U1896" i="69"/>
  <c r="AA1895" i="69"/>
  <c r="Z1895" i="69"/>
  <c r="Y1895" i="69"/>
  <c r="X1895" i="69"/>
  <c r="W1895" i="69"/>
  <c r="V1895" i="69"/>
  <c r="U1895" i="69"/>
  <c r="AA1894" i="69"/>
  <c r="Z1894" i="69"/>
  <c r="Y1894" i="69"/>
  <c r="X1894" i="69"/>
  <c r="W1894" i="69"/>
  <c r="V1894" i="69"/>
  <c r="U1894" i="69"/>
  <c r="AA1893" i="69"/>
  <c r="Z1893" i="69"/>
  <c r="Y1893" i="69"/>
  <c r="X1893" i="69"/>
  <c r="W1893" i="69"/>
  <c r="V1893" i="69"/>
  <c r="U1893" i="69"/>
  <c r="AA1892" i="69"/>
  <c r="Z1892" i="69"/>
  <c r="Y1892" i="69"/>
  <c r="X1892" i="69"/>
  <c r="W1892" i="69"/>
  <c r="V1892" i="69"/>
  <c r="U1892" i="69"/>
  <c r="AA1891" i="69"/>
  <c r="Z1891" i="69"/>
  <c r="Y1891" i="69"/>
  <c r="X1891" i="69"/>
  <c r="W1891" i="69"/>
  <c r="V1891" i="69"/>
  <c r="U1891" i="69"/>
  <c r="AA1890" i="69"/>
  <c r="Z1890" i="69"/>
  <c r="Y1890" i="69"/>
  <c r="X1890" i="69"/>
  <c r="W1890" i="69"/>
  <c r="V1890" i="69"/>
  <c r="U1890" i="69"/>
  <c r="AA1889" i="69"/>
  <c r="Z1889" i="69"/>
  <c r="Y1889" i="69"/>
  <c r="X1889" i="69"/>
  <c r="W1889" i="69"/>
  <c r="V1889" i="69"/>
  <c r="U1889" i="69"/>
  <c r="AA1888" i="69"/>
  <c r="Z1888" i="69"/>
  <c r="Y1888" i="69"/>
  <c r="X1888" i="69"/>
  <c r="W1888" i="69"/>
  <c r="V1888" i="69"/>
  <c r="U1888" i="69"/>
  <c r="AA1887" i="69"/>
  <c r="Z1887" i="69"/>
  <c r="Y1887" i="69"/>
  <c r="X1887" i="69"/>
  <c r="W1887" i="69"/>
  <c r="V1887" i="69"/>
  <c r="U1887" i="69"/>
  <c r="AA1886" i="69"/>
  <c r="Z1886" i="69"/>
  <c r="Y1886" i="69"/>
  <c r="X1886" i="69"/>
  <c r="W1886" i="69"/>
  <c r="V1886" i="69"/>
  <c r="U1886" i="69"/>
  <c r="AA1885" i="69"/>
  <c r="Z1885" i="69"/>
  <c r="Y1885" i="69"/>
  <c r="X1885" i="69"/>
  <c r="W1885" i="69"/>
  <c r="V1885" i="69"/>
  <c r="U1885" i="69"/>
  <c r="AA1884" i="69"/>
  <c r="Z1884" i="69"/>
  <c r="Y1884" i="69"/>
  <c r="X1884" i="69"/>
  <c r="W1884" i="69"/>
  <c r="V1884" i="69"/>
  <c r="U1884" i="69"/>
  <c r="AA1883" i="69"/>
  <c r="Z1883" i="69"/>
  <c r="Y1883" i="69"/>
  <c r="X1883" i="69"/>
  <c r="W1883" i="69"/>
  <c r="V1883" i="69"/>
  <c r="U1883" i="69"/>
  <c r="AA1882" i="69"/>
  <c r="Z1882" i="69"/>
  <c r="Y1882" i="69"/>
  <c r="X1882" i="69"/>
  <c r="W1882" i="69"/>
  <c r="V1882" i="69"/>
  <c r="U1882" i="69"/>
  <c r="AA1881" i="69"/>
  <c r="Z1881" i="69"/>
  <c r="Y1881" i="69"/>
  <c r="X1881" i="69"/>
  <c r="W1881" i="69"/>
  <c r="V1881" i="69"/>
  <c r="U1881" i="69"/>
  <c r="AA1880" i="69"/>
  <c r="Z1880" i="69"/>
  <c r="Y1880" i="69"/>
  <c r="X1880" i="69"/>
  <c r="W1880" i="69"/>
  <c r="V1880" i="69"/>
  <c r="U1880" i="69"/>
  <c r="AA1879" i="69"/>
  <c r="Z1879" i="69"/>
  <c r="Y1879" i="69"/>
  <c r="X1879" i="69"/>
  <c r="W1879" i="69"/>
  <c r="V1879" i="69"/>
  <c r="U1879" i="69"/>
  <c r="AA1878" i="69"/>
  <c r="Z1878" i="69"/>
  <c r="Y1878" i="69"/>
  <c r="X1878" i="69"/>
  <c r="W1878" i="69"/>
  <c r="V1878" i="69"/>
  <c r="U1878" i="69"/>
  <c r="AA1877" i="69"/>
  <c r="Z1877" i="69"/>
  <c r="Y1877" i="69"/>
  <c r="X1877" i="69"/>
  <c r="W1877" i="69"/>
  <c r="V1877" i="69"/>
  <c r="U1877" i="69"/>
  <c r="AA1876" i="69"/>
  <c r="Z1876" i="69"/>
  <c r="Y1876" i="69"/>
  <c r="X1876" i="69"/>
  <c r="W1876" i="69"/>
  <c r="V1876" i="69"/>
  <c r="U1876" i="69"/>
  <c r="AA1875" i="69"/>
  <c r="Z1875" i="69"/>
  <c r="Y1875" i="69"/>
  <c r="X1875" i="69"/>
  <c r="W1875" i="69"/>
  <c r="V1875" i="69"/>
  <c r="U1875" i="69"/>
  <c r="AA1874" i="69"/>
  <c r="Z1874" i="69"/>
  <c r="Y1874" i="69"/>
  <c r="X1874" i="69"/>
  <c r="W1874" i="69"/>
  <c r="V1874" i="69"/>
  <c r="U1874" i="69"/>
  <c r="AA1873" i="69"/>
  <c r="Z1873" i="69"/>
  <c r="Y1873" i="69"/>
  <c r="X1873" i="69"/>
  <c r="W1873" i="69"/>
  <c r="V1873" i="69"/>
  <c r="U1873" i="69"/>
  <c r="AA1872" i="69"/>
  <c r="Z1872" i="69"/>
  <c r="Y1872" i="69"/>
  <c r="X1872" i="69"/>
  <c r="W1872" i="69"/>
  <c r="V1872" i="69"/>
  <c r="U1872" i="69"/>
  <c r="AA1871" i="69"/>
  <c r="Z1871" i="69"/>
  <c r="Y1871" i="69"/>
  <c r="X1871" i="69"/>
  <c r="W1871" i="69"/>
  <c r="V1871" i="69"/>
  <c r="U1871" i="69"/>
  <c r="AA1870" i="69"/>
  <c r="Z1870" i="69"/>
  <c r="Y1870" i="69"/>
  <c r="X1870" i="69"/>
  <c r="W1870" i="69"/>
  <c r="V1870" i="69"/>
  <c r="U1870" i="69"/>
  <c r="AA1869" i="69"/>
  <c r="Z1869" i="69"/>
  <c r="Y1869" i="69"/>
  <c r="X1869" i="69"/>
  <c r="W1869" i="69"/>
  <c r="V1869" i="69"/>
  <c r="U1869" i="69"/>
  <c r="AA1868" i="69"/>
  <c r="Z1868" i="69"/>
  <c r="Y1868" i="69"/>
  <c r="X1868" i="69"/>
  <c r="W1868" i="69"/>
  <c r="V1868" i="69"/>
  <c r="U1868" i="69"/>
  <c r="AA1867" i="69"/>
  <c r="Z1867" i="69"/>
  <c r="Y1867" i="69"/>
  <c r="X1867" i="69"/>
  <c r="W1867" i="69"/>
  <c r="V1867" i="69"/>
  <c r="U1867" i="69"/>
  <c r="AA1866" i="69"/>
  <c r="Z1866" i="69"/>
  <c r="Y1866" i="69"/>
  <c r="X1866" i="69"/>
  <c r="W1866" i="69"/>
  <c r="V1866" i="69"/>
  <c r="U1866" i="69"/>
  <c r="AA1865" i="69"/>
  <c r="Z1865" i="69"/>
  <c r="Y1865" i="69"/>
  <c r="X1865" i="69"/>
  <c r="W1865" i="69"/>
  <c r="V1865" i="69"/>
  <c r="U1865" i="69"/>
  <c r="AA1864" i="69"/>
  <c r="Z1864" i="69"/>
  <c r="Y1864" i="69"/>
  <c r="X1864" i="69"/>
  <c r="W1864" i="69"/>
  <c r="V1864" i="69"/>
  <c r="U1864" i="69"/>
  <c r="AA1863" i="69"/>
  <c r="Z1863" i="69"/>
  <c r="Y1863" i="69"/>
  <c r="X1863" i="69"/>
  <c r="W1863" i="69"/>
  <c r="V1863" i="69"/>
  <c r="U1863" i="69"/>
  <c r="AA1862" i="69"/>
  <c r="Z1862" i="69"/>
  <c r="Y1862" i="69"/>
  <c r="X1862" i="69"/>
  <c r="W1862" i="69"/>
  <c r="V1862" i="69"/>
  <c r="U1862" i="69"/>
  <c r="AA1861" i="69"/>
  <c r="Z1861" i="69"/>
  <c r="Y1861" i="69"/>
  <c r="X1861" i="69"/>
  <c r="W1861" i="69"/>
  <c r="V1861" i="69"/>
  <c r="U1861" i="69"/>
  <c r="AA1860" i="69"/>
  <c r="Z1860" i="69"/>
  <c r="Y1860" i="69"/>
  <c r="X1860" i="69"/>
  <c r="W1860" i="69"/>
  <c r="V1860" i="69"/>
  <c r="U1860" i="69"/>
  <c r="AA1859" i="69"/>
  <c r="Z1859" i="69"/>
  <c r="Y1859" i="69"/>
  <c r="X1859" i="69"/>
  <c r="W1859" i="69"/>
  <c r="V1859" i="69"/>
  <c r="U1859" i="69"/>
  <c r="AA1858" i="69"/>
  <c r="Z1858" i="69"/>
  <c r="Y1858" i="69"/>
  <c r="X1858" i="69"/>
  <c r="W1858" i="69"/>
  <c r="V1858" i="69"/>
  <c r="U1858" i="69"/>
  <c r="AA1857" i="69"/>
  <c r="Z1857" i="69"/>
  <c r="Y1857" i="69"/>
  <c r="X1857" i="69"/>
  <c r="W1857" i="69"/>
  <c r="V1857" i="69"/>
  <c r="U1857" i="69"/>
  <c r="AA1856" i="69"/>
  <c r="Z1856" i="69"/>
  <c r="Y1856" i="69"/>
  <c r="X1856" i="69"/>
  <c r="W1856" i="69"/>
  <c r="V1856" i="69"/>
  <c r="U1856" i="69"/>
  <c r="AA1855" i="69"/>
  <c r="Z1855" i="69"/>
  <c r="Y1855" i="69"/>
  <c r="X1855" i="69"/>
  <c r="W1855" i="69"/>
  <c r="V1855" i="69"/>
  <c r="U1855" i="69"/>
  <c r="AA1854" i="69"/>
  <c r="Z1854" i="69"/>
  <c r="Y1854" i="69"/>
  <c r="X1854" i="69"/>
  <c r="W1854" i="69"/>
  <c r="V1854" i="69"/>
  <c r="U1854" i="69"/>
  <c r="AA1853" i="69"/>
  <c r="Z1853" i="69"/>
  <c r="Y1853" i="69"/>
  <c r="X1853" i="69"/>
  <c r="W1853" i="69"/>
  <c r="V1853" i="69"/>
  <c r="U1853" i="69"/>
  <c r="AA1852" i="69"/>
  <c r="Z1852" i="69"/>
  <c r="Y1852" i="69"/>
  <c r="X1852" i="69"/>
  <c r="W1852" i="69"/>
  <c r="V1852" i="69"/>
  <c r="U1852" i="69"/>
  <c r="AA1851" i="69"/>
  <c r="Z1851" i="69"/>
  <c r="Y1851" i="69"/>
  <c r="X1851" i="69"/>
  <c r="W1851" i="69"/>
  <c r="V1851" i="69"/>
  <c r="U1851" i="69"/>
  <c r="AA1850" i="69"/>
  <c r="Z1850" i="69"/>
  <c r="Y1850" i="69"/>
  <c r="X1850" i="69"/>
  <c r="W1850" i="69"/>
  <c r="V1850" i="69"/>
  <c r="U1850" i="69"/>
  <c r="AA1849" i="69"/>
  <c r="Z1849" i="69"/>
  <c r="Y1849" i="69"/>
  <c r="X1849" i="69"/>
  <c r="W1849" i="69"/>
  <c r="V1849" i="69"/>
  <c r="U1849" i="69"/>
  <c r="AA1848" i="69"/>
  <c r="Z1848" i="69"/>
  <c r="Y1848" i="69"/>
  <c r="X1848" i="69"/>
  <c r="W1848" i="69"/>
  <c r="V1848" i="69"/>
  <c r="U1848" i="69"/>
  <c r="AA1847" i="69"/>
  <c r="Z1847" i="69"/>
  <c r="Y1847" i="69"/>
  <c r="X1847" i="69"/>
  <c r="W1847" i="69"/>
  <c r="V1847" i="69"/>
  <c r="U1847" i="69"/>
  <c r="AA1846" i="69"/>
  <c r="Z1846" i="69"/>
  <c r="Y1846" i="69"/>
  <c r="X1846" i="69"/>
  <c r="W1846" i="69"/>
  <c r="V1846" i="69"/>
  <c r="U1846" i="69"/>
  <c r="AA1845" i="69"/>
  <c r="Z1845" i="69"/>
  <c r="Y1845" i="69"/>
  <c r="X1845" i="69"/>
  <c r="W1845" i="69"/>
  <c r="V1845" i="69"/>
  <c r="U1845" i="69"/>
  <c r="AA1844" i="69"/>
  <c r="Z1844" i="69"/>
  <c r="Y1844" i="69"/>
  <c r="X1844" i="69"/>
  <c r="W1844" i="69"/>
  <c r="V1844" i="69"/>
  <c r="U1844" i="69"/>
  <c r="AA1843" i="69"/>
  <c r="Z1843" i="69"/>
  <c r="Y1843" i="69"/>
  <c r="X1843" i="69"/>
  <c r="W1843" i="69"/>
  <c r="V1843" i="69"/>
  <c r="U1843" i="69"/>
  <c r="AA1842" i="69"/>
  <c r="Z1842" i="69"/>
  <c r="Y1842" i="69"/>
  <c r="X1842" i="69"/>
  <c r="W1842" i="69"/>
  <c r="V1842" i="69"/>
  <c r="U1842" i="69"/>
  <c r="AA1841" i="69"/>
  <c r="Z1841" i="69"/>
  <c r="Y1841" i="69"/>
  <c r="X1841" i="69"/>
  <c r="W1841" i="69"/>
  <c r="V1841" i="69"/>
  <c r="U1841" i="69"/>
  <c r="AA1840" i="69"/>
  <c r="Z1840" i="69"/>
  <c r="Y1840" i="69"/>
  <c r="X1840" i="69"/>
  <c r="W1840" i="69"/>
  <c r="V1840" i="69"/>
  <c r="U1840" i="69"/>
  <c r="AA1839" i="69"/>
  <c r="Z1839" i="69"/>
  <c r="Y1839" i="69"/>
  <c r="X1839" i="69"/>
  <c r="W1839" i="69"/>
  <c r="V1839" i="69"/>
  <c r="U1839" i="69"/>
  <c r="AA1838" i="69"/>
  <c r="Z1838" i="69"/>
  <c r="Y1838" i="69"/>
  <c r="X1838" i="69"/>
  <c r="W1838" i="69"/>
  <c r="V1838" i="69"/>
  <c r="U1838" i="69"/>
  <c r="AA1837" i="69"/>
  <c r="Z1837" i="69"/>
  <c r="Y1837" i="69"/>
  <c r="X1837" i="69"/>
  <c r="W1837" i="69"/>
  <c r="V1837" i="69"/>
  <c r="U1837" i="69"/>
  <c r="AA1836" i="69"/>
  <c r="Z1836" i="69"/>
  <c r="Y1836" i="69"/>
  <c r="X1836" i="69"/>
  <c r="W1836" i="69"/>
  <c r="V1836" i="69"/>
  <c r="U1836" i="69"/>
  <c r="AA1835" i="69"/>
  <c r="Z1835" i="69"/>
  <c r="Y1835" i="69"/>
  <c r="X1835" i="69"/>
  <c r="W1835" i="69"/>
  <c r="V1835" i="69"/>
  <c r="U1835" i="69"/>
  <c r="AA1834" i="69"/>
  <c r="Z1834" i="69"/>
  <c r="Y1834" i="69"/>
  <c r="X1834" i="69"/>
  <c r="W1834" i="69"/>
  <c r="V1834" i="69"/>
  <c r="U1834" i="69"/>
  <c r="AA1833" i="69"/>
  <c r="Z1833" i="69"/>
  <c r="Y1833" i="69"/>
  <c r="X1833" i="69"/>
  <c r="W1833" i="69"/>
  <c r="V1833" i="69"/>
  <c r="U1833" i="69"/>
  <c r="AA1832" i="69"/>
  <c r="Z1832" i="69"/>
  <c r="Y1832" i="69"/>
  <c r="X1832" i="69"/>
  <c r="W1832" i="69"/>
  <c r="V1832" i="69"/>
  <c r="U1832" i="69"/>
  <c r="AA1831" i="69"/>
  <c r="Z1831" i="69"/>
  <c r="Y1831" i="69"/>
  <c r="X1831" i="69"/>
  <c r="W1831" i="69"/>
  <c r="V1831" i="69"/>
  <c r="U1831" i="69"/>
  <c r="AA1830" i="69"/>
  <c r="Z1830" i="69"/>
  <c r="Y1830" i="69"/>
  <c r="X1830" i="69"/>
  <c r="W1830" i="69"/>
  <c r="V1830" i="69"/>
  <c r="U1830" i="69"/>
  <c r="AA1829" i="69"/>
  <c r="Z1829" i="69"/>
  <c r="Y1829" i="69"/>
  <c r="X1829" i="69"/>
  <c r="W1829" i="69"/>
  <c r="V1829" i="69"/>
  <c r="U1829" i="69"/>
  <c r="AA1828" i="69"/>
  <c r="Z1828" i="69"/>
  <c r="Y1828" i="69"/>
  <c r="X1828" i="69"/>
  <c r="W1828" i="69"/>
  <c r="V1828" i="69"/>
  <c r="U1828" i="69"/>
  <c r="AA1827" i="69"/>
  <c r="Z1827" i="69"/>
  <c r="Y1827" i="69"/>
  <c r="X1827" i="69"/>
  <c r="W1827" i="69"/>
  <c r="V1827" i="69"/>
  <c r="U1827" i="69"/>
  <c r="AA1826" i="69"/>
  <c r="Z1826" i="69"/>
  <c r="Y1826" i="69"/>
  <c r="X1826" i="69"/>
  <c r="W1826" i="69"/>
  <c r="V1826" i="69"/>
  <c r="U1826" i="69"/>
  <c r="AA1825" i="69"/>
  <c r="Z1825" i="69"/>
  <c r="Y1825" i="69"/>
  <c r="X1825" i="69"/>
  <c r="W1825" i="69"/>
  <c r="V1825" i="69"/>
  <c r="U1825" i="69"/>
  <c r="AA1824" i="69"/>
  <c r="Z1824" i="69"/>
  <c r="Y1824" i="69"/>
  <c r="X1824" i="69"/>
  <c r="W1824" i="69"/>
  <c r="V1824" i="69"/>
  <c r="U1824" i="69"/>
  <c r="AA1823" i="69"/>
  <c r="Z1823" i="69"/>
  <c r="Y1823" i="69"/>
  <c r="X1823" i="69"/>
  <c r="W1823" i="69"/>
  <c r="V1823" i="69"/>
  <c r="U1823" i="69"/>
  <c r="AA1822" i="69"/>
  <c r="Z1822" i="69"/>
  <c r="Y1822" i="69"/>
  <c r="X1822" i="69"/>
  <c r="W1822" i="69"/>
  <c r="V1822" i="69"/>
  <c r="U1822" i="69"/>
  <c r="AA1821" i="69"/>
  <c r="Z1821" i="69"/>
  <c r="Y1821" i="69"/>
  <c r="X1821" i="69"/>
  <c r="W1821" i="69"/>
  <c r="V1821" i="69"/>
  <c r="U1821" i="69"/>
  <c r="AA1820" i="69"/>
  <c r="Z1820" i="69"/>
  <c r="Y1820" i="69"/>
  <c r="X1820" i="69"/>
  <c r="W1820" i="69"/>
  <c r="V1820" i="69"/>
  <c r="U1820" i="69"/>
  <c r="AA1819" i="69"/>
  <c r="Z1819" i="69"/>
  <c r="Y1819" i="69"/>
  <c r="X1819" i="69"/>
  <c r="W1819" i="69"/>
  <c r="V1819" i="69"/>
  <c r="U1819" i="69"/>
  <c r="AA1818" i="69"/>
  <c r="Z1818" i="69"/>
  <c r="Y1818" i="69"/>
  <c r="X1818" i="69"/>
  <c r="W1818" i="69"/>
  <c r="V1818" i="69"/>
  <c r="U1818" i="69"/>
  <c r="AA1817" i="69"/>
  <c r="Z1817" i="69"/>
  <c r="Y1817" i="69"/>
  <c r="X1817" i="69"/>
  <c r="W1817" i="69"/>
  <c r="V1817" i="69"/>
  <c r="U1817" i="69"/>
  <c r="AA1816" i="69"/>
  <c r="Z1816" i="69"/>
  <c r="Y1816" i="69"/>
  <c r="X1816" i="69"/>
  <c r="W1816" i="69"/>
  <c r="V1816" i="69"/>
  <c r="U1816" i="69"/>
  <c r="AA1815" i="69"/>
  <c r="Z1815" i="69"/>
  <c r="Y1815" i="69"/>
  <c r="X1815" i="69"/>
  <c r="W1815" i="69"/>
  <c r="V1815" i="69"/>
  <c r="U1815" i="69"/>
  <c r="AA1814" i="69"/>
  <c r="Z1814" i="69"/>
  <c r="Y1814" i="69"/>
  <c r="X1814" i="69"/>
  <c r="W1814" i="69"/>
  <c r="V1814" i="69"/>
  <c r="U1814" i="69"/>
  <c r="AA1813" i="69"/>
  <c r="Z1813" i="69"/>
  <c r="Y1813" i="69"/>
  <c r="X1813" i="69"/>
  <c r="W1813" i="69"/>
  <c r="V1813" i="69"/>
  <c r="U1813" i="69"/>
  <c r="AA1812" i="69"/>
  <c r="Z1812" i="69"/>
  <c r="Y1812" i="69"/>
  <c r="X1812" i="69"/>
  <c r="W1812" i="69"/>
  <c r="V1812" i="69"/>
  <c r="U1812" i="69"/>
  <c r="AA1811" i="69"/>
  <c r="Z1811" i="69"/>
  <c r="Y1811" i="69"/>
  <c r="X1811" i="69"/>
  <c r="W1811" i="69"/>
  <c r="V1811" i="69"/>
  <c r="U1811" i="69"/>
  <c r="AA1810" i="69"/>
  <c r="Z1810" i="69"/>
  <c r="Y1810" i="69"/>
  <c r="X1810" i="69"/>
  <c r="W1810" i="69"/>
  <c r="V1810" i="69"/>
  <c r="U1810" i="69"/>
  <c r="AA1809" i="69"/>
  <c r="Z1809" i="69"/>
  <c r="Y1809" i="69"/>
  <c r="X1809" i="69"/>
  <c r="W1809" i="69"/>
  <c r="V1809" i="69"/>
  <c r="U1809" i="69"/>
  <c r="AA1808" i="69"/>
  <c r="Z1808" i="69"/>
  <c r="Y1808" i="69"/>
  <c r="X1808" i="69"/>
  <c r="W1808" i="69"/>
  <c r="V1808" i="69"/>
  <c r="U1808" i="69"/>
  <c r="AA1807" i="69"/>
  <c r="Z1807" i="69"/>
  <c r="Y1807" i="69"/>
  <c r="X1807" i="69"/>
  <c r="W1807" i="69"/>
  <c r="V1807" i="69"/>
  <c r="U1807" i="69"/>
  <c r="AA1806" i="69"/>
  <c r="Z1806" i="69"/>
  <c r="Y1806" i="69"/>
  <c r="X1806" i="69"/>
  <c r="W1806" i="69"/>
  <c r="V1806" i="69"/>
  <c r="U1806" i="69"/>
  <c r="AA1805" i="69"/>
  <c r="Z1805" i="69"/>
  <c r="Y1805" i="69"/>
  <c r="X1805" i="69"/>
  <c r="W1805" i="69"/>
  <c r="V1805" i="69"/>
  <c r="U1805" i="69"/>
  <c r="AA1804" i="69"/>
  <c r="Z1804" i="69"/>
  <c r="Y1804" i="69"/>
  <c r="X1804" i="69"/>
  <c r="W1804" i="69"/>
  <c r="V1804" i="69"/>
  <c r="U1804" i="69"/>
  <c r="AA1803" i="69"/>
  <c r="Z1803" i="69"/>
  <c r="Y1803" i="69"/>
  <c r="X1803" i="69"/>
  <c r="W1803" i="69"/>
  <c r="V1803" i="69"/>
  <c r="U1803" i="69"/>
  <c r="AA1802" i="69"/>
  <c r="Z1802" i="69"/>
  <c r="Y1802" i="69"/>
  <c r="X1802" i="69"/>
  <c r="W1802" i="69"/>
  <c r="V1802" i="69"/>
  <c r="U1802" i="69"/>
  <c r="AA1801" i="69"/>
  <c r="Z1801" i="69"/>
  <c r="Y1801" i="69"/>
  <c r="X1801" i="69"/>
  <c r="W1801" i="69"/>
  <c r="V1801" i="69"/>
  <c r="U1801" i="69"/>
  <c r="AA1800" i="69"/>
  <c r="Z1800" i="69"/>
  <c r="Y1800" i="69"/>
  <c r="X1800" i="69"/>
  <c r="W1800" i="69"/>
  <c r="V1800" i="69"/>
  <c r="U1800" i="69"/>
  <c r="AA1799" i="69"/>
  <c r="Z1799" i="69"/>
  <c r="Y1799" i="69"/>
  <c r="X1799" i="69"/>
  <c r="W1799" i="69"/>
  <c r="V1799" i="69"/>
  <c r="U1799" i="69"/>
  <c r="AA1798" i="69"/>
  <c r="Z1798" i="69"/>
  <c r="Y1798" i="69"/>
  <c r="X1798" i="69"/>
  <c r="W1798" i="69"/>
  <c r="V1798" i="69"/>
  <c r="U1798" i="69"/>
  <c r="AA1797" i="69"/>
  <c r="Z1797" i="69"/>
  <c r="Y1797" i="69"/>
  <c r="X1797" i="69"/>
  <c r="W1797" i="69"/>
  <c r="V1797" i="69"/>
  <c r="U1797" i="69"/>
  <c r="AA1796" i="69"/>
  <c r="Z1796" i="69"/>
  <c r="Y1796" i="69"/>
  <c r="X1796" i="69"/>
  <c r="W1796" i="69"/>
  <c r="V1796" i="69"/>
  <c r="U1796" i="69"/>
  <c r="AA1795" i="69"/>
  <c r="Z1795" i="69"/>
  <c r="Y1795" i="69"/>
  <c r="X1795" i="69"/>
  <c r="W1795" i="69"/>
  <c r="V1795" i="69"/>
  <c r="U1795" i="69"/>
  <c r="AA1794" i="69"/>
  <c r="Z1794" i="69"/>
  <c r="Y1794" i="69"/>
  <c r="X1794" i="69"/>
  <c r="W1794" i="69"/>
  <c r="V1794" i="69"/>
  <c r="U1794" i="69"/>
  <c r="AA1793" i="69"/>
  <c r="Z1793" i="69"/>
  <c r="Y1793" i="69"/>
  <c r="X1793" i="69"/>
  <c r="W1793" i="69"/>
  <c r="V1793" i="69"/>
  <c r="U1793" i="69"/>
  <c r="AA1792" i="69"/>
  <c r="Z1792" i="69"/>
  <c r="Y1792" i="69"/>
  <c r="X1792" i="69"/>
  <c r="W1792" i="69"/>
  <c r="V1792" i="69"/>
  <c r="U1792" i="69"/>
  <c r="AA1791" i="69"/>
  <c r="Z1791" i="69"/>
  <c r="Y1791" i="69"/>
  <c r="X1791" i="69"/>
  <c r="W1791" i="69"/>
  <c r="V1791" i="69"/>
  <c r="U1791" i="69"/>
  <c r="AA1790" i="69"/>
  <c r="Z1790" i="69"/>
  <c r="Y1790" i="69"/>
  <c r="X1790" i="69"/>
  <c r="W1790" i="69"/>
  <c r="V1790" i="69"/>
  <c r="U1790" i="69"/>
  <c r="AA1789" i="69"/>
  <c r="Z1789" i="69"/>
  <c r="Y1789" i="69"/>
  <c r="X1789" i="69"/>
  <c r="W1789" i="69"/>
  <c r="V1789" i="69"/>
  <c r="U1789" i="69"/>
  <c r="AA1788" i="69"/>
  <c r="Z1788" i="69"/>
  <c r="Y1788" i="69"/>
  <c r="X1788" i="69"/>
  <c r="W1788" i="69"/>
  <c r="V1788" i="69"/>
  <c r="U1788" i="69"/>
  <c r="AA1787" i="69"/>
  <c r="Z1787" i="69"/>
  <c r="Y1787" i="69"/>
  <c r="X1787" i="69"/>
  <c r="W1787" i="69"/>
  <c r="V1787" i="69"/>
  <c r="U1787" i="69"/>
  <c r="AA1786" i="69"/>
  <c r="Z1786" i="69"/>
  <c r="Y1786" i="69"/>
  <c r="X1786" i="69"/>
  <c r="W1786" i="69"/>
  <c r="V1786" i="69"/>
  <c r="U1786" i="69"/>
  <c r="AA1785" i="69"/>
  <c r="Z1785" i="69"/>
  <c r="Y1785" i="69"/>
  <c r="X1785" i="69"/>
  <c r="W1785" i="69"/>
  <c r="V1785" i="69"/>
  <c r="U1785" i="69"/>
  <c r="AA1784" i="69"/>
  <c r="Z1784" i="69"/>
  <c r="Y1784" i="69"/>
  <c r="X1784" i="69"/>
  <c r="W1784" i="69"/>
  <c r="V1784" i="69"/>
  <c r="U1784" i="69"/>
  <c r="AA1783" i="69"/>
  <c r="Z1783" i="69"/>
  <c r="Y1783" i="69"/>
  <c r="X1783" i="69"/>
  <c r="W1783" i="69"/>
  <c r="V1783" i="69"/>
  <c r="U1783" i="69"/>
  <c r="AA1782" i="69"/>
  <c r="Z1782" i="69"/>
  <c r="Y1782" i="69"/>
  <c r="X1782" i="69"/>
  <c r="W1782" i="69"/>
  <c r="V1782" i="69"/>
  <c r="U1782" i="69"/>
  <c r="AA1781" i="69"/>
  <c r="Z1781" i="69"/>
  <c r="Y1781" i="69"/>
  <c r="X1781" i="69"/>
  <c r="W1781" i="69"/>
  <c r="V1781" i="69"/>
  <c r="U1781" i="69"/>
  <c r="AA1780" i="69"/>
  <c r="Z1780" i="69"/>
  <c r="Y1780" i="69"/>
  <c r="X1780" i="69"/>
  <c r="W1780" i="69"/>
  <c r="V1780" i="69"/>
  <c r="U1780" i="69"/>
  <c r="AA1779" i="69"/>
  <c r="Z1779" i="69"/>
  <c r="Y1779" i="69"/>
  <c r="X1779" i="69"/>
  <c r="W1779" i="69"/>
  <c r="V1779" i="69"/>
  <c r="U1779" i="69"/>
  <c r="AA1778" i="69"/>
  <c r="Z1778" i="69"/>
  <c r="Y1778" i="69"/>
  <c r="X1778" i="69"/>
  <c r="W1778" i="69"/>
  <c r="V1778" i="69"/>
  <c r="U1778" i="69"/>
  <c r="AA1777" i="69"/>
  <c r="Z1777" i="69"/>
  <c r="Y1777" i="69"/>
  <c r="X1777" i="69"/>
  <c r="W1777" i="69"/>
  <c r="V1777" i="69"/>
  <c r="U1777" i="69"/>
  <c r="AA1776" i="69"/>
  <c r="Z1776" i="69"/>
  <c r="Y1776" i="69"/>
  <c r="X1776" i="69"/>
  <c r="W1776" i="69"/>
  <c r="V1776" i="69"/>
  <c r="U1776" i="69"/>
  <c r="AA1775" i="69"/>
  <c r="Z1775" i="69"/>
  <c r="Y1775" i="69"/>
  <c r="X1775" i="69"/>
  <c r="W1775" i="69"/>
  <c r="V1775" i="69"/>
  <c r="U1775" i="69"/>
  <c r="AA1774" i="69"/>
  <c r="Z1774" i="69"/>
  <c r="Y1774" i="69"/>
  <c r="X1774" i="69"/>
  <c r="W1774" i="69"/>
  <c r="V1774" i="69"/>
  <c r="U1774" i="69"/>
  <c r="AA1773" i="69"/>
  <c r="Z1773" i="69"/>
  <c r="Y1773" i="69"/>
  <c r="X1773" i="69"/>
  <c r="W1773" i="69"/>
  <c r="V1773" i="69"/>
  <c r="U1773" i="69"/>
  <c r="AA1772" i="69"/>
  <c r="Z1772" i="69"/>
  <c r="Y1772" i="69"/>
  <c r="X1772" i="69"/>
  <c r="W1772" i="69"/>
  <c r="V1772" i="69"/>
  <c r="U1772" i="69"/>
  <c r="AA1771" i="69"/>
  <c r="Z1771" i="69"/>
  <c r="Y1771" i="69"/>
  <c r="X1771" i="69"/>
  <c r="W1771" i="69"/>
  <c r="V1771" i="69"/>
  <c r="U1771" i="69"/>
  <c r="AA1770" i="69"/>
  <c r="Z1770" i="69"/>
  <c r="Y1770" i="69"/>
  <c r="X1770" i="69"/>
  <c r="W1770" i="69"/>
  <c r="V1770" i="69"/>
  <c r="U1770" i="69"/>
  <c r="AA1769" i="69"/>
  <c r="Z1769" i="69"/>
  <c r="Y1769" i="69"/>
  <c r="X1769" i="69"/>
  <c r="W1769" i="69"/>
  <c r="V1769" i="69"/>
  <c r="U1769" i="69"/>
  <c r="AA1768" i="69"/>
  <c r="Z1768" i="69"/>
  <c r="Y1768" i="69"/>
  <c r="X1768" i="69"/>
  <c r="W1768" i="69"/>
  <c r="V1768" i="69"/>
  <c r="U1768" i="69"/>
  <c r="AA1767" i="69"/>
  <c r="Z1767" i="69"/>
  <c r="Y1767" i="69"/>
  <c r="X1767" i="69"/>
  <c r="W1767" i="69"/>
  <c r="V1767" i="69"/>
  <c r="U1767" i="69"/>
  <c r="AA1766" i="69"/>
  <c r="Z1766" i="69"/>
  <c r="Y1766" i="69"/>
  <c r="X1766" i="69"/>
  <c r="W1766" i="69"/>
  <c r="V1766" i="69"/>
  <c r="U1766" i="69"/>
  <c r="AA1765" i="69"/>
  <c r="Z1765" i="69"/>
  <c r="Y1765" i="69"/>
  <c r="X1765" i="69"/>
  <c r="W1765" i="69"/>
  <c r="V1765" i="69"/>
  <c r="U1765" i="69"/>
  <c r="AA1764" i="69"/>
  <c r="Z1764" i="69"/>
  <c r="Y1764" i="69"/>
  <c r="X1764" i="69"/>
  <c r="W1764" i="69"/>
  <c r="V1764" i="69"/>
  <c r="U1764" i="69"/>
  <c r="AA1763" i="69"/>
  <c r="Z1763" i="69"/>
  <c r="Y1763" i="69"/>
  <c r="X1763" i="69"/>
  <c r="W1763" i="69"/>
  <c r="V1763" i="69"/>
  <c r="U1763" i="69"/>
  <c r="AA1762" i="69"/>
  <c r="Z1762" i="69"/>
  <c r="Y1762" i="69"/>
  <c r="X1762" i="69"/>
  <c r="W1762" i="69"/>
  <c r="V1762" i="69"/>
  <c r="U1762" i="69"/>
  <c r="AA1761" i="69"/>
  <c r="Z1761" i="69"/>
  <c r="Y1761" i="69"/>
  <c r="X1761" i="69"/>
  <c r="W1761" i="69"/>
  <c r="V1761" i="69"/>
  <c r="U1761" i="69"/>
  <c r="AA1760" i="69"/>
  <c r="Z1760" i="69"/>
  <c r="Y1760" i="69"/>
  <c r="X1760" i="69"/>
  <c r="W1760" i="69"/>
  <c r="V1760" i="69"/>
  <c r="U1760" i="69"/>
  <c r="AA1759" i="69"/>
  <c r="Z1759" i="69"/>
  <c r="Y1759" i="69"/>
  <c r="X1759" i="69"/>
  <c r="W1759" i="69"/>
  <c r="V1759" i="69"/>
  <c r="U1759" i="69"/>
  <c r="AA1758" i="69"/>
  <c r="Z1758" i="69"/>
  <c r="Y1758" i="69"/>
  <c r="X1758" i="69"/>
  <c r="W1758" i="69"/>
  <c r="V1758" i="69"/>
  <c r="U1758" i="69"/>
  <c r="AA1757" i="69"/>
  <c r="Z1757" i="69"/>
  <c r="Y1757" i="69"/>
  <c r="X1757" i="69"/>
  <c r="W1757" i="69"/>
  <c r="V1757" i="69"/>
  <c r="U1757" i="69"/>
  <c r="AA1756" i="69"/>
  <c r="Z1756" i="69"/>
  <c r="Y1756" i="69"/>
  <c r="X1756" i="69"/>
  <c r="W1756" i="69"/>
  <c r="V1756" i="69"/>
  <c r="U1756" i="69"/>
  <c r="AA1755" i="69"/>
  <c r="Z1755" i="69"/>
  <c r="Y1755" i="69"/>
  <c r="X1755" i="69"/>
  <c r="W1755" i="69"/>
  <c r="V1755" i="69"/>
  <c r="U1755" i="69"/>
  <c r="AA1754" i="69"/>
  <c r="Z1754" i="69"/>
  <c r="Y1754" i="69"/>
  <c r="X1754" i="69"/>
  <c r="W1754" i="69"/>
  <c r="V1754" i="69"/>
  <c r="U1754" i="69"/>
  <c r="AA1753" i="69"/>
  <c r="Z1753" i="69"/>
  <c r="Y1753" i="69"/>
  <c r="X1753" i="69"/>
  <c r="W1753" i="69"/>
  <c r="V1753" i="69"/>
  <c r="U1753" i="69"/>
  <c r="AA1752" i="69"/>
  <c r="Z1752" i="69"/>
  <c r="Y1752" i="69"/>
  <c r="X1752" i="69"/>
  <c r="W1752" i="69"/>
  <c r="V1752" i="69"/>
  <c r="U1752" i="69"/>
  <c r="AA1751" i="69"/>
  <c r="Z1751" i="69"/>
  <c r="Y1751" i="69"/>
  <c r="X1751" i="69"/>
  <c r="W1751" i="69"/>
  <c r="V1751" i="69"/>
  <c r="U1751" i="69"/>
  <c r="AA1750" i="69"/>
  <c r="Z1750" i="69"/>
  <c r="Y1750" i="69"/>
  <c r="X1750" i="69"/>
  <c r="W1750" i="69"/>
  <c r="V1750" i="69"/>
  <c r="U1750" i="69"/>
  <c r="AA1749" i="69"/>
  <c r="Z1749" i="69"/>
  <c r="Y1749" i="69"/>
  <c r="X1749" i="69"/>
  <c r="W1749" i="69"/>
  <c r="V1749" i="69"/>
  <c r="U1749" i="69"/>
  <c r="AA1748" i="69"/>
  <c r="Z1748" i="69"/>
  <c r="Y1748" i="69"/>
  <c r="X1748" i="69"/>
  <c r="W1748" i="69"/>
  <c r="V1748" i="69"/>
  <c r="U1748" i="69"/>
  <c r="AA1747" i="69"/>
  <c r="Z1747" i="69"/>
  <c r="Y1747" i="69"/>
  <c r="X1747" i="69"/>
  <c r="W1747" i="69"/>
  <c r="V1747" i="69"/>
  <c r="U1747" i="69"/>
  <c r="AA1746" i="69"/>
  <c r="Z1746" i="69"/>
  <c r="Y1746" i="69"/>
  <c r="X1746" i="69"/>
  <c r="W1746" i="69"/>
  <c r="V1746" i="69"/>
  <c r="U1746" i="69"/>
  <c r="AA1745" i="69"/>
  <c r="Z1745" i="69"/>
  <c r="Y1745" i="69"/>
  <c r="X1745" i="69"/>
  <c r="W1745" i="69"/>
  <c r="V1745" i="69"/>
  <c r="U1745" i="69"/>
  <c r="AA1744" i="69"/>
  <c r="Z1744" i="69"/>
  <c r="Y1744" i="69"/>
  <c r="X1744" i="69"/>
  <c r="W1744" i="69"/>
  <c r="V1744" i="69"/>
  <c r="U1744" i="69"/>
  <c r="AA1743" i="69"/>
  <c r="Z1743" i="69"/>
  <c r="Y1743" i="69"/>
  <c r="X1743" i="69"/>
  <c r="W1743" i="69"/>
  <c r="V1743" i="69"/>
  <c r="U1743" i="69"/>
  <c r="AA1742" i="69"/>
  <c r="Z1742" i="69"/>
  <c r="Y1742" i="69"/>
  <c r="X1742" i="69"/>
  <c r="W1742" i="69"/>
  <c r="V1742" i="69"/>
  <c r="U1742" i="69"/>
  <c r="AA1741" i="69"/>
  <c r="Z1741" i="69"/>
  <c r="Y1741" i="69"/>
  <c r="X1741" i="69"/>
  <c r="W1741" i="69"/>
  <c r="V1741" i="69"/>
  <c r="U1741" i="69"/>
  <c r="AA1740" i="69"/>
  <c r="Z1740" i="69"/>
  <c r="Y1740" i="69"/>
  <c r="X1740" i="69"/>
  <c r="W1740" i="69"/>
  <c r="V1740" i="69"/>
  <c r="U1740" i="69"/>
  <c r="AA1739" i="69"/>
  <c r="Z1739" i="69"/>
  <c r="Y1739" i="69"/>
  <c r="X1739" i="69"/>
  <c r="W1739" i="69"/>
  <c r="V1739" i="69"/>
  <c r="U1739" i="69"/>
  <c r="AA1738" i="69"/>
  <c r="Z1738" i="69"/>
  <c r="Y1738" i="69"/>
  <c r="X1738" i="69"/>
  <c r="W1738" i="69"/>
  <c r="V1738" i="69"/>
  <c r="U1738" i="69"/>
  <c r="AA1737" i="69"/>
  <c r="Z1737" i="69"/>
  <c r="Y1737" i="69"/>
  <c r="X1737" i="69"/>
  <c r="W1737" i="69"/>
  <c r="V1737" i="69"/>
  <c r="U1737" i="69"/>
  <c r="AA1736" i="69"/>
  <c r="Z1736" i="69"/>
  <c r="Y1736" i="69"/>
  <c r="X1736" i="69"/>
  <c r="W1736" i="69"/>
  <c r="V1736" i="69"/>
  <c r="U1736" i="69"/>
  <c r="AA1735" i="69"/>
  <c r="Z1735" i="69"/>
  <c r="Y1735" i="69"/>
  <c r="X1735" i="69"/>
  <c r="W1735" i="69"/>
  <c r="V1735" i="69"/>
  <c r="U1735" i="69"/>
  <c r="AA1734" i="69"/>
  <c r="Z1734" i="69"/>
  <c r="Y1734" i="69"/>
  <c r="X1734" i="69"/>
  <c r="W1734" i="69"/>
  <c r="V1734" i="69"/>
  <c r="U1734" i="69"/>
  <c r="AA1733" i="69"/>
  <c r="Z1733" i="69"/>
  <c r="Y1733" i="69"/>
  <c r="X1733" i="69"/>
  <c r="W1733" i="69"/>
  <c r="V1733" i="69"/>
  <c r="U1733" i="69"/>
  <c r="AA1732" i="69"/>
  <c r="Z1732" i="69"/>
  <c r="Y1732" i="69"/>
  <c r="X1732" i="69"/>
  <c r="W1732" i="69"/>
  <c r="V1732" i="69"/>
  <c r="U1732" i="69"/>
  <c r="AA1731" i="69"/>
  <c r="Z1731" i="69"/>
  <c r="Y1731" i="69"/>
  <c r="X1731" i="69"/>
  <c r="W1731" i="69"/>
  <c r="V1731" i="69"/>
  <c r="U1731" i="69"/>
  <c r="AA1730" i="69"/>
  <c r="Z1730" i="69"/>
  <c r="Y1730" i="69"/>
  <c r="X1730" i="69"/>
  <c r="W1730" i="69"/>
  <c r="V1730" i="69"/>
  <c r="U1730" i="69"/>
  <c r="AA1729" i="69"/>
  <c r="Z1729" i="69"/>
  <c r="Y1729" i="69"/>
  <c r="X1729" i="69"/>
  <c r="W1729" i="69"/>
  <c r="V1729" i="69"/>
  <c r="U1729" i="69"/>
  <c r="AA1728" i="69"/>
  <c r="Z1728" i="69"/>
  <c r="Y1728" i="69"/>
  <c r="X1728" i="69"/>
  <c r="W1728" i="69"/>
  <c r="V1728" i="69"/>
  <c r="U1728" i="69"/>
  <c r="AA1727" i="69"/>
  <c r="Z1727" i="69"/>
  <c r="Y1727" i="69"/>
  <c r="X1727" i="69"/>
  <c r="W1727" i="69"/>
  <c r="V1727" i="69"/>
  <c r="U1727" i="69"/>
  <c r="AA1726" i="69"/>
  <c r="Z1726" i="69"/>
  <c r="Y1726" i="69"/>
  <c r="X1726" i="69"/>
  <c r="W1726" i="69"/>
  <c r="V1726" i="69"/>
  <c r="U1726" i="69"/>
  <c r="AA1725" i="69"/>
  <c r="Z1725" i="69"/>
  <c r="Y1725" i="69"/>
  <c r="X1725" i="69"/>
  <c r="W1725" i="69"/>
  <c r="V1725" i="69"/>
  <c r="U1725" i="69"/>
  <c r="AA1724" i="69"/>
  <c r="Z1724" i="69"/>
  <c r="Y1724" i="69"/>
  <c r="X1724" i="69"/>
  <c r="W1724" i="69"/>
  <c r="V1724" i="69"/>
  <c r="U1724" i="69"/>
  <c r="AA1723" i="69"/>
  <c r="Z1723" i="69"/>
  <c r="Y1723" i="69"/>
  <c r="X1723" i="69"/>
  <c r="W1723" i="69"/>
  <c r="V1723" i="69"/>
  <c r="U1723" i="69"/>
  <c r="AA1722" i="69"/>
  <c r="Z1722" i="69"/>
  <c r="Y1722" i="69"/>
  <c r="X1722" i="69"/>
  <c r="W1722" i="69"/>
  <c r="V1722" i="69"/>
  <c r="U1722" i="69"/>
  <c r="AA1721" i="69"/>
  <c r="Z1721" i="69"/>
  <c r="Y1721" i="69"/>
  <c r="X1721" i="69"/>
  <c r="W1721" i="69"/>
  <c r="V1721" i="69"/>
  <c r="U1721" i="69"/>
  <c r="AA1720" i="69"/>
  <c r="Z1720" i="69"/>
  <c r="Y1720" i="69"/>
  <c r="X1720" i="69"/>
  <c r="W1720" i="69"/>
  <c r="V1720" i="69"/>
  <c r="U1720" i="69"/>
  <c r="AA1719" i="69"/>
  <c r="Z1719" i="69"/>
  <c r="Y1719" i="69"/>
  <c r="X1719" i="69"/>
  <c r="W1719" i="69"/>
  <c r="V1719" i="69"/>
  <c r="U1719" i="69"/>
  <c r="AA1718" i="69"/>
  <c r="Z1718" i="69"/>
  <c r="Y1718" i="69"/>
  <c r="X1718" i="69"/>
  <c r="W1718" i="69"/>
  <c r="V1718" i="69"/>
  <c r="U1718" i="69"/>
  <c r="AA1717" i="69"/>
  <c r="Z1717" i="69"/>
  <c r="Y1717" i="69"/>
  <c r="X1717" i="69"/>
  <c r="W1717" i="69"/>
  <c r="V1717" i="69"/>
  <c r="U1717" i="69"/>
  <c r="AA1716" i="69"/>
  <c r="Z1716" i="69"/>
  <c r="Y1716" i="69"/>
  <c r="X1716" i="69"/>
  <c r="W1716" i="69"/>
  <c r="V1716" i="69"/>
  <c r="U1716" i="69"/>
  <c r="AA1715" i="69"/>
  <c r="Z1715" i="69"/>
  <c r="Y1715" i="69"/>
  <c r="X1715" i="69"/>
  <c r="W1715" i="69"/>
  <c r="V1715" i="69"/>
  <c r="U1715" i="69"/>
  <c r="AA1714" i="69"/>
  <c r="Z1714" i="69"/>
  <c r="Y1714" i="69"/>
  <c r="X1714" i="69"/>
  <c r="W1714" i="69"/>
  <c r="V1714" i="69"/>
  <c r="U1714" i="69"/>
  <c r="AA1713" i="69"/>
  <c r="Z1713" i="69"/>
  <c r="Y1713" i="69"/>
  <c r="X1713" i="69"/>
  <c r="W1713" i="69"/>
  <c r="V1713" i="69"/>
  <c r="U1713" i="69"/>
  <c r="AA1712" i="69"/>
  <c r="Z1712" i="69"/>
  <c r="Y1712" i="69"/>
  <c r="X1712" i="69"/>
  <c r="W1712" i="69"/>
  <c r="V1712" i="69"/>
  <c r="U1712" i="69"/>
  <c r="AA1711" i="69"/>
  <c r="Z1711" i="69"/>
  <c r="Y1711" i="69"/>
  <c r="X1711" i="69"/>
  <c r="W1711" i="69"/>
  <c r="V1711" i="69"/>
  <c r="U1711" i="69"/>
  <c r="AA1710" i="69"/>
  <c r="Z1710" i="69"/>
  <c r="Y1710" i="69"/>
  <c r="X1710" i="69"/>
  <c r="W1710" i="69"/>
  <c r="V1710" i="69"/>
  <c r="U1710" i="69"/>
  <c r="AA1709" i="69"/>
  <c r="Z1709" i="69"/>
  <c r="Y1709" i="69"/>
  <c r="X1709" i="69"/>
  <c r="W1709" i="69"/>
  <c r="V1709" i="69"/>
  <c r="U1709" i="69"/>
  <c r="AA1708" i="69"/>
  <c r="Z1708" i="69"/>
  <c r="Y1708" i="69"/>
  <c r="X1708" i="69"/>
  <c r="W1708" i="69"/>
  <c r="V1708" i="69"/>
  <c r="U1708" i="69"/>
  <c r="AA1707" i="69"/>
  <c r="Z1707" i="69"/>
  <c r="Y1707" i="69"/>
  <c r="X1707" i="69"/>
  <c r="W1707" i="69"/>
  <c r="V1707" i="69"/>
  <c r="U1707" i="69"/>
  <c r="AA1706" i="69"/>
  <c r="Z1706" i="69"/>
  <c r="Y1706" i="69"/>
  <c r="X1706" i="69"/>
  <c r="W1706" i="69"/>
  <c r="V1706" i="69"/>
  <c r="U1706" i="69"/>
  <c r="AA1705" i="69"/>
  <c r="Z1705" i="69"/>
  <c r="Y1705" i="69"/>
  <c r="X1705" i="69"/>
  <c r="W1705" i="69"/>
  <c r="V1705" i="69"/>
  <c r="U1705" i="69"/>
  <c r="AA1704" i="69"/>
  <c r="Z1704" i="69"/>
  <c r="Y1704" i="69"/>
  <c r="X1704" i="69"/>
  <c r="W1704" i="69"/>
  <c r="V1704" i="69"/>
  <c r="U1704" i="69"/>
  <c r="AA1703" i="69"/>
  <c r="Z1703" i="69"/>
  <c r="Y1703" i="69"/>
  <c r="X1703" i="69"/>
  <c r="W1703" i="69"/>
  <c r="V1703" i="69"/>
  <c r="U1703" i="69"/>
  <c r="AA1702" i="69"/>
  <c r="Z1702" i="69"/>
  <c r="Y1702" i="69"/>
  <c r="X1702" i="69"/>
  <c r="W1702" i="69"/>
  <c r="V1702" i="69"/>
  <c r="U1702" i="69"/>
  <c r="AA1701" i="69"/>
  <c r="Z1701" i="69"/>
  <c r="Y1701" i="69"/>
  <c r="X1701" i="69"/>
  <c r="W1701" i="69"/>
  <c r="V1701" i="69"/>
  <c r="U1701" i="69"/>
  <c r="AA1700" i="69"/>
  <c r="Z1700" i="69"/>
  <c r="Y1700" i="69"/>
  <c r="X1700" i="69"/>
  <c r="W1700" i="69"/>
  <c r="V1700" i="69"/>
  <c r="U1700" i="69"/>
  <c r="AA1699" i="69"/>
  <c r="Z1699" i="69"/>
  <c r="Y1699" i="69"/>
  <c r="X1699" i="69"/>
  <c r="W1699" i="69"/>
  <c r="V1699" i="69"/>
  <c r="U1699" i="69"/>
  <c r="AA1698" i="69"/>
  <c r="Z1698" i="69"/>
  <c r="Y1698" i="69"/>
  <c r="X1698" i="69"/>
  <c r="W1698" i="69"/>
  <c r="V1698" i="69"/>
  <c r="U1698" i="69"/>
  <c r="AA1697" i="69"/>
  <c r="Z1697" i="69"/>
  <c r="Y1697" i="69"/>
  <c r="X1697" i="69"/>
  <c r="W1697" i="69"/>
  <c r="V1697" i="69"/>
  <c r="U1697" i="69"/>
  <c r="AA1696" i="69"/>
  <c r="Z1696" i="69"/>
  <c r="Y1696" i="69"/>
  <c r="X1696" i="69"/>
  <c r="W1696" i="69"/>
  <c r="V1696" i="69"/>
  <c r="U1696" i="69"/>
  <c r="AA1695" i="69"/>
  <c r="Z1695" i="69"/>
  <c r="Y1695" i="69"/>
  <c r="X1695" i="69"/>
  <c r="W1695" i="69"/>
  <c r="V1695" i="69"/>
  <c r="U1695" i="69"/>
  <c r="AA1694" i="69"/>
  <c r="Z1694" i="69"/>
  <c r="Y1694" i="69"/>
  <c r="X1694" i="69"/>
  <c r="W1694" i="69"/>
  <c r="V1694" i="69"/>
  <c r="U1694" i="69"/>
  <c r="AA1693" i="69"/>
  <c r="Z1693" i="69"/>
  <c r="Y1693" i="69"/>
  <c r="X1693" i="69"/>
  <c r="W1693" i="69"/>
  <c r="V1693" i="69"/>
  <c r="U1693" i="69"/>
  <c r="AA1692" i="69"/>
  <c r="Z1692" i="69"/>
  <c r="Y1692" i="69"/>
  <c r="X1692" i="69"/>
  <c r="W1692" i="69"/>
  <c r="V1692" i="69"/>
  <c r="U1692" i="69"/>
  <c r="AA1691" i="69"/>
  <c r="Z1691" i="69"/>
  <c r="Y1691" i="69"/>
  <c r="X1691" i="69"/>
  <c r="W1691" i="69"/>
  <c r="V1691" i="69"/>
  <c r="U1691" i="69"/>
  <c r="AA1690" i="69"/>
  <c r="Z1690" i="69"/>
  <c r="Y1690" i="69"/>
  <c r="X1690" i="69"/>
  <c r="W1690" i="69"/>
  <c r="V1690" i="69"/>
  <c r="U1690" i="69"/>
  <c r="AA1689" i="69"/>
  <c r="Z1689" i="69"/>
  <c r="Y1689" i="69"/>
  <c r="X1689" i="69"/>
  <c r="W1689" i="69"/>
  <c r="V1689" i="69"/>
  <c r="U1689" i="69"/>
  <c r="AA1688" i="69"/>
  <c r="Z1688" i="69"/>
  <c r="Y1688" i="69"/>
  <c r="X1688" i="69"/>
  <c r="W1688" i="69"/>
  <c r="V1688" i="69"/>
  <c r="U1688" i="69"/>
  <c r="AA1687" i="69"/>
  <c r="Z1687" i="69"/>
  <c r="Y1687" i="69"/>
  <c r="X1687" i="69"/>
  <c r="W1687" i="69"/>
  <c r="V1687" i="69"/>
  <c r="U1687" i="69"/>
  <c r="AA1686" i="69"/>
  <c r="Z1686" i="69"/>
  <c r="Y1686" i="69"/>
  <c r="X1686" i="69"/>
  <c r="W1686" i="69"/>
  <c r="V1686" i="69"/>
  <c r="U1686" i="69"/>
  <c r="AA1685" i="69"/>
  <c r="Z1685" i="69"/>
  <c r="Y1685" i="69"/>
  <c r="X1685" i="69"/>
  <c r="W1685" i="69"/>
  <c r="V1685" i="69"/>
  <c r="U1685" i="69"/>
  <c r="AA1684" i="69"/>
  <c r="Z1684" i="69"/>
  <c r="Y1684" i="69"/>
  <c r="X1684" i="69"/>
  <c r="W1684" i="69"/>
  <c r="V1684" i="69"/>
  <c r="U1684" i="69"/>
  <c r="AA1683" i="69"/>
  <c r="Z1683" i="69"/>
  <c r="Y1683" i="69"/>
  <c r="X1683" i="69"/>
  <c r="W1683" i="69"/>
  <c r="V1683" i="69"/>
  <c r="U1683" i="69"/>
  <c r="AA1682" i="69"/>
  <c r="Z1682" i="69"/>
  <c r="Y1682" i="69"/>
  <c r="X1682" i="69"/>
  <c r="W1682" i="69"/>
  <c r="V1682" i="69"/>
  <c r="U1682" i="69"/>
  <c r="AA1681" i="69"/>
  <c r="Z1681" i="69"/>
  <c r="Y1681" i="69"/>
  <c r="X1681" i="69"/>
  <c r="W1681" i="69"/>
  <c r="V1681" i="69"/>
  <c r="U1681" i="69"/>
  <c r="AA1680" i="69"/>
  <c r="Z1680" i="69"/>
  <c r="Y1680" i="69"/>
  <c r="X1680" i="69"/>
  <c r="W1680" i="69"/>
  <c r="V1680" i="69"/>
  <c r="U1680" i="69"/>
  <c r="AA1679" i="69"/>
  <c r="Z1679" i="69"/>
  <c r="Y1679" i="69"/>
  <c r="X1679" i="69"/>
  <c r="W1679" i="69"/>
  <c r="V1679" i="69"/>
  <c r="U1679" i="69"/>
  <c r="AA1678" i="69"/>
  <c r="Z1678" i="69"/>
  <c r="Y1678" i="69"/>
  <c r="X1678" i="69"/>
  <c r="W1678" i="69"/>
  <c r="V1678" i="69"/>
  <c r="U1678" i="69"/>
  <c r="AA1677" i="69"/>
  <c r="Z1677" i="69"/>
  <c r="Y1677" i="69"/>
  <c r="X1677" i="69"/>
  <c r="W1677" i="69"/>
  <c r="V1677" i="69"/>
  <c r="U1677" i="69"/>
  <c r="AA1676" i="69"/>
  <c r="Z1676" i="69"/>
  <c r="Y1676" i="69"/>
  <c r="X1676" i="69"/>
  <c r="W1676" i="69"/>
  <c r="V1676" i="69"/>
  <c r="U1676" i="69"/>
  <c r="AA1675" i="69"/>
  <c r="Z1675" i="69"/>
  <c r="Y1675" i="69"/>
  <c r="X1675" i="69"/>
  <c r="W1675" i="69"/>
  <c r="V1675" i="69"/>
  <c r="U1675" i="69"/>
  <c r="AA1674" i="69"/>
  <c r="Z1674" i="69"/>
  <c r="Y1674" i="69"/>
  <c r="X1674" i="69"/>
  <c r="W1674" i="69"/>
  <c r="V1674" i="69"/>
  <c r="U1674" i="69"/>
  <c r="AA1673" i="69"/>
  <c r="Z1673" i="69"/>
  <c r="Y1673" i="69"/>
  <c r="X1673" i="69"/>
  <c r="W1673" i="69"/>
  <c r="V1673" i="69"/>
  <c r="U1673" i="69"/>
  <c r="AA1672" i="69"/>
  <c r="Z1672" i="69"/>
  <c r="Y1672" i="69"/>
  <c r="X1672" i="69"/>
  <c r="W1672" i="69"/>
  <c r="V1672" i="69"/>
  <c r="U1672" i="69"/>
  <c r="AA1671" i="69"/>
  <c r="Z1671" i="69"/>
  <c r="Y1671" i="69"/>
  <c r="X1671" i="69"/>
  <c r="W1671" i="69"/>
  <c r="V1671" i="69"/>
  <c r="U1671" i="69"/>
  <c r="AA1670" i="69"/>
  <c r="Z1670" i="69"/>
  <c r="Y1670" i="69"/>
  <c r="X1670" i="69"/>
  <c r="W1670" i="69"/>
  <c r="V1670" i="69"/>
  <c r="U1670" i="69"/>
  <c r="AA1669" i="69"/>
  <c r="Z1669" i="69"/>
  <c r="Y1669" i="69"/>
  <c r="X1669" i="69"/>
  <c r="W1669" i="69"/>
  <c r="V1669" i="69"/>
  <c r="U1669" i="69"/>
  <c r="AA1668" i="69"/>
  <c r="Z1668" i="69"/>
  <c r="Y1668" i="69"/>
  <c r="X1668" i="69"/>
  <c r="W1668" i="69"/>
  <c r="V1668" i="69"/>
  <c r="U1668" i="69"/>
  <c r="AA1667" i="69"/>
  <c r="Z1667" i="69"/>
  <c r="Y1667" i="69"/>
  <c r="X1667" i="69"/>
  <c r="W1667" i="69"/>
  <c r="V1667" i="69"/>
  <c r="U1667" i="69"/>
  <c r="AA1666" i="69"/>
  <c r="Z1666" i="69"/>
  <c r="Y1666" i="69"/>
  <c r="X1666" i="69"/>
  <c r="W1666" i="69"/>
  <c r="V1666" i="69"/>
  <c r="U1666" i="69"/>
  <c r="AA1665" i="69"/>
  <c r="Z1665" i="69"/>
  <c r="Y1665" i="69"/>
  <c r="X1665" i="69"/>
  <c r="W1665" i="69"/>
  <c r="V1665" i="69"/>
  <c r="U1665" i="69"/>
  <c r="AA1664" i="69"/>
  <c r="Z1664" i="69"/>
  <c r="Y1664" i="69"/>
  <c r="X1664" i="69"/>
  <c r="W1664" i="69"/>
  <c r="V1664" i="69"/>
  <c r="U1664" i="69"/>
  <c r="AA1663" i="69"/>
  <c r="Z1663" i="69"/>
  <c r="Y1663" i="69"/>
  <c r="X1663" i="69"/>
  <c r="W1663" i="69"/>
  <c r="V1663" i="69"/>
  <c r="U1663" i="69"/>
  <c r="AA1662" i="69"/>
  <c r="Z1662" i="69"/>
  <c r="Y1662" i="69"/>
  <c r="X1662" i="69"/>
  <c r="W1662" i="69"/>
  <c r="V1662" i="69"/>
  <c r="U1662" i="69"/>
  <c r="AA1661" i="69"/>
  <c r="Z1661" i="69"/>
  <c r="Y1661" i="69"/>
  <c r="X1661" i="69"/>
  <c r="W1661" i="69"/>
  <c r="V1661" i="69"/>
  <c r="U1661" i="69"/>
  <c r="AA1660" i="69"/>
  <c r="Z1660" i="69"/>
  <c r="Y1660" i="69"/>
  <c r="X1660" i="69"/>
  <c r="W1660" i="69"/>
  <c r="V1660" i="69"/>
  <c r="U1660" i="69"/>
  <c r="AA1659" i="69"/>
  <c r="Z1659" i="69"/>
  <c r="Y1659" i="69"/>
  <c r="X1659" i="69"/>
  <c r="W1659" i="69"/>
  <c r="V1659" i="69"/>
  <c r="U1659" i="69"/>
  <c r="AA1658" i="69"/>
  <c r="Z1658" i="69"/>
  <c r="Y1658" i="69"/>
  <c r="X1658" i="69"/>
  <c r="W1658" i="69"/>
  <c r="V1658" i="69"/>
  <c r="U1658" i="69"/>
  <c r="AA1657" i="69"/>
  <c r="Z1657" i="69"/>
  <c r="Y1657" i="69"/>
  <c r="X1657" i="69"/>
  <c r="W1657" i="69"/>
  <c r="V1657" i="69"/>
  <c r="U1657" i="69"/>
  <c r="AA1656" i="69"/>
  <c r="Z1656" i="69"/>
  <c r="Y1656" i="69"/>
  <c r="X1656" i="69"/>
  <c r="W1656" i="69"/>
  <c r="V1656" i="69"/>
  <c r="U1656" i="69"/>
  <c r="AA1655" i="69"/>
  <c r="Z1655" i="69"/>
  <c r="Y1655" i="69"/>
  <c r="X1655" i="69"/>
  <c r="W1655" i="69"/>
  <c r="V1655" i="69"/>
  <c r="U1655" i="69"/>
  <c r="AA1654" i="69"/>
  <c r="Z1654" i="69"/>
  <c r="Y1654" i="69"/>
  <c r="X1654" i="69"/>
  <c r="W1654" i="69"/>
  <c r="V1654" i="69"/>
  <c r="U1654" i="69"/>
  <c r="AA1653" i="69"/>
  <c r="Z1653" i="69"/>
  <c r="Y1653" i="69"/>
  <c r="X1653" i="69"/>
  <c r="W1653" i="69"/>
  <c r="V1653" i="69"/>
  <c r="U1653" i="69"/>
  <c r="AA1652" i="69"/>
  <c r="Z1652" i="69"/>
  <c r="Y1652" i="69"/>
  <c r="X1652" i="69"/>
  <c r="W1652" i="69"/>
  <c r="V1652" i="69"/>
  <c r="U1652" i="69"/>
  <c r="AA1651" i="69"/>
  <c r="Z1651" i="69"/>
  <c r="Y1651" i="69"/>
  <c r="X1651" i="69"/>
  <c r="W1651" i="69"/>
  <c r="V1651" i="69"/>
  <c r="U1651" i="69"/>
  <c r="AA1650" i="69"/>
  <c r="Z1650" i="69"/>
  <c r="Y1650" i="69"/>
  <c r="X1650" i="69"/>
  <c r="W1650" i="69"/>
  <c r="V1650" i="69"/>
  <c r="U1650" i="69"/>
  <c r="AA1649" i="69"/>
  <c r="Z1649" i="69"/>
  <c r="Y1649" i="69"/>
  <c r="X1649" i="69"/>
  <c r="W1649" i="69"/>
  <c r="V1649" i="69"/>
  <c r="U1649" i="69"/>
  <c r="AA1648" i="69"/>
  <c r="Z1648" i="69"/>
  <c r="Y1648" i="69"/>
  <c r="X1648" i="69"/>
  <c r="W1648" i="69"/>
  <c r="V1648" i="69"/>
  <c r="U1648" i="69"/>
  <c r="AA1647" i="69"/>
  <c r="Z1647" i="69"/>
  <c r="Y1647" i="69"/>
  <c r="X1647" i="69"/>
  <c r="W1647" i="69"/>
  <c r="V1647" i="69"/>
  <c r="U1647" i="69"/>
  <c r="AA1646" i="69"/>
  <c r="Z1646" i="69"/>
  <c r="Y1646" i="69"/>
  <c r="X1646" i="69"/>
  <c r="W1646" i="69"/>
  <c r="V1646" i="69"/>
  <c r="U1646" i="69"/>
  <c r="AA1645" i="69"/>
  <c r="Z1645" i="69"/>
  <c r="Y1645" i="69"/>
  <c r="X1645" i="69"/>
  <c r="W1645" i="69"/>
  <c r="V1645" i="69"/>
  <c r="U1645" i="69"/>
  <c r="AA1644" i="69"/>
  <c r="Z1644" i="69"/>
  <c r="Y1644" i="69"/>
  <c r="X1644" i="69"/>
  <c r="W1644" i="69"/>
  <c r="V1644" i="69"/>
  <c r="U1644" i="69"/>
  <c r="AA1643" i="69"/>
  <c r="Z1643" i="69"/>
  <c r="Y1643" i="69"/>
  <c r="X1643" i="69"/>
  <c r="W1643" i="69"/>
  <c r="V1643" i="69"/>
  <c r="U1643" i="69"/>
  <c r="AA1642" i="69"/>
  <c r="Z1642" i="69"/>
  <c r="Y1642" i="69"/>
  <c r="X1642" i="69"/>
  <c r="W1642" i="69"/>
  <c r="V1642" i="69"/>
  <c r="U1642" i="69"/>
  <c r="AA1641" i="69"/>
  <c r="Z1641" i="69"/>
  <c r="Y1641" i="69"/>
  <c r="X1641" i="69"/>
  <c r="W1641" i="69"/>
  <c r="V1641" i="69"/>
  <c r="U1641" i="69"/>
  <c r="AA1640" i="69"/>
  <c r="Z1640" i="69"/>
  <c r="Y1640" i="69"/>
  <c r="X1640" i="69"/>
  <c r="W1640" i="69"/>
  <c r="V1640" i="69"/>
  <c r="U1640" i="69"/>
  <c r="AA1639" i="69"/>
  <c r="Z1639" i="69"/>
  <c r="Y1639" i="69"/>
  <c r="X1639" i="69"/>
  <c r="W1639" i="69"/>
  <c r="V1639" i="69"/>
  <c r="U1639" i="69"/>
  <c r="AA1638" i="69"/>
  <c r="Z1638" i="69"/>
  <c r="Y1638" i="69"/>
  <c r="X1638" i="69"/>
  <c r="W1638" i="69"/>
  <c r="V1638" i="69"/>
  <c r="U1638" i="69"/>
  <c r="AA1637" i="69"/>
  <c r="Z1637" i="69"/>
  <c r="Y1637" i="69"/>
  <c r="X1637" i="69"/>
  <c r="W1637" i="69"/>
  <c r="V1637" i="69"/>
  <c r="U1637" i="69"/>
  <c r="AA1636" i="69"/>
  <c r="Z1636" i="69"/>
  <c r="Y1636" i="69"/>
  <c r="X1636" i="69"/>
  <c r="W1636" i="69"/>
  <c r="V1636" i="69"/>
  <c r="U1636" i="69"/>
  <c r="AA1635" i="69"/>
  <c r="Z1635" i="69"/>
  <c r="Y1635" i="69"/>
  <c r="X1635" i="69"/>
  <c r="W1635" i="69"/>
  <c r="V1635" i="69"/>
  <c r="U1635" i="69"/>
  <c r="AA1634" i="69"/>
  <c r="Z1634" i="69"/>
  <c r="Y1634" i="69"/>
  <c r="X1634" i="69"/>
  <c r="W1634" i="69"/>
  <c r="V1634" i="69"/>
  <c r="U1634" i="69"/>
  <c r="AA1633" i="69"/>
  <c r="Z1633" i="69"/>
  <c r="Y1633" i="69"/>
  <c r="X1633" i="69"/>
  <c r="W1633" i="69"/>
  <c r="V1633" i="69"/>
  <c r="U1633" i="69"/>
  <c r="AA1632" i="69"/>
  <c r="Z1632" i="69"/>
  <c r="Y1632" i="69"/>
  <c r="X1632" i="69"/>
  <c r="W1632" i="69"/>
  <c r="V1632" i="69"/>
  <c r="U1632" i="69"/>
  <c r="AA1631" i="69"/>
  <c r="Z1631" i="69"/>
  <c r="Y1631" i="69"/>
  <c r="X1631" i="69"/>
  <c r="W1631" i="69"/>
  <c r="V1631" i="69"/>
  <c r="U1631" i="69"/>
  <c r="AA1630" i="69"/>
  <c r="Z1630" i="69"/>
  <c r="Y1630" i="69"/>
  <c r="X1630" i="69"/>
  <c r="W1630" i="69"/>
  <c r="V1630" i="69"/>
  <c r="U1630" i="69"/>
  <c r="AA1629" i="69"/>
  <c r="Z1629" i="69"/>
  <c r="Y1629" i="69"/>
  <c r="X1629" i="69"/>
  <c r="W1629" i="69"/>
  <c r="V1629" i="69"/>
  <c r="U1629" i="69"/>
  <c r="AA1628" i="69"/>
  <c r="Z1628" i="69"/>
  <c r="Y1628" i="69"/>
  <c r="X1628" i="69"/>
  <c r="W1628" i="69"/>
  <c r="V1628" i="69"/>
  <c r="U1628" i="69"/>
  <c r="AA1627" i="69"/>
  <c r="Z1627" i="69"/>
  <c r="Y1627" i="69"/>
  <c r="X1627" i="69"/>
  <c r="W1627" i="69"/>
  <c r="V1627" i="69"/>
  <c r="U1627" i="69"/>
  <c r="AA1626" i="69"/>
  <c r="Z1626" i="69"/>
  <c r="Y1626" i="69"/>
  <c r="X1626" i="69"/>
  <c r="W1626" i="69"/>
  <c r="V1626" i="69"/>
  <c r="U1626" i="69"/>
  <c r="AA1625" i="69"/>
  <c r="Z1625" i="69"/>
  <c r="Y1625" i="69"/>
  <c r="X1625" i="69"/>
  <c r="W1625" i="69"/>
  <c r="V1625" i="69"/>
  <c r="U1625" i="69"/>
  <c r="AA1624" i="69"/>
  <c r="Z1624" i="69"/>
  <c r="Y1624" i="69"/>
  <c r="X1624" i="69"/>
  <c r="W1624" i="69"/>
  <c r="V1624" i="69"/>
  <c r="U1624" i="69"/>
  <c r="AA1623" i="69"/>
  <c r="Z1623" i="69"/>
  <c r="Y1623" i="69"/>
  <c r="X1623" i="69"/>
  <c r="W1623" i="69"/>
  <c r="V1623" i="69"/>
  <c r="U1623" i="69"/>
  <c r="AA1622" i="69"/>
  <c r="Z1622" i="69"/>
  <c r="Y1622" i="69"/>
  <c r="X1622" i="69"/>
  <c r="W1622" i="69"/>
  <c r="V1622" i="69"/>
  <c r="U1622" i="69"/>
  <c r="AA1621" i="69"/>
  <c r="Z1621" i="69"/>
  <c r="Y1621" i="69"/>
  <c r="X1621" i="69"/>
  <c r="W1621" i="69"/>
  <c r="V1621" i="69"/>
  <c r="U1621" i="69"/>
  <c r="AA1620" i="69"/>
  <c r="Z1620" i="69"/>
  <c r="Y1620" i="69"/>
  <c r="X1620" i="69"/>
  <c r="W1620" i="69"/>
  <c r="V1620" i="69"/>
  <c r="U1620" i="69"/>
  <c r="AA1619" i="69"/>
  <c r="Z1619" i="69"/>
  <c r="Y1619" i="69"/>
  <c r="X1619" i="69"/>
  <c r="W1619" i="69"/>
  <c r="V1619" i="69"/>
  <c r="U1619" i="69"/>
  <c r="AA1618" i="69"/>
  <c r="Z1618" i="69"/>
  <c r="Y1618" i="69"/>
  <c r="X1618" i="69"/>
  <c r="W1618" i="69"/>
  <c r="V1618" i="69"/>
  <c r="U1618" i="69"/>
  <c r="AA1617" i="69"/>
  <c r="Z1617" i="69"/>
  <c r="Y1617" i="69"/>
  <c r="X1617" i="69"/>
  <c r="W1617" i="69"/>
  <c r="V1617" i="69"/>
  <c r="U1617" i="69"/>
  <c r="AA1616" i="69"/>
  <c r="Z1616" i="69"/>
  <c r="Y1616" i="69"/>
  <c r="X1616" i="69"/>
  <c r="W1616" i="69"/>
  <c r="V1616" i="69"/>
  <c r="U1616" i="69"/>
  <c r="AA1615" i="69"/>
  <c r="Z1615" i="69"/>
  <c r="Y1615" i="69"/>
  <c r="X1615" i="69"/>
  <c r="W1615" i="69"/>
  <c r="V1615" i="69"/>
  <c r="U1615" i="69"/>
  <c r="AA1614" i="69"/>
  <c r="Z1614" i="69"/>
  <c r="Y1614" i="69"/>
  <c r="X1614" i="69"/>
  <c r="W1614" i="69"/>
  <c r="V1614" i="69"/>
  <c r="U1614" i="69"/>
  <c r="AA1613" i="69"/>
  <c r="Z1613" i="69"/>
  <c r="Y1613" i="69"/>
  <c r="X1613" i="69"/>
  <c r="W1613" i="69"/>
  <c r="V1613" i="69"/>
  <c r="U1613" i="69"/>
  <c r="AA1612" i="69"/>
  <c r="Z1612" i="69"/>
  <c r="Y1612" i="69"/>
  <c r="X1612" i="69"/>
  <c r="W1612" i="69"/>
  <c r="V1612" i="69"/>
  <c r="U1612" i="69"/>
  <c r="AA1611" i="69"/>
  <c r="Z1611" i="69"/>
  <c r="Y1611" i="69"/>
  <c r="X1611" i="69"/>
  <c r="W1611" i="69"/>
  <c r="V1611" i="69"/>
  <c r="U1611" i="69"/>
  <c r="AA1610" i="69"/>
  <c r="Z1610" i="69"/>
  <c r="Y1610" i="69"/>
  <c r="X1610" i="69"/>
  <c r="W1610" i="69"/>
  <c r="V1610" i="69"/>
  <c r="U1610" i="69"/>
  <c r="AA1609" i="69"/>
  <c r="Z1609" i="69"/>
  <c r="Y1609" i="69"/>
  <c r="X1609" i="69"/>
  <c r="W1609" i="69"/>
  <c r="V1609" i="69"/>
  <c r="U1609" i="69"/>
  <c r="AA1608" i="69"/>
  <c r="Z1608" i="69"/>
  <c r="Y1608" i="69"/>
  <c r="X1608" i="69"/>
  <c r="W1608" i="69"/>
  <c r="V1608" i="69"/>
  <c r="U1608" i="69"/>
  <c r="AA1607" i="69"/>
  <c r="Z1607" i="69"/>
  <c r="Y1607" i="69"/>
  <c r="X1607" i="69"/>
  <c r="W1607" i="69"/>
  <c r="V1607" i="69"/>
  <c r="U1607" i="69"/>
  <c r="AA1606" i="69"/>
  <c r="Z1606" i="69"/>
  <c r="Y1606" i="69"/>
  <c r="X1606" i="69"/>
  <c r="W1606" i="69"/>
  <c r="V1606" i="69"/>
  <c r="U1606" i="69"/>
  <c r="AA1605" i="69"/>
  <c r="Z1605" i="69"/>
  <c r="Y1605" i="69"/>
  <c r="X1605" i="69"/>
  <c r="W1605" i="69"/>
  <c r="V1605" i="69"/>
  <c r="U1605" i="69"/>
  <c r="AA1604" i="69"/>
  <c r="Z1604" i="69"/>
  <c r="Y1604" i="69"/>
  <c r="X1604" i="69"/>
  <c r="W1604" i="69"/>
  <c r="V1604" i="69"/>
  <c r="U1604" i="69"/>
  <c r="AA1603" i="69"/>
  <c r="Z1603" i="69"/>
  <c r="Y1603" i="69"/>
  <c r="X1603" i="69"/>
  <c r="W1603" i="69"/>
  <c r="V1603" i="69"/>
  <c r="U1603" i="69"/>
  <c r="AA1602" i="69"/>
  <c r="Z1602" i="69"/>
  <c r="Y1602" i="69"/>
  <c r="X1602" i="69"/>
  <c r="W1602" i="69"/>
  <c r="V1602" i="69"/>
  <c r="U1602" i="69"/>
  <c r="AA1601" i="69"/>
  <c r="Z1601" i="69"/>
  <c r="Y1601" i="69"/>
  <c r="X1601" i="69"/>
  <c r="W1601" i="69"/>
  <c r="V1601" i="69"/>
  <c r="U1601" i="69"/>
  <c r="AA1600" i="69"/>
  <c r="Z1600" i="69"/>
  <c r="Y1600" i="69"/>
  <c r="X1600" i="69"/>
  <c r="W1600" i="69"/>
  <c r="V1600" i="69"/>
  <c r="U1600" i="69"/>
  <c r="AA1599" i="69"/>
  <c r="Z1599" i="69"/>
  <c r="Y1599" i="69"/>
  <c r="X1599" i="69"/>
  <c r="W1599" i="69"/>
  <c r="V1599" i="69"/>
  <c r="U1599" i="69"/>
  <c r="AA1598" i="69"/>
  <c r="Z1598" i="69"/>
  <c r="Y1598" i="69"/>
  <c r="X1598" i="69"/>
  <c r="W1598" i="69"/>
  <c r="V1598" i="69"/>
  <c r="U1598" i="69"/>
  <c r="AA1597" i="69"/>
  <c r="Z1597" i="69"/>
  <c r="Y1597" i="69"/>
  <c r="X1597" i="69"/>
  <c r="W1597" i="69"/>
  <c r="V1597" i="69"/>
  <c r="U1597" i="69"/>
  <c r="AA1596" i="69"/>
  <c r="Z1596" i="69"/>
  <c r="Y1596" i="69"/>
  <c r="X1596" i="69"/>
  <c r="W1596" i="69"/>
  <c r="V1596" i="69"/>
  <c r="U1596" i="69"/>
  <c r="AA1595" i="69"/>
  <c r="Z1595" i="69"/>
  <c r="Y1595" i="69"/>
  <c r="X1595" i="69"/>
  <c r="W1595" i="69"/>
  <c r="V1595" i="69"/>
  <c r="U1595" i="69"/>
  <c r="AA1594" i="69"/>
  <c r="Z1594" i="69"/>
  <c r="Y1594" i="69"/>
  <c r="X1594" i="69"/>
  <c r="W1594" i="69"/>
  <c r="V1594" i="69"/>
  <c r="U1594" i="69"/>
  <c r="AA1593" i="69"/>
  <c r="Z1593" i="69"/>
  <c r="Y1593" i="69"/>
  <c r="X1593" i="69"/>
  <c r="W1593" i="69"/>
  <c r="V1593" i="69"/>
  <c r="U1593" i="69"/>
  <c r="AA1592" i="69"/>
  <c r="Z1592" i="69"/>
  <c r="Y1592" i="69"/>
  <c r="X1592" i="69"/>
  <c r="W1592" i="69"/>
  <c r="V1592" i="69"/>
  <c r="U1592" i="69"/>
  <c r="AA1591" i="69"/>
  <c r="Z1591" i="69"/>
  <c r="Y1591" i="69"/>
  <c r="X1591" i="69"/>
  <c r="W1591" i="69"/>
  <c r="V1591" i="69"/>
  <c r="U1591" i="69"/>
  <c r="AA1590" i="69"/>
  <c r="Z1590" i="69"/>
  <c r="Y1590" i="69"/>
  <c r="X1590" i="69"/>
  <c r="W1590" i="69"/>
  <c r="V1590" i="69"/>
  <c r="U1590" i="69"/>
  <c r="AA1589" i="69"/>
  <c r="Z1589" i="69"/>
  <c r="Y1589" i="69"/>
  <c r="X1589" i="69"/>
  <c r="W1589" i="69"/>
  <c r="V1589" i="69"/>
  <c r="U1589" i="69"/>
  <c r="AA1588" i="69"/>
  <c r="Z1588" i="69"/>
  <c r="Y1588" i="69"/>
  <c r="X1588" i="69"/>
  <c r="W1588" i="69"/>
  <c r="V1588" i="69"/>
  <c r="U1588" i="69"/>
  <c r="AA1587" i="69"/>
  <c r="Z1587" i="69"/>
  <c r="Y1587" i="69"/>
  <c r="X1587" i="69"/>
  <c r="W1587" i="69"/>
  <c r="V1587" i="69"/>
  <c r="U1587" i="69"/>
  <c r="AA1586" i="69"/>
  <c r="Z1586" i="69"/>
  <c r="Y1586" i="69"/>
  <c r="X1586" i="69"/>
  <c r="W1586" i="69"/>
  <c r="V1586" i="69"/>
  <c r="U1586" i="69"/>
  <c r="AA1585" i="69"/>
  <c r="Z1585" i="69"/>
  <c r="Y1585" i="69"/>
  <c r="X1585" i="69"/>
  <c r="W1585" i="69"/>
  <c r="V1585" i="69"/>
  <c r="U1585" i="69"/>
  <c r="AA1584" i="69"/>
  <c r="Z1584" i="69"/>
  <c r="Y1584" i="69"/>
  <c r="X1584" i="69"/>
  <c r="W1584" i="69"/>
  <c r="V1584" i="69"/>
  <c r="U1584" i="69"/>
  <c r="AA1583" i="69"/>
  <c r="Z1583" i="69"/>
  <c r="Y1583" i="69"/>
  <c r="X1583" i="69"/>
  <c r="W1583" i="69"/>
  <c r="V1583" i="69"/>
  <c r="U1583" i="69"/>
  <c r="AA1582" i="69"/>
  <c r="Z1582" i="69"/>
  <c r="Y1582" i="69"/>
  <c r="X1582" i="69"/>
  <c r="W1582" i="69"/>
  <c r="V1582" i="69"/>
  <c r="U1582" i="69"/>
  <c r="AA1581" i="69"/>
  <c r="Z1581" i="69"/>
  <c r="Y1581" i="69"/>
  <c r="X1581" i="69"/>
  <c r="W1581" i="69"/>
  <c r="V1581" i="69"/>
  <c r="U1581" i="69"/>
  <c r="AA1580" i="69"/>
  <c r="Z1580" i="69"/>
  <c r="Y1580" i="69"/>
  <c r="X1580" i="69"/>
  <c r="W1580" i="69"/>
  <c r="V1580" i="69"/>
  <c r="U1580" i="69"/>
  <c r="AA1579" i="69"/>
  <c r="Z1579" i="69"/>
  <c r="Y1579" i="69"/>
  <c r="X1579" i="69"/>
  <c r="W1579" i="69"/>
  <c r="V1579" i="69"/>
  <c r="U1579" i="69"/>
  <c r="AA1578" i="69"/>
  <c r="Z1578" i="69"/>
  <c r="Y1578" i="69"/>
  <c r="X1578" i="69"/>
  <c r="W1578" i="69"/>
  <c r="V1578" i="69"/>
  <c r="U1578" i="69"/>
  <c r="AA1577" i="69"/>
  <c r="Z1577" i="69"/>
  <c r="Y1577" i="69"/>
  <c r="X1577" i="69"/>
  <c r="W1577" i="69"/>
  <c r="V1577" i="69"/>
  <c r="U1577" i="69"/>
  <c r="AA1576" i="69"/>
  <c r="Z1576" i="69"/>
  <c r="Y1576" i="69"/>
  <c r="X1576" i="69"/>
  <c r="W1576" i="69"/>
  <c r="V1576" i="69"/>
  <c r="U1576" i="69"/>
  <c r="AA1575" i="69"/>
  <c r="Z1575" i="69"/>
  <c r="Y1575" i="69"/>
  <c r="X1575" i="69"/>
  <c r="W1575" i="69"/>
  <c r="V1575" i="69"/>
  <c r="U1575" i="69"/>
  <c r="AA1574" i="69"/>
  <c r="Z1574" i="69"/>
  <c r="Y1574" i="69"/>
  <c r="X1574" i="69"/>
  <c r="W1574" i="69"/>
  <c r="V1574" i="69"/>
  <c r="U1574" i="69"/>
  <c r="AA1573" i="69"/>
  <c r="Z1573" i="69"/>
  <c r="Y1573" i="69"/>
  <c r="X1573" i="69"/>
  <c r="W1573" i="69"/>
  <c r="V1573" i="69"/>
  <c r="U1573" i="69"/>
  <c r="AA1572" i="69"/>
  <c r="Z1572" i="69"/>
  <c r="Y1572" i="69"/>
  <c r="X1572" i="69"/>
  <c r="W1572" i="69"/>
  <c r="V1572" i="69"/>
  <c r="U1572" i="69"/>
  <c r="AA1571" i="69"/>
  <c r="Z1571" i="69"/>
  <c r="Y1571" i="69"/>
  <c r="X1571" i="69"/>
  <c r="W1571" i="69"/>
  <c r="V1571" i="69"/>
  <c r="U1571" i="69"/>
  <c r="AA1570" i="69"/>
  <c r="Z1570" i="69"/>
  <c r="Y1570" i="69"/>
  <c r="X1570" i="69"/>
  <c r="W1570" i="69"/>
  <c r="V1570" i="69"/>
  <c r="U1570" i="69"/>
  <c r="AA1569" i="69"/>
  <c r="Z1569" i="69"/>
  <c r="Y1569" i="69"/>
  <c r="X1569" i="69"/>
  <c r="W1569" i="69"/>
  <c r="V1569" i="69"/>
  <c r="U1569" i="69"/>
  <c r="AA1568" i="69"/>
  <c r="Z1568" i="69"/>
  <c r="Y1568" i="69"/>
  <c r="X1568" i="69"/>
  <c r="W1568" i="69"/>
  <c r="V1568" i="69"/>
  <c r="U1568" i="69"/>
  <c r="AA1567" i="69"/>
  <c r="Z1567" i="69"/>
  <c r="Y1567" i="69"/>
  <c r="X1567" i="69"/>
  <c r="W1567" i="69"/>
  <c r="V1567" i="69"/>
  <c r="U1567" i="69"/>
  <c r="AA1566" i="69"/>
  <c r="Z1566" i="69"/>
  <c r="Y1566" i="69"/>
  <c r="X1566" i="69"/>
  <c r="W1566" i="69"/>
  <c r="V1566" i="69"/>
  <c r="U1566" i="69"/>
  <c r="AA1565" i="69"/>
  <c r="Z1565" i="69"/>
  <c r="Y1565" i="69"/>
  <c r="X1565" i="69"/>
  <c r="W1565" i="69"/>
  <c r="V1565" i="69"/>
  <c r="U1565" i="69"/>
  <c r="AA1564" i="69"/>
  <c r="Z1564" i="69"/>
  <c r="Y1564" i="69"/>
  <c r="X1564" i="69"/>
  <c r="W1564" i="69"/>
  <c r="V1564" i="69"/>
  <c r="U1564" i="69"/>
  <c r="AA1563" i="69"/>
  <c r="Z1563" i="69"/>
  <c r="Y1563" i="69"/>
  <c r="X1563" i="69"/>
  <c r="W1563" i="69"/>
  <c r="V1563" i="69"/>
  <c r="U1563" i="69"/>
  <c r="AA1562" i="69"/>
  <c r="Z1562" i="69"/>
  <c r="Y1562" i="69"/>
  <c r="X1562" i="69"/>
  <c r="W1562" i="69"/>
  <c r="V1562" i="69"/>
  <c r="U1562" i="69"/>
  <c r="AA1561" i="69"/>
  <c r="Z1561" i="69"/>
  <c r="Y1561" i="69"/>
  <c r="X1561" i="69"/>
  <c r="W1561" i="69"/>
  <c r="V1561" i="69"/>
  <c r="U1561" i="69"/>
  <c r="AA1560" i="69"/>
  <c r="Z1560" i="69"/>
  <c r="Y1560" i="69"/>
  <c r="X1560" i="69"/>
  <c r="W1560" i="69"/>
  <c r="V1560" i="69"/>
  <c r="U1560" i="69"/>
  <c r="AA1559" i="69"/>
  <c r="Z1559" i="69"/>
  <c r="Y1559" i="69"/>
  <c r="X1559" i="69"/>
  <c r="W1559" i="69"/>
  <c r="V1559" i="69"/>
  <c r="U1559" i="69"/>
  <c r="AA1558" i="69"/>
  <c r="Z1558" i="69"/>
  <c r="Y1558" i="69"/>
  <c r="X1558" i="69"/>
  <c r="W1558" i="69"/>
  <c r="V1558" i="69"/>
  <c r="U1558" i="69"/>
  <c r="AA1557" i="69"/>
  <c r="Z1557" i="69"/>
  <c r="Y1557" i="69"/>
  <c r="X1557" i="69"/>
  <c r="W1557" i="69"/>
  <c r="V1557" i="69"/>
  <c r="U1557" i="69"/>
  <c r="AA1556" i="69"/>
  <c r="Z1556" i="69"/>
  <c r="Y1556" i="69"/>
  <c r="X1556" i="69"/>
  <c r="W1556" i="69"/>
  <c r="V1556" i="69"/>
  <c r="U1556" i="69"/>
  <c r="AA1555" i="69"/>
  <c r="Z1555" i="69"/>
  <c r="Y1555" i="69"/>
  <c r="X1555" i="69"/>
  <c r="W1555" i="69"/>
  <c r="V1555" i="69"/>
  <c r="U1555" i="69"/>
  <c r="AA1554" i="69"/>
  <c r="Z1554" i="69"/>
  <c r="Y1554" i="69"/>
  <c r="X1554" i="69"/>
  <c r="W1554" i="69"/>
  <c r="V1554" i="69"/>
  <c r="U1554" i="69"/>
  <c r="AA1553" i="69"/>
  <c r="Z1553" i="69"/>
  <c r="Y1553" i="69"/>
  <c r="X1553" i="69"/>
  <c r="W1553" i="69"/>
  <c r="V1553" i="69"/>
  <c r="U1553" i="69"/>
  <c r="AA1552" i="69"/>
  <c r="Z1552" i="69"/>
  <c r="Y1552" i="69"/>
  <c r="X1552" i="69"/>
  <c r="W1552" i="69"/>
  <c r="V1552" i="69"/>
  <c r="U1552" i="69"/>
  <c r="AA1551" i="69"/>
  <c r="Z1551" i="69"/>
  <c r="Y1551" i="69"/>
  <c r="X1551" i="69"/>
  <c r="W1551" i="69"/>
  <c r="V1551" i="69"/>
  <c r="U1551" i="69"/>
  <c r="AA1550" i="69"/>
  <c r="Z1550" i="69"/>
  <c r="Y1550" i="69"/>
  <c r="X1550" i="69"/>
  <c r="W1550" i="69"/>
  <c r="V1550" i="69"/>
  <c r="U1550" i="69"/>
  <c r="AA1549" i="69"/>
  <c r="Z1549" i="69"/>
  <c r="Y1549" i="69"/>
  <c r="X1549" i="69"/>
  <c r="W1549" i="69"/>
  <c r="V1549" i="69"/>
  <c r="U1549" i="69"/>
  <c r="AA1548" i="69"/>
  <c r="Z1548" i="69"/>
  <c r="Y1548" i="69"/>
  <c r="X1548" i="69"/>
  <c r="W1548" i="69"/>
  <c r="V1548" i="69"/>
  <c r="U1548" i="69"/>
  <c r="AA1547" i="69"/>
  <c r="Z1547" i="69"/>
  <c r="Y1547" i="69"/>
  <c r="X1547" i="69"/>
  <c r="W1547" i="69"/>
  <c r="V1547" i="69"/>
  <c r="U1547" i="69"/>
  <c r="AA1546" i="69"/>
  <c r="Z1546" i="69"/>
  <c r="Y1546" i="69"/>
  <c r="X1546" i="69"/>
  <c r="W1546" i="69"/>
  <c r="V1546" i="69"/>
  <c r="U1546" i="69"/>
  <c r="AA1545" i="69"/>
  <c r="Z1545" i="69"/>
  <c r="Y1545" i="69"/>
  <c r="X1545" i="69"/>
  <c r="W1545" i="69"/>
  <c r="V1545" i="69"/>
  <c r="U1545" i="69"/>
  <c r="AA1544" i="69"/>
  <c r="Z1544" i="69"/>
  <c r="Y1544" i="69"/>
  <c r="X1544" i="69"/>
  <c r="W1544" i="69"/>
  <c r="V1544" i="69"/>
  <c r="U1544" i="69"/>
  <c r="AA1543" i="69"/>
  <c r="Z1543" i="69"/>
  <c r="Y1543" i="69"/>
  <c r="X1543" i="69"/>
  <c r="W1543" i="69"/>
  <c r="V1543" i="69"/>
  <c r="U1543" i="69"/>
  <c r="AA1542" i="69"/>
  <c r="Z1542" i="69"/>
  <c r="Y1542" i="69"/>
  <c r="X1542" i="69"/>
  <c r="W1542" i="69"/>
  <c r="V1542" i="69"/>
  <c r="U1542" i="69"/>
  <c r="AA1541" i="69"/>
  <c r="Z1541" i="69"/>
  <c r="Y1541" i="69"/>
  <c r="X1541" i="69"/>
  <c r="W1541" i="69"/>
  <c r="V1541" i="69"/>
  <c r="U1541" i="69"/>
  <c r="AA1540" i="69"/>
  <c r="Z1540" i="69"/>
  <c r="Y1540" i="69"/>
  <c r="X1540" i="69"/>
  <c r="W1540" i="69"/>
  <c r="V1540" i="69"/>
  <c r="U1540" i="69"/>
  <c r="AA1539" i="69"/>
  <c r="Z1539" i="69"/>
  <c r="Y1539" i="69"/>
  <c r="X1539" i="69"/>
  <c r="W1539" i="69"/>
  <c r="V1539" i="69"/>
  <c r="U1539" i="69"/>
  <c r="AA1538" i="69"/>
  <c r="Z1538" i="69"/>
  <c r="Y1538" i="69"/>
  <c r="X1538" i="69"/>
  <c r="W1538" i="69"/>
  <c r="V1538" i="69"/>
  <c r="U1538" i="69"/>
  <c r="AA1537" i="69"/>
  <c r="Z1537" i="69"/>
  <c r="Y1537" i="69"/>
  <c r="X1537" i="69"/>
  <c r="W1537" i="69"/>
  <c r="V1537" i="69"/>
  <c r="U1537" i="69"/>
  <c r="AA1536" i="69"/>
  <c r="Z1536" i="69"/>
  <c r="Y1536" i="69"/>
  <c r="X1536" i="69"/>
  <c r="W1536" i="69"/>
  <c r="V1536" i="69"/>
  <c r="U1536" i="69"/>
  <c r="AA1535" i="69"/>
  <c r="Z1535" i="69"/>
  <c r="Y1535" i="69"/>
  <c r="X1535" i="69"/>
  <c r="W1535" i="69"/>
  <c r="V1535" i="69"/>
  <c r="U1535" i="69"/>
  <c r="AA1534" i="69"/>
  <c r="Z1534" i="69"/>
  <c r="Y1534" i="69"/>
  <c r="X1534" i="69"/>
  <c r="W1534" i="69"/>
  <c r="V1534" i="69"/>
  <c r="U1534" i="69"/>
  <c r="AA1533" i="69"/>
  <c r="Z1533" i="69"/>
  <c r="Y1533" i="69"/>
  <c r="X1533" i="69"/>
  <c r="W1533" i="69"/>
  <c r="V1533" i="69"/>
  <c r="U1533" i="69"/>
  <c r="AA1532" i="69"/>
  <c r="Z1532" i="69"/>
  <c r="Y1532" i="69"/>
  <c r="X1532" i="69"/>
  <c r="W1532" i="69"/>
  <c r="V1532" i="69"/>
  <c r="U1532" i="69"/>
  <c r="AA1531" i="69"/>
  <c r="Z1531" i="69"/>
  <c r="Y1531" i="69"/>
  <c r="X1531" i="69"/>
  <c r="W1531" i="69"/>
  <c r="V1531" i="69"/>
  <c r="U1531" i="69"/>
  <c r="AA1530" i="69"/>
  <c r="Z1530" i="69"/>
  <c r="Y1530" i="69"/>
  <c r="X1530" i="69"/>
  <c r="W1530" i="69"/>
  <c r="V1530" i="69"/>
  <c r="U1530" i="69"/>
  <c r="AA1529" i="69"/>
  <c r="Z1529" i="69"/>
  <c r="Y1529" i="69"/>
  <c r="X1529" i="69"/>
  <c r="W1529" i="69"/>
  <c r="V1529" i="69"/>
  <c r="U1529" i="69"/>
  <c r="AA1528" i="69"/>
  <c r="Z1528" i="69"/>
  <c r="Y1528" i="69"/>
  <c r="X1528" i="69"/>
  <c r="W1528" i="69"/>
  <c r="V1528" i="69"/>
  <c r="U1528" i="69"/>
  <c r="AA1527" i="69"/>
  <c r="Z1527" i="69"/>
  <c r="Y1527" i="69"/>
  <c r="X1527" i="69"/>
  <c r="W1527" i="69"/>
  <c r="V1527" i="69"/>
  <c r="U1527" i="69"/>
  <c r="AA1526" i="69"/>
  <c r="Z1526" i="69"/>
  <c r="Y1526" i="69"/>
  <c r="X1526" i="69"/>
  <c r="W1526" i="69"/>
  <c r="V1526" i="69"/>
  <c r="U1526" i="69"/>
  <c r="AA1525" i="69"/>
  <c r="Z1525" i="69"/>
  <c r="Y1525" i="69"/>
  <c r="X1525" i="69"/>
  <c r="W1525" i="69"/>
  <c r="V1525" i="69"/>
  <c r="U1525" i="69"/>
  <c r="AA1524" i="69"/>
  <c r="Z1524" i="69"/>
  <c r="Y1524" i="69"/>
  <c r="X1524" i="69"/>
  <c r="W1524" i="69"/>
  <c r="V1524" i="69"/>
  <c r="U1524" i="69"/>
  <c r="AA1523" i="69"/>
  <c r="Z1523" i="69"/>
  <c r="Y1523" i="69"/>
  <c r="X1523" i="69"/>
  <c r="W1523" i="69"/>
  <c r="V1523" i="69"/>
  <c r="U1523" i="69"/>
  <c r="AA1522" i="69"/>
  <c r="Z1522" i="69"/>
  <c r="Y1522" i="69"/>
  <c r="X1522" i="69"/>
  <c r="W1522" i="69"/>
  <c r="V1522" i="69"/>
  <c r="U1522" i="69"/>
  <c r="AA1521" i="69"/>
  <c r="Z1521" i="69"/>
  <c r="Y1521" i="69"/>
  <c r="X1521" i="69"/>
  <c r="W1521" i="69"/>
  <c r="V1521" i="69"/>
  <c r="U1521" i="69"/>
  <c r="AA1520" i="69"/>
  <c r="Z1520" i="69"/>
  <c r="Y1520" i="69"/>
  <c r="X1520" i="69"/>
  <c r="W1520" i="69"/>
  <c r="V1520" i="69"/>
  <c r="U1520" i="69"/>
  <c r="AA1519" i="69"/>
  <c r="Z1519" i="69"/>
  <c r="Y1519" i="69"/>
  <c r="X1519" i="69"/>
  <c r="W1519" i="69"/>
  <c r="V1519" i="69"/>
  <c r="U1519" i="69"/>
  <c r="AA1518" i="69"/>
  <c r="Z1518" i="69"/>
  <c r="Y1518" i="69"/>
  <c r="X1518" i="69"/>
  <c r="W1518" i="69"/>
  <c r="V1518" i="69"/>
  <c r="U1518" i="69"/>
  <c r="AA1517" i="69"/>
  <c r="Z1517" i="69"/>
  <c r="Y1517" i="69"/>
  <c r="X1517" i="69"/>
  <c r="W1517" i="69"/>
  <c r="V1517" i="69"/>
  <c r="U1517" i="69"/>
  <c r="AA1516" i="69"/>
  <c r="Z1516" i="69"/>
  <c r="Y1516" i="69"/>
  <c r="X1516" i="69"/>
  <c r="W1516" i="69"/>
  <c r="V1516" i="69"/>
  <c r="U1516" i="69"/>
  <c r="AA1515" i="69"/>
  <c r="Z1515" i="69"/>
  <c r="Y1515" i="69"/>
  <c r="X1515" i="69"/>
  <c r="W1515" i="69"/>
  <c r="V1515" i="69"/>
  <c r="U1515" i="69"/>
  <c r="AA1514" i="69"/>
  <c r="Z1514" i="69"/>
  <c r="Y1514" i="69"/>
  <c r="X1514" i="69"/>
  <c r="W1514" i="69"/>
  <c r="V1514" i="69"/>
  <c r="U1514" i="69"/>
  <c r="AA1513" i="69"/>
  <c r="Z1513" i="69"/>
  <c r="Y1513" i="69"/>
  <c r="X1513" i="69"/>
  <c r="W1513" i="69"/>
  <c r="V1513" i="69"/>
  <c r="U1513" i="69"/>
  <c r="AA1512" i="69"/>
  <c r="Z1512" i="69"/>
  <c r="Y1512" i="69"/>
  <c r="X1512" i="69"/>
  <c r="W1512" i="69"/>
  <c r="V1512" i="69"/>
  <c r="U1512" i="69"/>
  <c r="AA1511" i="69"/>
  <c r="Z1511" i="69"/>
  <c r="Y1511" i="69"/>
  <c r="X1511" i="69"/>
  <c r="W1511" i="69"/>
  <c r="V1511" i="69"/>
  <c r="U1511" i="69"/>
  <c r="AA1510" i="69"/>
  <c r="Z1510" i="69"/>
  <c r="Y1510" i="69"/>
  <c r="X1510" i="69"/>
  <c r="W1510" i="69"/>
  <c r="V1510" i="69"/>
  <c r="U1510" i="69"/>
  <c r="AA1509" i="69"/>
  <c r="Z1509" i="69"/>
  <c r="Y1509" i="69"/>
  <c r="X1509" i="69"/>
  <c r="W1509" i="69"/>
  <c r="V1509" i="69"/>
  <c r="U1509" i="69"/>
  <c r="AA1508" i="69"/>
  <c r="Z1508" i="69"/>
  <c r="Y1508" i="69"/>
  <c r="X1508" i="69"/>
  <c r="W1508" i="69"/>
  <c r="V1508" i="69"/>
  <c r="U1508" i="69"/>
  <c r="AA1507" i="69"/>
  <c r="Z1507" i="69"/>
  <c r="Y1507" i="69"/>
  <c r="X1507" i="69"/>
  <c r="W1507" i="69"/>
  <c r="V1507" i="69"/>
  <c r="U1507" i="69"/>
  <c r="AA1506" i="69"/>
  <c r="Z1506" i="69"/>
  <c r="Y1506" i="69"/>
  <c r="X1506" i="69"/>
  <c r="W1506" i="69"/>
  <c r="V1506" i="69"/>
  <c r="U1506" i="69"/>
  <c r="AA1505" i="69"/>
  <c r="Z1505" i="69"/>
  <c r="Y1505" i="69"/>
  <c r="X1505" i="69"/>
  <c r="W1505" i="69"/>
  <c r="V1505" i="69"/>
  <c r="U1505" i="69"/>
  <c r="AA1504" i="69"/>
  <c r="Z1504" i="69"/>
  <c r="Y1504" i="69"/>
  <c r="X1504" i="69"/>
  <c r="W1504" i="69"/>
  <c r="V1504" i="69"/>
  <c r="U1504" i="69"/>
  <c r="AA1503" i="69"/>
  <c r="Z1503" i="69"/>
  <c r="Y1503" i="69"/>
  <c r="X1503" i="69"/>
  <c r="W1503" i="69"/>
  <c r="V1503" i="69"/>
  <c r="U1503" i="69"/>
  <c r="AA1502" i="69"/>
  <c r="Z1502" i="69"/>
  <c r="Y1502" i="69"/>
  <c r="X1502" i="69"/>
  <c r="W1502" i="69"/>
  <c r="V1502" i="69"/>
  <c r="U1502" i="69"/>
  <c r="AA1501" i="69"/>
  <c r="Z1501" i="69"/>
  <c r="Y1501" i="69"/>
  <c r="X1501" i="69"/>
  <c r="W1501" i="69"/>
  <c r="V1501" i="69"/>
  <c r="U1501" i="69"/>
  <c r="AA1500" i="69"/>
  <c r="Z1500" i="69"/>
  <c r="Y1500" i="69"/>
  <c r="X1500" i="69"/>
  <c r="W1500" i="69"/>
  <c r="V1500" i="69"/>
  <c r="U1500" i="69"/>
  <c r="AA1499" i="69"/>
  <c r="Z1499" i="69"/>
  <c r="Y1499" i="69"/>
  <c r="X1499" i="69"/>
  <c r="W1499" i="69"/>
  <c r="V1499" i="69"/>
  <c r="U1499" i="69"/>
  <c r="AA1498" i="69"/>
  <c r="Z1498" i="69"/>
  <c r="Y1498" i="69"/>
  <c r="X1498" i="69"/>
  <c r="W1498" i="69"/>
  <c r="V1498" i="69"/>
  <c r="U1498" i="69"/>
  <c r="AA1497" i="69"/>
  <c r="Z1497" i="69"/>
  <c r="Y1497" i="69"/>
  <c r="X1497" i="69"/>
  <c r="W1497" i="69"/>
  <c r="V1497" i="69"/>
  <c r="U1497" i="69"/>
  <c r="AA1496" i="69"/>
  <c r="Z1496" i="69"/>
  <c r="Y1496" i="69"/>
  <c r="X1496" i="69"/>
  <c r="W1496" i="69"/>
  <c r="V1496" i="69"/>
  <c r="U1496" i="69"/>
  <c r="AA1495" i="69"/>
  <c r="Z1495" i="69"/>
  <c r="Y1495" i="69"/>
  <c r="X1495" i="69"/>
  <c r="W1495" i="69"/>
  <c r="V1495" i="69"/>
  <c r="U1495" i="69"/>
  <c r="AA1494" i="69"/>
  <c r="Z1494" i="69"/>
  <c r="Y1494" i="69"/>
  <c r="X1494" i="69"/>
  <c r="W1494" i="69"/>
  <c r="V1494" i="69"/>
  <c r="U1494" i="69"/>
  <c r="AA1493" i="69"/>
  <c r="Z1493" i="69"/>
  <c r="Y1493" i="69"/>
  <c r="X1493" i="69"/>
  <c r="W1493" i="69"/>
  <c r="V1493" i="69"/>
  <c r="U1493" i="69"/>
  <c r="AA1492" i="69"/>
  <c r="Z1492" i="69"/>
  <c r="Y1492" i="69"/>
  <c r="X1492" i="69"/>
  <c r="W1492" i="69"/>
  <c r="V1492" i="69"/>
  <c r="U1492" i="69"/>
  <c r="AA1491" i="69"/>
  <c r="Z1491" i="69"/>
  <c r="Y1491" i="69"/>
  <c r="X1491" i="69"/>
  <c r="W1491" i="69"/>
  <c r="V1491" i="69"/>
  <c r="U1491" i="69"/>
  <c r="AA1490" i="69"/>
  <c r="Z1490" i="69"/>
  <c r="Y1490" i="69"/>
  <c r="X1490" i="69"/>
  <c r="W1490" i="69"/>
  <c r="V1490" i="69"/>
  <c r="U1490" i="69"/>
  <c r="AA1489" i="69"/>
  <c r="Z1489" i="69"/>
  <c r="Y1489" i="69"/>
  <c r="X1489" i="69"/>
  <c r="W1489" i="69"/>
  <c r="V1489" i="69"/>
  <c r="U1489" i="69"/>
  <c r="AA1488" i="69"/>
  <c r="Z1488" i="69"/>
  <c r="Y1488" i="69"/>
  <c r="X1488" i="69"/>
  <c r="W1488" i="69"/>
  <c r="V1488" i="69"/>
  <c r="U1488" i="69"/>
  <c r="AA1487" i="69"/>
  <c r="Z1487" i="69"/>
  <c r="Y1487" i="69"/>
  <c r="X1487" i="69"/>
  <c r="W1487" i="69"/>
  <c r="V1487" i="69"/>
  <c r="U1487" i="69"/>
  <c r="AA1486" i="69"/>
  <c r="Z1486" i="69"/>
  <c r="Y1486" i="69"/>
  <c r="X1486" i="69"/>
  <c r="W1486" i="69"/>
  <c r="V1486" i="69"/>
  <c r="U1486" i="69"/>
  <c r="AA1485" i="69"/>
  <c r="Z1485" i="69"/>
  <c r="Y1485" i="69"/>
  <c r="X1485" i="69"/>
  <c r="W1485" i="69"/>
  <c r="V1485" i="69"/>
  <c r="U1485" i="69"/>
  <c r="AA1484" i="69"/>
  <c r="Z1484" i="69"/>
  <c r="Y1484" i="69"/>
  <c r="X1484" i="69"/>
  <c r="W1484" i="69"/>
  <c r="V1484" i="69"/>
  <c r="U1484" i="69"/>
  <c r="AA1483" i="69"/>
  <c r="Z1483" i="69"/>
  <c r="Y1483" i="69"/>
  <c r="X1483" i="69"/>
  <c r="W1483" i="69"/>
  <c r="V1483" i="69"/>
  <c r="U1483" i="69"/>
  <c r="AA1482" i="69"/>
  <c r="Z1482" i="69"/>
  <c r="Y1482" i="69"/>
  <c r="X1482" i="69"/>
  <c r="W1482" i="69"/>
  <c r="V1482" i="69"/>
  <c r="U1482" i="69"/>
  <c r="AA1481" i="69"/>
  <c r="Z1481" i="69"/>
  <c r="Y1481" i="69"/>
  <c r="X1481" i="69"/>
  <c r="W1481" i="69"/>
  <c r="V1481" i="69"/>
  <c r="U1481" i="69"/>
  <c r="AA1480" i="69"/>
  <c r="Z1480" i="69"/>
  <c r="Y1480" i="69"/>
  <c r="X1480" i="69"/>
  <c r="W1480" i="69"/>
  <c r="V1480" i="69"/>
  <c r="U1480" i="69"/>
  <c r="AA1479" i="69"/>
  <c r="Z1479" i="69"/>
  <c r="Y1479" i="69"/>
  <c r="X1479" i="69"/>
  <c r="W1479" i="69"/>
  <c r="V1479" i="69"/>
  <c r="U1479" i="69"/>
  <c r="AA1478" i="69"/>
  <c r="Z1478" i="69"/>
  <c r="Y1478" i="69"/>
  <c r="X1478" i="69"/>
  <c r="W1478" i="69"/>
  <c r="V1478" i="69"/>
  <c r="U1478" i="69"/>
  <c r="AA1477" i="69"/>
  <c r="Z1477" i="69"/>
  <c r="Y1477" i="69"/>
  <c r="X1477" i="69"/>
  <c r="W1477" i="69"/>
  <c r="V1477" i="69"/>
  <c r="U1477" i="69"/>
  <c r="AA1476" i="69"/>
  <c r="Z1476" i="69"/>
  <c r="Y1476" i="69"/>
  <c r="X1476" i="69"/>
  <c r="W1476" i="69"/>
  <c r="V1476" i="69"/>
  <c r="U1476" i="69"/>
  <c r="AA1475" i="69"/>
  <c r="Z1475" i="69"/>
  <c r="Y1475" i="69"/>
  <c r="X1475" i="69"/>
  <c r="W1475" i="69"/>
  <c r="V1475" i="69"/>
  <c r="U1475" i="69"/>
  <c r="AA1474" i="69"/>
  <c r="Z1474" i="69"/>
  <c r="Y1474" i="69"/>
  <c r="X1474" i="69"/>
  <c r="W1474" i="69"/>
  <c r="V1474" i="69"/>
  <c r="U1474" i="69"/>
  <c r="AA1473" i="69"/>
  <c r="Z1473" i="69"/>
  <c r="Y1473" i="69"/>
  <c r="X1473" i="69"/>
  <c r="W1473" i="69"/>
  <c r="V1473" i="69"/>
  <c r="U1473" i="69"/>
  <c r="AA1472" i="69"/>
  <c r="Z1472" i="69"/>
  <c r="Y1472" i="69"/>
  <c r="X1472" i="69"/>
  <c r="W1472" i="69"/>
  <c r="V1472" i="69"/>
  <c r="U1472" i="69"/>
  <c r="AA1471" i="69"/>
  <c r="Z1471" i="69"/>
  <c r="Y1471" i="69"/>
  <c r="X1471" i="69"/>
  <c r="W1471" i="69"/>
  <c r="V1471" i="69"/>
  <c r="U1471" i="69"/>
  <c r="AA1470" i="69"/>
  <c r="Z1470" i="69"/>
  <c r="Y1470" i="69"/>
  <c r="X1470" i="69"/>
  <c r="W1470" i="69"/>
  <c r="V1470" i="69"/>
  <c r="U1470" i="69"/>
  <c r="AA1469" i="69"/>
  <c r="Z1469" i="69"/>
  <c r="Y1469" i="69"/>
  <c r="X1469" i="69"/>
  <c r="W1469" i="69"/>
  <c r="V1469" i="69"/>
  <c r="U1469" i="69"/>
  <c r="AA1468" i="69"/>
  <c r="Z1468" i="69"/>
  <c r="Y1468" i="69"/>
  <c r="X1468" i="69"/>
  <c r="W1468" i="69"/>
  <c r="V1468" i="69"/>
  <c r="U1468" i="69"/>
  <c r="AA1467" i="69"/>
  <c r="Z1467" i="69"/>
  <c r="Y1467" i="69"/>
  <c r="X1467" i="69"/>
  <c r="W1467" i="69"/>
  <c r="V1467" i="69"/>
  <c r="U1467" i="69"/>
  <c r="AA1466" i="69"/>
  <c r="Z1466" i="69"/>
  <c r="Y1466" i="69"/>
  <c r="X1466" i="69"/>
  <c r="W1466" i="69"/>
  <c r="V1466" i="69"/>
  <c r="U1466" i="69"/>
  <c r="AA1465" i="69"/>
  <c r="Z1465" i="69"/>
  <c r="Y1465" i="69"/>
  <c r="X1465" i="69"/>
  <c r="W1465" i="69"/>
  <c r="V1465" i="69"/>
  <c r="U1465" i="69"/>
  <c r="AA1464" i="69"/>
  <c r="Z1464" i="69"/>
  <c r="Y1464" i="69"/>
  <c r="X1464" i="69"/>
  <c r="W1464" i="69"/>
  <c r="V1464" i="69"/>
  <c r="U1464" i="69"/>
  <c r="AA1463" i="69"/>
  <c r="Z1463" i="69"/>
  <c r="Y1463" i="69"/>
  <c r="X1463" i="69"/>
  <c r="W1463" i="69"/>
  <c r="V1463" i="69"/>
  <c r="U1463" i="69"/>
  <c r="AA1462" i="69"/>
  <c r="Z1462" i="69"/>
  <c r="Y1462" i="69"/>
  <c r="X1462" i="69"/>
  <c r="W1462" i="69"/>
  <c r="V1462" i="69"/>
  <c r="U1462" i="69"/>
  <c r="AA1461" i="69"/>
  <c r="Z1461" i="69"/>
  <c r="Y1461" i="69"/>
  <c r="X1461" i="69"/>
  <c r="W1461" i="69"/>
  <c r="V1461" i="69"/>
  <c r="U1461" i="69"/>
  <c r="AA1460" i="69"/>
  <c r="Z1460" i="69"/>
  <c r="Y1460" i="69"/>
  <c r="X1460" i="69"/>
  <c r="W1460" i="69"/>
  <c r="V1460" i="69"/>
  <c r="U1460" i="69"/>
  <c r="AA1459" i="69"/>
  <c r="Z1459" i="69"/>
  <c r="Y1459" i="69"/>
  <c r="X1459" i="69"/>
  <c r="W1459" i="69"/>
  <c r="V1459" i="69"/>
  <c r="U1459" i="69"/>
  <c r="AA1458" i="69"/>
  <c r="Z1458" i="69"/>
  <c r="Y1458" i="69"/>
  <c r="X1458" i="69"/>
  <c r="W1458" i="69"/>
  <c r="V1458" i="69"/>
  <c r="U1458" i="69"/>
  <c r="AA1457" i="69"/>
  <c r="Z1457" i="69"/>
  <c r="Y1457" i="69"/>
  <c r="X1457" i="69"/>
  <c r="W1457" i="69"/>
  <c r="V1457" i="69"/>
  <c r="U1457" i="69"/>
  <c r="AA1456" i="69"/>
  <c r="Z1456" i="69"/>
  <c r="Y1456" i="69"/>
  <c r="X1456" i="69"/>
  <c r="W1456" i="69"/>
  <c r="V1456" i="69"/>
  <c r="U1456" i="69"/>
  <c r="AA1455" i="69"/>
  <c r="Z1455" i="69"/>
  <c r="Y1455" i="69"/>
  <c r="X1455" i="69"/>
  <c r="W1455" i="69"/>
  <c r="V1455" i="69"/>
  <c r="U1455" i="69"/>
  <c r="AA1454" i="69"/>
  <c r="Z1454" i="69"/>
  <c r="Y1454" i="69"/>
  <c r="X1454" i="69"/>
  <c r="W1454" i="69"/>
  <c r="V1454" i="69"/>
  <c r="U1454" i="69"/>
  <c r="AA1453" i="69"/>
  <c r="Z1453" i="69"/>
  <c r="Y1453" i="69"/>
  <c r="X1453" i="69"/>
  <c r="W1453" i="69"/>
  <c r="V1453" i="69"/>
  <c r="U1453" i="69"/>
  <c r="AA1452" i="69"/>
  <c r="Z1452" i="69"/>
  <c r="Y1452" i="69"/>
  <c r="X1452" i="69"/>
  <c r="W1452" i="69"/>
  <c r="V1452" i="69"/>
  <c r="U1452" i="69"/>
  <c r="AA1451" i="69"/>
  <c r="Z1451" i="69"/>
  <c r="Y1451" i="69"/>
  <c r="X1451" i="69"/>
  <c r="W1451" i="69"/>
  <c r="V1451" i="69"/>
  <c r="U1451" i="69"/>
  <c r="AA1450" i="69"/>
  <c r="Z1450" i="69"/>
  <c r="Y1450" i="69"/>
  <c r="X1450" i="69"/>
  <c r="W1450" i="69"/>
  <c r="V1450" i="69"/>
  <c r="U1450" i="69"/>
  <c r="AA1449" i="69"/>
  <c r="Z1449" i="69"/>
  <c r="Y1449" i="69"/>
  <c r="X1449" i="69"/>
  <c r="W1449" i="69"/>
  <c r="V1449" i="69"/>
  <c r="U1449" i="69"/>
  <c r="AA1448" i="69"/>
  <c r="Z1448" i="69"/>
  <c r="Y1448" i="69"/>
  <c r="X1448" i="69"/>
  <c r="W1448" i="69"/>
  <c r="V1448" i="69"/>
  <c r="U1448" i="69"/>
  <c r="AA1447" i="69"/>
  <c r="Z1447" i="69"/>
  <c r="Y1447" i="69"/>
  <c r="X1447" i="69"/>
  <c r="W1447" i="69"/>
  <c r="V1447" i="69"/>
  <c r="U1447" i="69"/>
  <c r="AA1446" i="69"/>
  <c r="Z1446" i="69"/>
  <c r="Y1446" i="69"/>
  <c r="X1446" i="69"/>
  <c r="W1446" i="69"/>
  <c r="V1446" i="69"/>
  <c r="U1446" i="69"/>
  <c r="AA1445" i="69"/>
  <c r="Z1445" i="69"/>
  <c r="Y1445" i="69"/>
  <c r="X1445" i="69"/>
  <c r="W1445" i="69"/>
  <c r="V1445" i="69"/>
  <c r="U1445" i="69"/>
  <c r="AA1444" i="69"/>
  <c r="Z1444" i="69"/>
  <c r="Y1444" i="69"/>
  <c r="X1444" i="69"/>
  <c r="W1444" i="69"/>
  <c r="V1444" i="69"/>
  <c r="U1444" i="69"/>
  <c r="AA1443" i="69"/>
  <c r="Z1443" i="69"/>
  <c r="Y1443" i="69"/>
  <c r="X1443" i="69"/>
  <c r="W1443" i="69"/>
  <c r="V1443" i="69"/>
  <c r="U1443" i="69"/>
  <c r="AA1442" i="69"/>
  <c r="Z1442" i="69"/>
  <c r="Y1442" i="69"/>
  <c r="X1442" i="69"/>
  <c r="W1442" i="69"/>
  <c r="V1442" i="69"/>
  <c r="U1442" i="69"/>
  <c r="AA1441" i="69"/>
  <c r="Z1441" i="69"/>
  <c r="Y1441" i="69"/>
  <c r="X1441" i="69"/>
  <c r="W1441" i="69"/>
  <c r="V1441" i="69"/>
  <c r="U1441" i="69"/>
  <c r="AA1440" i="69"/>
  <c r="Z1440" i="69"/>
  <c r="Y1440" i="69"/>
  <c r="X1440" i="69"/>
  <c r="W1440" i="69"/>
  <c r="V1440" i="69"/>
  <c r="U1440" i="69"/>
  <c r="AA1439" i="69"/>
  <c r="Z1439" i="69"/>
  <c r="Y1439" i="69"/>
  <c r="X1439" i="69"/>
  <c r="W1439" i="69"/>
  <c r="V1439" i="69"/>
  <c r="U1439" i="69"/>
  <c r="AA1438" i="69"/>
  <c r="Z1438" i="69"/>
  <c r="Y1438" i="69"/>
  <c r="X1438" i="69"/>
  <c r="W1438" i="69"/>
  <c r="V1438" i="69"/>
  <c r="U1438" i="69"/>
  <c r="AA1437" i="69"/>
  <c r="Z1437" i="69"/>
  <c r="Y1437" i="69"/>
  <c r="X1437" i="69"/>
  <c r="W1437" i="69"/>
  <c r="V1437" i="69"/>
  <c r="U1437" i="69"/>
  <c r="AA1436" i="69"/>
  <c r="Z1436" i="69"/>
  <c r="Y1436" i="69"/>
  <c r="X1436" i="69"/>
  <c r="W1436" i="69"/>
  <c r="V1436" i="69"/>
  <c r="U1436" i="69"/>
  <c r="AA1435" i="69"/>
  <c r="Z1435" i="69"/>
  <c r="Y1435" i="69"/>
  <c r="X1435" i="69"/>
  <c r="W1435" i="69"/>
  <c r="V1435" i="69"/>
  <c r="U1435" i="69"/>
  <c r="AA1434" i="69"/>
  <c r="Z1434" i="69"/>
  <c r="Y1434" i="69"/>
  <c r="X1434" i="69"/>
  <c r="W1434" i="69"/>
  <c r="V1434" i="69"/>
  <c r="U1434" i="69"/>
  <c r="AA1433" i="69"/>
  <c r="Z1433" i="69"/>
  <c r="Y1433" i="69"/>
  <c r="X1433" i="69"/>
  <c r="W1433" i="69"/>
  <c r="V1433" i="69"/>
  <c r="U1433" i="69"/>
  <c r="AA1432" i="69"/>
  <c r="Z1432" i="69"/>
  <c r="Y1432" i="69"/>
  <c r="X1432" i="69"/>
  <c r="W1432" i="69"/>
  <c r="V1432" i="69"/>
  <c r="U1432" i="69"/>
  <c r="AA1431" i="69"/>
  <c r="Z1431" i="69"/>
  <c r="Y1431" i="69"/>
  <c r="X1431" i="69"/>
  <c r="W1431" i="69"/>
  <c r="V1431" i="69"/>
  <c r="U1431" i="69"/>
  <c r="AA1430" i="69"/>
  <c r="Z1430" i="69"/>
  <c r="Y1430" i="69"/>
  <c r="X1430" i="69"/>
  <c r="W1430" i="69"/>
  <c r="V1430" i="69"/>
  <c r="U1430" i="69"/>
  <c r="AA1429" i="69"/>
  <c r="Z1429" i="69"/>
  <c r="Y1429" i="69"/>
  <c r="X1429" i="69"/>
  <c r="W1429" i="69"/>
  <c r="V1429" i="69"/>
  <c r="U1429" i="69"/>
  <c r="AA1428" i="69"/>
  <c r="Z1428" i="69"/>
  <c r="Y1428" i="69"/>
  <c r="X1428" i="69"/>
  <c r="W1428" i="69"/>
  <c r="V1428" i="69"/>
  <c r="U1428" i="69"/>
  <c r="AA1427" i="69"/>
  <c r="Z1427" i="69"/>
  <c r="Y1427" i="69"/>
  <c r="X1427" i="69"/>
  <c r="W1427" i="69"/>
  <c r="V1427" i="69"/>
  <c r="U1427" i="69"/>
  <c r="AA1426" i="69"/>
  <c r="Z1426" i="69"/>
  <c r="Y1426" i="69"/>
  <c r="X1426" i="69"/>
  <c r="W1426" i="69"/>
  <c r="V1426" i="69"/>
  <c r="U1426" i="69"/>
  <c r="AA1425" i="69"/>
  <c r="Z1425" i="69"/>
  <c r="Y1425" i="69"/>
  <c r="X1425" i="69"/>
  <c r="W1425" i="69"/>
  <c r="V1425" i="69"/>
  <c r="U1425" i="69"/>
  <c r="AA1424" i="69"/>
  <c r="Z1424" i="69"/>
  <c r="Y1424" i="69"/>
  <c r="X1424" i="69"/>
  <c r="W1424" i="69"/>
  <c r="V1424" i="69"/>
  <c r="U1424" i="69"/>
  <c r="AA1423" i="69"/>
  <c r="Z1423" i="69"/>
  <c r="Y1423" i="69"/>
  <c r="X1423" i="69"/>
  <c r="W1423" i="69"/>
  <c r="V1423" i="69"/>
  <c r="U1423" i="69"/>
  <c r="AA1422" i="69"/>
  <c r="Z1422" i="69"/>
  <c r="Y1422" i="69"/>
  <c r="X1422" i="69"/>
  <c r="W1422" i="69"/>
  <c r="V1422" i="69"/>
  <c r="U1422" i="69"/>
  <c r="AA1421" i="69"/>
  <c r="Z1421" i="69"/>
  <c r="Y1421" i="69"/>
  <c r="X1421" i="69"/>
  <c r="W1421" i="69"/>
  <c r="V1421" i="69"/>
  <c r="U1421" i="69"/>
  <c r="AA1420" i="69"/>
  <c r="Z1420" i="69"/>
  <c r="Y1420" i="69"/>
  <c r="X1420" i="69"/>
  <c r="W1420" i="69"/>
  <c r="V1420" i="69"/>
  <c r="U1420" i="69"/>
  <c r="AA1419" i="69"/>
  <c r="Z1419" i="69"/>
  <c r="Y1419" i="69"/>
  <c r="X1419" i="69"/>
  <c r="W1419" i="69"/>
  <c r="V1419" i="69"/>
  <c r="U1419" i="69"/>
  <c r="AA1418" i="69"/>
  <c r="Z1418" i="69"/>
  <c r="Y1418" i="69"/>
  <c r="X1418" i="69"/>
  <c r="W1418" i="69"/>
  <c r="V1418" i="69"/>
  <c r="U1418" i="69"/>
  <c r="AA1417" i="69"/>
  <c r="Z1417" i="69"/>
  <c r="Y1417" i="69"/>
  <c r="X1417" i="69"/>
  <c r="W1417" i="69"/>
  <c r="V1417" i="69"/>
  <c r="U1417" i="69"/>
  <c r="AA1416" i="69"/>
  <c r="Z1416" i="69"/>
  <c r="Y1416" i="69"/>
  <c r="X1416" i="69"/>
  <c r="W1416" i="69"/>
  <c r="V1416" i="69"/>
  <c r="U1416" i="69"/>
  <c r="AA1415" i="69"/>
  <c r="Z1415" i="69"/>
  <c r="Y1415" i="69"/>
  <c r="X1415" i="69"/>
  <c r="W1415" i="69"/>
  <c r="V1415" i="69"/>
  <c r="U1415" i="69"/>
  <c r="AA1414" i="69"/>
  <c r="Z1414" i="69"/>
  <c r="Y1414" i="69"/>
  <c r="X1414" i="69"/>
  <c r="W1414" i="69"/>
  <c r="V1414" i="69"/>
  <c r="U1414" i="69"/>
  <c r="AA1413" i="69"/>
  <c r="Z1413" i="69"/>
  <c r="Y1413" i="69"/>
  <c r="X1413" i="69"/>
  <c r="W1413" i="69"/>
  <c r="V1413" i="69"/>
  <c r="U1413" i="69"/>
  <c r="AA1412" i="69"/>
  <c r="Z1412" i="69"/>
  <c r="Y1412" i="69"/>
  <c r="X1412" i="69"/>
  <c r="W1412" i="69"/>
  <c r="V1412" i="69"/>
  <c r="U1412" i="69"/>
  <c r="AA1411" i="69"/>
  <c r="Z1411" i="69"/>
  <c r="Y1411" i="69"/>
  <c r="X1411" i="69"/>
  <c r="W1411" i="69"/>
  <c r="V1411" i="69"/>
  <c r="U1411" i="69"/>
  <c r="AA1410" i="69"/>
  <c r="Z1410" i="69"/>
  <c r="Y1410" i="69"/>
  <c r="X1410" i="69"/>
  <c r="W1410" i="69"/>
  <c r="V1410" i="69"/>
  <c r="U1410" i="69"/>
  <c r="AA1409" i="69"/>
  <c r="Z1409" i="69"/>
  <c r="Y1409" i="69"/>
  <c r="X1409" i="69"/>
  <c r="W1409" i="69"/>
  <c r="V1409" i="69"/>
  <c r="U1409" i="69"/>
  <c r="AA1408" i="69"/>
  <c r="Z1408" i="69"/>
  <c r="Y1408" i="69"/>
  <c r="X1408" i="69"/>
  <c r="W1408" i="69"/>
  <c r="V1408" i="69"/>
  <c r="U1408" i="69"/>
  <c r="AA1407" i="69"/>
  <c r="Z1407" i="69"/>
  <c r="Y1407" i="69"/>
  <c r="X1407" i="69"/>
  <c r="W1407" i="69"/>
  <c r="V1407" i="69"/>
  <c r="U1407" i="69"/>
  <c r="AA1406" i="69"/>
  <c r="Z1406" i="69"/>
  <c r="Y1406" i="69"/>
  <c r="X1406" i="69"/>
  <c r="W1406" i="69"/>
  <c r="V1406" i="69"/>
  <c r="U1406" i="69"/>
  <c r="AA1405" i="69"/>
  <c r="Z1405" i="69"/>
  <c r="Y1405" i="69"/>
  <c r="X1405" i="69"/>
  <c r="W1405" i="69"/>
  <c r="V1405" i="69"/>
  <c r="U1405" i="69"/>
  <c r="AA1404" i="69"/>
  <c r="Z1404" i="69"/>
  <c r="Y1404" i="69"/>
  <c r="X1404" i="69"/>
  <c r="W1404" i="69"/>
  <c r="V1404" i="69"/>
  <c r="U1404" i="69"/>
  <c r="AA1403" i="69"/>
  <c r="Z1403" i="69"/>
  <c r="Y1403" i="69"/>
  <c r="X1403" i="69"/>
  <c r="W1403" i="69"/>
  <c r="V1403" i="69"/>
  <c r="U1403" i="69"/>
  <c r="AA1402" i="69"/>
  <c r="Z1402" i="69"/>
  <c r="Y1402" i="69"/>
  <c r="X1402" i="69"/>
  <c r="W1402" i="69"/>
  <c r="V1402" i="69"/>
  <c r="U1402" i="69"/>
  <c r="AA1401" i="69"/>
  <c r="Z1401" i="69"/>
  <c r="Y1401" i="69"/>
  <c r="X1401" i="69"/>
  <c r="W1401" i="69"/>
  <c r="V1401" i="69"/>
  <c r="U1401" i="69"/>
  <c r="AA1400" i="69"/>
  <c r="Z1400" i="69"/>
  <c r="Y1400" i="69"/>
  <c r="X1400" i="69"/>
  <c r="W1400" i="69"/>
  <c r="V1400" i="69"/>
  <c r="U1400" i="69"/>
  <c r="AA1399" i="69"/>
  <c r="Z1399" i="69"/>
  <c r="Y1399" i="69"/>
  <c r="X1399" i="69"/>
  <c r="W1399" i="69"/>
  <c r="V1399" i="69"/>
  <c r="U1399" i="69"/>
  <c r="AA1398" i="69"/>
  <c r="Z1398" i="69"/>
  <c r="Y1398" i="69"/>
  <c r="X1398" i="69"/>
  <c r="W1398" i="69"/>
  <c r="V1398" i="69"/>
  <c r="U1398" i="69"/>
  <c r="AA1397" i="69"/>
  <c r="Z1397" i="69"/>
  <c r="Y1397" i="69"/>
  <c r="X1397" i="69"/>
  <c r="W1397" i="69"/>
  <c r="V1397" i="69"/>
  <c r="U1397" i="69"/>
  <c r="AA1396" i="69"/>
  <c r="Z1396" i="69"/>
  <c r="Y1396" i="69"/>
  <c r="X1396" i="69"/>
  <c r="W1396" i="69"/>
  <c r="V1396" i="69"/>
  <c r="U1396" i="69"/>
  <c r="AA1395" i="69"/>
  <c r="Z1395" i="69"/>
  <c r="Y1395" i="69"/>
  <c r="X1395" i="69"/>
  <c r="W1395" i="69"/>
  <c r="V1395" i="69"/>
  <c r="U1395" i="69"/>
  <c r="AA1394" i="69"/>
  <c r="Z1394" i="69"/>
  <c r="Y1394" i="69"/>
  <c r="X1394" i="69"/>
  <c r="W1394" i="69"/>
  <c r="V1394" i="69"/>
  <c r="U1394" i="69"/>
  <c r="AA1393" i="69"/>
  <c r="Z1393" i="69"/>
  <c r="Y1393" i="69"/>
  <c r="X1393" i="69"/>
  <c r="W1393" i="69"/>
  <c r="V1393" i="69"/>
  <c r="U1393" i="69"/>
  <c r="AA1392" i="69"/>
  <c r="Z1392" i="69"/>
  <c r="Y1392" i="69"/>
  <c r="X1392" i="69"/>
  <c r="W1392" i="69"/>
  <c r="V1392" i="69"/>
  <c r="U1392" i="69"/>
  <c r="AA1391" i="69"/>
  <c r="Z1391" i="69"/>
  <c r="Y1391" i="69"/>
  <c r="X1391" i="69"/>
  <c r="W1391" i="69"/>
  <c r="V1391" i="69"/>
  <c r="U1391" i="69"/>
  <c r="AA1390" i="69"/>
  <c r="Z1390" i="69"/>
  <c r="Y1390" i="69"/>
  <c r="X1390" i="69"/>
  <c r="W1390" i="69"/>
  <c r="V1390" i="69"/>
  <c r="U1390" i="69"/>
  <c r="AA1389" i="69"/>
  <c r="Z1389" i="69"/>
  <c r="Y1389" i="69"/>
  <c r="X1389" i="69"/>
  <c r="W1389" i="69"/>
  <c r="V1389" i="69"/>
  <c r="U1389" i="69"/>
  <c r="AA1388" i="69"/>
  <c r="Z1388" i="69"/>
  <c r="Y1388" i="69"/>
  <c r="X1388" i="69"/>
  <c r="W1388" i="69"/>
  <c r="V1388" i="69"/>
  <c r="U1388" i="69"/>
  <c r="AA1387" i="69"/>
  <c r="Z1387" i="69"/>
  <c r="Y1387" i="69"/>
  <c r="X1387" i="69"/>
  <c r="W1387" i="69"/>
  <c r="V1387" i="69"/>
  <c r="U1387" i="69"/>
  <c r="AA1386" i="69"/>
  <c r="Z1386" i="69"/>
  <c r="Y1386" i="69"/>
  <c r="X1386" i="69"/>
  <c r="W1386" i="69"/>
  <c r="V1386" i="69"/>
  <c r="U1386" i="69"/>
  <c r="AA1385" i="69"/>
  <c r="Z1385" i="69"/>
  <c r="Y1385" i="69"/>
  <c r="X1385" i="69"/>
  <c r="W1385" i="69"/>
  <c r="V1385" i="69"/>
  <c r="U1385" i="69"/>
  <c r="AA1384" i="69"/>
  <c r="Z1384" i="69"/>
  <c r="Y1384" i="69"/>
  <c r="X1384" i="69"/>
  <c r="W1384" i="69"/>
  <c r="V1384" i="69"/>
  <c r="U1384" i="69"/>
  <c r="AA1383" i="69"/>
  <c r="Z1383" i="69"/>
  <c r="Y1383" i="69"/>
  <c r="X1383" i="69"/>
  <c r="W1383" i="69"/>
  <c r="V1383" i="69"/>
  <c r="U1383" i="69"/>
  <c r="AA1382" i="69"/>
  <c r="Z1382" i="69"/>
  <c r="Y1382" i="69"/>
  <c r="X1382" i="69"/>
  <c r="W1382" i="69"/>
  <c r="V1382" i="69"/>
  <c r="U1382" i="69"/>
  <c r="AA1381" i="69"/>
  <c r="Z1381" i="69"/>
  <c r="Y1381" i="69"/>
  <c r="X1381" i="69"/>
  <c r="W1381" i="69"/>
  <c r="V1381" i="69"/>
  <c r="U1381" i="69"/>
  <c r="AA1380" i="69"/>
  <c r="Z1380" i="69"/>
  <c r="Y1380" i="69"/>
  <c r="X1380" i="69"/>
  <c r="W1380" i="69"/>
  <c r="V1380" i="69"/>
  <c r="U1380" i="69"/>
  <c r="AA1379" i="69"/>
  <c r="Z1379" i="69"/>
  <c r="Y1379" i="69"/>
  <c r="X1379" i="69"/>
  <c r="W1379" i="69"/>
  <c r="V1379" i="69"/>
  <c r="U1379" i="69"/>
  <c r="AA1378" i="69"/>
  <c r="Z1378" i="69"/>
  <c r="Y1378" i="69"/>
  <c r="X1378" i="69"/>
  <c r="W1378" i="69"/>
  <c r="V1378" i="69"/>
  <c r="U1378" i="69"/>
  <c r="AA1377" i="69"/>
  <c r="Z1377" i="69"/>
  <c r="Y1377" i="69"/>
  <c r="X1377" i="69"/>
  <c r="W1377" i="69"/>
  <c r="V1377" i="69"/>
  <c r="U1377" i="69"/>
  <c r="AA1376" i="69"/>
  <c r="Z1376" i="69"/>
  <c r="Y1376" i="69"/>
  <c r="X1376" i="69"/>
  <c r="W1376" i="69"/>
  <c r="V1376" i="69"/>
  <c r="U1376" i="69"/>
  <c r="AA1375" i="69"/>
  <c r="Z1375" i="69"/>
  <c r="Y1375" i="69"/>
  <c r="X1375" i="69"/>
  <c r="W1375" i="69"/>
  <c r="V1375" i="69"/>
  <c r="U1375" i="69"/>
  <c r="AA1374" i="69"/>
  <c r="Z1374" i="69"/>
  <c r="Y1374" i="69"/>
  <c r="X1374" i="69"/>
  <c r="W1374" i="69"/>
  <c r="V1374" i="69"/>
  <c r="U1374" i="69"/>
  <c r="AA1373" i="69"/>
  <c r="Z1373" i="69"/>
  <c r="Y1373" i="69"/>
  <c r="X1373" i="69"/>
  <c r="W1373" i="69"/>
  <c r="V1373" i="69"/>
  <c r="U1373" i="69"/>
  <c r="AA1372" i="69"/>
  <c r="Z1372" i="69"/>
  <c r="Y1372" i="69"/>
  <c r="X1372" i="69"/>
  <c r="W1372" i="69"/>
  <c r="V1372" i="69"/>
  <c r="U1372" i="69"/>
  <c r="AA1371" i="69"/>
  <c r="Z1371" i="69"/>
  <c r="Y1371" i="69"/>
  <c r="X1371" i="69"/>
  <c r="W1371" i="69"/>
  <c r="V1371" i="69"/>
  <c r="U1371" i="69"/>
  <c r="AA1370" i="69"/>
  <c r="Z1370" i="69"/>
  <c r="Y1370" i="69"/>
  <c r="X1370" i="69"/>
  <c r="W1370" i="69"/>
  <c r="V1370" i="69"/>
  <c r="U1370" i="69"/>
  <c r="AA1369" i="69"/>
  <c r="Z1369" i="69"/>
  <c r="Y1369" i="69"/>
  <c r="X1369" i="69"/>
  <c r="W1369" i="69"/>
  <c r="V1369" i="69"/>
  <c r="U1369" i="69"/>
  <c r="AA1368" i="69"/>
  <c r="Z1368" i="69"/>
  <c r="Y1368" i="69"/>
  <c r="X1368" i="69"/>
  <c r="W1368" i="69"/>
  <c r="V1368" i="69"/>
  <c r="U1368" i="69"/>
  <c r="AA1367" i="69"/>
  <c r="Z1367" i="69"/>
  <c r="Y1367" i="69"/>
  <c r="X1367" i="69"/>
  <c r="W1367" i="69"/>
  <c r="V1367" i="69"/>
  <c r="U1367" i="69"/>
  <c r="AA1366" i="69"/>
  <c r="Z1366" i="69"/>
  <c r="Y1366" i="69"/>
  <c r="X1366" i="69"/>
  <c r="W1366" i="69"/>
  <c r="V1366" i="69"/>
  <c r="U1366" i="69"/>
  <c r="AA1365" i="69"/>
  <c r="Z1365" i="69"/>
  <c r="Y1365" i="69"/>
  <c r="X1365" i="69"/>
  <c r="W1365" i="69"/>
  <c r="V1365" i="69"/>
  <c r="U1365" i="69"/>
  <c r="AA1364" i="69"/>
  <c r="Z1364" i="69"/>
  <c r="Y1364" i="69"/>
  <c r="X1364" i="69"/>
  <c r="W1364" i="69"/>
  <c r="V1364" i="69"/>
  <c r="U1364" i="69"/>
  <c r="AA1363" i="69"/>
  <c r="Z1363" i="69"/>
  <c r="Y1363" i="69"/>
  <c r="X1363" i="69"/>
  <c r="W1363" i="69"/>
  <c r="V1363" i="69"/>
  <c r="U1363" i="69"/>
  <c r="AA1362" i="69"/>
  <c r="Z1362" i="69"/>
  <c r="Y1362" i="69"/>
  <c r="X1362" i="69"/>
  <c r="W1362" i="69"/>
  <c r="V1362" i="69"/>
  <c r="U1362" i="69"/>
  <c r="AA1361" i="69"/>
  <c r="Z1361" i="69"/>
  <c r="Y1361" i="69"/>
  <c r="X1361" i="69"/>
  <c r="W1361" i="69"/>
  <c r="V1361" i="69"/>
  <c r="U1361" i="69"/>
  <c r="AA1360" i="69"/>
  <c r="Z1360" i="69"/>
  <c r="Y1360" i="69"/>
  <c r="X1360" i="69"/>
  <c r="W1360" i="69"/>
  <c r="V1360" i="69"/>
  <c r="U1360" i="69"/>
  <c r="AA1359" i="69"/>
  <c r="Z1359" i="69"/>
  <c r="Y1359" i="69"/>
  <c r="X1359" i="69"/>
  <c r="W1359" i="69"/>
  <c r="V1359" i="69"/>
  <c r="U1359" i="69"/>
  <c r="AA1358" i="69"/>
  <c r="Z1358" i="69"/>
  <c r="Y1358" i="69"/>
  <c r="X1358" i="69"/>
  <c r="W1358" i="69"/>
  <c r="V1358" i="69"/>
  <c r="U1358" i="69"/>
  <c r="AA1357" i="69"/>
  <c r="Z1357" i="69"/>
  <c r="Y1357" i="69"/>
  <c r="X1357" i="69"/>
  <c r="W1357" i="69"/>
  <c r="V1357" i="69"/>
  <c r="U1357" i="69"/>
  <c r="AA1356" i="69"/>
  <c r="Z1356" i="69"/>
  <c r="Y1356" i="69"/>
  <c r="X1356" i="69"/>
  <c r="W1356" i="69"/>
  <c r="V1356" i="69"/>
  <c r="U1356" i="69"/>
  <c r="AA1355" i="69"/>
  <c r="Z1355" i="69"/>
  <c r="Y1355" i="69"/>
  <c r="X1355" i="69"/>
  <c r="W1355" i="69"/>
  <c r="V1355" i="69"/>
  <c r="U1355" i="69"/>
  <c r="AA1354" i="69"/>
  <c r="Z1354" i="69"/>
  <c r="Y1354" i="69"/>
  <c r="X1354" i="69"/>
  <c r="W1354" i="69"/>
  <c r="V1354" i="69"/>
  <c r="U1354" i="69"/>
  <c r="AA1353" i="69"/>
  <c r="Z1353" i="69"/>
  <c r="Y1353" i="69"/>
  <c r="X1353" i="69"/>
  <c r="W1353" i="69"/>
  <c r="V1353" i="69"/>
  <c r="U1353" i="69"/>
  <c r="AA1352" i="69"/>
  <c r="Z1352" i="69"/>
  <c r="Y1352" i="69"/>
  <c r="X1352" i="69"/>
  <c r="W1352" i="69"/>
  <c r="V1352" i="69"/>
  <c r="U1352" i="69"/>
  <c r="AA1351" i="69"/>
  <c r="Z1351" i="69"/>
  <c r="Y1351" i="69"/>
  <c r="X1351" i="69"/>
  <c r="W1351" i="69"/>
  <c r="V1351" i="69"/>
  <c r="U1351" i="69"/>
  <c r="AA1350" i="69"/>
  <c r="Z1350" i="69"/>
  <c r="Y1350" i="69"/>
  <c r="X1350" i="69"/>
  <c r="W1350" i="69"/>
  <c r="V1350" i="69"/>
  <c r="U1350" i="69"/>
  <c r="AA1349" i="69"/>
  <c r="Z1349" i="69"/>
  <c r="Y1349" i="69"/>
  <c r="X1349" i="69"/>
  <c r="W1349" i="69"/>
  <c r="V1349" i="69"/>
  <c r="U1349" i="69"/>
  <c r="AA1348" i="69"/>
  <c r="Z1348" i="69"/>
  <c r="Y1348" i="69"/>
  <c r="X1348" i="69"/>
  <c r="W1348" i="69"/>
  <c r="V1348" i="69"/>
  <c r="U1348" i="69"/>
  <c r="AA1347" i="69"/>
  <c r="Z1347" i="69"/>
  <c r="Y1347" i="69"/>
  <c r="X1347" i="69"/>
  <c r="W1347" i="69"/>
  <c r="V1347" i="69"/>
  <c r="U1347" i="69"/>
  <c r="AA1346" i="69"/>
  <c r="Z1346" i="69"/>
  <c r="Y1346" i="69"/>
  <c r="X1346" i="69"/>
  <c r="W1346" i="69"/>
  <c r="V1346" i="69"/>
  <c r="U1346" i="69"/>
  <c r="AA1345" i="69"/>
  <c r="Z1345" i="69"/>
  <c r="Y1345" i="69"/>
  <c r="X1345" i="69"/>
  <c r="W1345" i="69"/>
  <c r="V1345" i="69"/>
  <c r="U1345" i="69"/>
  <c r="AA1344" i="69"/>
  <c r="Z1344" i="69"/>
  <c r="Y1344" i="69"/>
  <c r="X1344" i="69"/>
  <c r="W1344" i="69"/>
  <c r="V1344" i="69"/>
  <c r="U1344" i="69"/>
  <c r="AA1343" i="69"/>
  <c r="Z1343" i="69"/>
  <c r="Y1343" i="69"/>
  <c r="X1343" i="69"/>
  <c r="W1343" i="69"/>
  <c r="V1343" i="69"/>
  <c r="U1343" i="69"/>
  <c r="AA1342" i="69"/>
  <c r="Z1342" i="69"/>
  <c r="Y1342" i="69"/>
  <c r="X1342" i="69"/>
  <c r="W1342" i="69"/>
  <c r="V1342" i="69"/>
  <c r="U1342" i="69"/>
  <c r="AA1341" i="69"/>
  <c r="Z1341" i="69"/>
  <c r="Y1341" i="69"/>
  <c r="X1341" i="69"/>
  <c r="W1341" i="69"/>
  <c r="V1341" i="69"/>
  <c r="U1341" i="69"/>
  <c r="AA1340" i="69"/>
  <c r="Z1340" i="69"/>
  <c r="Y1340" i="69"/>
  <c r="X1340" i="69"/>
  <c r="W1340" i="69"/>
  <c r="V1340" i="69"/>
  <c r="U1340" i="69"/>
  <c r="AA1339" i="69"/>
  <c r="Z1339" i="69"/>
  <c r="Y1339" i="69"/>
  <c r="X1339" i="69"/>
  <c r="W1339" i="69"/>
  <c r="V1339" i="69"/>
  <c r="U1339" i="69"/>
  <c r="AA1338" i="69"/>
  <c r="Z1338" i="69"/>
  <c r="Y1338" i="69"/>
  <c r="X1338" i="69"/>
  <c r="W1338" i="69"/>
  <c r="V1338" i="69"/>
  <c r="U1338" i="69"/>
  <c r="AA1337" i="69"/>
  <c r="Z1337" i="69"/>
  <c r="Y1337" i="69"/>
  <c r="X1337" i="69"/>
  <c r="W1337" i="69"/>
  <c r="V1337" i="69"/>
  <c r="U1337" i="69"/>
  <c r="AA1336" i="69"/>
  <c r="Z1336" i="69"/>
  <c r="Y1336" i="69"/>
  <c r="X1336" i="69"/>
  <c r="W1336" i="69"/>
  <c r="V1336" i="69"/>
  <c r="U1336" i="69"/>
  <c r="AA1335" i="69"/>
  <c r="Z1335" i="69"/>
  <c r="Y1335" i="69"/>
  <c r="X1335" i="69"/>
  <c r="W1335" i="69"/>
  <c r="V1335" i="69"/>
  <c r="U1335" i="69"/>
  <c r="AA1334" i="69"/>
  <c r="Z1334" i="69"/>
  <c r="Y1334" i="69"/>
  <c r="X1334" i="69"/>
  <c r="W1334" i="69"/>
  <c r="V1334" i="69"/>
  <c r="U1334" i="69"/>
  <c r="AA1333" i="69"/>
  <c r="Z1333" i="69"/>
  <c r="Y1333" i="69"/>
  <c r="X1333" i="69"/>
  <c r="W1333" i="69"/>
  <c r="V1333" i="69"/>
  <c r="U1333" i="69"/>
  <c r="AA1332" i="69"/>
  <c r="Z1332" i="69"/>
  <c r="Y1332" i="69"/>
  <c r="X1332" i="69"/>
  <c r="W1332" i="69"/>
  <c r="V1332" i="69"/>
  <c r="U1332" i="69"/>
  <c r="AA1331" i="69"/>
  <c r="Z1331" i="69"/>
  <c r="Y1331" i="69"/>
  <c r="X1331" i="69"/>
  <c r="W1331" i="69"/>
  <c r="V1331" i="69"/>
  <c r="U1331" i="69"/>
  <c r="AA1330" i="69"/>
  <c r="Z1330" i="69"/>
  <c r="Y1330" i="69"/>
  <c r="X1330" i="69"/>
  <c r="W1330" i="69"/>
  <c r="V1330" i="69"/>
  <c r="U1330" i="69"/>
  <c r="AA1329" i="69"/>
  <c r="Z1329" i="69"/>
  <c r="Y1329" i="69"/>
  <c r="X1329" i="69"/>
  <c r="W1329" i="69"/>
  <c r="V1329" i="69"/>
  <c r="U1329" i="69"/>
  <c r="AA1328" i="69"/>
  <c r="Z1328" i="69"/>
  <c r="Y1328" i="69"/>
  <c r="X1328" i="69"/>
  <c r="W1328" i="69"/>
  <c r="V1328" i="69"/>
  <c r="U1328" i="69"/>
  <c r="AA1327" i="69"/>
  <c r="Z1327" i="69"/>
  <c r="Y1327" i="69"/>
  <c r="X1327" i="69"/>
  <c r="W1327" i="69"/>
  <c r="V1327" i="69"/>
  <c r="U1327" i="69"/>
  <c r="AA1326" i="69"/>
  <c r="Z1326" i="69"/>
  <c r="Y1326" i="69"/>
  <c r="X1326" i="69"/>
  <c r="W1326" i="69"/>
  <c r="V1326" i="69"/>
  <c r="U1326" i="69"/>
  <c r="AA1325" i="69"/>
  <c r="Z1325" i="69"/>
  <c r="Y1325" i="69"/>
  <c r="X1325" i="69"/>
  <c r="W1325" i="69"/>
  <c r="V1325" i="69"/>
  <c r="U1325" i="69"/>
  <c r="AA1324" i="69"/>
  <c r="Z1324" i="69"/>
  <c r="Y1324" i="69"/>
  <c r="X1324" i="69"/>
  <c r="W1324" i="69"/>
  <c r="V1324" i="69"/>
  <c r="U1324" i="69"/>
  <c r="AA1323" i="69"/>
  <c r="Z1323" i="69"/>
  <c r="Y1323" i="69"/>
  <c r="X1323" i="69"/>
  <c r="W1323" i="69"/>
  <c r="V1323" i="69"/>
  <c r="U1323" i="69"/>
  <c r="AA1322" i="69"/>
  <c r="Z1322" i="69"/>
  <c r="Y1322" i="69"/>
  <c r="X1322" i="69"/>
  <c r="W1322" i="69"/>
  <c r="V1322" i="69"/>
  <c r="U1322" i="69"/>
  <c r="AA1321" i="69"/>
  <c r="Z1321" i="69"/>
  <c r="Y1321" i="69"/>
  <c r="X1321" i="69"/>
  <c r="W1321" i="69"/>
  <c r="V1321" i="69"/>
  <c r="U1321" i="69"/>
  <c r="AA1320" i="69"/>
  <c r="Z1320" i="69"/>
  <c r="Y1320" i="69"/>
  <c r="X1320" i="69"/>
  <c r="W1320" i="69"/>
  <c r="V1320" i="69"/>
  <c r="U1320" i="69"/>
  <c r="AA1319" i="69"/>
  <c r="Z1319" i="69"/>
  <c r="Y1319" i="69"/>
  <c r="X1319" i="69"/>
  <c r="W1319" i="69"/>
  <c r="V1319" i="69"/>
  <c r="U1319" i="69"/>
  <c r="AA1318" i="69"/>
  <c r="Z1318" i="69"/>
  <c r="Y1318" i="69"/>
  <c r="X1318" i="69"/>
  <c r="W1318" i="69"/>
  <c r="V1318" i="69"/>
  <c r="U1318" i="69"/>
  <c r="AA1317" i="69"/>
  <c r="Z1317" i="69"/>
  <c r="Y1317" i="69"/>
  <c r="X1317" i="69"/>
  <c r="W1317" i="69"/>
  <c r="V1317" i="69"/>
  <c r="U1317" i="69"/>
  <c r="AA1316" i="69"/>
  <c r="Z1316" i="69"/>
  <c r="Y1316" i="69"/>
  <c r="X1316" i="69"/>
  <c r="W1316" i="69"/>
  <c r="V1316" i="69"/>
  <c r="U1316" i="69"/>
  <c r="AA1315" i="69"/>
  <c r="Z1315" i="69"/>
  <c r="Y1315" i="69"/>
  <c r="X1315" i="69"/>
  <c r="W1315" i="69"/>
  <c r="V1315" i="69"/>
  <c r="U1315" i="69"/>
  <c r="AA1314" i="69"/>
  <c r="Z1314" i="69"/>
  <c r="Y1314" i="69"/>
  <c r="X1314" i="69"/>
  <c r="W1314" i="69"/>
  <c r="V1314" i="69"/>
  <c r="U1314" i="69"/>
  <c r="AA1313" i="69"/>
  <c r="Z1313" i="69"/>
  <c r="Y1313" i="69"/>
  <c r="X1313" i="69"/>
  <c r="W1313" i="69"/>
  <c r="V1313" i="69"/>
  <c r="U1313" i="69"/>
  <c r="AA1312" i="69"/>
  <c r="Z1312" i="69"/>
  <c r="Y1312" i="69"/>
  <c r="X1312" i="69"/>
  <c r="W1312" i="69"/>
  <c r="V1312" i="69"/>
  <c r="U1312" i="69"/>
  <c r="AA1311" i="69"/>
  <c r="Z1311" i="69"/>
  <c r="Y1311" i="69"/>
  <c r="X1311" i="69"/>
  <c r="W1311" i="69"/>
  <c r="V1311" i="69"/>
  <c r="U1311" i="69"/>
  <c r="AA1310" i="69"/>
  <c r="Z1310" i="69"/>
  <c r="Y1310" i="69"/>
  <c r="X1310" i="69"/>
  <c r="W1310" i="69"/>
  <c r="V1310" i="69"/>
  <c r="U1310" i="69"/>
  <c r="AA1309" i="69"/>
  <c r="Z1309" i="69"/>
  <c r="Y1309" i="69"/>
  <c r="X1309" i="69"/>
  <c r="W1309" i="69"/>
  <c r="V1309" i="69"/>
  <c r="U1309" i="69"/>
  <c r="AA1308" i="69"/>
  <c r="Z1308" i="69"/>
  <c r="Y1308" i="69"/>
  <c r="X1308" i="69"/>
  <c r="W1308" i="69"/>
  <c r="V1308" i="69"/>
  <c r="U1308" i="69"/>
  <c r="AA1307" i="69"/>
  <c r="Z1307" i="69"/>
  <c r="Y1307" i="69"/>
  <c r="X1307" i="69"/>
  <c r="W1307" i="69"/>
  <c r="V1307" i="69"/>
  <c r="U1307" i="69"/>
  <c r="AA1306" i="69"/>
  <c r="Z1306" i="69"/>
  <c r="Y1306" i="69"/>
  <c r="X1306" i="69"/>
  <c r="W1306" i="69"/>
  <c r="V1306" i="69"/>
  <c r="U1306" i="69"/>
  <c r="AA1305" i="69"/>
  <c r="Z1305" i="69"/>
  <c r="Y1305" i="69"/>
  <c r="X1305" i="69"/>
  <c r="W1305" i="69"/>
  <c r="V1305" i="69"/>
  <c r="U1305" i="69"/>
  <c r="AA1304" i="69"/>
  <c r="Z1304" i="69"/>
  <c r="Y1304" i="69"/>
  <c r="X1304" i="69"/>
  <c r="W1304" i="69"/>
  <c r="V1304" i="69"/>
  <c r="U1304" i="69"/>
  <c r="AA1303" i="69"/>
  <c r="Z1303" i="69"/>
  <c r="Y1303" i="69"/>
  <c r="X1303" i="69"/>
  <c r="W1303" i="69"/>
  <c r="V1303" i="69"/>
  <c r="U1303" i="69"/>
  <c r="AA1302" i="69"/>
  <c r="Z1302" i="69"/>
  <c r="Y1302" i="69"/>
  <c r="X1302" i="69"/>
  <c r="W1302" i="69"/>
  <c r="V1302" i="69"/>
  <c r="U1302" i="69"/>
  <c r="AA1301" i="69"/>
  <c r="Z1301" i="69"/>
  <c r="Y1301" i="69"/>
  <c r="X1301" i="69"/>
  <c r="W1301" i="69"/>
  <c r="V1301" i="69"/>
  <c r="U1301" i="69"/>
  <c r="AA1300" i="69"/>
  <c r="Z1300" i="69"/>
  <c r="Y1300" i="69"/>
  <c r="X1300" i="69"/>
  <c r="W1300" i="69"/>
  <c r="V1300" i="69"/>
  <c r="U1300" i="69"/>
  <c r="AA1299" i="69"/>
  <c r="Z1299" i="69"/>
  <c r="Y1299" i="69"/>
  <c r="X1299" i="69"/>
  <c r="W1299" i="69"/>
  <c r="V1299" i="69"/>
  <c r="U1299" i="69"/>
  <c r="AA1298" i="69"/>
  <c r="Z1298" i="69"/>
  <c r="Y1298" i="69"/>
  <c r="X1298" i="69"/>
  <c r="W1298" i="69"/>
  <c r="V1298" i="69"/>
  <c r="U1298" i="69"/>
  <c r="AA1297" i="69"/>
  <c r="Z1297" i="69"/>
  <c r="Y1297" i="69"/>
  <c r="X1297" i="69"/>
  <c r="W1297" i="69"/>
  <c r="V1297" i="69"/>
  <c r="U1297" i="69"/>
  <c r="AA1296" i="69"/>
  <c r="Z1296" i="69"/>
  <c r="Y1296" i="69"/>
  <c r="X1296" i="69"/>
  <c r="W1296" i="69"/>
  <c r="V1296" i="69"/>
  <c r="U1296" i="69"/>
  <c r="AA1295" i="69"/>
  <c r="Z1295" i="69"/>
  <c r="Y1295" i="69"/>
  <c r="X1295" i="69"/>
  <c r="W1295" i="69"/>
  <c r="V1295" i="69"/>
  <c r="U1295" i="69"/>
  <c r="AA1294" i="69"/>
  <c r="Z1294" i="69"/>
  <c r="Y1294" i="69"/>
  <c r="X1294" i="69"/>
  <c r="W1294" i="69"/>
  <c r="V1294" i="69"/>
  <c r="U1294" i="69"/>
  <c r="AA1293" i="69"/>
  <c r="Z1293" i="69"/>
  <c r="Y1293" i="69"/>
  <c r="X1293" i="69"/>
  <c r="W1293" i="69"/>
  <c r="V1293" i="69"/>
  <c r="U1293" i="69"/>
  <c r="AA1292" i="69"/>
  <c r="Z1292" i="69"/>
  <c r="Y1292" i="69"/>
  <c r="X1292" i="69"/>
  <c r="W1292" i="69"/>
  <c r="V1292" i="69"/>
  <c r="U1292" i="69"/>
  <c r="AA1291" i="69"/>
  <c r="Z1291" i="69"/>
  <c r="Y1291" i="69"/>
  <c r="X1291" i="69"/>
  <c r="W1291" i="69"/>
  <c r="V1291" i="69"/>
  <c r="U1291" i="69"/>
  <c r="AA1290" i="69"/>
  <c r="Z1290" i="69"/>
  <c r="Y1290" i="69"/>
  <c r="X1290" i="69"/>
  <c r="W1290" i="69"/>
  <c r="V1290" i="69"/>
  <c r="U1290" i="69"/>
  <c r="AA1289" i="69"/>
  <c r="Z1289" i="69"/>
  <c r="Y1289" i="69"/>
  <c r="X1289" i="69"/>
  <c r="W1289" i="69"/>
  <c r="V1289" i="69"/>
  <c r="U1289" i="69"/>
  <c r="AA1288" i="69"/>
  <c r="Z1288" i="69"/>
  <c r="Y1288" i="69"/>
  <c r="X1288" i="69"/>
  <c r="W1288" i="69"/>
  <c r="V1288" i="69"/>
  <c r="U1288" i="69"/>
  <c r="AA1287" i="69"/>
  <c r="Z1287" i="69"/>
  <c r="Y1287" i="69"/>
  <c r="X1287" i="69"/>
  <c r="W1287" i="69"/>
  <c r="V1287" i="69"/>
  <c r="U1287" i="69"/>
  <c r="AA1286" i="69"/>
  <c r="Z1286" i="69"/>
  <c r="Y1286" i="69"/>
  <c r="X1286" i="69"/>
  <c r="W1286" i="69"/>
  <c r="V1286" i="69"/>
  <c r="U1286" i="69"/>
  <c r="AA1285" i="69"/>
  <c r="Z1285" i="69"/>
  <c r="Y1285" i="69"/>
  <c r="X1285" i="69"/>
  <c r="W1285" i="69"/>
  <c r="V1285" i="69"/>
  <c r="U1285" i="69"/>
  <c r="AA1284" i="69"/>
  <c r="Z1284" i="69"/>
  <c r="Y1284" i="69"/>
  <c r="X1284" i="69"/>
  <c r="W1284" i="69"/>
  <c r="V1284" i="69"/>
  <c r="U1284" i="69"/>
  <c r="AA1283" i="69"/>
  <c r="Z1283" i="69"/>
  <c r="Y1283" i="69"/>
  <c r="X1283" i="69"/>
  <c r="W1283" i="69"/>
  <c r="V1283" i="69"/>
  <c r="U1283" i="69"/>
  <c r="AA1282" i="69"/>
  <c r="Z1282" i="69"/>
  <c r="Y1282" i="69"/>
  <c r="X1282" i="69"/>
  <c r="W1282" i="69"/>
  <c r="V1282" i="69"/>
  <c r="U1282" i="69"/>
  <c r="AA1281" i="69"/>
  <c r="Z1281" i="69"/>
  <c r="Y1281" i="69"/>
  <c r="X1281" i="69"/>
  <c r="W1281" i="69"/>
  <c r="V1281" i="69"/>
  <c r="U1281" i="69"/>
  <c r="AA1280" i="69"/>
  <c r="Z1280" i="69"/>
  <c r="Y1280" i="69"/>
  <c r="X1280" i="69"/>
  <c r="W1280" i="69"/>
  <c r="V1280" i="69"/>
  <c r="U1280" i="69"/>
  <c r="AA1279" i="69"/>
  <c r="Z1279" i="69"/>
  <c r="Y1279" i="69"/>
  <c r="X1279" i="69"/>
  <c r="W1279" i="69"/>
  <c r="V1279" i="69"/>
  <c r="U1279" i="69"/>
  <c r="AA1278" i="69"/>
  <c r="Z1278" i="69"/>
  <c r="Y1278" i="69"/>
  <c r="X1278" i="69"/>
  <c r="W1278" i="69"/>
  <c r="V1278" i="69"/>
  <c r="U1278" i="69"/>
  <c r="AA1277" i="69"/>
  <c r="Z1277" i="69"/>
  <c r="Y1277" i="69"/>
  <c r="X1277" i="69"/>
  <c r="W1277" i="69"/>
  <c r="V1277" i="69"/>
  <c r="U1277" i="69"/>
  <c r="AA1276" i="69"/>
  <c r="Z1276" i="69"/>
  <c r="Y1276" i="69"/>
  <c r="X1276" i="69"/>
  <c r="W1276" i="69"/>
  <c r="V1276" i="69"/>
  <c r="U1276" i="69"/>
  <c r="AA1275" i="69"/>
  <c r="Z1275" i="69"/>
  <c r="Y1275" i="69"/>
  <c r="X1275" i="69"/>
  <c r="W1275" i="69"/>
  <c r="V1275" i="69"/>
  <c r="U1275" i="69"/>
  <c r="AA1274" i="69"/>
  <c r="Z1274" i="69"/>
  <c r="Y1274" i="69"/>
  <c r="X1274" i="69"/>
  <c r="W1274" i="69"/>
  <c r="V1274" i="69"/>
  <c r="U1274" i="69"/>
  <c r="AA1273" i="69"/>
  <c r="Z1273" i="69"/>
  <c r="Y1273" i="69"/>
  <c r="X1273" i="69"/>
  <c r="W1273" i="69"/>
  <c r="V1273" i="69"/>
  <c r="U1273" i="69"/>
  <c r="AA1272" i="69"/>
  <c r="Z1272" i="69"/>
  <c r="Y1272" i="69"/>
  <c r="X1272" i="69"/>
  <c r="W1272" i="69"/>
  <c r="V1272" i="69"/>
  <c r="U1272" i="69"/>
  <c r="AA1271" i="69"/>
  <c r="Z1271" i="69"/>
  <c r="Y1271" i="69"/>
  <c r="X1271" i="69"/>
  <c r="W1271" i="69"/>
  <c r="V1271" i="69"/>
  <c r="U1271" i="69"/>
  <c r="AA1270" i="69"/>
  <c r="Z1270" i="69"/>
  <c r="Y1270" i="69"/>
  <c r="X1270" i="69"/>
  <c r="W1270" i="69"/>
  <c r="V1270" i="69"/>
  <c r="U1270" i="69"/>
  <c r="AA1269" i="69"/>
  <c r="Z1269" i="69"/>
  <c r="Y1269" i="69"/>
  <c r="X1269" i="69"/>
  <c r="W1269" i="69"/>
  <c r="V1269" i="69"/>
  <c r="U1269" i="69"/>
  <c r="AA1268" i="69"/>
  <c r="Z1268" i="69"/>
  <c r="Y1268" i="69"/>
  <c r="X1268" i="69"/>
  <c r="W1268" i="69"/>
  <c r="V1268" i="69"/>
  <c r="U1268" i="69"/>
  <c r="AA1267" i="69"/>
  <c r="Z1267" i="69"/>
  <c r="Y1267" i="69"/>
  <c r="X1267" i="69"/>
  <c r="W1267" i="69"/>
  <c r="V1267" i="69"/>
  <c r="U1267" i="69"/>
  <c r="AA1266" i="69"/>
  <c r="Z1266" i="69"/>
  <c r="Y1266" i="69"/>
  <c r="X1266" i="69"/>
  <c r="W1266" i="69"/>
  <c r="V1266" i="69"/>
  <c r="U1266" i="69"/>
  <c r="AA1265" i="69"/>
  <c r="Z1265" i="69"/>
  <c r="Y1265" i="69"/>
  <c r="X1265" i="69"/>
  <c r="W1265" i="69"/>
  <c r="V1265" i="69"/>
  <c r="U1265" i="69"/>
  <c r="AA1264" i="69"/>
  <c r="Z1264" i="69"/>
  <c r="Y1264" i="69"/>
  <c r="X1264" i="69"/>
  <c r="W1264" i="69"/>
  <c r="V1264" i="69"/>
  <c r="U1264" i="69"/>
  <c r="AA1263" i="69"/>
  <c r="Z1263" i="69"/>
  <c r="Y1263" i="69"/>
  <c r="X1263" i="69"/>
  <c r="W1263" i="69"/>
  <c r="V1263" i="69"/>
  <c r="U1263" i="69"/>
  <c r="AA1262" i="69"/>
  <c r="Z1262" i="69"/>
  <c r="Y1262" i="69"/>
  <c r="X1262" i="69"/>
  <c r="W1262" i="69"/>
  <c r="V1262" i="69"/>
  <c r="U1262" i="69"/>
  <c r="AA1261" i="69"/>
  <c r="Z1261" i="69"/>
  <c r="Y1261" i="69"/>
  <c r="X1261" i="69"/>
  <c r="W1261" i="69"/>
  <c r="V1261" i="69"/>
  <c r="U1261" i="69"/>
  <c r="AA1260" i="69"/>
  <c r="Z1260" i="69"/>
  <c r="Y1260" i="69"/>
  <c r="X1260" i="69"/>
  <c r="W1260" i="69"/>
  <c r="V1260" i="69"/>
  <c r="U1260" i="69"/>
  <c r="AA1259" i="69"/>
  <c r="Z1259" i="69"/>
  <c r="Y1259" i="69"/>
  <c r="X1259" i="69"/>
  <c r="W1259" i="69"/>
  <c r="V1259" i="69"/>
  <c r="U1259" i="69"/>
  <c r="AA1258" i="69"/>
  <c r="Z1258" i="69"/>
  <c r="Y1258" i="69"/>
  <c r="X1258" i="69"/>
  <c r="W1258" i="69"/>
  <c r="V1258" i="69"/>
  <c r="U1258" i="69"/>
  <c r="AA1257" i="69"/>
  <c r="Z1257" i="69"/>
  <c r="Y1257" i="69"/>
  <c r="X1257" i="69"/>
  <c r="W1257" i="69"/>
  <c r="V1257" i="69"/>
  <c r="U1257" i="69"/>
  <c r="AA1256" i="69"/>
  <c r="Z1256" i="69"/>
  <c r="Y1256" i="69"/>
  <c r="X1256" i="69"/>
  <c r="W1256" i="69"/>
  <c r="V1256" i="69"/>
  <c r="U1256" i="69"/>
  <c r="AA1255" i="69"/>
  <c r="Z1255" i="69"/>
  <c r="Y1255" i="69"/>
  <c r="X1255" i="69"/>
  <c r="W1255" i="69"/>
  <c r="V1255" i="69"/>
  <c r="U1255" i="69"/>
  <c r="AA1254" i="69"/>
  <c r="Z1254" i="69"/>
  <c r="Y1254" i="69"/>
  <c r="X1254" i="69"/>
  <c r="W1254" i="69"/>
  <c r="V1254" i="69"/>
  <c r="U1254" i="69"/>
  <c r="AA1253" i="69"/>
  <c r="Z1253" i="69"/>
  <c r="Y1253" i="69"/>
  <c r="X1253" i="69"/>
  <c r="W1253" i="69"/>
  <c r="V1253" i="69"/>
  <c r="U1253" i="69"/>
  <c r="AA1252" i="69"/>
  <c r="Z1252" i="69"/>
  <c r="Y1252" i="69"/>
  <c r="X1252" i="69"/>
  <c r="W1252" i="69"/>
  <c r="V1252" i="69"/>
  <c r="U1252" i="69"/>
  <c r="AA1251" i="69"/>
  <c r="Z1251" i="69"/>
  <c r="Y1251" i="69"/>
  <c r="X1251" i="69"/>
  <c r="W1251" i="69"/>
  <c r="V1251" i="69"/>
  <c r="U1251" i="69"/>
  <c r="AA1250" i="69"/>
  <c r="Z1250" i="69"/>
  <c r="Y1250" i="69"/>
  <c r="X1250" i="69"/>
  <c r="W1250" i="69"/>
  <c r="V1250" i="69"/>
  <c r="U1250" i="69"/>
  <c r="AA1249" i="69"/>
  <c r="Z1249" i="69"/>
  <c r="Y1249" i="69"/>
  <c r="X1249" i="69"/>
  <c r="W1249" i="69"/>
  <c r="V1249" i="69"/>
  <c r="U1249" i="69"/>
  <c r="AA1248" i="69"/>
  <c r="Z1248" i="69"/>
  <c r="Y1248" i="69"/>
  <c r="X1248" i="69"/>
  <c r="W1248" i="69"/>
  <c r="V1248" i="69"/>
  <c r="U1248" i="69"/>
  <c r="AA1247" i="69"/>
  <c r="Z1247" i="69"/>
  <c r="Y1247" i="69"/>
  <c r="X1247" i="69"/>
  <c r="W1247" i="69"/>
  <c r="V1247" i="69"/>
  <c r="U1247" i="69"/>
  <c r="AA1246" i="69"/>
  <c r="Z1246" i="69"/>
  <c r="Y1246" i="69"/>
  <c r="X1246" i="69"/>
  <c r="W1246" i="69"/>
  <c r="V1246" i="69"/>
  <c r="U1246" i="69"/>
  <c r="AA1245" i="69"/>
  <c r="Z1245" i="69"/>
  <c r="Y1245" i="69"/>
  <c r="X1245" i="69"/>
  <c r="W1245" i="69"/>
  <c r="V1245" i="69"/>
  <c r="U1245" i="69"/>
  <c r="AA1244" i="69"/>
  <c r="Z1244" i="69"/>
  <c r="Y1244" i="69"/>
  <c r="X1244" i="69"/>
  <c r="W1244" i="69"/>
  <c r="V1244" i="69"/>
  <c r="U1244" i="69"/>
  <c r="AA1243" i="69"/>
  <c r="Z1243" i="69"/>
  <c r="Y1243" i="69"/>
  <c r="X1243" i="69"/>
  <c r="W1243" i="69"/>
  <c r="V1243" i="69"/>
  <c r="U1243" i="69"/>
  <c r="AA1242" i="69"/>
  <c r="Z1242" i="69"/>
  <c r="Y1242" i="69"/>
  <c r="X1242" i="69"/>
  <c r="W1242" i="69"/>
  <c r="V1242" i="69"/>
  <c r="U1242" i="69"/>
  <c r="AA1241" i="69"/>
  <c r="Z1241" i="69"/>
  <c r="Y1241" i="69"/>
  <c r="X1241" i="69"/>
  <c r="W1241" i="69"/>
  <c r="V1241" i="69"/>
  <c r="U1241" i="69"/>
  <c r="AA1240" i="69"/>
  <c r="Z1240" i="69"/>
  <c r="Y1240" i="69"/>
  <c r="X1240" i="69"/>
  <c r="W1240" i="69"/>
  <c r="V1240" i="69"/>
  <c r="U1240" i="69"/>
  <c r="AA1239" i="69"/>
  <c r="Z1239" i="69"/>
  <c r="Y1239" i="69"/>
  <c r="X1239" i="69"/>
  <c r="W1239" i="69"/>
  <c r="V1239" i="69"/>
  <c r="U1239" i="69"/>
  <c r="AA1238" i="69"/>
  <c r="Z1238" i="69"/>
  <c r="Y1238" i="69"/>
  <c r="X1238" i="69"/>
  <c r="W1238" i="69"/>
  <c r="V1238" i="69"/>
  <c r="U1238" i="69"/>
  <c r="AA1237" i="69"/>
  <c r="Z1237" i="69"/>
  <c r="Y1237" i="69"/>
  <c r="X1237" i="69"/>
  <c r="W1237" i="69"/>
  <c r="V1237" i="69"/>
  <c r="U1237" i="69"/>
  <c r="AA1236" i="69"/>
  <c r="Z1236" i="69"/>
  <c r="Y1236" i="69"/>
  <c r="X1236" i="69"/>
  <c r="W1236" i="69"/>
  <c r="V1236" i="69"/>
  <c r="U1236" i="69"/>
  <c r="AA1235" i="69"/>
  <c r="Z1235" i="69"/>
  <c r="Y1235" i="69"/>
  <c r="X1235" i="69"/>
  <c r="W1235" i="69"/>
  <c r="V1235" i="69"/>
  <c r="U1235" i="69"/>
  <c r="AA1234" i="69"/>
  <c r="Z1234" i="69"/>
  <c r="Y1234" i="69"/>
  <c r="X1234" i="69"/>
  <c r="W1234" i="69"/>
  <c r="V1234" i="69"/>
  <c r="U1234" i="69"/>
  <c r="AA1233" i="69"/>
  <c r="Z1233" i="69"/>
  <c r="Y1233" i="69"/>
  <c r="X1233" i="69"/>
  <c r="W1233" i="69"/>
  <c r="V1233" i="69"/>
  <c r="U1233" i="69"/>
  <c r="AA1232" i="69"/>
  <c r="Z1232" i="69"/>
  <c r="Y1232" i="69"/>
  <c r="X1232" i="69"/>
  <c r="W1232" i="69"/>
  <c r="V1232" i="69"/>
  <c r="U1232" i="69"/>
  <c r="AA1231" i="69"/>
  <c r="Z1231" i="69"/>
  <c r="Y1231" i="69"/>
  <c r="X1231" i="69"/>
  <c r="W1231" i="69"/>
  <c r="V1231" i="69"/>
  <c r="U1231" i="69"/>
  <c r="AA1230" i="69"/>
  <c r="Z1230" i="69"/>
  <c r="Y1230" i="69"/>
  <c r="X1230" i="69"/>
  <c r="W1230" i="69"/>
  <c r="V1230" i="69"/>
  <c r="U1230" i="69"/>
  <c r="AA1229" i="69"/>
  <c r="Z1229" i="69"/>
  <c r="Y1229" i="69"/>
  <c r="X1229" i="69"/>
  <c r="W1229" i="69"/>
  <c r="V1229" i="69"/>
  <c r="U1229" i="69"/>
  <c r="AA1228" i="69"/>
  <c r="Z1228" i="69"/>
  <c r="Y1228" i="69"/>
  <c r="X1228" i="69"/>
  <c r="W1228" i="69"/>
  <c r="V1228" i="69"/>
  <c r="U1228" i="69"/>
  <c r="AA1227" i="69"/>
  <c r="Z1227" i="69"/>
  <c r="Y1227" i="69"/>
  <c r="X1227" i="69"/>
  <c r="W1227" i="69"/>
  <c r="V1227" i="69"/>
  <c r="U1227" i="69"/>
  <c r="AA1226" i="69"/>
  <c r="Z1226" i="69"/>
  <c r="Y1226" i="69"/>
  <c r="X1226" i="69"/>
  <c r="W1226" i="69"/>
  <c r="V1226" i="69"/>
  <c r="U1226" i="69"/>
  <c r="AA1225" i="69"/>
  <c r="Z1225" i="69"/>
  <c r="Y1225" i="69"/>
  <c r="X1225" i="69"/>
  <c r="W1225" i="69"/>
  <c r="V1225" i="69"/>
  <c r="U1225" i="69"/>
  <c r="AA1224" i="69"/>
  <c r="Z1224" i="69"/>
  <c r="Y1224" i="69"/>
  <c r="X1224" i="69"/>
  <c r="W1224" i="69"/>
  <c r="V1224" i="69"/>
  <c r="U1224" i="69"/>
  <c r="AA1223" i="69"/>
  <c r="Z1223" i="69"/>
  <c r="Y1223" i="69"/>
  <c r="X1223" i="69"/>
  <c r="W1223" i="69"/>
  <c r="V1223" i="69"/>
  <c r="U1223" i="69"/>
  <c r="AA1222" i="69"/>
  <c r="Z1222" i="69"/>
  <c r="Y1222" i="69"/>
  <c r="X1222" i="69"/>
  <c r="W1222" i="69"/>
  <c r="V1222" i="69"/>
  <c r="U1222" i="69"/>
  <c r="AA1221" i="69"/>
  <c r="Z1221" i="69"/>
  <c r="Y1221" i="69"/>
  <c r="X1221" i="69"/>
  <c r="W1221" i="69"/>
  <c r="V1221" i="69"/>
  <c r="U1221" i="69"/>
  <c r="AA1220" i="69"/>
  <c r="Z1220" i="69"/>
  <c r="Y1220" i="69"/>
  <c r="X1220" i="69"/>
  <c r="W1220" i="69"/>
  <c r="V1220" i="69"/>
  <c r="U1220" i="69"/>
  <c r="AA1219" i="69"/>
  <c r="Z1219" i="69"/>
  <c r="Y1219" i="69"/>
  <c r="X1219" i="69"/>
  <c r="W1219" i="69"/>
  <c r="V1219" i="69"/>
  <c r="U1219" i="69"/>
  <c r="AA1218" i="69"/>
  <c r="Z1218" i="69"/>
  <c r="Y1218" i="69"/>
  <c r="X1218" i="69"/>
  <c r="W1218" i="69"/>
  <c r="V1218" i="69"/>
  <c r="U1218" i="69"/>
  <c r="AA1217" i="69"/>
  <c r="Z1217" i="69"/>
  <c r="Y1217" i="69"/>
  <c r="X1217" i="69"/>
  <c r="W1217" i="69"/>
  <c r="V1217" i="69"/>
  <c r="U1217" i="69"/>
  <c r="AA1216" i="69"/>
  <c r="Z1216" i="69"/>
  <c r="Y1216" i="69"/>
  <c r="X1216" i="69"/>
  <c r="W1216" i="69"/>
  <c r="V1216" i="69"/>
  <c r="U1216" i="69"/>
  <c r="AA1215" i="69"/>
  <c r="Z1215" i="69"/>
  <c r="Y1215" i="69"/>
  <c r="X1215" i="69"/>
  <c r="W1215" i="69"/>
  <c r="V1215" i="69"/>
  <c r="U1215" i="69"/>
  <c r="AA1214" i="69"/>
  <c r="Z1214" i="69"/>
  <c r="Y1214" i="69"/>
  <c r="X1214" i="69"/>
  <c r="W1214" i="69"/>
  <c r="V1214" i="69"/>
  <c r="U1214" i="69"/>
  <c r="AA1213" i="69"/>
  <c r="Z1213" i="69"/>
  <c r="Y1213" i="69"/>
  <c r="X1213" i="69"/>
  <c r="W1213" i="69"/>
  <c r="V1213" i="69"/>
  <c r="U1213" i="69"/>
  <c r="AA1212" i="69"/>
  <c r="Z1212" i="69"/>
  <c r="Y1212" i="69"/>
  <c r="X1212" i="69"/>
  <c r="W1212" i="69"/>
  <c r="V1212" i="69"/>
  <c r="U1212" i="69"/>
  <c r="AA1211" i="69"/>
  <c r="Z1211" i="69"/>
  <c r="Y1211" i="69"/>
  <c r="X1211" i="69"/>
  <c r="W1211" i="69"/>
  <c r="V1211" i="69"/>
  <c r="U1211" i="69"/>
  <c r="AA1210" i="69"/>
  <c r="Z1210" i="69"/>
  <c r="Y1210" i="69"/>
  <c r="X1210" i="69"/>
  <c r="W1210" i="69"/>
  <c r="V1210" i="69"/>
  <c r="U1210" i="69"/>
  <c r="AA1209" i="69"/>
  <c r="Z1209" i="69"/>
  <c r="Y1209" i="69"/>
  <c r="X1209" i="69"/>
  <c r="W1209" i="69"/>
  <c r="V1209" i="69"/>
  <c r="U1209" i="69"/>
  <c r="AA1208" i="69"/>
  <c r="Z1208" i="69"/>
  <c r="Y1208" i="69"/>
  <c r="X1208" i="69"/>
  <c r="W1208" i="69"/>
  <c r="V1208" i="69"/>
  <c r="U1208" i="69"/>
  <c r="AA1207" i="69"/>
  <c r="Z1207" i="69"/>
  <c r="Y1207" i="69"/>
  <c r="X1207" i="69"/>
  <c r="W1207" i="69"/>
  <c r="V1207" i="69"/>
  <c r="U1207" i="69"/>
  <c r="AA1206" i="69"/>
  <c r="Z1206" i="69"/>
  <c r="Y1206" i="69"/>
  <c r="X1206" i="69"/>
  <c r="W1206" i="69"/>
  <c r="V1206" i="69"/>
  <c r="U1206" i="69"/>
  <c r="AA1205" i="69"/>
  <c r="Z1205" i="69"/>
  <c r="Y1205" i="69"/>
  <c r="X1205" i="69"/>
  <c r="W1205" i="69"/>
  <c r="V1205" i="69"/>
  <c r="U1205" i="69"/>
  <c r="AA1204" i="69"/>
  <c r="Z1204" i="69"/>
  <c r="Y1204" i="69"/>
  <c r="X1204" i="69"/>
  <c r="W1204" i="69"/>
  <c r="V1204" i="69"/>
  <c r="U1204" i="69"/>
  <c r="AA1203" i="69"/>
  <c r="Z1203" i="69"/>
  <c r="Y1203" i="69"/>
  <c r="X1203" i="69"/>
  <c r="W1203" i="69"/>
  <c r="V1203" i="69"/>
  <c r="U1203" i="69"/>
  <c r="AA1202" i="69"/>
  <c r="Z1202" i="69"/>
  <c r="Y1202" i="69"/>
  <c r="X1202" i="69"/>
  <c r="W1202" i="69"/>
  <c r="V1202" i="69"/>
  <c r="U1202" i="69"/>
  <c r="AA1201" i="69"/>
  <c r="Z1201" i="69"/>
  <c r="Y1201" i="69"/>
  <c r="X1201" i="69"/>
  <c r="W1201" i="69"/>
  <c r="V1201" i="69"/>
  <c r="U1201" i="69"/>
  <c r="AA1200" i="69"/>
  <c r="Z1200" i="69"/>
  <c r="Y1200" i="69"/>
  <c r="X1200" i="69"/>
  <c r="W1200" i="69"/>
  <c r="V1200" i="69"/>
  <c r="U1200" i="69"/>
  <c r="AA1199" i="69"/>
  <c r="Z1199" i="69"/>
  <c r="Y1199" i="69"/>
  <c r="X1199" i="69"/>
  <c r="W1199" i="69"/>
  <c r="V1199" i="69"/>
  <c r="U1199" i="69"/>
  <c r="AA1198" i="69"/>
  <c r="Z1198" i="69"/>
  <c r="Y1198" i="69"/>
  <c r="X1198" i="69"/>
  <c r="W1198" i="69"/>
  <c r="V1198" i="69"/>
  <c r="U1198" i="69"/>
  <c r="AA1197" i="69"/>
  <c r="Z1197" i="69"/>
  <c r="Y1197" i="69"/>
  <c r="X1197" i="69"/>
  <c r="W1197" i="69"/>
  <c r="V1197" i="69"/>
  <c r="U1197" i="69"/>
  <c r="AA1196" i="69"/>
  <c r="Z1196" i="69"/>
  <c r="Y1196" i="69"/>
  <c r="X1196" i="69"/>
  <c r="W1196" i="69"/>
  <c r="V1196" i="69"/>
  <c r="U1196" i="69"/>
  <c r="AA1195" i="69"/>
  <c r="Z1195" i="69"/>
  <c r="Y1195" i="69"/>
  <c r="X1195" i="69"/>
  <c r="W1195" i="69"/>
  <c r="V1195" i="69"/>
  <c r="U1195" i="69"/>
  <c r="AA1194" i="69"/>
  <c r="Z1194" i="69"/>
  <c r="Y1194" i="69"/>
  <c r="X1194" i="69"/>
  <c r="W1194" i="69"/>
  <c r="V1194" i="69"/>
  <c r="U1194" i="69"/>
  <c r="AA1193" i="69"/>
  <c r="Z1193" i="69"/>
  <c r="Y1193" i="69"/>
  <c r="X1193" i="69"/>
  <c r="W1193" i="69"/>
  <c r="V1193" i="69"/>
  <c r="U1193" i="69"/>
  <c r="AA1192" i="69"/>
  <c r="Z1192" i="69"/>
  <c r="Y1192" i="69"/>
  <c r="X1192" i="69"/>
  <c r="W1192" i="69"/>
  <c r="V1192" i="69"/>
  <c r="U1192" i="69"/>
  <c r="AA1191" i="69"/>
  <c r="Z1191" i="69"/>
  <c r="Y1191" i="69"/>
  <c r="X1191" i="69"/>
  <c r="W1191" i="69"/>
  <c r="V1191" i="69"/>
  <c r="U1191" i="69"/>
  <c r="AA1190" i="69"/>
  <c r="Z1190" i="69"/>
  <c r="Y1190" i="69"/>
  <c r="X1190" i="69"/>
  <c r="W1190" i="69"/>
  <c r="V1190" i="69"/>
  <c r="U1190" i="69"/>
  <c r="AA1189" i="69"/>
  <c r="Z1189" i="69"/>
  <c r="Y1189" i="69"/>
  <c r="X1189" i="69"/>
  <c r="W1189" i="69"/>
  <c r="V1189" i="69"/>
  <c r="U1189" i="69"/>
  <c r="AA1188" i="69"/>
  <c r="Z1188" i="69"/>
  <c r="Y1188" i="69"/>
  <c r="X1188" i="69"/>
  <c r="W1188" i="69"/>
  <c r="V1188" i="69"/>
  <c r="U1188" i="69"/>
  <c r="AA1187" i="69"/>
  <c r="Z1187" i="69"/>
  <c r="Y1187" i="69"/>
  <c r="X1187" i="69"/>
  <c r="W1187" i="69"/>
  <c r="V1187" i="69"/>
  <c r="U1187" i="69"/>
  <c r="AA1186" i="69"/>
  <c r="Z1186" i="69"/>
  <c r="Y1186" i="69"/>
  <c r="X1186" i="69"/>
  <c r="W1186" i="69"/>
  <c r="V1186" i="69"/>
  <c r="U1186" i="69"/>
  <c r="AA1185" i="69"/>
  <c r="Z1185" i="69"/>
  <c r="Y1185" i="69"/>
  <c r="X1185" i="69"/>
  <c r="W1185" i="69"/>
  <c r="V1185" i="69"/>
  <c r="U1185" i="69"/>
  <c r="AA1184" i="69"/>
  <c r="Z1184" i="69"/>
  <c r="Y1184" i="69"/>
  <c r="X1184" i="69"/>
  <c r="W1184" i="69"/>
  <c r="V1184" i="69"/>
  <c r="U1184" i="69"/>
  <c r="AA1183" i="69"/>
  <c r="Z1183" i="69"/>
  <c r="Y1183" i="69"/>
  <c r="X1183" i="69"/>
  <c r="W1183" i="69"/>
  <c r="V1183" i="69"/>
  <c r="U1183" i="69"/>
  <c r="AA1182" i="69"/>
  <c r="Z1182" i="69"/>
  <c r="Y1182" i="69"/>
  <c r="X1182" i="69"/>
  <c r="W1182" i="69"/>
  <c r="V1182" i="69"/>
  <c r="U1182" i="69"/>
  <c r="AA1181" i="69"/>
  <c r="Z1181" i="69"/>
  <c r="Y1181" i="69"/>
  <c r="X1181" i="69"/>
  <c r="W1181" i="69"/>
  <c r="V1181" i="69"/>
  <c r="U1181" i="69"/>
  <c r="AA1180" i="69"/>
  <c r="Z1180" i="69"/>
  <c r="Y1180" i="69"/>
  <c r="X1180" i="69"/>
  <c r="W1180" i="69"/>
  <c r="V1180" i="69"/>
  <c r="U1180" i="69"/>
  <c r="AA1179" i="69"/>
  <c r="Z1179" i="69"/>
  <c r="Y1179" i="69"/>
  <c r="X1179" i="69"/>
  <c r="W1179" i="69"/>
  <c r="V1179" i="69"/>
  <c r="U1179" i="69"/>
  <c r="AA1178" i="69"/>
  <c r="Z1178" i="69"/>
  <c r="Y1178" i="69"/>
  <c r="X1178" i="69"/>
  <c r="W1178" i="69"/>
  <c r="V1178" i="69"/>
  <c r="U1178" i="69"/>
  <c r="AA1177" i="69"/>
  <c r="Z1177" i="69"/>
  <c r="Y1177" i="69"/>
  <c r="X1177" i="69"/>
  <c r="W1177" i="69"/>
  <c r="V1177" i="69"/>
  <c r="U1177" i="69"/>
  <c r="AA1176" i="69"/>
  <c r="Z1176" i="69"/>
  <c r="Y1176" i="69"/>
  <c r="X1176" i="69"/>
  <c r="W1176" i="69"/>
  <c r="V1176" i="69"/>
  <c r="U1176" i="69"/>
  <c r="AA1175" i="69"/>
  <c r="Z1175" i="69"/>
  <c r="Y1175" i="69"/>
  <c r="X1175" i="69"/>
  <c r="W1175" i="69"/>
  <c r="V1175" i="69"/>
  <c r="U1175" i="69"/>
  <c r="AA1174" i="69"/>
  <c r="Z1174" i="69"/>
  <c r="Y1174" i="69"/>
  <c r="X1174" i="69"/>
  <c r="W1174" i="69"/>
  <c r="V1174" i="69"/>
  <c r="U1174" i="69"/>
  <c r="AA1173" i="69"/>
  <c r="Z1173" i="69"/>
  <c r="Y1173" i="69"/>
  <c r="X1173" i="69"/>
  <c r="W1173" i="69"/>
  <c r="V1173" i="69"/>
  <c r="U1173" i="69"/>
  <c r="AA1172" i="69"/>
  <c r="Z1172" i="69"/>
  <c r="Y1172" i="69"/>
  <c r="X1172" i="69"/>
  <c r="W1172" i="69"/>
  <c r="V1172" i="69"/>
  <c r="U1172" i="69"/>
  <c r="AA1171" i="69"/>
  <c r="Z1171" i="69"/>
  <c r="Y1171" i="69"/>
  <c r="X1171" i="69"/>
  <c r="W1171" i="69"/>
  <c r="V1171" i="69"/>
  <c r="U1171" i="69"/>
  <c r="AA1170" i="69"/>
  <c r="Z1170" i="69"/>
  <c r="Y1170" i="69"/>
  <c r="X1170" i="69"/>
  <c r="W1170" i="69"/>
  <c r="V1170" i="69"/>
  <c r="U1170" i="69"/>
  <c r="AA1169" i="69"/>
  <c r="Z1169" i="69"/>
  <c r="Y1169" i="69"/>
  <c r="X1169" i="69"/>
  <c r="W1169" i="69"/>
  <c r="V1169" i="69"/>
  <c r="U1169" i="69"/>
  <c r="AA1168" i="69"/>
  <c r="Z1168" i="69"/>
  <c r="Y1168" i="69"/>
  <c r="X1168" i="69"/>
  <c r="W1168" i="69"/>
  <c r="V1168" i="69"/>
  <c r="U1168" i="69"/>
  <c r="AA1167" i="69"/>
  <c r="Z1167" i="69"/>
  <c r="Y1167" i="69"/>
  <c r="X1167" i="69"/>
  <c r="W1167" i="69"/>
  <c r="V1167" i="69"/>
  <c r="U1167" i="69"/>
  <c r="AA1166" i="69"/>
  <c r="Z1166" i="69"/>
  <c r="Y1166" i="69"/>
  <c r="X1166" i="69"/>
  <c r="W1166" i="69"/>
  <c r="V1166" i="69"/>
  <c r="U1166" i="69"/>
  <c r="AA1165" i="69"/>
  <c r="Z1165" i="69"/>
  <c r="Y1165" i="69"/>
  <c r="X1165" i="69"/>
  <c r="W1165" i="69"/>
  <c r="V1165" i="69"/>
  <c r="U1165" i="69"/>
  <c r="AA1164" i="69"/>
  <c r="Z1164" i="69"/>
  <c r="Y1164" i="69"/>
  <c r="X1164" i="69"/>
  <c r="W1164" i="69"/>
  <c r="V1164" i="69"/>
  <c r="U1164" i="69"/>
  <c r="AA1163" i="69"/>
  <c r="Z1163" i="69"/>
  <c r="Y1163" i="69"/>
  <c r="X1163" i="69"/>
  <c r="W1163" i="69"/>
  <c r="V1163" i="69"/>
  <c r="U1163" i="69"/>
  <c r="AA1162" i="69"/>
  <c r="Z1162" i="69"/>
  <c r="Y1162" i="69"/>
  <c r="X1162" i="69"/>
  <c r="W1162" i="69"/>
  <c r="V1162" i="69"/>
  <c r="U1162" i="69"/>
  <c r="AA1161" i="69"/>
  <c r="Z1161" i="69"/>
  <c r="Y1161" i="69"/>
  <c r="X1161" i="69"/>
  <c r="W1161" i="69"/>
  <c r="V1161" i="69"/>
  <c r="U1161" i="69"/>
  <c r="AA1160" i="69"/>
  <c r="Z1160" i="69"/>
  <c r="Y1160" i="69"/>
  <c r="X1160" i="69"/>
  <c r="W1160" i="69"/>
  <c r="V1160" i="69"/>
  <c r="U1160" i="69"/>
  <c r="AA1159" i="69"/>
  <c r="Z1159" i="69"/>
  <c r="Y1159" i="69"/>
  <c r="X1159" i="69"/>
  <c r="W1159" i="69"/>
  <c r="V1159" i="69"/>
  <c r="U1159" i="69"/>
  <c r="AA1158" i="69"/>
  <c r="Z1158" i="69"/>
  <c r="Y1158" i="69"/>
  <c r="X1158" i="69"/>
  <c r="W1158" i="69"/>
  <c r="V1158" i="69"/>
  <c r="U1158" i="69"/>
  <c r="AA1157" i="69"/>
  <c r="Z1157" i="69"/>
  <c r="Y1157" i="69"/>
  <c r="X1157" i="69"/>
  <c r="W1157" i="69"/>
  <c r="V1157" i="69"/>
  <c r="U1157" i="69"/>
  <c r="AA1156" i="69"/>
  <c r="Z1156" i="69"/>
  <c r="Y1156" i="69"/>
  <c r="X1156" i="69"/>
  <c r="W1156" i="69"/>
  <c r="V1156" i="69"/>
  <c r="U1156" i="69"/>
  <c r="AA1155" i="69"/>
  <c r="Z1155" i="69"/>
  <c r="Y1155" i="69"/>
  <c r="X1155" i="69"/>
  <c r="W1155" i="69"/>
  <c r="V1155" i="69"/>
  <c r="U1155" i="69"/>
  <c r="AA1154" i="69"/>
  <c r="Z1154" i="69"/>
  <c r="Y1154" i="69"/>
  <c r="X1154" i="69"/>
  <c r="W1154" i="69"/>
  <c r="V1154" i="69"/>
  <c r="U1154" i="69"/>
  <c r="AA1153" i="69"/>
  <c r="Z1153" i="69"/>
  <c r="Y1153" i="69"/>
  <c r="X1153" i="69"/>
  <c r="W1153" i="69"/>
  <c r="V1153" i="69"/>
  <c r="U1153" i="69"/>
  <c r="AA1152" i="69"/>
  <c r="Z1152" i="69"/>
  <c r="Y1152" i="69"/>
  <c r="X1152" i="69"/>
  <c r="W1152" i="69"/>
  <c r="V1152" i="69"/>
  <c r="U1152" i="69"/>
  <c r="AA1151" i="69"/>
  <c r="Z1151" i="69"/>
  <c r="Y1151" i="69"/>
  <c r="X1151" i="69"/>
  <c r="W1151" i="69"/>
  <c r="V1151" i="69"/>
  <c r="U1151" i="69"/>
  <c r="AA1150" i="69"/>
  <c r="Z1150" i="69"/>
  <c r="Y1150" i="69"/>
  <c r="X1150" i="69"/>
  <c r="W1150" i="69"/>
  <c r="V1150" i="69"/>
  <c r="U1150" i="69"/>
  <c r="AA1149" i="69"/>
  <c r="Z1149" i="69"/>
  <c r="Y1149" i="69"/>
  <c r="X1149" i="69"/>
  <c r="W1149" i="69"/>
  <c r="V1149" i="69"/>
  <c r="U1149" i="69"/>
  <c r="AA1148" i="69"/>
  <c r="Z1148" i="69"/>
  <c r="Y1148" i="69"/>
  <c r="X1148" i="69"/>
  <c r="W1148" i="69"/>
  <c r="V1148" i="69"/>
  <c r="U1148" i="69"/>
  <c r="AA1147" i="69"/>
  <c r="Z1147" i="69"/>
  <c r="Y1147" i="69"/>
  <c r="X1147" i="69"/>
  <c r="W1147" i="69"/>
  <c r="V1147" i="69"/>
  <c r="U1147" i="69"/>
  <c r="AA1146" i="69"/>
  <c r="Z1146" i="69"/>
  <c r="Y1146" i="69"/>
  <c r="X1146" i="69"/>
  <c r="W1146" i="69"/>
  <c r="V1146" i="69"/>
  <c r="U1146" i="69"/>
  <c r="AA1145" i="69"/>
  <c r="Z1145" i="69"/>
  <c r="Y1145" i="69"/>
  <c r="X1145" i="69"/>
  <c r="W1145" i="69"/>
  <c r="V1145" i="69"/>
  <c r="U1145" i="69"/>
  <c r="AA1144" i="69"/>
  <c r="Z1144" i="69"/>
  <c r="Y1144" i="69"/>
  <c r="X1144" i="69"/>
  <c r="W1144" i="69"/>
  <c r="V1144" i="69"/>
  <c r="U1144" i="69"/>
  <c r="AA1143" i="69"/>
  <c r="Z1143" i="69"/>
  <c r="Y1143" i="69"/>
  <c r="X1143" i="69"/>
  <c r="W1143" i="69"/>
  <c r="V1143" i="69"/>
  <c r="U1143" i="69"/>
  <c r="AA1142" i="69"/>
  <c r="Z1142" i="69"/>
  <c r="Y1142" i="69"/>
  <c r="X1142" i="69"/>
  <c r="W1142" i="69"/>
  <c r="V1142" i="69"/>
  <c r="U1142" i="69"/>
  <c r="AA1141" i="69"/>
  <c r="Z1141" i="69"/>
  <c r="Y1141" i="69"/>
  <c r="X1141" i="69"/>
  <c r="W1141" i="69"/>
  <c r="V1141" i="69"/>
  <c r="U1141" i="69"/>
  <c r="AA1140" i="69"/>
  <c r="Z1140" i="69"/>
  <c r="Y1140" i="69"/>
  <c r="X1140" i="69"/>
  <c r="W1140" i="69"/>
  <c r="V1140" i="69"/>
  <c r="U1140" i="69"/>
  <c r="AA1139" i="69"/>
  <c r="Z1139" i="69"/>
  <c r="Y1139" i="69"/>
  <c r="X1139" i="69"/>
  <c r="W1139" i="69"/>
  <c r="V1139" i="69"/>
  <c r="U1139" i="69"/>
  <c r="AA1138" i="69"/>
  <c r="Z1138" i="69"/>
  <c r="Y1138" i="69"/>
  <c r="X1138" i="69"/>
  <c r="W1138" i="69"/>
  <c r="V1138" i="69"/>
  <c r="U1138" i="69"/>
  <c r="AA1137" i="69"/>
  <c r="Z1137" i="69"/>
  <c r="Y1137" i="69"/>
  <c r="X1137" i="69"/>
  <c r="W1137" i="69"/>
  <c r="V1137" i="69"/>
  <c r="U1137" i="69"/>
  <c r="AA1136" i="69"/>
  <c r="Z1136" i="69"/>
  <c r="Y1136" i="69"/>
  <c r="X1136" i="69"/>
  <c r="W1136" i="69"/>
  <c r="V1136" i="69"/>
  <c r="U1136" i="69"/>
  <c r="AA1135" i="69"/>
  <c r="Z1135" i="69"/>
  <c r="Y1135" i="69"/>
  <c r="X1135" i="69"/>
  <c r="W1135" i="69"/>
  <c r="V1135" i="69"/>
  <c r="U1135" i="69"/>
  <c r="AA1134" i="69"/>
  <c r="Z1134" i="69"/>
  <c r="Y1134" i="69"/>
  <c r="X1134" i="69"/>
  <c r="W1134" i="69"/>
  <c r="V1134" i="69"/>
  <c r="U1134" i="69"/>
  <c r="AA1133" i="69"/>
  <c r="Z1133" i="69"/>
  <c r="Y1133" i="69"/>
  <c r="X1133" i="69"/>
  <c r="W1133" i="69"/>
  <c r="V1133" i="69"/>
  <c r="U1133" i="69"/>
  <c r="AA1132" i="69"/>
  <c r="Z1132" i="69"/>
  <c r="Y1132" i="69"/>
  <c r="X1132" i="69"/>
  <c r="W1132" i="69"/>
  <c r="V1132" i="69"/>
  <c r="U1132" i="69"/>
  <c r="AA1131" i="69"/>
  <c r="Z1131" i="69"/>
  <c r="Y1131" i="69"/>
  <c r="X1131" i="69"/>
  <c r="W1131" i="69"/>
  <c r="V1131" i="69"/>
  <c r="U1131" i="69"/>
  <c r="AA1130" i="69"/>
  <c r="Z1130" i="69"/>
  <c r="Y1130" i="69"/>
  <c r="X1130" i="69"/>
  <c r="W1130" i="69"/>
  <c r="V1130" i="69"/>
  <c r="U1130" i="69"/>
  <c r="AA1129" i="69"/>
  <c r="Z1129" i="69"/>
  <c r="Y1129" i="69"/>
  <c r="X1129" i="69"/>
  <c r="W1129" i="69"/>
  <c r="V1129" i="69"/>
  <c r="U1129" i="69"/>
  <c r="AA1128" i="69"/>
  <c r="Z1128" i="69"/>
  <c r="Y1128" i="69"/>
  <c r="X1128" i="69"/>
  <c r="W1128" i="69"/>
  <c r="V1128" i="69"/>
  <c r="U1128" i="69"/>
  <c r="AA1127" i="69"/>
  <c r="Z1127" i="69"/>
  <c r="Y1127" i="69"/>
  <c r="X1127" i="69"/>
  <c r="W1127" i="69"/>
  <c r="V1127" i="69"/>
  <c r="U1127" i="69"/>
  <c r="AA1126" i="69"/>
  <c r="Z1126" i="69"/>
  <c r="Y1126" i="69"/>
  <c r="X1126" i="69"/>
  <c r="W1126" i="69"/>
  <c r="V1126" i="69"/>
  <c r="U1126" i="69"/>
  <c r="AA1125" i="69"/>
  <c r="Z1125" i="69"/>
  <c r="Y1125" i="69"/>
  <c r="X1125" i="69"/>
  <c r="W1125" i="69"/>
  <c r="V1125" i="69"/>
  <c r="U1125" i="69"/>
  <c r="AA1124" i="69"/>
  <c r="Z1124" i="69"/>
  <c r="Y1124" i="69"/>
  <c r="X1124" i="69"/>
  <c r="W1124" i="69"/>
  <c r="V1124" i="69"/>
  <c r="U1124" i="69"/>
  <c r="AA1123" i="69"/>
  <c r="Z1123" i="69"/>
  <c r="Y1123" i="69"/>
  <c r="X1123" i="69"/>
  <c r="W1123" i="69"/>
  <c r="V1123" i="69"/>
  <c r="U1123" i="69"/>
  <c r="AA1122" i="69"/>
  <c r="Z1122" i="69"/>
  <c r="Y1122" i="69"/>
  <c r="X1122" i="69"/>
  <c r="W1122" i="69"/>
  <c r="V1122" i="69"/>
  <c r="U1122" i="69"/>
  <c r="AA1121" i="69"/>
  <c r="Z1121" i="69"/>
  <c r="Y1121" i="69"/>
  <c r="X1121" i="69"/>
  <c r="W1121" i="69"/>
  <c r="V1121" i="69"/>
  <c r="U1121" i="69"/>
  <c r="AA1120" i="69"/>
  <c r="Z1120" i="69"/>
  <c r="Y1120" i="69"/>
  <c r="X1120" i="69"/>
  <c r="W1120" i="69"/>
  <c r="V1120" i="69"/>
  <c r="U1120" i="69"/>
  <c r="AA1119" i="69"/>
  <c r="Z1119" i="69"/>
  <c r="Y1119" i="69"/>
  <c r="X1119" i="69"/>
  <c r="W1119" i="69"/>
  <c r="V1119" i="69"/>
  <c r="U1119" i="69"/>
  <c r="AA1118" i="69"/>
  <c r="Z1118" i="69"/>
  <c r="Y1118" i="69"/>
  <c r="X1118" i="69"/>
  <c r="W1118" i="69"/>
  <c r="V1118" i="69"/>
  <c r="U1118" i="69"/>
  <c r="AA1117" i="69"/>
  <c r="Z1117" i="69"/>
  <c r="Y1117" i="69"/>
  <c r="X1117" i="69"/>
  <c r="W1117" i="69"/>
  <c r="V1117" i="69"/>
  <c r="U1117" i="69"/>
  <c r="AA1116" i="69"/>
  <c r="Z1116" i="69"/>
  <c r="Y1116" i="69"/>
  <c r="X1116" i="69"/>
  <c r="W1116" i="69"/>
  <c r="V1116" i="69"/>
  <c r="U1116" i="69"/>
  <c r="AA1115" i="69"/>
  <c r="Z1115" i="69"/>
  <c r="Y1115" i="69"/>
  <c r="X1115" i="69"/>
  <c r="W1115" i="69"/>
  <c r="V1115" i="69"/>
  <c r="U1115" i="69"/>
  <c r="AA1114" i="69"/>
  <c r="Z1114" i="69"/>
  <c r="Y1114" i="69"/>
  <c r="X1114" i="69"/>
  <c r="W1114" i="69"/>
  <c r="V1114" i="69"/>
  <c r="U1114" i="69"/>
  <c r="AA1113" i="69"/>
  <c r="Z1113" i="69"/>
  <c r="Y1113" i="69"/>
  <c r="X1113" i="69"/>
  <c r="W1113" i="69"/>
  <c r="V1113" i="69"/>
  <c r="U1113" i="69"/>
  <c r="AA1112" i="69"/>
  <c r="Z1112" i="69"/>
  <c r="Y1112" i="69"/>
  <c r="X1112" i="69"/>
  <c r="W1112" i="69"/>
  <c r="V1112" i="69"/>
  <c r="U1112" i="69"/>
  <c r="AA1111" i="69"/>
  <c r="Z1111" i="69"/>
  <c r="Y1111" i="69"/>
  <c r="X1111" i="69"/>
  <c r="W1111" i="69"/>
  <c r="V1111" i="69"/>
  <c r="U1111" i="69"/>
  <c r="AA1110" i="69"/>
  <c r="Z1110" i="69"/>
  <c r="Y1110" i="69"/>
  <c r="X1110" i="69"/>
  <c r="W1110" i="69"/>
  <c r="V1110" i="69"/>
  <c r="U1110" i="69"/>
  <c r="AA1109" i="69"/>
  <c r="Z1109" i="69"/>
  <c r="Y1109" i="69"/>
  <c r="X1109" i="69"/>
  <c r="W1109" i="69"/>
  <c r="V1109" i="69"/>
  <c r="U1109" i="69"/>
  <c r="AA1108" i="69"/>
  <c r="Z1108" i="69"/>
  <c r="Y1108" i="69"/>
  <c r="X1108" i="69"/>
  <c r="W1108" i="69"/>
  <c r="V1108" i="69"/>
  <c r="U1108" i="69"/>
  <c r="AA1107" i="69"/>
  <c r="Z1107" i="69"/>
  <c r="Y1107" i="69"/>
  <c r="X1107" i="69"/>
  <c r="W1107" i="69"/>
  <c r="V1107" i="69"/>
  <c r="U1107" i="69"/>
  <c r="AA1106" i="69"/>
  <c r="Z1106" i="69"/>
  <c r="Y1106" i="69"/>
  <c r="X1106" i="69"/>
  <c r="W1106" i="69"/>
  <c r="V1106" i="69"/>
  <c r="U1106" i="69"/>
  <c r="AA1105" i="69"/>
  <c r="Z1105" i="69"/>
  <c r="Y1105" i="69"/>
  <c r="X1105" i="69"/>
  <c r="W1105" i="69"/>
  <c r="V1105" i="69"/>
  <c r="U1105" i="69"/>
  <c r="AA1104" i="69"/>
  <c r="Z1104" i="69"/>
  <c r="Y1104" i="69"/>
  <c r="X1104" i="69"/>
  <c r="W1104" i="69"/>
  <c r="V1104" i="69"/>
  <c r="U1104" i="69"/>
  <c r="AA1103" i="69"/>
  <c r="Z1103" i="69"/>
  <c r="Y1103" i="69"/>
  <c r="X1103" i="69"/>
  <c r="W1103" i="69"/>
  <c r="V1103" i="69"/>
  <c r="U1103" i="69"/>
  <c r="AA1102" i="69"/>
  <c r="Z1102" i="69"/>
  <c r="Y1102" i="69"/>
  <c r="X1102" i="69"/>
  <c r="W1102" i="69"/>
  <c r="V1102" i="69"/>
  <c r="U1102" i="69"/>
  <c r="AA1101" i="69"/>
  <c r="Z1101" i="69"/>
  <c r="Y1101" i="69"/>
  <c r="X1101" i="69"/>
  <c r="W1101" i="69"/>
  <c r="V1101" i="69"/>
  <c r="U1101" i="69"/>
  <c r="AA1100" i="69"/>
  <c r="Z1100" i="69"/>
  <c r="Y1100" i="69"/>
  <c r="X1100" i="69"/>
  <c r="W1100" i="69"/>
  <c r="V1100" i="69"/>
  <c r="U1100" i="69"/>
  <c r="AA1099" i="69"/>
  <c r="Z1099" i="69"/>
  <c r="Y1099" i="69"/>
  <c r="X1099" i="69"/>
  <c r="W1099" i="69"/>
  <c r="V1099" i="69"/>
  <c r="U1099" i="69"/>
  <c r="AA1098" i="69"/>
  <c r="Z1098" i="69"/>
  <c r="Y1098" i="69"/>
  <c r="X1098" i="69"/>
  <c r="W1098" i="69"/>
  <c r="V1098" i="69"/>
  <c r="U1098" i="69"/>
  <c r="AA1097" i="69"/>
  <c r="Z1097" i="69"/>
  <c r="Y1097" i="69"/>
  <c r="X1097" i="69"/>
  <c r="W1097" i="69"/>
  <c r="V1097" i="69"/>
  <c r="U1097" i="69"/>
  <c r="AA1096" i="69"/>
  <c r="Z1096" i="69"/>
  <c r="Y1096" i="69"/>
  <c r="X1096" i="69"/>
  <c r="W1096" i="69"/>
  <c r="V1096" i="69"/>
  <c r="U1096" i="69"/>
  <c r="AA1095" i="69"/>
  <c r="Z1095" i="69"/>
  <c r="Y1095" i="69"/>
  <c r="X1095" i="69"/>
  <c r="W1095" i="69"/>
  <c r="V1095" i="69"/>
  <c r="U1095" i="69"/>
  <c r="AA1094" i="69"/>
  <c r="Z1094" i="69"/>
  <c r="Y1094" i="69"/>
  <c r="X1094" i="69"/>
  <c r="W1094" i="69"/>
  <c r="V1094" i="69"/>
  <c r="U1094" i="69"/>
  <c r="AA1093" i="69"/>
  <c r="Z1093" i="69"/>
  <c r="Y1093" i="69"/>
  <c r="X1093" i="69"/>
  <c r="W1093" i="69"/>
  <c r="V1093" i="69"/>
  <c r="U1093" i="69"/>
  <c r="AA1092" i="69"/>
  <c r="Z1092" i="69"/>
  <c r="Y1092" i="69"/>
  <c r="X1092" i="69"/>
  <c r="W1092" i="69"/>
  <c r="V1092" i="69"/>
  <c r="U1092" i="69"/>
  <c r="AA1091" i="69"/>
  <c r="Z1091" i="69"/>
  <c r="Y1091" i="69"/>
  <c r="X1091" i="69"/>
  <c r="W1091" i="69"/>
  <c r="V1091" i="69"/>
  <c r="U1091" i="69"/>
  <c r="AA1090" i="69"/>
  <c r="Z1090" i="69"/>
  <c r="Y1090" i="69"/>
  <c r="X1090" i="69"/>
  <c r="W1090" i="69"/>
  <c r="V1090" i="69"/>
  <c r="U1090" i="69"/>
  <c r="AA1089" i="69"/>
  <c r="Z1089" i="69"/>
  <c r="Y1089" i="69"/>
  <c r="X1089" i="69"/>
  <c r="W1089" i="69"/>
  <c r="V1089" i="69"/>
  <c r="U1089" i="69"/>
  <c r="AA1088" i="69"/>
  <c r="Z1088" i="69"/>
  <c r="Y1088" i="69"/>
  <c r="X1088" i="69"/>
  <c r="W1088" i="69"/>
  <c r="V1088" i="69"/>
  <c r="U1088" i="69"/>
  <c r="AA1087" i="69"/>
  <c r="Z1087" i="69"/>
  <c r="Y1087" i="69"/>
  <c r="X1087" i="69"/>
  <c r="W1087" i="69"/>
  <c r="V1087" i="69"/>
  <c r="U1087" i="69"/>
  <c r="AA1086" i="69"/>
  <c r="Z1086" i="69"/>
  <c r="Y1086" i="69"/>
  <c r="X1086" i="69"/>
  <c r="W1086" i="69"/>
  <c r="V1086" i="69"/>
  <c r="U1086" i="69"/>
  <c r="AA1085" i="69"/>
  <c r="Z1085" i="69"/>
  <c r="Y1085" i="69"/>
  <c r="X1085" i="69"/>
  <c r="W1085" i="69"/>
  <c r="V1085" i="69"/>
  <c r="U1085" i="69"/>
  <c r="AA1084" i="69"/>
  <c r="Z1084" i="69"/>
  <c r="Y1084" i="69"/>
  <c r="X1084" i="69"/>
  <c r="W1084" i="69"/>
  <c r="V1084" i="69"/>
  <c r="U1084" i="69"/>
  <c r="AA1083" i="69"/>
  <c r="Z1083" i="69"/>
  <c r="Y1083" i="69"/>
  <c r="X1083" i="69"/>
  <c r="W1083" i="69"/>
  <c r="V1083" i="69"/>
  <c r="U1083" i="69"/>
  <c r="AA1082" i="69"/>
  <c r="Z1082" i="69"/>
  <c r="Y1082" i="69"/>
  <c r="X1082" i="69"/>
  <c r="W1082" i="69"/>
  <c r="V1082" i="69"/>
  <c r="U1082" i="69"/>
  <c r="AA1081" i="69"/>
  <c r="Z1081" i="69"/>
  <c r="Y1081" i="69"/>
  <c r="X1081" i="69"/>
  <c r="W1081" i="69"/>
  <c r="V1081" i="69"/>
  <c r="U1081" i="69"/>
  <c r="AA1080" i="69"/>
  <c r="Z1080" i="69"/>
  <c r="Y1080" i="69"/>
  <c r="X1080" i="69"/>
  <c r="W1080" i="69"/>
  <c r="V1080" i="69"/>
  <c r="U1080" i="69"/>
  <c r="AA1079" i="69"/>
  <c r="Z1079" i="69"/>
  <c r="Y1079" i="69"/>
  <c r="X1079" i="69"/>
  <c r="W1079" i="69"/>
  <c r="V1079" i="69"/>
  <c r="U1079" i="69"/>
  <c r="AA1078" i="69"/>
  <c r="Z1078" i="69"/>
  <c r="Y1078" i="69"/>
  <c r="X1078" i="69"/>
  <c r="W1078" i="69"/>
  <c r="V1078" i="69"/>
  <c r="U1078" i="69"/>
  <c r="AA1077" i="69"/>
  <c r="Z1077" i="69"/>
  <c r="Y1077" i="69"/>
  <c r="X1077" i="69"/>
  <c r="W1077" i="69"/>
  <c r="V1077" i="69"/>
  <c r="U1077" i="69"/>
  <c r="AA1076" i="69"/>
  <c r="Z1076" i="69"/>
  <c r="Y1076" i="69"/>
  <c r="X1076" i="69"/>
  <c r="W1076" i="69"/>
  <c r="V1076" i="69"/>
  <c r="U1076" i="69"/>
  <c r="AA1075" i="69"/>
  <c r="Z1075" i="69"/>
  <c r="Y1075" i="69"/>
  <c r="X1075" i="69"/>
  <c r="W1075" i="69"/>
  <c r="V1075" i="69"/>
  <c r="U1075" i="69"/>
  <c r="AA1074" i="69"/>
  <c r="Z1074" i="69"/>
  <c r="Y1074" i="69"/>
  <c r="X1074" i="69"/>
  <c r="W1074" i="69"/>
  <c r="V1074" i="69"/>
  <c r="U1074" i="69"/>
  <c r="AA1073" i="69"/>
  <c r="Z1073" i="69"/>
  <c r="Y1073" i="69"/>
  <c r="X1073" i="69"/>
  <c r="W1073" i="69"/>
  <c r="V1073" i="69"/>
  <c r="U1073" i="69"/>
  <c r="AA1072" i="69"/>
  <c r="Z1072" i="69"/>
  <c r="Y1072" i="69"/>
  <c r="X1072" i="69"/>
  <c r="W1072" i="69"/>
  <c r="V1072" i="69"/>
  <c r="U1072" i="69"/>
  <c r="AA1071" i="69"/>
  <c r="Z1071" i="69"/>
  <c r="Y1071" i="69"/>
  <c r="X1071" i="69"/>
  <c r="W1071" i="69"/>
  <c r="V1071" i="69"/>
  <c r="U1071" i="69"/>
  <c r="AA1070" i="69"/>
  <c r="Z1070" i="69"/>
  <c r="Y1070" i="69"/>
  <c r="X1070" i="69"/>
  <c r="W1070" i="69"/>
  <c r="V1070" i="69"/>
  <c r="U1070" i="69"/>
  <c r="AA1069" i="69"/>
  <c r="Z1069" i="69"/>
  <c r="Y1069" i="69"/>
  <c r="X1069" i="69"/>
  <c r="W1069" i="69"/>
  <c r="V1069" i="69"/>
  <c r="U1069" i="69"/>
  <c r="AA1068" i="69"/>
  <c r="Z1068" i="69"/>
  <c r="Y1068" i="69"/>
  <c r="X1068" i="69"/>
  <c r="W1068" i="69"/>
  <c r="V1068" i="69"/>
  <c r="U1068" i="69"/>
  <c r="AA1067" i="69"/>
  <c r="Z1067" i="69"/>
  <c r="Y1067" i="69"/>
  <c r="X1067" i="69"/>
  <c r="W1067" i="69"/>
  <c r="V1067" i="69"/>
  <c r="U1067" i="69"/>
  <c r="AA1066" i="69"/>
  <c r="Z1066" i="69"/>
  <c r="Y1066" i="69"/>
  <c r="X1066" i="69"/>
  <c r="W1066" i="69"/>
  <c r="V1066" i="69"/>
  <c r="U1066" i="69"/>
  <c r="AA1065" i="69"/>
  <c r="Z1065" i="69"/>
  <c r="Y1065" i="69"/>
  <c r="X1065" i="69"/>
  <c r="W1065" i="69"/>
  <c r="V1065" i="69"/>
  <c r="U1065" i="69"/>
  <c r="AA1064" i="69"/>
  <c r="Z1064" i="69"/>
  <c r="Y1064" i="69"/>
  <c r="X1064" i="69"/>
  <c r="W1064" i="69"/>
  <c r="V1064" i="69"/>
  <c r="U1064" i="69"/>
  <c r="AA1063" i="69"/>
  <c r="Z1063" i="69"/>
  <c r="Y1063" i="69"/>
  <c r="X1063" i="69"/>
  <c r="W1063" i="69"/>
  <c r="V1063" i="69"/>
  <c r="U1063" i="69"/>
  <c r="AA1062" i="69"/>
  <c r="Z1062" i="69"/>
  <c r="Y1062" i="69"/>
  <c r="X1062" i="69"/>
  <c r="W1062" i="69"/>
  <c r="V1062" i="69"/>
  <c r="U1062" i="69"/>
  <c r="AA1061" i="69"/>
  <c r="Z1061" i="69"/>
  <c r="Y1061" i="69"/>
  <c r="X1061" i="69"/>
  <c r="W1061" i="69"/>
  <c r="V1061" i="69"/>
  <c r="U1061" i="69"/>
  <c r="AA1060" i="69"/>
  <c r="Z1060" i="69"/>
  <c r="Y1060" i="69"/>
  <c r="X1060" i="69"/>
  <c r="W1060" i="69"/>
  <c r="V1060" i="69"/>
  <c r="U1060" i="69"/>
  <c r="AA1059" i="69"/>
  <c r="Z1059" i="69"/>
  <c r="Y1059" i="69"/>
  <c r="X1059" i="69"/>
  <c r="W1059" i="69"/>
  <c r="V1059" i="69"/>
  <c r="U1059" i="69"/>
  <c r="AA1058" i="69"/>
  <c r="Z1058" i="69"/>
  <c r="Y1058" i="69"/>
  <c r="X1058" i="69"/>
  <c r="W1058" i="69"/>
  <c r="V1058" i="69"/>
  <c r="U1058" i="69"/>
  <c r="AA1057" i="69"/>
  <c r="Z1057" i="69"/>
  <c r="Y1057" i="69"/>
  <c r="X1057" i="69"/>
  <c r="W1057" i="69"/>
  <c r="V1057" i="69"/>
  <c r="U1057" i="69"/>
  <c r="AA1056" i="69"/>
  <c r="Z1056" i="69"/>
  <c r="Y1056" i="69"/>
  <c r="X1056" i="69"/>
  <c r="W1056" i="69"/>
  <c r="V1056" i="69"/>
  <c r="U1056" i="69"/>
  <c r="AA1055" i="69"/>
  <c r="Z1055" i="69"/>
  <c r="Y1055" i="69"/>
  <c r="X1055" i="69"/>
  <c r="W1055" i="69"/>
  <c r="V1055" i="69"/>
  <c r="U1055" i="69"/>
  <c r="AA1054" i="69"/>
  <c r="Z1054" i="69"/>
  <c r="Y1054" i="69"/>
  <c r="X1054" i="69"/>
  <c r="W1054" i="69"/>
  <c r="V1054" i="69"/>
  <c r="U1054" i="69"/>
  <c r="AA1053" i="69"/>
  <c r="Z1053" i="69"/>
  <c r="Y1053" i="69"/>
  <c r="X1053" i="69"/>
  <c r="W1053" i="69"/>
  <c r="V1053" i="69"/>
  <c r="U1053" i="69"/>
  <c r="AA1052" i="69"/>
  <c r="Z1052" i="69"/>
  <c r="Y1052" i="69"/>
  <c r="X1052" i="69"/>
  <c r="W1052" i="69"/>
  <c r="V1052" i="69"/>
  <c r="U1052" i="69"/>
  <c r="AA1051" i="69"/>
  <c r="Z1051" i="69"/>
  <c r="Y1051" i="69"/>
  <c r="X1051" i="69"/>
  <c r="W1051" i="69"/>
  <c r="V1051" i="69"/>
  <c r="U1051" i="69"/>
  <c r="AA1050" i="69"/>
  <c r="Z1050" i="69"/>
  <c r="Y1050" i="69"/>
  <c r="X1050" i="69"/>
  <c r="W1050" i="69"/>
  <c r="V1050" i="69"/>
  <c r="U1050" i="69"/>
  <c r="AA1049" i="69"/>
  <c r="Z1049" i="69"/>
  <c r="Y1049" i="69"/>
  <c r="X1049" i="69"/>
  <c r="W1049" i="69"/>
  <c r="V1049" i="69"/>
  <c r="U1049" i="69"/>
  <c r="AA1048" i="69"/>
  <c r="Z1048" i="69"/>
  <c r="Y1048" i="69"/>
  <c r="X1048" i="69"/>
  <c r="W1048" i="69"/>
  <c r="V1048" i="69"/>
  <c r="U1048" i="69"/>
  <c r="AA1047" i="69"/>
  <c r="Z1047" i="69"/>
  <c r="Y1047" i="69"/>
  <c r="X1047" i="69"/>
  <c r="W1047" i="69"/>
  <c r="V1047" i="69"/>
  <c r="U1047" i="69"/>
  <c r="AA1046" i="69"/>
  <c r="Z1046" i="69"/>
  <c r="Y1046" i="69"/>
  <c r="X1046" i="69"/>
  <c r="W1046" i="69"/>
  <c r="V1046" i="69"/>
  <c r="U1046" i="69"/>
  <c r="AA1045" i="69"/>
  <c r="Z1045" i="69"/>
  <c r="Y1045" i="69"/>
  <c r="X1045" i="69"/>
  <c r="W1045" i="69"/>
  <c r="V1045" i="69"/>
  <c r="U1045" i="69"/>
  <c r="AA1044" i="69"/>
  <c r="Z1044" i="69"/>
  <c r="Y1044" i="69"/>
  <c r="X1044" i="69"/>
  <c r="W1044" i="69"/>
  <c r="V1044" i="69"/>
  <c r="U1044" i="69"/>
  <c r="AA1043" i="69"/>
  <c r="Z1043" i="69"/>
  <c r="Y1043" i="69"/>
  <c r="X1043" i="69"/>
  <c r="W1043" i="69"/>
  <c r="V1043" i="69"/>
  <c r="U1043" i="69"/>
  <c r="AA1042" i="69"/>
  <c r="Z1042" i="69"/>
  <c r="Y1042" i="69"/>
  <c r="X1042" i="69"/>
  <c r="W1042" i="69"/>
  <c r="V1042" i="69"/>
  <c r="U1042" i="69"/>
  <c r="AA1041" i="69"/>
  <c r="Z1041" i="69"/>
  <c r="Y1041" i="69"/>
  <c r="X1041" i="69"/>
  <c r="W1041" i="69"/>
  <c r="V1041" i="69"/>
  <c r="U1041" i="69"/>
  <c r="AA1040" i="69"/>
  <c r="Z1040" i="69"/>
  <c r="Y1040" i="69"/>
  <c r="X1040" i="69"/>
  <c r="W1040" i="69"/>
  <c r="V1040" i="69"/>
  <c r="U1040" i="69"/>
  <c r="AA1039" i="69"/>
  <c r="Z1039" i="69"/>
  <c r="Y1039" i="69"/>
  <c r="X1039" i="69"/>
  <c r="W1039" i="69"/>
  <c r="V1039" i="69"/>
  <c r="U1039" i="69"/>
  <c r="AA1038" i="69"/>
  <c r="Z1038" i="69"/>
  <c r="Y1038" i="69"/>
  <c r="X1038" i="69"/>
  <c r="W1038" i="69"/>
  <c r="V1038" i="69"/>
  <c r="U1038" i="69"/>
  <c r="AA1037" i="69"/>
  <c r="Z1037" i="69"/>
  <c r="Y1037" i="69"/>
  <c r="X1037" i="69"/>
  <c r="W1037" i="69"/>
  <c r="V1037" i="69"/>
  <c r="U1037" i="69"/>
  <c r="AA1036" i="69"/>
  <c r="Z1036" i="69"/>
  <c r="Y1036" i="69"/>
  <c r="X1036" i="69"/>
  <c r="W1036" i="69"/>
  <c r="V1036" i="69"/>
  <c r="U1036" i="69"/>
  <c r="AA1035" i="69"/>
  <c r="Z1035" i="69"/>
  <c r="Y1035" i="69"/>
  <c r="X1035" i="69"/>
  <c r="W1035" i="69"/>
  <c r="V1035" i="69"/>
  <c r="U1035" i="69"/>
  <c r="AA1034" i="69"/>
  <c r="Z1034" i="69"/>
  <c r="Y1034" i="69"/>
  <c r="X1034" i="69"/>
  <c r="W1034" i="69"/>
  <c r="V1034" i="69"/>
  <c r="U1034" i="69"/>
  <c r="AA1033" i="69"/>
  <c r="Z1033" i="69"/>
  <c r="Y1033" i="69"/>
  <c r="X1033" i="69"/>
  <c r="W1033" i="69"/>
  <c r="V1033" i="69"/>
  <c r="U1033" i="69"/>
  <c r="AA1032" i="69"/>
  <c r="Z1032" i="69"/>
  <c r="Y1032" i="69"/>
  <c r="X1032" i="69"/>
  <c r="W1032" i="69"/>
  <c r="V1032" i="69"/>
  <c r="U1032" i="69"/>
  <c r="AA1031" i="69"/>
  <c r="Z1031" i="69"/>
  <c r="Y1031" i="69"/>
  <c r="X1031" i="69"/>
  <c r="W1031" i="69"/>
  <c r="V1031" i="69"/>
  <c r="U1031" i="69"/>
  <c r="AA1030" i="69"/>
  <c r="Z1030" i="69"/>
  <c r="Y1030" i="69"/>
  <c r="X1030" i="69"/>
  <c r="W1030" i="69"/>
  <c r="V1030" i="69"/>
  <c r="U1030" i="69"/>
  <c r="AA1029" i="69"/>
  <c r="Z1029" i="69"/>
  <c r="Y1029" i="69"/>
  <c r="X1029" i="69"/>
  <c r="W1029" i="69"/>
  <c r="V1029" i="69"/>
  <c r="U1029" i="69"/>
  <c r="AA1028" i="69"/>
  <c r="Z1028" i="69"/>
  <c r="Y1028" i="69"/>
  <c r="X1028" i="69"/>
  <c r="W1028" i="69"/>
  <c r="V1028" i="69"/>
  <c r="U1028" i="69"/>
  <c r="AA1027" i="69"/>
  <c r="Z1027" i="69"/>
  <c r="Y1027" i="69"/>
  <c r="X1027" i="69"/>
  <c r="W1027" i="69"/>
  <c r="V1027" i="69"/>
  <c r="U1027" i="69"/>
  <c r="AA1026" i="69"/>
  <c r="Z1026" i="69"/>
  <c r="Y1026" i="69"/>
  <c r="X1026" i="69"/>
  <c r="W1026" i="69"/>
  <c r="V1026" i="69"/>
  <c r="U1026" i="69"/>
  <c r="AA1025" i="69"/>
  <c r="Z1025" i="69"/>
  <c r="Y1025" i="69"/>
  <c r="X1025" i="69"/>
  <c r="W1025" i="69"/>
  <c r="V1025" i="69"/>
  <c r="U1025" i="69"/>
  <c r="AA1024" i="69"/>
  <c r="Z1024" i="69"/>
  <c r="Y1024" i="69"/>
  <c r="X1024" i="69"/>
  <c r="W1024" i="69"/>
  <c r="V1024" i="69"/>
  <c r="U1024" i="69"/>
  <c r="AA1023" i="69"/>
  <c r="Z1023" i="69"/>
  <c r="Y1023" i="69"/>
  <c r="X1023" i="69"/>
  <c r="W1023" i="69"/>
  <c r="V1023" i="69"/>
  <c r="U1023" i="69"/>
  <c r="AA1022" i="69"/>
  <c r="Z1022" i="69"/>
  <c r="Y1022" i="69"/>
  <c r="X1022" i="69"/>
  <c r="W1022" i="69"/>
  <c r="V1022" i="69"/>
  <c r="U1022" i="69"/>
  <c r="AA1021" i="69"/>
  <c r="Z1021" i="69"/>
  <c r="Y1021" i="69"/>
  <c r="X1021" i="69"/>
  <c r="W1021" i="69"/>
  <c r="V1021" i="69"/>
  <c r="U1021" i="69"/>
  <c r="AA1020" i="69"/>
  <c r="Z1020" i="69"/>
  <c r="Y1020" i="69"/>
  <c r="X1020" i="69"/>
  <c r="W1020" i="69"/>
  <c r="V1020" i="69"/>
  <c r="U1020" i="69"/>
  <c r="AA1019" i="69"/>
  <c r="Z1019" i="69"/>
  <c r="Y1019" i="69"/>
  <c r="X1019" i="69"/>
  <c r="W1019" i="69"/>
  <c r="V1019" i="69"/>
  <c r="U1019" i="69"/>
  <c r="AA1018" i="69"/>
  <c r="Z1018" i="69"/>
  <c r="Y1018" i="69"/>
  <c r="X1018" i="69"/>
  <c r="W1018" i="69"/>
  <c r="V1018" i="69"/>
  <c r="U1018" i="69"/>
  <c r="AA1017" i="69"/>
  <c r="Z1017" i="69"/>
  <c r="Y1017" i="69"/>
  <c r="X1017" i="69"/>
  <c r="W1017" i="69"/>
  <c r="V1017" i="69"/>
  <c r="U1017" i="69"/>
  <c r="AA1016" i="69"/>
  <c r="Z1016" i="69"/>
  <c r="Y1016" i="69"/>
  <c r="X1016" i="69"/>
  <c r="W1016" i="69"/>
  <c r="V1016" i="69"/>
  <c r="U1016" i="69"/>
  <c r="AA1015" i="69"/>
  <c r="Z1015" i="69"/>
  <c r="Y1015" i="69"/>
  <c r="X1015" i="69"/>
  <c r="W1015" i="69"/>
  <c r="V1015" i="69"/>
  <c r="U1015" i="69"/>
  <c r="AA1014" i="69"/>
  <c r="Z1014" i="69"/>
  <c r="Y1014" i="69"/>
  <c r="X1014" i="69"/>
  <c r="W1014" i="69"/>
  <c r="V1014" i="69"/>
  <c r="U1014" i="69"/>
  <c r="AA1013" i="69"/>
  <c r="Z1013" i="69"/>
  <c r="Y1013" i="69"/>
  <c r="X1013" i="69"/>
  <c r="W1013" i="69"/>
  <c r="V1013" i="69"/>
  <c r="U1013" i="69"/>
  <c r="AA1012" i="69"/>
  <c r="Z1012" i="69"/>
  <c r="Y1012" i="69"/>
  <c r="X1012" i="69"/>
  <c r="W1012" i="69"/>
  <c r="V1012" i="69"/>
  <c r="U1012" i="69"/>
  <c r="AA1011" i="69"/>
  <c r="Z1011" i="69"/>
  <c r="Y1011" i="69"/>
  <c r="X1011" i="69"/>
  <c r="W1011" i="69"/>
  <c r="V1011" i="69"/>
  <c r="U1011" i="69"/>
  <c r="AA1010" i="69"/>
  <c r="Z1010" i="69"/>
  <c r="Y1010" i="69"/>
  <c r="X1010" i="69"/>
  <c r="W1010" i="69"/>
  <c r="V1010" i="69"/>
  <c r="U1010" i="69"/>
  <c r="AA1009" i="69"/>
  <c r="Z1009" i="69"/>
  <c r="Y1009" i="69"/>
  <c r="X1009" i="69"/>
  <c r="W1009" i="69"/>
  <c r="V1009" i="69"/>
  <c r="U1009" i="69"/>
  <c r="AA1008" i="69"/>
  <c r="Z1008" i="69"/>
  <c r="Y1008" i="69"/>
  <c r="X1008" i="69"/>
  <c r="W1008" i="69"/>
  <c r="V1008" i="69"/>
  <c r="U1008" i="69"/>
  <c r="AA1007" i="69"/>
  <c r="Z1007" i="69"/>
  <c r="Y1007" i="69"/>
  <c r="X1007" i="69"/>
  <c r="W1007" i="69"/>
  <c r="V1007" i="69"/>
  <c r="U1007" i="69"/>
  <c r="AA1006" i="69"/>
  <c r="Z1006" i="69"/>
  <c r="Y1006" i="69"/>
  <c r="X1006" i="69"/>
  <c r="W1006" i="69"/>
  <c r="V1006" i="69"/>
  <c r="U1006" i="69"/>
  <c r="AA1005" i="69"/>
  <c r="Z1005" i="69"/>
  <c r="Y1005" i="69"/>
  <c r="X1005" i="69"/>
  <c r="W1005" i="69"/>
  <c r="V1005" i="69"/>
  <c r="U1005" i="69"/>
  <c r="AA1004" i="69"/>
  <c r="Z1004" i="69"/>
  <c r="Y1004" i="69"/>
  <c r="X1004" i="69"/>
  <c r="W1004" i="69"/>
  <c r="V1004" i="69"/>
  <c r="U1004" i="69"/>
  <c r="AA1003" i="69"/>
  <c r="Z1003" i="69"/>
  <c r="Y1003" i="69"/>
  <c r="X1003" i="69"/>
  <c r="W1003" i="69"/>
  <c r="V1003" i="69"/>
  <c r="U1003" i="69"/>
  <c r="AA1002" i="69"/>
  <c r="Z1002" i="69"/>
  <c r="Y1002" i="69"/>
  <c r="X1002" i="69"/>
  <c r="W1002" i="69"/>
  <c r="V1002" i="69"/>
  <c r="U1002" i="69"/>
  <c r="AA1001" i="69"/>
  <c r="Z1001" i="69"/>
  <c r="Y1001" i="69"/>
  <c r="X1001" i="69"/>
  <c r="W1001" i="69"/>
  <c r="V1001" i="69"/>
  <c r="U1001" i="69"/>
  <c r="AA1000" i="69"/>
  <c r="Z1000" i="69"/>
  <c r="Y1000" i="69"/>
  <c r="X1000" i="69"/>
  <c r="W1000" i="69"/>
  <c r="V1000" i="69"/>
  <c r="U1000" i="69"/>
  <c r="AA999" i="69"/>
  <c r="Z999" i="69"/>
  <c r="Y999" i="69"/>
  <c r="X999" i="69"/>
  <c r="W999" i="69"/>
  <c r="V999" i="69"/>
  <c r="U999" i="69"/>
  <c r="AA998" i="69"/>
  <c r="Z998" i="69"/>
  <c r="Y998" i="69"/>
  <c r="X998" i="69"/>
  <c r="W998" i="69"/>
  <c r="V998" i="69"/>
  <c r="U998" i="69"/>
  <c r="AA997" i="69"/>
  <c r="Z997" i="69"/>
  <c r="Y997" i="69"/>
  <c r="X997" i="69"/>
  <c r="W997" i="69"/>
  <c r="V997" i="69"/>
  <c r="U997" i="69"/>
  <c r="AA996" i="69"/>
  <c r="Z996" i="69"/>
  <c r="Y996" i="69"/>
  <c r="X996" i="69"/>
  <c r="W996" i="69"/>
  <c r="V996" i="69"/>
  <c r="U996" i="69"/>
  <c r="AA995" i="69"/>
  <c r="Z995" i="69"/>
  <c r="Y995" i="69"/>
  <c r="X995" i="69"/>
  <c r="W995" i="69"/>
  <c r="V995" i="69"/>
  <c r="U995" i="69"/>
  <c r="AA994" i="69"/>
  <c r="Z994" i="69"/>
  <c r="Y994" i="69"/>
  <c r="X994" i="69"/>
  <c r="W994" i="69"/>
  <c r="V994" i="69"/>
  <c r="U994" i="69"/>
  <c r="AA993" i="69"/>
  <c r="Z993" i="69"/>
  <c r="Y993" i="69"/>
  <c r="X993" i="69"/>
  <c r="W993" i="69"/>
  <c r="V993" i="69"/>
  <c r="U993" i="69"/>
  <c r="AA992" i="69"/>
  <c r="Z992" i="69"/>
  <c r="Y992" i="69"/>
  <c r="X992" i="69"/>
  <c r="W992" i="69"/>
  <c r="V992" i="69"/>
  <c r="U992" i="69"/>
  <c r="AA991" i="69"/>
  <c r="Z991" i="69"/>
  <c r="Y991" i="69"/>
  <c r="X991" i="69"/>
  <c r="W991" i="69"/>
  <c r="V991" i="69"/>
  <c r="U991" i="69"/>
  <c r="AA990" i="69"/>
  <c r="Z990" i="69"/>
  <c r="Y990" i="69"/>
  <c r="X990" i="69"/>
  <c r="W990" i="69"/>
  <c r="V990" i="69"/>
  <c r="U990" i="69"/>
  <c r="AA989" i="69"/>
  <c r="Z989" i="69"/>
  <c r="Y989" i="69"/>
  <c r="X989" i="69"/>
  <c r="W989" i="69"/>
  <c r="V989" i="69"/>
  <c r="U989" i="69"/>
  <c r="AA988" i="69"/>
  <c r="Z988" i="69"/>
  <c r="Y988" i="69"/>
  <c r="X988" i="69"/>
  <c r="W988" i="69"/>
  <c r="V988" i="69"/>
  <c r="U988" i="69"/>
  <c r="AA987" i="69"/>
  <c r="Z987" i="69"/>
  <c r="Y987" i="69"/>
  <c r="X987" i="69"/>
  <c r="W987" i="69"/>
  <c r="V987" i="69"/>
  <c r="U987" i="69"/>
  <c r="AA986" i="69"/>
  <c r="Z986" i="69"/>
  <c r="Y986" i="69"/>
  <c r="X986" i="69"/>
  <c r="W986" i="69"/>
  <c r="V986" i="69"/>
  <c r="U986" i="69"/>
  <c r="AA985" i="69"/>
  <c r="Z985" i="69"/>
  <c r="Y985" i="69"/>
  <c r="X985" i="69"/>
  <c r="W985" i="69"/>
  <c r="V985" i="69"/>
  <c r="U985" i="69"/>
  <c r="AA984" i="69"/>
  <c r="Z984" i="69"/>
  <c r="Y984" i="69"/>
  <c r="X984" i="69"/>
  <c r="W984" i="69"/>
  <c r="V984" i="69"/>
  <c r="U984" i="69"/>
  <c r="AA983" i="69"/>
  <c r="Z983" i="69"/>
  <c r="Y983" i="69"/>
  <c r="X983" i="69"/>
  <c r="W983" i="69"/>
  <c r="V983" i="69"/>
  <c r="U983" i="69"/>
  <c r="AA982" i="69"/>
  <c r="Z982" i="69"/>
  <c r="Y982" i="69"/>
  <c r="X982" i="69"/>
  <c r="W982" i="69"/>
  <c r="V982" i="69"/>
  <c r="U982" i="69"/>
  <c r="AA981" i="69"/>
  <c r="Z981" i="69"/>
  <c r="Y981" i="69"/>
  <c r="X981" i="69"/>
  <c r="W981" i="69"/>
  <c r="V981" i="69"/>
  <c r="U981" i="69"/>
  <c r="AA980" i="69"/>
  <c r="Z980" i="69"/>
  <c r="Y980" i="69"/>
  <c r="X980" i="69"/>
  <c r="W980" i="69"/>
  <c r="V980" i="69"/>
  <c r="U980" i="69"/>
  <c r="AA979" i="69"/>
  <c r="Z979" i="69"/>
  <c r="Y979" i="69"/>
  <c r="X979" i="69"/>
  <c r="W979" i="69"/>
  <c r="V979" i="69"/>
  <c r="U979" i="69"/>
  <c r="AA978" i="69"/>
  <c r="Z978" i="69"/>
  <c r="Y978" i="69"/>
  <c r="X978" i="69"/>
  <c r="W978" i="69"/>
  <c r="V978" i="69"/>
  <c r="U978" i="69"/>
  <c r="AA977" i="69"/>
  <c r="Z977" i="69"/>
  <c r="Y977" i="69"/>
  <c r="X977" i="69"/>
  <c r="W977" i="69"/>
  <c r="V977" i="69"/>
  <c r="U977" i="69"/>
  <c r="AA976" i="69"/>
  <c r="Z976" i="69"/>
  <c r="Y976" i="69"/>
  <c r="X976" i="69"/>
  <c r="W976" i="69"/>
  <c r="V976" i="69"/>
  <c r="U976" i="69"/>
  <c r="AA975" i="69"/>
  <c r="Z975" i="69"/>
  <c r="Y975" i="69"/>
  <c r="X975" i="69"/>
  <c r="W975" i="69"/>
  <c r="V975" i="69"/>
  <c r="U975" i="69"/>
  <c r="AA974" i="69"/>
  <c r="Z974" i="69"/>
  <c r="Y974" i="69"/>
  <c r="X974" i="69"/>
  <c r="W974" i="69"/>
  <c r="V974" i="69"/>
  <c r="U974" i="69"/>
  <c r="AA973" i="69"/>
  <c r="Z973" i="69"/>
  <c r="Y973" i="69"/>
  <c r="X973" i="69"/>
  <c r="W973" i="69"/>
  <c r="V973" i="69"/>
  <c r="U973" i="69"/>
  <c r="AA972" i="69"/>
  <c r="Z972" i="69"/>
  <c r="Y972" i="69"/>
  <c r="X972" i="69"/>
  <c r="W972" i="69"/>
  <c r="V972" i="69"/>
  <c r="U972" i="69"/>
  <c r="AA971" i="69"/>
  <c r="Z971" i="69"/>
  <c r="Y971" i="69"/>
  <c r="X971" i="69"/>
  <c r="W971" i="69"/>
  <c r="V971" i="69"/>
  <c r="U971" i="69"/>
  <c r="AA970" i="69"/>
  <c r="Z970" i="69"/>
  <c r="Y970" i="69"/>
  <c r="X970" i="69"/>
  <c r="W970" i="69"/>
  <c r="V970" i="69"/>
  <c r="U970" i="69"/>
  <c r="AA969" i="69"/>
  <c r="Z969" i="69"/>
  <c r="Y969" i="69"/>
  <c r="X969" i="69"/>
  <c r="W969" i="69"/>
  <c r="V969" i="69"/>
  <c r="U969" i="69"/>
  <c r="AA968" i="69"/>
  <c r="Z968" i="69"/>
  <c r="Y968" i="69"/>
  <c r="X968" i="69"/>
  <c r="W968" i="69"/>
  <c r="V968" i="69"/>
  <c r="U968" i="69"/>
  <c r="AA967" i="69"/>
  <c r="Z967" i="69"/>
  <c r="Y967" i="69"/>
  <c r="X967" i="69"/>
  <c r="W967" i="69"/>
  <c r="V967" i="69"/>
  <c r="U967" i="69"/>
  <c r="AA966" i="69"/>
  <c r="Z966" i="69"/>
  <c r="Y966" i="69"/>
  <c r="X966" i="69"/>
  <c r="W966" i="69"/>
  <c r="V966" i="69"/>
  <c r="U966" i="69"/>
  <c r="AA965" i="69"/>
  <c r="Z965" i="69"/>
  <c r="Y965" i="69"/>
  <c r="X965" i="69"/>
  <c r="W965" i="69"/>
  <c r="V965" i="69"/>
  <c r="U965" i="69"/>
  <c r="AA964" i="69"/>
  <c r="Z964" i="69"/>
  <c r="Y964" i="69"/>
  <c r="X964" i="69"/>
  <c r="W964" i="69"/>
  <c r="V964" i="69"/>
  <c r="U964" i="69"/>
  <c r="AA963" i="69"/>
  <c r="Z963" i="69"/>
  <c r="Y963" i="69"/>
  <c r="X963" i="69"/>
  <c r="W963" i="69"/>
  <c r="V963" i="69"/>
  <c r="U963" i="69"/>
  <c r="AA962" i="69"/>
  <c r="Z962" i="69"/>
  <c r="Y962" i="69"/>
  <c r="X962" i="69"/>
  <c r="W962" i="69"/>
  <c r="V962" i="69"/>
  <c r="U962" i="69"/>
  <c r="AA961" i="69"/>
  <c r="Z961" i="69"/>
  <c r="Y961" i="69"/>
  <c r="X961" i="69"/>
  <c r="W961" i="69"/>
  <c r="V961" i="69"/>
  <c r="U961" i="69"/>
  <c r="AA960" i="69"/>
  <c r="Z960" i="69"/>
  <c r="Y960" i="69"/>
  <c r="X960" i="69"/>
  <c r="W960" i="69"/>
  <c r="V960" i="69"/>
  <c r="U960" i="69"/>
  <c r="AA959" i="69"/>
  <c r="Z959" i="69"/>
  <c r="Y959" i="69"/>
  <c r="X959" i="69"/>
  <c r="W959" i="69"/>
  <c r="V959" i="69"/>
  <c r="U959" i="69"/>
  <c r="AA958" i="69"/>
  <c r="Z958" i="69"/>
  <c r="Y958" i="69"/>
  <c r="X958" i="69"/>
  <c r="W958" i="69"/>
  <c r="V958" i="69"/>
  <c r="U958" i="69"/>
  <c r="AA957" i="69"/>
  <c r="Z957" i="69"/>
  <c r="Y957" i="69"/>
  <c r="X957" i="69"/>
  <c r="W957" i="69"/>
  <c r="V957" i="69"/>
  <c r="U957" i="69"/>
  <c r="AA956" i="69"/>
  <c r="Z956" i="69"/>
  <c r="Y956" i="69"/>
  <c r="X956" i="69"/>
  <c r="W956" i="69"/>
  <c r="V956" i="69"/>
  <c r="U956" i="69"/>
  <c r="AA955" i="69"/>
  <c r="Z955" i="69"/>
  <c r="Y955" i="69"/>
  <c r="X955" i="69"/>
  <c r="W955" i="69"/>
  <c r="V955" i="69"/>
  <c r="U955" i="69"/>
  <c r="AA954" i="69"/>
  <c r="Z954" i="69"/>
  <c r="Y954" i="69"/>
  <c r="X954" i="69"/>
  <c r="W954" i="69"/>
  <c r="V954" i="69"/>
  <c r="U954" i="69"/>
  <c r="AA953" i="69"/>
  <c r="Z953" i="69"/>
  <c r="Y953" i="69"/>
  <c r="X953" i="69"/>
  <c r="W953" i="69"/>
  <c r="V953" i="69"/>
  <c r="U953" i="69"/>
  <c r="AA952" i="69"/>
  <c r="Z952" i="69"/>
  <c r="Y952" i="69"/>
  <c r="X952" i="69"/>
  <c r="W952" i="69"/>
  <c r="V952" i="69"/>
  <c r="U952" i="69"/>
  <c r="AA951" i="69"/>
  <c r="Z951" i="69"/>
  <c r="Y951" i="69"/>
  <c r="X951" i="69"/>
  <c r="W951" i="69"/>
  <c r="V951" i="69"/>
  <c r="U951" i="69"/>
  <c r="AA950" i="69"/>
  <c r="Z950" i="69"/>
  <c r="Y950" i="69"/>
  <c r="X950" i="69"/>
  <c r="W950" i="69"/>
  <c r="V950" i="69"/>
  <c r="U950" i="69"/>
  <c r="AA949" i="69"/>
  <c r="Z949" i="69"/>
  <c r="Y949" i="69"/>
  <c r="X949" i="69"/>
  <c r="W949" i="69"/>
  <c r="V949" i="69"/>
  <c r="U949" i="69"/>
  <c r="AA948" i="69"/>
  <c r="Z948" i="69"/>
  <c r="Y948" i="69"/>
  <c r="X948" i="69"/>
  <c r="W948" i="69"/>
  <c r="V948" i="69"/>
  <c r="U948" i="69"/>
  <c r="AA947" i="69"/>
  <c r="Z947" i="69"/>
  <c r="Y947" i="69"/>
  <c r="X947" i="69"/>
  <c r="W947" i="69"/>
  <c r="V947" i="69"/>
  <c r="U947" i="69"/>
  <c r="AA946" i="69"/>
  <c r="Z946" i="69"/>
  <c r="Y946" i="69"/>
  <c r="X946" i="69"/>
  <c r="W946" i="69"/>
  <c r="V946" i="69"/>
  <c r="U946" i="69"/>
  <c r="AA945" i="69"/>
  <c r="Z945" i="69"/>
  <c r="Y945" i="69"/>
  <c r="X945" i="69"/>
  <c r="W945" i="69"/>
  <c r="V945" i="69"/>
  <c r="U945" i="69"/>
  <c r="AA944" i="69"/>
  <c r="Z944" i="69"/>
  <c r="Y944" i="69"/>
  <c r="X944" i="69"/>
  <c r="W944" i="69"/>
  <c r="V944" i="69"/>
  <c r="U944" i="69"/>
  <c r="AA943" i="69"/>
  <c r="Z943" i="69"/>
  <c r="Y943" i="69"/>
  <c r="X943" i="69"/>
  <c r="W943" i="69"/>
  <c r="V943" i="69"/>
  <c r="U943" i="69"/>
  <c r="AA942" i="69"/>
  <c r="Z942" i="69"/>
  <c r="Y942" i="69"/>
  <c r="X942" i="69"/>
  <c r="W942" i="69"/>
  <c r="V942" i="69"/>
  <c r="U942" i="69"/>
  <c r="AA941" i="69"/>
  <c r="Z941" i="69"/>
  <c r="Y941" i="69"/>
  <c r="X941" i="69"/>
  <c r="W941" i="69"/>
  <c r="V941" i="69"/>
  <c r="U941" i="69"/>
  <c r="AA940" i="69"/>
  <c r="Z940" i="69"/>
  <c r="Y940" i="69"/>
  <c r="X940" i="69"/>
  <c r="W940" i="69"/>
  <c r="V940" i="69"/>
  <c r="U940" i="69"/>
  <c r="AA939" i="69"/>
  <c r="Z939" i="69"/>
  <c r="Y939" i="69"/>
  <c r="X939" i="69"/>
  <c r="W939" i="69"/>
  <c r="V939" i="69"/>
  <c r="U939" i="69"/>
  <c r="AA938" i="69"/>
  <c r="Z938" i="69"/>
  <c r="Y938" i="69"/>
  <c r="X938" i="69"/>
  <c r="W938" i="69"/>
  <c r="V938" i="69"/>
  <c r="U938" i="69"/>
  <c r="AA937" i="69"/>
  <c r="Z937" i="69"/>
  <c r="Y937" i="69"/>
  <c r="X937" i="69"/>
  <c r="W937" i="69"/>
  <c r="V937" i="69"/>
  <c r="U937" i="69"/>
  <c r="AA936" i="69"/>
  <c r="Z936" i="69"/>
  <c r="Y936" i="69"/>
  <c r="X936" i="69"/>
  <c r="W936" i="69"/>
  <c r="V936" i="69"/>
  <c r="U936" i="69"/>
  <c r="AA935" i="69"/>
  <c r="Z935" i="69"/>
  <c r="Y935" i="69"/>
  <c r="X935" i="69"/>
  <c r="W935" i="69"/>
  <c r="V935" i="69"/>
  <c r="U935" i="69"/>
  <c r="AA934" i="69"/>
  <c r="Z934" i="69"/>
  <c r="Y934" i="69"/>
  <c r="X934" i="69"/>
  <c r="W934" i="69"/>
  <c r="V934" i="69"/>
  <c r="U934" i="69"/>
  <c r="AA933" i="69"/>
  <c r="Z933" i="69"/>
  <c r="Y933" i="69"/>
  <c r="X933" i="69"/>
  <c r="W933" i="69"/>
  <c r="V933" i="69"/>
  <c r="U933" i="69"/>
  <c r="AA932" i="69"/>
  <c r="Z932" i="69"/>
  <c r="Y932" i="69"/>
  <c r="X932" i="69"/>
  <c r="W932" i="69"/>
  <c r="V932" i="69"/>
  <c r="U932" i="69"/>
  <c r="AA931" i="69"/>
  <c r="Z931" i="69"/>
  <c r="Y931" i="69"/>
  <c r="X931" i="69"/>
  <c r="W931" i="69"/>
  <c r="V931" i="69"/>
  <c r="U931" i="69"/>
  <c r="AA930" i="69"/>
  <c r="Z930" i="69"/>
  <c r="Y930" i="69"/>
  <c r="X930" i="69"/>
  <c r="W930" i="69"/>
  <c r="V930" i="69"/>
  <c r="U930" i="69"/>
  <c r="AA929" i="69"/>
  <c r="Z929" i="69"/>
  <c r="Y929" i="69"/>
  <c r="X929" i="69"/>
  <c r="W929" i="69"/>
  <c r="V929" i="69"/>
  <c r="U929" i="69"/>
  <c r="AA928" i="69"/>
  <c r="Z928" i="69"/>
  <c r="Y928" i="69"/>
  <c r="X928" i="69"/>
  <c r="W928" i="69"/>
  <c r="V928" i="69"/>
  <c r="U928" i="69"/>
  <c r="AA927" i="69"/>
  <c r="Z927" i="69"/>
  <c r="Y927" i="69"/>
  <c r="X927" i="69"/>
  <c r="W927" i="69"/>
  <c r="V927" i="69"/>
  <c r="U927" i="69"/>
  <c r="AA926" i="69"/>
  <c r="Z926" i="69"/>
  <c r="Y926" i="69"/>
  <c r="X926" i="69"/>
  <c r="W926" i="69"/>
  <c r="V926" i="69"/>
  <c r="U926" i="69"/>
  <c r="AA925" i="69"/>
  <c r="Z925" i="69"/>
  <c r="Y925" i="69"/>
  <c r="X925" i="69"/>
  <c r="W925" i="69"/>
  <c r="V925" i="69"/>
  <c r="U925" i="69"/>
  <c r="AA924" i="69"/>
  <c r="Z924" i="69"/>
  <c r="Y924" i="69"/>
  <c r="X924" i="69"/>
  <c r="W924" i="69"/>
  <c r="V924" i="69"/>
  <c r="U924" i="69"/>
  <c r="AA923" i="69"/>
  <c r="Z923" i="69"/>
  <c r="Y923" i="69"/>
  <c r="X923" i="69"/>
  <c r="W923" i="69"/>
  <c r="V923" i="69"/>
  <c r="U923" i="69"/>
  <c r="AA922" i="69"/>
  <c r="Z922" i="69"/>
  <c r="Y922" i="69"/>
  <c r="X922" i="69"/>
  <c r="W922" i="69"/>
  <c r="V922" i="69"/>
  <c r="U922" i="69"/>
  <c r="AA921" i="69"/>
  <c r="Z921" i="69"/>
  <c r="Y921" i="69"/>
  <c r="X921" i="69"/>
  <c r="W921" i="69"/>
  <c r="V921" i="69"/>
  <c r="U921" i="69"/>
  <c r="AA920" i="69"/>
  <c r="Z920" i="69"/>
  <c r="Y920" i="69"/>
  <c r="X920" i="69"/>
  <c r="W920" i="69"/>
  <c r="V920" i="69"/>
  <c r="U920" i="69"/>
  <c r="AA919" i="69"/>
  <c r="Z919" i="69"/>
  <c r="Y919" i="69"/>
  <c r="X919" i="69"/>
  <c r="W919" i="69"/>
  <c r="V919" i="69"/>
  <c r="U919" i="69"/>
  <c r="AA918" i="69"/>
  <c r="Z918" i="69"/>
  <c r="Y918" i="69"/>
  <c r="X918" i="69"/>
  <c r="W918" i="69"/>
  <c r="V918" i="69"/>
  <c r="U918" i="69"/>
  <c r="AA917" i="69"/>
  <c r="Z917" i="69"/>
  <c r="Y917" i="69"/>
  <c r="X917" i="69"/>
  <c r="W917" i="69"/>
  <c r="V917" i="69"/>
  <c r="U917" i="69"/>
  <c r="AA916" i="69"/>
  <c r="Z916" i="69"/>
  <c r="Y916" i="69"/>
  <c r="X916" i="69"/>
  <c r="W916" i="69"/>
  <c r="V916" i="69"/>
  <c r="U916" i="69"/>
  <c r="AA915" i="69"/>
  <c r="Z915" i="69"/>
  <c r="Y915" i="69"/>
  <c r="X915" i="69"/>
  <c r="W915" i="69"/>
  <c r="V915" i="69"/>
  <c r="U915" i="69"/>
  <c r="AA914" i="69"/>
  <c r="Z914" i="69"/>
  <c r="Y914" i="69"/>
  <c r="X914" i="69"/>
  <c r="W914" i="69"/>
  <c r="V914" i="69"/>
  <c r="U914" i="69"/>
  <c r="AA913" i="69"/>
  <c r="Z913" i="69"/>
  <c r="Y913" i="69"/>
  <c r="X913" i="69"/>
  <c r="W913" i="69"/>
  <c r="V913" i="69"/>
  <c r="U913" i="69"/>
  <c r="AA912" i="69"/>
  <c r="Z912" i="69"/>
  <c r="Y912" i="69"/>
  <c r="X912" i="69"/>
  <c r="W912" i="69"/>
  <c r="V912" i="69"/>
  <c r="U912" i="69"/>
  <c r="AA911" i="69"/>
  <c r="Z911" i="69"/>
  <c r="Y911" i="69"/>
  <c r="X911" i="69"/>
  <c r="W911" i="69"/>
  <c r="V911" i="69"/>
  <c r="U911" i="69"/>
  <c r="AA910" i="69"/>
  <c r="Z910" i="69"/>
  <c r="Y910" i="69"/>
  <c r="X910" i="69"/>
  <c r="W910" i="69"/>
  <c r="V910" i="69"/>
  <c r="U910" i="69"/>
  <c r="AA909" i="69"/>
  <c r="Z909" i="69"/>
  <c r="Y909" i="69"/>
  <c r="X909" i="69"/>
  <c r="W909" i="69"/>
  <c r="V909" i="69"/>
  <c r="U909" i="69"/>
  <c r="AA908" i="69"/>
  <c r="Z908" i="69"/>
  <c r="Y908" i="69"/>
  <c r="X908" i="69"/>
  <c r="W908" i="69"/>
  <c r="V908" i="69"/>
  <c r="U908" i="69"/>
  <c r="AA907" i="69"/>
  <c r="Z907" i="69"/>
  <c r="Y907" i="69"/>
  <c r="X907" i="69"/>
  <c r="W907" i="69"/>
  <c r="V907" i="69"/>
  <c r="U907" i="69"/>
  <c r="AA906" i="69"/>
  <c r="Z906" i="69"/>
  <c r="Y906" i="69"/>
  <c r="X906" i="69"/>
  <c r="W906" i="69"/>
  <c r="V906" i="69"/>
  <c r="U906" i="69"/>
  <c r="AA905" i="69"/>
  <c r="Z905" i="69"/>
  <c r="Y905" i="69"/>
  <c r="X905" i="69"/>
  <c r="W905" i="69"/>
  <c r="V905" i="69"/>
  <c r="U905" i="69"/>
  <c r="AA904" i="69"/>
  <c r="Z904" i="69"/>
  <c r="Y904" i="69"/>
  <c r="X904" i="69"/>
  <c r="W904" i="69"/>
  <c r="V904" i="69"/>
  <c r="U904" i="69"/>
  <c r="AA903" i="69"/>
  <c r="Z903" i="69"/>
  <c r="Y903" i="69"/>
  <c r="X903" i="69"/>
  <c r="W903" i="69"/>
  <c r="V903" i="69"/>
  <c r="U903" i="69"/>
  <c r="AA902" i="69"/>
  <c r="Z902" i="69"/>
  <c r="Y902" i="69"/>
  <c r="X902" i="69"/>
  <c r="W902" i="69"/>
  <c r="V902" i="69"/>
  <c r="U902" i="69"/>
  <c r="AA901" i="69"/>
  <c r="Z901" i="69"/>
  <c r="Y901" i="69"/>
  <c r="X901" i="69"/>
  <c r="W901" i="69"/>
  <c r="V901" i="69"/>
  <c r="U901" i="69"/>
  <c r="AA900" i="69"/>
  <c r="Z900" i="69"/>
  <c r="Y900" i="69"/>
  <c r="X900" i="69"/>
  <c r="W900" i="69"/>
  <c r="V900" i="69"/>
  <c r="U900" i="69"/>
  <c r="AA899" i="69"/>
  <c r="Z899" i="69"/>
  <c r="Y899" i="69"/>
  <c r="X899" i="69"/>
  <c r="W899" i="69"/>
  <c r="V899" i="69"/>
  <c r="U899" i="69"/>
  <c r="AA898" i="69"/>
  <c r="Z898" i="69"/>
  <c r="Y898" i="69"/>
  <c r="X898" i="69"/>
  <c r="W898" i="69"/>
  <c r="V898" i="69"/>
  <c r="U898" i="69"/>
  <c r="AA897" i="69"/>
  <c r="Z897" i="69"/>
  <c r="Y897" i="69"/>
  <c r="X897" i="69"/>
  <c r="W897" i="69"/>
  <c r="V897" i="69"/>
  <c r="U897" i="69"/>
  <c r="AA896" i="69"/>
  <c r="Z896" i="69"/>
  <c r="Y896" i="69"/>
  <c r="X896" i="69"/>
  <c r="W896" i="69"/>
  <c r="V896" i="69"/>
  <c r="U896" i="69"/>
  <c r="AA895" i="69"/>
  <c r="Z895" i="69"/>
  <c r="Y895" i="69"/>
  <c r="X895" i="69"/>
  <c r="W895" i="69"/>
  <c r="V895" i="69"/>
  <c r="U895" i="69"/>
  <c r="AA894" i="69"/>
  <c r="Z894" i="69"/>
  <c r="Y894" i="69"/>
  <c r="X894" i="69"/>
  <c r="W894" i="69"/>
  <c r="V894" i="69"/>
  <c r="U894" i="69"/>
  <c r="AA893" i="69"/>
  <c r="Z893" i="69"/>
  <c r="Y893" i="69"/>
  <c r="X893" i="69"/>
  <c r="W893" i="69"/>
  <c r="V893" i="69"/>
  <c r="U893" i="69"/>
  <c r="AA892" i="69"/>
  <c r="Z892" i="69"/>
  <c r="Y892" i="69"/>
  <c r="X892" i="69"/>
  <c r="W892" i="69"/>
  <c r="V892" i="69"/>
  <c r="U892" i="69"/>
  <c r="AA891" i="69"/>
  <c r="Z891" i="69"/>
  <c r="Y891" i="69"/>
  <c r="X891" i="69"/>
  <c r="W891" i="69"/>
  <c r="V891" i="69"/>
  <c r="U891" i="69"/>
  <c r="AA890" i="69"/>
  <c r="Z890" i="69"/>
  <c r="Y890" i="69"/>
  <c r="X890" i="69"/>
  <c r="W890" i="69"/>
  <c r="V890" i="69"/>
  <c r="U890" i="69"/>
  <c r="AA889" i="69"/>
  <c r="Z889" i="69"/>
  <c r="Y889" i="69"/>
  <c r="X889" i="69"/>
  <c r="W889" i="69"/>
  <c r="V889" i="69"/>
  <c r="U889" i="69"/>
  <c r="AA888" i="69"/>
  <c r="Z888" i="69"/>
  <c r="Y888" i="69"/>
  <c r="X888" i="69"/>
  <c r="W888" i="69"/>
  <c r="V888" i="69"/>
  <c r="U888" i="69"/>
  <c r="AA887" i="69"/>
  <c r="Z887" i="69"/>
  <c r="Y887" i="69"/>
  <c r="X887" i="69"/>
  <c r="W887" i="69"/>
  <c r="V887" i="69"/>
  <c r="U887" i="69"/>
  <c r="AA886" i="69"/>
  <c r="Z886" i="69"/>
  <c r="Y886" i="69"/>
  <c r="X886" i="69"/>
  <c r="W886" i="69"/>
  <c r="V886" i="69"/>
  <c r="U886" i="69"/>
  <c r="AA885" i="69"/>
  <c r="Z885" i="69"/>
  <c r="Y885" i="69"/>
  <c r="X885" i="69"/>
  <c r="W885" i="69"/>
  <c r="V885" i="69"/>
  <c r="U885" i="69"/>
  <c r="AA884" i="69"/>
  <c r="Z884" i="69"/>
  <c r="Y884" i="69"/>
  <c r="X884" i="69"/>
  <c r="W884" i="69"/>
  <c r="V884" i="69"/>
  <c r="U884" i="69"/>
  <c r="AA883" i="69"/>
  <c r="Z883" i="69"/>
  <c r="Y883" i="69"/>
  <c r="X883" i="69"/>
  <c r="W883" i="69"/>
  <c r="V883" i="69"/>
  <c r="U883" i="69"/>
  <c r="AA882" i="69"/>
  <c r="Z882" i="69"/>
  <c r="Y882" i="69"/>
  <c r="X882" i="69"/>
  <c r="W882" i="69"/>
  <c r="V882" i="69"/>
  <c r="U882" i="69"/>
  <c r="AA881" i="69"/>
  <c r="Z881" i="69"/>
  <c r="Y881" i="69"/>
  <c r="X881" i="69"/>
  <c r="W881" i="69"/>
  <c r="V881" i="69"/>
  <c r="U881" i="69"/>
  <c r="AA880" i="69"/>
  <c r="Z880" i="69"/>
  <c r="Y880" i="69"/>
  <c r="X880" i="69"/>
  <c r="W880" i="69"/>
  <c r="V880" i="69"/>
  <c r="U880" i="69"/>
  <c r="AA879" i="69"/>
  <c r="Z879" i="69"/>
  <c r="Y879" i="69"/>
  <c r="X879" i="69"/>
  <c r="W879" i="69"/>
  <c r="V879" i="69"/>
  <c r="U879" i="69"/>
  <c r="AA878" i="69"/>
  <c r="Z878" i="69"/>
  <c r="Y878" i="69"/>
  <c r="X878" i="69"/>
  <c r="W878" i="69"/>
  <c r="V878" i="69"/>
  <c r="U878" i="69"/>
  <c r="AA877" i="69"/>
  <c r="Z877" i="69"/>
  <c r="Y877" i="69"/>
  <c r="X877" i="69"/>
  <c r="W877" i="69"/>
  <c r="V877" i="69"/>
  <c r="U877" i="69"/>
  <c r="AA876" i="69"/>
  <c r="Z876" i="69"/>
  <c r="Y876" i="69"/>
  <c r="X876" i="69"/>
  <c r="W876" i="69"/>
  <c r="V876" i="69"/>
  <c r="U876" i="69"/>
  <c r="AA875" i="69"/>
  <c r="Z875" i="69"/>
  <c r="Y875" i="69"/>
  <c r="X875" i="69"/>
  <c r="W875" i="69"/>
  <c r="V875" i="69"/>
  <c r="U875" i="69"/>
  <c r="AA874" i="69"/>
  <c r="Z874" i="69"/>
  <c r="Y874" i="69"/>
  <c r="X874" i="69"/>
  <c r="W874" i="69"/>
  <c r="V874" i="69"/>
  <c r="U874" i="69"/>
  <c r="AA873" i="69"/>
  <c r="Z873" i="69"/>
  <c r="Y873" i="69"/>
  <c r="X873" i="69"/>
  <c r="W873" i="69"/>
  <c r="V873" i="69"/>
  <c r="U873" i="69"/>
  <c r="AA872" i="69"/>
  <c r="Z872" i="69"/>
  <c r="Y872" i="69"/>
  <c r="X872" i="69"/>
  <c r="W872" i="69"/>
  <c r="V872" i="69"/>
  <c r="U872" i="69"/>
  <c r="AA871" i="69"/>
  <c r="Z871" i="69"/>
  <c r="Y871" i="69"/>
  <c r="X871" i="69"/>
  <c r="W871" i="69"/>
  <c r="V871" i="69"/>
  <c r="U871" i="69"/>
  <c r="AA870" i="69"/>
  <c r="Z870" i="69"/>
  <c r="Y870" i="69"/>
  <c r="X870" i="69"/>
  <c r="W870" i="69"/>
  <c r="V870" i="69"/>
  <c r="U870" i="69"/>
  <c r="AA869" i="69"/>
  <c r="Z869" i="69"/>
  <c r="Y869" i="69"/>
  <c r="X869" i="69"/>
  <c r="W869" i="69"/>
  <c r="V869" i="69"/>
  <c r="U869" i="69"/>
  <c r="AA868" i="69"/>
  <c r="Z868" i="69"/>
  <c r="Y868" i="69"/>
  <c r="X868" i="69"/>
  <c r="W868" i="69"/>
  <c r="V868" i="69"/>
  <c r="U868" i="69"/>
  <c r="AA867" i="69"/>
  <c r="Z867" i="69"/>
  <c r="Y867" i="69"/>
  <c r="X867" i="69"/>
  <c r="W867" i="69"/>
  <c r="V867" i="69"/>
  <c r="U867" i="69"/>
  <c r="AA866" i="69"/>
  <c r="Z866" i="69"/>
  <c r="Y866" i="69"/>
  <c r="X866" i="69"/>
  <c r="W866" i="69"/>
  <c r="V866" i="69"/>
  <c r="U866" i="69"/>
  <c r="AA865" i="69"/>
  <c r="Z865" i="69"/>
  <c r="Y865" i="69"/>
  <c r="X865" i="69"/>
  <c r="W865" i="69"/>
  <c r="V865" i="69"/>
  <c r="U865" i="69"/>
  <c r="AA864" i="69"/>
  <c r="Z864" i="69"/>
  <c r="Y864" i="69"/>
  <c r="X864" i="69"/>
  <c r="W864" i="69"/>
  <c r="V864" i="69"/>
  <c r="U864" i="69"/>
  <c r="AA863" i="69"/>
  <c r="Z863" i="69"/>
  <c r="Y863" i="69"/>
  <c r="X863" i="69"/>
  <c r="W863" i="69"/>
  <c r="V863" i="69"/>
  <c r="U863" i="69"/>
  <c r="AA862" i="69"/>
  <c r="Z862" i="69"/>
  <c r="Y862" i="69"/>
  <c r="X862" i="69"/>
  <c r="W862" i="69"/>
  <c r="V862" i="69"/>
  <c r="U862" i="69"/>
  <c r="AA861" i="69"/>
  <c r="Z861" i="69"/>
  <c r="Y861" i="69"/>
  <c r="X861" i="69"/>
  <c r="W861" i="69"/>
  <c r="V861" i="69"/>
  <c r="U861" i="69"/>
  <c r="AA860" i="69"/>
  <c r="Z860" i="69"/>
  <c r="Y860" i="69"/>
  <c r="X860" i="69"/>
  <c r="W860" i="69"/>
  <c r="V860" i="69"/>
  <c r="U860" i="69"/>
  <c r="AA859" i="69"/>
  <c r="Z859" i="69"/>
  <c r="Y859" i="69"/>
  <c r="X859" i="69"/>
  <c r="W859" i="69"/>
  <c r="V859" i="69"/>
  <c r="U859" i="69"/>
  <c r="AA858" i="69"/>
  <c r="Z858" i="69"/>
  <c r="Y858" i="69"/>
  <c r="X858" i="69"/>
  <c r="W858" i="69"/>
  <c r="V858" i="69"/>
  <c r="U858" i="69"/>
  <c r="AA857" i="69"/>
  <c r="Z857" i="69"/>
  <c r="Y857" i="69"/>
  <c r="X857" i="69"/>
  <c r="W857" i="69"/>
  <c r="V857" i="69"/>
  <c r="U857" i="69"/>
  <c r="AA856" i="69"/>
  <c r="Z856" i="69"/>
  <c r="Y856" i="69"/>
  <c r="X856" i="69"/>
  <c r="W856" i="69"/>
  <c r="V856" i="69"/>
  <c r="U856" i="69"/>
  <c r="AA855" i="69"/>
  <c r="Z855" i="69"/>
  <c r="Y855" i="69"/>
  <c r="X855" i="69"/>
  <c r="W855" i="69"/>
  <c r="V855" i="69"/>
  <c r="U855" i="69"/>
  <c r="AA854" i="69"/>
  <c r="Z854" i="69"/>
  <c r="Y854" i="69"/>
  <c r="X854" i="69"/>
  <c r="W854" i="69"/>
  <c r="V854" i="69"/>
  <c r="U854" i="69"/>
  <c r="AA853" i="69"/>
  <c r="Z853" i="69"/>
  <c r="Y853" i="69"/>
  <c r="X853" i="69"/>
  <c r="W853" i="69"/>
  <c r="V853" i="69"/>
  <c r="U853" i="69"/>
  <c r="AA852" i="69"/>
  <c r="Z852" i="69"/>
  <c r="Y852" i="69"/>
  <c r="X852" i="69"/>
  <c r="W852" i="69"/>
  <c r="V852" i="69"/>
  <c r="U852" i="69"/>
  <c r="AA851" i="69"/>
  <c r="Z851" i="69"/>
  <c r="Y851" i="69"/>
  <c r="X851" i="69"/>
  <c r="W851" i="69"/>
  <c r="V851" i="69"/>
  <c r="U851" i="69"/>
  <c r="AA850" i="69"/>
  <c r="Z850" i="69"/>
  <c r="Y850" i="69"/>
  <c r="X850" i="69"/>
  <c r="W850" i="69"/>
  <c r="V850" i="69"/>
  <c r="U850" i="69"/>
  <c r="AA849" i="69"/>
  <c r="Z849" i="69"/>
  <c r="Y849" i="69"/>
  <c r="X849" i="69"/>
  <c r="W849" i="69"/>
  <c r="V849" i="69"/>
  <c r="U849" i="69"/>
  <c r="AA848" i="69"/>
  <c r="Z848" i="69"/>
  <c r="Y848" i="69"/>
  <c r="X848" i="69"/>
  <c r="W848" i="69"/>
  <c r="V848" i="69"/>
  <c r="U848" i="69"/>
  <c r="AA847" i="69"/>
  <c r="Z847" i="69"/>
  <c r="Y847" i="69"/>
  <c r="X847" i="69"/>
  <c r="W847" i="69"/>
  <c r="V847" i="69"/>
  <c r="U847" i="69"/>
  <c r="AA846" i="69"/>
  <c r="Z846" i="69"/>
  <c r="Y846" i="69"/>
  <c r="X846" i="69"/>
  <c r="W846" i="69"/>
  <c r="V846" i="69"/>
  <c r="U846" i="69"/>
  <c r="AA845" i="69"/>
  <c r="Z845" i="69"/>
  <c r="Y845" i="69"/>
  <c r="X845" i="69"/>
  <c r="W845" i="69"/>
  <c r="V845" i="69"/>
  <c r="U845" i="69"/>
  <c r="AA844" i="69"/>
  <c r="Z844" i="69"/>
  <c r="Y844" i="69"/>
  <c r="X844" i="69"/>
  <c r="W844" i="69"/>
  <c r="V844" i="69"/>
  <c r="U844" i="69"/>
  <c r="AA843" i="69"/>
  <c r="Z843" i="69"/>
  <c r="Y843" i="69"/>
  <c r="X843" i="69"/>
  <c r="W843" i="69"/>
  <c r="V843" i="69"/>
  <c r="U843" i="69"/>
  <c r="AA842" i="69"/>
  <c r="Z842" i="69"/>
  <c r="Y842" i="69"/>
  <c r="X842" i="69"/>
  <c r="W842" i="69"/>
  <c r="V842" i="69"/>
  <c r="U842" i="69"/>
  <c r="AA841" i="69"/>
  <c r="Z841" i="69"/>
  <c r="Y841" i="69"/>
  <c r="X841" i="69"/>
  <c r="W841" i="69"/>
  <c r="V841" i="69"/>
  <c r="U841" i="69"/>
  <c r="AA840" i="69"/>
  <c r="Z840" i="69"/>
  <c r="Y840" i="69"/>
  <c r="X840" i="69"/>
  <c r="W840" i="69"/>
  <c r="V840" i="69"/>
  <c r="U840" i="69"/>
  <c r="AA839" i="69"/>
  <c r="Z839" i="69"/>
  <c r="Y839" i="69"/>
  <c r="X839" i="69"/>
  <c r="W839" i="69"/>
  <c r="V839" i="69"/>
  <c r="U839" i="69"/>
  <c r="AA838" i="69"/>
  <c r="Z838" i="69"/>
  <c r="Y838" i="69"/>
  <c r="X838" i="69"/>
  <c r="W838" i="69"/>
  <c r="V838" i="69"/>
  <c r="U838" i="69"/>
  <c r="AA837" i="69"/>
  <c r="Z837" i="69"/>
  <c r="Y837" i="69"/>
  <c r="X837" i="69"/>
  <c r="W837" i="69"/>
  <c r="V837" i="69"/>
  <c r="U837" i="69"/>
  <c r="AA836" i="69"/>
  <c r="Z836" i="69"/>
  <c r="Y836" i="69"/>
  <c r="X836" i="69"/>
  <c r="W836" i="69"/>
  <c r="V836" i="69"/>
  <c r="U836" i="69"/>
  <c r="AA835" i="69"/>
  <c r="Z835" i="69"/>
  <c r="Y835" i="69"/>
  <c r="X835" i="69"/>
  <c r="W835" i="69"/>
  <c r="V835" i="69"/>
  <c r="U835" i="69"/>
  <c r="AA834" i="69"/>
  <c r="Z834" i="69"/>
  <c r="Y834" i="69"/>
  <c r="X834" i="69"/>
  <c r="W834" i="69"/>
  <c r="V834" i="69"/>
  <c r="U834" i="69"/>
  <c r="AA833" i="69"/>
  <c r="Z833" i="69"/>
  <c r="Y833" i="69"/>
  <c r="X833" i="69"/>
  <c r="W833" i="69"/>
  <c r="V833" i="69"/>
  <c r="U833" i="69"/>
  <c r="AA832" i="69"/>
  <c r="Z832" i="69"/>
  <c r="Y832" i="69"/>
  <c r="X832" i="69"/>
  <c r="W832" i="69"/>
  <c r="V832" i="69"/>
  <c r="U832" i="69"/>
  <c r="AA831" i="69"/>
  <c r="Z831" i="69"/>
  <c r="Y831" i="69"/>
  <c r="X831" i="69"/>
  <c r="W831" i="69"/>
  <c r="V831" i="69"/>
  <c r="U831" i="69"/>
  <c r="AA830" i="69"/>
  <c r="Z830" i="69"/>
  <c r="Y830" i="69"/>
  <c r="X830" i="69"/>
  <c r="W830" i="69"/>
  <c r="V830" i="69"/>
  <c r="U830" i="69"/>
  <c r="AA829" i="69"/>
  <c r="Z829" i="69"/>
  <c r="Y829" i="69"/>
  <c r="X829" i="69"/>
  <c r="W829" i="69"/>
  <c r="V829" i="69"/>
  <c r="U829" i="69"/>
  <c r="AA828" i="69"/>
  <c r="Z828" i="69"/>
  <c r="Y828" i="69"/>
  <c r="X828" i="69"/>
  <c r="W828" i="69"/>
  <c r="V828" i="69"/>
  <c r="U828" i="69"/>
  <c r="AA827" i="69"/>
  <c r="Z827" i="69"/>
  <c r="Y827" i="69"/>
  <c r="X827" i="69"/>
  <c r="W827" i="69"/>
  <c r="V827" i="69"/>
  <c r="U827" i="69"/>
  <c r="AA826" i="69"/>
  <c r="Z826" i="69"/>
  <c r="Y826" i="69"/>
  <c r="X826" i="69"/>
  <c r="W826" i="69"/>
  <c r="V826" i="69"/>
  <c r="U826" i="69"/>
  <c r="AA825" i="69"/>
  <c r="Z825" i="69"/>
  <c r="Y825" i="69"/>
  <c r="X825" i="69"/>
  <c r="W825" i="69"/>
  <c r="V825" i="69"/>
  <c r="U825" i="69"/>
  <c r="AA824" i="69"/>
  <c r="Z824" i="69"/>
  <c r="Y824" i="69"/>
  <c r="X824" i="69"/>
  <c r="W824" i="69"/>
  <c r="V824" i="69"/>
  <c r="U824" i="69"/>
  <c r="AA823" i="69"/>
  <c r="Z823" i="69"/>
  <c r="Y823" i="69"/>
  <c r="X823" i="69"/>
  <c r="W823" i="69"/>
  <c r="V823" i="69"/>
  <c r="U823" i="69"/>
  <c r="AA822" i="69"/>
  <c r="Z822" i="69"/>
  <c r="Y822" i="69"/>
  <c r="X822" i="69"/>
  <c r="W822" i="69"/>
  <c r="V822" i="69"/>
  <c r="U822" i="69"/>
  <c r="AA821" i="69"/>
  <c r="Z821" i="69"/>
  <c r="Y821" i="69"/>
  <c r="X821" i="69"/>
  <c r="W821" i="69"/>
  <c r="V821" i="69"/>
  <c r="U821" i="69"/>
  <c r="AA820" i="69"/>
  <c r="Z820" i="69"/>
  <c r="Y820" i="69"/>
  <c r="X820" i="69"/>
  <c r="W820" i="69"/>
  <c r="V820" i="69"/>
  <c r="U820" i="69"/>
  <c r="AA819" i="69"/>
  <c r="Z819" i="69"/>
  <c r="Y819" i="69"/>
  <c r="X819" i="69"/>
  <c r="W819" i="69"/>
  <c r="V819" i="69"/>
  <c r="U819" i="69"/>
  <c r="AA818" i="69"/>
  <c r="Z818" i="69"/>
  <c r="Y818" i="69"/>
  <c r="X818" i="69"/>
  <c r="W818" i="69"/>
  <c r="V818" i="69"/>
  <c r="U818" i="69"/>
  <c r="AA817" i="69"/>
  <c r="Z817" i="69"/>
  <c r="Y817" i="69"/>
  <c r="X817" i="69"/>
  <c r="W817" i="69"/>
  <c r="V817" i="69"/>
  <c r="U817" i="69"/>
  <c r="AA816" i="69"/>
  <c r="Z816" i="69"/>
  <c r="Y816" i="69"/>
  <c r="X816" i="69"/>
  <c r="W816" i="69"/>
  <c r="V816" i="69"/>
  <c r="U816" i="69"/>
  <c r="AA815" i="69"/>
  <c r="Z815" i="69"/>
  <c r="Y815" i="69"/>
  <c r="X815" i="69"/>
  <c r="W815" i="69"/>
  <c r="V815" i="69"/>
  <c r="U815" i="69"/>
  <c r="AA814" i="69"/>
  <c r="Z814" i="69"/>
  <c r="Y814" i="69"/>
  <c r="X814" i="69"/>
  <c r="W814" i="69"/>
  <c r="V814" i="69"/>
  <c r="U814" i="69"/>
  <c r="AA813" i="69"/>
  <c r="Z813" i="69"/>
  <c r="Y813" i="69"/>
  <c r="X813" i="69"/>
  <c r="W813" i="69"/>
  <c r="V813" i="69"/>
  <c r="U813" i="69"/>
  <c r="AA812" i="69"/>
  <c r="Z812" i="69"/>
  <c r="Y812" i="69"/>
  <c r="X812" i="69"/>
  <c r="W812" i="69"/>
  <c r="V812" i="69"/>
  <c r="U812" i="69"/>
  <c r="AA811" i="69"/>
  <c r="Z811" i="69"/>
  <c r="Y811" i="69"/>
  <c r="X811" i="69"/>
  <c r="W811" i="69"/>
  <c r="V811" i="69"/>
  <c r="U811" i="69"/>
  <c r="AA810" i="69"/>
  <c r="Z810" i="69"/>
  <c r="Y810" i="69"/>
  <c r="X810" i="69"/>
  <c r="W810" i="69"/>
  <c r="V810" i="69"/>
  <c r="U810" i="69"/>
  <c r="AA809" i="69"/>
  <c r="Z809" i="69"/>
  <c r="Y809" i="69"/>
  <c r="X809" i="69"/>
  <c r="W809" i="69"/>
  <c r="V809" i="69"/>
  <c r="U809" i="69"/>
  <c r="AA808" i="69"/>
  <c r="Z808" i="69"/>
  <c r="Y808" i="69"/>
  <c r="X808" i="69"/>
  <c r="W808" i="69"/>
  <c r="V808" i="69"/>
  <c r="U808" i="69"/>
  <c r="AA807" i="69"/>
  <c r="Z807" i="69"/>
  <c r="Y807" i="69"/>
  <c r="X807" i="69"/>
  <c r="W807" i="69"/>
  <c r="V807" i="69"/>
  <c r="U807" i="69"/>
  <c r="AA806" i="69"/>
  <c r="Z806" i="69"/>
  <c r="Y806" i="69"/>
  <c r="X806" i="69"/>
  <c r="W806" i="69"/>
  <c r="V806" i="69"/>
  <c r="U806" i="69"/>
  <c r="AA805" i="69"/>
  <c r="Z805" i="69"/>
  <c r="Y805" i="69"/>
  <c r="X805" i="69"/>
  <c r="W805" i="69"/>
  <c r="V805" i="69"/>
  <c r="U805" i="69"/>
  <c r="AA804" i="69"/>
  <c r="Z804" i="69"/>
  <c r="Y804" i="69"/>
  <c r="X804" i="69"/>
  <c r="W804" i="69"/>
  <c r="V804" i="69"/>
  <c r="U804" i="69"/>
  <c r="AA803" i="69"/>
  <c r="Z803" i="69"/>
  <c r="Y803" i="69"/>
  <c r="X803" i="69"/>
  <c r="W803" i="69"/>
  <c r="V803" i="69"/>
  <c r="U803" i="69"/>
  <c r="AA802" i="69"/>
  <c r="Z802" i="69"/>
  <c r="Y802" i="69"/>
  <c r="X802" i="69"/>
  <c r="W802" i="69"/>
  <c r="V802" i="69"/>
  <c r="U802" i="69"/>
  <c r="AA801" i="69"/>
  <c r="Z801" i="69"/>
  <c r="Y801" i="69"/>
  <c r="X801" i="69"/>
  <c r="W801" i="69"/>
  <c r="V801" i="69"/>
  <c r="U801" i="69"/>
  <c r="AA800" i="69"/>
  <c r="Z800" i="69"/>
  <c r="Y800" i="69"/>
  <c r="X800" i="69"/>
  <c r="W800" i="69"/>
  <c r="V800" i="69"/>
  <c r="U800" i="69"/>
  <c r="AA799" i="69"/>
  <c r="Z799" i="69"/>
  <c r="Y799" i="69"/>
  <c r="X799" i="69"/>
  <c r="W799" i="69"/>
  <c r="V799" i="69"/>
  <c r="U799" i="69"/>
  <c r="AA798" i="69"/>
  <c r="Z798" i="69"/>
  <c r="Y798" i="69"/>
  <c r="X798" i="69"/>
  <c r="W798" i="69"/>
  <c r="V798" i="69"/>
  <c r="U798" i="69"/>
  <c r="AA797" i="69"/>
  <c r="Z797" i="69"/>
  <c r="Y797" i="69"/>
  <c r="X797" i="69"/>
  <c r="W797" i="69"/>
  <c r="V797" i="69"/>
  <c r="U797" i="69"/>
  <c r="AA796" i="69"/>
  <c r="Z796" i="69"/>
  <c r="Y796" i="69"/>
  <c r="X796" i="69"/>
  <c r="W796" i="69"/>
  <c r="V796" i="69"/>
  <c r="U796" i="69"/>
  <c r="AA795" i="69"/>
  <c r="Z795" i="69"/>
  <c r="Y795" i="69"/>
  <c r="X795" i="69"/>
  <c r="W795" i="69"/>
  <c r="V795" i="69"/>
  <c r="U795" i="69"/>
  <c r="AA794" i="69"/>
  <c r="Z794" i="69"/>
  <c r="Y794" i="69"/>
  <c r="X794" i="69"/>
  <c r="W794" i="69"/>
  <c r="V794" i="69"/>
  <c r="U794" i="69"/>
  <c r="AA793" i="69"/>
  <c r="Z793" i="69"/>
  <c r="Y793" i="69"/>
  <c r="X793" i="69"/>
  <c r="W793" i="69"/>
  <c r="V793" i="69"/>
  <c r="U793" i="69"/>
  <c r="AA792" i="69"/>
  <c r="Z792" i="69"/>
  <c r="Y792" i="69"/>
  <c r="X792" i="69"/>
  <c r="W792" i="69"/>
  <c r="V792" i="69"/>
  <c r="U792" i="69"/>
  <c r="AA791" i="69"/>
  <c r="Z791" i="69"/>
  <c r="Y791" i="69"/>
  <c r="X791" i="69"/>
  <c r="W791" i="69"/>
  <c r="V791" i="69"/>
  <c r="U791" i="69"/>
  <c r="AA790" i="69"/>
  <c r="Z790" i="69"/>
  <c r="Y790" i="69"/>
  <c r="X790" i="69"/>
  <c r="W790" i="69"/>
  <c r="V790" i="69"/>
  <c r="U790" i="69"/>
  <c r="AA789" i="69"/>
  <c r="Z789" i="69"/>
  <c r="Y789" i="69"/>
  <c r="X789" i="69"/>
  <c r="W789" i="69"/>
  <c r="V789" i="69"/>
  <c r="U789" i="69"/>
  <c r="AA788" i="69"/>
  <c r="Z788" i="69"/>
  <c r="Y788" i="69"/>
  <c r="X788" i="69"/>
  <c r="W788" i="69"/>
  <c r="V788" i="69"/>
  <c r="U788" i="69"/>
  <c r="AA787" i="69"/>
  <c r="Z787" i="69"/>
  <c r="Y787" i="69"/>
  <c r="X787" i="69"/>
  <c r="W787" i="69"/>
  <c r="V787" i="69"/>
  <c r="U787" i="69"/>
  <c r="AA786" i="69"/>
  <c r="Z786" i="69"/>
  <c r="Y786" i="69"/>
  <c r="X786" i="69"/>
  <c r="W786" i="69"/>
  <c r="V786" i="69"/>
  <c r="U786" i="69"/>
  <c r="AA785" i="69"/>
  <c r="Z785" i="69"/>
  <c r="Y785" i="69"/>
  <c r="X785" i="69"/>
  <c r="W785" i="69"/>
  <c r="V785" i="69"/>
  <c r="U785" i="69"/>
  <c r="AA784" i="69"/>
  <c r="Z784" i="69"/>
  <c r="Y784" i="69"/>
  <c r="X784" i="69"/>
  <c r="W784" i="69"/>
  <c r="V784" i="69"/>
  <c r="U784" i="69"/>
  <c r="AA783" i="69"/>
  <c r="Z783" i="69"/>
  <c r="Y783" i="69"/>
  <c r="X783" i="69"/>
  <c r="W783" i="69"/>
  <c r="V783" i="69"/>
  <c r="U783" i="69"/>
  <c r="AA782" i="69"/>
  <c r="Z782" i="69"/>
  <c r="Y782" i="69"/>
  <c r="X782" i="69"/>
  <c r="W782" i="69"/>
  <c r="V782" i="69"/>
  <c r="U782" i="69"/>
  <c r="AA781" i="69"/>
  <c r="Z781" i="69"/>
  <c r="Y781" i="69"/>
  <c r="X781" i="69"/>
  <c r="W781" i="69"/>
  <c r="V781" i="69"/>
  <c r="U781" i="69"/>
  <c r="AA780" i="69"/>
  <c r="Z780" i="69"/>
  <c r="Y780" i="69"/>
  <c r="X780" i="69"/>
  <c r="W780" i="69"/>
  <c r="V780" i="69"/>
  <c r="U780" i="69"/>
  <c r="AA779" i="69"/>
  <c r="Z779" i="69"/>
  <c r="Y779" i="69"/>
  <c r="X779" i="69"/>
  <c r="W779" i="69"/>
  <c r="V779" i="69"/>
  <c r="U779" i="69"/>
  <c r="AA778" i="69"/>
  <c r="Z778" i="69"/>
  <c r="Y778" i="69"/>
  <c r="X778" i="69"/>
  <c r="W778" i="69"/>
  <c r="V778" i="69"/>
  <c r="U778" i="69"/>
  <c r="AA777" i="69"/>
  <c r="Z777" i="69"/>
  <c r="Y777" i="69"/>
  <c r="X777" i="69"/>
  <c r="W777" i="69"/>
  <c r="V777" i="69"/>
  <c r="U777" i="69"/>
  <c r="AA776" i="69"/>
  <c r="Z776" i="69"/>
  <c r="Y776" i="69"/>
  <c r="X776" i="69"/>
  <c r="W776" i="69"/>
  <c r="V776" i="69"/>
  <c r="U776" i="69"/>
  <c r="AA775" i="69"/>
  <c r="Z775" i="69"/>
  <c r="Y775" i="69"/>
  <c r="X775" i="69"/>
  <c r="W775" i="69"/>
  <c r="V775" i="69"/>
  <c r="U775" i="69"/>
  <c r="AA774" i="69"/>
  <c r="Z774" i="69"/>
  <c r="Y774" i="69"/>
  <c r="X774" i="69"/>
  <c r="W774" i="69"/>
  <c r="V774" i="69"/>
  <c r="U774" i="69"/>
  <c r="AA773" i="69"/>
  <c r="Z773" i="69"/>
  <c r="Y773" i="69"/>
  <c r="X773" i="69"/>
  <c r="W773" i="69"/>
  <c r="V773" i="69"/>
  <c r="U773" i="69"/>
  <c r="AA772" i="69"/>
  <c r="Z772" i="69"/>
  <c r="Y772" i="69"/>
  <c r="X772" i="69"/>
  <c r="W772" i="69"/>
  <c r="V772" i="69"/>
  <c r="U772" i="69"/>
  <c r="AA771" i="69"/>
  <c r="Z771" i="69"/>
  <c r="Y771" i="69"/>
  <c r="X771" i="69"/>
  <c r="W771" i="69"/>
  <c r="V771" i="69"/>
  <c r="U771" i="69"/>
  <c r="AA770" i="69"/>
  <c r="Z770" i="69"/>
  <c r="Y770" i="69"/>
  <c r="X770" i="69"/>
  <c r="W770" i="69"/>
  <c r="V770" i="69"/>
  <c r="U770" i="69"/>
  <c r="AA769" i="69"/>
  <c r="Z769" i="69"/>
  <c r="Y769" i="69"/>
  <c r="X769" i="69"/>
  <c r="W769" i="69"/>
  <c r="V769" i="69"/>
  <c r="U769" i="69"/>
  <c r="AA768" i="69"/>
  <c r="Z768" i="69"/>
  <c r="Y768" i="69"/>
  <c r="X768" i="69"/>
  <c r="W768" i="69"/>
  <c r="V768" i="69"/>
  <c r="U768" i="69"/>
  <c r="AA767" i="69"/>
  <c r="Z767" i="69"/>
  <c r="Y767" i="69"/>
  <c r="X767" i="69"/>
  <c r="W767" i="69"/>
  <c r="V767" i="69"/>
  <c r="U767" i="69"/>
  <c r="AA766" i="69"/>
  <c r="Z766" i="69"/>
  <c r="Y766" i="69"/>
  <c r="X766" i="69"/>
  <c r="W766" i="69"/>
  <c r="V766" i="69"/>
  <c r="U766" i="69"/>
  <c r="AA765" i="69"/>
  <c r="Z765" i="69"/>
  <c r="Y765" i="69"/>
  <c r="X765" i="69"/>
  <c r="W765" i="69"/>
  <c r="V765" i="69"/>
  <c r="U765" i="69"/>
  <c r="AA764" i="69"/>
  <c r="Z764" i="69"/>
  <c r="Y764" i="69"/>
  <c r="X764" i="69"/>
  <c r="W764" i="69"/>
  <c r="V764" i="69"/>
  <c r="U764" i="69"/>
  <c r="AA763" i="69"/>
  <c r="Z763" i="69"/>
  <c r="Y763" i="69"/>
  <c r="X763" i="69"/>
  <c r="W763" i="69"/>
  <c r="V763" i="69"/>
  <c r="U763" i="69"/>
  <c r="AA762" i="69"/>
  <c r="Z762" i="69"/>
  <c r="Y762" i="69"/>
  <c r="X762" i="69"/>
  <c r="W762" i="69"/>
  <c r="V762" i="69"/>
  <c r="U762" i="69"/>
  <c r="AA761" i="69"/>
  <c r="Z761" i="69"/>
  <c r="Y761" i="69"/>
  <c r="X761" i="69"/>
  <c r="W761" i="69"/>
  <c r="V761" i="69"/>
  <c r="U761" i="69"/>
  <c r="AA760" i="69"/>
  <c r="Z760" i="69"/>
  <c r="Y760" i="69"/>
  <c r="X760" i="69"/>
  <c r="W760" i="69"/>
  <c r="V760" i="69"/>
  <c r="U760" i="69"/>
  <c r="AA759" i="69"/>
  <c r="Z759" i="69"/>
  <c r="Y759" i="69"/>
  <c r="X759" i="69"/>
  <c r="W759" i="69"/>
  <c r="V759" i="69"/>
  <c r="U759" i="69"/>
  <c r="AA758" i="69"/>
  <c r="Z758" i="69"/>
  <c r="Y758" i="69"/>
  <c r="X758" i="69"/>
  <c r="W758" i="69"/>
  <c r="V758" i="69"/>
  <c r="U758" i="69"/>
  <c r="AA757" i="69"/>
  <c r="Z757" i="69"/>
  <c r="Y757" i="69"/>
  <c r="X757" i="69"/>
  <c r="W757" i="69"/>
  <c r="V757" i="69"/>
  <c r="U757" i="69"/>
  <c r="AA756" i="69"/>
  <c r="Z756" i="69"/>
  <c r="Y756" i="69"/>
  <c r="X756" i="69"/>
  <c r="W756" i="69"/>
  <c r="V756" i="69"/>
  <c r="U756" i="69"/>
  <c r="AA755" i="69"/>
  <c r="Z755" i="69"/>
  <c r="Y755" i="69"/>
  <c r="X755" i="69"/>
  <c r="W755" i="69"/>
  <c r="V755" i="69"/>
  <c r="U755" i="69"/>
  <c r="AA754" i="69"/>
  <c r="Z754" i="69"/>
  <c r="Y754" i="69"/>
  <c r="X754" i="69"/>
  <c r="W754" i="69"/>
  <c r="V754" i="69"/>
  <c r="U754" i="69"/>
  <c r="AA753" i="69"/>
  <c r="Z753" i="69"/>
  <c r="Y753" i="69"/>
  <c r="X753" i="69"/>
  <c r="W753" i="69"/>
  <c r="V753" i="69"/>
  <c r="U753" i="69"/>
  <c r="AA752" i="69"/>
  <c r="Z752" i="69"/>
  <c r="Y752" i="69"/>
  <c r="X752" i="69"/>
  <c r="W752" i="69"/>
  <c r="V752" i="69"/>
  <c r="U752" i="69"/>
  <c r="AA751" i="69"/>
  <c r="Z751" i="69"/>
  <c r="Y751" i="69"/>
  <c r="X751" i="69"/>
  <c r="W751" i="69"/>
  <c r="V751" i="69"/>
  <c r="U751" i="69"/>
  <c r="AA750" i="69"/>
  <c r="Z750" i="69"/>
  <c r="Y750" i="69"/>
  <c r="X750" i="69"/>
  <c r="W750" i="69"/>
  <c r="V750" i="69"/>
  <c r="U750" i="69"/>
  <c r="AA749" i="69"/>
  <c r="Z749" i="69"/>
  <c r="Y749" i="69"/>
  <c r="X749" i="69"/>
  <c r="W749" i="69"/>
  <c r="V749" i="69"/>
  <c r="U749" i="69"/>
  <c r="AA748" i="69"/>
  <c r="Z748" i="69"/>
  <c r="Y748" i="69"/>
  <c r="X748" i="69"/>
  <c r="W748" i="69"/>
  <c r="V748" i="69"/>
  <c r="U748" i="69"/>
  <c r="AA747" i="69"/>
  <c r="Z747" i="69"/>
  <c r="Y747" i="69"/>
  <c r="X747" i="69"/>
  <c r="W747" i="69"/>
  <c r="V747" i="69"/>
  <c r="U747" i="69"/>
  <c r="AA746" i="69"/>
  <c r="Z746" i="69"/>
  <c r="Y746" i="69"/>
  <c r="X746" i="69"/>
  <c r="W746" i="69"/>
  <c r="V746" i="69"/>
  <c r="U746" i="69"/>
  <c r="AA745" i="69"/>
  <c r="Z745" i="69"/>
  <c r="Y745" i="69"/>
  <c r="X745" i="69"/>
  <c r="W745" i="69"/>
  <c r="V745" i="69"/>
  <c r="U745" i="69"/>
  <c r="AA744" i="69"/>
  <c r="Z744" i="69"/>
  <c r="Y744" i="69"/>
  <c r="X744" i="69"/>
  <c r="W744" i="69"/>
  <c r="V744" i="69"/>
  <c r="U744" i="69"/>
  <c r="AA743" i="69"/>
  <c r="Z743" i="69"/>
  <c r="Y743" i="69"/>
  <c r="X743" i="69"/>
  <c r="W743" i="69"/>
  <c r="V743" i="69"/>
  <c r="U743" i="69"/>
  <c r="AA742" i="69"/>
  <c r="Z742" i="69"/>
  <c r="Y742" i="69"/>
  <c r="X742" i="69"/>
  <c r="W742" i="69"/>
  <c r="V742" i="69"/>
  <c r="U742" i="69"/>
  <c r="AA741" i="69"/>
  <c r="Z741" i="69"/>
  <c r="Y741" i="69"/>
  <c r="X741" i="69"/>
  <c r="W741" i="69"/>
  <c r="V741" i="69"/>
  <c r="U741" i="69"/>
  <c r="AA740" i="69"/>
  <c r="Z740" i="69"/>
  <c r="Y740" i="69"/>
  <c r="X740" i="69"/>
  <c r="W740" i="69"/>
  <c r="V740" i="69"/>
  <c r="U740" i="69"/>
  <c r="AA739" i="69"/>
  <c r="Z739" i="69"/>
  <c r="Y739" i="69"/>
  <c r="X739" i="69"/>
  <c r="W739" i="69"/>
  <c r="V739" i="69"/>
  <c r="U739" i="69"/>
  <c r="AA738" i="69"/>
  <c r="Z738" i="69"/>
  <c r="Y738" i="69"/>
  <c r="X738" i="69"/>
  <c r="W738" i="69"/>
  <c r="V738" i="69"/>
  <c r="U738" i="69"/>
  <c r="AA737" i="69"/>
  <c r="Z737" i="69"/>
  <c r="Y737" i="69"/>
  <c r="X737" i="69"/>
  <c r="W737" i="69"/>
  <c r="V737" i="69"/>
  <c r="U737" i="69"/>
  <c r="AA736" i="69"/>
  <c r="Z736" i="69"/>
  <c r="Y736" i="69"/>
  <c r="X736" i="69"/>
  <c r="W736" i="69"/>
  <c r="V736" i="69"/>
  <c r="U736" i="69"/>
  <c r="AA735" i="69"/>
  <c r="Z735" i="69"/>
  <c r="Y735" i="69"/>
  <c r="X735" i="69"/>
  <c r="W735" i="69"/>
  <c r="V735" i="69"/>
  <c r="U735" i="69"/>
  <c r="AA734" i="69"/>
  <c r="Z734" i="69"/>
  <c r="Y734" i="69"/>
  <c r="X734" i="69"/>
  <c r="W734" i="69"/>
  <c r="V734" i="69"/>
  <c r="U734" i="69"/>
  <c r="AA733" i="69"/>
  <c r="Z733" i="69"/>
  <c r="Y733" i="69"/>
  <c r="X733" i="69"/>
  <c r="W733" i="69"/>
  <c r="V733" i="69"/>
  <c r="U733" i="69"/>
  <c r="AA732" i="69"/>
  <c r="Z732" i="69"/>
  <c r="Y732" i="69"/>
  <c r="X732" i="69"/>
  <c r="W732" i="69"/>
  <c r="V732" i="69"/>
  <c r="U732" i="69"/>
  <c r="AA731" i="69"/>
  <c r="Z731" i="69"/>
  <c r="Y731" i="69"/>
  <c r="X731" i="69"/>
  <c r="W731" i="69"/>
  <c r="V731" i="69"/>
  <c r="U731" i="69"/>
  <c r="AA730" i="69"/>
  <c r="Z730" i="69"/>
  <c r="Y730" i="69"/>
  <c r="X730" i="69"/>
  <c r="W730" i="69"/>
  <c r="V730" i="69"/>
  <c r="U730" i="69"/>
  <c r="AA729" i="69"/>
  <c r="Z729" i="69"/>
  <c r="Y729" i="69"/>
  <c r="X729" i="69"/>
  <c r="W729" i="69"/>
  <c r="V729" i="69"/>
  <c r="U729" i="69"/>
  <c r="AA728" i="69"/>
  <c r="Z728" i="69"/>
  <c r="Y728" i="69"/>
  <c r="X728" i="69"/>
  <c r="W728" i="69"/>
  <c r="V728" i="69"/>
  <c r="U728" i="69"/>
  <c r="AA727" i="69"/>
  <c r="Z727" i="69"/>
  <c r="Y727" i="69"/>
  <c r="X727" i="69"/>
  <c r="W727" i="69"/>
  <c r="V727" i="69"/>
  <c r="U727" i="69"/>
  <c r="AA726" i="69"/>
  <c r="Z726" i="69"/>
  <c r="Y726" i="69"/>
  <c r="X726" i="69"/>
  <c r="W726" i="69"/>
  <c r="V726" i="69"/>
  <c r="U726" i="69"/>
  <c r="AA725" i="69"/>
  <c r="Z725" i="69"/>
  <c r="Y725" i="69"/>
  <c r="X725" i="69"/>
  <c r="W725" i="69"/>
  <c r="V725" i="69"/>
  <c r="U725" i="69"/>
  <c r="AA724" i="69"/>
  <c r="Z724" i="69"/>
  <c r="Y724" i="69"/>
  <c r="X724" i="69"/>
  <c r="W724" i="69"/>
  <c r="V724" i="69"/>
  <c r="U724" i="69"/>
  <c r="AA723" i="69"/>
  <c r="Z723" i="69"/>
  <c r="Y723" i="69"/>
  <c r="X723" i="69"/>
  <c r="W723" i="69"/>
  <c r="V723" i="69"/>
  <c r="U723" i="69"/>
  <c r="AA722" i="69"/>
  <c r="Z722" i="69"/>
  <c r="Y722" i="69"/>
  <c r="X722" i="69"/>
  <c r="W722" i="69"/>
  <c r="V722" i="69"/>
  <c r="U722" i="69"/>
  <c r="AA721" i="69"/>
  <c r="Z721" i="69"/>
  <c r="Y721" i="69"/>
  <c r="X721" i="69"/>
  <c r="W721" i="69"/>
  <c r="V721" i="69"/>
  <c r="U721" i="69"/>
  <c r="AA720" i="69"/>
  <c r="Z720" i="69"/>
  <c r="Y720" i="69"/>
  <c r="X720" i="69"/>
  <c r="W720" i="69"/>
  <c r="V720" i="69"/>
  <c r="U720" i="69"/>
  <c r="AA719" i="69"/>
  <c r="Z719" i="69"/>
  <c r="Y719" i="69"/>
  <c r="X719" i="69"/>
  <c r="W719" i="69"/>
  <c r="V719" i="69"/>
  <c r="U719" i="69"/>
  <c r="AA718" i="69"/>
  <c r="Z718" i="69"/>
  <c r="Y718" i="69"/>
  <c r="X718" i="69"/>
  <c r="W718" i="69"/>
  <c r="V718" i="69"/>
  <c r="U718" i="69"/>
  <c r="AA717" i="69"/>
  <c r="Z717" i="69"/>
  <c r="Y717" i="69"/>
  <c r="X717" i="69"/>
  <c r="W717" i="69"/>
  <c r="V717" i="69"/>
  <c r="U717" i="69"/>
  <c r="AA716" i="69"/>
  <c r="Z716" i="69"/>
  <c r="Y716" i="69"/>
  <c r="X716" i="69"/>
  <c r="W716" i="69"/>
  <c r="V716" i="69"/>
  <c r="U716" i="69"/>
  <c r="AA715" i="69"/>
  <c r="Z715" i="69"/>
  <c r="Y715" i="69"/>
  <c r="X715" i="69"/>
  <c r="W715" i="69"/>
  <c r="V715" i="69"/>
  <c r="U715" i="69"/>
  <c r="AA714" i="69"/>
  <c r="Z714" i="69"/>
  <c r="Y714" i="69"/>
  <c r="X714" i="69"/>
  <c r="W714" i="69"/>
  <c r="V714" i="69"/>
  <c r="U714" i="69"/>
  <c r="AA713" i="69"/>
  <c r="Z713" i="69"/>
  <c r="Y713" i="69"/>
  <c r="X713" i="69"/>
  <c r="W713" i="69"/>
  <c r="V713" i="69"/>
  <c r="U713" i="69"/>
  <c r="AA712" i="69"/>
  <c r="Z712" i="69"/>
  <c r="Y712" i="69"/>
  <c r="X712" i="69"/>
  <c r="W712" i="69"/>
  <c r="V712" i="69"/>
  <c r="U712" i="69"/>
  <c r="AA711" i="69"/>
  <c r="Z711" i="69"/>
  <c r="Y711" i="69"/>
  <c r="X711" i="69"/>
  <c r="W711" i="69"/>
  <c r="V711" i="69"/>
  <c r="U711" i="69"/>
  <c r="AA710" i="69"/>
  <c r="Z710" i="69"/>
  <c r="Y710" i="69"/>
  <c r="X710" i="69"/>
  <c r="W710" i="69"/>
  <c r="V710" i="69"/>
  <c r="U710" i="69"/>
  <c r="AA709" i="69"/>
  <c r="Z709" i="69"/>
  <c r="Y709" i="69"/>
  <c r="X709" i="69"/>
  <c r="W709" i="69"/>
  <c r="V709" i="69"/>
  <c r="U709" i="69"/>
  <c r="AA708" i="69"/>
  <c r="Z708" i="69"/>
  <c r="Y708" i="69"/>
  <c r="X708" i="69"/>
  <c r="W708" i="69"/>
  <c r="V708" i="69"/>
  <c r="U708" i="69"/>
  <c r="AA707" i="69"/>
  <c r="Z707" i="69"/>
  <c r="Y707" i="69"/>
  <c r="X707" i="69"/>
  <c r="W707" i="69"/>
  <c r="V707" i="69"/>
  <c r="U707" i="69"/>
  <c r="AA706" i="69"/>
  <c r="Z706" i="69"/>
  <c r="Y706" i="69"/>
  <c r="X706" i="69"/>
  <c r="W706" i="69"/>
  <c r="V706" i="69"/>
  <c r="U706" i="69"/>
  <c r="AA705" i="69"/>
  <c r="Z705" i="69"/>
  <c r="Y705" i="69"/>
  <c r="X705" i="69"/>
  <c r="W705" i="69"/>
  <c r="V705" i="69"/>
  <c r="U705" i="69"/>
  <c r="AA704" i="69"/>
  <c r="Z704" i="69"/>
  <c r="Y704" i="69"/>
  <c r="X704" i="69"/>
  <c r="W704" i="69"/>
  <c r="V704" i="69"/>
  <c r="U704" i="69"/>
  <c r="AA703" i="69"/>
  <c r="Z703" i="69"/>
  <c r="Y703" i="69"/>
  <c r="X703" i="69"/>
  <c r="W703" i="69"/>
  <c r="V703" i="69"/>
  <c r="U703" i="69"/>
  <c r="AA702" i="69"/>
  <c r="Z702" i="69"/>
  <c r="Y702" i="69"/>
  <c r="X702" i="69"/>
  <c r="W702" i="69"/>
  <c r="V702" i="69"/>
  <c r="U702" i="69"/>
  <c r="AA701" i="69"/>
  <c r="Z701" i="69"/>
  <c r="Y701" i="69"/>
  <c r="X701" i="69"/>
  <c r="W701" i="69"/>
  <c r="V701" i="69"/>
  <c r="U701" i="69"/>
  <c r="AA700" i="69"/>
  <c r="Z700" i="69"/>
  <c r="Y700" i="69"/>
  <c r="X700" i="69"/>
  <c r="W700" i="69"/>
  <c r="V700" i="69"/>
  <c r="U700" i="69"/>
  <c r="AA699" i="69"/>
  <c r="Z699" i="69"/>
  <c r="Y699" i="69"/>
  <c r="X699" i="69"/>
  <c r="W699" i="69"/>
  <c r="V699" i="69"/>
  <c r="U699" i="69"/>
  <c r="AA698" i="69"/>
  <c r="Z698" i="69"/>
  <c r="Y698" i="69"/>
  <c r="X698" i="69"/>
  <c r="W698" i="69"/>
  <c r="V698" i="69"/>
  <c r="U698" i="69"/>
  <c r="AA697" i="69"/>
  <c r="Z697" i="69"/>
  <c r="Y697" i="69"/>
  <c r="X697" i="69"/>
  <c r="W697" i="69"/>
  <c r="V697" i="69"/>
  <c r="U697" i="69"/>
  <c r="AA696" i="69"/>
  <c r="Z696" i="69"/>
  <c r="Y696" i="69"/>
  <c r="X696" i="69"/>
  <c r="W696" i="69"/>
  <c r="V696" i="69"/>
  <c r="U696" i="69"/>
  <c r="AA695" i="69"/>
  <c r="Z695" i="69"/>
  <c r="Y695" i="69"/>
  <c r="X695" i="69"/>
  <c r="W695" i="69"/>
  <c r="V695" i="69"/>
  <c r="U695" i="69"/>
  <c r="AA694" i="69"/>
  <c r="Z694" i="69"/>
  <c r="Y694" i="69"/>
  <c r="X694" i="69"/>
  <c r="W694" i="69"/>
  <c r="V694" i="69"/>
  <c r="U694" i="69"/>
  <c r="AA693" i="69"/>
  <c r="Z693" i="69"/>
  <c r="Y693" i="69"/>
  <c r="X693" i="69"/>
  <c r="W693" i="69"/>
  <c r="V693" i="69"/>
  <c r="U693" i="69"/>
  <c r="AA692" i="69"/>
  <c r="Z692" i="69"/>
  <c r="Y692" i="69"/>
  <c r="X692" i="69"/>
  <c r="W692" i="69"/>
  <c r="V692" i="69"/>
  <c r="U692" i="69"/>
  <c r="AA691" i="69"/>
  <c r="Z691" i="69"/>
  <c r="Y691" i="69"/>
  <c r="X691" i="69"/>
  <c r="W691" i="69"/>
  <c r="V691" i="69"/>
  <c r="U691" i="69"/>
  <c r="AA690" i="69"/>
  <c r="Z690" i="69"/>
  <c r="Y690" i="69"/>
  <c r="X690" i="69"/>
  <c r="W690" i="69"/>
  <c r="V690" i="69"/>
  <c r="U690" i="69"/>
  <c r="AA689" i="69"/>
  <c r="Z689" i="69"/>
  <c r="Y689" i="69"/>
  <c r="X689" i="69"/>
  <c r="W689" i="69"/>
  <c r="V689" i="69"/>
  <c r="U689" i="69"/>
  <c r="AA688" i="69"/>
  <c r="Z688" i="69"/>
  <c r="Y688" i="69"/>
  <c r="X688" i="69"/>
  <c r="W688" i="69"/>
  <c r="V688" i="69"/>
  <c r="U688" i="69"/>
  <c r="AA687" i="69"/>
  <c r="Z687" i="69"/>
  <c r="Y687" i="69"/>
  <c r="X687" i="69"/>
  <c r="W687" i="69"/>
  <c r="V687" i="69"/>
  <c r="U687" i="69"/>
  <c r="AA686" i="69"/>
  <c r="Z686" i="69"/>
  <c r="Y686" i="69"/>
  <c r="X686" i="69"/>
  <c r="W686" i="69"/>
  <c r="V686" i="69"/>
  <c r="U686" i="69"/>
  <c r="AA685" i="69"/>
  <c r="Z685" i="69"/>
  <c r="Y685" i="69"/>
  <c r="X685" i="69"/>
  <c r="W685" i="69"/>
  <c r="V685" i="69"/>
  <c r="U685" i="69"/>
  <c r="AA684" i="69"/>
  <c r="Z684" i="69"/>
  <c r="Y684" i="69"/>
  <c r="X684" i="69"/>
  <c r="W684" i="69"/>
  <c r="V684" i="69"/>
  <c r="U684" i="69"/>
  <c r="AA683" i="69"/>
  <c r="Z683" i="69"/>
  <c r="Y683" i="69"/>
  <c r="X683" i="69"/>
  <c r="W683" i="69"/>
  <c r="V683" i="69"/>
  <c r="U683" i="69"/>
  <c r="AA682" i="69"/>
  <c r="Z682" i="69"/>
  <c r="Y682" i="69"/>
  <c r="X682" i="69"/>
  <c r="W682" i="69"/>
  <c r="V682" i="69"/>
  <c r="U682" i="69"/>
  <c r="AA681" i="69"/>
  <c r="Z681" i="69"/>
  <c r="Y681" i="69"/>
  <c r="X681" i="69"/>
  <c r="W681" i="69"/>
  <c r="V681" i="69"/>
  <c r="U681" i="69"/>
  <c r="AA680" i="69"/>
  <c r="Z680" i="69"/>
  <c r="Y680" i="69"/>
  <c r="X680" i="69"/>
  <c r="W680" i="69"/>
  <c r="V680" i="69"/>
  <c r="U680" i="69"/>
  <c r="AA679" i="69"/>
  <c r="Z679" i="69"/>
  <c r="Y679" i="69"/>
  <c r="X679" i="69"/>
  <c r="W679" i="69"/>
  <c r="V679" i="69"/>
  <c r="U679" i="69"/>
  <c r="AA678" i="69"/>
  <c r="Z678" i="69"/>
  <c r="Y678" i="69"/>
  <c r="X678" i="69"/>
  <c r="W678" i="69"/>
  <c r="V678" i="69"/>
  <c r="U678" i="69"/>
  <c r="AA677" i="69"/>
  <c r="Z677" i="69"/>
  <c r="Y677" i="69"/>
  <c r="X677" i="69"/>
  <c r="W677" i="69"/>
  <c r="V677" i="69"/>
  <c r="U677" i="69"/>
  <c r="AA676" i="69"/>
  <c r="Z676" i="69"/>
  <c r="Y676" i="69"/>
  <c r="X676" i="69"/>
  <c r="W676" i="69"/>
  <c r="V676" i="69"/>
  <c r="U676" i="69"/>
  <c r="AA675" i="69"/>
  <c r="Z675" i="69"/>
  <c r="Y675" i="69"/>
  <c r="X675" i="69"/>
  <c r="W675" i="69"/>
  <c r="V675" i="69"/>
  <c r="U675" i="69"/>
  <c r="AA674" i="69"/>
  <c r="Z674" i="69"/>
  <c r="Y674" i="69"/>
  <c r="X674" i="69"/>
  <c r="W674" i="69"/>
  <c r="V674" i="69"/>
  <c r="U674" i="69"/>
  <c r="AA673" i="69"/>
  <c r="Z673" i="69"/>
  <c r="Y673" i="69"/>
  <c r="X673" i="69"/>
  <c r="W673" i="69"/>
  <c r="V673" i="69"/>
  <c r="U673" i="69"/>
  <c r="AA672" i="69"/>
  <c r="Z672" i="69"/>
  <c r="Y672" i="69"/>
  <c r="X672" i="69"/>
  <c r="W672" i="69"/>
  <c r="V672" i="69"/>
  <c r="U672" i="69"/>
  <c r="AA671" i="69"/>
  <c r="Z671" i="69"/>
  <c r="Y671" i="69"/>
  <c r="X671" i="69"/>
  <c r="W671" i="69"/>
  <c r="V671" i="69"/>
  <c r="U671" i="69"/>
  <c r="AA670" i="69"/>
  <c r="Z670" i="69"/>
  <c r="Y670" i="69"/>
  <c r="X670" i="69"/>
  <c r="W670" i="69"/>
  <c r="V670" i="69"/>
  <c r="U670" i="69"/>
  <c r="AA669" i="69"/>
  <c r="Z669" i="69"/>
  <c r="Y669" i="69"/>
  <c r="X669" i="69"/>
  <c r="W669" i="69"/>
  <c r="V669" i="69"/>
  <c r="U669" i="69"/>
  <c r="AA668" i="69"/>
  <c r="Z668" i="69"/>
  <c r="Y668" i="69"/>
  <c r="X668" i="69"/>
  <c r="W668" i="69"/>
  <c r="V668" i="69"/>
  <c r="U668" i="69"/>
  <c r="AA667" i="69"/>
  <c r="Z667" i="69"/>
  <c r="Y667" i="69"/>
  <c r="X667" i="69"/>
  <c r="W667" i="69"/>
  <c r="V667" i="69"/>
  <c r="U667" i="69"/>
  <c r="AA666" i="69"/>
  <c r="Z666" i="69"/>
  <c r="Y666" i="69"/>
  <c r="X666" i="69"/>
  <c r="W666" i="69"/>
  <c r="V666" i="69"/>
  <c r="U666" i="69"/>
  <c r="AA665" i="69"/>
  <c r="Z665" i="69"/>
  <c r="Y665" i="69"/>
  <c r="X665" i="69"/>
  <c r="W665" i="69"/>
  <c r="V665" i="69"/>
  <c r="U665" i="69"/>
  <c r="AA664" i="69"/>
  <c r="Z664" i="69"/>
  <c r="Y664" i="69"/>
  <c r="X664" i="69"/>
  <c r="W664" i="69"/>
  <c r="V664" i="69"/>
  <c r="U664" i="69"/>
  <c r="AA663" i="69"/>
  <c r="Z663" i="69"/>
  <c r="Y663" i="69"/>
  <c r="X663" i="69"/>
  <c r="W663" i="69"/>
  <c r="V663" i="69"/>
  <c r="U663" i="69"/>
  <c r="AA662" i="69"/>
  <c r="Z662" i="69"/>
  <c r="Y662" i="69"/>
  <c r="X662" i="69"/>
  <c r="W662" i="69"/>
  <c r="V662" i="69"/>
  <c r="U662" i="69"/>
  <c r="AA661" i="69"/>
  <c r="Z661" i="69"/>
  <c r="Y661" i="69"/>
  <c r="X661" i="69"/>
  <c r="W661" i="69"/>
  <c r="V661" i="69"/>
  <c r="U661" i="69"/>
  <c r="AA660" i="69"/>
  <c r="Z660" i="69"/>
  <c r="Y660" i="69"/>
  <c r="X660" i="69"/>
  <c r="W660" i="69"/>
  <c r="V660" i="69"/>
  <c r="U660" i="69"/>
  <c r="AA659" i="69"/>
  <c r="Z659" i="69"/>
  <c r="Y659" i="69"/>
  <c r="X659" i="69"/>
  <c r="W659" i="69"/>
  <c r="V659" i="69"/>
  <c r="U659" i="69"/>
  <c r="AA658" i="69"/>
  <c r="Z658" i="69"/>
  <c r="Y658" i="69"/>
  <c r="X658" i="69"/>
  <c r="W658" i="69"/>
  <c r="V658" i="69"/>
  <c r="U658" i="69"/>
  <c r="AA657" i="69"/>
  <c r="Z657" i="69"/>
  <c r="Y657" i="69"/>
  <c r="X657" i="69"/>
  <c r="W657" i="69"/>
  <c r="V657" i="69"/>
  <c r="U657" i="69"/>
  <c r="AA656" i="69"/>
  <c r="Z656" i="69"/>
  <c r="Y656" i="69"/>
  <c r="X656" i="69"/>
  <c r="W656" i="69"/>
  <c r="V656" i="69"/>
  <c r="U656" i="69"/>
  <c r="AA655" i="69"/>
  <c r="Z655" i="69"/>
  <c r="Y655" i="69"/>
  <c r="X655" i="69"/>
  <c r="W655" i="69"/>
  <c r="V655" i="69"/>
  <c r="U655" i="69"/>
  <c r="AA654" i="69"/>
  <c r="Z654" i="69"/>
  <c r="Y654" i="69"/>
  <c r="X654" i="69"/>
  <c r="W654" i="69"/>
  <c r="V654" i="69"/>
  <c r="U654" i="69"/>
  <c r="AA653" i="69"/>
  <c r="Z653" i="69"/>
  <c r="Y653" i="69"/>
  <c r="X653" i="69"/>
  <c r="W653" i="69"/>
  <c r="V653" i="69"/>
  <c r="U653" i="69"/>
  <c r="AA652" i="69"/>
  <c r="Z652" i="69"/>
  <c r="Y652" i="69"/>
  <c r="X652" i="69"/>
  <c r="W652" i="69"/>
  <c r="V652" i="69"/>
  <c r="U652" i="69"/>
  <c r="AA651" i="69"/>
  <c r="Z651" i="69"/>
  <c r="Y651" i="69"/>
  <c r="X651" i="69"/>
  <c r="W651" i="69"/>
  <c r="V651" i="69"/>
  <c r="U651" i="69"/>
  <c r="AA650" i="69"/>
  <c r="Z650" i="69"/>
  <c r="Y650" i="69"/>
  <c r="X650" i="69"/>
  <c r="W650" i="69"/>
  <c r="V650" i="69"/>
  <c r="U650" i="69"/>
  <c r="AA649" i="69"/>
  <c r="Z649" i="69"/>
  <c r="Y649" i="69"/>
  <c r="X649" i="69"/>
  <c r="W649" i="69"/>
  <c r="V649" i="69"/>
  <c r="U649" i="69"/>
  <c r="AA648" i="69"/>
  <c r="Z648" i="69"/>
  <c r="Y648" i="69"/>
  <c r="X648" i="69"/>
  <c r="W648" i="69"/>
  <c r="V648" i="69"/>
  <c r="U648" i="69"/>
  <c r="AA647" i="69"/>
  <c r="Z647" i="69"/>
  <c r="Y647" i="69"/>
  <c r="X647" i="69"/>
  <c r="W647" i="69"/>
  <c r="V647" i="69"/>
  <c r="U647" i="69"/>
  <c r="AA646" i="69"/>
  <c r="Z646" i="69"/>
  <c r="Y646" i="69"/>
  <c r="X646" i="69"/>
  <c r="W646" i="69"/>
  <c r="V646" i="69"/>
  <c r="U646" i="69"/>
  <c r="AA645" i="69"/>
  <c r="Z645" i="69"/>
  <c r="Y645" i="69"/>
  <c r="X645" i="69"/>
  <c r="W645" i="69"/>
  <c r="V645" i="69"/>
  <c r="U645" i="69"/>
  <c r="AA644" i="69"/>
  <c r="Z644" i="69"/>
  <c r="Y644" i="69"/>
  <c r="X644" i="69"/>
  <c r="W644" i="69"/>
  <c r="V644" i="69"/>
  <c r="U644" i="69"/>
  <c r="AA643" i="69"/>
  <c r="Z643" i="69"/>
  <c r="Y643" i="69"/>
  <c r="X643" i="69"/>
  <c r="W643" i="69"/>
  <c r="V643" i="69"/>
  <c r="U643" i="69"/>
  <c r="AA642" i="69"/>
  <c r="Z642" i="69"/>
  <c r="Y642" i="69"/>
  <c r="X642" i="69"/>
  <c r="W642" i="69"/>
  <c r="V642" i="69"/>
  <c r="U642" i="69"/>
  <c r="AA641" i="69"/>
  <c r="Z641" i="69"/>
  <c r="Y641" i="69"/>
  <c r="X641" i="69"/>
  <c r="W641" i="69"/>
  <c r="V641" i="69"/>
  <c r="U641" i="69"/>
  <c r="AA640" i="69"/>
  <c r="Z640" i="69"/>
  <c r="Y640" i="69"/>
  <c r="X640" i="69"/>
  <c r="W640" i="69"/>
  <c r="V640" i="69"/>
  <c r="U640" i="69"/>
  <c r="AA639" i="69"/>
  <c r="Z639" i="69"/>
  <c r="Y639" i="69"/>
  <c r="X639" i="69"/>
  <c r="W639" i="69"/>
  <c r="V639" i="69"/>
  <c r="U639" i="69"/>
  <c r="AA638" i="69"/>
  <c r="Z638" i="69"/>
  <c r="Y638" i="69"/>
  <c r="X638" i="69"/>
  <c r="W638" i="69"/>
  <c r="V638" i="69"/>
  <c r="U638" i="69"/>
  <c r="AA637" i="69"/>
  <c r="Z637" i="69"/>
  <c r="Y637" i="69"/>
  <c r="X637" i="69"/>
  <c r="W637" i="69"/>
  <c r="V637" i="69"/>
  <c r="U637" i="69"/>
  <c r="AA636" i="69"/>
  <c r="Z636" i="69"/>
  <c r="Y636" i="69"/>
  <c r="X636" i="69"/>
  <c r="W636" i="69"/>
  <c r="V636" i="69"/>
  <c r="U636" i="69"/>
  <c r="AA635" i="69"/>
  <c r="Z635" i="69"/>
  <c r="Y635" i="69"/>
  <c r="X635" i="69"/>
  <c r="W635" i="69"/>
  <c r="V635" i="69"/>
  <c r="U635" i="69"/>
  <c r="AA634" i="69"/>
  <c r="Z634" i="69"/>
  <c r="Y634" i="69"/>
  <c r="X634" i="69"/>
  <c r="W634" i="69"/>
  <c r="V634" i="69"/>
  <c r="U634" i="69"/>
  <c r="AA633" i="69"/>
  <c r="Z633" i="69"/>
  <c r="Y633" i="69"/>
  <c r="X633" i="69"/>
  <c r="W633" i="69"/>
  <c r="V633" i="69"/>
  <c r="U633" i="69"/>
  <c r="AA632" i="69"/>
  <c r="Z632" i="69"/>
  <c r="Y632" i="69"/>
  <c r="X632" i="69"/>
  <c r="W632" i="69"/>
  <c r="V632" i="69"/>
  <c r="U632" i="69"/>
  <c r="AA631" i="69"/>
  <c r="Z631" i="69"/>
  <c r="Y631" i="69"/>
  <c r="X631" i="69"/>
  <c r="W631" i="69"/>
  <c r="V631" i="69"/>
  <c r="U631" i="69"/>
  <c r="AA630" i="69"/>
  <c r="Z630" i="69"/>
  <c r="Y630" i="69"/>
  <c r="X630" i="69"/>
  <c r="W630" i="69"/>
  <c r="V630" i="69"/>
  <c r="U630" i="69"/>
  <c r="AA629" i="69"/>
  <c r="Z629" i="69"/>
  <c r="Y629" i="69"/>
  <c r="X629" i="69"/>
  <c r="W629" i="69"/>
  <c r="V629" i="69"/>
  <c r="U629" i="69"/>
  <c r="AA628" i="69"/>
  <c r="Z628" i="69"/>
  <c r="Y628" i="69"/>
  <c r="X628" i="69"/>
  <c r="W628" i="69"/>
  <c r="V628" i="69"/>
  <c r="U628" i="69"/>
  <c r="AA627" i="69"/>
  <c r="Z627" i="69"/>
  <c r="Y627" i="69"/>
  <c r="X627" i="69"/>
  <c r="W627" i="69"/>
  <c r="V627" i="69"/>
  <c r="U627" i="69"/>
  <c r="AA626" i="69"/>
  <c r="Z626" i="69"/>
  <c r="Y626" i="69"/>
  <c r="X626" i="69"/>
  <c r="W626" i="69"/>
  <c r="V626" i="69"/>
  <c r="U626" i="69"/>
  <c r="AA625" i="69"/>
  <c r="Z625" i="69"/>
  <c r="Y625" i="69"/>
  <c r="X625" i="69"/>
  <c r="W625" i="69"/>
  <c r="V625" i="69"/>
  <c r="U625" i="69"/>
  <c r="AA624" i="69"/>
  <c r="Z624" i="69"/>
  <c r="Y624" i="69"/>
  <c r="X624" i="69"/>
  <c r="W624" i="69"/>
  <c r="V624" i="69"/>
  <c r="U624" i="69"/>
  <c r="AA623" i="69"/>
  <c r="Z623" i="69"/>
  <c r="Y623" i="69"/>
  <c r="X623" i="69"/>
  <c r="W623" i="69"/>
  <c r="V623" i="69"/>
  <c r="U623" i="69"/>
  <c r="AA622" i="69"/>
  <c r="Z622" i="69"/>
  <c r="Y622" i="69"/>
  <c r="X622" i="69"/>
  <c r="W622" i="69"/>
  <c r="V622" i="69"/>
  <c r="U622" i="69"/>
  <c r="AA621" i="69"/>
  <c r="Z621" i="69"/>
  <c r="Y621" i="69"/>
  <c r="X621" i="69"/>
  <c r="W621" i="69"/>
  <c r="V621" i="69"/>
  <c r="U621" i="69"/>
  <c r="AA620" i="69"/>
  <c r="Z620" i="69"/>
  <c r="Y620" i="69"/>
  <c r="X620" i="69"/>
  <c r="W620" i="69"/>
  <c r="V620" i="69"/>
  <c r="U620" i="69"/>
  <c r="AA619" i="69"/>
  <c r="Z619" i="69"/>
  <c r="Y619" i="69"/>
  <c r="X619" i="69"/>
  <c r="W619" i="69"/>
  <c r="V619" i="69"/>
  <c r="U619" i="69"/>
  <c r="AA618" i="69"/>
  <c r="Z618" i="69"/>
  <c r="Y618" i="69"/>
  <c r="X618" i="69"/>
  <c r="W618" i="69"/>
  <c r="V618" i="69"/>
  <c r="U618" i="69"/>
  <c r="AA617" i="69"/>
  <c r="Z617" i="69"/>
  <c r="Y617" i="69"/>
  <c r="X617" i="69"/>
  <c r="W617" i="69"/>
  <c r="V617" i="69"/>
  <c r="U617" i="69"/>
  <c r="AA616" i="69"/>
  <c r="Z616" i="69"/>
  <c r="Y616" i="69"/>
  <c r="X616" i="69"/>
  <c r="W616" i="69"/>
  <c r="V616" i="69"/>
  <c r="U616" i="69"/>
  <c r="AA615" i="69"/>
  <c r="Z615" i="69"/>
  <c r="Y615" i="69"/>
  <c r="X615" i="69"/>
  <c r="W615" i="69"/>
  <c r="V615" i="69"/>
  <c r="U615" i="69"/>
  <c r="AA614" i="69"/>
  <c r="Z614" i="69"/>
  <c r="Y614" i="69"/>
  <c r="X614" i="69"/>
  <c r="W614" i="69"/>
  <c r="V614" i="69"/>
  <c r="U614" i="69"/>
  <c r="AA613" i="69"/>
  <c r="Z613" i="69"/>
  <c r="Y613" i="69"/>
  <c r="X613" i="69"/>
  <c r="W613" i="69"/>
  <c r="V613" i="69"/>
  <c r="U613" i="69"/>
  <c r="AA612" i="69"/>
  <c r="Z612" i="69"/>
  <c r="Y612" i="69"/>
  <c r="X612" i="69"/>
  <c r="W612" i="69"/>
  <c r="V612" i="69"/>
  <c r="U612" i="69"/>
  <c r="AA611" i="69"/>
  <c r="Z611" i="69"/>
  <c r="Y611" i="69"/>
  <c r="X611" i="69"/>
  <c r="W611" i="69"/>
  <c r="V611" i="69"/>
  <c r="U611" i="69"/>
  <c r="AA610" i="69"/>
  <c r="Z610" i="69"/>
  <c r="Y610" i="69"/>
  <c r="X610" i="69"/>
  <c r="W610" i="69"/>
  <c r="V610" i="69"/>
  <c r="U610" i="69"/>
  <c r="AA609" i="69"/>
  <c r="Z609" i="69"/>
  <c r="Y609" i="69"/>
  <c r="X609" i="69"/>
  <c r="W609" i="69"/>
  <c r="V609" i="69"/>
  <c r="U609" i="69"/>
  <c r="AA608" i="69"/>
  <c r="Z608" i="69"/>
  <c r="Y608" i="69"/>
  <c r="X608" i="69"/>
  <c r="W608" i="69"/>
  <c r="V608" i="69"/>
  <c r="U608" i="69"/>
  <c r="AA607" i="69"/>
  <c r="Z607" i="69"/>
  <c r="Y607" i="69"/>
  <c r="X607" i="69"/>
  <c r="W607" i="69"/>
  <c r="V607" i="69"/>
  <c r="U607" i="69"/>
  <c r="AA606" i="69"/>
  <c r="Z606" i="69"/>
  <c r="Y606" i="69"/>
  <c r="X606" i="69"/>
  <c r="W606" i="69"/>
  <c r="V606" i="69"/>
  <c r="U606" i="69"/>
  <c r="AA605" i="69"/>
  <c r="Z605" i="69"/>
  <c r="Y605" i="69"/>
  <c r="X605" i="69"/>
  <c r="W605" i="69"/>
  <c r="V605" i="69"/>
  <c r="U605" i="69"/>
  <c r="AA604" i="69"/>
  <c r="Z604" i="69"/>
  <c r="Y604" i="69"/>
  <c r="X604" i="69"/>
  <c r="W604" i="69"/>
  <c r="V604" i="69"/>
  <c r="U604" i="69"/>
  <c r="AA603" i="69"/>
  <c r="Z603" i="69"/>
  <c r="Y603" i="69"/>
  <c r="X603" i="69"/>
  <c r="W603" i="69"/>
  <c r="V603" i="69"/>
  <c r="U603" i="69"/>
  <c r="AA602" i="69"/>
  <c r="Z602" i="69"/>
  <c r="Y602" i="69"/>
  <c r="X602" i="69"/>
  <c r="W602" i="69"/>
  <c r="V602" i="69"/>
  <c r="U602" i="69"/>
  <c r="AA601" i="69"/>
  <c r="Z601" i="69"/>
  <c r="Y601" i="69"/>
  <c r="X601" i="69"/>
  <c r="W601" i="69"/>
  <c r="V601" i="69"/>
  <c r="U601" i="69"/>
  <c r="AA600" i="69"/>
  <c r="Z600" i="69"/>
  <c r="Y600" i="69"/>
  <c r="X600" i="69"/>
  <c r="W600" i="69"/>
  <c r="V600" i="69"/>
  <c r="U600" i="69"/>
  <c r="AA599" i="69"/>
  <c r="Z599" i="69"/>
  <c r="Y599" i="69"/>
  <c r="X599" i="69"/>
  <c r="W599" i="69"/>
  <c r="V599" i="69"/>
  <c r="U599" i="69"/>
  <c r="AA598" i="69"/>
  <c r="Z598" i="69"/>
  <c r="Y598" i="69"/>
  <c r="X598" i="69"/>
  <c r="W598" i="69"/>
  <c r="V598" i="69"/>
  <c r="U598" i="69"/>
  <c r="AA597" i="69"/>
  <c r="Z597" i="69"/>
  <c r="Y597" i="69"/>
  <c r="X597" i="69"/>
  <c r="W597" i="69"/>
  <c r="V597" i="69"/>
  <c r="U597" i="69"/>
  <c r="AA596" i="69"/>
  <c r="Z596" i="69"/>
  <c r="Y596" i="69"/>
  <c r="X596" i="69"/>
  <c r="W596" i="69"/>
  <c r="V596" i="69"/>
  <c r="U596" i="69"/>
  <c r="AA595" i="69"/>
  <c r="Z595" i="69"/>
  <c r="Y595" i="69"/>
  <c r="X595" i="69"/>
  <c r="W595" i="69"/>
  <c r="V595" i="69"/>
  <c r="U595" i="69"/>
  <c r="AA594" i="69"/>
  <c r="Z594" i="69"/>
  <c r="Y594" i="69"/>
  <c r="X594" i="69"/>
  <c r="W594" i="69"/>
  <c r="V594" i="69"/>
  <c r="U594" i="69"/>
  <c r="AA593" i="69"/>
  <c r="Z593" i="69"/>
  <c r="Y593" i="69"/>
  <c r="X593" i="69"/>
  <c r="W593" i="69"/>
  <c r="V593" i="69"/>
  <c r="U593" i="69"/>
  <c r="AA592" i="69"/>
  <c r="Z592" i="69"/>
  <c r="Y592" i="69"/>
  <c r="X592" i="69"/>
  <c r="W592" i="69"/>
  <c r="V592" i="69"/>
  <c r="U592" i="69"/>
  <c r="AA591" i="69"/>
  <c r="Z591" i="69"/>
  <c r="Y591" i="69"/>
  <c r="X591" i="69"/>
  <c r="W591" i="69"/>
  <c r="V591" i="69"/>
  <c r="U591" i="69"/>
  <c r="AA590" i="69"/>
  <c r="Z590" i="69"/>
  <c r="Y590" i="69"/>
  <c r="X590" i="69"/>
  <c r="W590" i="69"/>
  <c r="V590" i="69"/>
  <c r="U590" i="69"/>
  <c r="AA589" i="69"/>
  <c r="Z589" i="69"/>
  <c r="Y589" i="69"/>
  <c r="X589" i="69"/>
  <c r="W589" i="69"/>
  <c r="V589" i="69"/>
  <c r="U589" i="69"/>
  <c r="AA588" i="69"/>
  <c r="Z588" i="69"/>
  <c r="Y588" i="69"/>
  <c r="X588" i="69"/>
  <c r="W588" i="69"/>
  <c r="V588" i="69"/>
  <c r="U588" i="69"/>
  <c r="AA587" i="69"/>
  <c r="Z587" i="69"/>
  <c r="Y587" i="69"/>
  <c r="X587" i="69"/>
  <c r="W587" i="69"/>
  <c r="V587" i="69"/>
  <c r="U587" i="69"/>
  <c r="AA586" i="69"/>
  <c r="Z586" i="69"/>
  <c r="Y586" i="69"/>
  <c r="X586" i="69"/>
  <c r="W586" i="69"/>
  <c r="V586" i="69"/>
  <c r="U586" i="69"/>
  <c r="AA585" i="69"/>
  <c r="Z585" i="69"/>
  <c r="Y585" i="69"/>
  <c r="X585" i="69"/>
  <c r="W585" i="69"/>
  <c r="V585" i="69"/>
  <c r="U585" i="69"/>
  <c r="AA584" i="69"/>
  <c r="Z584" i="69"/>
  <c r="Y584" i="69"/>
  <c r="X584" i="69"/>
  <c r="W584" i="69"/>
  <c r="V584" i="69"/>
  <c r="U584" i="69"/>
  <c r="AA583" i="69"/>
  <c r="Z583" i="69"/>
  <c r="Y583" i="69"/>
  <c r="X583" i="69"/>
  <c r="W583" i="69"/>
  <c r="V583" i="69"/>
  <c r="U583" i="69"/>
  <c r="AA582" i="69"/>
  <c r="Z582" i="69"/>
  <c r="Y582" i="69"/>
  <c r="X582" i="69"/>
  <c r="W582" i="69"/>
  <c r="V582" i="69"/>
  <c r="U582" i="69"/>
  <c r="AA581" i="69"/>
  <c r="Z581" i="69"/>
  <c r="Y581" i="69"/>
  <c r="X581" i="69"/>
  <c r="W581" i="69"/>
  <c r="V581" i="69"/>
  <c r="U581" i="69"/>
  <c r="AA580" i="69"/>
  <c r="Z580" i="69"/>
  <c r="Y580" i="69"/>
  <c r="X580" i="69"/>
  <c r="W580" i="69"/>
  <c r="V580" i="69"/>
  <c r="U580" i="69"/>
  <c r="AA579" i="69"/>
  <c r="Z579" i="69"/>
  <c r="Y579" i="69"/>
  <c r="X579" i="69"/>
  <c r="W579" i="69"/>
  <c r="V579" i="69"/>
  <c r="U579" i="69"/>
  <c r="AA578" i="69"/>
  <c r="Z578" i="69"/>
  <c r="Y578" i="69"/>
  <c r="X578" i="69"/>
  <c r="W578" i="69"/>
  <c r="V578" i="69"/>
  <c r="U578" i="69"/>
  <c r="AA577" i="69"/>
  <c r="Z577" i="69"/>
  <c r="Y577" i="69"/>
  <c r="X577" i="69"/>
  <c r="W577" i="69"/>
  <c r="V577" i="69"/>
  <c r="U577" i="69"/>
  <c r="AA576" i="69"/>
  <c r="Z576" i="69"/>
  <c r="Y576" i="69"/>
  <c r="X576" i="69"/>
  <c r="W576" i="69"/>
  <c r="V576" i="69"/>
  <c r="U576" i="69"/>
  <c r="AA575" i="69"/>
  <c r="Z575" i="69"/>
  <c r="Y575" i="69"/>
  <c r="X575" i="69"/>
  <c r="W575" i="69"/>
  <c r="V575" i="69"/>
  <c r="U575" i="69"/>
  <c r="AA574" i="69"/>
  <c r="Z574" i="69"/>
  <c r="Y574" i="69"/>
  <c r="X574" i="69"/>
  <c r="W574" i="69"/>
  <c r="V574" i="69"/>
  <c r="U574" i="69"/>
  <c r="AA573" i="69"/>
  <c r="Z573" i="69"/>
  <c r="Y573" i="69"/>
  <c r="X573" i="69"/>
  <c r="W573" i="69"/>
  <c r="V573" i="69"/>
  <c r="U573" i="69"/>
  <c r="AA572" i="69"/>
  <c r="Z572" i="69"/>
  <c r="Y572" i="69"/>
  <c r="X572" i="69"/>
  <c r="W572" i="69"/>
  <c r="V572" i="69"/>
  <c r="U572" i="69"/>
  <c r="AA571" i="69"/>
  <c r="Z571" i="69"/>
  <c r="Y571" i="69"/>
  <c r="X571" i="69"/>
  <c r="W571" i="69"/>
  <c r="V571" i="69"/>
  <c r="U571" i="69"/>
  <c r="AA570" i="69"/>
  <c r="Z570" i="69"/>
  <c r="Y570" i="69"/>
  <c r="X570" i="69"/>
  <c r="W570" i="69"/>
  <c r="V570" i="69"/>
  <c r="U570" i="69"/>
  <c r="AA569" i="69"/>
  <c r="Z569" i="69"/>
  <c r="Y569" i="69"/>
  <c r="X569" i="69"/>
  <c r="W569" i="69"/>
  <c r="V569" i="69"/>
  <c r="U569" i="69"/>
  <c r="AA568" i="69"/>
  <c r="Z568" i="69"/>
  <c r="Y568" i="69"/>
  <c r="X568" i="69"/>
  <c r="W568" i="69"/>
  <c r="V568" i="69"/>
  <c r="U568" i="69"/>
  <c r="AA567" i="69"/>
  <c r="Z567" i="69"/>
  <c r="Y567" i="69"/>
  <c r="X567" i="69"/>
  <c r="W567" i="69"/>
  <c r="V567" i="69"/>
  <c r="U567" i="69"/>
  <c r="AA566" i="69"/>
  <c r="Z566" i="69"/>
  <c r="Y566" i="69"/>
  <c r="X566" i="69"/>
  <c r="W566" i="69"/>
  <c r="V566" i="69"/>
  <c r="U566" i="69"/>
  <c r="AA565" i="69"/>
  <c r="Z565" i="69"/>
  <c r="Y565" i="69"/>
  <c r="X565" i="69"/>
  <c r="W565" i="69"/>
  <c r="V565" i="69"/>
  <c r="U565" i="69"/>
  <c r="AA564" i="69"/>
  <c r="Z564" i="69"/>
  <c r="Y564" i="69"/>
  <c r="X564" i="69"/>
  <c r="W564" i="69"/>
  <c r="V564" i="69"/>
  <c r="U564" i="69"/>
  <c r="AA563" i="69"/>
  <c r="Z563" i="69"/>
  <c r="Y563" i="69"/>
  <c r="X563" i="69"/>
  <c r="W563" i="69"/>
  <c r="V563" i="69"/>
  <c r="U563" i="69"/>
  <c r="AA562" i="69"/>
  <c r="Z562" i="69"/>
  <c r="Y562" i="69"/>
  <c r="X562" i="69"/>
  <c r="W562" i="69"/>
  <c r="V562" i="69"/>
  <c r="U562" i="69"/>
  <c r="AA561" i="69"/>
  <c r="Z561" i="69"/>
  <c r="Y561" i="69"/>
  <c r="X561" i="69"/>
  <c r="W561" i="69"/>
  <c r="V561" i="69"/>
  <c r="U561" i="69"/>
  <c r="AA560" i="69"/>
  <c r="Z560" i="69"/>
  <c r="Y560" i="69"/>
  <c r="X560" i="69"/>
  <c r="W560" i="69"/>
  <c r="V560" i="69"/>
  <c r="U560" i="69"/>
  <c r="AA559" i="69"/>
  <c r="Z559" i="69"/>
  <c r="Y559" i="69"/>
  <c r="X559" i="69"/>
  <c r="W559" i="69"/>
  <c r="V559" i="69"/>
  <c r="U559" i="69"/>
  <c r="AA558" i="69"/>
  <c r="Z558" i="69"/>
  <c r="Y558" i="69"/>
  <c r="X558" i="69"/>
  <c r="W558" i="69"/>
  <c r="V558" i="69"/>
  <c r="U558" i="69"/>
  <c r="AA557" i="69"/>
  <c r="Z557" i="69"/>
  <c r="Y557" i="69"/>
  <c r="X557" i="69"/>
  <c r="W557" i="69"/>
  <c r="V557" i="69"/>
  <c r="U557" i="69"/>
  <c r="AA556" i="69"/>
  <c r="Z556" i="69"/>
  <c r="Y556" i="69"/>
  <c r="X556" i="69"/>
  <c r="W556" i="69"/>
  <c r="V556" i="69"/>
  <c r="U556" i="69"/>
  <c r="AA555" i="69"/>
  <c r="Z555" i="69"/>
  <c r="Y555" i="69"/>
  <c r="X555" i="69"/>
  <c r="W555" i="69"/>
  <c r="V555" i="69"/>
  <c r="U555" i="69"/>
  <c r="AA554" i="69"/>
  <c r="Z554" i="69"/>
  <c r="Y554" i="69"/>
  <c r="X554" i="69"/>
  <c r="W554" i="69"/>
  <c r="V554" i="69"/>
  <c r="U554" i="69"/>
  <c r="AA553" i="69"/>
  <c r="Z553" i="69"/>
  <c r="Y553" i="69"/>
  <c r="X553" i="69"/>
  <c r="W553" i="69"/>
  <c r="V553" i="69"/>
  <c r="U553" i="69"/>
  <c r="AA552" i="69"/>
  <c r="Z552" i="69"/>
  <c r="Y552" i="69"/>
  <c r="X552" i="69"/>
  <c r="W552" i="69"/>
  <c r="V552" i="69"/>
  <c r="U552" i="69"/>
  <c r="AA551" i="69"/>
  <c r="Z551" i="69"/>
  <c r="Y551" i="69"/>
  <c r="X551" i="69"/>
  <c r="W551" i="69"/>
  <c r="V551" i="69"/>
  <c r="U551" i="69"/>
  <c r="AA550" i="69"/>
  <c r="Z550" i="69"/>
  <c r="Y550" i="69"/>
  <c r="X550" i="69"/>
  <c r="W550" i="69"/>
  <c r="V550" i="69"/>
  <c r="U550" i="69"/>
  <c r="AA549" i="69"/>
  <c r="Z549" i="69"/>
  <c r="Y549" i="69"/>
  <c r="X549" i="69"/>
  <c r="W549" i="69"/>
  <c r="V549" i="69"/>
  <c r="U549" i="69"/>
  <c r="AA548" i="69"/>
  <c r="Z548" i="69"/>
  <c r="Y548" i="69"/>
  <c r="X548" i="69"/>
  <c r="W548" i="69"/>
  <c r="V548" i="69"/>
  <c r="U548" i="69"/>
  <c r="AA547" i="69"/>
  <c r="Z547" i="69"/>
  <c r="Y547" i="69"/>
  <c r="X547" i="69"/>
  <c r="W547" i="69"/>
  <c r="V547" i="69"/>
  <c r="U547" i="69"/>
  <c r="AA546" i="69"/>
  <c r="Z546" i="69"/>
  <c r="Y546" i="69"/>
  <c r="X546" i="69"/>
  <c r="W546" i="69"/>
  <c r="V546" i="69"/>
  <c r="U546" i="69"/>
  <c r="AA545" i="69"/>
  <c r="Z545" i="69"/>
  <c r="Y545" i="69"/>
  <c r="X545" i="69"/>
  <c r="W545" i="69"/>
  <c r="V545" i="69"/>
  <c r="U545" i="69"/>
  <c r="AA544" i="69"/>
  <c r="Z544" i="69"/>
  <c r="Y544" i="69"/>
  <c r="X544" i="69"/>
  <c r="W544" i="69"/>
  <c r="V544" i="69"/>
  <c r="U544" i="69"/>
  <c r="AA543" i="69"/>
  <c r="Z543" i="69"/>
  <c r="Y543" i="69"/>
  <c r="X543" i="69"/>
  <c r="W543" i="69"/>
  <c r="V543" i="69"/>
  <c r="U543" i="69"/>
  <c r="AA542" i="69"/>
  <c r="Z542" i="69"/>
  <c r="Y542" i="69"/>
  <c r="X542" i="69"/>
  <c r="W542" i="69"/>
  <c r="V542" i="69"/>
  <c r="U542" i="69"/>
  <c r="AA541" i="69"/>
  <c r="Z541" i="69"/>
  <c r="Y541" i="69"/>
  <c r="X541" i="69"/>
  <c r="W541" i="69"/>
  <c r="V541" i="69"/>
  <c r="U541" i="69"/>
  <c r="AA540" i="69"/>
  <c r="Z540" i="69"/>
  <c r="Y540" i="69"/>
  <c r="X540" i="69"/>
  <c r="W540" i="69"/>
  <c r="V540" i="69"/>
  <c r="U540" i="69"/>
  <c r="AA539" i="69"/>
  <c r="Z539" i="69"/>
  <c r="Y539" i="69"/>
  <c r="X539" i="69"/>
  <c r="W539" i="69"/>
  <c r="V539" i="69"/>
  <c r="U539" i="69"/>
  <c r="AA538" i="69"/>
  <c r="Z538" i="69"/>
  <c r="Y538" i="69"/>
  <c r="X538" i="69"/>
  <c r="W538" i="69"/>
  <c r="V538" i="69"/>
  <c r="U538" i="69"/>
  <c r="AA537" i="69"/>
  <c r="Z537" i="69"/>
  <c r="Y537" i="69"/>
  <c r="X537" i="69"/>
  <c r="W537" i="69"/>
  <c r="V537" i="69"/>
  <c r="U537" i="69"/>
  <c r="AA536" i="69"/>
  <c r="Z536" i="69"/>
  <c r="Y536" i="69"/>
  <c r="X536" i="69"/>
  <c r="W536" i="69"/>
  <c r="V536" i="69"/>
  <c r="U536" i="69"/>
  <c r="AA535" i="69"/>
  <c r="Z535" i="69"/>
  <c r="Y535" i="69"/>
  <c r="X535" i="69"/>
  <c r="W535" i="69"/>
  <c r="V535" i="69"/>
  <c r="U535" i="69"/>
  <c r="AA534" i="69"/>
  <c r="Z534" i="69"/>
  <c r="Y534" i="69"/>
  <c r="X534" i="69"/>
  <c r="W534" i="69"/>
  <c r="V534" i="69"/>
  <c r="U534" i="69"/>
  <c r="AA533" i="69"/>
  <c r="Z533" i="69"/>
  <c r="Y533" i="69"/>
  <c r="X533" i="69"/>
  <c r="W533" i="69"/>
  <c r="V533" i="69"/>
  <c r="U533" i="69"/>
  <c r="AA532" i="69"/>
  <c r="Z532" i="69"/>
  <c r="Y532" i="69"/>
  <c r="X532" i="69"/>
  <c r="W532" i="69"/>
  <c r="V532" i="69"/>
  <c r="U532" i="69"/>
  <c r="AA531" i="69"/>
  <c r="Z531" i="69"/>
  <c r="Y531" i="69"/>
  <c r="X531" i="69"/>
  <c r="W531" i="69"/>
  <c r="V531" i="69"/>
  <c r="U531" i="69"/>
  <c r="AA530" i="69"/>
  <c r="Z530" i="69"/>
  <c r="Y530" i="69"/>
  <c r="X530" i="69"/>
  <c r="W530" i="69"/>
  <c r="V530" i="69"/>
  <c r="U530" i="69"/>
  <c r="AA529" i="69"/>
  <c r="Z529" i="69"/>
  <c r="Y529" i="69"/>
  <c r="X529" i="69"/>
  <c r="W529" i="69"/>
  <c r="V529" i="69"/>
  <c r="U529" i="69"/>
  <c r="AA528" i="69"/>
  <c r="Z528" i="69"/>
  <c r="Y528" i="69"/>
  <c r="X528" i="69"/>
  <c r="W528" i="69"/>
  <c r="V528" i="69"/>
  <c r="U528" i="69"/>
  <c r="AA527" i="69"/>
  <c r="Z527" i="69"/>
  <c r="Y527" i="69"/>
  <c r="X527" i="69"/>
  <c r="W527" i="69"/>
  <c r="V527" i="69"/>
  <c r="U527" i="69"/>
  <c r="AA526" i="69"/>
  <c r="Z526" i="69"/>
  <c r="Y526" i="69"/>
  <c r="X526" i="69"/>
  <c r="W526" i="69"/>
  <c r="V526" i="69"/>
  <c r="U526" i="69"/>
  <c r="AA525" i="69"/>
  <c r="Z525" i="69"/>
  <c r="Y525" i="69"/>
  <c r="X525" i="69"/>
  <c r="W525" i="69"/>
  <c r="V525" i="69"/>
  <c r="U525" i="69"/>
  <c r="AA524" i="69"/>
  <c r="Z524" i="69"/>
  <c r="Y524" i="69"/>
  <c r="X524" i="69"/>
  <c r="W524" i="69"/>
  <c r="V524" i="69"/>
  <c r="U524" i="69"/>
  <c r="AA523" i="69"/>
  <c r="Z523" i="69"/>
  <c r="Y523" i="69"/>
  <c r="X523" i="69"/>
  <c r="W523" i="69"/>
  <c r="V523" i="69"/>
  <c r="U523" i="69"/>
  <c r="AA522" i="69"/>
  <c r="Z522" i="69"/>
  <c r="Y522" i="69"/>
  <c r="X522" i="69"/>
  <c r="W522" i="69"/>
  <c r="V522" i="69"/>
  <c r="U522" i="69"/>
  <c r="AA521" i="69"/>
  <c r="Z521" i="69"/>
  <c r="Y521" i="69"/>
  <c r="X521" i="69"/>
  <c r="W521" i="69"/>
  <c r="V521" i="69"/>
  <c r="U521" i="69"/>
  <c r="AA520" i="69"/>
  <c r="Z520" i="69"/>
  <c r="Y520" i="69"/>
  <c r="X520" i="69"/>
  <c r="W520" i="69"/>
  <c r="V520" i="69"/>
  <c r="U520" i="69"/>
  <c r="AA519" i="69"/>
  <c r="Z519" i="69"/>
  <c r="Y519" i="69"/>
  <c r="X519" i="69"/>
  <c r="W519" i="69"/>
  <c r="V519" i="69"/>
  <c r="U519" i="69"/>
  <c r="AA518" i="69"/>
  <c r="Z518" i="69"/>
  <c r="Y518" i="69"/>
  <c r="X518" i="69"/>
  <c r="W518" i="69"/>
  <c r="V518" i="69"/>
  <c r="U518" i="69"/>
  <c r="AA517" i="69"/>
  <c r="Z517" i="69"/>
  <c r="Y517" i="69"/>
  <c r="X517" i="69"/>
  <c r="W517" i="69"/>
  <c r="V517" i="69"/>
  <c r="U517" i="69"/>
  <c r="AA516" i="69"/>
  <c r="Z516" i="69"/>
  <c r="Y516" i="69"/>
  <c r="X516" i="69"/>
  <c r="W516" i="69"/>
  <c r="V516" i="69"/>
  <c r="U516" i="69"/>
  <c r="AA515" i="69"/>
  <c r="Z515" i="69"/>
  <c r="Y515" i="69"/>
  <c r="X515" i="69"/>
  <c r="W515" i="69"/>
  <c r="V515" i="69"/>
  <c r="U515" i="69"/>
  <c r="AA514" i="69"/>
  <c r="Z514" i="69"/>
  <c r="Y514" i="69"/>
  <c r="X514" i="69"/>
  <c r="W514" i="69"/>
  <c r="V514" i="69"/>
  <c r="U514" i="69"/>
  <c r="AA513" i="69"/>
  <c r="Z513" i="69"/>
  <c r="Y513" i="69"/>
  <c r="X513" i="69"/>
  <c r="W513" i="69"/>
  <c r="V513" i="69"/>
  <c r="U513" i="69"/>
  <c r="AA512" i="69"/>
  <c r="Z512" i="69"/>
  <c r="Y512" i="69"/>
  <c r="X512" i="69"/>
  <c r="W512" i="69"/>
  <c r="V512" i="69"/>
  <c r="U512" i="69"/>
  <c r="AA511" i="69"/>
  <c r="Z511" i="69"/>
  <c r="Y511" i="69"/>
  <c r="X511" i="69"/>
  <c r="W511" i="69"/>
  <c r="V511" i="69"/>
  <c r="U511" i="69"/>
  <c r="AA510" i="69"/>
  <c r="Z510" i="69"/>
  <c r="Y510" i="69"/>
  <c r="X510" i="69"/>
  <c r="W510" i="69"/>
  <c r="V510" i="69"/>
  <c r="U510" i="69"/>
  <c r="AA509" i="69"/>
  <c r="Z509" i="69"/>
  <c r="Y509" i="69"/>
  <c r="X509" i="69"/>
  <c r="W509" i="69"/>
  <c r="V509" i="69"/>
  <c r="U509" i="69"/>
  <c r="AA508" i="69"/>
  <c r="Z508" i="69"/>
  <c r="Y508" i="69"/>
  <c r="X508" i="69"/>
  <c r="W508" i="69"/>
  <c r="V508" i="69"/>
  <c r="U508" i="69"/>
  <c r="AA507" i="69"/>
  <c r="Z507" i="69"/>
  <c r="Y507" i="69"/>
  <c r="X507" i="69"/>
  <c r="W507" i="69"/>
  <c r="V507" i="69"/>
  <c r="U507" i="69"/>
  <c r="AA506" i="69"/>
  <c r="Z506" i="69"/>
  <c r="Y506" i="69"/>
  <c r="X506" i="69"/>
  <c r="W506" i="69"/>
  <c r="V506" i="69"/>
  <c r="U506" i="69"/>
  <c r="AA505" i="69"/>
  <c r="Z505" i="69"/>
  <c r="Y505" i="69"/>
  <c r="X505" i="69"/>
  <c r="W505" i="69"/>
  <c r="V505" i="69"/>
  <c r="U505" i="69"/>
  <c r="AA504" i="69"/>
  <c r="Z504" i="69"/>
  <c r="Y504" i="69"/>
  <c r="X504" i="69"/>
  <c r="W504" i="69"/>
  <c r="V504" i="69"/>
  <c r="U504" i="69"/>
  <c r="AA503" i="69"/>
  <c r="Z503" i="69"/>
  <c r="Y503" i="69"/>
  <c r="X503" i="69"/>
  <c r="W503" i="69"/>
  <c r="V503" i="69"/>
  <c r="U503" i="69"/>
  <c r="AA502" i="69"/>
  <c r="Z502" i="69"/>
  <c r="Y502" i="69"/>
  <c r="X502" i="69"/>
  <c r="W502" i="69"/>
  <c r="V502" i="69"/>
  <c r="U502" i="69"/>
  <c r="AA501" i="69"/>
  <c r="Z501" i="69"/>
  <c r="Y501" i="69"/>
  <c r="X501" i="69"/>
  <c r="W501" i="69"/>
  <c r="V501" i="69"/>
  <c r="U501" i="69"/>
  <c r="AA500" i="69"/>
  <c r="Z500" i="69"/>
  <c r="Y500" i="69"/>
  <c r="X500" i="69"/>
  <c r="W500" i="69"/>
  <c r="V500" i="69"/>
  <c r="U500" i="69"/>
  <c r="AA499" i="69"/>
  <c r="Z499" i="69"/>
  <c r="Y499" i="69"/>
  <c r="X499" i="69"/>
  <c r="W499" i="69"/>
  <c r="V499" i="69"/>
  <c r="U499" i="69"/>
  <c r="AA498" i="69"/>
  <c r="Z498" i="69"/>
  <c r="Y498" i="69"/>
  <c r="X498" i="69"/>
  <c r="W498" i="69"/>
  <c r="V498" i="69"/>
  <c r="U498" i="69"/>
  <c r="AA497" i="69"/>
  <c r="Z497" i="69"/>
  <c r="Y497" i="69"/>
  <c r="X497" i="69"/>
  <c r="W497" i="69"/>
  <c r="V497" i="69"/>
  <c r="U497" i="69"/>
  <c r="AA496" i="69"/>
  <c r="Z496" i="69"/>
  <c r="Y496" i="69"/>
  <c r="X496" i="69"/>
  <c r="W496" i="69"/>
  <c r="V496" i="69"/>
  <c r="U496" i="69"/>
  <c r="AA495" i="69"/>
  <c r="Z495" i="69"/>
  <c r="Y495" i="69"/>
  <c r="X495" i="69"/>
  <c r="W495" i="69"/>
  <c r="V495" i="69"/>
  <c r="U495" i="69"/>
  <c r="AA494" i="69"/>
  <c r="Z494" i="69"/>
  <c r="Y494" i="69"/>
  <c r="X494" i="69"/>
  <c r="W494" i="69"/>
  <c r="V494" i="69"/>
  <c r="U494" i="69"/>
  <c r="AA493" i="69"/>
  <c r="Z493" i="69"/>
  <c r="Y493" i="69"/>
  <c r="X493" i="69"/>
  <c r="W493" i="69"/>
  <c r="V493" i="69"/>
  <c r="U493" i="69"/>
  <c r="AA492" i="69"/>
  <c r="Z492" i="69"/>
  <c r="Y492" i="69"/>
  <c r="X492" i="69"/>
  <c r="W492" i="69"/>
  <c r="V492" i="69"/>
  <c r="U492" i="69"/>
  <c r="AA491" i="69"/>
  <c r="Z491" i="69"/>
  <c r="Y491" i="69"/>
  <c r="X491" i="69"/>
  <c r="W491" i="69"/>
  <c r="V491" i="69"/>
  <c r="U491" i="69"/>
  <c r="AA490" i="69"/>
  <c r="Z490" i="69"/>
  <c r="Y490" i="69"/>
  <c r="X490" i="69"/>
  <c r="W490" i="69"/>
  <c r="V490" i="69"/>
  <c r="U490" i="69"/>
  <c r="AA489" i="69"/>
  <c r="Z489" i="69"/>
  <c r="Y489" i="69"/>
  <c r="X489" i="69"/>
  <c r="W489" i="69"/>
  <c r="V489" i="69"/>
  <c r="U489" i="69"/>
  <c r="AA488" i="69"/>
  <c r="Z488" i="69"/>
  <c r="Y488" i="69"/>
  <c r="X488" i="69"/>
  <c r="W488" i="69"/>
  <c r="V488" i="69"/>
  <c r="U488" i="69"/>
  <c r="AA487" i="69"/>
  <c r="Z487" i="69"/>
  <c r="Y487" i="69"/>
  <c r="X487" i="69"/>
  <c r="W487" i="69"/>
  <c r="V487" i="69"/>
  <c r="U487" i="69"/>
  <c r="AA486" i="69"/>
  <c r="Z486" i="69"/>
  <c r="Y486" i="69"/>
  <c r="X486" i="69"/>
  <c r="W486" i="69"/>
  <c r="V486" i="69"/>
  <c r="U486" i="69"/>
  <c r="AA485" i="69"/>
  <c r="Z485" i="69"/>
  <c r="Y485" i="69"/>
  <c r="X485" i="69"/>
  <c r="W485" i="69"/>
  <c r="V485" i="69"/>
  <c r="U485" i="69"/>
  <c r="AA484" i="69"/>
  <c r="Z484" i="69"/>
  <c r="Y484" i="69"/>
  <c r="X484" i="69"/>
  <c r="W484" i="69"/>
  <c r="V484" i="69"/>
  <c r="U484" i="69"/>
  <c r="AA483" i="69"/>
  <c r="Z483" i="69"/>
  <c r="Y483" i="69"/>
  <c r="X483" i="69"/>
  <c r="W483" i="69"/>
  <c r="V483" i="69"/>
  <c r="U483" i="69"/>
  <c r="AA482" i="69"/>
  <c r="Z482" i="69"/>
  <c r="Y482" i="69"/>
  <c r="X482" i="69"/>
  <c r="W482" i="69"/>
  <c r="V482" i="69"/>
  <c r="U482" i="69"/>
  <c r="AA481" i="69"/>
  <c r="Z481" i="69"/>
  <c r="Y481" i="69"/>
  <c r="X481" i="69"/>
  <c r="W481" i="69"/>
  <c r="V481" i="69"/>
  <c r="U481" i="69"/>
  <c r="AA480" i="69"/>
  <c r="Z480" i="69"/>
  <c r="Y480" i="69"/>
  <c r="X480" i="69"/>
  <c r="W480" i="69"/>
  <c r="V480" i="69"/>
  <c r="U480" i="69"/>
  <c r="AA479" i="69"/>
  <c r="Z479" i="69"/>
  <c r="Y479" i="69"/>
  <c r="X479" i="69"/>
  <c r="W479" i="69"/>
  <c r="V479" i="69"/>
  <c r="U479" i="69"/>
  <c r="AA478" i="69"/>
  <c r="Z478" i="69"/>
  <c r="Y478" i="69"/>
  <c r="X478" i="69"/>
  <c r="W478" i="69"/>
  <c r="V478" i="69"/>
  <c r="U478" i="69"/>
  <c r="AA477" i="69"/>
  <c r="Z477" i="69"/>
  <c r="Y477" i="69"/>
  <c r="X477" i="69"/>
  <c r="W477" i="69"/>
  <c r="V477" i="69"/>
  <c r="U477" i="69"/>
  <c r="AA476" i="69"/>
  <c r="Z476" i="69"/>
  <c r="Y476" i="69"/>
  <c r="X476" i="69"/>
  <c r="W476" i="69"/>
  <c r="V476" i="69"/>
  <c r="U476" i="69"/>
  <c r="AA475" i="69"/>
  <c r="Z475" i="69"/>
  <c r="Y475" i="69"/>
  <c r="X475" i="69"/>
  <c r="W475" i="69"/>
  <c r="V475" i="69"/>
  <c r="U475" i="69"/>
  <c r="AA474" i="69"/>
  <c r="Z474" i="69"/>
  <c r="Y474" i="69"/>
  <c r="X474" i="69"/>
  <c r="W474" i="69"/>
  <c r="V474" i="69"/>
  <c r="U474" i="69"/>
  <c r="AA473" i="69"/>
  <c r="Z473" i="69"/>
  <c r="Y473" i="69"/>
  <c r="X473" i="69"/>
  <c r="W473" i="69"/>
  <c r="V473" i="69"/>
  <c r="U473" i="69"/>
  <c r="AA472" i="69"/>
  <c r="Z472" i="69"/>
  <c r="Y472" i="69"/>
  <c r="X472" i="69"/>
  <c r="W472" i="69"/>
  <c r="V472" i="69"/>
  <c r="U472" i="69"/>
  <c r="AA471" i="69"/>
  <c r="Z471" i="69"/>
  <c r="Y471" i="69"/>
  <c r="X471" i="69"/>
  <c r="W471" i="69"/>
  <c r="V471" i="69"/>
  <c r="U471" i="69"/>
  <c r="AA470" i="69"/>
  <c r="Z470" i="69"/>
  <c r="Y470" i="69"/>
  <c r="X470" i="69"/>
  <c r="W470" i="69"/>
  <c r="V470" i="69"/>
  <c r="U470" i="69"/>
  <c r="AA469" i="69"/>
  <c r="Z469" i="69"/>
  <c r="Y469" i="69"/>
  <c r="X469" i="69"/>
  <c r="W469" i="69"/>
  <c r="V469" i="69"/>
  <c r="U469" i="69"/>
  <c r="AA468" i="69"/>
  <c r="Z468" i="69"/>
  <c r="Y468" i="69"/>
  <c r="X468" i="69"/>
  <c r="W468" i="69"/>
  <c r="V468" i="69"/>
  <c r="U468" i="69"/>
  <c r="AA467" i="69"/>
  <c r="Z467" i="69"/>
  <c r="Y467" i="69"/>
  <c r="X467" i="69"/>
  <c r="W467" i="69"/>
  <c r="V467" i="69"/>
  <c r="U467" i="69"/>
  <c r="AA466" i="69"/>
  <c r="Z466" i="69"/>
  <c r="Y466" i="69"/>
  <c r="X466" i="69"/>
  <c r="W466" i="69"/>
  <c r="V466" i="69"/>
  <c r="U466" i="69"/>
  <c r="AA465" i="69"/>
  <c r="Z465" i="69"/>
  <c r="Y465" i="69"/>
  <c r="X465" i="69"/>
  <c r="W465" i="69"/>
  <c r="V465" i="69"/>
  <c r="U465" i="69"/>
  <c r="AA464" i="69"/>
  <c r="Z464" i="69"/>
  <c r="Y464" i="69"/>
  <c r="X464" i="69"/>
  <c r="W464" i="69"/>
  <c r="V464" i="69"/>
  <c r="U464" i="69"/>
  <c r="AA463" i="69"/>
  <c r="Z463" i="69"/>
  <c r="Y463" i="69"/>
  <c r="X463" i="69"/>
  <c r="W463" i="69"/>
  <c r="V463" i="69"/>
  <c r="U463" i="69"/>
  <c r="AA462" i="69"/>
  <c r="Z462" i="69"/>
  <c r="Y462" i="69"/>
  <c r="X462" i="69"/>
  <c r="W462" i="69"/>
  <c r="V462" i="69"/>
  <c r="U462" i="69"/>
  <c r="AA461" i="69"/>
  <c r="Z461" i="69"/>
  <c r="Y461" i="69"/>
  <c r="X461" i="69"/>
  <c r="W461" i="69"/>
  <c r="V461" i="69"/>
  <c r="U461" i="69"/>
  <c r="AA460" i="69"/>
  <c r="Z460" i="69"/>
  <c r="Y460" i="69"/>
  <c r="X460" i="69"/>
  <c r="W460" i="69"/>
  <c r="V460" i="69"/>
  <c r="U460" i="69"/>
  <c r="AA459" i="69"/>
  <c r="Z459" i="69"/>
  <c r="Y459" i="69"/>
  <c r="X459" i="69"/>
  <c r="W459" i="69"/>
  <c r="V459" i="69"/>
  <c r="U459" i="69"/>
  <c r="AA458" i="69"/>
  <c r="Z458" i="69"/>
  <c r="Y458" i="69"/>
  <c r="X458" i="69"/>
  <c r="W458" i="69"/>
  <c r="V458" i="69"/>
  <c r="U458" i="69"/>
  <c r="AA457" i="69"/>
  <c r="Z457" i="69"/>
  <c r="Y457" i="69"/>
  <c r="X457" i="69"/>
  <c r="W457" i="69"/>
  <c r="V457" i="69"/>
  <c r="U457" i="69"/>
  <c r="AA456" i="69"/>
  <c r="Z456" i="69"/>
  <c r="Y456" i="69"/>
  <c r="X456" i="69"/>
  <c r="W456" i="69"/>
  <c r="V456" i="69"/>
  <c r="U456" i="69"/>
  <c r="AA455" i="69"/>
  <c r="Z455" i="69"/>
  <c r="Y455" i="69"/>
  <c r="X455" i="69"/>
  <c r="W455" i="69"/>
  <c r="V455" i="69"/>
  <c r="U455" i="69"/>
  <c r="AA454" i="69"/>
  <c r="Z454" i="69"/>
  <c r="Y454" i="69"/>
  <c r="X454" i="69"/>
  <c r="W454" i="69"/>
  <c r="V454" i="69"/>
  <c r="U454" i="69"/>
  <c r="AA453" i="69"/>
  <c r="Z453" i="69"/>
  <c r="Y453" i="69"/>
  <c r="X453" i="69"/>
  <c r="W453" i="69"/>
  <c r="V453" i="69"/>
  <c r="U453" i="69"/>
  <c r="AA452" i="69"/>
  <c r="Z452" i="69"/>
  <c r="Y452" i="69"/>
  <c r="X452" i="69"/>
  <c r="W452" i="69"/>
  <c r="V452" i="69"/>
  <c r="U452" i="69"/>
  <c r="AA451" i="69"/>
  <c r="Z451" i="69"/>
  <c r="Y451" i="69"/>
  <c r="X451" i="69"/>
  <c r="W451" i="69"/>
  <c r="V451" i="69"/>
  <c r="U451" i="69"/>
  <c r="AA450" i="69"/>
  <c r="Z450" i="69"/>
  <c r="Y450" i="69"/>
  <c r="X450" i="69"/>
  <c r="W450" i="69"/>
  <c r="V450" i="69"/>
  <c r="U450" i="69"/>
  <c r="AA449" i="69"/>
  <c r="Z449" i="69"/>
  <c r="Y449" i="69"/>
  <c r="X449" i="69"/>
  <c r="W449" i="69"/>
  <c r="V449" i="69"/>
  <c r="U449" i="69"/>
  <c r="AA448" i="69"/>
  <c r="Z448" i="69"/>
  <c r="Y448" i="69"/>
  <c r="X448" i="69"/>
  <c r="W448" i="69"/>
  <c r="V448" i="69"/>
  <c r="U448" i="69"/>
  <c r="AA447" i="69"/>
  <c r="Z447" i="69"/>
  <c r="Y447" i="69"/>
  <c r="X447" i="69"/>
  <c r="W447" i="69"/>
  <c r="V447" i="69"/>
  <c r="U447" i="69"/>
  <c r="AA446" i="69"/>
  <c r="Z446" i="69"/>
  <c r="Y446" i="69"/>
  <c r="X446" i="69"/>
  <c r="W446" i="69"/>
  <c r="V446" i="69"/>
  <c r="U446" i="69"/>
  <c r="AA445" i="69"/>
  <c r="Z445" i="69"/>
  <c r="Y445" i="69"/>
  <c r="X445" i="69"/>
  <c r="W445" i="69"/>
  <c r="V445" i="69"/>
  <c r="U445" i="69"/>
  <c r="AA444" i="69"/>
  <c r="Z444" i="69"/>
  <c r="Y444" i="69"/>
  <c r="X444" i="69"/>
  <c r="W444" i="69"/>
  <c r="V444" i="69"/>
  <c r="U444" i="69"/>
  <c r="AA443" i="69"/>
  <c r="Z443" i="69"/>
  <c r="Y443" i="69"/>
  <c r="X443" i="69"/>
  <c r="W443" i="69"/>
  <c r="V443" i="69"/>
  <c r="U443" i="69"/>
  <c r="AA442" i="69"/>
  <c r="Z442" i="69"/>
  <c r="Y442" i="69"/>
  <c r="X442" i="69"/>
  <c r="W442" i="69"/>
  <c r="V442" i="69"/>
  <c r="U442" i="69"/>
  <c r="AA441" i="69"/>
  <c r="Z441" i="69"/>
  <c r="Y441" i="69"/>
  <c r="X441" i="69"/>
  <c r="W441" i="69"/>
  <c r="V441" i="69"/>
  <c r="U441" i="69"/>
  <c r="AA440" i="69"/>
  <c r="Z440" i="69"/>
  <c r="Y440" i="69"/>
  <c r="X440" i="69"/>
  <c r="W440" i="69"/>
  <c r="V440" i="69"/>
  <c r="U440" i="69"/>
  <c r="AA439" i="69"/>
  <c r="Z439" i="69"/>
  <c r="Y439" i="69"/>
  <c r="X439" i="69"/>
  <c r="W439" i="69"/>
  <c r="V439" i="69"/>
  <c r="U439" i="69"/>
  <c r="AA438" i="69"/>
  <c r="Z438" i="69"/>
  <c r="Y438" i="69"/>
  <c r="X438" i="69"/>
  <c r="W438" i="69"/>
  <c r="V438" i="69"/>
  <c r="U438" i="69"/>
  <c r="AA437" i="69"/>
  <c r="Z437" i="69"/>
  <c r="Y437" i="69"/>
  <c r="X437" i="69"/>
  <c r="W437" i="69"/>
  <c r="V437" i="69"/>
  <c r="U437" i="69"/>
  <c r="AA436" i="69"/>
  <c r="Z436" i="69"/>
  <c r="Y436" i="69"/>
  <c r="X436" i="69"/>
  <c r="W436" i="69"/>
  <c r="V436" i="69"/>
  <c r="U436" i="69"/>
  <c r="AA435" i="69"/>
  <c r="Z435" i="69"/>
  <c r="Y435" i="69"/>
  <c r="X435" i="69"/>
  <c r="W435" i="69"/>
  <c r="V435" i="69"/>
  <c r="U435" i="69"/>
  <c r="AA434" i="69"/>
  <c r="Z434" i="69"/>
  <c r="Y434" i="69"/>
  <c r="X434" i="69"/>
  <c r="W434" i="69"/>
  <c r="V434" i="69"/>
  <c r="U434" i="69"/>
  <c r="AA433" i="69"/>
  <c r="Z433" i="69"/>
  <c r="Y433" i="69"/>
  <c r="X433" i="69"/>
  <c r="W433" i="69"/>
  <c r="V433" i="69"/>
  <c r="U433" i="69"/>
  <c r="AA432" i="69"/>
  <c r="Z432" i="69"/>
  <c r="Y432" i="69"/>
  <c r="X432" i="69"/>
  <c r="W432" i="69"/>
  <c r="V432" i="69"/>
  <c r="U432" i="69"/>
  <c r="AA431" i="69"/>
  <c r="Z431" i="69"/>
  <c r="Y431" i="69"/>
  <c r="X431" i="69"/>
  <c r="W431" i="69"/>
  <c r="V431" i="69"/>
  <c r="U431" i="69"/>
  <c r="AA430" i="69"/>
  <c r="Z430" i="69"/>
  <c r="Y430" i="69"/>
  <c r="X430" i="69"/>
  <c r="W430" i="69"/>
  <c r="V430" i="69"/>
  <c r="U430" i="69"/>
  <c r="AA429" i="69"/>
  <c r="Z429" i="69"/>
  <c r="Y429" i="69"/>
  <c r="X429" i="69"/>
  <c r="W429" i="69"/>
  <c r="V429" i="69"/>
  <c r="U429" i="69"/>
  <c r="AA428" i="69"/>
  <c r="Z428" i="69"/>
  <c r="Y428" i="69"/>
  <c r="X428" i="69"/>
  <c r="W428" i="69"/>
  <c r="V428" i="69"/>
  <c r="U428" i="69"/>
  <c r="AA427" i="69"/>
  <c r="Z427" i="69"/>
  <c r="Y427" i="69"/>
  <c r="X427" i="69"/>
  <c r="W427" i="69"/>
  <c r="V427" i="69"/>
  <c r="U427" i="69"/>
  <c r="AA426" i="69"/>
  <c r="Z426" i="69"/>
  <c r="Y426" i="69"/>
  <c r="X426" i="69"/>
  <c r="W426" i="69"/>
  <c r="V426" i="69"/>
  <c r="U426" i="69"/>
  <c r="AA425" i="69"/>
  <c r="Z425" i="69"/>
  <c r="Y425" i="69"/>
  <c r="X425" i="69"/>
  <c r="W425" i="69"/>
  <c r="V425" i="69"/>
  <c r="U425" i="69"/>
  <c r="AA424" i="69"/>
  <c r="Z424" i="69"/>
  <c r="Y424" i="69"/>
  <c r="X424" i="69"/>
  <c r="W424" i="69"/>
  <c r="V424" i="69"/>
  <c r="U424" i="69"/>
  <c r="AA423" i="69"/>
  <c r="Z423" i="69"/>
  <c r="Y423" i="69"/>
  <c r="X423" i="69"/>
  <c r="W423" i="69"/>
  <c r="V423" i="69"/>
  <c r="U423" i="69"/>
  <c r="AA422" i="69"/>
  <c r="Z422" i="69"/>
  <c r="Y422" i="69"/>
  <c r="X422" i="69"/>
  <c r="W422" i="69"/>
  <c r="V422" i="69"/>
  <c r="U422" i="69"/>
  <c r="AA421" i="69"/>
  <c r="Z421" i="69"/>
  <c r="Y421" i="69"/>
  <c r="X421" i="69"/>
  <c r="W421" i="69"/>
  <c r="V421" i="69"/>
  <c r="U421" i="69"/>
  <c r="AA420" i="69"/>
  <c r="Z420" i="69"/>
  <c r="Y420" i="69"/>
  <c r="X420" i="69"/>
  <c r="W420" i="69"/>
  <c r="V420" i="69"/>
  <c r="U420" i="69"/>
  <c r="AA419" i="69"/>
  <c r="Z419" i="69"/>
  <c r="Y419" i="69"/>
  <c r="X419" i="69"/>
  <c r="W419" i="69"/>
  <c r="V419" i="69"/>
  <c r="U419" i="69"/>
  <c r="AA418" i="69"/>
  <c r="Z418" i="69"/>
  <c r="Y418" i="69"/>
  <c r="X418" i="69"/>
  <c r="W418" i="69"/>
  <c r="V418" i="69"/>
  <c r="U418" i="69"/>
  <c r="AA417" i="69"/>
  <c r="Z417" i="69"/>
  <c r="Y417" i="69"/>
  <c r="X417" i="69"/>
  <c r="W417" i="69"/>
  <c r="V417" i="69"/>
  <c r="U417" i="69"/>
  <c r="AA416" i="69"/>
  <c r="Z416" i="69"/>
  <c r="Y416" i="69"/>
  <c r="X416" i="69"/>
  <c r="W416" i="69"/>
  <c r="V416" i="69"/>
  <c r="U416" i="69"/>
  <c r="AA415" i="69"/>
  <c r="Z415" i="69"/>
  <c r="Y415" i="69"/>
  <c r="X415" i="69"/>
  <c r="W415" i="69"/>
  <c r="V415" i="69"/>
  <c r="U415" i="69"/>
  <c r="AA414" i="69"/>
  <c r="Z414" i="69"/>
  <c r="Y414" i="69"/>
  <c r="X414" i="69"/>
  <c r="W414" i="69"/>
  <c r="V414" i="69"/>
  <c r="U414" i="69"/>
  <c r="AA413" i="69"/>
  <c r="Z413" i="69"/>
  <c r="Y413" i="69"/>
  <c r="X413" i="69"/>
  <c r="W413" i="69"/>
  <c r="V413" i="69"/>
  <c r="U413" i="69"/>
  <c r="AA412" i="69"/>
  <c r="Z412" i="69"/>
  <c r="Y412" i="69"/>
  <c r="X412" i="69"/>
  <c r="W412" i="69"/>
  <c r="V412" i="69"/>
  <c r="U412" i="69"/>
  <c r="AA411" i="69"/>
  <c r="Z411" i="69"/>
  <c r="Y411" i="69"/>
  <c r="X411" i="69"/>
  <c r="W411" i="69"/>
  <c r="V411" i="69"/>
  <c r="U411" i="69"/>
  <c r="AA410" i="69"/>
  <c r="Z410" i="69"/>
  <c r="Y410" i="69"/>
  <c r="X410" i="69"/>
  <c r="W410" i="69"/>
  <c r="V410" i="69"/>
  <c r="U410" i="69"/>
  <c r="AA409" i="69"/>
  <c r="Z409" i="69"/>
  <c r="Y409" i="69"/>
  <c r="X409" i="69"/>
  <c r="W409" i="69"/>
  <c r="V409" i="69"/>
  <c r="U409" i="69"/>
  <c r="AA408" i="69"/>
  <c r="Z408" i="69"/>
  <c r="Y408" i="69"/>
  <c r="X408" i="69"/>
  <c r="W408" i="69"/>
  <c r="V408" i="69"/>
  <c r="U408" i="69"/>
  <c r="AA407" i="69"/>
  <c r="Z407" i="69"/>
  <c r="Y407" i="69"/>
  <c r="X407" i="69"/>
  <c r="W407" i="69"/>
  <c r="V407" i="69"/>
  <c r="U407" i="69"/>
  <c r="AA406" i="69"/>
  <c r="Z406" i="69"/>
  <c r="Y406" i="69"/>
  <c r="X406" i="69"/>
  <c r="W406" i="69"/>
  <c r="V406" i="69"/>
  <c r="U406" i="69"/>
  <c r="AA405" i="69"/>
  <c r="Z405" i="69"/>
  <c r="Y405" i="69"/>
  <c r="X405" i="69"/>
  <c r="W405" i="69"/>
  <c r="V405" i="69"/>
  <c r="U405" i="69"/>
  <c r="AA404" i="69"/>
  <c r="Z404" i="69"/>
  <c r="Y404" i="69"/>
  <c r="X404" i="69"/>
  <c r="W404" i="69"/>
  <c r="V404" i="69"/>
  <c r="U404" i="69"/>
  <c r="AA403" i="69"/>
  <c r="Z403" i="69"/>
  <c r="Y403" i="69"/>
  <c r="X403" i="69"/>
  <c r="W403" i="69"/>
  <c r="V403" i="69"/>
  <c r="U403" i="69"/>
  <c r="AA402" i="69"/>
  <c r="Z402" i="69"/>
  <c r="Y402" i="69"/>
  <c r="X402" i="69"/>
  <c r="W402" i="69"/>
  <c r="V402" i="69"/>
  <c r="U402" i="69"/>
  <c r="AA401" i="69"/>
  <c r="Z401" i="69"/>
  <c r="Y401" i="69"/>
  <c r="X401" i="69"/>
  <c r="W401" i="69"/>
  <c r="V401" i="69"/>
  <c r="U401" i="69"/>
  <c r="AA400" i="69"/>
  <c r="Z400" i="69"/>
  <c r="Y400" i="69"/>
  <c r="X400" i="69"/>
  <c r="W400" i="69"/>
  <c r="V400" i="69"/>
  <c r="U400" i="69"/>
  <c r="AA399" i="69"/>
  <c r="Z399" i="69"/>
  <c r="Y399" i="69"/>
  <c r="X399" i="69"/>
  <c r="W399" i="69"/>
  <c r="V399" i="69"/>
  <c r="U399" i="69"/>
  <c r="AA398" i="69"/>
  <c r="Z398" i="69"/>
  <c r="Y398" i="69"/>
  <c r="X398" i="69"/>
  <c r="W398" i="69"/>
  <c r="V398" i="69"/>
  <c r="U398" i="69"/>
  <c r="AA397" i="69"/>
  <c r="Z397" i="69"/>
  <c r="Y397" i="69"/>
  <c r="X397" i="69"/>
  <c r="W397" i="69"/>
  <c r="V397" i="69"/>
  <c r="U397" i="69"/>
  <c r="AA396" i="69"/>
  <c r="Z396" i="69"/>
  <c r="Y396" i="69"/>
  <c r="X396" i="69"/>
  <c r="W396" i="69"/>
  <c r="V396" i="69"/>
  <c r="U396" i="69"/>
  <c r="AA395" i="69"/>
  <c r="Z395" i="69"/>
  <c r="Y395" i="69"/>
  <c r="X395" i="69"/>
  <c r="W395" i="69"/>
  <c r="V395" i="69"/>
  <c r="U395" i="69"/>
  <c r="AA394" i="69"/>
  <c r="Z394" i="69"/>
  <c r="Y394" i="69"/>
  <c r="X394" i="69"/>
  <c r="W394" i="69"/>
  <c r="V394" i="69"/>
  <c r="U394" i="69"/>
  <c r="AA393" i="69"/>
  <c r="Z393" i="69"/>
  <c r="Y393" i="69"/>
  <c r="X393" i="69"/>
  <c r="W393" i="69"/>
  <c r="V393" i="69"/>
  <c r="U393" i="69"/>
  <c r="AA392" i="69"/>
  <c r="Z392" i="69"/>
  <c r="Y392" i="69"/>
  <c r="X392" i="69"/>
  <c r="W392" i="69"/>
  <c r="V392" i="69"/>
  <c r="U392" i="69"/>
  <c r="AA391" i="69"/>
  <c r="Z391" i="69"/>
  <c r="Y391" i="69"/>
  <c r="X391" i="69"/>
  <c r="W391" i="69"/>
  <c r="V391" i="69"/>
  <c r="U391" i="69"/>
  <c r="AA390" i="69"/>
  <c r="Z390" i="69"/>
  <c r="Y390" i="69"/>
  <c r="X390" i="69"/>
  <c r="W390" i="69"/>
  <c r="V390" i="69"/>
  <c r="U390" i="69"/>
  <c r="AA389" i="69"/>
  <c r="Z389" i="69"/>
  <c r="Y389" i="69"/>
  <c r="X389" i="69"/>
  <c r="W389" i="69"/>
  <c r="V389" i="69"/>
  <c r="U389" i="69"/>
  <c r="AA388" i="69"/>
  <c r="Z388" i="69"/>
  <c r="Y388" i="69"/>
  <c r="X388" i="69"/>
  <c r="W388" i="69"/>
  <c r="V388" i="69"/>
  <c r="U388" i="69"/>
  <c r="AA387" i="69"/>
  <c r="Z387" i="69"/>
  <c r="Y387" i="69"/>
  <c r="X387" i="69"/>
  <c r="W387" i="69"/>
  <c r="V387" i="69"/>
  <c r="U387" i="69"/>
  <c r="AA386" i="69"/>
  <c r="Z386" i="69"/>
  <c r="Y386" i="69"/>
  <c r="X386" i="69"/>
  <c r="W386" i="69"/>
  <c r="V386" i="69"/>
  <c r="U386" i="69"/>
  <c r="AA385" i="69"/>
  <c r="Z385" i="69"/>
  <c r="Y385" i="69"/>
  <c r="X385" i="69"/>
  <c r="W385" i="69"/>
  <c r="V385" i="69"/>
  <c r="U385" i="69"/>
  <c r="AA384" i="69"/>
  <c r="Z384" i="69"/>
  <c r="Y384" i="69"/>
  <c r="X384" i="69"/>
  <c r="W384" i="69"/>
  <c r="V384" i="69"/>
  <c r="U384" i="69"/>
  <c r="AA383" i="69"/>
  <c r="Z383" i="69"/>
  <c r="Y383" i="69"/>
  <c r="X383" i="69"/>
  <c r="W383" i="69"/>
  <c r="V383" i="69"/>
  <c r="U383" i="69"/>
  <c r="AA382" i="69"/>
  <c r="Z382" i="69"/>
  <c r="Y382" i="69"/>
  <c r="X382" i="69"/>
  <c r="W382" i="69"/>
  <c r="V382" i="69"/>
  <c r="U382" i="69"/>
  <c r="AA381" i="69"/>
  <c r="Z381" i="69"/>
  <c r="Y381" i="69"/>
  <c r="X381" i="69"/>
  <c r="W381" i="69"/>
  <c r="V381" i="69"/>
  <c r="U381" i="69"/>
  <c r="AA380" i="69"/>
  <c r="Z380" i="69"/>
  <c r="Y380" i="69"/>
  <c r="X380" i="69"/>
  <c r="W380" i="69"/>
  <c r="V380" i="69"/>
  <c r="U380" i="69"/>
  <c r="AA379" i="69"/>
  <c r="Z379" i="69"/>
  <c r="Y379" i="69"/>
  <c r="X379" i="69"/>
  <c r="W379" i="69"/>
  <c r="V379" i="69"/>
  <c r="U379" i="69"/>
  <c r="AA378" i="69"/>
  <c r="Z378" i="69"/>
  <c r="Y378" i="69"/>
  <c r="X378" i="69"/>
  <c r="W378" i="69"/>
  <c r="V378" i="69"/>
  <c r="U378" i="69"/>
  <c r="AA377" i="69"/>
  <c r="Z377" i="69"/>
  <c r="Y377" i="69"/>
  <c r="X377" i="69"/>
  <c r="W377" i="69"/>
  <c r="V377" i="69"/>
  <c r="U377" i="69"/>
  <c r="AA376" i="69"/>
  <c r="Z376" i="69"/>
  <c r="Y376" i="69"/>
  <c r="X376" i="69"/>
  <c r="W376" i="69"/>
  <c r="V376" i="69"/>
  <c r="U376" i="69"/>
  <c r="AA375" i="69"/>
  <c r="Z375" i="69"/>
  <c r="Y375" i="69"/>
  <c r="X375" i="69"/>
  <c r="W375" i="69"/>
  <c r="V375" i="69"/>
  <c r="U375" i="69"/>
  <c r="AA374" i="69"/>
  <c r="Z374" i="69"/>
  <c r="Y374" i="69"/>
  <c r="X374" i="69"/>
  <c r="W374" i="69"/>
  <c r="V374" i="69"/>
  <c r="U374" i="69"/>
  <c r="AA373" i="69"/>
  <c r="Z373" i="69"/>
  <c r="Y373" i="69"/>
  <c r="X373" i="69"/>
  <c r="W373" i="69"/>
  <c r="V373" i="69"/>
  <c r="U373" i="69"/>
  <c r="AA372" i="69"/>
  <c r="Z372" i="69"/>
  <c r="Y372" i="69"/>
  <c r="X372" i="69"/>
  <c r="W372" i="69"/>
  <c r="V372" i="69"/>
  <c r="U372" i="69"/>
  <c r="AA371" i="69"/>
  <c r="Z371" i="69"/>
  <c r="Y371" i="69"/>
  <c r="X371" i="69"/>
  <c r="W371" i="69"/>
  <c r="V371" i="69"/>
  <c r="U371" i="69"/>
  <c r="AA370" i="69"/>
  <c r="Z370" i="69"/>
  <c r="Y370" i="69"/>
  <c r="X370" i="69"/>
  <c r="W370" i="69"/>
  <c r="V370" i="69"/>
  <c r="U370" i="69"/>
  <c r="AA369" i="69"/>
  <c r="Z369" i="69"/>
  <c r="Y369" i="69"/>
  <c r="X369" i="69"/>
  <c r="W369" i="69"/>
  <c r="V369" i="69"/>
  <c r="U369" i="69"/>
  <c r="AA368" i="69"/>
  <c r="Z368" i="69"/>
  <c r="Y368" i="69"/>
  <c r="X368" i="69"/>
  <c r="W368" i="69"/>
  <c r="V368" i="69"/>
  <c r="U368" i="69"/>
  <c r="AA367" i="69"/>
  <c r="Z367" i="69"/>
  <c r="Y367" i="69"/>
  <c r="X367" i="69"/>
  <c r="W367" i="69"/>
  <c r="V367" i="69"/>
  <c r="U367" i="69"/>
  <c r="AA366" i="69"/>
  <c r="Z366" i="69"/>
  <c r="Y366" i="69"/>
  <c r="X366" i="69"/>
  <c r="W366" i="69"/>
  <c r="V366" i="69"/>
  <c r="U366" i="69"/>
  <c r="AA365" i="69"/>
  <c r="Z365" i="69"/>
  <c r="Y365" i="69"/>
  <c r="X365" i="69"/>
  <c r="W365" i="69"/>
  <c r="V365" i="69"/>
  <c r="U365" i="69"/>
  <c r="AA364" i="69"/>
  <c r="Z364" i="69"/>
  <c r="Y364" i="69"/>
  <c r="X364" i="69"/>
  <c r="W364" i="69"/>
  <c r="V364" i="69"/>
  <c r="U364" i="69"/>
  <c r="AA363" i="69"/>
  <c r="Z363" i="69"/>
  <c r="Y363" i="69"/>
  <c r="X363" i="69"/>
  <c r="W363" i="69"/>
  <c r="V363" i="69"/>
  <c r="U363" i="69"/>
  <c r="AA362" i="69"/>
  <c r="Z362" i="69"/>
  <c r="Y362" i="69"/>
  <c r="X362" i="69"/>
  <c r="W362" i="69"/>
  <c r="V362" i="69"/>
  <c r="U362" i="69"/>
  <c r="AA361" i="69"/>
  <c r="Z361" i="69"/>
  <c r="Y361" i="69"/>
  <c r="X361" i="69"/>
  <c r="W361" i="69"/>
  <c r="V361" i="69"/>
  <c r="U361" i="69"/>
  <c r="AA360" i="69"/>
  <c r="Z360" i="69"/>
  <c r="Y360" i="69"/>
  <c r="X360" i="69"/>
  <c r="W360" i="69"/>
  <c r="V360" i="69"/>
  <c r="U360" i="69"/>
  <c r="AA359" i="69"/>
  <c r="Z359" i="69"/>
  <c r="Y359" i="69"/>
  <c r="X359" i="69"/>
  <c r="W359" i="69"/>
  <c r="V359" i="69"/>
  <c r="U359" i="69"/>
  <c r="AA358" i="69"/>
  <c r="Z358" i="69"/>
  <c r="Y358" i="69"/>
  <c r="X358" i="69"/>
  <c r="W358" i="69"/>
  <c r="V358" i="69"/>
  <c r="U358" i="69"/>
  <c r="AA357" i="69"/>
  <c r="Z357" i="69"/>
  <c r="Y357" i="69"/>
  <c r="X357" i="69"/>
  <c r="W357" i="69"/>
  <c r="V357" i="69"/>
  <c r="U357" i="69"/>
  <c r="AA356" i="69"/>
  <c r="Z356" i="69"/>
  <c r="Y356" i="69"/>
  <c r="X356" i="69"/>
  <c r="W356" i="69"/>
  <c r="V356" i="69"/>
  <c r="U356" i="69"/>
  <c r="AA355" i="69"/>
  <c r="Z355" i="69"/>
  <c r="Y355" i="69"/>
  <c r="X355" i="69"/>
  <c r="W355" i="69"/>
  <c r="V355" i="69"/>
  <c r="U355" i="69"/>
  <c r="AA354" i="69"/>
  <c r="Z354" i="69"/>
  <c r="Y354" i="69"/>
  <c r="X354" i="69"/>
  <c r="W354" i="69"/>
  <c r="V354" i="69"/>
  <c r="U354" i="69"/>
  <c r="AA353" i="69"/>
  <c r="Z353" i="69"/>
  <c r="Y353" i="69"/>
  <c r="X353" i="69"/>
  <c r="W353" i="69"/>
  <c r="V353" i="69"/>
  <c r="U353" i="69"/>
  <c r="AA352" i="69"/>
  <c r="Z352" i="69"/>
  <c r="Y352" i="69"/>
  <c r="X352" i="69"/>
  <c r="W352" i="69"/>
  <c r="V352" i="69"/>
  <c r="U352" i="69"/>
  <c r="AA351" i="69"/>
  <c r="Z351" i="69"/>
  <c r="Y351" i="69"/>
  <c r="X351" i="69"/>
  <c r="W351" i="69"/>
  <c r="V351" i="69"/>
  <c r="U351" i="69"/>
  <c r="AA350" i="69"/>
  <c r="Z350" i="69"/>
  <c r="Y350" i="69"/>
  <c r="X350" i="69"/>
  <c r="W350" i="69"/>
  <c r="V350" i="69"/>
  <c r="U350" i="69"/>
  <c r="AA349" i="69"/>
  <c r="Z349" i="69"/>
  <c r="Y349" i="69"/>
  <c r="X349" i="69"/>
  <c r="W349" i="69"/>
  <c r="V349" i="69"/>
  <c r="U349" i="69"/>
  <c r="AA348" i="69"/>
  <c r="Z348" i="69"/>
  <c r="Y348" i="69"/>
  <c r="X348" i="69"/>
  <c r="W348" i="69"/>
  <c r="V348" i="69"/>
  <c r="U348" i="69"/>
  <c r="AA347" i="69"/>
  <c r="Z347" i="69"/>
  <c r="Y347" i="69"/>
  <c r="X347" i="69"/>
  <c r="W347" i="69"/>
  <c r="V347" i="69"/>
  <c r="U347" i="69"/>
  <c r="AA346" i="69"/>
  <c r="Z346" i="69"/>
  <c r="Y346" i="69"/>
  <c r="X346" i="69"/>
  <c r="W346" i="69"/>
  <c r="V346" i="69"/>
  <c r="U346" i="69"/>
  <c r="AA345" i="69"/>
  <c r="Z345" i="69"/>
  <c r="Y345" i="69"/>
  <c r="X345" i="69"/>
  <c r="W345" i="69"/>
  <c r="V345" i="69"/>
  <c r="U345" i="69"/>
  <c r="AA344" i="69"/>
  <c r="Z344" i="69"/>
  <c r="Y344" i="69"/>
  <c r="X344" i="69"/>
  <c r="W344" i="69"/>
  <c r="V344" i="69"/>
  <c r="U344" i="69"/>
  <c r="AA343" i="69"/>
  <c r="Z343" i="69"/>
  <c r="Y343" i="69"/>
  <c r="X343" i="69"/>
  <c r="W343" i="69"/>
  <c r="V343" i="69"/>
  <c r="U343" i="69"/>
  <c r="AA342" i="69"/>
  <c r="Z342" i="69"/>
  <c r="Y342" i="69"/>
  <c r="X342" i="69"/>
  <c r="W342" i="69"/>
  <c r="V342" i="69"/>
  <c r="U342" i="69"/>
  <c r="AA341" i="69"/>
  <c r="Z341" i="69"/>
  <c r="Y341" i="69"/>
  <c r="X341" i="69"/>
  <c r="W341" i="69"/>
  <c r="V341" i="69"/>
  <c r="U341" i="69"/>
  <c r="AA340" i="69"/>
  <c r="Z340" i="69"/>
  <c r="Y340" i="69"/>
  <c r="X340" i="69"/>
  <c r="W340" i="69"/>
  <c r="V340" i="69"/>
  <c r="U340" i="69"/>
  <c r="AA339" i="69"/>
  <c r="Z339" i="69"/>
  <c r="Y339" i="69"/>
  <c r="X339" i="69"/>
  <c r="W339" i="69"/>
  <c r="V339" i="69"/>
  <c r="U339" i="69"/>
  <c r="AA338" i="69"/>
  <c r="Z338" i="69"/>
  <c r="Y338" i="69"/>
  <c r="X338" i="69"/>
  <c r="W338" i="69"/>
  <c r="V338" i="69"/>
  <c r="U338" i="69"/>
  <c r="AA337" i="69"/>
  <c r="Z337" i="69"/>
  <c r="Y337" i="69"/>
  <c r="X337" i="69"/>
  <c r="W337" i="69"/>
  <c r="V337" i="69"/>
  <c r="U337" i="69"/>
  <c r="AA336" i="69"/>
  <c r="Z336" i="69"/>
  <c r="Y336" i="69"/>
  <c r="X336" i="69"/>
  <c r="W336" i="69"/>
  <c r="V336" i="69"/>
  <c r="U336" i="69"/>
  <c r="AA335" i="69"/>
  <c r="Z335" i="69"/>
  <c r="Y335" i="69"/>
  <c r="X335" i="69"/>
  <c r="W335" i="69"/>
  <c r="V335" i="69"/>
  <c r="U335" i="69"/>
  <c r="AA334" i="69"/>
  <c r="Z334" i="69"/>
  <c r="Y334" i="69"/>
  <c r="X334" i="69"/>
  <c r="W334" i="69"/>
  <c r="V334" i="69"/>
  <c r="U334" i="69"/>
  <c r="AA333" i="69"/>
  <c r="Z333" i="69"/>
  <c r="Y333" i="69"/>
  <c r="X333" i="69"/>
  <c r="W333" i="69"/>
  <c r="V333" i="69"/>
  <c r="U333" i="69"/>
  <c r="AA332" i="69"/>
  <c r="Z332" i="69"/>
  <c r="Y332" i="69"/>
  <c r="X332" i="69"/>
  <c r="W332" i="69"/>
  <c r="V332" i="69"/>
  <c r="U332" i="69"/>
  <c r="AA331" i="69"/>
  <c r="Z331" i="69"/>
  <c r="Y331" i="69"/>
  <c r="X331" i="69"/>
  <c r="W331" i="69"/>
  <c r="V331" i="69"/>
  <c r="U331" i="69"/>
  <c r="AA330" i="69"/>
  <c r="Z330" i="69"/>
  <c r="Y330" i="69"/>
  <c r="X330" i="69"/>
  <c r="W330" i="69"/>
  <c r="V330" i="69"/>
  <c r="U330" i="69"/>
  <c r="AA329" i="69"/>
  <c r="Z329" i="69"/>
  <c r="Y329" i="69"/>
  <c r="X329" i="69"/>
  <c r="W329" i="69"/>
  <c r="V329" i="69"/>
  <c r="U329" i="69"/>
  <c r="AA328" i="69"/>
  <c r="Z328" i="69"/>
  <c r="Y328" i="69"/>
  <c r="X328" i="69"/>
  <c r="W328" i="69"/>
  <c r="V328" i="69"/>
  <c r="U328" i="69"/>
  <c r="AA327" i="69"/>
  <c r="Z327" i="69"/>
  <c r="Y327" i="69"/>
  <c r="X327" i="69"/>
  <c r="W327" i="69"/>
  <c r="V327" i="69"/>
  <c r="U327" i="69"/>
  <c r="AA326" i="69"/>
  <c r="Z326" i="69"/>
  <c r="Y326" i="69"/>
  <c r="X326" i="69"/>
  <c r="W326" i="69"/>
  <c r="V326" i="69"/>
  <c r="U326" i="69"/>
  <c r="AA325" i="69"/>
  <c r="Z325" i="69"/>
  <c r="Y325" i="69"/>
  <c r="X325" i="69"/>
  <c r="W325" i="69"/>
  <c r="V325" i="69"/>
  <c r="U325" i="69"/>
  <c r="AA324" i="69"/>
  <c r="Z324" i="69"/>
  <c r="Y324" i="69"/>
  <c r="X324" i="69"/>
  <c r="W324" i="69"/>
  <c r="V324" i="69"/>
  <c r="U324" i="69"/>
  <c r="AA323" i="69"/>
  <c r="Z323" i="69"/>
  <c r="Y323" i="69"/>
  <c r="X323" i="69"/>
  <c r="W323" i="69"/>
  <c r="V323" i="69"/>
  <c r="U323" i="69"/>
  <c r="AA322" i="69"/>
  <c r="Z322" i="69"/>
  <c r="Y322" i="69"/>
  <c r="X322" i="69"/>
  <c r="W322" i="69"/>
  <c r="V322" i="69"/>
  <c r="U322" i="69"/>
  <c r="AA321" i="69"/>
  <c r="Z321" i="69"/>
  <c r="Y321" i="69"/>
  <c r="X321" i="69"/>
  <c r="W321" i="69"/>
  <c r="V321" i="69"/>
  <c r="U321" i="69"/>
  <c r="AA320" i="69"/>
  <c r="Z320" i="69"/>
  <c r="Y320" i="69"/>
  <c r="X320" i="69"/>
  <c r="W320" i="69"/>
  <c r="V320" i="69"/>
  <c r="U320" i="69"/>
  <c r="AA319" i="69"/>
  <c r="Z319" i="69"/>
  <c r="Y319" i="69"/>
  <c r="X319" i="69"/>
  <c r="W319" i="69"/>
  <c r="V319" i="69"/>
  <c r="U319" i="69"/>
  <c r="AA318" i="69"/>
  <c r="Z318" i="69"/>
  <c r="Y318" i="69"/>
  <c r="X318" i="69"/>
  <c r="W318" i="69"/>
  <c r="V318" i="69"/>
  <c r="U318" i="69"/>
  <c r="AA317" i="69"/>
  <c r="Z317" i="69"/>
  <c r="Y317" i="69"/>
  <c r="X317" i="69"/>
  <c r="W317" i="69"/>
  <c r="V317" i="69"/>
  <c r="U317" i="69"/>
  <c r="AA316" i="69"/>
  <c r="Z316" i="69"/>
  <c r="Y316" i="69"/>
  <c r="X316" i="69"/>
  <c r="W316" i="69"/>
  <c r="V316" i="69"/>
  <c r="U316" i="69"/>
  <c r="AA315" i="69"/>
  <c r="Z315" i="69"/>
  <c r="Y315" i="69"/>
  <c r="X315" i="69"/>
  <c r="W315" i="69"/>
  <c r="V315" i="69"/>
  <c r="U315" i="69"/>
  <c r="AA314" i="69"/>
  <c r="Z314" i="69"/>
  <c r="Y314" i="69"/>
  <c r="X314" i="69"/>
  <c r="W314" i="69"/>
  <c r="V314" i="69"/>
  <c r="U314" i="69"/>
  <c r="AA313" i="69"/>
  <c r="Z313" i="69"/>
  <c r="Y313" i="69"/>
  <c r="X313" i="69"/>
  <c r="W313" i="69"/>
  <c r="V313" i="69"/>
  <c r="U313" i="69"/>
  <c r="AA312" i="69"/>
  <c r="Z312" i="69"/>
  <c r="Y312" i="69"/>
  <c r="X312" i="69"/>
  <c r="W312" i="69"/>
  <c r="V312" i="69"/>
  <c r="U312" i="69"/>
  <c r="AA311" i="69"/>
  <c r="Z311" i="69"/>
  <c r="Y311" i="69"/>
  <c r="X311" i="69"/>
  <c r="W311" i="69"/>
  <c r="V311" i="69"/>
  <c r="U311" i="69"/>
  <c r="AA310" i="69"/>
  <c r="Z310" i="69"/>
  <c r="Y310" i="69"/>
  <c r="X310" i="69"/>
  <c r="W310" i="69"/>
  <c r="V310" i="69"/>
  <c r="U310" i="69"/>
  <c r="AA309" i="69"/>
  <c r="Z309" i="69"/>
  <c r="Y309" i="69"/>
  <c r="X309" i="69"/>
  <c r="W309" i="69"/>
  <c r="V309" i="69"/>
  <c r="U309" i="69"/>
  <c r="AA308" i="69"/>
  <c r="Z308" i="69"/>
  <c r="Y308" i="69"/>
  <c r="X308" i="69"/>
  <c r="W308" i="69"/>
  <c r="V308" i="69"/>
  <c r="U308" i="69"/>
  <c r="AA307" i="69"/>
  <c r="Z307" i="69"/>
  <c r="Y307" i="69"/>
  <c r="X307" i="69"/>
  <c r="W307" i="69"/>
  <c r="V307" i="69"/>
  <c r="U307" i="69"/>
  <c r="AA306" i="69"/>
  <c r="Z306" i="69"/>
  <c r="Y306" i="69"/>
  <c r="X306" i="69"/>
  <c r="W306" i="69"/>
  <c r="V306" i="69"/>
  <c r="U306" i="69"/>
  <c r="AA305" i="69"/>
  <c r="Z305" i="69"/>
  <c r="Y305" i="69"/>
  <c r="X305" i="69"/>
  <c r="W305" i="69"/>
  <c r="V305" i="69"/>
  <c r="U305" i="69"/>
  <c r="AA304" i="69"/>
  <c r="Z304" i="69"/>
  <c r="Y304" i="69"/>
  <c r="X304" i="69"/>
  <c r="W304" i="69"/>
  <c r="V304" i="69"/>
  <c r="U304" i="69"/>
  <c r="AA303" i="69"/>
  <c r="Z303" i="69"/>
  <c r="Y303" i="69"/>
  <c r="X303" i="69"/>
  <c r="W303" i="69"/>
  <c r="V303" i="69"/>
  <c r="U303" i="69"/>
  <c r="AA302" i="69"/>
  <c r="Z302" i="69"/>
  <c r="Y302" i="69"/>
  <c r="X302" i="69"/>
  <c r="W302" i="69"/>
  <c r="V302" i="69"/>
  <c r="U302" i="69"/>
  <c r="AA301" i="69"/>
  <c r="Z301" i="69"/>
  <c r="Y301" i="69"/>
  <c r="X301" i="69"/>
  <c r="W301" i="69"/>
  <c r="V301" i="69"/>
  <c r="U301" i="69"/>
  <c r="AA300" i="69"/>
  <c r="Z300" i="69"/>
  <c r="Y300" i="69"/>
  <c r="X300" i="69"/>
  <c r="W300" i="69"/>
  <c r="V300" i="69"/>
  <c r="U300" i="69"/>
  <c r="AA299" i="69"/>
  <c r="Z299" i="69"/>
  <c r="Y299" i="69"/>
  <c r="X299" i="69"/>
  <c r="W299" i="69"/>
  <c r="V299" i="69"/>
  <c r="U299" i="69"/>
  <c r="AA298" i="69"/>
  <c r="Z298" i="69"/>
  <c r="Y298" i="69"/>
  <c r="X298" i="69"/>
  <c r="W298" i="69"/>
  <c r="V298" i="69"/>
  <c r="U298" i="69"/>
  <c r="AA297" i="69"/>
  <c r="Z297" i="69"/>
  <c r="Y297" i="69"/>
  <c r="X297" i="69"/>
  <c r="W297" i="69"/>
  <c r="V297" i="69"/>
  <c r="U297" i="69"/>
  <c r="AA296" i="69"/>
  <c r="Z296" i="69"/>
  <c r="Y296" i="69"/>
  <c r="X296" i="69"/>
  <c r="W296" i="69"/>
  <c r="V296" i="69"/>
  <c r="U296" i="69"/>
  <c r="AA295" i="69"/>
  <c r="Z295" i="69"/>
  <c r="Y295" i="69"/>
  <c r="X295" i="69"/>
  <c r="W295" i="69"/>
  <c r="V295" i="69"/>
  <c r="U295" i="69"/>
  <c r="AA294" i="69"/>
  <c r="Z294" i="69"/>
  <c r="Y294" i="69"/>
  <c r="X294" i="69"/>
  <c r="W294" i="69"/>
  <c r="V294" i="69"/>
  <c r="U294" i="69"/>
  <c r="AA293" i="69"/>
  <c r="Z293" i="69"/>
  <c r="Y293" i="69"/>
  <c r="X293" i="69"/>
  <c r="W293" i="69"/>
  <c r="V293" i="69"/>
  <c r="U293" i="69"/>
  <c r="AA292" i="69"/>
  <c r="Z292" i="69"/>
  <c r="Y292" i="69"/>
  <c r="X292" i="69"/>
  <c r="W292" i="69"/>
  <c r="V292" i="69"/>
  <c r="U292" i="69"/>
  <c r="AA291" i="69"/>
  <c r="Z291" i="69"/>
  <c r="Y291" i="69"/>
  <c r="X291" i="69"/>
  <c r="W291" i="69"/>
  <c r="V291" i="69"/>
  <c r="U291" i="69"/>
  <c r="AA290" i="69"/>
  <c r="Z290" i="69"/>
  <c r="Y290" i="69"/>
  <c r="X290" i="69"/>
  <c r="W290" i="69"/>
  <c r="V290" i="69"/>
  <c r="U290" i="69"/>
  <c r="AA289" i="69"/>
  <c r="Z289" i="69"/>
  <c r="Y289" i="69"/>
  <c r="X289" i="69"/>
  <c r="W289" i="69"/>
  <c r="V289" i="69"/>
  <c r="U289" i="69"/>
  <c r="AA288" i="69"/>
  <c r="Z288" i="69"/>
  <c r="Y288" i="69"/>
  <c r="X288" i="69"/>
  <c r="W288" i="69"/>
  <c r="V288" i="69"/>
  <c r="U288" i="69"/>
  <c r="AA287" i="69"/>
  <c r="Z287" i="69"/>
  <c r="Y287" i="69"/>
  <c r="X287" i="69"/>
  <c r="W287" i="69"/>
  <c r="V287" i="69"/>
  <c r="U287" i="69"/>
  <c r="AA286" i="69"/>
  <c r="Z286" i="69"/>
  <c r="Y286" i="69"/>
  <c r="X286" i="69"/>
  <c r="W286" i="69"/>
  <c r="V286" i="69"/>
  <c r="U286" i="69"/>
  <c r="AA285" i="69"/>
  <c r="Z285" i="69"/>
  <c r="Y285" i="69"/>
  <c r="X285" i="69"/>
  <c r="W285" i="69"/>
  <c r="V285" i="69"/>
  <c r="U285" i="69"/>
  <c r="AA284" i="69"/>
  <c r="Z284" i="69"/>
  <c r="Y284" i="69"/>
  <c r="X284" i="69"/>
  <c r="W284" i="69"/>
  <c r="V284" i="69"/>
  <c r="U284" i="69"/>
  <c r="AA283" i="69"/>
  <c r="Z283" i="69"/>
  <c r="Y283" i="69"/>
  <c r="X283" i="69"/>
  <c r="W283" i="69"/>
  <c r="V283" i="69"/>
  <c r="U283" i="69"/>
  <c r="AA282" i="69"/>
  <c r="Z282" i="69"/>
  <c r="Y282" i="69"/>
  <c r="X282" i="69"/>
  <c r="W282" i="69"/>
  <c r="V282" i="69"/>
  <c r="U282" i="69"/>
  <c r="AA281" i="69"/>
  <c r="Z281" i="69"/>
  <c r="Y281" i="69"/>
  <c r="X281" i="69"/>
  <c r="W281" i="69"/>
  <c r="V281" i="69"/>
  <c r="U281" i="69"/>
  <c r="AA280" i="69"/>
  <c r="Z280" i="69"/>
  <c r="Y280" i="69"/>
  <c r="X280" i="69"/>
  <c r="W280" i="69"/>
  <c r="V280" i="69"/>
  <c r="U280" i="69"/>
  <c r="AA279" i="69"/>
  <c r="Z279" i="69"/>
  <c r="Y279" i="69"/>
  <c r="X279" i="69"/>
  <c r="W279" i="69"/>
  <c r="V279" i="69"/>
  <c r="U279" i="69"/>
  <c r="AA278" i="69"/>
  <c r="Z278" i="69"/>
  <c r="Y278" i="69"/>
  <c r="X278" i="69"/>
  <c r="W278" i="69"/>
  <c r="V278" i="69"/>
  <c r="U278" i="69"/>
  <c r="AA277" i="69"/>
  <c r="Z277" i="69"/>
  <c r="Y277" i="69"/>
  <c r="X277" i="69"/>
  <c r="W277" i="69"/>
  <c r="V277" i="69"/>
  <c r="U277" i="69"/>
  <c r="AA276" i="69"/>
  <c r="Z276" i="69"/>
  <c r="Y276" i="69"/>
  <c r="X276" i="69"/>
  <c r="W276" i="69"/>
  <c r="V276" i="69"/>
  <c r="U276" i="69"/>
  <c r="AA275" i="69"/>
  <c r="Z275" i="69"/>
  <c r="Y275" i="69"/>
  <c r="X275" i="69"/>
  <c r="W275" i="69"/>
  <c r="V275" i="69"/>
  <c r="U275" i="69"/>
  <c r="AA274" i="69"/>
  <c r="Z274" i="69"/>
  <c r="Y274" i="69"/>
  <c r="X274" i="69"/>
  <c r="W274" i="69"/>
  <c r="V274" i="69"/>
  <c r="U274" i="69"/>
  <c r="AA273" i="69"/>
  <c r="Z273" i="69"/>
  <c r="Y273" i="69"/>
  <c r="X273" i="69"/>
  <c r="W273" i="69"/>
  <c r="V273" i="69"/>
  <c r="U273" i="69"/>
  <c r="AA272" i="69"/>
  <c r="Z272" i="69"/>
  <c r="Y272" i="69"/>
  <c r="X272" i="69"/>
  <c r="W272" i="69"/>
  <c r="V272" i="69"/>
  <c r="U272" i="69"/>
  <c r="AA271" i="69"/>
  <c r="Z271" i="69"/>
  <c r="Y271" i="69"/>
  <c r="X271" i="69"/>
  <c r="W271" i="69"/>
  <c r="V271" i="69"/>
  <c r="U271" i="69"/>
  <c r="AA270" i="69"/>
  <c r="Z270" i="69"/>
  <c r="Y270" i="69"/>
  <c r="X270" i="69"/>
  <c r="W270" i="69"/>
  <c r="V270" i="69"/>
  <c r="U270" i="69"/>
  <c r="AA269" i="69"/>
  <c r="Z269" i="69"/>
  <c r="Y269" i="69"/>
  <c r="X269" i="69"/>
  <c r="W269" i="69"/>
  <c r="V269" i="69"/>
  <c r="U269" i="69"/>
  <c r="AA268" i="69"/>
  <c r="Z268" i="69"/>
  <c r="Y268" i="69"/>
  <c r="X268" i="69"/>
  <c r="W268" i="69"/>
  <c r="V268" i="69"/>
  <c r="U268" i="69"/>
  <c r="AA267" i="69"/>
  <c r="Z267" i="69"/>
  <c r="Y267" i="69"/>
  <c r="X267" i="69"/>
  <c r="W267" i="69"/>
  <c r="V267" i="69"/>
  <c r="U267" i="69"/>
  <c r="AA266" i="69"/>
  <c r="Z266" i="69"/>
  <c r="Y266" i="69"/>
  <c r="X266" i="69"/>
  <c r="W266" i="69"/>
  <c r="V266" i="69"/>
  <c r="U266" i="69"/>
  <c r="AA265" i="69"/>
  <c r="Z265" i="69"/>
  <c r="Y265" i="69"/>
  <c r="X265" i="69"/>
  <c r="W265" i="69"/>
  <c r="V265" i="69"/>
  <c r="U265" i="69"/>
  <c r="AA264" i="69"/>
  <c r="Z264" i="69"/>
  <c r="Y264" i="69"/>
  <c r="X264" i="69"/>
  <c r="W264" i="69"/>
  <c r="V264" i="69"/>
  <c r="U264" i="69"/>
  <c r="AA263" i="69"/>
  <c r="Z263" i="69"/>
  <c r="Y263" i="69"/>
  <c r="X263" i="69"/>
  <c r="W263" i="69"/>
  <c r="V263" i="69"/>
  <c r="U263" i="69"/>
  <c r="AA262" i="69"/>
  <c r="Z262" i="69"/>
  <c r="Y262" i="69"/>
  <c r="X262" i="69"/>
  <c r="W262" i="69"/>
  <c r="V262" i="69"/>
  <c r="U262" i="69"/>
  <c r="AA261" i="69"/>
  <c r="Z261" i="69"/>
  <c r="Y261" i="69"/>
  <c r="X261" i="69"/>
  <c r="W261" i="69"/>
  <c r="V261" i="69"/>
  <c r="U261" i="69"/>
  <c r="AA260" i="69"/>
  <c r="Z260" i="69"/>
  <c r="Y260" i="69"/>
  <c r="X260" i="69"/>
  <c r="W260" i="69"/>
  <c r="V260" i="69"/>
  <c r="U260" i="69"/>
  <c r="AA259" i="69"/>
  <c r="Z259" i="69"/>
  <c r="Y259" i="69"/>
  <c r="X259" i="69"/>
  <c r="W259" i="69"/>
  <c r="V259" i="69"/>
  <c r="U259" i="69"/>
  <c r="AA258" i="69"/>
  <c r="Z258" i="69"/>
  <c r="Y258" i="69"/>
  <c r="X258" i="69"/>
  <c r="W258" i="69"/>
  <c r="V258" i="69"/>
  <c r="U258" i="69"/>
  <c r="AA257" i="69"/>
  <c r="Z257" i="69"/>
  <c r="Y257" i="69"/>
  <c r="X257" i="69"/>
  <c r="W257" i="69"/>
  <c r="V257" i="69"/>
  <c r="U257" i="69"/>
  <c r="AA256" i="69"/>
  <c r="Z256" i="69"/>
  <c r="Y256" i="69"/>
  <c r="X256" i="69"/>
  <c r="W256" i="69"/>
  <c r="V256" i="69"/>
  <c r="U256" i="69"/>
  <c r="AA255" i="69"/>
  <c r="Z255" i="69"/>
  <c r="Y255" i="69"/>
  <c r="X255" i="69"/>
  <c r="W255" i="69"/>
  <c r="V255" i="69"/>
  <c r="U255" i="69"/>
  <c r="AA254" i="69"/>
  <c r="Z254" i="69"/>
  <c r="Y254" i="69"/>
  <c r="X254" i="69"/>
  <c r="W254" i="69"/>
  <c r="V254" i="69"/>
  <c r="U254" i="69"/>
  <c r="AA253" i="69"/>
  <c r="Z253" i="69"/>
  <c r="Y253" i="69"/>
  <c r="X253" i="69"/>
  <c r="W253" i="69"/>
  <c r="V253" i="69"/>
  <c r="U253" i="69"/>
  <c r="AA252" i="69"/>
  <c r="Z252" i="69"/>
  <c r="Y252" i="69"/>
  <c r="X252" i="69"/>
  <c r="W252" i="69"/>
  <c r="V252" i="69"/>
  <c r="U252" i="69"/>
  <c r="AA251" i="69"/>
  <c r="Z251" i="69"/>
  <c r="Y251" i="69"/>
  <c r="X251" i="69"/>
  <c r="W251" i="69"/>
  <c r="V251" i="69"/>
  <c r="U251" i="69"/>
  <c r="AA250" i="69"/>
  <c r="Z250" i="69"/>
  <c r="Y250" i="69"/>
  <c r="X250" i="69"/>
  <c r="W250" i="69"/>
  <c r="V250" i="69"/>
  <c r="U250" i="69"/>
  <c r="AA249" i="69"/>
  <c r="Z249" i="69"/>
  <c r="Y249" i="69"/>
  <c r="X249" i="69"/>
  <c r="W249" i="69"/>
  <c r="V249" i="69"/>
  <c r="U249" i="69"/>
  <c r="AA248" i="69"/>
  <c r="Z248" i="69"/>
  <c r="Y248" i="69"/>
  <c r="X248" i="69"/>
  <c r="W248" i="69"/>
  <c r="V248" i="69"/>
  <c r="U248" i="69"/>
  <c r="AA247" i="69"/>
  <c r="Z247" i="69"/>
  <c r="Y247" i="69"/>
  <c r="X247" i="69"/>
  <c r="W247" i="69"/>
  <c r="V247" i="69"/>
  <c r="U247" i="69"/>
  <c r="AA246" i="69"/>
  <c r="Z246" i="69"/>
  <c r="Y246" i="69"/>
  <c r="X246" i="69"/>
  <c r="W246" i="69"/>
  <c r="V246" i="69"/>
  <c r="U246" i="69"/>
  <c r="AA245" i="69"/>
  <c r="Z245" i="69"/>
  <c r="Y245" i="69"/>
  <c r="X245" i="69"/>
  <c r="W245" i="69"/>
  <c r="V245" i="69"/>
  <c r="U245" i="69"/>
  <c r="AA244" i="69"/>
  <c r="Z244" i="69"/>
  <c r="Y244" i="69"/>
  <c r="X244" i="69"/>
  <c r="W244" i="69"/>
  <c r="V244" i="69"/>
  <c r="U244" i="69"/>
  <c r="AA243" i="69"/>
  <c r="Z243" i="69"/>
  <c r="Y243" i="69"/>
  <c r="X243" i="69"/>
  <c r="W243" i="69"/>
  <c r="V243" i="69"/>
  <c r="U243" i="69"/>
  <c r="AA242" i="69"/>
  <c r="Z242" i="69"/>
  <c r="Y242" i="69"/>
  <c r="X242" i="69"/>
  <c r="W242" i="69"/>
  <c r="V242" i="69"/>
  <c r="U242" i="69"/>
  <c r="AA241" i="69"/>
  <c r="Z241" i="69"/>
  <c r="Y241" i="69"/>
  <c r="X241" i="69"/>
  <c r="W241" i="69"/>
  <c r="V241" i="69"/>
  <c r="U241" i="69"/>
  <c r="AA240" i="69"/>
  <c r="Z240" i="69"/>
  <c r="Y240" i="69"/>
  <c r="X240" i="69"/>
  <c r="W240" i="69"/>
  <c r="V240" i="69"/>
  <c r="U240" i="69"/>
  <c r="AA239" i="69"/>
  <c r="Z239" i="69"/>
  <c r="Y239" i="69"/>
  <c r="X239" i="69"/>
  <c r="W239" i="69"/>
  <c r="V239" i="69"/>
  <c r="U239" i="69"/>
  <c r="AA238" i="69"/>
  <c r="Z238" i="69"/>
  <c r="Y238" i="69"/>
  <c r="X238" i="69"/>
  <c r="W238" i="69"/>
  <c r="V238" i="69"/>
  <c r="U238" i="69"/>
  <c r="AA237" i="69"/>
  <c r="Z237" i="69"/>
  <c r="Y237" i="69"/>
  <c r="X237" i="69"/>
  <c r="W237" i="69"/>
  <c r="V237" i="69"/>
  <c r="U237" i="69"/>
  <c r="AA236" i="69"/>
  <c r="Z236" i="69"/>
  <c r="Y236" i="69"/>
  <c r="X236" i="69"/>
  <c r="W236" i="69"/>
  <c r="V236" i="69"/>
  <c r="U236" i="69"/>
  <c r="AA235" i="69"/>
  <c r="Z235" i="69"/>
  <c r="Y235" i="69"/>
  <c r="X235" i="69"/>
  <c r="W235" i="69"/>
  <c r="V235" i="69"/>
  <c r="U235" i="69"/>
  <c r="AA234" i="69"/>
  <c r="Z234" i="69"/>
  <c r="Y234" i="69"/>
  <c r="X234" i="69"/>
  <c r="W234" i="69"/>
  <c r="V234" i="69"/>
  <c r="U234" i="69"/>
  <c r="AA233" i="69"/>
  <c r="Z233" i="69"/>
  <c r="Y233" i="69"/>
  <c r="X233" i="69"/>
  <c r="W233" i="69"/>
  <c r="V233" i="69"/>
  <c r="U233" i="69"/>
  <c r="AA232" i="69"/>
  <c r="Z232" i="69"/>
  <c r="Y232" i="69"/>
  <c r="X232" i="69"/>
  <c r="W232" i="69"/>
  <c r="V232" i="69"/>
  <c r="U232" i="69"/>
  <c r="AA231" i="69"/>
  <c r="Z231" i="69"/>
  <c r="Y231" i="69"/>
  <c r="X231" i="69"/>
  <c r="W231" i="69"/>
  <c r="V231" i="69"/>
  <c r="U231" i="69"/>
  <c r="AA230" i="69"/>
  <c r="Z230" i="69"/>
  <c r="Y230" i="69"/>
  <c r="X230" i="69"/>
  <c r="W230" i="69"/>
  <c r="V230" i="69"/>
  <c r="U230" i="69"/>
  <c r="AA229" i="69"/>
  <c r="Z229" i="69"/>
  <c r="Y229" i="69"/>
  <c r="X229" i="69"/>
  <c r="W229" i="69"/>
  <c r="V229" i="69"/>
  <c r="U229" i="69"/>
  <c r="AA228" i="69"/>
  <c r="Z228" i="69"/>
  <c r="Y228" i="69"/>
  <c r="X228" i="69"/>
  <c r="W228" i="69"/>
  <c r="V228" i="69"/>
  <c r="U228" i="69"/>
  <c r="AA227" i="69"/>
  <c r="Z227" i="69"/>
  <c r="Y227" i="69"/>
  <c r="X227" i="69"/>
  <c r="W227" i="69"/>
  <c r="V227" i="69"/>
  <c r="U227" i="69"/>
  <c r="AA226" i="69"/>
  <c r="Z226" i="69"/>
  <c r="Y226" i="69"/>
  <c r="X226" i="69"/>
  <c r="W226" i="69"/>
  <c r="V226" i="69"/>
  <c r="U226" i="69"/>
  <c r="AA225" i="69"/>
  <c r="Z225" i="69"/>
  <c r="Y225" i="69"/>
  <c r="X225" i="69"/>
  <c r="W225" i="69"/>
  <c r="V225" i="69"/>
  <c r="U225" i="69"/>
  <c r="AA224" i="69"/>
  <c r="Z224" i="69"/>
  <c r="Y224" i="69"/>
  <c r="X224" i="69"/>
  <c r="W224" i="69"/>
  <c r="V224" i="69"/>
  <c r="U224" i="69"/>
  <c r="AA223" i="69"/>
  <c r="Z223" i="69"/>
  <c r="Y223" i="69"/>
  <c r="X223" i="69"/>
  <c r="W223" i="69"/>
  <c r="V223" i="69"/>
  <c r="U223" i="69"/>
  <c r="AA222" i="69"/>
  <c r="Z222" i="69"/>
  <c r="Y222" i="69"/>
  <c r="X222" i="69"/>
  <c r="W222" i="69"/>
  <c r="V222" i="69"/>
  <c r="U222" i="69"/>
  <c r="AA221" i="69"/>
  <c r="Z221" i="69"/>
  <c r="Y221" i="69"/>
  <c r="X221" i="69"/>
  <c r="W221" i="69"/>
  <c r="V221" i="69"/>
  <c r="U221" i="69"/>
  <c r="AA220" i="69"/>
  <c r="Z220" i="69"/>
  <c r="Y220" i="69"/>
  <c r="X220" i="69"/>
  <c r="W220" i="69"/>
  <c r="V220" i="69"/>
  <c r="U220" i="69"/>
  <c r="AA219" i="69"/>
  <c r="Z219" i="69"/>
  <c r="Y219" i="69"/>
  <c r="X219" i="69"/>
  <c r="W219" i="69"/>
  <c r="V219" i="69"/>
  <c r="U219" i="69"/>
  <c r="AA218" i="69"/>
  <c r="Z218" i="69"/>
  <c r="Y218" i="69"/>
  <c r="X218" i="69"/>
  <c r="W218" i="69"/>
  <c r="V218" i="69"/>
  <c r="U218" i="69"/>
  <c r="AA217" i="69"/>
  <c r="Z217" i="69"/>
  <c r="Y217" i="69"/>
  <c r="X217" i="69"/>
  <c r="W217" i="69"/>
  <c r="V217" i="69"/>
  <c r="U217" i="69"/>
  <c r="AA216" i="69"/>
  <c r="Z216" i="69"/>
  <c r="Y216" i="69"/>
  <c r="X216" i="69"/>
  <c r="W216" i="69"/>
  <c r="V216" i="69"/>
  <c r="U216" i="69"/>
  <c r="AA215" i="69"/>
  <c r="Z215" i="69"/>
  <c r="Y215" i="69"/>
  <c r="X215" i="69"/>
  <c r="W215" i="69"/>
  <c r="V215" i="69"/>
  <c r="U215" i="69"/>
  <c r="AA214" i="69"/>
  <c r="Z214" i="69"/>
  <c r="Y214" i="69"/>
  <c r="X214" i="69"/>
  <c r="W214" i="69"/>
  <c r="V214" i="69"/>
  <c r="U214" i="69"/>
  <c r="AA213" i="69"/>
  <c r="Z213" i="69"/>
  <c r="Y213" i="69"/>
  <c r="X213" i="69"/>
  <c r="W213" i="69"/>
  <c r="V213" i="69"/>
  <c r="U213" i="69"/>
  <c r="AA212" i="69"/>
  <c r="Z212" i="69"/>
  <c r="Y212" i="69"/>
  <c r="X212" i="69"/>
  <c r="W212" i="69"/>
  <c r="V212" i="69"/>
  <c r="U212" i="69"/>
  <c r="AA211" i="69"/>
  <c r="Z211" i="69"/>
  <c r="Y211" i="69"/>
  <c r="X211" i="69"/>
  <c r="W211" i="69"/>
  <c r="V211" i="69"/>
  <c r="U211" i="69"/>
  <c r="AA210" i="69"/>
  <c r="Z210" i="69"/>
  <c r="Y210" i="69"/>
  <c r="X210" i="69"/>
  <c r="W210" i="69"/>
  <c r="V210" i="69"/>
  <c r="U210" i="69"/>
  <c r="AA209" i="69"/>
  <c r="Z209" i="69"/>
  <c r="Y209" i="69"/>
  <c r="X209" i="69"/>
  <c r="W209" i="69"/>
  <c r="V209" i="69"/>
  <c r="U209" i="69"/>
  <c r="AA208" i="69"/>
  <c r="Z208" i="69"/>
  <c r="Y208" i="69"/>
  <c r="X208" i="69"/>
  <c r="W208" i="69"/>
  <c r="V208" i="69"/>
  <c r="U208" i="69"/>
  <c r="AA207" i="69"/>
  <c r="Z207" i="69"/>
  <c r="Y207" i="69"/>
  <c r="X207" i="69"/>
  <c r="W207" i="69"/>
  <c r="V207" i="69"/>
  <c r="U207" i="69"/>
  <c r="AA206" i="69"/>
  <c r="Z206" i="69"/>
  <c r="Y206" i="69"/>
  <c r="X206" i="69"/>
  <c r="W206" i="69"/>
  <c r="V206" i="69"/>
  <c r="U206" i="69"/>
  <c r="AA205" i="69"/>
  <c r="Z205" i="69"/>
  <c r="Y205" i="69"/>
  <c r="X205" i="69"/>
  <c r="W205" i="69"/>
  <c r="V205" i="69"/>
  <c r="U205" i="69"/>
  <c r="AA204" i="69"/>
  <c r="Z204" i="69"/>
  <c r="Y204" i="69"/>
  <c r="X204" i="69"/>
  <c r="W204" i="69"/>
  <c r="V204" i="69"/>
  <c r="U204" i="69"/>
  <c r="AA203" i="69"/>
  <c r="Z203" i="69"/>
  <c r="Y203" i="69"/>
  <c r="X203" i="69"/>
  <c r="W203" i="69"/>
  <c r="V203" i="69"/>
  <c r="U203" i="69"/>
  <c r="AA202" i="69"/>
  <c r="Z202" i="69"/>
  <c r="Y202" i="69"/>
  <c r="X202" i="69"/>
  <c r="W202" i="69"/>
  <c r="V202" i="69"/>
  <c r="U202" i="69"/>
  <c r="AA201" i="69"/>
  <c r="Z201" i="69"/>
  <c r="Y201" i="69"/>
  <c r="X201" i="69"/>
  <c r="W201" i="69"/>
  <c r="V201" i="69"/>
  <c r="U201" i="69"/>
  <c r="AA200" i="69"/>
  <c r="Z200" i="69"/>
  <c r="Y200" i="69"/>
  <c r="X200" i="69"/>
  <c r="W200" i="69"/>
  <c r="V200" i="69"/>
  <c r="U200" i="69"/>
  <c r="AA199" i="69"/>
  <c r="Z199" i="69"/>
  <c r="Y199" i="69"/>
  <c r="X199" i="69"/>
  <c r="W199" i="69"/>
  <c r="V199" i="69"/>
  <c r="U199" i="69"/>
  <c r="AA198" i="69"/>
  <c r="Z198" i="69"/>
  <c r="Y198" i="69"/>
  <c r="X198" i="69"/>
  <c r="W198" i="69"/>
  <c r="V198" i="69"/>
  <c r="U198" i="69"/>
  <c r="AA197" i="69"/>
  <c r="Z197" i="69"/>
  <c r="Y197" i="69"/>
  <c r="X197" i="69"/>
  <c r="W197" i="69"/>
  <c r="V197" i="69"/>
  <c r="U197" i="69"/>
  <c r="AA196" i="69"/>
  <c r="Z196" i="69"/>
  <c r="Y196" i="69"/>
  <c r="X196" i="69"/>
  <c r="W196" i="69"/>
  <c r="V196" i="69"/>
  <c r="U196" i="69"/>
  <c r="AA195" i="69"/>
  <c r="Z195" i="69"/>
  <c r="Y195" i="69"/>
  <c r="X195" i="69"/>
  <c r="W195" i="69"/>
  <c r="V195" i="69"/>
  <c r="U195" i="69"/>
  <c r="AA194" i="69"/>
  <c r="Z194" i="69"/>
  <c r="Y194" i="69"/>
  <c r="X194" i="69"/>
  <c r="W194" i="69"/>
  <c r="V194" i="69"/>
  <c r="U194" i="69"/>
  <c r="AA193" i="69"/>
  <c r="Z193" i="69"/>
  <c r="Y193" i="69"/>
  <c r="X193" i="69"/>
  <c r="W193" i="69"/>
  <c r="V193" i="69"/>
  <c r="U193" i="69"/>
  <c r="AA192" i="69"/>
  <c r="Z192" i="69"/>
  <c r="Y192" i="69"/>
  <c r="X192" i="69"/>
  <c r="W192" i="69"/>
  <c r="V192" i="69"/>
  <c r="U192" i="69"/>
  <c r="AA191" i="69"/>
  <c r="Z191" i="69"/>
  <c r="Y191" i="69"/>
  <c r="X191" i="69"/>
  <c r="W191" i="69"/>
  <c r="V191" i="69"/>
  <c r="U191" i="69"/>
  <c r="AA190" i="69"/>
  <c r="Z190" i="69"/>
  <c r="Y190" i="69"/>
  <c r="X190" i="69"/>
  <c r="W190" i="69"/>
  <c r="V190" i="69"/>
  <c r="U190" i="69"/>
  <c r="AA189" i="69"/>
  <c r="Z189" i="69"/>
  <c r="Y189" i="69"/>
  <c r="X189" i="69"/>
  <c r="W189" i="69"/>
  <c r="V189" i="69"/>
  <c r="U189" i="69"/>
  <c r="AA188" i="69"/>
  <c r="Z188" i="69"/>
  <c r="Y188" i="69"/>
  <c r="X188" i="69"/>
  <c r="W188" i="69"/>
  <c r="V188" i="69"/>
  <c r="U188" i="69"/>
  <c r="AA187" i="69"/>
  <c r="Z187" i="69"/>
  <c r="Y187" i="69"/>
  <c r="X187" i="69"/>
  <c r="W187" i="69"/>
  <c r="V187" i="69"/>
  <c r="U187" i="69"/>
  <c r="AA186" i="69"/>
  <c r="Z186" i="69"/>
  <c r="Y186" i="69"/>
  <c r="X186" i="69"/>
  <c r="W186" i="69"/>
  <c r="V186" i="69"/>
  <c r="U186" i="69"/>
  <c r="AA185" i="69"/>
  <c r="Z185" i="69"/>
  <c r="Y185" i="69"/>
  <c r="X185" i="69"/>
  <c r="W185" i="69"/>
  <c r="V185" i="69"/>
  <c r="U185" i="69"/>
  <c r="AA184" i="69"/>
  <c r="Z184" i="69"/>
  <c r="Y184" i="69"/>
  <c r="X184" i="69"/>
  <c r="W184" i="69"/>
  <c r="V184" i="69"/>
  <c r="U184" i="69"/>
  <c r="AA183" i="69"/>
  <c r="Z183" i="69"/>
  <c r="Y183" i="69"/>
  <c r="X183" i="69"/>
  <c r="W183" i="69"/>
  <c r="V183" i="69"/>
  <c r="U183" i="69"/>
  <c r="AA182" i="69"/>
  <c r="Z182" i="69"/>
  <c r="Y182" i="69"/>
  <c r="X182" i="69"/>
  <c r="W182" i="69"/>
  <c r="V182" i="69"/>
  <c r="U182" i="69"/>
  <c r="AA181" i="69"/>
  <c r="Z181" i="69"/>
  <c r="Y181" i="69"/>
  <c r="X181" i="69"/>
  <c r="W181" i="69"/>
  <c r="V181" i="69"/>
  <c r="U181" i="69"/>
  <c r="AA180" i="69"/>
  <c r="Z180" i="69"/>
  <c r="Y180" i="69"/>
  <c r="X180" i="69"/>
  <c r="W180" i="69"/>
  <c r="V180" i="69"/>
  <c r="U180" i="69"/>
  <c r="AA179" i="69"/>
  <c r="Z179" i="69"/>
  <c r="Y179" i="69"/>
  <c r="X179" i="69"/>
  <c r="W179" i="69"/>
  <c r="V179" i="69"/>
  <c r="U179" i="69"/>
  <c r="AA178" i="69"/>
  <c r="Z178" i="69"/>
  <c r="Y178" i="69"/>
  <c r="X178" i="69"/>
  <c r="W178" i="69"/>
  <c r="V178" i="69"/>
  <c r="U178" i="69"/>
  <c r="AA177" i="69"/>
  <c r="Z177" i="69"/>
  <c r="Y177" i="69"/>
  <c r="X177" i="69"/>
  <c r="W177" i="69"/>
  <c r="V177" i="69"/>
  <c r="U177" i="69"/>
  <c r="AA176" i="69"/>
  <c r="Z176" i="69"/>
  <c r="Y176" i="69"/>
  <c r="X176" i="69"/>
  <c r="W176" i="69"/>
  <c r="V176" i="69"/>
  <c r="U176" i="69"/>
  <c r="AA175" i="69"/>
  <c r="Z175" i="69"/>
  <c r="Y175" i="69"/>
  <c r="X175" i="69"/>
  <c r="W175" i="69"/>
  <c r="V175" i="69"/>
  <c r="U175" i="69"/>
  <c r="AA174" i="69"/>
  <c r="Z174" i="69"/>
  <c r="Y174" i="69"/>
  <c r="X174" i="69"/>
  <c r="W174" i="69"/>
  <c r="V174" i="69"/>
  <c r="U174" i="69"/>
  <c r="AA173" i="69"/>
  <c r="Z173" i="69"/>
  <c r="Y173" i="69"/>
  <c r="X173" i="69"/>
  <c r="W173" i="69"/>
  <c r="V173" i="69"/>
  <c r="U173" i="69"/>
  <c r="AA172" i="69"/>
  <c r="Z172" i="69"/>
  <c r="Y172" i="69"/>
  <c r="X172" i="69"/>
  <c r="W172" i="69"/>
  <c r="V172" i="69"/>
  <c r="U172" i="69"/>
  <c r="AA171" i="69"/>
  <c r="Z171" i="69"/>
  <c r="Y171" i="69"/>
  <c r="X171" i="69"/>
  <c r="W171" i="69"/>
  <c r="V171" i="69"/>
  <c r="U171" i="69"/>
  <c r="AA170" i="69"/>
  <c r="Z170" i="69"/>
  <c r="Y170" i="69"/>
  <c r="X170" i="69"/>
  <c r="W170" i="69"/>
  <c r="V170" i="69"/>
  <c r="U170" i="69"/>
  <c r="AA169" i="69"/>
  <c r="Z169" i="69"/>
  <c r="Y169" i="69"/>
  <c r="X169" i="69"/>
  <c r="W169" i="69"/>
  <c r="V169" i="69"/>
  <c r="U169" i="69"/>
  <c r="AA168" i="69"/>
  <c r="Z168" i="69"/>
  <c r="Y168" i="69"/>
  <c r="X168" i="69"/>
  <c r="W168" i="69"/>
  <c r="V168" i="69"/>
  <c r="U168" i="69"/>
  <c r="AA167" i="69"/>
  <c r="Z167" i="69"/>
  <c r="Y167" i="69"/>
  <c r="X167" i="69"/>
  <c r="W167" i="69"/>
  <c r="V167" i="69"/>
  <c r="U167" i="69"/>
  <c r="AA166" i="69"/>
  <c r="Z166" i="69"/>
  <c r="Y166" i="69"/>
  <c r="X166" i="69"/>
  <c r="W166" i="69"/>
  <c r="V166" i="69"/>
  <c r="U166" i="69"/>
  <c r="AA165" i="69"/>
  <c r="Z165" i="69"/>
  <c r="Y165" i="69"/>
  <c r="X165" i="69"/>
  <c r="W165" i="69"/>
  <c r="V165" i="69"/>
  <c r="U165" i="69"/>
  <c r="AA164" i="69"/>
  <c r="Z164" i="69"/>
  <c r="Y164" i="69"/>
  <c r="X164" i="69"/>
  <c r="W164" i="69"/>
  <c r="V164" i="69"/>
  <c r="U164" i="69"/>
  <c r="AA163" i="69"/>
  <c r="Z163" i="69"/>
  <c r="Y163" i="69"/>
  <c r="X163" i="69"/>
  <c r="W163" i="69"/>
  <c r="V163" i="69"/>
  <c r="U163" i="69"/>
  <c r="AA162" i="69"/>
  <c r="Z162" i="69"/>
  <c r="Y162" i="69"/>
  <c r="X162" i="69"/>
  <c r="W162" i="69"/>
  <c r="V162" i="69"/>
  <c r="U162" i="69"/>
  <c r="AA161" i="69"/>
  <c r="Z161" i="69"/>
  <c r="Y161" i="69"/>
  <c r="X161" i="69"/>
  <c r="W161" i="69"/>
  <c r="V161" i="69"/>
  <c r="U161" i="69"/>
  <c r="AA160" i="69"/>
  <c r="Z160" i="69"/>
  <c r="Y160" i="69"/>
  <c r="X160" i="69"/>
  <c r="W160" i="69"/>
  <c r="V160" i="69"/>
  <c r="U160" i="69"/>
  <c r="AA159" i="69"/>
  <c r="Z159" i="69"/>
  <c r="Y159" i="69"/>
  <c r="X159" i="69"/>
  <c r="W159" i="69"/>
  <c r="V159" i="69"/>
  <c r="U159" i="69"/>
  <c r="AA158" i="69"/>
  <c r="Z158" i="69"/>
  <c r="Y158" i="69"/>
  <c r="X158" i="69"/>
  <c r="W158" i="69"/>
  <c r="V158" i="69"/>
  <c r="U158" i="69"/>
  <c r="AA157" i="69"/>
  <c r="Z157" i="69"/>
  <c r="Y157" i="69"/>
  <c r="X157" i="69"/>
  <c r="W157" i="69"/>
  <c r="V157" i="69"/>
  <c r="U157" i="69"/>
  <c r="AA156" i="69"/>
  <c r="Z156" i="69"/>
  <c r="Y156" i="69"/>
  <c r="X156" i="69"/>
  <c r="W156" i="69"/>
  <c r="V156" i="69"/>
  <c r="U156" i="69"/>
  <c r="AA155" i="69"/>
  <c r="Z155" i="69"/>
  <c r="Y155" i="69"/>
  <c r="X155" i="69"/>
  <c r="W155" i="69"/>
  <c r="V155" i="69"/>
  <c r="U155" i="69"/>
  <c r="AA154" i="69"/>
  <c r="Z154" i="69"/>
  <c r="Y154" i="69"/>
  <c r="X154" i="69"/>
  <c r="W154" i="69"/>
  <c r="V154" i="69"/>
  <c r="U154" i="69"/>
  <c r="AA153" i="69"/>
  <c r="Z153" i="69"/>
  <c r="Y153" i="69"/>
  <c r="X153" i="69"/>
  <c r="W153" i="69"/>
  <c r="V153" i="69"/>
  <c r="U153" i="69"/>
  <c r="AA152" i="69"/>
  <c r="Z152" i="69"/>
  <c r="Y152" i="69"/>
  <c r="X152" i="69"/>
  <c r="W152" i="69"/>
  <c r="V152" i="69"/>
  <c r="U152" i="69"/>
  <c r="AA151" i="69"/>
  <c r="Z151" i="69"/>
  <c r="Y151" i="69"/>
  <c r="X151" i="69"/>
  <c r="W151" i="69"/>
  <c r="V151" i="69"/>
  <c r="U151" i="69"/>
  <c r="AA150" i="69"/>
  <c r="Z150" i="69"/>
  <c r="Y150" i="69"/>
  <c r="X150" i="69"/>
  <c r="W150" i="69"/>
  <c r="V150" i="69"/>
  <c r="U150" i="69"/>
  <c r="AA149" i="69"/>
  <c r="Z149" i="69"/>
  <c r="Y149" i="69"/>
  <c r="X149" i="69"/>
  <c r="W149" i="69"/>
  <c r="V149" i="69"/>
  <c r="U149" i="69"/>
  <c r="AA148" i="69"/>
  <c r="Z148" i="69"/>
  <c r="Y148" i="69"/>
  <c r="X148" i="69"/>
  <c r="W148" i="69"/>
  <c r="V148" i="69"/>
  <c r="U148" i="69"/>
  <c r="AA147" i="69"/>
  <c r="Z147" i="69"/>
  <c r="Y147" i="69"/>
  <c r="X147" i="69"/>
  <c r="W147" i="69"/>
  <c r="V147" i="69"/>
  <c r="U147" i="69"/>
  <c r="AA146" i="69"/>
  <c r="Z146" i="69"/>
  <c r="Y146" i="69"/>
  <c r="X146" i="69"/>
  <c r="W146" i="69"/>
  <c r="V146" i="69"/>
  <c r="U146" i="69"/>
  <c r="AA145" i="69"/>
  <c r="Z145" i="69"/>
  <c r="Y145" i="69"/>
  <c r="X145" i="69"/>
  <c r="W145" i="69"/>
  <c r="V145" i="69"/>
  <c r="U145" i="69"/>
  <c r="AA144" i="69"/>
  <c r="Z144" i="69"/>
  <c r="Y144" i="69"/>
  <c r="X144" i="69"/>
  <c r="W144" i="69"/>
  <c r="V144" i="69"/>
  <c r="U144" i="69"/>
  <c r="AA143" i="69"/>
  <c r="Z143" i="69"/>
  <c r="Y143" i="69"/>
  <c r="X143" i="69"/>
  <c r="W143" i="69"/>
  <c r="V143" i="69"/>
  <c r="U143" i="69"/>
  <c r="AA142" i="69"/>
  <c r="Z142" i="69"/>
  <c r="Y142" i="69"/>
  <c r="X142" i="69"/>
  <c r="W142" i="69"/>
  <c r="V142" i="69"/>
  <c r="U142" i="69"/>
  <c r="AA141" i="69"/>
  <c r="Z141" i="69"/>
  <c r="Y141" i="69"/>
  <c r="X141" i="69"/>
  <c r="W141" i="69"/>
  <c r="V141" i="69"/>
  <c r="U141" i="69"/>
  <c r="AA140" i="69"/>
  <c r="Z140" i="69"/>
  <c r="Y140" i="69"/>
  <c r="X140" i="69"/>
  <c r="W140" i="69"/>
  <c r="V140" i="69"/>
  <c r="U140" i="69"/>
  <c r="AA139" i="69"/>
  <c r="Z139" i="69"/>
  <c r="Y139" i="69"/>
  <c r="X139" i="69"/>
  <c r="W139" i="69"/>
  <c r="V139" i="69"/>
  <c r="U139" i="69"/>
  <c r="AA138" i="69"/>
  <c r="Z138" i="69"/>
  <c r="Y138" i="69"/>
  <c r="X138" i="69"/>
  <c r="W138" i="69"/>
  <c r="V138" i="69"/>
  <c r="U138" i="69"/>
  <c r="AA137" i="69"/>
  <c r="Z137" i="69"/>
  <c r="Y137" i="69"/>
  <c r="X137" i="69"/>
  <c r="W137" i="69"/>
  <c r="V137" i="69"/>
  <c r="U137" i="69"/>
  <c r="AA136" i="69"/>
  <c r="Z136" i="69"/>
  <c r="Y136" i="69"/>
  <c r="X136" i="69"/>
  <c r="W136" i="69"/>
  <c r="V136" i="69"/>
  <c r="U136" i="69"/>
  <c r="AA135" i="69"/>
  <c r="Z135" i="69"/>
  <c r="Y135" i="69"/>
  <c r="X135" i="69"/>
  <c r="W135" i="69"/>
  <c r="V135" i="69"/>
  <c r="U135" i="69"/>
  <c r="AA134" i="69"/>
  <c r="Z134" i="69"/>
  <c r="Y134" i="69"/>
  <c r="X134" i="69"/>
  <c r="W134" i="69"/>
  <c r="V134" i="69"/>
  <c r="U134" i="69"/>
  <c r="AA133" i="69"/>
  <c r="Z133" i="69"/>
  <c r="Y133" i="69"/>
  <c r="X133" i="69"/>
  <c r="W133" i="69"/>
  <c r="V133" i="69"/>
  <c r="U133" i="69"/>
  <c r="AA132" i="69"/>
  <c r="Z132" i="69"/>
  <c r="Y132" i="69"/>
  <c r="X132" i="69"/>
  <c r="W132" i="69"/>
  <c r="V132" i="69"/>
  <c r="U132" i="69"/>
  <c r="AA131" i="69"/>
  <c r="Z131" i="69"/>
  <c r="Y131" i="69"/>
  <c r="X131" i="69"/>
  <c r="W131" i="69"/>
  <c r="V131" i="69"/>
  <c r="U131" i="69"/>
  <c r="AA130" i="69"/>
  <c r="Z130" i="69"/>
  <c r="Y130" i="69"/>
  <c r="X130" i="69"/>
  <c r="W130" i="69"/>
  <c r="V130" i="69"/>
  <c r="U130" i="69"/>
  <c r="AA129" i="69"/>
  <c r="Z129" i="69"/>
  <c r="Y129" i="69"/>
  <c r="X129" i="69"/>
  <c r="W129" i="69"/>
  <c r="V129" i="69"/>
  <c r="U129" i="69"/>
  <c r="AA128" i="69"/>
  <c r="Z128" i="69"/>
  <c r="Y128" i="69"/>
  <c r="X128" i="69"/>
  <c r="W128" i="69"/>
  <c r="V128" i="69"/>
  <c r="U128" i="69"/>
  <c r="AA127" i="69"/>
  <c r="Z127" i="69"/>
  <c r="Y127" i="69"/>
  <c r="X127" i="69"/>
  <c r="W127" i="69"/>
  <c r="V127" i="69"/>
  <c r="U127" i="69"/>
  <c r="AA126" i="69"/>
  <c r="Z126" i="69"/>
  <c r="Y126" i="69"/>
  <c r="X126" i="69"/>
  <c r="W126" i="69"/>
  <c r="V126" i="69"/>
  <c r="U126" i="69"/>
  <c r="AA125" i="69"/>
  <c r="Z125" i="69"/>
  <c r="Y125" i="69"/>
  <c r="X125" i="69"/>
  <c r="W125" i="69"/>
  <c r="V125" i="69"/>
  <c r="U125" i="69"/>
  <c r="AA124" i="69"/>
  <c r="Z124" i="69"/>
  <c r="Y124" i="69"/>
  <c r="X124" i="69"/>
  <c r="W124" i="69"/>
  <c r="V124" i="69"/>
  <c r="U124" i="69"/>
  <c r="AA123" i="69"/>
  <c r="Z123" i="69"/>
  <c r="Y123" i="69"/>
  <c r="X123" i="69"/>
  <c r="W123" i="69"/>
  <c r="V123" i="69"/>
  <c r="U123" i="69"/>
  <c r="AA122" i="69"/>
  <c r="Z122" i="69"/>
  <c r="Y122" i="69"/>
  <c r="X122" i="69"/>
  <c r="W122" i="69"/>
  <c r="V122" i="69"/>
  <c r="U122" i="69"/>
  <c r="AA121" i="69"/>
  <c r="Z121" i="69"/>
  <c r="Y121" i="69"/>
  <c r="X121" i="69"/>
  <c r="W121" i="69"/>
  <c r="V121" i="69"/>
  <c r="U121" i="69"/>
  <c r="AA120" i="69"/>
  <c r="Z120" i="69"/>
  <c r="Y120" i="69"/>
  <c r="X120" i="69"/>
  <c r="W120" i="69"/>
  <c r="V120" i="69"/>
  <c r="U120" i="69"/>
  <c r="AA119" i="69"/>
  <c r="Z119" i="69"/>
  <c r="Y119" i="69"/>
  <c r="X119" i="69"/>
  <c r="W119" i="69"/>
  <c r="V119" i="69"/>
  <c r="U119" i="69"/>
  <c r="AA118" i="69"/>
  <c r="Z118" i="69"/>
  <c r="Y118" i="69"/>
  <c r="X118" i="69"/>
  <c r="W118" i="69"/>
  <c r="V118" i="69"/>
  <c r="U118" i="69"/>
  <c r="AA117" i="69"/>
  <c r="Z117" i="69"/>
  <c r="Y117" i="69"/>
  <c r="X117" i="69"/>
  <c r="W117" i="69"/>
  <c r="V117" i="69"/>
  <c r="U117" i="69"/>
  <c r="AA116" i="69"/>
  <c r="Z116" i="69"/>
  <c r="Y116" i="69"/>
  <c r="X116" i="69"/>
  <c r="W116" i="69"/>
  <c r="V116" i="69"/>
  <c r="U116" i="69"/>
  <c r="AA115" i="69"/>
  <c r="Z115" i="69"/>
  <c r="Y115" i="69"/>
  <c r="X115" i="69"/>
  <c r="W115" i="69"/>
  <c r="V115" i="69"/>
  <c r="U115" i="69"/>
  <c r="AA114" i="69"/>
  <c r="Z114" i="69"/>
  <c r="Y114" i="69"/>
  <c r="X114" i="69"/>
  <c r="W114" i="69"/>
  <c r="V114" i="69"/>
  <c r="U114" i="69"/>
  <c r="AA113" i="69"/>
  <c r="Z113" i="69"/>
  <c r="Y113" i="69"/>
  <c r="X113" i="69"/>
  <c r="W113" i="69"/>
  <c r="V113" i="69"/>
  <c r="U113" i="69"/>
  <c r="AA112" i="69"/>
  <c r="Z112" i="69"/>
  <c r="Y112" i="69"/>
  <c r="X112" i="69"/>
  <c r="W112" i="69"/>
  <c r="V112" i="69"/>
  <c r="U112" i="69"/>
  <c r="AA111" i="69"/>
  <c r="Z111" i="69"/>
  <c r="Y111" i="69"/>
  <c r="X111" i="69"/>
  <c r="W111" i="69"/>
  <c r="V111" i="69"/>
  <c r="U111" i="69"/>
  <c r="AA110" i="69"/>
  <c r="Z110" i="69"/>
  <c r="Y110" i="69"/>
  <c r="X110" i="69"/>
  <c r="W110" i="69"/>
  <c r="V110" i="69"/>
  <c r="U110" i="69"/>
  <c r="AA109" i="69"/>
  <c r="Z109" i="69"/>
  <c r="Y109" i="69"/>
  <c r="X109" i="69"/>
  <c r="W109" i="69"/>
  <c r="V109" i="69"/>
  <c r="U109" i="69"/>
  <c r="AA108" i="69"/>
  <c r="Z108" i="69"/>
  <c r="Y108" i="69"/>
  <c r="X108" i="69"/>
  <c r="W108" i="69"/>
  <c r="V108" i="69"/>
  <c r="U108" i="69"/>
  <c r="AA107" i="69"/>
  <c r="Z107" i="69"/>
  <c r="Y107" i="69"/>
  <c r="X107" i="69"/>
  <c r="W107" i="69"/>
  <c r="V107" i="69"/>
  <c r="U107" i="69"/>
  <c r="AA106" i="69"/>
  <c r="Z106" i="69"/>
  <c r="Y106" i="69"/>
  <c r="X106" i="69"/>
  <c r="W106" i="69"/>
  <c r="V106" i="69"/>
  <c r="U106" i="69"/>
  <c r="AA105" i="69"/>
  <c r="Z105" i="69"/>
  <c r="Y105" i="69"/>
  <c r="X105" i="69"/>
  <c r="W105" i="69"/>
  <c r="V105" i="69"/>
  <c r="U105" i="69"/>
  <c r="AA104" i="69"/>
  <c r="Z104" i="69"/>
  <c r="Y104" i="69"/>
  <c r="X104" i="69"/>
  <c r="W104" i="69"/>
  <c r="V104" i="69"/>
  <c r="U104" i="69"/>
  <c r="AA103" i="69"/>
  <c r="Z103" i="69"/>
  <c r="Y103" i="69"/>
  <c r="X103" i="69"/>
  <c r="W103" i="69"/>
  <c r="V103" i="69"/>
  <c r="U103" i="69"/>
  <c r="AA102" i="69"/>
  <c r="Z102" i="69"/>
  <c r="Y102" i="69"/>
  <c r="X102" i="69"/>
  <c r="W102" i="69"/>
  <c r="V102" i="69"/>
  <c r="U102" i="69"/>
  <c r="AA101" i="69"/>
  <c r="Z101" i="69"/>
  <c r="Y101" i="69"/>
  <c r="X101" i="69"/>
  <c r="W101" i="69"/>
  <c r="V101" i="69"/>
  <c r="U101" i="69"/>
  <c r="AA100" i="69"/>
  <c r="Z100" i="69"/>
  <c r="Y100" i="69"/>
  <c r="X100" i="69"/>
  <c r="W100" i="69"/>
  <c r="V100" i="69"/>
  <c r="U100" i="69"/>
  <c r="AA99" i="69"/>
  <c r="Z99" i="69"/>
  <c r="Y99" i="69"/>
  <c r="X99" i="69"/>
  <c r="W99" i="69"/>
  <c r="V99" i="69"/>
  <c r="U99" i="69"/>
  <c r="AA98" i="69"/>
  <c r="Z98" i="69"/>
  <c r="Y98" i="69"/>
  <c r="X98" i="69"/>
  <c r="W98" i="69"/>
  <c r="V98" i="69"/>
  <c r="U98" i="69"/>
  <c r="AA97" i="69"/>
  <c r="Z97" i="69"/>
  <c r="Y97" i="69"/>
  <c r="X97" i="69"/>
  <c r="W97" i="69"/>
  <c r="V97" i="69"/>
  <c r="U97" i="69"/>
  <c r="AA96" i="69"/>
  <c r="Z96" i="69"/>
  <c r="Y96" i="69"/>
  <c r="X96" i="69"/>
  <c r="W96" i="69"/>
  <c r="V96" i="69"/>
  <c r="U96" i="69"/>
  <c r="AA95" i="69"/>
  <c r="Z95" i="69"/>
  <c r="Y95" i="69"/>
  <c r="X95" i="69"/>
  <c r="W95" i="69"/>
  <c r="V95" i="69"/>
  <c r="U95" i="69"/>
  <c r="AA94" i="69"/>
  <c r="Z94" i="69"/>
  <c r="Y94" i="69"/>
  <c r="X94" i="69"/>
  <c r="W94" i="69"/>
  <c r="V94" i="69"/>
  <c r="U94" i="69"/>
  <c r="AA93" i="69"/>
  <c r="Z93" i="69"/>
  <c r="Y93" i="69"/>
  <c r="X93" i="69"/>
  <c r="W93" i="69"/>
  <c r="V93" i="69"/>
  <c r="U93" i="69"/>
  <c r="AA92" i="69"/>
  <c r="Z92" i="69"/>
  <c r="Y92" i="69"/>
  <c r="X92" i="69"/>
  <c r="W92" i="69"/>
  <c r="V92" i="69"/>
  <c r="U92" i="69"/>
  <c r="AA91" i="69"/>
  <c r="Z91" i="69"/>
  <c r="Y91" i="69"/>
  <c r="X91" i="69"/>
  <c r="W91" i="69"/>
  <c r="V91" i="69"/>
  <c r="U91" i="69"/>
  <c r="AA90" i="69"/>
  <c r="Z90" i="69"/>
  <c r="Y90" i="69"/>
  <c r="X90" i="69"/>
  <c r="W90" i="69"/>
  <c r="V90" i="69"/>
  <c r="U90" i="69"/>
  <c r="AA89" i="69"/>
  <c r="Z89" i="69"/>
  <c r="Y89" i="69"/>
  <c r="X89" i="69"/>
  <c r="W89" i="69"/>
  <c r="V89" i="69"/>
  <c r="U89" i="69"/>
  <c r="AA88" i="69"/>
  <c r="Z88" i="69"/>
  <c r="Y88" i="69"/>
  <c r="X88" i="69"/>
  <c r="W88" i="69"/>
  <c r="V88" i="69"/>
  <c r="U88" i="69"/>
  <c r="AA87" i="69"/>
  <c r="Z87" i="69"/>
  <c r="Y87" i="69"/>
  <c r="X87" i="69"/>
  <c r="W87" i="69"/>
  <c r="V87" i="69"/>
  <c r="U87" i="69"/>
  <c r="AA86" i="69"/>
  <c r="Z86" i="69"/>
  <c r="Y86" i="69"/>
  <c r="X86" i="69"/>
  <c r="W86" i="69"/>
  <c r="V86" i="69"/>
  <c r="U86" i="69"/>
  <c r="AA85" i="69"/>
  <c r="Z85" i="69"/>
  <c r="Y85" i="69"/>
  <c r="X85" i="69"/>
  <c r="W85" i="69"/>
  <c r="V85" i="69"/>
  <c r="U85" i="69"/>
  <c r="AA84" i="69"/>
  <c r="Z84" i="69"/>
  <c r="Y84" i="69"/>
  <c r="X84" i="69"/>
  <c r="W84" i="69"/>
  <c r="V84" i="69"/>
  <c r="U84" i="69"/>
  <c r="AA83" i="69"/>
  <c r="Z83" i="69"/>
  <c r="Y83" i="69"/>
  <c r="X83" i="69"/>
  <c r="W83" i="69"/>
  <c r="V83" i="69"/>
  <c r="U83" i="69"/>
  <c r="AA82" i="69"/>
  <c r="Z82" i="69"/>
  <c r="Y82" i="69"/>
  <c r="X82" i="69"/>
  <c r="W82" i="69"/>
  <c r="V82" i="69"/>
  <c r="U82" i="69"/>
  <c r="AA81" i="69"/>
  <c r="Z81" i="69"/>
  <c r="Y81" i="69"/>
  <c r="X81" i="69"/>
  <c r="W81" i="69"/>
  <c r="V81" i="69"/>
  <c r="U81" i="69"/>
  <c r="AA80" i="69"/>
  <c r="Z80" i="69"/>
  <c r="Y80" i="69"/>
  <c r="X80" i="69"/>
  <c r="W80" i="69"/>
  <c r="V80" i="69"/>
  <c r="U80" i="69"/>
  <c r="AA79" i="69"/>
  <c r="Z79" i="69"/>
  <c r="Y79" i="69"/>
  <c r="X79" i="69"/>
  <c r="W79" i="69"/>
  <c r="V79" i="69"/>
  <c r="U79" i="69"/>
  <c r="AA78" i="69"/>
  <c r="Z78" i="69"/>
  <c r="Y78" i="69"/>
  <c r="X78" i="69"/>
  <c r="W78" i="69"/>
  <c r="V78" i="69"/>
  <c r="U78" i="69"/>
  <c r="AA77" i="69"/>
  <c r="Z77" i="69"/>
  <c r="Y77" i="69"/>
  <c r="X77" i="69"/>
  <c r="W77" i="69"/>
  <c r="V77" i="69"/>
  <c r="U77" i="69"/>
  <c r="AA76" i="69"/>
  <c r="Z76" i="69"/>
  <c r="Y76" i="69"/>
  <c r="X76" i="69"/>
  <c r="W76" i="69"/>
  <c r="V76" i="69"/>
  <c r="U76" i="69"/>
  <c r="AA75" i="69"/>
  <c r="Z75" i="69"/>
  <c r="Y75" i="69"/>
  <c r="X75" i="69"/>
  <c r="W75" i="69"/>
  <c r="V75" i="69"/>
  <c r="U75" i="69"/>
  <c r="AA74" i="69"/>
  <c r="Z74" i="69"/>
  <c r="Y74" i="69"/>
  <c r="X74" i="69"/>
  <c r="W74" i="69"/>
  <c r="V74" i="69"/>
  <c r="U74" i="69"/>
  <c r="AA73" i="69"/>
  <c r="Z73" i="69"/>
  <c r="Y73" i="69"/>
  <c r="X73" i="69"/>
  <c r="W73" i="69"/>
  <c r="V73" i="69"/>
  <c r="U73" i="69"/>
  <c r="AA72" i="69"/>
  <c r="Z72" i="69"/>
  <c r="Y72" i="69"/>
  <c r="X72" i="69"/>
  <c r="W72" i="69"/>
  <c r="V72" i="69"/>
  <c r="U72" i="69"/>
  <c r="AA71" i="69"/>
  <c r="Z71" i="69"/>
  <c r="Y71" i="69"/>
  <c r="X71" i="69"/>
  <c r="W71" i="69"/>
  <c r="V71" i="69"/>
  <c r="U71" i="69"/>
  <c r="AA70" i="69"/>
  <c r="Z70" i="69"/>
  <c r="Y70" i="69"/>
  <c r="X70" i="69"/>
  <c r="W70" i="69"/>
  <c r="V70" i="69"/>
  <c r="U70" i="69"/>
  <c r="AA69" i="69"/>
  <c r="Z69" i="69"/>
  <c r="Y69" i="69"/>
  <c r="X69" i="69"/>
  <c r="W69" i="69"/>
  <c r="V69" i="69"/>
  <c r="U69" i="69"/>
  <c r="AA68" i="69"/>
  <c r="Z68" i="69"/>
  <c r="Y68" i="69"/>
  <c r="X68" i="69"/>
  <c r="W68" i="69"/>
  <c r="V68" i="69"/>
  <c r="U68" i="69"/>
  <c r="AA67" i="69"/>
  <c r="Z67" i="69"/>
  <c r="Y67" i="69"/>
  <c r="X67" i="69"/>
  <c r="W67" i="69"/>
  <c r="V67" i="69"/>
  <c r="U67" i="69"/>
  <c r="AA66" i="69"/>
  <c r="Z66" i="69"/>
  <c r="Y66" i="69"/>
  <c r="X66" i="69"/>
  <c r="W66" i="69"/>
  <c r="V66" i="69"/>
  <c r="U66" i="69"/>
  <c r="AA65" i="69"/>
  <c r="Z65" i="69"/>
  <c r="Y65" i="69"/>
  <c r="X65" i="69"/>
  <c r="W65" i="69"/>
  <c r="V65" i="69"/>
  <c r="U65" i="69"/>
  <c r="AA64" i="69"/>
  <c r="Z64" i="69"/>
  <c r="Y64" i="69"/>
  <c r="X64" i="69"/>
  <c r="W64" i="69"/>
  <c r="V64" i="69"/>
  <c r="U64" i="69"/>
  <c r="AA63" i="69"/>
  <c r="Z63" i="69"/>
  <c r="Y63" i="69"/>
  <c r="X63" i="69"/>
  <c r="W63" i="69"/>
  <c r="V63" i="69"/>
  <c r="U63" i="69"/>
  <c r="AA62" i="69"/>
  <c r="Z62" i="69"/>
  <c r="Y62" i="69"/>
  <c r="X62" i="69"/>
  <c r="W62" i="69"/>
  <c r="V62" i="69"/>
  <c r="U62" i="69"/>
  <c r="AA61" i="69"/>
  <c r="Z61" i="69"/>
  <c r="Y61" i="69"/>
  <c r="X61" i="69"/>
  <c r="W61" i="69"/>
  <c r="V61" i="69"/>
  <c r="U61" i="69"/>
  <c r="AA60" i="69"/>
  <c r="Z60" i="69"/>
  <c r="Y60" i="69"/>
  <c r="X60" i="69"/>
  <c r="W60" i="69"/>
  <c r="V60" i="69"/>
  <c r="U60" i="69"/>
  <c r="AA59" i="69"/>
  <c r="Z59" i="69"/>
  <c r="Y59" i="69"/>
  <c r="X59" i="69"/>
  <c r="W59" i="69"/>
  <c r="V59" i="69"/>
  <c r="U59" i="69"/>
  <c r="AA58" i="69"/>
  <c r="Z58" i="69"/>
  <c r="Y58" i="69"/>
  <c r="X58" i="69"/>
  <c r="W58" i="69"/>
  <c r="V58" i="69"/>
  <c r="U58" i="69"/>
  <c r="AA57" i="69"/>
  <c r="Z57" i="69"/>
  <c r="Y57" i="69"/>
  <c r="X57" i="69"/>
  <c r="W57" i="69"/>
  <c r="V57" i="69"/>
  <c r="U57" i="69"/>
  <c r="AA56" i="69"/>
  <c r="Z56" i="69"/>
  <c r="Y56" i="69"/>
  <c r="X56" i="69"/>
  <c r="W56" i="69"/>
  <c r="V56" i="69"/>
  <c r="U56" i="69"/>
  <c r="AA55" i="69"/>
  <c r="Z55" i="69"/>
  <c r="Y55" i="69"/>
  <c r="X55" i="69"/>
  <c r="W55" i="69"/>
  <c r="V55" i="69"/>
  <c r="U55" i="69"/>
  <c r="AA54" i="69"/>
  <c r="Z54" i="69"/>
  <c r="Y54" i="69"/>
  <c r="X54" i="69"/>
  <c r="W54" i="69"/>
  <c r="V54" i="69"/>
  <c r="U54" i="69"/>
  <c r="AA53" i="69"/>
  <c r="Z53" i="69"/>
  <c r="Y53" i="69"/>
  <c r="X53" i="69"/>
  <c r="W53" i="69"/>
  <c r="V53" i="69"/>
  <c r="U53" i="69"/>
  <c r="AA52" i="69"/>
  <c r="Z52" i="69"/>
  <c r="Y52" i="69"/>
  <c r="X52" i="69"/>
  <c r="W52" i="69"/>
  <c r="V52" i="69"/>
  <c r="U52" i="69"/>
  <c r="AA51" i="69"/>
  <c r="Z51" i="69"/>
  <c r="Y51" i="69"/>
  <c r="X51" i="69"/>
  <c r="W51" i="69"/>
  <c r="V51" i="69"/>
  <c r="U51" i="69"/>
  <c r="AA50" i="69"/>
  <c r="Z50" i="69"/>
  <c r="Y50" i="69"/>
  <c r="X50" i="69"/>
  <c r="W50" i="69"/>
  <c r="V50" i="69"/>
  <c r="U50" i="69"/>
  <c r="AA49" i="69"/>
  <c r="Z49" i="69"/>
  <c r="Y49" i="69"/>
  <c r="X49" i="69"/>
  <c r="W49" i="69"/>
  <c r="V49" i="69"/>
  <c r="U49" i="69"/>
  <c r="AA48" i="69"/>
  <c r="Z48" i="69"/>
  <c r="Y48" i="69"/>
  <c r="X48" i="69"/>
  <c r="W48" i="69"/>
  <c r="V48" i="69"/>
  <c r="U48" i="69"/>
  <c r="AA47" i="69"/>
  <c r="Z47" i="69"/>
  <c r="Y47" i="69"/>
  <c r="X47" i="69"/>
  <c r="W47" i="69"/>
  <c r="V47" i="69"/>
  <c r="U47" i="69"/>
  <c r="AA46" i="69"/>
  <c r="Z46" i="69"/>
  <c r="Y46" i="69"/>
  <c r="X46" i="69"/>
  <c r="W46" i="69"/>
  <c r="V46" i="69"/>
  <c r="U46" i="69"/>
  <c r="AA45" i="69"/>
  <c r="Z45" i="69"/>
  <c r="Y45" i="69"/>
  <c r="X45" i="69"/>
  <c r="W45" i="69"/>
  <c r="V45" i="69"/>
  <c r="U45" i="69"/>
  <c r="AA44" i="69"/>
  <c r="Z44" i="69"/>
  <c r="Y44" i="69"/>
  <c r="X44" i="69"/>
  <c r="W44" i="69"/>
  <c r="V44" i="69"/>
  <c r="U44" i="69"/>
  <c r="AA43" i="69"/>
  <c r="Z43" i="69"/>
  <c r="Y43" i="69"/>
  <c r="X43" i="69"/>
  <c r="W43" i="69"/>
  <c r="V43" i="69"/>
  <c r="U43" i="69"/>
  <c r="AA42" i="69"/>
  <c r="Z42" i="69"/>
  <c r="Y42" i="69"/>
  <c r="X42" i="69"/>
  <c r="W42" i="69"/>
  <c r="V42" i="69"/>
  <c r="U42" i="69"/>
  <c r="AA41" i="69"/>
  <c r="Z41" i="69"/>
  <c r="Y41" i="69"/>
  <c r="X41" i="69"/>
  <c r="W41" i="69"/>
  <c r="V41" i="69"/>
  <c r="U41" i="69"/>
  <c r="AA40" i="69"/>
  <c r="Z40" i="69"/>
  <c r="Y40" i="69"/>
  <c r="X40" i="69"/>
  <c r="W40" i="69"/>
  <c r="V40" i="69"/>
  <c r="U40" i="69"/>
  <c r="AA39" i="69"/>
  <c r="Z39" i="69"/>
  <c r="Y39" i="69"/>
  <c r="X39" i="69"/>
  <c r="W39" i="69"/>
  <c r="V39" i="69"/>
  <c r="U39" i="69"/>
  <c r="AA38" i="69"/>
  <c r="Z38" i="69"/>
  <c r="Y38" i="69"/>
  <c r="X38" i="69"/>
  <c r="W38" i="69"/>
  <c r="V38" i="69"/>
  <c r="U38" i="69"/>
  <c r="AA37" i="69"/>
  <c r="Z37" i="69"/>
  <c r="Y37" i="69"/>
  <c r="X37" i="69"/>
  <c r="W37" i="69"/>
  <c r="V37" i="69"/>
  <c r="U37" i="69"/>
  <c r="AA36" i="69"/>
  <c r="Z36" i="69"/>
  <c r="Y36" i="69"/>
  <c r="X36" i="69"/>
  <c r="W36" i="69"/>
  <c r="V36" i="69"/>
  <c r="U36" i="69"/>
  <c r="AA35" i="69"/>
  <c r="Z35" i="69"/>
  <c r="Y35" i="69"/>
  <c r="X35" i="69"/>
  <c r="W35" i="69"/>
  <c r="V35" i="69"/>
  <c r="U35" i="69"/>
  <c r="AA34" i="69"/>
  <c r="Z34" i="69"/>
  <c r="Y34" i="69"/>
  <c r="X34" i="69"/>
  <c r="W34" i="69"/>
  <c r="V34" i="69"/>
  <c r="U34" i="69"/>
  <c r="AA33" i="69"/>
  <c r="Z33" i="69"/>
  <c r="Y33" i="69"/>
  <c r="X33" i="69"/>
  <c r="W33" i="69"/>
  <c r="V33" i="69"/>
  <c r="U33" i="69"/>
  <c r="AA32" i="69"/>
  <c r="Z32" i="69"/>
  <c r="Y32" i="69"/>
  <c r="X32" i="69"/>
  <c r="W32" i="69"/>
  <c r="V32" i="69"/>
  <c r="U32" i="69"/>
  <c r="AA31" i="69"/>
  <c r="Z31" i="69"/>
  <c r="Y31" i="69"/>
  <c r="X31" i="69"/>
  <c r="W31" i="69"/>
  <c r="V31" i="69"/>
  <c r="U31" i="69"/>
  <c r="AA30" i="69"/>
  <c r="Z30" i="69"/>
  <c r="Y30" i="69"/>
  <c r="X30" i="69"/>
  <c r="W30" i="69"/>
  <c r="V30" i="69"/>
  <c r="U30" i="69"/>
  <c r="AA29" i="69"/>
  <c r="Z29" i="69"/>
  <c r="Y29" i="69"/>
  <c r="X29" i="69"/>
  <c r="W29" i="69"/>
  <c r="V29" i="69"/>
  <c r="U29" i="69"/>
  <c r="AA28" i="69"/>
  <c r="Z28" i="69"/>
  <c r="Y28" i="69"/>
  <c r="X28" i="69"/>
  <c r="W28" i="69"/>
  <c r="V28" i="69"/>
  <c r="U28" i="69"/>
  <c r="AA27" i="69"/>
  <c r="Z27" i="69"/>
  <c r="Y27" i="69"/>
  <c r="X27" i="69"/>
  <c r="W27" i="69"/>
  <c r="V27" i="69"/>
  <c r="U27" i="69"/>
  <c r="AA26" i="69"/>
  <c r="Z26" i="69"/>
  <c r="Y26" i="69"/>
  <c r="X26" i="69"/>
  <c r="W26" i="69"/>
  <c r="V26" i="69"/>
  <c r="U26" i="69"/>
  <c r="AA25" i="69"/>
  <c r="Z25" i="69"/>
  <c r="Y25" i="69"/>
  <c r="X25" i="69"/>
  <c r="W25" i="69"/>
  <c r="V25" i="69"/>
  <c r="U25" i="69"/>
  <c r="AA24" i="69"/>
  <c r="Z24" i="69"/>
  <c r="Y24" i="69"/>
  <c r="X24" i="69"/>
  <c r="W24" i="69"/>
  <c r="V24" i="69"/>
  <c r="U24" i="69"/>
  <c r="AA23" i="69"/>
  <c r="Z23" i="69"/>
  <c r="Y23" i="69"/>
  <c r="X23" i="69"/>
  <c r="W23" i="69"/>
  <c r="V23" i="69"/>
  <c r="U23" i="69"/>
  <c r="AA22" i="69"/>
  <c r="Z22" i="69"/>
  <c r="Y22" i="69"/>
  <c r="X22" i="69"/>
  <c r="W22" i="69"/>
  <c r="V22" i="69"/>
  <c r="U22" i="69"/>
  <c r="AA21" i="69"/>
  <c r="Z21" i="69"/>
  <c r="Y21" i="69"/>
  <c r="X21" i="69"/>
  <c r="W21" i="69"/>
  <c r="V21" i="69"/>
  <c r="U21" i="69"/>
  <c r="AA20" i="69"/>
  <c r="Z20" i="69"/>
  <c r="Y20" i="69"/>
  <c r="X20" i="69"/>
  <c r="W20" i="69"/>
  <c r="V20" i="69"/>
  <c r="U20" i="69"/>
  <c r="AA19" i="69"/>
  <c r="Z19" i="69"/>
  <c r="Y19" i="69"/>
  <c r="X19" i="69"/>
  <c r="W19" i="69"/>
  <c r="V19" i="69"/>
  <c r="U19" i="69"/>
  <c r="AA18" i="69"/>
  <c r="Z18" i="69"/>
  <c r="Y18" i="69"/>
  <c r="X18" i="69"/>
  <c r="W18" i="69"/>
  <c r="V18" i="69"/>
  <c r="U18" i="69"/>
  <c r="AA17" i="69"/>
  <c r="Z17" i="69"/>
  <c r="Y17" i="69"/>
  <c r="X17" i="69"/>
  <c r="W17" i="69"/>
  <c r="V17" i="69"/>
  <c r="U17" i="69"/>
  <c r="AA16" i="69"/>
  <c r="Z16" i="69"/>
  <c r="Y16" i="69"/>
  <c r="X16" i="69"/>
  <c r="W16" i="69"/>
  <c r="V16" i="69"/>
  <c r="U16" i="69"/>
  <c r="AA15" i="69"/>
  <c r="Z15" i="69"/>
  <c r="Y15" i="69"/>
  <c r="X15" i="69"/>
  <c r="W15" i="69"/>
  <c r="V15" i="69"/>
  <c r="U15" i="69"/>
  <c r="AA14" i="69"/>
  <c r="Z14" i="69"/>
  <c r="Y14" i="69"/>
  <c r="X14" i="69"/>
  <c r="W14" i="69"/>
  <c r="V14" i="69"/>
  <c r="U14" i="69"/>
  <c r="AA13" i="69"/>
  <c r="Z13" i="69"/>
  <c r="Y13" i="69"/>
  <c r="X13" i="69"/>
  <c r="W13" i="69"/>
  <c r="V13" i="69"/>
  <c r="U13" i="69"/>
  <c r="AA12" i="69"/>
  <c r="Z12" i="69"/>
  <c r="Y12" i="69"/>
  <c r="X12" i="69"/>
  <c r="W12" i="69"/>
  <c r="V12" i="69"/>
  <c r="U12" i="69"/>
  <c r="AA11" i="69"/>
  <c r="Z11" i="69"/>
  <c r="Y11" i="69"/>
  <c r="X11" i="69"/>
  <c r="W11" i="69"/>
  <c r="V11" i="69"/>
  <c r="U11" i="69"/>
  <c r="AA10" i="69"/>
  <c r="Z10" i="69"/>
  <c r="Y10" i="69"/>
  <c r="X10" i="69"/>
  <c r="W10" i="69"/>
  <c r="V10" i="69"/>
  <c r="U10" i="69"/>
  <c r="AA9" i="69"/>
  <c r="Z9" i="69"/>
  <c r="Y9" i="69"/>
  <c r="X9" i="69"/>
  <c r="W9" i="69"/>
  <c r="V9" i="69"/>
  <c r="U9" i="69"/>
  <c r="AA8" i="69"/>
  <c r="Z8" i="69"/>
  <c r="Y8" i="69"/>
  <c r="X8" i="69"/>
  <c r="W8" i="69"/>
  <c r="V8" i="69"/>
  <c r="U8" i="69"/>
  <c r="AA7" i="69"/>
  <c r="Z7" i="69"/>
  <c r="Y7" i="69"/>
  <c r="X7" i="69"/>
  <c r="W7" i="69"/>
  <c r="V7" i="69"/>
  <c r="U7" i="69"/>
  <c r="AA6" i="69"/>
  <c r="Z6" i="69"/>
  <c r="Y6" i="69"/>
  <c r="X6" i="69"/>
  <c r="W6" i="69"/>
  <c r="V6" i="69"/>
  <c r="U6" i="69"/>
  <c r="AA5" i="69"/>
  <c r="Z5" i="69"/>
  <c r="Y5" i="69"/>
  <c r="X5" i="69"/>
  <c r="W5" i="69"/>
  <c r="V5" i="69"/>
  <c r="U5" i="69"/>
  <c r="AA4" i="69"/>
  <c r="Z4" i="69"/>
  <c r="Y4" i="69"/>
  <c r="X4" i="69"/>
  <c r="W4" i="69"/>
  <c r="V4" i="69"/>
  <c r="U4" i="69"/>
  <c r="F3" i="70"/>
  <c r="F4" i="70"/>
  <c r="F5" i="70"/>
  <c r="F6" i="70"/>
  <c r="F7" i="70"/>
  <c r="F2" i="70"/>
  <c r="E3" i="70"/>
  <c r="E4" i="70"/>
  <c r="E5" i="70"/>
  <c r="E6" i="70"/>
  <c r="E7" i="70"/>
  <c r="E2" i="70"/>
  <c r="D3" i="70"/>
  <c r="D4" i="70"/>
  <c r="D5" i="70"/>
  <c r="D6" i="70"/>
  <c r="D7" i="70"/>
  <c r="D2" i="70"/>
  <c r="C1" i="57"/>
  <c r="G79" i="58"/>
  <c r="G78" i="58"/>
  <c r="G77" i="58"/>
  <c r="G76" i="58"/>
  <c r="G75" i="58"/>
  <c r="G70" i="58"/>
  <c r="G69" i="58"/>
  <c r="G68" i="58"/>
  <c r="G67" i="58"/>
  <c r="G66" i="58"/>
  <c r="Q29" i="58"/>
  <c r="Q24" i="57"/>
  <c r="I24" i="57"/>
  <c r="J24" i="57" s="1"/>
  <c r="M24" i="57" s="1"/>
  <c r="Q23" i="57"/>
  <c r="I23" i="57"/>
  <c r="J23" i="57" s="1"/>
  <c r="M23" i="57" s="1"/>
  <c r="Q22" i="57"/>
  <c r="I22" i="57"/>
  <c r="J22" i="57" s="1"/>
  <c r="M22" i="57" s="1"/>
  <c r="Q21" i="57"/>
  <c r="I21" i="57"/>
  <c r="J21" i="57" s="1"/>
  <c r="M21" i="57" s="1"/>
  <c r="N20" i="57" s="1"/>
  <c r="P20" i="57" s="1"/>
  <c r="J20" i="57"/>
  <c r="M20" i="57"/>
  <c r="I19" i="57"/>
  <c r="J19" i="57"/>
  <c r="M19" i="57" s="1"/>
  <c r="I18" i="57"/>
  <c r="J18" i="57" s="1"/>
  <c r="M18" i="57" s="1"/>
  <c r="I17" i="57"/>
  <c r="J17" i="57"/>
  <c r="M17" i="57" s="1"/>
  <c r="F17" i="57"/>
  <c r="I16" i="57"/>
  <c r="J16" i="57"/>
  <c r="M16" i="57" s="1"/>
  <c r="I15" i="57"/>
  <c r="J15" i="57" s="1"/>
  <c r="M15" i="57" s="1"/>
  <c r="I14" i="57"/>
  <c r="J14" i="57"/>
  <c r="M14" i="57" s="1"/>
  <c r="I13" i="57"/>
  <c r="J13" i="57" s="1"/>
  <c r="M13" i="57" s="1"/>
  <c r="J12" i="57"/>
  <c r="M12" i="57"/>
  <c r="I12" i="57"/>
  <c r="F12" i="57"/>
  <c r="I11" i="57"/>
  <c r="J11" i="57"/>
  <c r="M11" i="57" s="1"/>
  <c r="I10" i="57"/>
  <c r="J10" i="57" s="1"/>
  <c r="I9" i="57"/>
  <c r="J9" i="57" s="1"/>
  <c r="M9" i="57" s="1"/>
  <c r="I8" i="57"/>
  <c r="J8" i="57"/>
  <c r="M8" i="57" s="1"/>
  <c r="I7" i="57"/>
  <c r="J7" i="57" s="1"/>
  <c r="M7" i="57" s="1"/>
  <c r="F7" i="57"/>
  <c r="I6" i="57"/>
  <c r="J6" i="57" s="1"/>
  <c r="M6" i="57" s="1"/>
  <c r="I5" i="57"/>
  <c r="J5" i="57"/>
  <c r="G79" i="51"/>
  <c r="G78" i="51"/>
  <c r="G77" i="51"/>
  <c r="G76" i="51"/>
  <c r="G75" i="51"/>
  <c r="G70" i="51"/>
  <c r="G69" i="51"/>
  <c r="G68" i="51"/>
  <c r="G67" i="51"/>
  <c r="G66" i="51"/>
  <c r="Q29" i="51"/>
  <c r="L10" i="57" l="1"/>
  <c r="M10" i="57" s="1"/>
  <c r="N10" i="57" s="1"/>
  <c r="P10" i="57" s="1"/>
  <c r="N15" i="57"/>
  <c r="P15" i="57" s="1"/>
  <c r="L5" i="57"/>
  <c r="M5" i="57" s="1"/>
  <c r="N5" i="57" s="1"/>
  <c r="I30" i="65"/>
  <c r="I39" i="65" s="1"/>
  <c r="J39" i="65" s="1"/>
  <c r="E30" i="65"/>
  <c r="E31" i="65" s="1"/>
  <c r="F31" i="65" s="1"/>
  <c r="G30" i="65"/>
  <c r="G31" i="65" s="1"/>
  <c r="H31" i="65" s="1"/>
  <c r="J34" i="78" l="1"/>
  <c r="N25" i="57"/>
  <c r="P5" i="57"/>
  <c r="P25" i="57" s="1"/>
  <c r="I36" i="65"/>
  <c r="J36" i="65" s="1"/>
  <c r="I41" i="65"/>
  <c r="J41" i="65" s="1"/>
  <c r="J42" i="65" s="1"/>
  <c r="I33" i="65"/>
  <c r="J33" i="65" s="1"/>
  <c r="I37" i="65"/>
  <c r="J37" i="65" s="1"/>
  <c r="F30" i="65"/>
  <c r="E38" i="65"/>
  <c r="F38" i="65" s="1"/>
  <c r="I34" i="65"/>
  <c r="J34" i="65" s="1"/>
  <c r="E34" i="65"/>
  <c r="F34" i="65" s="1"/>
  <c r="I31" i="65"/>
  <c r="J31" i="65" s="1"/>
  <c r="E36" i="65"/>
  <c r="E41" i="65"/>
  <c r="F41" i="65" s="1"/>
  <c r="F42" i="65" s="1"/>
  <c r="E39" i="65"/>
  <c r="F39" i="65" s="1"/>
  <c r="I32" i="65"/>
  <c r="J32" i="65" s="1"/>
  <c r="J30" i="65"/>
  <c r="I38" i="65"/>
  <c r="J38" i="65" s="1"/>
  <c r="E33" i="65"/>
  <c r="F33" i="65" s="1"/>
  <c r="E32" i="65"/>
  <c r="F32" i="65" s="1"/>
  <c r="E37" i="65"/>
  <c r="F37" i="65" s="1"/>
  <c r="G36" i="65"/>
  <c r="H36" i="65" s="1"/>
  <c r="G37" i="65"/>
  <c r="H37" i="65" s="1"/>
  <c r="H30" i="65"/>
  <c r="G34" i="65"/>
  <c r="H34" i="65" s="1"/>
  <c r="G39" i="65"/>
  <c r="H39" i="65" s="1"/>
  <c r="G38" i="65"/>
  <c r="H38" i="65" s="1"/>
  <c r="G41" i="65"/>
  <c r="G32" i="65"/>
  <c r="H32" i="65" s="1"/>
  <c r="G33" i="65"/>
  <c r="H33" i="65" s="1"/>
  <c r="I42" i="65" l="1"/>
  <c r="J35" i="65"/>
  <c r="E35" i="65"/>
  <c r="F35" i="65"/>
  <c r="H40" i="65"/>
  <c r="J40" i="65"/>
  <c r="E42" i="65"/>
  <c r="H35" i="65"/>
  <c r="E40" i="65"/>
  <c r="I35" i="65"/>
  <c r="F36" i="65"/>
  <c r="F40" i="65" s="1"/>
  <c r="I40" i="65"/>
  <c r="G35" i="65"/>
  <c r="G40" i="65"/>
  <c r="H41" i="65"/>
  <c r="H42" i="65" s="1"/>
  <c r="G42" i="6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박세원(Se won Park)/Channel_Marketing그룹/SK</author>
  </authors>
  <commentList>
    <comment ref="M2" authorId="0" shapeId="0" xr:uid="{00000000-0006-0000-0300-000001000000}">
      <text>
        <r>
          <rPr>
            <b/>
            <sz val="11"/>
            <color indexed="81"/>
            <rFont val="돋움"/>
            <family val="3"/>
            <charset val="129"/>
          </rPr>
          <t>해당 붉은 색 Box 부분만
내부용으로 공유
(고객 발송 시 삭제)</t>
        </r>
      </text>
    </comment>
    <comment ref="E4" authorId="0" shapeId="0" xr:uid="{00000000-0006-0000-0300-000002000000}">
      <text>
        <r>
          <rPr>
            <b/>
            <sz val="11"/>
            <color indexed="81"/>
            <rFont val="돋움"/>
            <family val="3"/>
            <charset val="129"/>
          </rPr>
          <t>각 Plan 별로 선택</t>
        </r>
      </text>
    </comment>
    <comment ref="K4" authorId="0" shapeId="0" xr:uid="{00000000-0006-0000-0300-000003000000}">
      <text>
        <r>
          <rPr>
            <b/>
            <sz val="11"/>
            <color indexed="81"/>
            <rFont val="돋움"/>
            <family val="3"/>
            <charset val="129"/>
          </rPr>
          <t>무상 GB 제공 시 표시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0" authorId="0" shapeId="0" xr:uid="{00000000-0006-0000-0300-000004000000}">
      <text>
        <r>
          <rPr>
            <b/>
            <sz val="11"/>
            <color indexed="81"/>
            <rFont val="Tahoma"/>
            <family val="2"/>
          </rPr>
          <t xml:space="preserve">ZCP, ZDB </t>
        </r>
        <r>
          <rPr>
            <b/>
            <sz val="11"/>
            <color indexed="81"/>
            <rFont val="돋움"/>
            <family val="3"/>
            <charset val="129"/>
          </rPr>
          <t>각각에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적용</t>
        </r>
      </text>
    </comment>
    <comment ref="I20" authorId="0" shapeId="0" xr:uid="{00000000-0006-0000-0300-000005000000}">
      <text>
        <r>
          <rPr>
            <b/>
            <sz val="11"/>
            <color indexed="81"/>
            <rFont val="Tahoma"/>
            <family val="2"/>
          </rPr>
          <t xml:space="preserve">List Price Table 
</t>
        </r>
        <r>
          <rPr>
            <b/>
            <sz val="11"/>
            <color indexed="81"/>
            <rFont val="돋움"/>
            <family val="3"/>
            <charset val="129"/>
          </rPr>
          <t>확인하여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직접</t>
        </r>
        <r>
          <rPr>
            <b/>
            <sz val="11"/>
            <color indexed="81"/>
            <rFont val="Tahoma"/>
            <family val="2"/>
          </rPr>
          <t xml:space="preserve"> Key-in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PN2_요금_통합" type="5" refreshedVersion="6" deleted="1" background="1" saveData="1">
    <dbPr connection="" command="" commandType="3"/>
  </connection>
</connections>
</file>

<file path=xl/sharedStrings.xml><?xml version="1.0" encoding="utf-8"?>
<sst xmlns="http://schemas.openxmlformats.org/spreadsheetml/2006/main" count="36663" uniqueCount="1782">
  <si>
    <t xml:space="preserve">  783-85-00169</t>
    <phoneticPr fontId="9" type="noConversion"/>
  </si>
  <si>
    <t xml:space="preserve">  서비스(사업관련)</t>
    <phoneticPr fontId="9" type="noConversion"/>
  </si>
  <si>
    <t>종       목</t>
    <phoneticPr fontId="9" type="noConversion"/>
  </si>
  <si>
    <t xml:space="preserve">  기타정보처리및컴퓨터 운용관련</t>
    <phoneticPr fontId="9" type="noConversion"/>
  </si>
  <si>
    <t>상       호</t>
    <phoneticPr fontId="9" type="noConversion"/>
  </si>
  <si>
    <t xml:space="preserve">  SK㈜</t>
    <phoneticPr fontId="9" type="noConversion"/>
  </si>
  <si>
    <t>주       소</t>
    <phoneticPr fontId="9" type="noConversion"/>
  </si>
  <si>
    <t xml:space="preserve">  성남시 분당구 성남대로 343번길 9</t>
    <phoneticPr fontId="9" type="noConversion"/>
  </si>
  <si>
    <t>업       태</t>
    <phoneticPr fontId="9" type="noConversion"/>
  </si>
  <si>
    <t>(금액단위 : 원/VAT 별도)</t>
    <phoneticPr fontId="9" type="noConversion"/>
  </si>
  <si>
    <t>품목 및 사양</t>
    <phoneticPr fontId="9" type="noConversion"/>
  </si>
  <si>
    <t>비고</t>
    <phoneticPr fontId="9" type="noConversion"/>
  </si>
  <si>
    <t>※ Remark</t>
    <phoneticPr fontId="2" type="noConversion"/>
  </si>
  <si>
    <t>Monitoring</t>
    <phoneticPr fontId="2" type="noConversion"/>
  </si>
  <si>
    <t>Cloud 세부내역 :</t>
  </si>
  <si>
    <t>List Price</t>
    <phoneticPr fontId="2" type="noConversion"/>
  </si>
  <si>
    <t>List Price</t>
    <phoneticPr fontId="2" type="noConversion"/>
  </si>
  <si>
    <t>월 공급금액</t>
  </si>
  <si>
    <t>-</t>
  </si>
  <si>
    <t>#Storage Service</t>
    <phoneticPr fontId="2" type="noConversion"/>
  </si>
  <si>
    <t>ea</t>
  </si>
  <si>
    <t>Hourly Base</t>
    <phoneticPr fontId="2" type="noConversion"/>
  </si>
  <si>
    <t>ZCP / ZDB Pricing Policy Table (List Price)</t>
    <phoneticPr fontId="19" type="noConversion"/>
  </si>
  <si>
    <t xml:space="preserve">* 본 소비자가(List Price)는 대내외 동일하게 2019년 6월 14일부터 일괄 적용한다. (부과세 별도) </t>
    <phoneticPr fontId="2" type="noConversion"/>
  </si>
  <si>
    <r>
      <t xml:space="preserve"> </t>
    </r>
    <r>
      <rPr>
        <b/>
        <sz val="10"/>
        <color theme="1"/>
        <rFont val="맑은 고딕"/>
        <family val="3"/>
        <charset val="129"/>
      </rPr>
      <t xml:space="preserve">▷ 적용 기준일 : </t>
    </r>
    <phoneticPr fontId="2" type="noConversion"/>
  </si>
  <si>
    <r>
      <t xml:space="preserve"> </t>
    </r>
    <r>
      <rPr>
        <b/>
        <sz val="10"/>
        <color theme="1"/>
        <rFont val="맑은 고딕"/>
        <family val="3"/>
        <charset val="129"/>
      </rPr>
      <t xml:space="preserve">▷ 적용 환율($) : </t>
    </r>
    <phoneticPr fontId="2" type="noConversion"/>
  </si>
  <si>
    <r>
      <t xml:space="preserve"> </t>
    </r>
    <r>
      <rPr>
        <b/>
        <sz val="10"/>
        <color theme="1"/>
        <rFont val="맑은 고딕"/>
        <family val="3"/>
        <charset val="129"/>
      </rPr>
      <t xml:space="preserve">▷ ZCP 최대 할인율 :  </t>
    </r>
    <phoneticPr fontId="2" type="noConversion"/>
  </si>
  <si>
    <t xml:space="preserve"> (최대 할인율 이상의 DC가 필요시에는 추가 Special Amount 적용)</t>
    <phoneticPr fontId="2" type="noConversion"/>
  </si>
  <si>
    <r>
      <t xml:space="preserve"> </t>
    </r>
    <r>
      <rPr>
        <b/>
        <sz val="10"/>
        <color theme="1"/>
        <rFont val="맑은 고딕"/>
        <family val="3"/>
        <charset val="129"/>
      </rPr>
      <t>▷ ZDB 최대 할인율 :</t>
    </r>
    <phoneticPr fontId="2" type="noConversion"/>
  </si>
  <si>
    <t>1. Cloud Z CP Public</t>
    <phoneticPr fontId="2" type="noConversion"/>
  </si>
  <si>
    <t xml:space="preserve">상품명 </t>
    <phoneticPr fontId="19" type="noConversion"/>
  </si>
  <si>
    <t>List Price</t>
    <phoneticPr fontId="19" type="noConversion"/>
  </si>
  <si>
    <t>가용성 (SLA)</t>
    <phoneticPr fontId="19" type="noConversion"/>
  </si>
  <si>
    <t>기타</t>
    <phoneticPr fontId="19" type="noConversion"/>
  </si>
  <si>
    <r>
      <t>L</t>
    </r>
    <r>
      <rPr>
        <sz val="10"/>
        <color theme="1"/>
        <rFont val="맑은 고딕"/>
        <family val="3"/>
        <charset val="129"/>
        <scheme val="minor"/>
      </rPr>
      <t>ite (99.5%)</t>
    </r>
    <phoneticPr fontId="19" type="noConversion"/>
  </si>
  <si>
    <t>1GB unti 기준</t>
    <phoneticPr fontId="2" type="noConversion"/>
  </si>
  <si>
    <t>Standard (99.7%)</t>
    <phoneticPr fontId="19" type="noConversion"/>
  </si>
  <si>
    <t>-</t>
    <phoneticPr fontId="2" type="noConversion"/>
  </si>
  <si>
    <t>-</t>
    <phoneticPr fontId="2" type="noConversion"/>
  </si>
  <si>
    <t>2. Cloud Z CP Public 할인 조건</t>
    <phoneticPr fontId="2" type="noConversion"/>
  </si>
  <si>
    <t>조건</t>
    <phoneticPr fontId="19" type="noConversion"/>
  </si>
  <si>
    <t>할인율</t>
    <phoneticPr fontId="19" type="noConversion"/>
  </si>
  <si>
    <t>기타</t>
    <phoneticPr fontId="2" type="noConversion"/>
  </si>
  <si>
    <t>SK C&amp;C와 SI 및 OS 수행 시</t>
  </si>
  <si>
    <t>중복 및 누적 허용</t>
    <phoneticPr fontId="2" type="noConversion"/>
  </si>
  <si>
    <t>Project Application Memory 50GB 초과 시</t>
  </si>
  <si>
    <t>Project Application Memory 100GB 초과 시</t>
  </si>
  <si>
    <t>3. Cloud Z DB Public</t>
    <phoneticPr fontId="2" type="noConversion"/>
  </si>
  <si>
    <r>
      <t>L</t>
    </r>
    <r>
      <rPr>
        <sz val="10"/>
        <color theme="1"/>
        <rFont val="맑은 고딕"/>
        <family val="3"/>
        <charset val="129"/>
        <scheme val="minor"/>
      </rPr>
      <t xml:space="preserve">ite </t>
    </r>
    <phoneticPr fontId="19" type="noConversion"/>
  </si>
  <si>
    <t>기본</t>
    <phoneticPr fontId="2" type="noConversion"/>
  </si>
  <si>
    <t xml:space="preserve">Standard </t>
    <phoneticPr fontId="19" type="noConversion"/>
  </si>
  <si>
    <t xml:space="preserve">부가기능 추가 </t>
    <phoneticPr fontId="2" type="noConversion"/>
  </si>
  <si>
    <t>4. Cloud Z DB Public 할인 조건</t>
    <phoneticPr fontId="2" type="noConversion"/>
  </si>
  <si>
    <t>ZCP Public 과 함께 구축 시</t>
  </si>
  <si>
    <t>Project DB Memory 50GB 초과 시</t>
  </si>
  <si>
    <t>Project DB Memory 100GB 초과 시</t>
  </si>
  <si>
    <t>5. 고객 Support Plan (ZCP 및 ZDB별로 각각 별도 적용, 별도 할인 없는 고정비용)</t>
    <phoneticPr fontId="2" type="noConversion"/>
  </si>
  <si>
    <t>Premium</t>
    <phoneticPr fontId="2" type="noConversion"/>
  </si>
  <si>
    <t>Business</t>
    <phoneticPr fontId="2" type="noConversion"/>
  </si>
  <si>
    <t>Basic</t>
    <phoneticPr fontId="2" type="noConversion"/>
  </si>
  <si>
    <t xml:space="preserve">MRR </t>
    <phoneticPr fontId="19" type="noConversion"/>
  </si>
  <si>
    <t>Premium (/월/원)</t>
    <phoneticPr fontId="19" type="noConversion"/>
  </si>
  <si>
    <t>Business(/월/원)</t>
    <phoneticPr fontId="19" type="noConversion"/>
  </si>
  <si>
    <t>Basic(월/원)</t>
    <phoneticPr fontId="19" type="noConversion"/>
  </si>
  <si>
    <t>기존 Logic 기준시 적용Memory</t>
    <phoneticPr fontId="2" type="noConversion"/>
  </si>
  <si>
    <t>100만원 미만</t>
    <phoneticPr fontId="2" type="noConversion"/>
  </si>
  <si>
    <t>50G</t>
    <phoneticPr fontId="2" type="noConversion"/>
  </si>
  <si>
    <t>200만원 미만</t>
    <phoneticPr fontId="2" type="noConversion"/>
  </si>
  <si>
    <t>150G</t>
    <phoneticPr fontId="2" type="noConversion"/>
  </si>
  <si>
    <t>400만원 미만</t>
    <phoneticPr fontId="2" type="noConversion"/>
  </si>
  <si>
    <t>300G</t>
    <phoneticPr fontId="2" type="noConversion"/>
  </si>
  <si>
    <t>800만원 미만</t>
    <phoneticPr fontId="2" type="noConversion"/>
  </si>
  <si>
    <t>600G</t>
    <phoneticPr fontId="2" type="noConversion"/>
  </si>
  <si>
    <t>1,200만원 미만</t>
    <phoneticPr fontId="2" type="noConversion"/>
  </si>
  <si>
    <t>1000G</t>
    <phoneticPr fontId="2" type="noConversion"/>
  </si>
  <si>
    <t>1,200만원 초과</t>
    <phoneticPr fontId="2" type="noConversion"/>
  </si>
  <si>
    <t>1400G</t>
    <phoneticPr fontId="2" type="noConversion"/>
  </si>
  <si>
    <t>└ [참고] ZCP Public Support Plan 등급</t>
    <phoneticPr fontId="2" type="noConversion"/>
  </si>
  <si>
    <t xml:space="preserve">Service </t>
    <phoneticPr fontId="2" type="noConversion"/>
  </si>
  <si>
    <t>비고/추가 Option</t>
    <phoneticPr fontId="2" type="noConversion"/>
  </si>
  <si>
    <t>Request Management</t>
    <phoneticPr fontId="2" type="noConversion"/>
  </si>
  <si>
    <t>Response Time</t>
    <phoneticPr fontId="2" type="noConversion"/>
  </si>
  <si>
    <t>30Min</t>
    <phoneticPr fontId="2" type="noConversion"/>
  </si>
  <si>
    <t>2Hr</t>
    <phoneticPr fontId="2" type="noConversion"/>
  </si>
  <si>
    <t>8Hr</t>
    <phoneticPr fontId="2" type="noConversion"/>
  </si>
  <si>
    <t>Biz. Working Hour 기준, Client 수 제한없음</t>
    <phoneticPr fontId="2" type="noConversion"/>
  </si>
  <si>
    <t>Incident Management</t>
    <phoneticPr fontId="2" type="noConversion"/>
  </si>
  <si>
    <t>장애 접수/조치 시간</t>
    <phoneticPr fontId="2" type="noConversion"/>
  </si>
  <si>
    <t>24x365</t>
    <phoneticPr fontId="2" type="noConversion"/>
  </si>
  <si>
    <t>월~금, 9 to 24</t>
    <phoneticPr fontId="2" type="noConversion"/>
  </si>
  <si>
    <t>월~금, 9 to 6</t>
    <phoneticPr fontId="2" type="noConversion"/>
  </si>
  <si>
    <t>Tech Support</t>
    <phoneticPr fontId="2" type="noConversion"/>
  </si>
  <si>
    <t>Online Support</t>
    <phoneticPr fontId="2" type="noConversion"/>
  </si>
  <si>
    <t>Ticket, Slack</t>
    <phoneticPr fontId="2" type="noConversion"/>
  </si>
  <si>
    <t>Ticket</t>
    <phoneticPr fontId="2" type="noConversion"/>
  </si>
  <si>
    <t>Ticket</t>
    <phoneticPr fontId="2" type="noConversion"/>
  </si>
  <si>
    <t>TAM 지원시 100,000/월</t>
    <phoneticPr fontId="2" type="noConversion"/>
  </si>
  <si>
    <t>Monitoring</t>
    <phoneticPr fontId="2" type="noConversion"/>
  </si>
  <si>
    <t>수집항목 및 주기</t>
    <phoneticPr fontId="2" type="noConversion"/>
  </si>
  <si>
    <t>15초</t>
    <phoneticPr fontId="2" type="noConversion"/>
  </si>
  <si>
    <t>1분</t>
    <phoneticPr fontId="2" type="noConversion"/>
  </si>
  <si>
    <t>5분</t>
    <phoneticPr fontId="2" type="noConversion"/>
  </si>
  <si>
    <t>1,443개 Metric</t>
    <phoneticPr fontId="2" type="noConversion"/>
  </si>
  <si>
    <t>Alarm Notofication</t>
    <phoneticPr fontId="2" type="noConversion"/>
  </si>
  <si>
    <t>알람 수신 방식</t>
    <phoneticPr fontId="2" type="noConversion"/>
  </si>
  <si>
    <t>+ 전화알림 3명</t>
    <phoneticPr fontId="2" type="noConversion"/>
  </si>
  <si>
    <t>+ 전화알림 1명</t>
    <phoneticPr fontId="2" type="noConversion"/>
  </si>
  <si>
    <t>Slack 3명</t>
    <phoneticPr fontId="2" type="noConversion"/>
  </si>
  <si>
    <t>추가 1명당 30,000/월</t>
    <phoneticPr fontId="2" type="noConversion"/>
  </si>
  <si>
    <t>Service Reporting</t>
    <phoneticPr fontId="2" type="noConversion"/>
  </si>
  <si>
    <t>가동현황 제공방식</t>
    <phoneticPr fontId="2" type="noConversion"/>
  </si>
  <si>
    <t>Dashboard</t>
    <phoneticPr fontId="2" type="noConversion"/>
  </si>
  <si>
    <t>Dashboard</t>
    <phoneticPr fontId="2" type="noConversion"/>
  </si>
  <si>
    <t>PDF Report(분석포함) 100,000/월</t>
    <phoneticPr fontId="2" type="noConversion"/>
  </si>
  <si>
    <t>6. Premium Service</t>
    <phoneticPr fontId="2" type="noConversion"/>
  </si>
  <si>
    <t>상품명</t>
    <phoneticPr fontId="19" type="noConversion"/>
  </si>
  <si>
    <t>Technical Support</t>
    <phoneticPr fontId="2" type="noConversion"/>
  </si>
  <si>
    <t>Local Support(4 Hours) 기준</t>
    <phoneticPr fontId="2" type="noConversion"/>
  </si>
  <si>
    <t>Local Support(4 Hours) 기준</t>
    <phoneticPr fontId="2" type="noConversion"/>
  </si>
  <si>
    <t>Performance Test Support</t>
    <phoneticPr fontId="2" type="noConversion"/>
  </si>
  <si>
    <t>On-Site Technical Support</t>
  </si>
  <si>
    <t>191021 추가</t>
    <phoneticPr fontId="2" type="noConversion"/>
  </si>
  <si>
    <t>Remote Technical Support</t>
    <phoneticPr fontId="2" type="noConversion"/>
  </si>
  <si>
    <t>Remote Support(4 Hours) 기준</t>
    <phoneticPr fontId="2" type="noConversion"/>
  </si>
  <si>
    <t>7. ZCP 기본 제공 Storage</t>
    <phoneticPr fontId="2" type="noConversion"/>
  </si>
  <si>
    <t>Monitoring</t>
    <phoneticPr fontId="19" type="noConversion"/>
  </si>
  <si>
    <t>Logging</t>
    <phoneticPr fontId="19" type="noConversion"/>
  </si>
  <si>
    <t>CI/CD</t>
    <phoneticPr fontId="19" type="noConversion"/>
  </si>
  <si>
    <t>SCMS</t>
    <phoneticPr fontId="19" type="noConversion"/>
  </si>
  <si>
    <t>Image Registry</t>
    <phoneticPr fontId="19" type="noConversion"/>
  </si>
  <si>
    <r>
      <t>100GB</t>
    </r>
    <r>
      <rPr>
        <sz val="10"/>
        <color theme="1"/>
        <rFont val="맑은 고딕"/>
        <family val="3"/>
        <charset val="129"/>
        <scheme val="minor"/>
      </rPr>
      <t xml:space="preserve"> (Free)</t>
    </r>
    <phoneticPr fontId="19" type="noConversion"/>
  </si>
  <si>
    <t>None</t>
    <phoneticPr fontId="19" type="noConversion"/>
  </si>
  <si>
    <t>20GB (Free)</t>
    <phoneticPr fontId="19" type="noConversion"/>
  </si>
  <si>
    <t>50GB (Free)</t>
    <phoneticPr fontId="19" type="noConversion"/>
  </si>
  <si>
    <t xml:space="preserve">8. Logging </t>
    <phoneticPr fontId="2" type="noConversion"/>
  </si>
  <si>
    <t>Lite (1 Node)</t>
    <phoneticPr fontId="2" type="noConversion"/>
  </si>
  <si>
    <t>Standard (3 Nodes)</t>
    <phoneticPr fontId="2" type="noConversion"/>
  </si>
  <si>
    <r>
      <rPr>
        <sz val="10"/>
        <color rgb="FF0000FF"/>
        <rFont val="맑은 고딕"/>
        <family val="3"/>
        <charset val="129"/>
      </rPr>
      <t xml:space="preserve">└ </t>
    </r>
    <r>
      <rPr>
        <b/>
        <sz val="10"/>
        <color rgb="FF0000FF"/>
        <rFont val="맑은 고딕"/>
        <family val="2"/>
        <charset val="129"/>
        <scheme val="minor"/>
      </rPr>
      <t>Basic (Single Node)</t>
    </r>
    <phoneticPr fontId="2" type="noConversion"/>
  </si>
  <si>
    <t>4 IOPS기준</t>
    <phoneticPr fontId="2" type="noConversion"/>
  </si>
  <si>
    <t>Node Classification</t>
    <phoneticPr fontId="2" type="noConversion"/>
  </si>
  <si>
    <t>Spectification</t>
    <phoneticPr fontId="2" type="noConversion"/>
  </si>
  <si>
    <t>VM Type</t>
    <phoneticPr fontId="2" type="noConversion"/>
  </si>
  <si>
    <t>VM Type</t>
    <phoneticPr fontId="2" type="noConversion"/>
  </si>
  <si>
    <t>Number</t>
    <phoneticPr fontId="2" type="noConversion"/>
  </si>
  <si>
    <t>logging node</t>
    <phoneticPr fontId="2" type="noConversion"/>
  </si>
  <si>
    <t>b2c.4x16</t>
    <phoneticPr fontId="2" type="noConversion"/>
  </si>
  <si>
    <t>b2c.4x16</t>
    <phoneticPr fontId="2" type="noConversion"/>
  </si>
  <si>
    <t>shared</t>
  </si>
  <si>
    <t>Logging Storage</t>
    <phoneticPr fontId="2" type="noConversion"/>
  </si>
  <si>
    <t>Logging Storage</t>
    <phoneticPr fontId="2" type="noConversion"/>
  </si>
  <si>
    <t>b2c.4x16(+200GB)</t>
    <phoneticPr fontId="2" type="noConversion"/>
  </si>
  <si>
    <t>Endurance</t>
    <phoneticPr fontId="2" type="noConversion"/>
  </si>
  <si>
    <t>Endurance</t>
    <phoneticPr fontId="2" type="noConversion"/>
  </si>
  <si>
    <t>b2c.4x16(+500GB)</t>
    <phoneticPr fontId="2" type="noConversion"/>
  </si>
  <si>
    <t>b2c.4x16(+500GB)</t>
    <phoneticPr fontId="2" type="noConversion"/>
  </si>
  <si>
    <t>b2c.4x16(+1TB)</t>
    <phoneticPr fontId="2" type="noConversion"/>
  </si>
  <si>
    <t>b2c.4x16(+2TB)</t>
    <phoneticPr fontId="2" type="noConversion"/>
  </si>
  <si>
    <t>b2c.4x16(+2TB)</t>
    <phoneticPr fontId="2" type="noConversion"/>
  </si>
  <si>
    <t>b2c.4x16(+4TB)</t>
    <phoneticPr fontId="2" type="noConversion"/>
  </si>
  <si>
    <r>
      <t>*</t>
    </r>
    <r>
      <rPr>
        <sz val="10"/>
        <color theme="1"/>
        <rFont val="맑은 고딕"/>
        <family val="3"/>
        <charset val="129"/>
        <scheme val="minor"/>
      </rPr>
      <t xml:space="preserve"> List Price 산정 방법 : logging Node + storage list price </t>
    </r>
    <phoneticPr fontId="2" type="noConversion"/>
  </si>
  <si>
    <t>└ Standard (3 Nodes)</t>
    <phoneticPr fontId="2" type="noConversion"/>
  </si>
  <si>
    <t>* List Price 산정 방법 : (logging Node + storage list price) x number(3)</t>
    <phoneticPr fontId="2" type="noConversion"/>
  </si>
  <si>
    <t>9. Proxy Nodes</t>
    <phoneticPr fontId="2" type="noConversion"/>
  </si>
  <si>
    <t>Spec</t>
    <phoneticPr fontId="2" type="noConversion"/>
  </si>
  <si>
    <t>Price</t>
    <phoneticPr fontId="2" type="noConversion"/>
  </si>
  <si>
    <t>Lite (이중화)</t>
    <phoneticPr fontId="2" type="noConversion"/>
  </si>
  <si>
    <t>u2c.2x4</t>
    <phoneticPr fontId="2" type="noConversion"/>
  </si>
  <si>
    <t>Standard (이중화)</t>
    <phoneticPr fontId="2" type="noConversion"/>
  </si>
  <si>
    <t>10. Storage (Endurance) List price</t>
    <phoneticPr fontId="2" type="noConversion"/>
  </si>
  <si>
    <t>Hourly (2 IOPS)</t>
    <phoneticPr fontId="2" type="noConversion"/>
  </si>
  <si>
    <t>Hourly (4 IOPS)</t>
    <phoneticPr fontId="2" type="noConversion"/>
  </si>
  <si>
    <t>Hourly (10 IOPS)</t>
    <phoneticPr fontId="2" type="noConversion"/>
  </si>
  <si>
    <t>고객사(대내외) 견적 제안시 Hourly 또는 Monthly 요금 중 택일(기본 : monthly)</t>
    <phoneticPr fontId="2" type="noConversion"/>
  </si>
  <si>
    <t>Monthly (2 IOPS)</t>
    <phoneticPr fontId="2" type="noConversion"/>
  </si>
  <si>
    <t>Monthly (4 IOPS)</t>
    <phoneticPr fontId="2" type="noConversion"/>
  </si>
  <si>
    <t>Monthly (10 IOPS)</t>
    <phoneticPr fontId="2" type="noConversion"/>
  </si>
  <si>
    <t>Storage Size (GB)</t>
    <phoneticPr fontId="2" type="noConversion"/>
  </si>
  <si>
    <t>Hourly 이용 L.P</t>
    <phoneticPr fontId="2" type="noConversion"/>
  </si>
  <si>
    <t>월별 List Price (Monthly 이용 L.P)</t>
    <phoneticPr fontId="2" type="noConversion"/>
  </si>
  <si>
    <t>2 IOPS</t>
  </si>
  <si>
    <t>4 IOPS</t>
  </si>
  <si>
    <t>10 IOPS</t>
  </si>
  <si>
    <t>Lite (99.5%)</t>
  </si>
  <si>
    <t>Lite (1 Node)</t>
  </si>
  <si>
    <t>b2c.4x16(+200GB)</t>
  </si>
  <si>
    <t>Monthly (4 IOPS)</t>
  </si>
  <si>
    <t>ZCP / ZDB Pricing Policy Table (List Price)</t>
    <phoneticPr fontId="19" type="noConversion"/>
  </si>
  <si>
    <r>
      <t xml:space="preserve"> </t>
    </r>
    <r>
      <rPr>
        <b/>
        <sz val="10"/>
        <color theme="1"/>
        <rFont val="맑은 고딕"/>
        <family val="3"/>
        <charset val="129"/>
      </rPr>
      <t xml:space="preserve">▷ 적용 기준일 : </t>
    </r>
    <phoneticPr fontId="2" type="noConversion"/>
  </si>
  <si>
    <r>
      <t xml:space="preserve"> </t>
    </r>
    <r>
      <rPr>
        <b/>
        <sz val="10"/>
        <color theme="1"/>
        <rFont val="맑은 고딕"/>
        <family val="3"/>
        <charset val="129"/>
      </rPr>
      <t xml:space="preserve">▷ ZCP 최대 할인율 :  </t>
    </r>
    <phoneticPr fontId="2" type="noConversion"/>
  </si>
  <si>
    <r>
      <t xml:space="preserve"> </t>
    </r>
    <r>
      <rPr>
        <b/>
        <sz val="10"/>
        <color theme="1"/>
        <rFont val="맑은 고딕"/>
        <family val="3"/>
        <charset val="129"/>
      </rPr>
      <t>▷ ZDB 최대 할인율 :</t>
    </r>
    <phoneticPr fontId="2" type="noConversion"/>
  </si>
  <si>
    <t xml:space="preserve">상품명 </t>
    <phoneticPr fontId="19" type="noConversion"/>
  </si>
  <si>
    <t>List Price</t>
    <phoneticPr fontId="19" type="noConversion"/>
  </si>
  <si>
    <t>가용성 (SLA)</t>
    <phoneticPr fontId="19" type="noConversion"/>
  </si>
  <si>
    <t>기타</t>
    <phoneticPr fontId="19" type="noConversion"/>
  </si>
  <si>
    <r>
      <t>L</t>
    </r>
    <r>
      <rPr>
        <sz val="10"/>
        <color theme="1"/>
        <rFont val="맑은 고딕"/>
        <family val="3"/>
        <charset val="129"/>
        <scheme val="minor"/>
      </rPr>
      <t>ite (99.5%)</t>
    </r>
    <phoneticPr fontId="19" type="noConversion"/>
  </si>
  <si>
    <t>Standard (99.7%)</t>
    <phoneticPr fontId="19" type="noConversion"/>
  </si>
  <si>
    <t>-</t>
    <phoneticPr fontId="2" type="noConversion"/>
  </si>
  <si>
    <t>조건</t>
    <phoneticPr fontId="19" type="noConversion"/>
  </si>
  <si>
    <t>할인율</t>
    <phoneticPr fontId="19" type="noConversion"/>
  </si>
  <si>
    <t>기타</t>
    <phoneticPr fontId="2" type="noConversion"/>
  </si>
  <si>
    <r>
      <t>L</t>
    </r>
    <r>
      <rPr>
        <sz val="10"/>
        <color theme="1"/>
        <rFont val="맑은 고딕"/>
        <family val="3"/>
        <charset val="129"/>
        <scheme val="minor"/>
      </rPr>
      <t xml:space="preserve">ite </t>
    </r>
    <phoneticPr fontId="19" type="noConversion"/>
  </si>
  <si>
    <t xml:space="preserve">Standard </t>
    <phoneticPr fontId="19" type="noConversion"/>
  </si>
  <si>
    <t>Premium (/월/원)</t>
    <phoneticPr fontId="19" type="noConversion"/>
  </si>
  <si>
    <t>Business(/월/원)</t>
    <phoneticPr fontId="19" type="noConversion"/>
  </si>
  <si>
    <t>Basic(월/원)</t>
    <phoneticPr fontId="19" type="noConversion"/>
  </si>
  <si>
    <t>기존 Logic 기준시 적용Memory</t>
    <phoneticPr fontId="2" type="noConversion"/>
  </si>
  <si>
    <t>100만원 미만</t>
    <phoneticPr fontId="2" type="noConversion"/>
  </si>
  <si>
    <t>300G</t>
    <phoneticPr fontId="2" type="noConversion"/>
  </si>
  <si>
    <t>Business</t>
    <phoneticPr fontId="2" type="noConversion"/>
  </si>
  <si>
    <t>비고/추가 Option</t>
    <phoneticPr fontId="2" type="noConversion"/>
  </si>
  <si>
    <t>Request Management</t>
    <phoneticPr fontId="2" type="noConversion"/>
  </si>
  <si>
    <t>Response Time</t>
    <phoneticPr fontId="2" type="noConversion"/>
  </si>
  <si>
    <t>30Min</t>
    <phoneticPr fontId="2" type="noConversion"/>
  </si>
  <si>
    <t>Tech Support</t>
    <phoneticPr fontId="2" type="noConversion"/>
  </si>
  <si>
    <t>Ticket, Slack</t>
    <phoneticPr fontId="2" type="noConversion"/>
  </si>
  <si>
    <t>알람 수신 방식</t>
    <phoneticPr fontId="2" type="noConversion"/>
  </si>
  <si>
    <t>+ 전화알림 3명</t>
    <phoneticPr fontId="2" type="noConversion"/>
  </si>
  <si>
    <t>+ 전화알림 1명</t>
    <phoneticPr fontId="2" type="noConversion"/>
  </si>
  <si>
    <t>PDF Report(분석포함) 100,000/월</t>
    <phoneticPr fontId="2" type="noConversion"/>
  </si>
  <si>
    <t>6. Premium Service</t>
    <phoneticPr fontId="2" type="noConversion"/>
  </si>
  <si>
    <t>7. ZCP 기본 제공 Storage</t>
    <phoneticPr fontId="2" type="noConversion"/>
  </si>
  <si>
    <t>Logging</t>
    <phoneticPr fontId="19" type="noConversion"/>
  </si>
  <si>
    <t>SCMS</t>
    <phoneticPr fontId="19" type="noConversion"/>
  </si>
  <si>
    <t>Image Registry</t>
    <phoneticPr fontId="19" type="noConversion"/>
  </si>
  <si>
    <r>
      <t>100GB</t>
    </r>
    <r>
      <rPr>
        <sz val="10"/>
        <color theme="1"/>
        <rFont val="맑은 고딕"/>
        <family val="3"/>
        <charset val="129"/>
        <scheme val="minor"/>
      </rPr>
      <t xml:space="preserve"> (Free)</t>
    </r>
    <phoneticPr fontId="19" type="noConversion"/>
  </si>
  <si>
    <t>None</t>
    <phoneticPr fontId="19" type="noConversion"/>
  </si>
  <si>
    <t>20GB (Free)</t>
    <phoneticPr fontId="19" type="noConversion"/>
  </si>
  <si>
    <t>-</t>
    <phoneticPr fontId="2" type="noConversion"/>
  </si>
  <si>
    <t>Lite (1 Node)</t>
    <phoneticPr fontId="2" type="noConversion"/>
  </si>
  <si>
    <t>b2c.4x16(+1TB)</t>
    <phoneticPr fontId="2" type="noConversion"/>
  </si>
  <si>
    <r>
      <t>*</t>
    </r>
    <r>
      <rPr>
        <sz val="10"/>
        <color theme="1"/>
        <rFont val="맑은 고딕"/>
        <family val="3"/>
        <charset val="129"/>
        <scheme val="minor"/>
      </rPr>
      <t xml:space="preserve"> List Price 산정 방법 : logging Node + storage list price </t>
    </r>
    <phoneticPr fontId="2" type="noConversion"/>
  </si>
  <si>
    <t>└ Standard (3 Nodes)</t>
    <phoneticPr fontId="2" type="noConversion"/>
  </si>
  <si>
    <t>Endurance</t>
    <phoneticPr fontId="2" type="noConversion"/>
  </si>
  <si>
    <t>9. Proxy Nodes</t>
    <phoneticPr fontId="2" type="noConversion"/>
  </si>
  <si>
    <t>Spectification</t>
    <phoneticPr fontId="2" type="noConversion"/>
  </si>
  <si>
    <t>Price</t>
    <phoneticPr fontId="2" type="noConversion"/>
  </si>
  <si>
    <t>10. Storage (Endurance) List price</t>
    <phoneticPr fontId="2" type="noConversion"/>
  </si>
  <si>
    <t>Hourly (2 IOPS)</t>
    <phoneticPr fontId="2" type="noConversion"/>
  </si>
  <si>
    <t>RDS</t>
    <phoneticPr fontId="2" type="noConversion"/>
  </si>
  <si>
    <t>EC2</t>
  </si>
  <si>
    <r>
      <t>ZCP DC</t>
    </r>
    <r>
      <rPr>
        <b/>
        <sz val="10"/>
        <color theme="1"/>
        <rFont val="바탕"/>
        <family val="1"/>
        <charset val="129"/>
      </rPr>
      <t>율</t>
    </r>
    <phoneticPr fontId="19" type="noConversion"/>
  </si>
  <si>
    <t>용도</t>
    <phoneticPr fontId="2" type="noConversion"/>
  </si>
  <si>
    <t>서비스</t>
    <phoneticPr fontId="2" type="noConversion"/>
  </si>
  <si>
    <t>Plan</t>
    <phoneticPr fontId="2" type="noConversion"/>
  </si>
  <si>
    <t>Unit</t>
    <phoneticPr fontId="2" type="noConversion"/>
  </si>
  <si>
    <t>단위</t>
    <phoneticPr fontId="2" type="noConversion"/>
  </si>
  <si>
    <t>List Price</t>
    <phoneticPr fontId="2" type="noConversion"/>
  </si>
  <si>
    <t>List Price</t>
    <phoneticPr fontId="2" type="noConversion"/>
  </si>
  <si>
    <t xml:space="preserve"> 공급단가</t>
    <phoneticPr fontId="2" type="noConversion"/>
  </si>
  <si>
    <t>Special
Offer (GB)</t>
    <phoneticPr fontId="2" type="noConversion"/>
  </si>
  <si>
    <t xml:space="preserve">Special 
Offer (\) </t>
    <phoneticPr fontId="2" type="noConversion"/>
  </si>
  <si>
    <t>사용
월수</t>
    <phoneticPr fontId="2" type="noConversion"/>
  </si>
  <si>
    <t>총 공급금액</t>
    <phoneticPr fontId="2" type="noConversion"/>
  </si>
  <si>
    <t>Dev</t>
    <phoneticPr fontId="2" type="noConversion"/>
  </si>
  <si>
    <t>GB</t>
    <phoneticPr fontId="19" type="noConversion"/>
  </si>
  <si>
    <t>Application Memory Size (GB)</t>
    <phoneticPr fontId="2" type="noConversion"/>
  </si>
  <si>
    <t>Logging Service</t>
    <phoneticPr fontId="2" type="noConversion"/>
  </si>
  <si>
    <t>Monthly Base</t>
    <phoneticPr fontId="2" type="noConversion"/>
  </si>
  <si>
    <t>#Storage Service</t>
    <phoneticPr fontId="2" type="noConversion"/>
  </si>
  <si>
    <t>Hourly Base</t>
    <phoneticPr fontId="2" type="noConversion"/>
  </si>
  <si>
    <t>Prod</t>
    <phoneticPr fontId="2" type="noConversion"/>
  </si>
  <si>
    <t>Platform Service</t>
    <phoneticPr fontId="2" type="noConversion"/>
  </si>
  <si>
    <t xml:space="preserve">기본 이중화 구성 </t>
    <phoneticPr fontId="2" type="noConversion"/>
  </si>
  <si>
    <t>ea</t>
    <phoneticPr fontId="19" type="noConversion"/>
  </si>
  <si>
    <t>Premium Service</t>
    <phoneticPr fontId="2" type="noConversion"/>
  </si>
  <si>
    <t>day</t>
    <phoneticPr fontId="2" type="noConversion"/>
  </si>
  <si>
    <t>구분</t>
    <phoneticPr fontId="2" type="noConversion"/>
  </si>
  <si>
    <t>월 공급금액</t>
    <phoneticPr fontId="2" type="noConversion"/>
  </si>
  <si>
    <t>비고</t>
    <phoneticPr fontId="2" type="noConversion"/>
  </si>
  <si>
    <t>ZCP</t>
    <phoneticPr fontId="19" type="noConversion"/>
  </si>
  <si>
    <t>기본 SSD 125GB 장착 (필요 시, Endurance Storage 추가 가능)</t>
    <phoneticPr fontId="2" type="noConversion"/>
  </si>
  <si>
    <t>Proxy Service</t>
    <phoneticPr fontId="2" type="noConversion"/>
  </si>
  <si>
    <t>Storage Service</t>
    <phoneticPr fontId="2" type="noConversion"/>
  </si>
  <si>
    <t>Monthly Base</t>
    <phoneticPr fontId="2" type="noConversion"/>
  </si>
  <si>
    <t>#Storage Service</t>
    <phoneticPr fontId="2" type="noConversion"/>
  </si>
  <si>
    <t>…</t>
    <phoneticPr fontId="2" type="noConversion"/>
  </si>
  <si>
    <t>Platform Service</t>
    <phoneticPr fontId="2" type="noConversion"/>
  </si>
  <si>
    <t>GB</t>
    <phoneticPr fontId="19" type="noConversion"/>
  </si>
  <si>
    <t>Application Memory Size (GB)</t>
    <phoneticPr fontId="2" type="noConversion"/>
  </si>
  <si>
    <t>Logging Service</t>
    <phoneticPr fontId="2" type="noConversion"/>
  </si>
  <si>
    <t>ea</t>
    <phoneticPr fontId="19" type="noConversion"/>
  </si>
  <si>
    <t>기본 SSD 125GB 장착 (필요 시, Endurance Storage 추가 가능)</t>
    <phoneticPr fontId="2" type="noConversion"/>
  </si>
  <si>
    <t>Proxy Service</t>
    <phoneticPr fontId="2" type="noConversion"/>
  </si>
  <si>
    <t xml:space="preserve">기본 이중화 구성 </t>
    <phoneticPr fontId="2" type="noConversion"/>
  </si>
  <si>
    <t>Storage Service</t>
    <phoneticPr fontId="2" type="noConversion"/>
  </si>
  <si>
    <t>Hourly Base</t>
    <phoneticPr fontId="2" type="noConversion"/>
  </si>
  <si>
    <t>공통</t>
    <phoneticPr fontId="2" type="noConversion"/>
  </si>
  <si>
    <t>Support Plan</t>
    <phoneticPr fontId="2" type="noConversion"/>
  </si>
  <si>
    <t>ZCP / ZDB each</t>
    <phoneticPr fontId="19" type="noConversion"/>
  </si>
  <si>
    <t>총 합계</t>
    <phoneticPr fontId="19" type="noConversion"/>
  </si>
  <si>
    <t>4core*16GB</t>
    <phoneticPr fontId="2" type="noConversion"/>
  </si>
  <si>
    <t>4core*16GB(+200GB)</t>
    <phoneticPr fontId="2" type="noConversion"/>
  </si>
  <si>
    <t>4core*16GB(+500GB)</t>
    <phoneticPr fontId="2" type="noConversion"/>
  </si>
  <si>
    <t>4core*16GB(+1TB)</t>
    <phoneticPr fontId="2" type="noConversion"/>
  </si>
  <si>
    <t>4core*16GB(+2TB)</t>
    <phoneticPr fontId="2" type="noConversion"/>
  </si>
  <si>
    <t>4core*16GB6(+4TB)</t>
    <phoneticPr fontId="2" type="noConversion"/>
  </si>
  <si>
    <t>2core*4GB</t>
    <phoneticPr fontId="2" type="noConversion"/>
  </si>
  <si>
    <t>t3.medium</t>
  </si>
  <si>
    <t>r5ad.8xlarge</t>
  </si>
  <si>
    <t>SEOUL</t>
    <phoneticPr fontId="2" type="noConversion"/>
  </si>
  <si>
    <t>마이그레이션</t>
    <phoneticPr fontId="2" type="noConversion"/>
  </si>
  <si>
    <t>CloudSearch</t>
    <phoneticPr fontId="2" type="noConversion"/>
  </si>
  <si>
    <t>Pinpoint</t>
    <phoneticPr fontId="2" type="noConversion"/>
  </si>
  <si>
    <t>ES</t>
    <phoneticPr fontId="2" type="noConversion"/>
  </si>
  <si>
    <t>Storage Gateway</t>
    <phoneticPr fontId="2" type="noConversion"/>
  </si>
  <si>
    <t>X-Ray</t>
    <phoneticPr fontId="2" type="noConversion"/>
  </si>
  <si>
    <t>리전</t>
    <phoneticPr fontId="2" type="noConversion"/>
  </si>
  <si>
    <t>환율</t>
    <phoneticPr fontId="2" type="noConversion"/>
  </si>
  <si>
    <t>평균 시간(H)</t>
    <phoneticPr fontId="2" type="noConversion"/>
  </si>
  <si>
    <t>IoT Things Graph</t>
    <phoneticPr fontId="2" type="noConversion"/>
  </si>
  <si>
    <t>API Gateway</t>
    <phoneticPr fontId="2" type="noConversion"/>
  </si>
  <si>
    <t>DocumentDB</t>
    <phoneticPr fontId="2" type="noConversion"/>
  </si>
  <si>
    <t>db.t2.small</t>
  </si>
  <si>
    <t>db.r5.4xlarge</t>
  </si>
  <si>
    <t>ELB</t>
  </si>
  <si>
    <t>Route53</t>
  </si>
  <si>
    <t>SNS</t>
  </si>
  <si>
    <t>dc2.large</t>
  </si>
  <si>
    <t>Redshift</t>
  </si>
  <si>
    <t>VPN/Public Internet</t>
  </si>
  <si>
    <t>DirectConnect</t>
  </si>
  <si>
    <t>Queried Logs</t>
  </si>
  <si>
    <t>VPC Peering 동일 리전</t>
  </si>
  <si>
    <t>Standard</t>
  </si>
  <si>
    <t>SMTP</t>
  </si>
  <si>
    <t>10G</t>
  </si>
  <si>
    <t>SNS</t>
    <phoneticPr fontId="2" type="noConversion"/>
  </si>
  <si>
    <t>Canaries</t>
  </si>
  <si>
    <t>Direct Connect</t>
  </si>
  <si>
    <t>EBS</t>
  </si>
  <si>
    <t>기본 호스팅</t>
  </si>
  <si>
    <t>컴퓨팅</t>
    <phoneticPr fontId="2" type="noConversion"/>
  </si>
  <si>
    <t>스토리지</t>
    <phoneticPr fontId="2" type="noConversion"/>
  </si>
  <si>
    <t>데이터베이스</t>
    <phoneticPr fontId="2" type="noConversion"/>
  </si>
  <si>
    <t>네트워크</t>
    <phoneticPr fontId="2" type="noConversion"/>
  </si>
  <si>
    <t>보안</t>
    <phoneticPr fontId="2" type="noConversion"/>
  </si>
  <si>
    <t>개발자용도구</t>
    <phoneticPr fontId="2" type="noConversion"/>
  </si>
  <si>
    <t>관리도구</t>
    <phoneticPr fontId="2" type="noConversion"/>
  </si>
  <si>
    <t>분석</t>
    <phoneticPr fontId="2" type="noConversion"/>
  </si>
  <si>
    <t>머신러닝</t>
    <phoneticPr fontId="2" type="noConversion"/>
  </si>
  <si>
    <t>IoT</t>
    <phoneticPr fontId="2" type="noConversion"/>
  </si>
  <si>
    <t>애플리케이션통합</t>
    <phoneticPr fontId="2" type="noConversion"/>
  </si>
  <si>
    <t>모바일서비스</t>
    <phoneticPr fontId="2" type="noConversion"/>
  </si>
  <si>
    <t>기타</t>
    <phoneticPr fontId="2" type="noConversion"/>
  </si>
  <si>
    <t>EC2_</t>
    <phoneticPr fontId="2" type="noConversion"/>
  </si>
  <si>
    <t>EBS</t>
    <phoneticPr fontId="2" type="noConversion"/>
  </si>
  <si>
    <t>VPC</t>
    <phoneticPr fontId="2" type="noConversion"/>
  </si>
  <si>
    <t>CloudDirectory</t>
    <phoneticPr fontId="2" type="noConversion"/>
  </si>
  <si>
    <t>Application Discovery Service</t>
    <phoneticPr fontId="2" type="noConversion"/>
  </si>
  <si>
    <t>CodeBuild</t>
    <phoneticPr fontId="2" type="noConversion"/>
  </si>
  <si>
    <t>CloudWatch</t>
    <phoneticPr fontId="2" type="noConversion"/>
  </si>
  <si>
    <t>Athena</t>
    <phoneticPr fontId="2" type="noConversion"/>
  </si>
  <si>
    <t>Lex</t>
    <phoneticPr fontId="2" type="noConversion"/>
  </si>
  <si>
    <t>IoT Core</t>
    <phoneticPr fontId="2" type="noConversion"/>
  </si>
  <si>
    <t>Step Functions</t>
    <phoneticPr fontId="2" type="noConversion"/>
  </si>
  <si>
    <t>Amplify</t>
    <phoneticPr fontId="2" type="noConversion"/>
  </si>
  <si>
    <t>Alexa for Business</t>
    <phoneticPr fontId="2" type="noConversion"/>
  </si>
  <si>
    <t>WorkSpaces</t>
    <phoneticPr fontId="2" type="noConversion"/>
  </si>
  <si>
    <t>라이선스</t>
    <phoneticPr fontId="2" type="noConversion"/>
  </si>
  <si>
    <t>ECS</t>
    <phoneticPr fontId="2" type="noConversion"/>
  </si>
  <si>
    <t>S3_</t>
    <phoneticPr fontId="2" type="noConversion"/>
  </si>
  <si>
    <t>DynamoDB</t>
    <phoneticPr fontId="2" type="noConversion"/>
  </si>
  <si>
    <t>CloudFront</t>
    <phoneticPr fontId="2" type="noConversion"/>
  </si>
  <si>
    <t>KMS</t>
    <phoneticPr fontId="2" type="noConversion"/>
  </si>
  <si>
    <t>DMS</t>
    <phoneticPr fontId="2" type="noConversion"/>
  </si>
  <si>
    <t>CodeCommit</t>
    <phoneticPr fontId="2" type="noConversion"/>
  </si>
  <si>
    <t>CloudFormation</t>
    <phoneticPr fontId="2" type="noConversion"/>
  </si>
  <si>
    <t>Polly</t>
    <phoneticPr fontId="2" type="noConversion"/>
  </si>
  <si>
    <t>Greengrass</t>
    <phoneticPr fontId="2" type="noConversion"/>
  </si>
  <si>
    <t>SQS</t>
    <phoneticPr fontId="2" type="noConversion"/>
  </si>
  <si>
    <t>Chime</t>
    <phoneticPr fontId="2" type="noConversion"/>
  </si>
  <si>
    <t>AppStream 2.0</t>
    <phoneticPr fontId="2" type="noConversion"/>
  </si>
  <si>
    <t>DataTransferOut</t>
    <phoneticPr fontId="2" type="noConversion"/>
  </si>
  <si>
    <t>ECR</t>
    <phoneticPr fontId="2" type="noConversion"/>
  </si>
  <si>
    <t>EFS</t>
    <phoneticPr fontId="2" type="noConversion"/>
  </si>
  <si>
    <t>ElastiCache</t>
    <phoneticPr fontId="2" type="noConversion"/>
  </si>
  <si>
    <t>DirectConnect</t>
    <phoneticPr fontId="2" type="noConversion"/>
  </si>
  <si>
    <t>WAF</t>
    <phoneticPr fontId="2" type="noConversion"/>
  </si>
  <si>
    <t>SMS</t>
    <phoneticPr fontId="2" type="noConversion"/>
  </si>
  <si>
    <t>CodeDeploy</t>
    <phoneticPr fontId="2" type="noConversion"/>
  </si>
  <si>
    <t>CloudTrail</t>
    <phoneticPr fontId="2" type="noConversion"/>
  </si>
  <si>
    <t>Rekognition</t>
    <phoneticPr fontId="2" type="noConversion"/>
  </si>
  <si>
    <t>FreeRTOS</t>
    <phoneticPr fontId="2" type="noConversion"/>
  </si>
  <si>
    <t>WorkMail</t>
    <phoneticPr fontId="2" type="noConversion"/>
  </si>
  <si>
    <t>WorkDocs</t>
    <phoneticPr fontId="2" type="noConversion"/>
  </si>
  <si>
    <t>EKS</t>
    <phoneticPr fontId="2" type="noConversion"/>
  </si>
  <si>
    <t>Glacier</t>
    <phoneticPr fontId="2" type="noConversion"/>
  </si>
  <si>
    <t>Redshift</t>
    <phoneticPr fontId="2" type="noConversion"/>
  </si>
  <si>
    <t>Route53</t>
    <phoneticPr fontId="2" type="noConversion"/>
  </si>
  <si>
    <t>Certificate Manager</t>
    <phoneticPr fontId="2" type="noConversion"/>
  </si>
  <si>
    <t>Snowball</t>
    <phoneticPr fontId="2" type="noConversion"/>
  </si>
  <si>
    <t>CodePipeline</t>
    <phoneticPr fontId="2" type="noConversion"/>
  </si>
  <si>
    <t>Config</t>
    <phoneticPr fontId="2" type="noConversion"/>
  </si>
  <si>
    <t>EMR</t>
    <phoneticPr fontId="2" type="noConversion"/>
  </si>
  <si>
    <t>SageMaker</t>
    <phoneticPr fontId="2" type="noConversion"/>
  </si>
  <si>
    <t>IoT 1-Click</t>
    <phoneticPr fontId="2" type="noConversion"/>
  </si>
  <si>
    <t>MQ</t>
    <phoneticPr fontId="2" type="noConversion"/>
  </si>
  <si>
    <t>AppSync</t>
    <phoneticPr fontId="2" type="noConversion"/>
  </si>
  <si>
    <t>WorkLink</t>
    <phoneticPr fontId="2" type="noConversion"/>
  </si>
  <si>
    <t>Lightsail</t>
    <phoneticPr fontId="2" type="noConversion"/>
  </si>
  <si>
    <t>Aurora</t>
    <phoneticPr fontId="2" type="noConversion"/>
  </si>
  <si>
    <t>PrivateLink</t>
    <phoneticPr fontId="2" type="noConversion"/>
  </si>
  <si>
    <t>CloudHSM</t>
    <phoneticPr fontId="2" type="noConversion"/>
  </si>
  <si>
    <t>Snowball Edge</t>
    <phoneticPr fontId="2" type="noConversion"/>
  </si>
  <si>
    <t>OpsWorks</t>
    <phoneticPr fontId="2" type="noConversion"/>
  </si>
  <si>
    <t>Kinesis</t>
    <phoneticPr fontId="2" type="noConversion"/>
  </si>
  <si>
    <t>Comprehend</t>
    <phoneticPr fontId="2" type="noConversion"/>
  </si>
  <si>
    <t>IoT Analytics</t>
    <phoneticPr fontId="2" type="noConversion"/>
  </si>
  <si>
    <t>AppSync</t>
    <phoneticPr fontId="2" type="noConversion"/>
  </si>
  <si>
    <t>Device Farm</t>
    <phoneticPr fontId="2" type="noConversion"/>
  </si>
  <si>
    <t>Batch</t>
    <phoneticPr fontId="2" type="noConversion"/>
  </si>
  <si>
    <t>FSx</t>
    <phoneticPr fontId="2" type="noConversion"/>
  </si>
  <si>
    <t>Directory Service</t>
    <phoneticPr fontId="2" type="noConversion"/>
  </si>
  <si>
    <t>Snowmobile</t>
    <phoneticPr fontId="2" type="noConversion"/>
  </si>
  <si>
    <t>CodeStar</t>
    <phoneticPr fontId="2" type="noConversion"/>
  </si>
  <si>
    <t>Service Catalog</t>
    <phoneticPr fontId="2" type="noConversion"/>
  </si>
  <si>
    <t>Managed Streaming for Kafaka</t>
    <phoneticPr fontId="2" type="noConversion"/>
  </si>
  <si>
    <t>Translate</t>
    <phoneticPr fontId="2" type="noConversion"/>
  </si>
  <si>
    <t>IoT Device Management</t>
    <phoneticPr fontId="2" type="noConversion"/>
  </si>
  <si>
    <t>Elastic Beanstalk</t>
    <phoneticPr fontId="2" type="noConversion"/>
  </si>
  <si>
    <t>Backup</t>
    <phoneticPr fontId="2" type="noConversion"/>
  </si>
  <si>
    <t>Neptune</t>
    <phoneticPr fontId="2" type="noConversion"/>
  </si>
  <si>
    <t>App Mesh</t>
    <phoneticPr fontId="2" type="noConversion"/>
  </si>
  <si>
    <t>Shield</t>
    <phoneticPr fontId="2" type="noConversion"/>
  </si>
  <si>
    <t>DataSync</t>
    <phoneticPr fontId="2" type="noConversion"/>
  </si>
  <si>
    <t>Cloud9</t>
    <phoneticPr fontId="2" type="noConversion"/>
  </si>
  <si>
    <t>Systems Manager</t>
    <phoneticPr fontId="2" type="noConversion"/>
  </si>
  <si>
    <t>Transcribe</t>
    <phoneticPr fontId="2" type="noConversion"/>
  </si>
  <si>
    <t>IoT Device Defender</t>
    <phoneticPr fontId="2" type="noConversion"/>
  </si>
  <si>
    <t>Fargate</t>
    <phoneticPr fontId="2" type="noConversion"/>
  </si>
  <si>
    <t>Snowmobile</t>
    <phoneticPr fontId="2" type="noConversion"/>
  </si>
  <si>
    <t>QLDB</t>
    <phoneticPr fontId="2" type="noConversion"/>
  </si>
  <si>
    <t>Cloud Map</t>
    <phoneticPr fontId="2" type="noConversion"/>
  </si>
  <si>
    <t>Cognito</t>
    <phoneticPr fontId="2" type="noConversion"/>
  </si>
  <si>
    <t>Migration Hub</t>
    <phoneticPr fontId="2" type="noConversion"/>
  </si>
  <si>
    <t>Trusted Advisor</t>
    <phoneticPr fontId="2" type="noConversion"/>
  </si>
  <si>
    <t>QuickSight</t>
    <phoneticPr fontId="2" type="noConversion"/>
  </si>
  <si>
    <t>Elastic Inference</t>
    <phoneticPr fontId="2" type="noConversion"/>
  </si>
  <si>
    <t>IoT Events</t>
    <phoneticPr fontId="2" type="noConversion"/>
  </si>
  <si>
    <t>Lambda</t>
    <phoneticPr fontId="2" type="noConversion"/>
  </si>
  <si>
    <t>Timestream</t>
    <phoneticPr fontId="2" type="noConversion"/>
  </si>
  <si>
    <t>Global Accelerator</t>
    <phoneticPr fontId="2" type="noConversion"/>
  </si>
  <si>
    <t>GuardDuty</t>
    <phoneticPr fontId="2" type="noConversion"/>
  </si>
  <si>
    <t>Transfer for SFTP</t>
    <phoneticPr fontId="2" type="noConversion"/>
  </si>
  <si>
    <t>Auto Scaling</t>
    <phoneticPr fontId="2" type="noConversion"/>
  </si>
  <si>
    <t>Data Pipeline</t>
    <phoneticPr fontId="2" type="noConversion"/>
  </si>
  <si>
    <t>Forecast</t>
    <phoneticPr fontId="2" type="noConversion"/>
  </si>
  <si>
    <t>IoT SiteWise</t>
    <phoneticPr fontId="2" type="noConversion"/>
  </si>
  <si>
    <t>Database Migration Service</t>
    <phoneticPr fontId="2" type="noConversion"/>
  </si>
  <si>
    <t>Transit Gateway</t>
    <phoneticPr fontId="2" type="noConversion"/>
  </si>
  <si>
    <t>Macie</t>
    <phoneticPr fontId="2" type="noConversion"/>
  </si>
  <si>
    <t>Control Tower</t>
    <phoneticPr fontId="2" type="noConversion"/>
  </si>
  <si>
    <t>Glue</t>
    <phoneticPr fontId="2" type="noConversion"/>
  </si>
  <si>
    <t>Personalize</t>
    <phoneticPr fontId="2" type="noConversion"/>
  </si>
  <si>
    <t>ELB</t>
    <phoneticPr fontId="2" type="noConversion"/>
  </si>
  <si>
    <t>Inspector</t>
    <phoneticPr fontId="2" type="noConversion"/>
  </si>
  <si>
    <t>License Manager</t>
    <phoneticPr fontId="2" type="noConversion"/>
  </si>
  <si>
    <t>DeepRacer</t>
    <phoneticPr fontId="2" type="noConversion"/>
  </si>
  <si>
    <t>Firewall Manager</t>
    <phoneticPr fontId="2" type="noConversion"/>
  </si>
  <si>
    <t>Well-Architected Tool</t>
    <phoneticPr fontId="2" type="noConversion"/>
  </si>
  <si>
    <t>Textact</t>
    <phoneticPr fontId="2" type="noConversion"/>
  </si>
  <si>
    <t>Secrets Manager</t>
    <phoneticPr fontId="2" type="noConversion"/>
  </si>
  <si>
    <t>Organizations</t>
    <phoneticPr fontId="2" type="noConversion"/>
  </si>
  <si>
    <t>SageMaker Ground Truth</t>
    <phoneticPr fontId="2" type="noConversion"/>
  </si>
  <si>
    <t>Security Hub</t>
    <phoneticPr fontId="2" type="noConversion"/>
  </si>
  <si>
    <t>최종사용자컴퓨팅</t>
    <phoneticPr fontId="2" type="noConversion"/>
  </si>
  <si>
    <t>비즈니스</t>
    <phoneticPr fontId="2" type="noConversion"/>
  </si>
  <si>
    <t>Single-AZ</t>
  </si>
  <si>
    <t>100000~Inf</t>
  </si>
  <si>
    <t>RDS</t>
  </si>
  <si>
    <t>ElasticCache</t>
  </si>
  <si>
    <t>S3</t>
  </si>
  <si>
    <t>CloudFront</t>
  </si>
  <si>
    <t>Cloudwatch</t>
  </si>
  <si>
    <t>DataTransfer</t>
  </si>
  <si>
    <t>Instance Type</t>
  </si>
  <si>
    <t>Operating System</t>
  </si>
  <si>
    <t>Database Engine</t>
  </si>
  <si>
    <t>Database Edition</t>
  </si>
  <si>
    <t>Deployment Option</t>
  </si>
  <si>
    <t>Volume</t>
  </si>
  <si>
    <t>Range</t>
  </si>
  <si>
    <t>usageType</t>
  </si>
  <si>
    <t>상세</t>
  </si>
  <si>
    <t>Unit</t>
  </si>
  <si>
    <t>Product Family</t>
  </si>
  <si>
    <t>Endpoint</t>
  </si>
  <si>
    <t>Port Speed</t>
  </si>
  <si>
    <t>Group</t>
  </si>
  <si>
    <t>Windows</t>
  </si>
  <si>
    <t>Linux</t>
  </si>
  <si>
    <t>db.m4.10xlarge</t>
  </si>
  <si>
    <t>SQL Server</t>
  </si>
  <si>
    <t>Enterprise</t>
  </si>
  <si>
    <t>Any</t>
  </si>
  <si>
    <t>Multi-AZ</t>
  </si>
  <si>
    <t>cache.m3.2xlarge</t>
  </si>
  <si>
    <t>모니터링</t>
  </si>
  <si>
    <t>Glacier_Deep_Archive</t>
  </si>
  <si>
    <t>0~Inf</t>
  </si>
  <si>
    <t>APN2-Monitoring-Automation-INT</t>
  </si>
  <si>
    <t>0~1000000000 (Queries)</t>
  </si>
  <si>
    <t>Queries</t>
  </si>
  <si>
    <t>데이터 송신(인터넷) 처음 10TB</t>
  </si>
  <si>
    <t>모바일_푸시_알림</t>
  </si>
  <si>
    <t>CW-Requests</t>
  </si>
  <si>
    <t>API Request</t>
  </si>
  <si>
    <t>dc1.8xlarge</t>
  </si>
  <si>
    <t>SUSE</t>
  </si>
  <si>
    <t>db.m4.16xlarge</t>
  </si>
  <si>
    <t>Oracle</t>
  </si>
  <si>
    <t>Standard Two</t>
  </si>
  <si>
    <t>Aurora MySQL</t>
  </si>
  <si>
    <t>Multi-AZ (SQL Server Mirror)</t>
  </si>
  <si>
    <t>cache.m3.large</t>
  </si>
  <si>
    <t>Amazon_Glacier</t>
  </si>
  <si>
    <t>Intelligent_Tiering_Frequent_Access</t>
  </si>
  <si>
    <t>0~51200</t>
  </si>
  <si>
    <t>초과 호스팅</t>
  </si>
  <si>
    <t>1000000000~Inf (Queries)</t>
  </si>
  <si>
    <t>Hours</t>
  </si>
  <si>
    <t>데이터 송신(인터넷) 다음 40TB</t>
  </si>
  <si>
    <t>Amazon_SQS</t>
  </si>
  <si>
    <t>1G</t>
  </si>
  <si>
    <t>Event-CloudWatchLog</t>
  </si>
  <si>
    <t>dc1.large</t>
  </si>
  <si>
    <t>타 리전간</t>
  </si>
  <si>
    <t>db.m4.2xlarge</t>
  </si>
  <si>
    <t>PostgreSQL</t>
  </si>
  <si>
    <t>Standard One</t>
  </si>
  <si>
    <t>Aurora PostgreSQL</t>
  </si>
  <si>
    <t>cache.m3.medium</t>
  </si>
  <si>
    <t>51200~512000</t>
  </si>
  <si>
    <t>표준 쿼리 (백만 건)</t>
  </si>
  <si>
    <t>0~Inf (Hours)</t>
  </si>
  <si>
    <t>데이터 송신(인터넷) 다음 100TB</t>
  </si>
  <si>
    <t>AWS_Lambda</t>
  </si>
  <si>
    <t>HC-100M</t>
  </si>
  <si>
    <t>Delivered_Logs</t>
  </si>
  <si>
    <t>0~10240</t>
  </si>
  <si>
    <t>Ingested Logs</t>
  </si>
  <si>
    <t>Data Payload</t>
  </si>
  <si>
    <t>dc2.8xlarge</t>
  </si>
  <si>
    <t>RHEL</t>
  </si>
  <si>
    <t>db.m4.4xlarge</t>
  </si>
  <si>
    <t>MariaDB</t>
  </si>
  <si>
    <t>cache.m3.xlarge</t>
  </si>
  <si>
    <t>512000~Inf</t>
  </si>
  <si>
    <t>초과 표준 쿼리 (백만 건)</t>
  </si>
  <si>
    <t>데이터 송신(인터넷) 다음 350TB</t>
  </si>
  <si>
    <t>HTTP</t>
  </si>
  <si>
    <t>0~100000</t>
  </si>
  <si>
    <t>HC-10G</t>
  </si>
  <si>
    <t>10240~30720</t>
  </si>
  <si>
    <t>CW-MonthlyFree-DataScanned</t>
  </si>
  <si>
    <t>Bundle</t>
  </si>
  <si>
    <t>...</t>
  </si>
  <si>
    <t>db.m4.large</t>
  </si>
  <si>
    <t>MySQL</t>
  </si>
  <si>
    <t>cache.m4.10xlarge</t>
  </si>
  <si>
    <t>Intelligent_Tiering_Infrequent_Access</t>
  </si>
  <si>
    <t>데이터 송신(인터넷) 다음 524TB</t>
  </si>
  <si>
    <t>HC-1G</t>
  </si>
  <si>
    <t>30720~51200</t>
  </si>
  <si>
    <t>CW-Canaries</t>
  </si>
  <si>
    <t>ds2.8xlarge</t>
  </si>
  <si>
    <t>db.m4.xlarge</t>
  </si>
  <si>
    <t>Web</t>
  </si>
  <si>
    <t>cache.m4.2xlarge</t>
  </si>
  <si>
    <t>One_Zone___Infrequent_Access</t>
  </si>
  <si>
    <t>데이터 송신(인터넷) 다음 4PB</t>
  </si>
  <si>
    <t>SNS_요청</t>
  </si>
  <si>
    <t>0~1000</t>
  </si>
  <si>
    <t>HC-200M</t>
  </si>
  <si>
    <t>Ingested_Logs</t>
  </si>
  <si>
    <t>51200~Inf</t>
  </si>
  <si>
    <t>Contributor Insights</t>
  </si>
  <si>
    <t>ds2.xlarge</t>
  </si>
  <si>
    <t>Transit Gateway</t>
  </si>
  <si>
    <t>c4.2xlarge</t>
  </si>
  <si>
    <t>Pre Installed S/W</t>
  </si>
  <si>
    <t>db.m5.12xlarge</t>
  </si>
  <si>
    <t>Express</t>
  </si>
  <si>
    <t>cache.m4.4xlarge</t>
  </si>
  <si>
    <t>Reduced_Redundancy</t>
  </si>
  <si>
    <t>데이터 송신(인터넷) 5PB 초과</t>
  </si>
  <si>
    <t>1000~Inf</t>
  </si>
  <si>
    <t>HC-2G</t>
  </si>
  <si>
    <t>Metric</t>
  </si>
  <si>
    <t>CW-MonthlyFree-Alarm</t>
  </si>
  <si>
    <t>Alarm</t>
  </si>
  <si>
    <t>ra3.16xlarge</t>
  </si>
  <si>
    <t>CF와 오리진간</t>
  </si>
  <si>
    <t>c4.4xlarge</t>
  </si>
  <si>
    <t>SQL Web</t>
  </si>
  <si>
    <t>db.m5.16xlarge</t>
  </si>
  <si>
    <t>cache.m4.large</t>
  </si>
  <si>
    <t>데이터 송신(오리진)</t>
  </si>
  <si>
    <t>0~1000000</t>
  </si>
  <si>
    <t>HC-300M</t>
  </si>
  <si>
    <t>Queried_Logs</t>
  </si>
  <si>
    <t>CW-MonthlyFree-Event</t>
  </si>
  <si>
    <t>Storage Snapshot</t>
  </si>
  <si>
    <t>CF와 인터넷간</t>
  </si>
  <si>
    <t>c4.8xlarge</t>
  </si>
  <si>
    <t>NA</t>
  </si>
  <si>
    <t>db.m5.24xlarge</t>
  </si>
  <si>
    <t>cache.m4.xlarge</t>
  </si>
  <si>
    <t>Standard___Infrequent_Access</t>
  </si>
  <si>
    <t>HTTP요청 (만 개)</t>
  </si>
  <si>
    <t>1000000~Inf</t>
  </si>
  <si>
    <t>HC-400M</t>
  </si>
  <si>
    <t>Rule-CloudWatchLog</t>
  </si>
  <si>
    <t>NAT</t>
  </si>
  <si>
    <t>c4.large</t>
  </si>
  <si>
    <t>SQL Ent</t>
  </si>
  <si>
    <t>db.m5.2xlarge</t>
  </si>
  <si>
    <t>License Model</t>
  </si>
  <si>
    <t>cache.m5.12xlarge</t>
  </si>
  <si>
    <t>Tags</t>
  </si>
  <si>
    <t>HTTPS요청 (만 개)</t>
  </si>
  <si>
    <t>HC-500M</t>
  </si>
  <si>
    <t>PrivateLink</t>
  </si>
  <si>
    <t>c4.xlarge</t>
  </si>
  <si>
    <t>SQL Std</t>
  </si>
  <si>
    <t>db.m5.4xlarge</t>
  </si>
  <si>
    <t>License included</t>
  </si>
  <si>
    <t>cache.m5.24xlarge</t>
  </si>
  <si>
    <t>HC-50M</t>
  </si>
  <si>
    <t>ALB</t>
  </si>
  <si>
    <t>db.m5.8xlarge</t>
  </si>
  <si>
    <t>cache.m5.2xlarge</t>
  </si>
  <si>
    <t>HC-5G</t>
  </si>
  <si>
    <t>CW-MonthlyFree-Metric</t>
  </si>
  <si>
    <t>NLB</t>
  </si>
  <si>
    <t>c5.12xlarge</t>
  </si>
  <si>
    <t>db.m5.large</t>
  </si>
  <si>
    <t>No license required</t>
  </si>
  <si>
    <t>cache.m5.4xlarge</t>
  </si>
  <si>
    <t>0~1024</t>
  </si>
  <si>
    <t>Delivered Logs</t>
  </si>
  <si>
    <t>0-10000</t>
  </si>
  <si>
    <t>CLB</t>
  </si>
  <si>
    <t>c5.18xlarge</t>
  </si>
  <si>
    <t>db.m5.xlarge</t>
  </si>
  <si>
    <t>cache.m5.large</t>
  </si>
  <si>
    <t>1024~51200</t>
  </si>
  <si>
    <t>CW-MonthlyFree-Request</t>
  </si>
  <si>
    <t>10000-250000</t>
  </si>
  <si>
    <t>c5.24xlarge</t>
  </si>
  <si>
    <t>db.r3.2xlarge</t>
  </si>
  <si>
    <t>cache.m5.xlarge</t>
  </si>
  <si>
    <t>Rule-DynamoDB</t>
  </si>
  <si>
    <t>250000-1000000</t>
  </si>
  <si>
    <t>c5.2xlarge</t>
  </si>
  <si>
    <t>db.r3.4xlarge</t>
  </si>
  <si>
    <t>cache.r3.2xlarge</t>
  </si>
  <si>
    <t>512000~1024000</t>
  </si>
  <si>
    <t>CW-MonthlyFree-DataProcessing</t>
  </si>
  <si>
    <t>1000000-inf</t>
  </si>
  <si>
    <t>c5.4xlarge</t>
  </si>
  <si>
    <t>db.r3.8xlarge</t>
  </si>
  <si>
    <t>cache.r3.4xlarge</t>
  </si>
  <si>
    <t>1024000~5120000</t>
  </si>
  <si>
    <t>Event-DynamoDB</t>
  </si>
  <si>
    <t>0-inf</t>
  </si>
  <si>
    <t>c5.9xlarge</t>
  </si>
  <si>
    <t>db.r3.large</t>
  </si>
  <si>
    <t>cache.r3.8xlarge</t>
  </si>
  <si>
    <t>5120000~Inf</t>
  </si>
  <si>
    <t>0-10240</t>
  </si>
  <si>
    <t>c5.large</t>
  </si>
  <si>
    <t>db.r3.xlarge</t>
  </si>
  <si>
    <t>cache.r3.large</t>
  </si>
  <si>
    <t>CW-MonthlyFree-Rule</t>
  </si>
  <si>
    <t>10240-30720</t>
  </si>
  <si>
    <t>c5.metal</t>
  </si>
  <si>
    <t>db.r4.16xlarge</t>
  </si>
  <si>
    <t>cache.r3.xlarge</t>
  </si>
  <si>
    <t>CW-MonthlyFree-Archival</t>
  </si>
  <si>
    <t>30720-51200</t>
  </si>
  <si>
    <t>c5.xlarge</t>
  </si>
  <si>
    <t>db.r4.2xlarge</t>
  </si>
  <si>
    <t>cache.r4.16xlarge</t>
  </si>
  <si>
    <t>CW-MonthlyFree-Canaries</t>
  </si>
  <si>
    <t>51200-inf</t>
  </si>
  <si>
    <t>db.r4.4xlarge</t>
  </si>
  <si>
    <t>cache.r4.2xlarge</t>
  </si>
  <si>
    <t>c5d.12xlarge</t>
  </si>
  <si>
    <t>db.r4.8xlarge</t>
  </si>
  <si>
    <t>cache.r4.4xlarge</t>
  </si>
  <si>
    <t>c5d.18xlarge</t>
  </si>
  <si>
    <t>db.r4.large</t>
  </si>
  <si>
    <t>cache.r4.8xlarge</t>
  </si>
  <si>
    <t>c5d.24xlarge</t>
  </si>
  <si>
    <t>db.r4.xlarge</t>
  </si>
  <si>
    <t>cache.r4.large</t>
  </si>
  <si>
    <t>c5d.2xlarge</t>
  </si>
  <si>
    <t>db.r5.12xlarge</t>
  </si>
  <si>
    <t>cache.r4.xlarge</t>
  </si>
  <si>
    <t>c5d.4xlarge</t>
  </si>
  <si>
    <t>db.r5.16xlarge</t>
  </si>
  <si>
    <t>cache.r5.12xlarge</t>
  </si>
  <si>
    <t>c5d.9xlarge</t>
  </si>
  <si>
    <t>db.r5.24xlarge</t>
  </si>
  <si>
    <t>cache.r5.24xlarge</t>
  </si>
  <si>
    <t>c5d.large</t>
  </si>
  <si>
    <t>db.r5.2xlarge</t>
  </si>
  <si>
    <t>cache.r5.2xlarge</t>
  </si>
  <si>
    <t>c5d.metal</t>
  </si>
  <si>
    <t>cache.r5.4xlarge</t>
  </si>
  <si>
    <t>c5d.xlarge</t>
  </si>
  <si>
    <t>db.r5.8xlarge</t>
  </si>
  <si>
    <t>cache.r5.large</t>
  </si>
  <si>
    <t>db.r5.large</t>
  </si>
  <si>
    <t>cache.r5.xlarge</t>
  </si>
  <si>
    <t>c5n.18xlarge</t>
  </si>
  <si>
    <t>db.r5.xlarge</t>
  </si>
  <si>
    <t>cache.t2.medium</t>
  </si>
  <si>
    <t>c5n.2xlarge</t>
  </si>
  <si>
    <t>db.t2.2xlarge</t>
  </si>
  <si>
    <t>cache.t2.micro</t>
  </si>
  <si>
    <t>c5n.4xlarge</t>
  </si>
  <si>
    <t>db.t2.large</t>
  </si>
  <si>
    <t>cache.t2.small</t>
  </si>
  <si>
    <t>c5n.9xlarge</t>
  </si>
  <si>
    <t>db.t2.medium</t>
  </si>
  <si>
    <t>cache.t3.medium</t>
  </si>
  <si>
    <t>c5n.large</t>
  </si>
  <si>
    <t>db.t2.micro</t>
  </si>
  <si>
    <t>cache.t3.micro</t>
  </si>
  <si>
    <t>c5n.metal</t>
  </si>
  <si>
    <t>cache.t3.small</t>
  </si>
  <si>
    <t>c5n.xlarge</t>
  </si>
  <si>
    <t>db.t2.xlarge</t>
  </si>
  <si>
    <t>db.t3.2xlarge</t>
  </si>
  <si>
    <t>d2.2xlarge</t>
  </si>
  <si>
    <t>db.t3.large</t>
  </si>
  <si>
    <t>d2.4xlarge</t>
  </si>
  <si>
    <t>db.t3.medium</t>
  </si>
  <si>
    <t>d2.8xlarge</t>
  </si>
  <si>
    <t>db.t3.micro</t>
  </si>
  <si>
    <t>d2.xlarge</t>
  </si>
  <si>
    <t>db.t3.small</t>
  </si>
  <si>
    <t>g2.2xlarge</t>
  </si>
  <si>
    <t>db.t3.xlarge</t>
  </si>
  <si>
    <t>g2.8xlarge</t>
  </si>
  <si>
    <t>db.x1.16xlarge</t>
  </si>
  <si>
    <t>db.x1.32xlarge</t>
  </si>
  <si>
    <t>g3.16xlarge</t>
  </si>
  <si>
    <t>db.x1e.16xlarge</t>
  </si>
  <si>
    <t>g3.4xlarge</t>
  </si>
  <si>
    <t>db.x1e.2xlarge</t>
  </si>
  <si>
    <t>g3.8xlarge</t>
  </si>
  <si>
    <t>db.x1e.32xlarge</t>
  </si>
  <si>
    <t>g3s.xlarge</t>
  </si>
  <si>
    <t>db.x1e.4xlarge</t>
  </si>
  <si>
    <t>db.x1e.8xlarge</t>
  </si>
  <si>
    <t>g4dn.12xlarge</t>
  </si>
  <si>
    <t>db.x1e.xlarge</t>
  </si>
  <si>
    <t>g4dn.16xlarge</t>
  </si>
  <si>
    <t>db.z1d.12xlarge</t>
  </si>
  <si>
    <t>g4dn.2xlarge</t>
  </si>
  <si>
    <t>db.z1d.2xlarge</t>
  </si>
  <si>
    <t>g4dn.4xlarge</t>
  </si>
  <si>
    <t>db.z1d.3xlarge</t>
  </si>
  <si>
    <t>g4dn.8xlarge</t>
  </si>
  <si>
    <t>db.z1d.6xlarge</t>
  </si>
  <si>
    <t>g4dn.metal</t>
  </si>
  <si>
    <t>db.z1d.large</t>
  </si>
  <si>
    <t>g4dn.xlarge</t>
  </si>
  <si>
    <t>db.z1d.xlarge</t>
  </si>
  <si>
    <t>i2.2xlarge</t>
  </si>
  <si>
    <t>i2.4xlarge</t>
  </si>
  <si>
    <t>i2.8xlarge</t>
  </si>
  <si>
    <t>i2.xlarge</t>
  </si>
  <si>
    <t>i3.16xlarge</t>
  </si>
  <si>
    <t>i3.2xlarge</t>
  </si>
  <si>
    <t>i3.4xlarge</t>
  </si>
  <si>
    <t>i3.8xlarge</t>
  </si>
  <si>
    <t>i3.large</t>
  </si>
  <si>
    <t>i3.xlarge</t>
  </si>
  <si>
    <t>i3en.12xlarge</t>
  </si>
  <si>
    <t>i3en.24xlarge</t>
  </si>
  <si>
    <t>i3en.2xlarge</t>
  </si>
  <si>
    <t>i3en.3xlarge</t>
  </si>
  <si>
    <t>i3en.6xlarge</t>
  </si>
  <si>
    <t>i3en.large</t>
  </si>
  <si>
    <t>i3en.metal</t>
  </si>
  <si>
    <t>i3en.xlarge</t>
  </si>
  <si>
    <t>m3.2xlarge</t>
  </si>
  <si>
    <t>m3.large</t>
  </si>
  <si>
    <t>m3.medium</t>
  </si>
  <si>
    <t>m3.xlarge</t>
  </si>
  <si>
    <t>m4.10xlarge</t>
  </si>
  <si>
    <t>m4.16xlarge</t>
  </si>
  <si>
    <t>m4.2xlarge</t>
  </si>
  <si>
    <t>m4.4xlarge</t>
  </si>
  <si>
    <t>m4.large</t>
  </si>
  <si>
    <t>m4.xlarge</t>
  </si>
  <si>
    <t>m5.12xlarge</t>
  </si>
  <si>
    <t>m5.16xlarge</t>
  </si>
  <si>
    <t>m5.24xlarge</t>
  </si>
  <si>
    <t>m5.2xlarge</t>
  </si>
  <si>
    <t>m5.4xlarge</t>
  </si>
  <si>
    <t>m5.8xlarge</t>
  </si>
  <si>
    <t>m5.large</t>
  </si>
  <si>
    <t>m5.metal</t>
  </si>
  <si>
    <t>m5.xlarge</t>
  </si>
  <si>
    <t>m5a.12xlarge</t>
  </si>
  <si>
    <t>m5a.16xlarge</t>
  </si>
  <si>
    <t>m5a.24xlarge</t>
  </si>
  <si>
    <t>m5a.2xlarge</t>
  </si>
  <si>
    <t>m5a.4xlarge</t>
  </si>
  <si>
    <t>m5a.8xlarge</t>
  </si>
  <si>
    <t>m5a.large</t>
  </si>
  <si>
    <t>m5a.xlarge</t>
  </si>
  <si>
    <t>m5ad.12xlarge</t>
  </si>
  <si>
    <t>m5ad.16xlarge</t>
  </si>
  <si>
    <t>m5ad.24xlarge</t>
  </si>
  <si>
    <t>m5ad.2xlarge</t>
  </si>
  <si>
    <t>m5ad.4xlarge</t>
  </si>
  <si>
    <t>m5ad.8xlarge</t>
  </si>
  <si>
    <t>m5ad.large</t>
  </si>
  <si>
    <t>m5ad.xlarge</t>
  </si>
  <si>
    <t>m5d.12xlarge</t>
  </si>
  <si>
    <t>m5d.16xlarge</t>
  </si>
  <si>
    <t>m5d.24xlarge</t>
  </si>
  <si>
    <t>m5d.2xlarge</t>
  </si>
  <si>
    <t>m5d.4xlarge</t>
  </si>
  <si>
    <t>m5d.8xlarge</t>
  </si>
  <si>
    <t>m5d.large</t>
  </si>
  <si>
    <t>m5d.metal</t>
  </si>
  <si>
    <t>m5d.xlarge</t>
  </si>
  <si>
    <t>p2.16xlarge</t>
  </si>
  <si>
    <t>p2.8xlarge</t>
  </si>
  <si>
    <t>p2.xlarge</t>
  </si>
  <si>
    <t>p3.16xlarge</t>
  </si>
  <si>
    <t>p3.2xlarge</t>
  </si>
  <si>
    <t>p3.8xlarge</t>
  </si>
  <si>
    <t>r3.2xlarge</t>
  </si>
  <si>
    <t>r3.4xlarge</t>
  </si>
  <si>
    <t>r3.8xlarge</t>
  </si>
  <si>
    <t>r3.large</t>
  </si>
  <si>
    <t>r3.xlarge</t>
  </si>
  <si>
    <t>r4.16xlarge</t>
  </si>
  <si>
    <t>r4.2xlarge</t>
  </si>
  <si>
    <t>r4.4xlarge</t>
  </si>
  <si>
    <t>r4.8xlarge</t>
  </si>
  <si>
    <t>r4.large</t>
  </si>
  <si>
    <t>r4.xlarge</t>
  </si>
  <si>
    <t>r5.12xlarge</t>
  </si>
  <si>
    <t>r5.16xlarge</t>
  </si>
  <si>
    <t>r5.24xlarge</t>
  </si>
  <si>
    <t>r5.2xlarge</t>
  </si>
  <si>
    <t>r5.4xlarge</t>
  </si>
  <si>
    <t>r5.8xlarge</t>
  </si>
  <si>
    <t>r5.large</t>
  </si>
  <si>
    <t>r5.metal</t>
  </si>
  <si>
    <t>r5.xlarge</t>
  </si>
  <si>
    <t>r5a.12xlarge</t>
  </si>
  <si>
    <t>r5a.16xlarge</t>
  </si>
  <si>
    <t>r5a.24xlarge</t>
  </si>
  <si>
    <t>r5a.2xlarge</t>
  </si>
  <si>
    <t>r5a.4xlarge</t>
  </si>
  <si>
    <t>r5a.8xlarge</t>
  </si>
  <si>
    <t>r5a.large</t>
  </si>
  <si>
    <t>r5a.xlarge</t>
  </si>
  <si>
    <t>r5ad.12xlarge</t>
  </si>
  <si>
    <t>r5ad.16xlarge</t>
  </si>
  <si>
    <t>r5ad.24xlarge</t>
  </si>
  <si>
    <t>r5ad.2xlarge</t>
  </si>
  <si>
    <t>r5ad.4xlarge</t>
  </si>
  <si>
    <t>r5ad.large</t>
  </si>
  <si>
    <t>r5ad.xlarge</t>
  </si>
  <si>
    <t>r5d.12xlarge</t>
  </si>
  <si>
    <t>r5d.16xlarge</t>
  </si>
  <si>
    <t>r5d.24xlarge</t>
  </si>
  <si>
    <t>r5d.2xlarge</t>
  </si>
  <si>
    <t>r5d.4xlarge</t>
  </si>
  <si>
    <t>r5d.8xlarge</t>
  </si>
  <si>
    <t>r5d.large</t>
  </si>
  <si>
    <t>r5d.metal</t>
  </si>
  <si>
    <t>r5d.xlarge</t>
  </si>
  <si>
    <t>t2.2xlarge</t>
  </si>
  <si>
    <t>t2.large</t>
  </si>
  <si>
    <t>t2.medium</t>
  </si>
  <si>
    <t>t2.micro</t>
  </si>
  <si>
    <t>t2.nano</t>
  </si>
  <si>
    <t>t2.small</t>
  </si>
  <si>
    <t>t2.xlarge</t>
  </si>
  <si>
    <t>t3.2xlarge</t>
  </si>
  <si>
    <t>t3.large</t>
  </si>
  <si>
    <t>t3.micro</t>
  </si>
  <si>
    <t>t3.nano</t>
  </si>
  <si>
    <t>t3.small</t>
  </si>
  <si>
    <t>t3.xlarge</t>
  </si>
  <si>
    <t>t3a.2xlarge</t>
  </si>
  <si>
    <t>t3a.large</t>
  </si>
  <si>
    <t>t3a.medium</t>
  </si>
  <si>
    <t>t3a.micro</t>
  </si>
  <si>
    <t>t3a.nano</t>
  </si>
  <si>
    <t>t3a.small</t>
  </si>
  <si>
    <t>t3a.xlarge</t>
  </si>
  <si>
    <t>x1.16xlarge</t>
  </si>
  <si>
    <t>x1.32xlarge</t>
  </si>
  <si>
    <t>x1e.16xlarge</t>
  </si>
  <si>
    <t>x1e.2xlarge</t>
  </si>
  <si>
    <t>x1e.32xlarge</t>
  </si>
  <si>
    <t>x1e.4xlarge</t>
  </si>
  <si>
    <t>x1e.8xlarge</t>
  </si>
  <si>
    <t>x1e.xlarge</t>
  </si>
  <si>
    <t>z1d.12xlarge</t>
  </si>
  <si>
    <t>z1d.2xlarge</t>
  </si>
  <si>
    <t>z1d.3xlarge</t>
  </si>
  <si>
    <t>z1d.6xlarge</t>
  </si>
  <si>
    <t>z1d.large</t>
  </si>
  <si>
    <t>z1d.metal</t>
  </si>
  <si>
    <t>z1d.xlarge</t>
  </si>
  <si>
    <t>ElastiCache</t>
  </si>
  <si>
    <t>ra3.4xlarge</t>
  </si>
  <si>
    <t>RDS_Storage</t>
    <phoneticPr fontId="2" type="noConversion"/>
  </si>
  <si>
    <t>Storage</t>
  </si>
  <si>
    <t>Product</t>
  </si>
  <si>
    <t>Volume Description</t>
  </si>
  <si>
    <t>General Purpose(GB-Mo)</t>
  </si>
  <si>
    <t>Get Requests for EBS direct APIs(SnapshotAPIUnits)</t>
  </si>
  <si>
    <t>List Requests for EBS direct APIs(Requests)</t>
  </si>
  <si>
    <t>Magnetic(GB-Mo)</t>
  </si>
  <si>
    <t>Storage_Snapshot</t>
  </si>
  <si>
    <t>Provisioned IOPS(GB-Mo)</t>
  </si>
  <si>
    <t>Provisioned IOPS(IOPS-Mo)</t>
  </si>
  <si>
    <t>Load Balancer (Hrs)</t>
  </si>
  <si>
    <t>Load Balancer-Application (Hrs)</t>
  </si>
  <si>
    <t>Load Balancer-Application (LCU-Hrs)</t>
  </si>
  <si>
    <t>Load Balancer-Network (Hrs)</t>
  </si>
  <si>
    <t>Load Balancer-Network (LCU-Hrs)</t>
  </si>
  <si>
    <t>유형</t>
  </si>
  <si>
    <t>상세유형</t>
  </si>
  <si>
    <t>Contributor_Insights</t>
  </si>
  <si>
    <t>API_Request</t>
  </si>
  <si>
    <t>GetMetricData</t>
  </si>
  <si>
    <t/>
  </si>
  <si>
    <t>GetInsightRuleReport</t>
  </si>
  <si>
    <t>GetMetricWidgetImage</t>
  </si>
  <si>
    <t>High Resolution</t>
  </si>
  <si>
    <t>Composite</t>
  </si>
  <si>
    <t>Cache Engine</t>
  </si>
  <si>
    <t>Compute Instance</t>
  </si>
  <si>
    <t>Memcached</t>
  </si>
  <si>
    <t>Redshift Concurrency Scaling</t>
  </si>
  <si>
    <t>Redis</t>
  </si>
  <si>
    <t>Redshift Managed Storage</t>
  </si>
  <si>
    <t>RDS Storage</t>
  </si>
  <si>
    <t>Oracle/Enterprise/Bring your own license</t>
  </si>
  <si>
    <t>Oracle/Standard One/Bring your own license</t>
  </si>
  <si>
    <t>Oracle/Standard One/License included</t>
  </si>
  <si>
    <t>Oracle/Standard Two/Bring your own license</t>
  </si>
  <si>
    <t>Oracle/Standard Two/License included</t>
  </si>
  <si>
    <t>Oracle/Standard/Bring your own license</t>
  </si>
  <si>
    <t>SQL Server/Enterprise/License included</t>
  </si>
  <si>
    <t>SQL Server/Express/License included</t>
  </si>
  <si>
    <t>SQL Server/Standard/License included</t>
  </si>
  <si>
    <t>SQL Server/Web/License included</t>
  </si>
  <si>
    <t>OS/Pre SW/License</t>
  </si>
  <si>
    <t>Linux/SQL Ent/No License required</t>
  </si>
  <si>
    <t>Linux/SQL Std/No License required</t>
  </si>
  <si>
    <t>Linux/SQL Web/No License required</t>
  </si>
  <si>
    <t>Windows/SQL Ent/No License required</t>
  </si>
  <si>
    <t>Windows/SQL Std/No License required</t>
  </si>
  <si>
    <t>Windows/SQL Web/No License required</t>
  </si>
  <si>
    <t>vCPU당</t>
  </si>
  <si>
    <t>GB당</t>
  </si>
  <si>
    <t>ECS용 스팟요금 vCPU당</t>
  </si>
  <si>
    <t>ECS용 스팟요금 GB당</t>
  </si>
  <si>
    <t>Fargate</t>
  </si>
  <si>
    <t>Engine/Edition/License</t>
  </si>
  <si>
    <t>Linux/NA/No License required</t>
  </si>
  <si>
    <t>Aurora MySQL/NA/No license required</t>
  </si>
  <si>
    <t>Aurora PostgreSQL/NA/No license required</t>
  </si>
  <si>
    <t>RHEL/NA/No License required</t>
  </si>
  <si>
    <t>MariaDB/NA/No license required</t>
  </si>
  <si>
    <t>SUSE/NA/No License required</t>
  </si>
  <si>
    <t>Windows/NA/Bring your own license</t>
  </si>
  <si>
    <t>MySQL/NA/No license required</t>
  </si>
  <si>
    <t>Windows/NA/No License required</t>
  </si>
  <si>
    <t>PostgreSQL/NA/No license required</t>
  </si>
  <si>
    <t>Tenancy</t>
  </si>
  <si>
    <t>Shared</t>
  </si>
  <si>
    <t>Dedicated</t>
  </si>
  <si>
    <t>MySQL (on-premise for Outpost)/NA/No license required</t>
  </si>
  <si>
    <t>기간</t>
    <phoneticPr fontId="2" type="noConversion"/>
  </si>
  <si>
    <t>1yr</t>
    <phoneticPr fontId="2" type="noConversion"/>
  </si>
  <si>
    <t>3yr</t>
    <phoneticPr fontId="2" type="noConversion"/>
  </si>
  <si>
    <t>결제</t>
    <phoneticPr fontId="2" type="noConversion"/>
  </si>
  <si>
    <t>No Upfront</t>
    <phoneticPr fontId="2" type="noConversion"/>
  </si>
  <si>
    <t>All Upfront</t>
    <phoneticPr fontId="2" type="noConversion"/>
  </si>
  <si>
    <t>Partial Upfront</t>
    <phoneticPr fontId="2" type="noConversion"/>
  </si>
  <si>
    <t>타 AZ간</t>
  </si>
  <si>
    <t>Developer</t>
  </si>
  <si>
    <t>Business</t>
  </si>
  <si>
    <t>supportPlanType</t>
    <phoneticPr fontId="2" type="noConversion"/>
  </si>
  <si>
    <t>Developer</t>
    <phoneticPr fontId="2" type="noConversion"/>
  </si>
  <si>
    <t>Business</t>
    <phoneticPr fontId="2" type="noConversion"/>
  </si>
  <si>
    <t>Enterprise</t>
    <phoneticPr fontId="2" type="noConversion"/>
  </si>
  <si>
    <t>VPC</t>
  </si>
  <si>
    <t>operation</t>
  </si>
  <si>
    <t>ENI-to-ENI</t>
  </si>
  <si>
    <t>ClientVPNConnections</t>
  </si>
  <si>
    <t>ClientVPNEndpoints</t>
  </si>
  <si>
    <t>VpcEndpoint</t>
  </si>
  <si>
    <t>CreateVpnConnection</t>
  </si>
  <si>
    <t>RI평균시간</t>
    <phoneticPr fontId="2" type="noConversion"/>
  </si>
  <si>
    <t>Put Requests for EBS direct APIs(SnapshotAPIUnits)</t>
  </si>
  <si>
    <t>IntelligentTieringArchiveStorage</t>
  </si>
  <si>
    <t>INTAAObjectOverhead</t>
  </si>
  <si>
    <t>INTAAS3ObjectOverhead</t>
  </si>
  <si>
    <t>INTDAAObjectOverhead</t>
  </si>
  <si>
    <t>RunAnalysis</t>
  </si>
  <si>
    <t>INTDAAS3ObjectOverhead</t>
  </si>
  <si>
    <t>ra3.xlplus</t>
  </si>
  <si>
    <t>IntelligentTieringDeepArchiveStorage</t>
  </si>
  <si>
    <t>c5a.12xlarge</t>
  </si>
  <si>
    <t>c5a.16xlarge</t>
  </si>
  <si>
    <t>c5a.24xlarge</t>
  </si>
  <si>
    <t>c5a.2xlarge</t>
  </si>
  <si>
    <t>c5a.4xlarge</t>
  </si>
  <si>
    <t>c5a.8xlarge</t>
  </si>
  <si>
    <t>c5a.large</t>
  </si>
  <si>
    <t>c5a.xlarge</t>
  </si>
  <si>
    <t>inf1.24xlarge</t>
  </si>
  <si>
    <t>inf1.2xlarge</t>
  </si>
  <si>
    <t>inf1.6xlarge</t>
  </si>
  <si>
    <t>inf1.xlarge</t>
  </si>
  <si>
    <t>Enterprise(SK)</t>
  </si>
  <si>
    <t>c6g.12xlarge</t>
  </si>
  <si>
    <t>c6g.16xlarge</t>
  </si>
  <si>
    <t>c6g.2xlarge</t>
  </si>
  <si>
    <t>c6g.4xlarge</t>
  </si>
  <si>
    <t>c6g.8xlarge</t>
  </si>
  <si>
    <t>c6g.large</t>
  </si>
  <si>
    <t>c6g.medium</t>
  </si>
  <si>
    <t>c6g.metal</t>
  </si>
  <si>
    <t>c6g.xlarge</t>
  </si>
  <si>
    <t>i3.metal</t>
  </si>
  <si>
    <t>m5zn.12xlarge</t>
  </si>
  <si>
    <t>m5zn.2xlarge</t>
  </si>
  <si>
    <t>m5zn.3xlarge</t>
  </si>
  <si>
    <t>m5zn.6xlarge</t>
  </si>
  <si>
    <t>m5zn.large</t>
  </si>
  <si>
    <t>m5zn.metal</t>
  </si>
  <si>
    <t>m5zn.xlarge</t>
  </si>
  <si>
    <t>m6g.12xlarge</t>
  </si>
  <si>
    <t>m6g.16xlarge</t>
  </si>
  <si>
    <t>m6g.2xlarge</t>
  </si>
  <si>
    <t>m6g.4xlarge</t>
  </si>
  <si>
    <t>m6g.8xlarge</t>
  </si>
  <si>
    <t>m6g.large</t>
  </si>
  <si>
    <t>m6g.medium</t>
  </si>
  <si>
    <t>m6g.metal</t>
  </si>
  <si>
    <t>m6g.xlarge</t>
  </si>
  <si>
    <t>p4d.24xlarge</t>
  </si>
  <si>
    <t>r5n.12xlarge</t>
  </si>
  <si>
    <t>r5n.16xlarge</t>
  </si>
  <si>
    <t>r5n.24xlarge</t>
  </si>
  <si>
    <t>r5n.2xlarge</t>
  </si>
  <si>
    <t>r5n.4xlarge</t>
  </si>
  <si>
    <t>r5n.8xlarge</t>
  </si>
  <si>
    <t>r5n.large</t>
  </si>
  <si>
    <t>r5n.metal</t>
  </si>
  <si>
    <t>r5n.xlarge</t>
  </si>
  <si>
    <t>r6g.12xlarge</t>
  </si>
  <si>
    <t>r6g.16xlarge</t>
  </si>
  <si>
    <t>r6g.2xlarge</t>
  </si>
  <si>
    <t>r6g.4xlarge</t>
  </si>
  <si>
    <t>r6g.8xlarge</t>
  </si>
  <si>
    <t>r6g.large</t>
  </si>
  <si>
    <t>r6g.medium</t>
  </si>
  <si>
    <t>r6g.metal</t>
  </si>
  <si>
    <t>r6g.xlarge</t>
  </si>
  <si>
    <t>t4g.2xlarge</t>
  </si>
  <si>
    <t>t4g.large</t>
  </si>
  <si>
    <t>t4g.medium</t>
  </si>
  <si>
    <t>t4g.micro</t>
  </si>
  <si>
    <t>t4g.nano</t>
  </si>
  <si>
    <t>t4g.small</t>
  </si>
  <si>
    <t>t4g.xlarge</t>
  </si>
  <si>
    <t>Type</t>
    <phoneticPr fontId="2" type="noConversion"/>
  </si>
  <si>
    <t>온디맨드</t>
    <phoneticPr fontId="2" type="noConversion"/>
  </si>
  <si>
    <t>1-YR-RI-N-UP</t>
  </si>
  <si>
    <t>1-YR-RI-P-UP</t>
  </si>
  <si>
    <t>1-YR-RI-A-UP</t>
    <phoneticPr fontId="2" type="noConversion"/>
  </si>
  <si>
    <t>3-YR-RI-N-UP</t>
  </si>
  <si>
    <t>3-YR-RI-P-UP</t>
  </si>
  <si>
    <t>3-YR-RI-A-UP</t>
    <phoneticPr fontId="2" type="noConversion"/>
  </si>
  <si>
    <t>Monthly 비용</t>
    <phoneticPr fontId="9" type="noConversion"/>
  </si>
  <si>
    <t>Service Code</t>
    <phoneticPr fontId="2" type="noConversion"/>
  </si>
  <si>
    <t>OS/Pre SW/License,
Engine/Edition/License</t>
    <phoneticPr fontId="2" type="noConversion"/>
  </si>
  <si>
    <t>Tenancy,
Azs</t>
    <phoneticPr fontId="2" type="noConversion"/>
  </si>
  <si>
    <t>vCPU</t>
  </si>
  <si>
    <t>Mem.</t>
    <phoneticPr fontId="2" type="noConversion"/>
  </si>
  <si>
    <t>hourly</t>
  </si>
  <si>
    <t>UpF.</t>
    <phoneticPr fontId="2" type="noConversion"/>
  </si>
  <si>
    <t>온디멘드</t>
    <phoneticPr fontId="9" type="noConversion"/>
  </si>
  <si>
    <t>1NUP</t>
    <phoneticPr fontId="9" type="noConversion"/>
  </si>
  <si>
    <t>1PUP</t>
    <phoneticPr fontId="9" type="noConversion"/>
  </si>
  <si>
    <t>1AUP</t>
    <phoneticPr fontId="9" type="noConversion"/>
  </si>
  <si>
    <t>3NUP</t>
    <phoneticPr fontId="9" type="noConversion"/>
  </si>
  <si>
    <t>3PUP</t>
    <phoneticPr fontId="9" type="noConversion"/>
  </si>
  <si>
    <t>3AUP</t>
    <phoneticPr fontId="9" type="noConversion"/>
  </si>
  <si>
    <t>AmazonEC2</t>
  </si>
  <si>
    <t>Red Hat Enterprise Linux with HA/NA/No License required</t>
  </si>
  <si>
    <t>Shared</t>
    <phoneticPr fontId="2" type="noConversion"/>
  </si>
  <si>
    <t>AmazonRDS</t>
  </si>
  <si>
    <t>SQL Server (on-premise for Outpost)/Enterprise/License included</t>
  </si>
  <si>
    <t>SQL Server (on-premise for Outpost)/Standard/License included</t>
  </si>
  <si>
    <t>SQL Server (on-premise for Outpost)/Web/License included</t>
  </si>
  <si>
    <t>db.m5d.12xlarge</t>
  </si>
  <si>
    <t>db.m5d.16xlarge</t>
  </si>
  <si>
    <t>db.m5d.24xlarge</t>
  </si>
  <si>
    <t>db.m5d.2xlarge</t>
  </si>
  <si>
    <t>db.m5d.4xlarge</t>
  </si>
  <si>
    <t>db.m5d.8xlarge</t>
  </si>
  <si>
    <t>db.m5d.large</t>
  </si>
  <si>
    <t>db.m5d.xlarge</t>
  </si>
  <si>
    <t>db.m6g.12xlarge</t>
  </si>
  <si>
    <t>db.m6g.16xlarge</t>
  </si>
  <si>
    <t>db.m6g.2xlarge</t>
  </si>
  <si>
    <t>db.m6g.4xlarge</t>
  </si>
  <si>
    <t>db.m6g.8xlarge</t>
  </si>
  <si>
    <t>db.m6g.large</t>
  </si>
  <si>
    <t>db.m6g.xlarge</t>
  </si>
  <si>
    <t>db.r5.12xlarge.tpc2.mem2x</t>
  </si>
  <si>
    <t>db.r5.2xlarge.tpc1.mem2x</t>
  </si>
  <si>
    <t>db.r5.2xlarge.tpc2.mem4x</t>
  </si>
  <si>
    <t>db.r5.2xlarge.tpc2.mem8x</t>
  </si>
  <si>
    <t>db.r5.4xlarge.tpc2.mem2x</t>
  </si>
  <si>
    <t>db.r5.4xlarge.tpc2.mem3x</t>
  </si>
  <si>
    <t>db.r5.4xlarge.tpc2.mem4x</t>
  </si>
  <si>
    <t>db.r5.6xlarge.tpc2.mem4x</t>
  </si>
  <si>
    <t>db.r5.8xlarge.tpc2.mem3x</t>
  </si>
  <si>
    <t>db.r5.large.tpc1.mem2x</t>
  </si>
  <si>
    <t>db.r5.xlarge.tpc2.mem2x</t>
  </si>
  <si>
    <t>db.r5.xlarge.tpc2.mem4x</t>
  </si>
  <si>
    <t>db.r5d.12xlarge</t>
  </si>
  <si>
    <t>db.r5d.16xlarge</t>
  </si>
  <si>
    <t>db.r5d.24xlarge</t>
  </si>
  <si>
    <t>db.r5d.2xlarge</t>
  </si>
  <si>
    <t>db.r5d.4xlarge</t>
  </si>
  <si>
    <t>db.r5d.8xlarge</t>
  </si>
  <si>
    <t>db.r5d.large</t>
  </si>
  <si>
    <t>db.r5d.xlarge</t>
  </si>
  <si>
    <t>db.r6g.12xlarge</t>
  </si>
  <si>
    <t>db.r6g.16xlarge</t>
  </si>
  <si>
    <t>db.r6g.2xlarge</t>
  </si>
  <si>
    <t>db.r6g.4xlarge</t>
  </si>
  <si>
    <t>db.r6g.8xlarge</t>
  </si>
  <si>
    <t>db.r6g.large</t>
  </si>
  <si>
    <t>db.r6g.xlarge</t>
  </si>
  <si>
    <t>AmazonElastiCache</t>
  </si>
  <si>
    <t>Database Storage</t>
  </si>
  <si>
    <t>Multi-AZ</t>
    <phoneticPr fontId="2" type="noConversion"/>
  </si>
  <si>
    <t>0~lnf</t>
    <phoneticPr fontId="2" type="noConversion"/>
  </si>
  <si>
    <t>Enterprise(SK)</t>
    <phoneticPr fontId="2" type="noConversion"/>
  </si>
  <si>
    <t>m5.xlarge</t>
    <phoneticPr fontId="56" type="noConversion"/>
  </si>
  <si>
    <t>온디멘드</t>
    <phoneticPr fontId="2" type="noConversion"/>
  </si>
  <si>
    <t>AmazonSageMaker</t>
    <phoneticPr fontId="2" type="noConversion"/>
  </si>
  <si>
    <t>RStudio:RSession/Compute Optimized Instances</t>
  </si>
  <si>
    <t>Training/Accelerated Computing Instances</t>
  </si>
  <si>
    <t>BatchTransform/Compute Optimized Instances</t>
  </si>
  <si>
    <t>RStudio:RSession/Standard Instances</t>
  </si>
  <si>
    <t>Processing/Standard Instances</t>
  </si>
  <si>
    <t>Studio-Notebook/Accelerated Computing Instances</t>
  </si>
  <si>
    <t>Hosting/Accelerated Computing Instances</t>
  </si>
  <si>
    <t>Training/Standard Instances</t>
  </si>
  <si>
    <t>Hosting/Compute Optimized Instances</t>
  </si>
  <si>
    <t>Hosting/Standard Instances</t>
  </si>
  <si>
    <t>RStudio:RSession/Accelerated Computing Instances</t>
  </si>
  <si>
    <t>Notebook/Accelerated Computing Instances</t>
  </si>
  <si>
    <t>Notebook/Standard Instances</t>
  </si>
  <si>
    <t>AsyncInf/Standard Instances</t>
  </si>
  <si>
    <t>AsyncInf/Accelerated Computing Instances</t>
  </si>
  <si>
    <t>Hosting/Memory Optimized Instances</t>
  </si>
  <si>
    <t>Processing/Compute Optimized Instances</t>
  </si>
  <si>
    <t>RStudio:RSession/Memory Optimized Instances</t>
  </si>
  <si>
    <t>AsyncInf/Memory Optimized Instances</t>
  </si>
  <si>
    <t>Studio-Notebook/Standard Instances</t>
  </si>
  <si>
    <t>Training/Compute Optimized Instances</t>
  </si>
  <si>
    <t>Studio-Notebook/Memory Optimized Instances</t>
  </si>
  <si>
    <t>Notebook/Memory Optimized Instances</t>
  </si>
  <si>
    <t>AsyncInf/Compute Optimized Instances</t>
  </si>
  <si>
    <t>BatchTransform/Standard Instances</t>
  </si>
  <si>
    <t>Processing/Accelerated Computing Instances</t>
  </si>
  <si>
    <t>N/A/Standard Instances</t>
  </si>
  <si>
    <t>BatchTransform/Accelerated Computing Instances</t>
  </si>
  <si>
    <t>Notebook/Compute Optimized Instances</t>
  </si>
  <si>
    <t>Processing/Memory Optimized Instances</t>
  </si>
  <si>
    <t>Studio-Notebook/Compute Optimized Instances</t>
  </si>
  <si>
    <t>DataWrangler-Processing/Standard Instances</t>
  </si>
  <si>
    <t>RStudio:RServer/Compute Optimized Instances</t>
  </si>
  <si>
    <t>DataWrangler-Interactive/Standard Instances</t>
  </si>
  <si>
    <t>RStudio:RServer/Standard Instances</t>
  </si>
  <si>
    <t>SageMakerComponent</t>
    <phoneticPr fontId="2" type="noConversion"/>
  </si>
  <si>
    <t>ml.c5.18xlarge</t>
  </si>
  <si>
    <t>ml.g4dn.xlarge</t>
  </si>
  <si>
    <t>ml.m5.12xlarge</t>
  </si>
  <si>
    <t>ml.m5.4xlarge</t>
  </si>
  <si>
    <t>ml.inf1.6xlarge</t>
  </si>
  <si>
    <t>ml.m4.xlarge</t>
  </si>
  <si>
    <t>ml.m5d.4xlarge</t>
  </si>
  <si>
    <t>ml.t3.large</t>
  </si>
  <si>
    <t>ml.g4dn.4xlarge</t>
  </si>
  <si>
    <t>ml.m5d.2xlarge</t>
  </si>
  <si>
    <t>ml.g4dn.8xlarge</t>
  </si>
  <si>
    <t>ml.p2.xlarge</t>
  </si>
  <si>
    <t>ml.c5.4xlarge</t>
  </si>
  <si>
    <t>ml.c4.8xlarge</t>
  </si>
  <si>
    <t>ml.t2.2xlarge</t>
  </si>
  <si>
    <t>ml.p3.2xlarge</t>
  </si>
  <si>
    <t>ml.m5.24xlarge</t>
  </si>
  <si>
    <t>ml.m5.large</t>
  </si>
  <si>
    <t>ml.r5d.12xlarge</t>
  </si>
  <si>
    <t>ml.m5.xlarge</t>
  </si>
  <si>
    <t>ml.m4.2xlarge</t>
  </si>
  <si>
    <t>ml.r5d.4xlarge</t>
  </si>
  <si>
    <t>ml.m4.16xlarge</t>
  </si>
  <si>
    <t>ml.m5.2xlarge</t>
  </si>
  <si>
    <t>ml.t3.2xlarge</t>
  </si>
  <si>
    <t>ml.r5.large</t>
  </si>
  <si>
    <t>ml.r5.2xlarge</t>
  </si>
  <si>
    <t>ml.m5d.xlarge</t>
  </si>
  <si>
    <t>ml.m5d.12xlarge</t>
  </si>
  <si>
    <t>ml.r5.12xlarge</t>
  </si>
  <si>
    <t>ml.inf1.xlarge</t>
  </si>
  <si>
    <t>ml.c5n.2xlarge</t>
  </si>
  <si>
    <t>ml.c5d.xlarge</t>
  </si>
  <si>
    <t>ml.t2.large</t>
  </si>
  <si>
    <t>ml.c5d.large</t>
  </si>
  <si>
    <t>ml.p2.8xlarge</t>
  </si>
  <si>
    <t>ml.m5d.large</t>
  </si>
  <si>
    <t>ml.p2.16xlarge</t>
  </si>
  <si>
    <t>ml.c5.xlarge</t>
  </si>
  <si>
    <t>ml.c5.2xlarge</t>
  </si>
  <si>
    <t>ml.g4dn.12xlarge</t>
  </si>
  <si>
    <t>ml.c5n.18xlarge</t>
  </si>
  <si>
    <t>ml.p3.16xlarge</t>
  </si>
  <si>
    <t>ml.r5d.24xlarge</t>
  </si>
  <si>
    <t>ml.t3.xlarge</t>
  </si>
  <si>
    <t>ml.c5.12xlarge</t>
  </si>
  <si>
    <t>ml.m5d.16xlarge</t>
  </si>
  <si>
    <t>ml.m5d.24xlarge</t>
  </si>
  <si>
    <t>ml.r5.8xlarge</t>
  </si>
  <si>
    <t>ml.t2.xlarge</t>
  </si>
  <si>
    <t>ml.r5d.xlarge</t>
  </si>
  <si>
    <t>ml.inf1.2xlarge</t>
  </si>
  <si>
    <t>ml.p3.8xlarge</t>
  </si>
  <si>
    <t>ml.m5.8xlarge</t>
  </si>
  <si>
    <t>ml.c5n.9xlarge</t>
  </si>
  <si>
    <t>ml.c4.xlarge</t>
  </si>
  <si>
    <t>ml.c5.large</t>
  </si>
  <si>
    <t>ml.m4.10xlarge</t>
  </si>
  <si>
    <t>ml.c5d.18xlarge</t>
  </si>
  <si>
    <t>ml.c4.large</t>
  </si>
  <si>
    <t>ml.t2.medium</t>
  </si>
  <si>
    <t>ml.c5.24xlarge</t>
  </si>
  <si>
    <t>ml.r5d.large</t>
  </si>
  <si>
    <t>ml.inf1.24xlarge</t>
  </si>
  <si>
    <t>SageMakerInstance</t>
    <phoneticPr fontId="2" type="noConversion"/>
  </si>
  <si>
    <t>계산 금액</t>
    <phoneticPr fontId="2" type="noConversion"/>
  </si>
  <si>
    <t>AmazonS3</t>
    <phoneticPr fontId="2" type="noConversion"/>
  </si>
  <si>
    <t>0~lnf</t>
  </si>
  <si>
    <t>0~50TB</t>
  </si>
  <si>
    <t>0~50TB</t>
    <phoneticPr fontId="2" type="noConversion"/>
  </si>
  <si>
    <t>50TB~450TB</t>
  </si>
  <si>
    <t>50TB~450TB</t>
    <phoneticPr fontId="2" type="noConversion"/>
  </si>
  <si>
    <t>500TB~</t>
  </si>
  <si>
    <t>500TB~</t>
    <phoneticPr fontId="2" type="noConversion"/>
  </si>
  <si>
    <t>Glacier_Instant_Retrieval</t>
  </si>
  <si>
    <t>Glacier_Flexible_Retrieval_이전_S3_Glacier</t>
  </si>
  <si>
    <t>Standard_or_Intelligent_Tiering</t>
  </si>
  <si>
    <t>Standard_or_Intelligent_Tiering</t>
    <phoneticPr fontId="2" type="noConversion"/>
  </si>
  <si>
    <t>Standard_Infrequent_Access</t>
  </si>
  <si>
    <t>One_Zone_Infrequent_Access</t>
  </si>
  <si>
    <t>범용 SSD(gp3) - 스토리지</t>
  </si>
  <si>
    <t>범용 SSD(gp2) 볼륨</t>
  </si>
  <si>
    <t>프로비저닝된 IOPS SSD(io2) - 스토리지</t>
  </si>
  <si>
    <t>프로비저닝된 IOPS SSD(io2) - IOPS</t>
  </si>
  <si>
    <t>처리량 최적화 HDD(st1) 볼륨</t>
  </si>
  <si>
    <t>콜드 HDD(sc1) 볼륨</t>
  </si>
  <si>
    <t>프로비저닝된 IOPS SSD(io1) - 스토리지</t>
    <phoneticPr fontId="2" type="noConversion"/>
  </si>
  <si>
    <t>프로비저닝된 IOPS SSD(io1) - IOPS</t>
    <phoneticPr fontId="2" type="noConversion"/>
  </si>
  <si>
    <t>AmazonEFS</t>
    <phoneticPr fontId="2" type="noConversion"/>
  </si>
  <si>
    <t>Standard 스토리지(GB-월)</t>
  </si>
  <si>
    <t>Standard-Infrequent Access 스토리지(GB-월)</t>
  </si>
  <si>
    <t>One Zone Storage(GB-월)</t>
  </si>
  <si>
    <t>One Zone-Infrequent Access 스토리지(GB-월)</t>
  </si>
  <si>
    <t>Infrequent Access 요청(전송량(GB) 기준)</t>
  </si>
  <si>
    <t>프로비저닝된 처리량 유형(MB/s-월)</t>
  </si>
  <si>
    <t>c3.2xlarge</t>
  </si>
  <si>
    <t>15 GiB</t>
  </si>
  <si>
    <t>c3.4xlarge</t>
  </si>
  <si>
    <t>30 GiB</t>
  </si>
  <si>
    <t>c3.8xlarge</t>
  </si>
  <si>
    <t>60 GiB</t>
  </si>
  <si>
    <t>c3.large</t>
  </si>
  <si>
    <t>3.75 GiB</t>
  </si>
  <si>
    <t>c3.xlarge</t>
  </si>
  <si>
    <t>7.5 GiB</t>
  </si>
  <si>
    <t>96 GiB</t>
  </si>
  <si>
    <t>144 GiB</t>
  </si>
  <si>
    <t>192 GiB</t>
  </si>
  <si>
    <t>16 GiB</t>
  </si>
  <si>
    <t>32 GiB</t>
  </si>
  <si>
    <t>72 GiB</t>
  </si>
  <si>
    <t>4 GiB</t>
  </si>
  <si>
    <t>8 GiB</t>
  </si>
  <si>
    <t>128 GiB</t>
  </si>
  <si>
    <t>64 GiB</t>
  </si>
  <si>
    <t>21 GiB</t>
  </si>
  <si>
    <t>42 GiB</t>
  </si>
  <si>
    <t>5.25 GiB</t>
  </si>
  <si>
    <t>10.5 GiB</t>
  </si>
  <si>
    <t>2 GiB</t>
  </si>
  <si>
    <t>c6gd.12xlarge</t>
  </si>
  <si>
    <t>c6gd.16xlarge</t>
  </si>
  <si>
    <t>c6gd.2xlarge</t>
  </si>
  <si>
    <t>c6gd.4xlarge</t>
  </si>
  <si>
    <t>c6gd.8xlarge</t>
  </si>
  <si>
    <t>c6gd.large</t>
  </si>
  <si>
    <t>c6gd.medium</t>
  </si>
  <si>
    <t>c6gd.metal</t>
  </si>
  <si>
    <t>c6gd.xlarge</t>
  </si>
  <si>
    <t>c6gn.12xlarge</t>
  </si>
  <si>
    <t>c6gn.16xlarge</t>
  </si>
  <si>
    <t>c6gn.2xlarge</t>
  </si>
  <si>
    <t>c6gn.4xlarge</t>
  </si>
  <si>
    <t>c6gn.8xlarge</t>
  </si>
  <si>
    <t>c6gn.large</t>
  </si>
  <si>
    <t>c6gn.medium</t>
  </si>
  <si>
    <t>c6gn.xlarge</t>
  </si>
  <si>
    <t>c6i.12xlarge</t>
  </si>
  <si>
    <t>c6i.16xlarge</t>
  </si>
  <si>
    <t>c6i.24xlarge</t>
  </si>
  <si>
    <t>c6i.2xlarge</t>
  </si>
  <si>
    <t>c6i.32xlarge</t>
  </si>
  <si>
    <t>256 GiB</t>
  </si>
  <si>
    <t>c6i.4xlarge</t>
  </si>
  <si>
    <t>c6i.8xlarge</t>
  </si>
  <si>
    <t>c6i.large</t>
  </si>
  <si>
    <t>c6i.metal</t>
  </si>
  <si>
    <t>c6i.xlarge</t>
  </si>
  <si>
    <t>61 GiB</t>
  </si>
  <si>
    <t>122 GiB</t>
  </si>
  <si>
    <t>244 GiB</t>
  </si>
  <si>
    <t>30.5 GiB</t>
  </si>
  <si>
    <t>488 GiB</t>
  </si>
  <si>
    <t>384 GiB</t>
  </si>
  <si>
    <t>g5g.16xlarge</t>
  </si>
  <si>
    <t>g5g.2xlarge</t>
  </si>
  <si>
    <t>g5g.4xlarge</t>
  </si>
  <si>
    <t>g5g.8xlarge</t>
  </si>
  <si>
    <t>g5g.metal</t>
  </si>
  <si>
    <t>g5g.xlarge</t>
  </si>
  <si>
    <t>15.25 GiB</t>
  </si>
  <si>
    <t>512 GiB</t>
  </si>
  <si>
    <t>768 GiB</t>
  </si>
  <si>
    <t>i4i.16xlarge</t>
  </si>
  <si>
    <t>i4i.2xlarge</t>
  </si>
  <si>
    <t>i4i.32xlarge</t>
  </si>
  <si>
    <t>1024 GiB</t>
  </si>
  <si>
    <t>i4i.4xlarge</t>
  </si>
  <si>
    <t>i4i.8xlarge</t>
  </si>
  <si>
    <t>i4i.large</t>
  </si>
  <si>
    <t>i4i.metal</t>
  </si>
  <si>
    <t>i4i.xlarge</t>
  </si>
  <si>
    <t>48 GiB</t>
  </si>
  <si>
    <t>160 GiB</t>
  </si>
  <si>
    <t>m6i.12xlarge</t>
  </si>
  <si>
    <t>m6i.16xlarge</t>
  </si>
  <si>
    <t>m6i.24xlarge</t>
  </si>
  <si>
    <t>m6i.2xlarge</t>
  </si>
  <si>
    <t>m6i.32xlarge</t>
  </si>
  <si>
    <t>m6i.4xlarge</t>
  </si>
  <si>
    <t>m6i.8xlarge</t>
  </si>
  <si>
    <t>m6i.large</t>
  </si>
  <si>
    <t>m6i.metal</t>
  </si>
  <si>
    <t>m6i.xlarge</t>
  </si>
  <si>
    <t>732 GiB</t>
  </si>
  <si>
    <t>1152 GiB</t>
  </si>
  <si>
    <t>r5b.12xlarge</t>
  </si>
  <si>
    <t>r5b.16xlarge</t>
  </si>
  <si>
    <t>r5b.24xlarge</t>
  </si>
  <si>
    <t>r5b.2xlarge</t>
  </si>
  <si>
    <t>r5b.4xlarge</t>
  </si>
  <si>
    <t>r5b.8xlarge</t>
  </si>
  <si>
    <t>r5b.large</t>
  </si>
  <si>
    <t>r5b.metal</t>
  </si>
  <si>
    <t>r5b.xlarge</t>
  </si>
  <si>
    <t>r5dn.12xlarge</t>
  </si>
  <si>
    <t>r5dn.16xlarge</t>
  </si>
  <si>
    <t>r5dn.24xlarge</t>
  </si>
  <si>
    <t>r5dn.2xlarge</t>
  </si>
  <si>
    <t>r5dn.4xlarge</t>
  </si>
  <si>
    <t>r5dn.8xlarge</t>
  </si>
  <si>
    <t>r5dn.large</t>
  </si>
  <si>
    <t>r5dn.metal</t>
  </si>
  <si>
    <t>r5dn.xlarge</t>
  </si>
  <si>
    <t>r6i.12xlarge</t>
  </si>
  <si>
    <t>r6i.16xlarge</t>
  </si>
  <si>
    <t>r6i.24xlarge</t>
  </si>
  <si>
    <t>r6i.2xlarge</t>
  </si>
  <si>
    <t>r6i.32xlarge</t>
  </si>
  <si>
    <t>r6i.4xlarge</t>
  </si>
  <si>
    <t>r6i.8xlarge</t>
  </si>
  <si>
    <t>r6i.large</t>
  </si>
  <si>
    <t>r6i.metal</t>
  </si>
  <si>
    <t>r6i.xlarge</t>
  </si>
  <si>
    <t>1 GiB</t>
  </si>
  <si>
    <t>0.5 GiB</t>
  </si>
  <si>
    <t>u-24tb1.112xlarge</t>
  </si>
  <si>
    <t>24576 GiB</t>
  </si>
  <si>
    <t>u-6tb1.112xlarge</t>
  </si>
  <si>
    <t>6144 GiB</t>
  </si>
  <si>
    <t>u-6tb1.56xlarge</t>
  </si>
  <si>
    <t>976 GiB</t>
  </si>
  <si>
    <t>1952 GiB</t>
  </si>
  <si>
    <t>3904 GiB</t>
  </si>
  <si>
    <t>x2idn.16xlarge</t>
  </si>
  <si>
    <t>x2idn.24xlarge</t>
  </si>
  <si>
    <t>1536 GiB</t>
  </si>
  <si>
    <t>x2idn.32xlarge</t>
  </si>
  <si>
    <t>2048 GiB</t>
  </si>
  <si>
    <t>x2idn.metal</t>
  </si>
  <si>
    <t>x2iedn.16xlarge</t>
  </si>
  <si>
    <t>x2iedn.24xlarge</t>
  </si>
  <si>
    <t>3072 GiB</t>
  </si>
  <si>
    <t>x2iedn.2xlarge</t>
  </si>
  <si>
    <t>x2iedn.32xlarge</t>
  </si>
  <si>
    <t>4096 GiB</t>
  </si>
  <si>
    <t>x2iedn.4xlarge</t>
  </si>
  <si>
    <t>x2iedn.8xlarge</t>
  </si>
  <si>
    <t>x2iedn.metal</t>
  </si>
  <si>
    <t>x2iedn.xlarge</t>
  </si>
  <si>
    <t>Red Hat Enterprise Linux with HA/NA/No License required</t>
    <phoneticPr fontId="2" type="noConversion"/>
  </si>
  <si>
    <t>Red Hat Enterprise Linux with HA/SQL Ent/No License required</t>
  </si>
  <si>
    <t>Red Hat Enterprise Linux with HA/SQL Std/No License required</t>
  </si>
  <si>
    <t>RHEL/SQL Ent/No License required</t>
  </si>
  <si>
    <t>RHEL/SQL Std/No License required</t>
  </si>
  <si>
    <t>RHEL/SQL Web/No License required</t>
  </si>
  <si>
    <t>AmazonRDS</t>
    <phoneticPr fontId="2" type="noConversion"/>
  </si>
  <si>
    <t>db.r6i.12xlarge</t>
  </si>
  <si>
    <t>db.r6i.16xlarge</t>
  </si>
  <si>
    <t>db.r6i.24xlarge</t>
  </si>
  <si>
    <t>db.r6i.2xlarge</t>
  </si>
  <si>
    <t>db.r6i.32xlarge</t>
  </si>
  <si>
    <t>db.r6i.4xlarge</t>
  </si>
  <si>
    <t>db.r6i.8xlarge</t>
  </si>
  <si>
    <t>db.r6i.large</t>
  </si>
  <si>
    <t>db.r6i.xlarge</t>
  </si>
  <si>
    <t>db.t4g.large</t>
  </si>
  <si>
    <t>db.t4g.medium</t>
  </si>
  <si>
    <t>db.t4g.small</t>
  </si>
  <si>
    <t>db.t4g.2xlarge</t>
  </si>
  <si>
    <t>db.t4g.micro</t>
  </si>
  <si>
    <t>db.t4g.xlarge</t>
  </si>
  <si>
    <t>Multi-AZ (readable standbys)</t>
  </si>
  <si>
    <t>db.x2iedn.32xlarge</t>
  </si>
  <si>
    <t>db.x2iedn.24xlarge</t>
  </si>
  <si>
    <t>db.m6i.xlarge</t>
  </si>
  <si>
    <t>db.x2idn.24xlarge</t>
  </si>
  <si>
    <t>db.m6i.32xlarge</t>
  </si>
  <si>
    <t>db.m6i.12xlarge</t>
  </si>
  <si>
    <t>db.x2idn.32xlarge</t>
  </si>
  <si>
    <t>db.m6i.2xlarge</t>
  </si>
  <si>
    <t>db.x2iedn.16xlarge</t>
  </si>
  <si>
    <t>db.x2iedn.8xlarge</t>
  </si>
  <si>
    <t>db.x2iedn.2xlarge</t>
  </si>
  <si>
    <t>db.x2iedn.xlarge</t>
  </si>
  <si>
    <t>db.m6i.4xlarge</t>
  </si>
  <si>
    <t>db.m6i.large</t>
  </si>
  <si>
    <t>db.m6i.24xlarge</t>
  </si>
  <si>
    <t>db.m6i.8xlarge</t>
  </si>
  <si>
    <t>db.x2iedn.4xlarge</t>
  </si>
  <si>
    <t>db.m6i.16xlarge</t>
  </si>
  <si>
    <t>db.x2idn.16xlarge</t>
  </si>
  <si>
    <t>Oracle/Enterprise/NA</t>
  </si>
  <si>
    <t>PostgreSQL (on-premise for Outpost)/NA/No license required</t>
  </si>
  <si>
    <t>db.r5b.large</t>
  </si>
  <si>
    <t>db.r5b.24xlarge</t>
  </si>
  <si>
    <t>db.r5b.2xlarge</t>
  </si>
  <si>
    <t>db.r5b.4xlarge</t>
  </si>
  <si>
    <t>db.r5b.xlarge</t>
  </si>
  <si>
    <t>db.r5b.12xlarge</t>
  </si>
  <si>
    <t>db.r5b.16xlarge</t>
  </si>
  <si>
    <t>db.r5b.8xlarge</t>
  </si>
  <si>
    <t>SQL Server/Enterprise/NA</t>
  </si>
  <si>
    <t>SQL Server/Standard/NA</t>
  </si>
  <si>
    <t>SQL Server/Web/NA</t>
  </si>
  <si>
    <t>27.9 GiB</t>
  </si>
  <si>
    <t>6.05 GiB</t>
  </si>
  <si>
    <t>2.78 GiB</t>
  </si>
  <si>
    <t>13.3 GiB</t>
  </si>
  <si>
    <t>154.64 GiB</t>
  </si>
  <si>
    <t>29.7 GiB</t>
  </si>
  <si>
    <t>60.78 GiB</t>
  </si>
  <si>
    <t>6.42 GiB</t>
  </si>
  <si>
    <t>14.28 GiB</t>
  </si>
  <si>
    <t>157.12 GiB</t>
  </si>
  <si>
    <t>314.32 GiB</t>
  </si>
  <si>
    <t>26.04 GiB</t>
  </si>
  <si>
    <t>52.26 GiB</t>
  </si>
  <si>
    <t>6.38 GiB</t>
  </si>
  <si>
    <t>12.93 GiB</t>
  </si>
  <si>
    <t>cache.m6g.12xlarge</t>
  </si>
  <si>
    <t>cache.m6g.16xlarge</t>
  </si>
  <si>
    <t>209.55 GiB</t>
  </si>
  <si>
    <t>cache.m6g.2xlarge</t>
  </si>
  <si>
    <t>cache.m6g.4xlarge</t>
  </si>
  <si>
    <t>cache.m6g.8xlarge</t>
  </si>
  <si>
    <t>103.68 GiB</t>
  </si>
  <si>
    <t>cache.m6g.large</t>
  </si>
  <si>
    <t>cache.m6g.xlarge</t>
  </si>
  <si>
    <t>58.2 GiB</t>
  </si>
  <si>
    <t>118 GiB</t>
  </si>
  <si>
    <t>237 GiB</t>
  </si>
  <si>
    <t>13.5 GiB</t>
  </si>
  <si>
    <t>28.4 GiB</t>
  </si>
  <si>
    <t>407 GiB</t>
  </si>
  <si>
    <t>50.47 GiB</t>
  </si>
  <si>
    <t>101.38 GiB</t>
  </si>
  <si>
    <t>203.26 GiB</t>
  </si>
  <si>
    <t>12.3 GiB</t>
  </si>
  <si>
    <t>25.05 GiB</t>
  </si>
  <si>
    <t>317.77 GiB</t>
  </si>
  <si>
    <t>635.61 GiB</t>
  </si>
  <si>
    <t>52.82 GiB</t>
  </si>
  <si>
    <t>105.81 GiB</t>
  </si>
  <si>
    <t>13.07 GiB</t>
  </si>
  <si>
    <t>26.32 GiB</t>
  </si>
  <si>
    <t>cache.r6g.12xlarge</t>
  </si>
  <si>
    <t>cache.r6g.16xlarge</t>
  </si>
  <si>
    <t>419.09 GiB</t>
  </si>
  <si>
    <t>cache.r6g.2xlarge</t>
  </si>
  <si>
    <t>cache.r6g.4xlarge</t>
  </si>
  <si>
    <t>cache.r6g.8xlarge</t>
  </si>
  <si>
    <t>cache.r6g.large</t>
  </si>
  <si>
    <t>cache.r6g.xlarge</t>
  </si>
  <si>
    <t>3.22 GiB</t>
  </si>
  <si>
    <t>0.555 GiB</t>
  </si>
  <si>
    <t>1.55 GiB</t>
  </si>
  <si>
    <t>3.09 GiB</t>
  </si>
  <si>
    <t>1.37 GiB</t>
  </si>
  <si>
    <t>cache.t4g.medium</t>
  </si>
  <si>
    <t>cache.t4g.micro</t>
  </si>
  <si>
    <t>cache.t4g.small</t>
  </si>
  <si>
    <t>AmazonRedshift</t>
    <phoneticPr fontId="2" type="noConversion"/>
  </si>
  <si>
    <t>31 GiB</t>
  </si>
  <si>
    <t>ml.eia2.large</t>
  </si>
  <si>
    <t>Hosting/N/A</t>
  </si>
  <si>
    <t>N/A</t>
  </si>
  <si>
    <t>ml.g4dn.16xlarge</t>
  </si>
  <si>
    <t>ml.r5.16xlarge</t>
  </si>
  <si>
    <t>RStudio:RSessionGateway/Standard Instances</t>
  </si>
  <si>
    <t>ml.c5d.9xlarge</t>
  </si>
  <si>
    <t>ml.m6g.8xlarge</t>
  </si>
  <si>
    <t>ml.c5d.4xlarge</t>
  </si>
  <si>
    <t>ml.r5.24xlarge</t>
  </si>
  <si>
    <t>RStudio:RSessionGateway/Accelerated Computing Instances</t>
  </si>
  <si>
    <t>ml.r5.4xlarge</t>
  </si>
  <si>
    <t>ml.eia2.medium</t>
  </si>
  <si>
    <t>Notebook/N/A</t>
  </si>
  <si>
    <t>ml.c4.4xlarge</t>
  </si>
  <si>
    <t>ml.c6i.32xlarge</t>
  </si>
  <si>
    <t>ml.c6i.12xlarge</t>
  </si>
  <si>
    <t>ml.m6g.xlarge</t>
  </si>
  <si>
    <t>ml.g4dn.2xlarge</t>
  </si>
  <si>
    <t>ml.c5n.4xlarge</t>
  </si>
  <si>
    <t>ml.r6g.large</t>
  </si>
  <si>
    <t>ml.m6g.4xlarge</t>
  </si>
  <si>
    <t>ml.m5d.8xlarge</t>
  </si>
  <si>
    <t>ml.m6g.2xlarge</t>
  </si>
  <si>
    <t>ml.m6g.12xlarge</t>
  </si>
  <si>
    <t>ml.r6g.16xlarge</t>
  </si>
  <si>
    <t>ml.c6i.large</t>
  </si>
  <si>
    <t>ml.m6g.16xlarge</t>
  </si>
  <si>
    <t>ml.c6i.8xlarge</t>
  </si>
  <si>
    <t>ml.c5.9xlarge</t>
  </si>
  <si>
    <t>RStudio:RSessionGateway/Compute Optimized Instances</t>
  </si>
  <si>
    <t>ml.r5.xlarge</t>
  </si>
  <si>
    <t>ml.t3.medium</t>
  </si>
  <si>
    <t>ml.c6g.xlarge</t>
  </si>
  <si>
    <t>ml.eia2.xlarge</t>
  </si>
  <si>
    <t>DataWrangler-Interactive/Memory Optimized Instances</t>
  </si>
  <si>
    <t>ml.eia1.medium</t>
  </si>
  <si>
    <t>ml.eia1.xlarge</t>
  </si>
  <si>
    <t>ml.m4.4xlarge</t>
  </si>
  <si>
    <t>ml.c5d.2xlarge</t>
  </si>
  <si>
    <t>RStudio:RSessionGateway/Memory Optimized Instances</t>
  </si>
  <si>
    <t>ml.c6g.2xlarge</t>
  </si>
  <si>
    <t>ml.m6g.large</t>
  </si>
  <si>
    <t>ml.r5d.2xlarge</t>
  </si>
  <si>
    <t>ml.c6i.4xlarge</t>
  </si>
  <si>
    <t>ml.c6g.12xlarge</t>
  </si>
  <si>
    <t>ml.c6i.2xlarge</t>
  </si>
  <si>
    <t>ml.c6i.16xlarge</t>
  </si>
  <si>
    <t>ml.c6i.xlarge</t>
  </si>
  <si>
    <t>ml.c6g.8xlarge</t>
  </si>
  <si>
    <t>ml.eia1.large</t>
  </si>
  <si>
    <t>ml.r6g.12xlarge</t>
  </si>
  <si>
    <t>ml.r6g.xlarge</t>
  </si>
  <si>
    <t>ml.c4.2xlarge</t>
  </si>
  <si>
    <t>ml.c6g.large</t>
  </si>
  <si>
    <t>ml.r6g.4xlarge</t>
  </si>
  <si>
    <t>ml.r6g.8xlarge</t>
  </si>
  <si>
    <t>ml.c6g.16xlarge</t>
  </si>
  <si>
    <t>ml.m5.16xlarge</t>
  </si>
  <si>
    <t>ml.c6i.24xlarge</t>
  </si>
  <si>
    <t>ml.c5n.xlarge</t>
  </si>
  <si>
    <t>ml.c6g.4xlarge</t>
  </si>
  <si>
    <t>ml.r6g.2xlarge</t>
  </si>
  <si>
    <t>Processing ML storage</t>
  </si>
  <si>
    <t>Debugger Built-in Rule Volume</t>
  </si>
  <si>
    <t>Training Job ML storage</t>
  </si>
  <si>
    <t>Notebook Instance ML storage</t>
  </si>
  <si>
    <t>Data Wrangler ML storage</t>
  </si>
  <si>
    <t>FeatureStore Storage</t>
  </si>
  <si>
    <t>스탠더드 (GB-Mo)</t>
    <phoneticPr fontId="2" type="noConversion"/>
  </si>
  <si>
    <t>아카이브 (GB-Mo)</t>
    <phoneticPr fontId="2" type="noConversion"/>
  </si>
  <si>
    <t>Single-AZ</t>
    <phoneticPr fontId="2" type="noConversion"/>
  </si>
  <si>
    <t>General Purpose-Aurora(GB-Mo)</t>
    <phoneticPr fontId="2" type="noConversion"/>
  </si>
  <si>
    <t>General Purpose GP3(GB-Mo)</t>
    <phoneticPr fontId="2" type="noConversion"/>
  </si>
  <si>
    <t>Multi-AZ (readable standbys)</t>
    <phoneticPr fontId="2" type="noConversion"/>
  </si>
  <si>
    <t>EBS Snapshot</t>
    <phoneticPr fontId="2" type="noConversion"/>
  </si>
  <si>
    <t>RDS Storage Option</t>
    <phoneticPr fontId="2" type="noConversion"/>
  </si>
  <si>
    <t>S3 Range</t>
    <phoneticPr fontId="2" type="noConversion"/>
  </si>
  <si>
    <t>SageMakerStorage</t>
    <phoneticPr fontId="2" type="noConversion"/>
  </si>
  <si>
    <t>Endpoint ML storage</t>
    <phoneticPr fontId="2" type="noConversion"/>
  </si>
  <si>
    <t>EBS Storage</t>
    <phoneticPr fontId="2" type="noConversion"/>
  </si>
  <si>
    <t>Others</t>
    <phoneticPr fontId="2" type="noConversion"/>
  </si>
  <si>
    <t>SageMaker Storage</t>
    <phoneticPr fontId="2" type="noConversion"/>
  </si>
  <si>
    <t>CloudWatch</t>
  </si>
  <si>
    <t>0~10000</t>
    <phoneticPr fontId="2" type="noConversion"/>
  </si>
  <si>
    <t>10000~250000</t>
    <phoneticPr fontId="2" type="noConversion"/>
  </si>
  <si>
    <t>250000~1000000</t>
    <phoneticPr fontId="2" type="noConversion"/>
  </si>
  <si>
    <t>1000000~Inf</t>
    <phoneticPr fontId="2" type="noConversion"/>
  </si>
  <si>
    <t>cache.t3.micro</t>
    <phoneticPr fontId="2" type="noConversion"/>
  </si>
  <si>
    <t>- 종량제 상품에 대해서는 실제 사용액과 견적금액의 차이가 발생할 수 있습니다.</t>
    <phoneticPr fontId="2" type="noConversion"/>
  </si>
  <si>
    <t>- 계약 이후 실제 금액은 환율/사용량 등 실제 사용 환경에 따라 계산 및 청구 됩니다.</t>
    <phoneticPr fontId="2" type="noConversion"/>
  </si>
  <si>
    <t xml:space="preserve">  윤풍영 (직인생략)</t>
    <phoneticPr fontId="9" type="noConversion"/>
  </si>
  <si>
    <t>견   적   서</t>
    <phoneticPr fontId="9" type="noConversion"/>
  </si>
  <si>
    <t>공급자</t>
    <phoneticPr fontId="9" type="noConversion"/>
  </si>
  <si>
    <t>등록 번호</t>
    <phoneticPr fontId="9" type="noConversion"/>
  </si>
  <si>
    <t>사       장</t>
    <phoneticPr fontId="9" type="noConversion"/>
  </si>
  <si>
    <t>구분</t>
    <phoneticPr fontId="9" type="noConversion"/>
  </si>
  <si>
    <t>공급 금액</t>
    <phoneticPr fontId="9" type="noConversion"/>
  </si>
  <si>
    <t>개월</t>
    <phoneticPr fontId="2" type="noConversion"/>
  </si>
  <si>
    <t>종량제 사용료 (On-Demand)</t>
    <phoneticPr fontId="2" type="noConversion"/>
  </si>
  <si>
    <t>요율 : Cloud 사용료의 9.5%</t>
    <phoneticPr fontId="2" type="noConversion"/>
  </si>
  <si>
    <t>AWS Resource 소계</t>
    <phoneticPr fontId="2" type="noConversion"/>
  </si>
  <si>
    <t>- 실제 청구시점에 당사 CloudZ 포털(http://www.cloudz.co.kr)의 약관에 의거하여 월 단위(외환은행 매월 1일자) 환율을 적용합니다</t>
    <phoneticPr fontId="2" type="noConversion"/>
  </si>
  <si>
    <t>월 사용료/
노임단가</t>
    <phoneticPr fontId="9" type="noConversion"/>
  </si>
  <si>
    <t>MM</t>
    <phoneticPr fontId="2" type="noConversion"/>
  </si>
  <si>
    <t>합계 (원 미만 절사)</t>
    <phoneticPr fontId="9" type="noConversion"/>
  </si>
  <si>
    <t>운영계</t>
    <phoneticPr fontId="2" type="noConversion"/>
  </si>
  <si>
    <t>개발계</t>
    <phoneticPr fontId="2" type="noConversion"/>
  </si>
  <si>
    <t>견 적 번 호 : TBD</t>
    <phoneticPr fontId="9" type="noConversion"/>
  </si>
  <si>
    <t>운영계
AWS Resource</t>
    <phoneticPr fontId="2" type="noConversion"/>
  </si>
  <si>
    <t xml:space="preserve">    </t>
    <phoneticPr fontId="2" type="noConversion"/>
  </si>
  <si>
    <t>Description</t>
  </si>
  <si>
    <t>Service</t>
  </si>
  <si>
    <t xml:space="preserve">Amazon EC2 </t>
  </si>
  <si>
    <t>Amazon Elastic Block Store (EBS)</t>
  </si>
  <si>
    <t>인건비</t>
    <phoneticPr fontId="2" type="noConversion"/>
  </si>
  <si>
    <t>AWS
Resource</t>
    <phoneticPr fontId="2" type="noConversion"/>
  </si>
  <si>
    <t>인건비 소계</t>
    <phoneticPr fontId="2" type="noConversion"/>
  </si>
  <si>
    <t>Amazon RDS for PostgreSQL</t>
  </si>
  <si>
    <t>개발 ML Instance</t>
    <phoneticPr fontId="2" type="noConversion"/>
  </si>
  <si>
    <t>개발 ML Instance - Storage</t>
    <phoneticPr fontId="2" type="noConversion"/>
  </si>
  <si>
    <t>개발 RuleWAS Instance</t>
    <phoneticPr fontId="2" type="noConversion"/>
  </si>
  <si>
    <t>개발 RuleWAS Instance - Storage</t>
    <phoneticPr fontId="2" type="noConversion"/>
  </si>
  <si>
    <t>개발 postgresql DB</t>
    <phoneticPr fontId="2" type="noConversion"/>
  </si>
  <si>
    <t>MRR($)</t>
    <phoneticPr fontId="2" type="noConversion"/>
  </si>
  <si>
    <t>MRR(\)</t>
    <phoneticPr fontId="2" type="noConversion"/>
  </si>
  <si>
    <t>고급 EC2 인스턴스 (m7g.xlarge), 운영 체제 (Linux), 워크로드 (Consistent, 인스턴스 수: 1), EBS 스토리지 크기 (100 GB)</t>
    <phoneticPr fontId="2" type="noConversion"/>
  </si>
  <si>
    <t>고급 EC2 인스턴스 (m7g.large), 운영 체제 (Linux), 워크로드 (Consistent, 인스턴스 수: 1), EBS 스토리지 크기 (100 GB)</t>
    <phoneticPr fontId="2" type="noConversion"/>
  </si>
  <si>
    <t>인스턴스 유형 (db.m7g.large), 범용 SSD(gp3), 노드 (1), 스토리지 크기 (1 TB), 배포 옵션 (Single-AZ)</t>
    <phoneticPr fontId="2" type="noConversion"/>
  </si>
  <si>
    <t>MSP 비용</t>
    <phoneticPr fontId="2" type="noConversion"/>
  </si>
  <si>
    <t>Configuration Summary</t>
    <phoneticPr fontId="2" type="noConversion"/>
  </si>
  <si>
    <t>범용 SSD(gp3), 볼륨 수 (1), 볼륨당 스토리지 양 (200 GB), 스냅샷 빈도 (일별)</t>
    <phoneticPr fontId="2" type="noConversion"/>
  </si>
  <si>
    <t>운영계 소계</t>
    <phoneticPr fontId="2" type="noConversion"/>
  </si>
  <si>
    <t>개발계 소계</t>
    <phoneticPr fontId="2" type="noConversion"/>
  </si>
  <si>
    <t>Support 소계</t>
    <phoneticPr fontId="2" type="noConversion"/>
  </si>
  <si>
    <t>SK㈜ 소계</t>
    <phoneticPr fontId="2" type="noConversion"/>
  </si>
  <si>
    <t>IaaS Premium</t>
    <phoneticPr fontId="2" type="noConversion"/>
  </si>
  <si>
    <t>Platform</t>
    <phoneticPr fontId="2" type="noConversion"/>
  </si>
  <si>
    <t>Ent. IT Mgmt.</t>
    <phoneticPr fontId="2" type="noConversion"/>
  </si>
  <si>
    <t>DB</t>
    <phoneticPr fontId="2" type="noConversion"/>
  </si>
  <si>
    <t>EA</t>
    <phoneticPr fontId="2" type="noConversion"/>
  </si>
  <si>
    <t>Expert Infra Service</t>
    <phoneticPr fontId="2" type="noConversion"/>
  </si>
  <si>
    <t>MW</t>
    <phoneticPr fontId="2" type="noConversion"/>
  </si>
  <si>
    <t>Cloud 사용료 소계</t>
    <phoneticPr fontId="2" type="noConversion"/>
  </si>
  <si>
    <t>요율 : Cloud (PaaS) 사용료의 22%</t>
    <phoneticPr fontId="2" type="noConversion"/>
  </si>
  <si>
    <t>Cloud 사용료</t>
    <phoneticPr fontId="2" type="noConversion"/>
  </si>
  <si>
    <t>MSP</t>
    <phoneticPr fontId="2" type="noConversion"/>
  </si>
  <si>
    <t>MSP 소계</t>
    <phoneticPr fontId="2" type="noConversion"/>
  </si>
  <si>
    <t>Support Plan 소계</t>
    <phoneticPr fontId="2" type="noConversion"/>
  </si>
  <si>
    <t>Support</t>
    <phoneticPr fontId="2" type="noConversion"/>
  </si>
  <si>
    <t>총계</t>
    <phoneticPr fontId="2" type="noConversion"/>
  </si>
  <si>
    <t>YRR(\)</t>
    <phoneticPr fontId="2" type="noConversion"/>
  </si>
  <si>
    <t>MSP 비용 소계</t>
    <phoneticPr fontId="2" type="noConversion"/>
  </si>
  <si>
    <t>Expert Infra Service 소계</t>
    <phoneticPr fontId="2" type="noConversion"/>
  </si>
  <si>
    <t>On-Demand</t>
    <phoneticPr fontId="2" type="noConversion"/>
  </si>
  <si>
    <t>MSP 요율 3구간 적용</t>
    <phoneticPr fontId="2" type="noConversion"/>
  </si>
  <si>
    <t>요율 3구간 : Cloud 사용료의 25%</t>
    <phoneticPr fontId="2" type="noConversion"/>
  </si>
  <si>
    <t>요율 3구간 : Cloud 사용료의 9%</t>
    <phoneticPr fontId="2" type="noConversion"/>
  </si>
  <si>
    <r>
      <t>(</t>
    </r>
    <r>
      <rPr>
        <sz val="8"/>
        <color theme="1"/>
        <rFont val="맑은 고딕"/>
        <family val="3"/>
        <charset val="129"/>
      </rPr>
      <t>단위</t>
    </r>
    <r>
      <rPr>
        <sz val="8"/>
        <color theme="1"/>
        <rFont val="Tahoma"/>
        <family val="2"/>
      </rPr>
      <t xml:space="preserve">: </t>
    </r>
    <r>
      <rPr>
        <sz val="8"/>
        <color theme="1"/>
        <rFont val="맑은 고딕"/>
        <family val="3"/>
        <charset val="129"/>
      </rPr>
      <t>원</t>
    </r>
    <r>
      <rPr>
        <sz val="8"/>
        <color theme="1"/>
        <rFont val="Tahoma"/>
        <family val="2"/>
      </rPr>
      <t>)</t>
    </r>
    <phoneticPr fontId="2" type="noConversion"/>
  </si>
  <si>
    <r>
      <rPr>
        <b/>
        <sz val="10"/>
        <color theme="1"/>
        <rFont val="맑은 고딕"/>
        <family val="3"/>
        <charset val="129"/>
      </rPr>
      <t>직무</t>
    </r>
    <phoneticPr fontId="2" type="noConversion"/>
  </si>
  <si>
    <r>
      <rPr>
        <sz val="8"/>
        <color theme="1"/>
        <rFont val="맑은 고딕"/>
        <family val="3"/>
        <charset val="129"/>
      </rPr>
      <t>※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출처</t>
    </r>
    <r>
      <rPr>
        <sz val="8"/>
        <color theme="1"/>
        <rFont val="Tahoma"/>
        <family val="2"/>
      </rPr>
      <t xml:space="preserve"> : https://www.sw.or.kr/ (</t>
    </r>
    <r>
      <rPr>
        <sz val="8"/>
        <color theme="1"/>
        <rFont val="맑은 고딕"/>
        <family val="3"/>
        <charset val="129"/>
      </rPr>
      <t>한국소프트웨어산업협회</t>
    </r>
    <r>
      <rPr>
        <sz val="8"/>
        <color theme="1"/>
        <rFont val="Tahoma"/>
        <family val="2"/>
      </rPr>
      <t>)</t>
    </r>
    <phoneticPr fontId="2" type="noConversion"/>
  </si>
  <si>
    <r>
      <t>'25</t>
    </r>
    <r>
      <rPr>
        <b/>
        <u/>
        <sz val="16"/>
        <color theme="1"/>
        <rFont val="맑은 고딕"/>
        <family val="3"/>
        <charset val="129"/>
      </rPr>
      <t>년</t>
    </r>
    <r>
      <rPr>
        <b/>
        <u/>
        <sz val="16"/>
        <color theme="1"/>
        <rFont val="Tahoma"/>
        <family val="2"/>
      </rPr>
      <t xml:space="preserve"> </t>
    </r>
    <r>
      <rPr>
        <b/>
        <u/>
        <sz val="16"/>
        <color theme="1"/>
        <rFont val="맑은 고딕"/>
        <family val="3"/>
        <charset val="129"/>
      </rPr>
      <t>직무기반</t>
    </r>
    <r>
      <rPr>
        <b/>
        <u/>
        <sz val="16"/>
        <color theme="1"/>
        <rFont val="Tahoma"/>
        <family val="2"/>
      </rPr>
      <t xml:space="preserve"> </t>
    </r>
    <r>
      <rPr>
        <b/>
        <u/>
        <sz val="16"/>
        <color theme="1"/>
        <rFont val="맑은 고딕"/>
        <family val="3"/>
        <charset val="129"/>
      </rPr>
      <t>단가표</t>
    </r>
    <phoneticPr fontId="2" type="noConversion"/>
  </si>
  <si>
    <r>
      <rPr>
        <b/>
        <sz val="10"/>
        <color rgb="FF000000"/>
        <rFont val="맑은 고딕"/>
        <family val="3"/>
        <charset val="129"/>
      </rPr>
      <t xml:space="preserve">①정직원
</t>
    </r>
    <r>
      <rPr>
        <sz val="7"/>
        <color rgb="FF000000"/>
        <rFont val="Tahoma"/>
        <family val="2"/>
      </rPr>
      <t>(</t>
    </r>
    <r>
      <rPr>
        <sz val="7"/>
        <color rgb="FF000000"/>
        <rFont val="맑은 고딕"/>
        <family val="3"/>
        <charset val="129"/>
      </rPr>
      <t>제경비</t>
    </r>
    <r>
      <rPr>
        <sz val="7"/>
        <color rgb="FF000000"/>
        <rFont val="Tahoma"/>
        <family val="2"/>
      </rPr>
      <t xml:space="preserve">120%, </t>
    </r>
    <r>
      <rPr>
        <sz val="7"/>
        <color rgb="FF000000"/>
        <rFont val="맑은 고딕"/>
        <family val="3"/>
        <charset val="129"/>
      </rPr>
      <t>기술료</t>
    </r>
    <r>
      <rPr>
        <sz val="7"/>
        <color rgb="FF000000"/>
        <rFont val="Tahoma"/>
        <family val="2"/>
      </rPr>
      <t>20%)</t>
    </r>
    <phoneticPr fontId="2" type="noConversion"/>
  </si>
  <si>
    <r>
      <rPr>
        <b/>
        <sz val="10"/>
        <color rgb="FF000000"/>
        <rFont val="맑은 고딕"/>
        <family val="3"/>
        <charset val="129"/>
      </rPr>
      <t xml:space="preserve">②협력직원
</t>
    </r>
    <r>
      <rPr>
        <sz val="7"/>
        <color rgb="FF000000"/>
        <rFont val="Tahoma"/>
        <family val="2"/>
      </rPr>
      <t>(</t>
    </r>
    <r>
      <rPr>
        <sz val="7"/>
        <color rgb="FF000000"/>
        <rFont val="맑은 고딕"/>
        <family val="3"/>
        <charset val="129"/>
      </rPr>
      <t>제경비</t>
    </r>
    <r>
      <rPr>
        <sz val="7"/>
        <color rgb="FF000000"/>
        <rFont val="Tahoma"/>
        <family val="2"/>
      </rPr>
      <t xml:space="preserve">120%, </t>
    </r>
    <r>
      <rPr>
        <sz val="7"/>
        <color rgb="FF000000"/>
        <rFont val="맑은 고딕"/>
        <family val="3"/>
        <charset val="129"/>
      </rPr>
      <t>기술료</t>
    </r>
    <r>
      <rPr>
        <sz val="7"/>
        <color rgb="FF000000"/>
        <rFont val="Tahoma"/>
        <family val="2"/>
      </rPr>
      <t>10%)</t>
    </r>
    <phoneticPr fontId="2" type="noConversion"/>
  </si>
  <si>
    <r>
      <rPr>
        <b/>
        <sz val="10"/>
        <color rgb="FF000000"/>
        <rFont val="맑은 고딕"/>
        <family val="3"/>
        <charset val="129"/>
      </rPr>
      <t>수행역할</t>
    </r>
    <r>
      <rPr>
        <b/>
        <sz val="10"/>
        <color rgb="FF000000"/>
        <rFont val="Tahoma"/>
        <family val="2"/>
      </rPr>
      <t xml:space="preserve"> </t>
    </r>
    <r>
      <rPr>
        <b/>
        <sz val="10"/>
        <color rgb="FF000000"/>
        <rFont val="맑은 고딕"/>
        <family val="3"/>
        <charset val="129"/>
      </rPr>
      <t>예시</t>
    </r>
    <phoneticPr fontId="2" type="noConversion"/>
  </si>
  <si>
    <t>L7</t>
  </si>
  <si>
    <t>L6</t>
  </si>
  <si>
    <t>L5</t>
  </si>
  <si>
    <t>L4</t>
  </si>
  <si>
    <r>
      <rPr>
        <sz val="8"/>
        <color rgb="FF000000"/>
        <rFont val="맑은 고딕"/>
        <family val="3"/>
        <charset val="129"/>
      </rPr>
      <t>∙</t>
    </r>
    <r>
      <rPr>
        <sz val="8"/>
        <color rgb="FF000000"/>
        <rFont val="Tahoma"/>
        <family val="2"/>
      </rPr>
      <t xml:space="preserve"> DB</t>
    </r>
    <r>
      <rPr>
        <sz val="8"/>
        <color rgb="FF000000"/>
        <rFont val="맑은 고딕"/>
        <family val="3"/>
        <charset val="129"/>
      </rPr>
      <t>운용자</t>
    </r>
    <r>
      <rPr>
        <sz val="8"/>
        <color rgb="FF000000"/>
        <rFont val="Tahoma"/>
        <family val="2"/>
      </rPr>
      <t>, NW</t>
    </r>
    <r>
      <rPr>
        <sz val="8"/>
        <color rgb="FF000000"/>
        <rFont val="맑은 고딕"/>
        <family val="3"/>
        <charset val="129"/>
      </rPr>
      <t>엔지니어</t>
    </r>
    <r>
      <rPr>
        <sz val="8"/>
        <color rgb="FF000000"/>
        <rFont val="Tahoma"/>
        <family val="2"/>
      </rPr>
      <t>, IT</t>
    </r>
    <r>
      <rPr>
        <sz val="8"/>
        <color rgb="FF000000"/>
        <rFont val="맑은 고딕"/>
        <family val="3"/>
        <charset val="129"/>
      </rPr>
      <t>시스템운용자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등</t>
    </r>
    <phoneticPr fontId="2" type="noConversion"/>
  </si>
  <si>
    <r>
      <rPr>
        <sz val="9"/>
        <color theme="0" tint="-0.249977111117893"/>
        <rFont val="맑은 고딕"/>
        <family val="3"/>
        <charset val="129"/>
      </rPr>
      <t>정보시스템운용자</t>
    </r>
  </si>
  <si>
    <r>
      <t xml:space="preserve">   - </t>
    </r>
    <r>
      <rPr>
        <sz val="8"/>
        <color theme="1"/>
        <rFont val="맑은 고딕"/>
        <family val="3"/>
        <charset val="129"/>
      </rPr>
      <t>직무별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역량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수준은</t>
    </r>
    <r>
      <rPr>
        <sz val="8"/>
        <color theme="1"/>
        <rFont val="Tahoma"/>
        <family val="2"/>
      </rPr>
      <t xml:space="preserve"> '24</t>
    </r>
    <r>
      <rPr>
        <sz val="8"/>
        <color theme="1"/>
        <rFont val="맑은 고딕"/>
        <family val="3"/>
        <charset val="129"/>
      </rPr>
      <t>년</t>
    </r>
    <r>
      <rPr>
        <sz val="8"/>
        <color theme="1"/>
        <rFont val="Tahoma"/>
        <family val="2"/>
      </rPr>
      <t>12</t>
    </r>
    <r>
      <rPr>
        <sz val="8"/>
        <color theme="1"/>
        <rFont val="맑은 고딕"/>
        <family val="3"/>
        <charset val="129"/>
      </rPr>
      <t>월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기준의</t>
    </r>
    <r>
      <rPr>
        <sz val="8"/>
        <color theme="1"/>
        <rFont val="Tahoma"/>
        <family val="2"/>
      </rPr>
      <t xml:space="preserve"> ITSQF </t>
    </r>
    <r>
      <rPr>
        <sz val="8"/>
        <color theme="1"/>
        <rFont val="맑은 고딕"/>
        <family val="3"/>
        <charset val="129"/>
      </rPr>
      <t>직무기술서를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기반으로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설계 하였으며,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급격한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단가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변동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방지를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위해</t>
    </r>
    <r>
      <rPr>
        <sz val="8"/>
        <color theme="1"/>
        <rFont val="Tahoma"/>
        <family val="2"/>
      </rPr>
      <t xml:space="preserve"> 5</t>
    </r>
    <r>
      <rPr>
        <sz val="8"/>
        <color theme="1"/>
        <rFont val="맑은 고딕"/>
        <family val="3"/>
        <charset val="129"/>
      </rPr>
      <t>년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주기</t>
    </r>
    <r>
      <rPr>
        <sz val="8"/>
        <color theme="1"/>
        <rFont val="Tahoma"/>
        <family val="2"/>
      </rPr>
      <t xml:space="preserve"> Update</t>
    </r>
    <r>
      <rPr>
        <sz val="8"/>
        <color theme="1"/>
        <rFont val="맑은 고딕"/>
        <family val="3"/>
        <charset val="129"/>
      </rPr>
      <t>를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원칙으로함</t>
    </r>
    <r>
      <rPr>
        <sz val="8"/>
        <color theme="1"/>
        <rFont val="Tahoma"/>
        <family val="2"/>
      </rPr>
      <t xml:space="preserve">.  </t>
    </r>
    <phoneticPr fontId="56" type="noConversion"/>
  </si>
  <si>
    <r>
      <t xml:space="preserve">     </t>
    </r>
    <r>
      <rPr>
        <sz val="8"/>
        <color theme="1"/>
        <rFont val="맑은 고딕"/>
        <family val="3"/>
        <charset val="129"/>
      </rPr>
      <t>단</t>
    </r>
    <r>
      <rPr>
        <sz val="8"/>
        <color theme="1"/>
        <rFont val="Tahoma"/>
        <family val="2"/>
      </rPr>
      <t xml:space="preserve">, </t>
    </r>
    <r>
      <rPr>
        <sz val="8"/>
        <color theme="1"/>
        <rFont val="맑은 고딕"/>
        <family val="3"/>
        <charset val="129"/>
      </rPr>
      <t>평균임금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공표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대상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직무의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변동</t>
    </r>
    <r>
      <rPr>
        <sz val="8"/>
        <color theme="1"/>
        <rFont val="Tahoma"/>
        <family val="2"/>
      </rPr>
      <t>(</t>
    </r>
    <r>
      <rPr>
        <sz val="8"/>
        <color theme="1"/>
        <rFont val="맑은 고딕"/>
        <family val="3"/>
        <charset val="129"/>
      </rPr>
      <t>추가</t>
    </r>
    <r>
      <rPr>
        <sz val="8"/>
        <color theme="1"/>
        <rFont val="Tahoma"/>
        <family val="2"/>
      </rPr>
      <t>,</t>
    </r>
    <r>
      <rPr>
        <sz val="8"/>
        <color theme="1"/>
        <rFont val="맑은 고딕"/>
        <family val="3"/>
        <charset val="129"/>
      </rPr>
      <t>삭제</t>
    </r>
    <r>
      <rPr>
        <sz val="8"/>
        <color theme="1"/>
        <rFont val="Tahoma"/>
        <family val="2"/>
      </rPr>
      <t>,</t>
    </r>
    <r>
      <rPr>
        <sz val="8"/>
        <color theme="1"/>
        <rFont val="맑은 고딕"/>
        <family val="3"/>
        <charset val="129"/>
      </rPr>
      <t>통</t>
    </r>
    <r>
      <rPr>
        <sz val="8"/>
        <color theme="1"/>
        <rFont val="Tahoma"/>
        <family val="2"/>
      </rPr>
      <t>/</t>
    </r>
    <r>
      <rPr>
        <sz val="8"/>
        <color theme="1"/>
        <rFont val="맑은 고딕"/>
        <family val="3"/>
        <charset val="129"/>
      </rPr>
      <t>폐합</t>
    </r>
    <r>
      <rPr>
        <sz val="6.8"/>
        <color theme="1"/>
        <rFont val="Tahoma"/>
        <family val="2"/>
      </rPr>
      <t>)</t>
    </r>
    <r>
      <rPr>
        <sz val="8"/>
        <color theme="1"/>
        <rFont val="맑은 고딕"/>
        <family val="3"/>
        <charset val="129"/>
      </rPr>
      <t>시에는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해당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직무에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한해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즉시</t>
    </r>
    <r>
      <rPr>
        <sz val="8"/>
        <color theme="1"/>
        <rFont val="Tahoma"/>
        <family val="2"/>
      </rPr>
      <t xml:space="preserve"> Update </t>
    </r>
    <r>
      <rPr>
        <sz val="8"/>
        <color theme="1"/>
        <rFont val="맑은 고딕"/>
        <family val="3"/>
        <charset val="129"/>
      </rPr>
      <t>가능</t>
    </r>
    <r>
      <rPr>
        <sz val="8"/>
        <color theme="1"/>
        <rFont val="Tahoma"/>
        <family val="2"/>
      </rPr>
      <t>.</t>
    </r>
    <phoneticPr fontId="2" type="noConversion"/>
  </si>
  <si>
    <r>
      <rPr>
        <sz val="8"/>
        <color theme="1"/>
        <rFont val="맑은 고딕"/>
        <family val="3"/>
        <charset val="129"/>
      </rPr>
      <t>※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노란색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음영은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평균임금이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적용된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각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직무별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역량</t>
    </r>
    <r>
      <rPr>
        <sz val="8"/>
        <color theme="1"/>
        <rFont val="Tahoma"/>
        <family val="2"/>
      </rPr>
      <t xml:space="preserve"> </t>
    </r>
    <r>
      <rPr>
        <sz val="8"/>
        <color theme="1"/>
        <rFont val="맑은 고딕"/>
        <family val="3"/>
        <charset val="129"/>
      </rPr>
      <t>수준임</t>
    </r>
    <r>
      <rPr>
        <sz val="8"/>
        <color theme="1"/>
        <rFont val="Tahoma"/>
        <family val="2"/>
      </rPr>
      <t xml:space="preserve">. </t>
    </r>
    <phoneticPr fontId="56" type="noConversion"/>
  </si>
  <si>
    <r>
      <t xml:space="preserve">KOSA </t>
    </r>
    <r>
      <rPr>
        <b/>
        <sz val="10"/>
        <color theme="0"/>
        <rFont val="맑은 고딕"/>
        <family val="3"/>
        <charset val="129"/>
      </rPr>
      <t>직무</t>
    </r>
    <phoneticPr fontId="2" type="noConversion"/>
  </si>
  <si>
    <r>
      <t xml:space="preserve">ITSQF </t>
    </r>
    <r>
      <rPr>
        <b/>
        <sz val="10"/>
        <color theme="0"/>
        <rFont val="맑은 고딕"/>
        <family val="3"/>
        <charset val="129"/>
      </rPr>
      <t>직무</t>
    </r>
    <phoneticPr fontId="2" type="noConversion"/>
  </si>
  <si>
    <r>
      <rPr>
        <b/>
        <sz val="10"/>
        <color theme="0"/>
        <rFont val="맑은 고딕"/>
        <family val="3"/>
        <charset val="129"/>
      </rPr>
      <t>직무</t>
    </r>
    <r>
      <rPr>
        <b/>
        <sz val="10"/>
        <color theme="0"/>
        <rFont val="Tahoma"/>
        <family val="2"/>
      </rPr>
      <t xml:space="preserve"> </t>
    </r>
    <r>
      <rPr>
        <b/>
        <sz val="10"/>
        <color theme="0"/>
        <rFont val="맑은 고딕"/>
        <family val="3"/>
        <charset val="129"/>
      </rPr>
      <t>정의</t>
    </r>
    <r>
      <rPr>
        <b/>
        <sz val="10"/>
        <color theme="0"/>
        <rFont val="Tahoma"/>
        <family val="2"/>
      </rPr>
      <t xml:space="preserve"> </t>
    </r>
    <phoneticPr fontId="2" type="noConversion"/>
  </si>
  <si>
    <r>
      <rPr>
        <b/>
        <sz val="10"/>
        <color theme="0"/>
        <rFont val="맑은 고딕"/>
        <family val="3"/>
        <charset val="129"/>
      </rPr>
      <t>사내</t>
    </r>
    <r>
      <rPr>
        <b/>
        <sz val="10"/>
        <color theme="0"/>
        <rFont val="Tahoma"/>
        <family val="2"/>
      </rPr>
      <t xml:space="preserve"> </t>
    </r>
    <r>
      <rPr>
        <b/>
        <sz val="10"/>
        <color theme="0"/>
        <rFont val="맑은 고딕"/>
        <family val="3"/>
        <charset val="129"/>
      </rPr>
      <t>유관직무</t>
    </r>
    <r>
      <rPr>
        <sz val="10"/>
        <color theme="0"/>
        <rFont val="Tahoma"/>
        <family val="2"/>
      </rPr>
      <t xml:space="preserve"> (</t>
    </r>
    <r>
      <rPr>
        <sz val="10"/>
        <color theme="0"/>
        <rFont val="맑은 고딕"/>
        <family val="3"/>
        <charset val="129"/>
      </rPr>
      <t>괄호</t>
    </r>
    <r>
      <rPr>
        <sz val="10"/>
        <color theme="0"/>
        <rFont val="Tahoma"/>
        <family val="2"/>
      </rPr>
      <t xml:space="preserve"> </t>
    </r>
    <r>
      <rPr>
        <sz val="10"/>
        <color theme="0"/>
        <rFont val="맑은 고딕"/>
        <family val="3"/>
        <charset val="129"/>
      </rPr>
      <t>안은</t>
    </r>
    <r>
      <rPr>
        <sz val="10"/>
        <color theme="0"/>
        <rFont val="Tahoma"/>
        <family val="2"/>
      </rPr>
      <t xml:space="preserve"> Skill-set)</t>
    </r>
    <phoneticPr fontId="2" type="noConversion"/>
  </si>
  <si>
    <r>
      <rPr>
        <sz val="8"/>
        <color rgb="FF000000"/>
        <rFont val="맑은 고딕"/>
        <family val="3"/>
        <charset val="129"/>
      </rPr>
      <t>정보시스템
운용자</t>
    </r>
    <phoneticPr fontId="2" type="noConversion"/>
  </si>
  <si>
    <r>
      <rPr>
        <sz val="8"/>
        <color rgb="FF000000"/>
        <rFont val="맑은 고딕"/>
        <family val="3"/>
        <charset val="129"/>
      </rPr>
      <t>데이터베이스관리</t>
    </r>
    <phoneticPr fontId="2" type="noConversion"/>
  </si>
  <si>
    <r>
      <rPr>
        <sz val="8"/>
        <color rgb="FF000000"/>
        <rFont val="맑은 고딕"/>
        <family val="3"/>
        <charset val="129"/>
      </rPr>
      <t>데이터에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대한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요구사항으로부터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데이터베이스를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설계</t>
    </r>
    <r>
      <rPr>
        <sz val="8"/>
        <color rgb="FF000000"/>
        <rFont val="Tahoma"/>
        <family val="2"/>
      </rPr>
      <t xml:space="preserve">, </t>
    </r>
    <r>
      <rPr>
        <sz val="8"/>
        <color rgb="FF000000"/>
        <rFont val="맑은 고딕"/>
        <family val="3"/>
        <charset val="129"/>
      </rPr>
      <t>구축</t>
    </r>
    <r>
      <rPr>
        <sz val="8"/>
        <color rgb="FF000000"/>
        <rFont val="Tahoma"/>
        <family val="2"/>
      </rPr>
      <t xml:space="preserve">, </t>
    </r>
    <r>
      <rPr>
        <sz val="8"/>
        <color rgb="FF000000"/>
        <rFont val="맑은 고딕"/>
        <family val="3"/>
        <charset val="129"/>
      </rPr>
      <t>전환하고</t>
    </r>
    <r>
      <rPr>
        <sz val="8"/>
        <color rgb="FF000000"/>
        <rFont val="Tahoma"/>
        <family val="2"/>
      </rPr>
      <t xml:space="preserve">, </t>
    </r>
    <r>
      <rPr>
        <sz val="8"/>
        <color rgb="FF000000"/>
        <rFont val="맑은 고딕"/>
        <family val="3"/>
        <charset val="129"/>
      </rPr>
      <t>최적의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성능과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품질을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확보하도록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추이분석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등을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통하여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데이터베이스를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수정</t>
    </r>
    <r>
      <rPr>
        <sz val="8"/>
        <color rgb="FF000000"/>
        <rFont val="Tahoma"/>
        <family val="2"/>
      </rPr>
      <t xml:space="preserve">, </t>
    </r>
    <r>
      <rPr>
        <sz val="8"/>
        <color rgb="FF000000"/>
        <rFont val="맑은 고딕"/>
        <family val="3"/>
        <charset val="129"/>
      </rPr>
      <t>개선</t>
    </r>
    <r>
      <rPr>
        <sz val="8"/>
        <color rgb="FF000000"/>
        <rFont val="Tahoma"/>
        <family val="2"/>
      </rPr>
      <t xml:space="preserve">, </t>
    </r>
    <r>
      <rPr>
        <sz val="8"/>
        <color rgb="FF000000"/>
        <rFont val="맑은 고딕"/>
        <family val="3"/>
        <charset val="129"/>
      </rPr>
      <t>백업하는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등의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업무를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수행하는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일이다</t>
    </r>
    <r>
      <rPr>
        <sz val="8"/>
        <color rgb="FF000000"/>
        <rFont val="Tahoma"/>
        <family val="2"/>
      </rPr>
      <t>.</t>
    </r>
  </si>
  <si>
    <r>
      <rPr>
        <sz val="8"/>
        <color rgb="FF000000"/>
        <rFont val="맑은 고딕"/>
        <family val="3"/>
        <charset val="129"/>
      </rPr>
      <t>∙</t>
    </r>
    <r>
      <rPr>
        <sz val="8"/>
        <color rgb="FF000000"/>
        <rFont val="Tahoma"/>
        <family val="2"/>
      </rPr>
      <t xml:space="preserve"> Cloud/Infra Engineering (Middleware/Database Engineering)</t>
    </r>
    <phoneticPr fontId="2" type="noConversion"/>
  </si>
  <si>
    <r>
      <t>NW</t>
    </r>
    <r>
      <rPr>
        <sz val="8"/>
        <color rgb="FF000000"/>
        <rFont val="맑은 고딕"/>
        <family val="3"/>
        <charset val="129"/>
      </rPr>
      <t>엔지니어링</t>
    </r>
  </si>
  <si>
    <r>
      <rPr>
        <sz val="8"/>
        <color rgb="FF000000"/>
        <rFont val="맑은 고딕"/>
        <family val="3"/>
        <charset val="129"/>
      </rPr>
      <t>네트워크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환경을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분석하고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네트워크에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대한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토폴로지</t>
    </r>
    <r>
      <rPr>
        <sz val="8"/>
        <color rgb="FF000000"/>
        <rFont val="Tahoma"/>
        <family val="2"/>
      </rPr>
      <t xml:space="preserve">, </t>
    </r>
    <r>
      <rPr>
        <sz val="8"/>
        <color rgb="FF000000"/>
        <rFont val="맑은 고딕"/>
        <family val="3"/>
        <charset val="129"/>
      </rPr>
      <t>자원관리</t>
    </r>
    <r>
      <rPr>
        <sz val="8"/>
        <color rgb="FF000000"/>
        <rFont val="Tahoma"/>
        <family val="2"/>
      </rPr>
      <t xml:space="preserve">, </t>
    </r>
    <r>
      <rPr>
        <sz val="8"/>
        <color rgb="FF000000"/>
        <rFont val="맑은 고딕"/>
        <family val="3"/>
        <charset val="129"/>
      </rPr>
      <t>품질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관리를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설계하고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구성하는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일이다</t>
    </r>
    <r>
      <rPr>
        <sz val="8"/>
        <color rgb="FF000000"/>
        <rFont val="Tahoma"/>
        <family val="2"/>
      </rPr>
      <t>.</t>
    </r>
  </si>
  <si>
    <r>
      <rPr>
        <sz val="8"/>
        <color rgb="FF000000"/>
        <rFont val="맑은 고딕"/>
        <family val="3"/>
        <charset val="129"/>
      </rPr>
      <t>∙</t>
    </r>
    <r>
      <rPr>
        <sz val="8"/>
        <color rgb="FF000000"/>
        <rFont val="Tahoma"/>
        <family val="2"/>
      </rPr>
      <t xml:space="preserve"> Cloud/Infra Engineering (System/Network Engineering)</t>
    </r>
    <phoneticPr fontId="2" type="noConversion"/>
  </si>
  <si>
    <r>
      <t>IT</t>
    </r>
    <r>
      <rPr>
        <sz val="8"/>
        <color rgb="FF000000"/>
        <rFont val="맑은 고딕"/>
        <family val="3"/>
        <charset val="129"/>
      </rPr>
      <t>시스템관리</t>
    </r>
  </si>
  <si>
    <r>
      <rPr>
        <sz val="8"/>
        <color rgb="FF000000"/>
        <rFont val="맑은 고딕"/>
        <family val="3"/>
        <charset val="129"/>
      </rPr>
      <t>시스템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요구사항을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분석하고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클라우드와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가상화</t>
    </r>
    <r>
      <rPr>
        <sz val="8"/>
        <color rgb="FF000000"/>
        <rFont val="Tahoma"/>
        <family val="2"/>
      </rPr>
      <t xml:space="preserve">, </t>
    </r>
    <r>
      <rPr>
        <sz val="8"/>
        <color rgb="FF000000"/>
        <rFont val="맑은 고딕"/>
        <family val="3"/>
        <charset val="129"/>
      </rPr>
      <t>시스템과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네트워크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및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스토리지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자원의</t>
    </r>
    <r>
      <rPr>
        <sz val="8"/>
        <color rgb="FF000000"/>
        <rFont val="Tahoma"/>
        <family val="2"/>
      </rPr>
      <t xml:space="preserve"> HW, SW </t>
    </r>
    <r>
      <rPr>
        <sz val="8"/>
        <color rgb="FF000000"/>
        <rFont val="맑은 고딕"/>
        <family val="3"/>
        <charset val="129"/>
      </rPr>
      <t>서비스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플랫폼을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구축</t>
    </r>
    <r>
      <rPr>
        <sz val="8"/>
        <color rgb="FF000000"/>
        <rFont val="Tahoma"/>
        <family val="2"/>
      </rPr>
      <t xml:space="preserve">, </t>
    </r>
    <r>
      <rPr>
        <sz val="8"/>
        <color rgb="FF000000"/>
        <rFont val="맑은 고딕"/>
        <family val="3"/>
        <charset val="129"/>
      </rPr>
      <t>운영</t>
    </r>
    <r>
      <rPr>
        <sz val="8"/>
        <color rgb="FF000000"/>
        <rFont val="Tahoma"/>
        <family val="2"/>
      </rPr>
      <t xml:space="preserve">, </t>
    </r>
    <r>
      <rPr>
        <sz val="8"/>
        <color rgb="FF000000"/>
        <rFont val="맑은 고딕"/>
        <family val="3"/>
        <charset val="129"/>
      </rPr>
      <t>관리하여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안정적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컴퓨팅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인프라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및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정보시스템의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운용을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담당하는</t>
    </r>
    <r>
      <rPr>
        <sz val="8"/>
        <color rgb="FF000000"/>
        <rFont val="Tahoma"/>
        <family val="2"/>
      </rPr>
      <t xml:space="preserve"> </t>
    </r>
    <r>
      <rPr>
        <sz val="8"/>
        <color rgb="FF000000"/>
        <rFont val="맑은 고딕"/>
        <family val="3"/>
        <charset val="129"/>
      </rPr>
      <t>일이다</t>
    </r>
    <r>
      <rPr>
        <sz val="8"/>
        <color rgb="FF000000"/>
        <rFont val="Tahoma"/>
        <family val="2"/>
      </rPr>
      <t>.</t>
    </r>
  </si>
  <si>
    <r>
      <rPr>
        <sz val="8"/>
        <color rgb="FF000000"/>
        <rFont val="맑은 고딕"/>
        <family val="3"/>
        <charset val="129"/>
      </rPr>
      <t>∙</t>
    </r>
    <r>
      <rPr>
        <sz val="8"/>
        <color rgb="FF000000"/>
        <rFont val="Tahoma"/>
        <family val="2"/>
      </rPr>
      <t xml:space="preserve"> Cloud/Infra Engineering (System/Network Engineering, DataCenter Engineering)</t>
    </r>
    <phoneticPr fontId="2" type="noConversion"/>
  </si>
  <si>
    <r>
      <t xml:space="preserve">KOSA - ITSQF </t>
    </r>
    <r>
      <rPr>
        <sz val="10"/>
        <color theme="1"/>
        <rFont val="돋움"/>
        <family val="3"/>
        <charset val="129"/>
      </rPr>
      <t>직무별</t>
    </r>
    <r>
      <rPr>
        <sz val="10"/>
        <color theme="1"/>
        <rFont val="Tahoma"/>
        <family val="2"/>
      </rPr>
      <t xml:space="preserve"> </t>
    </r>
    <r>
      <rPr>
        <sz val="10"/>
        <color theme="1"/>
        <rFont val="돋움"/>
        <family val="3"/>
        <charset val="129"/>
      </rPr>
      <t>사내</t>
    </r>
    <r>
      <rPr>
        <sz val="10"/>
        <color theme="1"/>
        <rFont val="Tahoma"/>
        <family val="2"/>
      </rPr>
      <t xml:space="preserve"> </t>
    </r>
    <r>
      <rPr>
        <sz val="10"/>
        <color theme="1"/>
        <rFont val="돋움"/>
        <family val="3"/>
        <charset val="129"/>
      </rPr>
      <t>유관직무</t>
    </r>
    <r>
      <rPr>
        <sz val="10"/>
        <color theme="1"/>
        <rFont val="Tahoma"/>
        <family val="2"/>
      </rPr>
      <t>(Skill-set)</t>
    </r>
    <r>
      <rPr>
        <sz val="10"/>
        <color theme="1"/>
        <rFont val="돋움"/>
        <family val="3"/>
        <charset val="129"/>
      </rPr>
      <t>맵핑</t>
    </r>
    <r>
      <rPr>
        <sz val="10"/>
        <color theme="1"/>
        <rFont val="Tahoma"/>
        <family val="2"/>
      </rPr>
      <t xml:space="preserve"> </t>
    </r>
  </si>
  <si>
    <t>정보시스템운용자</t>
    <phoneticPr fontId="2" type="noConversion"/>
  </si>
  <si>
    <t>고급기술자 (정)</t>
    <phoneticPr fontId="2" type="noConversion"/>
  </si>
  <si>
    <t>Cloud 자원사용료 9.5% 요율 적용</t>
    <phoneticPr fontId="2" type="noConversion"/>
  </si>
  <si>
    <t>Cloud 자원사용료 25% 요율 적용</t>
    <phoneticPr fontId="2" type="noConversion"/>
  </si>
  <si>
    <t>Cloud 자원사용료 15% 요율 적용</t>
    <phoneticPr fontId="2" type="noConversion"/>
  </si>
  <si>
    <t>Cloud 자원사용료 9% 요율 적용</t>
    <phoneticPr fontId="2" type="noConversion"/>
  </si>
  <si>
    <t>40,000 원/인스턴스</t>
    <phoneticPr fontId="2" type="noConversion"/>
  </si>
  <si>
    <t>170,000 원/인스턴스</t>
    <phoneticPr fontId="2" type="noConversion"/>
  </si>
  <si>
    <t>직무역량
수준</t>
    <phoneticPr fontId="2" type="noConversion"/>
  </si>
  <si>
    <t>고정 TA</t>
    <phoneticPr fontId="2" type="noConversion"/>
  </si>
  <si>
    <t>고 객 사 명 : SKIES</t>
    <phoneticPr fontId="9" type="noConversion"/>
  </si>
  <si>
    <t>유 효 기 간 : 견적일로부터 30일</t>
    <phoneticPr fontId="9" type="noConversion"/>
  </si>
  <si>
    <t>제         목 : SKIES 영상관제 솔루션 도입</t>
    <phoneticPr fontId="9" type="noConversion"/>
  </si>
  <si>
    <t>S3 Standard</t>
  </si>
  <si>
    <t>SK㈜</t>
    <phoneticPr fontId="2" type="noConversion"/>
  </si>
  <si>
    <t>Data Transfer</t>
  </si>
  <si>
    <t>AWS Data Transfer</t>
  </si>
  <si>
    <t>resellonly</t>
    <phoneticPr fontId="2" type="noConversion"/>
  </si>
  <si>
    <t>CCTV 대당 24시간-총 5대</t>
    <phoneticPr fontId="2" type="noConversion"/>
  </si>
  <si>
    <t>수량</t>
    <phoneticPr fontId="2" type="noConversion"/>
  </si>
  <si>
    <t>개월</t>
    <phoneticPr fontId="9" type="noConversion"/>
  </si>
  <si>
    <t>식</t>
    <phoneticPr fontId="2" type="noConversion"/>
  </si>
  <si>
    <t>skies-va-master1-ec2</t>
  </si>
  <si>
    <t>skies-va-worker1-ec2</t>
  </si>
  <si>
    <t>skies-va-stream1-ec2</t>
  </si>
  <si>
    <t>skies-va-prd-main-bucket</t>
  </si>
  <si>
    <t>skies-va-prd-pg-rds</t>
  </si>
  <si>
    <t>S3 Standard 스토리지 (10 TB 기준 월)</t>
  </si>
  <si>
    <t>DT 인바운드: Not selected (0 월별 TB), DT 아웃바운드: Not selected (0 월별 TB)</t>
  </si>
  <si>
    <t>DT 인바운드: Not selected (0 월별 TB), DT 아웃바운드: Internet (1 월별 TB), DT 리전 내: (0 월별 TB)</t>
  </si>
  <si>
    <t>운영 체제 (Linux), 워크로드 (Consistent, 인스턴스 수: 1), 고급 EC2 인스턴스 (m7i.2xlarge), EBS 스토리지 크기 (500 GB)</t>
    <phoneticPr fontId="2" type="noConversion"/>
  </si>
  <si>
    <t>운영 체제 (Linux), 워크로드 (Consistent, 인스턴스 수: 1), 고급 EC2 인스턴스 (c7i.2xlarge), EBS 스토리지 크기 (500 GB)</t>
    <phoneticPr fontId="2" type="noConversion"/>
  </si>
  <si>
    <t>스토리지 크기 (300 GB), 스토리지 볼륨 (범용 SSD(gp2)), 노드 (1), 인스턴스 유형 (db.m7g.xlarge), 배포 옵션 (Single-AZ)</t>
    <phoneticPr fontId="2" type="noConversion"/>
  </si>
  <si>
    <t>Data Transfer</t>
    <phoneticPr fontId="2" type="noConversion"/>
  </si>
  <si>
    <t>상동</t>
    <phoneticPr fontId="2" type="noConversion"/>
  </si>
  <si>
    <t>견 적 날 짜 : 2025년 9월 15일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</si>
</sst>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26" formatCode="\$#,##0.00_);[Red]\(\$#,##0.00\)"/>
    <numFmt numFmtId="176" formatCode="0_);[Red]\(0\)"/>
    <numFmt numFmtId="177" formatCode="&quot;₩&quot;#,##0_);[Red]\(&quot;₩&quot;#,##0\)"/>
    <numFmt numFmtId="178" formatCode="_(&quot;₩&quot;* #,##0_);_(&quot;₩&quot;* \(#,##0\);_(&quot;₩&quot;* &quot;-&quot;_);_(@_)"/>
    <numFmt numFmtId="179" formatCode="_(* #,##0_);_(* \(#,##0\);_(* &quot;-&quot;_);_(@_)"/>
    <numFmt numFmtId="180" formatCode="0.0%"/>
    <numFmt numFmtId="181" formatCode="&quot;₩&quot;#,##0"/>
    <numFmt numFmtId="182" formatCode="0_ "/>
    <numFmt numFmtId="183" formatCode="_-* #,##0.00_-;\-* #,##0.00_-;_-* &quot;-&quot;_-;_-@_-"/>
    <numFmt numFmtId="184" formatCode="_-\$* #,##0.00_ ;_-\$* \-#,##0.00\ ;_-\$* &quot;-&quot;??_ ;_-@_ "/>
    <numFmt numFmtId="185" formatCode="0.0_);[Red]\(0.0\)"/>
    <numFmt numFmtId="186" formatCode="_-&quot;₩&quot;* #,##0_-;\-&quot;₩&quot;* #,##0_-;_-&quot;₩&quot;* &quot;-&quot;??_-;_-@_-"/>
  </numFmts>
  <fonts count="9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color theme="1"/>
      <name val="Liberation Sans"/>
      <family val="2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indexed="8"/>
      <name val="Arial"/>
      <family val="2"/>
    </font>
    <font>
      <sz val="11"/>
      <color indexed="8"/>
      <name val="맑은 고딕"/>
      <family val="2"/>
      <scheme val="minor"/>
    </font>
    <font>
      <sz val="8"/>
      <name val="돋움"/>
      <family val="3"/>
      <charset val="129"/>
    </font>
    <font>
      <sz val="11"/>
      <color theme="1"/>
      <name val="돋움"/>
      <family val="3"/>
      <charset val="129"/>
    </font>
    <font>
      <b/>
      <sz val="10"/>
      <color theme="1"/>
      <name val="맑은 고딕"/>
      <family val="3"/>
      <charset val="129"/>
    </font>
    <font>
      <sz val="12"/>
      <color theme="1"/>
      <name val="맑은 고딕"/>
      <family val="2"/>
      <charset val="129"/>
      <scheme val="minor"/>
    </font>
    <font>
      <sz val="11"/>
      <color theme="1"/>
      <name val="Cambria"/>
      <family val="1"/>
    </font>
    <font>
      <b/>
      <sz val="12"/>
      <color indexed="8"/>
      <name val="나눔고딕"/>
      <family val="2"/>
      <charset val="129"/>
    </font>
    <font>
      <b/>
      <sz val="12"/>
      <color theme="1"/>
      <name val="Cambria"/>
      <family val="1"/>
    </font>
    <font>
      <sz val="10"/>
      <color theme="1"/>
      <name val="Cambria"/>
      <family val="1"/>
    </font>
    <font>
      <b/>
      <sz val="10"/>
      <color theme="1"/>
      <name val="Cambria"/>
      <family val="1"/>
    </font>
    <font>
      <b/>
      <sz val="10"/>
      <color theme="1"/>
      <name val="바탕"/>
      <family val="1"/>
      <charset val="129"/>
    </font>
    <font>
      <sz val="8"/>
      <name val="맑은 고딕"/>
      <family val="2"/>
      <charset val="129"/>
    </font>
    <font>
      <i/>
      <sz val="10"/>
      <color theme="1"/>
      <name val="Cambria"/>
      <family val="1"/>
    </font>
    <font>
      <b/>
      <sz val="10"/>
      <color theme="0"/>
      <name val="맑은 고딕"/>
      <family val="3"/>
      <charset val="129"/>
      <scheme val="major"/>
    </font>
    <font>
      <b/>
      <sz val="10"/>
      <color rgb="FFC0000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name val="Cambria"/>
      <family val="1"/>
    </font>
    <font>
      <b/>
      <sz val="11"/>
      <color indexed="81"/>
      <name val="돋움"/>
      <family val="3"/>
      <charset val="129"/>
    </font>
    <font>
      <sz val="9"/>
      <color indexed="81"/>
      <name val="Tahoma"/>
      <family val="2"/>
    </font>
    <font>
      <b/>
      <sz val="11"/>
      <color indexed="81"/>
      <name val="Tahoma"/>
      <family val="2"/>
    </font>
    <font>
      <b/>
      <sz val="9"/>
      <color indexed="81"/>
      <name val="Tahoma"/>
      <family val="2"/>
    </font>
    <font>
      <b/>
      <sz val="16"/>
      <color indexed="8"/>
      <name val="나눔고딕"/>
      <family val="2"/>
      <charset val="129"/>
    </font>
    <font>
      <b/>
      <sz val="16"/>
      <color theme="1"/>
      <name val="Cambria"/>
      <family val="1"/>
    </font>
    <font>
      <b/>
      <sz val="12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i/>
      <sz val="10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0"/>
      <name val="맑은 고딕"/>
      <family val="2"/>
      <charset val="129"/>
      <scheme val="minor"/>
    </font>
    <font>
      <i/>
      <sz val="10"/>
      <color rgb="FFFF000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rgb="FF000000"/>
      <name val="나눔스퀘어 ExtraBold"/>
      <family val="3"/>
      <charset val="129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theme="1"/>
      <name val="Arial"/>
      <family val="2"/>
    </font>
    <font>
      <sz val="9"/>
      <color theme="1"/>
      <name val="나눔고딕"/>
      <family val="3"/>
      <charset val="129"/>
    </font>
    <font>
      <b/>
      <sz val="9"/>
      <color theme="1"/>
      <name val="나눔고딕"/>
      <family val="3"/>
      <charset val="129"/>
    </font>
    <font>
      <sz val="8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b/>
      <sz val="26"/>
      <color theme="1"/>
      <name val="맑은 고딕"/>
      <family val="3"/>
      <charset val="129"/>
      <scheme val="major"/>
    </font>
    <font>
      <sz val="11"/>
      <color theme="1"/>
      <name val="Malgun Gothic Semilight"/>
      <family val="3"/>
      <charset val="129"/>
    </font>
    <font>
      <sz val="26"/>
      <color theme="1"/>
      <name val="Malgun Gothic Semilight"/>
      <family val="3"/>
      <charset val="129"/>
    </font>
    <font>
      <sz val="10"/>
      <color theme="1"/>
      <name val="Malgun Gothic Semilight"/>
      <family val="3"/>
      <charset val="129"/>
    </font>
    <font>
      <b/>
      <sz val="11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b/>
      <sz val="10"/>
      <color theme="0" tint="-0.249977111117893"/>
      <name val="맑은 고딕"/>
      <family val="3"/>
      <charset val="129"/>
      <scheme val="minor"/>
    </font>
    <font>
      <sz val="10"/>
      <color theme="1"/>
      <name val="Tahoma"/>
      <family val="2"/>
    </font>
    <font>
      <b/>
      <u/>
      <sz val="16"/>
      <color theme="1"/>
      <name val="Tahoma"/>
      <family val="2"/>
    </font>
    <font>
      <b/>
      <u/>
      <sz val="16"/>
      <color theme="1"/>
      <name val="맑은 고딕"/>
      <family val="3"/>
      <charset val="129"/>
    </font>
    <font>
      <sz val="8"/>
      <color theme="1"/>
      <name val="Tahoma"/>
      <family val="2"/>
    </font>
    <font>
      <sz val="8"/>
      <color theme="1"/>
      <name val="맑은 고딕"/>
      <family val="3"/>
      <charset val="129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10"/>
      <color rgb="FF000000"/>
      <name val="맑은 고딕"/>
      <family val="3"/>
      <charset val="129"/>
    </font>
    <font>
      <sz val="9"/>
      <name val="Tahoma"/>
      <family val="2"/>
    </font>
    <font>
      <b/>
      <sz val="8"/>
      <color theme="0"/>
      <name val="Tahoma"/>
      <family val="2"/>
    </font>
    <font>
      <sz val="7"/>
      <color rgb="FF000000"/>
      <name val="Tahoma"/>
      <family val="2"/>
    </font>
    <font>
      <sz val="7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000000"/>
      <name val="Tahoma"/>
      <family val="2"/>
    </font>
    <font>
      <sz val="8"/>
      <color rgb="FF000000"/>
      <name val="Tahoma"/>
      <family val="2"/>
    </font>
    <font>
      <sz val="8"/>
      <color rgb="FF000000"/>
      <name val="맑은 고딕"/>
      <family val="3"/>
      <charset val="129"/>
    </font>
    <font>
      <sz val="9"/>
      <color theme="0" tint="-0.249977111117893"/>
      <name val="Tahoma"/>
      <family val="2"/>
    </font>
    <font>
      <sz val="9"/>
      <color theme="0" tint="-0.249977111117893"/>
      <name val="맑은 고딕"/>
      <family val="3"/>
      <charset val="129"/>
    </font>
    <font>
      <sz val="6.8"/>
      <color theme="1"/>
      <name val="Tahoma"/>
      <family val="2"/>
    </font>
    <font>
      <b/>
      <sz val="10"/>
      <color theme="0"/>
      <name val="Tahoma"/>
      <family val="2"/>
    </font>
    <font>
      <b/>
      <sz val="10"/>
      <color theme="0"/>
      <name val="맑은 고딕"/>
      <family val="3"/>
      <charset val="129"/>
    </font>
    <font>
      <sz val="10"/>
      <color theme="0"/>
      <name val="Tahoma"/>
      <family val="2"/>
    </font>
    <font>
      <sz val="10"/>
      <color theme="0"/>
      <name val="맑은 고딕"/>
      <family val="3"/>
      <charset val="129"/>
    </font>
    <font>
      <sz val="10"/>
      <color theme="1"/>
      <name val="돋움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910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rgb="FFC00000"/>
      </right>
      <top style="thin">
        <color indexed="64"/>
      </top>
      <bottom/>
      <diagonal/>
    </border>
    <border>
      <left style="medium">
        <color rgb="FFC00000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hair">
        <color rgb="FF000000"/>
      </top>
      <bottom style="thin">
        <color theme="0" tint="-0.499984740745262"/>
      </bottom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101">
    <xf numFmtId="0" fontId="0" fillId="0" borderId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/>
    <xf numFmtId="0" fontId="4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7" fillId="0" borderId="0"/>
    <xf numFmtId="0" fontId="8" fillId="0" borderId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41" fontId="10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2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" fillId="0" borderId="0">
      <alignment vertical="center"/>
    </xf>
    <xf numFmtId="178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78" fontId="1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48" fillId="0" borderId="0"/>
    <xf numFmtId="41" fontId="5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2" fontId="1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2" fontId="1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53" fillId="0" borderId="0"/>
    <xf numFmtId="0" fontId="1" fillId="0" borderId="0">
      <alignment vertical="center"/>
    </xf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0" fontId="3" fillId="0" borderId="0"/>
    <xf numFmtId="179" fontId="5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2" fontId="1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2" fontId="1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2" fontId="1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3" fillId="0" borderId="0"/>
  </cellStyleXfs>
  <cellXfs count="490">
    <xf numFmtId="0" fontId="0" fillId="0" borderId="0" xfId="0">
      <alignment vertical="center"/>
    </xf>
    <xf numFmtId="0" fontId="13" fillId="0" borderId="0" xfId="17" applyFont="1">
      <alignment vertical="center"/>
    </xf>
    <xf numFmtId="0" fontId="14" fillId="8" borderId="0" xfId="18" applyFont="1" applyFill="1" applyAlignment="1">
      <alignment horizontal="center" vertical="center"/>
    </xf>
    <xf numFmtId="0" fontId="14" fillId="8" borderId="0" xfId="18" applyFont="1" applyFill="1" applyAlignment="1">
      <alignment horizontal="left" vertical="center"/>
    </xf>
    <xf numFmtId="0" fontId="12" fillId="0" borderId="0" xfId="17">
      <alignment vertical="center"/>
    </xf>
    <xf numFmtId="0" fontId="15" fillId="0" borderId="0" xfId="18" applyFont="1">
      <alignment vertical="center"/>
    </xf>
    <xf numFmtId="0" fontId="16" fillId="0" borderId="0" xfId="18" applyFont="1" applyAlignment="1">
      <alignment horizontal="left" vertical="center"/>
    </xf>
    <xf numFmtId="0" fontId="16" fillId="6" borderId="18" xfId="18" applyFont="1" applyFill="1" applyBorder="1" applyAlignment="1">
      <alignment horizontal="left" vertical="center"/>
    </xf>
    <xf numFmtId="0" fontId="17" fillId="4" borderId="44" xfId="18" applyFont="1" applyFill="1" applyBorder="1" applyAlignment="1">
      <alignment horizontal="center" vertical="center"/>
    </xf>
    <xf numFmtId="9" fontId="13" fillId="6" borderId="37" xfId="17" applyNumberFormat="1" applyFont="1" applyFill="1" applyBorder="1">
      <alignment vertical="center"/>
    </xf>
    <xf numFmtId="9" fontId="13" fillId="6" borderId="19" xfId="17" applyNumberFormat="1" applyFont="1" applyFill="1" applyBorder="1">
      <alignment vertical="center"/>
    </xf>
    <xf numFmtId="0" fontId="13" fillId="6" borderId="20" xfId="17" applyFont="1" applyFill="1" applyBorder="1">
      <alignment vertical="center"/>
    </xf>
    <xf numFmtId="9" fontId="20" fillId="6" borderId="0" xfId="17" applyNumberFormat="1" applyFont="1" applyFill="1" applyAlignment="1">
      <alignment horizontal="center" vertical="center"/>
    </xf>
    <xf numFmtId="9" fontId="13" fillId="6" borderId="0" xfId="17" applyNumberFormat="1" applyFont="1" applyFill="1">
      <alignment vertical="center"/>
    </xf>
    <xf numFmtId="9" fontId="13" fillId="6" borderId="21" xfId="17" applyNumberFormat="1" applyFont="1" applyFill="1" applyBorder="1">
      <alignment vertical="center"/>
    </xf>
    <xf numFmtId="0" fontId="21" fillId="2" borderId="35" xfId="11" applyFont="1" applyFill="1" applyBorder="1" applyAlignment="1">
      <alignment horizontal="center" vertical="center"/>
    </xf>
    <xf numFmtId="0" fontId="21" fillId="2" borderId="36" xfId="11" applyFont="1" applyFill="1" applyBorder="1" applyAlignment="1">
      <alignment horizontal="center" vertical="center"/>
    </xf>
    <xf numFmtId="0" fontId="22" fillId="4" borderId="38" xfId="11" applyFont="1" applyFill="1" applyBorder="1" applyAlignment="1">
      <alignment horizontal="center" vertical="center"/>
    </xf>
    <xf numFmtId="0" fontId="22" fillId="4" borderId="33" xfId="11" applyFont="1" applyFill="1" applyBorder="1" applyAlignment="1">
      <alignment horizontal="center" vertical="center"/>
    </xf>
    <xf numFmtId="0" fontId="22" fillId="4" borderId="33" xfId="11" applyFont="1" applyFill="1" applyBorder="1" applyAlignment="1">
      <alignment horizontal="center" vertical="center" wrapText="1"/>
    </xf>
    <xf numFmtId="0" fontId="22" fillId="4" borderId="36" xfId="11" applyFont="1" applyFill="1" applyBorder="1" applyAlignment="1">
      <alignment horizontal="center" vertical="center" wrapText="1"/>
    </xf>
    <xf numFmtId="0" fontId="21" fillId="2" borderId="33" xfId="11" applyFont="1" applyFill="1" applyBorder="1" applyAlignment="1">
      <alignment horizontal="center" vertical="center" wrapText="1"/>
    </xf>
    <xf numFmtId="0" fontId="21" fillId="2" borderId="32" xfId="11" applyFont="1" applyFill="1" applyBorder="1" applyAlignment="1">
      <alignment horizontal="center" vertical="center"/>
    </xf>
    <xf numFmtId="0" fontId="24" fillId="9" borderId="45" xfId="17" applyFont="1" applyFill="1" applyBorder="1" applyAlignment="1">
      <alignment horizontal="center" vertical="center"/>
    </xf>
    <xf numFmtId="0" fontId="24" fillId="0" borderId="45" xfId="17" applyFont="1" applyBorder="1" applyAlignment="1">
      <alignment horizontal="center" vertical="center"/>
    </xf>
    <xf numFmtId="0" fontId="24" fillId="0" borderId="48" xfId="17" applyFont="1" applyBorder="1" applyAlignment="1">
      <alignment horizontal="center" vertical="center"/>
    </xf>
    <xf numFmtId="177" fontId="24" fillId="6" borderId="49" xfId="17" applyNumberFormat="1" applyFont="1" applyFill="1" applyBorder="1">
      <alignment vertical="center"/>
    </xf>
    <xf numFmtId="177" fontId="24" fillId="6" borderId="45" xfId="17" applyNumberFormat="1" applyFont="1" applyFill="1" applyBorder="1">
      <alignment vertical="center"/>
    </xf>
    <xf numFmtId="41" fontId="24" fillId="6" borderId="45" xfId="25" applyFont="1" applyFill="1" applyBorder="1">
      <alignment vertical="center"/>
    </xf>
    <xf numFmtId="177" fontId="24" fillId="6" borderId="46" xfId="17" applyNumberFormat="1" applyFont="1" applyFill="1" applyBorder="1">
      <alignment vertical="center"/>
    </xf>
    <xf numFmtId="177" fontId="24" fillId="6" borderId="48" xfId="17" applyNumberFormat="1" applyFont="1" applyFill="1" applyBorder="1">
      <alignment vertical="center"/>
    </xf>
    <xf numFmtId="0" fontId="24" fillId="0" borderId="26" xfId="17" applyFont="1" applyBorder="1">
      <alignment vertical="center"/>
    </xf>
    <xf numFmtId="0" fontId="24" fillId="0" borderId="1" xfId="17" applyFont="1" applyBorder="1" applyAlignment="1">
      <alignment horizontal="center" vertical="center"/>
    </xf>
    <xf numFmtId="0" fontId="24" fillId="0" borderId="22" xfId="17" applyFont="1" applyBorder="1" applyAlignment="1">
      <alignment horizontal="center" vertical="center"/>
    </xf>
    <xf numFmtId="177" fontId="24" fillId="6" borderId="50" xfId="17" applyNumberFormat="1" applyFont="1" applyFill="1" applyBorder="1">
      <alignment vertical="center"/>
    </xf>
    <xf numFmtId="177" fontId="24" fillId="6" borderId="1" xfId="17" applyNumberFormat="1" applyFont="1" applyFill="1" applyBorder="1">
      <alignment vertical="center"/>
    </xf>
    <xf numFmtId="41" fontId="24" fillId="6" borderId="1" xfId="25" applyFont="1" applyFill="1" applyBorder="1">
      <alignment vertical="center"/>
    </xf>
    <xf numFmtId="177" fontId="24" fillId="6" borderId="2" xfId="17" applyNumberFormat="1" applyFont="1" applyFill="1" applyBorder="1">
      <alignment vertical="center"/>
    </xf>
    <xf numFmtId="177" fontId="24" fillId="6" borderId="22" xfId="17" applyNumberFormat="1" applyFont="1" applyFill="1" applyBorder="1">
      <alignment vertical="center"/>
    </xf>
    <xf numFmtId="0" fontId="24" fillId="4" borderId="1" xfId="17" applyFont="1" applyFill="1" applyBorder="1" applyAlignment="1">
      <alignment horizontal="center" vertical="center"/>
    </xf>
    <xf numFmtId="0" fontId="25" fillId="4" borderId="4" xfId="17" applyFont="1" applyFill="1" applyBorder="1" applyAlignment="1">
      <alignment horizontal="center" vertical="center"/>
    </xf>
    <xf numFmtId="177" fontId="24" fillId="6" borderId="23" xfId="17" applyNumberFormat="1" applyFont="1" applyFill="1" applyBorder="1">
      <alignment vertical="center"/>
    </xf>
    <xf numFmtId="0" fontId="25" fillId="4" borderId="1" xfId="17" applyFont="1" applyFill="1" applyBorder="1" applyAlignment="1">
      <alignment horizontal="center" vertical="center"/>
    </xf>
    <xf numFmtId="0" fontId="24" fillId="0" borderId="51" xfId="17" applyFont="1" applyBorder="1">
      <alignment vertical="center"/>
    </xf>
    <xf numFmtId="0" fontId="24" fillId="0" borderId="54" xfId="17" applyFont="1" applyBorder="1">
      <alignment vertical="center"/>
    </xf>
    <xf numFmtId="0" fontId="24" fillId="3" borderId="26" xfId="18" applyFont="1" applyFill="1" applyBorder="1">
      <alignment vertical="center"/>
    </xf>
    <xf numFmtId="0" fontId="24" fillId="3" borderId="25" xfId="18" applyFont="1" applyFill="1" applyBorder="1">
      <alignment vertical="center"/>
    </xf>
    <xf numFmtId="0" fontId="24" fillId="0" borderId="4" xfId="17" applyFont="1" applyBorder="1" applyAlignment="1">
      <alignment horizontal="center" vertical="center"/>
    </xf>
    <xf numFmtId="0" fontId="24" fillId="0" borderId="41" xfId="17" applyFont="1" applyBorder="1" applyAlignment="1">
      <alignment horizontal="center" vertical="center"/>
    </xf>
    <xf numFmtId="177" fontId="24" fillId="6" borderId="42" xfId="17" applyNumberFormat="1" applyFont="1" applyFill="1" applyBorder="1">
      <alignment vertical="center"/>
    </xf>
    <xf numFmtId="177" fontId="24" fillId="6" borderId="4" xfId="17" applyNumberFormat="1" applyFont="1" applyFill="1" applyBorder="1">
      <alignment vertical="center"/>
    </xf>
    <xf numFmtId="41" fontId="24" fillId="6" borderId="4" xfId="25" applyFont="1" applyFill="1" applyBorder="1">
      <alignment vertical="center"/>
    </xf>
    <xf numFmtId="177" fontId="24" fillId="6" borderId="14" xfId="17" applyNumberFormat="1" applyFont="1" applyFill="1" applyBorder="1">
      <alignment vertical="center"/>
    </xf>
    <xf numFmtId="177" fontId="24" fillId="6" borderId="41" xfId="17" applyNumberFormat="1" applyFont="1" applyFill="1" applyBorder="1">
      <alignment vertical="center"/>
    </xf>
    <xf numFmtId="177" fontId="23" fillId="5" borderId="31" xfId="14" applyNumberFormat="1" applyFont="1" applyFill="1" applyBorder="1" applyAlignment="1">
      <alignment horizontal="right" vertical="center"/>
    </xf>
    <xf numFmtId="0" fontId="23" fillId="5" borderId="31" xfId="17" applyFont="1" applyFill="1" applyBorder="1" applyAlignment="1">
      <alignment horizontal="right" vertical="center"/>
    </xf>
    <xf numFmtId="177" fontId="23" fillId="5" borderId="31" xfId="19" applyNumberFormat="1" applyFont="1" applyFill="1" applyBorder="1">
      <alignment vertical="center"/>
    </xf>
    <xf numFmtId="0" fontId="24" fillId="5" borderId="32" xfId="18" applyFont="1" applyFill="1" applyBorder="1">
      <alignment vertical="center"/>
    </xf>
    <xf numFmtId="0" fontId="26" fillId="0" borderId="0" xfId="17" applyFont="1">
      <alignment vertical="center"/>
    </xf>
    <xf numFmtId="0" fontId="26" fillId="0" borderId="0" xfId="17" applyFont="1" applyAlignment="1">
      <alignment horizontal="center" vertical="center"/>
    </xf>
    <xf numFmtId="0" fontId="13" fillId="0" borderId="0" xfId="17" applyFont="1" applyAlignment="1">
      <alignment horizontal="center" vertical="center"/>
    </xf>
    <xf numFmtId="178" fontId="13" fillId="0" borderId="0" xfId="19" applyFont="1">
      <alignment vertical="center"/>
    </xf>
    <xf numFmtId="0" fontId="12" fillId="0" borderId="53" xfId="17" applyBorder="1">
      <alignment vertical="center"/>
    </xf>
    <xf numFmtId="0" fontId="12" fillId="0" borderId="56" xfId="17" applyBorder="1">
      <alignment vertical="center"/>
    </xf>
    <xf numFmtId="0" fontId="12" fillId="0" borderId="43" xfId="17" applyBorder="1">
      <alignment vertical="center"/>
    </xf>
    <xf numFmtId="0" fontId="12" fillId="0" borderId="57" xfId="17" applyBorder="1">
      <alignment vertical="center"/>
    </xf>
    <xf numFmtId="0" fontId="13" fillId="0" borderId="43" xfId="17" applyFont="1" applyBorder="1">
      <alignment vertical="center"/>
    </xf>
    <xf numFmtId="0" fontId="13" fillId="0" borderId="57" xfId="17" applyFont="1" applyBorder="1">
      <alignment vertical="center"/>
    </xf>
    <xf numFmtId="0" fontId="33" fillId="9" borderId="14" xfId="17" applyFont="1" applyFill="1" applyBorder="1">
      <alignment vertical="center"/>
    </xf>
    <xf numFmtId="0" fontId="12" fillId="9" borderId="58" xfId="17" applyFill="1" applyBorder="1">
      <alignment vertical="center"/>
    </xf>
    <xf numFmtId="0" fontId="12" fillId="9" borderId="28" xfId="17" applyFill="1" applyBorder="1">
      <alignment vertical="center"/>
    </xf>
    <xf numFmtId="0" fontId="34" fillId="9" borderId="11" xfId="17" applyFont="1" applyFill="1" applyBorder="1" applyAlignment="1">
      <alignment horizontal="left" vertical="center" indent="9"/>
    </xf>
    <xf numFmtId="14" fontId="35" fillId="9" borderId="0" xfId="17" applyNumberFormat="1" applyFont="1" applyFill="1" applyAlignment="1">
      <alignment horizontal="left" vertical="center" indent="1"/>
    </xf>
    <xf numFmtId="0" fontId="35" fillId="9" borderId="0" xfId="17" applyFont="1" applyFill="1">
      <alignment vertical="center"/>
    </xf>
    <xf numFmtId="0" fontId="12" fillId="9" borderId="0" xfId="17" applyFill="1">
      <alignment vertical="center"/>
    </xf>
    <xf numFmtId="0" fontId="12" fillId="9" borderId="12" xfId="17" applyFill="1" applyBorder="1">
      <alignment vertical="center"/>
    </xf>
    <xf numFmtId="177" fontId="16" fillId="9" borderId="0" xfId="17" applyNumberFormat="1" applyFont="1" applyFill="1" applyAlignment="1">
      <alignment horizontal="left" vertical="center" indent="1"/>
    </xf>
    <xf numFmtId="9" fontId="16" fillId="9" borderId="0" xfId="26" applyFont="1" applyFill="1" applyBorder="1" applyAlignment="1">
      <alignment horizontal="left" vertical="center" indent="1"/>
    </xf>
    <xf numFmtId="0" fontId="36" fillId="9" borderId="0" xfId="17" applyFont="1" applyFill="1">
      <alignment vertical="center"/>
    </xf>
    <xf numFmtId="0" fontId="34" fillId="9" borderId="13" xfId="17" applyFont="1" applyFill="1" applyBorder="1" applyAlignment="1">
      <alignment horizontal="left" vertical="center" indent="9"/>
    </xf>
    <xf numFmtId="9" fontId="16" fillId="9" borderId="29" xfId="17" applyNumberFormat="1" applyFont="1" applyFill="1" applyBorder="1" applyAlignment="1">
      <alignment horizontal="left" vertical="center" indent="1"/>
    </xf>
    <xf numFmtId="0" fontId="36" fillId="9" borderId="29" xfId="17" applyFont="1" applyFill="1" applyBorder="1">
      <alignment vertical="center"/>
    </xf>
    <xf numFmtId="0" fontId="35" fillId="9" borderId="29" xfId="17" applyFont="1" applyFill="1" applyBorder="1">
      <alignment vertical="center"/>
    </xf>
    <xf numFmtId="0" fontId="12" fillId="9" borderId="29" xfId="17" applyFill="1" applyBorder="1">
      <alignment vertical="center"/>
    </xf>
    <xf numFmtId="0" fontId="12" fillId="9" borderId="30" xfId="17" applyFill="1" applyBorder="1">
      <alignment vertical="center"/>
    </xf>
    <xf numFmtId="0" fontId="37" fillId="0" borderId="0" xfId="17" applyFont="1" applyAlignment="1">
      <alignment horizontal="left" vertical="center"/>
    </xf>
    <xf numFmtId="0" fontId="35" fillId="0" borderId="0" xfId="17" applyFont="1">
      <alignment vertical="center"/>
    </xf>
    <xf numFmtId="0" fontId="38" fillId="10" borderId="59" xfId="18" applyFont="1" applyFill="1" applyBorder="1" applyAlignment="1">
      <alignment horizontal="center" vertical="center"/>
    </xf>
    <xf numFmtId="0" fontId="39" fillId="10" borderId="60" xfId="18" applyFont="1" applyFill="1" applyBorder="1" applyAlignment="1">
      <alignment horizontal="center" vertical="center"/>
    </xf>
    <xf numFmtId="0" fontId="39" fillId="10" borderId="61" xfId="18" applyFont="1" applyFill="1" applyBorder="1" applyAlignment="1">
      <alignment horizontal="center" vertical="center"/>
    </xf>
    <xf numFmtId="0" fontId="35" fillId="0" borderId="0" xfId="18" applyFont="1" applyAlignment="1">
      <alignment horizontal="center" vertical="center"/>
    </xf>
    <xf numFmtId="49" fontId="35" fillId="0" borderId="62" xfId="18" applyNumberFormat="1" applyFont="1" applyBorder="1" applyAlignment="1">
      <alignment horizontal="center" vertical="center"/>
    </xf>
    <xf numFmtId="177" fontId="40" fillId="0" borderId="63" xfId="22" applyNumberFormat="1" applyFont="1" applyBorder="1" applyAlignment="1">
      <alignment horizontal="center" vertical="center"/>
    </xf>
    <xf numFmtId="180" fontId="40" fillId="0" borderId="63" xfId="23" applyNumberFormat="1" applyFont="1" applyBorder="1" applyAlignment="1">
      <alignment horizontal="center" vertical="center"/>
    </xf>
    <xf numFmtId="49" fontId="40" fillId="0" borderId="65" xfId="18" applyNumberFormat="1" applyFont="1" applyBorder="1" applyAlignment="1">
      <alignment horizontal="center" vertical="center"/>
    </xf>
    <xf numFmtId="177" fontId="40" fillId="0" borderId="66" xfId="22" applyNumberFormat="1" applyFont="1" applyBorder="1" applyAlignment="1">
      <alignment horizontal="center" vertical="center"/>
    </xf>
    <xf numFmtId="180" fontId="40" fillId="0" borderId="66" xfId="23" applyNumberFormat="1" applyFont="1" applyBorder="1" applyAlignment="1">
      <alignment horizontal="center" vertical="center"/>
    </xf>
    <xf numFmtId="49" fontId="41" fillId="0" borderId="0" xfId="18" applyNumberFormat="1" applyFont="1" applyAlignment="1">
      <alignment horizontal="center" vertical="center"/>
    </xf>
    <xf numFmtId="177" fontId="35" fillId="0" borderId="0" xfId="22" applyNumberFormat="1" applyFont="1" applyBorder="1" applyAlignment="1">
      <alignment horizontal="center" vertical="center"/>
    </xf>
    <xf numFmtId="180" fontId="35" fillId="0" borderId="0" xfId="23" applyNumberFormat="1" applyFont="1" applyBorder="1" applyAlignment="1">
      <alignment horizontal="center" vertical="center"/>
    </xf>
    <xf numFmtId="0" fontId="39" fillId="0" borderId="0" xfId="18" applyFont="1" applyAlignment="1">
      <alignment horizontal="center" vertical="center"/>
    </xf>
    <xf numFmtId="9" fontId="40" fillId="0" borderId="63" xfId="23" applyFont="1" applyBorder="1" applyAlignment="1">
      <alignment horizontal="center" vertical="center"/>
    </xf>
    <xf numFmtId="180" fontId="35" fillId="0" borderId="0" xfId="23" applyNumberFormat="1" applyFont="1" applyFill="1" applyBorder="1" applyAlignment="1">
      <alignment horizontal="center" vertical="center"/>
    </xf>
    <xf numFmtId="49" fontId="40" fillId="0" borderId="68" xfId="18" applyNumberFormat="1" applyFont="1" applyBorder="1" applyAlignment="1">
      <alignment horizontal="center" vertical="center" wrapText="1" shrinkToFit="1"/>
    </xf>
    <xf numFmtId="9" fontId="40" fillId="0" borderId="69" xfId="23" applyFont="1" applyBorder="1" applyAlignment="1">
      <alignment horizontal="center" vertical="center"/>
    </xf>
    <xf numFmtId="49" fontId="40" fillId="0" borderId="65" xfId="18" applyNumberFormat="1" applyFont="1" applyBorder="1" applyAlignment="1">
      <alignment horizontal="center" vertical="center" wrapText="1" shrinkToFit="1"/>
    </xf>
    <xf numFmtId="9" fontId="40" fillId="0" borderId="66" xfId="23" applyFont="1" applyBorder="1" applyAlignment="1">
      <alignment horizontal="center" vertical="center"/>
    </xf>
    <xf numFmtId="49" fontId="35" fillId="0" borderId="0" xfId="18" applyNumberFormat="1" applyFont="1" applyAlignment="1">
      <alignment horizontal="center" vertical="center"/>
    </xf>
    <xf numFmtId="0" fontId="35" fillId="0" borderId="0" xfId="17" applyFont="1" applyAlignment="1">
      <alignment horizontal="center" vertical="center"/>
    </xf>
    <xf numFmtId="180" fontId="40" fillId="0" borderId="71" xfId="23" applyNumberFormat="1" applyFont="1" applyBorder="1" applyAlignment="1">
      <alignment horizontal="center" vertical="center"/>
    </xf>
    <xf numFmtId="180" fontId="40" fillId="0" borderId="72" xfId="23" applyNumberFormat="1" applyFont="1" applyBorder="1" applyAlignment="1">
      <alignment horizontal="center" vertical="center"/>
    </xf>
    <xf numFmtId="0" fontId="16" fillId="0" borderId="0" xfId="17" applyFont="1">
      <alignment vertical="center"/>
    </xf>
    <xf numFmtId="0" fontId="38" fillId="10" borderId="73" xfId="18" applyFont="1" applyFill="1" applyBorder="1" applyAlignment="1">
      <alignment horizontal="center" vertical="center"/>
    </xf>
    <xf numFmtId="0" fontId="39" fillId="10" borderId="74" xfId="18" applyFont="1" applyFill="1" applyBorder="1" applyAlignment="1">
      <alignment horizontal="center" vertical="center"/>
    </xf>
    <xf numFmtId="49" fontId="35" fillId="0" borderId="59" xfId="18" applyNumberFormat="1" applyFont="1" applyBorder="1" applyAlignment="1">
      <alignment horizontal="center" vertical="center"/>
    </xf>
    <xf numFmtId="177" fontId="35" fillId="0" borderId="0" xfId="17" applyNumberFormat="1" applyFont="1" applyAlignment="1">
      <alignment horizontal="center" vertical="center"/>
    </xf>
    <xf numFmtId="177" fontId="35" fillId="0" borderId="60" xfId="23" applyNumberFormat="1" applyFont="1" applyBorder="1" applyAlignment="1">
      <alignment horizontal="center" vertical="center"/>
    </xf>
    <xf numFmtId="0" fontId="35" fillId="0" borderId="61" xfId="23" applyNumberFormat="1" applyFont="1" applyBorder="1" applyAlignment="1">
      <alignment horizontal="center" vertical="center"/>
    </xf>
    <xf numFmtId="177" fontId="35" fillId="0" borderId="69" xfId="23" applyNumberFormat="1" applyFont="1" applyBorder="1" applyAlignment="1">
      <alignment horizontal="center" vertical="center"/>
    </xf>
    <xf numFmtId="177" fontId="35" fillId="0" borderId="66" xfId="23" applyNumberFormat="1" applyFont="1" applyBorder="1" applyAlignment="1">
      <alignment horizontal="center" vertical="center"/>
    </xf>
    <xf numFmtId="0" fontId="34" fillId="11" borderId="1" xfId="17" applyFont="1" applyFill="1" applyBorder="1" applyAlignment="1">
      <alignment horizontal="center" vertical="center"/>
    </xf>
    <xf numFmtId="0" fontId="34" fillId="6" borderId="1" xfId="17" applyFont="1" applyFill="1" applyBorder="1" applyAlignment="1">
      <alignment horizontal="center" vertical="center"/>
    </xf>
    <xf numFmtId="0" fontId="40" fillId="6" borderId="1" xfId="17" applyFont="1" applyFill="1" applyBorder="1" applyAlignment="1">
      <alignment horizontal="center" vertical="center"/>
    </xf>
    <xf numFmtId="0" fontId="40" fillId="6" borderId="1" xfId="17" applyFont="1" applyFill="1" applyBorder="1" applyAlignment="1">
      <alignment horizontal="center" vertical="center" wrapText="1" shrinkToFit="1"/>
    </xf>
    <xf numFmtId="0" fontId="40" fillId="6" borderId="1" xfId="17" applyFont="1" applyFill="1" applyBorder="1" applyAlignment="1">
      <alignment horizontal="center" vertical="center" wrapText="1"/>
    </xf>
    <xf numFmtId="0" fontId="40" fillId="6" borderId="1" xfId="17" quotePrefix="1" applyFont="1" applyFill="1" applyBorder="1" applyAlignment="1">
      <alignment horizontal="center" vertical="center"/>
    </xf>
    <xf numFmtId="49" fontId="40" fillId="0" borderId="0" xfId="18" applyNumberFormat="1" applyFont="1" applyAlignment="1">
      <alignment horizontal="center" vertical="center" wrapText="1" shrinkToFit="1"/>
    </xf>
    <xf numFmtId="177" fontId="35" fillId="0" borderId="0" xfId="23" applyNumberFormat="1" applyFont="1" applyBorder="1" applyAlignment="1">
      <alignment horizontal="center" vertical="center"/>
    </xf>
    <xf numFmtId="0" fontId="35" fillId="0" borderId="0" xfId="23" applyNumberFormat="1" applyFont="1" applyBorder="1" applyAlignment="1">
      <alignment horizontal="center" vertical="center"/>
    </xf>
    <xf numFmtId="49" fontId="35" fillId="0" borderId="1" xfId="18" applyNumberFormat="1" applyFont="1" applyBorder="1" applyAlignment="1">
      <alignment horizontal="center" vertical="center"/>
    </xf>
    <xf numFmtId="177" fontId="35" fillId="0" borderId="1" xfId="17" applyNumberFormat="1" applyFont="1" applyBorder="1" applyAlignment="1">
      <alignment horizontal="center" vertical="center"/>
    </xf>
    <xf numFmtId="177" fontId="35" fillId="0" borderId="1" xfId="23" applyNumberFormat="1" applyFont="1" applyBorder="1" applyAlignment="1">
      <alignment horizontal="center" vertical="center"/>
    </xf>
    <xf numFmtId="177" fontId="35" fillId="0" borderId="0" xfId="23" applyNumberFormat="1" applyFont="1" applyFill="1" applyBorder="1" applyAlignment="1">
      <alignment horizontal="center" vertical="center"/>
    </xf>
    <xf numFmtId="0" fontId="35" fillId="0" borderId="0" xfId="23" applyNumberFormat="1" applyFont="1" applyFill="1" applyBorder="1" applyAlignment="1">
      <alignment horizontal="center" vertical="center"/>
    </xf>
    <xf numFmtId="49" fontId="40" fillId="0" borderId="1" xfId="18" applyNumberFormat="1" applyFont="1" applyBorder="1" applyAlignment="1">
      <alignment horizontal="center" vertical="center" wrapText="1" shrinkToFit="1"/>
    </xf>
    <xf numFmtId="177" fontId="42" fillId="0" borderId="0" xfId="23" applyNumberFormat="1" applyFont="1" applyFill="1" applyBorder="1" applyAlignment="1">
      <alignment horizontal="center" vertical="center"/>
    </xf>
    <xf numFmtId="178" fontId="35" fillId="0" borderId="0" xfId="22" applyFont="1" applyBorder="1" applyAlignment="1">
      <alignment horizontal="center" vertical="center"/>
    </xf>
    <xf numFmtId="0" fontId="38" fillId="10" borderId="75" xfId="18" applyFont="1" applyFill="1" applyBorder="1" applyAlignment="1">
      <alignment horizontal="center" vertical="center"/>
    </xf>
    <xf numFmtId="0" fontId="39" fillId="10" borderId="75" xfId="18" applyFont="1" applyFill="1" applyBorder="1" applyAlignment="1">
      <alignment horizontal="center" vertical="center"/>
    </xf>
    <xf numFmtId="0" fontId="39" fillId="10" borderId="63" xfId="18" applyFont="1" applyFill="1" applyBorder="1" applyAlignment="1">
      <alignment horizontal="center" vertical="center"/>
    </xf>
    <xf numFmtId="0" fontId="35" fillId="0" borderId="63" xfId="18" applyFont="1" applyBorder="1" applyAlignment="1">
      <alignment horizontal="center" vertical="center"/>
    </xf>
    <xf numFmtId="0" fontId="40" fillId="0" borderId="63" xfId="18" applyFont="1" applyBorder="1" applyAlignment="1">
      <alignment horizontal="center" vertical="center"/>
    </xf>
    <xf numFmtId="0" fontId="12" fillId="0" borderId="0" xfId="17" applyAlignment="1">
      <alignment horizontal="center" vertical="center"/>
    </xf>
    <xf numFmtId="0" fontId="43" fillId="0" borderId="0" xfId="18" applyFont="1" applyAlignment="1">
      <alignment horizontal="center" vertical="center"/>
    </xf>
    <xf numFmtId="0" fontId="38" fillId="10" borderId="1" xfId="17" applyFont="1" applyFill="1" applyBorder="1" applyAlignment="1">
      <alignment horizontal="center" vertical="center"/>
    </xf>
    <xf numFmtId="0" fontId="39" fillId="10" borderId="76" xfId="17" applyFont="1" applyFill="1" applyBorder="1" applyAlignment="1">
      <alignment horizontal="center" vertical="center"/>
    </xf>
    <xf numFmtId="0" fontId="39" fillId="10" borderId="63" xfId="17" applyFont="1" applyFill="1" applyBorder="1" applyAlignment="1">
      <alignment horizontal="center" vertical="center"/>
    </xf>
    <xf numFmtId="0" fontId="39" fillId="10" borderId="77" xfId="17" applyFont="1" applyFill="1" applyBorder="1" applyAlignment="1">
      <alignment horizontal="center" vertical="center"/>
    </xf>
    <xf numFmtId="0" fontId="39" fillId="10" borderId="1" xfId="17" applyFont="1" applyFill="1" applyBorder="1" applyAlignment="1">
      <alignment horizontal="center" vertical="center"/>
    </xf>
    <xf numFmtId="0" fontId="35" fillId="0" borderId="78" xfId="17" applyFont="1" applyBorder="1" applyAlignment="1">
      <alignment horizontal="center" vertical="center"/>
    </xf>
    <xf numFmtId="0" fontId="34" fillId="0" borderId="63" xfId="17" applyFont="1" applyBorder="1" applyAlignment="1">
      <alignment horizontal="center" vertical="center"/>
    </xf>
    <xf numFmtId="0" fontId="40" fillId="0" borderId="77" xfId="17" applyFont="1" applyBorder="1" applyAlignment="1">
      <alignment horizontal="center" vertical="center"/>
    </xf>
    <xf numFmtId="177" fontId="40" fillId="0" borderId="1" xfId="17" applyNumberFormat="1" applyFont="1" applyBorder="1" applyAlignment="1">
      <alignment horizontal="center" vertical="center"/>
    </xf>
    <xf numFmtId="0" fontId="40" fillId="0" borderId="76" xfId="17" applyFont="1" applyBorder="1" applyAlignment="1">
      <alignment horizontal="center" vertical="center"/>
    </xf>
    <xf numFmtId="0" fontId="40" fillId="0" borderId="63" xfId="17" applyFont="1" applyBorder="1" applyAlignment="1">
      <alignment horizontal="center" vertical="center"/>
    </xf>
    <xf numFmtId="177" fontId="40" fillId="0" borderId="1" xfId="19" applyNumberFormat="1" applyFont="1" applyBorder="1" applyAlignment="1">
      <alignment horizontal="center" vertical="center"/>
    </xf>
    <xf numFmtId="0" fontId="40" fillId="0" borderId="9" xfId="17" applyFont="1" applyBorder="1" applyAlignment="1">
      <alignment horizontal="center" vertical="center"/>
    </xf>
    <xf numFmtId="0" fontId="40" fillId="0" borderId="1" xfId="17" applyFont="1" applyBorder="1" applyAlignment="1">
      <alignment horizontal="center" vertical="center"/>
    </xf>
    <xf numFmtId="178" fontId="35" fillId="0" borderId="0" xfId="22" applyFont="1" applyBorder="1" applyAlignment="1">
      <alignment horizontal="left" vertical="center"/>
    </xf>
    <xf numFmtId="0" fontId="45" fillId="0" borderId="0" xfId="17" applyFont="1" applyAlignment="1">
      <alignment horizontal="left" vertical="center"/>
    </xf>
    <xf numFmtId="0" fontId="35" fillId="0" borderId="69" xfId="17" applyFont="1" applyBorder="1" applyAlignment="1">
      <alignment horizontal="center" vertical="center"/>
    </xf>
    <xf numFmtId="0" fontId="40" fillId="0" borderId="79" xfId="17" applyFont="1" applyBorder="1" applyAlignment="1">
      <alignment horizontal="center" vertical="center"/>
    </xf>
    <xf numFmtId="178" fontId="40" fillId="0" borderId="0" xfId="22" applyFont="1" applyBorder="1" applyAlignment="1">
      <alignment horizontal="left" vertical="center"/>
    </xf>
    <xf numFmtId="0" fontId="35" fillId="0" borderId="75" xfId="17" applyFont="1" applyBorder="1" applyAlignment="1">
      <alignment horizontal="center" vertical="center"/>
    </xf>
    <xf numFmtId="49" fontId="41" fillId="0" borderId="57" xfId="18" applyNumberFormat="1" applyFont="1" applyBorder="1" applyAlignment="1">
      <alignment horizontal="center" vertical="center"/>
    </xf>
    <xf numFmtId="0" fontId="35" fillId="0" borderId="0" xfId="17" applyFont="1" applyAlignment="1">
      <alignment horizontal="left" vertical="center"/>
    </xf>
    <xf numFmtId="0" fontId="39" fillId="10" borderId="2" xfId="17" applyFont="1" applyFill="1" applyBorder="1" applyAlignment="1">
      <alignment horizontal="center" vertical="center"/>
    </xf>
    <xf numFmtId="0" fontId="46" fillId="10" borderId="82" xfId="17" applyFont="1" applyFill="1" applyBorder="1" applyAlignment="1">
      <alignment horizontal="center" vertical="center"/>
    </xf>
    <xf numFmtId="0" fontId="46" fillId="10" borderId="1" xfId="17" applyFont="1" applyFill="1" applyBorder="1" applyAlignment="1">
      <alignment horizontal="center" vertical="center"/>
    </xf>
    <xf numFmtId="0" fontId="46" fillId="10" borderId="26" xfId="17" applyFont="1" applyFill="1" applyBorder="1" applyAlignment="1">
      <alignment horizontal="center" vertical="center"/>
    </xf>
    <xf numFmtId="0" fontId="34" fillId="0" borderId="1" xfId="24" applyNumberFormat="1" applyFont="1" applyBorder="1" applyAlignment="1">
      <alignment horizontal="center" vertical="center"/>
    </xf>
    <xf numFmtId="177" fontId="40" fillId="0" borderId="1" xfId="0" applyNumberFormat="1" applyFont="1" applyBorder="1" applyAlignment="1">
      <alignment horizontal="center" vertical="center"/>
    </xf>
    <xf numFmtId="177" fontId="40" fillId="0" borderId="2" xfId="0" applyNumberFormat="1" applyFont="1" applyBorder="1" applyAlignment="1">
      <alignment horizontal="center" vertical="center"/>
    </xf>
    <xf numFmtId="177" fontId="40" fillId="0" borderId="82" xfId="17" applyNumberFormat="1" applyFont="1" applyBorder="1" applyAlignment="1">
      <alignment horizontal="center" vertical="center"/>
    </xf>
    <xf numFmtId="177" fontId="40" fillId="0" borderId="26" xfId="17" applyNumberFormat="1" applyFont="1" applyBorder="1" applyAlignment="1">
      <alignment horizontal="center" vertical="center"/>
    </xf>
    <xf numFmtId="177" fontId="40" fillId="0" borderId="82" xfId="0" applyNumberFormat="1" applyFont="1" applyBorder="1" applyAlignment="1">
      <alignment horizontal="center" vertical="center"/>
    </xf>
    <xf numFmtId="177" fontId="40" fillId="0" borderId="26" xfId="0" applyNumberFormat="1" applyFont="1" applyBorder="1" applyAlignment="1">
      <alignment horizontal="center" vertical="center"/>
    </xf>
    <xf numFmtId="177" fontId="40" fillId="0" borderId="83" xfId="0" applyNumberFormat="1" applyFont="1" applyBorder="1" applyAlignment="1">
      <alignment horizontal="center" vertical="center"/>
    </xf>
    <xf numFmtId="177" fontId="40" fillId="0" borderId="52" xfId="0" applyNumberFormat="1" applyFont="1" applyBorder="1" applyAlignment="1">
      <alignment horizontal="center" vertical="center"/>
    </xf>
    <xf numFmtId="177" fontId="40" fillId="0" borderId="51" xfId="0" applyNumberFormat="1" applyFont="1" applyBorder="1" applyAlignment="1">
      <alignment horizontal="center" vertical="center"/>
    </xf>
    <xf numFmtId="0" fontId="13" fillId="0" borderId="84" xfId="17" applyFont="1" applyBorder="1">
      <alignment vertical="center"/>
    </xf>
    <xf numFmtId="49" fontId="41" fillId="0" borderId="17" xfId="18" applyNumberFormat="1" applyFont="1" applyBorder="1" applyAlignment="1">
      <alignment horizontal="center" vertical="center"/>
    </xf>
    <xf numFmtId="0" fontId="13" fillId="0" borderId="17" xfId="17" applyFont="1" applyBorder="1">
      <alignment vertical="center"/>
    </xf>
    <xf numFmtId="0" fontId="13" fillId="0" borderId="85" xfId="17" applyFont="1" applyBorder="1">
      <alignment vertical="center"/>
    </xf>
    <xf numFmtId="0" fontId="47" fillId="0" borderId="45" xfId="17" applyFont="1" applyBorder="1" applyAlignment="1">
      <alignment horizontal="center" vertical="center"/>
    </xf>
    <xf numFmtId="0" fontId="47" fillId="0" borderId="48" xfId="17" applyFont="1" applyBorder="1" applyAlignment="1">
      <alignment horizontal="center" vertical="center"/>
    </xf>
    <xf numFmtId="177" fontId="47" fillId="6" borderId="49" xfId="17" applyNumberFormat="1" applyFont="1" applyFill="1" applyBorder="1">
      <alignment vertical="center"/>
    </xf>
    <xf numFmtId="177" fontId="47" fillId="6" borderId="45" xfId="17" applyNumberFormat="1" applyFont="1" applyFill="1" applyBorder="1">
      <alignment vertical="center"/>
    </xf>
    <xf numFmtId="41" fontId="47" fillId="6" borderId="45" xfId="25" applyFont="1" applyFill="1" applyBorder="1">
      <alignment vertical="center"/>
    </xf>
    <xf numFmtId="177" fontId="47" fillId="6" borderId="46" xfId="17" applyNumberFormat="1" applyFont="1" applyFill="1" applyBorder="1">
      <alignment vertical="center"/>
    </xf>
    <xf numFmtId="177" fontId="47" fillId="6" borderId="48" xfId="17" applyNumberFormat="1" applyFont="1" applyFill="1" applyBorder="1">
      <alignment vertical="center"/>
    </xf>
    <xf numFmtId="0" fontId="47" fillId="4" borderId="2" xfId="17" applyFont="1" applyFill="1" applyBorder="1" applyAlignment="1">
      <alignment horizontal="center" vertical="center"/>
    </xf>
    <xf numFmtId="0" fontId="47" fillId="0" borderId="1" xfId="17" applyFont="1" applyBorder="1" applyAlignment="1">
      <alignment horizontal="center" vertical="center"/>
    </xf>
    <xf numFmtId="0" fontId="47" fillId="0" borderId="22" xfId="17" applyFont="1" applyBorder="1" applyAlignment="1">
      <alignment horizontal="center" vertical="center"/>
    </xf>
    <xf numFmtId="177" fontId="47" fillId="6" borderId="50" xfId="17" applyNumberFormat="1" applyFont="1" applyFill="1" applyBorder="1">
      <alignment vertical="center"/>
    </xf>
    <xf numFmtId="177" fontId="47" fillId="6" borderId="1" xfId="17" applyNumberFormat="1" applyFont="1" applyFill="1" applyBorder="1">
      <alignment vertical="center"/>
    </xf>
    <xf numFmtId="41" fontId="47" fillId="6" borderId="1" xfId="25" applyFont="1" applyFill="1" applyBorder="1">
      <alignment vertical="center"/>
    </xf>
    <xf numFmtId="177" fontId="47" fillId="6" borderId="2" xfId="17" applyNumberFormat="1" applyFont="1" applyFill="1" applyBorder="1">
      <alignment vertical="center"/>
    </xf>
    <xf numFmtId="177" fontId="47" fillId="6" borderId="22" xfId="17" applyNumberFormat="1" applyFont="1" applyFill="1" applyBorder="1">
      <alignment vertical="center"/>
    </xf>
    <xf numFmtId="0" fontId="47" fillId="4" borderId="1" xfId="17" applyFont="1" applyFill="1" applyBorder="1" applyAlignment="1">
      <alignment horizontal="center" vertical="center"/>
    </xf>
    <xf numFmtId="0" fontId="47" fillId="4" borderId="4" xfId="17" applyFont="1" applyFill="1" applyBorder="1" applyAlignment="1">
      <alignment horizontal="center" vertical="center"/>
    </xf>
    <xf numFmtId="177" fontId="47" fillId="6" borderId="23" xfId="17" applyNumberFormat="1" applyFont="1" applyFill="1" applyBorder="1">
      <alignment vertical="center"/>
    </xf>
    <xf numFmtId="0" fontId="21" fillId="2" borderId="33" xfId="11" applyFont="1" applyFill="1" applyBorder="1" applyAlignment="1">
      <alignment horizontal="center" vertical="center"/>
    </xf>
    <xf numFmtId="0" fontId="24" fillId="9" borderId="1" xfId="17" applyFont="1" applyFill="1" applyBorder="1" applyAlignment="1">
      <alignment horizontal="center" vertical="center"/>
    </xf>
    <xf numFmtId="0" fontId="24" fillId="4" borderId="2" xfId="17" applyFont="1" applyFill="1" applyBorder="1" applyAlignment="1">
      <alignment horizontal="center" vertical="center"/>
    </xf>
    <xf numFmtId="0" fontId="49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50" fillId="12" borderId="1" xfId="0" applyFont="1" applyFill="1" applyBorder="1" applyAlignment="1">
      <alignment horizontal="center" vertical="center" wrapText="1" readingOrder="1"/>
    </xf>
    <xf numFmtId="177" fontId="49" fillId="13" borderId="1" xfId="0" applyNumberFormat="1" applyFont="1" applyFill="1" applyBorder="1">
      <alignment vertical="center"/>
    </xf>
    <xf numFmtId="177" fontId="49" fillId="13" borderId="1" xfId="25" applyNumberFormat="1" applyFont="1" applyFill="1" applyBorder="1">
      <alignment vertical="center"/>
    </xf>
    <xf numFmtId="177" fontId="0" fillId="0" borderId="1" xfId="25" applyNumberFormat="1" applyFont="1" applyBorder="1">
      <alignment vertical="center"/>
    </xf>
    <xf numFmtId="0" fontId="52" fillId="0" borderId="0" xfId="11" applyFont="1" applyAlignment="1">
      <alignment horizontal="center" vertical="center"/>
    </xf>
    <xf numFmtId="0" fontId="52" fillId="0" borderId="0" xfId="11" applyFont="1">
      <alignment vertical="center"/>
    </xf>
    <xf numFmtId="26" fontId="52" fillId="0" borderId="0" xfId="11" applyNumberFormat="1" applyFont="1">
      <alignment vertical="center"/>
    </xf>
    <xf numFmtId="6" fontId="49" fillId="13" borderId="1" xfId="46" applyNumberFormat="1" applyFont="1" applyFill="1" applyBorder="1">
      <alignment vertical="center"/>
    </xf>
    <xf numFmtId="0" fontId="54" fillId="0" borderId="0" xfId="48" applyFont="1" applyAlignment="1">
      <alignment vertical="center"/>
    </xf>
    <xf numFmtId="0" fontId="54" fillId="0" borderId="0" xfId="48" applyFont="1" applyAlignment="1">
      <alignment horizontal="center" vertical="center"/>
    </xf>
    <xf numFmtId="183" fontId="54" fillId="0" borderId="0" xfId="25" applyNumberFormat="1" applyFont="1" applyFill="1" applyAlignment="1">
      <alignment vertical="center"/>
    </xf>
    <xf numFmtId="41" fontId="54" fillId="0" borderId="0" xfId="25" applyFont="1" applyFill="1" applyAlignment="1">
      <alignment vertical="center"/>
    </xf>
    <xf numFmtId="183" fontId="55" fillId="7" borderId="1" xfId="25" applyNumberFormat="1" applyFont="1" applyFill="1" applyBorder="1" applyAlignment="1">
      <alignment horizontal="center" vertical="center"/>
    </xf>
    <xf numFmtId="0" fontId="55" fillId="7" borderId="1" xfId="48" applyFont="1" applyFill="1" applyBorder="1" applyAlignment="1">
      <alignment horizontal="center" vertical="center" wrapText="1"/>
    </xf>
    <xf numFmtId="0" fontId="55" fillId="7" borderId="1" xfId="48" applyFont="1" applyFill="1" applyBorder="1" applyAlignment="1">
      <alignment horizontal="center" vertical="center"/>
    </xf>
    <xf numFmtId="41" fontId="55" fillId="7" borderId="1" xfId="25" applyFont="1" applyFill="1" applyBorder="1" applyAlignment="1">
      <alignment horizontal="center" vertical="center"/>
    </xf>
    <xf numFmtId="41" fontId="55" fillId="5" borderId="1" xfId="25" applyFont="1" applyFill="1" applyBorder="1" applyAlignment="1">
      <alignment horizontal="center" vertical="center"/>
    </xf>
    <xf numFmtId="0" fontId="54" fillId="0" borderId="1" xfId="48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41" fontId="40" fillId="0" borderId="1" xfId="25" applyFont="1" applyBorder="1">
      <alignment vertical="center"/>
    </xf>
    <xf numFmtId="0" fontId="40" fillId="0" borderId="1" xfId="0" applyFont="1" applyBorder="1">
      <alignment vertical="center"/>
    </xf>
    <xf numFmtId="0" fontId="40" fillId="3" borderId="1" xfId="49" applyFont="1" applyFill="1" applyBorder="1" applyAlignment="1">
      <alignment horizontal="center" vertical="center"/>
    </xf>
    <xf numFmtId="0" fontId="40" fillId="3" borderId="1" xfId="48" applyFont="1" applyFill="1" applyBorder="1" applyAlignment="1">
      <alignment horizontal="center" vertical="center"/>
    </xf>
    <xf numFmtId="41" fontId="54" fillId="0" borderId="0" xfId="48" applyNumberFormat="1" applyFont="1" applyAlignment="1">
      <alignment vertical="center"/>
    </xf>
    <xf numFmtId="0" fontId="57" fillId="0" borderId="1" xfId="0" applyFont="1" applyBorder="1">
      <alignment vertical="center"/>
    </xf>
    <xf numFmtId="43" fontId="57" fillId="0" borderId="1" xfId="0" applyNumberFormat="1" applyFont="1" applyBorder="1">
      <alignment vertical="center"/>
    </xf>
    <xf numFmtId="41" fontId="57" fillId="0" borderId="1" xfId="0" applyNumberFormat="1" applyFont="1" applyBorder="1">
      <alignment vertical="center"/>
    </xf>
    <xf numFmtId="41" fontId="40" fillId="0" borderId="9" xfId="25" applyFont="1" applyBorder="1">
      <alignment vertical="center"/>
    </xf>
    <xf numFmtId="0" fontId="58" fillId="0" borderId="1" xfId="0" applyFont="1" applyBorder="1">
      <alignment vertical="center"/>
    </xf>
    <xf numFmtId="41" fontId="54" fillId="0" borderId="1" xfId="25" applyFont="1" applyFill="1" applyBorder="1" applyAlignment="1">
      <alignment vertical="center"/>
    </xf>
    <xf numFmtId="41" fontId="54" fillId="0" borderId="1" xfId="48" applyNumberFormat="1" applyFont="1" applyBorder="1" applyAlignment="1">
      <alignment vertical="center"/>
    </xf>
    <xf numFmtId="0" fontId="54" fillId="0" borderId="1" xfId="48" applyFont="1" applyBorder="1" applyAlignment="1">
      <alignment vertical="center"/>
    </xf>
    <xf numFmtId="183" fontId="54" fillId="0" borderId="1" xfId="25" applyNumberFormat="1" applyFont="1" applyFill="1" applyBorder="1" applyAlignment="1">
      <alignment vertical="center"/>
    </xf>
    <xf numFmtId="0" fontId="40" fillId="4" borderId="1" xfId="0" applyFont="1" applyFill="1" applyBorder="1">
      <alignment vertical="center"/>
    </xf>
    <xf numFmtId="0" fontId="49" fillId="0" borderId="0" xfId="0" applyFont="1">
      <alignment vertical="center"/>
    </xf>
    <xf numFmtId="0" fontId="5" fillId="0" borderId="0" xfId="0" applyFont="1">
      <alignment vertical="center"/>
    </xf>
    <xf numFmtId="0" fontId="34" fillId="4" borderId="1" xfId="0" applyFont="1" applyFill="1" applyBorder="1">
      <alignment vertical="center"/>
    </xf>
    <xf numFmtId="0" fontId="34" fillId="0" borderId="0" xfId="0" applyFont="1">
      <alignment vertical="center"/>
    </xf>
    <xf numFmtId="0" fontId="59" fillId="0" borderId="1" xfId="48" applyFont="1" applyBorder="1" applyAlignment="1">
      <alignment vertical="center"/>
    </xf>
    <xf numFmtId="0" fontId="59" fillId="0" borderId="1" xfId="48" applyFont="1" applyBorder="1" applyAlignment="1">
      <alignment horizontal="center" vertical="center"/>
    </xf>
    <xf numFmtId="183" fontId="59" fillId="0" borderId="1" xfId="25" applyNumberFormat="1" applyFont="1" applyFill="1" applyBorder="1" applyAlignment="1">
      <alignment vertical="center"/>
    </xf>
    <xf numFmtId="41" fontId="59" fillId="0" borderId="1" xfId="25" applyFont="1" applyFill="1" applyBorder="1" applyAlignment="1">
      <alignment vertical="center"/>
    </xf>
    <xf numFmtId="41" fontId="59" fillId="0" borderId="1" xfId="48" applyNumberFormat="1" applyFont="1" applyBorder="1" applyAlignment="1">
      <alignment vertical="center"/>
    </xf>
    <xf numFmtId="0" fontId="40" fillId="0" borderId="0" xfId="11" applyFont="1">
      <alignment vertical="center"/>
    </xf>
    <xf numFmtId="0" fontId="61" fillId="0" borderId="0" xfId="11" applyFont="1">
      <alignment vertical="center"/>
    </xf>
    <xf numFmtId="0" fontId="62" fillId="0" borderId="0" xfId="11" applyFont="1" applyAlignment="1">
      <alignment horizontal="center" vertical="center"/>
    </xf>
    <xf numFmtId="0" fontId="63" fillId="0" borderId="0" xfId="11" applyFont="1">
      <alignment vertical="center"/>
    </xf>
    <xf numFmtId="0" fontId="40" fillId="3" borderId="6" xfId="11" applyFont="1" applyFill="1" applyBorder="1" applyAlignment="1">
      <alignment horizontal="center" vertical="center"/>
    </xf>
    <xf numFmtId="0" fontId="40" fillId="3" borderId="6" xfId="11" applyFont="1" applyFill="1" applyBorder="1">
      <alignment vertical="center"/>
    </xf>
    <xf numFmtId="0" fontId="63" fillId="0" borderId="0" xfId="11" applyFont="1" applyAlignment="1">
      <alignment horizontal="right" vertical="center"/>
    </xf>
    <xf numFmtId="0" fontId="39" fillId="2" borderId="1" xfId="11" applyFont="1" applyFill="1" applyBorder="1" applyAlignment="1">
      <alignment horizontal="center" vertical="center"/>
    </xf>
    <xf numFmtId="0" fontId="39" fillId="2" borderId="9" xfId="11" applyFont="1" applyFill="1" applyBorder="1" applyAlignment="1">
      <alignment horizontal="center" vertical="center"/>
    </xf>
    <xf numFmtId="0" fontId="39" fillId="2" borderId="1" xfId="11" applyFont="1" applyFill="1" applyBorder="1" applyAlignment="1">
      <alignment horizontal="center" vertical="center" wrapText="1"/>
    </xf>
    <xf numFmtId="176" fontId="40" fillId="0" borderId="1" xfId="11" applyNumberFormat="1" applyFont="1" applyBorder="1" applyAlignment="1">
      <alignment horizontal="center" vertical="center"/>
    </xf>
    <xf numFmtId="42" fontId="40" fillId="0" borderId="1" xfId="25" applyNumberFormat="1" applyFont="1" applyBorder="1" applyAlignment="1">
      <alignment vertical="center"/>
    </xf>
    <xf numFmtId="3" fontId="64" fillId="0" borderId="0" xfId="0" applyNumberFormat="1" applyFont="1" applyAlignment="1">
      <alignment horizontal="right" vertical="center" readingOrder="1"/>
    </xf>
    <xf numFmtId="42" fontId="34" fillId="7" borderId="1" xfId="25" applyNumberFormat="1" applyFont="1" applyFill="1" applyBorder="1" applyAlignment="1">
      <alignment vertical="center"/>
    </xf>
    <xf numFmtId="0" fontId="34" fillId="0" borderId="0" xfId="11" applyFont="1" applyAlignment="1">
      <alignment horizontal="left" vertical="center"/>
    </xf>
    <xf numFmtId="0" fontId="34" fillId="0" borderId="0" xfId="11" applyFont="1" applyAlignment="1">
      <alignment horizontal="center" vertical="center"/>
    </xf>
    <xf numFmtId="0" fontId="5" fillId="0" borderId="0" xfId="11" applyFont="1">
      <alignment vertical="center"/>
    </xf>
    <xf numFmtId="0" fontId="65" fillId="0" borderId="0" xfId="0" quotePrefix="1" applyFont="1" applyAlignment="1">
      <alignment horizontal="left" vertical="center" readingOrder="1"/>
    </xf>
    <xf numFmtId="0" fontId="58" fillId="0" borderId="0" xfId="11" quotePrefix="1" applyFont="1" applyAlignment="1">
      <alignment horizontal="left" vertical="center"/>
    </xf>
    <xf numFmtId="42" fontId="40" fillId="0" borderId="0" xfId="11" applyNumberFormat="1" applyFont="1">
      <alignment vertical="center"/>
    </xf>
    <xf numFmtId="44" fontId="40" fillId="0" borderId="0" xfId="11" applyNumberFormat="1" applyFont="1">
      <alignment vertical="center"/>
    </xf>
    <xf numFmtId="185" fontId="40" fillId="0" borderId="1" xfId="11" applyNumberFormat="1" applyFont="1" applyBorder="1" applyAlignment="1">
      <alignment horizontal="center" vertical="center"/>
    </xf>
    <xf numFmtId="0" fontId="40" fillId="0" borderId="0" xfId="0" applyFont="1">
      <alignment vertical="center"/>
    </xf>
    <xf numFmtId="0" fontId="51" fillId="0" borderId="87" xfId="11" applyFont="1" applyBorder="1" applyAlignment="1">
      <alignment horizontal="center" vertical="center"/>
    </xf>
    <xf numFmtId="0" fontId="52" fillId="0" borderId="88" xfId="11" applyFont="1" applyBorder="1" applyAlignment="1">
      <alignment horizontal="center" vertical="center"/>
    </xf>
    <xf numFmtId="0" fontId="51" fillId="0" borderId="89" xfId="11" applyFont="1" applyBorder="1" applyAlignment="1">
      <alignment horizontal="center" vertical="center"/>
    </xf>
    <xf numFmtId="0" fontId="40" fillId="0" borderId="90" xfId="0" applyFont="1" applyBorder="1" applyAlignment="1">
      <alignment horizontal="center" vertical="center"/>
    </xf>
    <xf numFmtId="0" fontId="51" fillId="0" borderId="91" xfId="11" applyFont="1" applyBorder="1" applyAlignment="1">
      <alignment horizontal="center" vertical="center"/>
    </xf>
    <xf numFmtId="182" fontId="52" fillId="0" borderId="92" xfId="26" applyNumberFormat="1" applyFont="1" applyBorder="1" applyAlignment="1">
      <alignment horizontal="center" vertical="center"/>
    </xf>
    <xf numFmtId="0" fontId="40" fillId="0" borderId="86" xfId="0" applyFont="1" applyBorder="1">
      <alignment vertical="center"/>
    </xf>
    <xf numFmtId="184" fontId="52" fillId="0" borderId="0" xfId="5" applyNumberFormat="1" applyFont="1" applyAlignment="1">
      <alignment horizontal="right" vertical="center"/>
    </xf>
    <xf numFmtId="184" fontId="52" fillId="8" borderId="86" xfId="5" applyNumberFormat="1" applyFont="1" applyFill="1" applyBorder="1">
      <alignment vertical="center"/>
    </xf>
    <xf numFmtId="184" fontId="51" fillId="7" borderId="86" xfId="5" applyNumberFormat="1" applyFont="1" applyFill="1" applyBorder="1">
      <alignment vertical="center"/>
    </xf>
    <xf numFmtId="42" fontId="52" fillId="8" borderId="86" xfId="5" applyNumberFormat="1" applyFont="1" applyFill="1" applyBorder="1">
      <alignment vertical="center"/>
    </xf>
    <xf numFmtId="42" fontId="51" fillId="7" borderId="86" xfId="5" applyNumberFormat="1" applyFont="1" applyFill="1" applyBorder="1">
      <alignment vertical="center"/>
    </xf>
    <xf numFmtId="185" fontId="40" fillId="0" borderId="3" xfId="11" applyNumberFormat="1" applyFont="1" applyBorder="1" applyAlignment="1">
      <alignment horizontal="center" vertical="center"/>
    </xf>
    <xf numFmtId="42" fontId="40" fillId="0" borderId="9" xfId="25" applyNumberFormat="1" applyFont="1" applyBorder="1" applyAlignment="1">
      <alignment vertical="center"/>
    </xf>
    <xf numFmtId="0" fontId="40" fillId="0" borderId="1" xfId="1" applyFont="1" applyBorder="1" applyAlignment="1">
      <alignment horizontal="left" vertical="center" wrapText="1" indent="1"/>
    </xf>
    <xf numFmtId="42" fontId="40" fillId="8" borderId="1" xfId="25" applyNumberFormat="1" applyFont="1" applyFill="1" applyBorder="1" applyAlignment="1">
      <alignment vertical="center"/>
    </xf>
    <xf numFmtId="0" fontId="52" fillId="0" borderId="4" xfId="11" applyFont="1" applyBorder="1" applyAlignment="1">
      <alignment horizontal="left" vertical="center" wrapText="1" indent="1"/>
    </xf>
    <xf numFmtId="0" fontId="52" fillId="8" borderId="4" xfId="11" applyFont="1" applyFill="1" applyBorder="1" applyAlignment="1">
      <alignment horizontal="left" vertical="center" wrapText="1" indent="1"/>
    </xf>
    <xf numFmtId="0" fontId="51" fillId="7" borderId="1" xfId="11" quotePrefix="1" applyFont="1" applyFill="1" applyBorder="1" applyAlignment="1">
      <alignment horizontal="left" vertical="center" wrapText="1" indent="1"/>
    </xf>
    <xf numFmtId="0" fontId="52" fillId="0" borderId="1" xfId="11" applyFont="1" applyBorder="1" applyAlignment="1">
      <alignment horizontal="left" vertical="center" wrapText="1" indent="1"/>
    </xf>
    <xf numFmtId="0" fontId="34" fillId="14" borderId="86" xfId="0" applyFont="1" applyFill="1" applyBorder="1" applyAlignment="1">
      <alignment horizontal="center" vertical="center"/>
    </xf>
    <xf numFmtId="0" fontId="39" fillId="10" borderId="86" xfId="0" applyFont="1" applyFill="1" applyBorder="1" applyAlignment="1">
      <alignment horizontal="left" vertical="center" indent="3"/>
    </xf>
    <xf numFmtId="42" fontId="39" fillId="10" borderId="86" xfId="25" applyNumberFormat="1" applyFont="1" applyFill="1" applyBorder="1" applyAlignment="1">
      <alignment horizontal="left" vertical="center"/>
    </xf>
    <xf numFmtId="42" fontId="34" fillId="5" borderId="1" xfId="25" applyNumberFormat="1" applyFont="1" applyFill="1" applyBorder="1">
      <alignment vertical="center"/>
    </xf>
    <xf numFmtId="41" fontId="34" fillId="5" borderId="1" xfId="13" quotePrefix="1" applyFont="1" applyFill="1" applyBorder="1" applyAlignment="1">
      <alignment horizontal="left" vertical="center" indent="1"/>
    </xf>
    <xf numFmtId="176" fontId="40" fillId="0" borderId="9" xfId="11" applyNumberFormat="1" applyFont="1" applyBorder="1" applyAlignment="1">
      <alignment horizontal="center" vertical="center"/>
    </xf>
    <xf numFmtId="186" fontId="40" fillId="0" borderId="86" xfId="0" applyNumberFormat="1" applyFont="1" applyBorder="1">
      <alignment vertical="center"/>
    </xf>
    <xf numFmtId="0" fontId="40" fillId="0" borderId="86" xfId="1" applyFont="1" applyBorder="1" applyAlignment="1">
      <alignment horizontal="left" vertical="center" wrapText="1" indent="1"/>
    </xf>
    <xf numFmtId="0" fontId="40" fillId="0" borderId="24" xfId="1" applyFont="1" applyBorder="1" applyAlignment="1">
      <alignment horizontal="left" vertical="center" wrapText="1" indent="1"/>
    </xf>
    <xf numFmtId="176" fontId="40" fillId="0" borderId="30" xfId="11" applyNumberFormat="1" applyFont="1" applyBorder="1" applyAlignment="1">
      <alignment horizontal="center" vertical="center"/>
    </xf>
    <xf numFmtId="176" fontId="40" fillId="0" borderId="24" xfId="11" applyNumberFormat="1" applyFont="1" applyBorder="1" applyAlignment="1">
      <alignment horizontal="center" vertical="center"/>
    </xf>
    <xf numFmtId="42" fontId="40" fillId="0" borderId="24" xfId="25" applyNumberFormat="1" applyFont="1" applyBorder="1" applyAlignment="1">
      <alignment vertical="center"/>
    </xf>
    <xf numFmtId="0" fontId="40" fillId="0" borderId="0" xfId="1" applyFont="1" applyAlignment="1">
      <alignment horizontal="left" vertical="center" wrapText="1" indent="1"/>
    </xf>
    <xf numFmtId="185" fontId="40" fillId="0" borderId="0" xfId="11" applyNumberFormat="1" applyFont="1" applyAlignment="1">
      <alignment horizontal="center" vertical="center"/>
    </xf>
    <xf numFmtId="176" fontId="40" fillId="0" borderId="0" xfId="11" applyNumberFormat="1" applyFont="1" applyAlignment="1">
      <alignment horizontal="center" vertical="center"/>
    </xf>
    <xf numFmtId="42" fontId="40" fillId="0" borderId="0" xfId="25" applyNumberFormat="1" applyFont="1" applyBorder="1" applyAlignment="1">
      <alignment vertical="center"/>
    </xf>
    <xf numFmtId="176" fontId="40" fillId="0" borderId="3" xfId="11" applyNumberFormat="1" applyFont="1" applyBorder="1" applyAlignment="1">
      <alignment horizontal="center" vertical="center"/>
    </xf>
    <xf numFmtId="42" fontId="51" fillId="5" borderId="86" xfId="25" applyNumberFormat="1" applyFont="1" applyFill="1" applyBorder="1" applyAlignment="1">
      <alignment horizontal="left" vertical="center"/>
    </xf>
    <xf numFmtId="0" fontId="40" fillId="0" borderId="3" xfId="1" applyFont="1" applyBorder="1" applyAlignment="1">
      <alignment horizontal="left" vertical="center" wrapText="1" indent="1"/>
    </xf>
    <xf numFmtId="42" fontId="34" fillId="9" borderId="1" xfId="25" applyNumberFormat="1" applyFont="1" applyFill="1" applyBorder="1" applyAlignment="1">
      <alignment vertical="center"/>
    </xf>
    <xf numFmtId="0" fontId="51" fillId="9" borderId="4" xfId="11" applyFont="1" applyFill="1" applyBorder="1" applyAlignment="1">
      <alignment horizontal="left" vertical="center" wrapText="1" indent="1"/>
    </xf>
    <xf numFmtId="184" fontId="66" fillId="8" borderId="86" xfId="5" applyNumberFormat="1" applyFont="1" applyFill="1" applyBorder="1">
      <alignment vertical="center"/>
    </xf>
    <xf numFmtId="42" fontId="66" fillId="8" borderId="86" xfId="5" applyNumberFormat="1" applyFont="1" applyFill="1" applyBorder="1">
      <alignment vertical="center"/>
    </xf>
    <xf numFmtId="184" fontId="67" fillId="7" borderId="86" xfId="5" applyNumberFormat="1" applyFont="1" applyFill="1" applyBorder="1" applyAlignment="1">
      <alignment horizontal="right" vertical="center"/>
    </xf>
    <xf numFmtId="42" fontId="67" fillId="7" borderId="86" xfId="5" applyNumberFormat="1" applyFont="1" applyFill="1" applyBorder="1">
      <alignment vertical="center"/>
    </xf>
    <xf numFmtId="0" fontId="68" fillId="3" borderId="0" xfId="0" applyFont="1" applyFill="1" applyAlignment="1"/>
    <xf numFmtId="0" fontId="77" fillId="3" borderId="0" xfId="0" applyFont="1" applyFill="1" applyAlignment="1">
      <alignment horizontal="left" vertical="top"/>
    </xf>
    <xf numFmtId="0" fontId="71" fillId="3" borderId="0" xfId="1" applyFont="1" applyFill="1" applyAlignment="1">
      <alignment horizontal="right" vertical="center"/>
    </xf>
    <xf numFmtId="41" fontId="76" fillId="3" borderId="100" xfId="0" applyNumberFormat="1" applyFont="1" applyFill="1" applyBorder="1" applyAlignment="1">
      <alignment horizontal="center" vertical="center"/>
    </xf>
    <xf numFmtId="41" fontId="81" fillId="3" borderId="100" xfId="25" applyFont="1" applyFill="1" applyBorder="1" applyAlignment="1">
      <alignment horizontal="center" vertical="center" wrapText="1"/>
    </xf>
    <xf numFmtId="41" fontId="84" fillId="3" borderId="12" xfId="0" applyNumberFormat="1" applyFont="1" applyFill="1" applyBorder="1" applyAlignment="1">
      <alignment horizontal="center" vertical="center"/>
    </xf>
    <xf numFmtId="41" fontId="76" fillId="9" borderId="99" xfId="0" applyNumberFormat="1" applyFont="1" applyFill="1" applyBorder="1" applyAlignment="1">
      <alignment horizontal="center" vertical="center"/>
    </xf>
    <xf numFmtId="41" fontId="81" fillId="9" borderId="99" xfId="25" applyFont="1" applyFill="1" applyBorder="1" applyAlignment="1">
      <alignment horizontal="center" vertical="center" wrapText="1"/>
    </xf>
    <xf numFmtId="41" fontId="84" fillId="3" borderId="30" xfId="0" applyNumberFormat="1" applyFont="1" applyFill="1" applyBorder="1" applyAlignment="1">
      <alignment horizontal="center" vertical="center"/>
    </xf>
    <xf numFmtId="41" fontId="76" fillId="3" borderId="101" xfId="0" applyNumberFormat="1" applyFont="1" applyFill="1" applyBorder="1" applyAlignment="1">
      <alignment horizontal="center" vertical="center"/>
    </xf>
    <xf numFmtId="41" fontId="81" fillId="3" borderId="101" xfId="25" applyFont="1" applyFill="1" applyBorder="1" applyAlignment="1">
      <alignment horizontal="center" vertical="center" wrapText="1"/>
    </xf>
    <xf numFmtId="41" fontId="76" fillId="3" borderId="99" xfId="0" applyNumberFormat="1" applyFont="1" applyFill="1" applyBorder="1" applyAlignment="1">
      <alignment horizontal="center" vertical="center"/>
    </xf>
    <xf numFmtId="41" fontId="81" fillId="3" borderId="99" xfId="25" applyFont="1" applyFill="1" applyBorder="1" applyAlignment="1">
      <alignment horizontal="center" vertical="center" wrapText="1"/>
    </xf>
    <xf numFmtId="0" fontId="71" fillId="3" borderId="0" xfId="0" applyFont="1" applyFill="1" applyAlignment="1"/>
    <xf numFmtId="0" fontId="87" fillId="15" borderId="1" xfId="100" applyFont="1" applyFill="1" applyBorder="1" applyAlignment="1">
      <alignment horizontal="center" vertical="center" wrapText="1"/>
    </xf>
    <xf numFmtId="0" fontId="82" fillId="11" borderId="103" xfId="1" applyFont="1" applyFill="1" applyBorder="1" applyAlignment="1">
      <alignment horizontal="center" vertical="center" wrapText="1"/>
    </xf>
    <xf numFmtId="0" fontId="82" fillId="11" borderId="102" xfId="1" applyFont="1" applyFill="1" applyBorder="1" applyAlignment="1">
      <alignment horizontal="center" vertical="center" wrapText="1"/>
    </xf>
    <xf numFmtId="0" fontId="87" fillId="15" borderId="0" xfId="100" applyFont="1" applyFill="1" applyAlignment="1">
      <alignment horizontal="center" vertical="center" wrapText="1"/>
    </xf>
    <xf numFmtId="49" fontId="82" fillId="0" borderId="0" xfId="1" applyNumberFormat="1" applyFont="1" applyAlignment="1">
      <alignment horizontal="left" vertical="center" wrapText="1" indent="1"/>
    </xf>
    <xf numFmtId="0" fontId="82" fillId="11" borderId="105" xfId="1" applyFont="1" applyFill="1" applyBorder="1" applyAlignment="1">
      <alignment horizontal="center" vertical="center" wrapText="1"/>
    </xf>
    <xf numFmtId="49" fontId="82" fillId="0" borderId="108" xfId="1" applyNumberFormat="1" applyFont="1" applyBorder="1" applyAlignment="1">
      <alignment horizontal="left" vertical="center" wrapText="1" indent="1"/>
    </xf>
    <xf numFmtId="49" fontId="82" fillId="0" borderId="107" xfId="1" applyNumberFormat="1" applyFont="1" applyBorder="1" applyAlignment="1">
      <alignment horizontal="left" vertical="center" wrapText="1" indent="1"/>
    </xf>
    <xf numFmtId="41" fontId="80" fillId="3" borderId="28" xfId="0" applyNumberFormat="1" applyFont="1" applyFill="1" applyBorder="1" applyAlignment="1">
      <alignment horizontal="center" vertical="center"/>
    </xf>
    <xf numFmtId="181" fontId="52" fillId="0" borderId="90" xfId="25" applyNumberFormat="1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52" fillId="0" borderId="0" xfId="11" applyFont="1" applyAlignment="1">
      <alignment horizontal="left" vertical="center"/>
    </xf>
    <xf numFmtId="0" fontId="35" fillId="0" borderId="0" xfId="0" applyFont="1">
      <alignment vertical="center"/>
    </xf>
    <xf numFmtId="0" fontId="40" fillId="0" borderId="4" xfId="1" applyFont="1" applyBorder="1" applyAlignment="1">
      <alignment horizontal="center" vertical="center" wrapText="1"/>
    </xf>
    <xf numFmtId="0" fontId="40" fillId="0" borderId="9" xfId="11" applyFont="1" applyBorder="1" applyAlignment="1">
      <alignment horizontal="left" vertical="center" indent="1"/>
    </xf>
    <xf numFmtId="0" fontId="0" fillId="0" borderId="0" xfId="0" applyAlignment="1">
      <alignment vertical="center" wrapText="1"/>
    </xf>
    <xf numFmtId="0" fontId="40" fillId="0" borderId="30" xfId="1" applyFont="1" applyBorder="1" applyAlignment="1">
      <alignment horizontal="left" vertical="center" wrapText="1" indent="1"/>
    </xf>
    <xf numFmtId="0" fontId="40" fillId="0" borderId="9" xfId="1" applyFont="1" applyBorder="1" applyAlignment="1">
      <alignment horizontal="left" vertical="center" wrapText="1" indent="1"/>
    </xf>
    <xf numFmtId="0" fontId="40" fillId="0" borderId="2" xfId="11" applyFont="1" applyBorder="1" applyAlignment="1">
      <alignment horizontal="left" vertical="center" indent="1"/>
    </xf>
    <xf numFmtId="0" fontId="40" fillId="0" borderId="9" xfId="11" applyFont="1" applyBorder="1" applyAlignment="1">
      <alignment horizontal="left" vertical="center" indent="1"/>
    </xf>
    <xf numFmtId="0" fontId="40" fillId="0" borderId="4" xfId="1" applyFont="1" applyBorder="1" applyAlignment="1">
      <alignment horizontal="center" vertical="center" wrapText="1"/>
    </xf>
    <xf numFmtId="0" fontId="40" fillId="0" borderId="10" xfId="1" applyFont="1" applyBorder="1" applyAlignment="1">
      <alignment horizontal="center" vertical="center" wrapText="1"/>
    </xf>
    <xf numFmtId="0" fontId="40" fillId="0" borderId="24" xfId="1" applyFont="1" applyBorder="1" applyAlignment="1">
      <alignment horizontal="center" vertical="center" wrapText="1"/>
    </xf>
    <xf numFmtId="0" fontId="51" fillId="7" borderId="13" xfId="11" applyFont="1" applyFill="1" applyBorder="1" applyAlignment="1">
      <alignment horizontal="center" vertical="center"/>
    </xf>
    <xf numFmtId="0" fontId="51" fillId="7" borderId="29" xfId="11" applyFont="1" applyFill="1" applyBorder="1" applyAlignment="1">
      <alignment horizontal="center" vertical="center"/>
    </xf>
    <xf numFmtId="0" fontId="51" fillId="7" borderId="30" xfId="11" applyFont="1" applyFill="1" applyBorder="1" applyAlignment="1">
      <alignment horizontal="center" vertical="center"/>
    </xf>
    <xf numFmtId="0" fontId="34" fillId="5" borderId="2" xfId="11" applyFont="1" applyFill="1" applyBorder="1" applyAlignment="1">
      <alignment horizontal="center" vertical="center"/>
    </xf>
    <xf numFmtId="0" fontId="34" fillId="5" borderId="3" xfId="11" applyFont="1" applyFill="1" applyBorder="1" applyAlignment="1">
      <alignment horizontal="center" vertical="center"/>
    </xf>
    <xf numFmtId="0" fontId="34" fillId="5" borderId="9" xfId="11" applyFont="1" applyFill="1" applyBorder="1" applyAlignment="1">
      <alignment horizontal="center" vertical="center"/>
    </xf>
    <xf numFmtId="0" fontId="40" fillId="8" borderId="2" xfId="1" applyFont="1" applyFill="1" applyBorder="1" applyAlignment="1">
      <alignment horizontal="center" vertical="center" wrapText="1"/>
    </xf>
    <xf numFmtId="0" fontId="0" fillId="8" borderId="3" xfId="0" applyFill="1" applyBorder="1">
      <alignment vertical="center"/>
    </xf>
    <xf numFmtId="0" fontId="0" fillId="8" borderId="9" xfId="0" applyFill="1" applyBorder="1">
      <alignment vertical="center"/>
    </xf>
    <xf numFmtId="0" fontId="34" fillId="9" borderId="13" xfId="1" applyFont="1" applyFill="1" applyBorder="1" applyAlignment="1">
      <alignment horizontal="center" vertical="center" wrapText="1"/>
    </xf>
    <xf numFmtId="0" fontId="34" fillId="9" borderId="29" xfId="1" applyFont="1" applyFill="1" applyBorder="1" applyAlignment="1">
      <alignment horizontal="center" vertical="center" wrapText="1"/>
    </xf>
    <xf numFmtId="0" fontId="34" fillId="9" borderId="3" xfId="1" applyFont="1" applyFill="1" applyBorder="1" applyAlignment="1">
      <alignment horizontal="center" vertical="center" wrapText="1"/>
    </xf>
    <xf numFmtId="0" fontId="34" fillId="9" borderId="9" xfId="1" applyFont="1" applyFill="1" applyBorder="1" applyAlignment="1">
      <alignment horizontal="center" vertical="center" wrapText="1"/>
    </xf>
    <xf numFmtId="0" fontId="51" fillId="7" borderId="4" xfId="11" applyFont="1" applyFill="1" applyBorder="1" applyAlignment="1">
      <alignment horizontal="center" vertical="center" wrapText="1"/>
    </xf>
    <xf numFmtId="0" fontId="51" fillId="7" borderId="10" xfId="11" applyFont="1" applyFill="1" applyBorder="1" applyAlignment="1">
      <alignment horizontal="center" vertical="center" wrapText="1"/>
    </xf>
    <xf numFmtId="0" fontId="34" fillId="9" borderId="2" xfId="1" applyFont="1" applyFill="1" applyBorder="1" applyAlignment="1">
      <alignment horizontal="center" vertical="center" wrapText="1"/>
    </xf>
    <xf numFmtId="185" fontId="40" fillId="0" borderId="2" xfId="11" applyNumberFormat="1" applyFont="1" applyBorder="1" applyAlignment="1">
      <alignment horizontal="center" vertical="center"/>
    </xf>
    <xf numFmtId="185" fontId="40" fillId="0" borderId="9" xfId="11" applyNumberFormat="1" applyFont="1" applyBorder="1" applyAlignment="1">
      <alignment horizontal="center" vertical="center"/>
    </xf>
    <xf numFmtId="0" fontId="60" fillId="0" borderId="0" xfId="11" applyFont="1" applyAlignment="1">
      <alignment horizontal="center" vertical="center"/>
    </xf>
    <xf numFmtId="0" fontId="40" fillId="3" borderId="5" xfId="11" applyFont="1" applyFill="1" applyBorder="1" applyAlignment="1">
      <alignment horizontal="center" vertical="center"/>
    </xf>
    <xf numFmtId="0" fontId="40" fillId="3" borderId="7" xfId="11" applyFont="1" applyFill="1" applyBorder="1" applyAlignment="1">
      <alignment horizontal="center" vertical="center"/>
    </xf>
    <xf numFmtId="0" fontId="40" fillId="3" borderId="8" xfId="11" applyFont="1" applyFill="1" applyBorder="1" applyAlignment="1">
      <alignment horizontal="center" vertical="center"/>
    </xf>
    <xf numFmtId="0" fontId="39" fillId="2" borderId="2" xfId="11" applyFont="1" applyFill="1" applyBorder="1" applyAlignment="1">
      <alignment horizontal="center" vertical="center"/>
    </xf>
    <xf numFmtId="0" fontId="39" fillId="2" borderId="3" xfId="11" applyFont="1" applyFill="1" applyBorder="1" applyAlignment="1">
      <alignment horizontal="center" vertical="center"/>
    </xf>
    <xf numFmtId="0" fontId="39" fillId="2" borderId="9" xfId="11" applyFont="1" applyFill="1" applyBorder="1" applyAlignment="1">
      <alignment horizontal="center" vertical="center"/>
    </xf>
    <xf numFmtId="0" fontId="51" fillId="7" borderId="11" xfId="11" applyFont="1" applyFill="1" applyBorder="1" applyAlignment="1">
      <alignment horizontal="center" vertical="center" wrapText="1"/>
    </xf>
    <xf numFmtId="0" fontId="40" fillId="8" borderId="3" xfId="1" applyFont="1" applyFill="1" applyBorder="1" applyAlignment="1">
      <alignment horizontal="center" vertical="center" wrapText="1"/>
    </xf>
    <xf numFmtId="0" fontId="40" fillId="8" borderId="9" xfId="1" applyFont="1" applyFill="1" applyBorder="1" applyAlignment="1">
      <alignment horizontal="center" vertical="center" wrapText="1"/>
    </xf>
    <xf numFmtId="0" fontId="40" fillId="8" borderId="2" xfId="11" applyFont="1" applyFill="1" applyBorder="1" applyAlignment="1">
      <alignment horizontal="center" vertical="center"/>
    </xf>
    <xf numFmtId="0" fontId="40" fillId="8" borderId="3" xfId="11" applyFont="1" applyFill="1" applyBorder="1" applyAlignment="1">
      <alignment horizontal="center" vertical="center"/>
    </xf>
    <xf numFmtId="0" fontId="40" fillId="8" borderId="58" xfId="11" applyFont="1" applyFill="1" applyBorder="1" applyAlignment="1">
      <alignment horizontal="center" vertical="center"/>
    </xf>
    <xf numFmtId="0" fontId="40" fillId="8" borderId="28" xfId="11" applyFont="1" applyFill="1" applyBorder="1" applyAlignment="1">
      <alignment horizontal="center" vertical="center"/>
    </xf>
    <xf numFmtId="0" fontId="40" fillId="0" borderId="1" xfId="1" applyFont="1" applyBorder="1" applyAlignment="1">
      <alignment horizontal="center" vertical="center" wrapText="1"/>
    </xf>
    <xf numFmtId="0" fontId="40" fillId="0" borderId="1" xfId="1" applyFont="1" applyBorder="1" applyAlignment="1">
      <alignment horizontal="left" vertical="center" wrapText="1" indent="1"/>
    </xf>
    <xf numFmtId="0" fontId="34" fillId="14" borderId="93" xfId="0" applyFont="1" applyFill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34" fillId="8" borderId="109" xfId="0" applyFont="1" applyFill="1" applyBorder="1" applyAlignment="1">
      <alignment horizontal="center" vertical="center"/>
    </xf>
    <xf numFmtId="0" fontId="34" fillId="8" borderId="110" xfId="0" applyFont="1" applyFill="1" applyBorder="1" applyAlignment="1">
      <alignment horizontal="center" vertical="center"/>
    </xf>
    <xf numFmtId="0" fontId="40" fillId="7" borderId="93" xfId="0" applyFont="1" applyFill="1" applyBorder="1" applyAlignment="1">
      <alignment horizontal="center" vertical="center"/>
    </xf>
    <xf numFmtId="0" fontId="40" fillId="7" borderId="94" xfId="0" applyFont="1" applyFill="1" applyBorder="1" applyAlignment="1">
      <alignment horizontal="center" vertical="center"/>
    </xf>
    <xf numFmtId="0" fontId="40" fillId="7" borderId="95" xfId="0" applyFont="1" applyFill="1" applyBorder="1" applyAlignment="1">
      <alignment horizontal="center" vertical="center"/>
    </xf>
    <xf numFmtId="0" fontId="40" fillId="0" borderId="86" xfId="1" applyFont="1" applyBorder="1" applyAlignment="1">
      <alignment horizontal="center" vertical="center" wrapText="1"/>
    </xf>
    <xf numFmtId="0" fontId="39" fillId="10" borderId="93" xfId="0" applyFont="1" applyFill="1" applyBorder="1" applyAlignment="1">
      <alignment horizontal="center" vertical="center"/>
    </xf>
    <xf numFmtId="0" fontId="39" fillId="10" borderId="94" xfId="0" applyFont="1" applyFill="1" applyBorder="1" applyAlignment="1">
      <alignment horizontal="center" vertical="center"/>
    </xf>
    <xf numFmtId="0" fontId="39" fillId="10" borderId="95" xfId="0" applyFont="1" applyFill="1" applyBorder="1" applyAlignment="1">
      <alignment horizontal="center" vertical="center"/>
    </xf>
    <xf numFmtId="0" fontId="51" fillId="5" borderId="93" xfId="0" applyFont="1" applyFill="1" applyBorder="1" applyAlignment="1">
      <alignment horizontal="center" vertical="center"/>
    </xf>
    <xf numFmtId="0" fontId="51" fillId="5" borderId="94" xfId="0" applyFont="1" applyFill="1" applyBorder="1" applyAlignment="1">
      <alignment horizontal="center" vertical="center"/>
    </xf>
    <xf numFmtId="0" fontId="51" fillId="5" borderId="95" xfId="0" applyFont="1" applyFill="1" applyBorder="1" applyAlignment="1">
      <alignment horizontal="center" vertical="center"/>
    </xf>
    <xf numFmtId="0" fontId="40" fillId="8" borderId="86" xfId="0" applyFont="1" applyFill="1" applyBorder="1" applyAlignment="1">
      <alignment horizontal="center" vertical="center"/>
    </xf>
    <xf numFmtId="0" fontId="40" fillId="0" borderId="86" xfId="11" applyFont="1" applyBorder="1" applyAlignment="1">
      <alignment horizontal="left" vertical="center" indent="1"/>
    </xf>
    <xf numFmtId="0" fontId="40" fillId="0" borderId="86" xfId="1" applyFont="1" applyBorder="1" applyAlignment="1">
      <alignment horizontal="left" vertical="center" wrapText="1" indent="1"/>
    </xf>
    <xf numFmtId="0" fontId="87" fillId="15" borderId="11" xfId="100" applyFont="1" applyFill="1" applyBorder="1" applyAlignment="1">
      <alignment horizontal="center" vertical="center" wrapText="1"/>
    </xf>
    <xf numFmtId="0" fontId="87" fillId="15" borderId="0" xfId="100" applyFont="1" applyFill="1" applyAlignment="1">
      <alignment horizontal="center" vertical="center" wrapText="1"/>
    </xf>
    <xf numFmtId="0" fontId="69" fillId="3" borderId="0" xfId="0" quotePrefix="1" applyFont="1" applyFill="1" applyAlignment="1">
      <alignment horizontal="center" vertical="center"/>
    </xf>
    <xf numFmtId="0" fontId="82" fillId="11" borderId="28" xfId="1" applyFont="1" applyFill="1" applyBorder="1" applyAlignment="1">
      <alignment horizontal="center" vertical="center" wrapText="1"/>
    </xf>
    <xf numFmtId="0" fontId="82" fillId="11" borderId="12" xfId="1" applyFont="1" applyFill="1" applyBorder="1" applyAlignment="1">
      <alignment horizontal="center" vertical="center" wrapText="1"/>
    </xf>
    <xf numFmtId="0" fontId="82" fillId="11" borderId="104" xfId="1" applyFont="1" applyFill="1" applyBorder="1" applyAlignment="1">
      <alignment horizontal="center" vertical="center" wrapText="1"/>
    </xf>
    <xf numFmtId="0" fontId="82" fillId="0" borderId="11" xfId="1" applyFont="1" applyBorder="1" applyAlignment="1">
      <alignment horizontal="center" vertical="center" wrapText="1"/>
    </xf>
    <xf numFmtId="0" fontId="82" fillId="0" borderId="0" xfId="1" applyFont="1" applyAlignment="1">
      <alignment horizontal="center" vertical="center" wrapText="1"/>
    </xf>
    <xf numFmtId="0" fontId="82" fillId="0" borderId="106" xfId="1" applyFont="1" applyBorder="1" applyAlignment="1">
      <alignment horizontal="center" vertical="center" wrapText="1"/>
    </xf>
    <xf numFmtId="0" fontId="82" fillId="0" borderId="107" xfId="1" applyFont="1" applyBorder="1" applyAlignment="1">
      <alignment horizontal="center" vertical="center" wrapText="1"/>
    </xf>
    <xf numFmtId="0" fontId="82" fillId="3" borderId="14" xfId="25" applyNumberFormat="1" applyFont="1" applyFill="1" applyBorder="1" applyAlignment="1">
      <alignment horizontal="left" vertical="center" wrapText="1"/>
    </xf>
    <xf numFmtId="0" fontId="82" fillId="3" borderId="11" xfId="25" applyNumberFormat="1" applyFont="1" applyFill="1" applyBorder="1" applyAlignment="1">
      <alignment horizontal="left" vertical="center" wrapText="1"/>
    </xf>
    <xf numFmtId="0" fontId="82" fillId="3" borderId="13" xfId="25" applyNumberFormat="1" applyFont="1" applyFill="1" applyBorder="1" applyAlignment="1">
      <alignment horizontal="left" vertical="center" wrapText="1"/>
    </xf>
    <xf numFmtId="0" fontId="73" fillId="13" borderId="96" xfId="0" applyFont="1" applyFill="1" applyBorder="1" applyAlignment="1">
      <alignment horizontal="center" vertical="center"/>
    </xf>
    <xf numFmtId="0" fontId="73" fillId="13" borderId="98" xfId="0" applyFont="1" applyFill="1" applyBorder="1" applyAlignment="1">
      <alignment horizontal="center" vertical="center"/>
    </xf>
    <xf numFmtId="0" fontId="11" fillId="13" borderId="97" xfId="0" applyFont="1" applyFill="1" applyBorder="1" applyAlignment="1">
      <alignment horizontal="center" vertical="center" wrapText="1"/>
    </xf>
    <xf numFmtId="0" fontId="73" fillId="13" borderId="13" xfId="0" applyFont="1" applyFill="1" applyBorder="1" applyAlignment="1">
      <alignment horizontal="center" vertical="center"/>
    </xf>
    <xf numFmtId="0" fontId="74" fillId="13" borderId="33" xfId="99" applyFont="1" applyFill="1" applyBorder="1" applyAlignment="1">
      <alignment horizontal="center" vertical="center" wrapText="1"/>
    </xf>
    <xf numFmtId="0" fontId="74" fillId="13" borderId="46" xfId="99" applyFont="1" applyFill="1" applyBorder="1" applyAlignment="1">
      <alignment horizontal="center" vertical="center" wrapText="1"/>
    </xf>
    <xf numFmtId="0" fontId="21" fillId="2" borderId="33" xfId="11" applyFont="1" applyFill="1" applyBorder="1" applyAlignment="1">
      <alignment horizontal="center" vertical="center"/>
    </xf>
    <xf numFmtId="0" fontId="21" fillId="2" borderId="34" xfId="11" applyFont="1" applyFill="1" applyBorder="1" applyAlignment="1">
      <alignment horizontal="center" vertical="center"/>
    </xf>
    <xf numFmtId="0" fontId="23" fillId="6" borderId="15" xfId="17" applyFont="1" applyFill="1" applyBorder="1" applyAlignment="1">
      <alignment horizontal="center" vertical="center"/>
    </xf>
    <xf numFmtId="0" fontId="23" fillId="6" borderId="16" xfId="17" applyFont="1" applyFill="1" applyBorder="1" applyAlignment="1">
      <alignment horizontal="center" vertical="center"/>
    </xf>
    <xf numFmtId="0" fontId="23" fillId="9" borderId="45" xfId="17" applyFont="1" applyFill="1" applyBorder="1" applyAlignment="1">
      <alignment horizontal="center" vertical="center"/>
    </xf>
    <xf numFmtId="0" fontId="23" fillId="9" borderId="1" xfId="17" applyFont="1" applyFill="1" applyBorder="1" applyAlignment="1">
      <alignment horizontal="center" vertical="center"/>
    </xf>
    <xf numFmtId="49" fontId="47" fillId="4" borderId="46" xfId="17" applyNumberFormat="1" applyFont="1" applyFill="1" applyBorder="1" applyAlignment="1">
      <alignment horizontal="center" vertical="center"/>
    </xf>
    <xf numFmtId="49" fontId="47" fillId="4" borderId="47" xfId="17" applyNumberFormat="1" applyFont="1" applyFill="1" applyBorder="1" applyAlignment="1">
      <alignment horizontal="center" vertical="center"/>
    </xf>
    <xf numFmtId="42" fontId="24" fillId="0" borderId="45" xfId="14" applyFont="1" applyBorder="1" applyAlignment="1">
      <alignment horizontal="center" vertical="center"/>
    </xf>
    <xf numFmtId="42" fontId="24" fillId="0" borderId="1" xfId="14" applyFont="1" applyBorder="1" applyAlignment="1">
      <alignment horizontal="center" vertical="center"/>
    </xf>
    <xf numFmtId="0" fontId="23" fillId="9" borderId="4" xfId="17" applyFont="1" applyFill="1" applyBorder="1" applyAlignment="1">
      <alignment horizontal="center" vertical="center"/>
    </xf>
    <xf numFmtId="0" fontId="23" fillId="9" borderId="10" xfId="17" applyFont="1" applyFill="1" applyBorder="1" applyAlignment="1">
      <alignment horizontal="center" vertical="center"/>
    </xf>
    <xf numFmtId="49" fontId="24" fillId="4" borderId="13" xfId="17" applyNumberFormat="1" applyFont="1" applyFill="1" applyBorder="1" applyAlignment="1">
      <alignment horizontal="center" vertical="center"/>
    </xf>
    <xf numFmtId="49" fontId="24" fillId="4" borderId="29" xfId="17" applyNumberFormat="1" applyFont="1" applyFill="1" applyBorder="1" applyAlignment="1">
      <alignment horizontal="center" vertical="center"/>
    </xf>
    <xf numFmtId="42" fontId="24" fillId="0" borderId="4" xfId="14" applyFont="1" applyBorder="1" applyAlignment="1">
      <alignment horizontal="center" vertical="center"/>
    </xf>
    <xf numFmtId="42" fontId="24" fillId="0" borderId="52" xfId="14" applyFont="1" applyBorder="1" applyAlignment="1">
      <alignment horizontal="center" vertical="center"/>
    </xf>
    <xf numFmtId="42" fontId="23" fillId="0" borderId="45" xfId="14" applyFont="1" applyBorder="1" applyAlignment="1">
      <alignment horizontal="center" vertical="center"/>
    </xf>
    <xf numFmtId="42" fontId="23" fillId="0" borderId="1" xfId="14" applyFont="1" applyBorder="1" applyAlignment="1">
      <alignment horizontal="center" vertical="center"/>
    </xf>
    <xf numFmtId="0" fontId="24" fillId="0" borderId="1" xfId="17" applyFont="1" applyBorder="1" applyAlignment="1">
      <alignment horizontal="center" vertical="center"/>
    </xf>
    <xf numFmtId="0" fontId="24" fillId="0" borderId="45" xfId="17" applyFont="1" applyBorder="1" applyAlignment="1">
      <alignment horizontal="center" vertical="center"/>
    </xf>
    <xf numFmtId="0" fontId="24" fillId="4" borderId="14" xfId="17" applyFont="1" applyFill="1" applyBorder="1" applyAlignment="1">
      <alignment horizontal="center" vertical="center"/>
    </xf>
    <xf numFmtId="0" fontId="24" fillId="4" borderId="28" xfId="17" applyFont="1" applyFill="1" applyBorder="1" applyAlignment="1">
      <alignment horizontal="center" vertical="center"/>
    </xf>
    <xf numFmtId="0" fontId="23" fillId="5" borderId="55" xfId="17" applyFont="1" applyFill="1" applyBorder="1" applyAlignment="1">
      <alignment horizontal="right" vertical="center" indent="1"/>
    </xf>
    <xf numFmtId="0" fontId="23" fillId="5" borderId="31" xfId="17" applyFont="1" applyFill="1" applyBorder="1" applyAlignment="1">
      <alignment horizontal="right" vertical="center" indent="1"/>
    </xf>
    <xf numFmtId="42" fontId="23" fillId="0" borderId="4" xfId="14" applyFont="1" applyBorder="1" applyAlignment="1">
      <alignment horizontal="center" vertical="center"/>
    </xf>
    <xf numFmtId="42" fontId="23" fillId="0" borderId="52" xfId="14" applyFont="1" applyBorder="1" applyAlignment="1">
      <alignment horizontal="center" vertical="center"/>
    </xf>
    <xf numFmtId="0" fontId="23" fillId="9" borderId="53" xfId="17" applyFont="1" applyFill="1" applyBorder="1" applyAlignment="1">
      <alignment horizontal="center" vertical="center"/>
    </xf>
    <xf numFmtId="0" fontId="23" fillId="9" borderId="40" xfId="17" applyFont="1" applyFill="1" applyBorder="1" applyAlignment="1">
      <alignment horizontal="center" vertical="center"/>
    </xf>
    <xf numFmtId="0" fontId="23" fillId="9" borderId="43" xfId="17" applyFont="1" applyFill="1" applyBorder="1" applyAlignment="1">
      <alignment horizontal="center" vertical="center"/>
    </xf>
    <xf numFmtId="0" fontId="23" fillId="9" borderId="12" xfId="17" applyFont="1" applyFill="1" applyBorder="1" applyAlignment="1">
      <alignment horizontal="center" vertical="center"/>
    </xf>
    <xf numFmtId="0" fontId="24" fillId="4" borderId="46" xfId="18" applyFont="1" applyFill="1" applyBorder="1" applyAlignment="1">
      <alignment horizontal="center" vertical="center"/>
    </xf>
    <xf numFmtId="0" fontId="24" fillId="4" borderId="47" xfId="18" applyFont="1" applyFill="1" applyBorder="1" applyAlignment="1">
      <alignment horizontal="center" vertical="center"/>
    </xf>
    <xf numFmtId="42" fontId="24" fillId="0" borderId="39" xfId="14" applyFont="1" applyBorder="1" applyAlignment="1">
      <alignment horizontal="center" vertical="center"/>
    </xf>
    <xf numFmtId="42" fontId="24" fillId="0" borderId="10" xfId="14" applyFont="1" applyBorder="1" applyAlignment="1">
      <alignment horizontal="center" vertical="center"/>
    </xf>
    <xf numFmtId="0" fontId="24" fillId="0" borderId="39" xfId="17" applyFont="1" applyBorder="1" applyAlignment="1">
      <alignment horizontal="center" vertical="center"/>
    </xf>
    <xf numFmtId="0" fontId="24" fillId="0" borderId="10" xfId="17" applyFont="1" applyBorder="1" applyAlignment="1">
      <alignment horizontal="center" vertical="center"/>
    </xf>
    <xf numFmtId="42" fontId="23" fillId="0" borderId="39" xfId="14" applyFont="1" applyBorder="1" applyAlignment="1">
      <alignment horizontal="center" vertical="center"/>
    </xf>
    <xf numFmtId="42" fontId="23" fillId="0" borderId="10" xfId="14" applyFont="1" applyBorder="1" applyAlignment="1">
      <alignment horizontal="center" vertical="center"/>
    </xf>
    <xf numFmtId="0" fontId="24" fillId="9" borderId="1" xfId="17" applyFont="1" applyFill="1" applyBorder="1" applyAlignment="1">
      <alignment horizontal="center" vertical="center"/>
    </xf>
    <xf numFmtId="0" fontId="24" fillId="9" borderId="4" xfId="17" applyFont="1" applyFill="1" applyBorder="1" applyAlignment="1">
      <alignment horizontal="center" vertical="center"/>
    </xf>
    <xf numFmtId="0" fontId="24" fillId="4" borderId="2" xfId="17" applyFont="1" applyFill="1" applyBorder="1" applyAlignment="1">
      <alignment horizontal="center" vertical="center"/>
    </xf>
    <xf numFmtId="0" fontId="24" fillId="4" borderId="9" xfId="17" applyFont="1" applyFill="1" applyBorder="1" applyAlignment="1">
      <alignment horizontal="center" vertical="center"/>
    </xf>
    <xf numFmtId="0" fontId="24" fillId="0" borderId="4" xfId="17" applyFont="1" applyBorder="1" applyAlignment="1">
      <alignment horizontal="center" vertical="center"/>
    </xf>
    <xf numFmtId="0" fontId="24" fillId="0" borderId="52" xfId="17" applyFont="1" applyBorder="1" applyAlignment="1">
      <alignment horizontal="center" vertical="center"/>
    </xf>
    <xf numFmtId="0" fontId="34" fillId="11" borderId="1" xfId="17" applyFont="1" applyFill="1" applyBorder="1" applyAlignment="1">
      <alignment horizontal="center" vertical="center"/>
    </xf>
    <xf numFmtId="14" fontId="31" fillId="8" borderId="27" xfId="18" applyNumberFormat="1" applyFont="1" applyFill="1" applyBorder="1" applyAlignment="1">
      <alignment horizontal="center" vertical="center"/>
    </xf>
    <xf numFmtId="14" fontId="32" fillId="8" borderId="27" xfId="18" applyNumberFormat="1" applyFont="1" applyFill="1" applyBorder="1" applyAlignment="1">
      <alignment horizontal="center" vertical="center"/>
    </xf>
    <xf numFmtId="14" fontId="32" fillId="8" borderId="0" xfId="18" applyNumberFormat="1" applyFont="1" applyFill="1" applyAlignment="1">
      <alignment horizontal="center" vertical="center"/>
    </xf>
    <xf numFmtId="180" fontId="40" fillId="0" borderId="64" xfId="23" applyNumberFormat="1" applyFont="1" applyBorder="1" applyAlignment="1">
      <alignment horizontal="center" vertical="center"/>
    </xf>
    <xf numFmtId="180" fontId="40" fillId="0" borderId="67" xfId="23" applyNumberFormat="1" applyFont="1" applyBorder="1" applyAlignment="1">
      <alignment horizontal="center" vertical="center"/>
    </xf>
    <xf numFmtId="180" fontId="40" fillId="0" borderId="70" xfId="23" applyNumberFormat="1" applyFont="1" applyBorder="1" applyAlignment="1">
      <alignment horizontal="center" vertical="center"/>
    </xf>
    <xf numFmtId="180" fontId="35" fillId="0" borderId="0" xfId="23" applyNumberFormat="1" applyFont="1" applyFill="1" applyBorder="1" applyAlignment="1">
      <alignment horizontal="center" vertical="center"/>
    </xf>
    <xf numFmtId="0" fontId="40" fillId="0" borderId="1" xfId="17" applyFont="1" applyBorder="1" applyAlignment="1">
      <alignment horizontal="center" vertical="center"/>
    </xf>
    <xf numFmtId="0" fontId="39" fillId="10" borderId="4" xfId="17" applyFont="1" applyFill="1" applyBorder="1" applyAlignment="1">
      <alignment horizontal="center" vertical="center"/>
    </xf>
    <xf numFmtId="0" fontId="39" fillId="10" borderId="24" xfId="17" applyFont="1" applyFill="1" applyBorder="1" applyAlignment="1">
      <alignment horizontal="center" vertical="center"/>
    </xf>
    <xf numFmtId="0" fontId="39" fillId="10" borderId="2" xfId="17" applyFont="1" applyFill="1" applyBorder="1" applyAlignment="1">
      <alignment horizontal="center" vertical="center"/>
    </xf>
    <xf numFmtId="0" fontId="39" fillId="10" borderId="3" xfId="17" applyFont="1" applyFill="1" applyBorder="1" applyAlignment="1">
      <alignment horizontal="center" vertical="center"/>
    </xf>
    <xf numFmtId="0" fontId="46" fillId="10" borderId="80" xfId="17" applyFont="1" applyFill="1" applyBorder="1" applyAlignment="1">
      <alignment horizontal="center" vertical="center"/>
    </xf>
    <xf numFmtId="0" fontId="46" fillId="10" borderId="47" xfId="17" applyFont="1" applyFill="1" applyBorder="1" applyAlignment="1">
      <alignment horizontal="center" vertical="center"/>
    </xf>
    <xf numFmtId="0" fontId="46" fillId="10" borderId="81" xfId="17" applyFont="1" applyFill="1" applyBorder="1" applyAlignment="1">
      <alignment horizontal="center" vertical="center"/>
    </xf>
    <xf numFmtId="0" fontId="55" fillId="7" borderId="1" xfId="48" applyFont="1" applyFill="1" applyBorder="1" applyAlignment="1">
      <alignment horizontal="center" vertical="center"/>
    </xf>
    <xf numFmtId="41" fontId="55" fillId="5" borderId="1" xfId="25" applyFont="1" applyFill="1" applyBorder="1" applyAlignment="1">
      <alignment horizontal="center" vertical="center"/>
    </xf>
    <xf numFmtId="41" fontId="55" fillId="7" borderId="1" xfId="25" applyFont="1" applyFill="1" applyBorder="1" applyAlignment="1">
      <alignment horizontal="center" vertical="center"/>
    </xf>
  </cellXfs>
  <cellStyles count="101">
    <cellStyle name="백분율" xfId="26" builtinId="5"/>
    <cellStyle name="백분율 2" xfId="9" xr:uid="{00000000-0005-0000-0000-000001000000}"/>
    <cellStyle name="백분율 3" xfId="23" xr:uid="{00000000-0005-0000-0000-000002000000}"/>
    <cellStyle name="백분율 3 2" xfId="59" xr:uid="{20993C60-EF00-4E22-B300-2F46DE70B9F1}"/>
    <cellStyle name="쉼표 [0]" xfId="25" builtinId="6"/>
    <cellStyle name="쉼표 [0] 10 24" xfId="58" xr:uid="{3A141FF1-1422-49CA-9C9C-B358192344C7}"/>
    <cellStyle name="쉼표 [0] 10 24 2" xfId="53" xr:uid="{F961DA50-3DC5-4C26-8B35-3E558405AEC6}"/>
    <cellStyle name="쉼표 [0] 10 24 2 2" xfId="90" xr:uid="{DD58FF83-AE80-4EF2-95C2-D1FA16A5AD22}"/>
    <cellStyle name="쉼표 [0] 10 24 3" xfId="95" xr:uid="{512EC3A9-71F8-46F7-816F-B44126DD4ABA}"/>
    <cellStyle name="쉼표 [0] 2" xfId="10" xr:uid="{00000000-0005-0000-0000-000004000000}"/>
    <cellStyle name="쉼표 [0] 2 10" xfId="2" xr:uid="{00000000-0005-0000-0000-000005000000}"/>
    <cellStyle name="쉼표 [0] 2 10 2" xfId="29" xr:uid="{8CB53CA4-D56F-48ED-89A6-EE74437F4DAA}"/>
    <cellStyle name="쉼표 [0] 2 10 2 2" xfId="71" xr:uid="{71AD351E-0991-46BF-BB95-7444288941ED}"/>
    <cellStyle name="쉼표 [0] 2 10 3" xfId="40" xr:uid="{57B0A04F-6AB7-438F-8A90-E6C4AF05FC4C}"/>
    <cellStyle name="쉼표 [0] 2 10 3 2" xfId="82" xr:uid="{22EC111B-F7C1-4F6A-A215-7D19F069EF87}"/>
    <cellStyle name="쉼표 [0] 2 10 4" xfId="63" xr:uid="{EECBD6CC-1571-42FE-B012-BFD885766C8C}"/>
    <cellStyle name="쉼표 [0] 2 2" xfId="12" xr:uid="{00000000-0005-0000-0000-000006000000}"/>
    <cellStyle name="쉼표 [0] 2 2 18" xfId="60" xr:uid="{DB4A4811-748B-43F9-863B-5153399ED2DD}"/>
    <cellStyle name="쉼표 [0] 2 2 18 2" xfId="55" xr:uid="{7533BD75-E3BA-4AF1-AEDF-C2D8B3272F61}"/>
    <cellStyle name="쉼표 [0] 2 2 18 2 2" xfId="92" xr:uid="{C9BEE760-BF79-4C36-98BD-54709E1124A5}"/>
    <cellStyle name="쉼표 [0] 2 2 18 3" xfId="96" xr:uid="{87A037A1-51C9-4883-ADE0-32ABD7EAEABF}"/>
    <cellStyle name="쉼표 [0] 2 2 2" xfId="13" xr:uid="{00000000-0005-0000-0000-000007000000}"/>
    <cellStyle name="쉼표 [0] 2 2 2 2" xfId="32" xr:uid="{BC01AB81-FED6-411A-B17D-E982CCE3EE80}"/>
    <cellStyle name="쉼표 [0] 2 2 2 2 2" xfId="74" xr:uid="{DF13FF0C-88B7-4C5D-8B2F-62795CC153BF}"/>
    <cellStyle name="쉼표 [0] 2 2 2 3" xfId="43" xr:uid="{A3EC8817-33EA-4213-B764-A1B9E56E9D38}"/>
    <cellStyle name="쉼표 [0] 2 2 2 3 2" xfId="85" xr:uid="{937C7D51-CA93-4FD3-B11E-3D72994ECFC0}"/>
    <cellStyle name="쉼표 [0] 2 2 2 4" xfId="50" xr:uid="{DE81E006-D473-41EA-AA64-B44644B7AFCD}"/>
    <cellStyle name="쉼표 [0] 2 2 2 5" xfId="66" xr:uid="{5C9601AF-166E-4C3F-814B-F8EEEFE928B8}"/>
    <cellStyle name="쉼표 [0] 2 2 3" xfId="31" xr:uid="{A5F27AB1-5013-4CFB-A73E-47E38C3A65A4}"/>
    <cellStyle name="쉼표 [0] 2 2 3 2" xfId="73" xr:uid="{732175A7-EB64-4C79-9897-8CC6E6E140BD}"/>
    <cellStyle name="쉼표 [0] 2 2 4" xfId="42" xr:uid="{3B486E13-0C5A-45BD-A99A-4989B8F3D1F2}"/>
    <cellStyle name="쉼표 [0] 2 2 4 2" xfId="84" xr:uid="{2BCAA17C-410B-416B-82E8-E929AB2DD530}"/>
    <cellStyle name="쉼표 [0] 2 2 5" xfId="65" xr:uid="{FD1DBE6B-C981-4CBA-9B65-6C19F4AF43F5}"/>
    <cellStyle name="쉼표 [0] 2 3" xfId="28" xr:uid="{56E7F301-F0A4-4915-9729-C35B0DF0F848}"/>
    <cellStyle name="쉼표 [0] 2 3 2" xfId="39" xr:uid="{84F9201A-E02B-40D8-BE61-47ECE5788508}"/>
    <cellStyle name="쉼표 [0] 2 3 2 2" xfId="81" xr:uid="{AEAC9991-3AD4-44BD-A8F2-268ECC65327E}"/>
    <cellStyle name="쉼표 [0] 2 3 3" xfId="47" xr:uid="{92018B20-F154-4FF7-952F-F5F4304EC5B1}"/>
    <cellStyle name="쉼표 [0] 2 3 3 2" xfId="89" xr:uid="{0A54C2E9-643E-4DFD-9715-480BF78BD2F7}"/>
    <cellStyle name="쉼표 [0] 2 3 4" xfId="70" xr:uid="{90261DA4-2A0A-4B01-AF55-F4D86A78F4CD}"/>
    <cellStyle name="쉼표 [0] 2 4" xfId="30" xr:uid="{8A57E733-4676-4AB8-BFB3-F6F106B33C46}"/>
    <cellStyle name="쉼표 [0] 2 4 2" xfId="72" xr:uid="{F23DFC51-82BD-4AE6-A89E-87B95D893160}"/>
    <cellStyle name="쉼표 [0] 2 5" xfId="41" xr:uid="{62121F35-1136-49FB-B02F-4FACEC6E1CF0}"/>
    <cellStyle name="쉼표 [0] 2 5 2" xfId="83" xr:uid="{1F6BF6F4-7AE7-4D68-B17E-78366514B977}"/>
    <cellStyle name="쉼표 [0] 2 6" xfId="64" xr:uid="{63D134D2-386A-4C5C-883F-9BC24186E0A7}"/>
    <cellStyle name="쉼표 [0] 3" xfId="20" xr:uid="{00000000-0005-0000-0000-000008000000}"/>
    <cellStyle name="쉼표 [0] 3 2" xfId="35" xr:uid="{37827134-348C-49BF-BD6D-BBC9FB6C976E}"/>
    <cellStyle name="쉼표 [0] 3 2 2" xfId="62" xr:uid="{C111D3D0-05D1-4A33-8D2D-AD3C44DA3C2C}"/>
    <cellStyle name="쉼표 [0] 3 2 2 2" xfId="56" xr:uid="{AB04FC09-3450-4FED-887D-C2A8C6BA8F62}"/>
    <cellStyle name="쉼표 [0] 3 2 2 2 2" xfId="93" xr:uid="{BFC35A1D-760A-499F-92A1-6480FA849359}"/>
    <cellStyle name="쉼표 [0] 3 2 2 3" xfId="98" xr:uid="{7309AE86-9447-4663-B2C5-EFDD9D3B12E2}"/>
    <cellStyle name="쉼표 [0] 3 2 3" xfId="77" xr:uid="{9D3422B4-4C08-4AA8-BF74-3954A29359ED}"/>
    <cellStyle name="쉼표 [0] 3 3" xfId="45" xr:uid="{FC2A30D1-4C63-4060-88B9-DB594C1DE6A0}"/>
    <cellStyle name="쉼표 [0] 3 3 2" xfId="87" xr:uid="{CCF88C12-21A5-4B96-90BF-2430B4A7A8D6}"/>
    <cellStyle name="쉼표 [0] 3 4" xfId="61" xr:uid="{24789982-CA92-49D1-AB16-6C9253D45F3E}"/>
    <cellStyle name="쉼표 [0] 3 4 2" xfId="54" xr:uid="{7F2413F1-A4DE-4E8E-96D1-F844EF094997}"/>
    <cellStyle name="쉼표 [0] 3 4 2 2" xfId="91" xr:uid="{D506FF56-68CE-4F01-AE06-A827468AACE1}"/>
    <cellStyle name="쉼표 [0] 3 4 3" xfId="97" xr:uid="{140E55AC-1502-4111-BE6D-23131A2EADC3}"/>
    <cellStyle name="쉼표 [0] 3 5" xfId="68" xr:uid="{F6011AF1-1462-4267-8B9C-452E2A998BC7}"/>
    <cellStyle name="쉼표 [0] 4" xfId="24" xr:uid="{00000000-0005-0000-0000-000009000000}"/>
    <cellStyle name="쉼표 [0] 4 2" xfId="37" xr:uid="{42CB5E12-D80C-464A-A204-39541C1FE327}"/>
    <cellStyle name="쉼표 [0] 4 2 2" xfId="79" xr:uid="{54974A27-3227-4573-8E35-75577BC53A5A}"/>
    <cellStyle name="쉼표 [0] 5" xfId="38" xr:uid="{A5BC1DDF-BA7F-475E-8B42-7399440F9AA5}"/>
    <cellStyle name="쉼표 [0] 5 2" xfId="80" xr:uid="{17E8C476-EFB8-42FF-8AB3-A9609216471C}"/>
    <cellStyle name="쉼표 [0] 6" xfId="46" xr:uid="{FCA003C8-781D-46B0-9946-AA4D757EC1B7}"/>
    <cellStyle name="쉼표 [0] 6 2" xfId="88" xr:uid="{6D670DD0-A80E-4C51-BC00-07BAEF1F5A72}"/>
    <cellStyle name="쉼표 [0] 7" xfId="51" xr:uid="{2450C72B-966F-48DD-A045-582F870E68BE}"/>
    <cellStyle name="쉼표 [0] 8" xfId="57" xr:uid="{6534B303-42EE-4A55-B9D0-01EEC64113D8}"/>
    <cellStyle name="쉼표 [0] 8 2" xfId="94" xr:uid="{A52817EE-49C0-4748-BCF8-1DCB71B3B3EC}"/>
    <cellStyle name="쉼표 [0] 9" xfId="69" xr:uid="{A6029807-6043-4697-894E-0A36157B9CFB}"/>
    <cellStyle name="통화 [0]" xfId="14" builtinId="7"/>
    <cellStyle name="통화 [0] 2" xfId="19" xr:uid="{00000000-0005-0000-0000-00000B000000}"/>
    <cellStyle name="통화 [0] 2 2" xfId="22" xr:uid="{00000000-0005-0000-0000-00000C000000}"/>
    <cellStyle name="통화 [0] 2 2 2" xfId="36" xr:uid="{03E9531F-2A90-4488-ACFF-6D25B1BF4C61}"/>
    <cellStyle name="통화 [0] 2 2 2 2" xfId="78" xr:uid="{AD0BE4D1-20F6-44D2-A09E-1CB4F885D99A}"/>
    <cellStyle name="통화 [0] 2 3" xfId="34" xr:uid="{1140C2BD-1378-4F07-9A9E-519AF89954CA}"/>
    <cellStyle name="통화 [0] 2 3 2" xfId="76" xr:uid="{96A81CB3-18B7-4107-BD3D-0D591CC79B7E}"/>
    <cellStyle name="통화 [0] 3" xfId="33" xr:uid="{9D99F341-4671-4575-BBD2-2C89E4081819}"/>
    <cellStyle name="통화 [0] 3 2" xfId="75" xr:uid="{C9680F28-8F4B-4540-8643-B0A6E31A414D}"/>
    <cellStyle name="통화 [0] 4" xfId="44" xr:uid="{064F9E5F-8DCF-43F6-9E97-4362C16813E6}"/>
    <cellStyle name="통화 [0] 4 2" xfId="86" xr:uid="{B875F614-7128-4839-B4A1-3CAE488967E0}"/>
    <cellStyle name="통화 [0] 5" xfId="67" xr:uid="{032DFDD5-DE13-4922-B9FE-CB71C0A515A6}"/>
    <cellStyle name="표준" xfId="0" builtinId="0"/>
    <cellStyle name="표준 2" xfId="4" xr:uid="{00000000-0005-0000-0000-00000E000000}"/>
    <cellStyle name="표준 2 10 5" xfId="52" xr:uid="{A9D9CF0C-F6CB-4047-8756-7DD642E1E822}"/>
    <cellStyle name="표준 2 2" xfId="1" xr:uid="{00000000-0005-0000-0000-00000F000000}"/>
    <cellStyle name="표준 2 2 2" xfId="6" xr:uid="{00000000-0005-0000-0000-000010000000}"/>
    <cellStyle name="표준 2 3" xfId="7" xr:uid="{00000000-0005-0000-0000-000011000000}"/>
    <cellStyle name="표준 2 4" xfId="18" xr:uid="{00000000-0005-0000-0000-000012000000}"/>
    <cellStyle name="표준 2 5" xfId="27" xr:uid="{00000000-0005-0000-0000-000013000000}"/>
    <cellStyle name="표준 2 6" xfId="48" xr:uid="{759288D5-C933-42BE-98A2-4F5759A61D08}"/>
    <cellStyle name="표준 3" xfId="8" xr:uid="{00000000-0005-0000-0000-000014000000}"/>
    <cellStyle name="표준 3 2" xfId="11" xr:uid="{00000000-0005-0000-0000-000015000000}"/>
    <cellStyle name="표준 3 2 2" xfId="21" xr:uid="{00000000-0005-0000-0000-000016000000}"/>
    <cellStyle name="표준 3 4" xfId="16" xr:uid="{00000000-0005-0000-0000-000017000000}"/>
    <cellStyle name="표준 4" xfId="17" xr:uid="{00000000-0005-0000-0000-000018000000}"/>
    <cellStyle name="표준 4 2" xfId="3" xr:uid="{00000000-0005-0000-0000-000019000000}"/>
    <cellStyle name="표준 4 2 2" xfId="5" xr:uid="{00000000-0005-0000-0000-00001A000000}"/>
    <cellStyle name="표준 4 3" xfId="15" xr:uid="{00000000-0005-0000-0000-00001B000000}"/>
    <cellStyle name="표준 5" xfId="49" xr:uid="{EE625394-2D95-4BDE-AD4C-A0D4329D39FF}"/>
    <cellStyle name="표준 51" xfId="100" xr:uid="{2780864B-E734-4F1D-91A3-2B13E77E3A41}"/>
    <cellStyle name="표준_Sheet1" xfId="99" xr:uid="{A6318989-3AF6-442D-84E8-3F35BB22B4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6.xml"/><Relationship Id="rId21" Type="http://schemas.openxmlformats.org/officeDocument/2006/relationships/externalLink" Target="externalLinks/externalLink11.xml"/><Relationship Id="rId42" Type="http://schemas.openxmlformats.org/officeDocument/2006/relationships/externalLink" Target="externalLinks/externalLink32.xml"/><Relationship Id="rId47" Type="http://schemas.openxmlformats.org/officeDocument/2006/relationships/externalLink" Target="externalLinks/externalLink37.xml"/><Relationship Id="rId63" Type="http://schemas.openxmlformats.org/officeDocument/2006/relationships/externalLink" Target="externalLinks/externalLink53.xml"/><Relationship Id="rId68" Type="http://schemas.openxmlformats.org/officeDocument/2006/relationships/externalLink" Target="externalLinks/externalLink58.xml"/><Relationship Id="rId84" Type="http://schemas.openxmlformats.org/officeDocument/2006/relationships/externalLink" Target="externalLinks/externalLink74.xml"/><Relationship Id="rId89" Type="http://schemas.openxmlformats.org/officeDocument/2006/relationships/externalLink" Target="externalLinks/externalLink79.xml"/><Relationship Id="rId112" Type="http://schemas.openxmlformats.org/officeDocument/2006/relationships/calcChain" Target="calcChain.xml"/><Relationship Id="rId16" Type="http://schemas.openxmlformats.org/officeDocument/2006/relationships/externalLink" Target="externalLinks/externalLink6.xml"/><Relationship Id="rId107" Type="http://schemas.openxmlformats.org/officeDocument/2006/relationships/externalLink" Target="externalLinks/externalLink97.xml"/><Relationship Id="rId11" Type="http://schemas.openxmlformats.org/officeDocument/2006/relationships/externalLink" Target="externalLinks/externalLink1.xml"/><Relationship Id="rId32" Type="http://schemas.openxmlformats.org/officeDocument/2006/relationships/externalLink" Target="externalLinks/externalLink22.xml"/><Relationship Id="rId37" Type="http://schemas.openxmlformats.org/officeDocument/2006/relationships/externalLink" Target="externalLinks/externalLink27.xml"/><Relationship Id="rId53" Type="http://schemas.openxmlformats.org/officeDocument/2006/relationships/externalLink" Target="externalLinks/externalLink43.xml"/><Relationship Id="rId58" Type="http://schemas.openxmlformats.org/officeDocument/2006/relationships/externalLink" Target="externalLinks/externalLink48.xml"/><Relationship Id="rId74" Type="http://schemas.openxmlformats.org/officeDocument/2006/relationships/externalLink" Target="externalLinks/externalLink64.xml"/><Relationship Id="rId79" Type="http://schemas.openxmlformats.org/officeDocument/2006/relationships/externalLink" Target="externalLinks/externalLink69.xml"/><Relationship Id="rId102" Type="http://schemas.openxmlformats.org/officeDocument/2006/relationships/externalLink" Target="externalLinks/externalLink92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0.xml"/><Relationship Id="rId95" Type="http://schemas.openxmlformats.org/officeDocument/2006/relationships/externalLink" Target="externalLinks/externalLink85.xml"/><Relationship Id="rId22" Type="http://schemas.openxmlformats.org/officeDocument/2006/relationships/externalLink" Target="externalLinks/externalLink12.xml"/><Relationship Id="rId27" Type="http://schemas.openxmlformats.org/officeDocument/2006/relationships/externalLink" Target="externalLinks/externalLink17.xml"/><Relationship Id="rId43" Type="http://schemas.openxmlformats.org/officeDocument/2006/relationships/externalLink" Target="externalLinks/externalLink33.xml"/><Relationship Id="rId48" Type="http://schemas.openxmlformats.org/officeDocument/2006/relationships/externalLink" Target="externalLinks/externalLink38.xml"/><Relationship Id="rId64" Type="http://schemas.openxmlformats.org/officeDocument/2006/relationships/externalLink" Target="externalLinks/externalLink54.xml"/><Relationship Id="rId69" Type="http://schemas.openxmlformats.org/officeDocument/2006/relationships/externalLink" Target="externalLinks/externalLink59.xml"/><Relationship Id="rId113" Type="http://schemas.openxmlformats.org/officeDocument/2006/relationships/customXml" Target="../customXml/item1.xml"/><Relationship Id="rId80" Type="http://schemas.openxmlformats.org/officeDocument/2006/relationships/externalLink" Target="externalLinks/externalLink70.xml"/><Relationship Id="rId85" Type="http://schemas.openxmlformats.org/officeDocument/2006/relationships/externalLink" Target="externalLinks/externalLink75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33" Type="http://schemas.openxmlformats.org/officeDocument/2006/relationships/externalLink" Target="externalLinks/externalLink23.xml"/><Relationship Id="rId38" Type="http://schemas.openxmlformats.org/officeDocument/2006/relationships/externalLink" Target="externalLinks/externalLink28.xml"/><Relationship Id="rId59" Type="http://schemas.openxmlformats.org/officeDocument/2006/relationships/externalLink" Target="externalLinks/externalLink49.xml"/><Relationship Id="rId103" Type="http://schemas.openxmlformats.org/officeDocument/2006/relationships/externalLink" Target="externalLinks/externalLink93.xml"/><Relationship Id="rId108" Type="http://schemas.openxmlformats.org/officeDocument/2006/relationships/theme" Target="theme/theme1.xml"/><Relationship Id="rId54" Type="http://schemas.openxmlformats.org/officeDocument/2006/relationships/externalLink" Target="externalLinks/externalLink44.xml"/><Relationship Id="rId70" Type="http://schemas.openxmlformats.org/officeDocument/2006/relationships/externalLink" Target="externalLinks/externalLink60.xml"/><Relationship Id="rId75" Type="http://schemas.openxmlformats.org/officeDocument/2006/relationships/externalLink" Target="externalLinks/externalLink65.xml"/><Relationship Id="rId91" Type="http://schemas.openxmlformats.org/officeDocument/2006/relationships/externalLink" Target="externalLinks/externalLink81.xml"/><Relationship Id="rId96" Type="http://schemas.openxmlformats.org/officeDocument/2006/relationships/externalLink" Target="externalLinks/externalLink8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28" Type="http://schemas.openxmlformats.org/officeDocument/2006/relationships/externalLink" Target="externalLinks/externalLink18.xml"/><Relationship Id="rId36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39.xml"/><Relationship Id="rId57" Type="http://schemas.openxmlformats.org/officeDocument/2006/relationships/externalLink" Target="externalLinks/externalLink47.xml"/><Relationship Id="rId106" Type="http://schemas.openxmlformats.org/officeDocument/2006/relationships/externalLink" Target="externalLinks/externalLink96.xml"/><Relationship Id="rId114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1.xml"/><Relationship Id="rId44" Type="http://schemas.openxmlformats.org/officeDocument/2006/relationships/externalLink" Target="externalLinks/externalLink34.xml"/><Relationship Id="rId52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0.xml"/><Relationship Id="rId65" Type="http://schemas.openxmlformats.org/officeDocument/2006/relationships/externalLink" Target="externalLinks/externalLink55.xml"/><Relationship Id="rId73" Type="http://schemas.openxmlformats.org/officeDocument/2006/relationships/externalLink" Target="externalLinks/externalLink63.xml"/><Relationship Id="rId78" Type="http://schemas.openxmlformats.org/officeDocument/2006/relationships/externalLink" Target="externalLinks/externalLink68.xml"/><Relationship Id="rId81" Type="http://schemas.openxmlformats.org/officeDocument/2006/relationships/externalLink" Target="externalLinks/externalLink71.xml"/><Relationship Id="rId86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84.xml"/><Relationship Id="rId99" Type="http://schemas.openxmlformats.org/officeDocument/2006/relationships/externalLink" Target="externalLinks/externalLink89.xml"/><Relationship Id="rId101" Type="http://schemas.openxmlformats.org/officeDocument/2006/relationships/externalLink" Target="externalLinks/externalLink9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39" Type="http://schemas.openxmlformats.org/officeDocument/2006/relationships/externalLink" Target="externalLinks/externalLink29.xml"/><Relationship Id="rId109" Type="http://schemas.openxmlformats.org/officeDocument/2006/relationships/connections" Target="connections.xml"/><Relationship Id="rId34" Type="http://schemas.openxmlformats.org/officeDocument/2006/relationships/externalLink" Target="externalLinks/externalLink24.xml"/><Relationship Id="rId50" Type="http://schemas.openxmlformats.org/officeDocument/2006/relationships/externalLink" Target="externalLinks/externalLink40.xml"/><Relationship Id="rId55" Type="http://schemas.openxmlformats.org/officeDocument/2006/relationships/externalLink" Target="externalLinks/externalLink45.xml"/><Relationship Id="rId76" Type="http://schemas.openxmlformats.org/officeDocument/2006/relationships/externalLink" Target="externalLinks/externalLink66.xml"/><Relationship Id="rId97" Type="http://schemas.openxmlformats.org/officeDocument/2006/relationships/externalLink" Target="externalLinks/externalLink87.xml"/><Relationship Id="rId104" Type="http://schemas.openxmlformats.org/officeDocument/2006/relationships/externalLink" Target="externalLinks/externalLink9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1.xml"/><Relationship Id="rId92" Type="http://schemas.openxmlformats.org/officeDocument/2006/relationships/externalLink" Target="externalLinks/externalLink82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9.xml"/><Relationship Id="rId24" Type="http://schemas.openxmlformats.org/officeDocument/2006/relationships/externalLink" Target="externalLinks/externalLink14.xml"/><Relationship Id="rId40" Type="http://schemas.openxmlformats.org/officeDocument/2006/relationships/externalLink" Target="externalLinks/externalLink30.xml"/><Relationship Id="rId45" Type="http://schemas.openxmlformats.org/officeDocument/2006/relationships/externalLink" Target="externalLinks/externalLink35.xml"/><Relationship Id="rId66" Type="http://schemas.openxmlformats.org/officeDocument/2006/relationships/externalLink" Target="externalLinks/externalLink56.xml"/><Relationship Id="rId87" Type="http://schemas.openxmlformats.org/officeDocument/2006/relationships/externalLink" Target="externalLinks/externalLink77.xml"/><Relationship Id="rId110" Type="http://schemas.openxmlformats.org/officeDocument/2006/relationships/styles" Target="styles.xml"/><Relationship Id="rId115" Type="http://schemas.openxmlformats.org/officeDocument/2006/relationships/customXml" Target="../customXml/item3.xml"/><Relationship Id="rId61" Type="http://schemas.openxmlformats.org/officeDocument/2006/relationships/externalLink" Target="externalLinks/externalLink51.xml"/><Relationship Id="rId82" Type="http://schemas.openxmlformats.org/officeDocument/2006/relationships/externalLink" Target="externalLinks/externalLink72.xml"/><Relationship Id="rId19" Type="http://schemas.openxmlformats.org/officeDocument/2006/relationships/externalLink" Target="externalLinks/externalLink9.xml"/><Relationship Id="rId14" Type="http://schemas.openxmlformats.org/officeDocument/2006/relationships/externalLink" Target="externalLinks/externalLink4.xml"/><Relationship Id="rId30" Type="http://schemas.openxmlformats.org/officeDocument/2006/relationships/externalLink" Target="externalLinks/externalLink20.xml"/><Relationship Id="rId35" Type="http://schemas.openxmlformats.org/officeDocument/2006/relationships/externalLink" Target="externalLinks/externalLink25.xml"/><Relationship Id="rId56" Type="http://schemas.openxmlformats.org/officeDocument/2006/relationships/externalLink" Target="externalLinks/externalLink46.xml"/><Relationship Id="rId77" Type="http://schemas.openxmlformats.org/officeDocument/2006/relationships/externalLink" Target="externalLinks/externalLink67.xml"/><Relationship Id="rId100" Type="http://schemas.openxmlformats.org/officeDocument/2006/relationships/externalLink" Target="externalLinks/externalLink90.xml"/><Relationship Id="rId105" Type="http://schemas.openxmlformats.org/officeDocument/2006/relationships/externalLink" Target="externalLinks/externalLink95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1.xml"/><Relationship Id="rId72" Type="http://schemas.openxmlformats.org/officeDocument/2006/relationships/externalLink" Target="externalLinks/externalLink62.xml"/><Relationship Id="rId93" Type="http://schemas.openxmlformats.org/officeDocument/2006/relationships/externalLink" Target="externalLinks/externalLink83.xml"/><Relationship Id="rId98" Type="http://schemas.openxmlformats.org/officeDocument/2006/relationships/externalLink" Target="externalLinks/externalLink88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5.xml"/><Relationship Id="rId46" Type="http://schemas.openxmlformats.org/officeDocument/2006/relationships/externalLink" Target="externalLinks/externalLink36.xml"/><Relationship Id="rId67" Type="http://schemas.openxmlformats.org/officeDocument/2006/relationships/externalLink" Target="externalLinks/externalLink57.xml"/><Relationship Id="rId116" Type="http://schemas.openxmlformats.org/officeDocument/2006/relationships/customXml" Target="../customXml/item4.xml"/><Relationship Id="rId20" Type="http://schemas.openxmlformats.org/officeDocument/2006/relationships/externalLink" Target="externalLinks/externalLink10.xml"/><Relationship Id="rId41" Type="http://schemas.openxmlformats.org/officeDocument/2006/relationships/externalLink" Target="externalLinks/externalLink31.xml"/><Relationship Id="rId62" Type="http://schemas.openxmlformats.org/officeDocument/2006/relationships/externalLink" Target="externalLinks/externalLink52.xml"/><Relationship Id="rId83" Type="http://schemas.openxmlformats.org/officeDocument/2006/relationships/externalLink" Target="externalLinks/externalLink73.xml"/><Relationship Id="rId88" Type="http://schemas.openxmlformats.org/officeDocument/2006/relationships/externalLink" Target="externalLinks/externalLink78.xml"/><Relationship Id="rId1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904085</xdr:colOff>
      <xdr:row>1</xdr:row>
      <xdr:rowOff>259900</xdr:rowOff>
    </xdr:from>
    <xdr:to>
      <xdr:col>10</xdr:col>
      <xdr:colOff>2375647</xdr:colOff>
      <xdr:row>4</xdr:row>
      <xdr:rowOff>64638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B1982FD4-FCE9-416C-93FD-78F6D399F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551" t="32526" r="44952" b="39828"/>
        <a:stretch>
          <a:fillRect/>
        </a:stretch>
      </xdr:blipFill>
      <xdr:spPr bwMode="auto">
        <a:xfrm>
          <a:off x="9815003" y="475053"/>
          <a:ext cx="1471562" cy="799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noopy\c\WINDOWS\&#48148;&#53461;%20&#54868;&#47732;\&#45236;%20&#49436;&#47448;%20&#44032;&#48169;\alr&#44032;&#44201;&#54364;&#4988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50500;&#50883;&#49548;&#49905;/SK(&#51452;)DBM/Pricing/&#44536;&#47353;%20DBM%20Pricing-ver1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WINDOWS/&#48148;&#53461;%20&#54868;&#47732;/OS%20&#44228;&#50557;/&#50976;&#44305;&#50725;/&#45800;&#44592;%20PROJECT/2001&#45380;%2010&#50900;%20&#51452;&#49885;&#54924;&#49324;&#51221;&#49328;/SKCORP&#54633;&#51032;&#49436;%20&#48516;&#47532;&#51089;&#50629;V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44608;&#53468;&#51652;/&#50689;&#50629;&#51648;&#50896;&#54016;/06%20&#44033;&#49324;&#48324;%20&#51088;&#47308;/2003&#45380;%20&#51068;&#48152;/01%20TFT/1&#50900;28&#51068;/NT-service%20type%20model%20conversion-v6(01.SK&#53588;&#47112;&#53092;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WINDOWS/&#48148;&#53461;%20&#54868;&#47732;/Temp-&#51089;&#50629;/New%20Model/20021027-CEO&#48372;&#44256;&#50857;/new-20021201/sim-v31-(sc&#51312;&#51221;&#54980;)-&#52572;&#51201;&#54868;,OI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44608;&#53468;&#51652;/&#50689;&#50629;&#51648;&#50896;&#54016;/06%20&#44033;&#49324;&#48324;%20&#51088;&#47308;/2003&#45380;%20&#51068;&#48152;/01%20TFT/1&#50900;28&#51068;/service%20type%20model%20conversion-20021201&#50976;&#44305;&#50725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ortal.tricom.co.kr\software\KIM\SK-SUL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o\Exceldata\presario\Desktop\presarioDT\sales\JuneCost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My%20Documents\SK%20&#53588;&#47112;&#53092;\&#49884;&#49444;&#54016;\&#49457;&#49688;&#44397;&#49324;\6&#52789;%20DATA&#47581;%20&#51109;&#48708;&#49892;%20&#52992;&#51060;&#48660;&#47001;%20&#48143;%20IPD%20&#49444;&#52824;&#44277;&#49324;\WINDOWS\Temporary%20Internet%20Files\Content.IE5\KRK3OR2R\GNG\9&#44277;&#44396;\&#50868;&#48152;9.xls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microsoft.com/office/2019/04/relationships/externalLinkLongPath" Target="http://wss01/sites/hpw/infra/Shared%20Documents/&#50629;&#52404;&#44204;&#51201;/Documents%20and%20Settings/csshkim/My%20Documents/CY06%20Work%20Files/SK%20Corp/SK%20Offline/&#51228;&#50504;&#44032;&#44201;/&#44256;&#44061;&#51228;&#52636;&#50857;/Documents%20and%20Settings/csshkim/My%20Documents/CY06%20Work%20Files/&#54252;&#49828;&#53076;/ERP_SCP&#51228;&#50504;&#49436;/&#44032;&#44201;&#54364;&#48143;?16FCB321" TargetMode="External"/><Relationship Id="rId1" Type="http://schemas.openxmlformats.org/officeDocument/2006/relationships/externalLinkPath" Target="file:///\\16FCB321\&#44032;&#44201;&#54364;&#48143;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612;&#49688;&#50676;\J-PROJECT\kc\&#49552;&#50689;&#50980;\&#52572;&#51333;&#48376;\SKG%20BaseCases%20for%20%20ISMBC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Documents%20and%20Settings/Administrator/&#48148;&#53461;%20&#54868;&#47732;/My%20Documents/2003&#45380;%20OS/SK(&#51452;)/9.&#44592;&#53440;/9.1%20&#49436;&#48260;&#54788;&#54889;/2003.02.14/IT&#44592;&#54925;&#54016;%20&#51228;&#52636;&#51088;&#47308;(030214)/20030304_SKCorp&#49436;&#48260;&#54788;&#54889;_V2(&#52572;&#51333;)_&#50689;&#50629;&#54016;%20&#51088;&#47308;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approval.skcc.com/Sales_Qut_Invoice/Quotation/Server/DCS&#54016;/&#47928;&#54805;&#51652;/&#50696;&#49328;&#50857;%20&#49436;&#48260;%20&#54788;&#54889;/&#49569;&#48512;&#50857;%20&#51109;&#48708;%20&#44032;&#50529;/&#46020;&#51077;&#44552;&#50529;%20List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kcc50020\c\&#44592;&#49696;&#44592;&#54925;&#54016;\&#48372;&#44288;\&#44228;&#50557;&#49436;&#49688;&#51221;(4.14)\&#48512;&#47197;N-1(Corp_Basecase-&#48149;&#51648;&#54984;4&#50900;14&#51068;)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44608;&#53468;&#51652;/&#50689;&#50629;&#51648;&#50896;&#54016;/&#44033;&#49324;&#48324;%20&#51088;&#47308;/2002&#45380;/OS&#44256;&#46020;&#54868;TFT/AS-IS%20Pricing-v3(&#48149;&#51456;&#49457;0812)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approval.skcc.com/WINDOWS/&#48148;&#53461;%20&#54868;&#47732;/&#51076;&#49884;&#54868;&#51068;/LUCENT&#52384;&#44144;(LK)/GNG/9&#44277;&#44396;/&#50868;&#48152;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KCC03367\SKT%20&#51221;&#49328;(200\My%20Documents\Outsourcing\09.%20&#49324;&#50857;&#47308;%20&#51221;&#49328;&#44288;&#47144;\09.%20&#51221;&#49328;&#51088;&#47308;%20&#51089;&#50629;&#44208;&#44284;\&#44032;&#44201;&#44208;&#51221;%20&#49345;&#49464;%20-%20&#49436;&#47448;%20&#51089;&#50629;(20.03.27)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WINDOWS/&#48148;&#53461;%20&#54868;&#47732;/OS%20&#44228;&#50557;/&#50976;&#44305;&#50725;/&#49324;&#48324;&#51613;&#48729;&#52712;&#54633;/SKCORP%20&#53685;&#54633;&#44288;&#47532;-&#54633;&#51032;&#49436;&#4756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1.skcc.com/DOCUME~1/02805/LOCALS~1/Temp/C.Notes.Data/CTI_Apropos/kal/Apropos%20V5%20Quoter%205-0-27%20workshee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/PRICE/2.&#50696;&#50416;&#50900;&#46300;/&#50696;&#50416;&#50900;&#46300;_Special1_&#44032;&#44201;&#54364;_2007_09&#50900;(Live)-new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S_NOTES\J-Project\kc\j-model\&#44536;&#47000;&#54532;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&#48148;&#53461;%20&#54868;&#47732;\GNG\2&#45800;&#44228;10\10&#45800;&#44032;~1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52236;&#47476;&#47112;&#47532;/99.%20OS&#44256;&#46020;&#54868;%20T.F.T-2002.4/&#51089;&#49457;&#51088;&#47308;-2002.6.26/2002.8.1-simulation/20020810-sim/&#50868;&#50689;&#50896;&#44032;-20020812/Unix%20SEM&#50868;&#50689;&#45800;&#44032;-20020812/Unix-&#50868;&#50689;&#48708;-20020806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49352;%20&#54260;&#45908;/SVR.%20&#45800;&#44032;%20&#48143;%20&#44552;&#50529;%20&#52628;&#51060;(08.27)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44608;&#53468;&#51652;/&#50689;&#50629;&#51648;&#50896;&#54016;/&#44033;&#49324;&#48324;%20&#51088;&#47308;/2002&#45380;/OS&#44256;&#46020;&#54868;TFT/Raw%20Data/Server%20Service%20Class%20&#51116;&#51312;&#49324;(NT)ver1.1-2002073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52236;&#47476;&#47112;&#47532;/99.%20OS&#44256;&#46020;&#54868;%20T.F.T-2002.4/&#51089;&#49457;&#51088;&#47308;-2002.6.26/2002.8.1-simulation/20020810-sim/&#50868;&#50689;&#50896;&#44032;-20020812/&#49324;&#48376;%20-%20&#50896;&#48376;%20-%20Unix%20Server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ss01/Documents%20and%20Settings/2009067/My%20Documents/&#44204;&#51201;&#49436;/sample&#44204;&#51201;&#50577;&#49885;/Sample_NT%20SV(200305)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0672;&#54868;\&#44277;&#50976;&#54028;&#51068;\My%20Documents\&#51088;&#47308;&#44277;&#50976;\&#47932;&#51088;&#44288;&#47532;\ENG_General_Calc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/secure2/&#45824;&#45909;&#49468;&#53552;%20&#51204;&#49328;&#49892;%20&#49324;&#50857;&#47732;&#51201;(MF&#44396;&#48516;_1205)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%20#1/COMPAQ/&#48156;&#51452;&#49436;_C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windows/TEMP/1999&#45380;&#46020;%20&#49436;&#48708;&#49828;%20&#44592;&#44592;%20&#51201;&#50857;&#45800;&#44032;%20&#54633;&#51032;&#49436;-&#52392;&#48512;(200327)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approval.skcc.com/My%20Doc%20#1\COMPAQ\&#48156;&#51452;&#49436;_C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52572;&#48337;&#54617;/My%20Documents/01.%20OS%20&#44256;&#46020;&#54868;%20TFT/Infra%20Cost%20&#49328;&#52636;&#47932;/1&#52264;%20&#49328;&#52636;&#47932;/&#51064;&#47141;%20Survey/&#49436;&#48708;&#49828;&#48324;%20FTE%20&#44396;&#48516;%20v1.2%20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o\Exceldata\presario\Desktop\presarioDT\sales\3&#50900;&#54032;&#47588;&#44032;&#44201;'0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11.189.175.226\epadata\2004&#44277;&#53685;\&#48156;&#51452;&#49436;\3&#50900;\2&#50900;\EL040209A(&#50976;&#53685;)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Outsourcing2/01%20OS&#44228;&#50557;/01%202003&#45380;%20&#44228;&#50557;%20Followup/20030321%20Server&#50868;&#50689;&#45800;&#44032;%20&#49328;&#51221;(infra&#44592;&#54925;)/20030407%20Server/20030526%20&#45800;&#44032;&#48372;&#44256;%20&#44540;&#44144;/20030604%20HW&#45800;&#44032;/20030605%20Unix,NT%20&#45800;&#44032;(&#50504;)/20030607%20&#54364;&#51456;SPEC&#44160;&#53664;/20030607%20UX-HP(&#53685;&#48372;&#50857;)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Documents%20and%20Settings/04389/My%20Documents/&#50629;&#47924;/2003&#45380;%20&#50629;&#47924;/2003OS&#44228;&#50557;/2003Tower&#48324;%20&#45800;&#44032;/20030607%20UX-HP(&#53685;&#48372;&#50857;)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KCC03367\SKT%20&#51221;&#49328;(200\windows\TEMP\1999&#45380;&#46020;%20&#49436;&#48708;&#49828;%20&#44592;&#44592;%20&#51201;&#50857;&#45800;&#44032;%20&#54633;&#51032;&#49436;-&#52392;&#48512;(200327)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kcc50039\d\Outsourcing\LG%20IBM\&#44592;&#49696;&#44592;&#54925;&#54016;\Pricing&#48320;&#44221;5\&#48372;&#44256;&#48516;&#49437;\(C&amp;C%20&#48372;&#44256;&#50857;)SK%20Corp.%20Pricing&#44208;&#44284;%20&#47784;&#45944;-V5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KSY/Local%20Settings/Temporary%20Internet%20Files/Content.Outlook/R1FGTTUR/SKCC-&#50500;&#51060;&#45349;&#49828;&#53944;&#44544;&#47196;&#48268;-07-0112(NB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50500;&#50883;&#49548;&#49905;/SK(&#51452;)DBM/2003&#45380;%20&#44228;&#50557;/DBM%20Pricing_Price_2003(20030410)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52236;&#47476;&#47112;&#47532;/99.%20OS&#44256;&#46020;&#54868;%20T.F.T-2002.4/&#51089;&#49457;&#51088;&#47308;-2002.6.26/2002.8.1-simulation/20020810-sim/&#50868;&#50689;&#50896;&#44032;-20020812/Unix%20SEM&#50868;&#50689;&#45800;&#44032;-20020812/Unix%20SEM-&#50868;&#50689;&#48708;%20&#44540;&#44144;&#51088;&#47308;-20020806-v1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/2004&#44204;&#51201;&#49436;/SK%20TELECOM/&#48516;&#45817;&#49324;&#50725;/7&#52789;%20Layout%20&#48320;&#44221;-20040726/7&#52789;%20lan%20cable/&#44277;&#49324;&#45236;&#50669;&#49436;-&#49688;&#51221;&#48376;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44608;&#53468;&#51652;/&#50689;&#50629;&#51648;&#50896;&#54016;/&#44033;&#49324;&#48324;%20&#51088;&#47308;/2002&#45380;/OS&#44256;&#46020;&#54868;TFT/Raw%20Data/Server%20Service%20Class%20&amp;%20SEM(Unix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01.%20My%20Documents/06.%202002%20&#51221;&#49328;/01-6&#50900;.%20&#44032;&#51221;&#49328;(&#49688;&#51221;)/3.%20Distributed%20System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My%20Documents/Outsourcing/09.%20&#49324;&#50857;&#47308;%20&#51221;&#49328;&#44288;&#47144;/09.%20&#51221;&#49328;&#51088;&#47308;%20&#51089;&#50629;&#44208;&#44284;/&#44032;&#44201;&#44208;&#51221;%20&#49345;&#49464;%20-%20&#49436;&#47448;%20&#51089;&#50629;(20.03.27)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share/My%20Documents/00.%20IT%20Outsourcing/02.%20&#51221;&#49328;&#51088;&#47308;/2000&#45380;%20&#50900;&#48324;&#51221;&#49328;/12&#50900;/2000_12%20SK&#53588;&#47112;&#53092;%20&#51221;&#49328;-VER.1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approval.skcc.com/&#44608;&#51116;&#50672;/&#50629;&#47924;/&#54532;&#47196;&#51229;&#53944;/SKTelecom/MQSI/&#44204;&#51201;/M80&#44148;(E3501)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kn-50002563ad\SK&#44536;&#47353;&#49324;\&#54861;&#44221;&#49440;\&#44608;&#55148;&#45224;D\&#55148;09\&#44204;&#51201;&#49436;\A-Z\&#44204;&#51201;&#49436;\&#12601;&#12609;&#12610;&#12613;\&#49464;&#45349;&#49828;&#53580;&#53356;&#45440;&#47084;&#51648;\&#51648;&#54000;&#51221;&#48372;(LXr8500_LC2000)_e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My%20Documents/2000&#45380;/&#49324;&#50857;&#47049;%20&#49328;&#51221;,%20&#51221;&#49328;/99&#49324;&#50857;&#47308;%20&#51221;&#49328;%20&#48143;%202000&#45380;%20&#49436;&#48708;&#49828;%20&#44592;&#48376;&#50836;&#44552;%20&#49328;&#51221;/99&#45380;%20&#51221;&#49328;/&#44032;&#44201;&#44208;&#51221;%20&#49345;&#49464;%20-%202000&#45380;%20&#50696;&#49328;&#51089;&#50629;(20.03.28)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44204;&#51201;&#50629;&#47924;\&#44204;&#51201;&#50577;&#49885;%20&#48143;%20&#51088;&#47308;\SKI&#51228;&#50808;&#44148;%20&#44204;&#51201;&#50577;&#49885;\My%20Documents\Outsourcing\01.%20Agreements\2000%20&#53588;&#47112;&#53092;%20&#50672;&#44036;&#44552;&#50529;&#54633;&#51032;\1-4&#48516;&#44592;%20&#44204;&#51201;\99&#45380;%20&#50629;&#47924;\os99\%6099&#49324;&#50857;&#47049;\&#44160;&#51613;%20Template\Baseline(revised41-&#51089;&#50629;&#50857;)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51068;&#51068;&#47932;&#46041;%20&#48512;&#44032;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approval.skcc.com/&#49324;&#51204;&#49324;&#54980;/20001007(&#45209;&#49828;&#45815;&#52980;)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~1/ADMINI~1/LOCALS~1/Temp/notesEA312D/~5300670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2384;&#50672;\1X3FA&#51064;&#49688;&#51064;\TEMP\1&#52264;&#44228;&#50557;&#51089;&#50629;\NEW&#51613;&#49444;1(&#51116;&#51089;&#50629;)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/Meeting/WBR/Check%20Point%20All%20List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44608;&#53468;&#51652;/&#50689;&#50629;&#51648;&#50896;&#54016;/&#44033;&#49324;&#48324;%20&#51088;&#47308;/2002&#45380;/OS&#44256;&#46020;&#54868;TFT/Raw%20Data/NT%20Server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26032;%20OS&#44228;&#50557;/2003/2003.9-&#54801;&#51032;&#49884;&#51089;/10.27/20031027%20SK(&#51452;)%202003&#45380;%20&#44228;&#50557;&#51088;&#47308;/20031027%20SK(&#51452;)%20&#44592;&#51316;&#44228;&#50557;%20&#48143;%20&#49888;&#44228;&#50557;%20&#44592;&#51456;%20MF%20MIPS%20&#49324;&#50857;&#47049;%20&#44540;&#44144;&#51088;&#47308;(02.12-03.08)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JOB\&#51221;&#49328;\SkeS\&#51089;&#50629;&#54032;\2000&#45380;%20&#53440;&#50892;&#48324;%20OS&#44552;&#50529;%20&#49324;&#50857;&#54788;&#54889;%20v2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KIM\SK-SUL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Interior/&#48512;&#49328;&#47784;&#45944;&#54616;&#50864;&#49828;/Office/&#49345;&#50516;&#46041;%20&#46041;&#49324;&#47924;&#49548;/&#54788;&#51109;/&#54868;&#44257;&#47215;&#45936;/&#54868;&#44257;&#46041;%20&#47215;&#45936;%20&#50629;&#52404;%20&#44204;&#51201;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My%20Documents/2001&#45380;%20OS/OS&#54633;&#51032;&#53685;&#48372;/SK(&#51452;)/SK(&#51452;)%202001&#45380;%20&#51221;&#49328;&#51088;&#47308;/(&#50756;&#47308;)2001&#45380;%20&#52572;&#51333;&#51221;&#49328;&#51088;&#47308;(0313)/&#44608;&#48124;&#49457;_DS%20Svr%20Refresh&#49892;&#51201;%20&#44592;&#51456;%20&#51221;&#49328;&#45236;&#50669;-2002.3.13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WINDOWS\TEMP\ARC95PRC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pkcoe\ISSG$\Documents%20and%20Settings\maohwam.ASIAPAC\Local%20Settings\Temporary%20Internet%20Files\OLK2D\CPQRC%20storage%2011-03-03%20My%20master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54252;&#53412;/&#50500;&#50883;&#49548;&#49905;/SK(&#51452;)/2004&#45380;/2004&#45380;%20&#51221;&#49328;/Refresh/2004&#45380;%20SK(&#51452;)%20Refesh%20List_20040423_v1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approval.skcc.com/List%20Price/Server/04&#45380;%2008&#50900;/ISS%209&#50900;%20&#44032;&#44201;&#54364;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approval.skcc.com/&#51088;&#47308;/&#44204;&#51201;&#49436;/&#51088;&#46041;&#44204;&#51201;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Outsourcing2/01%20OS&#44228;&#50557;/01%202003&#45380;%20&#44228;&#50557;%20Followup/20030321%20Server&#50868;&#50689;&#45800;&#44032;%20&#49328;&#51221;(infra&#44592;&#54925;)/20030407%20Server/20030526%20&#45800;&#44032;&#48372;&#44256;%20&#44540;&#44144;/20030526%20ServerSEM%20&#45800;&#44032;(ux)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ortal.tricom.co.kr\software\kbsdata2001\2001&#44368;&#54872;&#44592;&#44277;&#49324;&#45800;&#44032;&#44228;&#50557;\2001%20&#45800;&#44032;&#44228;&#50557;%20&#52628;&#51652;\&#48376;&#49324;&#50629;%20cdma2000%201x\2001%20SS%201x%20MSC&#45800;&#44032;&#44228;&#50557;%20&#49444;&#44228;&#49436;(&#52509;&#44292;)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mail/03747.nsf/($Inbox)/816BC311ED1A66F749256D17002DDDC8/$FILE/(030306)%2020030304_&#49436;&#48260;&#54788;&#54889;%20&#45236;&#50669;-(&#51333;&#54633;).xls?OpenElement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&#52236;&#47476;&#47112;&#47532;/99.%20OS&#44256;&#46020;&#54868;%20T.F.T-2002.4/&#51089;&#49457;&#51088;&#47308;-2002.6.26/2002.8.1-simulation/20020810-sim/&#50868;&#50689;&#50896;&#44032;-20020812/UX_Svr&#51116;&#51312;&#49324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mail/03747.nsf/($Inbox)/DD0212C132ABF31D49256D41002A6DD0/$FILE/My%20Documents/2003&#45380;%20OS/SK(&#51452;)/9.&#44592;&#53440;/9.1%20&#49436;&#48260;&#54788;&#54889;/2003.02.14/20030214_SKCorp&#49436;&#48260;&#54788;&#54889;_V2(&#52572;&#51333;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1\c\99&#54364;&#51456;&#49444;&#44228;\&#45380;&#46020;&#45800;&#50948;&#45824;&#44032;&#54364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Project/0%20OS&#44228;&#50557;&#50868;&#50689;&#54016;%20PJT/SK&#44148;&#49444;/2005&#45380;/&#49436;&#48260;&#53685;&#54633;/&#44204;&#51201;&#49436;%20&#48143;%20&#51088;&#47308;/HP/SKCC-&#44148;&#49444;-05-0621-1&#54840;(DL380INET)04&#45800;&#44032;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My%20Documents/Outsourcing/02.%20Pricing%20Model%20(NEW)/Baseline(revised41)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DooMok/Local%20Settings/Temporary%20Internet%20Files/Content.IE5/PWSNH1CP/&#44204;&#51201;&#54268;_SV(200306)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nshine\&#44277;&#50976;\windows\TEMP\windows\TEMP\DOWN\&#51088;&#46041;&#44204;&#51201;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285;&#49345;&#50865;\JMIC\My%20Documents\&#44228;&#49328;&#49436;list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2384;&#50672;\1X3FA&#51064;&#49688;&#51064;\LHD\temp\1&#52264;&#44228;&#50557;&#51089;&#50629;\NEW&#51613;&#49444;1(&#51116;&#51089;&#50629;)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BMAIL\INBOX\HSOH\TEMP\IPG0696F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50.19.1.77/SKTDoc/jsng-4EG4UN.nsf/2001STP&#49688;&#46020;&#44428;&#44277;&#49324;&#50896;&#44032;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/BMAIL/INBOX/HSOH/TEMP/IPG0696F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ortal.tricom.co.kr\software\WINDOWS\&#48148;&#53461;%20&#54868;&#47732;\&#51076;&#49884;&#54868;&#51068;\LUCENT&#52384;&#44144;(LK)\GNG\9&#44277;&#44396;\&#50868;&#48152;9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My%20Documents/Outsourcing/01.%20Agreements/2000%20&#53588;&#47112;&#53092;%20&#50672;&#44036;&#44552;&#50529;&#54633;&#51032;/1-4&#48516;&#44592;%20&#44204;&#51201;/99&#45380;%20&#50629;&#47924;/os99/%6099&#49324;&#50857;&#47049;/&#44160;&#51613;%20Template/Baseline(revised41-&#51089;&#50629;&#50857;)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WINDOWS\TEMP\9&#50900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skcc.com/My%20Documents/2000&#45380;/2000&#45380;%20&#49324;&#50857;&#47308;%20&#51221;&#49328;/&#52572;&#51333;&#51088;&#47308;/2.Distributed%20System-&#51333;&#54633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1.skcc.com/My%20Documents/SKT/&#49436;&#48260;&#44396;&#52629;/SKTelink%20COIS/Cost&#51333;&#54633;_&#45824;&#45909;&#49468;&#53552;(05-01-20)_&#49345;&#47732;&#48708;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1KIM\1.&#44608;&#50472;&#45348;&#51665;\WINDOWS\TEMP\1&#45824;&#44396;&#51648;&#49324;\&#44060;&#49352;&#45180;&#45824;\&#48372;&#50756;&#50836;&#44396;&#49324;&#54637;1\&#50504;&#46041;&#44284;&#54617;&#45824;&#54617;%203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kcc50020\c\LG%20IBM\CAN%20Meeting%20result(09-28)\03-SK%20SHIPPING\03-Pricing%20model%20(sk&#54644;&#50868;-0927-V2)-&#51312;&#51221;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285;&#49345;&#50865;\JMIC\My%20Documents\&#50857;&#49328;&#47588;&#52636;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MSOFFICE\EXCEL\DATA\YUNJH5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SK/Local%20Settings/Temporary%20Internet%20Files/Content.Outlook/D5PBBX8O/2007&#51228;&#50504;&#50857;/0712051SK-NBU&#49436;&#48708;&#49828;&#47784;&#45768;&#53552;&#47553;%20&#48177;&#50629;%20&#44396;&#52629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/&#54532;&#47196;&#51229;&#53944;/sk&#53588;&#47112;&#53092;/&#49457;&#49688;&#46041;/&#44204;&#51201;&#49436;/ups/&#54788;&#51109;/&#54868;&#44257;&#47215;&#45936;/&#54868;&#44257;&#46041;%20&#47215;&#45936;%20&#50629;&#52404;%20&#44204;&#51201;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/&#54532;&#47196;&#51229;&#53944;/sk&#53588;&#47112;&#53092;/&#48516;&#45817;&#49324;&#50725;/&#53588;&#47112;&#53092;&#51228;&#52636;/WINDOWS/&#48148;&#53461;%20&#54868;&#47732;/&#51312;&#50689;&#50865;/RYH/NW/HBS/&#47560;&#49324;&#54924;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knmail1.sknetworks.co.kr/Mail/50002593.nsf/($Inbox)/8D9C70D25F569A014925714E001BBC6C/$FILE/System%203&#54016;/&#50629;&#47924;&#51088;&#47308;/&#44204;&#51201;&#54268;/&#51648;&#45212;%20&#44204;&#51201;&#54268;/SVR/06.118_&#55092;&#47676;&#51221;&#48372;_dl580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~1/ADMINI~1/LOCALS~1/Temp/&#44592;&#52488;&#44204;&#51201;&#49436;/&#47784;&#53664;&#47196;&#46972;&#48152;&#46020;&#52404;&#53685;&#49888;(&#51109;&#50577;&#54840;)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(00)%20&#44060;&#51064;%20&#54260;&#45908;\ZCP%20&#48143;%20ZDB%20&#49548;&#48708;&#51088;&#44032;&#44201;%20(List%20Price_2019072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P PRO"/>
      <sheetName val="MP"/>
      <sheetName val="Q_SMP"/>
      <sheetName val="QUAD6"/>
      <sheetName val="Option"/>
      <sheetName val="회선료"/>
      <sheetName val="DS-최종"/>
      <sheetName val="DB"/>
      <sheetName val="Supplement2"/>
      <sheetName val="2월가격"/>
      <sheetName val="대"/>
      <sheetName val="#REF"/>
      <sheetName val="견내(프레스)"/>
      <sheetName val="신규DEP"/>
      <sheetName val="계정"/>
      <sheetName val="2.대외공문"/>
      <sheetName val="산출"/>
      <sheetName val="목표세부명세"/>
      <sheetName val="U-TYPE(1)"/>
      <sheetName val="단가"/>
      <sheetName val="대가(센터)"/>
      <sheetName val="원가"/>
      <sheetName val="TCO(on-site)"/>
      <sheetName val="712"/>
      <sheetName val="3월가격"/>
      <sheetName val="MP_PRO"/>
      <sheetName val="총괄집계표"/>
      <sheetName val="MOTOR"/>
      <sheetName val="노임단가"/>
      <sheetName val="Sheet 1"/>
      <sheetName val="인건비"/>
      <sheetName val="표지"/>
      <sheetName val="sheet1"/>
      <sheetName val="(실사조정)총괄"/>
      <sheetName val="노무비"/>
      <sheetName val="Care"/>
      <sheetName val="OPT"/>
      <sheetName val="일위대가목록"/>
      <sheetName val="EACT10"/>
      <sheetName val="내역"/>
      <sheetName val="전산품의"/>
      <sheetName val="ALPROFILE 발주실적"/>
      <sheetName val="지원OS"/>
      <sheetName val="지원OS 및 패키지"/>
      <sheetName val="금액내역서"/>
      <sheetName val="test"/>
      <sheetName val="alr가격표신"/>
      <sheetName val="16년대가 선택항목"/>
      <sheetName val="LOB"/>
      <sheetName val="DR"/>
      <sheetName val="Spec"/>
      <sheetName val="조건"/>
      <sheetName val="To-Do List"/>
      <sheetName val="Sheet3"/>
      <sheetName val="2016년 서비스단가"/>
      <sheetName val="아키텍트개발구분"/>
      <sheetName val="역할구분"/>
      <sheetName val="솔루션구분"/>
      <sheetName val="가득가동 구분"/>
      <sheetName val="기준정보"/>
      <sheetName val="별첨2.지원OS 및 NW구분"/>
      <sheetName val="별첨3.NW구분 및 이용신청 프로세스"/>
      <sheetName val="NW구분 및 이용신청 프로세스"/>
      <sheetName val="비고"/>
      <sheetName val="범례"/>
      <sheetName val="단가표(데이터센터)"/>
      <sheetName val="선택항목"/>
      <sheetName val="환율"/>
      <sheetName val="표준단가"/>
      <sheetName val="사내 단가"/>
      <sheetName val="구매가"/>
      <sheetName val="PaaS단가표(데이터센터)"/>
      <sheetName val="사내 단가_변경"/>
      <sheetName val="3.일반사상"/>
      <sheetName val="사유작성 필요구분"/>
      <sheetName val="목록"/>
      <sheetName val="운영단가"/>
      <sheetName val="SV"/>
      <sheetName val="공문"/>
      <sheetName val="득점현황"/>
      <sheetName val="p2-1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8">
          <cell r="I28">
            <v>873.26</v>
          </cell>
        </row>
        <row r="29">
          <cell r="I29">
            <v>748.24</v>
          </cell>
        </row>
        <row r="36">
          <cell r="I36">
            <v>180</v>
          </cell>
        </row>
        <row r="45">
          <cell r="I45">
            <v>1048.0999999999999</v>
          </cell>
        </row>
        <row r="47">
          <cell r="I47">
            <v>88.36</v>
          </cell>
        </row>
        <row r="56">
          <cell r="I56">
            <v>658.93999999999994</v>
          </cell>
        </row>
        <row r="63">
          <cell r="I63">
            <v>120</v>
          </cell>
        </row>
        <row r="87">
          <cell r="I87">
            <v>169.2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재무 2000년"/>
      <sheetName val="2000년분"/>
      <sheetName val="2001 4월누계"/>
      <sheetName val="2001 5,6월 투자분"/>
      <sheetName val="2001 OS 정산"/>
      <sheetName val="2000년분 (2)"/>
      <sheetName val="2001 4월누계 (2)"/>
      <sheetName val="2001 5,6월 투자분 (2)"/>
      <sheetName val="2001 OS 정산 (2)"/>
      <sheetName val="첨부1. 구축비용"/>
      <sheetName val="구축비용(구매시점기준)"/>
      <sheetName val="첨부2. NCR 배분"/>
      <sheetName val="첨부3. 엔크린노드"/>
      <sheetName val="첨부4. 인프라운영비"/>
      <sheetName val="GIS1차"/>
      <sheetName val="GIS2차"/>
      <sheetName val="운영 비용(Infra)-원가"/>
      <sheetName val="2000'인력계약"/>
      <sheetName val="2001'인력계약"/>
      <sheetName val="운영인력(C&amp;C)"/>
      <sheetName val="구매팀 재조사"/>
      <sheetName val="재무2001년"/>
      <sheetName val="NCR 배분-첨부"/>
      <sheetName val="NCR 견적"/>
      <sheetName val="NCR 원가배분"/>
      <sheetName val="NCR HW 세부"/>
      <sheetName val="운영인력(외주)"/>
      <sheetName val="단가"/>
      <sheetName val="종합(Body산정과정) HP UX"/>
      <sheetName val="FTE"/>
      <sheetName val="유효성 검사용 Sheet (삭제금지)"/>
      <sheetName val="2000년"/>
      <sheetName val="2001년"/>
      <sheetName val="합천내역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>
        <row r="1">
          <cell r="B1">
            <v>70000000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종합"/>
      <sheetName val="ADM-기초"/>
      <sheetName val="Consulting"/>
      <sheetName val="IT교육"/>
      <sheetName val="LAN 장비공사"/>
      <sheetName val="회선료"/>
      <sheetName val="Server"/>
      <sheetName val="APP.PKG SW"/>
      <sheetName val="USAGE"/>
      <sheetName val="현업용SW"/>
      <sheetName val="OA"/>
      <sheetName val="이름표"/>
      <sheetName val="VAX"/>
      <sheetName val="운영 비용(Infra)-원가"/>
      <sheetName val="DS_3Q"/>
      <sheetName val="index"/>
      <sheetName val="최종"/>
      <sheetName val="기준정보"/>
      <sheetName val="#REF"/>
      <sheetName val="LAN_장비공사"/>
      <sheetName val="APP_PKG_SW"/>
      <sheetName val="운영_비용(Infra)-원가"/>
      <sheetName val="DS상세 (2)"/>
      <sheetName val="in"/>
      <sheetName val="NT(DCS)"/>
      <sheetName val="NT(DS)"/>
      <sheetName val="UNIX(DCS)"/>
      <sheetName val="UNIX(DS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4">
          <cell r="B4">
            <v>0.125</v>
          </cell>
        </row>
        <row r="5">
          <cell r="B5">
            <v>1257.42</v>
          </cell>
        </row>
        <row r="6">
          <cell r="B6">
            <v>1356.83</v>
          </cell>
        </row>
        <row r="7">
          <cell r="B7">
            <v>1341.06</v>
          </cell>
        </row>
        <row r="8">
          <cell r="B8">
            <v>1313.08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t-usage(SK텔레콤)"/>
      <sheetName val="nt_dsum_cond"/>
      <sheetName val="NT운영단가표"/>
      <sheetName val="NT"/>
      <sheetName val="NT단가표"/>
      <sheetName val="UX단가표"/>
      <sheetName val="이름표"/>
      <sheetName val="등급"/>
      <sheetName val="Factor"/>
      <sheetName val="sheet1"/>
      <sheetName val="NT-service type model conversio"/>
      <sheetName val="단가표"/>
      <sheetName val="11월가격"/>
      <sheetName val="NT-service_type_model_conversio"/>
      <sheetName val="Oper Amount"/>
      <sheetName val="95년장비"/>
      <sheetName val="unix-factor"/>
      <sheetName val="INPUTAREA"/>
    </sheetNames>
    <sheetDataSet>
      <sheetData sheetId="0" refreshError="1"/>
      <sheetData sheetId="1" refreshError="1"/>
      <sheetData sheetId="2">
        <row r="2">
          <cell r="D2">
            <v>19727.804387551201</v>
          </cell>
        </row>
        <row r="5">
          <cell r="D5">
            <v>31214.957462280177</v>
          </cell>
        </row>
        <row r="6">
          <cell r="D6">
            <v>29342.060014543371</v>
          </cell>
        </row>
        <row r="7">
          <cell r="D7">
            <v>15919.628305762895</v>
          </cell>
        </row>
        <row r="8">
          <cell r="D8">
            <v>24964.627032325479</v>
          </cell>
        </row>
        <row r="9">
          <cell r="D9">
            <v>23466.749410385954</v>
          </cell>
        </row>
        <row r="10">
          <cell r="D10">
            <v>12731.959786485995</v>
          </cell>
        </row>
        <row r="11">
          <cell r="D11">
            <v>10585.243652066918</v>
          </cell>
        </row>
        <row r="12">
          <cell r="D12">
            <v>9950.1290329428975</v>
          </cell>
        </row>
        <row r="13">
          <cell r="D13">
            <v>5398.4742625541267</v>
          </cell>
        </row>
        <row r="14">
          <cell r="D14">
            <v>35908.924842424807</v>
          </cell>
          <cell r="E14">
            <v>32318.032358182329</v>
          </cell>
          <cell r="F14">
            <v>28727.139873939836</v>
          </cell>
        </row>
        <row r="15">
          <cell r="D15">
            <v>33754.389351879327</v>
          </cell>
          <cell r="E15">
            <v>30378.950416691387</v>
          </cell>
          <cell r="F15">
            <v>27003.511481503454</v>
          </cell>
        </row>
        <row r="16">
          <cell r="D16">
            <v>18313.551669636654</v>
          </cell>
          <cell r="E16">
            <v>16482.196502672985</v>
          </cell>
          <cell r="F16">
            <v>14650.841335709321</v>
          </cell>
        </row>
        <row r="17">
          <cell r="D17">
            <v>11060.428719822015</v>
          </cell>
          <cell r="E17">
            <v>10507.407283830913</v>
          </cell>
          <cell r="F17">
            <v>9954.3858478398142</v>
          </cell>
        </row>
        <row r="18">
          <cell r="D18">
            <v>10396.802996632694</v>
          </cell>
          <cell r="E18">
            <v>9876.9628468010578</v>
          </cell>
          <cell r="F18">
            <v>7901.5702774408455</v>
          </cell>
        </row>
        <row r="19">
          <cell r="D19">
            <v>5640.8186471092276</v>
          </cell>
          <cell r="E19">
            <v>5358.7777147537654</v>
          </cell>
          <cell r="F19">
            <v>5076.7367823983041</v>
          </cell>
        </row>
        <row r="20">
          <cell r="D20">
            <v>117235.05049335019</v>
          </cell>
          <cell r="E20">
            <v>70341.030296010111</v>
          </cell>
          <cell r="F20">
            <v>35170.515148005055</v>
          </cell>
        </row>
        <row r="21">
          <cell r="D21">
            <v>110200.94746374919</v>
          </cell>
          <cell r="E21">
            <v>66120.568478249508</v>
          </cell>
          <cell r="F21">
            <v>33060.284239124747</v>
          </cell>
        </row>
        <row r="22">
          <cell r="D22">
            <v>59789.875751608604</v>
          </cell>
          <cell r="E22">
            <v>35873.925450965158</v>
          </cell>
          <cell r="F22">
            <v>17936.962725482579</v>
          </cell>
        </row>
        <row r="23">
          <cell r="D23">
            <v>23802.968103926261</v>
          </cell>
          <cell r="E23">
            <v>11901.484051963134</v>
          </cell>
          <cell r="F23">
            <v>2380.296810392626</v>
          </cell>
        </row>
        <row r="24">
          <cell r="D24">
            <v>22374.790017690684</v>
          </cell>
          <cell r="E24">
            <v>11187.39500884534</v>
          </cell>
          <cell r="F24">
            <v>2237.4790017690684</v>
          </cell>
        </row>
        <row r="25">
          <cell r="D25">
            <v>12139.513733002394</v>
          </cell>
          <cell r="E25">
            <v>6069.7568665011968</v>
          </cell>
          <cell r="F25">
            <v>1213.9513733002393</v>
          </cell>
        </row>
        <row r="28">
          <cell r="D28">
            <v>53448.261787008407</v>
          </cell>
          <cell r="E28">
            <v>35275.85277942555</v>
          </cell>
          <cell r="F28">
            <v>28220.682223540436</v>
          </cell>
        </row>
        <row r="29">
          <cell r="D29">
            <v>50241.366079787906</v>
          </cell>
          <cell r="E29">
            <v>33159.301612660012</v>
          </cell>
          <cell r="F29">
            <v>12560.341519946975</v>
          </cell>
        </row>
        <row r="30">
          <cell r="D30">
            <v>27258.613511374289</v>
          </cell>
          <cell r="E30">
            <v>17990.684917507031</v>
          </cell>
          <cell r="F30">
            <v>6814.6533778435723</v>
          </cell>
        </row>
        <row r="31">
          <cell r="D31">
            <v>11987.441812188988</v>
          </cell>
          <cell r="E31">
            <v>9989.5348434908265</v>
          </cell>
          <cell r="F31">
            <v>8324.6123695756869</v>
          </cell>
        </row>
        <row r="32">
          <cell r="D32">
            <v>11268.195303457649</v>
          </cell>
          <cell r="E32">
            <v>9390.1627528813751</v>
          </cell>
          <cell r="F32">
            <v>7825.1356274011459</v>
          </cell>
        </row>
        <row r="33">
          <cell r="D33">
            <v>6113.5953242163832</v>
          </cell>
          <cell r="E33">
            <v>5094.66277018032</v>
          </cell>
          <cell r="F33">
            <v>4245.5523084836004</v>
          </cell>
        </row>
        <row r="34">
          <cell r="E34">
            <v>0</v>
          </cell>
          <cell r="F34">
            <v>0</v>
          </cell>
        </row>
        <row r="35">
          <cell r="E35">
            <v>0</v>
          </cell>
          <cell r="F35">
            <v>0</v>
          </cell>
        </row>
        <row r="36">
          <cell r="E36">
            <v>0</v>
          </cell>
          <cell r="F36">
            <v>0</v>
          </cell>
        </row>
        <row r="37">
          <cell r="D37">
            <v>10707.391701051727</v>
          </cell>
          <cell r="E37">
            <v>8922.826417543105</v>
          </cell>
          <cell r="F37">
            <v>7138.2611340344847</v>
          </cell>
        </row>
        <row r="38">
          <cell r="D38">
            <v>10484.321040613144</v>
          </cell>
          <cell r="E38">
            <v>8387.4568324905176</v>
          </cell>
          <cell r="F38">
            <v>6709.9654659924154</v>
          </cell>
        </row>
        <row r="39">
          <cell r="D39">
            <v>5688.3018411837274</v>
          </cell>
          <cell r="E39">
            <v>4550.6414729469834</v>
          </cell>
          <cell r="F39">
            <v>1706.4905523551183</v>
          </cell>
        </row>
        <row r="40">
          <cell r="D40">
            <v>52476.186377233484</v>
          </cell>
          <cell r="E40">
            <v>49852.377058371807</v>
          </cell>
          <cell r="F40">
            <v>26238.093188616742</v>
          </cell>
        </row>
        <row r="41">
          <cell r="D41">
            <v>49327.615194599486</v>
          </cell>
          <cell r="E41">
            <v>46861.234434869482</v>
          </cell>
          <cell r="F41">
            <v>24663.807597299732</v>
          </cell>
        </row>
        <row r="42">
          <cell r="D42">
            <v>26762.855052389077</v>
          </cell>
          <cell r="E42">
            <v>25424.712299769621</v>
          </cell>
          <cell r="F42">
            <v>13381.427526194542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3"/>
      <sheetName val="2004"/>
      <sheetName val="2005"/>
      <sheetName val="서비스별 적용 마진-종합그래프"/>
      <sheetName val="종합 (사별)"/>
      <sheetName val="To-be(p)"/>
      <sheetName val="As-is(p)"/>
      <sheetName val="As-is(c)"/>
      <sheetName val="MF(3)"/>
      <sheetName val="MF(4)"/>
      <sheetName val="MF(5)"/>
      <sheetName val="HP(3)"/>
      <sheetName val="HP(4)"/>
      <sheetName val="HP(5)"/>
      <sheetName val="HU(3)"/>
      <sheetName val="HU(4)"/>
      <sheetName val="HU(5)"/>
      <sheetName val="HN(3)"/>
      <sheetName val="HN(4)"/>
      <sheetName val="HN(5)"/>
      <sheetName val="ln(3)"/>
      <sheetName val="ln(4)"/>
      <sheetName val="ln(5)"/>
      <sheetName val="pc(3)"/>
      <sheetName val="pc(4)"/>
      <sheetName val="pc(5)"/>
      <sheetName val="종합"/>
      <sheetName val="Dis조정"/>
      <sheetName val="sc조정(사별)"/>
      <sheetName val="SC(3)"/>
      <sheetName val="SC(4)"/>
      <sheetName val="SC(5)"/>
      <sheetName val="NT(3)"/>
      <sheetName val="NT(4)"/>
      <sheetName val="NT(5)"/>
      <sheetName val="UX(3)"/>
      <sheetName val="UX(4)"/>
      <sheetName val="UX(5)"/>
      <sheetName val="PT(NT)"/>
      <sheetName val="PT(UX)"/>
      <sheetName val="Cost조정(PC)"/>
      <sheetName val="Cost조정(NT)"/>
      <sheetName val="Cost조정(UX)"/>
      <sheetName val="Cost조정(LN)"/>
      <sheetName val="Global nt차감"/>
      <sheetName val="Global unix차감"/>
      <sheetName val="Sheet2"/>
      <sheetName val="NT운영단가표"/>
      <sheetName val="SV"/>
      <sheetName val="model master"/>
      <sheetName val="INPUTAREA"/>
      <sheetName val="참고자료"/>
      <sheetName val="price"/>
      <sheetName val="서비스별_적용_마진-종합그래프"/>
      <sheetName val="종합_(사별)"/>
      <sheetName val="Global_nt차감"/>
      <sheetName val="Global_unix차감"/>
      <sheetName val="model_master"/>
      <sheetName val="서비스별_적용_마진-종합그래프1"/>
      <sheetName val="종합_(사별)1"/>
      <sheetName val="Global_nt차감1"/>
      <sheetName val="Global_unix차감1"/>
      <sheetName val="model_master1"/>
      <sheetName val="inputarea_ref"/>
      <sheetName val="NT(DCS)"/>
      <sheetName val="NT(DS)"/>
      <sheetName val="UNIX(DCS)"/>
      <sheetName val="UNIX(DS)"/>
      <sheetName val="DS_3Q"/>
    </sheetNames>
    <sheetDataSet>
      <sheetData sheetId="0" refreshError="1">
        <row r="50">
          <cell r="D50">
            <v>1.2766349189230917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nix"/>
      <sheetName val="Unix단가표"/>
      <sheetName val="NT운영단가표"/>
      <sheetName val="NT"/>
      <sheetName val="2003"/>
      <sheetName val="Sheet1"/>
      <sheetName val="선로분"/>
      <sheetName val="2_send"/>
      <sheetName val="IBM UX"/>
      <sheetName val="Definitions"/>
      <sheetName val="UX단가표"/>
      <sheetName val="FACTOR"/>
      <sheetName val="운영 비용(Infra)-원가"/>
      <sheetName val="Labor Amount"/>
      <sheetName val="IBM_UX"/>
      <sheetName val="운영_비용(Infra)-원가"/>
      <sheetName val="Labor_Amount"/>
      <sheetName val="price"/>
      <sheetName val="inputarea_ref"/>
      <sheetName val="oper amount"/>
      <sheetName val="95년장비"/>
    </sheetNames>
    <sheetDataSet>
      <sheetData sheetId="0" refreshError="1"/>
      <sheetData sheetId="1" refreshError="1">
        <row r="7">
          <cell r="D7">
            <v>84937.326125841719</v>
          </cell>
        </row>
        <row r="8">
          <cell r="D8">
            <v>79841.086558291223</v>
          </cell>
        </row>
        <row r="9">
          <cell r="D9">
            <v>43318.03632417928</v>
          </cell>
        </row>
        <row r="10">
          <cell r="D10">
            <v>10192.479135101006</v>
          </cell>
        </row>
        <row r="12">
          <cell r="D12">
            <v>23178.151291675971</v>
          </cell>
        </row>
        <row r="13">
          <cell r="D13">
            <v>21787.462214175412</v>
          </cell>
        </row>
        <row r="14">
          <cell r="D14">
            <v>11820.857158754745</v>
          </cell>
        </row>
        <row r="15">
          <cell r="D15">
            <v>2781.3781550011167</v>
          </cell>
        </row>
        <row r="17">
          <cell r="D17">
            <v>34054.162678231842</v>
          </cell>
        </row>
        <row r="18">
          <cell r="D18">
            <v>32010.912917537928</v>
          </cell>
        </row>
        <row r="19">
          <cell r="D19">
            <v>17367.622965898237</v>
          </cell>
        </row>
        <row r="20">
          <cell r="D20">
            <v>4086.4995213878206</v>
          </cell>
        </row>
        <row r="22">
          <cell r="D22">
            <v>163227.94700168516</v>
          </cell>
          <cell r="E22">
            <v>146905.15230151665</v>
          </cell>
          <cell r="F22">
            <v>117524.12184121333</v>
          </cell>
        </row>
        <row r="23">
          <cell r="D23">
            <v>153434.27018158403</v>
          </cell>
          <cell r="E23">
            <v>138090.84316342563</v>
          </cell>
          <cell r="F23">
            <v>122747.41614526727</v>
          </cell>
        </row>
        <row r="24">
          <cell r="D24">
            <v>83246.252970859423</v>
          </cell>
          <cell r="E24">
            <v>74921.627673773488</v>
          </cell>
          <cell r="F24">
            <v>66597.002376687538</v>
          </cell>
        </row>
        <row r="25">
          <cell r="D25">
            <v>19587.353640202218</v>
          </cell>
          <cell r="E25">
            <v>17628.618276181995</v>
          </cell>
          <cell r="F25">
            <v>15669.882912161773</v>
          </cell>
        </row>
        <row r="27">
          <cell r="D27">
            <v>38370.038198261609</v>
          </cell>
          <cell r="E27">
            <v>31975.03183188468</v>
          </cell>
          <cell r="F27">
            <v>25580.025465507744</v>
          </cell>
        </row>
        <row r="28">
          <cell r="D28">
            <v>31638.452549443791</v>
          </cell>
          <cell r="E28">
            <v>30056.529921971593</v>
          </cell>
          <cell r="F28">
            <v>24045.223937577273</v>
          </cell>
        </row>
        <row r="29">
          <cell r="D29">
            <v>17165.543404485459</v>
          </cell>
          <cell r="E29">
            <v>16307.266234261187</v>
          </cell>
          <cell r="F29">
            <v>13045.81298740895</v>
          </cell>
        </row>
        <row r="30">
          <cell r="D30">
            <v>4038.9513892906966</v>
          </cell>
          <cell r="E30">
            <v>3837.0038198261614</v>
          </cell>
          <cell r="F30">
            <v>3635.0562503616275</v>
          </cell>
        </row>
        <row r="32">
          <cell r="D32">
            <v>448451.35801113572</v>
          </cell>
          <cell r="E32">
            <v>373709.46500927978</v>
          </cell>
          <cell r="F32">
            <v>298967.57200742385</v>
          </cell>
        </row>
        <row r="33">
          <cell r="D33">
            <v>585478.16184787161</v>
          </cell>
          <cell r="E33">
            <v>351286.89710872306</v>
          </cell>
          <cell r="F33">
            <v>175643.44855436147</v>
          </cell>
        </row>
        <row r="34">
          <cell r="D34">
            <v>317653.0452578878</v>
          </cell>
          <cell r="E34">
            <v>190591.82715473269</v>
          </cell>
          <cell r="F34">
            <v>95295.913577366344</v>
          </cell>
        </row>
        <row r="35">
          <cell r="D35">
            <v>74741.893001855962</v>
          </cell>
          <cell r="E35">
            <v>44845.135801113567</v>
          </cell>
          <cell r="F35">
            <v>22422.567900556784</v>
          </cell>
        </row>
        <row r="37">
          <cell r="D37">
            <v>107421.28838393555</v>
          </cell>
          <cell r="E37">
            <v>53710.644191967767</v>
          </cell>
          <cell r="F37">
            <v>10742.128838393553</v>
          </cell>
        </row>
        <row r="38">
          <cell r="D38">
            <v>100976.01108089941</v>
          </cell>
          <cell r="E38">
            <v>50488.005540449703</v>
          </cell>
          <cell r="F38">
            <v>10097.601108089941</v>
          </cell>
        </row>
        <row r="39">
          <cell r="D39">
            <v>54784.857075807129</v>
          </cell>
          <cell r="E39">
            <v>27392.428537903561</v>
          </cell>
          <cell r="F39">
            <v>5478.485707580714</v>
          </cell>
        </row>
        <row r="40">
          <cell r="D40">
            <v>12890.554606072266</v>
          </cell>
          <cell r="E40">
            <v>6445.2773030361323</v>
          </cell>
          <cell r="F40">
            <v>1289.0554606072267</v>
          </cell>
        </row>
        <row r="44">
          <cell r="D44">
            <v>179973.67217934728</v>
          </cell>
          <cell r="E44">
            <v>118782.62363836922</v>
          </cell>
          <cell r="F44">
            <v>44993.418044836813</v>
          </cell>
        </row>
        <row r="45">
          <cell r="D45">
            <v>169175.25184858643</v>
          </cell>
          <cell r="E45">
            <v>111655.66622006705</v>
          </cell>
          <cell r="F45">
            <v>42293.812962146607</v>
          </cell>
        </row>
        <row r="46">
          <cell r="D46">
            <v>91786.572811467107</v>
          </cell>
          <cell r="E46">
            <v>60579.138055568284</v>
          </cell>
          <cell r="F46">
            <v>22946.643202866777</v>
          </cell>
        </row>
        <row r="47">
          <cell r="D47">
            <v>21596.84066152167</v>
          </cell>
          <cell r="E47">
            <v>14253.914836604303</v>
          </cell>
          <cell r="F47">
            <v>5399.2101653804175</v>
          </cell>
        </row>
        <row r="49">
          <cell r="D49">
            <v>58637.869637666459</v>
          </cell>
          <cell r="E49">
            <v>41046.508746366504</v>
          </cell>
          <cell r="F49">
            <v>32837.206997093206</v>
          </cell>
        </row>
        <row r="50">
          <cell r="D50">
            <v>46300.461865901416</v>
          </cell>
          <cell r="E50">
            <v>38583.718221584517</v>
          </cell>
          <cell r="F50">
            <v>22047.838983762584</v>
          </cell>
        </row>
        <row r="51">
          <cell r="D51">
            <v>29905.313515209895</v>
          </cell>
          <cell r="E51">
            <v>20933.71946064692</v>
          </cell>
          <cell r="F51">
            <v>11962.125406083955</v>
          </cell>
        </row>
        <row r="52">
          <cell r="D52">
            <v>7036.5443565199721</v>
          </cell>
          <cell r="E52">
            <v>4925.5810495639807</v>
          </cell>
          <cell r="F52">
            <v>2814.6177426079894</v>
          </cell>
        </row>
        <row r="54">
          <cell r="D54">
            <v>0</v>
          </cell>
          <cell r="E54">
            <v>0</v>
          </cell>
          <cell r="F54">
            <v>0</v>
          </cell>
        </row>
        <row r="55">
          <cell r="D55">
            <v>0</v>
          </cell>
          <cell r="E55">
            <v>0</v>
          </cell>
          <cell r="F55">
            <v>0</v>
          </cell>
        </row>
        <row r="56">
          <cell r="D56">
            <v>0</v>
          </cell>
          <cell r="E56">
            <v>0</v>
          </cell>
          <cell r="F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</row>
        <row r="59">
          <cell r="D59">
            <v>6250.4833637752363</v>
          </cell>
          <cell r="E59">
            <v>5208.7361364793633</v>
          </cell>
          <cell r="F59">
            <v>1953.2760511797615</v>
          </cell>
        </row>
        <row r="60">
          <cell r="D60">
            <v>5875.4543619487222</v>
          </cell>
          <cell r="E60">
            <v>4896.2119682906014</v>
          </cell>
          <cell r="F60">
            <v>1836.0794881089755</v>
          </cell>
        </row>
        <row r="61">
          <cell r="D61">
            <v>3320.5692870055941</v>
          </cell>
          <cell r="E61">
            <v>2656.4554296044753</v>
          </cell>
          <cell r="F61">
            <v>996.17078610167812</v>
          </cell>
        </row>
        <row r="62">
          <cell r="D62">
            <v>781.31042047190454</v>
          </cell>
          <cell r="E62">
            <v>625.0483363775237</v>
          </cell>
          <cell r="F62">
            <v>234.39312614157129</v>
          </cell>
        </row>
        <row r="64">
          <cell r="D64">
            <v>407450.73218005552</v>
          </cell>
          <cell r="E64">
            <v>339542.27681671298</v>
          </cell>
          <cell r="F64">
            <v>178706.46148248052</v>
          </cell>
        </row>
        <row r="65">
          <cell r="D65">
            <v>383003.68824925215</v>
          </cell>
          <cell r="E65">
            <v>319169.74020771019</v>
          </cell>
          <cell r="F65">
            <v>167984.07379353163</v>
          </cell>
        </row>
        <row r="66">
          <cell r="D66">
            <v>182280.5907121301</v>
          </cell>
          <cell r="E66">
            <v>173166.56117652362</v>
          </cell>
          <cell r="F66">
            <v>91140.295356065049</v>
          </cell>
        </row>
        <row r="67">
          <cell r="D67">
            <v>42889.550755795324</v>
          </cell>
          <cell r="E67">
            <v>40745.073218005549</v>
          </cell>
          <cell r="F67">
            <v>21444.775377897662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예정(3)"/>
      <sheetName val="동원(3)"/>
      <sheetName val="공사설명서"/>
      <sheetName val="주요자재"/>
      <sheetName val="예정공정표 (2)"/>
      <sheetName val="동원인원 (2)"/>
      <sheetName val="예정공정표"/>
      <sheetName val="동원인원"/>
      <sheetName val="가설공사"/>
      <sheetName val="가설울타리"/>
      <sheetName val="경고테이프"/>
      <sheetName val="포장절단"/>
      <sheetName val="FM공법 (2)"/>
      <sheetName val="FM공법"/>
      <sheetName val="인수공지수판"/>
      <sheetName val="양수작업"/>
      <sheetName val="상수도이설"/>
      <sheetName val="포장복구(AS,CO)"/>
      <sheetName val="압입공법"/>
      <sheetName val="GR보호몰탈"/>
      <sheetName val="교량첨가"/>
      <sheetName val="피스표(수정)"/>
      <sheetName val="피스표(수도)"/>
      <sheetName val="피스표(4pe)"/>
      <sheetName val="목차"/>
      <sheetName val="소요노력"/>
      <sheetName val="예정_3_"/>
      <sheetName val="동원_3_"/>
      <sheetName val="DS상세 (2)"/>
      <sheetName val="ELEC"/>
      <sheetName val="Index"/>
      <sheetName val="Op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 refreshError="1"/>
      <sheetData sheetId="29" refreshError="1"/>
      <sheetData sheetId="30"/>
      <sheetData sheetId="3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월제안가"/>
      <sheetName val="Miser-P "/>
      <sheetName val="Miser-P (Mar)"/>
      <sheetName val="pre-spider"/>
      <sheetName val="pre-spider (Mar)"/>
      <sheetName val="Sheet1 (2)"/>
      <sheetName val="2월가격 (39)"/>
      <sheetName val="Pinehurst (June)"/>
      <sheetName val="Miser-P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GNG운반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T8500"/>
      <sheetName val="견적서1"/>
      <sheetName val="견적서2"/>
      <sheetName val="사전사후1"/>
      <sheetName val="사전사후2"/>
      <sheetName val="model master"/>
      <sheetName val="cover"/>
      <sheetName val="Sheet11"/>
      <sheetName val="Sheet10"/>
      <sheetName val="Sheet9"/>
      <sheetName val="Sheet6"/>
      <sheetName val="Sheet1 (2)"/>
      <sheetName val="Sheet3"/>
      <sheetName val="Supplement2"/>
      <sheetName val="SV"/>
      <sheetName val="OPT"/>
      <sheetName val="Care"/>
      <sheetName val="RACK"/>
      <sheetName val="20pG3"/>
      <sheetName val="25p"/>
      <sheetName val="35p"/>
      <sheetName val="45p"/>
      <sheetName val="350G4"/>
      <sheetName val="370G4"/>
      <sheetName val="570G3"/>
      <sheetName val="14XG2"/>
      <sheetName val="360G4"/>
      <sheetName val="380G4"/>
      <sheetName val="380G4PC_1K"/>
      <sheetName val="580G3"/>
      <sheetName val="585"/>
      <sheetName val="740"/>
      <sheetName val="760G2"/>
      <sheetName val="Backup"/>
      <sheetName val="100 Stg Svr"/>
      <sheetName val="110 Stg Svr"/>
      <sheetName val="350 Stg Svr"/>
      <sheetName val="370 Stg Svr"/>
      <sheetName val="380 Stg Svr_SC SA"/>
      <sheetName val="380 Stg Svr_SAN"/>
      <sheetName val="580 Stg Svr"/>
      <sheetName val="EVA3k"/>
      <sheetName val="EVA4k"/>
      <sheetName val="EVA4k(16)"/>
    </sheetNames>
    <sheetDataSet>
      <sheetData sheetId="0" refreshError="1">
        <row r="2">
          <cell r="A2" t="str">
            <v xml:space="preserve">견적서  NO :   </v>
          </cell>
          <cell r="C2" t="str">
            <v>SPENOCOMㅡ1010-01</v>
          </cell>
          <cell r="F2" t="str">
            <v>견 적 일 자</v>
          </cell>
          <cell r="G2" t="str">
            <v>2000.10.10</v>
          </cell>
        </row>
        <row r="4">
          <cell r="A4" t="str">
            <v>見     積     書</v>
          </cell>
        </row>
        <row r="8">
          <cell r="A8" t="str">
            <v xml:space="preserve">수      신 :  </v>
          </cell>
          <cell r="C8" t="str">
            <v>㈜인터넷제국 귀중</v>
          </cell>
          <cell r="E8" t="str">
            <v>서울 강남 삼성 127-12 고운빌딩 5F</v>
          </cell>
        </row>
        <row r="9">
          <cell r="A9" t="str">
            <v xml:space="preserve">참      조 :  </v>
          </cell>
          <cell r="C9" t="str">
            <v>유 재상님</v>
          </cell>
          <cell r="E9" t="str">
            <v>주 식 회 사     스   펜   오   컴</v>
          </cell>
        </row>
        <row r="10">
          <cell r="B10" t="str">
            <v>(TEL:3444-2995 FAX:           )</v>
          </cell>
          <cell r="E10" t="str">
            <v>대표이사     김     회     주</v>
          </cell>
        </row>
        <row r="11">
          <cell r="E11" t="str">
            <v>대표전화     02 - 558 - 0203</v>
          </cell>
        </row>
        <row r="12">
          <cell r="E12" t="str">
            <v>팩스번호     02 - 558 - 0034</v>
          </cell>
        </row>
        <row r="13">
          <cell r="A13" t="str">
            <v>아래와 같이 견적 합니다.</v>
          </cell>
        </row>
        <row r="14">
          <cell r="A14" t="str">
            <v>1. 총견적금액(VAT포함) : \138,874,912-</v>
          </cell>
        </row>
        <row r="15">
          <cell r="A15" t="str">
            <v>2. 결 제 조 건 : 현금</v>
          </cell>
        </row>
        <row r="16">
          <cell r="A16" t="str">
            <v>3. 납 품 예 정 일 : 발주후 4주 이내</v>
          </cell>
        </row>
        <row r="17">
          <cell r="A17" t="str">
            <v xml:space="preserve">4. 기          타 : </v>
          </cell>
        </row>
        <row r="18">
          <cell r="G18" t="str">
            <v>【VAT 별도, 금액단위 :원】</v>
          </cell>
        </row>
        <row r="19">
          <cell r="A19" t="str">
            <v>No.</v>
          </cell>
          <cell r="B19" t="str">
            <v>품명</v>
          </cell>
          <cell r="C19" t="str">
            <v>내용</v>
          </cell>
          <cell r="D19" t="str">
            <v>수량</v>
          </cell>
          <cell r="E19" t="str">
            <v>소비자단가</v>
          </cell>
          <cell r="F19" t="str">
            <v>공급단가</v>
          </cell>
          <cell r="G19" t="str">
            <v>공급가액</v>
          </cell>
        </row>
        <row r="20">
          <cell r="A20">
            <v>1</v>
          </cell>
          <cell r="B20" t="str">
            <v>159378-371</v>
          </cell>
          <cell r="C20" t="str">
            <v xml:space="preserve">Compaq ProLiant PLT8500R XN700-2M 4P 2GB </v>
          </cell>
          <cell r="D20">
            <v>1</v>
          </cell>
          <cell r="E20">
            <v>149493000</v>
          </cell>
          <cell r="F20">
            <v>47837760</v>
          </cell>
          <cell r="G20">
            <v>47837760</v>
          </cell>
        </row>
        <row r="21">
          <cell r="C21" t="str">
            <v>- Xeon 700MHz 4way Processor(Max:8CPU)</v>
          </cell>
        </row>
        <row r="22">
          <cell r="C22" t="str">
            <v>- 2GB PC100 SDRAM DIMM Memory(Max:8GB)</v>
          </cell>
        </row>
        <row r="23">
          <cell r="C23" t="str">
            <v>- 2MB Cache Memory</v>
          </cell>
          <cell r="D23" t="str">
            <v xml:space="preserve"> </v>
          </cell>
          <cell r="E23" t="str">
            <v xml:space="preserve"> </v>
          </cell>
        </row>
        <row r="24">
          <cell r="C24" t="str">
            <v>- Low-Profile CD-ROM Drive</v>
          </cell>
          <cell r="D24" t="str">
            <v xml:space="preserve"> </v>
          </cell>
          <cell r="E24" t="str">
            <v xml:space="preserve"> </v>
          </cell>
        </row>
        <row r="25">
          <cell r="C25" t="str">
            <v>- 1.44MB Floppy Disk Drive</v>
          </cell>
        </row>
        <row r="26">
          <cell r="C26" t="str">
            <v>- Integrated Smart Array Controller</v>
          </cell>
        </row>
        <row r="27">
          <cell r="C27" t="str">
            <v>- 4 x 1" Wide Ultra2/Ultra3 hot plug SCSI Disk bays</v>
          </cell>
          <cell r="D27" t="str">
            <v xml:space="preserve"> </v>
          </cell>
          <cell r="E27" t="str">
            <v xml:space="preserve"> </v>
          </cell>
        </row>
        <row r="28">
          <cell r="C28" t="str">
            <v>- 11 - PCI slots, 2EA 64-bit, 9EA 32-bit</v>
          </cell>
          <cell r="D28" t="str">
            <v xml:space="preserve"> </v>
          </cell>
          <cell r="E28" t="str">
            <v xml:space="preserve"> </v>
          </cell>
        </row>
        <row r="29">
          <cell r="C29" t="str">
            <v>- Compaq NC3131 Fast Ethernet NIC</v>
          </cell>
        </row>
        <row r="31">
          <cell r="B31" t="str">
            <v>142673-B21</v>
          </cell>
          <cell r="C31" t="str">
            <v>18.2GB Pluggable Wide Ultra-3 (1") Drive 10K</v>
          </cell>
          <cell r="D31">
            <v>4</v>
          </cell>
          <cell r="E31">
            <v>3086000</v>
          </cell>
          <cell r="F31">
            <v>987520</v>
          </cell>
          <cell r="G31">
            <v>3950080</v>
          </cell>
        </row>
        <row r="32">
          <cell r="B32" t="str">
            <v>328808-B21</v>
          </cell>
          <cell r="C32" t="str">
            <v>1GB Registered SDRAM(2*512)</v>
          </cell>
          <cell r="D32">
            <v>2</v>
          </cell>
          <cell r="E32">
            <v>12310000</v>
          </cell>
          <cell r="F32">
            <v>3939200</v>
          </cell>
          <cell r="G32">
            <v>7878400</v>
          </cell>
        </row>
        <row r="34">
          <cell r="A34">
            <v>2</v>
          </cell>
          <cell r="B34" t="str">
            <v>103381-B31</v>
          </cell>
          <cell r="C34" t="str">
            <v>STORAGEWORKS ENCLOSURE 4214 RACK</v>
          </cell>
          <cell r="D34">
            <v>3</v>
          </cell>
          <cell r="E34">
            <v>7638000</v>
          </cell>
          <cell r="F34">
            <v>2444160</v>
          </cell>
          <cell r="G34">
            <v>7332480</v>
          </cell>
        </row>
        <row r="35">
          <cell r="B35" t="str">
            <v>142673-B21</v>
          </cell>
          <cell r="C35" t="str">
            <v>18.2GB Pluggable Wide Ultra-3 (1") Drive 10K</v>
          </cell>
          <cell r="D35">
            <v>60</v>
          </cell>
          <cell r="E35">
            <v>3086000</v>
          </cell>
          <cell r="F35">
            <v>987520</v>
          </cell>
          <cell r="G35">
            <v>59251200</v>
          </cell>
        </row>
        <row r="54">
          <cell r="A54">
            <v>0</v>
          </cell>
          <cell r="C54">
            <v>0</v>
          </cell>
          <cell r="E54">
            <v>0</v>
          </cell>
          <cell r="F54">
            <v>0</v>
          </cell>
          <cell r="G54">
            <v>0</v>
          </cell>
        </row>
        <row r="55">
          <cell r="A55" t="str">
            <v>공 급 가 액 계</v>
          </cell>
          <cell r="G55">
            <v>126249920</v>
          </cell>
        </row>
        <row r="56">
          <cell r="A56" t="str">
            <v>공급가합계 (부가세 포함)</v>
          </cell>
          <cell r="G56">
            <v>138874912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>
        <row r="1">
          <cell r="A1" t="str">
            <v>P/N</v>
          </cell>
          <cell r="B1" t="str">
            <v>Description</v>
          </cell>
          <cell r="D1" t="str">
            <v>ILP</v>
          </cell>
          <cell r="E1" t="str">
            <v>안내</v>
          </cell>
        </row>
        <row r="2">
          <cell r="A2" t="str">
            <v>375589-371</v>
          </cell>
          <cell r="B2" t="str">
            <v>HP DL140R02 X2.8/1M 1P NHP SATA A/P</v>
          </cell>
          <cell r="D2">
            <v>3630000</v>
          </cell>
        </row>
        <row r="3">
          <cell r="A3" t="str">
            <v>375590-371</v>
          </cell>
          <cell r="B3" t="str">
            <v>HP DL140R02 X2.8/1M 1P NHP SCSI A/P</v>
          </cell>
          <cell r="D3">
            <v>4220000</v>
          </cell>
        </row>
        <row r="4">
          <cell r="A4" t="str">
            <v>375592-371</v>
          </cell>
          <cell r="B4" t="str">
            <v>HP DL140R02 X3.4/1M 1P NHP SATA A/P</v>
          </cell>
          <cell r="D4">
            <v>4695000</v>
          </cell>
        </row>
        <row r="5">
          <cell r="A5" t="str">
            <v>375593-371</v>
          </cell>
          <cell r="B5" t="str">
            <v>HP DL140R02 X3.4/1M 1P NHP SCSI A/P</v>
          </cell>
          <cell r="D5">
            <v>5310000</v>
          </cell>
        </row>
        <row r="6">
          <cell r="A6" t="str">
            <v>383503-371</v>
          </cell>
          <cell r="B6" t="str">
            <v>HP DL140R02 X3.6/2M 1P NHP SCSI A/P</v>
          </cell>
          <cell r="D6">
            <v>6615000</v>
          </cell>
        </row>
        <row r="7">
          <cell r="A7" t="str">
            <v>383504-371</v>
          </cell>
          <cell r="B7" t="str">
            <v>HP DL140R02 X3.6/2M 1P NHP SATA A/P</v>
          </cell>
          <cell r="D7">
            <v>6150000</v>
          </cell>
        </row>
        <row r="9">
          <cell r="A9" t="str">
            <v>377883-371</v>
          </cell>
          <cell r="B9" t="str">
            <v>HP DL145R02 2000 1G SCSI SVR A/P</v>
          </cell>
          <cell r="D9">
            <v>4390000</v>
          </cell>
        </row>
        <row r="10">
          <cell r="A10" t="str">
            <v>377884-371</v>
          </cell>
          <cell r="B10" t="str">
            <v>HP DL145R02 2000 1G SATA SVR A/P</v>
          </cell>
          <cell r="D10">
            <v>4057000</v>
          </cell>
        </row>
        <row r="11">
          <cell r="A11" t="str">
            <v>377887-371</v>
          </cell>
          <cell r="B11" t="str">
            <v>HP DL145R02 2600 2G SCSI SVR A/P</v>
          </cell>
          <cell r="D11">
            <v>7400000</v>
          </cell>
        </row>
        <row r="12">
          <cell r="A12" t="str">
            <v>377888-371</v>
          </cell>
          <cell r="B12" t="str">
            <v>HP DL145R02 2600 2G SATA SVR A/P</v>
          </cell>
          <cell r="D12">
            <v>6771000</v>
          </cell>
        </row>
        <row r="13">
          <cell r="A13" t="str">
            <v>390845-371</v>
          </cell>
          <cell r="B13" t="str">
            <v>HP DL145R02 2200DC 2G SCSI SVR A/P</v>
          </cell>
          <cell r="D13">
            <v>7990000</v>
          </cell>
        </row>
        <row r="15">
          <cell r="A15" t="str">
            <v>ProLiant 300 Series</v>
          </cell>
        </row>
        <row r="16">
          <cell r="A16" t="str">
            <v>ProLiant ML350 G4/G4p</v>
          </cell>
        </row>
        <row r="17">
          <cell r="A17" t="str">
            <v>380172-371</v>
          </cell>
          <cell r="B17" t="str">
            <v>ML350T04p X3400-2M/800MHz 512MB</v>
          </cell>
          <cell r="C17" t="str">
            <v xml:space="preserve">1P1C /2P2C upgradable </v>
          </cell>
          <cell r="D17">
            <v>7575000</v>
          </cell>
        </row>
        <row r="18">
          <cell r="A18" t="str">
            <v>380166-371</v>
          </cell>
          <cell r="B18" t="str">
            <v>ML350T04p X3200-2M/800MHz 512MB</v>
          </cell>
          <cell r="C18" t="str">
            <v xml:space="preserve">1P1C /2P2C upgradable </v>
          </cell>
          <cell r="D18">
            <v>6342000</v>
          </cell>
        </row>
        <row r="19">
          <cell r="A19" t="str">
            <v>380165-371</v>
          </cell>
          <cell r="B19" t="str">
            <v>ML350T04p X3000-2M/800MHz 512MB</v>
          </cell>
          <cell r="C19" t="str">
            <v xml:space="preserve">1P1C /2P2C upgradable </v>
          </cell>
          <cell r="D19">
            <v>5520000</v>
          </cell>
        </row>
        <row r="21">
          <cell r="A21" t="str">
            <v>ProLiant DL360 G4/G4p</v>
          </cell>
        </row>
        <row r="22">
          <cell r="A22" t="str">
            <v>408579-371</v>
          </cell>
          <cell r="B22" t="str">
            <v xml:space="preserve">DL360G4p x2800-2M/800MHz 1GB SAS Dual Core </v>
          </cell>
          <cell r="C22" t="str">
            <v>1P2C/2P4C upgradable</v>
          </cell>
          <cell r="D22">
            <v>13770000</v>
          </cell>
          <cell r="E22" t="str">
            <v xml:space="preserve">New </v>
          </cell>
        </row>
        <row r="23">
          <cell r="A23" t="str">
            <v>376236-371</v>
          </cell>
          <cell r="B23" t="str">
            <v>DL360R04p x3600-2M/800MHz 1GB</v>
          </cell>
          <cell r="C23" t="str">
            <v xml:space="preserve">1P1C /2P2C upgradable </v>
          </cell>
          <cell r="D23">
            <v>9767000</v>
          </cell>
        </row>
        <row r="24">
          <cell r="A24" t="str">
            <v>376237-371</v>
          </cell>
          <cell r="B24" t="str">
            <v>DL360R04p x3400-2M/800MHz 1GB</v>
          </cell>
          <cell r="C24" t="str">
            <v xml:space="preserve">1P1C /2P2C upgradable </v>
          </cell>
          <cell r="D24">
            <v>8761000</v>
          </cell>
        </row>
        <row r="25">
          <cell r="A25" t="str">
            <v>379753-371</v>
          </cell>
          <cell r="B25" t="str">
            <v>DL360R04p x3200-2M/800MHz 1GB</v>
          </cell>
          <cell r="C25" t="str">
            <v xml:space="preserve">1P1C /2P2C upgradable </v>
          </cell>
          <cell r="D25">
            <v>7933000</v>
          </cell>
        </row>
        <row r="26">
          <cell r="A26" t="str">
            <v>380325-371</v>
          </cell>
          <cell r="B26" t="str">
            <v xml:space="preserve">DL360G4p X3000-2M/800MHz 1G </v>
          </cell>
          <cell r="C26" t="str">
            <v xml:space="preserve">1P1C /2P2C upgradable </v>
          </cell>
          <cell r="D26">
            <v>7140000</v>
          </cell>
        </row>
        <row r="28">
          <cell r="A28" t="str">
            <v>ProLiant ML370 G4</v>
          </cell>
        </row>
        <row r="29">
          <cell r="A29" t="str">
            <v>379912-371</v>
          </cell>
          <cell r="B29" t="str">
            <v>ML370T04 x3600-2M/800MHz 1GB</v>
          </cell>
          <cell r="C29" t="str">
            <v xml:space="preserve">1P1C /2P2C upgradable </v>
          </cell>
          <cell r="D29">
            <v>11110000</v>
          </cell>
        </row>
        <row r="30">
          <cell r="A30" t="str">
            <v>379910-371</v>
          </cell>
          <cell r="B30" t="str">
            <v>ML370T04 x3400-2M/800MHz 1GB</v>
          </cell>
          <cell r="C30" t="str">
            <v xml:space="preserve">1P1C /2P2C upgradable </v>
          </cell>
          <cell r="D30">
            <v>9900000</v>
          </cell>
        </row>
        <row r="31">
          <cell r="A31" t="str">
            <v>379908-371</v>
          </cell>
          <cell r="B31" t="str">
            <v>ML370T04 X3200-2M/800MHz 1GB</v>
          </cell>
          <cell r="C31" t="str">
            <v xml:space="preserve">1P1C /2P2C upgradable </v>
          </cell>
          <cell r="D31">
            <v>8760000</v>
          </cell>
        </row>
        <row r="32">
          <cell r="A32" t="str">
            <v>379906-371</v>
          </cell>
          <cell r="B32" t="str">
            <v>ML370T04 X3000-2M/800MHz 1GB</v>
          </cell>
          <cell r="C32" t="str">
            <v xml:space="preserve">1P1C /2P2C upgradable </v>
          </cell>
          <cell r="D32">
            <v>7560000</v>
          </cell>
        </row>
        <row r="34">
          <cell r="A34" t="str">
            <v>ProLiant DL380 G4</v>
          </cell>
        </row>
        <row r="35">
          <cell r="A35" t="str">
            <v>397629-371</v>
          </cell>
          <cell r="B35" t="str">
            <v xml:space="preserve">DL380R04 x2800-2M/800MHz 1GB SCSI Dual Core </v>
          </cell>
          <cell r="C35" t="str">
            <v>1P2C/2P4C upgradable</v>
          </cell>
          <cell r="D35">
            <v>14720000</v>
          </cell>
        </row>
        <row r="36">
          <cell r="A36" t="str">
            <v>378741-371</v>
          </cell>
          <cell r="B36" t="str">
            <v>DL380R04 x3800-2M/800MHz 1GB</v>
          </cell>
          <cell r="C36" t="str">
            <v xml:space="preserve">1P1C /2P2C upgradable </v>
          </cell>
          <cell r="D36">
            <v>13450000</v>
          </cell>
        </row>
        <row r="37">
          <cell r="A37" t="str">
            <v>378739-371</v>
          </cell>
          <cell r="B37" t="str">
            <v>DL380R04 x3600-2M/800MHz 1GB</v>
          </cell>
          <cell r="C37" t="str">
            <v xml:space="preserve">1P1C /2P2C upgradable </v>
          </cell>
          <cell r="D37">
            <v>11796000</v>
          </cell>
        </row>
        <row r="38">
          <cell r="A38" t="str">
            <v>378737-371</v>
          </cell>
          <cell r="B38" t="str">
            <v>DL380R04 x3400-2M/800MHz 1GB</v>
          </cell>
          <cell r="C38" t="str">
            <v xml:space="preserve">1P1C /2P2C upgradable </v>
          </cell>
          <cell r="D38">
            <v>10408000</v>
          </cell>
        </row>
        <row r="39">
          <cell r="A39" t="str">
            <v>378736-371</v>
          </cell>
          <cell r="B39" t="str">
            <v>DL380R04 X3200-2M/800MHz 1GB</v>
          </cell>
          <cell r="C39" t="str">
            <v xml:space="preserve">1P1C /2P2C upgradable </v>
          </cell>
          <cell r="D39">
            <v>9250000</v>
          </cell>
        </row>
        <row r="40">
          <cell r="A40" t="str">
            <v>378735-371</v>
          </cell>
          <cell r="B40" t="str">
            <v>DL380R04 X3000-2M/800MHz 1GB</v>
          </cell>
          <cell r="C40" t="str">
            <v xml:space="preserve">1P1C /2P2C upgradable </v>
          </cell>
          <cell r="D40">
            <v>8150000</v>
          </cell>
        </row>
        <row r="42">
          <cell r="A42" t="str">
            <v>ProLiant DL385</v>
          </cell>
        </row>
        <row r="43">
          <cell r="A43" t="str">
            <v>399684-371</v>
          </cell>
          <cell r="B43" t="str">
            <v>DL385 2400 DC 1G 1P SCSI</v>
          </cell>
          <cell r="C43" t="str">
            <v>1P2C/2P4C upgradable</v>
          </cell>
          <cell r="D43">
            <v>13550000</v>
          </cell>
        </row>
        <row r="44">
          <cell r="A44" t="str">
            <v>391112-371</v>
          </cell>
          <cell r="B44" t="str">
            <v>DL385 2200 DC 1G 1P SCSI</v>
          </cell>
          <cell r="C44" t="str">
            <v>1P2C/2P4C upgradable</v>
          </cell>
          <cell r="D44">
            <v>11938000</v>
          </cell>
        </row>
        <row r="45">
          <cell r="A45" t="str">
            <v>391111-371</v>
          </cell>
          <cell r="B45" t="str">
            <v>DL385 2000 DC 1G 1P SCSI</v>
          </cell>
          <cell r="C45" t="str">
            <v>1P2C/2P4C upgradable</v>
          </cell>
          <cell r="D45">
            <v>10868000</v>
          </cell>
        </row>
        <row r="46">
          <cell r="A46" t="str">
            <v>391110-371</v>
          </cell>
          <cell r="B46" t="str">
            <v>DL385 1800 DC 1G 1P SCSI</v>
          </cell>
          <cell r="C46" t="str">
            <v>1P2C/2P4C upgradable</v>
          </cell>
          <cell r="D46">
            <v>9850000</v>
          </cell>
        </row>
        <row r="47">
          <cell r="A47" t="str">
            <v>398370-371</v>
          </cell>
          <cell r="B47" t="str">
            <v>DL385 2800 1P 1G SCSI</v>
          </cell>
          <cell r="C47" t="str">
            <v xml:space="preserve">1P1C /2P2C upgradable </v>
          </cell>
          <cell r="D47">
            <v>10850000</v>
          </cell>
        </row>
        <row r="48">
          <cell r="A48" t="str">
            <v>376138-371</v>
          </cell>
          <cell r="B48" t="str">
            <v>DL385 2600 1P 1G SCSI</v>
          </cell>
          <cell r="C48" t="str">
            <v xml:space="preserve">1P1C /2P2C upgradable </v>
          </cell>
          <cell r="D48">
            <v>9917000</v>
          </cell>
        </row>
        <row r="49">
          <cell r="A49" t="str">
            <v>373545-371</v>
          </cell>
          <cell r="B49" t="str">
            <v>DL385 2400 1G 1P SCSI</v>
          </cell>
          <cell r="C49" t="str">
            <v xml:space="preserve">1P1C /2P2C upgradable </v>
          </cell>
          <cell r="D49">
            <v>8845000</v>
          </cell>
        </row>
        <row r="51">
          <cell r="A51" t="str">
            <v>ProLiant DL380 G4 Packaged Cluster</v>
          </cell>
        </row>
        <row r="52">
          <cell r="A52" t="str">
            <v>381370-371</v>
          </cell>
          <cell r="B52" t="str">
            <v>DL380 G4 Packaged Cluster                                                                                  * DL380G4 X3.6GHz-2M/800MHz 두 대 + MSA1000 1대</v>
          </cell>
          <cell r="C52" t="str">
            <v xml:space="preserve">1P1C /2P2C upgradable </v>
          </cell>
          <cell r="D52">
            <v>40256000</v>
          </cell>
        </row>
        <row r="53">
          <cell r="A53" t="str">
            <v>381367-371</v>
          </cell>
          <cell r="B53" t="str">
            <v>DL380 G4 Packaged Cluster                                                                                  * DL380G4 X3.6GHz-2M/800MHz 두 대 + MSA500G2 1대</v>
          </cell>
          <cell r="C53" t="str">
            <v xml:space="preserve">1P1C /2P2C upgradable </v>
          </cell>
          <cell r="D53">
            <v>28950000</v>
          </cell>
          <cell r="E53" t="str">
            <v xml:space="preserve">New </v>
          </cell>
        </row>
        <row r="55">
          <cell r="A55" t="str">
            <v>ProLiant 500/700 Series</v>
          </cell>
        </row>
        <row r="56">
          <cell r="A56" t="str">
            <v>ProLiant ML570</v>
          </cell>
        </row>
        <row r="57">
          <cell r="A57" t="str">
            <v>399365-371</v>
          </cell>
          <cell r="B57" t="str">
            <v xml:space="preserve">HP ML570T03 2.66/2/667 DC 1P AP Svr </v>
          </cell>
          <cell r="C57" t="str">
            <v>2P4C/4P8C Upgradable</v>
          </cell>
          <cell r="D57">
            <v>20000000</v>
          </cell>
          <cell r="E57" t="str">
            <v>Dual Core</v>
          </cell>
        </row>
        <row r="58">
          <cell r="A58" t="str">
            <v>399363-371</v>
          </cell>
          <cell r="B58" t="str">
            <v xml:space="preserve">HP ML570T03 3.0/4/667 DC 1P AP Svr </v>
          </cell>
          <cell r="C58" t="str">
            <v>2P4C/4P8C Upgradable</v>
          </cell>
          <cell r="D58">
            <v>30000000</v>
          </cell>
          <cell r="E58" t="str">
            <v>Dual Core</v>
          </cell>
        </row>
        <row r="59">
          <cell r="A59" t="str">
            <v>399364-371</v>
          </cell>
          <cell r="B59" t="str">
            <v xml:space="preserve">HP ML570R03 3.0/4/667 DC 2P AP Svr </v>
          </cell>
          <cell r="C59" t="str">
            <v>4P8C Upgradable</v>
          </cell>
          <cell r="D59">
            <v>49000000</v>
          </cell>
          <cell r="E59" t="str">
            <v>Dual Core</v>
          </cell>
        </row>
        <row r="60">
          <cell r="A60" t="str">
            <v>348139-371</v>
          </cell>
          <cell r="B60" t="str">
            <v>ML570T03 3.33GHZ 8M 1P 1GB</v>
          </cell>
          <cell r="C60" t="str">
            <v>2P2C/4P4C Upgradable</v>
          </cell>
          <cell r="D60">
            <v>29500000</v>
          </cell>
        </row>
        <row r="61">
          <cell r="A61" t="str">
            <v>348137-371</v>
          </cell>
          <cell r="B61" t="str">
            <v>ML570T03 3.00GHZ 8M 1P 1GB</v>
          </cell>
          <cell r="C61" t="str">
            <v>2P2C/4P4C Upgradable</v>
          </cell>
          <cell r="D61">
            <v>22000000</v>
          </cell>
        </row>
        <row r="62">
          <cell r="A62" t="str">
            <v>391120-371</v>
          </cell>
          <cell r="B62" t="str">
            <v>HP ML570R03 3.00GHZ 8M 2P SAS SVR A/P</v>
          </cell>
          <cell r="C62" t="str">
            <v>4P4C Upgradable</v>
          </cell>
          <cell r="D62">
            <v>40000000</v>
          </cell>
        </row>
        <row r="63">
          <cell r="A63" t="str">
            <v>385942-371</v>
          </cell>
          <cell r="B63" t="str">
            <v>ML570T03 3.66GHZ 1M 1P</v>
          </cell>
          <cell r="C63" t="str">
            <v>2P2C/4P4C Upgradable</v>
          </cell>
          <cell r="D63">
            <v>19000000</v>
          </cell>
        </row>
        <row r="64">
          <cell r="A64" t="str">
            <v>375366-371</v>
          </cell>
          <cell r="B64" t="str">
            <v xml:space="preserve">ML570T03 3.16GHZ 1M 1P </v>
          </cell>
          <cell r="C64" t="str">
            <v>2P2C/4P4C Upgradable</v>
          </cell>
          <cell r="D64">
            <v>15500000</v>
          </cell>
        </row>
        <row r="66">
          <cell r="A66" t="str">
            <v>ProLiant DL580</v>
          </cell>
        </row>
        <row r="67">
          <cell r="A67" t="str">
            <v>399778-371</v>
          </cell>
          <cell r="B67" t="str">
            <v xml:space="preserve">HP DL580R03 2.66GHz 2M DC 1P AP Svr </v>
          </cell>
          <cell r="C67" t="str">
            <v>2P4C/4P8C Upgradable</v>
          </cell>
          <cell r="D67">
            <v>22000000</v>
          </cell>
          <cell r="E67" t="str">
            <v>Dual Core</v>
          </cell>
        </row>
        <row r="68">
          <cell r="A68" t="str">
            <v>399779-371</v>
          </cell>
          <cell r="B68" t="str">
            <v xml:space="preserve">HP DL580R03 3.00GHz 4M DC 2P AP Svr </v>
          </cell>
          <cell r="C68" t="str">
            <v>4P8C Upgradable</v>
          </cell>
          <cell r="D68">
            <v>52000000</v>
          </cell>
          <cell r="E68" t="str">
            <v>Dual Core</v>
          </cell>
        </row>
        <row r="69">
          <cell r="A69" t="str">
            <v>364635-371</v>
          </cell>
          <cell r="B69" t="str">
            <v>DL580R03 3.33GHZ 8M 2P 2GB</v>
          </cell>
          <cell r="C69" t="str">
            <v>4P4C Upgradable</v>
          </cell>
          <cell r="D69">
            <v>51500000</v>
          </cell>
        </row>
        <row r="70">
          <cell r="A70" t="str">
            <v>364634-371</v>
          </cell>
          <cell r="B70" t="str">
            <v>DL580R03 3.00GHZ 8M 2P 2GB</v>
          </cell>
          <cell r="C70" t="str">
            <v>4P4C Upgradable</v>
          </cell>
          <cell r="D70">
            <v>35500000</v>
          </cell>
        </row>
        <row r="71">
          <cell r="A71" t="str">
            <v>391088-371</v>
          </cell>
          <cell r="B71" t="str">
            <v>HP DL580R03 3.00GHZ 8M 2P SAS Svr A/P</v>
          </cell>
          <cell r="C71" t="str">
            <v>4P4C Upgradable</v>
          </cell>
          <cell r="D71">
            <v>41000000</v>
          </cell>
        </row>
        <row r="72">
          <cell r="A72" t="str">
            <v>385999-371</v>
          </cell>
          <cell r="B72" t="str">
            <v>DL580R03 3.66GHZ 1M 1P</v>
          </cell>
          <cell r="C72" t="str">
            <v>2P2C/4P4C Upgradable</v>
          </cell>
          <cell r="D72">
            <v>22500000</v>
          </cell>
        </row>
        <row r="73">
          <cell r="A73" t="str">
            <v>377239-371</v>
          </cell>
          <cell r="B73" t="str">
            <v xml:space="preserve">DL580 G3 3.16GHZ 1M 1P </v>
          </cell>
          <cell r="C73" t="str">
            <v>2P2C/4P4C Upgradable</v>
          </cell>
          <cell r="D73">
            <v>19500000</v>
          </cell>
        </row>
        <row r="75">
          <cell r="A75" t="str">
            <v xml:space="preserve">ProLiant DL585 </v>
          </cell>
          <cell r="B75" t="str">
            <v>(* Opteron Single Core 혹은 Dual Core-8웨이/4소켓)</v>
          </cell>
        </row>
        <row r="76">
          <cell r="A76" t="str">
            <v>397842-371</v>
          </cell>
          <cell r="B76" t="str">
            <v xml:space="preserve">HP DL585 O2.4 Dual Core PC3200 AP Svr </v>
          </cell>
          <cell r="C76" t="str">
            <v>4P8C Upgradable</v>
          </cell>
          <cell r="D76">
            <v>41000000</v>
          </cell>
          <cell r="E76" t="str">
            <v>Dual Core</v>
          </cell>
        </row>
        <row r="77">
          <cell r="A77" t="str">
            <v>383359-371</v>
          </cell>
          <cell r="B77" t="str">
            <v xml:space="preserve">HP DL585 O2.2 Dual Core PC3200 AP Svr </v>
          </cell>
          <cell r="C77" t="str">
            <v>4P8C Upgradable</v>
          </cell>
          <cell r="D77">
            <v>32000000</v>
          </cell>
          <cell r="E77" t="str">
            <v>Dual Core</v>
          </cell>
        </row>
        <row r="78">
          <cell r="A78" t="str">
            <v>383358-371</v>
          </cell>
          <cell r="B78" t="str">
            <v xml:space="preserve">HP DL585 O1.8 Dual Core PC3200 A/P Svr </v>
          </cell>
          <cell r="C78" t="str">
            <v>4P8C Upgradable</v>
          </cell>
          <cell r="D78">
            <v>29500000</v>
          </cell>
          <cell r="E78" t="str">
            <v>Dual Core</v>
          </cell>
        </row>
        <row r="79">
          <cell r="A79" t="str">
            <v>397299-371</v>
          </cell>
          <cell r="B79" t="str">
            <v>HP DL585R01 O2.8 2P PC3200 Svr AP</v>
          </cell>
          <cell r="C79" t="str">
            <v>4P4C Upgradable</v>
          </cell>
          <cell r="D79">
            <v>31000000</v>
          </cell>
        </row>
        <row r="80">
          <cell r="A80" t="str">
            <v>380125-371</v>
          </cell>
          <cell r="B80" t="str">
            <v xml:space="preserve">HP DL585 O2.6GHz 2P PC3200 AP Server </v>
          </cell>
          <cell r="C80" t="str">
            <v>4P4C Upgradable</v>
          </cell>
          <cell r="D80">
            <v>28000000</v>
          </cell>
        </row>
        <row r="81">
          <cell r="A81" t="str">
            <v>380124-371</v>
          </cell>
          <cell r="B81" t="str">
            <v xml:space="preserve">HP DL585 O2.6 2P PC2700 AP Rck Svr </v>
          </cell>
          <cell r="C81" t="str">
            <v>4P4C Upgradable</v>
          </cell>
          <cell r="D81">
            <v>26000000</v>
          </cell>
        </row>
        <row r="83">
          <cell r="A83" t="str">
            <v>ProLiant DL740</v>
          </cell>
        </row>
        <row r="84">
          <cell r="A84" t="str">
            <v>348445-B21</v>
          </cell>
          <cell r="B84" t="str">
            <v>DL740R01 X3000-4M 4P 4GB</v>
          </cell>
          <cell r="C84" t="str">
            <v>8P8C Upgradable</v>
          </cell>
          <cell r="D84">
            <v>115600000</v>
          </cell>
        </row>
        <row r="85">
          <cell r="A85" t="str">
            <v>348446-B21</v>
          </cell>
          <cell r="B85" t="str">
            <v>DL740R01 X2700-2M 4P 4GB</v>
          </cell>
          <cell r="C85" t="str">
            <v>8P8C Upgradable</v>
          </cell>
          <cell r="D85">
            <v>79800000</v>
          </cell>
        </row>
        <row r="86">
          <cell r="A86" t="str">
            <v>348447-B21</v>
          </cell>
          <cell r="B86" t="str">
            <v>DL740R01 X2200-2M 4P 2GB</v>
          </cell>
          <cell r="C86" t="str">
            <v>8P8C Upgradable</v>
          </cell>
          <cell r="D86">
            <v>63000000</v>
          </cell>
        </row>
        <row r="87">
          <cell r="A87" t="str">
            <v>* DL740 견적 및 제안시 HP MKTG에 문의</v>
          </cell>
        </row>
        <row r="88">
          <cell r="A88" t="str">
            <v>ProLiant DL760</v>
          </cell>
        </row>
        <row r="89">
          <cell r="A89" t="str">
            <v>348442-B21</v>
          </cell>
          <cell r="B89" t="str">
            <v>DL760R02 X3000-4M 4P 4GB</v>
          </cell>
          <cell r="C89" t="str">
            <v>8P8C Upgradable</v>
          </cell>
          <cell r="D89">
            <v>126500000</v>
          </cell>
        </row>
        <row r="90">
          <cell r="A90" t="str">
            <v>348443-B21</v>
          </cell>
          <cell r="B90" t="str">
            <v>DL760R02 X2700-2M 4P 4GB</v>
          </cell>
          <cell r="C90" t="str">
            <v>8P8C Upgradable</v>
          </cell>
          <cell r="D90">
            <v>88000000</v>
          </cell>
        </row>
        <row r="91">
          <cell r="A91" t="str">
            <v>348444-B21</v>
          </cell>
          <cell r="B91" t="str">
            <v>DL760R02 X2200-2M 4P 2GB</v>
          </cell>
          <cell r="C91" t="str">
            <v>8P8C Upgradable</v>
          </cell>
          <cell r="D91">
            <v>70000000</v>
          </cell>
        </row>
        <row r="93">
          <cell r="A93" t="str">
            <v>ProLiant BL Series</v>
          </cell>
        </row>
        <row r="94">
          <cell r="A94" t="str">
            <v>ProLiant BL 20p (Intel 계열)</v>
          </cell>
        </row>
        <row r="95">
          <cell r="A95" t="str">
            <v>407213-B21</v>
          </cell>
          <cell r="B95" t="str">
            <v>HP BL20p G3 2.80/800 DC 1P 1GB Svr</v>
          </cell>
          <cell r="C95" t="str">
            <v>1P2C/2P4C Upgradable</v>
          </cell>
          <cell r="D95">
            <v>12500000</v>
          </cell>
          <cell r="E95" t="str">
            <v>New Dual Core</v>
          </cell>
        </row>
        <row r="96">
          <cell r="A96" t="str">
            <v>397435-B21</v>
          </cell>
          <cell r="B96" t="str">
            <v>HP BL20pG3 X3.8/800-2M 2GB ALL</v>
          </cell>
          <cell r="C96" t="str">
            <v>2P2C Upgradable</v>
          </cell>
          <cell r="D96">
            <v>17900000</v>
          </cell>
        </row>
        <row r="97">
          <cell r="A97" t="str">
            <v>380636-B21</v>
          </cell>
          <cell r="B97" t="str">
            <v>BL20pG3 X3.6/800-2M 2P 2GB ALL</v>
          </cell>
          <cell r="C97" t="str">
            <v>2P2C Upgradable</v>
          </cell>
          <cell r="D97">
            <v>15900000</v>
          </cell>
        </row>
        <row r="98">
          <cell r="A98" t="str">
            <v>380634-B21</v>
          </cell>
          <cell r="B98" t="str">
            <v>BL20pG3 X3.4/800-2M 2P 2GB ALL</v>
          </cell>
          <cell r="C98" t="str">
            <v>2P2C Upgradable</v>
          </cell>
          <cell r="D98">
            <v>13900000</v>
          </cell>
        </row>
        <row r="99">
          <cell r="A99" t="str">
            <v>380633-B21</v>
          </cell>
          <cell r="B99" t="str">
            <v>BL20pG3 X3.4/800-2M 1P 1GB ALL</v>
          </cell>
          <cell r="C99" t="str">
            <v>2P2C Upgradable</v>
          </cell>
          <cell r="D99">
            <v>11900000</v>
          </cell>
        </row>
        <row r="100">
          <cell r="A100" t="str">
            <v>380631-B21</v>
          </cell>
          <cell r="B100" t="str">
            <v>HP BL20pG3 X3.2/800-2M 1P 1GB ALL</v>
          </cell>
          <cell r="C100" t="str">
            <v>2P2C Upgradable</v>
          </cell>
          <cell r="D100">
            <v>9000000</v>
          </cell>
        </row>
        <row r="101">
          <cell r="A101" t="str">
            <v>380632-B21</v>
          </cell>
          <cell r="B101" t="str">
            <v>HP BL20pG3 X3.0/800-2M 1P 1GB ALL</v>
          </cell>
          <cell r="C101" t="str">
            <v>2P2C Upgradable</v>
          </cell>
          <cell r="D101">
            <v>8200000</v>
          </cell>
        </row>
        <row r="103">
          <cell r="A103" t="str">
            <v>ProLiant BL 25p (AMD 계열)</v>
          </cell>
        </row>
        <row r="104">
          <cell r="A104" t="str">
            <v>397817-B21</v>
          </cell>
          <cell r="B104" t="str">
            <v>HP BL25p 2.8GHz SC 2G 2P Svr All</v>
          </cell>
          <cell r="C104" t="str">
            <v>2P2C Upgradable</v>
          </cell>
          <cell r="D104">
            <v>15500000</v>
          </cell>
        </row>
        <row r="105">
          <cell r="A105" t="str">
            <v>374799-B21</v>
          </cell>
          <cell r="B105" t="str">
            <v xml:space="preserve">HP BL25p O2.6GHz 2GB 2P Blade </v>
          </cell>
          <cell r="C105" t="str">
            <v>2P2C Upgradable</v>
          </cell>
          <cell r="D105">
            <v>14000000</v>
          </cell>
        </row>
        <row r="106">
          <cell r="A106" t="str">
            <v>374798-B21</v>
          </cell>
          <cell r="B106" t="str">
            <v xml:space="preserve">HP BL25p O2.6GHz 1GB 1P Blade </v>
          </cell>
          <cell r="C106" t="str">
            <v>2P2C Upgradable</v>
          </cell>
          <cell r="D106">
            <v>9900000</v>
          </cell>
        </row>
        <row r="107">
          <cell r="A107" t="str">
            <v>374797-B21</v>
          </cell>
          <cell r="B107" t="str">
            <v xml:space="preserve">HP BL25p O2.4GHz 1GB 1P Blade </v>
          </cell>
          <cell r="C107" t="str">
            <v>2P2C Upgradable</v>
          </cell>
          <cell r="D107">
            <v>8900000</v>
          </cell>
        </row>
        <row r="108">
          <cell r="A108" t="str">
            <v>392443-B21</v>
          </cell>
          <cell r="B108" t="str">
            <v xml:space="preserve">HP BL25p 1.8Ghz-1M DC 1G 1P Svr </v>
          </cell>
          <cell r="C108" t="str">
            <v>2P4C Upgradable</v>
          </cell>
          <cell r="D108">
            <v>10600000</v>
          </cell>
          <cell r="E108" t="str">
            <v>Dual Core</v>
          </cell>
        </row>
        <row r="109">
          <cell r="A109" t="str">
            <v>392441-B21</v>
          </cell>
          <cell r="B109" t="str">
            <v xml:space="preserve">HP BL25p 2.0Ghz-1M 2G 2P Svr </v>
          </cell>
          <cell r="C109" t="str">
            <v>2P4C Upgradable</v>
          </cell>
          <cell r="D109">
            <v>16100000</v>
          </cell>
          <cell r="E109" t="str">
            <v>Dual Core</v>
          </cell>
        </row>
        <row r="110">
          <cell r="A110" t="str">
            <v>392439-B21</v>
          </cell>
          <cell r="B110" t="str">
            <v xml:space="preserve">HP BL25p 2.2Ghz-1M DC 2G 2P Svr </v>
          </cell>
          <cell r="C110" t="str">
            <v>2P4C Upgradable</v>
          </cell>
          <cell r="D110">
            <v>18100000</v>
          </cell>
          <cell r="E110" t="str">
            <v>Dual Core</v>
          </cell>
        </row>
        <row r="111">
          <cell r="A111" t="str">
            <v>399598-B21</v>
          </cell>
          <cell r="B111" t="str">
            <v>HP BL25p 2.4Ghz-1M DC 2G 2P Svr ALL</v>
          </cell>
          <cell r="C111" t="str">
            <v>2P4C Upgradable</v>
          </cell>
          <cell r="D111">
            <v>23000000</v>
          </cell>
          <cell r="E111" t="str">
            <v>Dual Core</v>
          </cell>
        </row>
        <row r="113">
          <cell r="A113" t="str">
            <v>ProLiant BL 35p (AMD 계열)</v>
          </cell>
        </row>
        <row r="114">
          <cell r="A114" t="str">
            <v>374212-B21</v>
          </cell>
          <cell r="B114" t="str">
            <v xml:space="preserve">HP BL35p O2.4GHz 1M 2P Blade </v>
          </cell>
          <cell r="C114" t="str">
            <v>2P2C Upgradable</v>
          </cell>
          <cell r="D114">
            <v>11000000</v>
          </cell>
        </row>
        <row r="115">
          <cell r="A115" t="str">
            <v>374211-B21</v>
          </cell>
          <cell r="B115" t="str">
            <v xml:space="preserve">HP BL35p O2.4GHz 1M 1P Blade </v>
          </cell>
          <cell r="C115" t="str">
            <v>2P2C Upgradable</v>
          </cell>
          <cell r="D115">
            <v>6900000</v>
          </cell>
        </row>
        <row r="116">
          <cell r="A116" t="str">
            <v>392450-B21</v>
          </cell>
          <cell r="B116" t="str">
            <v xml:space="preserve">HP BL35p 1.8Ghz-1M DC 1G 1P Svr </v>
          </cell>
          <cell r="C116" t="str">
            <v>2P4C Upgradable</v>
          </cell>
          <cell r="D116">
            <v>8600000</v>
          </cell>
          <cell r="E116" t="str">
            <v>Dual Core</v>
          </cell>
        </row>
        <row r="117">
          <cell r="A117" t="str">
            <v>392448-B21</v>
          </cell>
          <cell r="B117" t="str">
            <v xml:space="preserve">HP BL35p 2.0Ghz-1M DC 2G 2P Svr </v>
          </cell>
          <cell r="C117" t="str">
            <v>2P4C Upgradable</v>
          </cell>
          <cell r="D117">
            <v>14500000</v>
          </cell>
          <cell r="E117" t="str">
            <v>Dual Core</v>
          </cell>
        </row>
        <row r="118">
          <cell r="A118" t="str">
            <v>392446-B21</v>
          </cell>
          <cell r="B118" t="str">
            <v xml:space="preserve">HP BL35p 2.2Ghz-1M DC 2G 2P Svr </v>
          </cell>
          <cell r="C118" t="str">
            <v>2P4C Upgradable</v>
          </cell>
          <cell r="D118">
            <v>16500000</v>
          </cell>
          <cell r="E118" t="str">
            <v>Dual Core</v>
          </cell>
        </row>
        <row r="119">
          <cell r="A119" t="str">
            <v>395222-B21</v>
          </cell>
          <cell r="B119" t="str">
            <v>HP BL35p 2.2GHz 1M DC 2G2P SAS Svr All</v>
          </cell>
          <cell r="C119" t="str">
            <v>2P4C Upgradable with SAS</v>
          </cell>
          <cell r="D119">
            <v>17500000</v>
          </cell>
          <cell r="E119" t="str">
            <v>Dual Core</v>
          </cell>
        </row>
        <row r="121">
          <cell r="A121" t="str">
            <v>ProLiant BL 45p (AMD 계열)</v>
          </cell>
        </row>
        <row r="122">
          <cell r="A122" t="str">
            <v>374966-B21</v>
          </cell>
          <cell r="B122" t="str">
            <v xml:space="preserve">HP BL45p 2.6GHz 1G 1P Svr </v>
          </cell>
          <cell r="C122" t="str">
            <v xml:space="preserve">4P4C upgradable </v>
          </cell>
          <cell r="D122">
            <v>15000000</v>
          </cell>
        </row>
        <row r="123">
          <cell r="A123" t="str">
            <v>397814-B21</v>
          </cell>
          <cell r="B123" t="str">
            <v>HP BL45p 2.8GHz SC 2G 2P Svr All</v>
          </cell>
          <cell r="C123" t="str">
            <v xml:space="preserve">4P4C upgradable </v>
          </cell>
          <cell r="D123">
            <v>24000000</v>
          </cell>
        </row>
        <row r="124">
          <cell r="A124" t="str">
            <v>399604-B21</v>
          </cell>
          <cell r="B124" t="str">
            <v>HP BL45p 2.4Ghz-1M DC 2G 2P Svr ALL</v>
          </cell>
          <cell r="C124" t="str">
            <v xml:space="preserve">4P8C upgradable </v>
          </cell>
          <cell r="D124">
            <v>33000000</v>
          </cell>
          <cell r="E124" t="str">
            <v>Dual Core</v>
          </cell>
        </row>
        <row r="125">
          <cell r="A125" t="str">
            <v>392220-B21</v>
          </cell>
          <cell r="B125" t="str">
            <v>HP Proliant BL45p 2.2GHz-1M DC 2G 2P Svr</v>
          </cell>
          <cell r="C125" t="str">
            <v xml:space="preserve">4P8C upgradable </v>
          </cell>
          <cell r="D125">
            <v>28000000</v>
          </cell>
          <cell r="E125" t="str">
            <v>Dual Core</v>
          </cell>
        </row>
        <row r="126">
          <cell r="A126" t="str">
            <v>374965-B21</v>
          </cell>
          <cell r="B126" t="str">
            <v xml:space="preserve">HP BL45p 2.0GHz DC 2GB 2P Svr </v>
          </cell>
          <cell r="C126" t="str">
            <v xml:space="preserve">4P8C upgradable </v>
          </cell>
          <cell r="D126">
            <v>26500000</v>
          </cell>
          <cell r="E126" t="str">
            <v>Dual Core</v>
          </cell>
        </row>
        <row r="127">
          <cell r="A127" t="str">
            <v>389563-B21</v>
          </cell>
          <cell r="B127" t="str">
            <v xml:space="preserve">HP BL45p 1.8 GHz DC 2G 2P Svr </v>
          </cell>
          <cell r="C127" t="str">
            <v xml:space="preserve">4P8C upgradable </v>
          </cell>
          <cell r="D127">
            <v>19500000</v>
          </cell>
          <cell r="E127" t="str">
            <v>Dual Core</v>
          </cell>
        </row>
      </sheetData>
      <sheetData sheetId="15">
        <row r="1">
          <cell r="A1" t="str">
            <v>P/N</v>
          </cell>
          <cell r="B1" t="str">
            <v>Description</v>
          </cell>
          <cell r="C1" t="str">
            <v>호환성 및 적용제품</v>
          </cell>
          <cell r="D1" t="str">
            <v>ILP</v>
          </cell>
          <cell r="E1" t="str">
            <v>안내</v>
          </cell>
        </row>
        <row r="2">
          <cell r="A2" t="str">
            <v>ProLiant 300 Series Options</v>
          </cell>
        </row>
        <row r="3">
          <cell r="A3" t="str">
            <v>Processor Options</v>
          </cell>
        </row>
        <row r="4">
          <cell r="A4" t="str">
            <v>393829-B21</v>
          </cell>
          <cell r="B4" t="str">
            <v>O265 1.8/1000MHz-1M DC Processor Option Kit</v>
          </cell>
          <cell r="C4" t="str">
            <v>DL385</v>
          </cell>
          <cell r="D4">
            <v>3692000</v>
          </cell>
        </row>
        <row r="5">
          <cell r="A5" t="str">
            <v>393830-B21</v>
          </cell>
          <cell r="B5" t="str">
            <v>O270 2.0/1000MHz-1M DC Processor Option Kit</v>
          </cell>
          <cell r="C5" t="str">
            <v>DL385</v>
          </cell>
          <cell r="D5">
            <v>4710000</v>
          </cell>
        </row>
        <row r="6">
          <cell r="A6" t="str">
            <v>393831-B21</v>
          </cell>
          <cell r="B6" t="str">
            <v>O275 2.2/1000MHz-1M DC Processor Option Kit</v>
          </cell>
          <cell r="C6" t="str">
            <v>DL385</v>
          </cell>
          <cell r="D6">
            <v>5780000</v>
          </cell>
        </row>
        <row r="7">
          <cell r="A7" t="str">
            <v>399692-B21</v>
          </cell>
          <cell r="B7" t="str">
            <v>O280 2.4/1000MHz-1M DC Processor Option Kit</v>
          </cell>
          <cell r="C7" t="str">
            <v>DL385</v>
          </cell>
          <cell r="D7">
            <v>7392000</v>
          </cell>
        </row>
        <row r="8">
          <cell r="A8" t="str">
            <v>376189-B21</v>
          </cell>
          <cell r="B8" t="str">
            <v>O250 2.4/800MHz-1M Processor Option Kit</v>
          </cell>
          <cell r="C8" t="str">
            <v>DL385</v>
          </cell>
          <cell r="D8">
            <v>3858000</v>
          </cell>
        </row>
        <row r="9">
          <cell r="A9" t="str">
            <v>376190-B21</v>
          </cell>
          <cell r="B9" t="str">
            <v>O252 2.6/800MHz-1M Processor Option Kit</v>
          </cell>
          <cell r="C9" t="str">
            <v>DL385</v>
          </cell>
          <cell r="D9">
            <v>4930000</v>
          </cell>
        </row>
        <row r="10">
          <cell r="A10" t="str">
            <v>399087-B21</v>
          </cell>
          <cell r="B10" t="str">
            <v>O254 2.8/800MHz-1M Processor Option Kit</v>
          </cell>
          <cell r="C10" t="str">
            <v>DL385</v>
          </cell>
          <cell r="D10">
            <v>5863000</v>
          </cell>
        </row>
        <row r="11">
          <cell r="A11" t="str">
            <v>382184-B21</v>
          </cell>
          <cell r="B11" t="str">
            <v>Xeon 3.0GHz-2M/800MHz Processor Option Kit</v>
          </cell>
          <cell r="C11" t="str">
            <v>ML350G4p</v>
          </cell>
          <cell r="D11">
            <v>2049000</v>
          </cell>
        </row>
        <row r="12">
          <cell r="A12" t="str">
            <v>382182-B21</v>
          </cell>
          <cell r="B12" t="str">
            <v>Xeon 3.2GHz-2M/800MHz Processor Option Kit</v>
          </cell>
          <cell r="C12" t="str">
            <v>ML350G4p</v>
          </cell>
          <cell r="D12">
            <v>2871000</v>
          </cell>
        </row>
        <row r="13">
          <cell r="A13" t="str">
            <v>382180-B21</v>
          </cell>
          <cell r="B13" t="str">
            <v>Xeon 3.4GHz-2M/800MHz Processor Option Kit</v>
          </cell>
          <cell r="C13" t="str">
            <v>ML350G4p</v>
          </cell>
          <cell r="D13">
            <v>4104000</v>
          </cell>
        </row>
        <row r="14">
          <cell r="A14" t="str">
            <v>358344-B21</v>
          </cell>
          <cell r="B14" t="str">
            <v>Xeon 3.0GHz-1M/800MHz Processor Option Kit</v>
          </cell>
          <cell r="C14" t="str">
            <v>ML350G4</v>
          </cell>
          <cell r="D14">
            <v>1587000</v>
          </cell>
        </row>
        <row r="15">
          <cell r="A15" t="str">
            <v>358345-B21</v>
          </cell>
          <cell r="B15" t="str">
            <v>Xeon 3.2GHz-1M/800MHz Processor Option Kit</v>
          </cell>
          <cell r="C15" t="str">
            <v>ML350G4</v>
          </cell>
          <cell r="D15">
            <v>2237000</v>
          </cell>
        </row>
        <row r="16">
          <cell r="A16" t="str">
            <v>370513-B21</v>
          </cell>
          <cell r="B16" t="str">
            <v>Xeon 3.4GHz-1M/800MHz Processor Option Kit</v>
          </cell>
          <cell r="C16" t="str">
            <v xml:space="preserve">ML350G4 </v>
          </cell>
          <cell r="D16">
            <v>3121000</v>
          </cell>
        </row>
        <row r="17">
          <cell r="A17" t="str">
            <v>380327-B21</v>
          </cell>
          <cell r="B17" t="str">
            <v>Xeon 3.0GHz-2M/800MHz Processor Option Kit</v>
          </cell>
          <cell r="C17" t="str">
            <v>DL360G4p</v>
          </cell>
          <cell r="D17">
            <v>2075000</v>
          </cell>
        </row>
        <row r="18">
          <cell r="A18" t="str">
            <v>379817-B21</v>
          </cell>
          <cell r="B18" t="str">
            <v>Xeon 3.2GHz-2M/800MHz Processor Option Kit</v>
          </cell>
          <cell r="C18" t="str">
            <v>DL360G4p</v>
          </cell>
          <cell r="D18">
            <v>3060000</v>
          </cell>
        </row>
        <row r="19">
          <cell r="A19" t="str">
            <v>376243-B21</v>
          </cell>
          <cell r="B19" t="str">
            <v>Xeon 3.4GHz-2M/800MHz Processor Option Kit</v>
          </cell>
          <cell r="C19" t="str">
            <v>DL360G4p</v>
          </cell>
          <cell r="D19">
            <v>3888000</v>
          </cell>
        </row>
        <row r="20">
          <cell r="A20" t="str">
            <v>376242-B21</v>
          </cell>
          <cell r="B20" t="str">
            <v>Xeon 3.6GHz-2M/800MHz Processor Option Kit</v>
          </cell>
          <cell r="C20" t="str">
            <v>DL360G4p</v>
          </cell>
          <cell r="D20">
            <v>4894000</v>
          </cell>
        </row>
        <row r="21">
          <cell r="A21" t="str">
            <v>408585-B21</v>
          </cell>
          <cell r="B21" t="str">
            <v>Xeon 2.8GHz-2M/800MHz Dual Core Option Kit</v>
          </cell>
          <cell r="C21" t="str">
            <v>DL360G4p</v>
          </cell>
          <cell r="D21">
            <v>7832000</v>
          </cell>
          <cell r="E21" t="str">
            <v xml:space="preserve">New </v>
          </cell>
        </row>
        <row r="22">
          <cell r="A22" t="str">
            <v>368152-B21</v>
          </cell>
          <cell r="B22" t="str">
            <v>Xeon 3.0GHz-1M/800MHz Processor Option Kit</v>
          </cell>
          <cell r="C22" t="str">
            <v>DL360G4</v>
          </cell>
          <cell r="D22">
            <v>1675000</v>
          </cell>
        </row>
        <row r="23">
          <cell r="A23" t="str">
            <v>354582-B21</v>
          </cell>
          <cell r="B23" t="str">
            <v>Xeon 3.4GHz-1M/800MHz Processor Option Kit</v>
          </cell>
          <cell r="C23" t="str">
            <v>DL360G4</v>
          </cell>
          <cell r="D23">
            <v>3132000</v>
          </cell>
        </row>
        <row r="24">
          <cell r="A24" t="str">
            <v>354583-B21</v>
          </cell>
          <cell r="B24" t="str">
            <v>Xeon 3.6GHz-1M/800MHz Processor Option Kit</v>
          </cell>
          <cell r="C24" t="str">
            <v>DL360G4</v>
          </cell>
          <cell r="D24">
            <v>3992000</v>
          </cell>
        </row>
        <row r="25">
          <cell r="A25" t="str">
            <v>378748-B21</v>
          </cell>
          <cell r="B25" t="str">
            <v>Xeon 3.0GHz-2M/800MHz Processor Option Kit</v>
          </cell>
          <cell r="C25" t="str">
            <v>ML370G4,DL380G4</v>
          </cell>
          <cell r="D25">
            <v>2110000</v>
          </cell>
        </row>
        <row r="26">
          <cell r="A26" t="str">
            <v>378749-B21</v>
          </cell>
          <cell r="B26" t="str">
            <v>Xeon 3.2GHz-2M/800MHz Processor Option Kit</v>
          </cell>
          <cell r="C26" t="str">
            <v>ML370G4,DL380G5</v>
          </cell>
          <cell r="D26">
            <v>3292000</v>
          </cell>
        </row>
        <row r="27">
          <cell r="A27" t="str">
            <v>378750-B21</v>
          </cell>
          <cell r="B27" t="str">
            <v>Xeon 3.4GHz-2M/800MHz Processor Option Kit</v>
          </cell>
          <cell r="C27" t="str">
            <v>ML370G4,DL380G4</v>
          </cell>
          <cell r="D27">
            <v>4450000</v>
          </cell>
        </row>
        <row r="28">
          <cell r="A28" t="str">
            <v>378751-B21</v>
          </cell>
          <cell r="B28" t="str">
            <v>Xeon 3.6GHz-2M/800MHz Processor Option Kit</v>
          </cell>
          <cell r="C28" t="str">
            <v>ML370G4,DL380G4, DL380G4 Packaged Cluster</v>
          </cell>
          <cell r="D28">
            <v>5838000</v>
          </cell>
        </row>
        <row r="29">
          <cell r="A29" t="str">
            <v>378752-B21</v>
          </cell>
          <cell r="B29" t="str">
            <v>Xeon 3.8GHz-2M/800MHz Processor Option Kit</v>
          </cell>
          <cell r="C29" t="str">
            <v>ML370G4,DL380G4</v>
          </cell>
          <cell r="D29">
            <v>7492000</v>
          </cell>
        </row>
        <row r="30">
          <cell r="A30" t="str">
            <v>399129-B21</v>
          </cell>
          <cell r="B30" t="str">
            <v>Xeon 2.8GHz-2M/800MHz Dual Core process kit</v>
          </cell>
          <cell r="C30" t="str">
            <v>DL380G4/ML370G4</v>
          </cell>
          <cell r="D30">
            <v>8762000</v>
          </cell>
        </row>
        <row r="31">
          <cell r="A31" t="str">
            <v>380040-B21</v>
          </cell>
          <cell r="B31" t="str">
            <v>Xeon 3.0GHz-1M/800MHz Processor Option Kit</v>
          </cell>
          <cell r="C31" t="str">
            <v>ML370G4, DL380G4</v>
          </cell>
          <cell r="D31">
            <v>2050000</v>
          </cell>
        </row>
        <row r="32">
          <cell r="A32" t="str">
            <v>374492-B21</v>
          </cell>
          <cell r="B32" t="str">
            <v>Xeon 3.2GHz-1M/800MHz Processor Option Kit</v>
          </cell>
          <cell r="C32" t="str">
            <v>ML370G4,DL380G4</v>
          </cell>
          <cell r="D32">
            <v>3070000</v>
          </cell>
        </row>
        <row r="33">
          <cell r="A33" t="str">
            <v>311583-B21</v>
          </cell>
          <cell r="B33" t="str">
            <v>Xeon 3.4GHz-1M/800MHz Processor Option Kit</v>
          </cell>
          <cell r="C33" t="str">
            <v>ML370G4,DL380G4, DL380G4 Packaged Cluster</v>
          </cell>
          <cell r="D33">
            <v>4080000</v>
          </cell>
        </row>
        <row r="34">
          <cell r="A34" t="str">
            <v>311584-B21</v>
          </cell>
          <cell r="B34" t="str">
            <v>Xeon 3.6GHz-1M/800MHz Processor Option Kit</v>
          </cell>
          <cell r="C34" t="str">
            <v>ML370G4,DL380G4</v>
          </cell>
          <cell r="D34">
            <v>5081000</v>
          </cell>
        </row>
        <row r="36">
          <cell r="A36" t="str">
            <v>317823-B21</v>
          </cell>
          <cell r="B36" t="str">
            <v>Xeon 2.8GHz-512KB/533MHz Processor Option Kit</v>
          </cell>
          <cell r="C36" t="str">
            <v>ML330G3</v>
          </cell>
          <cell r="D36">
            <v>1065000</v>
          </cell>
        </row>
        <row r="37">
          <cell r="A37" t="str">
            <v>314763-B21</v>
          </cell>
          <cell r="B37" t="str">
            <v>Xeon 2.8GHz-512KB/533MHz Processor Option Kit</v>
          </cell>
          <cell r="C37" t="str">
            <v>ML350G3</v>
          </cell>
          <cell r="D37">
            <v>1120000</v>
          </cell>
          <cell r="E37" t="str">
            <v>EOL</v>
          </cell>
        </row>
        <row r="38">
          <cell r="A38" t="str">
            <v>353831-B21</v>
          </cell>
          <cell r="B38" t="str">
            <v>Xeon 3.2GHz-2M//533MHz Processor Option Kit</v>
          </cell>
          <cell r="C38" t="str">
            <v>DL360G3</v>
          </cell>
          <cell r="D38">
            <v>4220000</v>
          </cell>
          <cell r="E38" t="str">
            <v>EOL</v>
          </cell>
        </row>
        <row r="39">
          <cell r="A39" t="str">
            <v>345103-B21</v>
          </cell>
          <cell r="B39" t="str">
            <v>Xeon 3.2GHz-1M//533MHz Processor Option Kit</v>
          </cell>
          <cell r="C39" t="str">
            <v>DL360G3</v>
          </cell>
          <cell r="D39">
            <v>2840000</v>
          </cell>
          <cell r="E39" t="str">
            <v>EOL</v>
          </cell>
        </row>
        <row r="40">
          <cell r="A40" t="str">
            <v>322472-B21</v>
          </cell>
          <cell r="B40" t="str">
            <v>Xeon 3.06GHz-512KB/533MHz Processor Option Kit</v>
          </cell>
          <cell r="C40" t="str">
            <v>DL360G3</v>
          </cell>
          <cell r="D40">
            <v>1450000</v>
          </cell>
        </row>
        <row r="41">
          <cell r="A41" t="str">
            <v>292892-B21</v>
          </cell>
          <cell r="B41" t="str">
            <v>Xeon 2.8GHz-512KB/533MHz Processor Option Kit</v>
          </cell>
          <cell r="C41" t="str">
            <v>DL360G3</v>
          </cell>
          <cell r="D41">
            <v>1210000</v>
          </cell>
        </row>
        <row r="42">
          <cell r="A42" t="str">
            <v>352568-B21</v>
          </cell>
          <cell r="B42" t="str">
            <v>Xeon 3.2GHz-2M/533MHz Processor Option Kit</v>
          </cell>
          <cell r="C42" t="str">
            <v>ML370G3, DL380G3</v>
          </cell>
          <cell r="D42">
            <v>4215000</v>
          </cell>
          <cell r="E42" t="str">
            <v>EOL</v>
          </cell>
        </row>
        <row r="43">
          <cell r="A43" t="str">
            <v>333713-B21</v>
          </cell>
          <cell r="B43" t="str">
            <v>Xeon 3.06GHz-1M/533MHz Processor Option Kit</v>
          </cell>
          <cell r="C43" t="str">
            <v>ML370G3, DL380G3</v>
          </cell>
          <cell r="D43">
            <v>1920000</v>
          </cell>
        </row>
        <row r="44">
          <cell r="A44" t="str">
            <v>333714-B21</v>
          </cell>
          <cell r="B44" t="str">
            <v>Xeon 3.2GHz-1M/533MHz Processor Option Kit</v>
          </cell>
          <cell r="C44" t="str">
            <v>ML370G3, DL380G3</v>
          </cell>
          <cell r="D44">
            <v>2810000</v>
          </cell>
          <cell r="E44" t="str">
            <v>EOL</v>
          </cell>
        </row>
        <row r="45">
          <cell r="A45" t="str">
            <v>257916-B21</v>
          </cell>
          <cell r="B45" t="str">
            <v>Xeon 3.06GHz-512KB/533MHz Processor Option Kit</v>
          </cell>
          <cell r="C45" t="str">
            <v>ML350G3, ML370G3, DL380G3</v>
          </cell>
          <cell r="D45">
            <v>1415000</v>
          </cell>
        </row>
        <row r="46">
          <cell r="A46" t="str">
            <v>352567-B21</v>
          </cell>
          <cell r="B46" t="str">
            <v>Xeon 2.8GHz-1M/533MHz Processor Option Kit</v>
          </cell>
          <cell r="C46" t="str">
            <v>ML350G3, ML370G3, DL380G3</v>
          </cell>
          <cell r="D46">
            <v>1345000</v>
          </cell>
          <cell r="E46" t="str">
            <v>EOL</v>
          </cell>
        </row>
        <row r="47">
          <cell r="A47" t="str">
            <v>257915-B21</v>
          </cell>
          <cell r="B47" t="str">
            <v>Xeon 2.8GHz-512KB/400MHz Processor Option Kit</v>
          </cell>
          <cell r="C47" t="str">
            <v>ML370G3, DL380G3, DL380G3 Packaged Cluster</v>
          </cell>
          <cell r="D47">
            <v>1025000</v>
          </cell>
          <cell r="E47" t="str">
            <v>EOL</v>
          </cell>
        </row>
        <row r="49">
          <cell r="A49" t="str">
            <v>Memory Options</v>
          </cell>
        </row>
        <row r="50">
          <cell r="A50" t="str">
            <v>384163-B21</v>
          </cell>
          <cell r="B50" t="str">
            <v>512MB REG PC2-3200 SGLDMM</v>
          </cell>
          <cell r="C50" t="str">
            <v>ML350G4p</v>
          </cell>
          <cell r="D50">
            <v>638000</v>
          </cell>
        </row>
        <row r="51">
          <cell r="A51" t="str">
            <v>358347-B21</v>
          </cell>
          <cell r="B51" t="str">
            <v>512MB REG PC2700 SGLDMM</v>
          </cell>
          <cell r="C51" t="str">
            <v>DL360G4, ML350G4</v>
          </cell>
          <cell r="D51">
            <v>520000</v>
          </cell>
        </row>
        <row r="52">
          <cell r="A52" t="str">
            <v>358348-B21</v>
          </cell>
          <cell r="B52" t="str">
            <v>1G REG PC2700 SGLDMM</v>
          </cell>
          <cell r="C52" t="str">
            <v>DL360G4, ML350G4</v>
          </cell>
          <cell r="D52">
            <v>1170000</v>
          </cell>
        </row>
        <row r="53">
          <cell r="A53" t="str">
            <v>358349-B21</v>
          </cell>
          <cell r="B53" t="str">
            <v>2G REG PC2700 SGLDMM</v>
          </cell>
          <cell r="C53" t="str">
            <v>DL360G4, ML350G4</v>
          </cell>
          <cell r="D53">
            <v>2750000</v>
          </cell>
        </row>
        <row r="55">
          <cell r="A55" t="str">
            <v>343055-B21</v>
          </cell>
          <cell r="B55" t="str">
            <v>1G REG PC2-3200 (2X512)</v>
          </cell>
          <cell r="C55" t="str">
            <v>DL380G4, ML370G4, ML350G4p, DL360G4p</v>
          </cell>
          <cell r="D55">
            <v>925000</v>
          </cell>
        </row>
        <row r="56">
          <cell r="A56" t="str">
            <v>343056-B21</v>
          </cell>
          <cell r="B56" t="str">
            <v>2G REG PC2-3200 (2X1GB)</v>
          </cell>
          <cell r="C56" t="str">
            <v>DL380G4, ML370G4, ML350G4p, DL360G4p</v>
          </cell>
          <cell r="D56">
            <v>2250000</v>
          </cell>
        </row>
        <row r="57">
          <cell r="A57" t="str">
            <v>343057-B21</v>
          </cell>
          <cell r="B57" t="str">
            <v>4G REG PC2-3200 (2X2GB)</v>
          </cell>
          <cell r="C57" t="str">
            <v>DL380G4, ML370G4, ML350G4p, DL360G4p</v>
          </cell>
          <cell r="D57">
            <v>11000000</v>
          </cell>
        </row>
        <row r="59">
          <cell r="A59" t="str">
            <v>376638-B21</v>
          </cell>
          <cell r="B59" t="str">
            <v>1G REG PC2-3200 (2X512MB)</v>
          </cell>
          <cell r="C59" t="str">
            <v xml:space="preserve">DL385 &amp; DL585 (2.6G) </v>
          </cell>
          <cell r="D59">
            <v>1200000</v>
          </cell>
        </row>
        <row r="60">
          <cell r="A60" t="str">
            <v>376639-B21</v>
          </cell>
          <cell r="B60" t="str">
            <v>2G REG PC2-3200 (2X1GB)</v>
          </cell>
          <cell r="C60" t="str">
            <v xml:space="preserve">DL385 &amp; DL585 (2.6G) </v>
          </cell>
          <cell r="D60">
            <v>2650000</v>
          </cell>
        </row>
        <row r="61">
          <cell r="A61" t="str">
            <v>379300-B21</v>
          </cell>
          <cell r="B61" t="str">
            <v>4G REG PC2-3200 (2X2GB)</v>
          </cell>
          <cell r="C61" t="str">
            <v xml:space="preserve">DL385 &amp; DL585 (2.6G) </v>
          </cell>
          <cell r="D61">
            <v>6856000</v>
          </cell>
        </row>
        <row r="63">
          <cell r="A63" t="str">
            <v>287494-B21</v>
          </cell>
          <cell r="B63" t="str">
            <v>128MB of Advanced ECC PC2100 DDR SDRAM DIMM (1*128MB)</v>
          </cell>
          <cell r="C63" t="str">
            <v>tc2120, DL320G2, ML330G3, ML350G3</v>
          </cell>
          <cell r="D63">
            <v>251000</v>
          </cell>
        </row>
        <row r="64">
          <cell r="A64" t="str">
            <v>287495-B21</v>
          </cell>
          <cell r="B64" t="str">
            <v>256MB of Advanced ECC PC2100 DDR SDRAM DIMM (1*256MB)</v>
          </cell>
          <cell r="C64" t="str">
            <v>tc2120, DL320G2, ML330G3, ML350G3</v>
          </cell>
          <cell r="D64">
            <v>355000</v>
          </cell>
        </row>
        <row r="65">
          <cell r="A65" t="str">
            <v>287496-B21</v>
          </cell>
          <cell r="B65" t="str">
            <v>512MB of Advanced ECC PC2100 DDR SDRAM DIMM (1*512MB)</v>
          </cell>
          <cell r="C65" t="str">
            <v>tc2120, DL320G2, ML330G3, ML350G3</v>
          </cell>
          <cell r="D65">
            <v>458000</v>
          </cell>
        </row>
        <row r="66">
          <cell r="A66" t="str">
            <v>287497-B21</v>
          </cell>
          <cell r="B66" t="str">
            <v>1GB of Advanced ECC PC2100 DDR SDRAM DIMM (1*1GB)</v>
          </cell>
          <cell r="C66" t="str">
            <v>tc2120, DL320G2, ML330G3, ML350G3</v>
          </cell>
          <cell r="D66">
            <v>1000000</v>
          </cell>
        </row>
        <row r="67">
          <cell r="A67" t="str">
            <v>301044-B21</v>
          </cell>
          <cell r="B67" t="str">
            <v>2GB of Advanced ECC PC2100 DDR SDRAM DIMM (1*2GB)</v>
          </cell>
          <cell r="C67" t="str">
            <v>ML350G3</v>
          </cell>
          <cell r="D67">
            <v>2647000</v>
          </cell>
        </row>
        <row r="69">
          <cell r="A69" t="str">
            <v>300678-B21</v>
          </cell>
          <cell r="B69" t="str">
            <v>512MB of Advanced ECC PC2100 DDR SDRAM DIMM (2 x 256 MB)</v>
          </cell>
          <cell r="C69" t="str">
            <v>DL360G3, ML370G3, DL380G3, DL380G3 Packaged Cluster</v>
          </cell>
          <cell r="D69">
            <v>638000</v>
          </cell>
        </row>
        <row r="70">
          <cell r="A70" t="str">
            <v>300679-B21</v>
          </cell>
          <cell r="B70" t="str">
            <v>1GB of Advanced ECC PC2100 DDR SDRAM DIMM (2 x 512 MB)</v>
          </cell>
          <cell r="C70" t="str">
            <v>DL360G3, ML370G3, DL380G3, DL380G3 Packaged Cluster</v>
          </cell>
          <cell r="D70">
            <v>950000</v>
          </cell>
        </row>
        <row r="71">
          <cell r="A71" t="str">
            <v>300680-B21</v>
          </cell>
          <cell r="B71" t="str">
            <v>2GB of Advanced ECC PC2100 DDR SDRAM DIMM (2 x 1GB)</v>
          </cell>
          <cell r="C71" t="str">
            <v>DL360G3, ML370G3, DL380G3, DL380G3 Packaged Cluster</v>
          </cell>
          <cell r="D71">
            <v>2175000</v>
          </cell>
        </row>
        <row r="72">
          <cell r="A72" t="str">
            <v>300682-B21</v>
          </cell>
          <cell r="B72" t="str">
            <v>4GB of Advanced ECC PC2100 DDR SDRAM DIMM (2 x 2GB)</v>
          </cell>
          <cell r="C72" t="str">
            <v>DL360G3, ML370G3, DL380G3(400MHz FSB model은 제외)</v>
          </cell>
          <cell r="D72">
            <v>6500000</v>
          </cell>
        </row>
        <row r="74">
          <cell r="A74" t="str">
            <v>Hard Drive Options</v>
          </cell>
        </row>
        <row r="75">
          <cell r="A75" t="str">
            <v>244059-B21</v>
          </cell>
          <cell r="B75" t="str">
            <v>Wide Ultra2/3 Internal Two Bay Hot Plug SCSI Drive Cage (without fan)</v>
          </cell>
          <cell r="C75" t="str">
            <v xml:space="preserve">ML330G2, ML330G3,  ML350 , ML350G2, ML350G3, ML350G4, ML370G2, ML370G3, ML370G4 </v>
          </cell>
          <cell r="D75">
            <v>594000</v>
          </cell>
        </row>
        <row r="76">
          <cell r="A76" t="str">
            <v>339323-B21</v>
          </cell>
          <cell r="B76" t="str">
            <v>DUPX BackPlane ML350G4/ML370G4</v>
          </cell>
          <cell r="C76" t="str">
            <v>ML350G4, ML370G4</v>
          </cell>
          <cell r="D76">
            <v>210000</v>
          </cell>
        </row>
        <row r="78">
          <cell r="A78" t="str">
            <v>Power Supply</v>
          </cell>
        </row>
        <row r="79">
          <cell r="A79" t="str">
            <v>384168-B21</v>
          </cell>
          <cell r="B79" t="str">
            <v>HP RPS 725W ML350G4p</v>
          </cell>
          <cell r="C79" t="str">
            <v>ML350G4p</v>
          </cell>
          <cell r="D79">
            <v>498000</v>
          </cell>
        </row>
        <row r="80">
          <cell r="A80" t="str">
            <v>354587-B21</v>
          </cell>
          <cell r="B80" t="str">
            <v>AC Power Supply DL360G4</v>
          </cell>
          <cell r="C80" t="str">
            <v>DL360G4</v>
          </cell>
          <cell r="D80">
            <v>424000</v>
          </cell>
        </row>
        <row r="81">
          <cell r="A81" t="str">
            <v>355892-B21</v>
          </cell>
          <cell r="B81" t="str">
            <v xml:space="preserve">Hot Plug Redundant Power Supply </v>
          </cell>
          <cell r="C81" t="str">
            <v>DL380G4</v>
          </cell>
          <cell r="D81">
            <v>391000</v>
          </cell>
        </row>
        <row r="82">
          <cell r="A82" t="str">
            <v>365866-B21</v>
          </cell>
          <cell r="B82" t="str">
            <v>FAN RED ML350G4</v>
          </cell>
          <cell r="C82" t="str">
            <v>ML350G4</v>
          </cell>
          <cell r="D82">
            <v>218000</v>
          </cell>
        </row>
        <row r="83">
          <cell r="A83" t="str">
            <v>358352-B21</v>
          </cell>
          <cell r="B83" t="str">
            <v xml:space="preserve">725W Hot Plug Redundant Power Supply </v>
          </cell>
          <cell r="C83" t="str">
            <v>ML350G4</v>
          </cell>
          <cell r="D83">
            <v>464000</v>
          </cell>
        </row>
        <row r="84">
          <cell r="A84" t="str">
            <v>356544-B21</v>
          </cell>
          <cell r="B84" t="str">
            <v>Hot Plug Redundant Power Supply</v>
          </cell>
          <cell r="C84" t="str">
            <v>ML370G4</v>
          </cell>
          <cell r="D84">
            <v>445000</v>
          </cell>
        </row>
        <row r="86">
          <cell r="A86" t="str">
            <v>Floppy &amp; CD Options</v>
          </cell>
        </row>
        <row r="87">
          <cell r="A87" t="str">
            <v>390164-B21</v>
          </cell>
          <cell r="B87" t="str">
            <v xml:space="preserve">Slimline Floppy Diskette Drive Option Kit </v>
          </cell>
          <cell r="C87" t="str">
            <v>DL360G4p, DL580G3</v>
          </cell>
          <cell r="D87">
            <v>120000</v>
          </cell>
        </row>
        <row r="88">
          <cell r="A88" t="str">
            <v>354588-B21</v>
          </cell>
          <cell r="B88" t="str">
            <v>DL360G4 Floppy Driver W/BZL</v>
          </cell>
          <cell r="C88" t="str">
            <v>DL360G4</v>
          </cell>
          <cell r="D88">
            <v>192000</v>
          </cell>
        </row>
        <row r="89">
          <cell r="A89" t="str">
            <v>356963-B21</v>
          </cell>
          <cell r="B89" t="str">
            <v>CD-ROM Driver 24x CARBON 68PIN</v>
          </cell>
          <cell r="C89" t="str">
            <v>DL360G4</v>
          </cell>
          <cell r="D89">
            <v>247000</v>
          </cell>
        </row>
        <row r="90">
          <cell r="A90" t="str">
            <v>364507-B21</v>
          </cell>
          <cell r="B90" t="str">
            <v>DL380G4 Floppy Driver W/BRKTS</v>
          </cell>
          <cell r="C90" t="str">
            <v>DL380G4 only</v>
          </cell>
          <cell r="D90">
            <v>141000</v>
          </cell>
        </row>
        <row r="92">
          <cell r="A92" t="str">
            <v>Redundant Fan Kit</v>
          </cell>
        </row>
        <row r="93">
          <cell r="A93" t="str">
            <v>225073-B21</v>
          </cell>
          <cell r="B93" t="str">
            <v xml:space="preserve">Hot Plug Redundant Fan Kit </v>
          </cell>
          <cell r="C93" t="str">
            <v>ML370G2, ML370G3, ML370G4</v>
          </cell>
          <cell r="D93">
            <v>226000</v>
          </cell>
        </row>
        <row r="94">
          <cell r="A94" t="str">
            <v>293048-B21</v>
          </cell>
          <cell r="B94" t="str">
            <v xml:space="preserve">Hot Plug Redundant Fan Kit </v>
          </cell>
          <cell r="C94" t="str">
            <v>DL380G3/G4, DL380G3/G4 Packaged Cluster</v>
          </cell>
          <cell r="D94">
            <v>175000</v>
          </cell>
        </row>
        <row r="96">
          <cell r="A96" t="str">
            <v>Cable Options</v>
          </cell>
        </row>
        <row r="97">
          <cell r="A97" t="str">
            <v>364471-B21</v>
          </cell>
          <cell r="B97" t="str">
            <v>DL380G4 SCSI TERM BD CA ASSY</v>
          </cell>
          <cell r="C97" t="str">
            <v>DL380G4</v>
          </cell>
          <cell r="D97">
            <v>141000</v>
          </cell>
        </row>
        <row r="98">
          <cell r="A98" t="str">
            <v>338288-B21</v>
          </cell>
          <cell r="B98" t="str">
            <v>2nd Serial Port ML350G4</v>
          </cell>
          <cell r="C98" t="str">
            <v>ML350G4</v>
          </cell>
          <cell r="D98">
            <v>91000</v>
          </cell>
        </row>
        <row r="99">
          <cell r="A99" t="str">
            <v>273463-B21</v>
          </cell>
          <cell r="B99" t="str">
            <v>ProLiant ML330G2 SCSI Cable Kit</v>
          </cell>
          <cell r="C99" t="str">
            <v>ML330G2</v>
          </cell>
          <cell r="D99">
            <v>110000</v>
          </cell>
        </row>
        <row r="100">
          <cell r="A100" t="str">
            <v>159547-B22</v>
          </cell>
          <cell r="B100" t="str">
            <v>Internal to External SCSI Cable Option Kit</v>
          </cell>
          <cell r="C100" t="str">
            <v>ML330G2, ML350G2, ML350G3</v>
          </cell>
          <cell r="D100">
            <v>178000</v>
          </cell>
        </row>
        <row r="102">
          <cell r="A102" t="str">
            <v>Rack Conversion Kit</v>
          </cell>
        </row>
        <row r="103">
          <cell r="A103" t="str">
            <v>358350-B21</v>
          </cell>
          <cell r="B103" t="str">
            <v>ML350G4 Tower to Rack Conversion Kit</v>
          </cell>
          <cell r="C103" t="str">
            <v>ML350G4</v>
          </cell>
          <cell r="D103">
            <v>504000</v>
          </cell>
        </row>
        <row r="104">
          <cell r="A104" t="str">
            <v>356545-B21</v>
          </cell>
          <cell r="B104" t="str">
            <v>ML370G4 Tower to Rack Conversion Kit</v>
          </cell>
          <cell r="C104" t="str">
            <v>ML370G4</v>
          </cell>
          <cell r="D104">
            <v>552000</v>
          </cell>
        </row>
        <row r="105">
          <cell r="A105" t="str">
            <v>238547-B22</v>
          </cell>
          <cell r="B105" t="str">
            <v>ML330 Tower to Rack Enabling Kit</v>
          </cell>
          <cell r="C105" t="str">
            <v>ML330G2, ML330G3</v>
          </cell>
          <cell r="D105">
            <v>921000</v>
          </cell>
        </row>
        <row r="106">
          <cell r="A106" t="str">
            <v>371482-B21</v>
          </cell>
          <cell r="B106" t="str">
            <v>Rnd/SqrHole Shpng Kt 350/70/80 ALL</v>
          </cell>
          <cell r="C106" t="str">
            <v>ML350G4, ML370G4, DL380G4</v>
          </cell>
          <cell r="D106">
            <v>45300</v>
          </cell>
        </row>
        <row r="108">
          <cell r="A108" t="str">
            <v>Rack Options</v>
          </cell>
        </row>
        <row r="109">
          <cell r="A109" t="str">
            <v>365403-B21</v>
          </cell>
          <cell r="B109" t="str">
            <v>1U Cable Management Arm DL360G4</v>
          </cell>
          <cell r="C109" t="str">
            <v>DL360G4</v>
          </cell>
          <cell r="D109">
            <v>93000</v>
          </cell>
        </row>
        <row r="110">
          <cell r="A110" t="str">
            <v>231122-B21</v>
          </cell>
          <cell r="B110" t="str">
            <v>ML370 3rd Party Rail Kit</v>
          </cell>
          <cell r="C110" t="str">
            <v>ML370G2, ML370G3</v>
          </cell>
          <cell r="D110">
            <v>194000</v>
          </cell>
        </row>
        <row r="111">
          <cell r="A111" t="str">
            <v>293052-B21</v>
          </cell>
          <cell r="B111" t="str">
            <v>Round Hole Rack Cabinet Rail Kit</v>
          </cell>
          <cell r="C111" t="str">
            <v>DL380G3, DL380G3 Packaged Cluster</v>
          </cell>
          <cell r="D111">
            <v>195000</v>
          </cell>
        </row>
        <row r="112">
          <cell r="A112" t="str">
            <v>313877-B21</v>
          </cell>
          <cell r="B112" t="str">
            <v>M-Series Rack Rail Kit ALL</v>
          </cell>
          <cell r="C112" t="str">
            <v>DL380G3 Packaged Cluster, Smart Array Cluster Storage</v>
          </cell>
          <cell r="D112">
            <v>556000</v>
          </cell>
        </row>
        <row r="114">
          <cell r="A114" t="str">
            <v>PCI-E Options</v>
          </cell>
        </row>
        <row r="115">
          <cell r="A115" t="str">
            <v>354589-B21</v>
          </cell>
          <cell r="B115" t="str">
            <v>ProLiant PCI-E Riser DL360G4</v>
          </cell>
          <cell r="C115" t="str">
            <v>DL360G4</v>
          </cell>
          <cell r="D115">
            <v>123000</v>
          </cell>
        </row>
        <row r="116">
          <cell r="A116" t="str">
            <v>354675-B21</v>
          </cell>
          <cell r="B116" t="str">
            <v>ProLiant PCI-E Riser DL380G4</v>
          </cell>
          <cell r="C116" t="str">
            <v>DL380G4</v>
          </cell>
          <cell r="D116">
            <v>351000</v>
          </cell>
        </row>
        <row r="117">
          <cell r="A117" t="str">
            <v>354676-B21</v>
          </cell>
          <cell r="B117" t="str">
            <v>ProLiant HP PCI Riser DL380G4</v>
          </cell>
          <cell r="C117" t="str">
            <v>DL380G4</v>
          </cell>
          <cell r="D117">
            <v>684000</v>
          </cell>
        </row>
        <row r="119">
          <cell r="A119" t="str">
            <v>ProLiant 500/700 Series Option</v>
          </cell>
        </row>
        <row r="121">
          <cell r="A121" t="str">
            <v>500/700 Series Processor Options</v>
          </cell>
        </row>
        <row r="122">
          <cell r="A122" t="str">
            <v>Processor Options - Intel</v>
          </cell>
        </row>
        <row r="123">
          <cell r="A123" t="str">
            <v>399888-B21</v>
          </cell>
          <cell r="B123" t="str">
            <v xml:space="preserve">HP X7020 2.66-MB/667 DC 570/580 G3 Kit </v>
          </cell>
          <cell r="C123" t="str">
            <v>ML570G3, DL580G3 Dual Core</v>
          </cell>
          <cell r="D123">
            <v>8000000</v>
          </cell>
        </row>
        <row r="124">
          <cell r="A124" t="str">
            <v>399889-B21</v>
          </cell>
          <cell r="B124" t="str">
            <v xml:space="preserve">HP X7040 3.00-4MB/667 570/580 G3 Kit </v>
          </cell>
          <cell r="C124" t="str">
            <v>ML570G3, DL580G3 Dual Core</v>
          </cell>
          <cell r="D124">
            <v>21000000</v>
          </cell>
        </row>
        <row r="125">
          <cell r="A125" t="str">
            <v>348111-B21</v>
          </cell>
          <cell r="B125" t="str">
            <v>X3.33-8M 570/580 G3 ALL</v>
          </cell>
          <cell r="C125" t="str">
            <v>ML570G3, DL580G3</v>
          </cell>
          <cell r="D125">
            <v>22000000</v>
          </cell>
        </row>
        <row r="126">
          <cell r="A126" t="str">
            <v>348110-B21</v>
          </cell>
          <cell r="B126" t="str">
            <v>X3.00-8M 570/580 G3 ALL</v>
          </cell>
          <cell r="C126" t="str">
            <v>ML570G3, DL580G3</v>
          </cell>
          <cell r="D126">
            <v>12000000</v>
          </cell>
        </row>
        <row r="127">
          <cell r="A127" t="str">
            <v>385903-B21</v>
          </cell>
          <cell r="B127" t="str">
            <v>X3.66-1M 570/580 G3</v>
          </cell>
          <cell r="C127" t="str">
            <v>ML570G3, DL580G3</v>
          </cell>
          <cell r="D127">
            <v>5900000</v>
          </cell>
        </row>
        <row r="128">
          <cell r="A128" t="str">
            <v>375369-B21</v>
          </cell>
          <cell r="B128" t="str">
            <v>X3.16-1M 570/580 G3 ALL</v>
          </cell>
          <cell r="C128" t="str">
            <v>ML570G3, DL580G3</v>
          </cell>
          <cell r="D128">
            <v>4500000</v>
          </cell>
        </row>
        <row r="129">
          <cell r="A129" t="str">
            <v>325253-B21</v>
          </cell>
          <cell r="B129" t="str">
            <v>Xeon MP X2500-1MB Processor Option Kit</v>
          </cell>
          <cell r="C129" t="str">
            <v>ML570G2, DL580G2</v>
          </cell>
          <cell r="D129">
            <v>11500000</v>
          </cell>
        </row>
        <row r="130">
          <cell r="A130" t="str">
            <v>345321-B21</v>
          </cell>
          <cell r="B130" t="str">
            <v>Xeon MP X2200-2MB Processor Option Kit</v>
          </cell>
          <cell r="C130" t="str">
            <v>ML570G2, DL580G2</v>
          </cell>
          <cell r="D130">
            <v>7000000</v>
          </cell>
        </row>
        <row r="131">
          <cell r="A131" t="str">
            <v>345322-B21</v>
          </cell>
          <cell r="B131" t="str">
            <v>Xeon MP X2700-2MB Processor Option Kit</v>
          </cell>
          <cell r="C131" t="str">
            <v>ML570G2, DL580G2</v>
          </cell>
          <cell r="D131">
            <v>12000000</v>
          </cell>
        </row>
        <row r="132">
          <cell r="A132" t="str">
            <v>325254-B21</v>
          </cell>
          <cell r="B132" t="str">
            <v>Xeon MP X2800-2MB Processor Option Kit</v>
          </cell>
          <cell r="C132" t="str">
            <v>ML570G2, DL580G2</v>
          </cell>
          <cell r="D132">
            <v>21000000</v>
          </cell>
        </row>
        <row r="133">
          <cell r="A133" t="str">
            <v>345323-B21</v>
          </cell>
          <cell r="B133" t="str">
            <v xml:space="preserve">Xeon MP X3000-4M Processor Option Kit </v>
          </cell>
          <cell r="C133" t="str">
            <v>ML570G2, DL580G2</v>
          </cell>
          <cell r="D133">
            <v>22000000</v>
          </cell>
        </row>
        <row r="134">
          <cell r="A134" t="str">
            <v>331002-B21</v>
          </cell>
          <cell r="B134" t="str">
            <v xml:space="preserve">Xeon MP X2000-1MB Processor Option Kit </v>
          </cell>
          <cell r="C134" t="str">
            <v>DL560</v>
          </cell>
          <cell r="D134">
            <v>5000000</v>
          </cell>
        </row>
        <row r="135">
          <cell r="A135" t="str">
            <v>346988-B21</v>
          </cell>
          <cell r="B135" t="str">
            <v xml:space="preserve">Xeon MP 2.2GHz/2M Processor Option Kit </v>
          </cell>
          <cell r="C135" t="str">
            <v>DL560</v>
          </cell>
          <cell r="D135">
            <v>6900000</v>
          </cell>
        </row>
        <row r="136">
          <cell r="A136" t="str">
            <v>331003-B21</v>
          </cell>
          <cell r="B136" t="str">
            <v>Xeon MP X2500-1MB Processor Option Kit</v>
          </cell>
          <cell r="C136" t="str">
            <v>DL560</v>
          </cell>
          <cell r="D136">
            <v>11500000</v>
          </cell>
        </row>
        <row r="137">
          <cell r="A137" t="str">
            <v>346989-B21</v>
          </cell>
          <cell r="B137" t="str">
            <v>Xeon MP X2700-2MB Processor Option Kit</v>
          </cell>
          <cell r="C137" t="str">
            <v>DL560</v>
          </cell>
          <cell r="D137">
            <v>12000000</v>
          </cell>
        </row>
        <row r="138">
          <cell r="A138" t="str">
            <v>331004-B21</v>
          </cell>
          <cell r="B138" t="str">
            <v>Xeon MP X2800-2MB Processor Option Kit</v>
          </cell>
          <cell r="C138" t="str">
            <v>DL560</v>
          </cell>
          <cell r="D138">
            <v>21000000</v>
          </cell>
        </row>
        <row r="139">
          <cell r="A139" t="str">
            <v>346990-B21</v>
          </cell>
          <cell r="B139" t="str">
            <v xml:space="preserve">Xeon MP 3.0GHz/4M Processor Option Kit  </v>
          </cell>
          <cell r="C139" t="str">
            <v>DL560</v>
          </cell>
          <cell r="D139">
            <v>22000000</v>
          </cell>
        </row>
        <row r="140">
          <cell r="A140" t="str">
            <v>287520-B21</v>
          </cell>
          <cell r="B140" t="str">
            <v>Xeon MP 2.0GHz -2MB Processor Option Kit (4P)</v>
          </cell>
          <cell r="C140" t="str">
            <v>DL740, DL760G2</v>
          </cell>
          <cell r="D140">
            <v>87500000</v>
          </cell>
        </row>
        <row r="141">
          <cell r="A141" t="str">
            <v>339072-B21</v>
          </cell>
          <cell r="B141" t="str">
            <v>Xeon MP 2.5GHz-1MB Processor Option Kit (4P)</v>
          </cell>
          <cell r="C141" t="str">
            <v>DL740, DL760G2</v>
          </cell>
          <cell r="D141">
            <v>48500000</v>
          </cell>
        </row>
        <row r="142">
          <cell r="A142" t="str">
            <v>334037-B21</v>
          </cell>
          <cell r="B142" t="str">
            <v>Xeon MP 2.8GHz-2MB Processor Option Kit (4P)</v>
          </cell>
          <cell r="C142" t="str">
            <v>DL740, DL760G2</v>
          </cell>
          <cell r="D142">
            <v>88000000</v>
          </cell>
        </row>
        <row r="143">
          <cell r="A143" t="str">
            <v>351052-B21</v>
          </cell>
          <cell r="B143" t="str">
            <v>Xeon MP 2.2GHz-2MB Processor Option Kit (4P)</v>
          </cell>
          <cell r="C143" t="str">
            <v>DL740, DL760G2</v>
          </cell>
          <cell r="D143">
            <v>29500000</v>
          </cell>
        </row>
        <row r="144">
          <cell r="A144" t="str">
            <v>351051-B21</v>
          </cell>
          <cell r="B144" t="str">
            <v>Xeon MP 2.7GHz-2MB Processor Option Kit (4P)</v>
          </cell>
          <cell r="C144" t="str">
            <v>DL740, DL760G2</v>
          </cell>
          <cell r="D144">
            <v>48100000</v>
          </cell>
        </row>
        <row r="145">
          <cell r="A145" t="str">
            <v>351050-B21</v>
          </cell>
          <cell r="B145" t="str">
            <v>Xeon MP 3.0GHz-4MB Processor Option Kit (4P)</v>
          </cell>
          <cell r="C145" t="str">
            <v>DL740, DL760G2</v>
          </cell>
          <cell r="D145">
            <v>87500000</v>
          </cell>
        </row>
        <row r="147">
          <cell r="A147" t="str">
            <v>Processor Options - AMD</v>
          </cell>
        </row>
        <row r="148">
          <cell r="A148" t="str">
            <v>397844-B21</v>
          </cell>
          <cell r="B148" t="str">
            <v>HP DC 2.4/1000 PC3200 DL585 Opt Kit ALL</v>
          </cell>
          <cell r="C148" t="str">
            <v>DL585 Dual Core</v>
          </cell>
          <cell r="D148">
            <v>14500000</v>
          </cell>
        </row>
        <row r="149">
          <cell r="A149" t="str">
            <v>397821-B21</v>
          </cell>
          <cell r="B149" t="str">
            <v>HP O852 2.8 PC3200 DL585 Opt Kit ALL</v>
          </cell>
          <cell r="C149" t="str">
            <v xml:space="preserve">DL585 </v>
          </cell>
          <cell r="D149">
            <v>9000000</v>
          </cell>
        </row>
        <row r="150">
          <cell r="A150" t="str">
            <v>383393-B21</v>
          </cell>
          <cell r="B150" t="str">
            <v xml:space="preserve">HP DC 2.2/1000 PC3200 DL585 Opt Kit </v>
          </cell>
          <cell r="C150" t="str">
            <v>DL585 Dual Core</v>
          </cell>
          <cell r="D150">
            <v>11000000</v>
          </cell>
        </row>
        <row r="151">
          <cell r="A151" t="str">
            <v>383392-B21</v>
          </cell>
          <cell r="B151" t="str">
            <v>HP DC 1.8/800 PC3200 DL585 Opt Kit</v>
          </cell>
          <cell r="C151" t="str">
            <v>DL585 Dual Core</v>
          </cell>
          <cell r="D151">
            <v>9500000</v>
          </cell>
        </row>
        <row r="152">
          <cell r="A152" t="str">
            <v>381477-B21</v>
          </cell>
          <cell r="B152" t="str">
            <v>O852 2.6 PC3200 DL585 ALL</v>
          </cell>
          <cell r="C152" t="str">
            <v>DL585</v>
          </cell>
          <cell r="D152">
            <v>7900000</v>
          </cell>
        </row>
        <row r="153">
          <cell r="A153" t="str">
            <v>366725-B21</v>
          </cell>
          <cell r="B153" t="str">
            <v>O850 2.4/800-1M DL585 ALL</v>
          </cell>
          <cell r="C153" t="str">
            <v>DL585</v>
          </cell>
          <cell r="D153">
            <v>6900000</v>
          </cell>
        </row>
        <row r="154">
          <cell r="A154" t="str">
            <v>359708-B21</v>
          </cell>
          <cell r="B154" t="str">
            <v>O848 2.2/800-1M DL585 ALL</v>
          </cell>
          <cell r="C154" t="str">
            <v>DL585</v>
          </cell>
          <cell r="D154">
            <v>5600000</v>
          </cell>
        </row>
        <row r="156">
          <cell r="A156" t="str">
            <v>500/700 Series Memory Options</v>
          </cell>
        </row>
        <row r="157">
          <cell r="A157" t="str">
            <v>DDR Memory Kits</v>
          </cell>
        </row>
        <row r="158">
          <cell r="A158" t="str">
            <v>343055-B21</v>
          </cell>
          <cell r="B158" t="str">
            <v>1G REG PC2-3200 (2X512)</v>
          </cell>
          <cell r="C158" t="str">
            <v>ML570G3, DL580G3, DL380G4, ML370G4, ML350G4p, DL360G4p</v>
          </cell>
          <cell r="D158">
            <v>925000</v>
          </cell>
        </row>
        <row r="159">
          <cell r="A159" t="str">
            <v>343056-B21</v>
          </cell>
          <cell r="B159" t="str">
            <v>2G REG PC2-3200 (2X1GB)</v>
          </cell>
          <cell r="C159" t="str">
            <v>ML570G3, DL580G3, DL380G4, ML370G4, ML350G4p, DL360G4p</v>
          </cell>
          <cell r="D159">
            <v>2250000</v>
          </cell>
        </row>
        <row r="160">
          <cell r="A160" t="str">
            <v>343057-B21</v>
          </cell>
          <cell r="B160" t="str">
            <v>4G REG PC2-3200 (2X2GB)</v>
          </cell>
          <cell r="C160" t="str">
            <v>ML570G3, DL580G3, DL380G4, ML370G4, ML350G4p, DL360G4p</v>
          </cell>
          <cell r="D160">
            <v>11000000</v>
          </cell>
        </row>
        <row r="161">
          <cell r="A161" t="str">
            <v>404122-B21</v>
          </cell>
          <cell r="B161" t="str">
            <v>8GB REG PC2-3200 2X4GB DL580G3</v>
          </cell>
          <cell r="C161" t="str">
            <v>ML570G3, DL580G3</v>
          </cell>
          <cell r="D161">
            <v>25000000</v>
          </cell>
        </row>
        <row r="162">
          <cell r="A162" t="str">
            <v>379300-B21</v>
          </cell>
          <cell r="B162" t="str">
            <v xml:space="preserve">4GB PC3200 DDR SDRAM DIMM Memory (2x2 GB) </v>
          </cell>
          <cell r="C162" t="str">
            <v>DL585(2.6G) &amp; DL385</v>
          </cell>
          <cell r="D162">
            <v>6856000</v>
          </cell>
        </row>
        <row r="163">
          <cell r="A163" t="str">
            <v>376639-B21</v>
          </cell>
          <cell r="B163" t="str">
            <v xml:space="preserve">2GB PC3200 DDR SDRAM DIMM Memory (2x1 GB) </v>
          </cell>
          <cell r="C163" t="str">
            <v>DL585(2.6G) &amp; DL385</v>
          </cell>
          <cell r="D163">
            <v>2650000</v>
          </cell>
        </row>
        <row r="164">
          <cell r="A164" t="str">
            <v>376638-B21</v>
          </cell>
          <cell r="B164" t="str">
            <v>1G REG PC2-3200 (2X512MB)</v>
          </cell>
          <cell r="C164" t="str">
            <v>DL585(2.6G) &amp; DL385</v>
          </cell>
          <cell r="D164">
            <v>1200000</v>
          </cell>
        </row>
        <row r="165">
          <cell r="A165" t="str">
            <v>371047-B21</v>
          </cell>
          <cell r="B165" t="str">
            <v>1GB PC2700 (2 x 512MB)</v>
          </cell>
          <cell r="C165" t="str">
            <v>DL585 (2.4GHz)</v>
          </cell>
          <cell r="D165">
            <v>1100000</v>
          </cell>
        </row>
        <row r="166">
          <cell r="A166" t="str">
            <v>371048-B21</v>
          </cell>
          <cell r="B166" t="str">
            <v xml:space="preserve">2GB PC2700 (2 x 1GB) </v>
          </cell>
          <cell r="C166" t="str">
            <v>DL585 (2.4GHz)</v>
          </cell>
          <cell r="D166">
            <v>2550000</v>
          </cell>
        </row>
        <row r="167">
          <cell r="A167" t="str">
            <v>371049-B21</v>
          </cell>
          <cell r="B167" t="str">
            <v xml:space="preserve">4GB PC2700 (2 x 2GB)   </v>
          </cell>
          <cell r="C167" t="str">
            <v>DL585 (2.4GHz)</v>
          </cell>
          <cell r="D167">
            <v>7500000</v>
          </cell>
        </row>
        <row r="168">
          <cell r="A168" t="str">
            <v>300678-B21</v>
          </cell>
          <cell r="B168" t="str">
            <v>512MB PC2100 DDR SDRAM DIMM Memory           (2 x 256 MB)</v>
          </cell>
          <cell r="C168" t="str">
            <v>DL560, DL360G3, ML370G3, DL380G3</v>
          </cell>
          <cell r="D168">
            <v>638000</v>
          </cell>
        </row>
        <row r="169">
          <cell r="A169" t="str">
            <v>300679-B21</v>
          </cell>
          <cell r="B169" t="str">
            <v>1GB PC2100 DDR SDRAM DIMM Memory               (2 x 512 MB)</v>
          </cell>
          <cell r="C169" t="str">
            <v>DL580, DL560, DL360G3, ML370G3, DL380G3</v>
          </cell>
          <cell r="D169">
            <v>950000</v>
          </cell>
        </row>
        <row r="170">
          <cell r="A170" t="str">
            <v>300680-B21</v>
          </cell>
          <cell r="B170" t="str">
            <v>2GB PC2100 DDR SDRAM DIMM Memory (2 x 1GB)</v>
          </cell>
          <cell r="C170" t="str">
            <v>DL580, DL560, DL360G3, ML370G3, DL380G3</v>
          </cell>
          <cell r="D170">
            <v>2175000</v>
          </cell>
        </row>
        <row r="171">
          <cell r="A171" t="str">
            <v>300682-B21</v>
          </cell>
          <cell r="B171" t="str">
            <v>4GB PC2100 DDR SDRAM DIMM Memory (2 x 2GB)</v>
          </cell>
          <cell r="C171" t="str">
            <v>DL580, DL560, DL360G3, ML370G3</v>
          </cell>
          <cell r="D171">
            <v>6500000</v>
          </cell>
        </row>
        <row r="172">
          <cell r="A172" t="str">
            <v>187418-B21</v>
          </cell>
          <cell r="B172" t="str">
            <v>512MB PC1600 ECC SDRAM Memory Kit (2x256MB)</v>
          </cell>
          <cell r="C172" t="str">
            <v>ML530G2, ML570G2</v>
          </cell>
          <cell r="D172">
            <v>850000</v>
          </cell>
        </row>
        <row r="173">
          <cell r="A173" t="str">
            <v>187419-B21</v>
          </cell>
          <cell r="B173" t="str">
            <v>1GB  PC1600 ECC SDRAM Memory Kit (2x512 MB)</v>
          </cell>
          <cell r="C173" t="str">
            <v>ML530G2, ML570G2</v>
          </cell>
          <cell r="D173">
            <v>1000000</v>
          </cell>
        </row>
        <row r="174">
          <cell r="A174" t="str">
            <v>187420-B21</v>
          </cell>
          <cell r="B174" t="str">
            <v>2GB  PC1600 ECC SDRAM Memory Kit (2x1GB)</v>
          </cell>
          <cell r="C174" t="str">
            <v>ML530G2, ML570G2</v>
          </cell>
          <cell r="D174">
            <v>2500000</v>
          </cell>
        </row>
        <row r="175">
          <cell r="A175" t="str">
            <v>187421-B21</v>
          </cell>
          <cell r="B175" t="str">
            <v>4GB  PC1600 ECC SDRAM Memory Kit (2x2GB)</v>
          </cell>
          <cell r="C175" t="str">
            <v>ML530G2, ML570G2</v>
          </cell>
          <cell r="D175">
            <v>6500000</v>
          </cell>
        </row>
        <row r="176">
          <cell r="A176" t="str">
            <v>202170-B21</v>
          </cell>
          <cell r="B176" t="str">
            <v>1GB  PC1600 Registered ECC SDRAM Memory Kit (4x256MB)</v>
          </cell>
          <cell r="C176" t="str">
            <v>DL580G2</v>
          </cell>
          <cell r="D176">
            <v>1700000</v>
          </cell>
        </row>
        <row r="177">
          <cell r="A177" t="str">
            <v>202171-B21</v>
          </cell>
          <cell r="B177" t="str">
            <v>2GB  PC1600 Registered ECC SDRAM Memory Kit (4x512MB)</v>
          </cell>
          <cell r="C177" t="str">
            <v>DL580G2</v>
          </cell>
          <cell r="D177">
            <v>2000000</v>
          </cell>
        </row>
        <row r="178">
          <cell r="A178" t="str">
            <v>202172-B21</v>
          </cell>
          <cell r="B178" t="str">
            <v>4GB  PC1600 Registered ECC SDRAM Memory Kit (4x1GB)</v>
          </cell>
          <cell r="C178" t="str">
            <v>DL580G2</v>
          </cell>
          <cell r="D178">
            <v>5000000</v>
          </cell>
        </row>
        <row r="179">
          <cell r="A179" t="str">
            <v>202173-B21</v>
          </cell>
          <cell r="B179" t="str">
            <v>8GB  PC1600 Registered ECC SDRAM Memory Kit (4x2GB)</v>
          </cell>
          <cell r="C179" t="str">
            <v>DL580G2</v>
          </cell>
          <cell r="D179">
            <v>13000000</v>
          </cell>
        </row>
        <row r="180">
          <cell r="A180" t="str">
            <v>236844-B21</v>
          </cell>
          <cell r="B180" t="str">
            <v>Hot Plug Memory Expansion Board</v>
          </cell>
          <cell r="C180" t="str">
            <v>ML570G2</v>
          </cell>
          <cell r="D180">
            <v>780000</v>
          </cell>
        </row>
        <row r="181">
          <cell r="B181" t="str">
            <v>* 2GB DIMM을 사용하여 16GB Memory 구성할 때 필요</v>
          </cell>
        </row>
        <row r="183">
          <cell r="A183" t="str">
            <v>Memory 2XDIMM SDRAM</v>
          </cell>
        </row>
        <row r="184">
          <cell r="A184" t="str">
            <v>236853-B21</v>
          </cell>
          <cell r="B184" t="str">
            <v>512MB 133MHz ECC SDRAM Memory Option Kit (1x512MB)</v>
          </cell>
          <cell r="C184" t="str">
            <v>DL740, DL760G2</v>
          </cell>
          <cell r="D184">
            <v>650000</v>
          </cell>
        </row>
        <row r="185">
          <cell r="A185" t="str">
            <v>236854-B21</v>
          </cell>
          <cell r="B185" t="str">
            <v>1GB 133MHz ECC SDRAM Memory Option Kit (1x1024MB)</v>
          </cell>
          <cell r="C185" t="str">
            <v>DL740, DL760G2</v>
          </cell>
          <cell r="D185">
            <v>1850000</v>
          </cell>
        </row>
        <row r="186">
          <cell r="A186" t="str">
            <v>317093-B21</v>
          </cell>
          <cell r="B186" t="str">
            <v>2GB 133MHz ECC SDRAM Memory Option Kit (1x2048MB)</v>
          </cell>
          <cell r="C186" t="str">
            <v>DL740, DL760G2</v>
          </cell>
          <cell r="D186">
            <v>5000000</v>
          </cell>
        </row>
        <row r="188">
          <cell r="A188" t="str">
            <v>Memory Option for G3 Transition</v>
          </cell>
        </row>
        <row r="189">
          <cell r="A189" t="str">
            <v>364639-B21</v>
          </cell>
          <cell r="B189" t="str">
            <v>DL580G3 MEMORY EXP BOARD ALL</v>
          </cell>
          <cell r="C189" t="str">
            <v>ML570G3, DL580G3</v>
          </cell>
          <cell r="D189">
            <v>690000</v>
          </cell>
        </row>
        <row r="190">
          <cell r="A190" t="str">
            <v>348107-B21</v>
          </cell>
          <cell r="B190" t="str">
            <v>RED Memory Board ML570 G3 ALL</v>
          </cell>
          <cell r="C190" t="str">
            <v>ML570G3, DL580G3</v>
          </cell>
          <cell r="D190">
            <v>590000</v>
          </cell>
        </row>
        <row r="192">
          <cell r="A192" t="str">
            <v>500/700 Series Unique Options</v>
          </cell>
        </row>
        <row r="193">
          <cell r="A193" t="str">
            <v>Redundant Fan Kits</v>
          </cell>
        </row>
        <row r="194">
          <cell r="A194" t="str">
            <v>348108-B21</v>
          </cell>
          <cell r="B194" t="str">
            <v>Red FAN Upgrade Kit ML570 G3 ALL</v>
          </cell>
          <cell r="C194" t="str">
            <v>ML570G3, DL580G3</v>
          </cell>
          <cell r="D194">
            <v>280000</v>
          </cell>
        </row>
        <row r="195">
          <cell r="A195" t="str">
            <v>128284-B21</v>
          </cell>
          <cell r="B195" t="str">
            <v xml:space="preserve">Hot Plug Redundant Fan Kit </v>
          </cell>
          <cell r="C195" t="str">
            <v>ML530, ML530G2, ML570, ML570G2</v>
          </cell>
          <cell r="D195">
            <v>470000</v>
          </cell>
          <cell r="E195" t="str">
            <v>EOL</v>
          </cell>
        </row>
        <row r="196">
          <cell r="A196" t="str">
            <v>288635-B21</v>
          </cell>
          <cell r="B196" t="str">
            <v xml:space="preserve">Hot Plug Redundant Fan Kit </v>
          </cell>
          <cell r="C196" t="str">
            <v>DL560</v>
          </cell>
          <cell r="D196">
            <v>240000</v>
          </cell>
        </row>
        <row r="198">
          <cell r="A198" t="str">
            <v>Drive cage</v>
          </cell>
        </row>
        <row r="199">
          <cell r="A199" t="str">
            <v>390164-B21</v>
          </cell>
          <cell r="B199" t="str">
            <v xml:space="preserve">Slimline Floppy Diskette Drive Option Kit </v>
          </cell>
          <cell r="C199" t="str">
            <v>DL380G4, ML570G3, DL580G3</v>
          </cell>
          <cell r="D199">
            <v>120000</v>
          </cell>
        </row>
        <row r="200">
          <cell r="A200" t="str">
            <v>244058-B21</v>
          </cell>
          <cell r="B200" t="str">
            <v>Wide Ultra2/Ultra3 Internal Two-Bay Hot Plug SCSI Drive Cage (with fan)</v>
          </cell>
          <cell r="C200" t="str">
            <v>ML530 G2, ML570, ML570G2</v>
          </cell>
          <cell r="D200">
            <v>540000</v>
          </cell>
        </row>
        <row r="201">
          <cell r="A201" t="str">
            <v>389876-B21</v>
          </cell>
          <cell r="B201" t="str">
            <v>580G3 X PCA 1 PCI-E SLOTS x8 ALL</v>
          </cell>
          <cell r="C201" t="str">
            <v>ML570G3, DL580G3</v>
          </cell>
          <cell r="D201">
            <v>135000</v>
          </cell>
        </row>
        <row r="202">
          <cell r="A202" t="str">
            <v>377522-B21</v>
          </cell>
          <cell r="B202" t="str">
            <v>580G3 X PCA 2 PCI-E SLOTS x4 ALL</v>
          </cell>
          <cell r="C202" t="str">
            <v>ML570G3, DL580G3</v>
          </cell>
          <cell r="D202">
            <v>190000</v>
          </cell>
        </row>
        <row r="203">
          <cell r="A203" t="str">
            <v>377520-B21</v>
          </cell>
          <cell r="B203" t="str">
            <v>580G3 X PCA 2PCIX HP SLOTS x4 ALL</v>
          </cell>
          <cell r="C203" t="str">
            <v>ML570G3, DL580G3</v>
          </cell>
          <cell r="D203">
            <v>650000</v>
          </cell>
        </row>
        <row r="205">
          <cell r="A205" t="str">
            <v>Fault Management Options</v>
          </cell>
        </row>
        <row r="206">
          <cell r="A206" t="str">
            <v>212693-B21</v>
          </cell>
          <cell r="B206" t="str">
            <v>Integrated Smart Array Bypass Kit (long cable)            * Required when the customer chooses to install the Smart Array 5300 Controller in a 64-bit/66MHz PCI slot</v>
          </cell>
          <cell r="C206" t="str">
            <v xml:space="preserve"> PL8500</v>
          </cell>
          <cell r="D206">
            <v>140000</v>
          </cell>
        </row>
        <row r="209">
          <cell r="A209" t="str">
            <v>Power Options</v>
          </cell>
        </row>
        <row r="210">
          <cell r="A210" t="str">
            <v>348114-B21</v>
          </cell>
          <cell r="B210" t="str">
            <v>HP Red Pw Supply DL580/ML570 G3 ALL</v>
          </cell>
          <cell r="C210" t="str">
            <v>ML570G3, DL580G3</v>
          </cell>
          <cell r="D210">
            <v>950000</v>
          </cell>
        </row>
        <row r="211">
          <cell r="A211" t="str">
            <v>236845-001</v>
          </cell>
          <cell r="B211" t="str">
            <v>Hot Plug Redundant Power Supply</v>
          </cell>
          <cell r="C211" t="str">
            <v>ML530G2, ML570G2</v>
          </cell>
          <cell r="D211">
            <v>550000</v>
          </cell>
        </row>
        <row r="212">
          <cell r="A212" t="str">
            <v>267555-B21</v>
          </cell>
          <cell r="B212" t="str">
            <v>Hot Plug Redundant Power Supply</v>
          </cell>
          <cell r="C212" t="str">
            <v>DL560</v>
          </cell>
          <cell r="D212">
            <v>460000</v>
          </cell>
        </row>
        <row r="213">
          <cell r="A213" t="str">
            <v>278535-001</v>
          </cell>
          <cell r="B213" t="str">
            <v>Hot Plug Redundant Power Supply</v>
          </cell>
          <cell r="C213" t="str">
            <v>DL580G2</v>
          </cell>
          <cell r="D213">
            <v>990000</v>
          </cell>
        </row>
        <row r="215">
          <cell r="A215" t="str">
            <v xml:space="preserve">Rack Options </v>
          </cell>
        </row>
        <row r="216">
          <cell r="A216" t="str">
            <v>287528-B21</v>
          </cell>
          <cell r="B216" t="str">
            <v>DL580G2 Third Party Racking Kit</v>
          </cell>
          <cell r="C216" t="str">
            <v>DL580G2</v>
          </cell>
          <cell r="D216">
            <v>150000</v>
          </cell>
        </row>
        <row r="217">
          <cell r="A217" t="str">
            <v>289294-B21</v>
          </cell>
          <cell r="B217" t="str">
            <v>DL580G2 Folding Cable Management Arm</v>
          </cell>
          <cell r="C217" t="str">
            <v>DL580G2</v>
          </cell>
          <cell r="D217">
            <v>240000</v>
          </cell>
        </row>
        <row r="218">
          <cell r="A218" t="str">
            <v>288874-B21</v>
          </cell>
          <cell r="B218" t="str">
            <v>DL580G2 Cable Assembly, SCSI, Ultra3, LVDS</v>
          </cell>
          <cell r="C218" t="str">
            <v>DL580G2</v>
          </cell>
          <cell r="D218">
            <v>71000</v>
          </cell>
        </row>
        <row r="219">
          <cell r="A219" t="str">
            <v>291034-B21</v>
          </cell>
          <cell r="B219" t="str">
            <v>DL580G2 Power Cord, Cable 10A                              * IEC320-C14 to IEC320-C19, DL580G2를 PDU에 연결시 필요</v>
          </cell>
          <cell r="C219" t="str">
            <v xml:space="preserve"> DL580G2</v>
          </cell>
          <cell r="D219">
            <v>43000</v>
          </cell>
        </row>
        <row r="221">
          <cell r="A221" t="str">
            <v>321716-B21</v>
          </cell>
          <cell r="B221" t="str">
            <v>DL740 Cable Management Arm</v>
          </cell>
          <cell r="C221" t="str">
            <v xml:space="preserve"> DL740</v>
          </cell>
          <cell r="D221">
            <v>767000</v>
          </cell>
        </row>
        <row r="222">
          <cell r="A222" t="str">
            <v>389093-B21</v>
          </cell>
          <cell r="B222" t="str">
            <v>HP NHP U320 2 Dev Cable ALL</v>
          </cell>
          <cell r="C222" t="str">
            <v>ML570G3, DL580G3</v>
          </cell>
          <cell r="D222">
            <v>119000</v>
          </cell>
        </row>
        <row r="224">
          <cell r="A224" t="str">
            <v>Rack Conversion Kits</v>
          </cell>
        </row>
        <row r="225">
          <cell r="A225" t="str">
            <v>348112-B21</v>
          </cell>
          <cell r="B225" t="str">
            <v>Tower to Rack Conv ML570 G3 ALL</v>
          </cell>
          <cell r="C225" t="str">
            <v>ML570G3, DL580G3</v>
          </cell>
          <cell r="D225">
            <v>500000</v>
          </cell>
        </row>
        <row r="226">
          <cell r="A226" t="str">
            <v>253699-B21</v>
          </cell>
          <cell r="B226" t="str">
            <v>ProLiant ML5xx G2 Tower to Rack Conversion Kit</v>
          </cell>
          <cell r="C226" t="str">
            <v>ML530G2, ML570G2</v>
          </cell>
          <cell r="D226">
            <v>955000</v>
          </cell>
        </row>
        <row r="227">
          <cell r="A227" t="str">
            <v>271258-B21</v>
          </cell>
          <cell r="B227" t="str">
            <v>ProLiant ML5xx G2 Rack to Tower Conversion Kit</v>
          </cell>
          <cell r="C227" t="str">
            <v>ML530G2, ML570G2</v>
          </cell>
          <cell r="D227">
            <v>1050000</v>
          </cell>
        </row>
        <row r="229">
          <cell r="A229" t="str">
            <v>DVD-ROM</v>
          </cell>
        </row>
        <row r="230">
          <cell r="A230" t="str">
            <v>337057-B21</v>
          </cell>
          <cell r="B230" t="str">
            <v>8X DVD UPG DL760 G2</v>
          </cell>
          <cell r="C230" t="str">
            <v>DL760 G2</v>
          </cell>
          <cell r="D230">
            <v>305000</v>
          </cell>
        </row>
        <row r="232">
          <cell r="A232" t="str">
            <v>SCSI Cable Kit</v>
          </cell>
        </row>
        <row r="233">
          <cell r="A233" t="str">
            <v>365483-B21</v>
          </cell>
          <cell r="B233" t="str">
            <v>SCSI Cable Kit DL585</v>
          </cell>
          <cell r="C233" t="str">
            <v>DL585</v>
          </cell>
          <cell r="D233">
            <v>59000</v>
          </cell>
        </row>
        <row r="235">
          <cell r="A235" t="str">
            <v>SAS option</v>
          </cell>
        </row>
        <row r="236">
          <cell r="A236" t="str">
            <v>365483-B21</v>
          </cell>
          <cell r="B236" t="str">
            <v>SCSI Cable Kit DL585</v>
          </cell>
          <cell r="C236" t="str">
            <v>DL585</v>
          </cell>
          <cell r="D236">
            <v>59000</v>
          </cell>
        </row>
        <row r="238">
          <cell r="A238" t="str">
            <v>Dual Core Upgrade Kit</v>
          </cell>
        </row>
        <row r="239">
          <cell r="A239" t="str">
            <v>407556-B21</v>
          </cell>
          <cell r="B239" t="str">
            <v>DC Processor Blank Kit DL580G3</v>
          </cell>
          <cell r="C239" t="str">
            <v>DL580G3 Dual Core Upgrade Kit</v>
          </cell>
          <cell r="D239">
            <v>200000</v>
          </cell>
        </row>
        <row r="241">
          <cell r="A241" t="str">
            <v>ProLiant BL Series Option</v>
          </cell>
        </row>
        <row r="243">
          <cell r="A243" t="str">
            <v>Processor Options - Intel</v>
          </cell>
        </row>
        <row r="244">
          <cell r="A244" t="str">
            <v>407223-B21</v>
          </cell>
          <cell r="B244" t="str">
            <v>HP BL20PG3 X2.80/800-2x2M DC Kit</v>
          </cell>
          <cell r="C244" t="str">
            <v>BL20p G3</v>
          </cell>
          <cell r="D244">
            <v>7000000</v>
          </cell>
          <cell r="E244" t="str">
            <v>New Dual Core</v>
          </cell>
        </row>
        <row r="245">
          <cell r="A245" t="str">
            <v>397436-B21</v>
          </cell>
          <cell r="B245" t="str">
            <v>HP BL20pG3 X3.8/800-2M Kit ALL</v>
          </cell>
          <cell r="C245" t="str">
            <v>BL20p G3</v>
          </cell>
          <cell r="D245">
            <v>6000000</v>
          </cell>
        </row>
        <row r="246">
          <cell r="A246" t="str">
            <v>381020-B21</v>
          </cell>
          <cell r="B246" t="str">
            <v>BL20pG3 X3.4/800-2M Kit ALL</v>
          </cell>
          <cell r="C246" t="str">
            <v>BL20p G3</v>
          </cell>
          <cell r="D246">
            <v>3800000</v>
          </cell>
        </row>
        <row r="247">
          <cell r="A247" t="str">
            <v>381019-B21</v>
          </cell>
          <cell r="B247" t="str">
            <v>BL20pG3 X3.2/800-2M Kit ALL</v>
          </cell>
          <cell r="C247" t="str">
            <v>BL20p G3</v>
          </cell>
          <cell r="D247">
            <v>2600000</v>
          </cell>
        </row>
        <row r="248">
          <cell r="A248" t="str">
            <v>381018-B21</v>
          </cell>
          <cell r="B248" t="str">
            <v>X3.0/800-2M BL20p G3 ALL</v>
          </cell>
          <cell r="C248" t="str">
            <v>BL20p G3</v>
          </cell>
          <cell r="D248">
            <v>1900000</v>
          </cell>
        </row>
        <row r="249">
          <cell r="A249" t="str">
            <v>355928-B21</v>
          </cell>
          <cell r="B249" t="str">
            <v>X3.6/800-1M BL20pG3 ALL </v>
          </cell>
          <cell r="C249" t="str">
            <v>BL20p G3</v>
          </cell>
          <cell r="D249">
            <v>3800000</v>
          </cell>
        </row>
        <row r="250">
          <cell r="A250" t="str">
            <v>361412-B21</v>
          </cell>
          <cell r="B250" t="str">
            <v>X3.4/800-1M BL20pG3 ALL</v>
          </cell>
          <cell r="C250" t="str">
            <v>BL20p G3</v>
          </cell>
          <cell r="D250">
            <v>2400000</v>
          </cell>
        </row>
        <row r="251">
          <cell r="A251" t="str">
            <v>361413-B21</v>
          </cell>
          <cell r="B251" t="str">
            <v>X3.2/800-1M BL20pG3 ALL</v>
          </cell>
          <cell r="C251" t="str">
            <v>BL20p G3</v>
          </cell>
          <cell r="D251">
            <v>1700000</v>
          </cell>
        </row>
        <row r="252">
          <cell r="A252" t="str">
            <v>354053-B21</v>
          </cell>
          <cell r="B252" t="str">
            <v>X3.06/533-512  BL30p ALL</v>
          </cell>
          <cell r="C252" t="str">
            <v>BL30p</v>
          </cell>
          <cell r="D252">
            <v>1600000</v>
          </cell>
        </row>
        <row r="253">
          <cell r="A253" t="str">
            <v>336121-B21</v>
          </cell>
          <cell r="B253" t="str">
            <v>X2.8-2M BL40p ALL</v>
          </cell>
          <cell r="C253" t="str">
            <v>BL40p</v>
          </cell>
          <cell r="D253">
            <v>18000000</v>
          </cell>
        </row>
        <row r="254">
          <cell r="A254" t="str">
            <v>344287-B21</v>
          </cell>
          <cell r="B254" t="str">
            <v>X3.0-4M BL40p ALL</v>
          </cell>
          <cell r="C254" t="str">
            <v>BL40p</v>
          </cell>
          <cell r="D254">
            <v>18500000</v>
          </cell>
        </row>
        <row r="255">
          <cell r="A255" t="str">
            <v>Processor Options - AMD</v>
          </cell>
        </row>
        <row r="256">
          <cell r="A256" t="str">
            <v>397816-B21</v>
          </cell>
          <cell r="B256" t="str">
            <v>HP BL45p 0854 2.8GHz SC E4 Kit All</v>
          </cell>
          <cell r="C256" t="str">
            <v>BL45p</v>
          </cell>
          <cell r="D256">
            <v>8500000</v>
          </cell>
        </row>
        <row r="257">
          <cell r="A257" t="str">
            <v>390603-B21</v>
          </cell>
          <cell r="B257" t="str">
            <v xml:space="preserve">BL45p O852 2.6GHz SC E4 Kit </v>
          </cell>
          <cell r="C257" t="str">
            <v>BL45p</v>
          </cell>
          <cell r="D257">
            <v>6000000</v>
          </cell>
        </row>
        <row r="258">
          <cell r="A258" t="str">
            <v>399605-B21</v>
          </cell>
          <cell r="B258" t="str">
            <v>HP BL45p O880 2.4 DC 85W E6 Kit</v>
          </cell>
          <cell r="C258" t="str">
            <v>BL45p</v>
          </cell>
          <cell r="D258">
            <v>14000000</v>
          </cell>
        </row>
        <row r="259">
          <cell r="A259" t="str">
            <v>392221-B21</v>
          </cell>
          <cell r="B259" t="str">
            <v xml:space="preserve">BL45p O875 2.2/1GHz -1M DC Kit </v>
          </cell>
          <cell r="C259" t="str">
            <v>BL45p</v>
          </cell>
          <cell r="D259">
            <v>11000000</v>
          </cell>
        </row>
        <row r="260">
          <cell r="A260" t="str">
            <v>390606-B21</v>
          </cell>
          <cell r="B260" t="str">
            <v>BL45p O870 2.0GHz DC E4 Kit</v>
          </cell>
          <cell r="C260" t="str">
            <v>BL45p</v>
          </cell>
          <cell r="D260">
            <v>9900000</v>
          </cell>
        </row>
        <row r="261">
          <cell r="A261" t="str">
            <v>390605-B21</v>
          </cell>
          <cell r="B261" t="str">
            <v>BL45p O865 1.8GHz DC E4 Kit (</v>
          </cell>
          <cell r="C261" t="str">
            <v>BL45p</v>
          </cell>
          <cell r="D261">
            <v>5500000</v>
          </cell>
        </row>
        <row r="262">
          <cell r="A262" t="str">
            <v>397819-B21</v>
          </cell>
          <cell r="B262" t="str">
            <v>HP BL25p O254 2.8GHz SC E Kit All</v>
          </cell>
          <cell r="C262" t="str">
            <v>BL25p</v>
          </cell>
          <cell r="D262">
            <v>4500000</v>
          </cell>
        </row>
        <row r="263">
          <cell r="A263" t="str">
            <v>381588-B21</v>
          </cell>
          <cell r="B263" t="str">
            <v>BL25p O252 2.6GHz E-0 Kit ALL</v>
          </cell>
          <cell r="C263" t="str">
            <v>BL25p</v>
          </cell>
          <cell r="D263">
            <v>3500000</v>
          </cell>
        </row>
        <row r="264">
          <cell r="A264" t="str">
            <v>381587-B21</v>
          </cell>
          <cell r="B264" t="str">
            <v>BL25p O250 2.4GHz CG Kit ALL</v>
          </cell>
          <cell r="C264" t="str">
            <v>BL25p</v>
          </cell>
          <cell r="D264">
            <v>2900000</v>
          </cell>
        </row>
        <row r="265">
          <cell r="A265" t="str">
            <v>392444-B21</v>
          </cell>
          <cell r="B265" t="str">
            <v>BL25p O265 1.8Ghz DC Kit ALL</v>
          </cell>
          <cell r="C265" t="str">
            <v>BL25p</v>
          </cell>
          <cell r="D265">
            <v>4500000</v>
          </cell>
        </row>
        <row r="266">
          <cell r="A266" t="str">
            <v>392440-B21</v>
          </cell>
          <cell r="B266" t="str">
            <v>HP BL25p O275 2.2Ghz DC Kit ALL</v>
          </cell>
          <cell r="C266" t="str">
            <v>BL25p</v>
          </cell>
          <cell r="D266">
            <v>6500000</v>
          </cell>
        </row>
        <row r="267">
          <cell r="A267" t="str">
            <v>399599-B21</v>
          </cell>
          <cell r="B267" t="str">
            <v>HP BL25p O280 2.4 DC 85W E6 Kit</v>
          </cell>
          <cell r="C267" t="str">
            <v>BL26p</v>
          </cell>
          <cell r="D267">
            <v>7500000</v>
          </cell>
        </row>
        <row r="268">
          <cell r="A268" t="str">
            <v>381883-B21</v>
          </cell>
          <cell r="B268" t="str">
            <v>BL35p O250 2.4GHz CG Kit ALL</v>
          </cell>
          <cell r="C268" t="str">
            <v>BL35p</v>
          </cell>
          <cell r="D268">
            <v>2900000</v>
          </cell>
        </row>
        <row r="269">
          <cell r="A269" t="str">
            <v>392451-B21</v>
          </cell>
          <cell r="B269" t="str">
            <v>BL35p O265 1.8Ghz DC Kit ALL</v>
          </cell>
          <cell r="C269" t="str">
            <v>BL35p</v>
          </cell>
          <cell r="D269">
            <v>4500000</v>
          </cell>
        </row>
        <row r="272">
          <cell r="A272" t="str">
            <v>Memory Option - Intel</v>
          </cell>
        </row>
        <row r="273">
          <cell r="A273" t="str">
            <v>343055-B21</v>
          </cell>
          <cell r="B273" t="str">
            <v>1GB of Advanced ECC PC3200 DDR2 SDRAM DIMM Memory Kit (2 x 512 MB)</v>
          </cell>
          <cell r="C273" t="str">
            <v>BL20pG3</v>
          </cell>
          <cell r="D273">
            <v>925000</v>
          </cell>
        </row>
        <row r="274">
          <cell r="A274" t="str">
            <v>343056-B21</v>
          </cell>
          <cell r="B274" t="str">
            <v>2GB of Advanced ECC PC3200 DDR2 SDRAM DIMM Memory Kit (2 x 1GB)</v>
          </cell>
          <cell r="C274" t="str">
            <v>BL20pG3</v>
          </cell>
          <cell r="D274">
            <v>2250000</v>
          </cell>
        </row>
        <row r="275">
          <cell r="A275" t="str">
            <v>375004-B21</v>
          </cell>
          <cell r="B275" t="str">
            <v>4GB REG PC2-3200 2X2GB 2RANK ALL</v>
          </cell>
          <cell r="C275" t="str">
            <v>BL20pG3</v>
          </cell>
          <cell r="D275">
            <v>6000000</v>
          </cell>
        </row>
        <row r="276">
          <cell r="A276" t="str">
            <v>287494-B21</v>
          </cell>
          <cell r="B276" t="str">
            <v>128MB of Advanced ECC PC2100 DDR SDRAM DIMM (1*128MB)</v>
          </cell>
          <cell r="C276" t="str">
            <v>BL10eG2</v>
          </cell>
          <cell r="D276">
            <v>251000</v>
          </cell>
        </row>
        <row r="277">
          <cell r="A277" t="str">
            <v>287495-B21</v>
          </cell>
          <cell r="B277" t="str">
            <v>256MB of Advanced ECC PC2100 DDR SDRAM DIMM (1*256MB)</v>
          </cell>
          <cell r="C277" t="str">
            <v>BL10eG2</v>
          </cell>
          <cell r="D277">
            <v>355000</v>
          </cell>
        </row>
        <row r="278">
          <cell r="A278" t="str">
            <v>287496-B21</v>
          </cell>
          <cell r="B278" t="str">
            <v>512MB of Advanced ECC PC2100 DDR SDRAM DIMM (1*512MB)</v>
          </cell>
          <cell r="C278" t="str">
            <v>BL10eG2</v>
          </cell>
          <cell r="D278">
            <v>458000</v>
          </cell>
        </row>
        <row r="279">
          <cell r="A279" t="str">
            <v>300678-B21</v>
          </cell>
          <cell r="B279" t="str">
            <v>512MB of Advanced ECC PC2100 DDR SDRAM DIMM Memory Kit (2 x 256 MB)</v>
          </cell>
          <cell r="C279" t="str">
            <v>BL20p G2, BL40p</v>
          </cell>
          <cell r="D279">
            <v>638000</v>
          </cell>
        </row>
        <row r="280">
          <cell r="A280" t="str">
            <v>300679-B21</v>
          </cell>
          <cell r="B280" t="str">
            <v>1GB of Advanced ECC PC2100 DDR SDRAM DIMM Memory Kit (2 x 512 MB)</v>
          </cell>
          <cell r="C280" t="str">
            <v>BL20p G2, BL30p, BL40p</v>
          </cell>
          <cell r="D280">
            <v>950000</v>
          </cell>
        </row>
        <row r="281">
          <cell r="A281" t="str">
            <v>300680-B21</v>
          </cell>
          <cell r="B281" t="str">
            <v>2GB of Advanced ECC PC2100 DDR SDRAM DIMM Memory Kit (2 x 1GB)</v>
          </cell>
          <cell r="C281" t="str">
            <v>BL20p G2, BL40p</v>
          </cell>
          <cell r="D281">
            <v>2175000</v>
          </cell>
        </row>
        <row r="282">
          <cell r="A282" t="str">
            <v>300682-B21</v>
          </cell>
          <cell r="B282" t="str">
            <v>4GB of Advanced ECC PC2100 DDR SDRAM DIMM Memory Kit (2 x 2GB)</v>
          </cell>
          <cell r="C282" t="str">
            <v>BL20p G2, BL30p, BL40p</v>
          </cell>
          <cell r="D282">
            <v>6500000</v>
          </cell>
        </row>
        <row r="283">
          <cell r="A283" t="str">
            <v>287497-B21</v>
          </cell>
          <cell r="B283" t="str">
            <v>1GB of Advanced ECC PC2100 DDR SDRAM DIMM (1*1GB)</v>
          </cell>
          <cell r="C283" t="str">
            <v>BL30p</v>
          </cell>
          <cell r="D283">
            <v>1000000</v>
          </cell>
        </row>
        <row r="285">
          <cell r="A285" t="str">
            <v>Memory Option - AMD</v>
          </cell>
        </row>
        <row r="286">
          <cell r="A286" t="str">
            <v>376638-B21</v>
          </cell>
          <cell r="B286" t="str">
            <v>1G REG PC2-3200 (2X512MB)</v>
          </cell>
          <cell r="C286" t="str">
            <v>BL25p/35p/45p</v>
          </cell>
          <cell r="D286">
            <v>1200000</v>
          </cell>
        </row>
        <row r="287">
          <cell r="A287" t="str">
            <v>376639-B21</v>
          </cell>
          <cell r="B287" t="str">
            <v>2G REG PC2-3200 (2X1GB)</v>
          </cell>
          <cell r="C287" t="str">
            <v>BL25p/35p/45p</v>
          </cell>
          <cell r="D287">
            <v>2650000</v>
          </cell>
        </row>
        <row r="288">
          <cell r="A288" t="str">
            <v>379300-B21</v>
          </cell>
          <cell r="B288" t="str">
            <v>4G REG PC2-3200 (2X2GB)</v>
          </cell>
          <cell r="C288" t="str">
            <v>BL25p/35p/45p</v>
          </cell>
          <cell r="D288">
            <v>6856000</v>
          </cell>
        </row>
        <row r="290">
          <cell r="A290" t="str">
            <v>BL Series Unique Options</v>
          </cell>
        </row>
        <row r="291">
          <cell r="A291" t="str">
            <v>354101-B21</v>
          </cell>
          <cell r="B291" t="str">
            <v>BL30p Blade Sleeve ALL</v>
          </cell>
          <cell r="C291" t="str">
            <v>BL30p/BL35p</v>
          </cell>
          <cell r="D291">
            <v>1200000</v>
          </cell>
          <cell r="E291" t="str">
            <v>BL30/35p Sleeve</v>
          </cell>
        </row>
        <row r="292">
          <cell r="A292" t="str">
            <v>281404-B22</v>
          </cell>
          <cell r="B292" t="str">
            <v>BLp Enclos w/ 8 RDP lic ALL</v>
          </cell>
          <cell r="C292" t="str">
            <v>All Blade servers</v>
          </cell>
          <cell r="D292">
            <v>7500000</v>
          </cell>
          <cell r="E292" t="str">
            <v>Blade Enclosure with enhanced components with 8 Rapid Deployment Pack(630에서  가격조정)</v>
          </cell>
        </row>
        <row r="293">
          <cell r="A293" t="str">
            <v>243564-B22</v>
          </cell>
          <cell r="B293" t="str">
            <v>BLp Enclosure ALL</v>
          </cell>
          <cell r="C293" t="str">
            <v>All Blade servers</v>
          </cell>
          <cell r="D293">
            <v>5950000</v>
          </cell>
          <cell r="E293" t="str">
            <v>Blade Enclosure with enhanced components with 8 Rapid Deployment Pack Trial</v>
          </cell>
        </row>
        <row r="294">
          <cell r="A294" t="str">
            <v>380625-B22</v>
          </cell>
          <cell r="B294" t="str">
            <v>BLp Enclosure w/ 8 BMS lic</v>
          </cell>
          <cell r="C294" t="str">
            <v>All Blade servers</v>
          </cell>
          <cell r="D294">
            <v>10000000</v>
          </cell>
          <cell r="E294" t="str">
            <v>Blade Enclosure with enhanced components with 8 Blade System Management Suite(SIM, 8 RDP, 8 PMP, 8 VPM)</v>
          </cell>
        </row>
        <row r="295">
          <cell r="A295" t="str">
            <v>354100-B21</v>
          </cell>
          <cell r="B295" t="str">
            <v>BLp Enclosure UPGRD Kit ALL</v>
          </cell>
          <cell r="C295" t="str">
            <v>All Blade servers</v>
          </cell>
          <cell r="D295">
            <v>3300000</v>
          </cell>
          <cell r="E295" t="str">
            <v>enhanced backplanes으로 업그레이드 : Support BL p-class with single, Pysical iLO port</v>
          </cell>
        </row>
        <row r="296">
          <cell r="A296" t="str">
            <v>306465-B21</v>
          </cell>
          <cell r="B296" t="str">
            <v>BLp PP2 w/ FC - pair ALL</v>
          </cell>
          <cell r="C296" t="str">
            <v>All Blade servers But Require FC connectivity on  BL20pG3;  BLp-Class RJ-45 Patch panel 2 with Fibre pass-through(pair)</v>
          </cell>
          <cell r="D296">
            <v>5900000</v>
          </cell>
        </row>
        <row r="297">
          <cell r="A297" t="str">
            <v>230766-B21</v>
          </cell>
          <cell r="B297" t="str">
            <v>BLp PPs-pair ALL</v>
          </cell>
          <cell r="C297" t="str">
            <v xml:space="preserve">All Blade servers :RJ 45 Patch panel </v>
          </cell>
          <cell r="D297">
            <v>2900000</v>
          </cell>
        </row>
        <row r="298">
          <cell r="A298" t="str">
            <v>378926-B21</v>
          </cell>
          <cell r="B298" t="str">
            <v>Cisco BLp Enet Switch ALL</v>
          </cell>
          <cell r="C298" t="str">
            <v>All Blade servers 2개 견적 필수 : 16 x 10/100/1000T/TX/T, 2 RJ uplink, 4 SFP port</v>
          </cell>
          <cell r="D298">
            <v>14500000</v>
          </cell>
        </row>
        <row r="299">
          <cell r="A299" t="str">
            <v>378927-B21</v>
          </cell>
          <cell r="B299" t="str">
            <v>Cisco BLp Enet Switch with 2 C-SFP ALL</v>
          </cell>
          <cell r="C299" t="str">
            <v>All Blade servers 2개 견적 필수 : 16 x 10/100/1000T/TX/T, 2 RJ uplink, 4 SFP with 2 SFP modules</v>
          </cell>
          <cell r="D299">
            <v>15500000</v>
          </cell>
        </row>
        <row r="300">
          <cell r="A300" t="str">
            <v>378928-B21</v>
          </cell>
          <cell r="B300" t="str">
            <v>Cisco BLp Enet C-SFP Module ALL</v>
          </cell>
          <cell r="C300" t="str">
            <v>Cisco BLp Enet Switch ALL(378926-B21) Add-On</v>
          </cell>
          <cell r="D300">
            <v>800000</v>
          </cell>
        </row>
        <row r="301">
          <cell r="A301" t="str">
            <v>378929-B21</v>
          </cell>
          <cell r="B301" t="str">
            <v>Cisco BLp Enet Fiber SFP Module ALL</v>
          </cell>
          <cell r="C301" t="str">
            <v>Cisco BLp Enet Switch ALL(378926-B21) Add-On</v>
          </cell>
          <cell r="D301">
            <v>1650000</v>
          </cell>
        </row>
        <row r="302">
          <cell r="A302" t="str">
            <v>321745-B21</v>
          </cell>
          <cell r="B302" t="str">
            <v>BLp GbE2 SAN Connect Kit ALL</v>
          </cell>
          <cell r="C302" t="str">
            <v>Cisco BLp Enet Switch ALL(378926-B21, 378927-B21, 283192-B21) Add-On</v>
          </cell>
          <cell r="D302">
            <v>3000000</v>
          </cell>
        </row>
        <row r="303">
          <cell r="A303" t="str">
            <v>283192-B21</v>
          </cell>
          <cell r="B303" t="str">
            <v>BLp C-GbE2 Switch Kit ALL</v>
          </cell>
          <cell r="C303" t="str">
            <v>BL p-Class C-GbE2 Interconnect Kit (16 RJ-45 10/100/1000 T/TX/T , 6 RJ45 uplink port)</v>
          </cell>
          <cell r="D303">
            <v>23000000</v>
          </cell>
        </row>
        <row r="304">
          <cell r="A304" t="str">
            <v>283193-B21</v>
          </cell>
          <cell r="B304" t="str">
            <v>BLp F-GbE2 Switch Kit ALL</v>
          </cell>
          <cell r="C304" t="str">
            <v>BL p-Class F-GbE2 Interconnect (16 RJ-45 10/100/1000 T/TX/T , 4 LC 1000SX, 2 RJ 10/100/1000 Uplink</v>
          </cell>
          <cell r="D304">
            <v>25000000</v>
          </cell>
        </row>
        <row r="305">
          <cell r="A305" t="str">
            <v>231710-421</v>
          </cell>
          <cell r="B305" t="str">
            <v>BLp 1Ph Pwr Enc Empty EURO</v>
          </cell>
          <cell r="C305" t="str">
            <v>BLp 1 Phase Empty Power Enclosure- 3U</v>
          </cell>
          <cell r="D305">
            <v>4000000</v>
          </cell>
        </row>
        <row r="306">
          <cell r="A306" t="str">
            <v>239162-421</v>
          </cell>
          <cell r="B306" t="str">
            <v>BLp 1Ph Pwr Enc w/4PS EURO</v>
          </cell>
          <cell r="C306" t="str">
            <v>BLp Single Phase Pwr Enc w/4 Power Suppl - 3U</v>
          </cell>
          <cell r="D306">
            <v>11000000</v>
          </cell>
        </row>
        <row r="307">
          <cell r="A307" t="str">
            <v>230769-421</v>
          </cell>
          <cell r="B307" t="str">
            <v>BLp 3Ph Pwr Enc w/6PS EURO</v>
          </cell>
          <cell r="C307" t="str">
            <v>BLp 3 Phase Power Enc w/6 Power Supplies - 3U</v>
          </cell>
          <cell r="D307">
            <v>15000000</v>
          </cell>
        </row>
        <row r="308">
          <cell r="A308" t="str">
            <v>231709-421</v>
          </cell>
          <cell r="B308" t="str">
            <v>BLp 3Ph Pwr Enc Empty EURO</v>
          </cell>
          <cell r="C308" t="str">
            <v>BLp 3 Phase Empty Power Enclosure - 3U</v>
          </cell>
          <cell r="D308">
            <v>4500000</v>
          </cell>
        </row>
        <row r="309">
          <cell r="A309" t="str">
            <v>378284-B21</v>
          </cell>
          <cell r="B309" t="str">
            <v>HP BLp 1U Pwr Enclosure w/ 6 PS Kit ALL</v>
          </cell>
          <cell r="C309" t="str">
            <v>BLp Multi Phase Power Enclosure</v>
          </cell>
          <cell r="D309">
            <v>6900000</v>
          </cell>
        </row>
        <row r="310">
          <cell r="A310" t="str">
            <v>380314-B21</v>
          </cell>
          <cell r="B310" t="str">
            <v>HP BLp 1U Pwr Enclosure w/ 2 PS Kit ALL</v>
          </cell>
          <cell r="C310" t="str">
            <v>BLp Multi Phase Power Enclosure</v>
          </cell>
          <cell r="D310">
            <v>3900000</v>
          </cell>
        </row>
        <row r="311">
          <cell r="A311" t="str">
            <v>380312-B21</v>
          </cell>
          <cell r="B311" t="str">
            <v>HP BLp Opt 1U Power Supply Kit ALL</v>
          </cell>
          <cell r="C311" t="str">
            <v>BLp Single Power Supply</v>
          </cell>
          <cell r="D311">
            <v>990000</v>
          </cell>
        </row>
        <row r="312">
          <cell r="A312" t="str">
            <v>239161-B21</v>
          </cell>
          <cell r="B312" t="str">
            <v>BLp Pwr Supply ALL</v>
          </cell>
          <cell r="C312" t="str">
            <v>BLp Single Power Supply</v>
          </cell>
          <cell r="D312">
            <v>2000000</v>
          </cell>
        </row>
        <row r="313">
          <cell r="A313" t="str">
            <v>240563-B21</v>
          </cell>
          <cell r="B313" t="str">
            <v>BLp DC Pwr Kit ALL</v>
          </cell>
          <cell r="C313" t="str">
            <v>BLp DC Power Connection Kit</v>
          </cell>
          <cell r="D313">
            <v>2200000</v>
          </cell>
        </row>
        <row r="314">
          <cell r="A314" t="str">
            <v>240560-B21</v>
          </cell>
          <cell r="B314" t="str">
            <v>BLp Scalable Busbar ALL</v>
          </cell>
          <cell r="C314" t="str">
            <v>BLp Scalable Busbar</v>
          </cell>
          <cell r="D314">
            <v>3150000</v>
          </cell>
        </row>
        <row r="315">
          <cell r="A315" t="str">
            <v>240559-B21</v>
          </cell>
          <cell r="B315" t="str">
            <v>BLp Mini Busbar ALL</v>
          </cell>
          <cell r="C315" t="str">
            <v>BLp Mini Busbar</v>
          </cell>
          <cell r="D315">
            <v>2150000</v>
          </cell>
        </row>
        <row r="316">
          <cell r="A316" t="str">
            <v>240562-B21</v>
          </cell>
          <cell r="B316" t="str">
            <v>BLp 1:1 Connect Kit ALL</v>
          </cell>
          <cell r="C316" t="str">
            <v>BLp 1:1 Connection Kit</v>
          </cell>
          <cell r="D316">
            <v>700000</v>
          </cell>
        </row>
        <row r="317">
          <cell r="A317" t="str">
            <v>364565-B21</v>
          </cell>
          <cell r="B317" t="str">
            <v>BLp Dual Pwr Input Mini ALL</v>
          </cell>
          <cell r="C317" t="str">
            <v>BLp 2:1 Connect Kit</v>
          </cell>
          <cell r="D317">
            <v>825000</v>
          </cell>
        </row>
        <row r="318">
          <cell r="A318" t="str">
            <v>381686-B21</v>
          </cell>
          <cell r="B318" t="str">
            <v>HP BladeSystem Power Extension Kit ALL</v>
          </cell>
          <cell r="C318" t="str">
            <v>BLp Cable Kits</v>
          </cell>
          <cell r="D318">
            <v>590000</v>
          </cell>
        </row>
        <row r="319">
          <cell r="A319" t="str">
            <v>293121-B21</v>
          </cell>
          <cell r="B319" t="str">
            <v>BL p-Class Server Enclosure Shipping Bracket Option Kit</v>
          </cell>
          <cell r="C319" t="str">
            <v>Enclosure를 Rack에 장착한 상태로 운반시 반드시 필요</v>
          </cell>
          <cell r="D319">
            <v>150000</v>
          </cell>
        </row>
        <row r="320">
          <cell r="A320" t="str">
            <v>365044-B21</v>
          </cell>
          <cell r="B320" t="str">
            <v>BL p-Class Power Enclosure Shipping Bracket Option Kit</v>
          </cell>
          <cell r="C320" t="str">
            <v>Enclosure를 Rack에 장착한 상태로 운반시 반드시 필요</v>
          </cell>
          <cell r="D320">
            <v>220000</v>
          </cell>
        </row>
        <row r="321">
          <cell r="A321" t="str">
            <v>230743-B21</v>
          </cell>
          <cell r="B321" t="str">
            <v>BLp Diag Station ALL</v>
          </cell>
          <cell r="C321" t="str">
            <v>BL20p, BL20p G2</v>
          </cell>
          <cell r="D321">
            <v>3150000</v>
          </cell>
        </row>
        <row r="322">
          <cell r="A322" t="str">
            <v>309329-B21</v>
          </cell>
          <cell r="B322" t="str">
            <v>BLp BL40p/45p Diag Station Upgr ALL</v>
          </cell>
          <cell r="C322" t="str">
            <v>BL40p/45p</v>
          </cell>
          <cell r="D322">
            <v>1650000</v>
          </cell>
        </row>
        <row r="323">
          <cell r="A323" t="str">
            <v>381881-B21</v>
          </cell>
          <cell r="B323" t="str">
            <v>BL25p FC Adapter Option ALL</v>
          </cell>
          <cell r="C323" t="str">
            <v>BL25p</v>
          </cell>
          <cell r="D323">
            <v>950000</v>
          </cell>
        </row>
        <row r="324">
          <cell r="A324" t="str">
            <v>354054-B21</v>
          </cell>
          <cell r="B324" t="str">
            <v>FC Adapter Option BL30p</v>
          </cell>
          <cell r="C324" t="str">
            <v>BL30p</v>
          </cell>
          <cell r="D324">
            <v>880000</v>
          </cell>
        </row>
        <row r="325">
          <cell r="A325" t="str">
            <v>361426-B21</v>
          </cell>
          <cell r="B325" t="str">
            <v>FC Adapter Card BL20pG3 ALL</v>
          </cell>
          <cell r="C325" t="str">
            <v>BL20p G3</v>
          </cell>
          <cell r="D325">
            <v>850000</v>
          </cell>
        </row>
        <row r="326">
          <cell r="A326" t="str">
            <v>394757-B21</v>
          </cell>
          <cell r="B326" t="str">
            <v>Emulex Based BL20pG3 FC Mezz HBA ALL</v>
          </cell>
          <cell r="C326" t="str">
            <v>BL20p G3</v>
          </cell>
          <cell r="D326">
            <v>1500000</v>
          </cell>
        </row>
        <row r="327">
          <cell r="A327" t="str">
            <v>394588-B21</v>
          </cell>
          <cell r="B327" t="str">
            <v>Emulex based BL25/30/35/45p FC Mezz HBA</v>
          </cell>
          <cell r="C327" t="str">
            <v>BL25/30/35/45p</v>
          </cell>
          <cell r="D327">
            <v>2500000</v>
          </cell>
        </row>
        <row r="328">
          <cell r="A328" t="str">
            <v>374963-B21</v>
          </cell>
          <cell r="B328" t="str">
            <v>HP BL20pG3 Dual NC370i MF NIC</v>
          </cell>
          <cell r="C328" t="str">
            <v>BL20pG3 : HP BladeSystem Multifunction NIC</v>
          </cell>
          <cell r="D328">
            <v>1100000</v>
          </cell>
        </row>
        <row r="329">
          <cell r="A329" t="str">
            <v>384043-B21</v>
          </cell>
          <cell r="B329" t="str">
            <v>HP BL25/35/45p Dual NC370i MF NIC</v>
          </cell>
          <cell r="C329" t="str">
            <v>BL25/35/45p : : HP BladeSystem Multifunction NIC</v>
          </cell>
          <cell r="D329">
            <v>1100000</v>
          </cell>
        </row>
        <row r="330">
          <cell r="A330" t="str">
            <v>397577-B21</v>
          </cell>
          <cell r="B330" t="str">
            <v>HP 2-2Gb SFP for FC pass through kit</v>
          </cell>
          <cell r="C330" t="str">
            <v>SFP Adapter 20/25/30/35/45p</v>
          </cell>
          <cell r="D330">
            <v>950000</v>
          </cell>
        </row>
        <row r="331">
          <cell r="A331" t="str">
            <v>HDD</v>
          </cell>
          <cell r="B331" t="str">
            <v>All HDDs are compatible with Other HDDs</v>
          </cell>
        </row>
        <row r="332">
          <cell r="A332" t="str">
            <v>384141-B21</v>
          </cell>
          <cell r="B332" t="str">
            <v>HP BL35p SAS 72GB Drive Kit</v>
          </cell>
          <cell r="C332" t="str">
            <v>BL30p</v>
          </cell>
          <cell r="D332">
            <v>2500000</v>
          </cell>
        </row>
        <row r="333">
          <cell r="A333" t="str">
            <v>354052-B21</v>
          </cell>
          <cell r="B333" t="str">
            <v>BL30p 60G ATA HDD</v>
          </cell>
          <cell r="C333" t="str">
            <v>BL30p</v>
          </cell>
          <cell r="D333">
            <v>790000</v>
          </cell>
        </row>
        <row r="334">
          <cell r="A334" t="str">
            <v>Linux Redhat package for BladeSystem (Frozen Penguin)</v>
          </cell>
        </row>
        <row r="335">
          <cell r="A335" t="str">
            <v>399059-B21</v>
          </cell>
          <cell r="B335" t="str">
            <v>RHEL 4 U1 AS RHN 3YR BLp Bundle SW ALL</v>
          </cell>
          <cell r="C335" t="str">
            <v>Red Hat Enterprise Linux 4</v>
          </cell>
          <cell r="D335">
            <v>99900000</v>
          </cell>
        </row>
        <row r="336">
          <cell r="A336" t="str">
            <v>399060-B21</v>
          </cell>
          <cell r="B336" t="str">
            <v>RHEL 4 U1 ES RHN 1 YR BLp Bundle SW ALL</v>
          </cell>
          <cell r="C336" t="str">
            <v>Red Hat Enterprise Linux 4</v>
          </cell>
          <cell r="D336">
            <v>22500000</v>
          </cell>
        </row>
        <row r="337">
          <cell r="A337" t="str">
            <v>399061-B21</v>
          </cell>
          <cell r="B337" t="str">
            <v>RHEL 4 U1 ES RHN 3 YR BLp Bundle SW ALL</v>
          </cell>
          <cell r="C337" t="str">
            <v>Red Hat Enterprise Linux 4</v>
          </cell>
          <cell r="D337">
            <v>62000000</v>
          </cell>
        </row>
        <row r="338">
          <cell r="A338" t="str">
            <v>399058-B21</v>
          </cell>
          <cell r="B338" t="str">
            <v>RHEL 4U1 AS RHN 1YR BLp Bundle SW ALL</v>
          </cell>
          <cell r="C338" t="str">
            <v>Red Hat Enterprise Linux 4</v>
          </cell>
          <cell r="D338">
            <v>37500000</v>
          </cell>
        </row>
        <row r="340">
          <cell r="A340" t="str">
            <v>UPS &amp; Options</v>
          </cell>
        </row>
        <row r="341">
          <cell r="A341" t="str">
            <v>Rack Type UPS</v>
          </cell>
        </row>
        <row r="342">
          <cell r="A342" t="str">
            <v>207552-B22</v>
          </cell>
          <cell r="B342" t="str">
            <v>UPS R12000 XR, N+x (High Voltage)</v>
          </cell>
          <cell r="D342">
            <v>28650000</v>
          </cell>
        </row>
        <row r="343">
          <cell r="A343" t="str">
            <v>326529-B31</v>
          </cell>
          <cell r="B343" t="str">
            <v>UPS R5500 XR</v>
          </cell>
          <cell r="D343">
            <v>8530000</v>
          </cell>
        </row>
        <row r="344">
          <cell r="A344" t="str">
            <v>204404-B31</v>
          </cell>
          <cell r="B344" t="str">
            <v>UPS R1500 XR</v>
          </cell>
          <cell r="D344">
            <v>2130000</v>
          </cell>
        </row>
        <row r="345">
          <cell r="A345" t="str">
            <v>192186-B31</v>
          </cell>
          <cell r="B345" t="str">
            <v>UPS R3000 XR</v>
          </cell>
          <cell r="D345">
            <v>3550000</v>
          </cell>
        </row>
        <row r="347">
          <cell r="A347" t="str">
            <v>Tower Type UPS</v>
          </cell>
        </row>
        <row r="348">
          <cell r="A348" t="str">
            <v>204451-B31</v>
          </cell>
          <cell r="B348" t="str">
            <v>HP UPS T2200 XR</v>
          </cell>
          <cell r="D348">
            <v>1630000</v>
          </cell>
        </row>
        <row r="349">
          <cell r="A349" t="str">
            <v>204155-B32</v>
          </cell>
          <cell r="B349" t="str">
            <v>HP UPS T1500 XR</v>
          </cell>
          <cell r="D349">
            <v>1150000</v>
          </cell>
        </row>
        <row r="350">
          <cell r="A350" t="str">
            <v>204155-B31</v>
          </cell>
          <cell r="B350" t="str">
            <v xml:space="preserve">HP UPS T1000 XR </v>
          </cell>
          <cell r="D350">
            <v>920000</v>
          </cell>
        </row>
        <row r="351">
          <cell r="A351" t="str">
            <v>204015-B31</v>
          </cell>
          <cell r="B351" t="str">
            <v>UPS T700</v>
          </cell>
          <cell r="E351" t="str">
            <v>Disc.</v>
          </cell>
        </row>
        <row r="353">
          <cell r="A353" t="str">
            <v>UPS Options</v>
          </cell>
        </row>
        <row r="354">
          <cell r="A354" t="str">
            <v>192185-B21</v>
          </cell>
          <cell r="B354" t="str">
            <v>Six Port Card</v>
          </cell>
          <cell r="D354">
            <v>550000</v>
          </cell>
        </row>
        <row r="355">
          <cell r="A355" t="str">
            <v>192189-B21</v>
          </cell>
          <cell r="B355" t="str">
            <v>SNMP/Serial Port Card</v>
          </cell>
          <cell r="D355">
            <v>850000</v>
          </cell>
        </row>
        <row r="356">
          <cell r="A356" t="str">
            <v>326564-B21</v>
          </cell>
          <cell r="B356" t="str">
            <v>Extended Runtime Module (ERM), R5500 XR</v>
          </cell>
          <cell r="C356" t="str">
            <v>UPS R5500</v>
          </cell>
          <cell r="D356">
            <v>2550000</v>
          </cell>
        </row>
        <row r="357">
          <cell r="A357" t="str">
            <v>217800-B21</v>
          </cell>
          <cell r="B357" t="str">
            <v>Extended Runtime Module(ERM), R12000XR</v>
          </cell>
          <cell r="C357" t="str">
            <v>UPS R12000XR</v>
          </cell>
          <cell r="D357">
            <v>4430000</v>
          </cell>
        </row>
        <row r="358">
          <cell r="A358" t="str">
            <v>218967-B21</v>
          </cell>
          <cell r="B358" t="str">
            <v>Extended Runtime Module (ERM), T1000 XR</v>
          </cell>
          <cell r="C358" t="str">
            <v>UPS T1000XR</v>
          </cell>
          <cell r="D358">
            <v>1030000</v>
          </cell>
        </row>
        <row r="359">
          <cell r="A359" t="str">
            <v>218971-B21</v>
          </cell>
          <cell r="B359" t="str">
            <v>Extended Runtime Module (ERM), R1500 XR</v>
          </cell>
          <cell r="C359" t="str">
            <v>UPS R1500XR</v>
          </cell>
          <cell r="D359">
            <v>1720000</v>
          </cell>
        </row>
        <row r="360">
          <cell r="A360" t="str">
            <v>218969-B21</v>
          </cell>
          <cell r="B360" t="str">
            <v>Extended Runtime Module (ERM), T1500/T2200XR</v>
          </cell>
          <cell r="C360" t="str">
            <v>UPS T1500XR, UPS T2200XR</v>
          </cell>
          <cell r="D360">
            <v>1100000</v>
          </cell>
        </row>
        <row r="361">
          <cell r="A361" t="str">
            <v>192188-B21</v>
          </cell>
          <cell r="B361" t="str">
            <v>Extended Runtime Module, R3000 XR</v>
          </cell>
          <cell r="C361" t="str">
            <v>UPS R3000XR</v>
          </cell>
          <cell r="D361">
            <v>2810000</v>
          </cell>
        </row>
        <row r="362">
          <cell r="A362" t="str">
            <v>325361-B21</v>
          </cell>
          <cell r="B362" t="str">
            <v>R12000 XR Back Plate Receptacle Kit</v>
          </cell>
          <cell r="C362" t="str">
            <v>UPS R12000XR</v>
          </cell>
          <cell r="D362">
            <v>1080000</v>
          </cell>
        </row>
        <row r="365">
          <cell r="A365" t="str">
            <v>HARD DISK DRIVE</v>
          </cell>
        </row>
        <row r="366">
          <cell r="A366" t="str">
            <v>ATA Hard Drive Options</v>
          </cell>
        </row>
        <row r="367">
          <cell r="A367" t="str">
            <v>230534-B21</v>
          </cell>
          <cell r="B367" t="str">
            <v>40GB ATA/100 7,200 RPM Drive (1")</v>
          </cell>
          <cell r="C367" t="str">
            <v>DL320, DL320G2, ML330, ML330e, ML330G2</v>
          </cell>
          <cell r="D367">
            <v>320000</v>
          </cell>
        </row>
        <row r="368">
          <cell r="A368" t="str">
            <v>278424-B21</v>
          </cell>
          <cell r="B368" t="str">
            <v>80GB ATA 100 7,200 RPM Hard Drive(1")</v>
          </cell>
          <cell r="C368" t="str">
            <v>DL140, DL320, DL320G2, ML330G2</v>
          </cell>
          <cell r="D368">
            <v>330000</v>
          </cell>
        </row>
        <row r="369">
          <cell r="A369" t="str">
            <v>366486-B21</v>
          </cell>
          <cell r="B369" t="str">
            <v>160-GB ATA 100 7,200 RPM Hard Drive (1")</v>
          </cell>
          <cell r="C369" t="str">
            <v>DL140, DL320, DL320G2, ML330G2</v>
          </cell>
          <cell r="D369">
            <v>430000</v>
          </cell>
        </row>
        <row r="370">
          <cell r="A370" t="str">
            <v>349237-B21</v>
          </cell>
          <cell r="B370" t="str">
            <v>80-GB SATA 1.5Gb 7,200 RPM Hard Drive (1")</v>
          </cell>
          <cell r="C370" t="str">
            <v>ML110, ML150</v>
          </cell>
          <cell r="D370">
            <v>320000</v>
          </cell>
        </row>
        <row r="371">
          <cell r="A371" t="str">
            <v>349238-B21</v>
          </cell>
          <cell r="B371" t="str">
            <v>160-GB SATA 1.5Gb 7,200 RPM Hard Drive (1")</v>
          </cell>
          <cell r="C371" t="str">
            <v>ML110, ML150</v>
          </cell>
          <cell r="D371">
            <v>420000</v>
          </cell>
        </row>
        <row r="372">
          <cell r="A372" t="str">
            <v>349239-B21</v>
          </cell>
          <cell r="B372" t="str">
            <v>250-GB SATA 1.5Gb 7,200 RPM Hard Drive (1")</v>
          </cell>
          <cell r="C372" t="str">
            <v>ML110, ML150</v>
          </cell>
          <cell r="D372">
            <v>650000</v>
          </cell>
        </row>
        <row r="373">
          <cell r="A373" t="str">
            <v>379306-B21</v>
          </cell>
          <cell r="B373" t="str">
            <v>HP 60GB 5.4k HP SFF SATA 1yr Wty HDD ALL</v>
          </cell>
          <cell r="D373">
            <v>1090000</v>
          </cell>
          <cell r="E373" t="str">
            <v>New</v>
          </cell>
        </row>
        <row r="375">
          <cell r="A375" t="str">
            <v>U320 SCSI Non-Hot Plug Hard Drives</v>
          </cell>
        </row>
        <row r="376">
          <cell r="A376" t="str">
            <v>332751-B21</v>
          </cell>
          <cell r="B376" t="str">
            <v>72GB U320 Non-Hot Plug SCSI 10K Hard Drive(1")</v>
          </cell>
          <cell r="C376" t="str">
            <v>DL145, DL320G2, ML330G3</v>
          </cell>
          <cell r="D376">
            <v>880000</v>
          </cell>
        </row>
        <row r="377">
          <cell r="A377" t="str">
            <v>356990-B21</v>
          </cell>
          <cell r="B377" t="str">
            <v>146GB 10K U320 Non-Hot Plug Hard Drive</v>
          </cell>
          <cell r="C377" t="str">
            <v>100 series , 350G4</v>
          </cell>
          <cell r="D377">
            <v>1210000</v>
          </cell>
        </row>
        <row r="378">
          <cell r="A378" t="str">
            <v>357012-B21</v>
          </cell>
          <cell r="B378" t="str">
            <v>36GB 15K U320 NHP ALL</v>
          </cell>
          <cell r="C378" t="str">
            <v>See Each SVR Spec.</v>
          </cell>
          <cell r="D378">
            <v>840000</v>
          </cell>
        </row>
        <row r="380">
          <cell r="A380" t="str">
            <v>U320 SCSI Hot Plug Hard Drives</v>
          </cell>
        </row>
        <row r="381">
          <cell r="A381" t="str">
            <v>286776-B22</v>
          </cell>
          <cell r="B381" t="str">
            <v>36.4GB Pluggable Ultra320 SCSI 15K Universal Hard Drive(1")</v>
          </cell>
          <cell r="C381" t="str">
            <v>See Each SVR Spec.</v>
          </cell>
          <cell r="D381">
            <v>950000</v>
          </cell>
        </row>
        <row r="382">
          <cell r="A382" t="str">
            <v>286714-B22</v>
          </cell>
          <cell r="B382" t="str">
            <v>72.8GB Pluggable Ultra320 SCSI 10K Universal Hard Drive(1")</v>
          </cell>
          <cell r="C382" t="str">
            <v>See Each SVR Spec.</v>
          </cell>
          <cell r="D382">
            <v>990000</v>
          </cell>
        </row>
        <row r="383">
          <cell r="A383" t="str">
            <v>286778-B22</v>
          </cell>
          <cell r="B383" t="str">
            <v>72.8GB Pluggable Ultra320 SCSI 15K Universal Hard Drive(1")</v>
          </cell>
          <cell r="C383" t="str">
            <v>See Each SVR Spec.</v>
          </cell>
          <cell r="D383">
            <v>1360000</v>
          </cell>
        </row>
        <row r="384">
          <cell r="A384" t="str">
            <v>286716-B22</v>
          </cell>
          <cell r="B384" t="str">
            <v>146.8GB Pluggable Ultra320 SCSI 10K Universal Hard Drive(1")</v>
          </cell>
          <cell r="C384" t="str">
            <v>See Each SVR Spec.</v>
          </cell>
          <cell r="D384">
            <v>1410000</v>
          </cell>
        </row>
        <row r="385">
          <cell r="A385" t="str">
            <v>347708-B22</v>
          </cell>
          <cell r="B385" t="str">
            <v>146.8GB Pluggable Ultra320 SCSI 15K Universal Hard Drive(1")</v>
          </cell>
          <cell r="C385" t="str">
            <v>See Each SVR Spec.</v>
          </cell>
          <cell r="D385">
            <v>2410000</v>
          </cell>
        </row>
        <row r="386">
          <cell r="A386" t="str">
            <v>350964-B22</v>
          </cell>
          <cell r="B386" t="str">
            <v>300 GB Pluggable Ultra320 SCSI 10K Universal Hard Drive(1")</v>
          </cell>
          <cell r="C386" t="str">
            <v>See Each SVR Spec.</v>
          </cell>
          <cell r="D386">
            <v>2550000</v>
          </cell>
        </row>
        <row r="388">
          <cell r="A388" t="str">
            <v>SAS Hard Drives</v>
          </cell>
        </row>
        <row r="389">
          <cell r="A389" t="str">
            <v>375859-B21</v>
          </cell>
          <cell r="B389" t="str">
            <v>36Gb 10K SAS 2.5 HP HDD ALL</v>
          </cell>
          <cell r="D389">
            <v>1290000</v>
          </cell>
          <cell r="E389" t="str">
            <v>New</v>
          </cell>
        </row>
        <row r="390">
          <cell r="A390" t="str">
            <v>375861-B21</v>
          </cell>
          <cell r="B390" t="str">
            <v>72Gb 10K SAS 2.5  HP HDD ALL</v>
          </cell>
          <cell r="D390">
            <v>1590000</v>
          </cell>
          <cell r="E390" t="str">
            <v>New</v>
          </cell>
        </row>
        <row r="391">
          <cell r="A391" t="str">
            <v>379090-B21</v>
          </cell>
          <cell r="B391" t="str">
            <v>HP DL580G3/Dl585G1 SAS/SATA Bkplane</v>
          </cell>
          <cell r="D391">
            <v>710000</v>
          </cell>
          <cell r="E391" t="str">
            <v>New</v>
          </cell>
        </row>
        <row r="392">
          <cell r="A392" t="str">
            <v>378101-B21</v>
          </cell>
          <cell r="B392" t="str">
            <v>ML570 G3 SAS Backplane Kit ALL</v>
          </cell>
          <cell r="D392">
            <v>1450000</v>
          </cell>
          <cell r="E392" t="str">
            <v>New</v>
          </cell>
        </row>
        <row r="393">
          <cell r="A393" t="str">
            <v>389650-B21</v>
          </cell>
          <cell r="B393" t="str">
            <v>HP Int SAS/SATA Host Fan Cable ALL</v>
          </cell>
          <cell r="D393">
            <v>110000</v>
          </cell>
          <cell r="E393" t="str">
            <v>New</v>
          </cell>
        </row>
        <row r="394">
          <cell r="A394" t="str">
            <v>391330-B21</v>
          </cell>
          <cell r="B394" t="str">
            <v>HP Int SAS/SATA Multi-Ln 19in Cable ALL</v>
          </cell>
          <cell r="D394">
            <v>120000</v>
          </cell>
          <cell r="E394" t="str">
            <v>New</v>
          </cell>
        </row>
        <row r="395">
          <cell r="A395" t="str">
            <v>389662-B21</v>
          </cell>
          <cell r="B395" t="str">
            <v>HP Int SAS/SATA Multi-Ln 30in Cable ALL</v>
          </cell>
          <cell r="D395">
            <v>130000</v>
          </cell>
          <cell r="E395" t="str">
            <v>New</v>
          </cell>
        </row>
        <row r="396">
          <cell r="A396" t="str">
            <v>389653-B21</v>
          </cell>
          <cell r="B396" t="str">
            <v>HP Int SATA/SAS Target Fan Cable ALL</v>
          </cell>
          <cell r="D396">
            <v>110000</v>
          </cell>
          <cell r="E396" t="str">
            <v>New</v>
          </cell>
        </row>
        <row r="397">
          <cell r="A397" t="str">
            <v>337972-B21</v>
          </cell>
          <cell r="B397" t="str">
            <v>HP Smart Array P600 Controller ALL</v>
          </cell>
          <cell r="D397">
            <v>2900000</v>
          </cell>
          <cell r="E397" t="str">
            <v>New</v>
          </cell>
        </row>
        <row r="398">
          <cell r="A398" t="str">
            <v>347786-B21</v>
          </cell>
          <cell r="B398" t="str">
            <v>HP 8 INT Port 64/133 PCI-X SAS HBA  ALL</v>
          </cell>
          <cell r="D398">
            <v>610000</v>
          </cell>
          <cell r="E398" t="str">
            <v>New</v>
          </cell>
        </row>
        <row r="399">
          <cell r="A399" t="str">
            <v>389665-B21</v>
          </cell>
          <cell r="B399" t="str">
            <v>HP Ext SAS 1m Cable ALL</v>
          </cell>
          <cell r="D399">
            <v>320000</v>
          </cell>
          <cell r="E399" t="str">
            <v>New</v>
          </cell>
        </row>
        <row r="400">
          <cell r="A400" t="str">
            <v>389668-B21</v>
          </cell>
          <cell r="B400" t="str">
            <v>HP Ext SAS 2m Cable ALL</v>
          </cell>
          <cell r="D400">
            <v>370000</v>
          </cell>
          <cell r="E400" t="str">
            <v>New</v>
          </cell>
        </row>
        <row r="401">
          <cell r="A401" t="str">
            <v>389671-B21</v>
          </cell>
          <cell r="B401" t="str">
            <v>HP Ext SAS 4m Cable ALL</v>
          </cell>
          <cell r="D401">
            <v>430000</v>
          </cell>
          <cell r="E401" t="str">
            <v>New</v>
          </cell>
        </row>
        <row r="404">
          <cell r="A404" t="str">
            <v>SmartArray Cluster Storage &amp; Controller</v>
          </cell>
        </row>
        <row r="405">
          <cell r="A405" t="str">
            <v>Controller Options</v>
          </cell>
        </row>
        <row r="406">
          <cell r="A406" t="str">
            <v>291966-B21</v>
          </cell>
          <cell r="B406" t="str">
            <v xml:space="preserve">Smart Array 641 </v>
          </cell>
          <cell r="C406" t="str">
            <v>See Each SVR Spec.</v>
          </cell>
          <cell r="D406">
            <v>840000</v>
          </cell>
        </row>
        <row r="407">
          <cell r="A407" t="str">
            <v>291967-B21</v>
          </cell>
          <cell r="B407" t="str">
            <v xml:space="preserve">Smart Array 642 </v>
          </cell>
          <cell r="C407" t="str">
            <v>See Each SVR Spec.</v>
          </cell>
          <cell r="D407">
            <v>880000</v>
          </cell>
        </row>
        <row r="408">
          <cell r="A408" t="str">
            <v>273915-B21</v>
          </cell>
          <cell r="B408" t="str">
            <v>Smart Array 6402/128 Controller</v>
          </cell>
          <cell r="C408" t="str">
            <v>See Each SVR Spec.</v>
          </cell>
          <cell r="D408">
            <v>1860000</v>
          </cell>
        </row>
        <row r="409">
          <cell r="A409" t="str">
            <v>273914-B21</v>
          </cell>
          <cell r="B409" t="str">
            <v>Smart Array 6404/256 Controller</v>
          </cell>
          <cell r="C409" t="str">
            <v>See Each SVR Spec.</v>
          </cell>
          <cell r="D409">
            <v>2460000</v>
          </cell>
        </row>
        <row r="410">
          <cell r="A410" t="str">
            <v>346914-B21</v>
          </cell>
          <cell r="B410" t="str">
            <v>128MB Battery Backed Write Cache Enabler  for SA6i</v>
          </cell>
          <cell r="C410" t="str">
            <v>DL360 G4 and DL380 G4,BL20pG3</v>
          </cell>
          <cell r="D410">
            <v>480000</v>
          </cell>
        </row>
        <row r="411">
          <cell r="A411" t="str">
            <v>273911-B21</v>
          </cell>
          <cell r="B411" t="str">
            <v>Ultra320 Expansion Module for SA-6402</v>
          </cell>
          <cell r="C411" t="str">
            <v>Smart Array 6402</v>
          </cell>
          <cell r="D411">
            <v>680000</v>
          </cell>
        </row>
        <row r="412">
          <cell r="A412" t="str">
            <v>372538-B21</v>
          </cell>
          <cell r="B412" t="str">
            <v>HP 512MB DDR BBWC Upgrade ALL</v>
          </cell>
          <cell r="D412">
            <v>720000</v>
          </cell>
          <cell r="E412" t="str">
            <v>New</v>
          </cell>
        </row>
        <row r="413">
          <cell r="A413" t="str">
            <v>254786-B21</v>
          </cell>
          <cell r="B413" t="str">
            <v>256MB Battery Backed Cache Module</v>
          </cell>
          <cell r="C413" t="str">
            <v>Smart Array 5300 Family</v>
          </cell>
          <cell r="D413">
            <v>680000</v>
          </cell>
        </row>
        <row r="414">
          <cell r="A414" t="str">
            <v>255514-B21</v>
          </cell>
          <cell r="B414" t="str">
            <v>Battery Backed Write Cache Enabler for SA5i+</v>
          </cell>
          <cell r="C414" t="str">
            <v>bl20pG2, DL360G2, DL360G3, DL380G3, DL560(1p), DL580G2(1p)</v>
          </cell>
          <cell r="D414">
            <v>230000</v>
          </cell>
        </row>
        <row r="415">
          <cell r="A415" t="str">
            <v>351580-B21</v>
          </cell>
          <cell r="B415" t="str">
            <v>128MB Battery Backed Write Cache Enabler for SA641,642</v>
          </cell>
          <cell r="C415" t="str">
            <v>Smart Array 641, 642</v>
          </cell>
          <cell r="D415">
            <v>450000</v>
          </cell>
        </row>
        <row r="416">
          <cell r="A416" t="str">
            <v>284688-B21</v>
          </cell>
          <cell r="B416" t="str">
            <v>64-Bit/66-MHz 2-Channel WU3 SCSI Adapter</v>
          </cell>
          <cell r="C416" t="str">
            <v>See Each SVR Spec.</v>
          </cell>
          <cell r="D416">
            <v>950000</v>
          </cell>
        </row>
        <row r="417">
          <cell r="A417" t="str">
            <v>268351-B21</v>
          </cell>
          <cell r="B417" t="str">
            <v>64-Bit/133-MHz 2-Channel Ultra320 SCSI Adapter</v>
          </cell>
          <cell r="C417" t="str">
            <v>See Each SVR Spec.</v>
          </cell>
          <cell r="D417">
            <v>940000</v>
          </cell>
        </row>
        <row r="419">
          <cell r="A419" t="str">
            <v>SmartArray Cluster Storage</v>
          </cell>
        </row>
        <row r="420">
          <cell r="A420" t="str">
            <v>335921-B21</v>
          </cell>
          <cell r="B420" t="str">
            <v xml:space="preserve">StorageWorks MSA20 10 SATA drive enclosure </v>
          </cell>
          <cell r="D420">
            <v>4770000</v>
          </cell>
        </row>
        <row r="421">
          <cell r="A421" t="str">
            <v>366172-B21</v>
          </cell>
          <cell r="B421" t="str">
            <v>StorageWorks MSA20 Starter Kit</v>
          </cell>
          <cell r="D421">
            <v>6300000</v>
          </cell>
        </row>
        <row r="422">
          <cell r="A422" t="str">
            <v>302969-B21</v>
          </cell>
          <cell r="B422" t="str">
            <v>Modular Smart Array 30 Single Bus
14 drive enclosure with redundant power supplies</v>
          </cell>
          <cell r="C422" t="str">
            <v>Renamed from StorageWorks 4414 S/B</v>
          </cell>
          <cell r="D422">
            <v>5240000</v>
          </cell>
        </row>
        <row r="423">
          <cell r="A423" t="str">
            <v>302970-B21</v>
          </cell>
          <cell r="B423" t="str">
            <v>Modular Smart Array 30 Dual Bus (rack-mountable)
14 drive enclosure with redundant power supplies</v>
          </cell>
          <cell r="C423" t="str">
            <v>Renamed from StorageWorks 4454 D/B</v>
          </cell>
          <cell r="D423">
            <v>5750000</v>
          </cell>
        </row>
        <row r="424">
          <cell r="A424" t="str">
            <v>359645-B21</v>
          </cell>
          <cell r="B424" t="str">
            <v>MSA30 4Port HPUX/IA64 Linux JBOD</v>
          </cell>
          <cell r="D424">
            <v>6020000</v>
          </cell>
        </row>
        <row r="425">
          <cell r="A425" t="str">
            <v>287483-B21</v>
          </cell>
          <cell r="B425" t="str">
            <v>Ultra320 Dual Bus I/0 Module</v>
          </cell>
          <cell r="C425" t="str">
            <v>StorageWorks 4400 Enclosure I/O Upgrade Modules</v>
          </cell>
          <cell r="D425">
            <v>1670000</v>
          </cell>
        </row>
        <row r="426">
          <cell r="A426" t="str">
            <v>287484-B21</v>
          </cell>
          <cell r="B426" t="str">
            <v>Ultra320 Single Bus I/O Module</v>
          </cell>
          <cell r="C426" t="str">
            <v>StorageWorks 4400 Enclosure I/O Upgrade Modules</v>
          </cell>
          <cell r="D426">
            <v>1500000</v>
          </cell>
        </row>
        <row r="427">
          <cell r="A427" t="str">
            <v>351281-B21</v>
          </cell>
          <cell r="B427" t="str">
            <v>Modular Smart Array 500 High Availability Kit 
(MSA500 controller + 4-port IO Module + Smart Array Multipath Software + 2개의 SA-532 Adapters 포함)</v>
          </cell>
          <cell r="D427">
            <v>5260000</v>
          </cell>
        </row>
        <row r="428">
          <cell r="A428" t="str">
            <v>218252-B21</v>
          </cell>
          <cell r="B428" t="str">
            <v>Modular Smart Array 500 Controller</v>
          </cell>
          <cell r="C428" t="str">
            <v>See Each SVR Spec.</v>
          </cell>
          <cell r="D428">
            <v>1960000</v>
          </cell>
        </row>
        <row r="429">
          <cell r="A429" t="str">
            <v>292944-B21</v>
          </cell>
          <cell r="B429" t="str">
            <v>4-Port Shared Storage Module with SmartArray Multipath Software
for SmartArray Cluster Storage</v>
          </cell>
          <cell r="C429" t="str">
            <v>See Each SVR Spec.</v>
          </cell>
          <cell r="D429">
            <v>1790000</v>
          </cell>
        </row>
        <row r="430">
          <cell r="A430" t="str">
            <v>360229-B21</v>
          </cell>
          <cell r="B430" t="str">
            <v>Modular Smart Array 500 G2 High Availability Kit 
(MSA500 G2 controller + G2 4-port IO Module + Smart Array Multipath Software + 2개의 SA-642 Adapters 포함)</v>
          </cell>
          <cell r="D430">
            <v>5960000</v>
          </cell>
        </row>
        <row r="431">
          <cell r="A431" t="str">
            <v>335880-B21</v>
          </cell>
          <cell r="B431" t="str">
            <v>Modular Smart Array 500 G2Modular M</v>
          </cell>
          <cell r="C431" t="str">
            <v>See Each SVR Spec.</v>
          </cell>
          <cell r="D431">
            <v>9870000</v>
          </cell>
        </row>
        <row r="432">
          <cell r="A432" t="str">
            <v>335881-B21</v>
          </cell>
          <cell r="B432" t="str">
            <v>Modular Smart Array 500 G2 Controller</v>
          </cell>
          <cell r="C432" t="str">
            <v>See Each SVR Spec.</v>
          </cell>
          <cell r="D432">
            <v>2410000</v>
          </cell>
        </row>
        <row r="433">
          <cell r="A433" t="str">
            <v>335882-B21</v>
          </cell>
          <cell r="B433" t="str">
            <v>MSA500 G2 4-port IO module with Smart Array Multipath Software</v>
          </cell>
          <cell r="C433" t="str">
            <v>See Each SVR Spec.</v>
          </cell>
          <cell r="D433">
            <v>1730000</v>
          </cell>
        </row>
        <row r="434">
          <cell r="A434" t="str">
            <v>148649-B21</v>
          </cell>
          <cell r="B434" t="str">
            <v>Drive Height Converter (4 Pack)</v>
          </cell>
          <cell r="C434" t="str">
            <v>MA8000/EMA12000/EMA16000
Enclosure4300</v>
          </cell>
          <cell r="D434">
            <v>60000</v>
          </cell>
        </row>
        <row r="437">
          <cell r="A437" t="str">
            <v>OPTIONS</v>
          </cell>
        </row>
        <row r="438">
          <cell r="A438" t="str">
            <v>REMOTE MANAGEMENT</v>
          </cell>
        </row>
        <row r="439">
          <cell r="A439" t="str">
            <v>227251-371</v>
          </cell>
          <cell r="B439" t="str">
            <v>Remote Insight Lights-Out Edition II</v>
          </cell>
          <cell r="C439" t="str">
            <v>DL590/64, PL8500 DC, BL 제외</v>
          </cell>
          <cell r="D439">
            <v>760000</v>
          </cell>
        </row>
        <row r="440">
          <cell r="A440" t="str">
            <v>201493-B21</v>
          </cell>
          <cell r="B440" t="str">
            <v>New 220V High-Line PDU Power Cord for Remote Insight Board</v>
          </cell>
          <cell r="D440">
            <v>60000</v>
          </cell>
        </row>
        <row r="442">
          <cell r="A442" t="str">
            <v>CD-ROM / DVD-ROM</v>
          </cell>
        </row>
        <row r="443">
          <cell r="A443" t="str">
            <v>331346-B21</v>
          </cell>
          <cell r="B443" t="str">
            <v>CD-RW/DVD-ROM 48X Combo Drive Option Kit</v>
          </cell>
          <cell r="C443" t="str">
            <v>Mostly ML Series Servers</v>
          </cell>
          <cell r="D443">
            <v>210000</v>
          </cell>
        </row>
        <row r="444">
          <cell r="A444" t="str">
            <v>331903-B21</v>
          </cell>
          <cell r="B444" t="str">
            <v>Slim Line CD-RW/DVD-ROM 24X Combo Drive Option Kit</v>
          </cell>
          <cell r="C444" t="str">
            <v>Mostly DL Series Servers</v>
          </cell>
          <cell r="D444">
            <v>310000</v>
          </cell>
        </row>
        <row r="447">
          <cell r="A447" t="str">
            <v>NETWORK INTERFACE CARD (NIC)</v>
          </cell>
        </row>
        <row r="448">
          <cell r="A448" t="str">
            <v>Gigabit NICs</v>
          </cell>
        </row>
        <row r="449">
          <cell r="A449" t="str">
            <v>313879-B21</v>
          </cell>
          <cell r="B449" t="str">
            <v>HP NC6170 Dual Port PCI-X 1000SX Gigabit Server Adapter</v>
          </cell>
          <cell r="C449" t="str">
            <v>See Each SVR Spec</v>
          </cell>
          <cell r="D449">
            <v>1310000</v>
          </cell>
          <cell r="E449" t="str">
            <v>EOL</v>
          </cell>
        </row>
        <row r="450">
          <cell r="A450" t="str">
            <v>380299-B21</v>
          </cell>
          <cell r="B450" t="str">
            <v>IB 4X PCI-X DUAL PORT HCA ALL</v>
          </cell>
          <cell r="D450">
            <v>2390000</v>
          </cell>
          <cell r="E450" t="str">
            <v>NEW</v>
          </cell>
        </row>
        <row r="451">
          <cell r="A451" t="str">
            <v>244949-B21</v>
          </cell>
          <cell r="B451" t="str">
            <v>HP NC6770 PCI-X Gigabit Server Adapter</v>
          </cell>
          <cell r="C451" t="str">
            <v>See Each SVR Spec (G4 model 사용불가)</v>
          </cell>
          <cell r="D451">
            <v>860000</v>
          </cell>
        </row>
        <row r="452">
          <cell r="A452" t="str">
            <v>383738-B21</v>
          </cell>
          <cell r="B452" t="str">
            <v>HP NC7170 Lp Dp PCI-X 1000T Adptr</v>
          </cell>
          <cell r="C452" t="str">
            <v>Low profile 1000T Gigabit Server Adapter</v>
          </cell>
          <cell r="D452">
            <v>450000</v>
          </cell>
          <cell r="E452" t="str">
            <v>NEW</v>
          </cell>
        </row>
        <row r="453">
          <cell r="A453" t="str">
            <v>313881-B21</v>
          </cell>
          <cell r="B453" t="str">
            <v>HP NC7170 Dual Port PCI-X 1000T Gigabit Server Adapter</v>
          </cell>
          <cell r="C453" t="str">
            <v>See Each SVR Spec</v>
          </cell>
          <cell r="D453">
            <v>460000</v>
          </cell>
        </row>
        <row r="454">
          <cell r="A454" t="str">
            <v>290563-B21</v>
          </cell>
          <cell r="B454" t="str">
            <v>HP NC7771 PCI-X Gigabit Server Adapter</v>
          </cell>
          <cell r="C454" t="str">
            <v>See Each SVR Spec</v>
          </cell>
          <cell r="D454">
            <v>360000</v>
          </cell>
        </row>
        <row r="455">
          <cell r="A455" t="str">
            <v>353377-B21</v>
          </cell>
          <cell r="B455" t="str">
            <v xml:space="preserve">HP NC1020 Cu Gigabit Server Adapter 32 PCI Single Port </v>
          </cell>
          <cell r="C455" t="str">
            <v>ML330, ML350, ML370, DL360, DL380
(174830-B21 대체)</v>
          </cell>
          <cell r="D455">
            <v>160000</v>
          </cell>
        </row>
        <row r="456">
          <cell r="A456" t="str">
            <v>367132-B21</v>
          </cell>
          <cell r="B456" t="str">
            <v>NC150T PCI 4Port Gig/Switch Adptr ALL</v>
          </cell>
          <cell r="C456" t="str">
            <v xml:space="preserve">100 / 300 </v>
          </cell>
          <cell r="D456">
            <v>340000</v>
          </cell>
        </row>
        <row r="457">
          <cell r="A457" t="str">
            <v>368169-B21</v>
          </cell>
          <cell r="B457" t="str">
            <v>NC 310F PCI-X Gig Server NIC</v>
          </cell>
          <cell r="C457" t="str">
            <v>G4 compatible</v>
          </cell>
          <cell r="D457">
            <v>850000</v>
          </cell>
        </row>
        <row r="458">
          <cell r="A458" t="str">
            <v>367047-B21</v>
          </cell>
          <cell r="B458" t="str">
            <v>HP NC320T PCI Express single port Gigabit Server Adapter</v>
          </cell>
          <cell r="C458" t="str">
            <v>DL145,ML150 G2,ML350 G4,DL360 G4,DL380 G4
DL580 G3</v>
          </cell>
          <cell r="D458">
            <v>220000</v>
          </cell>
        </row>
        <row r="461">
          <cell r="A461" t="str">
            <v>RACK OPTIONS</v>
          </cell>
        </row>
        <row r="462">
          <cell r="A462" t="str">
            <v>Racks</v>
          </cell>
        </row>
        <row r="463">
          <cell r="A463" t="str">
            <v>245160-B21</v>
          </cell>
          <cell r="B463" t="str">
            <v xml:space="preserve">Rack 10647 - 47U 일반포장 Pallet </v>
          </cell>
          <cell r="D463">
            <v>4380000</v>
          </cell>
        </row>
        <row r="464">
          <cell r="A464" t="str">
            <v>245161-B21</v>
          </cell>
          <cell r="B464" t="str">
            <v>Rack 10642 - 42U, 일반 포장 Pallet</v>
          </cell>
          <cell r="D464">
            <v>3970000</v>
          </cell>
        </row>
        <row r="465">
          <cell r="A465" t="str">
            <v>245162-B21</v>
          </cell>
          <cell r="B465" t="str">
            <v>Rack 10636 - 36U 일반 포장 Pallet</v>
          </cell>
          <cell r="D465">
            <v>4070000</v>
          </cell>
        </row>
        <row r="466">
          <cell r="A466" t="str">
            <v>245163-B21</v>
          </cell>
          <cell r="B466" t="str">
            <v>Rack 10622 - 22U, 일반 포장 Pallet</v>
          </cell>
          <cell r="C466" t="str">
            <v>Side Panel 포함</v>
          </cell>
          <cell r="D466">
            <v>4560000</v>
          </cell>
        </row>
        <row r="467">
          <cell r="A467" t="str">
            <v>257415-B21</v>
          </cell>
          <cell r="B467" t="str">
            <v>Rack 10842 - 42U 800mm 광폭형 Pallet</v>
          </cell>
          <cell r="D467">
            <v>5910000</v>
          </cell>
        </row>
        <row r="468">
          <cell r="B468" t="str">
            <v>* Wider Version of 245161-B21</v>
          </cell>
        </row>
        <row r="470">
          <cell r="A470" t="str">
            <v>Universal Rack Accessories</v>
          </cell>
        </row>
        <row r="471">
          <cell r="A471" t="str">
            <v>255486-B21</v>
          </cell>
          <cell r="B471" t="str">
            <v>Side Panel 47U 10000 Series</v>
          </cell>
          <cell r="C471" t="str">
            <v>Rack 10000 Series</v>
          </cell>
          <cell r="D471">
            <v>1090000</v>
          </cell>
        </row>
        <row r="472">
          <cell r="A472" t="str">
            <v>246099-B21</v>
          </cell>
          <cell r="B472" t="str">
            <v>Side Panel 42U 10000 Series</v>
          </cell>
          <cell r="C472" t="str">
            <v>Rack 10000 Series</v>
          </cell>
          <cell r="D472">
            <v>1060000</v>
          </cell>
        </row>
        <row r="473">
          <cell r="A473" t="str">
            <v>246102-B21</v>
          </cell>
          <cell r="B473" t="str">
            <v>Side Panel 36U 10000 Series</v>
          </cell>
          <cell r="C473" t="str">
            <v>Rack 10000 Series</v>
          </cell>
          <cell r="D473">
            <v>1070000</v>
          </cell>
        </row>
        <row r="474">
          <cell r="A474" t="str">
            <v>120672-B21</v>
          </cell>
          <cell r="B474" t="str">
            <v>Ballast Kit (used primarily in CTO environment)</v>
          </cell>
          <cell r="C474" t="str">
            <v>Rack 9000 Series</v>
          </cell>
          <cell r="D474">
            <v>1260000</v>
          </cell>
        </row>
        <row r="475">
          <cell r="A475" t="str">
            <v>255488-B21</v>
          </cell>
          <cell r="B475" t="str">
            <v>800mm Stabilizer Option Kit</v>
          </cell>
          <cell r="C475" t="str">
            <v>10842 Rack</v>
          </cell>
          <cell r="D475">
            <v>650000</v>
          </cell>
        </row>
        <row r="476">
          <cell r="A476" t="str">
            <v>246107-B21</v>
          </cell>
          <cell r="B476" t="str">
            <v>600mm Stabilizer Option Kit for 10000 Series</v>
          </cell>
          <cell r="C476" t="str">
            <v>Rack 10000 Series</v>
          </cell>
          <cell r="D476">
            <v>540000</v>
          </cell>
        </row>
        <row r="477">
          <cell r="A477" t="str">
            <v>260457-B21</v>
          </cell>
          <cell r="B477" t="str">
            <v>Grounding Option Kit (9000/10000)</v>
          </cell>
          <cell r="C477" t="str">
            <v>All</v>
          </cell>
          <cell r="D477">
            <v>160000</v>
          </cell>
        </row>
        <row r="478">
          <cell r="A478" t="str">
            <v>257413-B21</v>
          </cell>
          <cell r="B478" t="str">
            <v>Fan Kit 110VAC for R10000</v>
          </cell>
          <cell r="C478" t="str">
            <v>Rack 10000 Series</v>
          </cell>
          <cell r="D478">
            <v>1040000</v>
          </cell>
        </row>
        <row r="479">
          <cell r="A479" t="str">
            <v>257414-B21</v>
          </cell>
          <cell r="B479" t="str">
            <v>Fan Kit 220VAC for R10000</v>
          </cell>
          <cell r="C479" t="str">
            <v>Rack 10000 Series</v>
          </cell>
          <cell r="D479">
            <v>1050000</v>
          </cell>
        </row>
        <row r="480">
          <cell r="A480" t="str">
            <v>AF072A</v>
          </cell>
          <cell r="B480" t="str">
            <v>HP 1U Universal Blanking Panel Kit (10 panels)</v>
          </cell>
          <cell r="D480">
            <v>80000</v>
          </cell>
        </row>
        <row r="481">
          <cell r="A481" t="str">
            <v>AF073A</v>
          </cell>
          <cell r="B481" t="str">
            <v>HP 1U Universal Blanking Panel Kit (100 panels)</v>
          </cell>
          <cell r="D481">
            <v>700000</v>
          </cell>
        </row>
        <row r="482">
          <cell r="A482" t="str">
            <v>332558-B21</v>
          </cell>
          <cell r="B482" t="str">
            <v>Adjustable Rail Assemblies</v>
          </cell>
          <cell r="C482" t="str">
            <v>All Rack Mount Components</v>
          </cell>
          <cell r="D482">
            <v>80000</v>
          </cell>
        </row>
        <row r="483">
          <cell r="A483" t="str">
            <v>234672-B21</v>
          </cell>
          <cell r="B483" t="str">
            <v>100KG Sliding Shelf Kit</v>
          </cell>
          <cell r="D483">
            <v>730000</v>
          </cell>
        </row>
        <row r="484">
          <cell r="A484" t="str">
            <v>248929-B21</v>
          </cell>
          <cell r="B484" t="str">
            <v>Baying Kit  10000 Series</v>
          </cell>
          <cell r="C484" t="str">
            <v>Rack 10000 Series</v>
          </cell>
          <cell r="D484">
            <v>100000</v>
          </cell>
        </row>
        <row r="485">
          <cell r="A485" t="str">
            <v>248931-B21</v>
          </cell>
          <cell r="B485" t="str">
            <v>9000/10000 Offset Baying Kit</v>
          </cell>
          <cell r="C485" t="str">
            <v>All</v>
          </cell>
          <cell r="D485">
            <v>490000</v>
          </cell>
        </row>
        <row r="487">
          <cell r="A487" t="str">
            <v>Monitor Options</v>
          </cell>
        </row>
        <row r="488">
          <cell r="A488" t="str">
            <v>221546-B31</v>
          </cell>
          <cell r="B488" t="str">
            <v>TFT5600RKM Integrated Keyboard and Monitor</v>
          </cell>
          <cell r="C488" t="str">
            <v>All Racks</v>
          </cell>
          <cell r="D488">
            <v>3030000</v>
          </cell>
        </row>
        <row r="489">
          <cell r="A489" t="str">
            <v>348373-B21</v>
          </cell>
          <cell r="B489" t="str">
            <v>TFT7210R Rack Mounted 17" Monitor</v>
          </cell>
          <cell r="C489" t="str">
            <v>All Racks</v>
          </cell>
          <cell r="D489">
            <v>3060000</v>
          </cell>
        </row>
        <row r="490">
          <cell r="A490" t="str">
            <v>253449-B21</v>
          </cell>
          <cell r="B490" t="str">
            <v>Monitor/Utility Shelf Graphite</v>
          </cell>
          <cell r="C490" t="str">
            <v>All Racks</v>
          </cell>
          <cell r="D490">
            <v>320000</v>
          </cell>
        </row>
        <row r="491">
          <cell r="A491" t="str">
            <v>257054-B31</v>
          </cell>
          <cell r="B491" t="str">
            <v>1U Integrated Keyboard and Drawer</v>
          </cell>
          <cell r="C491" t="str">
            <v>All Racks</v>
          </cell>
          <cell r="D491">
            <v>940000</v>
          </cell>
        </row>
        <row r="492">
          <cell r="A492" t="str">
            <v>169989-001</v>
          </cell>
          <cell r="B492" t="str">
            <v>Keyboard/Monitor/Mouse extension cables</v>
          </cell>
          <cell r="C492" t="str">
            <v>All Racks</v>
          </cell>
          <cell r="D492">
            <v>80000</v>
          </cell>
        </row>
        <row r="493">
          <cell r="A493" t="str">
            <v>287139-B21</v>
          </cell>
          <cell r="B493" t="str">
            <v>Input Device Adjustable Rails                                       *257054-B31, 281683-B21, 221546-B31 3rd Party Rack에 탑재시 필요</v>
          </cell>
          <cell r="C493" t="str">
            <v>All Racks</v>
          </cell>
          <cell r="D493">
            <v>80000</v>
          </cell>
        </row>
        <row r="495">
          <cell r="A495" t="str">
            <v>287138-B21</v>
          </cell>
          <cell r="B495" t="str">
            <v>Input Device Telco Rails                                              *257054-B31, 281683-B21, 221546-B31 Telco Rack에 탑재시 필요</v>
          </cell>
          <cell r="C495" t="str">
            <v>All Racks</v>
          </cell>
          <cell r="D495">
            <v>110000</v>
          </cell>
        </row>
        <row r="498">
          <cell r="A498" t="str">
            <v>Power Distribution Units</v>
          </cell>
        </row>
        <row r="499">
          <cell r="A499" t="str">
            <v>142257-002</v>
          </cell>
          <cell r="B499" t="str">
            <v>PDU Cable Kit</v>
          </cell>
          <cell r="C499" t="str">
            <v>All Racks</v>
          </cell>
          <cell r="D499">
            <v>10000</v>
          </cell>
        </row>
        <row r="500">
          <cell r="A500" t="str">
            <v>252663-B24</v>
          </cell>
          <cell r="B500" t="str">
            <v>16A Model - mPDU, 16A High</v>
          </cell>
          <cell r="C500" t="str">
            <v>Control Unit 입력전원부 : IEC320-C20 (분리 가능)
Extension Bar 코드연결 부분 : C13
Extension Bar : 2개</v>
          </cell>
          <cell r="D500">
            <v>460000</v>
          </cell>
        </row>
        <row r="501">
          <cell r="A501" t="str">
            <v>252663-B31</v>
          </cell>
          <cell r="B501" t="str">
            <v>32A Model - mPDU, 32A, High</v>
          </cell>
          <cell r="C501" t="str">
            <v>Control Unit 입력전원부 : IEC309-32A
Extension Bar 코드연결 부분 : C13
Extension Bar : 4개</v>
          </cell>
          <cell r="D501">
            <v>820000</v>
          </cell>
        </row>
        <row r="502">
          <cell r="A502" t="str">
            <v>252663-B21</v>
          </cell>
          <cell r="B502" t="str">
            <v>40A Model - mPDU, 40A, High</v>
          </cell>
          <cell r="C502" t="str">
            <v>Control Unit 입력전원부 : Hardwire
Extension Bar 코드연결 부분 : 
 C13(8구 Extension Bar 3개)
 C19(4구 Extension Bar 1개)</v>
          </cell>
          <cell r="D502">
            <v>860000</v>
          </cell>
        </row>
        <row r="503">
          <cell r="A503" t="str">
            <v>351655-B21</v>
          </cell>
          <cell r="B503" t="str">
            <v xml:space="preserve">Fixed Cord Extension Bars, 100 - 240 VAC </v>
          </cell>
          <cell r="C503" t="str">
            <v xml:space="preserve">2개의 PDU extension bars </v>
          </cell>
          <cell r="D503">
            <v>160000</v>
          </cell>
        </row>
        <row r="504">
          <cell r="A504" t="str">
            <v>310777-B21</v>
          </cell>
          <cell r="B504" t="str">
            <v>Third Party PDU Mounting Kit</v>
          </cell>
          <cell r="D504">
            <v>90000</v>
          </cell>
        </row>
        <row r="506">
          <cell r="A506" t="str">
            <v>Switch Box</v>
          </cell>
        </row>
        <row r="507">
          <cell r="A507" t="str">
            <v>262585-B21</v>
          </cell>
          <cell r="B507" t="str">
            <v>IP Console Switch 1x1x16 port                                   (1 remote user and 1 local user)</v>
          </cell>
          <cell r="C507" t="str">
            <v>All Racks</v>
          </cell>
          <cell r="D507">
            <v>8480000</v>
          </cell>
        </row>
        <row r="508">
          <cell r="A508" t="str">
            <v>262586-B21</v>
          </cell>
          <cell r="B508" t="str">
            <v>IP Console Switch 3x1x16 port                                      (3 remote users and 1 local user)</v>
          </cell>
          <cell r="C508" t="str">
            <v>All Racks</v>
          </cell>
          <cell r="D508">
            <v>11990000</v>
          </cell>
        </row>
        <row r="509">
          <cell r="A509" t="str">
            <v>262587-B21</v>
          </cell>
          <cell r="B509" t="str">
            <v>IP Console Switch Interface adapter (8 pack)</v>
          </cell>
          <cell r="C509" t="str">
            <v>All Racks</v>
          </cell>
          <cell r="D509">
            <v>1180000</v>
          </cell>
        </row>
        <row r="510">
          <cell r="A510" t="str">
            <v>262588-B21</v>
          </cell>
          <cell r="B510" t="str">
            <v>IP Console Switch Interface adapter (single pack)</v>
          </cell>
          <cell r="C510" t="str">
            <v>All Racks</v>
          </cell>
          <cell r="D510">
            <v>150000</v>
          </cell>
        </row>
        <row r="511">
          <cell r="A511" t="str">
            <v>262589-B21</v>
          </cell>
          <cell r="B511" t="str">
            <v>IP Console Switch Expansion module</v>
          </cell>
          <cell r="C511" t="str">
            <v>All Racks</v>
          </cell>
          <cell r="D511">
            <v>270000</v>
          </cell>
        </row>
        <row r="512">
          <cell r="A512" t="str">
            <v>336044-B21</v>
          </cell>
          <cell r="B512" t="str">
            <v>1x8-Port KVM Server Console Switch</v>
          </cell>
          <cell r="C512" t="str">
            <v>All Racks(400337-B31 대체 제품)</v>
          </cell>
          <cell r="D512">
            <v>2600000</v>
          </cell>
        </row>
        <row r="513">
          <cell r="A513" t="str">
            <v>336045-B21</v>
          </cell>
          <cell r="B513" t="str">
            <v>2x16-Port KVM Sever Console Switch</v>
          </cell>
          <cell r="C513" t="str">
            <v>All Racks</v>
          </cell>
          <cell r="D513">
            <v>3320000</v>
          </cell>
        </row>
        <row r="514">
          <cell r="A514" t="str">
            <v>336047-B21</v>
          </cell>
          <cell r="B514" t="str">
            <v>KVM USB Console Interface Adapter – 1 pack</v>
          </cell>
          <cell r="C514" t="str">
            <v>All Racks</v>
          </cell>
          <cell r="D514">
            <v>190000</v>
          </cell>
        </row>
        <row r="515">
          <cell r="A515" t="str">
            <v>373035-B21</v>
          </cell>
          <cell r="B515" t="str">
            <v>HP KVM CAT5 Serial Intf Adptr 1pk ALL</v>
          </cell>
          <cell r="C515" t="str">
            <v>All Racks</v>
          </cell>
          <cell r="D515">
            <v>420000</v>
          </cell>
          <cell r="E515" t="str">
            <v>NEW</v>
          </cell>
        </row>
        <row r="516">
          <cell r="A516" t="str">
            <v>371302-B21</v>
          </cell>
          <cell r="B516" t="str">
            <v>1x4 USB/PS2 KVM Switch-Rack Mt</v>
          </cell>
          <cell r="C516" t="str">
            <v>All Racks</v>
          </cell>
          <cell r="D516">
            <v>600000</v>
          </cell>
        </row>
        <row r="517">
          <cell r="A517" t="str">
            <v>371729-B21</v>
          </cell>
          <cell r="B517" t="str">
            <v>KVM USB Cbl w/audio 6ft 2ea</v>
          </cell>
          <cell r="C517" t="str">
            <v>All Racks</v>
          </cell>
          <cell r="D517">
            <v>90000</v>
          </cell>
        </row>
        <row r="518">
          <cell r="A518" t="str">
            <v>371730-B21</v>
          </cell>
          <cell r="B518" t="str">
            <v>KVM PS2 Cbl w/audio 6ft 2ea</v>
          </cell>
          <cell r="C518" t="str">
            <v>All Racks</v>
          </cell>
          <cell r="D518">
            <v>90000</v>
          </cell>
        </row>
        <row r="520">
          <cell r="A520" t="str">
            <v>Rack Cables &amp; Cable Management</v>
          </cell>
        </row>
        <row r="521">
          <cell r="A521" t="str">
            <v>263474-B21</v>
          </cell>
          <cell r="B521" t="str">
            <v>CAT5 UTP Cables 3ft (4/pack)</v>
          </cell>
          <cell r="C521" t="str">
            <v>IP Console Switch</v>
          </cell>
          <cell r="D521">
            <v>30000</v>
          </cell>
        </row>
        <row r="522">
          <cell r="B522" t="str">
            <v>Unshielded Category 5 cables with RJ45 connectors</v>
          </cell>
        </row>
        <row r="523">
          <cell r="A523" t="str">
            <v>263474-B22</v>
          </cell>
          <cell r="B523" t="str">
            <v>CAT5 UTP Cables 6ft (8/pack)</v>
          </cell>
          <cell r="C523" t="str">
            <v>IP Console Switch</v>
          </cell>
          <cell r="D523">
            <v>50000</v>
          </cell>
        </row>
        <row r="524">
          <cell r="B524" t="str">
            <v>Unshielded Category 5 cables with RJ45 connectors</v>
          </cell>
        </row>
        <row r="525">
          <cell r="A525" t="str">
            <v>263474-B23</v>
          </cell>
          <cell r="B525" t="str">
            <v>CAT5 UTP Cables 12ft (8/pack)</v>
          </cell>
          <cell r="C525" t="str">
            <v>IP Console Switch</v>
          </cell>
          <cell r="D525">
            <v>60000</v>
          </cell>
        </row>
        <row r="526">
          <cell r="B526" t="str">
            <v>Unshielded Category 5 cables with RJ45 connectors</v>
          </cell>
        </row>
        <row r="527">
          <cell r="A527" t="str">
            <v>263474-B24</v>
          </cell>
          <cell r="B527" t="str">
            <v>CAT5 UTP Cables 20ft (4/pack)</v>
          </cell>
          <cell r="C527" t="str">
            <v>IP Console Switch</v>
          </cell>
          <cell r="D527">
            <v>50000</v>
          </cell>
        </row>
        <row r="528">
          <cell r="B528" t="str">
            <v>Unshielded Category 5 cables with RJ45 connectors</v>
          </cell>
        </row>
        <row r="529">
          <cell r="A529" t="str">
            <v>263474-B25</v>
          </cell>
          <cell r="B529" t="str">
            <v>CAT5 UTP Cables 40ft (1/pack)</v>
          </cell>
          <cell r="C529" t="str">
            <v>IP Console Switch</v>
          </cell>
          <cell r="D529">
            <v>30000</v>
          </cell>
        </row>
        <row r="530">
          <cell r="B530" t="str">
            <v>Unshielded Category 5 cables with RJ45 connectors</v>
          </cell>
        </row>
        <row r="531">
          <cell r="A531" t="str">
            <v>110936-B24</v>
          </cell>
          <cell r="B531" t="str">
            <v>CPU to Switch Cable (3 ft)</v>
          </cell>
          <cell r="C531" t="str">
            <v>All Racks</v>
          </cell>
          <cell r="D531">
            <v>70000</v>
          </cell>
        </row>
        <row r="532">
          <cell r="A532" t="str">
            <v>110936-B25</v>
          </cell>
          <cell r="B532" t="str">
            <v>CPU to Switch Cable (6 ft)</v>
          </cell>
          <cell r="C532" t="str">
            <v>All Racks</v>
          </cell>
          <cell r="D532">
            <v>70000</v>
          </cell>
        </row>
        <row r="533">
          <cell r="A533" t="str">
            <v>110936-B21</v>
          </cell>
          <cell r="B533" t="str">
            <v>CPU to Switch Cable (12 ft)</v>
          </cell>
          <cell r="C533" t="str">
            <v>All Racks</v>
          </cell>
          <cell r="D533">
            <v>90000</v>
          </cell>
        </row>
        <row r="534">
          <cell r="A534" t="str">
            <v>168233-B21</v>
          </cell>
          <cell r="B534" t="str">
            <v>Cable Management D Rings</v>
          </cell>
          <cell r="C534" t="str">
            <v>Rack 9000/10000 Series</v>
          </cell>
          <cell r="D534">
            <v>40000</v>
          </cell>
        </row>
        <row r="535">
          <cell r="A535" t="str">
            <v>292407-B21</v>
          </cell>
          <cell r="B535" t="str">
            <v xml:space="preserve">Netelligent Cable Management Kit </v>
          </cell>
          <cell r="C535" t="str">
            <v>All Racks</v>
          </cell>
          <cell r="D535">
            <v>430000</v>
          </cell>
        </row>
        <row r="537">
          <cell r="A537" t="str">
            <v>ProLiant Essential Software</v>
          </cell>
        </row>
        <row r="538">
          <cell r="A538" t="str">
            <v>ProLiant Essentials Value Pack</v>
          </cell>
        </row>
        <row r="539">
          <cell r="A539" t="str">
            <v>267196-B21</v>
          </cell>
          <cell r="B539" t="str">
            <v>Rapid Deployment Pack Software  1user</v>
          </cell>
          <cell r="D539">
            <v>305000</v>
          </cell>
        </row>
        <row r="540">
          <cell r="A540" t="str">
            <v>269817-B21</v>
          </cell>
          <cell r="B540" t="str">
            <v xml:space="preserve">Rapid Deployment Pack 10user </v>
          </cell>
          <cell r="D540">
            <v>3017000</v>
          </cell>
        </row>
        <row r="541">
          <cell r="A541" t="str">
            <v>302127-B21</v>
          </cell>
          <cell r="B541" t="str">
            <v>Rapid Deployment Pack - Flexible Quantity License Kit</v>
          </cell>
          <cell r="D541">
            <v>305000</v>
          </cell>
        </row>
        <row r="542">
          <cell r="A542" t="str">
            <v>263825-B21</v>
          </cell>
          <cell r="B542" t="str">
            <v>Integrated Lights-Out Advance Pack - 1 License</v>
          </cell>
          <cell r="C542" t="str">
            <v>DL360G2, DL360G3, ML370G3, DL380G3, DL380G3 Packaged Cluster, DL560, DL580G2, DL740</v>
          </cell>
          <cell r="D542">
            <v>1015000</v>
          </cell>
        </row>
        <row r="543">
          <cell r="A543" t="str">
            <v>302280-B21</v>
          </cell>
          <cell r="B543" t="str">
            <v>Integrated Lights-Out Advance Pack 
- Flexible Quantity License Kit</v>
          </cell>
          <cell r="C543" t="str">
            <v>DL360G2, DL360G3, ML370G3, DL380G3, DL380G3 Packaged Cluster, DL560, DL580G2, DL740</v>
          </cell>
          <cell r="D543">
            <v>1015000</v>
          </cell>
        </row>
        <row r="544">
          <cell r="A544" t="str">
            <v>303284-B21</v>
          </cell>
          <cell r="B544" t="str">
            <v xml:space="preserve">Workload Management Pack v2.0 - 1 License </v>
          </cell>
          <cell r="C544" t="str">
            <v>See Each SVR Spec</v>
          </cell>
          <cell r="D544">
            <v>1279000</v>
          </cell>
        </row>
        <row r="545">
          <cell r="A545" t="str">
            <v>294744-B21</v>
          </cell>
          <cell r="B545" t="str">
            <v xml:space="preserve">Workload Management Pack v2.0 - Flexible Quantity License Kit </v>
          </cell>
          <cell r="D545">
            <v>1279000</v>
          </cell>
        </row>
        <row r="546">
          <cell r="A546" t="str">
            <v>306696-B21</v>
          </cell>
          <cell r="B546" t="str">
            <v>Performance Management Pack - 1 License</v>
          </cell>
          <cell r="C546" t="str">
            <v>See Each SVR Spec</v>
          </cell>
          <cell r="D546">
            <v>238000</v>
          </cell>
        </row>
        <row r="547">
          <cell r="A547" t="str">
            <v>306697-B21</v>
          </cell>
          <cell r="B547" t="str">
            <v>Performance Management Pack - Flexible Quantity License Kit</v>
          </cell>
          <cell r="D547">
            <v>238000</v>
          </cell>
        </row>
        <row r="548">
          <cell r="A548" t="str">
            <v>372906-B21</v>
          </cell>
          <cell r="B548" t="str">
            <v>Intelligent Networking Pack-1 License</v>
          </cell>
          <cell r="C548" t="str">
            <v>See Each SVR Spec</v>
          </cell>
          <cell r="D548">
            <v>278000</v>
          </cell>
        </row>
        <row r="549">
          <cell r="A549" t="str">
            <v>372950-B21</v>
          </cell>
          <cell r="B549" t="str">
            <v>Intelligent Networking Pack - Flexible License</v>
          </cell>
          <cell r="D549">
            <v>278000</v>
          </cell>
        </row>
        <row r="550">
          <cell r="A550" t="str">
            <v>389403-B21</v>
          </cell>
          <cell r="B550" t="str">
            <v>HP Blade Mgmt Suite 8-Svr Bundle Lic ALL</v>
          </cell>
          <cell r="C550" t="str">
            <v>BLADE Management</v>
          </cell>
          <cell r="D550">
            <v>6900000</v>
          </cell>
        </row>
        <row r="551">
          <cell r="A551" t="str">
            <v>371645-B21</v>
          </cell>
          <cell r="B551" t="str">
            <v>HP VPM 1-Server Lic ALL</v>
          </cell>
          <cell r="C551" t="str">
            <v>Patch and Vulnerability Management Pack</v>
          </cell>
          <cell r="D551">
            <v>220000</v>
          </cell>
        </row>
        <row r="552">
          <cell r="A552" t="str">
            <v>371646-B21</v>
          </cell>
          <cell r="B552" t="str">
            <v>HP VPM Server Flex Lic ALL</v>
          </cell>
          <cell r="C552" t="str">
            <v>Patch and Vulnerability Management Pack</v>
          </cell>
          <cell r="D552">
            <v>220000</v>
          </cell>
        </row>
        <row r="553">
          <cell r="A553" t="str">
            <v>389941-B21</v>
          </cell>
          <cell r="B553" t="str">
            <v>HP VPM 1-Svr 10-Desktop Bundle Lic</v>
          </cell>
          <cell r="C553" t="str">
            <v>Patch and Vulnerability Management Pack</v>
          </cell>
          <cell r="D553">
            <v>790000</v>
          </cell>
        </row>
        <row r="554">
          <cell r="A554" t="str">
            <v>389939-B21</v>
          </cell>
          <cell r="B554" t="str">
            <v>HP VPM Desktop Flex Lic</v>
          </cell>
          <cell r="C554" t="str">
            <v>Patch and Vulnerability Management Pack</v>
          </cell>
          <cell r="D554">
            <v>790000</v>
          </cell>
        </row>
        <row r="555">
          <cell r="A555" t="str">
            <v>375345-B21</v>
          </cell>
          <cell r="B555" t="str">
            <v>HP SMP 1-Migration Lic ALL</v>
          </cell>
          <cell r="C555" t="str">
            <v>Virtual Machine</v>
          </cell>
          <cell r="D555">
            <v>690000</v>
          </cell>
        </row>
        <row r="556">
          <cell r="A556" t="str">
            <v>375346-B21</v>
          </cell>
          <cell r="B556" t="str">
            <v>HP SMP Migration Flex Lic ALL</v>
          </cell>
          <cell r="C556" t="str">
            <v>Virtual Machine</v>
          </cell>
          <cell r="D556">
            <v>690000</v>
          </cell>
        </row>
        <row r="557">
          <cell r="A557" t="str">
            <v>372214-B21</v>
          </cell>
          <cell r="B557" t="str">
            <v>HP VMM 1-Server Lic ALL</v>
          </cell>
          <cell r="C557" t="str">
            <v>Virtual Machine</v>
          </cell>
          <cell r="D557">
            <v>590000</v>
          </cell>
        </row>
        <row r="558">
          <cell r="A558" t="str">
            <v>372215-B21</v>
          </cell>
          <cell r="B558" t="str">
            <v>HP VMM Server Flex Lic ALL</v>
          </cell>
          <cell r="C558" t="str">
            <v>Virtual Machine</v>
          </cell>
          <cell r="D558">
            <v>590000</v>
          </cell>
        </row>
        <row r="561">
          <cell r="A561" t="str">
            <v>VM Ware</v>
          </cell>
        </row>
        <row r="562">
          <cell r="A562" t="str">
            <v>VMware 제품 - OS파티셔닝을 통한 가상화(Virtualization) 솔루션, 모든 ProLiant제품과 연동 가능</v>
          </cell>
        </row>
        <row r="563">
          <cell r="A563" t="str">
            <v>370666-B21</v>
          </cell>
          <cell r="B563" t="str">
            <v>VMware GSX LX 2P License Software</v>
          </cell>
          <cell r="C563" t="str">
            <v>특히 300제품에</v>
          </cell>
          <cell r="D563">
            <v>11541000</v>
          </cell>
          <cell r="E563" t="str">
            <v>VMWare GSX 2P 라이센스 (리눅스)</v>
          </cell>
        </row>
        <row r="564">
          <cell r="A564" t="str">
            <v>370665-B21</v>
          </cell>
          <cell r="B564" t="str">
            <v xml:space="preserve">VMware GSX WIN 2P License Software </v>
          </cell>
          <cell r="C564" t="str">
            <v>특히 300제품에</v>
          </cell>
          <cell r="D564">
            <v>11541000</v>
          </cell>
          <cell r="E564" t="str">
            <v>VMWare GSX 2P 라이센스 (윈도우즈)</v>
          </cell>
        </row>
        <row r="565">
          <cell r="A565" t="str">
            <v>370598-B21</v>
          </cell>
          <cell r="B565" t="str">
            <v xml:space="preserve">VMware ESX 2P License Software </v>
          </cell>
          <cell r="C565" t="str">
            <v>특히 블레이드 및 500/700제품에</v>
          </cell>
          <cell r="D565">
            <v>17511000</v>
          </cell>
          <cell r="E565" t="str">
            <v>VMWare ESX 2P 라이센스</v>
          </cell>
        </row>
        <row r="566">
          <cell r="A566" t="str">
            <v>370600-B21</v>
          </cell>
          <cell r="B566" t="str">
            <v xml:space="preserve">VMware ESX 4P License Software </v>
          </cell>
          <cell r="C566" t="str">
            <v>특히 블레이드 및 500/700제품에</v>
          </cell>
          <cell r="D566">
            <v>35022000</v>
          </cell>
          <cell r="E566" t="str">
            <v>VMWare ESX 4P 라이센스</v>
          </cell>
        </row>
        <row r="567">
          <cell r="A567" t="str">
            <v>370602-B21</v>
          </cell>
          <cell r="B567" t="str">
            <v xml:space="preserve">VMware ESX 8P License Software </v>
          </cell>
          <cell r="C567" t="str">
            <v>특히 블레이드 및 500/700제품에</v>
          </cell>
          <cell r="D567">
            <v>70044000</v>
          </cell>
          <cell r="E567" t="str">
            <v>VMWare ESX 8P 라이센스</v>
          </cell>
        </row>
        <row r="568">
          <cell r="A568" t="str">
            <v>370604-B21</v>
          </cell>
          <cell r="B568" t="str">
            <v xml:space="preserve">VMware SMP ESX 2P License Software </v>
          </cell>
          <cell r="C568" t="str">
            <v>특히 블레이드 및 500/700제품에</v>
          </cell>
          <cell r="D568">
            <v>5870000</v>
          </cell>
          <cell r="E568" t="str">
            <v>Virtual SMP 2P 라이센스</v>
          </cell>
        </row>
        <row r="569">
          <cell r="A569" t="str">
            <v>370606-B21</v>
          </cell>
          <cell r="B569" t="str">
            <v xml:space="preserve">VMware SMP ESX 4P License Software </v>
          </cell>
          <cell r="C569" t="str">
            <v>특히 블레이드 및 500/700제품에</v>
          </cell>
          <cell r="D569">
            <v>11740000</v>
          </cell>
          <cell r="E569" t="str">
            <v>Virtual SMP 4P 라이센스</v>
          </cell>
        </row>
        <row r="570">
          <cell r="A570" t="str">
            <v>370609-B21</v>
          </cell>
          <cell r="B570" t="str">
            <v xml:space="preserve">VMware SMP ESX 8P License Software </v>
          </cell>
          <cell r="C570" t="str">
            <v>특히 블레이드 및 500/700제품에</v>
          </cell>
          <cell r="D570">
            <v>23480000</v>
          </cell>
          <cell r="E570" t="str">
            <v>Virtual SMP 8P 라이센스</v>
          </cell>
        </row>
        <row r="571">
          <cell r="A571" t="str">
            <v>370643-B21</v>
          </cell>
          <cell r="B571" t="str">
            <v xml:space="preserve">VMware VC Management SVR License Software </v>
          </cell>
          <cell r="D571">
            <v>23480000</v>
          </cell>
          <cell r="E571" t="str">
            <v xml:space="preserve">Virtual Center 라이센스 </v>
          </cell>
        </row>
        <row r="572">
          <cell r="A572" t="str">
            <v>370645-B21</v>
          </cell>
          <cell r="B572" t="str">
            <v xml:space="preserve">VMware ESX/VC 2P BL License Software </v>
          </cell>
          <cell r="C572" t="str">
            <v>특히 블레이드 및 500/700제품에</v>
          </cell>
          <cell r="D572">
            <v>16200000</v>
          </cell>
          <cell r="E572" t="str">
            <v>EOL</v>
          </cell>
        </row>
        <row r="573">
          <cell r="A573" t="str">
            <v>370646-B21</v>
          </cell>
          <cell r="B573" t="str">
            <v xml:space="preserve">VMware VIN 16P BL License Software </v>
          </cell>
          <cell r="D573">
            <v>151159000</v>
          </cell>
          <cell r="E573" t="str">
            <v>VIN 라이센스 - Blade 전용, 16p (20p 8대)</v>
          </cell>
        </row>
        <row r="574">
          <cell r="A574" t="str">
            <v>366714-B21</v>
          </cell>
          <cell r="B574" t="str">
            <v>VMware VIN 2P SUP License Software</v>
          </cell>
          <cell r="D574">
            <v>23480000</v>
          </cell>
          <cell r="E574" t="str">
            <v>2P VIN 라이센스 (VIN 라이센스 아래 참고)</v>
          </cell>
        </row>
        <row r="575">
          <cell r="A575" t="str">
            <v>366714-B22</v>
          </cell>
          <cell r="B575" t="str">
            <v>VMware VIN 4P SUP License Software</v>
          </cell>
          <cell r="D575">
            <v>46960000</v>
          </cell>
          <cell r="E575" t="str">
            <v>4P VIN 라이센스 (VIN 라이센스 아래 참고)</v>
          </cell>
        </row>
        <row r="576">
          <cell r="A576" t="str">
            <v>366714-B23</v>
          </cell>
          <cell r="B576" t="str">
            <v>VMware VIN 8P License Software</v>
          </cell>
          <cell r="D576">
            <v>93920000</v>
          </cell>
          <cell r="E576" t="str">
            <v>8P VIN 라이센스 (VIN 라이센스 아래 참고)</v>
          </cell>
        </row>
        <row r="577">
          <cell r="A577" t="str">
            <v>370643-B22</v>
          </cell>
          <cell r="B577" t="str">
            <v>VMware Lic VCMgt Svr Cei SW ALL</v>
          </cell>
          <cell r="C577" t="str">
            <v>VMware Products</v>
          </cell>
          <cell r="D577">
            <v>22000000</v>
          </cell>
        </row>
        <row r="578">
          <cell r="A578" t="str">
            <v>384172-B21</v>
          </cell>
          <cell r="B578" t="str">
            <v>VMware P2V 1Y/25 Migrations SW ALL</v>
          </cell>
          <cell r="C578" t="str">
            <v>VMware Products</v>
          </cell>
          <cell r="D578">
            <v>11800000</v>
          </cell>
        </row>
        <row r="579">
          <cell r="A579" t="str">
            <v>384174-B21</v>
          </cell>
          <cell r="B579" t="str">
            <v>VMware P2V Unlimited SW ALL</v>
          </cell>
          <cell r="C579" t="str">
            <v>VMware Products</v>
          </cell>
          <cell r="D579">
            <v>35000000</v>
          </cell>
        </row>
        <row r="582">
          <cell r="A582" t="str">
            <v>Proliant Cluster</v>
          </cell>
        </row>
        <row r="583">
          <cell r="A583" t="str">
            <v>ProLiant Clusters for Microsoft Windows</v>
          </cell>
        </row>
        <row r="584">
          <cell r="A584" t="str">
            <v>307754-B24</v>
          </cell>
          <cell r="B584" t="str">
            <v>HP PL Clstr SVC GUARD 1 License ALL</v>
          </cell>
          <cell r="C584" t="str">
            <v>PL Linux Cluster Series</v>
          </cell>
          <cell r="D584">
            <v>1100000</v>
          </cell>
        </row>
        <row r="585">
          <cell r="A585" t="str">
            <v>307754-B26</v>
          </cell>
          <cell r="B585" t="str">
            <v>HP PL Clstr SVC GUARD 1 License ALL</v>
          </cell>
          <cell r="C585" t="str">
            <v>PL Linux Cluster Series</v>
          </cell>
          <cell r="D585">
            <v>1490000</v>
          </cell>
        </row>
        <row r="586">
          <cell r="A586" t="str">
            <v>305199-B24</v>
          </cell>
          <cell r="B586" t="str">
            <v>HP PL  Clstr SVC GUARD 2 Licens ALL</v>
          </cell>
          <cell r="C586" t="str">
            <v>PL Linux Cluster Series</v>
          </cell>
          <cell r="D586">
            <v>1100000</v>
          </cell>
        </row>
        <row r="587">
          <cell r="A587" t="str">
            <v>305199-B26</v>
          </cell>
          <cell r="B587" t="str">
            <v>HP PL Clstr SVC GUARD 2 License ALL</v>
          </cell>
          <cell r="C587" t="str">
            <v>PL Linux Cluster Series</v>
          </cell>
          <cell r="D587">
            <v>1490000</v>
          </cell>
        </row>
        <row r="588">
          <cell r="A588" t="str">
            <v>364023-B21</v>
          </cell>
          <cell r="B588" t="str">
            <v xml:space="preserve">ProLiant Cluster Starter Kit              </v>
          </cell>
          <cell r="C588" t="str">
            <v>309816-B24, 313047-B23, 252408-B24 대체</v>
          </cell>
          <cell r="D588">
            <v>230000</v>
          </cell>
        </row>
        <row r="589">
          <cell r="A589" t="str">
            <v>364024-B21</v>
          </cell>
          <cell r="B589" t="str">
            <v xml:space="preserve">Proliant Cluster HA/F500 for the Enterprise SAN    </v>
          </cell>
          <cell r="C589" t="str">
            <v xml:space="preserve">254623-B24, 306791-B22, 379937-B27, 164227-B25 대체, </v>
          </cell>
          <cell r="D589">
            <v>210000</v>
          </cell>
        </row>
        <row r="590">
          <cell r="A590" t="str">
            <v>364025-B21</v>
          </cell>
          <cell r="B590" t="str">
            <v xml:space="preserve">ProLiant Cluster Kit with Open View Mirroring          </v>
          </cell>
          <cell r="C590" t="str">
            <v xml:space="preserve">EVA3000/5000, MSA1000, RA4100 </v>
          </cell>
          <cell r="D590">
            <v>200000</v>
          </cell>
        </row>
        <row r="591">
          <cell r="A591" t="str">
            <v>364026-B21</v>
          </cell>
          <cell r="B591" t="str">
            <v xml:space="preserve">ProLiant Cluster HA/F200 for the Entry Level SAN  </v>
          </cell>
          <cell r="C591" t="str">
            <v>380357-B24, 252409-B24 대체, RA4100, MSA1000</v>
          </cell>
          <cell r="D591">
            <v>490000</v>
          </cell>
        </row>
        <row r="594">
          <cell r="A594" t="str">
            <v xml:space="preserve"> MS Window 2003 Standard Server (ROK) </v>
          </cell>
        </row>
        <row r="595">
          <cell r="A595" t="str">
            <v>397399-AD1</v>
          </cell>
          <cell r="B595" t="str">
            <v>MS W2003 Std Svr Reseller Opt Kit SW KR</v>
          </cell>
          <cell r="D595">
            <v>1515000</v>
          </cell>
        </row>
        <row r="596">
          <cell r="A596" t="str">
            <v>* Proliant 서버에 최적화되어 Proliant 서버에서만 운용되는 Windows Server 2003 출시 기념으로 구매후 등록시 MS 광마우스를 드립니다. (2006년 1월 31일까지)</v>
          </cell>
        </row>
        <row r="599">
          <cell r="A599" t="str">
            <v>Linux OS</v>
          </cell>
        </row>
        <row r="600">
          <cell r="A600" t="str">
            <v>Linux OS - RedHat Enterprise Linux</v>
          </cell>
        </row>
        <row r="601">
          <cell r="A601" t="str">
            <v>376145-B21</v>
          </cell>
          <cell r="B601" t="str">
            <v>HP CP 1Y 9x5 for RHEL 3 AS for x86-64 - Standard</v>
          </cell>
          <cell r="D601">
            <v>1670000</v>
          </cell>
          <cell r="E601" t="str">
            <v>New</v>
          </cell>
        </row>
        <row r="602">
          <cell r="A602" t="str">
            <v>376149-B21</v>
          </cell>
          <cell r="B602" t="str">
            <v>HP CP 1Y 24x7 for RHEL 3 AS for x86-64 - Premium</v>
          </cell>
          <cell r="D602">
            <v>2067000</v>
          </cell>
          <cell r="E602" t="str">
            <v>New</v>
          </cell>
        </row>
        <row r="603">
          <cell r="A603" t="str">
            <v>376146-B21</v>
          </cell>
          <cell r="B603" t="str">
            <v>HP CP 3Y 9x5 for RHEL 3 AS for x86-64 - Standard</v>
          </cell>
          <cell r="D603">
            <v>4369000</v>
          </cell>
          <cell r="E603" t="str">
            <v>New</v>
          </cell>
        </row>
        <row r="604">
          <cell r="A604" t="str">
            <v>376150-B21</v>
          </cell>
          <cell r="B604" t="str">
            <v>HP CP 3Y 24x7 for RHEL 3 AS for x86-64 - Premium</v>
          </cell>
          <cell r="D604">
            <v>5442000</v>
          </cell>
          <cell r="E604" t="str">
            <v>New</v>
          </cell>
        </row>
        <row r="605">
          <cell r="A605" t="str">
            <v>384964-B21</v>
          </cell>
          <cell r="B605" t="str">
            <v>HP CP 1Y 9x5 for RHEL 3 ES for x86-64 - Standard</v>
          </cell>
          <cell r="D605">
            <v>1070000</v>
          </cell>
          <cell r="E605" t="str">
            <v>New</v>
          </cell>
        </row>
        <row r="606">
          <cell r="A606" t="str">
            <v>384966-B21</v>
          </cell>
          <cell r="B606" t="str">
            <v>HP CP 3Y 9x5 for RHEL 3 ES for x86-64 - Standard</v>
          </cell>
          <cell r="D606">
            <v>2755000</v>
          </cell>
          <cell r="E606" t="str">
            <v>New</v>
          </cell>
        </row>
        <row r="607">
          <cell r="A607" t="str">
            <v>376139-B21</v>
          </cell>
          <cell r="B607" t="str">
            <v>HP CP 1Y 9x5 for RHEL 3 AS for x86 - Standard</v>
          </cell>
          <cell r="D607">
            <v>1668000</v>
          </cell>
          <cell r="E607" t="str">
            <v>New</v>
          </cell>
        </row>
        <row r="608">
          <cell r="A608" t="str">
            <v>376143-B21</v>
          </cell>
          <cell r="B608" t="str">
            <v>HP CP 1Y 24x7 for RHEL 3 AS for x86 - Premium</v>
          </cell>
          <cell r="D608">
            <v>2067000</v>
          </cell>
          <cell r="E608" t="str">
            <v>New</v>
          </cell>
        </row>
        <row r="609">
          <cell r="A609" t="str">
            <v>376140-B21</v>
          </cell>
          <cell r="B609" t="str">
            <v>HP CP 3Y 9x5 for RHEL 3 AS for x86 - Standard</v>
          </cell>
          <cell r="D609">
            <v>4369000</v>
          </cell>
          <cell r="E609" t="str">
            <v>New</v>
          </cell>
        </row>
        <row r="610">
          <cell r="A610" t="str">
            <v>376144-B21</v>
          </cell>
          <cell r="B610" t="str">
            <v>HP CP 3Y 24x7 for RHEL 3 AS for x86 - Premium</v>
          </cell>
          <cell r="D610">
            <v>5442000</v>
          </cell>
          <cell r="E610" t="str">
            <v>New</v>
          </cell>
        </row>
        <row r="611">
          <cell r="A611" t="str">
            <v>376141-B21</v>
          </cell>
          <cell r="B611" t="str">
            <v>HP CP 1Y 9x5 for RHEL 3 ES for x86 - Standard</v>
          </cell>
          <cell r="D611">
            <v>1074000</v>
          </cell>
          <cell r="E611" t="str">
            <v>New</v>
          </cell>
        </row>
        <row r="612">
          <cell r="A612" t="str">
            <v>376142-B21</v>
          </cell>
          <cell r="B612" t="str">
            <v>HP CP 3Y 9x5 for RHEL 3 ES for x86 - Standard</v>
          </cell>
          <cell r="D612">
            <v>2759000</v>
          </cell>
          <cell r="E612" t="str">
            <v>New</v>
          </cell>
        </row>
        <row r="613">
          <cell r="A613" t="str">
            <v>384952-B21</v>
          </cell>
          <cell r="B613" t="str">
            <v>HP CP 1Y 9x5 for RHEL 4 AS for x86 - Standard</v>
          </cell>
          <cell r="D613">
            <v>1722000</v>
          </cell>
          <cell r="E613" t="str">
            <v>New</v>
          </cell>
        </row>
        <row r="614">
          <cell r="A614" t="str">
            <v>384956-B21</v>
          </cell>
          <cell r="B614" t="str">
            <v>HP CP 1Y 24x7 for RHEL 4 AS for x86 - Premium</v>
          </cell>
          <cell r="D614">
            <v>2119000</v>
          </cell>
          <cell r="E614" t="str">
            <v>New</v>
          </cell>
        </row>
        <row r="615">
          <cell r="A615" t="str">
            <v>384954-B21</v>
          </cell>
          <cell r="B615" t="str">
            <v>HP CP 3Y 9x5 for RHEL 4 AS for x86 - Standard</v>
          </cell>
          <cell r="D615">
            <v>4421000</v>
          </cell>
          <cell r="E615" t="str">
            <v>New</v>
          </cell>
        </row>
        <row r="616">
          <cell r="A616" t="str">
            <v>384958-B21</v>
          </cell>
          <cell r="B616" t="str">
            <v>HP CP 3Y 24x7 for RHEL 4 AS for x86 - Premium</v>
          </cell>
          <cell r="D616">
            <v>5494000</v>
          </cell>
          <cell r="E616" t="str">
            <v>New</v>
          </cell>
        </row>
        <row r="617">
          <cell r="A617" t="str">
            <v>384960-B21</v>
          </cell>
          <cell r="B617" t="str">
            <v>HP CP 1Y 9x5 for RHEL 4 ES for x86 - Standard</v>
          </cell>
          <cell r="D617">
            <v>1125000</v>
          </cell>
          <cell r="E617" t="str">
            <v>New</v>
          </cell>
        </row>
        <row r="618">
          <cell r="A618" t="str">
            <v>384962-B21</v>
          </cell>
          <cell r="B618" t="str">
            <v>HP CP 3Y 9x5 for RHEL 4 ES for x86 - Standard</v>
          </cell>
          <cell r="D618">
            <v>2728000</v>
          </cell>
          <cell r="E618" t="str">
            <v>New</v>
          </cell>
        </row>
        <row r="619">
          <cell r="A619" t="str">
            <v>399058-B21</v>
          </cell>
          <cell r="B619" t="str">
            <v>RHEL 4 U1 AS Prm 1YR BLp Bundle SW</v>
          </cell>
          <cell r="D619">
            <v>37500000</v>
          </cell>
          <cell r="E619" t="str">
            <v>New</v>
          </cell>
        </row>
        <row r="620">
          <cell r="A620" t="str">
            <v>399059-B21</v>
          </cell>
          <cell r="B620" t="str">
            <v>RHEL 4 U1 AS Prm 3YR BLp Bundle SW</v>
          </cell>
          <cell r="D620">
            <v>99900000</v>
          </cell>
          <cell r="E620" t="str">
            <v>New</v>
          </cell>
        </row>
        <row r="621">
          <cell r="A621" t="str">
            <v>399060-B21</v>
          </cell>
          <cell r="B621" t="str">
            <v>RHEL 4 U1 ES Std  1YR BLp Bundle SW</v>
          </cell>
          <cell r="D621">
            <v>22500000</v>
          </cell>
          <cell r="E621" t="str">
            <v>New</v>
          </cell>
        </row>
        <row r="622">
          <cell r="A622" t="str">
            <v>399061-B21</v>
          </cell>
          <cell r="B622" t="str">
            <v>RHEL 4 U1 ES Std 3YR BLp Bundle SW</v>
          </cell>
          <cell r="D622">
            <v>62000000</v>
          </cell>
          <cell r="E622" t="str">
            <v>New</v>
          </cell>
        </row>
        <row r="624">
          <cell r="A624" t="str">
            <v>Linux OS - Suse Linux Enterprise</v>
          </cell>
        </row>
        <row r="625">
          <cell r="A625" t="str">
            <v xml:space="preserve"> 373845-B21 </v>
          </cell>
          <cell r="B625" t="str">
            <v xml:space="preserve">SUSE LX Ent SVR 9 2P 1Y DIB SW </v>
          </cell>
          <cell r="C625" t="str">
            <v xml:space="preserve">SUSE LX Ent SVR 9 2P 1Y </v>
          </cell>
          <cell r="D625">
            <v>1420000</v>
          </cell>
        </row>
        <row r="626">
          <cell r="A626" t="str">
            <v xml:space="preserve"> 373843-B21 </v>
          </cell>
          <cell r="B626" t="str">
            <v xml:space="preserve">SUSE LX Ent SVR 9 2P 3Y DIB SW </v>
          </cell>
          <cell r="C626" t="str">
            <v xml:space="preserve">SUSE LX Ent SVR 9 2P 3Y </v>
          </cell>
          <cell r="D626">
            <v>3520000</v>
          </cell>
        </row>
        <row r="627">
          <cell r="A627" t="str">
            <v xml:space="preserve"> 373844-B21 </v>
          </cell>
          <cell r="B627" t="str">
            <v xml:space="preserve">SUSE LX Ent SVR 9 8P 3Y DIB SW </v>
          </cell>
          <cell r="C627" t="str">
            <v xml:space="preserve">SUSE LX Ent SVR 9 8P 3Y </v>
          </cell>
          <cell r="D627">
            <v>8990000</v>
          </cell>
        </row>
        <row r="628">
          <cell r="A628" t="str">
            <v xml:space="preserve"> 373874-B21 </v>
          </cell>
          <cell r="B628" t="str">
            <v xml:space="preserve">SUSE LX Ent SVR 9 16P 1Y DIB Media </v>
          </cell>
          <cell r="C628" t="str">
            <v xml:space="preserve">SUSE LX Ent SVR 9 16P 1Y </v>
          </cell>
          <cell r="D628">
            <v>3590000</v>
          </cell>
        </row>
        <row r="629">
          <cell r="A629" t="str">
            <v xml:space="preserve"> 373833-B21 </v>
          </cell>
          <cell r="B629" t="str">
            <v xml:space="preserve">SUSE LX Ent SVR 8 AMD64 2P 1Y DIB SW </v>
          </cell>
          <cell r="C629" t="str">
            <v xml:space="preserve">SUSE LX Ent SVR 8 AMD64 2P 1Y </v>
          </cell>
          <cell r="D629">
            <v>3190000</v>
          </cell>
        </row>
        <row r="630">
          <cell r="A630" t="str">
            <v xml:space="preserve"> 373834-B21 </v>
          </cell>
          <cell r="B630" t="str">
            <v xml:space="preserve">SUSE LX Ent SVR 8 AMD64 8P 1Y DIB SW </v>
          </cell>
          <cell r="C630" t="str">
            <v xml:space="preserve">SUSE LX Ent SVR 8 AMD64 8P 1Y </v>
          </cell>
          <cell r="D630">
            <v>5990000</v>
          </cell>
        </row>
        <row r="632">
          <cell r="A632" t="str">
            <v>Commercial Monitors</v>
          </cell>
        </row>
        <row r="633">
          <cell r="A633" t="str">
            <v>P9006A</v>
          </cell>
          <cell r="B633" t="str">
            <v>15" S5500 CRT Monitor 13.8"  via</v>
          </cell>
          <cell r="C633" t="str">
            <v>BO</v>
          </cell>
          <cell r="D633">
            <v>240000</v>
          </cell>
          <cell r="E633">
            <v>38050</v>
          </cell>
        </row>
        <row r="634">
          <cell r="A634" t="str">
            <v>P9008A</v>
          </cell>
          <cell r="B634" t="str">
            <v>17" S7500 CRT Monitor 16.0" via</v>
          </cell>
          <cell r="C634" t="str">
            <v>BO</v>
          </cell>
          <cell r="D634">
            <v>265000</v>
          </cell>
          <cell r="E634">
            <v>38050</v>
          </cell>
        </row>
        <row r="635">
          <cell r="A635" t="str">
            <v>P9010A</v>
          </cell>
          <cell r="B635" t="str">
            <v>19" S9500 CRT Monitor 18.0" via</v>
          </cell>
          <cell r="C635" t="str">
            <v>BO</v>
          </cell>
          <cell r="D635">
            <v>405000</v>
          </cell>
          <cell r="E635">
            <v>38050</v>
          </cell>
        </row>
        <row r="636">
          <cell r="A636" t="str">
            <v>P9013A</v>
          </cell>
          <cell r="B636" t="str">
            <v>17" V7550 CRT Monitor 16.0"  via</v>
          </cell>
          <cell r="C636" t="str">
            <v>BO</v>
          </cell>
          <cell r="D636">
            <v>184954</v>
          </cell>
          <cell r="E636">
            <v>38429</v>
          </cell>
        </row>
        <row r="637">
          <cell r="A637" t="str">
            <v>P9013D</v>
          </cell>
          <cell r="B637" t="str">
            <v>17" V7550 CRT Monitor 16.0 via</v>
          </cell>
          <cell r="C637" t="str">
            <v>BO</v>
          </cell>
          <cell r="D637">
            <v>352000</v>
          </cell>
          <cell r="E637">
            <v>37736</v>
          </cell>
        </row>
        <row r="638">
          <cell r="A638" t="str">
            <v>P9602A</v>
          </cell>
          <cell r="B638" t="str">
            <v>L1902 19in TFT Monitor</v>
          </cell>
          <cell r="C638" t="str">
            <v>BO</v>
          </cell>
          <cell r="D638">
            <v>545112</v>
          </cell>
          <cell r="E638">
            <v>38610</v>
          </cell>
        </row>
        <row r="639">
          <cell r="A639" t="str">
            <v>P9613A</v>
          </cell>
          <cell r="B639" t="str">
            <v>HP P1230 22 inch CRT Monitor</v>
          </cell>
          <cell r="C639" t="str">
            <v>BO</v>
          </cell>
          <cell r="D639">
            <v>672505</v>
          </cell>
          <cell r="E639">
            <v>38404</v>
          </cell>
        </row>
        <row r="640">
          <cell r="A640" t="str">
            <v>P9614A</v>
          </cell>
          <cell r="B640" t="str">
            <v>L2035 20" LCD Monitor, UXGA</v>
          </cell>
          <cell r="C640" t="str">
            <v>BO</v>
          </cell>
          <cell r="D640">
            <v>1481735</v>
          </cell>
          <cell r="E640">
            <v>38215</v>
          </cell>
        </row>
        <row r="641">
          <cell r="A641" t="str">
            <v>P9615A</v>
          </cell>
          <cell r="B641" t="str">
            <v>L2335 23in TFT Monitor TCO-COM 2T</v>
          </cell>
          <cell r="C641" t="str">
            <v>BO</v>
          </cell>
          <cell r="D641">
            <v>2026907</v>
          </cell>
          <cell r="E641">
            <v>38050</v>
          </cell>
        </row>
        <row r="642">
          <cell r="A642" t="str">
            <v>P9617D</v>
          </cell>
          <cell r="B642" t="str">
            <v>HP Flat Panel Monitor L1502 2Tone TCO99</v>
          </cell>
          <cell r="C642" t="str">
            <v>BO</v>
          </cell>
          <cell r="D642">
            <v>460000</v>
          </cell>
          <cell r="E642">
            <v>37773</v>
          </cell>
        </row>
        <row r="643">
          <cell r="A643" t="str">
            <v>P9617P</v>
          </cell>
          <cell r="B643" t="str">
            <v>L1502a 2T 15</v>
          </cell>
          <cell r="C643" t="str">
            <v>BO</v>
          </cell>
          <cell r="D643">
            <v>807500</v>
          </cell>
          <cell r="E643">
            <v>38065</v>
          </cell>
        </row>
        <row r="644">
          <cell r="A644" t="str">
            <v>P9621D</v>
          </cell>
          <cell r="B644" t="str">
            <v>HP 1702 17in Flat Panel Monitor</v>
          </cell>
          <cell r="C644" t="str">
            <v>BO</v>
          </cell>
          <cell r="D644">
            <v>376745</v>
          </cell>
          <cell r="E644">
            <v>38421</v>
          </cell>
        </row>
        <row r="645">
          <cell r="A645" t="str">
            <v>P9622A</v>
          </cell>
          <cell r="B645" t="str">
            <v>Compaq Presario fp7317 Flat Panel Monito</v>
          </cell>
          <cell r="C645" t="str">
            <v>6J</v>
          </cell>
          <cell r="D645">
            <v>506494</v>
          </cell>
          <cell r="E645">
            <v>38295</v>
          </cell>
        </row>
        <row r="646">
          <cell r="A646" t="str">
            <v>P9624A</v>
          </cell>
          <cell r="B646" t="str">
            <v>HP L1530 15 inch Flat Panel Monitor</v>
          </cell>
          <cell r="C646" t="str">
            <v>BO</v>
          </cell>
          <cell r="D646">
            <v>500000</v>
          </cell>
          <cell r="E646">
            <v>37862</v>
          </cell>
        </row>
        <row r="647">
          <cell r="A647" t="str">
            <v>P9624K</v>
          </cell>
          <cell r="B647" t="str">
            <v>L1530 Integrated Workcenter Std</v>
          </cell>
          <cell r="C647" t="str">
            <v>BO</v>
          </cell>
          <cell r="D647">
            <v>540000</v>
          </cell>
          <cell r="E647">
            <v>37889</v>
          </cell>
        </row>
        <row r="648">
          <cell r="A648" t="str">
            <v>P9625K</v>
          </cell>
          <cell r="B648" t="str">
            <v>L1730 Integrated Workcenter Std</v>
          </cell>
          <cell r="C648" t="str">
            <v>BO</v>
          </cell>
          <cell r="D648">
            <v>760000</v>
          </cell>
          <cell r="E648">
            <v>37889</v>
          </cell>
        </row>
        <row r="649">
          <cell r="A649" t="str">
            <v>P9625T</v>
          </cell>
          <cell r="B649" t="str">
            <v>L1730A A+D 2T TCO</v>
          </cell>
          <cell r="C649" t="str">
            <v>BO</v>
          </cell>
          <cell r="D649">
            <v>1195000</v>
          </cell>
          <cell r="E649">
            <v>38051</v>
          </cell>
        </row>
        <row r="650">
          <cell r="A650" t="str">
            <v>P9626A</v>
          </cell>
          <cell r="B650" t="str">
            <v>L1925 2-Tone TCO99 TFT Monitor.</v>
          </cell>
          <cell r="C650" t="str">
            <v>BO</v>
          </cell>
          <cell r="D650">
            <v>1120000</v>
          </cell>
          <cell r="E650">
            <v>37773</v>
          </cell>
        </row>
        <row r="651">
          <cell r="A651" t="str">
            <v>PD974AA</v>
          </cell>
          <cell r="B651" t="str">
            <v>HP L1955 19 inch TFT Monitor</v>
          </cell>
          <cell r="C651" t="str">
            <v>BO</v>
          </cell>
          <cell r="D651">
            <v>987057</v>
          </cell>
          <cell r="E651">
            <v>38289</v>
          </cell>
        </row>
        <row r="652">
          <cell r="A652" t="str">
            <v>PF803AA</v>
          </cell>
          <cell r="B652" t="str">
            <v>HP L1940 19" Flat Panel Monitor</v>
          </cell>
          <cell r="C652" t="str">
            <v>BO</v>
          </cell>
          <cell r="D652">
            <v>742985</v>
          </cell>
          <cell r="E652">
            <v>38345</v>
          </cell>
        </row>
        <row r="653">
          <cell r="A653" t="str">
            <v>PF996AA</v>
          </cell>
          <cell r="B653" t="str">
            <v>HP v7650 17in. Flat CRT Monitor</v>
          </cell>
          <cell r="C653" t="str">
            <v>BO</v>
          </cell>
          <cell r="D653">
            <v>170682</v>
          </cell>
          <cell r="E653">
            <v>38429</v>
          </cell>
        </row>
        <row r="654">
          <cell r="A654" t="str">
            <v>PF997AA</v>
          </cell>
          <cell r="B654" t="str">
            <v>HP s7540 17in. CRT Monitor</v>
          </cell>
          <cell r="C654" t="str">
            <v>BO</v>
          </cell>
          <cell r="D654">
            <v>218121</v>
          </cell>
          <cell r="E654">
            <v>38289</v>
          </cell>
        </row>
        <row r="655">
          <cell r="A655" t="str">
            <v>PH466AA</v>
          </cell>
          <cell r="B655" t="str">
            <v>HP L1955 19 inch Flat Panel Monitor</v>
          </cell>
          <cell r="C655" t="str">
            <v>BO</v>
          </cell>
          <cell r="D655">
            <v>873766</v>
          </cell>
          <cell r="E655">
            <v>38399</v>
          </cell>
        </row>
        <row r="656">
          <cell r="A656" t="str">
            <v>PL766AA</v>
          </cell>
          <cell r="B656" t="str">
            <v>HP L1740 17 inch TFT Monitor</v>
          </cell>
          <cell r="C656" t="str">
            <v>BO</v>
          </cell>
          <cell r="D656">
            <v>401275</v>
          </cell>
          <cell r="E656">
            <v>38399</v>
          </cell>
        </row>
        <row r="657">
          <cell r="A657" t="str">
            <v>PL776AA</v>
          </cell>
          <cell r="B657" t="str">
            <v>HP L1755 17 inch Flat Panel Monitor</v>
          </cell>
          <cell r="C657" t="str">
            <v>BO</v>
          </cell>
          <cell r="D657">
            <v>578646</v>
          </cell>
          <cell r="E657">
            <v>38386</v>
          </cell>
        </row>
        <row r="658">
          <cell r="A658" t="str">
            <v>PL777AA</v>
          </cell>
          <cell r="B658" t="str">
            <v>HP L1755 17 inch TFT Monitor</v>
          </cell>
          <cell r="C658" t="str">
            <v>BO</v>
          </cell>
          <cell r="D658">
            <v>568862</v>
          </cell>
          <cell r="E658">
            <v>38345</v>
          </cell>
        </row>
        <row r="659">
          <cell r="A659" t="str">
            <v>PQ560AA</v>
          </cell>
          <cell r="B659" t="str">
            <v>HP s5502 15 inch CRT Monitor</v>
          </cell>
          <cell r="C659" t="str">
            <v>BO</v>
          </cell>
          <cell r="D659">
            <v>138159</v>
          </cell>
          <cell r="E659">
            <v>38323</v>
          </cell>
        </row>
        <row r="660">
          <cell r="A660" t="str">
            <v>PX848AA</v>
          </cell>
          <cell r="B660" t="str">
            <v>HP L1506 LCD Monitor</v>
          </cell>
          <cell r="C660" t="str">
            <v>BO</v>
          </cell>
          <cell r="D660">
            <v>317905</v>
          </cell>
          <cell r="E660">
            <v>38587</v>
          </cell>
        </row>
        <row r="661">
          <cell r="A661" t="str">
            <v>PX849AA</v>
          </cell>
          <cell r="B661" t="str">
            <v>HP L1706 LCD Monitor</v>
          </cell>
          <cell r="C661" t="str">
            <v>BO</v>
          </cell>
          <cell r="D661">
            <v>382001</v>
          </cell>
          <cell r="E661">
            <v>38587</v>
          </cell>
        </row>
        <row r="662">
          <cell r="A662" t="str">
            <v>PX850AA</v>
          </cell>
          <cell r="B662" t="str">
            <v>HP L1906 LCD Monitor</v>
          </cell>
          <cell r="C662" t="str">
            <v>BO</v>
          </cell>
          <cell r="D662">
            <v>531932</v>
          </cell>
          <cell r="E662">
            <v>38610</v>
          </cell>
        </row>
        <row r="664">
          <cell r="A664" t="str">
            <v>Rack products</v>
          </cell>
        </row>
        <row r="665">
          <cell r="A665" t="str">
            <v>254795-001</v>
          </cell>
          <cell r="B665" t="str">
            <v>HP 5U Alpha Rail Kit</v>
          </cell>
          <cell r="C665" t="str">
            <v>3C</v>
          </cell>
          <cell r="D665">
            <v>272158</v>
          </cell>
          <cell r="E665">
            <v>261541</v>
          </cell>
        </row>
        <row r="666">
          <cell r="A666" t="str">
            <v>274338-B21</v>
          </cell>
          <cell r="B666" t="str">
            <v>HP 3U Rack-Mount Kit</v>
          </cell>
          <cell r="C666" t="str">
            <v>3C</v>
          </cell>
          <cell r="D666">
            <v>2301807</v>
          </cell>
          <cell r="E666">
            <v>2212012</v>
          </cell>
        </row>
        <row r="667">
          <cell r="A667" t="str">
            <v>274339-B21</v>
          </cell>
          <cell r="B667" t="str">
            <v>HP 5U Rack-Mount Kit</v>
          </cell>
          <cell r="C667" t="str">
            <v>3C</v>
          </cell>
          <cell r="D667">
            <v>6222720</v>
          </cell>
          <cell r="E667">
            <v>5979969</v>
          </cell>
        </row>
        <row r="668">
          <cell r="A668" t="str">
            <v>280571-001</v>
          </cell>
          <cell r="B668" t="str">
            <v>HP Alpha Rail Kit for 3U Rackmount</v>
          </cell>
          <cell r="C668" t="str">
            <v>3C</v>
          </cell>
          <cell r="D668">
            <v>825698</v>
          </cell>
          <cell r="E668">
            <v>793487</v>
          </cell>
        </row>
        <row r="669">
          <cell r="A669" t="str">
            <v>A7445A</v>
          </cell>
          <cell r="B669" t="str">
            <v>HP 1U Rack-mount kit</v>
          </cell>
          <cell r="C669" t="str">
            <v>3C</v>
          </cell>
          <cell r="D669">
            <v>1840523</v>
          </cell>
          <cell r="E669">
            <v>1768723</v>
          </cell>
        </row>
        <row r="671">
          <cell r="A671" t="str">
            <v>A7443A</v>
          </cell>
          <cell r="B671" t="str">
            <v>HP DAT 72 1U Rack-mount</v>
          </cell>
          <cell r="C671" t="str">
            <v>3C</v>
          </cell>
          <cell r="D671">
            <v>5530794</v>
          </cell>
          <cell r="E671">
            <v>5315035</v>
          </cell>
        </row>
        <row r="672">
          <cell r="A672" t="str">
            <v>A7965A</v>
          </cell>
          <cell r="B672" t="str">
            <v>HP SDLT 600 in 3U Rack (1) Drive</v>
          </cell>
          <cell r="C672" t="str">
            <v>3C</v>
          </cell>
          <cell r="D672">
            <v>25366002</v>
          </cell>
          <cell r="E672">
            <v>24376460</v>
          </cell>
        </row>
        <row r="673">
          <cell r="A673" t="str">
            <v>A7444A</v>
          </cell>
          <cell r="B673" t="str">
            <v>HP Ultrium 215 1U Rack-mount</v>
          </cell>
          <cell r="C673" t="str">
            <v>3C</v>
          </cell>
          <cell r="D673">
            <v>10139020</v>
          </cell>
          <cell r="E673">
            <v>9743492</v>
          </cell>
        </row>
        <row r="674">
          <cell r="A674" t="str">
            <v>350544-B21</v>
          </cell>
          <cell r="B674" t="str">
            <v>HP Ultrium 215 (1 drv) 3U Rackmount</v>
          </cell>
          <cell r="C674" t="str">
            <v>3C</v>
          </cell>
          <cell r="D674">
            <v>11066201</v>
          </cell>
          <cell r="E674">
            <v>10634500</v>
          </cell>
        </row>
        <row r="675">
          <cell r="A675" t="str">
            <v>350545-B21</v>
          </cell>
          <cell r="B675" t="str">
            <v>HP Ultrium 230 (1 drv) 3U Rackmount</v>
          </cell>
          <cell r="C675" t="str">
            <v>3C</v>
          </cell>
          <cell r="D675">
            <v>17754817</v>
          </cell>
          <cell r="E675">
            <v>17062190</v>
          </cell>
        </row>
        <row r="676">
          <cell r="A676" t="str">
            <v>DW028A</v>
          </cell>
          <cell r="B676" t="str">
            <v>HP Ultrium 448 in 1U Rack (1 drive)</v>
          </cell>
          <cell r="C676" t="str">
            <v>3C</v>
          </cell>
          <cell r="D676">
            <v>11527485</v>
          </cell>
          <cell r="E676">
            <v>11077790</v>
          </cell>
        </row>
        <row r="677">
          <cell r="A677" t="str">
            <v>350546-B21</v>
          </cell>
          <cell r="B677" t="str">
            <v>HP Ultrium 460 (1 drv) 3U Rackmount</v>
          </cell>
          <cell r="C677" t="str">
            <v>3C</v>
          </cell>
          <cell r="D677">
            <v>17985459</v>
          </cell>
          <cell r="E677">
            <v>17283840</v>
          </cell>
        </row>
        <row r="678">
          <cell r="A678" t="str">
            <v>Q1595A</v>
          </cell>
          <cell r="B678" t="str">
            <v>HP Ultrium 960 in 3U Rack (1 drive)</v>
          </cell>
          <cell r="C678" t="str">
            <v>3C</v>
          </cell>
          <cell r="D678">
            <v>27672421</v>
          </cell>
          <cell r="E678">
            <v>26592910</v>
          </cell>
        </row>
        <row r="680">
          <cell r="A680" t="str">
            <v>Q1592A</v>
          </cell>
          <cell r="B680" t="str">
            <v>HP DVD+RW Array Module</v>
          </cell>
          <cell r="C680" t="str">
            <v>3C</v>
          </cell>
          <cell r="D680">
            <v>2630350</v>
          </cell>
          <cell r="E680">
            <v>2664206</v>
          </cell>
        </row>
        <row r="681">
          <cell r="A681" t="str">
            <v>C7498A</v>
          </cell>
          <cell r="B681" t="str">
            <v>HP DAT 24 (flint) Array Module</v>
          </cell>
          <cell r="C681" t="str">
            <v>3C</v>
          </cell>
          <cell r="D681">
            <v>3579341</v>
          </cell>
          <cell r="E681">
            <v>3439710</v>
          </cell>
        </row>
        <row r="682">
          <cell r="A682" t="str">
            <v>C7497B</v>
          </cell>
          <cell r="B682" t="str">
            <v>HP DAT 40 Array Module</v>
          </cell>
          <cell r="C682" t="str">
            <v>3C</v>
          </cell>
          <cell r="D682">
            <v>4422532</v>
          </cell>
          <cell r="E682">
            <v>4250007</v>
          </cell>
        </row>
        <row r="683">
          <cell r="A683" t="str">
            <v>Q1524B</v>
          </cell>
          <cell r="B683" t="str">
            <v>HP DAT 72 Array Module</v>
          </cell>
          <cell r="C683" t="str">
            <v>3C</v>
          </cell>
          <cell r="D683">
            <v>5505966</v>
          </cell>
          <cell r="E683">
            <v>5576835</v>
          </cell>
        </row>
        <row r="684">
          <cell r="A684" t="str">
            <v>Q1524C</v>
          </cell>
          <cell r="B684" t="str">
            <v>HP StorageWorks DAT 72 Array Module</v>
          </cell>
          <cell r="C684" t="str">
            <v>3C</v>
          </cell>
          <cell r="D684">
            <v>5729476</v>
          </cell>
          <cell r="E684">
            <v>5505966</v>
          </cell>
        </row>
        <row r="685">
          <cell r="A685" t="str">
            <v>C7492B</v>
          </cell>
          <cell r="B685" t="str">
            <v>HP Ultrium 215 Array Module</v>
          </cell>
          <cell r="C685" t="str">
            <v>3C</v>
          </cell>
          <cell r="D685">
            <v>9270874</v>
          </cell>
          <cell r="E685">
            <v>8909213</v>
          </cell>
        </row>
        <row r="686">
          <cell r="A686" t="str">
            <v>C7470B</v>
          </cell>
          <cell r="B686" t="str">
            <v>HP Ultrium 230 Array Module</v>
          </cell>
          <cell r="C686" t="str">
            <v>3C</v>
          </cell>
          <cell r="D686">
            <v>16016394</v>
          </cell>
          <cell r="E686">
            <v>15391590</v>
          </cell>
        </row>
        <row r="687">
          <cell r="A687" t="str">
            <v>DW019A</v>
          </cell>
          <cell r="B687" t="str">
            <v>HP Ultrium 448 Array Module</v>
          </cell>
          <cell r="C687" t="str">
            <v>3C</v>
          </cell>
          <cell r="D687">
            <v>10535659</v>
          </cell>
          <cell r="E687">
            <v>10124660</v>
          </cell>
        </row>
        <row r="688">
          <cell r="A688" t="str">
            <v>Q1512B</v>
          </cell>
          <cell r="B688" t="str">
            <v>HP Ultrium 460 Array Module</v>
          </cell>
          <cell r="C688" t="str">
            <v>3C</v>
          </cell>
          <cell r="D688">
            <v>16227191</v>
          </cell>
          <cell r="E688">
            <v>15594160</v>
          </cell>
        </row>
        <row r="689">
          <cell r="A689" t="str">
            <v>Q1540A</v>
          </cell>
          <cell r="B689" t="str">
            <v>HP Ultrium 960 Array Module</v>
          </cell>
          <cell r="C689" t="str">
            <v>3C</v>
          </cell>
          <cell r="D689">
            <v>25080686</v>
          </cell>
          <cell r="E689">
            <v>24110870</v>
          </cell>
        </row>
        <row r="691">
          <cell r="A691" t="str">
            <v>C7508A</v>
          </cell>
          <cell r="B691" t="str">
            <v>HP 5300 Tape Array</v>
          </cell>
          <cell r="C691" t="str">
            <v>3C</v>
          </cell>
          <cell r="D691">
            <v>2953531</v>
          </cell>
          <cell r="E691">
            <v>2991547</v>
          </cell>
        </row>
        <row r="692">
          <cell r="A692" t="str">
            <v>C7508AZ</v>
          </cell>
          <cell r="B692" t="str">
            <v>HP (factory-racked) 5300 Tape Array</v>
          </cell>
          <cell r="C692" t="str">
            <v>3C</v>
          </cell>
          <cell r="D692">
            <v>4233800</v>
          </cell>
          <cell r="E692">
            <v>4288295</v>
          </cell>
        </row>
        <row r="693">
          <cell r="A693" t="str">
            <v>C7496A</v>
          </cell>
          <cell r="B693" t="str">
            <v>HP PSU/Fan Kit for 5300 Tape Array</v>
          </cell>
          <cell r="C693" t="str">
            <v>3C</v>
          </cell>
          <cell r="D693">
            <v>1292423</v>
          </cell>
          <cell r="E693">
            <v>1309058</v>
          </cell>
        </row>
        <row r="695">
          <cell r="A695" t="str">
            <v>Trade-Ready (Bare-DAT)</v>
          </cell>
        </row>
        <row r="696">
          <cell r="A696" t="str">
            <v>C1554C</v>
          </cell>
          <cell r="B696" t="str">
            <v>HP DDS-3 Trade-Ready Tape Drive</v>
          </cell>
          <cell r="C696" t="str">
            <v>3C</v>
          </cell>
          <cell r="D696">
            <v>1661664</v>
          </cell>
          <cell r="E696">
            <v>1683051</v>
          </cell>
        </row>
        <row r="697">
          <cell r="A697" t="str">
            <v>DW071A</v>
          </cell>
          <cell r="B697" t="str">
            <v>HP DAT24 USB Trade Ready Tape Drive</v>
          </cell>
          <cell r="C697" t="str">
            <v>3C</v>
          </cell>
          <cell r="D697">
            <v>1163992</v>
          </cell>
        </row>
        <row r="698">
          <cell r="A698" t="str">
            <v>C5685C</v>
          </cell>
          <cell r="B698" t="str">
            <v>HP DDS-4 Trade-Ready Tape Drive</v>
          </cell>
          <cell r="C698" t="str">
            <v>3C</v>
          </cell>
          <cell r="D698">
            <v>1994662</v>
          </cell>
          <cell r="E698">
            <v>2020336</v>
          </cell>
        </row>
        <row r="699">
          <cell r="A699" t="str">
            <v>DW029A</v>
          </cell>
          <cell r="B699" t="str">
            <v>HP DAT40 USB Trade-Ready Tape Drive</v>
          </cell>
          <cell r="C699" t="str">
            <v>3C</v>
          </cell>
          <cell r="D699">
            <v>3013099</v>
          </cell>
          <cell r="E699">
            <v>3051881</v>
          </cell>
        </row>
        <row r="700">
          <cell r="A700" t="str">
            <v>Q1526A</v>
          </cell>
          <cell r="B700" t="str">
            <v>HP DAT 72 Trade-Ready Tape Drive</v>
          </cell>
          <cell r="C700" t="str">
            <v>3C</v>
          </cell>
          <cell r="D700">
            <v>2660659</v>
          </cell>
          <cell r="E700">
            <v>2694905</v>
          </cell>
        </row>
        <row r="701">
          <cell r="A701" t="str">
            <v>Q1526B</v>
          </cell>
          <cell r="B701" t="str">
            <v>HP DAT 72 Trade Ready Drive</v>
          </cell>
          <cell r="C701" t="str">
            <v>3C</v>
          </cell>
          <cell r="D701">
            <v>2660659</v>
          </cell>
        </row>
        <row r="702">
          <cell r="A702" t="str">
            <v>DW061A</v>
          </cell>
          <cell r="B702" t="str">
            <v>HP DAT72 USB Trade-ReadyTape Drive</v>
          </cell>
          <cell r="C702" t="str">
            <v>3C</v>
          </cell>
          <cell r="D702">
            <v>3836350</v>
          </cell>
          <cell r="E702">
            <v>3885728</v>
          </cell>
        </row>
        <row r="703">
          <cell r="A703" t="str">
            <v>DW066A</v>
          </cell>
          <cell r="B703" t="str">
            <v>HP Ultrium 232 Trade-Ready Tape Drive</v>
          </cell>
          <cell r="C703" t="str">
            <v>3C</v>
          </cell>
          <cell r="D703">
            <v>6919425</v>
          </cell>
          <cell r="E703">
            <v>7008487</v>
          </cell>
        </row>
        <row r="705">
          <cell r="A705" t="str">
            <v>Ultrium LTO Tape Drives</v>
          </cell>
        </row>
        <row r="706">
          <cell r="A706" t="str">
            <v>Q1543A</v>
          </cell>
          <cell r="B706" t="str">
            <v>HP Ultrium 215 Internal Tape Drive</v>
          </cell>
          <cell r="C706" t="str">
            <v>3C</v>
          </cell>
          <cell r="D706">
            <v>8759781</v>
          </cell>
          <cell r="E706">
            <v>8418058</v>
          </cell>
        </row>
        <row r="707">
          <cell r="A707" t="str">
            <v>Q1545A</v>
          </cell>
          <cell r="B707" t="str">
            <v>HP Ultrium 215 External Tape Drive</v>
          </cell>
          <cell r="C707" t="str">
            <v>3C</v>
          </cell>
          <cell r="D707">
            <v>9682349</v>
          </cell>
          <cell r="E707">
            <v>9304636</v>
          </cell>
        </row>
        <row r="708">
          <cell r="A708" t="str">
            <v>Q1515A</v>
          </cell>
          <cell r="B708" t="str">
            <v>HP Ultrium 230 Internal Tape Drive</v>
          </cell>
          <cell r="C708" t="str">
            <v>3C</v>
          </cell>
          <cell r="D708">
            <v>15679040</v>
          </cell>
          <cell r="E708">
            <v>15067390</v>
          </cell>
        </row>
        <row r="709">
          <cell r="A709" t="str">
            <v>Q1517A</v>
          </cell>
          <cell r="B709" t="str">
            <v>HP Ultrium 230 External Tape Drive</v>
          </cell>
          <cell r="C709" t="str">
            <v>3C</v>
          </cell>
          <cell r="D709">
            <v>17062891</v>
          </cell>
          <cell r="E709">
            <v>16397260</v>
          </cell>
        </row>
        <row r="710">
          <cell r="A710" t="str">
            <v>DW064A</v>
          </cell>
          <cell r="B710" t="str">
            <v>HP Ultrium 232 Internal Tape Drive</v>
          </cell>
          <cell r="C710" t="str">
            <v>3C</v>
          </cell>
          <cell r="D710">
            <v>8298497</v>
          </cell>
          <cell r="E710">
            <v>7974769</v>
          </cell>
        </row>
        <row r="711">
          <cell r="A711" t="str">
            <v>DW065A</v>
          </cell>
          <cell r="B711" t="str">
            <v>HP Ultrium 232 External Tape Drive</v>
          </cell>
          <cell r="C711" t="str">
            <v>3C</v>
          </cell>
          <cell r="D711">
            <v>8861347</v>
          </cell>
          <cell r="E711">
            <v>8248824</v>
          </cell>
        </row>
        <row r="712">
          <cell r="A712" t="str">
            <v>DW016A</v>
          </cell>
          <cell r="B712" t="str">
            <v>HP Ultrium 448 Internal Tape Drive</v>
          </cell>
          <cell r="C712" t="str">
            <v>3C</v>
          </cell>
          <cell r="D712">
            <v>10143633</v>
          </cell>
          <cell r="E712">
            <v>9747925</v>
          </cell>
        </row>
        <row r="713">
          <cell r="A713" t="str">
            <v>DW017A</v>
          </cell>
          <cell r="B713" t="str">
            <v>HP Ultrium 448 External Tape drive</v>
          </cell>
          <cell r="C713" t="str">
            <v>3C</v>
          </cell>
          <cell r="D713">
            <v>10634503</v>
          </cell>
          <cell r="E713">
            <v>10634500</v>
          </cell>
        </row>
        <row r="714">
          <cell r="A714" t="str">
            <v>Q1518A</v>
          </cell>
          <cell r="B714" t="str">
            <v>HP Ultrium 460 Internal Tape Drive</v>
          </cell>
          <cell r="C714" t="str">
            <v>3C</v>
          </cell>
          <cell r="D714">
            <v>15909682</v>
          </cell>
          <cell r="E714">
            <v>15289040</v>
          </cell>
        </row>
        <row r="715">
          <cell r="A715" t="str">
            <v>Q1520A</v>
          </cell>
          <cell r="B715" t="str">
            <v>HP Ultrium 460 External Tape Drive</v>
          </cell>
          <cell r="C715" t="str">
            <v>3C</v>
          </cell>
          <cell r="D715">
            <v>17293533</v>
          </cell>
          <cell r="E715">
            <v>16618910</v>
          </cell>
        </row>
        <row r="716">
          <cell r="A716" t="str">
            <v>Q1538A</v>
          </cell>
          <cell r="B716" t="str">
            <v>HP Ultrium 960 Internal Tape Drive</v>
          </cell>
          <cell r="C716" t="str">
            <v>3C</v>
          </cell>
          <cell r="D716">
            <v>25596644</v>
          </cell>
          <cell r="E716">
            <v>24598110</v>
          </cell>
        </row>
        <row r="717">
          <cell r="A717" t="str">
            <v>Q1539A</v>
          </cell>
          <cell r="B717" t="str">
            <v>HP Ultrium 960 External Tape Drive</v>
          </cell>
          <cell r="C717" t="str">
            <v>3C</v>
          </cell>
          <cell r="D717">
            <v>25927974</v>
          </cell>
          <cell r="E717">
            <v>25927970</v>
          </cell>
        </row>
        <row r="719">
          <cell r="A719" t="str">
            <v>DAT Tape Drive &amp; Autoloaders</v>
          </cell>
        </row>
        <row r="720">
          <cell r="A720" t="str">
            <v>C1555D</v>
          </cell>
          <cell r="B720" t="str">
            <v>HP DAT 24 Internal Tape Drive</v>
          </cell>
          <cell r="C720" t="str">
            <v>3C</v>
          </cell>
          <cell r="D720">
            <v>3135413</v>
          </cell>
          <cell r="E720">
            <v>3013099</v>
          </cell>
        </row>
        <row r="721">
          <cell r="A721" t="str">
            <v>C1556D</v>
          </cell>
          <cell r="B721" t="str">
            <v>HP DAT 24 External (flint) Tape Drive</v>
          </cell>
          <cell r="C721" t="str">
            <v>3C</v>
          </cell>
          <cell r="D721">
            <v>3706526</v>
          </cell>
          <cell r="E721">
            <v>3561933</v>
          </cell>
        </row>
        <row r="722">
          <cell r="A722" t="str">
            <v>DW069A</v>
          </cell>
          <cell r="B722" t="str">
            <v>HP StorageWorks DAT 24 USB Internal Drive</v>
          </cell>
          <cell r="C722" t="str">
            <v>3C</v>
          </cell>
          <cell r="D722">
            <v>2278742</v>
          </cell>
          <cell r="E722">
            <v>2189848</v>
          </cell>
        </row>
        <row r="723">
          <cell r="A723" t="str">
            <v>DW070A</v>
          </cell>
          <cell r="B723" t="str">
            <v>HP StorageWorks DAT24 USB External Drive</v>
          </cell>
          <cell r="C723" t="str">
            <v>3C</v>
          </cell>
          <cell r="D723">
            <v>2849856</v>
          </cell>
          <cell r="E723">
            <v>2738682</v>
          </cell>
        </row>
        <row r="724">
          <cell r="A724" t="str">
            <v>C5686B</v>
          </cell>
          <cell r="B724" t="str">
            <v>HP DAT 40 Internal Tape Drive</v>
          </cell>
          <cell r="C724" t="str">
            <v>3C</v>
          </cell>
          <cell r="D724">
            <v>3992083</v>
          </cell>
          <cell r="E724">
            <v>3836350</v>
          </cell>
        </row>
        <row r="725">
          <cell r="A725" t="str">
            <v>C5687C</v>
          </cell>
          <cell r="B725" t="str">
            <v>HP DAT 40 External Tape Drive</v>
          </cell>
          <cell r="C725" t="str">
            <v>3C</v>
          </cell>
          <cell r="D725">
            <v>5134309</v>
          </cell>
          <cell r="E725">
            <v>4934018</v>
          </cell>
        </row>
        <row r="726">
          <cell r="A726" t="str">
            <v>Q1546A</v>
          </cell>
          <cell r="B726" t="str">
            <v>HP DAT 40 Hot-Plug Tape Drive</v>
          </cell>
          <cell r="C726" t="str">
            <v>3C</v>
          </cell>
          <cell r="D726">
            <v>6847650</v>
          </cell>
          <cell r="E726">
            <v>6580520</v>
          </cell>
        </row>
        <row r="727">
          <cell r="A727" t="str">
            <v>DW022A</v>
          </cell>
          <cell r="B727" t="str">
            <v>HP DAT40 USB Int Drive</v>
          </cell>
          <cell r="C727" t="str">
            <v>3C</v>
          </cell>
          <cell r="D727">
            <v>3420969</v>
          </cell>
          <cell r="E727">
            <v>3287516</v>
          </cell>
        </row>
        <row r="728">
          <cell r="A728" t="str">
            <v>DW023A</v>
          </cell>
          <cell r="B728" t="str">
            <v>HP DAT40 USB Ext Drive</v>
          </cell>
          <cell r="C728" t="str">
            <v>3C</v>
          </cell>
          <cell r="D728">
            <v>4563196</v>
          </cell>
          <cell r="E728">
            <v>4385184</v>
          </cell>
        </row>
        <row r="729">
          <cell r="A729" t="str">
            <v>Q1522A</v>
          </cell>
          <cell r="B729" t="str">
            <v>HP DAT 72 Internal Tape Drive</v>
          </cell>
          <cell r="C729" t="str">
            <v>3C</v>
          </cell>
          <cell r="D729">
            <v>4934018</v>
          </cell>
          <cell r="E729">
            <v>4997525</v>
          </cell>
        </row>
        <row r="730">
          <cell r="A730" t="str">
            <v>Q1522B</v>
          </cell>
          <cell r="B730" t="str">
            <v>HP StorageWorks DAT 72 Internal Drive</v>
          </cell>
          <cell r="C730" t="str">
            <v>3C</v>
          </cell>
          <cell r="D730">
            <v>5134309</v>
          </cell>
          <cell r="E730">
            <v>4934018</v>
          </cell>
        </row>
        <row r="731">
          <cell r="A731" t="str">
            <v>Q1523A</v>
          </cell>
          <cell r="B731" t="str">
            <v>HP DAT 72 External Tape Drive</v>
          </cell>
          <cell r="C731" t="str">
            <v>3C</v>
          </cell>
          <cell r="D731">
            <v>6031686</v>
          </cell>
          <cell r="E731">
            <v>6109321</v>
          </cell>
        </row>
        <row r="732">
          <cell r="A732" t="str">
            <v>Q1523B</v>
          </cell>
          <cell r="B732" t="str">
            <v>HP StorageWorks DAT 72 External Drive</v>
          </cell>
          <cell r="C732" t="str">
            <v>3C</v>
          </cell>
          <cell r="D732">
            <v>6276536</v>
          </cell>
          <cell r="E732">
            <v>6031686</v>
          </cell>
        </row>
        <row r="733">
          <cell r="A733" t="str">
            <v>Q1529A</v>
          </cell>
          <cell r="B733" t="str">
            <v>HP DAT 72 Hot-Plug Tape Drive</v>
          </cell>
          <cell r="C733" t="str">
            <v>3C</v>
          </cell>
          <cell r="D733">
            <v>7989876</v>
          </cell>
          <cell r="E733">
            <v>7678188</v>
          </cell>
        </row>
        <row r="734">
          <cell r="A734" t="str">
            <v>DW026A</v>
          </cell>
          <cell r="B734" t="str">
            <v>HP DAT 72 USB Int Drive</v>
          </cell>
          <cell r="C734" t="str">
            <v>3C</v>
          </cell>
          <cell r="D734">
            <v>4277639</v>
          </cell>
          <cell r="E734">
            <v>4110767</v>
          </cell>
        </row>
        <row r="735">
          <cell r="A735" t="str">
            <v>DW027A</v>
          </cell>
          <cell r="B735" t="str">
            <v>HP DAT 72 USB Ext Drive</v>
          </cell>
          <cell r="C735" t="str">
            <v>3C</v>
          </cell>
          <cell r="D735">
            <v>5419866</v>
          </cell>
          <cell r="E735">
            <v>5208435</v>
          </cell>
        </row>
        <row r="736">
          <cell r="A736" t="str">
            <v>Q1566A</v>
          </cell>
          <cell r="B736" t="str">
            <v>HP DAT 72x6 Internal Tape Autoloader</v>
          </cell>
          <cell r="C736" t="str">
            <v>3C</v>
          </cell>
          <cell r="D736">
            <v>11987670</v>
          </cell>
          <cell r="E736">
            <v>11520030</v>
          </cell>
        </row>
        <row r="737">
          <cell r="A737" t="str">
            <v>Q1567A</v>
          </cell>
          <cell r="B737" t="str">
            <v>HP DAT 72x6 External Tape Autoloader</v>
          </cell>
          <cell r="C737" t="str">
            <v>3C</v>
          </cell>
          <cell r="D737">
            <v>13129897</v>
          </cell>
          <cell r="E737">
            <v>12617690</v>
          </cell>
        </row>
        <row r="739">
          <cell r="A739" t="str">
            <v>DLTVS &amp; SDLT Tape Drive</v>
          </cell>
        </row>
        <row r="740">
          <cell r="A740" t="str">
            <v>337699-B21</v>
          </cell>
          <cell r="B740" t="str">
            <v>HP DLT VS80 Internal Drive</v>
          </cell>
          <cell r="C740" t="str">
            <v>3C</v>
          </cell>
          <cell r="D740">
            <v>5530794</v>
          </cell>
          <cell r="E740">
            <v>5315035</v>
          </cell>
        </row>
        <row r="741">
          <cell r="A741" t="str">
            <v>337699-B31</v>
          </cell>
          <cell r="B741" t="str">
            <v>HP DLT VS80 External Drive</v>
          </cell>
          <cell r="C741" t="str">
            <v>3C</v>
          </cell>
          <cell r="D741">
            <v>6453362</v>
          </cell>
          <cell r="E741">
            <v>6201613</v>
          </cell>
        </row>
        <row r="742">
          <cell r="A742" t="str">
            <v>A7569A</v>
          </cell>
          <cell r="B742" t="str">
            <v>HP DLT VS160 Internal Drive</v>
          </cell>
          <cell r="C742" t="str">
            <v>3C</v>
          </cell>
          <cell r="D742">
            <v>7375930</v>
          </cell>
          <cell r="E742">
            <v>7088191</v>
          </cell>
        </row>
        <row r="743">
          <cell r="A743" t="str">
            <v>A7571A</v>
          </cell>
          <cell r="B743" t="str">
            <v>HP DLT VS160 External Drive</v>
          </cell>
          <cell r="C743" t="str">
            <v>3C</v>
          </cell>
          <cell r="D743">
            <v>9221065</v>
          </cell>
          <cell r="E743">
            <v>8861347</v>
          </cell>
        </row>
        <row r="744">
          <cell r="A744" t="str">
            <v>257319-B21</v>
          </cell>
          <cell r="B744" t="str">
            <v>HP SDLT 160/320 Internal Drive</v>
          </cell>
          <cell r="C744" t="str">
            <v>3C</v>
          </cell>
          <cell r="D744">
            <v>15909682</v>
          </cell>
          <cell r="E744">
            <v>15289040</v>
          </cell>
        </row>
        <row r="745">
          <cell r="A745" t="str">
            <v>257319-B31</v>
          </cell>
          <cell r="B745" t="str">
            <v>HP SDLT 160/320 External Drive</v>
          </cell>
          <cell r="C745" t="str">
            <v>3C</v>
          </cell>
          <cell r="D745">
            <v>18446743</v>
          </cell>
          <cell r="E745">
            <v>17727130</v>
          </cell>
        </row>
        <row r="746">
          <cell r="A746" t="str">
            <v>A7518A</v>
          </cell>
          <cell r="B746" t="str">
            <v>HP SDLT 600 Internal Drive</v>
          </cell>
          <cell r="C746" t="str">
            <v>3C</v>
          </cell>
          <cell r="D746">
            <v>23041131</v>
          </cell>
          <cell r="E746">
            <v>22142290</v>
          </cell>
        </row>
        <row r="747">
          <cell r="A747" t="str">
            <v>A7520A</v>
          </cell>
          <cell r="B747" t="str">
            <v>HP SDLT 600 External Drive</v>
          </cell>
          <cell r="C747" t="str">
            <v>3C</v>
          </cell>
          <cell r="D747">
            <v>24424983</v>
          </cell>
          <cell r="E747">
            <v>23472150</v>
          </cell>
        </row>
        <row r="749">
          <cell r="A749" t="str">
            <v>Others &amp; Misc</v>
          </cell>
        </row>
        <row r="750">
          <cell r="A750" t="str">
            <v>168048-B21</v>
          </cell>
          <cell r="B750" t="str">
            <v>HD-VHD SCSI Cables for 3U RM</v>
          </cell>
          <cell r="C750" t="str">
            <v>3C</v>
          </cell>
          <cell r="D750">
            <v>913342</v>
          </cell>
          <cell r="E750">
            <v>877712</v>
          </cell>
        </row>
        <row r="751">
          <cell r="A751" t="str">
            <v>242381-B21</v>
          </cell>
          <cell r="B751" t="str">
            <v>HP HD-HD SCSI Cables for 3U Tape Drives</v>
          </cell>
          <cell r="C751" t="str">
            <v>3C</v>
          </cell>
          <cell r="D751">
            <v>1102469</v>
          </cell>
          <cell r="E751">
            <v>1059461</v>
          </cell>
        </row>
        <row r="752">
          <cell r="A752" t="str">
            <v>344257-B21</v>
          </cell>
          <cell r="B752" t="str">
            <v>HP Fan Kit for Full-Ht Tape Drive</v>
          </cell>
          <cell r="C752" t="str">
            <v>3C</v>
          </cell>
          <cell r="D752">
            <v>138385</v>
          </cell>
          <cell r="E752">
            <v>132987</v>
          </cell>
        </row>
        <row r="753">
          <cell r="A753" t="str">
            <v>35470-90400</v>
          </cell>
          <cell r="B753" t="str">
            <v>HP 3.5" DDS-3 Blk Front Panels (40) Kit</v>
          </cell>
          <cell r="C753" t="str">
            <v>3C</v>
          </cell>
          <cell r="D753">
            <v>404028</v>
          </cell>
          <cell r="E753">
            <v>359964</v>
          </cell>
        </row>
        <row r="754">
          <cell r="A754" t="str">
            <v>C5742A</v>
          </cell>
          <cell r="B754" t="str">
            <v>HP 1.5m external (LVD/SE) SCSI Cable</v>
          </cell>
          <cell r="C754" t="str">
            <v>3C</v>
          </cell>
          <cell r="D754">
            <v>120500</v>
          </cell>
          <cell r="E754">
            <v>107358</v>
          </cell>
        </row>
        <row r="755">
          <cell r="A755" t="str">
            <v>C7434A</v>
          </cell>
          <cell r="B755" t="str">
            <v>HP 68-pin HD/VHD SCSI Adapter</v>
          </cell>
          <cell r="C755" t="str">
            <v>3C</v>
          </cell>
          <cell r="D755">
            <v>85059</v>
          </cell>
          <cell r="E755">
            <v>75782</v>
          </cell>
        </row>
        <row r="756">
          <cell r="A756" t="str">
            <v>DW063A</v>
          </cell>
          <cell r="B756" t="str">
            <v>HP Ultra 320 SCSI Cable Kit</v>
          </cell>
          <cell r="C756" t="str">
            <v>3C</v>
          </cell>
          <cell r="D756">
            <v>318286</v>
          </cell>
          <cell r="E756">
            <v>305869</v>
          </cell>
        </row>
        <row r="757">
          <cell r="A757" t="str">
            <v>Q1497A</v>
          </cell>
          <cell r="B757" t="str">
            <v>HP Netservers for TC Tape Mounting Kit</v>
          </cell>
          <cell r="C757" t="str">
            <v>3C</v>
          </cell>
          <cell r="D757">
            <v>6734</v>
          </cell>
        </row>
        <row r="759">
          <cell r="A759" t="str">
            <v>StorageWorks - Tape media &amp; Labels</v>
          </cell>
        </row>
        <row r="760">
          <cell r="A760" t="str">
            <v>Tape media</v>
          </cell>
        </row>
        <row r="761">
          <cell r="A761" t="str">
            <v>C5706A</v>
          </cell>
          <cell r="B761" t="str">
            <v>HP DDS-1 4GB 90m Data Cartridge</v>
          </cell>
          <cell r="C761" t="str">
            <v>7A</v>
          </cell>
          <cell r="D761">
            <v>3897</v>
          </cell>
          <cell r="E761">
            <v>3745</v>
          </cell>
        </row>
        <row r="762">
          <cell r="A762" t="str">
            <v>C5707A</v>
          </cell>
          <cell r="B762" t="str">
            <v>HP DDS-2 8GB 120m Data Cartridge</v>
          </cell>
          <cell r="C762" t="str">
            <v>7A</v>
          </cell>
          <cell r="D762">
            <v>6663</v>
          </cell>
          <cell r="E762">
            <v>5531</v>
          </cell>
        </row>
        <row r="763">
          <cell r="A763" t="str">
            <v>C5708A</v>
          </cell>
          <cell r="B763" t="str">
            <v>HP DDS-3 24GB 125m Data Cartridge</v>
          </cell>
          <cell r="C763" t="str">
            <v>7A</v>
          </cell>
          <cell r="D763">
            <v>5729</v>
          </cell>
          <cell r="E763">
            <v>5258</v>
          </cell>
        </row>
        <row r="764">
          <cell r="A764" t="str">
            <v>C5718A</v>
          </cell>
          <cell r="B764" t="str">
            <v>HP DDS-4 40GB 150m Data Cartridge</v>
          </cell>
          <cell r="C764" t="str">
            <v>7A</v>
          </cell>
          <cell r="D764">
            <v>9608</v>
          </cell>
          <cell r="E764">
            <v>10259</v>
          </cell>
        </row>
        <row r="765">
          <cell r="A765" t="str">
            <v>C8010A</v>
          </cell>
          <cell r="B765" t="str">
            <v>HP DAT 72 72GB 170m Data Cartridge</v>
          </cell>
          <cell r="C765" t="str">
            <v>7A</v>
          </cell>
          <cell r="D765">
            <v>22979</v>
          </cell>
          <cell r="E765">
            <v>24322</v>
          </cell>
        </row>
        <row r="766">
          <cell r="A766" t="str">
            <v>C5709A</v>
          </cell>
          <cell r="B766" t="str">
            <v>hp dds cleaning cartridge</v>
          </cell>
          <cell r="C766" t="str">
            <v>7A</v>
          </cell>
          <cell r="D766">
            <v>9136</v>
          </cell>
          <cell r="E766">
            <v>8780</v>
          </cell>
        </row>
        <row r="767">
          <cell r="A767" t="str">
            <v>C1571A</v>
          </cell>
          <cell r="B767" t="str">
            <v>hp dds autoloader magazine, no tapes</v>
          </cell>
          <cell r="C767" t="str">
            <v>7A</v>
          </cell>
          <cell r="D767">
            <v>25906</v>
          </cell>
          <cell r="E767">
            <v>24895</v>
          </cell>
        </row>
        <row r="769">
          <cell r="A769" t="str">
            <v>C5141A</v>
          </cell>
          <cell r="B769" t="str">
            <v>HP DLT IIIXT 30GB Data Cartridge</v>
          </cell>
          <cell r="C769" t="str">
            <v>7A</v>
          </cell>
          <cell r="D769">
            <v>68172</v>
          </cell>
          <cell r="E769">
            <v>59553</v>
          </cell>
        </row>
        <row r="770">
          <cell r="A770" t="str">
            <v>C5141F</v>
          </cell>
          <cell r="B770" t="str">
            <v>HP DLT IV 40-80GB Data Cartridge</v>
          </cell>
          <cell r="C770" t="str">
            <v>7A</v>
          </cell>
          <cell r="D770">
            <v>47764</v>
          </cell>
          <cell r="E770">
            <v>44558</v>
          </cell>
        </row>
        <row r="771">
          <cell r="A771" t="str">
            <v>C5142A</v>
          </cell>
          <cell r="B771" t="str">
            <v>HP DLT cleaning cartridge</v>
          </cell>
          <cell r="C771" t="str">
            <v>7A</v>
          </cell>
          <cell r="D771">
            <v>76400</v>
          </cell>
          <cell r="E771">
            <v>66743</v>
          </cell>
        </row>
        <row r="772">
          <cell r="A772" t="str">
            <v>C7998A</v>
          </cell>
          <cell r="B772" t="str">
            <v>HP DLT VS cleaning cartridge</v>
          </cell>
          <cell r="C772" t="str">
            <v>7A</v>
          </cell>
          <cell r="D772">
            <v>91497</v>
          </cell>
          <cell r="E772">
            <v>79935</v>
          </cell>
        </row>
        <row r="773">
          <cell r="A773" t="str">
            <v>C8007A</v>
          </cell>
          <cell r="B773" t="str">
            <v>HP DLT VS160 Data Cartridge</v>
          </cell>
          <cell r="C773" t="str">
            <v>7A</v>
          </cell>
          <cell r="D773">
            <v>61465</v>
          </cell>
          <cell r="E773">
            <v>62171</v>
          </cell>
        </row>
        <row r="774">
          <cell r="A774" t="str">
            <v>C8016A</v>
          </cell>
          <cell r="B774" t="str">
            <v>HP DLT VS160 Cleaning Cartridge</v>
          </cell>
          <cell r="C774" t="str">
            <v>7A</v>
          </cell>
          <cell r="D774">
            <v>71461</v>
          </cell>
          <cell r="E774">
            <v>68673</v>
          </cell>
        </row>
        <row r="775">
          <cell r="A775" t="str">
            <v>Q2004A</v>
          </cell>
          <cell r="B775" t="str">
            <v>HP dlt IV bar code label pack</v>
          </cell>
          <cell r="C775" t="str">
            <v>7A</v>
          </cell>
          <cell r="D775">
            <v>82726</v>
          </cell>
          <cell r="E775">
            <v>79498</v>
          </cell>
        </row>
        <row r="777">
          <cell r="A777" t="str">
            <v>C7980A</v>
          </cell>
          <cell r="B777" t="str">
            <v>HP SDLT I 220-320GB Data Cartridge</v>
          </cell>
          <cell r="C777" t="str">
            <v>7A</v>
          </cell>
          <cell r="D777">
            <v>60797</v>
          </cell>
          <cell r="E777">
            <v>60229</v>
          </cell>
        </row>
        <row r="778">
          <cell r="A778" t="str">
            <v>C7982A</v>
          </cell>
          <cell r="B778" t="str">
            <v>hp SDLT cleaning cartridge</v>
          </cell>
          <cell r="C778" t="str">
            <v>7A</v>
          </cell>
          <cell r="D778">
            <v>104904</v>
          </cell>
          <cell r="E778">
            <v>100812</v>
          </cell>
        </row>
        <row r="779">
          <cell r="A779" t="str">
            <v>Q2020A</v>
          </cell>
          <cell r="B779" t="str">
            <v>HP SDLT II 600GB Data Cartridge</v>
          </cell>
          <cell r="C779" t="str">
            <v>7A</v>
          </cell>
          <cell r="D779">
            <v>113787</v>
          </cell>
          <cell r="E779">
            <v>137346</v>
          </cell>
        </row>
        <row r="780">
          <cell r="A780" t="str">
            <v>Q2003A</v>
          </cell>
          <cell r="B780" t="str">
            <v>HP SDLT I  bar code label pack</v>
          </cell>
          <cell r="C780" t="str">
            <v>7A</v>
          </cell>
          <cell r="D780">
            <v>82726</v>
          </cell>
          <cell r="E780">
            <v>79498</v>
          </cell>
        </row>
        <row r="781">
          <cell r="A781" t="str">
            <v>Q2006A</v>
          </cell>
          <cell r="B781" t="str">
            <v>HP SDLT II bar code label pack</v>
          </cell>
          <cell r="C781" t="str">
            <v>7A</v>
          </cell>
          <cell r="D781">
            <v>78640</v>
          </cell>
          <cell r="E781">
            <v>75573</v>
          </cell>
        </row>
        <row r="783">
          <cell r="A783" t="str">
            <v>C7971A</v>
          </cell>
          <cell r="B783" t="str">
            <v>HP Ultrium 1 200GB Data Cartridge</v>
          </cell>
          <cell r="C783" t="str">
            <v>7A</v>
          </cell>
          <cell r="D783">
            <v>42542</v>
          </cell>
          <cell r="E783">
            <v>36701</v>
          </cell>
        </row>
        <row r="784">
          <cell r="A784" t="str">
            <v>C7972A</v>
          </cell>
          <cell r="B784" t="str">
            <v>HP Ultrium 2 400GB Data Cartridge</v>
          </cell>
          <cell r="C784" t="str">
            <v>7A</v>
          </cell>
          <cell r="D784">
            <v>66045</v>
          </cell>
          <cell r="E784">
            <v>71120</v>
          </cell>
        </row>
        <row r="785">
          <cell r="A785" t="str">
            <v>C7973W</v>
          </cell>
          <cell r="B785" t="str">
            <v>HP Ultrium 3 800GB WORM data cartridge</v>
          </cell>
          <cell r="C785" t="str">
            <v>7A</v>
          </cell>
          <cell r="D785">
            <v>142109</v>
          </cell>
          <cell r="E785">
            <v>157655</v>
          </cell>
        </row>
        <row r="786">
          <cell r="A786" t="str">
            <v>C7973A</v>
          </cell>
          <cell r="B786" t="str">
            <v>HP Ultrium 3 800GB RW data cartridge</v>
          </cell>
          <cell r="C786" t="str">
            <v>7A</v>
          </cell>
          <cell r="D786">
            <v>129322</v>
          </cell>
          <cell r="E786">
            <v>143473</v>
          </cell>
        </row>
        <row r="787">
          <cell r="A787" t="str">
            <v>C7978A</v>
          </cell>
          <cell r="B787" t="str">
            <v>HP Ultrium universal cleaning cartridge</v>
          </cell>
          <cell r="C787" t="str">
            <v>7A</v>
          </cell>
          <cell r="D787">
            <v>87316</v>
          </cell>
          <cell r="E787">
            <v>83910</v>
          </cell>
        </row>
        <row r="788">
          <cell r="A788" t="str">
            <v>Q2001A</v>
          </cell>
          <cell r="B788" t="str">
            <v>HP ultrium 1 bar code label pack</v>
          </cell>
          <cell r="C788" t="str">
            <v>7A</v>
          </cell>
          <cell r="D788">
            <v>82726</v>
          </cell>
          <cell r="E788">
            <v>79498</v>
          </cell>
        </row>
        <row r="789">
          <cell r="A789" t="str">
            <v>Q2002A</v>
          </cell>
          <cell r="B789" t="str">
            <v>HP ultrium 2 bar code label pack</v>
          </cell>
          <cell r="C789" t="str">
            <v>7A</v>
          </cell>
          <cell r="D789">
            <v>82726</v>
          </cell>
          <cell r="E789">
            <v>79498</v>
          </cell>
        </row>
        <row r="790">
          <cell r="A790" t="str">
            <v>Q2008A</v>
          </cell>
          <cell r="B790" t="str">
            <v>HP Ultrium 3 WORM Bar Code Label Pack</v>
          </cell>
          <cell r="C790" t="str">
            <v>7A</v>
          </cell>
          <cell r="D790">
            <v>82726</v>
          </cell>
          <cell r="E790">
            <v>79498</v>
          </cell>
        </row>
        <row r="791">
          <cell r="A791" t="str">
            <v>Q2007A</v>
          </cell>
          <cell r="B791" t="str">
            <v>HP Ultrium 3 RW Bar Code Label Pack</v>
          </cell>
          <cell r="C791" t="str">
            <v>7A</v>
          </cell>
          <cell r="D791">
            <v>82726</v>
          </cell>
          <cell r="E791">
            <v>79498</v>
          </cell>
        </row>
        <row r="793">
          <cell r="A793" t="str">
            <v>C7983A</v>
          </cell>
          <cell r="B793" t="str">
            <v>HP 9.1GB 4096bps 14X RW Optical Disk</v>
          </cell>
          <cell r="C793" t="str">
            <v>7A</v>
          </cell>
          <cell r="D793">
            <v>87636</v>
          </cell>
          <cell r="E793">
            <v>84218</v>
          </cell>
        </row>
        <row r="794">
          <cell r="A794" t="str">
            <v>C7984A</v>
          </cell>
          <cell r="B794" t="str">
            <v>HP 9.1GB 4096 14X WORM Optical Disk</v>
          </cell>
          <cell r="C794" t="str">
            <v>7A</v>
          </cell>
          <cell r="D794">
            <v>87636</v>
          </cell>
          <cell r="E794">
            <v>84218</v>
          </cell>
        </row>
        <row r="795">
          <cell r="A795" t="str">
            <v>C7986A</v>
          </cell>
          <cell r="B795" t="str">
            <v>HP 8.6GB 2048bps 14X WORM Optical Disk</v>
          </cell>
          <cell r="C795" t="str">
            <v>7A</v>
          </cell>
          <cell r="D795">
            <v>87636</v>
          </cell>
          <cell r="E795">
            <v>84218</v>
          </cell>
        </row>
        <row r="797">
          <cell r="A797" t="str">
            <v>88146J</v>
          </cell>
          <cell r="B797" t="str">
            <v>HP 5.2GB 2048bps 8X WORM Optical Disk</v>
          </cell>
          <cell r="C797" t="str">
            <v>7A</v>
          </cell>
          <cell r="D797">
            <v>65147</v>
          </cell>
          <cell r="E797">
            <v>62605</v>
          </cell>
        </row>
        <row r="798">
          <cell r="A798" t="str">
            <v>88147J</v>
          </cell>
          <cell r="B798" t="str">
            <v>HP 5.2GB 2048bps 8X RW Optical Disk</v>
          </cell>
          <cell r="C798" t="str">
            <v>7A</v>
          </cell>
          <cell r="D798">
            <v>65147</v>
          </cell>
          <cell r="E798">
            <v>62605</v>
          </cell>
        </row>
        <row r="799">
          <cell r="A799" t="str">
            <v>92279F</v>
          </cell>
          <cell r="B799" t="str">
            <v>HP 2.3GB 512bps 4X RW Optical Disk</v>
          </cell>
          <cell r="C799" t="str">
            <v>7A</v>
          </cell>
          <cell r="D799">
            <v>56313</v>
          </cell>
          <cell r="E799">
            <v>54116</v>
          </cell>
        </row>
        <row r="800">
          <cell r="A800" t="str">
            <v>92280F</v>
          </cell>
          <cell r="B800" t="str">
            <v>HP 2.6GB 1024bps 4X RW Optical Disk</v>
          </cell>
          <cell r="C800" t="str">
            <v>7A</v>
          </cell>
          <cell r="D800">
            <v>56313</v>
          </cell>
          <cell r="E800">
            <v>54116</v>
          </cell>
        </row>
        <row r="801">
          <cell r="A801" t="str">
            <v>92280T</v>
          </cell>
          <cell r="B801" t="str">
            <v>HP 1.3GB 1024bps 2X RW Optical Disk</v>
          </cell>
          <cell r="C801" t="str">
            <v>7A</v>
          </cell>
          <cell r="D801">
            <v>45282</v>
          </cell>
          <cell r="E801">
            <v>43515</v>
          </cell>
        </row>
        <row r="802">
          <cell r="A802" t="str">
            <v>92290F</v>
          </cell>
          <cell r="B802" t="str">
            <v>HP 2.6GB 1024bps 4X WORM Optical Disk</v>
          </cell>
          <cell r="C802" t="str">
            <v>7A</v>
          </cell>
          <cell r="D802">
            <v>56313</v>
          </cell>
          <cell r="E802">
            <v>54116</v>
          </cell>
        </row>
        <row r="803">
          <cell r="A803" t="str">
            <v>92290T</v>
          </cell>
          <cell r="B803" t="str">
            <v>HP 1.3GB 1024bps 2X WORM Optical Disk</v>
          </cell>
          <cell r="C803" t="str">
            <v>7A</v>
          </cell>
          <cell r="D803">
            <v>45282</v>
          </cell>
          <cell r="E803">
            <v>43515</v>
          </cell>
        </row>
        <row r="805">
          <cell r="A805" t="str">
            <v>Q2030A</v>
          </cell>
          <cell r="B805" t="str">
            <v>HP UDO 30GB WORM Optical Disk</v>
          </cell>
          <cell r="C805" t="str">
            <v>7A</v>
          </cell>
          <cell r="D805">
            <v>66721</v>
          </cell>
          <cell r="E805">
            <v>64119</v>
          </cell>
        </row>
        <row r="806">
          <cell r="A806" t="str">
            <v>Q2031A</v>
          </cell>
          <cell r="B806" t="str">
            <v>HP UDO 30GB RW Optical Disk</v>
          </cell>
          <cell r="C806" t="str">
            <v>7A</v>
          </cell>
          <cell r="D806">
            <v>83624</v>
          </cell>
          <cell r="E806">
            <v>80362</v>
          </cell>
        </row>
        <row r="808">
          <cell r="A808" t="str">
            <v>C4425A</v>
          </cell>
          <cell r="B808" t="str">
            <v>HP 8GB Travan data cartridge</v>
          </cell>
          <cell r="C808" t="str">
            <v>7A</v>
          </cell>
          <cell r="D808">
            <v>39108</v>
          </cell>
          <cell r="E808">
            <v>37582</v>
          </cell>
        </row>
        <row r="809">
          <cell r="A809" t="str">
            <v>C4429A</v>
          </cell>
          <cell r="B809" t="str">
            <v>HP 5GB Travan data cartridge</v>
          </cell>
          <cell r="C809" t="str">
            <v>7A</v>
          </cell>
          <cell r="D809">
            <v>37426</v>
          </cell>
          <cell r="E809">
            <v>35966</v>
          </cell>
        </row>
        <row r="810">
          <cell r="A810" t="str">
            <v>C4435A</v>
          </cell>
          <cell r="B810" t="str">
            <v>HP 20GB Travan data cartridge</v>
          </cell>
          <cell r="C810" t="str">
            <v>7A</v>
          </cell>
          <cell r="D810">
            <v>53804</v>
          </cell>
          <cell r="E810">
            <v>51705</v>
          </cell>
        </row>
        <row r="811">
          <cell r="A811" t="str">
            <v>C4436A</v>
          </cell>
          <cell r="B811" t="str">
            <v>HP 14GB Travan data cartridge</v>
          </cell>
          <cell r="C811" t="str">
            <v>7A</v>
          </cell>
          <cell r="D811">
            <v>1111000</v>
          </cell>
        </row>
        <row r="813">
          <cell r="A813" t="str">
            <v>Q1997A</v>
          </cell>
          <cell r="B813" t="str">
            <v>HP AIT-1 70GB data cartridge</v>
          </cell>
          <cell r="C813" t="str">
            <v>7A</v>
          </cell>
          <cell r="D813">
            <v>66125</v>
          </cell>
          <cell r="E813">
            <v>61691</v>
          </cell>
        </row>
        <row r="814">
          <cell r="A814" t="str">
            <v>Q1998A</v>
          </cell>
          <cell r="B814" t="str">
            <v>HP AIT-2 100GB data cartridge</v>
          </cell>
          <cell r="C814" t="str">
            <v>7A</v>
          </cell>
          <cell r="D814">
            <v>68794</v>
          </cell>
          <cell r="E814">
            <v>62366</v>
          </cell>
        </row>
        <row r="815">
          <cell r="A815" t="str">
            <v>Q1999A</v>
          </cell>
          <cell r="B815" t="str">
            <v>HP AIT-3 200GB data cartridge</v>
          </cell>
          <cell r="C815" t="str">
            <v>7A</v>
          </cell>
          <cell r="D815">
            <v>75484</v>
          </cell>
          <cell r="E815">
            <v>70428</v>
          </cell>
        </row>
        <row r="816">
          <cell r="A816" t="str">
            <v>Q1996A</v>
          </cell>
          <cell r="B816" t="str">
            <v>HP AIT cleaning cartridge</v>
          </cell>
          <cell r="C816" t="str">
            <v>7A</v>
          </cell>
          <cell r="D816">
            <v>40220</v>
          </cell>
          <cell r="E816">
            <v>34111</v>
          </cell>
        </row>
        <row r="817">
          <cell r="A817" t="str">
            <v>Q2005A</v>
          </cell>
          <cell r="B817" t="str">
            <v>HP AIT bar code label pack</v>
          </cell>
          <cell r="C817" t="str">
            <v>7A</v>
          </cell>
          <cell r="D817">
            <v>82726</v>
          </cell>
          <cell r="E817">
            <v>79498</v>
          </cell>
        </row>
        <row r="819">
          <cell r="A819" t="str">
            <v>StorageWorks - NAS Storage Server</v>
          </cell>
        </row>
        <row r="820">
          <cell r="A820" t="str">
            <v>NAS 500s - ProLiant ML110 SS</v>
          </cell>
        </row>
        <row r="821">
          <cell r="A821" t="str">
            <v>383716-B21</v>
          </cell>
          <cell r="B821" t="str">
            <v>HP ML110 G2 Storage Server 320GB, Celeron2.8/533MHz</v>
          </cell>
          <cell r="C821" t="str">
            <v>LI</v>
          </cell>
          <cell r="D821">
            <v>7857148</v>
          </cell>
          <cell r="E821">
            <v>7550637</v>
          </cell>
        </row>
        <row r="822">
          <cell r="A822" t="str">
            <v>383717-B21</v>
          </cell>
          <cell r="B822" t="str">
            <v>HP ML110 G2 Storage Server 640GB, P4/800MHz</v>
          </cell>
          <cell r="C822" t="str">
            <v>LI</v>
          </cell>
          <cell r="D822">
            <v>15537524</v>
          </cell>
          <cell r="E822">
            <v>14931400</v>
          </cell>
        </row>
        <row r="823">
          <cell r="A823" t="str">
            <v>383718-B21</v>
          </cell>
          <cell r="B823" t="str">
            <v>HP ML110 G2 Storage Server 1TB, P4/800MHz</v>
          </cell>
          <cell r="C823" t="str">
            <v>LI</v>
          </cell>
          <cell r="D823">
            <v>20352999</v>
          </cell>
          <cell r="E823">
            <v>19559020</v>
          </cell>
        </row>
        <row r="825">
          <cell r="A825" t="str">
            <v>NAS 1500s - ProLiant DL100 SS</v>
          </cell>
        </row>
        <row r="826">
          <cell r="A826" t="str">
            <v>367987-B21</v>
          </cell>
          <cell r="B826" t="str">
            <v>HP ProLiant DL100 320 GB Storage Server, Celeron2.8/533MHz</v>
          </cell>
          <cell r="C826" t="str">
            <v>LI</v>
          </cell>
          <cell r="D826">
            <v>18280516</v>
          </cell>
          <cell r="E826">
            <v>17567380</v>
          </cell>
        </row>
        <row r="827">
          <cell r="A827" t="str">
            <v>367988-B21</v>
          </cell>
          <cell r="B827" t="str">
            <v>HP ProLiant DL100 640GB Storage Server, P4 2.8</v>
          </cell>
          <cell r="C827" t="str">
            <v>LI</v>
          </cell>
          <cell r="D827">
            <v>30471591</v>
          </cell>
          <cell r="E827">
            <v>29282880</v>
          </cell>
        </row>
        <row r="828">
          <cell r="A828" t="str">
            <v>367989-B21</v>
          </cell>
          <cell r="B828" t="str">
            <v>HP ProLiant DL100 1TB Storage Server, P4 3.2</v>
          </cell>
          <cell r="C828" t="str">
            <v>LI</v>
          </cell>
          <cell r="D828">
            <v>42662665</v>
          </cell>
          <cell r="E828">
            <v>40998380</v>
          </cell>
        </row>
        <row r="829">
          <cell r="A829" t="str">
            <v>397586-B21</v>
          </cell>
          <cell r="B829" t="str">
            <v>HP DL100 G2 320GB Storage Srvr</v>
          </cell>
          <cell r="C829" t="str">
            <v>LI</v>
          </cell>
          <cell r="D829">
            <v>15116478</v>
          </cell>
          <cell r="E829">
            <v>14546020</v>
          </cell>
        </row>
        <row r="830">
          <cell r="A830" t="str">
            <v>397587-B21</v>
          </cell>
          <cell r="B830" t="str">
            <v>HP DL100 G2 640GB Storage Srv</v>
          </cell>
          <cell r="C830" t="str">
            <v>LI</v>
          </cell>
          <cell r="D830">
            <v>19992908</v>
          </cell>
          <cell r="E830">
            <v>19232220</v>
          </cell>
        </row>
        <row r="831">
          <cell r="A831" t="str">
            <v>397588-B21</v>
          </cell>
          <cell r="B831" t="str">
            <v>HP DL100 G2 1TB Storage Server</v>
          </cell>
          <cell r="C831" t="str">
            <v>LI</v>
          </cell>
          <cell r="D831">
            <v>27917106</v>
          </cell>
          <cell r="E831">
            <v>26847290</v>
          </cell>
        </row>
        <row r="832">
          <cell r="A832" t="str">
            <v>397590-B21</v>
          </cell>
          <cell r="B832" t="str">
            <v>HP DL100 G2 1TB Ext SATA Enclosure</v>
          </cell>
          <cell r="C832" t="str">
            <v>LI</v>
          </cell>
          <cell r="D832">
            <v>33245060</v>
          </cell>
          <cell r="E832">
            <v>32441440</v>
          </cell>
        </row>
        <row r="833">
          <cell r="A833" t="str">
            <v>397591-B21</v>
          </cell>
          <cell r="B833" t="str">
            <v>HP DL100 G2 320GB File Print Ap</v>
          </cell>
          <cell r="C833" t="str">
            <v>LI</v>
          </cell>
          <cell r="D833">
            <v>15116478</v>
          </cell>
          <cell r="E833">
            <v>14546020</v>
          </cell>
        </row>
        <row r="834">
          <cell r="A834" t="str">
            <v>397592-B21</v>
          </cell>
          <cell r="B834" t="str">
            <v>HP DL100 G2 640GB File Print Ap</v>
          </cell>
          <cell r="C834" t="str">
            <v>LI</v>
          </cell>
          <cell r="D834">
            <v>22431123</v>
          </cell>
          <cell r="E834">
            <v>21575320</v>
          </cell>
        </row>
        <row r="835">
          <cell r="A835" t="str">
            <v>397593-B21</v>
          </cell>
          <cell r="B835" t="str">
            <v>HP DL100 G2 1TB DP Stor Svr</v>
          </cell>
          <cell r="C835" t="str">
            <v>LI</v>
          </cell>
          <cell r="D835">
            <v>35720875</v>
          </cell>
          <cell r="E835">
            <v>34389490</v>
          </cell>
        </row>
        <row r="836">
          <cell r="A836" t="str">
            <v>398714-B21</v>
          </cell>
          <cell r="B836" t="str">
            <v>HP DL100 G2 3TB DP Svr</v>
          </cell>
          <cell r="C836" t="str">
            <v>LI</v>
          </cell>
          <cell r="D836">
            <v>81437404</v>
          </cell>
          <cell r="E836">
            <v>78322600</v>
          </cell>
        </row>
        <row r="837">
          <cell r="A837" t="str">
            <v>398715-B21</v>
          </cell>
          <cell r="B837" t="str">
            <v>HP DL100 G2 6TB DP Stor Svr</v>
          </cell>
          <cell r="C837" t="str">
            <v>LI</v>
          </cell>
          <cell r="D837">
            <v>126544380</v>
          </cell>
          <cell r="E837">
            <v>121669900</v>
          </cell>
        </row>
        <row r="839">
          <cell r="A839" t="str">
            <v>NAS - ProLiant DL3xx, ML3xx, DL58x SS</v>
          </cell>
        </row>
        <row r="840">
          <cell r="A840" t="str">
            <v>371224-B21</v>
          </cell>
          <cell r="B840" t="str">
            <v>HP DL380 G4-3.4G Storage Server Base, P4 3.4/800MHz</v>
          </cell>
          <cell r="C840" t="str">
            <v>LI</v>
          </cell>
          <cell r="D840">
            <v>33312111</v>
          </cell>
          <cell r="E840">
            <v>32012590</v>
          </cell>
        </row>
        <row r="841">
          <cell r="A841" t="str">
            <v>371225-B21</v>
          </cell>
          <cell r="B841" t="str">
            <v>HP DL380 G4-3.4G Storage Server Ext SCSI, P4 3.4/800MHz</v>
          </cell>
          <cell r="C841" t="str">
            <v>LI</v>
          </cell>
          <cell r="D841">
            <v>75279885</v>
          </cell>
          <cell r="E841">
            <v>72343180</v>
          </cell>
        </row>
        <row r="842">
          <cell r="A842" t="str">
            <v>371226-B21</v>
          </cell>
          <cell r="B842" t="str">
            <v>HP DL380 G4-3.4G Storage Server Ext SATA, P4 3.4/800MHz</v>
          </cell>
          <cell r="C842" t="str">
            <v>LI</v>
          </cell>
          <cell r="D842">
            <v>59736265</v>
          </cell>
          <cell r="E842">
            <v>57405930</v>
          </cell>
        </row>
        <row r="843">
          <cell r="A843" t="str">
            <v>371227-B21</v>
          </cell>
          <cell r="B843" t="str">
            <v>HP DL380 G4-3.4G HPM Storage Server SAN, P4 3.4/800MHz</v>
          </cell>
          <cell r="C843" t="str">
            <v>LI</v>
          </cell>
          <cell r="D843">
            <v>56993273</v>
          </cell>
          <cell r="E843">
            <v>54769940</v>
          </cell>
        </row>
        <row r="844">
          <cell r="A844" t="str">
            <v>398893-B21</v>
          </cell>
          <cell r="B844" t="str">
            <v>HP DL380 G4 9TB DP Stor Svr</v>
          </cell>
          <cell r="C844" t="str">
            <v>LI</v>
          </cell>
          <cell r="D844">
            <v>336840415</v>
          </cell>
          <cell r="E844">
            <v>323762200</v>
          </cell>
        </row>
        <row r="846">
          <cell r="A846" t="str">
            <v>375637-001</v>
          </cell>
          <cell r="B846" t="str">
            <v>HP ML350-3.0G Storage Server</v>
          </cell>
          <cell r="C846" t="str">
            <v>LI</v>
          </cell>
          <cell r="D846">
            <v>23467818</v>
          </cell>
          <cell r="E846">
            <v>22552330</v>
          </cell>
        </row>
        <row r="847">
          <cell r="A847" t="str">
            <v>375638-001</v>
          </cell>
          <cell r="B847" t="str">
            <v>HP ML350-3.2G Storage Server IntSCSI</v>
          </cell>
          <cell r="C847" t="str">
            <v>LI</v>
          </cell>
          <cell r="D847">
            <v>49221463</v>
          </cell>
          <cell r="E847">
            <v>47301310</v>
          </cell>
        </row>
        <row r="848">
          <cell r="A848" t="str">
            <v>393825-DP1</v>
          </cell>
          <cell r="B848" t="str">
            <v>HP ML350 SS G4p SCSI No Storage ASIA</v>
          </cell>
          <cell r="C848" t="str">
            <v>LI</v>
          </cell>
          <cell r="D848">
            <v>22913125</v>
          </cell>
          <cell r="E848">
            <v>22019270</v>
          </cell>
        </row>
        <row r="849">
          <cell r="A849" t="str">
            <v>393826-DP1</v>
          </cell>
          <cell r="B849" t="str">
            <v>HP ML350 SS G4p SCSI Int Storage ASIA</v>
          </cell>
          <cell r="C849" t="str">
            <v>LI</v>
          </cell>
          <cell r="D849">
            <v>55707115</v>
          </cell>
          <cell r="E849">
            <v>53533950</v>
          </cell>
        </row>
        <row r="850">
          <cell r="A850" t="str">
            <v>393827-DP1</v>
          </cell>
          <cell r="B850" t="str">
            <v>HP ML350 SS G4p SATA No Storage ASIA</v>
          </cell>
          <cell r="C850" t="str">
            <v>LI</v>
          </cell>
          <cell r="D850">
            <v>19499624</v>
          </cell>
          <cell r="E850">
            <v>18738930</v>
          </cell>
        </row>
        <row r="851">
          <cell r="A851" t="str">
            <v>393828-DP1</v>
          </cell>
          <cell r="B851" t="str">
            <v>HP ML350 SS G4p SATA Int Storag ASIA</v>
          </cell>
          <cell r="C851" t="str">
            <v>LI</v>
          </cell>
          <cell r="D851">
            <v>31934520</v>
          </cell>
          <cell r="E851">
            <v>30688740</v>
          </cell>
        </row>
        <row r="853">
          <cell r="A853" t="str">
            <v>375639-001</v>
          </cell>
          <cell r="B853" t="str">
            <v>HP ML370-3.4G Storage Server</v>
          </cell>
          <cell r="C853" t="str">
            <v>LI</v>
          </cell>
          <cell r="D853">
            <v>32306347</v>
          </cell>
          <cell r="E853">
            <v>31046060</v>
          </cell>
        </row>
        <row r="854">
          <cell r="A854" t="str">
            <v>375639-371</v>
          </cell>
          <cell r="B854" t="str">
            <v>HP ML370-3.4G Storage Server AP</v>
          </cell>
          <cell r="C854" t="str">
            <v>LI</v>
          </cell>
          <cell r="D854">
            <v>32306347</v>
          </cell>
          <cell r="E854">
            <v>31046060</v>
          </cell>
        </row>
        <row r="855">
          <cell r="A855" t="str">
            <v>375640-001</v>
          </cell>
          <cell r="B855" t="str">
            <v>HP ML370-3.4G HPM Storage Server</v>
          </cell>
          <cell r="C855" t="str">
            <v>LI</v>
          </cell>
          <cell r="D855">
            <v>45411753</v>
          </cell>
          <cell r="E855">
            <v>43640220</v>
          </cell>
        </row>
        <row r="856">
          <cell r="A856" t="str">
            <v>381862-001</v>
          </cell>
          <cell r="B856" t="str">
            <v>HP ML370 1.2 TB Storage Server US</v>
          </cell>
          <cell r="C856" t="str">
            <v>LI</v>
          </cell>
          <cell r="D856">
            <v>60644500</v>
          </cell>
          <cell r="E856">
            <v>58278730</v>
          </cell>
        </row>
        <row r="857">
          <cell r="A857" t="str">
            <v>381862-371</v>
          </cell>
          <cell r="B857" t="str">
            <v>HP ML370 1.2 TB Storage Server A/P</v>
          </cell>
          <cell r="C857" t="str">
            <v>LI</v>
          </cell>
          <cell r="D857">
            <v>60644500</v>
          </cell>
          <cell r="E857">
            <v>58278730</v>
          </cell>
        </row>
        <row r="859">
          <cell r="A859" t="str">
            <v>383719-B21</v>
          </cell>
          <cell r="B859" t="str">
            <v>HP Proliant DL585 Storage Server</v>
          </cell>
          <cell r="C859" t="str">
            <v>LI</v>
          </cell>
          <cell r="D859">
            <v>102234351</v>
          </cell>
          <cell r="E859">
            <v>98246140</v>
          </cell>
        </row>
        <row r="860">
          <cell r="A860" t="str">
            <v>393973-B21</v>
          </cell>
          <cell r="B860" t="str">
            <v>HP ProLiant DL585 Dual Core Storage</v>
          </cell>
          <cell r="C860" t="str">
            <v>LI</v>
          </cell>
          <cell r="D860">
            <v>126842035</v>
          </cell>
          <cell r="E860">
            <v>121893900</v>
          </cell>
        </row>
        <row r="862">
          <cell r="A862" t="str">
            <v>331474-B21</v>
          </cell>
          <cell r="B862" t="str">
            <v>StorageWorks NAS Cluster Kit ALL</v>
          </cell>
          <cell r="C862" t="str">
            <v>LI</v>
          </cell>
          <cell r="D862">
            <v>15238843</v>
          </cell>
          <cell r="E862">
            <v>14644370</v>
          </cell>
        </row>
        <row r="863">
          <cell r="A863" t="str">
            <v>350330-B21</v>
          </cell>
          <cell r="B863" t="str">
            <v>Kit Upgrd WIN Srv 2K/NAS WSS 2K 3/NAS</v>
          </cell>
          <cell r="C863" t="str">
            <v>LI</v>
          </cell>
          <cell r="D863">
            <v>6089442</v>
          </cell>
          <cell r="E863">
            <v>5851890</v>
          </cell>
        </row>
        <row r="864">
          <cell r="A864" t="str">
            <v>351784-B21</v>
          </cell>
          <cell r="B864" t="str">
            <v>Upgrd Kit NAS 4000s/9000s WSS ALL</v>
          </cell>
          <cell r="C864" t="str">
            <v>LI</v>
          </cell>
          <cell r="D864">
            <v>7918103</v>
          </cell>
          <cell r="E864">
            <v>7609214</v>
          </cell>
        </row>
        <row r="865">
          <cell r="A865" t="str">
            <v>377385-B21</v>
          </cell>
          <cell r="B865" t="str">
            <v>HP Proliant ML110 Stor Serv Prnt Upgrade</v>
          </cell>
          <cell r="C865" t="str">
            <v>LI</v>
          </cell>
          <cell r="D865">
            <v>2742992</v>
          </cell>
          <cell r="E865">
            <v>2635986</v>
          </cell>
        </row>
        <row r="866">
          <cell r="A866" t="str">
            <v>T3669A</v>
          </cell>
          <cell r="B866" t="str">
            <v>HP, iSCSI Feature Pack v2</v>
          </cell>
          <cell r="C866" t="str">
            <v>LI</v>
          </cell>
          <cell r="D866">
            <v>12309153</v>
          </cell>
          <cell r="E866">
            <v>11926070</v>
          </cell>
        </row>
        <row r="867">
          <cell r="A867" t="str">
            <v>T3670A</v>
          </cell>
          <cell r="B867" t="str">
            <v>HP, iSCSI Feature Pack Gateway</v>
          </cell>
          <cell r="C867" t="str">
            <v>LI</v>
          </cell>
          <cell r="D867">
            <v>16024891</v>
          </cell>
          <cell r="E867">
            <v>15535040</v>
          </cell>
        </row>
        <row r="868">
          <cell r="A868" t="str">
            <v>T3671A</v>
          </cell>
          <cell r="B868" t="str">
            <v>HP, iSCSI Snapshots</v>
          </cell>
          <cell r="C868" t="str">
            <v>LI</v>
          </cell>
          <cell r="D868">
            <v>18528486</v>
          </cell>
          <cell r="E868">
            <v>17983710</v>
          </cell>
        </row>
        <row r="869">
          <cell r="A869" t="str">
            <v>T3672A</v>
          </cell>
          <cell r="B869" t="str">
            <v>HP, iSCSI Snapshots for Gateway</v>
          </cell>
          <cell r="C869" t="str">
            <v>LI</v>
          </cell>
          <cell r="D869">
            <v>24111958</v>
          </cell>
          <cell r="E869">
            <v>23413090</v>
          </cell>
        </row>
        <row r="870">
          <cell r="A870" t="str">
            <v>T3673A</v>
          </cell>
          <cell r="B870" t="str">
            <v>HP, iSCSI Clustering for Gateway</v>
          </cell>
          <cell r="C870" t="str">
            <v>LI</v>
          </cell>
          <cell r="D870">
            <v>24082557</v>
          </cell>
          <cell r="E870">
            <v>23365620</v>
          </cell>
        </row>
        <row r="871">
          <cell r="A871" t="str">
            <v>T3674A</v>
          </cell>
          <cell r="B871" t="str">
            <v>HP, iSCSI Backup Enabler</v>
          </cell>
          <cell r="C871" t="str">
            <v>LI</v>
          </cell>
          <cell r="D871">
            <v>9258676</v>
          </cell>
          <cell r="E871">
            <v>8992827</v>
          </cell>
        </row>
        <row r="872">
          <cell r="A872" t="str">
            <v>T3675A</v>
          </cell>
          <cell r="B872" t="str">
            <v>HP, iSCSI Backup Enabler for Gateway</v>
          </cell>
          <cell r="C872" t="str">
            <v>LI</v>
          </cell>
          <cell r="D872">
            <v>12363313</v>
          </cell>
          <cell r="E872">
            <v>12013530</v>
          </cell>
        </row>
        <row r="873">
          <cell r="A873" t="str">
            <v>T4257A</v>
          </cell>
          <cell r="B873" t="str">
            <v>HP iSCSI Replication (Stand Alone Ed.)</v>
          </cell>
          <cell r="C873" t="str">
            <v>LI</v>
          </cell>
          <cell r="D873">
            <v>29671173</v>
          </cell>
          <cell r="E873">
            <v>28754490</v>
          </cell>
        </row>
        <row r="874">
          <cell r="A874" t="str">
            <v>T4258A</v>
          </cell>
          <cell r="B874" t="str">
            <v>HP iSCSI Replication (Gateway Ed.)</v>
          </cell>
          <cell r="C874" t="str">
            <v>LI</v>
          </cell>
          <cell r="D874">
            <v>38541012</v>
          </cell>
          <cell r="E874">
            <v>37363480</v>
          </cell>
        </row>
        <row r="875">
          <cell r="A875" t="str">
            <v>T3696A</v>
          </cell>
          <cell r="B875" t="str">
            <v>HP ProLiant Storage Server iSCSI pack</v>
          </cell>
          <cell r="C875" t="str">
            <v>LI</v>
          </cell>
          <cell r="D875">
            <v>7092146</v>
          </cell>
          <cell r="E875">
            <v>6913090</v>
          </cell>
        </row>
        <row r="877">
          <cell r="A877" t="str">
            <v>StorageWorks - MSA1000 &amp; MSA1500</v>
          </cell>
        </row>
        <row r="878">
          <cell r="A878" t="str">
            <v>MSA1000</v>
          </cell>
        </row>
        <row r="879">
          <cell r="A879" t="str">
            <v>201723-B22</v>
          </cell>
          <cell r="B879" t="str">
            <v>Modular SAN Array 1000</v>
          </cell>
          <cell r="C879" t="str">
            <v>1Y</v>
          </cell>
          <cell r="D879">
            <v>37757735</v>
          </cell>
          <cell r="E879">
            <v>36284790</v>
          </cell>
        </row>
        <row r="880">
          <cell r="A880" t="str">
            <v>218231-B22</v>
          </cell>
          <cell r="B880" t="str">
            <v>HP MSA1000/1500 Controller 256 Cache All</v>
          </cell>
          <cell r="C880" t="str">
            <v>1Y</v>
          </cell>
          <cell r="D880">
            <v>16349549</v>
          </cell>
          <cell r="E880">
            <v>15711750</v>
          </cell>
        </row>
        <row r="881">
          <cell r="A881" t="str">
            <v>286763-B21</v>
          </cell>
          <cell r="B881" t="str">
            <v>MSA1000 Embedded 3-port Hub ALL</v>
          </cell>
          <cell r="C881" t="str">
            <v>1Y</v>
          </cell>
          <cell r="D881">
            <v>3641013</v>
          </cell>
          <cell r="E881">
            <v>3498975</v>
          </cell>
        </row>
        <row r="882">
          <cell r="A882" t="str">
            <v>218960-B21</v>
          </cell>
          <cell r="B882" t="str">
            <v>MSA 1000 Fibre Channel I/O Module</v>
          </cell>
          <cell r="C882" t="str">
            <v>1Y</v>
          </cell>
          <cell r="D882">
            <v>1523884</v>
          </cell>
          <cell r="E882">
            <v>1464437</v>
          </cell>
        </row>
        <row r="884">
          <cell r="A884" t="str">
            <v>AE335A</v>
          </cell>
          <cell r="B884" t="str">
            <v>MSA1000 1TB Bundle(146GB*7Ea)</v>
          </cell>
          <cell r="C884" t="str">
            <v>1Y</v>
          </cell>
          <cell r="D884">
            <v>53700000</v>
          </cell>
        </row>
        <row r="885">
          <cell r="A885" t="str">
            <v>AE336A</v>
          </cell>
          <cell r="B885" t="str">
            <v>MSA1000 2TB Bundle(146GB*14Ea)</v>
          </cell>
          <cell r="C885" t="str">
            <v>1Y</v>
          </cell>
          <cell r="D885">
            <v>71589000</v>
          </cell>
        </row>
        <row r="887">
          <cell r="A887" t="str">
            <v>353803-B22</v>
          </cell>
          <cell r="B887" t="str">
            <v>MSA1000 SAN Starter kit</v>
          </cell>
          <cell r="C887" t="str">
            <v>1Y</v>
          </cell>
          <cell r="D887">
            <v>60549003</v>
          </cell>
          <cell r="E887">
            <v>58186960</v>
          </cell>
        </row>
        <row r="888">
          <cell r="A888" t="str">
            <v>353804-B21</v>
          </cell>
          <cell r="B888" t="str">
            <v>MSA1000 Windows High Availability Kit</v>
          </cell>
          <cell r="C888" t="str">
            <v>1Y</v>
          </cell>
          <cell r="D888">
            <v>51938695</v>
          </cell>
          <cell r="E888">
            <v>51938700</v>
          </cell>
        </row>
        <row r="889">
          <cell r="A889" t="str">
            <v>353805-B21</v>
          </cell>
          <cell r="B889" t="str">
            <v>MSA1000 Linux High Availability Kit</v>
          </cell>
          <cell r="C889" t="str">
            <v>1Y</v>
          </cell>
          <cell r="D889">
            <v>51938695</v>
          </cell>
          <cell r="E889">
            <v>51938700</v>
          </cell>
        </row>
        <row r="890">
          <cell r="A890" t="str">
            <v>397079-B21</v>
          </cell>
          <cell r="B890" t="str">
            <v>HP MSA1000 SAN Starter Kit HA Bundle</v>
          </cell>
          <cell r="C890" t="str">
            <v>1Y</v>
          </cell>
          <cell r="D890">
            <v>38584751</v>
          </cell>
          <cell r="E890">
            <v>37079540</v>
          </cell>
        </row>
        <row r="892">
          <cell r="A892" t="str">
            <v>A7450A</v>
          </cell>
          <cell r="B892" t="str">
            <v>HP MSA1000 Small Business SAN Kit</v>
          </cell>
          <cell r="C892" t="str">
            <v>1Y</v>
          </cell>
          <cell r="D892">
            <v>47221962</v>
          </cell>
          <cell r="E892">
            <v>45379810</v>
          </cell>
        </row>
        <row r="893">
          <cell r="A893" t="str">
            <v>A7452A</v>
          </cell>
          <cell r="B893" t="str">
            <v>HP MSA1000 Small Business HA Upgrade Kit</v>
          </cell>
          <cell r="C893" t="str">
            <v>1Y</v>
          </cell>
          <cell r="D893">
            <v>35415291</v>
          </cell>
          <cell r="E893">
            <v>34033720</v>
          </cell>
        </row>
        <row r="895">
          <cell r="A895" t="str">
            <v>MSA1500</v>
          </cell>
        </row>
        <row r="896">
          <cell r="A896" t="str">
            <v>AA986A</v>
          </cell>
          <cell r="B896" t="str">
            <v>MSA1500 controller shelf</v>
          </cell>
          <cell r="C896" t="str">
            <v>1Y</v>
          </cell>
          <cell r="D896">
            <v>42480403</v>
          </cell>
          <cell r="E896">
            <v>40823220</v>
          </cell>
        </row>
        <row r="897">
          <cell r="A897" t="str">
            <v>AA987A</v>
          </cell>
          <cell r="B897" t="str">
            <v>MSA 1500 Fibre Channel I/O Module</v>
          </cell>
          <cell r="C897" t="str">
            <v>1Y</v>
          </cell>
          <cell r="D897">
            <v>1523884</v>
          </cell>
          <cell r="E897">
            <v>1464437</v>
          </cell>
        </row>
        <row r="898">
          <cell r="A898" t="str">
            <v>AA988A</v>
          </cell>
          <cell r="B898" t="str">
            <v>MSA 1500 Dual Channel SCSI I/O Module</v>
          </cell>
          <cell r="C898" t="str">
            <v>1Y</v>
          </cell>
          <cell r="D898">
            <v>2133438</v>
          </cell>
          <cell r="E898">
            <v>2050212</v>
          </cell>
        </row>
        <row r="899">
          <cell r="A899" t="str">
            <v>AD509A</v>
          </cell>
          <cell r="B899" t="str">
            <v>MSA1500 cs w/Serial ATA enclosure(MSA1500+MSA20)</v>
          </cell>
          <cell r="C899" t="str">
            <v>1Y</v>
          </cell>
          <cell r="D899">
            <v>47203072</v>
          </cell>
          <cell r="E899">
            <v>45361660</v>
          </cell>
        </row>
        <row r="900">
          <cell r="A900" t="str">
            <v>AD510A</v>
          </cell>
          <cell r="B900" t="str">
            <v>MSA1500 cs w/SCSI enclosure(MSA1500+MSA30)</v>
          </cell>
          <cell r="C900" t="str">
            <v>1Y</v>
          </cell>
          <cell r="D900">
            <v>47203072</v>
          </cell>
          <cell r="E900">
            <v>45361660</v>
          </cell>
        </row>
        <row r="901">
          <cell r="A901" t="str">
            <v>AD511A</v>
          </cell>
          <cell r="B901" t="str">
            <v>MSA1500 Upgrade Controller Shelf</v>
          </cell>
          <cell r="C901" t="str">
            <v>1Y</v>
          </cell>
          <cell r="D901">
            <v>20298139</v>
          </cell>
          <cell r="E901">
            <v>19506300</v>
          </cell>
        </row>
        <row r="902">
          <cell r="A902" t="str">
            <v>A7536A</v>
          </cell>
          <cell r="B902" t="str">
            <v>HP StorageWorks MSA1500 SATA Startr Kit</v>
          </cell>
          <cell r="C902" t="str">
            <v>1Y</v>
          </cell>
          <cell r="D902">
            <v>60139541</v>
          </cell>
          <cell r="E902">
            <v>60139540</v>
          </cell>
        </row>
        <row r="903">
          <cell r="A903" t="str">
            <v>AE326A</v>
          </cell>
          <cell r="B903" t="str">
            <v>HP MSA1500 SAN SATA Starter Kit</v>
          </cell>
          <cell r="C903" t="str">
            <v>1Y</v>
          </cell>
          <cell r="D903">
            <v>62580849</v>
          </cell>
          <cell r="E903">
            <v>60139540</v>
          </cell>
        </row>
        <row r="904">
          <cell r="A904" t="str">
            <v>A7564A</v>
          </cell>
          <cell r="B904" t="str">
            <v>HP StorageWorks MSA1500 SCSI Starter Kit</v>
          </cell>
          <cell r="C904" t="str">
            <v>1Y</v>
          </cell>
          <cell r="D904">
            <v>60139541</v>
          </cell>
          <cell r="E904">
            <v>60139540</v>
          </cell>
        </row>
        <row r="905">
          <cell r="A905" t="str">
            <v>AE327A</v>
          </cell>
          <cell r="B905" t="str">
            <v>HP MSA1500 SAN SCSI Starter Kit</v>
          </cell>
          <cell r="C905" t="str">
            <v>1Y</v>
          </cell>
          <cell r="D905">
            <v>62580849</v>
          </cell>
          <cell r="E905">
            <v>60139540</v>
          </cell>
        </row>
        <row r="906">
          <cell r="A906" t="str">
            <v>A7565A</v>
          </cell>
          <cell r="B906" t="str">
            <v>MSA1500 High Availability Starter Upg Kit</v>
          </cell>
          <cell r="C906" t="str">
            <v>1Y</v>
          </cell>
          <cell r="D906">
            <v>44518881</v>
          </cell>
          <cell r="E906">
            <v>44518880</v>
          </cell>
        </row>
        <row r="907">
          <cell r="A907" t="str">
            <v>AE328A</v>
          </cell>
          <cell r="B907" t="str">
            <v>HP MSA1500 HA Starter Upgrade Kit</v>
          </cell>
          <cell r="C907" t="str">
            <v>1Y</v>
          </cell>
          <cell r="D907">
            <v>46326083</v>
          </cell>
          <cell r="E907">
            <v>44518880</v>
          </cell>
        </row>
        <row r="909">
          <cell r="A909" t="str">
            <v>MSA Options Others</v>
          </cell>
        </row>
        <row r="910">
          <cell r="A910" t="str">
            <v>150214-B21</v>
          </cell>
          <cell r="B910" t="str">
            <v>SW 4000 39FT CABLE ALL</v>
          </cell>
          <cell r="C910" t="str">
            <v>1Y</v>
          </cell>
          <cell r="D910">
            <v>832000</v>
          </cell>
        </row>
        <row r="911">
          <cell r="A911" t="str">
            <v>338296-B21</v>
          </cell>
          <cell r="B911" t="str">
            <v>Power Supply 499 Watts</v>
          </cell>
          <cell r="C911" t="str">
            <v>1Y</v>
          </cell>
          <cell r="D911">
            <v>1080000</v>
          </cell>
        </row>
        <row r="913">
          <cell r="A913" t="str">
            <v>StorageWorks - Network Infrastructure</v>
          </cell>
        </row>
        <row r="914">
          <cell r="A914" t="str">
            <v>FC HBAs</v>
          </cell>
        </row>
        <row r="915">
          <cell r="A915" t="str">
            <v>A7523A</v>
          </cell>
          <cell r="B915" t="str">
            <v>HP Q200 Fibre Channel HBA (MSA1000 전용)</v>
          </cell>
          <cell r="C915" t="str">
            <v>1Y</v>
          </cell>
          <cell r="D915">
            <v>3322342</v>
          </cell>
          <cell r="E915">
            <v>3192736</v>
          </cell>
        </row>
        <row r="916">
          <cell r="A916" t="str">
            <v>281541-B21</v>
          </cell>
          <cell r="B916" t="str">
            <v>FCA2214 2Gb FC HBA for Linux and Windows</v>
          </cell>
          <cell r="C916" t="str">
            <v>1Y</v>
          </cell>
          <cell r="D916">
            <v>9604590</v>
          </cell>
          <cell r="E916">
            <v>9229910</v>
          </cell>
        </row>
        <row r="917">
          <cell r="A917" t="str">
            <v>305573-B21</v>
          </cell>
          <cell r="B917" t="str">
            <v>FCA2404 PCIx 2GB FC HBA for Win</v>
          </cell>
          <cell r="C917" t="str">
            <v>1Y</v>
          </cell>
          <cell r="D917">
            <v>8997711</v>
          </cell>
          <cell r="E917">
            <v>9113523</v>
          </cell>
        </row>
        <row r="918">
          <cell r="A918" t="str">
            <v>321835-B21</v>
          </cell>
          <cell r="B918" t="str">
            <v>2GB Dual Channel PCIx FC HBA, for Win &amp; Linux</v>
          </cell>
          <cell r="C918" t="str">
            <v>1Y</v>
          </cell>
          <cell r="D918">
            <v>15101556</v>
          </cell>
          <cell r="E918">
            <v>14512440</v>
          </cell>
        </row>
        <row r="919">
          <cell r="A919" t="str">
            <v>323264-B21</v>
          </cell>
          <cell r="B919" t="str">
            <v>FCA2404DC 2GB Dual Channel PCI-X for Win</v>
          </cell>
          <cell r="C919" t="str">
            <v>1Y</v>
          </cell>
          <cell r="D919">
            <v>14512438</v>
          </cell>
          <cell r="E919">
            <v>14699231</v>
          </cell>
        </row>
        <row r="920">
          <cell r="A920" t="str">
            <v>A7387A</v>
          </cell>
          <cell r="B920" t="str">
            <v>2GB PCI-X 64 BIT 133Mhz Dual Channel, for Win</v>
          </cell>
          <cell r="C920" t="str">
            <v>1Y</v>
          </cell>
          <cell r="D920">
            <v>14799525</v>
          </cell>
          <cell r="E920">
            <v>14222190</v>
          </cell>
        </row>
        <row r="921">
          <cell r="A921" t="str">
            <v>A7388A</v>
          </cell>
          <cell r="B921" t="str">
            <v>PCI-X 64 bit 133mhz 2GB for Win</v>
          </cell>
          <cell r="C921" t="str">
            <v>1Y</v>
          </cell>
          <cell r="D921">
            <v>9181746</v>
          </cell>
          <cell r="E921">
            <v>8823562</v>
          </cell>
        </row>
        <row r="922">
          <cell r="A922" t="str">
            <v>A7539A</v>
          </cell>
          <cell r="B922" t="str">
            <v>HP 2gb PCI-FC IBM/AIX HBA</v>
          </cell>
          <cell r="C922" t="str">
            <v>1Y</v>
          </cell>
          <cell r="D922">
            <v>22954366</v>
          </cell>
          <cell r="E922">
            <v>22058900</v>
          </cell>
        </row>
        <row r="923">
          <cell r="A923" t="str">
            <v>AE311A</v>
          </cell>
          <cell r="B923" t="str">
            <v>HP FC1142SR 4Gb PCI-E HBA</v>
          </cell>
          <cell r="C923" t="str">
            <v>1Y</v>
          </cell>
          <cell r="D923">
            <v>8607887</v>
          </cell>
        </row>
        <row r="924">
          <cell r="A924" t="str">
            <v>AE312A</v>
          </cell>
          <cell r="B924" t="str">
            <v>HP FC1242SR 4Gb PCI-E DC HBA</v>
          </cell>
          <cell r="C924" t="str">
            <v>1Y</v>
          </cell>
          <cell r="D924">
            <v>13289370</v>
          </cell>
        </row>
        <row r="925">
          <cell r="A925" t="str">
            <v>A8002A</v>
          </cell>
          <cell r="B925" t="str">
            <v>FC2142SR 4GB PCI-E HBA, Win &amp; Linux</v>
          </cell>
          <cell r="C925" t="str">
            <v>1Y</v>
          </cell>
          <cell r="D925">
            <v>8607887</v>
          </cell>
          <cell r="E925">
            <v>8272089</v>
          </cell>
        </row>
        <row r="926">
          <cell r="A926" t="str">
            <v>A8003A</v>
          </cell>
          <cell r="B926" t="str">
            <v>FC2242SR 4GB PCI-E HBA, Dual Channel, Win &amp; Linux</v>
          </cell>
          <cell r="C926" t="str">
            <v>1Y</v>
          </cell>
          <cell r="D926">
            <v>13289370</v>
          </cell>
          <cell r="E926">
            <v>12770950</v>
          </cell>
        </row>
        <row r="928">
          <cell r="A928" t="str">
            <v>Cables &amp; Transceivers</v>
          </cell>
        </row>
        <row r="929">
          <cell r="A929" t="str">
            <v>164604-B21</v>
          </cell>
          <cell r="B929" t="str">
            <v>24FT SCSI CABLE ALL ALL</v>
          </cell>
          <cell r="C929" t="str">
            <v>1Y</v>
          </cell>
          <cell r="D929">
            <v>708000</v>
          </cell>
        </row>
        <row r="930">
          <cell r="A930" t="str">
            <v>221470-B21</v>
          </cell>
          <cell r="B930" t="str">
            <v>2Gb SFF-SW Trncvr Kit ALL</v>
          </cell>
          <cell r="C930" t="str">
            <v>1Y</v>
          </cell>
          <cell r="D930">
            <v>1677453</v>
          </cell>
          <cell r="E930">
            <v>1612015</v>
          </cell>
        </row>
        <row r="931">
          <cell r="A931" t="str">
            <v>221691-B21</v>
          </cell>
          <cell r="B931" t="str">
            <v>2m SW LC/SC FC Cable ALL</v>
          </cell>
          <cell r="C931" t="str">
            <v>1Y</v>
          </cell>
          <cell r="D931">
            <v>465128</v>
          </cell>
          <cell r="E931">
            <v>446983</v>
          </cell>
        </row>
        <row r="932">
          <cell r="A932" t="str">
            <v>221691-B22</v>
          </cell>
          <cell r="B932" t="str">
            <v>5m SW LC/SC FC Cable ALL</v>
          </cell>
          <cell r="C932" t="str">
            <v>1Y</v>
          </cell>
          <cell r="D932">
            <v>495331</v>
          </cell>
          <cell r="E932">
            <v>476008</v>
          </cell>
        </row>
        <row r="933">
          <cell r="A933" t="str">
            <v>221691-B23</v>
          </cell>
          <cell r="B933" t="str">
            <v>15m SW LC/SC FC Cable ALL</v>
          </cell>
          <cell r="C933" t="str">
            <v>1Y</v>
          </cell>
          <cell r="D933">
            <v>622184</v>
          </cell>
          <cell r="E933">
            <v>597912</v>
          </cell>
        </row>
        <row r="934">
          <cell r="A934" t="str">
            <v>221691-B26</v>
          </cell>
          <cell r="B934" t="str">
            <v>F/C cable,LC-SC, SW,30M ALL</v>
          </cell>
          <cell r="C934" t="str">
            <v>1Y</v>
          </cell>
          <cell r="D934">
            <v>809443</v>
          </cell>
          <cell r="E934">
            <v>777867</v>
          </cell>
        </row>
        <row r="935">
          <cell r="A935" t="str">
            <v>221691-B27</v>
          </cell>
          <cell r="B935" t="str">
            <v>F/C cable,LC-SC, SW,50M ALL</v>
          </cell>
          <cell r="C935" t="str">
            <v>1Y</v>
          </cell>
          <cell r="D935">
            <v>1159800</v>
          </cell>
          <cell r="E935">
            <v>1114555</v>
          </cell>
        </row>
        <row r="936">
          <cell r="A936" t="str">
            <v>221692-B21</v>
          </cell>
          <cell r="B936" t="str">
            <v>Storage Works LC/LC 2m Cable</v>
          </cell>
          <cell r="C936" t="str">
            <v>1Y</v>
          </cell>
          <cell r="D936">
            <v>465128</v>
          </cell>
          <cell r="E936">
            <v>446983</v>
          </cell>
        </row>
        <row r="937">
          <cell r="A937" t="str">
            <v>221692-B22</v>
          </cell>
          <cell r="B937" t="str">
            <v>5m SW LC/LC FC Cable ALL</v>
          </cell>
          <cell r="C937" t="str">
            <v>1Y</v>
          </cell>
          <cell r="D937">
            <v>495331</v>
          </cell>
          <cell r="E937">
            <v>476008</v>
          </cell>
        </row>
        <row r="938">
          <cell r="A938" t="str">
            <v>221692-B23</v>
          </cell>
          <cell r="B938" t="str">
            <v>Storage Works LC/LC 15m Cable</v>
          </cell>
          <cell r="C938" t="str">
            <v>1Y</v>
          </cell>
          <cell r="D938">
            <v>622184</v>
          </cell>
          <cell r="E938">
            <v>597912</v>
          </cell>
        </row>
        <row r="939">
          <cell r="A939" t="str">
            <v>221692-B26</v>
          </cell>
          <cell r="B939" t="str">
            <v>F/C cable,LC-LC, SW,30M ALL</v>
          </cell>
          <cell r="C939" t="str">
            <v>1Y</v>
          </cell>
          <cell r="D939">
            <v>809443</v>
          </cell>
          <cell r="E939">
            <v>777867</v>
          </cell>
        </row>
        <row r="940">
          <cell r="A940" t="str">
            <v>221692-B27</v>
          </cell>
          <cell r="B940" t="str">
            <v>F/C cable,LC-LC, SW,50M ALL</v>
          </cell>
          <cell r="C940" t="str">
            <v>1Y</v>
          </cell>
          <cell r="D940">
            <v>1159800</v>
          </cell>
          <cell r="E940">
            <v>1114555</v>
          </cell>
        </row>
        <row r="941">
          <cell r="A941" t="str">
            <v>234457-B22</v>
          </cell>
          <cell r="B941" t="str">
            <v>FC Cable, SC-SC, SW 5m ALL</v>
          </cell>
          <cell r="C941" t="str">
            <v>1Y</v>
          </cell>
          <cell r="D941">
            <v>688631</v>
          </cell>
          <cell r="E941">
            <v>661767</v>
          </cell>
        </row>
        <row r="942">
          <cell r="A942" t="str">
            <v>234457-B23</v>
          </cell>
          <cell r="B942" t="str">
            <v>FC Cable, SC-SC, SW 15m ALL</v>
          </cell>
          <cell r="C942" t="str">
            <v>1Y</v>
          </cell>
          <cell r="D942">
            <v>1032946</v>
          </cell>
          <cell r="E942">
            <v>992651</v>
          </cell>
        </row>
        <row r="943">
          <cell r="A943" t="str">
            <v>234457-B24</v>
          </cell>
          <cell r="B943" t="str">
            <v>FC Cable, SC-SC, SW 30m ALL</v>
          </cell>
          <cell r="C943" t="str">
            <v>1Y</v>
          </cell>
          <cell r="D943">
            <v>1715537</v>
          </cell>
          <cell r="E943">
            <v>1648613</v>
          </cell>
        </row>
        <row r="944">
          <cell r="A944" t="str">
            <v>234457-B25</v>
          </cell>
          <cell r="B944" t="str">
            <v>FC Cable, SC-SC, SW 50M ALL</v>
          </cell>
          <cell r="C944" t="str">
            <v>1Y</v>
          </cell>
          <cell r="D944">
            <v>2059852</v>
          </cell>
          <cell r="E944">
            <v>1979496</v>
          </cell>
        </row>
        <row r="945">
          <cell r="A945" t="str">
            <v>300835-B21</v>
          </cell>
          <cell r="B945" t="str">
            <v>10Km LD Opti Tran  ALL</v>
          </cell>
          <cell r="C945" t="str">
            <v>1Y</v>
          </cell>
          <cell r="D945">
            <v>2743354</v>
          </cell>
          <cell r="E945">
            <v>2636335</v>
          </cell>
        </row>
        <row r="946">
          <cell r="A946" t="str">
            <v>300836-B21</v>
          </cell>
          <cell r="B946" t="str">
            <v>35Km ExtRch Opti Trankit ALL</v>
          </cell>
          <cell r="C946" t="str">
            <v>1Y</v>
          </cell>
          <cell r="D946">
            <v>7781233</v>
          </cell>
          <cell r="E946">
            <v>7477684</v>
          </cell>
        </row>
        <row r="947">
          <cell r="A947" t="str">
            <v>328215-001</v>
          </cell>
          <cell r="B947" t="str">
            <v>SCSI, Diff. Cable/ 5m US</v>
          </cell>
          <cell r="C947" t="str">
            <v>1Y</v>
          </cell>
          <cell r="D947">
            <v>416803</v>
          </cell>
          <cell r="E947">
            <v>400543</v>
          </cell>
        </row>
        <row r="948">
          <cell r="A948" t="str">
            <v>328215-002</v>
          </cell>
          <cell r="B948" t="str">
            <v>SCSI Diff. Cable/ 10m US</v>
          </cell>
          <cell r="C948" t="str">
            <v>1Y</v>
          </cell>
          <cell r="D948">
            <v>708000</v>
          </cell>
          <cell r="E948">
            <v>0</v>
          </cell>
        </row>
        <row r="949">
          <cell r="A949" t="str">
            <v>328215-003</v>
          </cell>
          <cell r="B949" t="str">
            <v>SCSI Diff. Cable/ 15m US</v>
          </cell>
          <cell r="C949" t="str">
            <v>1Y</v>
          </cell>
          <cell r="D949">
            <v>785281</v>
          </cell>
          <cell r="E949">
            <v>754647</v>
          </cell>
        </row>
        <row r="950">
          <cell r="A950" t="str">
            <v>328215-004</v>
          </cell>
          <cell r="B950" t="str">
            <v>SCSI Diff. Cable/ 20m US</v>
          </cell>
          <cell r="C950" t="str">
            <v>1Y</v>
          </cell>
          <cell r="D950">
            <v>1123000</v>
          </cell>
          <cell r="E950">
            <v>0</v>
          </cell>
        </row>
        <row r="951">
          <cell r="A951" t="str">
            <v>341174-B21</v>
          </cell>
          <cell r="B951" t="str">
            <v>Cable 6ft Ext VHDCI/VHDCI</v>
          </cell>
          <cell r="C951" t="str">
            <v>1Y</v>
          </cell>
          <cell r="D951">
            <v>344315</v>
          </cell>
          <cell r="E951">
            <v>330884</v>
          </cell>
        </row>
        <row r="952">
          <cell r="A952" t="str">
            <v>341175-B21</v>
          </cell>
          <cell r="B952" t="str">
            <v>VHDCI/VHDCI 12ft Ext All</v>
          </cell>
          <cell r="C952" t="str">
            <v>1Y</v>
          </cell>
          <cell r="D952">
            <v>519494</v>
          </cell>
          <cell r="E952">
            <v>499228</v>
          </cell>
        </row>
        <row r="953">
          <cell r="A953" t="str">
            <v>341176-B21</v>
          </cell>
          <cell r="B953" t="str">
            <v>Cable Offset 6ft Ext VHDCI/WIDE</v>
          </cell>
          <cell r="C953" t="str">
            <v>1Y</v>
          </cell>
          <cell r="D953">
            <v>344315</v>
          </cell>
          <cell r="E953">
            <v>330884</v>
          </cell>
        </row>
        <row r="954">
          <cell r="A954" t="str">
            <v>341177-B21</v>
          </cell>
          <cell r="B954" t="str">
            <v>Cable Offset 12ft Ext VHDCI/WIDE</v>
          </cell>
          <cell r="C954" t="str">
            <v>1Y</v>
          </cell>
          <cell r="D954">
            <v>519494</v>
          </cell>
          <cell r="E954">
            <v>499228</v>
          </cell>
        </row>
        <row r="955">
          <cell r="A955" t="str">
            <v>400982-002</v>
          </cell>
          <cell r="B955" t="str">
            <v>VHDCI 2.0M SHLD CBL US</v>
          </cell>
          <cell r="C955" t="str">
            <v>1Y</v>
          </cell>
          <cell r="D955">
            <v>734000</v>
          </cell>
          <cell r="E955">
            <v>0</v>
          </cell>
        </row>
        <row r="956">
          <cell r="A956" t="str">
            <v>400983-005</v>
          </cell>
          <cell r="B956" t="str">
            <v>VHDCI 5.0M SHLD CBL US</v>
          </cell>
          <cell r="C956" t="str">
            <v>1Y</v>
          </cell>
          <cell r="D956">
            <v>923000</v>
          </cell>
          <cell r="E956">
            <v>0</v>
          </cell>
        </row>
        <row r="957">
          <cell r="A957" t="str">
            <v>A6515A</v>
          </cell>
          <cell r="B957" t="str">
            <v>HP 2Gb Short Wave Transceiver</v>
          </cell>
          <cell r="C957" t="str">
            <v>1Y</v>
          </cell>
          <cell r="D957">
            <v>1677453</v>
          </cell>
          <cell r="E957">
            <v>1612015</v>
          </cell>
        </row>
        <row r="958">
          <cell r="A958" t="str">
            <v>A6516A</v>
          </cell>
          <cell r="B958" t="str">
            <v>HP 2Gb Long Wave  Transceiver</v>
          </cell>
          <cell r="C958" t="str">
            <v>1Y</v>
          </cell>
          <cell r="D958">
            <v>3082266</v>
          </cell>
          <cell r="E958">
            <v>2962025</v>
          </cell>
        </row>
        <row r="959">
          <cell r="A959" t="str">
            <v>A7446A</v>
          </cell>
          <cell r="B959" t="str">
            <v>HP StorageWorks 4Gb SW SnglPK SFP Transceiver</v>
          </cell>
          <cell r="C959" t="str">
            <v>1Y</v>
          </cell>
          <cell r="D959">
            <v>911398</v>
          </cell>
          <cell r="E959">
            <v>875844</v>
          </cell>
        </row>
        <row r="960">
          <cell r="A960" t="str">
            <v>A7428A</v>
          </cell>
          <cell r="B960" t="str">
            <v>Transceiver, SFF Pluggable Short Wave</v>
          </cell>
          <cell r="C960" t="str">
            <v>1Y</v>
          </cell>
          <cell r="D960">
            <v>1373967</v>
          </cell>
          <cell r="E960">
            <v>1320368</v>
          </cell>
        </row>
        <row r="961">
          <cell r="A961" t="str">
            <v>A7429A</v>
          </cell>
          <cell r="B961" t="str">
            <v>Transceiver, SFF Pluggable Long Wave</v>
          </cell>
          <cell r="C961" t="str">
            <v>1Y</v>
          </cell>
          <cell r="D961">
            <v>5569146</v>
          </cell>
          <cell r="E961">
            <v>5351891</v>
          </cell>
        </row>
        <row r="962">
          <cell r="A962" t="str">
            <v>A7485A</v>
          </cell>
          <cell r="B962" t="str">
            <v>Fibre Cable LC/SC 1 Meter</v>
          </cell>
          <cell r="C962" t="str">
            <v>1Y</v>
          </cell>
          <cell r="D962">
            <v>942337</v>
          </cell>
          <cell r="E962">
            <v>905576</v>
          </cell>
        </row>
        <row r="963">
          <cell r="A963" t="str">
            <v>A7486A</v>
          </cell>
          <cell r="B963" t="str">
            <v>Fibre Cable LC/SC 5 Meter</v>
          </cell>
          <cell r="C963" t="str">
            <v>1Y</v>
          </cell>
          <cell r="D963">
            <v>1075231</v>
          </cell>
          <cell r="E963">
            <v>1033286</v>
          </cell>
        </row>
        <row r="964">
          <cell r="A964" t="str">
            <v>A7487A</v>
          </cell>
          <cell r="B964" t="str">
            <v>1Gb Ethernet &amp; 1/2Gb FC SW SFP, LC</v>
          </cell>
          <cell r="C964" t="str">
            <v>1Y</v>
          </cell>
          <cell r="D964">
            <v>4556991</v>
          </cell>
          <cell r="E964">
            <v>4379220</v>
          </cell>
        </row>
        <row r="965">
          <cell r="A965" t="str">
            <v>A7488A</v>
          </cell>
          <cell r="B965" t="str">
            <v>1Gb Ethernet &amp; 1/2Gb FC LW SFP, LC</v>
          </cell>
          <cell r="C965" t="str">
            <v>1Y</v>
          </cell>
          <cell r="D965">
            <v>9136881</v>
          </cell>
          <cell r="E965">
            <v>8780447</v>
          </cell>
        </row>
        <row r="967">
          <cell r="A967" t="str">
            <v>M-series FC switch &amp; SW</v>
          </cell>
        </row>
        <row r="968">
          <cell r="A968" t="str">
            <v>348406-B21</v>
          </cell>
          <cell r="B968" t="str">
            <v>HP StorageWorks Edge Switch 2/12</v>
          </cell>
          <cell r="C968" t="str">
            <v>1Y</v>
          </cell>
          <cell r="D968">
            <v>26448866</v>
          </cell>
          <cell r="E968">
            <v>25417080</v>
          </cell>
        </row>
        <row r="969">
          <cell r="A969" t="str">
            <v>348407-B21</v>
          </cell>
          <cell r="B969" t="str">
            <v>Upg Kit, 4 Port 2/12 ALL</v>
          </cell>
          <cell r="C969" t="str">
            <v>1Y</v>
          </cell>
          <cell r="D969">
            <v>2743354</v>
          </cell>
          <cell r="E969">
            <v>2636335</v>
          </cell>
        </row>
        <row r="970">
          <cell r="A970" t="str">
            <v>348408-B21</v>
          </cell>
          <cell r="B970" t="str">
            <v>2/12 E-Port License ALL</v>
          </cell>
          <cell r="C970" t="str">
            <v>1Y</v>
          </cell>
          <cell r="D970">
            <v>9155200</v>
          </cell>
          <cell r="E970">
            <v>8798052</v>
          </cell>
        </row>
        <row r="971">
          <cell r="A971" t="str">
            <v>316095-B21</v>
          </cell>
          <cell r="B971" t="str">
            <v>HP StorageWorks Edge Switch 2/24</v>
          </cell>
          <cell r="C971" t="str">
            <v>1Y</v>
          </cell>
          <cell r="D971">
            <v>41951794</v>
          </cell>
          <cell r="E971">
            <v>40315240</v>
          </cell>
        </row>
        <row r="972">
          <cell r="A972" t="str">
            <v>316096-B21</v>
          </cell>
          <cell r="B972" t="str">
            <v>hp StorageWorks 8 port upg</v>
          </cell>
          <cell r="C972" t="str">
            <v>1Y</v>
          </cell>
          <cell r="D972">
            <v>32315705</v>
          </cell>
          <cell r="E972">
            <v>31055050</v>
          </cell>
        </row>
        <row r="973">
          <cell r="A973" t="str">
            <v>302660-B21</v>
          </cell>
          <cell r="B973" t="str">
            <v>8-Flexport Ugd 2/32 ALL</v>
          </cell>
          <cell r="C973" t="str">
            <v>1Y</v>
          </cell>
          <cell r="D973">
            <v>35713983</v>
          </cell>
          <cell r="E973">
            <v>34320760</v>
          </cell>
        </row>
        <row r="974">
          <cell r="A974" t="str">
            <v>317069-B21</v>
          </cell>
          <cell r="B974" t="str">
            <v>2/16 Santegrity BD LC LTU</v>
          </cell>
          <cell r="C974" t="str">
            <v>1Y</v>
          </cell>
          <cell r="D974">
            <v>10300173</v>
          </cell>
          <cell r="E974">
            <v>9898358</v>
          </cell>
        </row>
        <row r="975">
          <cell r="A975" t="str">
            <v>317070-B21</v>
          </cell>
          <cell r="B975" t="str">
            <v>2/24 Santegrity BD LC LTU</v>
          </cell>
          <cell r="C975" t="str">
            <v>1Y</v>
          </cell>
          <cell r="D975">
            <v>10529167</v>
          </cell>
          <cell r="E975">
            <v>10118420</v>
          </cell>
        </row>
        <row r="976">
          <cell r="A976" t="str">
            <v>317071-B21</v>
          </cell>
          <cell r="B976" t="str">
            <v>2/32 Santegrity BD LC LTU</v>
          </cell>
          <cell r="C976" t="str">
            <v>1Y</v>
          </cell>
          <cell r="D976">
            <v>13735091</v>
          </cell>
          <cell r="E976">
            <v>13199280</v>
          </cell>
        </row>
        <row r="977">
          <cell r="A977" t="str">
            <v>A8001A</v>
          </cell>
          <cell r="B977" t="str">
            <v>McDATA 4Gb SAN Switch</v>
          </cell>
          <cell r="C977" t="str">
            <v>1Y</v>
          </cell>
          <cell r="D977">
            <v>44579000</v>
          </cell>
        </row>
        <row r="978">
          <cell r="A978" t="str">
            <v>T4263A</v>
          </cell>
          <cell r="B978" t="str">
            <v>McDATA SANtegrity Enh 4Gb SAN Switch LTU</v>
          </cell>
          <cell r="C978" t="str">
            <v>1Y</v>
          </cell>
          <cell r="D978">
            <v>8470000</v>
          </cell>
        </row>
        <row r="980">
          <cell r="A980" t="str">
            <v>B-series FC switch &amp; SW</v>
          </cell>
        </row>
        <row r="981">
          <cell r="A981" t="str">
            <v>288247-B21</v>
          </cell>
          <cell r="B981" t="str">
            <v>MSA SAN Switch 2/8</v>
          </cell>
          <cell r="C981" t="str">
            <v>1Y</v>
          </cell>
          <cell r="D981">
            <v>29311297</v>
          </cell>
          <cell r="E981">
            <v>28167850</v>
          </cell>
        </row>
        <row r="982">
          <cell r="A982" t="str">
            <v>313448-B21</v>
          </cell>
          <cell r="B982" t="str">
            <v>HP StgWks 32-prt PwrPk License</v>
          </cell>
          <cell r="C982" t="str">
            <v>1Y</v>
          </cell>
          <cell r="D982">
            <v>54958682</v>
          </cell>
          <cell r="E982">
            <v>52814720</v>
          </cell>
        </row>
        <row r="983">
          <cell r="A983" t="str">
            <v>313450-B21</v>
          </cell>
          <cell r="B983" t="str">
            <v>San Switch 2/32 Adv Perf Monitor LTU ALL</v>
          </cell>
          <cell r="C983" t="str">
            <v>1Y</v>
          </cell>
          <cell r="D983">
            <v>18892047</v>
          </cell>
          <cell r="E983">
            <v>18155060</v>
          </cell>
        </row>
        <row r="984">
          <cell r="A984" t="str">
            <v>313452-B21</v>
          </cell>
          <cell r="B984" t="str">
            <v>2/32 ISL Trunking LTU ALL</v>
          </cell>
          <cell r="C984" t="str">
            <v>1Y</v>
          </cell>
          <cell r="D984">
            <v>24044423</v>
          </cell>
          <cell r="E984">
            <v>23106440</v>
          </cell>
        </row>
        <row r="985">
          <cell r="A985" t="str">
            <v>313454-B21</v>
          </cell>
          <cell r="B985" t="str">
            <v>2/32 Fabric Watch LTU ALL</v>
          </cell>
          <cell r="C985" t="str">
            <v>1Y</v>
          </cell>
          <cell r="D985">
            <v>17174588</v>
          </cell>
          <cell r="E985">
            <v>16504600</v>
          </cell>
        </row>
        <row r="986">
          <cell r="A986" t="str">
            <v>313458-B21</v>
          </cell>
          <cell r="B986" t="str">
            <v>Extended Fabrics, SAN Switch 2/32</v>
          </cell>
          <cell r="C986" t="str">
            <v>1Y</v>
          </cell>
          <cell r="D986">
            <v>18892047</v>
          </cell>
          <cell r="E986">
            <v>18155060</v>
          </cell>
        </row>
        <row r="987">
          <cell r="A987" t="str">
            <v>324504-B21</v>
          </cell>
          <cell r="B987" t="str">
            <v>Fabric Watch 2GB SAN SW LTU</v>
          </cell>
          <cell r="C987" t="str">
            <v>1Y</v>
          </cell>
          <cell r="D987">
            <v>11445145</v>
          </cell>
          <cell r="E987">
            <v>10998670</v>
          </cell>
        </row>
        <row r="988">
          <cell r="A988" t="str">
            <v>324505-B21</v>
          </cell>
          <cell r="B988" t="str">
            <v>Extended Fabric 2/8, 2/16 SAN SW LTU</v>
          </cell>
          <cell r="C988" t="str">
            <v>1Y</v>
          </cell>
          <cell r="D988">
            <v>17861572</v>
          </cell>
          <cell r="E988">
            <v>17164780</v>
          </cell>
        </row>
        <row r="989">
          <cell r="A989" t="str">
            <v>324506-B21</v>
          </cell>
          <cell r="B989" t="str">
            <v>ISL Trunking 2/8, 2/16 SAN SW LTU</v>
          </cell>
          <cell r="C989" t="str">
            <v>1Y</v>
          </cell>
          <cell r="D989">
            <v>17403583</v>
          </cell>
          <cell r="E989">
            <v>16724660</v>
          </cell>
        </row>
        <row r="990">
          <cell r="A990" t="str">
            <v>324507-B21</v>
          </cell>
          <cell r="B990" t="str">
            <v>Advanced Perf Monitor 2/8 SAN SW LTU</v>
          </cell>
          <cell r="C990" t="str">
            <v>1Y</v>
          </cell>
          <cell r="D990">
            <v>10991736</v>
          </cell>
          <cell r="E990">
            <v>10562940</v>
          </cell>
        </row>
        <row r="991">
          <cell r="A991" t="str">
            <v>324508-B21</v>
          </cell>
          <cell r="B991" t="str">
            <v>Quickloop 2/8, 2/16 SAN SW LTU</v>
          </cell>
          <cell r="C991" t="str">
            <v>1Y</v>
          </cell>
          <cell r="D991">
            <v>4121901</v>
          </cell>
          <cell r="E991">
            <v>3961104</v>
          </cell>
        </row>
        <row r="992">
          <cell r="A992" t="str">
            <v>325889-B21</v>
          </cell>
          <cell r="B992" t="str">
            <v>San Switch 2/16-EL Upgrade</v>
          </cell>
          <cell r="C992" t="str">
            <v>1Y</v>
          </cell>
          <cell r="D992">
            <v>64118462</v>
          </cell>
          <cell r="E992">
            <v>61617170</v>
          </cell>
        </row>
        <row r="993">
          <cell r="A993" t="str">
            <v>325892-B21</v>
          </cell>
          <cell r="B993" t="str">
            <v>Power Pac Bundle 2/8,2/16 LTU</v>
          </cell>
          <cell r="C993" t="str">
            <v>1Y</v>
          </cell>
          <cell r="D993">
            <v>37555099</v>
          </cell>
          <cell r="E993">
            <v>36090060</v>
          </cell>
        </row>
        <row r="994">
          <cell r="A994" t="str">
            <v>332923-B21</v>
          </cell>
          <cell r="B994" t="str">
            <v>SAN Security 1Gb/s SAN Switches V2.6.1FW</v>
          </cell>
          <cell r="C994" t="str">
            <v>1Y</v>
          </cell>
          <cell r="D994">
            <v>20151517</v>
          </cell>
          <cell r="E994">
            <v>19365400</v>
          </cell>
        </row>
        <row r="995">
          <cell r="A995" t="str">
            <v>332924-B21</v>
          </cell>
          <cell r="B995" t="str">
            <v>SAN Security 2/8EL-2/16 Switches V3.1 FW</v>
          </cell>
          <cell r="C995" t="str">
            <v>1Y</v>
          </cell>
          <cell r="D995">
            <v>20151517</v>
          </cell>
          <cell r="E995">
            <v>19365400</v>
          </cell>
        </row>
        <row r="996">
          <cell r="A996" t="str">
            <v>332925-B21</v>
          </cell>
          <cell r="B996" t="str">
            <v>SAN Security SAN Switch 2/32 w/4.1 FW</v>
          </cell>
          <cell r="C996" t="str">
            <v>1Y</v>
          </cell>
          <cell r="D996">
            <v>34349176</v>
          </cell>
          <cell r="E996">
            <v>33009200</v>
          </cell>
        </row>
        <row r="997">
          <cell r="A997" t="str">
            <v>332927-B21</v>
          </cell>
          <cell r="B997" t="str">
            <v>SAN Security V 261 KIT ALL</v>
          </cell>
          <cell r="C997" t="str">
            <v>1Y</v>
          </cell>
          <cell r="D997">
            <v>457989</v>
          </cell>
          <cell r="E997">
            <v>440123</v>
          </cell>
        </row>
        <row r="998">
          <cell r="A998" t="str">
            <v>332928-B21</v>
          </cell>
          <cell r="B998" t="str">
            <v>SAN Security V3.1 KIT ALL</v>
          </cell>
          <cell r="C998" t="str">
            <v>1Y</v>
          </cell>
          <cell r="D998">
            <v>457989</v>
          </cell>
          <cell r="E998">
            <v>440123</v>
          </cell>
        </row>
        <row r="999">
          <cell r="A999" t="str">
            <v>332929-B21</v>
          </cell>
          <cell r="B999" t="str">
            <v>SAN Security 2/32 and 2/64 DOC KIT</v>
          </cell>
          <cell r="C999" t="str">
            <v>1Y</v>
          </cell>
          <cell r="D999">
            <v>457989</v>
          </cell>
          <cell r="E999">
            <v>440123</v>
          </cell>
        </row>
        <row r="1000">
          <cell r="A1000" t="str">
            <v>AA975A</v>
          </cell>
          <cell r="B1000" t="str">
            <v>HP B-ser Full Fab 2/8 Blade Sys upg LTU</v>
          </cell>
          <cell r="C1000" t="str">
            <v>1Y</v>
          </cell>
          <cell r="D1000">
            <v>11907714</v>
          </cell>
          <cell r="E1000">
            <v>11443190</v>
          </cell>
        </row>
        <row r="1001">
          <cell r="A1001" t="str">
            <v>AA976A</v>
          </cell>
          <cell r="B1001" t="str">
            <v>HP 2/16V or Blade Sys 2Swch-Full Fab LTU</v>
          </cell>
          <cell r="C1001" t="str">
            <v>1Y</v>
          </cell>
          <cell r="D1001">
            <v>24731407</v>
          </cell>
          <cell r="E1001">
            <v>23766620</v>
          </cell>
        </row>
        <row r="1002">
          <cell r="A1002" t="str">
            <v>AA977A</v>
          </cell>
          <cell r="B1002" t="str">
            <v>HP StorageWorks SAN switch 2/16N Pwr Pak</v>
          </cell>
          <cell r="C1002" t="str">
            <v>1Y</v>
          </cell>
          <cell r="D1002">
            <v>103047528</v>
          </cell>
          <cell r="E1002">
            <v>99027600</v>
          </cell>
        </row>
        <row r="1003">
          <cell r="A1003" t="str">
            <v>AA978A</v>
          </cell>
          <cell r="B1003" t="str">
            <v>HP StorageWorks SAN switch 2/16V</v>
          </cell>
          <cell r="C1003" t="str">
            <v>1Y</v>
          </cell>
          <cell r="D1003">
            <v>57248627</v>
          </cell>
          <cell r="E1003">
            <v>55015330</v>
          </cell>
        </row>
        <row r="1004">
          <cell r="A1004" t="str">
            <v>AA979A</v>
          </cell>
          <cell r="B1004" t="str">
            <v>HP StorageWorks SAN switch 2/8V</v>
          </cell>
          <cell r="C1004" t="str">
            <v>1Y</v>
          </cell>
          <cell r="D1004">
            <v>22899451</v>
          </cell>
          <cell r="E1004">
            <v>22006130</v>
          </cell>
        </row>
        <row r="1005">
          <cell r="A1005" t="str">
            <v>AA980A</v>
          </cell>
          <cell r="B1005" t="str">
            <v>HP StorageWorks SAN switch 2/8V pwr pack</v>
          </cell>
          <cell r="C1005" t="str">
            <v>1Y</v>
          </cell>
          <cell r="D1005">
            <v>43508956</v>
          </cell>
          <cell r="E1005">
            <v>41811650</v>
          </cell>
        </row>
        <row r="1006">
          <cell r="A1006" t="str">
            <v>AA990A</v>
          </cell>
          <cell r="B1006" t="str">
            <v>HP StorageWorks SAN Sw 2/16N full fabric</v>
          </cell>
          <cell r="C1006" t="str">
            <v>1Y</v>
          </cell>
          <cell r="D1006">
            <v>75568187</v>
          </cell>
          <cell r="E1006">
            <v>72620240</v>
          </cell>
        </row>
        <row r="1007">
          <cell r="A1007" t="str">
            <v>T3572A</v>
          </cell>
          <cell r="B1007" t="str">
            <v>HP StorageWorks 2/16V 2-4 switch Upg LTU</v>
          </cell>
          <cell r="C1007" t="str">
            <v>1Y</v>
          </cell>
          <cell r="D1007">
            <v>12365703</v>
          </cell>
          <cell r="E1007">
            <v>11883310</v>
          </cell>
        </row>
        <row r="1008">
          <cell r="A1008" t="str">
            <v>T3573A</v>
          </cell>
          <cell r="B1008" t="str">
            <v>HP StorageWorks 2/8V Pwr Pak Upgrade LTU</v>
          </cell>
          <cell r="C1008" t="str">
            <v>1Y</v>
          </cell>
          <cell r="D1008">
            <v>24731407</v>
          </cell>
          <cell r="E1008">
            <v>23766620</v>
          </cell>
        </row>
        <row r="1009">
          <cell r="A1009" t="str">
            <v>T3574A</v>
          </cell>
          <cell r="B1009" t="str">
            <v>HP B-ser PwrPack for 2/16 BladeSys LTU</v>
          </cell>
          <cell r="C1009" t="str">
            <v>1Y</v>
          </cell>
          <cell r="D1009">
            <v>29769286</v>
          </cell>
          <cell r="E1009">
            <v>28607970</v>
          </cell>
        </row>
        <row r="1010">
          <cell r="A1010" t="str">
            <v>A7984A</v>
          </cell>
          <cell r="B1010" t="str">
            <v>HP StorageWorks SAN switch 4/8 Base</v>
          </cell>
          <cell r="C1010" t="str">
            <v>1Y</v>
          </cell>
          <cell r="D1010">
            <v>17856992</v>
          </cell>
          <cell r="E1010">
            <v>17160380</v>
          </cell>
        </row>
        <row r="1011">
          <cell r="A1011" t="str">
            <v>A8000A</v>
          </cell>
          <cell r="B1011" t="str">
            <v>HP StorageWorks SAN switch 4/8</v>
          </cell>
          <cell r="C1011" t="str">
            <v>1Y</v>
          </cell>
          <cell r="D1011">
            <v>22894871</v>
          </cell>
          <cell r="E1011">
            <v>22001730</v>
          </cell>
        </row>
        <row r="1012">
          <cell r="A1012" t="str">
            <v>A7985A</v>
          </cell>
          <cell r="B1012" t="str">
            <v>HP StorageWorks SAN switch 4/16</v>
          </cell>
          <cell r="C1012" t="str">
            <v>1Y</v>
          </cell>
          <cell r="D1012">
            <v>36634541</v>
          </cell>
          <cell r="E1012">
            <v>35205410</v>
          </cell>
        </row>
        <row r="1013">
          <cell r="A1013" t="str">
            <v>A7987A</v>
          </cell>
          <cell r="B1013" t="str">
            <v>HP StorageWorks SAN switch 4/16 Power Pack</v>
          </cell>
          <cell r="C1013" t="str">
            <v>1Y</v>
          </cell>
          <cell r="D1013">
            <v>59533992</v>
          </cell>
          <cell r="E1013">
            <v>57211540</v>
          </cell>
        </row>
        <row r="1014">
          <cell r="A1014" t="str">
            <v>T4260A</v>
          </cell>
          <cell r="B1014" t="str">
            <v>4-Port Up License for SAN 4/8</v>
          </cell>
          <cell r="C1014" t="str">
            <v>1Y</v>
          </cell>
          <cell r="D1014">
            <v>9155200</v>
          </cell>
          <cell r="E1014">
            <v>8798052</v>
          </cell>
        </row>
        <row r="1015">
          <cell r="A1015" t="str">
            <v>T4261A</v>
          </cell>
          <cell r="B1015" t="str">
            <v>HP 4/8 SAN Full Fabric Upgrade LTU</v>
          </cell>
          <cell r="C1015" t="str">
            <v>1Y</v>
          </cell>
          <cell r="D1015">
            <v>10071178</v>
          </cell>
          <cell r="E1015">
            <v>9678297</v>
          </cell>
        </row>
        <row r="1016">
          <cell r="A1016" t="str">
            <v>T4269A</v>
          </cell>
          <cell r="B1016" t="str">
            <v>HP Enterprise Edition v5 Fabric Manager</v>
          </cell>
          <cell r="C1016" t="str">
            <v>1Y</v>
          </cell>
          <cell r="D1016">
            <v>124404999</v>
          </cell>
          <cell r="E1016">
            <v>120240000</v>
          </cell>
        </row>
        <row r="1017">
          <cell r="A1017" t="str">
            <v>T4270A</v>
          </cell>
          <cell r="B1017" t="str">
            <v>HP Base Edition v5 Fabric Manager</v>
          </cell>
          <cell r="C1017" t="str">
            <v>1Y</v>
          </cell>
          <cell r="D1017">
            <v>79069280</v>
          </cell>
          <cell r="E1017">
            <v>76466150</v>
          </cell>
        </row>
        <row r="1018">
          <cell r="A1018" t="str">
            <v>T4271A</v>
          </cell>
          <cell r="B1018" t="str">
            <v>HP Fabric Manager v4 to v5 Base Lic Upgr</v>
          </cell>
          <cell r="C1018" t="str">
            <v>1Y</v>
          </cell>
          <cell r="D1018">
            <v>42350690</v>
          </cell>
          <cell r="E1018">
            <v>40908870</v>
          </cell>
        </row>
        <row r="1019">
          <cell r="A1019" t="str">
            <v>T4272A</v>
          </cell>
          <cell r="B1019" t="str">
            <v>HP Fabric Mngr v4 to v5 Entrpr Lic Upgr</v>
          </cell>
          <cell r="C1019" t="str">
            <v>1Y</v>
          </cell>
          <cell r="D1019">
            <v>84794143</v>
          </cell>
          <cell r="E1019">
            <v>81967680</v>
          </cell>
        </row>
        <row r="1020">
          <cell r="A1020" t="str">
            <v>T4273A</v>
          </cell>
          <cell r="B1020" t="str">
            <v>HP Fab Mng v5 Base to v5 Entrpr Lic Upgr</v>
          </cell>
          <cell r="C1020" t="str">
            <v>1Y</v>
          </cell>
          <cell r="D1020">
            <v>75055627</v>
          </cell>
          <cell r="E1020">
            <v>72560770</v>
          </cell>
        </row>
        <row r="1021">
          <cell r="A1021" t="str">
            <v>A7988A</v>
          </cell>
          <cell r="B1021" t="str">
            <v xml:space="preserve">HP StorageWorks 4/256 SAN Director </v>
          </cell>
          <cell r="C1021" t="str">
            <v>LL</v>
          </cell>
          <cell r="D1021">
            <v>288528500</v>
          </cell>
          <cell r="E1021">
            <v>277272868</v>
          </cell>
        </row>
        <row r="1022">
          <cell r="A1022" t="str">
            <v>A7989A</v>
          </cell>
          <cell r="B1022" t="str">
            <v>HP StorageWorks 4/256 SAN Director Power Pack</v>
          </cell>
          <cell r="C1022" t="str">
            <v>LL</v>
          </cell>
          <cell r="D1022">
            <v>453404545</v>
          </cell>
          <cell r="E1022">
            <v>435717022</v>
          </cell>
        </row>
        <row r="1023">
          <cell r="A1023" t="str">
            <v>A7990A</v>
          </cell>
          <cell r="B1023" t="str">
            <v>HP StorageWorks SAN Director 4/16 Blade</v>
          </cell>
          <cell r="C1023" t="str">
            <v>LL</v>
          </cell>
          <cell r="D1023">
            <v>141972015</v>
          </cell>
          <cell r="E1023">
            <v>136433620</v>
          </cell>
        </row>
        <row r="1024">
          <cell r="A1024" t="str">
            <v>A7991A</v>
          </cell>
          <cell r="B1024" t="str">
            <v>HP StorageWorks SAN Director 4/32 Blade</v>
          </cell>
          <cell r="C1024" t="str">
            <v>LL</v>
          </cell>
          <cell r="D1024">
            <v>233569818</v>
          </cell>
          <cell r="E1024">
            <v>224458150</v>
          </cell>
        </row>
        <row r="1025">
          <cell r="A1025" t="str">
            <v>A7992A</v>
          </cell>
          <cell r="B1025" t="str">
            <v>EMI Kit</v>
          </cell>
          <cell r="C1025" t="str">
            <v>LL</v>
          </cell>
          <cell r="D1025">
            <v>10071178</v>
          </cell>
          <cell r="E1025">
            <v>9678297</v>
          </cell>
        </row>
        <row r="1027">
          <cell r="A1027" t="str">
            <v>C-series FC switch &amp; SW</v>
          </cell>
        </row>
        <row r="1028">
          <cell r="A1028" t="str">
            <v>A7426A</v>
          </cell>
          <cell r="B1028" t="str">
            <v>Cisco MDS 9120 Multi Layer Fabric Switch</v>
          </cell>
          <cell r="C1028" t="str">
            <v>1Y</v>
          </cell>
          <cell r="D1028">
            <v>70530308</v>
          </cell>
          <cell r="E1028">
            <v>67778890</v>
          </cell>
        </row>
        <row r="1029">
          <cell r="A1029" t="str">
            <v>A7427A</v>
          </cell>
          <cell r="B1029" t="str">
            <v>Cisco MDS 9140 Multi Layer Fabric Switch</v>
          </cell>
          <cell r="C1029" t="str">
            <v>1Y</v>
          </cell>
          <cell r="D1029">
            <v>122970051</v>
          </cell>
          <cell r="E1029">
            <v>118172900</v>
          </cell>
        </row>
        <row r="1030">
          <cell r="A1030" t="str">
            <v>A7430A</v>
          </cell>
          <cell r="B1030" t="str">
            <v>MDS 9000 Port Analyzer Adapter</v>
          </cell>
          <cell r="C1030" t="str">
            <v>1Y</v>
          </cell>
          <cell r="D1030">
            <v>21983473</v>
          </cell>
          <cell r="E1030">
            <v>21125890</v>
          </cell>
        </row>
        <row r="1031">
          <cell r="A1031" t="str">
            <v>A7512A</v>
          </cell>
          <cell r="B1031" t="str">
            <v>MDS 9100 Fab Mgr Server Lic for 1 Switch</v>
          </cell>
          <cell r="C1031" t="str">
            <v>1Y</v>
          </cell>
          <cell r="D1031">
            <v>54497610</v>
          </cell>
          <cell r="E1031">
            <v>52711870</v>
          </cell>
        </row>
        <row r="1032">
          <cell r="A1032" t="str">
            <v>A7515A</v>
          </cell>
          <cell r="B1032" t="str">
            <v>MDS 9100 Enterprise Package License</v>
          </cell>
          <cell r="C1032" t="str">
            <v>1Y</v>
          </cell>
          <cell r="D1032">
            <v>59491672</v>
          </cell>
          <cell r="E1032">
            <v>57545130</v>
          </cell>
        </row>
        <row r="1034">
          <cell r="A1034" t="str">
            <v>Others</v>
          </cell>
        </row>
        <row r="1035">
          <cell r="A1035" t="str">
            <v>A7389A</v>
          </cell>
          <cell r="B1035" t="str">
            <v>Fabric Manager Enterprise Edition S/W</v>
          </cell>
          <cell r="C1035" t="str">
            <v>1Y</v>
          </cell>
          <cell r="D1035">
            <v>123699110</v>
          </cell>
          <cell r="E1035">
            <v>124945398</v>
          </cell>
        </row>
        <row r="1036">
          <cell r="A1036" t="str">
            <v>A7390A</v>
          </cell>
          <cell r="B1036" t="str">
            <v>Fabric Manager Base Edition S/W</v>
          </cell>
          <cell r="C1036" t="str">
            <v>LL</v>
          </cell>
          <cell r="D1036">
            <v>78717616</v>
          </cell>
          <cell r="E1036">
            <v>79510708</v>
          </cell>
        </row>
        <row r="1037">
          <cell r="A1037" t="str">
            <v>A7391A</v>
          </cell>
          <cell r="B1037" t="str">
            <v>Fabric Mgr v3 to v4 Enterprise LTU Upgr.</v>
          </cell>
          <cell r="C1037" t="str">
            <v>LL</v>
          </cell>
          <cell r="D1037">
            <v>84824917</v>
          </cell>
          <cell r="E1037">
            <v>85618009</v>
          </cell>
        </row>
        <row r="1038">
          <cell r="A1038" t="str">
            <v>A7392A</v>
          </cell>
          <cell r="B1038" t="str">
            <v>Fabric Mgr Base to Enterprise LTU Upgr.</v>
          </cell>
          <cell r="C1038" t="str">
            <v>1Y</v>
          </cell>
          <cell r="D1038">
            <v>75297527</v>
          </cell>
          <cell r="E1038">
            <v>76090619</v>
          </cell>
        </row>
        <row r="1039">
          <cell r="A1039" t="str">
            <v>A7393A</v>
          </cell>
          <cell r="B1039" t="str">
            <v>HP StorageWorks 4/32 Full SAN Switch</v>
          </cell>
          <cell r="C1039" t="str">
            <v>1Y</v>
          </cell>
          <cell r="D1039">
            <v>158006210</v>
          </cell>
          <cell r="E1039">
            <v>151842300</v>
          </cell>
        </row>
        <row r="1040">
          <cell r="A1040" t="str">
            <v>A7394A</v>
          </cell>
          <cell r="B1040" t="str">
            <v>HP StorageWorks 4/32 SAN Switch Pwr Pack</v>
          </cell>
          <cell r="C1040" t="str">
            <v>1Y</v>
          </cell>
          <cell r="D1040">
            <v>212964892</v>
          </cell>
          <cell r="E1040">
            <v>204657000</v>
          </cell>
        </row>
        <row r="1041">
          <cell r="A1041" t="str">
            <v>A7489A</v>
          </cell>
          <cell r="B1041" t="str">
            <v>HA Fabric Manager Appliance</v>
          </cell>
          <cell r="C1041" t="str">
            <v>1Y</v>
          </cell>
          <cell r="D1041">
            <v>111067454</v>
          </cell>
          <cell r="E1041">
            <v>107102000</v>
          </cell>
        </row>
        <row r="1042">
          <cell r="A1042" t="str">
            <v>A7490A</v>
          </cell>
          <cell r="B1042" t="str">
            <v>HAFM Fabric Mgr SW Upgrade Kit</v>
          </cell>
          <cell r="C1042" t="str">
            <v>1Y</v>
          </cell>
          <cell r="D1042">
            <v>1351068</v>
          </cell>
          <cell r="E1042">
            <v>1298362</v>
          </cell>
        </row>
        <row r="1043">
          <cell r="A1043" t="str">
            <v>A7491A</v>
          </cell>
          <cell r="B1043" t="str">
            <v>HAFN Planning, PFE</v>
          </cell>
          <cell r="C1043" t="str">
            <v>1Y</v>
          </cell>
          <cell r="D1043">
            <v>40598410</v>
          </cell>
          <cell r="E1043">
            <v>39231630</v>
          </cell>
        </row>
        <row r="1044">
          <cell r="A1044" t="str">
            <v>A7492A</v>
          </cell>
          <cell r="B1044" t="str">
            <v>HAFM Performance Monitoring-512 Port PFE</v>
          </cell>
          <cell r="C1044" t="str">
            <v>1Y</v>
          </cell>
          <cell r="D1044">
            <v>466591087</v>
          </cell>
          <cell r="E1044">
            <v>450690900</v>
          </cell>
        </row>
        <row r="1045">
          <cell r="A1045" t="str">
            <v>A7493A</v>
          </cell>
          <cell r="B1045" t="str">
            <v>HAFM Event Management-512 Port,PFE</v>
          </cell>
          <cell r="C1045" t="str">
            <v>1Y</v>
          </cell>
          <cell r="D1045">
            <v>230567221</v>
          </cell>
          <cell r="E1045">
            <v>222706900</v>
          </cell>
        </row>
        <row r="1046">
          <cell r="A1046" t="str">
            <v>A7494A</v>
          </cell>
          <cell r="B1046" t="str">
            <v>HAFM Performance Monitoring-64 Port,PFE</v>
          </cell>
          <cell r="C1046" t="str">
            <v>1Y</v>
          </cell>
          <cell r="D1046">
            <v>69366710</v>
          </cell>
          <cell r="E1046">
            <v>67044980</v>
          </cell>
        </row>
        <row r="1047">
          <cell r="A1047" t="str">
            <v>A7495A</v>
          </cell>
          <cell r="B1047" t="str">
            <v>HAFM Event Management-64 Port, PFE</v>
          </cell>
          <cell r="C1047" t="str">
            <v>1Y</v>
          </cell>
          <cell r="D1047">
            <v>29469921</v>
          </cell>
          <cell r="E1047">
            <v>28488160</v>
          </cell>
        </row>
        <row r="1048">
          <cell r="A1048" t="str">
            <v>A7496A</v>
          </cell>
          <cell r="B1048" t="str">
            <v>Element Manager 2/24, PFE</v>
          </cell>
          <cell r="C1048" t="str">
            <v>1Y</v>
          </cell>
          <cell r="D1048">
            <v>22154777</v>
          </cell>
          <cell r="E1048">
            <v>21405280</v>
          </cell>
        </row>
        <row r="1049">
          <cell r="A1049" t="str">
            <v>A7497A</v>
          </cell>
          <cell r="B1049" t="str">
            <v>Element Manager 2/32, PFE</v>
          </cell>
          <cell r="C1049" t="str">
            <v>1Y</v>
          </cell>
          <cell r="D1049">
            <v>37705271</v>
          </cell>
          <cell r="E1049">
            <v>36437650</v>
          </cell>
        </row>
        <row r="1050">
          <cell r="A1050" t="str">
            <v>A7498A</v>
          </cell>
          <cell r="B1050" t="str">
            <v>Full Volatility PFE</v>
          </cell>
          <cell r="C1050" t="str">
            <v>1Y</v>
          </cell>
          <cell r="D1050">
            <v>36451978</v>
          </cell>
          <cell r="E1050">
            <v>35202220</v>
          </cell>
        </row>
        <row r="1051">
          <cell r="A1051" t="str">
            <v>A7503A</v>
          </cell>
          <cell r="B1051" t="str">
            <v>Open Trunking, 2/24, PFE</v>
          </cell>
          <cell r="C1051" t="str">
            <v>1Y</v>
          </cell>
          <cell r="D1051">
            <v>21871785</v>
          </cell>
          <cell r="E1051">
            <v>21122290</v>
          </cell>
        </row>
        <row r="1052">
          <cell r="A1052" t="str">
            <v>A7504A</v>
          </cell>
          <cell r="B1052" t="str">
            <v>Open Trunking, 2/32, PFE</v>
          </cell>
          <cell r="C1052" t="str">
            <v>1Y</v>
          </cell>
          <cell r="D1052">
            <v>43766470</v>
          </cell>
          <cell r="E1052">
            <v>42266590</v>
          </cell>
        </row>
        <row r="1053">
          <cell r="A1053" t="str">
            <v>A7507A</v>
          </cell>
          <cell r="B1053" t="str">
            <v>HAFM Perf Mgt, Event Mgt, 512 Port,PFE</v>
          </cell>
          <cell r="C1053" t="str">
            <v>1Y</v>
          </cell>
          <cell r="D1053">
            <v>555568839</v>
          </cell>
          <cell r="E1053">
            <v>536631400</v>
          </cell>
        </row>
        <row r="1054">
          <cell r="A1054" t="str">
            <v>A7508A</v>
          </cell>
          <cell r="B1054" t="str">
            <v>HAFM Perf Mgt,Event Mgt,64 port,PFE</v>
          </cell>
          <cell r="C1054" t="str">
            <v>1Y</v>
          </cell>
          <cell r="D1054">
            <v>81206769</v>
          </cell>
          <cell r="E1054">
            <v>78438380</v>
          </cell>
        </row>
        <row r="1055">
          <cell r="A1055" t="str">
            <v>A7509A</v>
          </cell>
          <cell r="B1055" t="str">
            <v>HAFM Appliance W/O HAFM</v>
          </cell>
          <cell r="C1055" t="str">
            <v>1Y</v>
          </cell>
          <cell r="D1055">
            <v>32036332</v>
          </cell>
          <cell r="E1055">
            <v>30786580</v>
          </cell>
        </row>
        <row r="1056">
          <cell r="A1056" t="str">
            <v>A7511A</v>
          </cell>
          <cell r="B1056" t="str">
            <v>HP Rack Mount Kit for B-Series Switches</v>
          </cell>
          <cell r="C1056" t="str">
            <v>LL</v>
          </cell>
          <cell r="D1056">
            <v>2420675</v>
          </cell>
          <cell r="E1056">
            <v>2451832</v>
          </cell>
        </row>
        <row r="1057">
          <cell r="A1057" t="str">
            <v>A7533A</v>
          </cell>
          <cell r="B1057" t="str">
            <v>Brocade 4Gb SAN Switch</v>
          </cell>
          <cell r="C1057" t="str">
            <v>1Y</v>
          </cell>
          <cell r="D1057">
            <v>32054651</v>
          </cell>
          <cell r="E1057">
            <v>30804184</v>
          </cell>
        </row>
        <row r="1058">
          <cell r="A1058" t="str">
            <v>A7534A</v>
          </cell>
          <cell r="B1058" t="str">
            <v>Brocade 4Gb SAN Switch, Full Fabric</v>
          </cell>
          <cell r="C1058" t="str">
            <v>1Y</v>
          </cell>
          <cell r="D1058">
            <v>34344596</v>
          </cell>
          <cell r="E1058">
            <v>33004798</v>
          </cell>
        </row>
        <row r="1059">
          <cell r="A1059" t="str">
            <v>A7535A</v>
          </cell>
          <cell r="B1059" t="str">
            <v>Brocade 4Gb SAN Switch, w/Power Pack</v>
          </cell>
          <cell r="C1059" t="str">
            <v>1Y</v>
          </cell>
          <cell r="D1059">
            <v>48084267</v>
          </cell>
          <cell r="E1059">
            <v>46208477</v>
          </cell>
        </row>
        <row r="1060">
          <cell r="A1060" t="str">
            <v>A7537A</v>
          </cell>
          <cell r="B1060" t="str">
            <v>HP StorageWorks 4/32 Base SAN Switch</v>
          </cell>
          <cell r="C1060" t="str">
            <v>1Y</v>
          </cell>
          <cell r="D1060">
            <v>79232100</v>
          </cell>
          <cell r="E1060">
            <v>76141220</v>
          </cell>
        </row>
        <row r="1061">
          <cell r="A1061" t="str">
            <v>A7560A</v>
          </cell>
          <cell r="B1061" t="str">
            <v>HP SnglChnl 2GbFbre Chnl to PCIExprs HBA</v>
          </cell>
          <cell r="C1061" t="str">
            <v>1Y</v>
          </cell>
          <cell r="D1061">
            <v>8758903</v>
          </cell>
          <cell r="E1061">
            <v>8417214</v>
          </cell>
        </row>
        <row r="1062">
          <cell r="A1062" t="str">
            <v>T3677A</v>
          </cell>
          <cell r="B1062" t="str">
            <v>HP StorageWorks 8 Port Upgrade License</v>
          </cell>
          <cell r="C1062" t="str">
            <v>1Y</v>
          </cell>
          <cell r="D1062">
            <v>39387055</v>
          </cell>
          <cell r="E1062">
            <v>37850550</v>
          </cell>
        </row>
        <row r="1064">
          <cell r="A1064" t="str">
            <v>StorageWorks - Tape Autoloader &amp; Tape Library</v>
          </cell>
        </row>
        <row r="1065">
          <cell r="A1065" t="str">
            <v>MSL tape library</v>
          </cell>
        </row>
        <row r="1066">
          <cell r="A1066" t="str">
            <v>293472-B21</v>
          </cell>
          <cell r="B1066" t="str">
            <v>MSL5026S2, 0 drive, RM Library</v>
          </cell>
          <cell r="C1066" t="str">
            <v>3C</v>
          </cell>
          <cell r="D1066">
            <v>25411205</v>
          </cell>
          <cell r="E1066">
            <v>24734218</v>
          </cell>
        </row>
        <row r="1067">
          <cell r="A1067" t="str">
            <v>293472-B22</v>
          </cell>
          <cell r="B1067" t="str">
            <v>MSL5026S2, 1 dr SDLT320, RM Library</v>
          </cell>
          <cell r="C1067" t="str">
            <v>3C</v>
          </cell>
          <cell r="D1067">
            <v>62003341</v>
          </cell>
          <cell r="E1067">
            <v>59584560</v>
          </cell>
        </row>
        <row r="1068">
          <cell r="A1068" t="str">
            <v>293472-B23</v>
          </cell>
          <cell r="B1068" t="str">
            <v>MSL5026S2, 2 dr SDLT320, RM Library</v>
          </cell>
          <cell r="C1068" t="str">
            <v>3C</v>
          </cell>
          <cell r="D1068">
            <v>98595476</v>
          </cell>
          <cell r="E1068">
            <v>94749220</v>
          </cell>
        </row>
        <row r="1069">
          <cell r="A1069" t="str">
            <v>293472-B24</v>
          </cell>
          <cell r="B1069" t="str">
            <v>MSL5026S2, 1 dr SDLT320, RM Library FC</v>
          </cell>
          <cell r="C1069" t="str">
            <v>3C</v>
          </cell>
          <cell r="D1069">
            <v>93772424</v>
          </cell>
          <cell r="E1069">
            <v>93772420</v>
          </cell>
        </row>
        <row r="1070">
          <cell r="A1070" t="str">
            <v>293472-B25</v>
          </cell>
          <cell r="B1070" t="str">
            <v>MSL5026S2, 2 dr SDLT320, RM Library FC</v>
          </cell>
          <cell r="C1070" t="str">
            <v>3C</v>
          </cell>
          <cell r="D1070">
            <v>134171163</v>
          </cell>
          <cell r="E1070">
            <v>128937100</v>
          </cell>
        </row>
        <row r="1072">
          <cell r="A1072" t="str">
            <v>255102-B21</v>
          </cell>
          <cell r="B1072" t="str">
            <v>MSL5052, 0 DR, LVDS RM Library</v>
          </cell>
          <cell r="C1072" t="str">
            <v>3C</v>
          </cell>
          <cell r="D1072">
            <v>62003340</v>
          </cell>
          <cell r="E1072">
            <v>60351491</v>
          </cell>
        </row>
        <row r="1073">
          <cell r="A1073" t="str">
            <v>293474-B21</v>
          </cell>
          <cell r="B1073" t="str">
            <v>MSL5052S2, 2 dr SDLT320, RM Library</v>
          </cell>
          <cell r="C1073" t="str">
            <v>3C</v>
          </cell>
          <cell r="D1073">
            <v>135187610</v>
          </cell>
          <cell r="E1073">
            <v>129913900</v>
          </cell>
        </row>
        <row r="1074">
          <cell r="A1074" t="str">
            <v>293474-B24</v>
          </cell>
          <cell r="B1074" t="str">
            <v>MSL5052S2, 2 dr SDLT320, RM Library FC</v>
          </cell>
          <cell r="C1074" t="str">
            <v>3C</v>
          </cell>
          <cell r="D1074">
            <v>170763298</v>
          </cell>
          <cell r="E1074">
            <v>164101700</v>
          </cell>
        </row>
        <row r="1076">
          <cell r="A1076" t="str">
            <v>330731-B21</v>
          </cell>
          <cell r="B1076" t="str">
            <v>MSL6030 0-dr, Ultrium 460, LVDS, RM Lib</v>
          </cell>
          <cell r="C1076" t="str">
            <v>LJ</v>
          </cell>
          <cell r="D1076">
            <v>26069866</v>
          </cell>
          <cell r="E1076">
            <v>30894584</v>
          </cell>
        </row>
        <row r="1077">
          <cell r="A1077" t="str">
            <v>330731-B22</v>
          </cell>
          <cell r="B1077" t="str">
            <v>MSL6030 1-dr, Ultrium 460, LVDS, RM Lib</v>
          </cell>
          <cell r="C1077" t="str">
            <v>LJ</v>
          </cell>
          <cell r="D1077">
            <v>73856374</v>
          </cell>
          <cell r="E1077">
            <v>87524883</v>
          </cell>
        </row>
        <row r="1078">
          <cell r="A1078" t="str">
            <v>330731-B23</v>
          </cell>
          <cell r="B1078" t="str">
            <v>MSL6030 2-dr, Ultrium 460, LVDS, RM Lib</v>
          </cell>
          <cell r="C1078" t="str">
            <v>LJ</v>
          </cell>
          <cell r="D1078">
            <v>121642883</v>
          </cell>
          <cell r="E1078">
            <v>144155182</v>
          </cell>
        </row>
        <row r="1079">
          <cell r="A1079" t="str">
            <v>330731-B24</v>
          </cell>
          <cell r="B1079" t="str">
            <v>MSL6030 1-dr, Ultrium 460, Fibre, RM Lib</v>
          </cell>
          <cell r="C1079" t="str">
            <v>LJ</v>
          </cell>
          <cell r="D1079">
            <v>108484278</v>
          </cell>
          <cell r="E1079">
            <v>128561331</v>
          </cell>
        </row>
        <row r="1080">
          <cell r="A1080" t="str">
            <v>330731-B25</v>
          </cell>
          <cell r="B1080" t="str">
            <v>MSL6030 2-dr, Ultrium 460, Fibre, RM Lib</v>
          </cell>
          <cell r="C1080" t="str">
            <v>LJ</v>
          </cell>
          <cell r="D1080">
            <v>156270787</v>
          </cell>
          <cell r="E1080">
            <v>185191631</v>
          </cell>
        </row>
        <row r="1082">
          <cell r="A1082" t="str">
            <v>331196-B21</v>
          </cell>
          <cell r="B1082" t="str">
            <v>MSL6060 2-dr, Ultrium 460, LVDS, RM Lib</v>
          </cell>
          <cell r="C1082" t="str">
            <v>LJ</v>
          </cell>
          <cell r="D1082">
            <v>147712747</v>
          </cell>
          <cell r="E1082">
            <v>175049765</v>
          </cell>
        </row>
        <row r="1083">
          <cell r="A1083" t="str">
            <v>331196-B22</v>
          </cell>
          <cell r="B1083" t="str">
            <v>MSL6060 2-dr, Ultrium 460, Fibre, RM Lib</v>
          </cell>
          <cell r="C1083" t="str">
            <v>LJ</v>
          </cell>
          <cell r="D1083">
            <v>182340652</v>
          </cell>
          <cell r="E1083">
            <v>216086214</v>
          </cell>
        </row>
        <row r="1084">
          <cell r="A1084" t="str">
            <v>331196-B23</v>
          </cell>
          <cell r="B1084" t="str">
            <v>MSL6060 0-dr, Ultrium 460, LVDS, RM Lib</v>
          </cell>
          <cell r="C1084" t="str">
            <v>LJ</v>
          </cell>
          <cell r="D1084">
            <v>52139731</v>
          </cell>
          <cell r="E1084">
            <v>61789167</v>
          </cell>
        </row>
        <row r="1086">
          <cell r="A1086" t="str">
            <v>AG115A</v>
          </cell>
          <cell r="B1086" t="str">
            <v>HP MSL 2024 1 Ultrium 960 Drive Library</v>
          </cell>
          <cell r="C1086" t="str">
            <v>3C</v>
          </cell>
          <cell r="D1086" t="str">
            <v>Pricing</v>
          </cell>
          <cell r="E1086" t="str">
            <v>SSL Autoloader 후속</v>
          </cell>
        </row>
        <row r="1087">
          <cell r="A1087" t="str">
            <v>AG116A</v>
          </cell>
          <cell r="B1087" t="str">
            <v>HP MSL 2024 1 Ultrium 448 Drive Library</v>
          </cell>
          <cell r="C1087" t="str">
            <v>3C</v>
          </cell>
          <cell r="D1087" t="str">
            <v>Pricing</v>
          </cell>
          <cell r="E1087" t="str">
            <v>SSL Autoloader 후속</v>
          </cell>
        </row>
        <row r="1088">
          <cell r="A1088" t="str">
            <v>AG117A</v>
          </cell>
          <cell r="B1088" t="str">
            <v>HP MSL 2024 2 Ultrium 448 Drive Library</v>
          </cell>
          <cell r="C1088" t="str">
            <v>3C</v>
          </cell>
          <cell r="D1088" t="str">
            <v>Pricing</v>
          </cell>
          <cell r="E1088" t="str">
            <v>SSL Autoloader 후속</v>
          </cell>
        </row>
        <row r="1089">
          <cell r="A1089" t="str">
            <v>AG118A</v>
          </cell>
          <cell r="B1089" t="str">
            <v>HP MSL Ultrium 448 Drive Upgrade Kit</v>
          </cell>
          <cell r="C1089" t="str">
            <v>3C</v>
          </cell>
          <cell r="D1089" t="str">
            <v>Pricing</v>
          </cell>
          <cell r="E1089" t="str">
            <v>SSL Autoloader 후속</v>
          </cell>
        </row>
        <row r="1090">
          <cell r="A1090" t="str">
            <v>AG119A</v>
          </cell>
          <cell r="B1090" t="str">
            <v>HP StorageWorks MSL2024 Ult Left Mag Kit</v>
          </cell>
          <cell r="C1090" t="str">
            <v>3C</v>
          </cell>
          <cell r="D1090" t="str">
            <v>Pricing</v>
          </cell>
          <cell r="E1090" t="str">
            <v>SSL Autoloader 후속</v>
          </cell>
        </row>
        <row r="1091">
          <cell r="A1091" t="str">
            <v>AG120A</v>
          </cell>
          <cell r="B1091" t="str">
            <v>HP MSL Ultrium Right Magazine Kit</v>
          </cell>
          <cell r="C1091" t="str">
            <v>3C</v>
          </cell>
          <cell r="D1091" t="str">
            <v>Pricing</v>
          </cell>
          <cell r="E1091" t="str">
            <v>SSL Autoloader 후속</v>
          </cell>
        </row>
        <row r="1093">
          <cell r="A1093" t="str">
            <v>AD581A</v>
          </cell>
          <cell r="B1093" t="str">
            <v>HP MSL6026 0 Drive Library</v>
          </cell>
          <cell r="C1093" t="str">
            <v>3C</v>
          </cell>
          <cell r="D1093">
            <v>27106091</v>
          </cell>
          <cell r="E1093">
            <v>27106090</v>
          </cell>
        </row>
        <row r="1094">
          <cell r="A1094" t="str">
            <v>AD582A</v>
          </cell>
          <cell r="B1094" t="str">
            <v>HP MSL6026 1 SDLT 600 Drive Library</v>
          </cell>
          <cell r="C1094" t="str">
            <v>3C</v>
          </cell>
          <cell r="D1094">
            <v>73503905</v>
          </cell>
          <cell r="E1094">
            <v>73503900</v>
          </cell>
        </row>
        <row r="1095">
          <cell r="A1095" t="str">
            <v>AD583A</v>
          </cell>
          <cell r="B1095" t="str">
            <v>HP MSL6026 2 SDLT 600 Drive Library</v>
          </cell>
          <cell r="C1095" t="str">
            <v>3C</v>
          </cell>
          <cell r="D1095">
            <v>119901718</v>
          </cell>
          <cell r="E1095">
            <v>119901700</v>
          </cell>
        </row>
        <row r="1096">
          <cell r="A1096" t="str">
            <v>AD584A</v>
          </cell>
          <cell r="B1096" t="str">
            <v>HP MSL6026 1 SDLT 600 Drive FC Library</v>
          </cell>
          <cell r="C1096" t="str">
            <v>3C</v>
          </cell>
          <cell r="D1096">
            <v>100365797</v>
          </cell>
          <cell r="E1096">
            <v>100365800</v>
          </cell>
        </row>
        <row r="1097">
          <cell r="A1097" t="str">
            <v>AD585A</v>
          </cell>
          <cell r="B1097" t="str">
            <v>HP MSL6026 2 SDLT 600 Drive FC Library</v>
          </cell>
          <cell r="C1097" t="str">
            <v>3C</v>
          </cell>
          <cell r="D1097">
            <v>146763610</v>
          </cell>
          <cell r="E1097">
            <v>146763600</v>
          </cell>
        </row>
        <row r="1098">
          <cell r="A1098" t="str">
            <v>AD581B</v>
          </cell>
          <cell r="B1098" t="str">
            <v>HP MSL 6026 0 Drive Library</v>
          </cell>
          <cell r="C1098" t="str">
            <v>3C</v>
          </cell>
          <cell r="D1098">
            <v>28206437</v>
          </cell>
          <cell r="E1098">
            <v>27106090</v>
          </cell>
        </row>
        <row r="1099">
          <cell r="A1099" t="str">
            <v>AD582B</v>
          </cell>
          <cell r="B1099" t="str">
            <v>HP MSL 6026 1 SDLT 600 Drive Library</v>
          </cell>
          <cell r="C1099" t="str">
            <v>3C</v>
          </cell>
          <cell r="D1099">
            <v>65052684</v>
          </cell>
          <cell r="E1099">
            <v>62514950</v>
          </cell>
        </row>
        <row r="1100">
          <cell r="A1100" t="str">
            <v>AD583B</v>
          </cell>
          <cell r="B1100" t="str">
            <v>HP MSL 6026 2 SDLT 600 Drive Library</v>
          </cell>
          <cell r="C1100" t="str">
            <v>3C</v>
          </cell>
          <cell r="D1100">
            <v>112317525</v>
          </cell>
          <cell r="E1100">
            <v>107936000</v>
          </cell>
        </row>
        <row r="1101">
          <cell r="A1101" t="str">
            <v>AD584B</v>
          </cell>
          <cell r="B1101" t="str">
            <v>HP MSL 6026 1 SDLT 600 Drive FC Library</v>
          </cell>
          <cell r="C1101" t="str">
            <v>3C</v>
          </cell>
          <cell r="D1101">
            <v>93005010</v>
          </cell>
          <cell r="E1101">
            <v>89376840</v>
          </cell>
        </row>
        <row r="1102">
          <cell r="A1102" t="str">
            <v>AD585B</v>
          </cell>
          <cell r="B1102" t="str">
            <v>HP MSL 6026 2 SDLT 600 Drive FC Library</v>
          </cell>
          <cell r="C1102" t="str">
            <v>3C</v>
          </cell>
          <cell r="D1102">
            <v>140269850</v>
          </cell>
          <cell r="E1102">
            <v>134797900</v>
          </cell>
        </row>
        <row r="1104">
          <cell r="A1104" t="str">
            <v>AD586A</v>
          </cell>
          <cell r="B1104" t="str">
            <v>HP MSL6052 0 Drive Library</v>
          </cell>
          <cell r="C1104" t="str">
            <v>3C</v>
          </cell>
          <cell r="D1104">
            <v>81315855</v>
          </cell>
          <cell r="E1104">
            <v>78143690</v>
          </cell>
        </row>
        <row r="1105">
          <cell r="A1105" t="str">
            <v>AD587A</v>
          </cell>
          <cell r="B1105" t="str">
            <v>HP MSL6052 2 SDLT 600 Drive Library</v>
          </cell>
          <cell r="C1105" t="str">
            <v>3C</v>
          </cell>
          <cell r="D1105">
            <v>177878433</v>
          </cell>
          <cell r="E1105">
            <v>170939300</v>
          </cell>
        </row>
        <row r="1106">
          <cell r="A1106" t="str">
            <v>AD588A</v>
          </cell>
          <cell r="B1106" t="str">
            <v>HP MSL6052 2 SDLT 600 Drive FC Library</v>
          </cell>
          <cell r="C1106" t="str">
            <v>3C</v>
          </cell>
          <cell r="D1106">
            <v>205830759</v>
          </cell>
          <cell r="E1106">
            <v>197801200</v>
          </cell>
        </row>
        <row r="1108">
          <cell r="A1108" t="str">
            <v>AD597A</v>
          </cell>
          <cell r="B1108" t="str">
            <v>HP MSL6030 0 Drive Library</v>
          </cell>
          <cell r="C1108" t="str">
            <v>3C</v>
          </cell>
          <cell r="D1108">
            <v>28206437</v>
          </cell>
          <cell r="E1108">
            <v>27106090</v>
          </cell>
        </row>
        <row r="1109">
          <cell r="A1109" t="str">
            <v>AD598A</v>
          </cell>
          <cell r="B1109" t="str">
            <v>HP MSL6030 1 Ultrium 460 Dr Library</v>
          </cell>
          <cell r="C1109" t="str">
            <v>3C</v>
          </cell>
          <cell r="D1109">
            <v>59970443</v>
          </cell>
          <cell r="E1109">
            <v>57630970</v>
          </cell>
        </row>
        <row r="1110">
          <cell r="A1110" t="str">
            <v>AD599A</v>
          </cell>
          <cell r="B1110" t="str">
            <v>HP MSL6030 2 Ultrium 460 Dr Library</v>
          </cell>
          <cell r="C1110" t="str">
            <v>3C</v>
          </cell>
          <cell r="D1110">
            <v>91734449</v>
          </cell>
          <cell r="E1110">
            <v>88155850</v>
          </cell>
        </row>
        <row r="1111">
          <cell r="A1111" t="str">
            <v>AD600A</v>
          </cell>
          <cell r="B1111" t="str">
            <v>HP MSL6030 1 Ultrium 460 Drv FC Library</v>
          </cell>
          <cell r="C1111" t="str">
            <v>3C</v>
          </cell>
          <cell r="D1111">
            <v>87922769</v>
          </cell>
          <cell r="E1111">
            <v>84492860</v>
          </cell>
        </row>
        <row r="1112">
          <cell r="A1112" t="str">
            <v>AD601A</v>
          </cell>
          <cell r="B1112" t="str">
            <v>HP MSL6030 2 Ult 460 Dr FC Tape Library</v>
          </cell>
          <cell r="C1112" t="str">
            <v>3C</v>
          </cell>
          <cell r="D1112">
            <v>119686775</v>
          </cell>
          <cell r="E1112">
            <v>115017700</v>
          </cell>
        </row>
        <row r="1114">
          <cell r="A1114" t="str">
            <v>AD602A</v>
          </cell>
          <cell r="B1114" t="str">
            <v>HP MSL6060 0 Dr Tape Library</v>
          </cell>
          <cell r="C1114" t="str">
            <v>3C</v>
          </cell>
          <cell r="D1114">
            <v>81315855</v>
          </cell>
          <cell r="E1114">
            <v>78143690</v>
          </cell>
        </row>
        <row r="1115">
          <cell r="A1115" t="str">
            <v>AD603A</v>
          </cell>
          <cell r="B1115" t="str">
            <v>HP MSL6060 2 Ult 460 Dr Tape Library</v>
          </cell>
          <cell r="C1115" t="str">
            <v>3C</v>
          </cell>
          <cell r="D1115">
            <v>144843867</v>
          </cell>
          <cell r="E1115">
            <v>139193400</v>
          </cell>
        </row>
        <row r="1116">
          <cell r="A1116" t="str">
            <v>AD604A</v>
          </cell>
          <cell r="B1116" t="str">
            <v>HP MSL6060 2 Ult 460 Dr FC Tape Library</v>
          </cell>
          <cell r="C1116" t="str">
            <v>3C</v>
          </cell>
          <cell r="D1116">
            <v>172796193</v>
          </cell>
          <cell r="E1116">
            <v>166055300</v>
          </cell>
        </row>
        <row r="1118">
          <cell r="A1118" t="str">
            <v>AD606A</v>
          </cell>
          <cell r="B1118" t="str">
            <v>HP MSL6030 1 Ultrium 960 Dr Library</v>
          </cell>
          <cell r="C1118" t="str">
            <v>3C</v>
          </cell>
          <cell r="D1118">
            <v>76995950</v>
          </cell>
          <cell r="E1118">
            <v>73992300</v>
          </cell>
        </row>
        <row r="1119">
          <cell r="A1119" t="str">
            <v>AD607A</v>
          </cell>
          <cell r="B1119" t="str">
            <v>HP MSL6030 2 Ultrium 960 Dr Library</v>
          </cell>
          <cell r="C1119" t="str">
            <v>3C</v>
          </cell>
          <cell r="D1119">
            <v>125785464</v>
          </cell>
          <cell r="E1119">
            <v>120878500</v>
          </cell>
        </row>
        <row r="1120">
          <cell r="A1120" t="str">
            <v>AD608A</v>
          </cell>
          <cell r="B1120" t="str">
            <v>HP MSL6030 1 Ultrium 960 Dr FC Tape Libr</v>
          </cell>
          <cell r="C1120" t="str">
            <v>3C</v>
          </cell>
          <cell r="D1120">
            <v>104948276</v>
          </cell>
          <cell r="E1120">
            <v>100854200</v>
          </cell>
        </row>
        <row r="1121">
          <cell r="A1121" t="str">
            <v>AD609A</v>
          </cell>
          <cell r="B1121" t="str">
            <v>HP MSL6030 2 Ult 960 Dr FC Tape Library</v>
          </cell>
          <cell r="C1121" t="str">
            <v>3C</v>
          </cell>
          <cell r="D1121">
            <v>153737789</v>
          </cell>
          <cell r="E1121">
            <v>147740400</v>
          </cell>
        </row>
        <row r="1123">
          <cell r="A1123" t="str">
            <v>AD610A</v>
          </cell>
          <cell r="B1123" t="str">
            <v>HP MSL6060 2 Ultrium 960 Dr Tape Library</v>
          </cell>
          <cell r="C1123" t="str">
            <v>3C</v>
          </cell>
          <cell r="D1123">
            <v>178894882</v>
          </cell>
          <cell r="E1123">
            <v>171916100</v>
          </cell>
        </row>
        <row r="1124">
          <cell r="A1124" t="str">
            <v>AD611A</v>
          </cell>
          <cell r="B1124" t="str">
            <v>HP MSL6060 2 Ult 960 Dr FC Tape Library</v>
          </cell>
          <cell r="C1124" t="str">
            <v>3C</v>
          </cell>
          <cell r="D1124">
            <v>206847207</v>
          </cell>
          <cell r="E1124">
            <v>198778000</v>
          </cell>
        </row>
        <row r="1126">
          <cell r="A1126" t="str">
            <v>MSL tape library options</v>
          </cell>
        </row>
        <row r="1127">
          <cell r="A1127" t="str">
            <v>231824-B22</v>
          </cell>
          <cell r="B1127" t="str">
            <v>MSL5000 5U Pass Thru Extender</v>
          </cell>
          <cell r="C1127" t="str">
            <v>3C</v>
          </cell>
          <cell r="D1127">
            <v>2830808</v>
          </cell>
          <cell r="E1127">
            <v>2720377</v>
          </cell>
        </row>
        <row r="1128">
          <cell r="A1128" t="str">
            <v>231824-B23</v>
          </cell>
          <cell r="B1128" t="str">
            <v>MSL5052 Pass Thru Extender, 10U</v>
          </cell>
          <cell r="C1128" t="str">
            <v>3C</v>
          </cell>
          <cell r="D1128">
            <v>3049345</v>
          </cell>
          <cell r="E1128">
            <v>2930388</v>
          </cell>
        </row>
        <row r="1129">
          <cell r="A1129" t="str">
            <v>231894-B21</v>
          </cell>
          <cell r="B1129" t="str">
            <v>MSL5026 Rackmount Kit, Alpha servers</v>
          </cell>
          <cell r="C1129" t="str">
            <v>3C</v>
          </cell>
          <cell r="D1129">
            <v>2795232</v>
          </cell>
          <cell r="E1129">
            <v>2686189</v>
          </cell>
        </row>
        <row r="1130">
          <cell r="A1130" t="str">
            <v>231894-B22</v>
          </cell>
          <cell r="B1130" t="str">
            <v>MSL5026 Rackmount Kit, ProLiant servers</v>
          </cell>
          <cell r="C1130" t="str">
            <v>3C</v>
          </cell>
          <cell r="D1130">
            <v>2022732</v>
          </cell>
          <cell r="E1130">
            <v>1943824</v>
          </cell>
        </row>
        <row r="1131">
          <cell r="A1131" t="str">
            <v>232136-B21</v>
          </cell>
          <cell r="B1131" t="str">
            <v>MSL5000 Dual Magazine Kit</v>
          </cell>
          <cell r="C1131" t="str">
            <v>3C</v>
          </cell>
          <cell r="D1131">
            <v>2083718</v>
          </cell>
          <cell r="E1131">
            <v>2002432</v>
          </cell>
        </row>
        <row r="1132">
          <cell r="A1132" t="str">
            <v>280823-B21</v>
          </cell>
          <cell r="B1132" t="str">
            <v>NSR 1x2 LVD SCSI Serverless</v>
          </cell>
          <cell r="C1132" t="str">
            <v>3C</v>
          </cell>
          <cell r="D1132">
            <v>37573085</v>
          </cell>
          <cell r="E1132">
            <v>36107340</v>
          </cell>
        </row>
        <row r="1133">
          <cell r="A1133" t="str">
            <v>301902-B21</v>
          </cell>
          <cell r="B1133" t="str">
            <v>MSL5000 Dual Magazine Kit, Ultrium</v>
          </cell>
          <cell r="C1133" t="str">
            <v>3C</v>
          </cell>
          <cell r="D1133">
            <v>2078637</v>
          </cell>
          <cell r="E1133">
            <v>1997548</v>
          </cell>
        </row>
        <row r="1134">
          <cell r="A1134" t="str">
            <v>304825-B21</v>
          </cell>
          <cell r="B1134" t="str">
            <v>MSL5000 Universal Pass-thru Mech Kit</v>
          </cell>
          <cell r="C1134" t="str">
            <v>3C</v>
          </cell>
          <cell r="D1134">
            <v>13803366</v>
          </cell>
          <cell r="E1134">
            <v>13264890</v>
          </cell>
        </row>
        <row r="1135">
          <cell r="A1135" t="str">
            <v>304826-B21</v>
          </cell>
          <cell r="B1135" t="str">
            <v>MSL Tape Library Rackmount Kit</v>
          </cell>
          <cell r="C1135" t="str">
            <v>3C</v>
          </cell>
          <cell r="D1135">
            <v>2795232</v>
          </cell>
          <cell r="E1135">
            <v>2686189</v>
          </cell>
        </row>
        <row r="1137">
          <cell r="A1137" t="str">
            <v>293475-B21</v>
          </cell>
          <cell r="B1137" t="str">
            <v>MSL5000 SDLT320 Drive Upgrade Kit</v>
          </cell>
          <cell r="C1137" t="str">
            <v>3C</v>
          </cell>
          <cell r="D1137">
            <v>36592135</v>
          </cell>
          <cell r="E1137">
            <v>35617273</v>
          </cell>
        </row>
        <row r="1138">
          <cell r="A1138" t="str">
            <v>301901-B21</v>
          </cell>
          <cell r="B1138" t="str">
            <v>MSL5000 Ultrium 230 Drive Upgrade Kit</v>
          </cell>
          <cell r="C1138" t="str">
            <v>LJ</v>
          </cell>
          <cell r="D1138">
            <v>38338037</v>
          </cell>
          <cell r="E1138">
            <v>45433211</v>
          </cell>
        </row>
        <row r="1139">
          <cell r="A1139" t="str">
            <v>330729-B21</v>
          </cell>
          <cell r="B1139" t="str">
            <v>MSL6000 Ultrium 460 Drive Upgrade Kit</v>
          </cell>
          <cell r="C1139" t="str">
            <v>3C</v>
          </cell>
          <cell r="D1139">
            <v>49094448</v>
          </cell>
          <cell r="E1139">
            <v>47786508</v>
          </cell>
        </row>
        <row r="1140">
          <cell r="A1140" t="str">
            <v>330728-B21</v>
          </cell>
          <cell r="B1140" t="str">
            <v>MSL e1200-160 Fibre Card Kit</v>
          </cell>
          <cell r="C1140" t="str">
            <v>3C</v>
          </cell>
          <cell r="D1140">
            <v>35575687</v>
          </cell>
          <cell r="E1140">
            <v>34187860</v>
          </cell>
        </row>
        <row r="1141">
          <cell r="A1141" t="str">
            <v>AB128A</v>
          </cell>
          <cell r="B1141" t="str">
            <v>OEM E2400-160 Fibre Interface Controller</v>
          </cell>
          <cell r="C1141" t="str">
            <v>LJ</v>
          </cell>
          <cell r="D1141">
            <v>14111000</v>
          </cell>
          <cell r="E1141">
            <v>14039000</v>
          </cell>
        </row>
        <row r="1143">
          <cell r="A1143" t="str">
            <v>AD589A</v>
          </cell>
          <cell r="B1143" t="str">
            <v>HP MSL6000 SDLT 600 Drive</v>
          </cell>
          <cell r="C1143" t="str">
            <v>3C</v>
          </cell>
          <cell r="D1143">
            <v>53363530</v>
          </cell>
          <cell r="E1143">
            <v>51281790</v>
          </cell>
        </row>
        <row r="1144">
          <cell r="A1144" t="str">
            <v>AD605A</v>
          </cell>
          <cell r="B1144" t="str">
            <v>HP MSL6000 Ultrium 460 Drive</v>
          </cell>
          <cell r="C1144" t="str">
            <v>3C</v>
          </cell>
          <cell r="D1144">
            <v>49094448</v>
          </cell>
          <cell r="E1144">
            <v>47179250</v>
          </cell>
        </row>
        <row r="1145">
          <cell r="A1145" t="str">
            <v>AD612A</v>
          </cell>
          <cell r="B1145" t="str">
            <v>HP MSL6000 Ultrium 960 Drive</v>
          </cell>
          <cell r="C1145" t="str">
            <v>3C</v>
          </cell>
          <cell r="D1145">
            <v>56412875</v>
          </cell>
          <cell r="E1145">
            <v>54212180</v>
          </cell>
        </row>
        <row r="1146">
          <cell r="A1146" t="str">
            <v>AD620A</v>
          </cell>
          <cell r="B1146" t="str">
            <v>HP MSL6000 SDLT Univ Magazine</v>
          </cell>
          <cell r="C1146" t="str">
            <v>3C</v>
          </cell>
          <cell r="D1146">
            <v>2034042</v>
          </cell>
          <cell r="E1146">
            <v>1954693</v>
          </cell>
        </row>
        <row r="1147">
          <cell r="A1147" t="str">
            <v>AD621A</v>
          </cell>
          <cell r="B1147" t="str">
            <v>HP MSL6000 Ultrium Universal Magazine</v>
          </cell>
          <cell r="C1147" t="str">
            <v>3C</v>
          </cell>
          <cell r="D1147">
            <v>2032896</v>
          </cell>
          <cell r="E1147">
            <v>1953592</v>
          </cell>
        </row>
        <row r="1148">
          <cell r="A1148" t="str">
            <v>AD622A</v>
          </cell>
          <cell r="B1148" t="str">
            <v>HP MSL6000 5U Rack to Table Top Kit</v>
          </cell>
          <cell r="C1148" t="str">
            <v>3C</v>
          </cell>
          <cell r="D1148">
            <v>3557569</v>
          </cell>
          <cell r="E1148">
            <v>3418786</v>
          </cell>
        </row>
        <row r="1149">
          <cell r="A1149" t="str">
            <v>AD627A</v>
          </cell>
          <cell r="B1149" t="str">
            <v>HP MSL6000 10U Rack to Table Top Kit</v>
          </cell>
          <cell r="C1149" t="str">
            <v>3C</v>
          </cell>
          <cell r="D1149">
            <v>5082241</v>
          </cell>
          <cell r="E1149">
            <v>4883980</v>
          </cell>
        </row>
        <row r="1151">
          <cell r="A1151" t="str">
            <v>1/8 Autoloader</v>
          </cell>
        </row>
        <row r="1152">
          <cell r="A1152" t="str">
            <v>AF204A</v>
          </cell>
          <cell r="B1152" t="str">
            <v>HP 1/8 Ultrium 960 Tape Autoloader</v>
          </cell>
          <cell r="C1152" t="str">
            <v>3C</v>
          </cell>
          <cell r="D1152">
            <v>49828952</v>
          </cell>
          <cell r="E1152">
            <v>47885100</v>
          </cell>
        </row>
        <row r="1153">
          <cell r="A1153" t="str">
            <v>AA927A</v>
          </cell>
          <cell r="B1153" t="str">
            <v>HP StorageWorks 1/8 Ultrium 460 Autoloader</v>
          </cell>
          <cell r="C1153" t="str">
            <v>3C</v>
          </cell>
          <cell r="D1153">
            <v>42685742</v>
          </cell>
          <cell r="E1153">
            <v>41020550</v>
          </cell>
        </row>
        <row r="1154">
          <cell r="A1154" t="str">
            <v>AF202A</v>
          </cell>
          <cell r="B1154" t="str">
            <v>HP 1/8 Ultrium 232 Tape Autoloader</v>
          </cell>
          <cell r="C1154" t="str">
            <v>3C</v>
          </cell>
          <cell r="D1154">
            <v>21860870</v>
          </cell>
          <cell r="E1154">
            <v>21008070</v>
          </cell>
        </row>
        <row r="1155">
          <cell r="A1155" t="str">
            <v>AF203A</v>
          </cell>
          <cell r="B1155" t="str">
            <v>HP 1/8 Ultrium 448 Tape Autoloader</v>
          </cell>
          <cell r="C1155" t="str">
            <v>3C</v>
          </cell>
          <cell r="D1155">
            <v>31522571</v>
          </cell>
          <cell r="E1155">
            <v>30292860</v>
          </cell>
        </row>
        <row r="1156">
          <cell r="A1156" t="str">
            <v>C9572CB</v>
          </cell>
          <cell r="B1156" t="str">
            <v>HP StorageWorks 1/8 Ultrium 230 Autoloader</v>
          </cell>
          <cell r="C1156" t="str">
            <v>3C</v>
          </cell>
          <cell r="D1156">
            <v>29471916</v>
          </cell>
          <cell r="E1156">
            <v>28322200</v>
          </cell>
        </row>
        <row r="1157">
          <cell r="A1157" t="str">
            <v>AA926A</v>
          </cell>
          <cell r="B1157" t="str">
            <v>HP StorageWorks 1/8 SDLT 320 Autoloader</v>
          </cell>
          <cell r="C1157" t="str">
            <v>3C</v>
          </cell>
          <cell r="D1157">
            <v>34045932</v>
          </cell>
          <cell r="E1157">
            <v>32717780</v>
          </cell>
        </row>
        <row r="1158">
          <cell r="A1158" t="str">
            <v>C9264CB</v>
          </cell>
          <cell r="B1158" t="str">
            <v>HP StorageWorks 1/8 DLT VS 80 Autoloader</v>
          </cell>
          <cell r="C1158" t="str">
            <v>3C</v>
          </cell>
          <cell r="D1158">
            <v>17172892</v>
          </cell>
          <cell r="E1158">
            <v>16502970</v>
          </cell>
        </row>
        <row r="1159">
          <cell r="A1159" t="str">
            <v>C9268R</v>
          </cell>
          <cell r="B1159" t="str">
            <v>HP 1/8 Tape Autoloader Rack Kit</v>
          </cell>
          <cell r="C1159" t="str">
            <v>3C</v>
          </cell>
          <cell r="D1159">
            <v>1143504</v>
          </cell>
          <cell r="E1159">
            <v>1098896</v>
          </cell>
        </row>
        <row r="1161">
          <cell r="A1161" t="str">
            <v>SSL Autoloader</v>
          </cell>
        </row>
        <row r="1162">
          <cell r="A1162" t="str">
            <v>330821-B21</v>
          </cell>
          <cell r="B1162" t="str">
            <v>HP SSL1016 Ultrium 460 Autoloader</v>
          </cell>
          <cell r="C1162" t="str">
            <v>3C</v>
          </cell>
          <cell r="D1162">
            <v>54354568</v>
          </cell>
          <cell r="E1162">
            <v>52234170</v>
          </cell>
        </row>
        <row r="1163">
          <cell r="A1163" t="str">
            <v>330823-B21</v>
          </cell>
          <cell r="B1163" t="str">
            <v>HP StorageWorks SSL1016 Ultrium Mag Kit</v>
          </cell>
          <cell r="C1163" t="str">
            <v>3C</v>
          </cell>
          <cell r="D1163">
            <v>5082241</v>
          </cell>
          <cell r="E1163">
            <v>4883981</v>
          </cell>
        </row>
        <row r="1165">
          <cell r="A1165" t="str">
            <v>330816-B21</v>
          </cell>
          <cell r="B1165" t="str">
            <v>SSL1016 SDLT 320 Autoloader</v>
          </cell>
          <cell r="C1165" t="str">
            <v>3C</v>
          </cell>
          <cell r="D1165">
            <v>49678906</v>
          </cell>
          <cell r="E1165">
            <v>47740910</v>
          </cell>
        </row>
        <row r="1166">
          <cell r="A1166" t="str">
            <v>268664-B22</v>
          </cell>
          <cell r="B1166" t="str">
            <v>HP StorageWorks SSL1016 DLT Magazine Kit</v>
          </cell>
          <cell r="C1166" t="str">
            <v>3C</v>
          </cell>
          <cell r="D1166">
            <v>5077158</v>
          </cell>
          <cell r="E1166">
            <v>4879096</v>
          </cell>
        </row>
        <row r="1168">
          <cell r="A1168" t="str">
            <v>VLS Virtual Library System</v>
          </cell>
        </row>
        <row r="1169">
          <cell r="A1169" t="str">
            <v>A7566A</v>
          </cell>
          <cell r="B1169" t="str">
            <v>HP Storageworks SFS20 Enclosure</v>
          </cell>
          <cell r="C1169" t="str">
            <v>1Y</v>
          </cell>
          <cell r="D1169">
            <v>17450260</v>
          </cell>
          <cell r="E1169">
            <v>16769520</v>
          </cell>
        </row>
        <row r="1170">
          <cell r="A1170" t="str">
            <v>AF728A</v>
          </cell>
          <cell r="B1170" t="str">
            <v>HP 6105 Virtual Library System</v>
          </cell>
          <cell r="C1170" t="str">
            <v>LJ</v>
          </cell>
          <cell r="D1170">
            <v>147991836</v>
          </cell>
          <cell r="E1170">
            <v>142218600</v>
          </cell>
        </row>
        <row r="1171">
          <cell r="A1171" t="str">
            <v>AF729A</v>
          </cell>
          <cell r="B1171" t="str">
            <v>HP 6510 Virtual Library System</v>
          </cell>
          <cell r="C1171" t="str">
            <v>LJ</v>
          </cell>
          <cell r="D1171">
            <v>290837544</v>
          </cell>
          <cell r="E1171">
            <v>279491800</v>
          </cell>
        </row>
        <row r="1172">
          <cell r="A1172" t="str">
            <v>AF730A</v>
          </cell>
          <cell r="B1172" t="str">
            <v>HP 6000 Virtual Lib Sys 2.5Tb Cap Bundle</v>
          </cell>
          <cell r="C1172" t="str">
            <v>LJ</v>
          </cell>
          <cell r="D1172">
            <v>114521669</v>
          </cell>
          <cell r="E1172">
            <v>110054100</v>
          </cell>
        </row>
        <row r="1173">
          <cell r="A1173" t="str">
            <v>T4259A</v>
          </cell>
          <cell r="B1173" t="str">
            <v>HP 6000 Virtual Library System Cap LTU</v>
          </cell>
          <cell r="C1173" t="str">
            <v>LJ</v>
          </cell>
          <cell r="D1173">
            <v>81015906</v>
          </cell>
          <cell r="E1173">
            <v>77855440</v>
          </cell>
        </row>
        <row r="1175">
          <cell r="A1175" t="str">
            <v>StorageWorks - Software</v>
          </cell>
        </row>
        <row r="1176">
          <cell r="A1176" t="str">
            <v>OpenView SRM</v>
          </cell>
        </row>
        <row r="1177">
          <cell r="A1177" t="str">
            <v>B7038AA</v>
          </cell>
          <cell r="B1177" t="str">
            <v>OV Data Protector adv backup to disk LTU</v>
          </cell>
          <cell r="C1177" t="str">
            <v>LH</v>
          </cell>
          <cell r="D1177">
            <v>15238876</v>
          </cell>
          <cell r="E1177">
            <v>14748670</v>
          </cell>
        </row>
        <row r="1178">
          <cell r="A1178" t="str">
            <v>T2558AA</v>
          </cell>
          <cell r="B1178" t="str">
            <v>HP OpenView SM v4.4 Media/Doc Kit</v>
          </cell>
          <cell r="C1178" t="str">
            <v>LK</v>
          </cell>
          <cell r="D1178">
            <v>477759</v>
          </cell>
          <cell r="E1178">
            <v>459122</v>
          </cell>
        </row>
        <row r="1179">
          <cell r="A1179" t="str">
            <v>T3591A</v>
          </cell>
          <cell r="B1179" t="str">
            <v>hp OpenView VR Doc/Media kit</v>
          </cell>
          <cell r="C1179" t="str">
            <v>LK</v>
          </cell>
          <cell r="D1179">
            <v>494233</v>
          </cell>
          <cell r="E1179">
            <v>474953</v>
          </cell>
        </row>
        <row r="1181">
          <cell r="A1181" t="str">
            <v>Host-based Virtualization</v>
          </cell>
        </row>
        <row r="1182">
          <cell r="A1182" t="str">
            <v>345276-B21</v>
          </cell>
          <cell r="B1182" t="str">
            <v>VolGrwth CD/LTU/DOC all</v>
          </cell>
          <cell r="C1182" t="str">
            <v>LK</v>
          </cell>
          <cell r="D1182">
            <v>1646223</v>
          </cell>
          <cell r="E1182">
            <v>1593266</v>
          </cell>
        </row>
        <row r="1184">
          <cell r="A1184" t="str">
            <v>Backup &amp; Recovery</v>
          </cell>
        </row>
        <row r="1185">
          <cell r="A1185" t="str">
            <v>B6953AA</v>
          </cell>
          <cell r="B1185" t="str">
            <v>OV Data Protector one Drive UNIX etc LTU</v>
          </cell>
          <cell r="C1185" t="str">
            <v>LH</v>
          </cell>
          <cell r="D1185">
            <v>25396055</v>
          </cell>
          <cell r="E1185">
            <v>24579100</v>
          </cell>
        </row>
        <row r="1186">
          <cell r="A1186" t="str">
            <v>B6957BA</v>
          </cell>
          <cell r="B1186" t="str">
            <v>OV Data Protector 61-250 library LTU</v>
          </cell>
          <cell r="C1186" t="str">
            <v>LH</v>
          </cell>
          <cell r="D1186">
            <v>48204610</v>
          </cell>
          <cell r="E1186">
            <v>46653940</v>
          </cell>
        </row>
        <row r="1187">
          <cell r="A1187" t="str">
            <v>B6958BA</v>
          </cell>
          <cell r="B1187" t="str">
            <v>OV Data Protector unlimited libr. LTU</v>
          </cell>
          <cell r="C1187" t="str">
            <v>LH</v>
          </cell>
          <cell r="D1187">
            <v>99519194</v>
          </cell>
          <cell r="E1187">
            <v>96317820</v>
          </cell>
        </row>
        <row r="1188">
          <cell r="A1188" t="str">
            <v>B6960BA</v>
          </cell>
          <cell r="B1188" t="str">
            <v>OV Omniback 4.x all media &amp; manuals</v>
          </cell>
          <cell r="C1188" t="str">
            <v>LH</v>
          </cell>
          <cell r="D1188">
            <v>1128389</v>
          </cell>
          <cell r="E1188">
            <v>1084370</v>
          </cell>
        </row>
        <row r="1189">
          <cell r="A1189" t="str">
            <v>B6960BD</v>
          </cell>
          <cell r="B1189" t="str">
            <v>OV Omniback 4.x all media&amp;manuals-German</v>
          </cell>
          <cell r="C1189" t="str">
            <v>LH</v>
          </cell>
          <cell r="D1189">
            <v>965000</v>
          </cell>
          <cell r="E1189">
            <v>985000</v>
          </cell>
        </row>
        <row r="1190">
          <cell r="A1190" t="str">
            <v>B6960BJ</v>
          </cell>
          <cell r="B1190" t="str">
            <v>OV Omniback 4.x all media, mnls Japanese</v>
          </cell>
          <cell r="C1190" t="str">
            <v>LH</v>
          </cell>
          <cell r="D1190">
            <v>785000</v>
          </cell>
          <cell r="E1190">
            <v>802000</v>
          </cell>
        </row>
        <row r="1191">
          <cell r="A1191" t="str">
            <v>B6960EA</v>
          </cell>
          <cell r="B1191" t="str">
            <v>OV Data Protector Funct. Extens. manuals</v>
          </cell>
          <cell r="C1191" t="str">
            <v>LH</v>
          </cell>
          <cell r="D1191">
            <v>1128388</v>
          </cell>
          <cell r="E1191">
            <v>1084369</v>
          </cell>
        </row>
        <row r="1192">
          <cell r="A1192" t="str">
            <v>B6960LA</v>
          </cell>
          <cell r="B1192" t="str">
            <v>OV Data Protector Cell Manager manuals</v>
          </cell>
          <cell r="C1192" t="str">
            <v>LH</v>
          </cell>
          <cell r="D1192">
            <v>1128388</v>
          </cell>
          <cell r="E1192">
            <v>1084369</v>
          </cell>
        </row>
        <row r="1193">
          <cell r="A1193" t="str">
            <v>B6960MA</v>
          </cell>
          <cell r="B1193" t="str">
            <v>OV Data Protector Cell Manager media</v>
          </cell>
          <cell r="C1193" t="str">
            <v>LH</v>
          </cell>
          <cell r="D1193">
            <v>559066</v>
          </cell>
          <cell r="E1193">
            <v>537257</v>
          </cell>
        </row>
        <row r="1194">
          <cell r="A1194" t="str">
            <v>B6961AA</v>
          </cell>
          <cell r="B1194" t="str">
            <v>OV Data Protector Cell Manag Win. LTU CD</v>
          </cell>
          <cell r="C1194" t="str">
            <v>LH</v>
          </cell>
          <cell r="D1194">
            <v>6195069</v>
          </cell>
          <cell r="E1194">
            <v>5995784</v>
          </cell>
        </row>
        <row r="1195">
          <cell r="A1195" t="str">
            <v>B6961AF</v>
          </cell>
          <cell r="B1195" t="str">
            <v>OV Data Protector CellMgr Win French LTU</v>
          </cell>
          <cell r="C1195" t="str">
            <v>LH</v>
          </cell>
          <cell r="D1195">
            <v>2713000</v>
          </cell>
          <cell r="E1195">
            <v>2770000</v>
          </cell>
        </row>
        <row r="1196">
          <cell r="A1196" t="str">
            <v>B6961BA</v>
          </cell>
          <cell r="B1196" t="str">
            <v>OV Data Protector Cell Mgr Win LTU only</v>
          </cell>
          <cell r="C1196" t="str">
            <v>LH</v>
          </cell>
          <cell r="D1196">
            <v>5678814</v>
          </cell>
          <cell r="E1196">
            <v>5496136</v>
          </cell>
        </row>
        <row r="1197">
          <cell r="A1197" t="str">
            <v>B6963AA</v>
          </cell>
          <cell r="B1197" t="str">
            <v>OV Data Protector Drive Windows etc LTU</v>
          </cell>
          <cell r="C1197" t="str">
            <v>LH</v>
          </cell>
          <cell r="D1197">
            <v>4403725</v>
          </cell>
          <cell r="E1197">
            <v>4262064</v>
          </cell>
        </row>
        <row r="1198">
          <cell r="A1198" t="str">
            <v>B6965BA</v>
          </cell>
          <cell r="B1198" t="str">
            <v>OV Data Protector On-line ext Win, LTU</v>
          </cell>
          <cell r="C1198" t="str">
            <v>LH</v>
          </cell>
          <cell r="D1198">
            <v>6195069</v>
          </cell>
          <cell r="E1198">
            <v>5995784</v>
          </cell>
        </row>
        <row r="1199">
          <cell r="A1199" t="str">
            <v>B7020AA</v>
          </cell>
          <cell r="B1199" t="str">
            <v>OV Data Protector SSE HP-UX LTU</v>
          </cell>
          <cell r="C1199" t="str">
            <v>LH</v>
          </cell>
          <cell r="D1199">
            <v>15033618</v>
          </cell>
          <cell r="E1199">
            <v>14550010</v>
          </cell>
        </row>
        <row r="1200">
          <cell r="A1200" t="str">
            <v>B7020BA</v>
          </cell>
          <cell r="B1200" t="str">
            <v>OV Data Protector SSE HP-UX LTU only</v>
          </cell>
          <cell r="C1200" t="str">
            <v>LH</v>
          </cell>
          <cell r="D1200">
            <v>14511143</v>
          </cell>
          <cell r="E1200">
            <v>14044340</v>
          </cell>
        </row>
        <row r="1201">
          <cell r="A1201" t="str">
            <v>B7020CA</v>
          </cell>
          <cell r="B1201" t="str">
            <v>OV Data Protector SSE Solaris LTU only</v>
          </cell>
          <cell r="C1201" t="str">
            <v>LH</v>
          </cell>
          <cell r="D1201">
            <v>14511143</v>
          </cell>
          <cell r="E1201">
            <v>14044340</v>
          </cell>
        </row>
        <row r="1202">
          <cell r="A1202" t="str">
            <v>B7020DA</v>
          </cell>
          <cell r="B1202" t="str">
            <v>OV Data Protector SSE Solaris LTU, CD&amp;ma</v>
          </cell>
          <cell r="C1202" t="str">
            <v>LH</v>
          </cell>
          <cell r="D1202">
            <v>14511143</v>
          </cell>
          <cell r="E1202">
            <v>14044340</v>
          </cell>
        </row>
        <row r="1203">
          <cell r="A1203" t="str">
            <v>B7021AA</v>
          </cell>
          <cell r="B1203" t="str">
            <v>OV Data Protector SSE Migr. HP-UX LTU</v>
          </cell>
          <cell r="C1203" t="str">
            <v>LH</v>
          </cell>
          <cell r="D1203">
            <v>17104862</v>
          </cell>
          <cell r="E1203">
            <v>16554630</v>
          </cell>
        </row>
        <row r="1204">
          <cell r="A1204" t="str">
            <v>B7021DA</v>
          </cell>
          <cell r="B1204" t="str">
            <v>OV Data Protector SSE Solaris Migrat LTU</v>
          </cell>
          <cell r="C1204" t="str">
            <v>LH</v>
          </cell>
          <cell r="D1204">
            <v>17104862</v>
          </cell>
          <cell r="E1204">
            <v>16554630</v>
          </cell>
        </row>
        <row r="1205">
          <cell r="A1205" t="str">
            <v>B7030AA</v>
          </cell>
          <cell r="B1205" t="str">
            <v>OV Data Protector Single Serv Ed Win LTU</v>
          </cell>
          <cell r="C1205" t="str">
            <v>LH</v>
          </cell>
          <cell r="D1205">
            <v>2046363</v>
          </cell>
          <cell r="E1205">
            <v>1980535</v>
          </cell>
        </row>
        <row r="1206">
          <cell r="A1206" t="str">
            <v>B7030AJ</v>
          </cell>
          <cell r="B1206" t="str">
            <v>OV Data Protector SSE Windows JPN LTU</v>
          </cell>
          <cell r="C1206" t="str">
            <v>LH</v>
          </cell>
          <cell r="D1206">
            <v>1622000</v>
          </cell>
          <cell r="E1206">
            <v>1656000</v>
          </cell>
        </row>
        <row r="1207">
          <cell r="A1207" t="str">
            <v>B7030BA</v>
          </cell>
          <cell r="B1207" t="str">
            <v>OV Data Protector SSE Win LTU only</v>
          </cell>
          <cell r="C1207" t="str">
            <v>LH</v>
          </cell>
          <cell r="D1207">
            <v>1791346</v>
          </cell>
          <cell r="E1207">
            <v>1733721</v>
          </cell>
        </row>
        <row r="1208">
          <cell r="A1208" t="str">
            <v>B7031AA</v>
          </cell>
          <cell r="B1208" t="str">
            <v>OV Data Protector SSE Migr. Win. LTU</v>
          </cell>
          <cell r="C1208" t="str">
            <v>LH</v>
          </cell>
          <cell r="D1208">
            <v>4123827</v>
          </cell>
          <cell r="E1208">
            <v>3991170</v>
          </cell>
        </row>
        <row r="1209">
          <cell r="A1209" t="str">
            <v>BA152AA</v>
          </cell>
          <cell r="B1209" t="str">
            <v>OV Data Protector open file media v.9</v>
          </cell>
          <cell r="C1209" t="str">
            <v>LH</v>
          </cell>
          <cell r="D1209">
            <v>1000162</v>
          </cell>
          <cell r="E1209">
            <v>961146</v>
          </cell>
        </row>
        <row r="1210">
          <cell r="A1210" t="str">
            <v>BA153AA</v>
          </cell>
          <cell r="B1210" t="str">
            <v>OV Data Protector open file serv v.9 LTU</v>
          </cell>
          <cell r="C1210" t="str">
            <v>LH</v>
          </cell>
          <cell r="D1210">
            <v>4142565</v>
          </cell>
          <cell r="E1210">
            <v>4012710</v>
          </cell>
        </row>
        <row r="1211">
          <cell r="A1211" t="str">
            <v>BA153BA</v>
          </cell>
          <cell r="B1211" t="str">
            <v>OV Data Protector open file 10-sv v9 LTU</v>
          </cell>
          <cell r="C1211" t="str">
            <v>LH</v>
          </cell>
          <cell r="D1211">
            <v>41106020</v>
          </cell>
          <cell r="E1211">
            <v>39807460</v>
          </cell>
        </row>
        <row r="1212">
          <cell r="A1212" t="str">
            <v>BA154AA</v>
          </cell>
          <cell r="B1212" t="str">
            <v>OV Data Protector open file 5-wk v.9 LTU</v>
          </cell>
          <cell r="C1212" t="str">
            <v>LH</v>
          </cell>
          <cell r="D1212">
            <v>1615524</v>
          </cell>
          <cell r="E1212">
            <v>1566503</v>
          </cell>
        </row>
        <row r="1213">
          <cell r="A1213" t="str">
            <v>BA155AA</v>
          </cell>
          <cell r="B1213" t="str">
            <v>OV Data Protector open file entsv v9 LTU</v>
          </cell>
          <cell r="C1213" t="str">
            <v>LH</v>
          </cell>
          <cell r="D1213">
            <v>6372123</v>
          </cell>
          <cell r="E1213">
            <v>6173038</v>
          </cell>
        </row>
        <row r="1215">
          <cell r="A1215" t="str">
            <v>Remote Replication</v>
          </cell>
        </row>
        <row r="1216">
          <cell r="A1216" t="str">
            <v>336243-B21</v>
          </cell>
          <cell r="B1216" t="str">
            <v>HP OpenView SM Svr LTU 1</v>
          </cell>
          <cell r="C1216" t="str">
            <v>LK</v>
          </cell>
          <cell r="D1216">
            <v>8475131</v>
          </cell>
          <cell r="E1216">
            <v>8576815</v>
          </cell>
        </row>
        <row r="1217">
          <cell r="A1217" t="str">
            <v>336245-B21</v>
          </cell>
          <cell r="B1217" t="str">
            <v>HP OpenView SM Svr LTU 25</v>
          </cell>
          <cell r="C1217" t="str">
            <v>LK</v>
          </cell>
          <cell r="D1217">
            <v>211878269</v>
          </cell>
          <cell r="E1217">
            <v>211878300</v>
          </cell>
        </row>
        <row r="1218">
          <cell r="A1218" t="str">
            <v>336247-B21</v>
          </cell>
          <cell r="B1218" t="str">
            <v>HP OpenView SM AdvSvr LTU 1</v>
          </cell>
          <cell r="C1218" t="str">
            <v>LK</v>
          </cell>
          <cell r="D1218">
            <v>15268823</v>
          </cell>
          <cell r="E1218">
            <v>15268820</v>
          </cell>
        </row>
        <row r="1219">
          <cell r="A1219" t="str">
            <v>336249-B21</v>
          </cell>
          <cell r="B1219" t="str">
            <v>HP OpenView SM AdvSvr LTU 25</v>
          </cell>
          <cell r="C1219" t="str">
            <v>LK</v>
          </cell>
          <cell r="D1219">
            <v>381720569</v>
          </cell>
          <cell r="E1219">
            <v>381720600</v>
          </cell>
        </row>
        <row r="1220">
          <cell r="A1220" t="str">
            <v>344954-B21</v>
          </cell>
          <cell r="B1220" t="str">
            <v>HP OpenView SM wrkgr NAS edition LTU 1</v>
          </cell>
          <cell r="C1220" t="str">
            <v>LK</v>
          </cell>
          <cell r="D1220">
            <v>8781305</v>
          </cell>
          <cell r="E1220">
            <v>8882989</v>
          </cell>
        </row>
        <row r="1221">
          <cell r="A1221" t="str">
            <v>T2536AA</v>
          </cell>
          <cell r="B1221" t="str">
            <v>HP OpenView SM Workgroup NAS ed. 25 LTU</v>
          </cell>
          <cell r="C1221" t="str">
            <v>LK</v>
          </cell>
          <cell r="D1221">
            <v>259022168</v>
          </cell>
          <cell r="E1221">
            <v>259022200</v>
          </cell>
        </row>
        <row r="1223">
          <cell r="A1223" t="str">
            <v>Secure Path - Workgroup</v>
          </cell>
        </row>
        <row r="1224">
          <cell r="A1224" t="str">
            <v>213076-B26</v>
          </cell>
          <cell r="B1224" t="str">
            <v>SP WIN Work Edition 1 LTU/CD 4.0C</v>
          </cell>
          <cell r="C1224" t="str">
            <v>LK</v>
          </cell>
          <cell r="D1224">
            <v>6589770</v>
          </cell>
          <cell r="E1224">
            <v>6332700</v>
          </cell>
        </row>
        <row r="1225">
          <cell r="A1225" t="str">
            <v>222411-B22</v>
          </cell>
          <cell r="B1225" t="str">
            <v>Secure Path V3.0C for Netware Workgroup</v>
          </cell>
          <cell r="C1225" t="str">
            <v>LK</v>
          </cell>
          <cell r="D1225">
            <v>6589770</v>
          </cell>
          <cell r="E1225">
            <v>6332700</v>
          </cell>
        </row>
        <row r="1226">
          <cell r="A1226" t="str">
            <v>231316-B26</v>
          </cell>
          <cell r="B1226" t="str">
            <v>SP WIN Work Edition 5 LTU/CD 4.0C all</v>
          </cell>
          <cell r="C1226" t="str">
            <v>LK</v>
          </cell>
          <cell r="D1226">
            <v>29653965</v>
          </cell>
          <cell r="E1226">
            <v>28497150</v>
          </cell>
        </row>
        <row r="1227">
          <cell r="A1227" t="str">
            <v>231317-B26</v>
          </cell>
          <cell r="B1227" t="str">
            <v>SP WIN Work Edition 10 LTU/CD 4.0C</v>
          </cell>
          <cell r="C1227" t="str">
            <v>LK</v>
          </cell>
          <cell r="D1227">
            <v>53377137</v>
          </cell>
          <cell r="E1227">
            <v>51294870</v>
          </cell>
        </row>
        <row r="1228">
          <cell r="A1228" t="str">
            <v>231318-B26</v>
          </cell>
          <cell r="B1228" t="str">
            <v>SP WIN Work Edition 25 LTU/CD 4.0C</v>
          </cell>
          <cell r="C1228" t="str">
            <v>LK</v>
          </cell>
          <cell r="D1228">
            <v>120098558</v>
          </cell>
          <cell r="E1228">
            <v>115413500</v>
          </cell>
        </row>
        <row r="1229">
          <cell r="A1229" t="str">
            <v>231319-B26</v>
          </cell>
          <cell r="B1229" t="str">
            <v>SP WIN Work Edition 50 LTU/CD 4.0C</v>
          </cell>
          <cell r="C1229" t="str">
            <v>LK</v>
          </cell>
          <cell r="D1229">
            <v>216177405</v>
          </cell>
          <cell r="E1229">
            <v>207744200</v>
          </cell>
        </row>
        <row r="1231">
          <cell r="A1231" t="str">
            <v>231324-B22</v>
          </cell>
          <cell r="B1231" t="str">
            <v>Secure Path V3.0C for Netware Workgroup</v>
          </cell>
          <cell r="C1231" t="str">
            <v>LK</v>
          </cell>
          <cell r="D1231">
            <v>29653965</v>
          </cell>
          <cell r="E1231">
            <v>28497150</v>
          </cell>
        </row>
        <row r="1232">
          <cell r="A1232" t="str">
            <v>231325-B22</v>
          </cell>
          <cell r="B1232" t="str">
            <v>Secure Path V3.0C for Netware Workgroup</v>
          </cell>
          <cell r="C1232" t="str">
            <v>LK</v>
          </cell>
          <cell r="D1232">
            <v>53377137</v>
          </cell>
          <cell r="E1232">
            <v>51294870</v>
          </cell>
        </row>
        <row r="1233">
          <cell r="A1233" t="str">
            <v>231326-B22</v>
          </cell>
          <cell r="B1233" t="str">
            <v>Secure Path V3.0C for Netware Workgroup</v>
          </cell>
          <cell r="C1233" t="str">
            <v>LK</v>
          </cell>
          <cell r="D1233">
            <v>120098558</v>
          </cell>
          <cell r="E1233">
            <v>115413500</v>
          </cell>
        </row>
        <row r="1234">
          <cell r="A1234" t="str">
            <v>231327-B22</v>
          </cell>
          <cell r="B1234" t="str">
            <v>Secure Path V3.0C for Netware Workgroup</v>
          </cell>
          <cell r="C1234" t="str">
            <v>LK</v>
          </cell>
          <cell r="D1234">
            <v>216177405</v>
          </cell>
          <cell r="E1234">
            <v>207744200</v>
          </cell>
        </row>
        <row r="1235">
          <cell r="A1235" t="str">
            <v>261715-B24</v>
          </cell>
          <cell r="B1235" t="str">
            <v>SP WIN Work Edition Upg LTU/CD 4.0C</v>
          </cell>
          <cell r="C1235" t="str">
            <v>LK</v>
          </cell>
          <cell r="D1235">
            <v>1976931</v>
          </cell>
          <cell r="E1235">
            <v>1899810</v>
          </cell>
        </row>
        <row r="1236">
          <cell r="A1236" t="str">
            <v>325634-B23</v>
          </cell>
          <cell r="B1236" t="str">
            <v>SP WIN Work Edition 8 LTU/CD 4.0C</v>
          </cell>
          <cell r="C1236" t="str">
            <v>LK</v>
          </cell>
          <cell r="D1236">
            <v>26359080</v>
          </cell>
          <cell r="E1236">
            <v>25330800</v>
          </cell>
        </row>
        <row r="1238">
          <cell r="A1238" t="str">
            <v>T3554B</v>
          </cell>
          <cell r="B1238" t="str">
            <v>HP SecurePath HP-UX V3.0E WE 1 LTU/CD</v>
          </cell>
          <cell r="C1238" t="str">
            <v>LK</v>
          </cell>
          <cell r="D1238">
            <v>6414210</v>
          </cell>
          <cell r="E1238">
            <v>7601280</v>
          </cell>
        </row>
        <row r="1239">
          <cell r="A1239" t="str">
            <v>T3554C</v>
          </cell>
          <cell r="B1239" t="str">
            <v>HP Secure Path HP-UX v3.0F WE 1 Lic/CD</v>
          </cell>
          <cell r="C1239" t="str">
            <v>LK</v>
          </cell>
          <cell r="D1239">
            <v>6589770</v>
          </cell>
          <cell r="E1239">
            <v>6332700</v>
          </cell>
        </row>
        <row r="1240">
          <cell r="A1240" t="str">
            <v>T3555B</v>
          </cell>
          <cell r="B1240" t="str">
            <v>HP SecurePath HP-UX V3.0E WE 5 LTU/CD</v>
          </cell>
          <cell r="C1240" t="str">
            <v>LK</v>
          </cell>
          <cell r="D1240">
            <v>28863945</v>
          </cell>
          <cell r="E1240">
            <v>28863940</v>
          </cell>
        </row>
        <row r="1241">
          <cell r="A1241" t="str">
            <v>T3555C</v>
          </cell>
          <cell r="B1241" t="str">
            <v>HP Secure Path HP-UX v3.0F WE 5 Lic/CD</v>
          </cell>
          <cell r="C1241" t="str">
            <v>LK</v>
          </cell>
          <cell r="D1241">
            <v>29653965</v>
          </cell>
          <cell r="E1241">
            <v>28497150</v>
          </cell>
        </row>
        <row r="1242">
          <cell r="A1242" t="str">
            <v>T3556B</v>
          </cell>
          <cell r="B1242" t="str">
            <v>HP SecurePath HP-UX V3.0E WE 10 LTU/CD</v>
          </cell>
          <cell r="C1242" t="str">
            <v>LK</v>
          </cell>
          <cell r="D1242">
            <v>51955101</v>
          </cell>
          <cell r="E1242">
            <v>51955100</v>
          </cell>
        </row>
        <row r="1243">
          <cell r="A1243" t="str">
            <v>T3556C</v>
          </cell>
          <cell r="B1243" t="str">
            <v>HP Secure Path HP-UX v3.0F WE 10 Lic/CD</v>
          </cell>
          <cell r="C1243" t="str">
            <v>LK</v>
          </cell>
          <cell r="D1243">
            <v>53377137</v>
          </cell>
          <cell r="E1243">
            <v>51294870</v>
          </cell>
        </row>
        <row r="1244">
          <cell r="A1244" t="str">
            <v>T3557B</v>
          </cell>
          <cell r="B1244" t="str">
            <v>HP SecurePath HP-UX V3.0E WE 25 LTU/CD</v>
          </cell>
          <cell r="C1244" t="str">
            <v>LK</v>
          </cell>
          <cell r="D1244">
            <v>116898977</v>
          </cell>
          <cell r="E1244">
            <v>116899000</v>
          </cell>
        </row>
        <row r="1245">
          <cell r="A1245" t="str">
            <v>T3557C</v>
          </cell>
          <cell r="B1245" t="str">
            <v>HP Secure Path HP-UX v3.0F WE 25 Lic/CD</v>
          </cell>
          <cell r="C1245" t="str">
            <v>LK</v>
          </cell>
          <cell r="D1245">
            <v>120098558</v>
          </cell>
          <cell r="E1245">
            <v>115413500</v>
          </cell>
        </row>
        <row r="1246">
          <cell r="A1246" t="str">
            <v>T3558B</v>
          </cell>
          <cell r="B1246" t="str">
            <v>HP SecurePath HP-UX V3.0E WE 50 LTU/CD</v>
          </cell>
          <cell r="C1246" t="str">
            <v>LK</v>
          </cell>
          <cell r="D1246">
            <v>210418159</v>
          </cell>
          <cell r="E1246">
            <v>210418200</v>
          </cell>
        </row>
        <row r="1247">
          <cell r="A1247" t="str">
            <v>T3558C</v>
          </cell>
          <cell r="B1247" t="str">
            <v>HP Secure Path HP-UX v3.0F WE 50 Lic/CD</v>
          </cell>
          <cell r="C1247" t="str">
            <v>LK</v>
          </cell>
          <cell r="D1247">
            <v>216177405</v>
          </cell>
          <cell r="E1247">
            <v>207744200</v>
          </cell>
        </row>
        <row r="1249">
          <cell r="A1249" t="str">
            <v>T3581A</v>
          </cell>
          <cell r="B1249" t="str">
            <v>Secure Path Linux WE 1 LTU/CD 3.0C</v>
          </cell>
          <cell r="C1249" t="str">
            <v>LK</v>
          </cell>
          <cell r="D1249">
            <v>6589770</v>
          </cell>
          <cell r="E1249">
            <v>6332700</v>
          </cell>
        </row>
        <row r="1250">
          <cell r="A1250" t="str">
            <v>T3582A</v>
          </cell>
          <cell r="B1250" t="str">
            <v>Secure Path Linux WE 5 LTU/CD 3.0C</v>
          </cell>
          <cell r="C1250" t="str">
            <v>LK</v>
          </cell>
          <cell r="D1250">
            <v>29653965</v>
          </cell>
          <cell r="E1250">
            <v>28497150</v>
          </cell>
        </row>
        <row r="1251">
          <cell r="A1251" t="str">
            <v>T3583A</v>
          </cell>
          <cell r="B1251" t="str">
            <v>Secure Path Linux WE 8 LTU/CD 3.0C</v>
          </cell>
          <cell r="C1251" t="str">
            <v>LK</v>
          </cell>
          <cell r="D1251">
            <v>26359080</v>
          </cell>
          <cell r="E1251">
            <v>25330800</v>
          </cell>
        </row>
        <row r="1252">
          <cell r="A1252" t="str">
            <v>T3584A</v>
          </cell>
          <cell r="B1252" t="str">
            <v>Secure Path Linux WE 10 LTU/CD 3.0C</v>
          </cell>
          <cell r="C1252" t="str">
            <v>LK</v>
          </cell>
          <cell r="D1252">
            <v>53377137</v>
          </cell>
          <cell r="E1252">
            <v>51294870</v>
          </cell>
        </row>
        <row r="1253">
          <cell r="A1253" t="str">
            <v>T3585A</v>
          </cell>
          <cell r="B1253" t="str">
            <v>Secure Path Linux WE 25 LTU/CD 3.0C</v>
          </cell>
          <cell r="C1253" t="str">
            <v>LK</v>
          </cell>
          <cell r="D1253">
            <v>120098558</v>
          </cell>
          <cell r="E1253">
            <v>115413500</v>
          </cell>
        </row>
        <row r="1254">
          <cell r="A1254" t="str">
            <v>T3586A</v>
          </cell>
          <cell r="B1254" t="str">
            <v>Secure Path Linux WE 50 LTU/CD 3.0C</v>
          </cell>
          <cell r="C1254" t="str">
            <v>LK</v>
          </cell>
          <cell r="D1254">
            <v>216177405</v>
          </cell>
          <cell r="E1254">
            <v>207744200</v>
          </cell>
        </row>
        <row r="1256">
          <cell r="A1256" t="str">
            <v>T3549C</v>
          </cell>
          <cell r="B1256" t="str">
            <v xml:space="preserve">HP Secure Path HP-UX v3.0f 1 Lic/CD </v>
          </cell>
          <cell r="C1256" t="str">
            <v>LK</v>
          </cell>
          <cell r="D1256">
            <v>14216647</v>
          </cell>
          <cell r="E1256">
            <v>13759319</v>
          </cell>
        </row>
        <row r="1257">
          <cell r="A1257" t="str">
            <v>T3551C</v>
          </cell>
          <cell r="B1257" t="str">
            <v xml:space="preserve">HP Secure Path HP-UX v3.0f 10 Lic/CD </v>
          </cell>
          <cell r="C1257" t="str">
            <v>LK</v>
          </cell>
          <cell r="D1257">
            <v>114708125</v>
          </cell>
          <cell r="E1257">
            <v>111018142</v>
          </cell>
        </row>
        <row r="1258">
          <cell r="A1258" t="str">
            <v>T3553C</v>
          </cell>
          <cell r="B1258" t="str">
            <v xml:space="preserve">HP Secure Path HP-UX v3.0f 50 Lic/CD </v>
          </cell>
          <cell r="C1258" t="str">
            <v>LK</v>
          </cell>
          <cell r="D1258">
            <v>466064690</v>
          </cell>
          <cell r="E1258">
            <v>451072111</v>
          </cell>
        </row>
        <row r="1260">
          <cell r="A1260" t="str">
            <v>Networking Products</v>
          </cell>
        </row>
        <row r="1261">
          <cell r="A1261" t="str">
            <v>Procurve Switch 400 Series</v>
          </cell>
        </row>
        <row r="1262">
          <cell r="A1262" t="str">
            <v>J4097B</v>
          </cell>
          <cell r="B1262" t="str">
            <v>HP ProCurve Switch 408</v>
          </cell>
          <cell r="C1262" t="str">
            <v>6H</v>
          </cell>
          <cell r="D1262">
            <v>154344</v>
          </cell>
          <cell r="E1262">
            <v>155260</v>
          </cell>
        </row>
        <row r="1264">
          <cell r="A1264" t="str">
            <v>Procurve Switch 2000 Series</v>
          </cell>
        </row>
        <row r="1265">
          <cell r="A1265" t="str">
            <v>J4812A</v>
          </cell>
          <cell r="B1265" t="str">
            <v>HP ProCurve Switch 2512</v>
          </cell>
          <cell r="C1265" t="str">
            <v>6H</v>
          </cell>
          <cell r="D1265">
            <v>879636</v>
          </cell>
          <cell r="E1265">
            <v>884855</v>
          </cell>
        </row>
        <row r="1266">
          <cell r="A1266" t="str">
            <v>J4813A</v>
          </cell>
          <cell r="B1266" t="str">
            <v>HP ProCurve Switch 2524</v>
          </cell>
          <cell r="C1266" t="str">
            <v>6H</v>
          </cell>
          <cell r="D1266">
            <v>918255</v>
          </cell>
          <cell r="E1266">
            <v>923702</v>
          </cell>
        </row>
        <row r="1267">
          <cell r="A1267" t="str">
            <v>J4817A</v>
          </cell>
          <cell r="B1267" t="str">
            <v>HP ProCurve Switch 2312</v>
          </cell>
          <cell r="C1267" t="str">
            <v>6H</v>
          </cell>
          <cell r="D1267">
            <v>678264</v>
          </cell>
          <cell r="E1267">
            <v>682288</v>
          </cell>
        </row>
        <row r="1268">
          <cell r="A1268" t="str">
            <v>J4818A</v>
          </cell>
          <cell r="B1268" t="str">
            <v>HP ProCurve Switch 2324</v>
          </cell>
          <cell r="C1268" t="str">
            <v>6H</v>
          </cell>
          <cell r="D1268">
            <v>777384</v>
          </cell>
          <cell r="E1268">
            <v>781996</v>
          </cell>
        </row>
        <row r="1269">
          <cell r="A1269" t="str">
            <v>J4868A</v>
          </cell>
          <cell r="B1269" t="str">
            <v>HP ProCurve Switch 2124</v>
          </cell>
          <cell r="C1269" t="str">
            <v>6H</v>
          </cell>
          <cell r="D1269">
            <v>381891</v>
          </cell>
          <cell r="E1269">
            <v>508344</v>
          </cell>
        </row>
        <row r="1270">
          <cell r="A1270" t="str">
            <v>J4897A</v>
          </cell>
          <cell r="B1270" t="str">
            <v>HP ProCurve Switch 2724</v>
          </cell>
          <cell r="C1270" t="str">
            <v>6H</v>
          </cell>
          <cell r="D1270">
            <v>2357855</v>
          </cell>
          <cell r="E1270">
            <v>2774073</v>
          </cell>
        </row>
        <row r="1271">
          <cell r="A1271" t="str">
            <v>J4898A</v>
          </cell>
          <cell r="B1271" t="str">
            <v>HP ProCurve Switch 2708</v>
          </cell>
          <cell r="C1271" t="str">
            <v>6H</v>
          </cell>
          <cell r="D1271">
            <v>780945</v>
          </cell>
          <cell r="E1271">
            <v>918255</v>
          </cell>
        </row>
        <row r="1272">
          <cell r="A1272" t="str">
            <v>J4903A</v>
          </cell>
          <cell r="B1272" t="str">
            <v>HP ProCurve Switch 2824</v>
          </cell>
          <cell r="C1272" t="str">
            <v>6H</v>
          </cell>
          <cell r="D1272">
            <v>4140043</v>
          </cell>
          <cell r="E1272">
            <v>4164602</v>
          </cell>
        </row>
        <row r="1273">
          <cell r="A1273" t="str">
            <v>J4904A</v>
          </cell>
          <cell r="B1273" t="str">
            <v>HP ProCurve Switch 2848</v>
          </cell>
          <cell r="C1273" t="str">
            <v>6H</v>
          </cell>
          <cell r="D1273">
            <v>8116894</v>
          </cell>
          <cell r="E1273">
            <v>8165045</v>
          </cell>
        </row>
        <row r="1274">
          <cell r="A1274" t="str">
            <v>J8164A</v>
          </cell>
          <cell r="B1274" t="str">
            <v>HP ProCurve Switch 2626 PWR</v>
          </cell>
          <cell r="C1274" t="str">
            <v>6H</v>
          </cell>
          <cell r="D1274">
            <v>3809492</v>
          </cell>
        </row>
        <row r="1275">
          <cell r="A1275" t="str">
            <v>J8165A</v>
          </cell>
          <cell r="B1275" t="str">
            <v>HP ProCurve Switch 2650 PWR</v>
          </cell>
          <cell r="C1275" t="str">
            <v>6H</v>
          </cell>
          <cell r="D1275">
            <v>7289237</v>
          </cell>
        </row>
        <row r="1277">
          <cell r="A1277" t="str">
            <v>Procurve Switch 4000 Series</v>
          </cell>
        </row>
        <row r="1278">
          <cell r="A1278" t="str">
            <v>J4861A</v>
          </cell>
          <cell r="B1278" t="str">
            <v>HP ProCurve Switch 4108GL Bundle</v>
          </cell>
          <cell r="C1278" t="str">
            <v>6H</v>
          </cell>
          <cell r="D1278">
            <v>8664213</v>
          </cell>
          <cell r="E1278">
            <v>10271875</v>
          </cell>
        </row>
        <row r="1279">
          <cell r="A1279" t="str">
            <v>J4865A</v>
          </cell>
          <cell r="B1279" t="str">
            <v>HP ProCurve Switch 4108GL</v>
          </cell>
          <cell r="C1279" t="str">
            <v>6H</v>
          </cell>
          <cell r="D1279">
            <v>3643790</v>
          </cell>
          <cell r="E1279">
            <v>3665405</v>
          </cell>
        </row>
        <row r="1280">
          <cell r="A1280" t="str">
            <v>J4887A</v>
          </cell>
          <cell r="B1280" t="str">
            <v>HP ProCurve Switch 4104GL</v>
          </cell>
          <cell r="C1280" t="str">
            <v>6H</v>
          </cell>
          <cell r="D1280">
            <v>2483875</v>
          </cell>
          <cell r="E1280">
            <v>2498610</v>
          </cell>
        </row>
        <row r="1281">
          <cell r="A1281" t="str">
            <v>J4888A</v>
          </cell>
          <cell r="B1281" t="str">
            <v>HP ProCurve Switch 4148GL</v>
          </cell>
          <cell r="C1281" t="str">
            <v>6H</v>
          </cell>
          <cell r="D1281">
            <v>3942054</v>
          </cell>
          <cell r="E1281">
            <v>3965439</v>
          </cell>
        </row>
        <row r="1283">
          <cell r="A1283" t="str">
            <v>Procurve Switch 5000 Series</v>
          </cell>
        </row>
        <row r="1284">
          <cell r="A1284" t="str">
            <v>J4819A</v>
          </cell>
          <cell r="B1284" t="str">
            <v>HP ProCurve Switch 5308XL</v>
          </cell>
          <cell r="C1284" t="str">
            <v>6H</v>
          </cell>
          <cell r="D1284">
            <v>5839053</v>
          </cell>
          <cell r="E1284">
            <v>5873691</v>
          </cell>
        </row>
        <row r="1285">
          <cell r="A1285" t="str">
            <v>J4848A</v>
          </cell>
          <cell r="B1285" t="str">
            <v>HP ProCurve Switch 5372XL</v>
          </cell>
          <cell r="C1285" t="str">
            <v>6H</v>
          </cell>
          <cell r="D1285">
            <v>13880163</v>
          </cell>
          <cell r="E1285">
            <v>13880160</v>
          </cell>
        </row>
        <row r="1286">
          <cell r="A1286" t="str">
            <v>J4849A</v>
          </cell>
          <cell r="B1286" t="str">
            <v>HP ProCurve Switch 5348XL</v>
          </cell>
          <cell r="C1286" t="str">
            <v>6H</v>
          </cell>
          <cell r="D1286">
            <v>9265773</v>
          </cell>
          <cell r="E1286">
            <v>9320739</v>
          </cell>
        </row>
        <row r="1287">
          <cell r="A1287" t="str">
            <v>J4850A</v>
          </cell>
          <cell r="B1287" t="str">
            <v>HP ProCurve Switch 5304XL</v>
          </cell>
          <cell r="C1287" t="str">
            <v>6H</v>
          </cell>
          <cell r="D1287">
            <v>3892053</v>
          </cell>
          <cell r="E1287">
            <v>3915141</v>
          </cell>
        </row>
        <row r="1288">
          <cell r="A1288" t="str">
            <v>J8166A</v>
          </cell>
          <cell r="B1288" t="str">
            <v>HP ProCurve Switch 5304xl-32G</v>
          </cell>
          <cell r="C1288" t="str">
            <v>6H</v>
          </cell>
          <cell r="D1288">
            <v>9732050</v>
          </cell>
        </row>
        <row r="1289">
          <cell r="A1289" t="str">
            <v>J8167A</v>
          </cell>
          <cell r="B1289" t="str">
            <v>HP ProCurve Switch 5308xl-48G</v>
          </cell>
          <cell r="C1289" t="str">
            <v>6H</v>
          </cell>
          <cell r="D1289">
            <v>14599550</v>
          </cell>
        </row>
        <row r="1291">
          <cell r="A1291" t="str">
            <v>Procurve Switch 6000 Series</v>
          </cell>
        </row>
        <row r="1292">
          <cell r="A1292" t="str">
            <v>J4902A</v>
          </cell>
          <cell r="B1292" t="str">
            <v>HP ProCurve Switch 6108</v>
          </cell>
          <cell r="C1292" t="str">
            <v>6H</v>
          </cell>
          <cell r="D1292">
            <v>2023164</v>
          </cell>
          <cell r="E1292">
            <v>3071304</v>
          </cell>
        </row>
        <row r="1294">
          <cell r="A1294" t="str">
            <v>Procurve Options</v>
          </cell>
        </row>
        <row r="1295">
          <cell r="A1295" t="str">
            <v>J4111A</v>
          </cell>
          <cell r="B1295" t="str">
            <v>HP ProCurve Switch 10/100Base-T Module</v>
          </cell>
          <cell r="C1295" t="str">
            <v>6H</v>
          </cell>
          <cell r="D1295">
            <v>720744</v>
          </cell>
          <cell r="E1295">
            <v>725020</v>
          </cell>
        </row>
        <row r="1296">
          <cell r="A1296" t="str">
            <v>J4112A</v>
          </cell>
          <cell r="B1296" t="str">
            <v>HP ProCurve Switch 100Base-FX module</v>
          </cell>
          <cell r="C1296" t="str">
            <v>6H</v>
          </cell>
          <cell r="D1296">
            <v>1386264</v>
          </cell>
          <cell r="E1296">
            <v>1394488</v>
          </cell>
        </row>
        <row r="1297">
          <cell r="A1297" t="str">
            <v>J4113A</v>
          </cell>
          <cell r="B1297" t="str">
            <v>HP ProCurve Gigabit-SX module</v>
          </cell>
          <cell r="C1297" t="str">
            <v>6H</v>
          </cell>
          <cell r="D1297">
            <v>1683624</v>
          </cell>
          <cell r="E1297">
            <v>1693612</v>
          </cell>
        </row>
        <row r="1298">
          <cell r="A1298" t="str">
            <v>J4114A</v>
          </cell>
          <cell r="B1298" t="str">
            <v>HP ProCurve Gigabit-LX Module</v>
          </cell>
          <cell r="C1298" t="str">
            <v>6H</v>
          </cell>
          <cell r="D1298">
            <v>2405784</v>
          </cell>
          <cell r="E1298">
            <v>2420056</v>
          </cell>
        </row>
        <row r="1299">
          <cell r="A1299" t="str">
            <v>J4115B</v>
          </cell>
          <cell r="B1299" t="str">
            <v>HP ProCurve Switch 100/1000Base-T Mod.</v>
          </cell>
          <cell r="C1299" t="str">
            <v>6H</v>
          </cell>
          <cell r="D1299">
            <v>720744</v>
          </cell>
          <cell r="E1299">
            <v>725020</v>
          </cell>
        </row>
        <row r="1300">
          <cell r="A1300" t="str">
            <v>J4116A</v>
          </cell>
          <cell r="B1300" t="str">
            <v>HP ProCurve Switch Gigabit Stack kit</v>
          </cell>
          <cell r="C1300" t="str">
            <v>6H</v>
          </cell>
          <cell r="D1300">
            <v>352584</v>
          </cell>
          <cell r="E1300">
            <v>354676</v>
          </cell>
        </row>
        <row r="1301">
          <cell r="A1301" t="str">
            <v>J4118A</v>
          </cell>
          <cell r="B1301" t="str">
            <v>HP ProCurve Switch 10Base-FL module</v>
          </cell>
          <cell r="C1301" t="str">
            <v>6H</v>
          </cell>
          <cell r="D1301">
            <v>3000504</v>
          </cell>
          <cell r="E1301">
            <v>3018304</v>
          </cell>
        </row>
        <row r="1302">
          <cell r="A1302" t="str">
            <v>J4119A</v>
          </cell>
          <cell r="B1302" t="str">
            <v>HP ProCurve Switch 4000M/8000M RPS</v>
          </cell>
          <cell r="C1302" t="str">
            <v>6H</v>
          </cell>
          <cell r="D1302">
            <v>2037624</v>
          </cell>
          <cell r="E1302">
            <v>2049712</v>
          </cell>
        </row>
        <row r="1303">
          <cell r="A1303" t="str">
            <v>J4131B</v>
          </cell>
          <cell r="B1303" t="str">
            <v>HP ProCurve Gigabit-SX Transceiver</v>
          </cell>
          <cell r="C1303" t="str">
            <v>6H</v>
          </cell>
          <cell r="D1303">
            <v>593304</v>
          </cell>
          <cell r="E1303">
            <v>596824</v>
          </cell>
        </row>
        <row r="1304">
          <cell r="A1304" t="str">
            <v>J4132A</v>
          </cell>
          <cell r="B1304" t="str">
            <v>HP ProCurve Gigabit-LX Transceiver</v>
          </cell>
          <cell r="C1304" t="str">
            <v>6H</v>
          </cell>
          <cell r="D1304">
            <v>1556184</v>
          </cell>
          <cell r="E1304">
            <v>1565416</v>
          </cell>
        </row>
        <row r="1305">
          <cell r="A1305" t="str">
            <v>J4820A</v>
          </cell>
          <cell r="B1305" t="str">
            <v>HP ProCurve Switch XL 10/100-TX Module</v>
          </cell>
          <cell r="C1305" t="str">
            <v>6H</v>
          </cell>
          <cell r="D1305">
            <v>4631913</v>
          </cell>
          <cell r="E1305">
            <v>4659390</v>
          </cell>
        </row>
        <row r="1306">
          <cell r="A1306" t="str">
            <v>J4821A</v>
          </cell>
          <cell r="B1306" t="str">
            <v>HP ProCurve Switch XL 100/1000-T Module</v>
          </cell>
          <cell r="C1306" t="str">
            <v>6H</v>
          </cell>
          <cell r="D1306">
            <v>2139753</v>
          </cell>
          <cell r="E1306">
            <v>2152446</v>
          </cell>
        </row>
        <row r="1307">
          <cell r="A1307" t="str">
            <v>J4834A</v>
          </cell>
          <cell r="B1307" t="str">
            <v>HP ProCurve 100/1000-T Transceiver</v>
          </cell>
          <cell r="C1307" t="str">
            <v>6H</v>
          </cell>
          <cell r="D1307">
            <v>550824</v>
          </cell>
          <cell r="E1307">
            <v>554092</v>
          </cell>
        </row>
        <row r="1308">
          <cell r="A1308" t="str">
            <v>J4839A</v>
          </cell>
          <cell r="B1308" t="str">
            <v>HP ProCurve Switch gl/xl RPS</v>
          </cell>
          <cell r="C1308" t="str">
            <v>6H</v>
          </cell>
          <cell r="D1308">
            <v>1821066</v>
          </cell>
          <cell r="E1308">
            <v>1831869</v>
          </cell>
        </row>
        <row r="1309">
          <cell r="A1309" t="str">
            <v>J4852A</v>
          </cell>
          <cell r="B1309" t="str">
            <v>HP ProCurve Switch xl 100-FX MTRJ module</v>
          </cell>
          <cell r="C1309" t="str">
            <v>6H</v>
          </cell>
          <cell r="D1309">
            <v>9764500</v>
          </cell>
          <cell r="E1309">
            <v>9822425</v>
          </cell>
        </row>
        <row r="1310">
          <cell r="A1310" t="str">
            <v>J4853A</v>
          </cell>
          <cell r="B1310" t="str">
            <v>HP ProCurve 100-FX SC Transceiver</v>
          </cell>
          <cell r="C1310" t="str">
            <v>6H</v>
          </cell>
          <cell r="D1310">
            <v>536664</v>
          </cell>
          <cell r="E1310">
            <v>539848</v>
          </cell>
        </row>
        <row r="1311">
          <cell r="A1311" t="str">
            <v>J4858A</v>
          </cell>
          <cell r="B1311" t="str">
            <v>HP ProCurve Gigabit-SX-LC Mini-GBIC</v>
          </cell>
          <cell r="C1311" t="str">
            <v>6H</v>
          </cell>
          <cell r="D1311">
            <v>793713</v>
          </cell>
          <cell r="E1311">
            <v>798422</v>
          </cell>
        </row>
        <row r="1312">
          <cell r="A1312" t="str">
            <v>J4859A</v>
          </cell>
          <cell r="B1312" t="str">
            <v>HP ProCurve Gigabit-LX-LC Mini-GBIC</v>
          </cell>
          <cell r="C1312" t="str">
            <v>6H</v>
          </cell>
          <cell r="D1312">
            <v>1754786</v>
          </cell>
          <cell r="E1312">
            <v>1765195</v>
          </cell>
        </row>
        <row r="1313">
          <cell r="A1313" t="str">
            <v>J4862B</v>
          </cell>
          <cell r="B1313" t="str">
            <v>HP ProCurve Switch GL 10/100-TX module</v>
          </cell>
          <cell r="C1313" t="str">
            <v>6H</v>
          </cell>
          <cell r="D1313">
            <v>1986769</v>
          </cell>
          <cell r="E1313">
            <v>1998554</v>
          </cell>
        </row>
        <row r="1314">
          <cell r="A1314" t="str">
            <v>J4863A</v>
          </cell>
          <cell r="B1314" t="str">
            <v>HP ProCurve Switch GL 100/1000-T module</v>
          </cell>
          <cell r="C1314" t="str">
            <v>6H</v>
          </cell>
          <cell r="D1314">
            <v>1655364</v>
          </cell>
          <cell r="E1314">
            <v>1665184</v>
          </cell>
        </row>
        <row r="1315">
          <cell r="A1315" t="str">
            <v>J4864A</v>
          </cell>
          <cell r="B1315" t="str">
            <v>HP ProCurve Switch GL Transceiver module</v>
          </cell>
          <cell r="C1315" t="str">
            <v>6H</v>
          </cell>
          <cell r="D1315">
            <v>1323960</v>
          </cell>
          <cell r="E1315">
            <v>1331814</v>
          </cell>
        </row>
        <row r="1316">
          <cell r="A1316" t="str">
            <v>J4878A</v>
          </cell>
          <cell r="B1316" t="str">
            <v>HP ProCurve Switch XL Mini-GBIC Module</v>
          </cell>
          <cell r="C1316" t="str">
            <v>6H</v>
          </cell>
          <cell r="D1316">
            <v>2529153</v>
          </cell>
          <cell r="E1316">
            <v>2544156</v>
          </cell>
        </row>
        <row r="1317">
          <cell r="A1317" t="str">
            <v>J4892A</v>
          </cell>
          <cell r="B1317" t="str">
            <v>HP ProCurve Switch GL 100-FX MTRJ Module</v>
          </cell>
          <cell r="C1317" t="str">
            <v>6H</v>
          </cell>
          <cell r="D1317">
            <v>4654723</v>
          </cell>
          <cell r="E1317">
            <v>4682336</v>
          </cell>
        </row>
        <row r="1318">
          <cell r="A1318" t="str">
            <v>J4893A</v>
          </cell>
          <cell r="B1318" t="str">
            <v>HP ProCurve Switch GL Mini-GBIC Module</v>
          </cell>
          <cell r="C1318" t="str">
            <v>6H</v>
          </cell>
          <cell r="D1318">
            <v>1821066</v>
          </cell>
          <cell r="E1318">
            <v>1831869</v>
          </cell>
        </row>
        <row r="1319">
          <cell r="A1319" t="str">
            <v>J4907A</v>
          </cell>
          <cell r="B1319" t="str">
            <v>HP ProCurve Switch xl 16 10/100/1000 Mod</v>
          </cell>
          <cell r="C1319" t="str">
            <v>6H</v>
          </cell>
          <cell r="D1319">
            <v>4864550</v>
          </cell>
        </row>
        <row r="1320">
          <cell r="A1320" t="str">
            <v>J8161A</v>
          </cell>
          <cell r="B1320" t="str">
            <v>HP ProCurve Switch  10/100-TX  Mod</v>
          </cell>
          <cell r="C1320" t="str">
            <v>6H</v>
          </cell>
          <cell r="D1320">
            <v>5312950</v>
          </cell>
        </row>
        <row r="1321">
          <cell r="A1321" t="str">
            <v>J8168A</v>
          </cell>
          <cell r="B1321" t="str">
            <v>HP ProCurve 600 redundant and Ext. PS</v>
          </cell>
          <cell r="C1321" t="str">
            <v>6H</v>
          </cell>
          <cell r="D1321">
            <v>2814426</v>
          </cell>
        </row>
        <row r="1322">
          <cell r="A1322" t="str">
            <v>J8173A</v>
          </cell>
          <cell r="B1322" t="str">
            <v>HP ProCurve 9300 10 GbE LR Optic</v>
          </cell>
          <cell r="C1322" t="str">
            <v>6H</v>
          </cell>
          <cell r="D1322">
            <v>7785050</v>
          </cell>
          <cell r="E1322">
            <v>11680053</v>
          </cell>
        </row>
        <row r="1323">
          <cell r="A1323" t="str">
            <v>J8174A</v>
          </cell>
          <cell r="B1323" t="str">
            <v>HP ProCurve 9300 2-port 10 GbE Module</v>
          </cell>
          <cell r="C1323" t="str">
            <v>6H</v>
          </cell>
          <cell r="D1323">
            <v>34556300</v>
          </cell>
          <cell r="E1323">
            <v>51807723</v>
          </cell>
        </row>
        <row r="1324">
          <cell r="A1324" t="str">
            <v>J8175A</v>
          </cell>
          <cell r="B1324" t="str">
            <v>HP ProCurve 9300 10 GbE SR Optic</v>
          </cell>
          <cell r="C1324" t="str">
            <v>6H</v>
          </cell>
          <cell r="D1324">
            <v>5838050</v>
          </cell>
          <cell r="E1324">
            <v>7785050</v>
          </cell>
        </row>
        <row r="1325">
          <cell r="A1325" t="str">
            <v>J8176A</v>
          </cell>
          <cell r="B1325" t="str">
            <v>HP ProCurve 9300 10 GbE ER Optic</v>
          </cell>
          <cell r="C1325" t="str">
            <v>6H</v>
          </cell>
          <cell r="D1325">
            <v>21414050</v>
          </cell>
          <cell r="E1325">
            <v>25309053</v>
          </cell>
        </row>
        <row r="1326">
          <cell r="A1326" t="str">
            <v>J8430A</v>
          </cell>
          <cell r="B1326" t="str">
            <v>HP ProCurve 802.11g AP Card 170wl 13 CH</v>
          </cell>
          <cell r="C1326" t="str">
            <v>6H</v>
          </cell>
          <cell r="D1326">
            <v>381891</v>
          </cell>
        </row>
        <row r="1328">
          <cell r="A1328" t="str">
            <v>Procurve Wireless Solutions</v>
          </cell>
        </row>
        <row r="1329">
          <cell r="A1329" t="str">
            <v>J8131A</v>
          </cell>
          <cell r="B1329" t="str">
            <v>HP ProCurve Wireless Access Point 420 WW</v>
          </cell>
          <cell r="C1329" t="str">
            <v>6H</v>
          </cell>
          <cell r="D1329">
            <v>665091</v>
          </cell>
          <cell r="E1329">
            <v>669036</v>
          </cell>
        </row>
        <row r="1330">
          <cell r="A1330" t="str">
            <v>J8133A</v>
          </cell>
          <cell r="B1330" t="str">
            <v>HP ProCurve Wireless Access Point 520wl</v>
          </cell>
          <cell r="C1330" t="str">
            <v>6H</v>
          </cell>
          <cell r="D1330">
            <v>834582</v>
          </cell>
          <cell r="E1330">
            <v>839533</v>
          </cell>
        </row>
        <row r="1331">
          <cell r="A1331" t="str">
            <v>J8134A</v>
          </cell>
          <cell r="B1331" t="str">
            <v>HP ProCurve Range Extender Antenna 100wl</v>
          </cell>
          <cell r="C1331" t="str">
            <v>6H</v>
          </cell>
          <cell r="D1331">
            <v>196824</v>
          </cell>
          <cell r="E1331">
            <v>197992</v>
          </cell>
        </row>
        <row r="1333">
          <cell r="A1333" t="str">
            <v>Software Products</v>
          </cell>
        </row>
        <row r="1334">
          <cell r="A1334" t="str">
            <v>Storage Software Products</v>
          </cell>
        </row>
        <row r="1335">
          <cell r="A1335" t="str">
            <v>T3592A</v>
          </cell>
          <cell r="B1335" t="str">
            <v>hp OpenView Virtual Replicator Upg kit</v>
          </cell>
          <cell r="C1335" t="str">
            <v>LK</v>
          </cell>
          <cell r="D1335">
            <v>494234</v>
          </cell>
          <cell r="E1335">
            <v>474954</v>
          </cell>
        </row>
        <row r="1336">
          <cell r="A1336" t="str">
            <v>T3593A</v>
          </cell>
          <cell r="B1336" t="str">
            <v>hp OpenView Virtual Replicator 1 Sys LTU</v>
          </cell>
          <cell r="C1336" t="str">
            <v>LK</v>
          </cell>
          <cell r="D1336">
            <v>20198188</v>
          </cell>
          <cell r="E1336">
            <v>19548440</v>
          </cell>
        </row>
        <row r="1337">
          <cell r="A1337" t="str">
            <v>T3594A</v>
          </cell>
          <cell r="B1337" t="str">
            <v>hp OpenView Virtual Repli 10 Sys LTU</v>
          </cell>
          <cell r="C1337" t="str">
            <v>LK</v>
          </cell>
          <cell r="D1337">
            <v>101138779</v>
          </cell>
          <cell r="E1337">
            <v>97885300</v>
          </cell>
        </row>
        <row r="1338">
          <cell r="A1338" t="str">
            <v>T3597A</v>
          </cell>
          <cell r="B1338" t="str">
            <v>hp OpenView Virtual Replicator 5 Sys LTU</v>
          </cell>
          <cell r="C1338" t="str">
            <v>LK</v>
          </cell>
          <cell r="D1338">
            <v>58996289</v>
          </cell>
          <cell r="E1338">
            <v>57098470</v>
          </cell>
        </row>
        <row r="1339">
          <cell r="A1339" t="str">
            <v>T3598A</v>
          </cell>
          <cell r="B1339" t="str">
            <v>hp OpenView Virtual Replicator 3 Sys LTU</v>
          </cell>
          <cell r="C1339" t="str">
            <v>LK</v>
          </cell>
          <cell r="D1339">
            <v>39537303</v>
          </cell>
          <cell r="E1339">
            <v>38265450</v>
          </cell>
        </row>
        <row r="1340">
          <cell r="A1340" t="str">
            <v>T3599A</v>
          </cell>
          <cell r="B1340" t="str">
            <v>hp OpenView Virtual Repli 1 Sys Upg LTU</v>
          </cell>
          <cell r="C1340" t="str">
            <v>LK</v>
          </cell>
          <cell r="D1340">
            <v>6061455</v>
          </cell>
          <cell r="E1340">
            <v>5866467</v>
          </cell>
        </row>
        <row r="1341">
          <cell r="A1341" t="str">
            <v>T3600A</v>
          </cell>
          <cell r="B1341" t="str">
            <v>hp OpenView Virtual Repli 10 Sys Upg LTU</v>
          </cell>
          <cell r="C1341" t="str">
            <v>LK</v>
          </cell>
          <cell r="D1341">
            <v>30343232</v>
          </cell>
          <cell r="E1341">
            <v>29367140</v>
          </cell>
        </row>
        <row r="1342">
          <cell r="A1342" t="str">
            <v>T3603A</v>
          </cell>
          <cell r="B1342" t="str">
            <v>hp OpenView Virtual Repli 5 Sys Upg LTU</v>
          </cell>
          <cell r="C1342" t="str">
            <v>LK</v>
          </cell>
          <cell r="D1342">
            <v>17700885</v>
          </cell>
          <cell r="E1342">
            <v>17131480</v>
          </cell>
        </row>
        <row r="1343">
          <cell r="A1343" t="str">
            <v>T3604A</v>
          </cell>
          <cell r="B1343" t="str">
            <v>hp OpenView Virtual Replic 3 Sys Upg LTU</v>
          </cell>
          <cell r="C1343" t="str">
            <v>LK</v>
          </cell>
          <cell r="D1343">
            <v>11863189</v>
          </cell>
          <cell r="E1343">
            <v>11481570</v>
          </cell>
        </row>
        <row r="1345">
          <cell r="A1345" t="str">
            <v>HP Care Packs</v>
          </cell>
        </row>
        <row r="1346">
          <cell r="A1346" t="str">
            <v>HP Care Packs (Storage Software)</v>
          </cell>
        </row>
        <row r="1347">
          <cell r="A1347" t="str">
            <v>BA526A#001</v>
          </cell>
          <cell r="B1347" t="str">
            <v>HP SFS Capacity Obj Str Svr 1TB 1xLO LTU</v>
          </cell>
          <cell r="C1347" t="str">
            <v>LK</v>
          </cell>
          <cell r="D1347">
            <v>22201090</v>
          </cell>
          <cell r="E1347">
            <v>22419144</v>
          </cell>
        </row>
        <row r="1348">
          <cell r="A1348" t="str">
            <v>BA526A#002</v>
          </cell>
          <cell r="B1348" t="str">
            <v>HP SFS Capacity Obj Str Svr 2TB 1xLO LTU</v>
          </cell>
          <cell r="C1348" t="str">
            <v>LK</v>
          </cell>
          <cell r="D1348">
            <v>44407120</v>
          </cell>
          <cell r="E1348">
            <v>44843281</v>
          </cell>
        </row>
        <row r="1349">
          <cell r="A1349" t="str">
            <v>BA526A#004</v>
          </cell>
          <cell r="B1349" t="str">
            <v>HP SFS Capacity Obj Str Svr 4TB 1xLO LTU</v>
          </cell>
          <cell r="C1349" t="str">
            <v>LK</v>
          </cell>
          <cell r="D1349">
            <v>79932820</v>
          </cell>
          <cell r="E1349">
            <v>80717906</v>
          </cell>
        </row>
        <row r="1350">
          <cell r="A1350" t="str">
            <v>BA526A#008</v>
          </cell>
          <cell r="B1350" t="str">
            <v>HP SFS Capacity Obj Str Svr 8TB 1xLO LTU</v>
          </cell>
          <cell r="C1350" t="str">
            <v>LK</v>
          </cell>
          <cell r="D1350">
            <v>142102800</v>
          </cell>
          <cell r="E1350">
            <v>143498499</v>
          </cell>
        </row>
        <row r="1351">
          <cell r="A1351" t="str">
            <v>BA526A#016</v>
          </cell>
          <cell r="B1351" t="str">
            <v>HP SFS Cap Obj Str Svr 16TB 1xLO LTU</v>
          </cell>
          <cell r="C1351" t="str">
            <v>LK</v>
          </cell>
          <cell r="D1351">
            <v>248679900</v>
          </cell>
          <cell r="E1351">
            <v>251122374</v>
          </cell>
        </row>
        <row r="1352">
          <cell r="A1352" t="str">
            <v>BA526A#032</v>
          </cell>
          <cell r="B1352" t="str">
            <v>HP SFS Cap Obj Str Svr 32TB 1xLO LTU</v>
          </cell>
          <cell r="C1352" t="str">
            <v>LK</v>
          </cell>
          <cell r="D1352">
            <v>426308300</v>
          </cell>
          <cell r="E1352">
            <v>430495498</v>
          </cell>
        </row>
        <row r="1353">
          <cell r="A1353" t="str">
            <v>BA526A#064</v>
          </cell>
          <cell r="B1353" t="str">
            <v>HP SFS Cap Obj Str Svr 64TB 1xLO LTU</v>
          </cell>
          <cell r="C1353" t="str">
            <v>LK</v>
          </cell>
          <cell r="D1353">
            <v>710513900</v>
          </cell>
          <cell r="E1353">
            <v>717492496</v>
          </cell>
        </row>
        <row r="1354">
          <cell r="A1354" t="str">
            <v>BA526A#10X</v>
          </cell>
          <cell r="B1354" t="str">
            <v>HP SFS Cap Obj Str Svr 1024TB 1xLO LTU</v>
          </cell>
          <cell r="C1354" t="str">
            <v>LK</v>
          </cell>
          <cell r="D1354">
            <v>3410467000</v>
          </cell>
          <cell r="E1354">
            <v>3443963979</v>
          </cell>
        </row>
        <row r="1355">
          <cell r="A1355" t="str">
            <v>BA526A#128</v>
          </cell>
          <cell r="B1355" t="str">
            <v>HP SFS Cap Obj Str Svr 128TB 1xLO LTU</v>
          </cell>
          <cell r="C1355" t="str">
            <v>LK</v>
          </cell>
          <cell r="D1355">
            <v>1136822000</v>
          </cell>
          <cell r="E1355">
            <v>1147987993</v>
          </cell>
        </row>
        <row r="1356">
          <cell r="A1356" t="str">
            <v>BA526A#1MD</v>
          </cell>
          <cell r="B1356" t="str">
            <v>HP SFS Capacity MDS 1xLO LTU</v>
          </cell>
          <cell r="C1356" t="str">
            <v>LK</v>
          </cell>
          <cell r="D1356">
            <v>44170400</v>
          </cell>
          <cell r="E1356">
            <v>44606568</v>
          </cell>
        </row>
        <row r="1357">
          <cell r="A1357" t="str">
            <v>BA526A#20X</v>
          </cell>
          <cell r="B1357" t="str">
            <v>HP SFS Cap Obj Str Svr 2048TB 1xLO LTU</v>
          </cell>
          <cell r="C1357" t="str">
            <v>LK</v>
          </cell>
          <cell r="D1357">
            <v>4547289000</v>
          </cell>
          <cell r="E1357">
            <v>4591951971</v>
          </cell>
        </row>
        <row r="1358">
          <cell r="A1358" t="str">
            <v>BA526A#256</v>
          </cell>
          <cell r="B1358" t="str">
            <v>HP SFS Cap Obj Str Svr 256TB 1xLO LTU</v>
          </cell>
          <cell r="C1358" t="str">
            <v>LK</v>
          </cell>
          <cell r="D1358">
            <v>1705233000</v>
          </cell>
          <cell r="E1358">
            <v>1721981989</v>
          </cell>
        </row>
        <row r="1359">
          <cell r="A1359" t="str">
            <v>BA526A#512</v>
          </cell>
          <cell r="B1359" t="str">
            <v>HP SFS Cap Obj Str Svr 512TB 1xLO LTU</v>
          </cell>
          <cell r="C1359" t="str">
            <v>LK</v>
          </cell>
          <cell r="D1359">
            <v>2273645000</v>
          </cell>
          <cell r="E1359">
            <v>2295975985</v>
          </cell>
        </row>
        <row r="1360">
          <cell r="A1360" t="str">
            <v>BA527A#001</v>
          </cell>
          <cell r="B1360" t="str">
            <v>HP SFS Cap Obj Str Svr 1TB 1xHI LTU</v>
          </cell>
          <cell r="C1360" t="str">
            <v>LK</v>
          </cell>
          <cell r="D1360">
            <v>23272880</v>
          </cell>
          <cell r="E1360">
            <v>23490928</v>
          </cell>
        </row>
        <row r="1361">
          <cell r="A1361" t="str">
            <v>BA527A#002</v>
          </cell>
          <cell r="B1361" t="str">
            <v>HP SFS Cap Obj Str Svr 2TB 1xHI LTU</v>
          </cell>
          <cell r="C1361" t="str">
            <v>LK</v>
          </cell>
          <cell r="D1361">
            <v>46544110</v>
          </cell>
          <cell r="E1361">
            <v>46980273</v>
          </cell>
        </row>
        <row r="1362">
          <cell r="A1362" t="str">
            <v>BA527A#004</v>
          </cell>
          <cell r="B1362" t="str">
            <v>HP SFS Cap Obj Str Svr 4TB 1xHI LTU</v>
          </cell>
          <cell r="C1362" t="str">
            <v>LK</v>
          </cell>
          <cell r="D1362">
            <v>83779400</v>
          </cell>
          <cell r="E1362">
            <v>84564491</v>
          </cell>
        </row>
        <row r="1363">
          <cell r="A1363" t="str">
            <v>BA527A#008</v>
          </cell>
          <cell r="B1363" t="str">
            <v>HP SFS Cap Obj Str Svr 8TB 1xHI LTU</v>
          </cell>
          <cell r="C1363" t="str">
            <v>LK</v>
          </cell>
          <cell r="D1363">
            <v>148941200</v>
          </cell>
          <cell r="E1363">
            <v>150336874</v>
          </cell>
        </row>
        <row r="1364">
          <cell r="A1364" t="str">
            <v>BA527A#016</v>
          </cell>
          <cell r="B1364" t="str">
            <v>HP SFS Cap Obj Str Svr 16TB 1xHI LTU</v>
          </cell>
          <cell r="C1364" t="str">
            <v>LK</v>
          </cell>
          <cell r="D1364">
            <v>260647000</v>
          </cell>
          <cell r="E1364">
            <v>263089529</v>
          </cell>
        </row>
        <row r="1365">
          <cell r="A1365" t="str">
            <v>BA527A#032</v>
          </cell>
          <cell r="B1365" t="str">
            <v>HP SFS Cap Obj Str Svr 32TB 1xHI LTU</v>
          </cell>
          <cell r="C1365" t="str">
            <v>LK</v>
          </cell>
          <cell r="D1365">
            <v>446823500</v>
          </cell>
          <cell r="E1365">
            <v>451010621</v>
          </cell>
        </row>
        <row r="1366">
          <cell r="A1366" t="str">
            <v>BA527A#064</v>
          </cell>
          <cell r="B1366" t="str">
            <v>HP SFS Cap Obj Str Svr 64TB 1xHI LTU</v>
          </cell>
          <cell r="C1366" t="str">
            <v>LK</v>
          </cell>
          <cell r="D1366">
            <v>744705700</v>
          </cell>
          <cell r="E1366">
            <v>751684368</v>
          </cell>
        </row>
        <row r="1367">
          <cell r="A1367" t="str">
            <v>BA527A#10X</v>
          </cell>
          <cell r="B1367" t="str">
            <v>HP SFS Cap Obj Str Svr 1024TB 1xHI LTU</v>
          </cell>
          <cell r="C1367" t="str">
            <v>LK</v>
          </cell>
          <cell r="D1367">
            <v>3574588000</v>
          </cell>
          <cell r="E1367">
            <v>3608084964</v>
          </cell>
        </row>
        <row r="1368">
          <cell r="A1368" t="str">
            <v>BA527A#128</v>
          </cell>
          <cell r="B1368" t="str">
            <v>HP SFS Cap Obj Str Svr 128TB 1xHI LTU</v>
          </cell>
          <cell r="C1368" t="str">
            <v>LK</v>
          </cell>
          <cell r="D1368">
            <v>1191529000</v>
          </cell>
          <cell r="E1368">
            <v>1202694988</v>
          </cell>
        </row>
        <row r="1369">
          <cell r="A1369" t="str">
            <v>BA527A#1MD</v>
          </cell>
          <cell r="B1369" t="str">
            <v>HP SFS Capacity MDS 1xHI LTU</v>
          </cell>
          <cell r="C1369" t="str">
            <v>LK</v>
          </cell>
          <cell r="D1369">
            <v>46544110</v>
          </cell>
          <cell r="E1369">
            <v>46980273</v>
          </cell>
        </row>
        <row r="1370">
          <cell r="A1370" t="str">
            <v>BA527A#20X</v>
          </cell>
          <cell r="B1370" t="str">
            <v>HP SFS Cap Obj Str Svr 2048TB 1xHI LTU</v>
          </cell>
          <cell r="C1370" t="str">
            <v>LK</v>
          </cell>
          <cell r="D1370">
            <v>4766117000</v>
          </cell>
          <cell r="E1370">
            <v>4810779952</v>
          </cell>
        </row>
        <row r="1371">
          <cell r="A1371" t="str">
            <v>BA527A#256</v>
          </cell>
          <cell r="B1371" t="str">
            <v>HP SFS Cap Obj Str Svr 256TB 1xHI LTU</v>
          </cell>
          <cell r="C1371" t="str">
            <v>LK</v>
          </cell>
          <cell r="D1371">
            <v>1787294000</v>
          </cell>
          <cell r="E1371">
            <v>1804042482</v>
          </cell>
        </row>
        <row r="1372">
          <cell r="A1372" t="str">
            <v>BA527A#512</v>
          </cell>
          <cell r="B1372" t="str">
            <v>HP SFS Cap Obj Str Svr 512TB 1xHI LTU</v>
          </cell>
          <cell r="C1372" t="str">
            <v>LK</v>
          </cell>
          <cell r="D1372">
            <v>2383058000</v>
          </cell>
          <cell r="E1372">
            <v>2405389976</v>
          </cell>
        </row>
        <row r="1373">
          <cell r="A1373" t="str">
            <v>BA528A#001</v>
          </cell>
          <cell r="B1373" t="str">
            <v>HP SFS Cap Obj Str Svr 1TB 3xLO LTU</v>
          </cell>
          <cell r="C1373" t="str">
            <v>LK</v>
          </cell>
          <cell r="D1373">
            <v>53458220</v>
          </cell>
          <cell r="E1373">
            <v>53932006</v>
          </cell>
        </row>
        <row r="1374">
          <cell r="A1374" t="str">
            <v>BA528A#002</v>
          </cell>
          <cell r="B1374" t="str">
            <v>HP SFS Cap Obj Str Svr 2TB 3xLO LTU</v>
          </cell>
          <cell r="C1374" t="str">
            <v>LK</v>
          </cell>
          <cell r="D1374">
            <v>106918100</v>
          </cell>
          <cell r="E1374">
            <v>107865594</v>
          </cell>
        </row>
        <row r="1375">
          <cell r="A1375" t="str">
            <v>BA528A#004</v>
          </cell>
          <cell r="B1375" t="str">
            <v>HP SFS Cap Obj Str Svr 4TB 3xLO LTU</v>
          </cell>
          <cell r="C1375" t="str">
            <v>LK</v>
          </cell>
          <cell r="D1375">
            <v>192450900</v>
          </cell>
          <cell r="E1375">
            <v>194156488</v>
          </cell>
        </row>
        <row r="1376">
          <cell r="A1376" t="str">
            <v>BA528A#008</v>
          </cell>
          <cell r="B1376" t="str">
            <v>HP SFS Cap Obj Str Svr 8TB 3xLO LTU</v>
          </cell>
          <cell r="C1376" t="str">
            <v>LK</v>
          </cell>
          <cell r="D1376">
            <v>342136200</v>
          </cell>
          <cell r="E1376">
            <v>345168320</v>
          </cell>
        </row>
        <row r="1377">
          <cell r="A1377" t="str">
            <v>BA528A#016</v>
          </cell>
          <cell r="B1377" t="str">
            <v>HP SFS Cap Obj Str Svr 16TB 3xLO LTU</v>
          </cell>
          <cell r="C1377" t="str">
            <v>LK</v>
          </cell>
          <cell r="D1377">
            <v>598738000</v>
          </cell>
          <cell r="E1377">
            <v>604044163</v>
          </cell>
        </row>
        <row r="1378">
          <cell r="A1378" t="str">
            <v>BA528A#032</v>
          </cell>
          <cell r="B1378" t="str">
            <v>HP SFS Cap Obj Str Svr 32TB 3xLO LTU</v>
          </cell>
          <cell r="C1378" t="str">
            <v>LK</v>
          </cell>
          <cell r="D1378">
            <v>1026409000</v>
          </cell>
          <cell r="E1378">
            <v>1035504959</v>
          </cell>
        </row>
        <row r="1379">
          <cell r="A1379" t="str">
            <v>BA528A#064</v>
          </cell>
          <cell r="B1379" t="str">
            <v>HP SFS Cap Obj Str Svr 64TB 3xLO LTU</v>
          </cell>
          <cell r="C1379" t="str">
            <v>LK</v>
          </cell>
          <cell r="D1379">
            <v>1710681000</v>
          </cell>
          <cell r="E1379">
            <v>1725841599</v>
          </cell>
        </row>
        <row r="1380">
          <cell r="A1380" t="str">
            <v>BA528A#10X</v>
          </cell>
          <cell r="B1380" t="str">
            <v>HP SFS Cap Obj Str Svr 1024TB 3xLO LTU</v>
          </cell>
          <cell r="C1380" t="str">
            <v>LK</v>
          </cell>
          <cell r="D1380">
            <v>8211270000</v>
          </cell>
          <cell r="E1380">
            <v>8284039672</v>
          </cell>
        </row>
        <row r="1381">
          <cell r="A1381" t="str">
            <v>BA528A#128</v>
          </cell>
          <cell r="B1381" t="str">
            <v>HP SFS Cap Obj Str Svr 128TB 3xLO LTU</v>
          </cell>
          <cell r="C1381" t="str">
            <v>LK</v>
          </cell>
          <cell r="D1381">
            <v>2737090000</v>
          </cell>
          <cell r="E1381">
            <v>2761346557</v>
          </cell>
        </row>
        <row r="1382">
          <cell r="A1382" t="str">
            <v>BA528A#1MD</v>
          </cell>
          <cell r="B1382" t="str">
            <v>HP SFS Capacity MDS 3xLO LTU</v>
          </cell>
          <cell r="C1382" t="str">
            <v>LK</v>
          </cell>
          <cell r="D1382">
            <v>123686000</v>
          </cell>
          <cell r="E1382">
            <v>124858969</v>
          </cell>
        </row>
        <row r="1383">
          <cell r="A1383" t="str">
            <v>BA528A#20X</v>
          </cell>
          <cell r="B1383" t="str">
            <v>HP SFS Cap Obj Str Svr 2048TB 3xLO LTU</v>
          </cell>
          <cell r="C1383" t="str">
            <v>LK</v>
          </cell>
          <cell r="D1383">
            <v>10948360000</v>
          </cell>
          <cell r="E1383">
            <v>11045387813</v>
          </cell>
        </row>
        <row r="1384">
          <cell r="A1384" t="str">
            <v>BA528A#256</v>
          </cell>
          <cell r="B1384" t="str">
            <v>HP SFS Cap Obj Str Svr 256TB 3xLO LTU</v>
          </cell>
          <cell r="C1384" t="str">
            <v>LK</v>
          </cell>
          <cell r="D1384">
            <v>4105635000</v>
          </cell>
          <cell r="E1384">
            <v>4142019836</v>
          </cell>
        </row>
        <row r="1385">
          <cell r="A1385" t="str">
            <v>BA528A#512</v>
          </cell>
          <cell r="B1385" t="str">
            <v>HP SFS Cap Obj Str Svr 512TB 3xLO LTU</v>
          </cell>
          <cell r="C1385" t="str">
            <v>LK</v>
          </cell>
          <cell r="D1385">
            <v>5474180000</v>
          </cell>
          <cell r="E1385">
            <v>5522693114</v>
          </cell>
        </row>
        <row r="1386">
          <cell r="A1386" t="str">
            <v>BA529A#001</v>
          </cell>
          <cell r="B1386" t="str">
            <v>HP SFS Cap Obj Str Svr 1TB 3xHI LTU</v>
          </cell>
          <cell r="C1386" t="str">
            <v>LK</v>
          </cell>
          <cell r="D1386">
            <v>59236720</v>
          </cell>
          <cell r="E1386">
            <v>59741210</v>
          </cell>
        </row>
        <row r="1387">
          <cell r="A1387" t="str">
            <v>BA529A#002</v>
          </cell>
          <cell r="B1387" t="str">
            <v>HP SFS Cap Obj Str Svr 2TB 3xHI LTU</v>
          </cell>
          <cell r="C1387" t="str">
            <v>LK</v>
          </cell>
          <cell r="D1387">
            <v>118468500</v>
          </cell>
          <cell r="E1387">
            <v>119477671</v>
          </cell>
        </row>
        <row r="1388">
          <cell r="A1388" t="str">
            <v>BA529A#004</v>
          </cell>
          <cell r="B1388" t="str">
            <v>HP SFS Cap Obj Str Svr 4TB 3xHI LTU</v>
          </cell>
          <cell r="C1388" t="str">
            <v>LK</v>
          </cell>
          <cell r="D1388">
            <v>213244300</v>
          </cell>
          <cell r="E1388">
            <v>215060757</v>
          </cell>
        </row>
        <row r="1389">
          <cell r="A1389" t="str">
            <v>BA529A#008</v>
          </cell>
          <cell r="B1389" t="str">
            <v>HP SFS Cap Obj Str Svr 8TB 3xHI LTU</v>
          </cell>
          <cell r="C1389" t="str">
            <v>LK</v>
          </cell>
          <cell r="D1389">
            <v>379101500</v>
          </cell>
          <cell r="E1389">
            <v>382330764</v>
          </cell>
        </row>
        <row r="1390">
          <cell r="A1390" t="str">
            <v>BA529A#016</v>
          </cell>
          <cell r="B1390" t="str">
            <v>HP SFS Cap Obj Str Svr 16TB 3xHI LTU</v>
          </cell>
          <cell r="C1390" t="str">
            <v>LK</v>
          </cell>
          <cell r="D1390">
            <v>663427200</v>
          </cell>
          <cell r="E1390">
            <v>669078440</v>
          </cell>
        </row>
        <row r="1391">
          <cell r="A1391" t="str">
            <v>BA529A#032</v>
          </cell>
          <cell r="B1391" t="str">
            <v>HP SFS Cap Obj Str Svr 32TB 3xHI LTU</v>
          </cell>
          <cell r="C1391" t="str">
            <v>LK</v>
          </cell>
          <cell r="D1391">
            <v>1137305000</v>
          </cell>
          <cell r="E1391">
            <v>1146992291</v>
          </cell>
        </row>
        <row r="1392">
          <cell r="A1392" t="str">
            <v>BA529A#064</v>
          </cell>
          <cell r="B1392" t="str">
            <v>HP SFS Cap Obj Str Svr 64TB 3xHI LTU</v>
          </cell>
          <cell r="C1392" t="str">
            <v>LK</v>
          </cell>
          <cell r="D1392">
            <v>1895508000</v>
          </cell>
          <cell r="E1392">
            <v>1911653818</v>
          </cell>
        </row>
        <row r="1393">
          <cell r="A1393" t="str">
            <v>BA529A#10X</v>
          </cell>
          <cell r="B1393" t="str">
            <v>HP SFS Cap Obj Str Svr 1024TB 3xHI LTU</v>
          </cell>
          <cell r="C1393" t="str">
            <v>LK</v>
          </cell>
          <cell r="D1393">
            <v>9098440000</v>
          </cell>
          <cell r="E1393">
            <v>9175941493</v>
          </cell>
        </row>
        <row r="1394">
          <cell r="A1394" t="str">
            <v>BA529A#128</v>
          </cell>
          <cell r="B1394" t="str">
            <v>HP SFS Cap Obj Str Svr 128TB 3xHI LTU</v>
          </cell>
          <cell r="C1394" t="str">
            <v>LK</v>
          </cell>
          <cell r="D1394">
            <v>3032814000</v>
          </cell>
          <cell r="E1394">
            <v>3058647692</v>
          </cell>
        </row>
        <row r="1395">
          <cell r="A1395" t="str">
            <v>BA529A#1MD</v>
          </cell>
          <cell r="B1395" t="str">
            <v>HP SFS Capacity MDS 3xHI LTU</v>
          </cell>
          <cell r="C1395" t="str">
            <v>LK</v>
          </cell>
          <cell r="D1395">
            <v>140155900</v>
          </cell>
          <cell r="E1395">
            <v>141444202</v>
          </cell>
        </row>
        <row r="1396">
          <cell r="A1396" t="str">
            <v>BA529A#20X</v>
          </cell>
          <cell r="B1396" t="str">
            <v>HP SFS Cap Obj Str Svr 2048TB 3xHI LTU</v>
          </cell>
          <cell r="C1396" t="str">
            <v>LK</v>
          </cell>
          <cell r="D1396">
            <v>12131250000</v>
          </cell>
          <cell r="E1396">
            <v>12234587602</v>
          </cell>
        </row>
        <row r="1397">
          <cell r="A1397" t="str">
            <v>BA529A#256</v>
          </cell>
          <cell r="B1397" t="str">
            <v>HP SFS Cap Obj Str Svr 256TB 3xHI LTU</v>
          </cell>
          <cell r="C1397" t="str">
            <v>LK</v>
          </cell>
          <cell r="D1397">
            <v>4549220000</v>
          </cell>
          <cell r="E1397">
            <v>4587970747</v>
          </cell>
        </row>
        <row r="1398">
          <cell r="A1398" t="str">
            <v>BA529A#512</v>
          </cell>
          <cell r="B1398" t="str">
            <v>HP SFS Cap Obj Str Svr 512TB 3xHI LTU</v>
          </cell>
          <cell r="C1398" t="str">
            <v>LK</v>
          </cell>
          <cell r="D1398">
            <v>6065626000</v>
          </cell>
          <cell r="E1398">
            <v>6117293802</v>
          </cell>
        </row>
        <row r="1399">
          <cell r="A1399" t="str">
            <v>T3837AA</v>
          </cell>
          <cell r="B1399" t="str">
            <v>HP OpenView Stor Mirror Server 1 LTU</v>
          </cell>
          <cell r="C1399" t="str">
            <v>LK</v>
          </cell>
          <cell r="D1399">
            <v>9456978</v>
          </cell>
          <cell r="E1399">
            <v>9136283</v>
          </cell>
        </row>
        <row r="1400">
          <cell r="A1400" t="str">
            <v>T3838AA</v>
          </cell>
          <cell r="B1400" t="str">
            <v>HP OpenView Stor Mirror Server 10 LTU</v>
          </cell>
          <cell r="C1400" t="str">
            <v>LK</v>
          </cell>
          <cell r="D1400">
            <v>217286972</v>
          </cell>
          <cell r="E1400">
            <v>209269600</v>
          </cell>
        </row>
        <row r="1401">
          <cell r="A1401" t="str">
            <v>T3839AA</v>
          </cell>
          <cell r="B1401" t="str">
            <v>HP OpenView Stor Mirror Adv Serv 1 LTU</v>
          </cell>
          <cell r="C1401" t="str">
            <v>LK</v>
          </cell>
          <cell r="D1401">
            <v>17043618</v>
          </cell>
          <cell r="E1401">
            <v>16465850</v>
          </cell>
        </row>
        <row r="1402">
          <cell r="A1402" t="str">
            <v>T3840AA</v>
          </cell>
          <cell r="B1402" t="str">
            <v>HP OpenView Stor Mirror Adv Serv 10 LTU</v>
          </cell>
          <cell r="C1402" t="str">
            <v>LK</v>
          </cell>
          <cell r="D1402">
            <v>391469672</v>
          </cell>
          <cell r="E1402">
            <v>377025500</v>
          </cell>
        </row>
        <row r="1403">
          <cell r="A1403" t="str">
            <v>T3841AA</v>
          </cell>
          <cell r="B1403" t="str">
            <v>HP OpenView Stor Mirror NAS Edtn 1 LTU</v>
          </cell>
          <cell r="C1403" t="str">
            <v>LK</v>
          </cell>
          <cell r="D1403">
            <v>9008538</v>
          </cell>
          <cell r="E1403">
            <v>8687843</v>
          </cell>
        </row>
        <row r="1404">
          <cell r="A1404" t="str">
            <v>T3842AA</v>
          </cell>
          <cell r="B1404" t="str">
            <v>HP OpenView Stor Mirror NAS Edtn 10 LTU</v>
          </cell>
          <cell r="C1404" t="str">
            <v>LK</v>
          </cell>
          <cell r="D1404">
            <v>228915522</v>
          </cell>
          <cell r="E1404">
            <v>220278000</v>
          </cell>
        </row>
        <row r="1405">
          <cell r="A1405" t="str">
            <v>U2507</v>
          </cell>
          <cell r="B1405" t="str">
            <v>OpenView FibreNet Onsite supp LTU</v>
          </cell>
          <cell r="C1405" t="str">
            <v>R8</v>
          </cell>
          <cell r="D1405">
            <v>313000</v>
          </cell>
          <cell r="E1405">
            <v>491000</v>
          </cell>
        </row>
        <row r="1406">
          <cell r="A1406" t="str">
            <v>U9541E</v>
          </cell>
          <cell r="B1406" t="str">
            <v>HP 1y 24x7 SPWIN WE LTU4.0C SW Support</v>
          </cell>
          <cell r="C1406" t="str">
            <v>R8</v>
          </cell>
          <cell r="D1406">
            <v>188000</v>
          </cell>
          <cell r="E1406">
            <v>159000</v>
          </cell>
        </row>
        <row r="1407">
          <cell r="A1407" t="str">
            <v>U9542E</v>
          </cell>
          <cell r="B1407" t="str">
            <v>HP 3y 24x7 SPWIN WE LTU4.0C SW Support</v>
          </cell>
          <cell r="C1407" t="str">
            <v>R8</v>
          </cell>
          <cell r="D1407">
            <v>549000</v>
          </cell>
          <cell r="E1407">
            <v>465000</v>
          </cell>
        </row>
        <row r="1408">
          <cell r="A1408" t="str">
            <v>U9543E</v>
          </cell>
          <cell r="B1408" t="str">
            <v>HP 1y 24x7 SPWI/LX/HP/Nt WE1LT SW Supp</v>
          </cell>
          <cell r="C1408" t="str">
            <v>R8</v>
          </cell>
          <cell r="D1408">
            <v>718000</v>
          </cell>
          <cell r="E1408">
            <v>607000</v>
          </cell>
        </row>
        <row r="1409">
          <cell r="A1409" t="str">
            <v>U9544E</v>
          </cell>
          <cell r="B1409" t="str">
            <v>HP 3y 24x7 SPWI/LX/HP/Nt WE1LT SW Supp</v>
          </cell>
          <cell r="C1409" t="str">
            <v>R8</v>
          </cell>
          <cell r="D1409">
            <v>2090000</v>
          </cell>
          <cell r="E1409">
            <v>1767000</v>
          </cell>
        </row>
        <row r="1410">
          <cell r="A1410" t="str">
            <v>U9545E</v>
          </cell>
          <cell r="B1410" t="str">
            <v>HP 1y 24x7 SPWIN/LNX WE 8 LTU SW Support</v>
          </cell>
          <cell r="C1410" t="str">
            <v>R8</v>
          </cell>
          <cell r="D1410">
            <v>3025000</v>
          </cell>
          <cell r="E1410">
            <v>2558000</v>
          </cell>
        </row>
        <row r="1411">
          <cell r="A1411" t="str">
            <v>U9546E</v>
          </cell>
          <cell r="B1411" t="str">
            <v>HP 3y 24x7 SPWIN/LNX WE 8 LTU SW Support</v>
          </cell>
          <cell r="C1411" t="str">
            <v>R8</v>
          </cell>
          <cell r="D1411">
            <v>8802000</v>
          </cell>
          <cell r="E1411">
            <v>7443000</v>
          </cell>
        </row>
        <row r="1412">
          <cell r="A1412" t="str">
            <v>U9547E</v>
          </cell>
          <cell r="B1412" t="str">
            <v>HP 1y 24x7 SPWIN/LX/HP WE 5LT SW Support</v>
          </cell>
          <cell r="C1412" t="str">
            <v>R8</v>
          </cell>
          <cell r="D1412">
            <v>3403000</v>
          </cell>
          <cell r="E1412">
            <v>2878000</v>
          </cell>
        </row>
        <row r="1413">
          <cell r="A1413" t="str">
            <v>U9548E</v>
          </cell>
          <cell r="B1413" t="str">
            <v>HP 3y 24x7 SPWIN/LX/HP WE 5LT SW Support</v>
          </cell>
          <cell r="C1413" t="str">
            <v>R8</v>
          </cell>
          <cell r="D1413">
            <v>9887000</v>
          </cell>
          <cell r="E1413">
            <v>8360000</v>
          </cell>
        </row>
        <row r="1414">
          <cell r="A1414" t="str">
            <v>U9549E</v>
          </cell>
          <cell r="B1414" t="str">
            <v>HP 1y 24x7 SPWIN/LX/HP WE10LT SW Support</v>
          </cell>
          <cell r="C1414" t="str">
            <v>R8</v>
          </cell>
          <cell r="D1414">
            <v>6239000</v>
          </cell>
          <cell r="E1414">
            <v>5275000</v>
          </cell>
        </row>
        <row r="1415">
          <cell r="A1415" t="str">
            <v>U9550E</v>
          </cell>
          <cell r="B1415" t="str">
            <v>HP 3y 24x7 SPWIN/LX/HP WE10LT SW Support</v>
          </cell>
          <cell r="C1415" t="str">
            <v>R8</v>
          </cell>
          <cell r="D1415">
            <v>18156000</v>
          </cell>
          <cell r="E1415">
            <v>15352000</v>
          </cell>
        </row>
        <row r="1417">
          <cell r="A1417" t="str">
            <v>HP Care Packs (Miscellaneous Products)</v>
          </cell>
        </row>
        <row r="1418">
          <cell r="A1418" t="str">
            <v>U2508</v>
          </cell>
          <cell r="B1418" t="str">
            <v>OpenView FibreNet Hrly Phone Supp LTU</v>
          </cell>
          <cell r="C1418" t="str">
            <v>R8</v>
          </cell>
          <cell r="D1418">
            <v>65000</v>
          </cell>
          <cell r="E1418">
            <v>102000</v>
          </cell>
        </row>
        <row r="1419">
          <cell r="A1419" t="str">
            <v>UA827E</v>
          </cell>
          <cell r="B1419" t="str">
            <v>HP 3y 24x7 SPWIN/LX/HP WE25LT SW Support</v>
          </cell>
          <cell r="C1419" t="str">
            <v>R8</v>
          </cell>
          <cell r="D1419">
            <v>37962000</v>
          </cell>
          <cell r="E1419">
            <v>32100000</v>
          </cell>
        </row>
        <row r="1420">
          <cell r="A1420" t="str">
            <v>UA829E</v>
          </cell>
          <cell r="B1420" t="str">
            <v>HP 3y 24x7 SPWIN/LX/HP WE50LT SW Support</v>
          </cell>
          <cell r="C1420" t="str">
            <v>R8</v>
          </cell>
          <cell r="D1420">
            <v>68774000</v>
          </cell>
          <cell r="E1420">
            <v>58154000</v>
          </cell>
        </row>
        <row r="1421">
          <cell r="A1421" t="str">
            <v>End of Price Guide (SWD)</v>
          </cell>
        </row>
        <row r="1427">
          <cell r="A1427" t="str">
            <v>SKU</v>
          </cell>
          <cell r="B1427" t="str">
            <v>SKU DESCRIPTION</v>
          </cell>
          <cell r="C1427" t="str">
            <v>PL</v>
          </cell>
          <cell r="D1427" t="str">
            <v>New Price</v>
          </cell>
          <cell r="E1427" t="str">
            <v>Old Price</v>
          </cell>
        </row>
        <row r="1428">
          <cell r="A1428" t="str">
            <v>309620-B23</v>
          </cell>
          <cell r="B1428" t="str">
            <v xml:space="preserve">EVA 2C2D-C, 50Hz-graphite </v>
          </cell>
          <cell r="C1428" t="str">
            <v>LM</v>
          </cell>
          <cell r="D1428">
            <v>308129280</v>
          </cell>
          <cell r="E1428">
            <v>296645963</v>
          </cell>
        </row>
        <row r="1429">
          <cell r="A1429" t="str">
            <v>309620-B24</v>
          </cell>
          <cell r="B1429" t="str">
            <v xml:space="preserve">EVA 2C2D-C, 60Hz-graphite </v>
          </cell>
          <cell r="C1429" t="str">
            <v>LM</v>
          </cell>
          <cell r="D1429">
            <v>308129280</v>
          </cell>
          <cell r="E1429">
            <v>296645963</v>
          </cell>
        </row>
        <row r="1430">
          <cell r="A1430" t="str">
            <v>283198-B23</v>
          </cell>
          <cell r="B1430" t="str">
            <v xml:space="preserve">EVA 2C6D-C, 60Hz-graphite </v>
          </cell>
          <cell r="C1430" t="str">
            <v>LM</v>
          </cell>
          <cell r="D1430">
            <v>442087822</v>
          </cell>
          <cell r="E1430">
            <v>425472103</v>
          </cell>
        </row>
        <row r="1431">
          <cell r="A1431" t="str">
            <v>283198-B24</v>
          </cell>
          <cell r="B1431" t="str">
            <v>EVA 2C6D-C, 50Hz-graphite</v>
          </cell>
          <cell r="C1431" t="str">
            <v>LM</v>
          </cell>
          <cell r="D1431">
            <v>442087822</v>
          </cell>
          <cell r="E1431">
            <v>425472103</v>
          </cell>
        </row>
        <row r="1432">
          <cell r="A1432" t="str">
            <v>283199-B23</v>
          </cell>
          <cell r="B1432" t="str">
            <v xml:space="preserve">EVA 2C12D-C, 60Hz-graphite </v>
          </cell>
          <cell r="C1432" t="str">
            <v>LM</v>
          </cell>
          <cell r="D1432">
            <v>584731380</v>
          </cell>
          <cell r="E1432">
            <v>562700481</v>
          </cell>
        </row>
        <row r="1433">
          <cell r="A1433" t="str">
            <v>283199-B24</v>
          </cell>
          <cell r="B1433" t="str">
            <v>EVA 2C12D-C, 50Hz-graphite</v>
          </cell>
          <cell r="C1433" t="str">
            <v>LM</v>
          </cell>
          <cell r="D1433">
            <v>584731380</v>
          </cell>
          <cell r="E1433">
            <v>562700481</v>
          </cell>
        </row>
        <row r="1435">
          <cell r="A1435" t="str">
            <v>A7369A</v>
          </cell>
          <cell r="B1435" t="str">
            <v>EVA 2C2D 50hz Proactive Service Solution</v>
          </cell>
          <cell r="C1435" t="str">
            <v>LM</v>
          </cell>
          <cell r="D1435">
            <v>451756280</v>
          </cell>
          <cell r="E1435">
            <v>440272963</v>
          </cell>
        </row>
        <row r="1436">
          <cell r="A1436" t="str">
            <v>A7370A</v>
          </cell>
          <cell r="B1436" t="str">
            <v>EVA 2C2D 60hz Enhanced Proactive Service Solution</v>
          </cell>
          <cell r="C1436" t="str">
            <v>LM</v>
          </cell>
          <cell r="D1436">
            <v>487663030</v>
          </cell>
          <cell r="E1436">
            <v>476179713</v>
          </cell>
        </row>
        <row r="1437">
          <cell r="A1437" t="str">
            <v>A7371A</v>
          </cell>
          <cell r="B1437" t="str">
            <v>EVA 2C2D 60hz Proactive Service Solution</v>
          </cell>
          <cell r="C1437" t="str">
            <v>LM</v>
          </cell>
          <cell r="D1437">
            <v>451756280</v>
          </cell>
          <cell r="E1437">
            <v>440272963</v>
          </cell>
        </row>
        <row r="1439">
          <cell r="A1439" t="str">
            <v>324394-B21</v>
          </cell>
          <cell r="B1439" t="str">
            <v>Cable FC Copper SFP 2m</v>
          </cell>
          <cell r="C1439" t="str">
            <v>LM</v>
          </cell>
          <cell r="D1439">
            <v>675451</v>
          </cell>
          <cell r="E1439">
            <v>649102</v>
          </cell>
        </row>
        <row r="1440">
          <cell r="A1440" t="str">
            <v>325584-888</v>
          </cell>
          <cell r="B1440" t="str">
            <v>EVA3K CTO Flag Storage</v>
          </cell>
          <cell r="C1440" t="str">
            <v>LM</v>
          </cell>
          <cell r="D1440">
            <v>3295</v>
          </cell>
          <cell r="E1440">
            <v>3166</v>
          </cell>
        </row>
        <row r="1441">
          <cell r="A1441" t="str">
            <v>344818-B21</v>
          </cell>
          <cell r="B1441" t="str">
            <v xml:space="preserve">EVA3K Cntrlr pair w/encl                </v>
          </cell>
          <cell r="C1441" t="str">
            <v>LM</v>
          </cell>
          <cell r="D1441">
            <v>119570674</v>
          </cell>
          <cell r="E1441">
            <v>115532104</v>
          </cell>
        </row>
        <row r="1442">
          <cell r="A1442" t="str">
            <v>344821-B21</v>
          </cell>
          <cell r="B1442" t="str">
            <v xml:space="preserve">EVA3K 2C2D-C 8x72 GB/10k                </v>
          </cell>
          <cell r="C1442" t="str">
            <v>LM</v>
          </cell>
          <cell r="D1442">
            <v>207725321</v>
          </cell>
          <cell r="E1442">
            <v>200247798</v>
          </cell>
        </row>
        <row r="1443">
          <cell r="A1443" t="str">
            <v>344822-B21</v>
          </cell>
          <cell r="B1443" t="str">
            <v xml:space="preserve">EVA3K 2C2D-C 8x72 GB/15k </v>
          </cell>
          <cell r="C1443" t="str">
            <v>LM</v>
          </cell>
          <cell r="D1443">
            <v>227761518</v>
          </cell>
          <cell r="E1443">
            <v>219502373</v>
          </cell>
        </row>
        <row r="1444">
          <cell r="A1444" t="str">
            <v>344823-B21</v>
          </cell>
          <cell r="B1444" t="str">
            <v>EVA3K 2C2D-C 8x146 GB/10k</v>
          </cell>
          <cell r="C1444" t="str">
            <v>LM</v>
          </cell>
          <cell r="D1444">
            <v>233685721</v>
          </cell>
          <cell r="E1444">
            <v>225195470</v>
          </cell>
        </row>
        <row r="1445">
          <cell r="A1445" t="str">
            <v>AD517A</v>
          </cell>
          <cell r="B1445" t="str">
            <v>EVA3000 2C2D-C 8x250GB</v>
          </cell>
          <cell r="C1445" t="str">
            <v>LM</v>
          </cell>
          <cell r="D1445">
            <v>198285477</v>
          </cell>
          <cell r="E1445">
            <v>191176206</v>
          </cell>
        </row>
        <row r="1446">
          <cell r="A1446" t="str">
            <v>AD535A</v>
          </cell>
          <cell r="B1446" t="str">
            <v>EVA3000 2C2D-C 8x300GB</v>
          </cell>
          <cell r="C1446" t="str">
            <v>LM</v>
          </cell>
          <cell r="D1446">
            <v>264749897</v>
          </cell>
          <cell r="E1446">
            <v>255047818</v>
          </cell>
        </row>
        <row r="1447">
          <cell r="A1447" t="str">
            <v>AF919A</v>
          </cell>
          <cell r="B1447" t="str">
            <v>HP EVA3000-D Starter Kit 8x146GB 10K</v>
          </cell>
          <cell r="C1447" t="str">
            <v>LM</v>
          </cell>
          <cell r="D1447">
            <v>102138141</v>
          </cell>
        </row>
        <row r="1448">
          <cell r="A1448" t="str">
            <v>AD543A</v>
          </cell>
          <cell r="B1448" t="str">
            <v>EVA3000 2C1D-C wFound Serv Sol</v>
          </cell>
          <cell r="C1448" t="str">
            <v>LM</v>
          </cell>
          <cell r="D1448">
            <v>141847391</v>
          </cell>
          <cell r="E1448">
            <v>136939797</v>
          </cell>
        </row>
        <row r="1450">
          <cell r="A1450" t="str">
            <v>345438-B21</v>
          </cell>
          <cell r="B1450" t="str">
            <v>EVA3K Cntrlr Accessory Kit</v>
          </cell>
          <cell r="C1450" t="str">
            <v>LM</v>
          </cell>
          <cell r="D1450">
            <v>4711686</v>
          </cell>
          <cell r="E1450">
            <v>4527881</v>
          </cell>
        </row>
        <row r="1452">
          <cell r="A1452" t="str">
            <v>238921-B22</v>
          </cell>
          <cell r="B1452" t="str">
            <v>Hard Disk Drive INT noS/W 72G 10K Upgrd</v>
          </cell>
          <cell r="C1452" t="str">
            <v>LM</v>
          </cell>
          <cell r="D1452">
            <v>5142515</v>
          </cell>
          <cell r="E1452">
            <v>4947595</v>
          </cell>
        </row>
        <row r="1453">
          <cell r="A1453" t="str">
            <v>293556-B22</v>
          </cell>
          <cell r="B1453" t="str">
            <v>Hard Disk Drive INT noS/W 146G 10K Upgrd</v>
          </cell>
          <cell r="C1453" t="str">
            <v>LM</v>
          </cell>
          <cell r="D1453">
            <v>8188039</v>
          </cell>
          <cell r="E1453">
            <v>7877682</v>
          </cell>
        </row>
        <row r="1454">
          <cell r="A1454" t="str">
            <v>293568-B22</v>
          </cell>
          <cell r="B1454" t="str">
            <v>Hard Disk Drive INT noS/W 72G 15K Upgrd</v>
          </cell>
          <cell r="C1454" t="str">
            <v>LM</v>
          </cell>
          <cell r="D1454">
            <v>8090761</v>
          </cell>
          <cell r="E1454">
            <v>7784091</v>
          </cell>
        </row>
        <row r="1455">
          <cell r="A1455" t="str">
            <v>238921-B23</v>
          </cell>
          <cell r="B1455" t="str">
            <v>Hard Disk Drive INT noS/W 72G 10K Fact</v>
          </cell>
          <cell r="C1455" t="str">
            <v>LM</v>
          </cell>
          <cell r="D1455">
            <v>4281078</v>
          </cell>
          <cell r="E1455">
            <v>4118810</v>
          </cell>
        </row>
        <row r="1456">
          <cell r="A1456" t="str">
            <v>293556-B23</v>
          </cell>
          <cell r="B1456" t="str">
            <v xml:space="preserve">Hard Disk Drive INT noS/W 146G 10K Fact </v>
          </cell>
          <cell r="C1456" t="str">
            <v>LM</v>
          </cell>
          <cell r="D1456">
            <v>6822856</v>
          </cell>
          <cell r="E1456">
            <v>6564245</v>
          </cell>
        </row>
        <row r="1457">
          <cell r="A1457" t="str">
            <v>293568-B23</v>
          </cell>
          <cell r="B1457" t="str">
            <v>Hard Disk Drive INT noS/W 72G 15K Fact</v>
          </cell>
          <cell r="C1457" t="str">
            <v>LM</v>
          </cell>
          <cell r="D1457">
            <v>6742300</v>
          </cell>
          <cell r="E1457">
            <v>6486742</v>
          </cell>
        </row>
        <row r="1458">
          <cell r="A1458" t="str">
            <v>364437-B22</v>
          </cell>
          <cell r="B1458" t="str">
            <v>250GB FATA HDD, Upgrade</v>
          </cell>
          <cell r="C1458" t="str">
            <v>LM</v>
          </cell>
          <cell r="D1458">
            <v>6103977</v>
          </cell>
          <cell r="E1458">
            <v>5872614</v>
          </cell>
        </row>
        <row r="1459">
          <cell r="A1459" t="str">
            <v>364437-B23</v>
          </cell>
          <cell r="B1459" t="str">
            <v>250GB FATA HDD Factory Integration</v>
          </cell>
          <cell r="C1459" t="str">
            <v>LM</v>
          </cell>
          <cell r="D1459">
            <v>5086648</v>
          </cell>
          <cell r="E1459">
            <v>4893845</v>
          </cell>
        </row>
        <row r="1460">
          <cell r="A1460" t="str">
            <v>364622-B22</v>
          </cell>
          <cell r="B1460" t="str">
            <v>300GB 10K RPM FC HDD, Upgrade</v>
          </cell>
          <cell r="C1460" t="str">
            <v>LM</v>
          </cell>
          <cell r="D1460">
            <v>13917067</v>
          </cell>
          <cell r="E1460">
            <v>13389559</v>
          </cell>
        </row>
        <row r="1461">
          <cell r="A1461" t="str">
            <v>364622-B23</v>
          </cell>
          <cell r="B1461" t="str">
            <v>300GB 10K RPM FC HDD, Factory Integration</v>
          </cell>
          <cell r="C1461" t="str">
            <v>LM</v>
          </cell>
          <cell r="D1461">
            <v>11597556</v>
          </cell>
          <cell r="E1461">
            <v>11157966</v>
          </cell>
        </row>
        <row r="1464">
          <cell r="A1464" t="str">
            <v>T3589A</v>
          </cell>
          <cell r="B1464" t="str">
            <v>VCS v3.0 media kit for dual HSV100 controllers</v>
          </cell>
          <cell r="C1464" t="str">
            <v>LM</v>
          </cell>
          <cell r="D1464">
            <v>949906</v>
          </cell>
          <cell r="E1464">
            <v>962133</v>
          </cell>
        </row>
        <row r="1466">
          <cell r="A1466" t="str">
            <v>293357-B21</v>
          </cell>
          <cell r="B1466" t="str">
            <v>FC Cbl Routing Spo ALL</v>
          </cell>
          <cell r="C1466" t="str">
            <v>LL</v>
          </cell>
          <cell r="D1466">
            <v>2635908</v>
          </cell>
          <cell r="E1466">
            <v>2533080</v>
          </cell>
        </row>
        <row r="1467">
          <cell r="A1467" t="str">
            <v>293358-B21</v>
          </cell>
          <cell r="B1467" t="str">
            <v>Rail-to-Rail FC Cb ALL</v>
          </cell>
          <cell r="C1467" t="str">
            <v>LL</v>
          </cell>
          <cell r="D1467">
            <v>1021414</v>
          </cell>
          <cell r="E1467">
            <v>981569</v>
          </cell>
        </row>
        <row r="1468">
          <cell r="A1468" t="str">
            <v>293359-B21</v>
          </cell>
          <cell r="B1468" t="str">
            <v>Side-Rail FC Cable ALL</v>
          </cell>
          <cell r="C1468" t="str">
            <v>LL</v>
          </cell>
          <cell r="D1468">
            <v>1311364</v>
          </cell>
          <cell r="E1468">
            <v>1260207</v>
          </cell>
        </row>
        <row r="1469">
          <cell r="A1469" t="str">
            <v>338042-B21</v>
          </cell>
          <cell r="B1469" t="str">
            <v>42U EVA cab 60Hz</v>
          </cell>
          <cell r="C1469" t="str">
            <v>LM</v>
          </cell>
          <cell r="D1469">
            <v>20790724</v>
          </cell>
          <cell r="E1469">
            <v>19979669</v>
          </cell>
        </row>
        <row r="1470">
          <cell r="A1470" t="str">
            <v>338043-B21</v>
          </cell>
          <cell r="B1470" t="str">
            <v>42U EVA cab 50Hz</v>
          </cell>
          <cell r="C1470" t="str">
            <v>LM</v>
          </cell>
          <cell r="D1470">
            <v>20790724</v>
          </cell>
          <cell r="E1470">
            <v>19979669</v>
          </cell>
        </row>
        <row r="1471">
          <cell r="A1471" t="str">
            <v>338044-B21</v>
          </cell>
          <cell r="B1471" t="str">
            <v>36U EVA cab 60Hz</v>
          </cell>
          <cell r="C1471" t="str">
            <v>LM</v>
          </cell>
          <cell r="D1471">
            <v>19917580</v>
          </cell>
          <cell r="E1471">
            <v>19140586</v>
          </cell>
        </row>
        <row r="1472">
          <cell r="A1472" t="str">
            <v>338045-B21</v>
          </cell>
          <cell r="B1472" t="str">
            <v>36U EVA cab 50Hz</v>
          </cell>
          <cell r="C1472" t="str">
            <v>LM</v>
          </cell>
          <cell r="D1472">
            <v>19917580</v>
          </cell>
          <cell r="E1472">
            <v>19140586</v>
          </cell>
        </row>
        <row r="1473">
          <cell r="A1473" t="str">
            <v>338046-B21</v>
          </cell>
          <cell r="B1473" t="str">
            <v>22U EVA cab 60Hz</v>
          </cell>
          <cell r="C1473" t="str">
            <v>LM</v>
          </cell>
          <cell r="D1473">
            <v>19324501</v>
          </cell>
          <cell r="E1473">
            <v>18570643</v>
          </cell>
        </row>
        <row r="1474">
          <cell r="A1474" t="str">
            <v>338047-B21</v>
          </cell>
          <cell r="B1474" t="str">
            <v>22U EVA cab 50Hz</v>
          </cell>
          <cell r="C1474" t="str">
            <v>LM</v>
          </cell>
          <cell r="D1474">
            <v>19324501</v>
          </cell>
          <cell r="E1474">
            <v>18570643</v>
          </cell>
        </row>
        <row r="1475">
          <cell r="A1475" t="str">
            <v>344819-B21</v>
          </cell>
          <cell r="B1475" t="str">
            <v xml:space="preserve">M5314 FC Drive Enclosure </v>
          </cell>
          <cell r="C1475" t="str">
            <v>LM</v>
          </cell>
          <cell r="D1475">
            <v>23241009</v>
          </cell>
          <cell r="E1475">
            <v>23241009</v>
          </cell>
        </row>
        <row r="1476">
          <cell r="A1476" t="str">
            <v>336880-B21</v>
          </cell>
          <cell r="B1476" t="str">
            <v>EVA FC Loop Switch Copper</v>
          </cell>
          <cell r="C1476" t="str">
            <v>LM</v>
          </cell>
          <cell r="D1476">
            <v>79158750</v>
          </cell>
          <cell r="E1476">
            <v>79158750</v>
          </cell>
        </row>
        <row r="1477">
          <cell r="A1477" t="str">
            <v>336881-B21</v>
          </cell>
          <cell r="B1477" t="str">
            <v>CAN bus cab-to-cab cable</v>
          </cell>
          <cell r="C1477" t="str">
            <v>LM</v>
          </cell>
          <cell r="D1477">
            <v>658977</v>
          </cell>
          <cell r="E1477">
            <v>633270</v>
          </cell>
        </row>
        <row r="1478">
          <cell r="A1478" t="str">
            <v>345580-B21</v>
          </cell>
          <cell r="B1478" t="str">
            <v>Cable Kit, Expansion Cab Drive Shelf</v>
          </cell>
          <cell r="C1478" t="str">
            <v>LM</v>
          </cell>
          <cell r="D1478">
            <v>4925853</v>
          </cell>
          <cell r="E1478">
            <v>4733693</v>
          </cell>
        </row>
        <row r="1481">
          <cell r="A1481" t="str">
            <v>T3637A</v>
          </cell>
          <cell r="B1481" t="str">
            <v>BC EVA3k Unlimited LTU v1</v>
          </cell>
          <cell r="C1481" t="str">
            <v>LK</v>
          </cell>
          <cell r="D1481">
            <v>59979580</v>
          </cell>
          <cell r="E1481">
            <v>58051555</v>
          </cell>
        </row>
        <row r="1482">
          <cell r="A1482" t="str">
            <v>T3638A</v>
          </cell>
          <cell r="B1482" t="str">
            <v>BC EVA3k Upgd. to Unlim. LTU v1</v>
          </cell>
          <cell r="C1482" t="str">
            <v>LK</v>
          </cell>
          <cell r="D1482">
            <v>33305365</v>
          </cell>
          <cell r="E1482">
            <v>32234797</v>
          </cell>
        </row>
        <row r="1483">
          <cell r="A1483" t="str">
            <v>T3640A</v>
          </cell>
          <cell r="B1483" t="str">
            <v>BC EVA5k Unlimited LTU v1</v>
          </cell>
          <cell r="C1483" t="str">
            <v>LK</v>
          </cell>
          <cell r="D1483">
            <v>79306409</v>
          </cell>
          <cell r="E1483">
            <v>76757175</v>
          </cell>
        </row>
        <row r="1484">
          <cell r="A1484" t="str">
            <v>T3641A</v>
          </cell>
          <cell r="B1484" t="str">
            <v>BC EVA5k Upgd. to Unlim. LTU v1</v>
          </cell>
          <cell r="C1484" t="str">
            <v>LK</v>
          </cell>
          <cell r="D1484">
            <v>45284584</v>
          </cell>
          <cell r="E1484">
            <v>43828925</v>
          </cell>
        </row>
        <row r="1485">
          <cell r="A1485" t="str">
            <v>T3639A</v>
          </cell>
          <cell r="B1485" t="str">
            <v>BC EVA5k 1 TB LTU 1.0</v>
          </cell>
          <cell r="C1485" t="str">
            <v>LK</v>
          </cell>
          <cell r="D1485">
            <v>45284584</v>
          </cell>
          <cell r="E1485">
            <v>43828925</v>
          </cell>
        </row>
        <row r="1486">
          <cell r="A1486" t="str">
            <v>T3636A</v>
          </cell>
          <cell r="B1486" t="str">
            <v>BC EVA3K 1TB LTU 1.0</v>
          </cell>
          <cell r="C1486" t="str">
            <v>LK</v>
          </cell>
          <cell r="D1486">
            <v>33305365</v>
          </cell>
          <cell r="E1486">
            <v>32234797</v>
          </cell>
        </row>
        <row r="1488">
          <cell r="A1488" t="str">
            <v>T3643A</v>
          </cell>
          <cell r="B1488" t="str">
            <v>CA EVA3k Unlimited LTU v1</v>
          </cell>
          <cell r="C1488" t="str">
            <v>LK</v>
          </cell>
          <cell r="D1488">
            <v>159612254</v>
          </cell>
          <cell r="E1488">
            <v>154481522</v>
          </cell>
        </row>
        <row r="1489">
          <cell r="A1489" t="str">
            <v>T3644A</v>
          </cell>
          <cell r="B1489" t="str">
            <v>CA EVA3k Upgd. to Unlim. LTU v1</v>
          </cell>
          <cell r="C1489" t="str">
            <v>LK</v>
          </cell>
          <cell r="D1489">
            <v>92968349</v>
          </cell>
          <cell r="E1489">
            <v>89979911</v>
          </cell>
        </row>
        <row r="1490">
          <cell r="A1490" t="str">
            <v>T3646A</v>
          </cell>
          <cell r="B1490" t="str">
            <v>CA EVA5k Unlimited LTU v1</v>
          </cell>
          <cell r="C1490" t="str">
            <v>LK</v>
          </cell>
          <cell r="D1490">
            <v>209252282</v>
          </cell>
          <cell r="E1490">
            <v>202526046</v>
          </cell>
        </row>
        <row r="1491">
          <cell r="A1491" t="str">
            <v>T3647A</v>
          </cell>
          <cell r="B1491" t="str">
            <v>CA EVA5k Upgd. to Unlim. LTU v1</v>
          </cell>
          <cell r="C1491" t="str">
            <v>LK</v>
          </cell>
          <cell r="D1491">
            <v>119959161</v>
          </cell>
          <cell r="E1491">
            <v>116103111</v>
          </cell>
        </row>
        <row r="1492">
          <cell r="A1492" t="str">
            <v>T3645A</v>
          </cell>
          <cell r="B1492" t="str">
            <v>CA EVA5k 1 TB LTU 1.0</v>
          </cell>
          <cell r="C1492" t="str">
            <v>LK</v>
          </cell>
          <cell r="D1492">
            <v>119959161</v>
          </cell>
          <cell r="E1492">
            <v>116103111</v>
          </cell>
        </row>
        <row r="1493">
          <cell r="A1493" t="str">
            <v>T3642A</v>
          </cell>
          <cell r="B1493" t="str">
            <v>CA EVA3K 1TB LTU 1.0</v>
          </cell>
          <cell r="C1493" t="str">
            <v>LK</v>
          </cell>
          <cell r="D1493">
            <v>92968349</v>
          </cell>
          <cell r="E1493">
            <v>89979911</v>
          </cell>
        </row>
        <row r="1494">
          <cell r="A1494" t="str">
            <v>T3667A</v>
          </cell>
          <cell r="B1494" t="str">
            <v>Cluster Extension EVA</v>
          </cell>
          <cell r="C1494" t="str">
            <v>LK</v>
          </cell>
          <cell r="D1494">
            <v>17581014</v>
          </cell>
          <cell r="E1494">
            <v>17015460</v>
          </cell>
        </row>
        <row r="1495">
          <cell r="A1495" t="str">
            <v>- Secure Path (Does not include installation and startup)</v>
          </cell>
        </row>
        <row r="1496">
          <cell r="A1496" t="str">
            <v>165989-B25</v>
          </cell>
          <cell r="B1496" t="str">
            <v>Secure Path V4.0C for Windows 1 license and media</v>
          </cell>
          <cell r="C1496" t="str">
            <v>LK</v>
          </cell>
          <cell r="D1496">
            <v>14224639</v>
          </cell>
          <cell r="E1496">
            <v>13767054</v>
          </cell>
        </row>
        <row r="1497">
          <cell r="A1497" t="str">
            <v>231292-B25</v>
          </cell>
          <cell r="B1497" t="str">
            <v>Secure Path V4.0C for Windows 5 licenses and media</v>
          </cell>
          <cell r="C1497" t="str">
            <v>LK</v>
          </cell>
          <cell r="D1497">
            <v>63930960</v>
          </cell>
          <cell r="E1497">
            <v>61874400</v>
          </cell>
        </row>
        <row r="1498">
          <cell r="A1498" t="str">
            <v>231293-B25</v>
          </cell>
          <cell r="B1498" t="str">
            <v>Secure Path V4.0C for Windows 10 licenses and media</v>
          </cell>
          <cell r="C1498" t="str">
            <v>LK</v>
          </cell>
          <cell r="D1498">
            <v>114716116</v>
          </cell>
          <cell r="E1498">
            <v>111025877</v>
          </cell>
        </row>
        <row r="1499">
          <cell r="A1499" t="str">
            <v>231294-B25</v>
          </cell>
          <cell r="B1499" t="str">
            <v>Secure Path V4.0C for Windows 25 licenses and media</v>
          </cell>
          <cell r="C1499" t="str">
            <v>LK</v>
          </cell>
          <cell r="D1499">
            <v>258920388</v>
          </cell>
          <cell r="E1499">
            <v>250591320</v>
          </cell>
        </row>
        <row r="1500">
          <cell r="A1500" t="str">
            <v>231295-B25</v>
          </cell>
          <cell r="B1500" t="str">
            <v>Secure Path V4.0C for Windows 50 licenses and media</v>
          </cell>
          <cell r="C1500" t="str">
            <v>LK</v>
          </cell>
          <cell r="D1500">
            <v>466056698</v>
          </cell>
          <cell r="E1500">
            <v>451064376</v>
          </cell>
        </row>
        <row r="1501">
          <cell r="A1501" t="str">
            <v>165988-B25</v>
          </cell>
          <cell r="B1501" t="str">
            <v>Secure Path V4.0C for Windows Upgrade</v>
          </cell>
          <cell r="C1501" t="str">
            <v>LK</v>
          </cell>
          <cell r="D1501">
            <v>4275383</v>
          </cell>
          <cell r="E1501">
            <v>4137851</v>
          </cell>
        </row>
        <row r="1502">
          <cell r="A1502" t="str">
            <v>325633-B23</v>
          </cell>
          <cell r="B1502" t="str">
            <v>Secure Path V4.0C for Windows for ProLiant BL Line 8 licenses and media</v>
          </cell>
          <cell r="C1502" t="str">
            <v>LK</v>
          </cell>
          <cell r="D1502">
            <v>56818641</v>
          </cell>
          <cell r="E1502">
            <v>54990873</v>
          </cell>
        </row>
        <row r="1503">
          <cell r="A1503" t="str">
            <v>T3622A</v>
          </cell>
          <cell r="B1503" t="str">
            <v>Secure Path v3.0C for Sun Upgrade</v>
          </cell>
          <cell r="C1503" t="str">
            <v>LK</v>
          </cell>
          <cell r="D1503">
            <v>8510809</v>
          </cell>
          <cell r="E1503">
            <v>8237030</v>
          </cell>
        </row>
        <row r="1504">
          <cell r="A1504" t="str">
            <v>231495-B24</v>
          </cell>
          <cell r="B1504" t="str">
            <v>Secure Path v2.0D for IBM-AIX one license</v>
          </cell>
          <cell r="C1504" t="str">
            <v>LK</v>
          </cell>
          <cell r="D1504">
            <v>28409320</v>
          </cell>
          <cell r="E1504">
            <v>27495437</v>
          </cell>
        </row>
        <row r="1505">
          <cell r="A1505" t="str">
            <v>231312-B24</v>
          </cell>
          <cell r="B1505" t="str">
            <v>Secure Path v2.0D for IBM-AIX five licenses and media</v>
          </cell>
          <cell r="C1505" t="str">
            <v>LK</v>
          </cell>
          <cell r="D1505">
            <v>127861920</v>
          </cell>
          <cell r="E1505">
            <v>123748800</v>
          </cell>
        </row>
        <row r="1506">
          <cell r="A1506" t="str">
            <v>231313-B24</v>
          </cell>
          <cell r="B1506" t="str">
            <v>Secure Path v2.0D for IBM-AIX 10 licenses and media</v>
          </cell>
          <cell r="C1506" t="str">
            <v>LK</v>
          </cell>
          <cell r="D1506">
            <v>230151456</v>
          </cell>
          <cell r="E1506">
            <v>222747840</v>
          </cell>
        </row>
        <row r="1507">
          <cell r="A1507" t="str">
            <v>T3549B</v>
          </cell>
          <cell r="B1507" t="str">
            <v xml:space="preserve">HP SECURE PATH HP-UX V3.0E 1 LIC/CD </v>
          </cell>
          <cell r="C1507" t="str">
            <v>LK</v>
          </cell>
          <cell r="D1507">
            <v>13912142</v>
          </cell>
          <cell r="E1507">
            <v>13912142</v>
          </cell>
        </row>
        <row r="1508">
          <cell r="A1508" t="str">
            <v>T3550B</v>
          </cell>
          <cell r="B1508" t="str">
            <v>HP SECURE PATH HP-UX V3.0E 5 LIC/CD</v>
          </cell>
          <cell r="C1508" t="str">
            <v>LK</v>
          </cell>
          <cell r="D1508">
            <v>62526480</v>
          </cell>
          <cell r="E1508">
            <v>62526480</v>
          </cell>
        </row>
        <row r="1509">
          <cell r="A1509" t="str">
            <v>T3551B</v>
          </cell>
          <cell r="B1509" t="str">
            <v>HP SECURE PATH HP-UX V3.0E 10 LIC/CD</v>
          </cell>
          <cell r="C1509" t="str">
            <v>LK</v>
          </cell>
          <cell r="D1509">
            <v>112195953</v>
          </cell>
          <cell r="E1509">
            <v>112195953</v>
          </cell>
        </row>
        <row r="1510">
          <cell r="A1510" t="str">
            <v>T3552B</v>
          </cell>
          <cell r="B1510" t="str">
            <v>HP SECURE PATH HP-UX V3.0E 25 LIC/CD</v>
          </cell>
          <cell r="C1510" t="str">
            <v>LK</v>
          </cell>
          <cell r="D1510">
            <v>253232244</v>
          </cell>
          <cell r="E1510">
            <v>253232244</v>
          </cell>
        </row>
        <row r="1511">
          <cell r="A1511" t="str">
            <v>T3553B</v>
          </cell>
          <cell r="B1511" t="str">
            <v>HP SECURE PATH HP-UX V3.0E 50 LIC/CD</v>
          </cell>
          <cell r="C1511" t="str">
            <v>LK</v>
          </cell>
          <cell r="D1511">
            <v>455818039</v>
          </cell>
          <cell r="E1511">
            <v>455818039</v>
          </cell>
        </row>
        <row r="1512">
          <cell r="A1512" t="str">
            <v>165993-B22</v>
          </cell>
          <cell r="B1512" t="str">
            <v>SP V3.0C for NetWare 1 license</v>
          </cell>
          <cell r="C1512" t="str">
            <v>LK</v>
          </cell>
          <cell r="D1512">
            <v>14224639</v>
          </cell>
          <cell r="E1512">
            <v>13767054</v>
          </cell>
        </row>
        <row r="1513">
          <cell r="A1513" t="str">
            <v>231308-B22</v>
          </cell>
          <cell r="B1513" t="str">
            <v>SP V3.0 for NetWare 5 licenses</v>
          </cell>
          <cell r="C1513" t="str">
            <v>LK</v>
          </cell>
          <cell r="D1513">
            <v>63930960</v>
          </cell>
          <cell r="E1513">
            <v>61874400</v>
          </cell>
        </row>
        <row r="1514">
          <cell r="A1514" t="str">
            <v>231309-B22</v>
          </cell>
          <cell r="B1514" t="str">
            <v>SP V3.0C for NetWare 10 licenses</v>
          </cell>
          <cell r="C1514" t="str">
            <v>LK</v>
          </cell>
          <cell r="D1514">
            <v>114716116</v>
          </cell>
          <cell r="E1514">
            <v>111025877</v>
          </cell>
        </row>
        <row r="1515">
          <cell r="A1515" t="str">
            <v>231310-B22</v>
          </cell>
          <cell r="B1515" t="str">
            <v>SP V3.0C for NetWare 25 licenses</v>
          </cell>
          <cell r="C1515" t="str">
            <v>LK</v>
          </cell>
          <cell r="D1515">
            <v>258920388</v>
          </cell>
          <cell r="E1515">
            <v>250591320</v>
          </cell>
        </row>
        <row r="1516">
          <cell r="A1516" t="str">
            <v>231311-B22</v>
          </cell>
          <cell r="B1516" t="str">
            <v>SP V3.0C for NetWare 50 licenses</v>
          </cell>
          <cell r="C1516" t="str">
            <v>LK</v>
          </cell>
          <cell r="D1516">
            <v>451064376</v>
          </cell>
          <cell r="E1516">
            <v>451064376</v>
          </cell>
        </row>
        <row r="1517">
          <cell r="A1517" t="str">
            <v>T3575A</v>
          </cell>
          <cell r="B1517" t="str">
            <v>Secure Path Linux 1 LTU/CD 3.0C</v>
          </cell>
          <cell r="C1517" t="str">
            <v>LK</v>
          </cell>
          <cell r="D1517">
            <v>14224639</v>
          </cell>
          <cell r="E1517">
            <v>13767054</v>
          </cell>
        </row>
        <row r="1518">
          <cell r="A1518" t="str">
            <v>T3576A</v>
          </cell>
          <cell r="B1518" t="str">
            <v>Secure Path Linux 5 LTU/CD 3.0C</v>
          </cell>
          <cell r="C1518" t="str">
            <v>LK</v>
          </cell>
          <cell r="D1518">
            <v>63930960</v>
          </cell>
          <cell r="E1518">
            <v>61874400</v>
          </cell>
        </row>
        <row r="1519">
          <cell r="A1519" t="str">
            <v>T3577A</v>
          </cell>
          <cell r="B1519" t="str">
            <v>Secure Path Linux 8 LTU/CD 3.0C</v>
          </cell>
          <cell r="C1519" t="str">
            <v>LK</v>
          </cell>
          <cell r="D1519">
            <v>56818641</v>
          </cell>
          <cell r="E1519">
            <v>54990873</v>
          </cell>
        </row>
        <row r="1520">
          <cell r="A1520" t="str">
            <v>T3578A</v>
          </cell>
          <cell r="B1520" t="str">
            <v xml:space="preserve">Secure Path Linux 10 LTU/CD 3.0C </v>
          </cell>
          <cell r="C1520" t="str">
            <v>LK</v>
          </cell>
          <cell r="D1520">
            <v>114716116</v>
          </cell>
          <cell r="E1520">
            <v>111025877</v>
          </cell>
        </row>
        <row r="1521">
          <cell r="A1521" t="str">
            <v>T3579A</v>
          </cell>
          <cell r="B1521" t="str">
            <v>Secure Path 25 LTU/CD 3.0C</v>
          </cell>
          <cell r="C1521" t="str">
            <v>LK</v>
          </cell>
          <cell r="D1521">
            <v>258920388</v>
          </cell>
          <cell r="E1521">
            <v>250591320</v>
          </cell>
        </row>
        <row r="1522">
          <cell r="A1522" t="str">
            <v>T3580A</v>
          </cell>
          <cell r="B1522" t="str">
            <v>Secure Path Linux 50 LTU/CD 3.0C</v>
          </cell>
          <cell r="C1522" t="str">
            <v>LK</v>
          </cell>
          <cell r="D1522">
            <v>466056698</v>
          </cell>
          <cell r="E1522">
            <v>451064376</v>
          </cell>
        </row>
        <row r="1524">
          <cell r="A1524" t="str">
            <v>- Secure Path - Workgroup Edition (Does not include installation and startup)</v>
          </cell>
        </row>
        <row r="1525">
          <cell r="A1525" t="str">
            <v>213076-B26</v>
          </cell>
          <cell r="B1525" t="str">
            <v>Secure Path v4.0C for Windows Workgroup Edition 1 license and media</v>
          </cell>
          <cell r="C1525" t="str">
            <v>LK</v>
          </cell>
          <cell r="D1525">
            <v>6589770</v>
          </cell>
          <cell r="E1525">
            <v>6332700</v>
          </cell>
        </row>
        <row r="1526">
          <cell r="A1526" t="str">
            <v>231316-B26</v>
          </cell>
          <cell r="B1526" t="str">
            <v>Secure Path v4.0C for Windows Workgroup Edition 5 licenses and media</v>
          </cell>
          <cell r="C1526" t="str">
            <v>LK</v>
          </cell>
          <cell r="D1526">
            <v>29653965</v>
          </cell>
          <cell r="E1526">
            <v>28497150</v>
          </cell>
        </row>
        <row r="1527">
          <cell r="A1527" t="str">
            <v>231317-B26</v>
          </cell>
          <cell r="B1527" t="str">
            <v>Secure Path v4.0C for Windows Workgroup Edition 10 licenses and media</v>
          </cell>
          <cell r="C1527" t="str">
            <v>LK</v>
          </cell>
          <cell r="D1527">
            <v>53377137</v>
          </cell>
          <cell r="E1527">
            <v>51294870</v>
          </cell>
        </row>
        <row r="1528">
          <cell r="A1528" t="str">
            <v>231318-B26</v>
          </cell>
          <cell r="B1528" t="str">
            <v>Secure Path v4.0C for Windows Workgroup Edition 25 licenses and media</v>
          </cell>
          <cell r="C1528" t="str">
            <v>LK</v>
          </cell>
          <cell r="D1528">
            <v>120098558</v>
          </cell>
          <cell r="E1528">
            <v>115413458</v>
          </cell>
        </row>
        <row r="1529">
          <cell r="A1529" t="str">
            <v>231319-B26</v>
          </cell>
          <cell r="B1529" t="str">
            <v>Secure Path v4.0C for Windows Workgroup Edition 50 licenses and media</v>
          </cell>
          <cell r="C1529" t="str">
            <v>LK</v>
          </cell>
          <cell r="D1529">
            <v>216177405</v>
          </cell>
          <cell r="E1529">
            <v>207744224</v>
          </cell>
        </row>
        <row r="1530">
          <cell r="A1530" t="str">
            <v>261715-B24</v>
          </cell>
          <cell r="B1530" t="str">
            <v>Secure Path v4.0C for Windows Workgroup Edition Upgrade</v>
          </cell>
          <cell r="C1530" t="str">
            <v>LK</v>
          </cell>
          <cell r="D1530">
            <v>1976931</v>
          </cell>
          <cell r="E1530">
            <v>1899810</v>
          </cell>
        </row>
        <row r="1531">
          <cell r="A1531" t="str">
            <v>325634-B23</v>
          </cell>
          <cell r="B1531" t="str">
            <v>Secure Path v4.0C for Windows for ProLiant Workgroup Edition  8 licenses and media</v>
          </cell>
          <cell r="C1531" t="str">
            <v>LK</v>
          </cell>
          <cell r="D1531">
            <v>26359080</v>
          </cell>
          <cell r="E1531">
            <v>25330800</v>
          </cell>
        </row>
        <row r="1532">
          <cell r="A1532" t="str">
            <v>222411-B22</v>
          </cell>
          <cell r="B1532" t="str">
            <v>SP NVLWkg 1 L/CD 3.0C ALL</v>
          </cell>
          <cell r="C1532" t="str">
            <v>LK</v>
          </cell>
          <cell r="D1532">
            <v>6589770</v>
          </cell>
          <cell r="E1532">
            <v>6332700</v>
          </cell>
        </row>
        <row r="1533">
          <cell r="A1533" t="str">
            <v>231324-B22</v>
          </cell>
          <cell r="B1533" t="str">
            <v>SP NVLWkg 5 L/CD 3.0C ALL</v>
          </cell>
          <cell r="C1533" t="str">
            <v>LK</v>
          </cell>
          <cell r="D1533">
            <v>29653965</v>
          </cell>
          <cell r="E1533">
            <v>28497150</v>
          </cell>
        </row>
        <row r="1534">
          <cell r="A1534" t="str">
            <v>231325-B22</v>
          </cell>
          <cell r="B1534" t="str">
            <v>SP NVLWkg 10 LCD 3.0C ALL</v>
          </cell>
          <cell r="C1534" t="str">
            <v>LK</v>
          </cell>
          <cell r="D1534">
            <v>53377137</v>
          </cell>
          <cell r="E1534">
            <v>51294870</v>
          </cell>
        </row>
        <row r="1535">
          <cell r="A1535" t="str">
            <v>231326-B22</v>
          </cell>
          <cell r="B1535" t="str">
            <v>SP NVLWkg 25 LCD 3.0C ALL</v>
          </cell>
          <cell r="C1535" t="str">
            <v>LK</v>
          </cell>
          <cell r="D1535">
            <v>120098558</v>
          </cell>
          <cell r="E1535">
            <v>115413458</v>
          </cell>
        </row>
        <row r="1536">
          <cell r="A1536" t="str">
            <v>231327-B22</v>
          </cell>
          <cell r="B1536" t="str">
            <v>SP NVLWkg 50 LCD 3.0C ALL</v>
          </cell>
          <cell r="C1536" t="str">
            <v>LK</v>
          </cell>
          <cell r="D1536">
            <v>216177405</v>
          </cell>
          <cell r="E1536">
            <v>207744224</v>
          </cell>
        </row>
        <row r="1537">
          <cell r="A1537" t="str">
            <v>T3581A</v>
          </cell>
          <cell r="B1537" t="str">
            <v>Secure Path Linux WE 1 LTU/CD 3.0C</v>
          </cell>
          <cell r="C1537" t="str">
            <v>LK</v>
          </cell>
          <cell r="D1537">
            <v>6589770</v>
          </cell>
          <cell r="E1537">
            <v>6332700</v>
          </cell>
        </row>
        <row r="1538">
          <cell r="A1538" t="str">
            <v>T3582A</v>
          </cell>
          <cell r="B1538" t="str">
            <v>Secure Path Linux WE 5 LTU/CD 3.0C</v>
          </cell>
          <cell r="C1538" t="str">
            <v>LK</v>
          </cell>
          <cell r="D1538">
            <v>29653965</v>
          </cell>
          <cell r="E1538">
            <v>28497150</v>
          </cell>
        </row>
        <row r="1539">
          <cell r="A1539" t="str">
            <v>T3583A</v>
          </cell>
          <cell r="B1539" t="str">
            <v>Secure Path Linux WE 8 LTU/CD 3.0C</v>
          </cell>
          <cell r="C1539" t="str">
            <v>LK</v>
          </cell>
          <cell r="D1539">
            <v>26359080</v>
          </cell>
          <cell r="E1539">
            <v>25330800</v>
          </cell>
        </row>
        <row r="1540">
          <cell r="A1540" t="str">
            <v>T3584A</v>
          </cell>
          <cell r="B1540" t="str">
            <v>Secure Path Linux WE 10 LTU/CD 3.0C</v>
          </cell>
          <cell r="C1540" t="str">
            <v>LK</v>
          </cell>
          <cell r="D1540">
            <v>53377137</v>
          </cell>
          <cell r="E1540">
            <v>51294870</v>
          </cell>
        </row>
        <row r="1541">
          <cell r="A1541" t="str">
            <v>T3585A</v>
          </cell>
          <cell r="B1541" t="str">
            <v>Secure Path Linux WE 25 LTU/CD 3.0C</v>
          </cell>
          <cell r="C1541" t="str">
            <v>LK</v>
          </cell>
          <cell r="D1541">
            <v>120098558</v>
          </cell>
          <cell r="E1541">
            <v>115413458</v>
          </cell>
        </row>
        <row r="1542">
          <cell r="A1542" t="str">
            <v>T3586A</v>
          </cell>
          <cell r="B1542" t="str">
            <v>Secure Path Linux WE 50 LTU/CD 3.0C</v>
          </cell>
          <cell r="C1542" t="str">
            <v>LK</v>
          </cell>
          <cell r="D1542">
            <v>216177405</v>
          </cell>
          <cell r="E1542">
            <v>207744224</v>
          </cell>
        </row>
        <row r="1543">
          <cell r="A1543" t="str">
            <v>T3554B</v>
          </cell>
          <cell r="B1543" t="str">
            <v>HP SECURE PATH HP-UX V3.0E WE 1 LIC/CD</v>
          </cell>
          <cell r="C1543" t="str">
            <v>LK</v>
          </cell>
          <cell r="D1543">
            <v>6414210</v>
          </cell>
          <cell r="E1543">
            <v>6414210</v>
          </cell>
        </row>
        <row r="1544">
          <cell r="A1544" t="str">
            <v>T3555B</v>
          </cell>
          <cell r="B1544" t="str">
            <v>HP SECURE PATH HP-UX V3.0E WE 5 LIC/CD</v>
          </cell>
          <cell r="C1544" t="str">
            <v>LK</v>
          </cell>
          <cell r="D1544">
            <v>28863945</v>
          </cell>
          <cell r="E1544">
            <v>28863945</v>
          </cell>
        </row>
        <row r="1545">
          <cell r="A1545" t="str">
            <v>T3556B</v>
          </cell>
          <cell r="B1545" t="str">
            <v>HP SECURE PATH HP-UX V3.0E WE 10 LIC/CD</v>
          </cell>
          <cell r="C1545" t="str">
            <v>LK</v>
          </cell>
          <cell r="D1545">
            <v>51955101</v>
          </cell>
          <cell r="E1545">
            <v>51955101</v>
          </cell>
        </row>
        <row r="1546">
          <cell r="A1546" t="str">
            <v>T3557B</v>
          </cell>
          <cell r="B1546" t="str">
            <v>HP SECURE PATH HP-UX V3.0E WE 25 LIC/CD</v>
          </cell>
          <cell r="C1546" t="str">
            <v>LK</v>
          </cell>
          <cell r="D1546">
            <v>116898977</v>
          </cell>
          <cell r="E1546">
            <v>116898977</v>
          </cell>
        </row>
        <row r="1547">
          <cell r="A1547" t="str">
            <v>T3558B</v>
          </cell>
          <cell r="B1547" t="str">
            <v>HP SECURE PATH HP-UX V3.0E WE 50 LIC/CD</v>
          </cell>
          <cell r="C1547" t="str">
            <v>LK</v>
          </cell>
          <cell r="D1547">
            <v>210418159</v>
          </cell>
          <cell r="E1547">
            <v>210418159</v>
          </cell>
        </row>
        <row r="1549">
          <cell r="A1549" t="str">
            <v>Secure Path &amp; Command Secripter</v>
          </cell>
        </row>
        <row r="1550">
          <cell r="A1550" t="str">
            <v>231308-B21</v>
          </cell>
          <cell r="B1550" t="str">
            <v>Secure Path for NetWare (5 agents)</v>
          </cell>
          <cell r="C1550" t="str">
            <v>LK</v>
          </cell>
          <cell r="D1550">
            <v>77815965</v>
          </cell>
          <cell r="E1550">
            <v>75312746</v>
          </cell>
        </row>
        <row r="1551">
          <cell r="A1551" t="str">
            <v>231309-B21</v>
          </cell>
          <cell r="B1551" t="str">
            <v>Secure Path for NetWare (10 agents)</v>
          </cell>
          <cell r="C1551" t="str">
            <v>LK</v>
          </cell>
          <cell r="D1551">
            <v>135562943</v>
          </cell>
          <cell r="E1551">
            <v>136991610</v>
          </cell>
        </row>
        <row r="1552">
          <cell r="A1552" t="str">
            <v>231310-B21</v>
          </cell>
          <cell r="B1552" t="str">
            <v>Secure Path for NetWare (25 agents)</v>
          </cell>
          <cell r="C1552" t="str">
            <v>LK</v>
          </cell>
          <cell r="D1552">
            <v>305021456</v>
          </cell>
          <cell r="E1552">
            <v>308236007</v>
          </cell>
        </row>
        <row r="1553">
          <cell r="A1553" t="str">
            <v>231311-B21</v>
          </cell>
          <cell r="B1553" t="str">
            <v>Secure Path for NetWare (50 agents)</v>
          </cell>
          <cell r="C1553" t="str">
            <v>LK</v>
          </cell>
          <cell r="D1553">
            <v>449542541</v>
          </cell>
          <cell r="E1553">
            <v>455328732</v>
          </cell>
        </row>
        <row r="1554">
          <cell r="A1554" t="str">
            <v>T3623A</v>
          </cell>
          <cell r="B1554" t="str">
            <v>Secure Path v3.0C for Sun 1 license and media</v>
          </cell>
          <cell r="C1554" t="str">
            <v>LK</v>
          </cell>
          <cell r="D1554">
            <v>28409320</v>
          </cell>
          <cell r="E1554">
            <v>27495437</v>
          </cell>
        </row>
        <row r="1555">
          <cell r="A1555" t="str">
            <v>T3624A</v>
          </cell>
          <cell r="B1555" t="str">
            <v>Secure Path v3.0C for Sun 5 licenses and media</v>
          </cell>
          <cell r="C1555" t="str">
            <v>LK</v>
          </cell>
          <cell r="D1555">
            <v>127861920</v>
          </cell>
          <cell r="E1555">
            <v>123748800</v>
          </cell>
        </row>
        <row r="1556">
          <cell r="A1556" t="str">
            <v>T3625A</v>
          </cell>
          <cell r="B1556" t="str">
            <v>Secure Path v3.0C for Sun 10 licenses and media</v>
          </cell>
          <cell r="C1556" t="str">
            <v>LK</v>
          </cell>
          <cell r="D1556">
            <v>230151456</v>
          </cell>
          <cell r="E1556">
            <v>222747840</v>
          </cell>
        </row>
        <row r="1557">
          <cell r="A1557" t="str">
            <v>T3626A</v>
          </cell>
          <cell r="B1557" t="str">
            <v>Secure Path v3.0C for Sun 25 licenses and media</v>
          </cell>
          <cell r="C1557" t="str">
            <v>LK</v>
          </cell>
          <cell r="D1557">
            <v>517840776</v>
          </cell>
          <cell r="E1557">
            <v>501182640</v>
          </cell>
        </row>
        <row r="1558">
          <cell r="A1558" t="str">
            <v>T3627A</v>
          </cell>
          <cell r="B1558" t="str">
            <v>Secure Path v3.0C for Sun 50 licenses and media</v>
          </cell>
          <cell r="C1558" t="str">
            <v>LK</v>
          </cell>
          <cell r="D1558">
            <v>932113397</v>
          </cell>
          <cell r="E1558">
            <v>902128752</v>
          </cell>
        </row>
        <row r="1561">
          <cell r="A1561" t="str">
            <v>T3591A</v>
          </cell>
          <cell r="B1561" t="str">
            <v>Virtual Replicator Media &amp; Doc</v>
          </cell>
          <cell r="C1561" t="str">
            <v>LK</v>
          </cell>
          <cell r="D1561">
            <v>494233</v>
          </cell>
          <cell r="E1561">
            <v>474953</v>
          </cell>
        </row>
        <row r="1562">
          <cell r="A1562" t="str">
            <v>T3593A</v>
          </cell>
          <cell r="B1562" t="str">
            <v>Virtual Replicator v4.1 - 1 System License</v>
          </cell>
          <cell r="C1562" t="str">
            <v>LK</v>
          </cell>
          <cell r="D1562">
            <v>20198188</v>
          </cell>
          <cell r="E1562">
            <v>19548443</v>
          </cell>
        </row>
        <row r="1563">
          <cell r="A1563" t="str">
            <v>T3598A</v>
          </cell>
          <cell r="B1563" t="str">
            <v>Virtual Replicator v4.1  - 3 Systems License</v>
          </cell>
          <cell r="C1563" t="str">
            <v>LK</v>
          </cell>
          <cell r="D1563">
            <v>39537303</v>
          </cell>
          <cell r="E1563">
            <v>38265449</v>
          </cell>
        </row>
        <row r="1564">
          <cell r="A1564" t="str">
            <v>T3597A</v>
          </cell>
          <cell r="B1564" t="str">
            <v>Virtual Replicator v4.1 -  5 Systems License</v>
          </cell>
          <cell r="C1564" t="str">
            <v>LK</v>
          </cell>
          <cell r="D1564">
            <v>58996289</v>
          </cell>
          <cell r="E1564">
            <v>57098470</v>
          </cell>
        </row>
        <row r="1565">
          <cell r="A1565" t="str">
            <v>T3594A</v>
          </cell>
          <cell r="B1565" t="str">
            <v>Virtual Replicator v4.1 - 10 Systems License</v>
          </cell>
          <cell r="C1565" t="str">
            <v>LK</v>
          </cell>
          <cell r="D1565">
            <v>101138779</v>
          </cell>
          <cell r="E1565">
            <v>97885301</v>
          </cell>
        </row>
        <row r="1566">
          <cell r="A1566" t="str">
            <v>T3592A</v>
          </cell>
          <cell r="B1566" t="str">
            <v>Virtual Replicator Upg Media &amp; Doc</v>
          </cell>
          <cell r="C1566" t="str">
            <v>LK</v>
          </cell>
          <cell r="D1566">
            <v>494234</v>
          </cell>
          <cell r="E1566">
            <v>474954</v>
          </cell>
        </row>
        <row r="1567">
          <cell r="A1567" t="str">
            <v>T3599A</v>
          </cell>
          <cell r="B1567" t="str">
            <v>Virtual Replicator v4.1 - Upg 1 System License</v>
          </cell>
          <cell r="C1567" t="str">
            <v>LK</v>
          </cell>
          <cell r="D1567">
            <v>6061455</v>
          </cell>
          <cell r="E1567">
            <v>5866467</v>
          </cell>
        </row>
        <row r="1568">
          <cell r="A1568" t="str">
            <v>T3604A</v>
          </cell>
          <cell r="B1568" t="str">
            <v>Virtual Replicator v4.1 - Upg 3 Systems License</v>
          </cell>
          <cell r="C1568" t="str">
            <v>LK</v>
          </cell>
          <cell r="D1568">
            <v>11863189</v>
          </cell>
          <cell r="E1568">
            <v>11481568</v>
          </cell>
        </row>
        <row r="1569">
          <cell r="A1569" t="str">
            <v>T3603A</v>
          </cell>
          <cell r="B1569" t="str">
            <v>Virtual Replicator v4.1 - Upg 5 Systems License</v>
          </cell>
          <cell r="C1569" t="str">
            <v>LK</v>
          </cell>
          <cell r="D1569">
            <v>17700885</v>
          </cell>
          <cell r="E1569">
            <v>17131475</v>
          </cell>
        </row>
        <row r="1570">
          <cell r="A1570" t="str">
            <v>T3600A</v>
          </cell>
          <cell r="B1570" t="str">
            <v>Virtual Replicator v4.1 - Upg 10 Systems License</v>
          </cell>
          <cell r="C1570" t="str">
            <v>LK</v>
          </cell>
          <cell r="D1570">
            <v>30343232</v>
          </cell>
          <cell r="E1570">
            <v>29367137</v>
          </cell>
        </row>
        <row r="1571">
          <cell r="A1571" t="str">
            <v>T2558AA</v>
          </cell>
          <cell r="B1571" t="str">
            <v>HP OV SM v4.4 Media Doc</v>
          </cell>
          <cell r="C1571" t="str">
            <v>LK</v>
          </cell>
          <cell r="D1571">
            <v>477759</v>
          </cell>
          <cell r="E1571">
            <v>459122</v>
          </cell>
        </row>
        <row r="1572">
          <cell r="A1572" t="str">
            <v>344954-B21</v>
          </cell>
          <cell r="B1572" t="str">
            <v>OpenView storage mirroring workgroup edition v4.2 LTU 1 requires 336246-B21</v>
          </cell>
          <cell r="C1572" t="str">
            <v>LK</v>
          </cell>
          <cell r="D1572">
            <v>8781305</v>
          </cell>
          <cell r="E1572">
            <v>8781305</v>
          </cell>
        </row>
        <row r="1573">
          <cell r="A1573" t="str">
            <v>T2536AA</v>
          </cell>
          <cell r="B1573" t="str">
            <v>HP OpenView Storage Mirroring v4.3.3 Workgroup NAS edition - 25 LTU</v>
          </cell>
          <cell r="C1573" t="str">
            <v>LK</v>
          </cell>
          <cell r="D1573">
            <v>259022168</v>
          </cell>
          <cell r="E1573">
            <v>259022168</v>
          </cell>
        </row>
        <row r="1574">
          <cell r="A1574" t="str">
            <v>336243-B21</v>
          </cell>
          <cell r="B1574" t="str">
            <v>OpenView storage mirroring server v4.2 LTU 1 requires 336246-B21</v>
          </cell>
          <cell r="C1574" t="str">
            <v>LK</v>
          </cell>
          <cell r="D1574">
            <v>8475131</v>
          </cell>
          <cell r="E1574">
            <v>8475131</v>
          </cell>
        </row>
        <row r="1575">
          <cell r="A1575" t="str">
            <v>336245-B21</v>
          </cell>
          <cell r="B1575" t="str">
            <v>OpenView storage mirroring server v4.2 LTU 25 requires 336246-B21</v>
          </cell>
          <cell r="C1575" t="str">
            <v>LK</v>
          </cell>
          <cell r="D1575">
            <v>211878269</v>
          </cell>
          <cell r="E1575">
            <v>211878269</v>
          </cell>
        </row>
        <row r="1576">
          <cell r="A1576" t="str">
            <v>336247-B21</v>
          </cell>
          <cell r="B1576" t="str">
            <v xml:space="preserve"> OpenView storage mirroring adv server v4.2 LTU 1 requires 336246-B21</v>
          </cell>
          <cell r="C1576" t="str">
            <v>LK</v>
          </cell>
          <cell r="D1576">
            <v>15268823</v>
          </cell>
          <cell r="E1576">
            <v>15268823</v>
          </cell>
        </row>
        <row r="1577">
          <cell r="A1577" t="str">
            <v>336249-B21</v>
          </cell>
          <cell r="B1577" t="str">
            <v xml:space="preserve"> OpenView storage mirroring adv server v4.2 LTU 25 requires 336246-B21</v>
          </cell>
          <cell r="C1577" t="str">
            <v>LK</v>
          </cell>
          <cell r="D1577">
            <v>381720569</v>
          </cell>
          <cell r="E1577">
            <v>381720569</v>
          </cell>
        </row>
        <row r="1578">
          <cell r="A1578" t="str">
            <v>345276-B21</v>
          </cell>
          <cell r="B1578" t="str">
            <v>Storage Volume Growth</v>
          </cell>
          <cell r="C1578" t="str">
            <v>LK</v>
          </cell>
          <cell r="D1578">
            <v>1646223</v>
          </cell>
          <cell r="E1578">
            <v>1593266</v>
          </cell>
        </row>
        <row r="1582">
          <cell r="A1582" t="str">
            <v>SKU</v>
          </cell>
          <cell r="B1582" t="str">
            <v>SKU DESCRIPTION</v>
          </cell>
          <cell r="C1582" t="str">
            <v>PL</v>
          </cell>
          <cell r="D1582" t="str">
            <v>New Price</v>
          </cell>
          <cell r="E1582" t="str">
            <v>Old Price</v>
          </cell>
        </row>
        <row r="1583">
          <cell r="A1583" t="str">
            <v xml:space="preserve"> EVA  4000 / 6000 / 8000</v>
          </cell>
        </row>
        <row r="1584">
          <cell r="A1584" t="str">
            <v>AD554A</v>
          </cell>
          <cell r="B1584" t="str">
            <v>HP EVA4000 2C1D Array</v>
          </cell>
          <cell r="C1584" t="str">
            <v>LM</v>
          </cell>
          <cell r="D1584">
            <v>154801662</v>
          </cell>
          <cell r="E1584">
            <v>149893553</v>
          </cell>
        </row>
        <row r="1585">
          <cell r="A1585" t="str">
            <v>AD556A</v>
          </cell>
          <cell r="B1585" t="str">
            <v>HP EVA6000 2C4D Array</v>
          </cell>
          <cell r="C1585" t="str">
            <v>LM</v>
          </cell>
          <cell r="D1585">
            <v>244085873</v>
          </cell>
          <cell r="E1585">
            <v>236002950</v>
          </cell>
        </row>
        <row r="1586">
          <cell r="A1586" t="str">
            <v>AD542A</v>
          </cell>
          <cell r="B1586" t="str">
            <v>HP M5314A FC Drive Enclosure</v>
          </cell>
          <cell r="C1586" t="str">
            <v>LM</v>
          </cell>
          <cell r="D1586">
            <v>16717067</v>
          </cell>
          <cell r="E1586">
            <v>16106526</v>
          </cell>
        </row>
        <row r="1587">
          <cell r="A1587" t="str">
            <v>AD525A</v>
          </cell>
          <cell r="B1587" t="str">
            <v>HP EVA4000/6000 Controller Pair</v>
          </cell>
          <cell r="C1587" t="str">
            <v>LM</v>
          </cell>
          <cell r="D1587">
            <v>151439800</v>
          </cell>
          <cell r="E1587">
            <v>146883877</v>
          </cell>
        </row>
        <row r="1588">
          <cell r="A1588" t="str">
            <v>AD557A</v>
          </cell>
          <cell r="B1588" t="str">
            <v>HP EVA Dual Loop Switch Option</v>
          </cell>
          <cell r="C1588" t="str">
            <v>LM</v>
          </cell>
          <cell r="D1588">
            <v>41352744</v>
          </cell>
          <cell r="E1588">
            <v>39842458</v>
          </cell>
        </row>
        <row r="1589">
          <cell r="A1589" t="str">
            <v>AD518A</v>
          </cell>
          <cell r="B1589" t="str">
            <v xml:space="preserve">HP EVA8000 2C2D 60Hz 42U Cabinet   </v>
          </cell>
          <cell r="C1589" t="str">
            <v>LM</v>
          </cell>
          <cell r="D1589">
            <v>262336390</v>
          </cell>
          <cell r="E1589">
            <v>253500894</v>
          </cell>
        </row>
        <row r="1590">
          <cell r="A1590" t="str">
            <v>AD519A</v>
          </cell>
          <cell r="B1590" t="str">
            <v xml:space="preserve">HP EVA8000 2C2D 50Hz 42U Cabinet  </v>
          </cell>
          <cell r="C1590" t="str">
            <v>LM</v>
          </cell>
          <cell r="D1590">
            <v>262336390</v>
          </cell>
          <cell r="E1590">
            <v>253500894</v>
          </cell>
        </row>
        <row r="1591">
          <cell r="A1591" t="str">
            <v>AD520A</v>
          </cell>
          <cell r="B1591" t="str">
            <v xml:space="preserve">HP EVA8000 2C6D 60Hz 42U Cabinet  </v>
          </cell>
          <cell r="C1591" t="str">
            <v>LM</v>
          </cell>
          <cell r="D1591">
            <v>412433008</v>
          </cell>
          <cell r="E1591">
            <v>398287732</v>
          </cell>
        </row>
        <row r="1592">
          <cell r="A1592" t="str">
            <v>AD521A</v>
          </cell>
          <cell r="B1592" t="str">
            <v xml:space="preserve">HP EVA8000 2C6D 50Hz 42U Cabinet   </v>
          </cell>
          <cell r="C1592" t="str">
            <v>LM</v>
          </cell>
          <cell r="D1592">
            <v>414016731</v>
          </cell>
          <cell r="E1592">
            <v>399813613</v>
          </cell>
        </row>
        <row r="1593">
          <cell r="A1593" t="str">
            <v>AD522A</v>
          </cell>
          <cell r="B1593" t="str">
            <v xml:space="preserve">HP EVA8000 2C12D 60Hz 42U Cabinet  </v>
          </cell>
          <cell r="C1593" t="str">
            <v>LM</v>
          </cell>
          <cell r="D1593">
            <v>509154007</v>
          </cell>
          <cell r="E1593">
            <v>491590985</v>
          </cell>
        </row>
        <row r="1594">
          <cell r="A1594" t="str">
            <v>AD523A</v>
          </cell>
          <cell r="B1594" t="str">
            <v xml:space="preserve">HP EVA8000 2C12D 50Hz 42U Cabinet  </v>
          </cell>
          <cell r="C1594" t="str">
            <v>LM</v>
          </cell>
          <cell r="D1594">
            <v>509154007</v>
          </cell>
          <cell r="E1594">
            <v>491590985</v>
          </cell>
        </row>
        <row r="1595">
          <cell r="A1595" t="str">
            <v>AD524A</v>
          </cell>
          <cell r="B1595" t="str">
            <v>HP EVA8000 Controller Pair</v>
          </cell>
          <cell r="C1595" t="str">
            <v>LM</v>
          </cell>
          <cell r="D1595">
            <v>213732867</v>
          </cell>
          <cell r="E1595">
            <v>206901875</v>
          </cell>
        </row>
        <row r="1596">
          <cell r="A1596" t="str">
            <v>AD553A</v>
          </cell>
          <cell r="B1596" t="str">
            <v>HP EVA8000 Loop Switch Option</v>
          </cell>
          <cell r="C1596" t="str">
            <v>LM</v>
          </cell>
          <cell r="D1596">
            <v>82705487</v>
          </cell>
          <cell r="E1596">
            <v>79684914</v>
          </cell>
        </row>
        <row r="1597">
          <cell r="A1597" t="str">
            <v>AD623A</v>
          </cell>
          <cell r="B1597" t="str">
            <v>HP M5314A IO-A Module</v>
          </cell>
          <cell r="C1597" t="str">
            <v>LM</v>
          </cell>
          <cell r="D1597">
            <v>2240522</v>
          </cell>
          <cell r="E1597">
            <v>2153118</v>
          </cell>
        </row>
        <row r="1598">
          <cell r="A1598" t="str">
            <v>AD624A</v>
          </cell>
          <cell r="B1598" t="str">
            <v>HP M5314A IO-B Module</v>
          </cell>
          <cell r="C1598" t="str">
            <v>LM</v>
          </cell>
          <cell r="D1598">
            <v>2240522</v>
          </cell>
          <cell r="E1598">
            <v>2153118</v>
          </cell>
        </row>
        <row r="1599">
          <cell r="A1599" t="str">
            <v>AD625A</v>
          </cell>
          <cell r="B1599" t="str">
            <v>HP M5314A E.M.U. Module</v>
          </cell>
          <cell r="C1599" t="str">
            <v>LM</v>
          </cell>
          <cell r="D1599">
            <v>3459629</v>
          </cell>
          <cell r="E1599">
            <v>3324668</v>
          </cell>
        </row>
        <row r="1600">
          <cell r="A1600" t="str">
            <v>T4256B</v>
          </cell>
          <cell r="B1600" t="str">
            <v>HP EVA4K/6K/8K Series 5.0a Media Kit</v>
          </cell>
          <cell r="C1600" t="str">
            <v>LM</v>
          </cell>
          <cell r="D1600">
            <v>988466</v>
          </cell>
          <cell r="E1600">
            <v>949905</v>
          </cell>
        </row>
        <row r="1602">
          <cell r="A1602" t="str">
            <v>Fiber Channel Hard Disk Drive</v>
          </cell>
        </row>
        <row r="1603">
          <cell r="A1603" t="str">
            <v>238921-B22</v>
          </cell>
          <cell r="B1603" t="str">
            <v>72GB 10K RPM FC HDD, Upgrade</v>
          </cell>
          <cell r="C1603" t="str">
            <v>LM</v>
          </cell>
          <cell r="D1603">
            <v>5142515</v>
          </cell>
          <cell r="E1603">
            <v>4947595</v>
          </cell>
        </row>
        <row r="1604">
          <cell r="A1604" t="str">
            <v>238921-B23</v>
          </cell>
          <cell r="B1604" t="str">
            <v>72GB 10K RPM FC HDD, Factory Integration</v>
          </cell>
          <cell r="C1604" t="str">
            <v>LM</v>
          </cell>
          <cell r="D1604">
            <v>4281078</v>
          </cell>
          <cell r="E1604">
            <v>4118810</v>
          </cell>
        </row>
        <row r="1605">
          <cell r="A1605" t="str">
            <v>238921-B23  0D1</v>
          </cell>
          <cell r="B1605" t="str">
            <v>72GB 10K RPM FC HDD, Factory Integration</v>
          </cell>
          <cell r="C1605" t="str">
            <v>LM</v>
          </cell>
          <cell r="E1605">
            <v>0</v>
          </cell>
        </row>
        <row r="1606">
          <cell r="A1606" t="str">
            <v>293568-B22</v>
          </cell>
          <cell r="B1606" t="str">
            <v>72GB 15K RPM FC HDD, Upgrade</v>
          </cell>
          <cell r="C1606" t="str">
            <v>LM</v>
          </cell>
          <cell r="D1606">
            <v>8090761</v>
          </cell>
          <cell r="E1606">
            <v>7784091</v>
          </cell>
        </row>
        <row r="1607">
          <cell r="A1607" t="str">
            <v>293568-B23</v>
          </cell>
          <cell r="B1607" t="str">
            <v>72GB 15K RPM FC HDD, Factory Integration</v>
          </cell>
          <cell r="C1607" t="str">
            <v>LM</v>
          </cell>
          <cell r="D1607">
            <v>6742300</v>
          </cell>
          <cell r="E1607">
            <v>6486742</v>
          </cell>
        </row>
        <row r="1608">
          <cell r="A1608" t="str">
            <v>293568-B23  0D1</v>
          </cell>
          <cell r="B1608" t="str">
            <v>72GB 15K RPM FC HDD, Factory Integration</v>
          </cell>
          <cell r="C1608" t="str">
            <v>LM</v>
          </cell>
          <cell r="E1608">
            <v>0</v>
          </cell>
        </row>
        <row r="1609">
          <cell r="A1609" t="str">
            <v>293556-B22</v>
          </cell>
          <cell r="B1609" t="str">
            <v>146GB 10K RPM FC HDD, Upgrade</v>
          </cell>
          <cell r="C1609" t="str">
            <v>LM</v>
          </cell>
          <cell r="D1609">
            <v>8188039</v>
          </cell>
          <cell r="E1609">
            <v>7877682</v>
          </cell>
        </row>
        <row r="1610">
          <cell r="A1610" t="str">
            <v>293556-B23</v>
          </cell>
          <cell r="B1610" t="str">
            <v>146GB 10K RPM FC HDD, Factory Integration</v>
          </cell>
          <cell r="C1610" t="str">
            <v>LM</v>
          </cell>
          <cell r="D1610">
            <v>6822856</v>
          </cell>
          <cell r="E1610">
            <v>6564245</v>
          </cell>
        </row>
        <row r="1611">
          <cell r="A1611" t="str">
            <v>293556-B23  0D1</v>
          </cell>
          <cell r="B1611" t="str">
            <v>146GB 10K RPM FC HDD, Factory Integration</v>
          </cell>
          <cell r="C1611" t="str">
            <v>LM</v>
          </cell>
          <cell r="E1611">
            <v>0</v>
          </cell>
        </row>
        <row r="1612">
          <cell r="A1612" t="str">
            <v xml:space="preserve">364621-B22       </v>
          </cell>
          <cell r="B1612" t="str">
            <v>146GB 15K RPM FC HDD, Upgrade</v>
          </cell>
          <cell r="C1612" t="str">
            <v>LM</v>
          </cell>
          <cell r="D1612">
            <v>12207953</v>
          </cell>
          <cell r="E1612">
            <v>11745227</v>
          </cell>
        </row>
        <row r="1613">
          <cell r="A1613" t="str">
            <v>364621-B23</v>
          </cell>
          <cell r="B1613" t="str">
            <v>146GB 15K RPM FC HDD, Factory Integration</v>
          </cell>
          <cell r="C1613" t="str">
            <v>LM</v>
          </cell>
          <cell r="D1613">
            <v>10173294</v>
          </cell>
          <cell r="E1613">
            <v>9787689</v>
          </cell>
        </row>
        <row r="1614">
          <cell r="A1614" t="str">
            <v>364437-B22</v>
          </cell>
          <cell r="B1614" t="str">
            <v>250GB FATA HDD, Upgrade</v>
          </cell>
          <cell r="C1614" t="str">
            <v>LM</v>
          </cell>
          <cell r="D1614">
            <v>6103977</v>
          </cell>
          <cell r="E1614">
            <v>5872614</v>
          </cell>
        </row>
        <row r="1615">
          <cell r="A1615" t="str">
            <v>364437-B23</v>
          </cell>
          <cell r="B1615" t="str">
            <v>250GB FATA HDD Factory Integration</v>
          </cell>
          <cell r="C1615" t="str">
            <v>LM</v>
          </cell>
          <cell r="D1615">
            <v>5086648</v>
          </cell>
          <cell r="E1615">
            <v>4893845</v>
          </cell>
        </row>
        <row r="1616">
          <cell r="A1616" t="str">
            <v>364437-B23  0D1</v>
          </cell>
          <cell r="B1616" t="str">
            <v>250GB FATA HDD Factory Integration</v>
          </cell>
          <cell r="C1616" t="str">
            <v>LM</v>
          </cell>
          <cell r="E1616">
            <v>0</v>
          </cell>
        </row>
        <row r="1617">
          <cell r="A1617" t="str">
            <v>364622-B22</v>
          </cell>
          <cell r="B1617" t="str">
            <v>300GB 10K RPM FC HDD, Upgrade</v>
          </cell>
          <cell r="C1617" t="str">
            <v>LM</v>
          </cell>
          <cell r="D1617">
            <v>13917067</v>
          </cell>
          <cell r="E1617">
            <v>13389559</v>
          </cell>
        </row>
        <row r="1618">
          <cell r="A1618" t="str">
            <v>364622-B23</v>
          </cell>
          <cell r="B1618" t="str">
            <v>300GB 10K RPM FC HDD, Factory Integration</v>
          </cell>
          <cell r="C1618" t="str">
            <v>LM</v>
          </cell>
          <cell r="D1618">
            <v>11597556</v>
          </cell>
          <cell r="E1618">
            <v>11157966</v>
          </cell>
        </row>
        <row r="1619">
          <cell r="A1619" t="str">
            <v>364622-B23  0D1</v>
          </cell>
          <cell r="B1619" t="str">
            <v>300GB 10K RPM FC HDD, Factory Integration</v>
          </cell>
          <cell r="C1619" t="str">
            <v>LM</v>
          </cell>
          <cell r="E1619">
            <v>0</v>
          </cell>
        </row>
        <row r="1621">
          <cell r="A1621" t="str">
            <v>Optional Component</v>
          </cell>
        </row>
        <row r="1622">
          <cell r="A1622" t="str">
            <v>321617-B21</v>
          </cell>
          <cell r="B1622" t="str">
            <v>EVA Dual Power Supply ALL</v>
          </cell>
          <cell r="C1622" t="str">
            <v>LL</v>
          </cell>
          <cell r="D1622">
            <v>247775352</v>
          </cell>
        </row>
        <row r="1623">
          <cell r="A1623" t="str">
            <v>293357-B21</v>
          </cell>
          <cell r="B1623" t="str">
            <v>FC Cbl Routing Spo ALL</v>
          </cell>
          <cell r="C1623" t="str">
            <v>LL</v>
          </cell>
          <cell r="D1623">
            <v>2635908</v>
          </cell>
        </row>
        <row r="1624">
          <cell r="A1624" t="str">
            <v>293358-B21</v>
          </cell>
          <cell r="B1624" t="str">
            <v>Rail-to-Rail FC Cb ALL</v>
          </cell>
          <cell r="C1624" t="str">
            <v>LL</v>
          </cell>
          <cell r="D1624">
            <v>1021414</v>
          </cell>
        </row>
        <row r="1625">
          <cell r="A1625" t="str">
            <v>293359-B21</v>
          </cell>
          <cell r="B1625" t="str">
            <v>Side-Rail FC Cable ALL</v>
          </cell>
          <cell r="C1625" t="str">
            <v>LL</v>
          </cell>
          <cell r="D1625">
            <v>1311364</v>
          </cell>
        </row>
        <row r="1626">
          <cell r="A1626" t="str">
            <v>338042-B21</v>
          </cell>
          <cell r="B1626" t="str">
            <v>42U EVA cab 60Hz</v>
          </cell>
          <cell r="C1626" t="str">
            <v>LM</v>
          </cell>
          <cell r="D1626">
            <v>20790724</v>
          </cell>
        </row>
        <row r="1627">
          <cell r="A1627" t="str">
            <v>338043-B21</v>
          </cell>
          <cell r="B1627" t="str">
            <v>42U EVA cab 50Hz</v>
          </cell>
          <cell r="C1627" t="str">
            <v>LM</v>
          </cell>
          <cell r="D1627">
            <v>20790724</v>
          </cell>
        </row>
        <row r="1628">
          <cell r="A1628" t="str">
            <v>338044-B21</v>
          </cell>
          <cell r="B1628" t="str">
            <v>36U EVA cab 60Hz</v>
          </cell>
          <cell r="C1628" t="str">
            <v>LM</v>
          </cell>
          <cell r="D1628">
            <v>19917580</v>
          </cell>
        </row>
        <row r="1629">
          <cell r="A1629" t="str">
            <v>338045-B21</v>
          </cell>
          <cell r="B1629" t="str">
            <v>36U EVA cab 50Hz</v>
          </cell>
          <cell r="C1629" t="str">
            <v>LM</v>
          </cell>
          <cell r="D1629">
            <v>19917580</v>
          </cell>
        </row>
        <row r="1630">
          <cell r="A1630" t="str">
            <v>338046-B21</v>
          </cell>
          <cell r="B1630" t="str">
            <v>22U EVA cab 60Hz</v>
          </cell>
          <cell r="C1630" t="str">
            <v>LM</v>
          </cell>
          <cell r="D1630">
            <v>19324501</v>
          </cell>
        </row>
        <row r="1631">
          <cell r="A1631" t="str">
            <v>338047-B21</v>
          </cell>
          <cell r="B1631" t="str">
            <v>22U EVA cab 50Hz</v>
          </cell>
          <cell r="C1631" t="str">
            <v>LM</v>
          </cell>
          <cell r="D1631">
            <v>19324501</v>
          </cell>
        </row>
        <row r="1632">
          <cell r="A1632" t="str">
            <v>345439-B21</v>
          </cell>
          <cell r="B1632" t="str">
            <v>Universal Rail Kit for M5x14</v>
          </cell>
          <cell r="C1632" t="str">
            <v>LM</v>
          </cell>
          <cell r="D1632">
            <v>576605</v>
          </cell>
        </row>
        <row r="1633">
          <cell r="A1633" t="str">
            <v>336881-B21</v>
          </cell>
          <cell r="B1633" t="str">
            <v>CAN bus cab-to-cab cable</v>
          </cell>
          <cell r="C1633" t="str">
            <v>LM</v>
          </cell>
          <cell r="D1633">
            <v>658977</v>
          </cell>
        </row>
        <row r="1634">
          <cell r="A1634" t="str">
            <v>345580-B21</v>
          </cell>
          <cell r="B1634" t="str">
            <v>Cable Kit, Expansion Cab Drive Shelf</v>
          </cell>
          <cell r="C1634" t="str">
            <v>LM</v>
          </cell>
          <cell r="D1634">
            <v>4925853</v>
          </cell>
        </row>
        <row r="1636">
          <cell r="A1636" t="str">
            <v>- Command View EVA v4.0 Software Suite (Gretzky)</v>
          </cell>
        </row>
        <row r="1637">
          <cell r="A1637" t="str">
            <v>T3724B</v>
          </cell>
          <cell r="B1637" t="str">
            <v>HP StorageWorks Command View EVA V4.1 Media Kit</v>
          </cell>
          <cell r="C1637" t="str">
            <v>LK</v>
          </cell>
          <cell r="D1637">
            <v>494234</v>
          </cell>
        </row>
        <row r="1638">
          <cell r="A1638" t="str">
            <v>T3725A</v>
          </cell>
          <cell r="B1638" t="str">
            <v>HP CV EVA4000 v4.0 1TB LTU</v>
          </cell>
          <cell r="C1638" t="str">
            <v>LK</v>
          </cell>
          <cell r="D1638">
            <v>13948978</v>
          </cell>
          <cell r="E1638">
            <v>13803348</v>
          </cell>
        </row>
        <row r="1639">
          <cell r="A1639" t="str">
            <v>T3726A</v>
          </cell>
          <cell r="B1639" t="str">
            <v>HP CV EVA4000 v4.0 Unlim use per EVA LTU</v>
          </cell>
          <cell r="C1639" t="str">
            <v>LK</v>
          </cell>
          <cell r="D1639">
            <v>57178404</v>
          </cell>
          <cell r="E1639">
            <v>56450381</v>
          </cell>
        </row>
        <row r="1640">
          <cell r="A1640" t="str">
            <v>T3727A</v>
          </cell>
          <cell r="B1640" t="str">
            <v>HP CV EVA4000 v4.0 Upgd to Unlim LTU</v>
          </cell>
          <cell r="C1640" t="str">
            <v>LK</v>
          </cell>
          <cell r="D1640">
            <v>48447819</v>
          </cell>
          <cell r="E1640">
            <v>47899617</v>
          </cell>
        </row>
        <row r="1641">
          <cell r="A1641" t="str">
            <v>T3728A</v>
          </cell>
          <cell r="B1641" t="str">
            <v>HP CV EVA6000 v4.0 1TB LTU</v>
          </cell>
          <cell r="C1641" t="str">
            <v>LK</v>
          </cell>
          <cell r="D1641">
            <v>18971554</v>
          </cell>
          <cell r="E1641">
            <v>18664356</v>
          </cell>
        </row>
        <row r="1642">
          <cell r="A1642" t="str">
            <v>T3729A</v>
          </cell>
          <cell r="B1642" t="str">
            <v>HP CV EVA6000 v4.0 Unlim use per EVA LTU</v>
          </cell>
          <cell r="C1642" t="str">
            <v>LK</v>
          </cell>
          <cell r="D1642">
            <v>97782555</v>
          </cell>
          <cell r="E1642">
            <v>95748360</v>
          </cell>
        </row>
        <row r="1643">
          <cell r="A1643" t="str">
            <v>T3730A</v>
          </cell>
          <cell r="B1643" t="str">
            <v>HP CV EVA6000 v4.0 Upgd to Unlim LTU</v>
          </cell>
          <cell r="C1643" t="str">
            <v>LK</v>
          </cell>
          <cell r="D1643">
            <v>85855422</v>
          </cell>
          <cell r="E1643">
            <v>84103875</v>
          </cell>
        </row>
        <row r="1644">
          <cell r="A1644" t="str">
            <v>T3731A</v>
          </cell>
          <cell r="B1644" t="str">
            <v>HP CV EVA8000 v4.0 1TB LTU</v>
          </cell>
          <cell r="C1644" t="str">
            <v>LK</v>
          </cell>
          <cell r="D1644">
            <v>26383535</v>
          </cell>
          <cell r="E1644">
            <v>25736876</v>
          </cell>
        </row>
        <row r="1645">
          <cell r="A1645" t="str">
            <v>T3732A</v>
          </cell>
          <cell r="B1645" t="str">
            <v>HP CV EVA8000 v4.0 Unlim use per EVA LTU</v>
          </cell>
          <cell r="C1645" t="str">
            <v>LK</v>
          </cell>
          <cell r="D1645">
            <v>122951348</v>
          </cell>
          <cell r="E1645">
            <v>119905454</v>
          </cell>
        </row>
        <row r="1646">
          <cell r="A1646" t="str">
            <v>T3733A</v>
          </cell>
          <cell r="B1646" t="str">
            <v>HP CV EVA8000 v4.0 Upgd to Unlim LTU</v>
          </cell>
          <cell r="C1646" t="str">
            <v>LK</v>
          </cell>
          <cell r="D1646">
            <v>104954755</v>
          </cell>
          <cell r="E1646">
            <v>102285726</v>
          </cell>
        </row>
        <row r="1648">
          <cell r="A1648" t="str">
            <v>T3734B</v>
          </cell>
          <cell r="B1648" t="str">
            <v>HP StorageWorks Command View EVA V4.1 Migration Media Kit</v>
          </cell>
          <cell r="C1648" t="str">
            <v>LK</v>
          </cell>
          <cell r="D1648">
            <v>265</v>
          </cell>
          <cell r="E1648">
            <v>1</v>
          </cell>
        </row>
        <row r="1649">
          <cell r="A1649" t="str">
            <v>T3735A</v>
          </cell>
          <cell r="B1649" t="str">
            <v>HP CV EVA4000 v4.0 Migration 1TB/EVA LTU</v>
          </cell>
          <cell r="C1649" t="str">
            <v>LK</v>
          </cell>
          <cell r="D1649">
            <v>1</v>
          </cell>
          <cell r="E1649">
            <v>1</v>
          </cell>
        </row>
        <row r="1650">
          <cell r="A1650" t="str">
            <v>T3736A</v>
          </cell>
          <cell r="B1650" t="str">
            <v>HP CV EVA4000 v4.0 Migration Unlim LTU</v>
          </cell>
          <cell r="C1650" t="str">
            <v>LK</v>
          </cell>
          <cell r="D1650">
            <v>1</v>
          </cell>
          <cell r="E1650">
            <v>1</v>
          </cell>
        </row>
        <row r="1651">
          <cell r="A1651" t="str">
            <v>T3737A</v>
          </cell>
          <cell r="B1651" t="str">
            <v>HP CV EVA6000 v4.0 Migration 1TB/EVA LTU</v>
          </cell>
          <cell r="C1651" t="str">
            <v>LK</v>
          </cell>
          <cell r="D1651">
            <v>1</v>
          </cell>
          <cell r="E1651">
            <v>1</v>
          </cell>
        </row>
        <row r="1652">
          <cell r="A1652" t="str">
            <v>T3738A</v>
          </cell>
          <cell r="B1652" t="str">
            <v>HP CV EVA6000 v4.0 Migration Unlim LTU</v>
          </cell>
          <cell r="C1652" t="str">
            <v>LK</v>
          </cell>
          <cell r="D1652">
            <v>1</v>
          </cell>
          <cell r="E1652">
            <v>1</v>
          </cell>
        </row>
        <row r="1653">
          <cell r="A1653" t="str">
            <v>T3739A</v>
          </cell>
          <cell r="B1653" t="str">
            <v>HP CV EVA8000 v4.0 Migration 1TB/EVA LTU</v>
          </cell>
          <cell r="C1653" t="str">
            <v>LK</v>
          </cell>
          <cell r="D1653">
            <v>1</v>
          </cell>
          <cell r="E1653">
            <v>1</v>
          </cell>
        </row>
        <row r="1654">
          <cell r="A1654" t="str">
            <v>T3740A</v>
          </cell>
          <cell r="B1654" t="str">
            <v>HP CV EVA8000 v4.0 Migration Unlim LTU</v>
          </cell>
          <cell r="C1654" t="str">
            <v>LK</v>
          </cell>
          <cell r="D1654">
            <v>1</v>
          </cell>
          <cell r="E1654">
            <v>1</v>
          </cell>
        </row>
        <row r="1655">
          <cell r="A1655" t="str">
            <v>T3741A</v>
          </cell>
          <cell r="B1655" t="str">
            <v>OVSOM EVA6000 migration 1TB/EVA LTU</v>
          </cell>
          <cell r="C1655" t="str">
            <v>LK</v>
          </cell>
          <cell r="D1655">
            <v>1</v>
          </cell>
          <cell r="E1655">
            <v>1</v>
          </cell>
        </row>
        <row r="1656">
          <cell r="A1656" t="str">
            <v>T3742A</v>
          </cell>
          <cell r="B1656" t="str">
            <v>OVSOM EVA6000 migration unlimited use per EVA LTU</v>
          </cell>
          <cell r="C1656" t="str">
            <v>LK</v>
          </cell>
          <cell r="D1656">
            <v>1</v>
          </cell>
          <cell r="E1656">
            <v>1</v>
          </cell>
        </row>
        <row r="1658">
          <cell r="A1658" t="str">
            <v xml:space="preserve">- Secure Path for HP-UX V3.0F and Secure Path for HP-UX V3.0F Workgroup Edition </v>
          </cell>
        </row>
        <row r="1659">
          <cell r="A1659" t="str">
            <v>T3550C</v>
          </cell>
          <cell r="B1659" t="str">
            <v xml:space="preserve">HP Secure Path HP-UX v3.0f 5 Lic/CD </v>
          </cell>
          <cell r="C1659" t="str">
            <v>LK</v>
          </cell>
          <cell r="D1659">
            <v>63930960</v>
          </cell>
          <cell r="E1659">
            <v>61874400</v>
          </cell>
        </row>
        <row r="1660">
          <cell r="A1660" t="str">
            <v>T3552C</v>
          </cell>
          <cell r="B1660" t="str">
            <v>HP Secure Path HP-UX v3.0f 25 Lic/CD</v>
          </cell>
          <cell r="C1660" t="str">
            <v>LK</v>
          </cell>
          <cell r="D1660">
            <v>258920388</v>
          </cell>
          <cell r="E1660">
            <v>250591320</v>
          </cell>
        </row>
        <row r="1661">
          <cell r="A1661" t="str">
            <v>T3554C</v>
          </cell>
          <cell r="B1661" t="str">
            <v xml:space="preserve">HP Secure Path HP-UX v3.0f WE 1 Lic/CD </v>
          </cell>
          <cell r="C1661" t="str">
            <v>LK</v>
          </cell>
          <cell r="D1661">
            <v>6589770</v>
          </cell>
          <cell r="E1661">
            <v>6332700</v>
          </cell>
        </row>
        <row r="1662">
          <cell r="A1662" t="str">
            <v>T3555C</v>
          </cell>
          <cell r="B1662" t="str">
            <v xml:space="preserve">HP Secure Path HP-UX v3.0f WE 5 Lic/CD </v>
          </cell>
          <cell r="C1662" t="str">
            <v>LK</v>
          </cell>
          <cell r="D1662">
            <v>29653965</v>
          </cell>
          <cell r="E1662">
            <v>28497150</v>
          </cell>
        </row>
        <row r="1663">
          <cell r="A1663" t="str">
            <v>T3556C</v>
          </cell>
          <cell r="B1663" t="str">
            <v xml:space="preserve">HP Secure Path HP-UX v3.0f WE 10 Lic/CD </v>
          </cell>
          <cell r="C1663" t="str">
            <v>LK</v>
          </cell>
          <cell r="D1663">
            <v>53377137</v>
          </cell>
          <cell r="E1663">
            <v>51294870</v>
          </cell>
        </row>
        <row r="1664">
          <cell r="A1664" t="str">
            <v>T3557C</v>
          </cell>
          <cell r="B1664" t="str">
            <v xml:space="preserve">HP Secure Path HP-UX v3.0f WE 25 Lic/CD </v>
          </cell>
          <cell r="C1664" t="str">
            <v>LK</v>
          </cell>
          <cell r="D1664">
            <v>120098558</v>
          </cell>
          <cell r="E1664">
            <v>115413458</v>
          </cell>
        </row>
        <row r="1665">
          <cell r="A1665" t="str">
            <v>T3558C</v>
          </cell>
          <cell r="B1665" t="str">
            <v>HP Secure Path HP-UX v3.0f WE 50 Lic/CD</v>
          </cell>
          <cell r="C1665" t="str">
            <v>LK</v>
          </cell>
          <cell r="D1665">
            <v>216177405</v>
          </cell>
          <cell r="E1665">
            <v>207744224</v>
          </cell>
        </row>
        <row r="1667">
          <cell r="A1667" t="str">
            <v>T3549C</v>
          </cell>
          <cell r="B1667" t="str">
            <v xml:space="preserve">HP Secure Path HP-UX v3.0f 1 Lic/CD </v>
          </cell>
          <cell r="C1667" t="str">
            <v>LK</v>
          </cell>
          <cell r="D1667">
            <v>14216647</v>
          </cell>
          <cell r="E1667">
            <v>13759319</v>
          </cell>
        </row>
        <row r="1668">
          <cell r="A1668" t="str">
            <v>T3551C</v>
          </cell>
          <cell r="B1668" t="str">
            <v xml:space="preserve">HP Secure Path HP-UX v3.0f 10 Lic/CD </v>
          </cell>
          <cell r="C1668" t="str">
            <v>LK</v>
          </cell>
          <cell r="D1668">
            <v>114708125</v>
          </cell>
          <cell r="E1668">
            <v>111018142</v>
          </cell>
        </row>
        <row r="1669">
          <cell r="A1669" t="str">
            <v>T3553C</v>
          </cell>
          <cell r="B1669" t="str">
            <v xml:space="preserve">HP Secure Path HP-UX v3.0f 50 Lic/CD </v>
          </cell>
          <cell r="C1669" t="str">
            <v>LK</v>
          </cell>
          <cell r="D1669">
            <v>466064690</v>
          </cell>
          <cell r="E1669">
            <v>451072111</v>
          </cell>
        </row>
        <row r="1671">
          <cell r="A1671" t="str">
            <v xml:space="preserve">- Continuous Access EVA 4000, 6000 &amp; 8000 </v>
          </cell>
        </row>
        <row r="1672">
          <cell r="A1672" t="str">
            <v>T3687B</v>
          </cell>
          <cell r="B1672" t="str">
            <v>HP  Continuous Access EVA  Media Kit v2.1</v>
          </cell>
          <cell r="C1672" t="str">
            <v>LK</v>
          </cell>
          <cell r="D1672">
            <v>474954</v>
          </cell>
          <cell r="E1672">
            <v>474954</v>
          </cell>
        </row>
        <row r="1673">
          <cell r="A1673" t="str">
            <v>T3688A</v>
          </cell>
          <cell r="B1673" t="str">
            <v>HP CA EVA4000 1TB LTU</v>
          </cell>
          <cell r="C1673" t="str">
            <v>LK</v>
          </cell>
          <cell r="D1673">
            <v>92899676</v>
          </cell>
          <cell r="E1673">
            <v>89911238</v>
          </cell>
        </row>
        <row r="1674">
          <cell r="A1674" t="str">
            <v>T3689A</v>
          </cell>
          <cell r="B1674" t="str">
            <v>HP CA EVA4000  Unlim use per EVA LTU</v>
          </cell>
          <cell r="C1674" t="str">
            <v>LK</v>
          </cell>
          <cell r="D1674">
            <v>159495759</v>
          </cell>
          <cell r="E1674">
            <v>154365027</v>
          </cell>
        </row>
        <row r="1675">
          <cell r="A1675" t="str">
            <v>T3690A</v>
          </cell>
          <cell r="B1675" t="str">
            <v>HP CA EVA4000 Upgd to Unlim LTU</v>
          </cell>
          <cell r="C1675" t="str">
            <v>LK</v>
          </cell>
          <cell r="D1675">
            <v>92899676</v>
          </cell>
          <cell r="E1675">
            <v>89911238</v>
          </cell>
        </row>
        <row r="1676">
          <cell r="A1676" t="str">
            <v>T3744A</v>
          </cell>
          <cell r="B1676" t="str">
            <v>HP CA EVA6000 1TB LTU</v>
          </cell>
          <cell r="C1676" t="str">
            <v>LK</v>
          </cell>
          <cell r="D1676">
            <v>106552932</v>
          </cell>
          <cell r="E1676">
            <v>103125289</v>
          </cell>
        </row>
        <row r="1677">
          <cell r="A1677" t="str">
            <v>T3745A</v>
          </cell>
          <cell r="B1677" t="str">
            <v>HP CA EVA6000 Unlim use per EVA LTU</v>
          </cell>
          <cell r="C1677" t="str">
            <v>LK</v>
          </cell>
          <cell r="D1677">
            <v>184133151</v>
          </cell>
          <cell r="E1677">
            <v>178209873</v>
          </cell>
        </row>
        <row r="1678">
          <cell r="A1678" t="str">
            <v>T3746A</v>
          </cell>
          <cell r="B1678" t="str">
            <v>HP CA EVA6000 Upgd to Unlim LTU</v>
          </cell>
          <cell r="C1678" t="str">
            <v>LK</v>
          </cell>
          <cell r="D1678">
            <v>106552932</v>
          </cell>
          <cell r="E1678">
            <v>103125289</v>
          </cell>
        </row>
        <row r="1679">
          <cell r="A1679" t="str">
            <v>T3691A</v>
          </cell>
          <cell r="B1679" t="str">
            <v>HP CA EVA8000  1TB LTU</v>
          </cell>
          <cell r="C1679" t="str">
            <v>LK</v>
          </cell>
          <cell r="D1679">
            <v>119870550</v>
          </cell>
          <cell r="E1679">
            <v>116014500</v>
          </cell>
        </row>
        <row r="1680">
          <cell r="A1680" t="str">
            <v>T3692A</v>
          </cell>
          <cell r="B1680" t="str">
            <v>HP CA EVA8000 Unlim use per EVA LTU</v>
          </cell>
          <cell r="C1680" t="str">
            <v>LK</v>
          </cell>
          <cell r="D1680">
            <v>209106183</v>
          </cell>
          <cell r="E1680">
            <v>202379561</v>
          </cell>
        </row>
        <row r="1681">
          <cell r="A1681" t="str">
            <v>T3693A</v>
          </cell>
          <cell r="B1681" t="str">
            <v>HP CA EVA8000 Upgd to Unlim LTU</v>
          </cell>
          <cell r="C1681" t="str">
            <v>LK</v>
          </cell>
          <cell r="D1681">
            <v>119870550</v>
          </cell>
          <cell r="E1681">
            <v>116014500</v>
          </cell>
        </row>
        <row r="1682">
          <cell r="A1682" t="str">
            <v>T3747A</v>
          </cell>
          <cell r="B1682" t="str">
            <v>HP CA EVA4000 Upgd to 6000 unlim LTU</v>
          </cell>
          <cell r="C1682" t="str">
            <v>LK</v>
          </cell>
          <cell r="D1682">
            <v>29967638</v>
          </cell>
          <cell r="E1682">
            <v>29003625</v>
          </cell>
        </row>
        <row r="1683">
          <cell r="A1683" t="str">
            <v>T3748A</v>
          </cell>
          <cell r="B1683" t="str">
            <v>HP CA EVA4000 Upgrd to 8000 Unlim LTU</v>
          </cell>
          <cell r="C1683" t="str">
            <v>LK</v>
          </cell>
          <cell r="D1683">
            <v>59603634</v>
          </cell>
          <cell r="E1683">
            <v>57686277</v>
          </cell>
        </row>
        <row r="1684">
          <cell r="A1684" t="str">
            <v>T4249A</v>
          </cell>
          <cell r="B1684" t="str">
            <v xml:space="preserve">HP CA EVA6000 Upgd to 8000 Unlim LTU </v>
          </cell>
          <cell r="C1684" t="str">
            <v>LK</v>
          </cell>
          <cell r="D1684">
            <v>29635996</v>
          </cell>
          <cell r="E1684">
            <v>28682652</v>
          </cell>
        </row>
        <row r="1687">
          <cell r="A1687" t="str">
            <v>- Business Copy EVA 4000, 6000 &amp; 8000</v>
          </cell>
        </row>
        <row r="1688">
          <cell r="A1688" t="str">
            <v>T3680A</v>
          </cell>
          <cell r="B1688" t="str">
            <v>HP StorageWorks Business Copy EVA  Media Kit v3.0</v>
          </cell>
          <cell r="C1688" t="str">
            <v>LK</v>
          </cell>
          <cell r="D1688">
            <v>474954</v>
          </cell>
          <cell r="E1688">
            <v>474954</v>
          </cell>
        </row>
        <row r="1689">
          <cell r="A1689" t="str">
            <v>T3681A</v>
          </cell>
          <cell r="B1689" t="str">
            <v>HP BC EVA4000 1TB LTU</v>
          </cell>
          <cell r="C1689" t="str">
            <v>LK</v>
          </cell>
          <cell r="D1689">
            <v>29951655</v>
          </cell>
          <cell r="E1689">
            <v>28988157</v>
          </cell>
        </row>
        <row r="1690">
          <cell r="A1690" t="str">
            <v>T3682A</v>
          </cell>
          <cell r="B1690" t="str">
            <v>HP BC EVA4000 Unlim use per EVA LTU</v>
          </cell>
          <cell r="C1690" t="str">
            <v>LK</v>
          </cell>
          <cell r="D1690">
            <v>49946063</v>
          </cell>
          <cell r="E1690">
            <v>48339375</v>
          </cell>
        </row>
        <row r="1691">
          <cell r="A1691" t="str">
            <v>T3683A</v>
          </cell>
          <cell r="B1691" t="str">
            <v>HP BC EVA4000 Upgd to Unlim LTU</v>
          </cell>
          <cell r="C1691" t="str">
            <v>LK</v>
          </cell>
          <cell r="D1691">
            <v>29951655</v>
          </cell>
          <cell r="E1691">
            <v>28988157</v>
          </cell>
        </row>
        <row r="1692">
          <cell r="A1692" t="str">
            <v>T4250A</v>
          </cell>
          <cell r="B1692" t="str">
            <v>HP BC EVA6000 1TB LTU</v>
          </cell>
          <cell r="C1692" t="str">
            <v>LK</v>
          </cell>
          <cell r="D1692">
            <v>37627366</v>
          </cell>
          <cell r="E1692">
            <v>36416952</v>
          </cell>
        </row>
        <row r="1693">
          <cell r="A1693" t="str">
            <v>T4251A</v>
          </cell>
          <cell r="B1693" t="str">
            <v>HP BC EVA6000 Unlim use per EVA LTU</v>
          </cell>
          <cell r="C1693" t="str">
            <v>LK</v>
          </cell>
          <cell r="D1693">
            <v>64598240</v>
          </cell>
          <cell r="E1693">
            <v>62520214</v>
          </cell>
        </row>
        <row r="1694">
          <cell r="A1694" t="str">
            <v>T4252A</v>
          </cell>
          <cell r="B1694" t="str">
            <v>HP BC EVA6000 Upgd to Unlim LTU</v>
          </cell>
          <cell r="C1694" t="str">
            <v>LK</v>
          </cell>
          <cell r="D1694">
            <v>37627366</v>
          </cell>
          <cell r="E1694">
            <v>36416952</v>
          </cell>
        </row>
        <row r="1695">
          <cell r="A1695" t="str">
            <v>T3684A</v>
          </cell>
          <cell r="B1695" t="str">
            <v>HP BC EVA8000 1TB LTU</v>
          </cell>
          <cell r="C1695" t="str">
            <v>LK</v>
          </cell>
          <cell r="D1695">
            <v>45251133</v>
          </cell>
          <cell r="E1695">
            <v>43795474</v>
          </cell>
        </row>
        <row r="1696">
          <cell r="A1696" t="str">
            <v>T3685A</v>
          </cell>
          <cell r="B1696" t="str">
            <v>HP BC EVA8000 Unlim use per EVA LTU</v>
          </cell>
          <cell r="C1696" t="str">
            <v>LK</v>
          </cell>
          <cell r="D1696">
            <v>79246420</v>
          </cell>
          <cell r="E1696">
            <v>76697186</v>
          </cell>
        </row>
        <row r="1697">
          <cell r="A1697" t="str">
            <v>T3686A</v>
          </cell>
          <cell r="B1697" t="str">
            <v>HP BC EVA8000 Upgd to Unlim LTU</v>
          </cell>
          <cell r="C1697" t="str">
            <v>LK</v>
          </cell>
          <cell r="D1697">
            <v>45251133</v>
          </cell>
          <cell r="E1697">
            <v>43795474</v>
          </cell>
        </row>
        <row r="1698">
          <cell r="A1698" t="str">
            <v>T4253A</v>
          </cell>
          <cell r="B1698" t="str">
            <v>HP BC EVA4000 Upgd to 6000 unlim LTU</v>
          </cell>
          <cell r="C1698" t="str">
            <v>LK</v>
          </cell>
          <cell r="D1698">
            <v>19646784</v>
          </cell>
          <cell r="E1698">
            <v>19014777</v>
          </cell>
        </row>
        <row r="1699">
          <cell r="A1699" t="str">
            <v>T4254A</v>
          </cell>
          <cell r="B1699" t="str">
            <v>HP BC EVA4000 Upgrd to 8000 Unlim LTU</v>
          </cell>
          <cell r="C1699" t="str">
            <v>LK</v>
          </cell>
          <cell r="D1699">
            <v>35293885</v>
          </cell>
          <cell r="E1699">
            <v>34158536</v>
          </cell>
        </row>
        <row r="1700">
          <cell r="A1700" t="str">
            <v>T4255A</v>
          </cell>
          <cell r="B1700" t="str">
            <v xml:space="preserve">HP BC EVA6000 Upgd to 8000 Unlim LTU </v>
          </cell>
          <cell r="C1700" t="str">
            <v>LK</v>
          </cell>
          <cell r="D1700">
            <v>19646784</v>
          </cell>
          <cell r="E1700">
            <v>19014777</v>
          </cell>
        </row>
        <row r="1701">
          <cell r="A1701" t="str">
            <v>T4265A</v>
          </cell>
          <cell r="B1701" t="str">
            <v>Fast Recovery Solution 2003 EVA</v>
          </cell>
          <cell r="C1701" t="str">
            <v>LK</v>
          </cell>
          <cell r="D1701">
            <v>16090829</v>
          </cell>
        </row>
        <row r="1705">
          <cell r="B1705" t="str">
            <v>* Storage 1</v>
          </cell>
        </row>
        <row r="1706">
          <cell r="B1706" t="str">
            <v xml:space="preserve">* HP SureStore Tape Array 5300 </v>
          </cell>
        </row>
        <row r="1707">
          <cell r="A1707" t="str">
            <v>C7508AZ</v>
          </cell>
          <cell r="B1707" t="str">
            <v>HP (factory-racked) 5300 Tape Array</v>
          </cell>
          <cell r="C1707" t="str">
            <v>3C</v>
          </cell>
          <cell r="D1707">
            <v>4233800</v>
          </cell>
        </row>
        <row r="1708">
          <cell r="A1708" t="str">
            <v>C7508A</v>
          </cell>
          <cell r="B1708" t="str">
            <v>HP 5300 Tape Array</v>
          </cell>
          <cell r="C1708" t="str">
            <v>3C</v>
          </cell>
          <cell r="D1708">
            <v>2953531</v>
          </cell>
        </row>
        <row r="1709">
          <cell r="A1709" t="str">
            <v>Q1592A</v>
          </cell>
          <cell r="B1709" t="str">
            <v>HP DVD+RW Array Module</v>
          </cell>
          <cell r="C1709" t="str">
            <v>3C</v>
          </cell>
          <cell r="D1709">
            <v>2630350</v>
          </cell>
        </row>
        <row r="1710">
          <cell r="A1710" t="str">
            <v>C7498A</v>
          </cell>
          <cell r="B1710" t="str">
            <v>HP DAT 24 (flint) Array Module</v>
          </cell>
          <cell r="C1710" t="str">
            <v>3C</v>
          </cell>
          <cell r="D1710">
            <v>3579341</v>
          </cell>
        </row>
        <row r="1711">
          <cell r="A1711" t="str">
            <v>C7497B</v>
          </cell>
          <cell r="B1711" t="str">
            <v>HP DAT 40 Array Module</v>
          </cell>
          <cell r="C1711" t="str">
            <v>3C</v>
          </cell>
          <cell r="D1711">
            <v>4422532</v>
          </cell>
        </row>
        <row r="1712">
          <cell r="A1712" t="str">
            <v>Q1524B</v>
          </cell>
          <cell r="B1712" t="str">
            <v>HP DAT 72 Array Module</v>
          </cell>
          <cell r="C1712" t="str">
            <v>3C</v>
          </cell>
          <cell r="D1712">
            <v>5505966</v>
          </cell>
        </row>
        <row r="1713">
          <cell r="A1713" t="str">
            <v>Q1540A</v>
          </cell>
          <cell r="B1713" t="str">
            <v>HP Ultrium 960 Array Module</v>
          </cell>
          <cell r="C1713" t="str">
            <v>3C</v>
          </cell>
          <cell r="D1713">
            <v>25080686</v>
          </cell>
        </row>
        <row r="1714">
          <cell r="A1714" t="str">
            <v>Q1512B</v>
          </cell>
          <cell r="B1714" t="str">
            <v>HP Ultrium 460 Array Module</v>
          </cell>
          <cell r="C1714" t="str">
            <v>3C</v>
          </cell>
          <cell r="D1714">
            <v>16227191</v>
          </cell>
        </row>
        <row r="1715">
          <cell r="A1715" t="str">
            <v>C7470B</v>
          </cell>
          <cell r="B1715" t="str">
            <v>HP Ultrium 230 Array Module</v>
          </cell>
          <cell r="C1715" t="str">
            <v>3C</v>
          </cell>
          <cell r="D1715">
            <v>16016394</v>
          </cell>
        </row>
        <row r="1716">
          <cell r="A1716" t="str">
            <v>C7492B</v>
          </cell>
          <cell r="B1716" t="str">
            <v>HP Ultrium 215 Array Module</v>
          </cell>
          <cell r="C1716" t="str">
            <v>3C</v>
          </cell>
          <cell r="D1716">
            <v>9270874</v>
          </cell>
        </row>
        <row r="1717">
          <cell r="B1717" t="str">
            <v>* HP Surestore Disk System DS2120(Max. 584GB)</v>
          </cell>
        </row>
        <row r="1718">
          <cell r="A1718" t="str">
            <v>A7382AZ</v>
          </cell>
          <cell r="B1718" t="str">
            <v>Disk System 2120 Factory Rack</v>
          </cell>
          <cell r="C1718" t="str">
            <v>1Y</v>
          </cell>
          <cell r="D1718">
            <v>2044806</v>
          </cell>
        </row>
        <row r="1719">
          <cell r="A1719" t="str">
            <v>A7382A</v>
          </cell>
          <cell r="B1719" t="str">
            <v>Disc System 2120 Field Rack</v>
          </cell>
          <cell r="C1719" t="str">
            <v>1Y</v>
          </cell>
          <cell r="D1719">
            <v>1901478</v>
          </cell>
        </row>
        <row r="1720">
          <cell r="A1720" t="str">
            <v>A7382AD</v>
          </cell>
          <cell r="B1720" t="str">
            <v>Disk System 2120 Desktop</v>
          </cell>
          <cell r="C1720" t="str">
            <v>1Y</v>
          </cell>
          <cell r="D1720">
            <v>1901478</v>
          </cell>
        </row>
        <row r="1721">
          <cell r="A1721" t="str">
            <v>A7527A</v>
          </cell>
          <cell r="B1721" t="str">
            <v>HP INT no S/W 36G 15K 80U4 HDD</v>
          </cell>
          <cell r="C1721" t="str">
            <v>1Y</v>
          </cell>
          <cell r="D1721">
            <v>1846058</v>
          </cell>
        </row>
        <row r="1722">
          <cell r="A1722" t="str">
            <v>A7528A</v>
          </cell>
          <cell r="B1722" t="str">
            <v>HP INT no S/W 73G 10K 80U4 HDD</v>
          </cell>
          <cell r="C1722" t="str">
            <v>1Y</v>
          </cell>
          <cell r="D1722">
            <v>2018051</v>
          </cell>
        </row>
        <row r="1723">
          <cell r="A1723" t="str">
            <v>A7529A</v>
          </cell>
          <cell r="B1723" t="str">
            <v>HP INT no S/W 73G 15K 80U4 HDD</v>
          </cell>
          <cell r="C1723" t="str">
            <v>1Y</v>
          </cell>
          <cell r="D1723">
            <v>3317554</v>
          </cell>
        </row>
        <row r="1724">
          <cell r="A1724" t="str">
            <v>A7530A</v>
          </cell>
          <cell r="B1724" t="str">
            <v>HP INT no S/W 146G 10K 80U4 HDD</v>
          </cell>
          <cell r="C1724" t="str">
            <v>1Y</v>
          </cell>
          <cell r="D1724">
            <v>3629052</v>
          </cell>
        </row>
        <row r="1725">
          <cell r="B1725" t="str">
            <v>- Add-ons &amp; Accessories</v>
          </cell>
        </row>
        <row r="1726">
          <cell r="A1726" t="str">
            <v>A7528A</v>
          </cell>
          <cell r="B1726" t="str">
            <v>HP INT no S/W 73G 10K 80U4 HDD</v>
          </cell>
          <cell r="C1726" t="str">
            <v>1Y</v>
          </cell>
          <cell r="D1726">
            <v>2018051</v>
          </cell>
        </row>
        <row r="1727">
          <cell r="A1727" t="str">
            <v>A7529A</v>
          </cell>
          <cell r="B1727" t="str">
            <v>HP INT no S/W 73G 15K 80U4 HDD</v>
          </cell>
          <cell r="C1727" t="str">
            <v>1Y</v>
          </cell>
          <cell r="D1727">
            <v>3317554</v>
          </cell>
        </row>
        <row r="1728">
          <cell r="A1728" t="str">
            <v>A7530A</v>
          </cell>
          <cell r="B1728" t="str">
            <v>HP INT no S/W 146G 10K 80U4 HDD</v>
          </cell>
          <cell r="C1728" t="str">
            <v>1Y</v>
          </cell>
          <cell r="D1728">
            <v>3629052</v>
          </cell>
        </row>
        <row r="1729">
          <cell r="A1729" t="str">
            <v>A7552A</v>
          </cell>
          <cell r="B1729" t="str">
            <v>RITTAL/RBII Rail Kit Graphite</v>
          </cell>
          <cell r="C1729" t="str">
            <v>1Y</v>
          </cell>
          <cell r="D1729">
            <v>129950</v>
          </cell>
        </row>
        <row r="1730">
          <cell r="A1730" t="str">
            <v>A5680A</v>
          </cell>
          <cell r="B1730" t="str">
            <v>Rail Kit - RoseBowl I Rack</v>
          </cell>
          <cell r="C1730" t="str">
            <v>1Y</v>
          </cell>
          <cell r="D1730">
            <v>124881</v>
          </cell>
        </row>
        <row r="1731">
          <cell r="B1731" t="str">
            <v xml:space="preserve"> - DS2120 Support &amp; Installation</v>
          </cell>
        </row>
        <row r="1732">
          <cell r="A1732" t="str">
            <v>HA109A1     897</v>
          </cell>
          <cell r="B1732" t="str">
            <v>DS 2100 Series Support</v>
          </cell>
          <cell r="C1732" t="str">
            <v>R8</v>
          </cell>
          <cell r="D1732">
            <v>312000</v>
          </cell>
        </row>
        <row r="1733">
          <cell r="A1733" t="str">
            <v>HA113A1     564</v>
          </cell>
          <cell r="B1733" t="str">
            <v>Disk Systems/MSA/EMA Installation</v>
          </cell>
          <cell r="C1733" t="str">
            <v>R8</v>
          </cell>
          <cell r="D1733">
            <v>653000</v>
          </cell>
        </row>
        <row r="1734">
          <cell r="B1734" t="str">
            <v>* HP Surestore Disk System 2300(Max.1TB - 14EA)</v>
          </cell>
        </row>
        <row r="1735">
          <cell r="B1735" t="str">
            <v>- Add-ons &amp; Accessories</v>
          </cell>
        </row>
        <row r="1736">
          <cell r="A1736" t="str">
            <v>A7527A</v>
          </cell>
          <cell r="B1736" t="str">
            <v>HP INT no S/W 36G 15K 80U4 HDD</v>
          </cell>
          <cell r="C1736" t="str">
            <v>1Y</v>
          </cell>
          <cell r="D1736">
            <v>1846058</v>
          </cell>
        </row>
        <row r="1737">
          <cell r="A1737" t="str">
            <v>A7528A</v>
          </cell>
          <cell r="B1737" t="str">
            <v>HP INT no S/W 73G 10K 80U4 HDD</v>
          </cell>
          <cell r="C1737" t="str">
            <v>1Y</v>
          </cell>
          <cell r="D1737">
            <v>2018051</v>
          </cell>
        </row>
        <row r="1738">
          <cell r="A1738" t="str">
            <v>A7529A</v>
          </cell>
          <cell r="B1738" t="str">
            <v>HP INT no S/W 73G 15K 80U4 HDD</v>
          </cell>
          <cell r="C1738" t="str">
            <v>1Y</v>
          </cell>
          <cell r="D1738">
            <v>3317554</v>
          </cell>
        </row>
        <row r="1739">
          <cell r="A1739" t="str">
            <v>A7530A</v>
          </cell>
          <cell r="B1739" t="str">
            <v>HP INT no S/W 146G 10K 80U4 HDD</v>
          </cell>
          <cell r="C1739" t="str">
            <v>1Y</v>
          </cell>
          <cell r="D1739">
            <v>3629052</v>
          </cell>
        </row>
        <row r="1740">
          <cell r="A1740" t="str">
            <v>A6209A</v>
          </cell>
          <cell r="B1740" t="str">
            <v>System/E Rack Rail Acc Kit</v>
          </cell>
          <cell r="C1740" t="str">
            <v>1Y</v>
          </cell>
          <cell r="D1740">
            <v>208303</v>
          </cell>
        </row>
        <row r="1741">
          <cell r="A1741" t="str">
            <v>A6244A</v>
          </cell>
          <cell r="B1741" t="str">
            <v>Rackmount Hardware Kit.</v>
          </cell>
          <cell r="C1741" t="str">
            <v>1Y</v>
          </cell>
          <cell r="D1741">
            <v>208303</v>
          </cell>
        </row>
        <row r="1742">
          <cell r="B1742" t="str">
            <v>* HP Surestore Disk System 2405(Direct connect)</v>
          </cell>
        </row>
        <row r="1743">
          <cell r="A1743" t="str">
            <v>A6250AZ</v>
          </cell>
          <cell r="B1743" t="str">
            <v>HP Disk System 2405 Fact Rack</v>
          </cell>
          <cell r="C1743" t="str">
            <v>1Y</v>
          </cell>
          <cell r="D1743">
            <v>11090583</v>
          </cell>
        </row>
        <row r="1744">
          <cell r="A1744" t="str">
            <v>A6250A</v>
          </cell>
          <cell r="B1744" t="str">
            <v>HP Disk System 2405 Field Rack</v>
          </cell>
          <cell r="C1744" t="str">
            <v>1Y</v>
          </cell>
          <cell r="D1744">
            <v>10892890</v>
          </cell>
        </row>
        <row r="1745">
          <cell r="B1745" t="str">
            <v xml:space="preserve"> - Disk module(Max.15EA - 1TB)</v>
          </cell>
        </row>
        <row r="1746">
          <cell r="A1746" t="str">
            <v>A6193A</v>
          </cell>
          <cell r="B1746" t="str">
            <v>Enterprise Class 36GB 15K RPM FC HDD.</v>
          </cell>
          <cell r="C1746" t="str">
            <v>1Y</v>
          </cell>
          <cell r="D1746">
            <v>2273471</v>
          </cell>
        </row>
        <row r="1747">
          <cell r="A1747" t="str">
            <v>A6194A</v>
          </cell>
          <cell r="B1747" t="str">
            <v>Ent Class 73GB 10K RPM FC HDD</v>
          </cell>
          <cell r="C1747" t="str">
            <v>1Y</v>
          </cell>
          <cell r="D1747">
            <v>6761104</v>
          </cell>
        </row>
        <row r="1748">
          <cell r="A1748" t="str">
            <v>A7288A</v>
          </cell>
          <cell r="B1748" t="str">
            <v>Ent Class 73GB 15K RPM FC HDD</v>
          </cell>
          <cell r="C1748" t="str">
            <v>1Y</v>
          </cell>
          <cell r="D1748">
            <v>8825899</v>
          </cell>
        </row>
        <row r="1749">
          <cell r="A1749" t="str">
            <v>A7289A</v>
          </cell>
          <cell r="B1749" t="str">
            <v>Ent Class 146GB 10K RPM FC HDD</v>
          </cell>
          <cell r="C1749" t="str">
            <v>1Y</v>
          </cell>
          <cell r="D1749">
            <v>13790192</v>
          </cell>
        </row>
        <row r="1750">
          <cell r="B1750" t="str">
            <v>- Add-ons &amp; Accessories</v>
          </cell>
        </row>
        <row r="1751">
          <cell r="A1751" t="str">
            <v>A6193A</v>
          </cell>
          <cell r="B1751" t="str">
            <v>Enterprise Class 36GB 15K RPM FC HDD.</v>
          </cell>
          <cell r="C1751" t="str">
            <v>1Y</v>
          </cell>
          <cell r="D1751">
            <v>2273471</v>
          </cell>
        </row>
        <row r="1752">
          <cell r="A1752" t="str">
            <v>A6194A</v>
          </cell>
          <cell r="B1752" t="str">
            <v>Ent Class 73GB 10K RPM FC HDD</v>
          </cell>
          <cell r="C1752" t="str">
            <v>1Y</v>
          </cell>
          <cell r="D1752">
            <v>6761104</v>
          </cell>
        </row>
        <row r="1753">
          <cell r="A1753" t="str">
            <v>A7288A</v>
          </cell>
          <cell r="B1753" t="str">
            <v>Ent Class 73GB 15K RPM FC HDD</v>
          </cell>
          <cell r="C1753" t="str">
            <v>1Y</v>
          </cell>
          <cell r="D1753">
            <v>8825899</v>
          </cell>
        </row>
        <row r="1754">
          <cell r="A1754" t="str">
            <v>A7289A</v>
          </cell>
          <cell r="B1754" t="str">
            <v>Ent Class 146GB 10K RPM FC HDD</v>
          </cell>
          <cell r="C1754" t="str">
            <v>1Y</v>
          </cell>
          <cell r="D1754">
            <v>13790192</v>
          </cell>
        </row>
        <row r="1755">
          <cell r="A1755" t="str">
            <v>A6209A</v>
          </cell>
          <cell r="B1755" t="str">
            <v>System/E Rack Rail Acc Kit</v>
          </cell>
          <cell r="C1755" t="str">
            <v>1Y</v>
          </cell>
          <cell r="D1755">
            <v>208303</v>
          </cell>
        </row>
        <row r="1756">
          <cell r="A1756" t="str">
            <v>A6244A</v>
          </cell>
          <cell r="B1756" t="str">
            <v>Rackmount Hardware Kit.</v>
          </cell>
          <cell r="C1756" t="str">
            <v>1Y</v>
          </cell>
          <cell r="D1756">
            <v>208303</v>
          </cell>
        </row>
        <row r="1757">
          <cell r="A1757" t="str">
            <v>C7524A</v>
          </cell>
          <cell r="B1757" t="str">
            <v>Fbr Optic Cable 2m LC 50/125 M/M</v>
          </cell>
          <cell r="C1757" t="str">
            <v>SI</v>
          </cell>
          <cell r="D1757">
            <v>449969</v>
          </cell>
        </row>
        <row r="1758">
          <cell r="A1758" t="str">
            <v>AF552A</v>
          </cell>
          <cell r="B1758" t="str">
            <v>Fbr Optic Cbl 15m LC Duplex 50/125 M/M</v>
          </cell>
          <cell r="C1758" t="str">
            <v>SI</v>
          </cell>
          <cell r="D1758">
            <v>491107</v>
          </cell>
        </row>
        <row r="1759">
          <cell r="A1759" t="str">
            <v>C7526A</v>
          </cell>
          <cell r="B1759" t="str">
            <v>Fbr Optic Cable 50m LC Duplex 50/125 M/M</v>
          </cell>
          <cell r="C1759" t="str">
            <v>SI</v>
          </cell>
          <cell r="D1759">
            <v>805799</v>
          </cell>
        </row>
        <row r="1760">
          <cell r="A1760" t="str">
            <v>C7527A</v>
          </cell>
          <cell r="B1760" t="str">
            <v>Fbr Optc Cable 200m LC Duplx 50/125 M/M</v>
          </cell>
          <cell r="C1760" t="str">
            <v>SI</v>
          </cell>
          <cell r="D1760">
            <v>1917581</v>
          </cell>
        </row>
        <row r="1761">
          <cell r="A1761" t="str">
            <v>C7529A</v>
          </cell>
          <cell r="B1761" t="str">
            <v>Fbr Optc Cable 2m LC/SC Duplx 50/125 M/M</v>
          </cell>
          <cell r="C1761" t="str">
            <v>SI</v>
          </cell>
          <cell r="D1761">
            <v>344904</v>
          </cell>
        </row>
        <row r="1762">
          <cell r="A1762" t="str">
            <v>AF554A</v>
          </cell>
          <cell r="B1762" t="str">
            <v>Fbr Optic Cbl 15m LC/SC Dup 50/125 M/M</v>
          </cell>
          <cell r="C1762" t="str">
            <v>SI</v>
          </cell>
          <cell r="D1762">
            <v>491107</v>
          </cell>
        </row>
        <row r="1763">
          <cell r="A1763" t="str">
            <v>C7534A</v>
          </cell>
          <cell r="B1763" t="str">
            <v>Fbr Optic Coupler SC F/F</v>
          </cell>
          <cell r="C1763" t="str">
            <v>SI</v>
          </cell>
          <cell r="D1763">
            <v>169853</v>
          </cell>
        </row>
        <row r="1764">
          <cell r="A1764" t="str">
            <v>C7540A</v>
          </cell>
          <cell r="B1764" t="str">
            <v>Fbr Optic Adapter Kit - Optical</v>
          </cell>
          <cell r="C1764" t="str">
            <v>SI</v>
          </cell>
          <cell r="D1764">
            <v>371539</v>
          </cell>
        </row>
        <row r="1765">
          <cell r="B1765" t="str">
            <v xml:space="preserve"> - DS2405 Support &amp; Installation</v>
          </cell>
        </row>
        <row r="1766">
          <cell r="A1766" t="str">
            <v>HA110A1     8A9</v>
          </cell>
          <cell r="B1766" t="str">
            <v>EntrprsClss146GB 10K RPM FC HD Support</v>
          </cell>
          <cell r="C1766" t="str">
            <v>R8</v>
          </cell>
          <cell r="D1766">
            <v>111000</v>
          </cell>
        </row>
        <row r="1767">
          <cell r="A1767" t="str">
            <v>HA110A1     8AN</v>
          </cell>
          <cell r="B1767" t="str">
            <v>EntClss36GB 10K/15K RPM FC HD Support</v>
          </cell>
          <cell r="C1767" t="str">
            <v>R8</v>
          </cell>
          <cell r="D1767">
            <v>34000</v>
          </cell>
        </row>
        <row r="1768">
          <cell r="A1768" t="str">
            <v>HA110A1     8AP</v>
          </cell>
          <cell r="B1768" t="str">
            <v>EntClss73GB 10K/15K RPM FC HD Support</v>
          </cell>
          <cell r="C1768" t="str">
            <v>R8</v>
          </cell>
          <cell r="D1768">
            <v>68000</v>
          </cell>
        </row>
        <row r="1769">
          <cell r="A1769" t="str">
            <v>HA110A1     8AQ</v>
          </cell>
          <cell r="B1769" t="str">
            <v>HP SureStore VA Enclosure Support</v>
          </cell>
          <cell r="C1769" t="str">
            <v>R8</v>
          </cell>
          <cell r="D1769">
            <v>153000</v>
          </cell>
        </row>
        <row r="1770">
          <cell r="A1770" t="str">
            <v>HA114A1     5CA</v>
          </cell>
          <cell r="B1770" t="str">
            <v>VA Enclosure Installation</v>
          </cell>
          <cell r="C1770" t="str">
            <v>R8</v>
          </cell>
          <cell r="D1770">
            <v>587000</v>
          </cell>
        </row>
        <row r="1771">
          <cell r="A1771" t="str">
            <v>HA114A1     5CH</v>
          </cell>
          <cell r="B1771" t="str">
            <v>VA 36GB HDD Installation</v>
          </cell>
          <cell r="C1771" t="str">
            <v>R8</v>
          </cell>
          <cell r="D1771">
            <v>65000</v>
          </cell>
        </row>
        <row r="1772">
          <cell r="A1772" t="str">
            <v>HA114A1     5CJ</v>
          </cell>
          <cell r="B1772" t="str">
            <v>VA 73GB,146GB, HDD Installation</v>
          </cell>
          <cell r="C1772" t="str">
            <v>R8</v>
          </cell>
          <cell r="D1772">
            <v>65000</v>
          </cell>
        </row>
        <row r="1773">
          <cell r="B1773" t="str">
            <v>* SureStore E Disk System SC 10</v>
          </cell>
        </row>
        <row r="1774">
          <cell r="A1774" t="str">
            <v>A5668A</v>
          </cell>
          <cell r="B1774" t="str">
            <v>2M VHDCI to VHDCI SCSI LVD I/L</v>
          </cell>
          <cell r="C1774" t="str">
            <v>SI</v>
          </cell>
          <cell r="D1774">
            <v>320689</v>
          </cell>
        </row>
        <row r="1775">
          <cell r="A1775" t="str">
            <v>A5669A</v>
          </cell>
          <cell r="B1775" t="str">
            <v>5M VHDCI to VHDCI SCSI LVD I/L</v>
          </cell>
          <cell r="C1775" t="str">
            <v>SI</v>
          </cell>
          <cell r="D1775">
            <v>373252</v>
          </cell>
        </row>
        <row r="1776">
          <cell r="A1776" t="str">
            <v>A5670A</v>
          </cell>
          <cell r="B1776" t="str">
            <v>10M VHDCI to VHDCI SCSI LVD I/L</v>
          </cell>
          <cell r="C1776" t="str">
            <v>SI</v>
          </cell>
          <cell r="D1776">
            <v>457942</v>
          </cell>
        </row>
        <row r="1777">
          <cell r="A1777" t="str">
            <v>C2373A</v>
          </cell>
          <cell r="B1777" t="str">
            <v>SCSI Cable 2m VHDTS68 M/M Multimd</v>
          </cell>
          <cell r="C1777" t="str">
            <v>SI</v>
          </cell>
          <cell r="D1777">
            <v>234050</v>
          </cell>
        </row>
        <row r="1778">
          <cell r="A1778" t="str">
            <v>C2374A</v>
          </cell>
          <cell r="B1778" t="str">
            <v>SCSI Cable 5m VHDTS68 M/M Multimd</v>
          </cell>
          <cell r="C1778" t="str">
            <v>SI</v>
          </cell>
          <cell r="D1778">
            <v>325296</v>
          </cell>
        </row>
        <row r="1779">
          <cell r="A1779" t="str">
            <v>C2375A</v>
          </cell>
          <cell r="B1779" t="str">
            <v>SCSI Cable 10m VHDTS68 M/M Multimd</v>
          </cell>
          <cell r="C1779" t="str">
            <v>SI</v>
          </cell>
          <cell r="D1779">
            <v>415951</v>
          </cell>
        </row>
        <row r="1780">
          <cell r="B1780" t="str">
            <v>* SureStore E Disk System HVD 10</v>
          </cell>
        </row>
        <row r="1781">
          <cell r="B1781" t="str">
            <v xml:space="preserve">  - Add-ons &amp; Accessories</v>
          </cell>
        </row>
        <row r="1782">
          <cell r="A1782" t="str">
            <v>C2911C</v>
          </cell>
          <cell r="B1782" t="str">
            <v>SCSI Cable 1m HDTS68 M/M Multimd</v>
          </cell>
          <cell r="C1782" t="str">
            <v>SI</v>
          </cell>
          <cell r="D1782">
            <v>251177</v>
          </cell>
        </row>
        <row r="1783">
          <cell r="A1783" t="str">
            <v>C2924C</v>
          </cell>
          <cell r="B1783" t="str">
            <v>SCSI Cable 2.5m HDTS68 M/M Multimd</v>
          </cell>
          <cell r="C1783" t="str">
            <v>SI</v>
          </cell>
          <cell r="D1783">
            <v>289684</v>
          </cell>
        </row>
        <row r="1784">
          <cell r="A1784" t="str">
            <v>C7521A</v>
          </cell>
          <cell r="B1784" t="str">
            <v>SCSI Cable 5m HDTS68 M/M Multimd</v>
          </cell>
          <cell r="C1784" t="str">
            <v>SI</v>
          </cell>
          <cell r="D1784">
            <v>367523</v>
          </cell>
        </row>
        <row r="1785">
          <cell r="A1785" t="str">
            <v>C7522A</v>
          </cell>
          <cell r="B1785" t="str">
            <v>SCSI Cable 10m HDTS68 M/M Multimd</v>
          </cell>
          <cell r="C1785" t="str">
            <v>SI</v>
          </cell>
          <cell r="D1785">
            <v>472293</v>
          </cell>
        </row>
        <row r="1786">
          <cell r="A1786" t="str">
            <v>C2361B</v>
          </cell>
          <cell r="B1786" t="str">
            <v>SCSI Cable 1m VHDTS68/HDTS68 M/M Multimd</v>
          </cell>
          <cell r="C1786" t="str">
            <v>SI</v>
          </cell>
          <cell r="D1786">
            <v>211903</v>
          </cell>
        </row>
        <row r="1787">
          <cell r="A1787" t="str">
            <v>C2362B</v>
          </cell>
          <cell r="B1787" t="str">
            <v>SCSI Cable 2.5m VHDTS68/HDTS68 M/M Multi</v>
          </cell>
          <cell r="C1787" t="str">
            <v>SI</v>
          </cell>
          <cell r="D1787">
            <v>241669</v>
          </cell>
        </row>
        <row r="1788">
          <cell r="A1788" t="str">
            <v>C2365B</v>
          </cell>
          <cell r="B1788" t="str">
            <v>SCSI Cable 5m VHDTS68/HDTS68 M/M Multimd</v>
          </cell>
          <cell r="C1788" t="str">
            <v>SI</v>
          </cell>
          <cell r="D1788">
            <v>286376</v>
          </cell>
        </row>
        <row r="1789">
          <cell r="A1789" t="str">
            <v>C2363B</v>
          </cell>
          <cell r="B1789" t="str">
            <v>SCSI Cable 10m VHDTS68/HDTS68 M/M Multim</v>
          </cell>
          <cell r="C1789" t="str">
            <v>SI</v>
          </cell>
          <cell r="D1789">
            <v>375555</v>
          </cell>
        </row>
        <row r="1790">
          <cell r="A1790" t="str">
            <v>C2924C</v>
          </cell>
          <cell r="B1790" t="str">
            <v>SCSI Cable 2.5m HDTS68 M/M Multimd</v>
          </cell>
          <cell r="C1790" t="str">
            <v>SI</v>
          </cell>
          <cell r="D1790">
            <v>289684</v>
          </cell>
        </row>
        <row r="1791">
          <cell r="A1791" t="str">
            <v>C2361B</v>
          </cell>
          <cell r="B1791" t="str">
            <v>SCSI Cable 1m VHDTS68/HDTS68 M/M Multimd</v>
          </cell>
          <cell r="C1791" t="str">
            <v>SI</v>
          </cell>
          <cell r="D1791">
            <v>211903</v>
          </cell>
        </row>
        <row r="1792">
          <cell r="A1792" t="str">
            <v>C2362B</v>
          </cell>
          <cell r="B1792" t="str">
            <v>SCSI Cable 2.5m VHDTS68/HDTS68 M/M Multi</v>
          </cell>
          <cell r="C1792" t="str">
            <v>SI</v>
          </cell>
          <cell r="D1792">
            <v>241669</v>
          </cell>
        </row>
        <row r="1793">
          <cell r="A1793" t="str">
            <v>C2365B</v>
          </cell>
          <cell r="B1793" t="str">
            <v>SCSI Cable 5m VHDTS68/HDTS68 M/M Multimd</v>
          </cell>
          <cell r="C1793" t="str">
            <v>SI</v>
          </cell>
          <cell r="D1793">
            <v>286376</v>
          </cell>
        </row>
        <row r="1794">
          <cell r="A1794" t="str">
            <v>C2363B</v>
          </cell>
          <cell r="B1794" t="str">
            <v>SCSI Cable 10m VHDTS68/HDTS68 M/M Multim</v>
          </cell>
          <cell r="C1794" t="str">
            <v>SI</v>
          </cell>
          <cell r="D1794">
            <v>375555</v>
          </cell>
        </row>
        <row r="1795">
          <cell r="B1795" t="str">
            <v>* SureStore E Disk Array FC 10</v>
          </cell>
        </row>
        <row r="1796">
          <cell r="A1796" t="str">
            <v>A3583A</v>
          </cell>
          <cell r="B1796" t="str">
            <v>Fbr Optic Cable 2m SC Duplex 50/125 M/M</v>
          </cell>
          <cell r="C1796" t="str">
            <v>SI</v>
          </cell>
          <cell r="D1796">
            <v>347738</v>
          </cell>
        </row>
        <row r="1797">
          <cell r="A1797" t="str">
            <v>AF550A</v>
          </cell>
          <cell r="B1797" t="str">
            <v>Fbr Optic Cbl 15m SC Duplex 50/125 MM</v>
          </cell>
          <cell r="C1797" t="str">
            <v>SI</v>
          </cell>
          <cell r="D1797">
            <v>377775</v>
          </cell>
        </row>
        <row r="1798">
          <cell r="A1798" t="str">
            <v>A3735A</v>
          </cell>
          <cell r="B1798" t="str">
            <v>Cable,50 Meter Fibre Channel</v>
          </cell>
          <cell r="C1798" t="str">
            <v>SI</v>
          </cell>
          <cell r="D1798">
            <v>575410</v>
          </cell>
        </row>
        <row r="1799">
          <cell r="B1799" t="str">
            <v>* SureStore E Disk Array FC 60</v>
          </cell>
        </row>
        <row r="1800">
          <cell r="B1800" t="str">
            <v xml:space="preserve">  - Add-on/Upgrades products</v>
          </cell>
        </row>
        <row r="1801">
          <cell r="A1801" t="str">
            <v>C2373A</v>
          </cell>
          <cell r="B1801" t="str">
            <v>SCSI Cable 2m VHDTS68 M/M Multimd</v>
          </cell>
          <cell r="C1801" t="str">
            <v>SI</v>
          </cell>
          <cell r="D1801">
            <v>234050</v>
          </cell>
        </row>
        <row r="1802">
          <cell r="A1802" t="str">
            <v>C2374A</v>
          </cell>
          <cell r="B1802" t="str">
            <v>SCSI Cable 5m VHDTS68 M/M Multimd</v>
          </cell>
          <cell r="C1802" t="str">
            <v>SI</v>
          </cell>
          <cell r="D1802">
            <v>325296</v>
          </cell>
        </row>
        <row r="1803">
          <cell r="A1803" t="str">
            <v>C2375A</v>
          </cell>
          <cell r="B1803" t="str">
            <v>SCSI Cable 10m VHDTS68 M/M Multimd</v>
          </cell>
          <cell r="C1803" t="str">
            <v>SI</v>
          </cell>
          <cell r="D1803">
            <v>415951</v>
          </cell>
        </row>
        <row r="1804">
          <cell r="A1804" t="str">
            <v>A3583A</v>
          </cell>
          <cell r="B1804" t="str">
            <v>Fbr Optic Cable 2m SC Duplex 50/125 M/M</v>
          </cell>
          <cell r="C1804" t="str">
            <v>SI</v>
          </cell>
          <cell r="D1804">
            <v>347738</v>
          </cell>
        </row>
        <row r="1805">
          <cell r="A1805" t="str">
            <v>AF550A</v>
          </cell>
          <cell r="B1805" t="str">
            <v>Fbr Optic Cbl 15m SC Duplex 50/125 MM</v>
          </cell>
          <cell r="C1805" t="str">
            <v>SI</v>
          </cell>
          <cell r="D1805">
            <v>377775</v>
          </cell>
        </row>
        <row r="1806">
          <cell r="A1806" t="str">
            <v>A3735A</v>
          </cell>
          <cell r="B1806" t="str">
            <v>Cable,50 Meter Fibre Channel</v>
          </cell>
          <cell r="C1806" t="str">
            <v>SI</v>
          </cell>
          <cell r="D1806">
            <v>575410</v>
          </cell>
        </row>
        <row r="1810">
          <cell r="B1810" t="str">
            <v>* Storage #2</v>
          </cell>
        </row>
        <row r="1811">
          <cell r="B1811" t="str">
            <v>** Virtual Array 7110</v>
          </cell>
        </row>
        <row r="1812">
          <cell r="A1812" t="str">
            <v xml:space="preserve"> </v>
          </cell>
          <cell r="B1812" t="str">
            <v xml:space="preserve"> - Dual Controller(1024MB,2048GB Cache), Field Install.</v>
          </cell>
        </row>
        <row r="1813">
          <cell r="A1813" t="str">
            <v>A7294A</v>
          </cell>
          <cell r="B1813" t="str">
            <v>VA7110 Dual Cntl, 1024MB Cache</v>
          </cell>
          <cell r="C1813" t="str">
            <v>1Y</v>
          </cell>
          <cell r="D1813">
            <v>87929711</v>
          </cell>
        </row>
        <row r="1814">
          <cell r="A1814" t="str">
            <v>A7296A</v>
          </cell>
          <cell r="B1814" t="str">
            <v>VA 7110 Dual Cntl,2048MB Cache</v>
          </cell>
          <cell r="C1814" t="str">
            <v>1Y</v>
          </cell>
          <cell r="D1814">
            <v>146545715</v>
          </cell>
        </row>
        <row r="1815">
          <cell r="A1815" t="str">
            <v>A7293A</v>
          </cell>
          <cell r="B1815" t="str">
            <v>Virtual Array 7110 Controller</v>
          </cell>
          <cell r="C1815" t="str">
            <v>1Y</v>
          </cell>
          <cell r="D1815">
            <v>31057586</v>
          </cell>
        </row>
        <row r="1816">
          <cell r="A1816" t="str">
            <v>A6183AE</v>
          </cell>
          <cell r="B1816" t="str">
            <v>Virtual Array Enclosure - Empty</v>
          </cell>
          <cell r="C1816" t="str">
            <v>1Y</v>
          </cell>
          <cell r="D1816">
            <v>8410743</v>
          </cell>
        </row>
        <row r="1817">
          <cell r="A1817" t="str">
            <v>A6186A</v>
          </cell>
          <cell r="B1817" t="str">
            <v>512MB Cache for Virtual Array Processor.</v>
          </cell>
          <cell r="C1817" t="str">
            <v>1Y</v>
          </cell>
          <cell r="D1817">
            <v>7576039</v>
          </cell>
        </row>
        <row r="1818">
          <cell r="A1818" t="str">
            <v>A6187B</v>
          </cell>
          <cell r="B1818" t="str">
            <v>1024MB Cache for VA Controller</v>
          </cell>
          <cell r="C1818" t="str">
            <v>1Y</v>
          </cell>
          <cell r="D1818">
            <v>15145488</v>
          </cell>
        </row>
        <row r="1819">
          <cell r="A1819" t="str">
            <v>A6193A</v>
          </cell>
          <cell r="B1819" t="str">
            <v>Enterprise Class 36GB 15K RPM FC HDD.</v>
          </cell>
          <cell r="C1819" t="str">
            <v>1Y</v>
          </cell>
          <cell r="D1819">
            <v>2273471</v>
          </cell>
        </row>
        <row r="1820">
          <cell r="A1820" t="str">
            <v>A6194A</v>
          </cell>
          <cell r="B1820" t="str">
            <v>Ent Class 73GB 10K RPM FC HDD</v>
          </cell>
          <cell r="C1820" t="str">
            <v>1Y</v>
          </cell>
          <cell r="D1820">
            <v>6761104</v>
          </cell>
        </row>
        <row r="1821">
          <cell r="A1821" t="str">
            <v>A7288A</v>
          </cell>
          <cell r="B1821" t="str">
            <v>Ent Class 73GB 15K RPM FC HDD</v>
          </cell>
          <cell r="C1821" t="str">
            <v>1Y</v>
          </cell>
          <cell r="D1821">
            <v>8825899</v>
          </cell>
        </row>
        <row r="1822">
          <cell r="A1822" t="str">
            <v>A7289A</v>
          </cell>
          <cell r="B1822" t="str">
            <v>Ent Class 146GB 10K RPM FC HDD</v>
          </cell>
          <cell r="C1822" t="str">
            <v>1Y</v>
          </cell>
          <cell r="D1822">
            <v>13790192</v>
          </cell>
        </row>
        <row r="1823">
          <cell r="A1823" t="str">
            <v xml:space="preserve"> </v>
          </cell>
          <cell r="B1823" t="str">
            <v xml:space="preserve"> - Dual Controller(1024MB,2048GB Cache), Fact Install.</v>
          </cell>
        </row>
        <row r="1824">
          <cell r="A1824" t="str">
            <v>A7294AZ</v>
          </cell>
          <cell r="B1824" t="str">
            <v>VA7110 Dual Cntl,1024MB Cache Fact Inst</v>
          </cell>
          <cell r="C1824" t="str">
            <v>1Y</v>
          </cell>
          <cell r="D1824">
            <v>87929711</v>
          </cell>
        </row>
        <row r="1825">
          <cell r="A1825" t="str">
            <v>A7296AZ</v>
          </cell>
          <cell r="B1825" t="str">
            <v>VA 7110 Dual Cntl,2048MB Cache Fact Inst</v>
          </cell>
          <cell r="C1825" t="str">
            <v>1Y</v>
          </cell>
          <cell r="D1825">
            <v>146545715</v>
          </cell>
        </row>
        <row r="1826">
          <cell r="A1826" t="str">
            <v>A6183AZ</v>
          </cell>
          <cell r="B1826" t="str">
            <v>Virtual Array Enclosure factory install</v>
          </cell>
          <cell r="C1826" t="str">
            <v>1Y</v>
          </cell>
          <cell r="D1826">
            <v>8410743</v>
          </cell>
        </row>
        <row r="1827">
          <cell r="A1827" t="str">
            <v>A6186A</v>
          </cell>
          <cell r="B1827" t="str">
            <v>512MB Cache for Virtual Array Processor.</v>
          </cell>
          <cell r="C1827" t="str">
            <v>1Y</v>
          </cell>
          <cell r="D1827">
            <v>7576039</v>
          </cell>
        </row>
        <row r="1828">
          <cell r="A1828" t="str">
            <v>A6187B</v>
          </cell>
          <cell r="B1828" t="str">
            <v>1024MB Cache for VA Controller</v>
          </cell>
          <cell r="C1828" t="str">
            <v>1Y</v>
          </cell>
          <cell r="D1828">
            <v>15145488</v>
          </cell>
        </row>
        <row r="1829">
          <cell r="A1829" t="str">
            <v>A6193A</v>
          </cell>
          <cell r="B1829" t="str">
            <v>Enterprise Class 36GB 15K RPM FC HDD.</v>
          </cell>
          <cell r="C1829" t="str">
            <v>1Y</v>
          </cell>
          <cell r="D1829">
            <v>2273471</v>
          </cell>
        </row>
        <row r="1830">
          <cell r="A1830" t="str">
            <v>A6194A</v>
          </cell>
          <cell r="B1830" t="str">
            <v>Ent Class 73GB 10K RPM FC HDD</v>
          </cell>
          <cell r="C1830" t="str">
            <v>1Y</v>
          </cell>
          <cell r="D1830">
            <v>6761104</v>
          </cell>
        </row>
        <row r="1831">
          <cell r="A1831" t="str">
            <v>A7288A</v>
          </cell>
          <cell r="B1831" t="str">
            <v>Ent Class 73GB 15K RPM FC HDD</v>
          </cell>
          <cell r="C1831" t="str">
            <v>1Y</v>
          </cell>
          <cell r="D1831">
            <v>8825899</v>
          </cell>
        </row>
        <row r="1832">
          <cell r="A1832" t="str">
            <v>A7289A</v>
          </cell>
          <cell r="B1832" t="str">
            <v>Ent Class 146GB 10K RPM FC HDD</v>
          </cell>
          <cell r="C1832" t="str">
            <v>1Y</v>
          </cell>
          <cell r="D1832">
            <v>13790192</v>
          </cell>
        </row>
        <row r="1833">
          <cell r="B1833" t="str">
            <v xml:space="preserve">* VA7110 Enclosure with controllers </v>
          </cell>
        </row>
        <row r="1834">
          <cell r="A1834" t="str">
            <v>A7294AE</v>
          </cell>
          <cell r="B1834" t="str">
            <v>VA7110 Dual Cntl,1024MB NonIntegratable</v>
          </cell>
          <cell r="C1834" t="str">
            <v>1Y</v>
          </cell>
          <cell r="D1834">
            <v>87929711</v>
          </cell>
        </row>
        <row r="1835">
          <cell r="A1835" t="str">
            <v>A7296AE</v>
          </cell>
          <cell r="B1835" t="str">
            <v>VA 7110 Dual Cntl,2048MB NonIntegratable</v>
          </cell>
          <cell r="C1835" t="str">
            <v>1Y</v>
          </cell>
          <cell r="D1835">
            <v>146545715</v>
          </cell>
        </row>
        <row r="1836">
          <cell r="A1836" t="str">
            <v>A6183A</v>
          </cell>
          <cell r="B1836" t="str">
            <v>Virtual Array Enclosure</v>
          </cell>
          <cell r="C1836" t="str">
            <v>1Y</v>
          </cell>
          <cell r="D1836">
            <v>8410743</v>
          </cell>
        </row>
        <row r="1837">
          <cell r="A1837" t="str">
            <v>A6186A</v>
          </cell>
          <cell r="B1837" t="str">
            <v>512MB Cache for Virtual Array Processor.</v>
          </cell>
          <cell r="C1837" t="str">
            <v>1Y</v>
          </cell>
          <cell r="D1837">
            <v>7576039</v>
          </cell>
        </row>
        <row r="1838">
          <cell r="A1838" t="str">
            <v>A6187B</v>
          </cell>
          <cell r="B1838" t="str">
            <v>1024MB Cache for VA Controller</v>
          </cell>
          <cell r="C1838" t="str">
            <v>1Y</v>
          </cell>
          <cell r="D1838">
            <v>15145488</v>
          </cell>
        </row>
        <row r="1839">
          <cell r="A1839" t="str">
            <v>A6193A</v>
          </cell>
          <cell r="B1839" t="str">
            <v>Enterprise Class 36GB 15K RPM FC HDD.</v>
          </cell>
          <cell r="C1839" t="str">
            <v>1Y</v>
          </cell>
          <cell r="D1839">
            <v>2273471</v>
          </cell>
        </row>
        <row r="1840">
          <cell r="A1840" t="str">
            <v>A6194A</v>
          </cell>
          <cell r="B1840" t="str">
            <v>Ent Class 73GB 10K RPM FC HDD</v>
          </cell>
          <cell r="C1840" t="str">
            <v>1Y</v>
          </cell>
          <cell r="D1840">
            <v>6761104</v>
          </cell>
        </row>
        <row r="1841">
          <cell r="A1841" t="str">
            <v>A7288A</v>
          </cell>
          <cell r="B1841" t="str">
            <v>Ent Class 73GB 15K RPM FC HDD</v>
          </cell>
          <cell r="C1841" t="str">
            <v>1Y</v>
          </cell>
          <cell r="D1841">
            <v>8825899</v>
          </cell>
        </row>
        <row r="1842">
          <cell r="A1842" t="str">
            <v>A7289A</v>
          </cell>
          <cell r="B1842" t="str">
            <v>Ent Class 146GB 10K RPM FC HDD</v>
          </cell>
          <cell r="C1842" t="str">
            <v>1Y</v>
          </cell>
          <cell r="D1842">
            <v>13790192</v>
          </cell>
        </row>
        <row r="1843">
          <cell r="B1843" t="str">
            <v>* Disk Enclosure DS2405 for VA7110</v>
          </cell>
        </row>
        <row r="1844">
          <cell r="A1844" t="str">
            <v>A6250A</v>
          </cell>
          <cell r="B1844" t="str">
            <v>HP Disk System 2405 Field Rack</v>
          </cell>
          <cell r="C1844" t="str">
            <v>1Y</v>
          </cell>
          <cell r="D1844">
            <v>10892890</v>
          </cell>
        </row>
        <row r="1845">
          <cell r="A1845" t="str">
            <v>A6250AZ</v>
          </cell>
          <cell r="B1845" t="str">
            <v>HP Disk System 2405 Fact Rack</v>
          </cell>
          <cell r="C1845" t="str">
            <v>1Y</v>
          </cell>
          <cell r="D1845">
            <v>11090583</v>
          </cell>
        </row>
        <row r="1846">
          <cell r="A1846" t="str">
            <v>A6193A</v>
          </cell>
          <cell r="B1846" t="str">
            <v>Enterprise Class 36GB 15K RPM FC HDD.</v>
          </cell>
          <cell r="C1846" t="str">
            <v>1Y</v>
          </cell>
          <cell r="D1846">
            <v>2273471</v>
          </cell>
        </row>
        <row r="1847">
          <cell r="A1847" t="str">
            <v>A6194A</v>
          </cell>
          <cell r="B1847" t="str">
            <v>Ent Class 73GB 10K RPM FC HDD</v>
          </cell>
          <cell r="C1847" t="str">
            <v>1Y</v>
          </cell>
          <cell r="D1847">
            <v>6761104</v>
          </cell>
        </row>
        <row r="1848">
          <cell r="A1848" t="str">
            <v>A7288A</v>
          </cell>
          <cell r="B1848" t="str">
            <v>Ent Class 73GB 15K RPM FC HDD</v>
          </cell>
          <cell r="C1848" t="str">
            <v>1Y</v>
          </cell>
          <cell r="D1848">
            <v>8825899</v>
          </cell>
        </row>
        <row r="1849">
          <cell r="A1849" t="str">
            <v>A7289A</v>
          </cell>
          <cell r="B1849" t="str">
            <v>Ent Class 146GB 10K RPM FC HDD</v>
          </cell>
          <cell r="C1849" t="str">
            <v>1Y</v>
          </cell>
          <cell r="D1849">
            <v>13790192</v>
          </cell>
        </row>
        <row r="1850">
          <cell r="B1850" t="str">
            <v xml:space="preserve"> - VA71xx GIS Support(3yr 24x7)</v>
          </cell>
        </row>
        <row r="1851">
          <cell r="A1851" t="str">
            <v>HA110A3     8AE</v>
          </cell>
          <cell r="B1851" t="str">
            <v>VA 7100 Series w/ Dual Ctrl Support</v>
          </cell>
          <cell r="C1851" t="str">
            <v>R8</v>
          </cell>
          <cell r="D1851">
            <v>7427000</v>
          </cell>
        </row>
        <row r="1852">
          <cell r="A1852" t="str">
            <v>HA110A3     8AQ</v>
          </cell>
          <cell r="B1852" t="str">
            <v>HP SureStore VA Enclosure Support</v>
          </cell>
          <cell r="C1852" t="str">
            <v>R8</v>
          </cell>
          <cell r="D1852">
            <v>1043000</v>
          </cell>
        </row>
        <row r="1853">
          <cell r="A1853" t="str">
            <v>HA110A3     8A9</v>
          </cell>
          <cell r="B1853" t="str">
            <v>EntrprsClss146GB 10K RPM FC HD Support</v>
          </cell>
          <cell r="C1853" t="str">
            <v>R8</v>
          </cell>
          <cell r="D1853">
            <v>754000</v>
          </cell>
        </row>
        <row r="1854">
          <cell r="A1854" t="str">
            <v>HA110A3     8AN</v>
          </cell>
          <cell r="B1854" t="str">
            <v>EntClss36GB 10K/15K RPM FC HD Support</v>
          </cell>
          <cell r="C1854" t="str">
            <v>R8</v>
          </cell>
          <cell r="D1854">
            <v>232000</v>
          </cell>
        </row>
        <row r="1855">
          <cell r="A1855" t="str">
            <v>HA110A3     8AP</v>
          </cell>
          <cell r="B1855" t="str">
            <v>EntClss73GB 10K/15K RPM FC HD Support</v>
          </cell>
          <cell r="C1855" t="str">
            <v>R8</v>
          </cell>
          <cell r="D1855">
            <v>465000</v>
          </cell>
        </row>
        <row r="1856">
          <cell r="A1856" t="str">
            <v>HA114A1     5CM</v>
          </cell>
          <cell r="B1856" t="str">
            <v>VA 71xx Installation</v>
          </cell>
          <cell r="C1856" t="str">
            <v>R8</v>
          </cell>
          <cell r="D1856">
            <v>4894000</v>
          </cell>
        </row>
        <row r="1857">
          <cell r="A1857" t="str">
            <v>HA114A1     5CA</v>
          </cell>
          <cell r="B1857" t="str">
            <v>VA Enclosure Installation</v>
          </cell>
          <cell r="C1857" t="str">
            <v>R8</v>
          </cell>
          <cell r="D1857">
            <v>587000</v>
          </cell>
        </row>
        <row r="1858">
          <cell r="B1858" t="str">
            <v>** Virtual Array 7410</v>
          </cell>
        </row>
        <row r="1859">
          <cell r="B1859" t="str">
            <v>* VA7410 Enclosure with controllers ordered seperately</v>
          </cell>
        </row>
        <row r="1860">
          <cell r="A1860" t="str">
            <v>A6183AZ</v>
          </cell>
          <cell r="B1860" t="str">
            <v>Virtual Array Enclosure factory install</v>
          </cell>
          <cell r="C1860" t="str">
            <v>1Y</v>
          </cell>
          <cell r="D1860">
            <v>8410743</v>
          </cell>
        </row>
        <row r="1861">
          <cell r="A1861" t="str">
            <v>A6183A</v>
          </cell>
          <cell r="B1861" t="str">
            <v>Virtual Array Enclosure</v>
          </cell>
          <cell r="C1861" t="str">
            <v>1Y</v>
          </cell>
          <cell r="D1861">
            <v>8410743</v>
          </cell>
        </row>
        <row r="1862">
          <cell r="A1862" t="str">
            <v>A6209A</v>
          </cell>
          <cell r="B1862" t="str">
            <v>System/E Rack Rail Acc Kit</v>
          </cell>
          <cell r="C1862" t="str">
            <v>1Y</v>
          </cell>
          <cell r="D1862">
            <v>208303</v>
          </cell>
        </row>
        <row r="1863">
          <cell r="A1863" t="str">
            <v>A6218A</v>
          </cell>
          <cell r="B1863" t="str">
            <v>Virtual Array 7410 Controller</v>
          </cell>
          <cell r="C1863" t="str">
            <v>1Y</v>
          </cell>
          <cell r="D1863">
            <v>53736279</v>
          </cell>
        </row>
        <row r="1864">
          <cell r="A1864" t="str">
            <v>A6187B</v>
          </cell>
          <cell r="B1864" t="str">
            <v>1024MB Cache for VA Controller</v>
          </cell>
          <cell r="C1864" t="str">
            <v>1Y</v>
          </cell>
          <cell r="D1864">
            <v>15145488</v>
          </cell>
        </row>
        <row r="1865">
          <cell r="A1865" t="str">
            <v>A6193A</v>
          </cell>
          <cell r="B1865" t="str">
            <v>Enterprise Class 36GB 15K RPM FC HDD.</v>
          </cell>
          <cell r="C1865" t="str">
            <v>1Y</v>
          </cell>
          <cell r="D1865">
            <v>2273471</v>
          </cell>
        </row>
        <row r="1866">
          <cell r="A1866" t="str">
            <v>A6194A</v>
          </cell>
          <cell r="B1866" t="str">
            <v>Ent Class 73GB 10K RPM FC HDD</v>
          </cell>
          <cell r="C1866" t="str">
            <v>1Y</v>
          </cell>
          <cell r="D1866">
            <v>6761104</v>
          </cell>
        </row>
        <row r="1867">
          <cell r="B1867" t="str">
            <v xml:space="preserve">* VA7410 Enclosure with controllers </v>
          </cell>
        </row>
        <row r="1868">
          <cell r="A1868" t="str">
            <v>A6267AZ</v>
          </cell>
          <cell r="B1868" t="str">
            <v>VA 7410 Dual Cntl,1024MB Cache Fact Inst</v>
          </cell>
          <cell r="C1868" t="str">
            <v>1Y</v>
          </cell>
          <cell r="D1868">
            <v>155223509</v>
          </cell>
        </row>
        <row r="1869">
          <cell r="A1869" t="str">
            <v>A6267A</v>
          </cell>
          <cell r="B1869" t="str">
            <v>VA 7410 Dual Cntl,1024MB Cache</v>
          </cell>
          <cell r="C1869" t="str">
            <v>1Y</v>
          </cell>
          <cell r="D1869">
            <v>155223509</v>
          </cell>
        </row>
        <row r="1870">
          <cell r="A1870" t="str">
            <v>A6209A</v>
          </cell>
          <cell r="B1870" t="str">
            <v>System/E Rack Rail Acc Kit</v>
          </cell>
          <cell r="C1870" t="str">
            <v>1Y</v>
          </cell>
          <cell r="D1870">
            <v>208303</v>
          </cell>
        </row>
        <row r="1871">
          <cell r="A1871" t="str">
            <v>A6268AZ</v>
          </cell>
          <cell r="B1871" t="str">
            <v>VA 7410 Dual Cntl,2048MB Cache Fact Inst</v>
          </cell>
          <cell r="C1871" t="str">
            <v>1Y</v>
          </cell>
          <cell r="D1871">
            <v>178824386</v>
          </cell>
        </row>
        <row r="1872">
          <cell r="A1872" t="str">
            <v>A6268A</v>
          </cell>
          <cell r="B1872" t="str">
            <v>VA 7410 Dual Cntl,2048MB Cache</v>
          </cell>
          <cell r="C1872" t="str">
            <v>1Y</v>
          </cell>
          <cell r="D1872">
            <v>178824386</v>
          </cell>
        </row>
        <row r="1873">
          <cell r="A1873" t="str">
            <v>A6209A</v>
          </cell>
          <cell r="B1873" t="str">
            <v>System/E Rack Rail Acc Kit</v>
          </cell>
          <cell r="C1873" t="str">
            <v>1Y</v>
          </cell>
          <cell r="D1873">
            <v>208303</v>
          </cell>
        </row>
        <row r="1874">
          <cell r="A1874" t="str">
            <v>A6193A</v>
          </cell>
          <cell r="B1874" t="str">
            <v>Enterprise Class 36GB 15K RPM FC HDD.</v>
          </cell>
          <cell r="C1874" t="str">
            <v>1Y</v>
          </cell>
          <cell r="D1874">
            <v>2273471</v>
          </cell>
        </row>
        <row r="1875">
          <cell r="A1875" t="str">
            <v>A6194A</v>
          </cell>
          <cell r="B1875" t="str">
            <v>Ent Class 73GB 10K RPM FC HDD</v>
          </cell>
          <cell r="C1875" t="str">
            <v>1Y</v>
          </cell>
          <cell r="D1875">
            <v>6761104</v>
          </cell>
        </row>
        <row r="1876">
          <cell r="A1876" t="str">
            <v>A7288A</v>
          </cell>
          <cell r="B1876" t="str">
            <v>Ent Class 73GB 15K RPM FC HDD</v>
          </cell>
          <cell r="C1876" t="str">
            <v>1Y</v>
          </cell>
          <cell r="D1876">
            <v>8825899</v>
          </cell>
        </row>
        <row r="1877">
          <cell r="A1877" t="str">
            <v>A7289A</v>
          </cell>
          <cell r="B1877" t="str">
            <v>Ent Class 146GB 10K RPM FC HDD</v>
          </cell>
          <cell r="C1877" t="str">
            <v>1Y</v>
          </cell>
          <cell r="D1877">
            <v>13790192</v>
          </cell>
        </row>
        <row r="1878">
          <cell r="B1878" t="str">
            <v>* Disk Enclosure DS2405 for VA7410</v>
          </cell>
        </row>
        <row r="1879">
          <cell r="A1879" t="str">
            <v>A6250AZ</v>
          </cell>
          <cell r="B1879" t="str">
            <v>HP Disk System 2405 Fact Rack</v>
          </cell>
          <cell r="C1879" t="str">
            <v>1Y</v>
          </cell>
          <cell r="D1879">
            <v>11090583</v>
          </cell>
        </row>
        <row r="1880">
          <cell r="A1880" t="str">
            <v>A6250A</v>
          </cell>
          <cell r="B1880" t="str">
            <v>HP Disk System 2405 Field Rack</v>
          </cell>
          <cell r="C1880" t="str">
            <v>1Y</v>
          </cell>
          <cell r="D1880">
            <v>10892890</v>
          </cell>
        </row>
        <row r="1881">
          <cell r="A1881" t="str">
            <v>A6209A</v>
          </cell>
          <cell r="B1881" t="str">
            <v>System/E Rack Rail Acc Kit</v>
          </cell>
          <cell r="C1881" t="str">
            <v>1Y</v>
          </cell>
          <cell r="D1881">
            <v>208303</v>
          </cell>
        </row>
        <row r="1882">
          <cell r="A1882" t="str">
            <v>A6193A</v>
          </cell>
          <cell r="B1882" t="str">
            <v>Enterprise Class 36GB 15K RPM FC HDD.</v>
          </cell>
          <cell r="C1882" t="str">
            <v>1Y</v>
          </cell>
          <cell r="D1882">
            <v>2273471</v>
          </cell>
        </row>
        <row r="1883">
          <cell r="A1883" t="str">
            <v>A6194A</v>
          </cell>
          <cell r="B1883" t="str">
            <v>Ent Class 73GB 10K RPM FC HDD</v>
          </cell>
          <cell r="C1883" t="str">
            <v>1Y</v>
          </cell>
          <cell r="D1883">
            <v>6761104</v>
          </cell>
        </row>
        <row r="1884">
          <cell r="A1884" t="str">
            <v>A7288A</v>
          </cell>
          <cell r="B1884" t="str">
            <v>Ent Class 73GB 15K RPM FC HDD</v>
          </cell>
          <cell r="C1884" t="str">
            <v>1Y</v>
          </cell>
          <cell r="D1884">
            <v>8825899</v>
          </cell>
        </row>
        <row r="1885">
          <cell r="A1885" t="str">
            <v>A7289A</v>
          </cell>
          <cell r="B1885" t="str">
            <v>Ent Class 146GB 10K RPM FC HDD</v>
          </cell>
          <cell r="C1885" t="str">
            <v>1Y</v>
          </cell>
          <cell r="D1885">
            <v>13790192</v>
          </cell>
        </row>
        <row r="1886">
          <cell r="B1886" t="str">
            <v xml:space="preserve"> - VA74xx GIS Support(3yr 24x7)</v>
          </cell>
        </row>
        <row r="1887">
          <cell r="A1887" t="str">
            <v>HA110A3     8AF</v>
          </cell>
          <cell r="B1887" t="str">
            <v>VA 7400 Series w/ Dual Ctrl Support</v>
          </cell>
          <cell r="C1887" t="str">
            <v>R8</v>
          </cell>
          <cell r="D1887">
            <v>11337000</v>
          </cell>
        </row>
        <row r="1888">
          <cell r="A1888" t="str">
            <v>HA110A3     8AQ</v>
          </cell>
          <cell r="B1888" t="str">
            <v>HP SureStore VA Enclosure Support</v>
          </cell>
          <cell r="C1888" t="str">
            <v>R8</v>
          </cell>
          <cell r="D1888">
            <v>1043000</v>
          </cell>
        </row>
        <row r="1889">
          <cell r="A1889" t="str">
            <v>HA110A3     8A9</v>
          </cell>
          <cell r="B1889" t="str">
            <v>EntrprsClss146GB 10K RPM FC HD Support</v>
          </cell>
          <cell r="C1889" t="str">
            <v>R8</v>
          </cell>
          <cell r="D1889">
            <v>754000</v>
          </cell>
        </row>
        <row r="1890">
          <cell r="A1890" t="str">
            <v>HA110A3     8AN</v>
          </cell>
          <cell r="B1890" t="str">
            <v>EntClss36GB 10K/15K RPM FC HD Support</v>
          </cell>
          <cell r="C1890" t="str">
            <v>R8</v>
          </cell>
          <cell r="D1890">
            <v>232000</v>
          </cell>
        </row>
        <row r="1891">
          <cell r="A1891" t="str">
            <v>HA110A3     8AP</v>
          </cell>
          <cell r="B1891" t="str">
            <v>EntClss73GB 10K/15K RPM FC HD Support</v>
          </cell>
          <cell r="C1891" t="str">
            <v>R8</v>
          </cell>
          <cell r="D1891">
            <v>465000</v>
          </cell>
        </row>
        <row r="1892">
          <cell r="A1892" t="str">
            <v>HA114A1     5CP</v>
          </cell>
          <cell r="B1892" t="str">
            <v>VA74xx Disk Array Installation</v>
          </cell>
          <cell r="C1892" t="str">
            <v>R8</v>
          </cell>
          <cell r="D1892">
            <v>5726000</v>
          </cell>
        </row>
        <row r="1893">
          <cell r="A1893" t="str">
            <v>HA114A1     5CA</v>
          </cell>
          <cell r="B1893" t="str">
            <v>VA Enclosure Installation</v>
          </cell>
          <cell r="C1893" t="str">
            <v>R8</v>
          </cell>
          <cell r="D1893">
            <v>587000</v>
          </cell>
        </row>
        <row r="1894">
          <cell r="B1894" t="str">
            <v>* Virtual Array Family Upgrade Products</v>
          </cell>
        </row>
        <row r="1895">
          <cell r="A1895" t="str">
            <v>A6183A</v>
          </cell>
          <cell r="B1895" t="str">
            <v>Virtual Array Enclosure</v>
          </cell>
          <cell r="C1895" t="str">
            <v>1Y</v>
          </cell>
          <cell r="D1895">
            <v>8410743</v>
          </cell>
        </row>
        <row r="1896">
          <cell r="A1896" t="str">
            <v>A7293A</v>
          </cell>
          <cell r="B1896" t="str">
            <v>Virtual Array 7110 Controller</v>
          </cell>
          <cell r="C1896" t="str">
            <v>1Y</v>
          </cell>
          <cell r="D1896">
            <v>31057586</v>
          </cell>
        </row>
        <row r="1897">
          <cell r="A1897" t="str">
            <v>A6218A</v>
          </cell>
          <cell r="B1897" t="str">
            <v>Virtual Array 7410 Controller</v>
          </cell>
          <cell r="C1897" t="str">
            <v>1Y</v>
          </cell>
          <cell r="D1897">
            <v>53736279</v>
          </cell>
        </row>
        <row r="1898">
          <cell r="A1898" t="str">
            <v>A6186A</v>
          </cell>
          <cell r="B1898" t="str">
            <v>512MB Cache for Virtual Array Processor.</v>
          </cell>
          <cell r="C1898" t="str">
            <v>1Y</v>
          </cell>
          <cell r="D1898">
            <v>7576039</v>
          </cell>
        </row>
        <row r="1899">
          <cell r="A1899" t="str">
            <v>A6193A</v>
          </cell>
          <cell r="B1899" t="str">
            <v>Enterprise Class 36GB 15K RPM FC HDD.</v>
          </cell>
          <cell r="C1899" t="str">
            <v>1Y</v>
          </cell>
          <cell r="D1899">
            <v>2273471</v>
          </cell>
        </row>
        <row r="1900">
          <cell r="A1900" t="str">
            <v>A6194A</v>
          </cell>
          <cell r="B1900" t="str">
            <v>Ent Class 73GB 10K RPM FC HDD</v>
          </cell>
          <cell r="C1900" t="str">
            <v>1Y</v>
          </cell>
          <cell r="D1900">
            <v>6761104</v>
          </cell>
        </row>
        <row r="1901">
          <cell r="A1901" t="str">
            <v>A6250A</v>
          </cell>
          <cell r="B1901" t="str">
            <v>HP Disk System 2405 Field Rack</v>
          </cell>
          <cell r="C1901" t="str">
            <v>1Y</v>
          </cell>
          <cell r="D1901">
            <v>10892890</v>
          </cell>
        </row>
        <row r="1902">
          <cell r="B1902" t="str">
            <v xml:space="preserve"> - Cables &amp; Accessories</v>
          </cell>
        </row>
        <row r="1903">
          <cell r="A1903" t="str">
            <v xml:space="preserve"> </v>
          </cell>
          <cell r="B1903" t="str">
            <v xml:space="preserve"> - Rack kit Accessories</v>
          </cell>
        </row>
        <row r="1904">
          <cell r="A1904" t="str">
            <v>A6209A</v>
          </cell>
          <cell r="B1904" t="str">
            <v>System/E Rack Rail Acc Kit</v>
          </cell>
          <cell r="C1904" t="str">
            <v>1Y</v>
          </cell>
          <cell r="D1904">
            <v>208303</v>
          </cell>
        </row>
        <row r="1905">
          <cell r="A1905" t="str">
            <v>A6244A</v>
          </cell>
          <cell r="B1905" t="str">
            <v>Rackmount Hardware Kit.</v>
          </cell>
          <cell r="C1905" t="str">
            <v>1Y</v>
          </cell>
          <cell r="D1905">
            <v>208303</v>
          </cell>
        </row>
        <row r="1906">
          <cell r="B1906" t="str">
            <v xml:space="preserve"> - Enterprise Channel S/W Products</v>
          </cell>
        </row>
        <row r="1907">
          <cell r="A1907" t="str">
            <v>T1003A</v>
          </cell>
          <cell r="B1907" t="str">
            <v>Secure Manager VA 50 GB LTU and SW kit</v>
          </cell>
          <cell r="C1907" t="str">
            <v>LK</v>
          </cell>
          <cell r="D1907">
            <v>616143</v>
          </cell>
        </row>
        <row r="1908">
          <cell r="A1908" t="str">
            <v>T1004A</v>
          </cell>
          <cell r="B1908" t="str">
            <v>Secure Manager Virtual Array 500 GB LTU</v>
          </cell>
          <cell r="C1908" t="str">
            <v>LK</v>
          </cell>
          <cell r="D1908">
            <v>5554956</v>
          </cell>
        </row>
        <row r="1909">
          <cell r="A1909" t="str">
            <v>T1005A</v>
          </cell>
          <cell r="B1909" t="str">
            <v>Secure Manager Virtual Array 1 TB LTU</v>
          </cell>
          <cell r="C1909" t="str">
            <v>LK</v>
          </cell>
          <cell r="D1909">
            <v>8662253</v>
          </cell>
        </row>
        <row r="1910">
          <cell r="A1910" t="str">
            <v>T1006A</v>
          </cell>
          <cell r="B1910" t="str">
            <v>Secure Manager Virtual Array 5 TB LTU</v>
          </cell>
          <cell r="C1910" t="str">
            <v>LK</v>
          </cell>
          <cell r="D1910">
            <v>28992572</v>
          </cell>
        </row>
        <row r="1911">
          <cell r="A1911" t="str">
            <v>T1007A</v>
          </cell>
          <cell r="B1911" t="str">
            <v>Business Copy VA 50 GB LTU and SW kit</v>
          </cell>
          <cell r="C1911" t="str">
            <v>LK</v>
          </cell>
          <cell r="D1911">
            <v>1013859</v>
          </cell>
        </row>
        <row r="1912">
          <cell r="A1912" t="str">
            <v>T1008A</v>
          </cell>
          <cell r="B1912" t="str">
            <v>Business Copy Virtual Array 500 GB LTU</v>
          </cell>
          <cell r="C1912" t="str">
            <v>LK</v>
          </cell>
          <cell r="D1912">
            <v>12972841</v>
          </cell>
        </row>
        <row r="1913">
          <cell r="A1913" t="str">
            <v>T1009A</v>
          </cell>
          <cell r="B1913" t="str">
            <v>Business Copy Virtual Array 1 TB LTU</v>
          </cell>
          <cell r="C1913" t="str">
            <v>LK</v>
          </cell>
          <cell r="D1913">
            <v>20390725</v>
          </cell>
        </row>
        <row r="1914">
          <cell r="A1914" t="str">
            <v>T1010A</v>
          </cell>
          <cell r="B1914" t="str">
            <v>Business Copy Virtual Array 5 TB LTU</v>
          </cell>
          <cell r="C1914" t="str">
            <v>LK</v>
          </cell>
          <cell r="D1914">
            <v>55609971</v>
          </cell>
        </row>
        <row r="1915">
          <cell r="A1915" t="str">
            <v>T3549C</v>
          </cell>
          <cell r="B1915" t="str">
            <v>HP SP HP-UX v3.0F 1 LTU/CD</v>
          </cell>
          <cell r="C1915" t="str">
            <v>LK</v>
          </cell>
          <cell r="D1915">
            <v>14216647</v>
          </cell>
        </row>
        <row r="1916">
          <cell r="A1916" t="str">
            <v>T3550C</v>
          </cell>
          <cell r="B1916" t="str">
            <v>HP SP HP-UX v3.0F 5 LTU/CD</v>
          </cell>
          <cell r="C1916" t="str">
            <v>LK</v>
          </cell>
          <cell r="D1916">
            <v>63930960</v>
          </cell>
        </row>
        <row r="1917">
          <cell r="A1917" t="str">
            <v>T3551C</v>
          </cell>
          <cell r="B1917" t="str">
            <v>HP SP HP-UX v3.0F 10 LTU/CD</v>
          </cell>
          <cell r="C1917" t="str">
            <v>LK</v>
          </cell>
          <cell r="D1917">
            <v>114708125</v>
          </cell>
        </row>
        <row r="1918">
          <cell r="A1918" t="str">
            <v>T3552C</v>
          </cell>
          <cell r="B1918" t="str">
            <v>HP SP HP-UX v3.0F 25 LTU/CD</v>
          </cell>
          <cell r="C1918" t="str">
            <v>LK</v>
          </cell>
          <cell r="D1918">
            <v>258920388</v>
          </cell>
        </row>
        <row r="1919">
          <cell r="A1919" t="str">
            <v>T3553C</v>
          </cell>
          <cell r="B1919" t="str">
            <v>HP SP HP-UX v3.0F 50 LTU/CD</v>
          </cell>
          <cell r="C1919" t="str">
            <v>LK</v>
          </cell>
          <cell r="D1919">
            <v>466064690</v>
          </cell>
        </row>
        <row r="1920">
          <cell r="B1920" t="str">
            <v xml:space="preserve"> - VA Software Services</v>
          </cell>
        </row>
        <row r="1921">
          <cell r="A1921" t="str">
            <v>HA113A1     5DG</v>
          </cell>
          <cell r="B1921" t="str">
            <v>SecurePath 1 Host LTU Installation</v>
          </cell>
          <cell r="C1921" t="str">
            <v>R8</v>
          </cell>
          <cell r="D1921">
            <v>573000</v>
          </cell>
        </row>
        <row r="1922">
          <cell r="A1922" t="str">
            <v>HA113A1     5DH</v>
          </cell>
          <cell r="B1922" t="str">
            <v>SecurePath 5 Host LTU Installation</v>
          </cell>
          <cell r="C1922" t="str">
            <v>R8</v>
          </cell>
          <cell r="D1922">
            <v>2099000</v>
          </cell>
        </row>
        <row r="1923">
          <cell r="A1923" t="str">
            <v>HA113A1     5DK</v>
          </cell>
          <cell r="B1923" t="str">
            <v>SecurePath 10 Host LTU Installation</v>
          </cell>
          <cell r="C1923" t="str">
            <v>R8</v>
          </cell>
          <cell r="D1923">
            <v>3911000</v>
          </cell>
        </row>
        <row r="1924">
          <cell r="A1924" t="str">
            <v>HA113A1     5DL</v>
          </cell>
          <cell r="B1924" t="str">
            <v>SecurePath 25 Host LTU Installation</v>
          </cell>
          <cell r="C1924" t="str">
            <v>R8</v>
          </cell>
          <cell r="D1924">
            <v>9731000</v>
          </cell>
        </row>
        <row r="1925">
          <cell r="A1925" t="str">
            <v>HA113A1     5DM</v>
          </cell>
          <cell r="B1925" t="str">
            <v>SecurePath 50 Host LTU Installation</v>
          </cell>
          <cell r="C1925" t="str">
            <v>R8</v>
          </cell>
          <cell r="D1925">
            <v>19176000</v>
          </cell>
        </row>
        <row r="1926">
          <cell r="B1926" t="str">
            <v>** Enterprise Storage Connectivity - Switch</v>
          </cell>
        </row>
        <row r="1927">
          <cell r="B1927" t="str">
            <v>* FC Brocade Switch</v>
          </cell>
        </row>
        <row r="1928">
          <cell r="A1928" t="str">
            <v>AA979A</v>
          </cell>
          <cell r="B1928" t="str">
            <v>HP StorageWorks SAN switch 2/8V</v>
          </cell>
          <cell r="C1928" t="str">
            <v>1Y</v>
          </cell>
          <cell r="D1928">
            <v>22899451</v>
          </cell>
        </row>
        <row r="1929">
          <cell r="A1929" t="str">
            <v>AA978A</v>
          </cell>
          <cell r="B1929" t="str">
            <v>HP StorageWorks SAN switch 2/16V</v>
          </cell>
          <cell r="C1929" t="str">
            <v>1Y</v>
          </cell>
          <cell r="D1929">
            <v>57248627</v>
          </cell>
        </row>
        <row r="1930">
          <cell r="A1930" t="str">
            <v>A7537A</v>
          </cell>
          <cell r="B1930" t="str">
            <v>HP StorageWorks 4/32 Base SAN Switch</v>
          </cell>
          <cell r="C1930" t="str">
            <v>1Y</v>
          </cell>
          <cell r="D1930">
            <v>79232100</v>
          </cell>
        </row>
        <row r="1931">
          <cell r="A1931" t="str">
            <v>A7393A</v>
          </cell>
          <cell r="B1931" t="str">
            <v>HP StorageWorks 4/32 Full SAN Switch</v>
          </cell>
          <cell r="C1931" t="str">
            <v>1Y</v>
          </cell>
          <cell r="D1931">
            <v>158006210</v>
          </cell>
        </row>
        <row r="1932">
          <cell r="A1932" t="str">
            <v>AA981A</v>
          </cell>
          <cell r="B1932" t="str">
            <v>HP StorageWorks SAN Director 2/128</v>
          </cell>
          <cell r="C1932" t="str">
            <v>LL</v>
          </cell>
          <cell r="D1932">
            <v>567906379</v>
          </cell>
        </row>
        <row r="1933">
          <cell r="B1933" t="str">
            <v>* FC McData Switch</v>
          </cell>
        </row>
        <row r="1934">
          <cell r="A1934" t="str">
            <v>348406-B21</v>
          </cell>
          <cell r="B1934" t="str">
            <v>Edge Switch 2/12 ALL</v>
          </cell>
          <cell r="C1934" t="str">
            <v>1Y</v>
          </cell>
          <cell r="D1934">
            <v>26448866</v>
          </cell>
        </row>
        <row r="1935">
          <cell r="A1935" t="str">
            <v>316095-B21</v>
          </cell>
          <cell r="B1935" t="str">
            <v>HP StorageWorks Edge Switch 2/24</v>
          </cell>
          <cell r="C1935" t="str">
            <v>1Y</v>
          </cell>
          <cell r="D1935">
            <v>41951794</v>
          </cell>
        </row>
        <row r="1936">
          <cell r="B1936" t="str">
            <v xml:space="preserve"> - Upgrade Ports for McData Switch</v>
          </cell>
        </row>
        <row r="1937">
          <cell r="A1937" t="str">
            <v>348407-B21</v>
          </cell>
          <cell r="B1937" t="str">
            <v>Upg Kit, 4 Port 2/12 ALL</v>
          </cell>
          <cell r="C1937" t="str">
            <v>1Y</v>
          </cell>
          <cell r="D1937">
            <v>2743354</v>
          </cell>
        </row>
        <row r="1938">
          <cell r="A1938" t="str">
            <v>316096-B21</v>
          </cell>
          <cell r="B1938" t="str">
            <v>hp StorageWorks 8 port upg</v>
          </cell>
          <cell r="C1938" t="str">
            <v>1Y</v>
          </cell>
          <cell r="D1938">
            <v>32315705</v>
          </cell>
        </row>
        <row r="1939">
          <cell r="B1939" t="str">
            <v>* Interface Cables</v>
          </cell>
        </row>
        <row r="1940">
          <cell r="B1940" t="str">
            <v>* Adapter Cables</v>
          </cell>
        </row>
        <row r="1941">
          <cell r="B1941" t="str">
            <v>* GBIC</v>
          </cell>
        </row>
        <row r="1942">
          <cell r="A1942" t="str">
            <v>A6515A</v>
          </cell>
          <cell r="B1942" t="str">
            <v>HP 2Gb Short Wave Transceiver</v>
          </cell>
          <cell r="C1942" t="str">
            <v>1Y</v>
          </cell>
          <cell r="D1942">
            <v>1677453</v>
          </cell>
        </row>
        <row r="1943">
          <cell r="A1943" t="str">
            <v>A7446A</v>
          </cell>
          <cell r="B1943" t="str">
            <v>HP StrgWrks4gbSW SnglPK SFP Transcvr</v>
          </cell>
          <cell r="C1943" t="str">
            <v>1Y</v>
          </cell>
          <cell r="D1943">
            <v>911398</v>
          </cell>
        </row>
        <row r="1944">
          <cell r="A1944" t="str">
            <v>221470-B21</v>
          </cell>
          <cell r="B1944" t="str">
            <v>2Gb SFF-SW Trncvr Kit ALL</v>
          </cell>
          <cell r="C1944" t="str">
            <v>1Y</v>
          </cell>
          <cell r="D1944">
            <v>1677453</v>
          </cell>
        </row>
        <row r="1945">
          <cell r="A1945" t="str">
            <v>300835-B21</v>
          </cell>
          <cell r="B1945" t="str">
            <v>10Km LD Opti Tran  ALL</v>
          </cell>
          <cell r="C1945" t="str">
            <v>1Y</v>
          </cell>
          <cell r="D1945">
            <v>2743354</v>
          </cell>
        </row>
        <row r="1946">
          <cell r="A1946" t="str">
            <v>300836-B21</v>
          </cell>
          <cell r="B1946" t="str">
            <v>35Km ExtRch Opti Trankit ALL</v>
          </cell>
          <cell r="C1946" t="str">
            <v>1Y</v>
          </cell>
          <cell r="D1946">
            <v>7781233</v>
          </cell>
        </row>
        <row r="1947">
          <cell r="B1947" t="str">
            <v>* SAN Implementation SVC</v>
          </cell>
        </row>
        <row r="1948">
          <cell r="A1948" t="str">
            <v>HA124A1</v>
          </cell>
          <cell r="B1948" t="str">
            <v>HP Technical Installation Startup SVC</v>
          </cell>
          <cell r="C1948">
            <v>72</v>
          </cell>
        </row>
        <row r="1949">
          <cell r="A1949" t="str">
            <v>HA124A1     5B9</v>
          </cell>
          <cell r="B1949" t="str">
            <v>SAN Level 1 Tier 1 Implementation</v>
          </cell>
          <cell r="C1949" t="str">
            <v>R8</v>
          </cell>
          <cell r="D1949">
            <v>9136000</v>
          </cell>
        </row>
        <row r="1950">
          <cell r="A1950" t="str">
            <v>HA124A1     5C2</v>
          </cell>
          <cell r="B1950" t="str">
            <v>SAN Level 1 Tier 2 Implementation</v>
          </cell>
          <cell r="C1950" t="str">
            <v>R8</v>
          </cell>
          <cell r="D1950">
            <v>13704000</v>
          </cell>
        </row>
        <row r="1955">
          <cell r="B1955" t="str">
            <v>* DLT</v>
          </cell>
        </row>
        <row r="1956">
          <cell r="B1956" t="str">
            <v xml:space="preserve"> - HP SureStorage DLT VS Autoloader 1/8</v>
          </cell>
        </row>
        <row r="1957">
          <cell r="A1957" t="str">
            <v>C9264CB</v>
          </cell>
          <cell r="B1957" t="str">
            <v>HP StorageWorks 1/8 DLT VS 80 autoloader</v>
          </cell>
          <cell r="C1957" t="str">
            <v>3C</v>
          </cell>
          <cell r="D1957">
            <v>17172892</v>
          </cell>
        </row>
        <row r="1958">
          <cell r="A1958" t="str">
            <v>C9268R</v>
          </cell>
          <cell r="B1958" t="str">
            <v>HP 1/8 Tape Autoloader Rack Kit</v>
          </cell>
          <cell r="C1958" t="str">
            <v>3C</v>
          </cell>
          <cell r="D1958">
            <v>1143504</v>
          </cell>
        </row>
        <row r="1959">
          <cell r="A1959" t="str">
            <v>C5141F</v>
          </cell>
          <cell r="B1959" t="str">
            <v>HP DLT IV 40-80GB Data Cartridge</v>
          </cell>
          <cell r="C1959" t="str">
            <v>7A</v>
          </cell>
          <cell r="D1959">
            <v>47764</v>
          </cell>
        </row>
        <row r="1960">
          <cell r="A1960" t="str">
            <v>C5142A</v>
          </cell>
          <cell r="B1960" t="str">
            <v>HP DLT Cleaning Cartridge</v>
          </cell>
          <cell r="C1960" t="str">
            <v>7A</v>
          </cell>
          <cell r="D1960">
            <v>76400</v>
          </cell>
        </row>
        <row r="1961">
          <cell r="B1961" t="str">
            <v xml:space="preserve"> - Accessories</v>
          </cell>
        </row>
        <row r="1962">
          <cell r="A1962" t="str">
            <v>C5141F</v>
          </cell>
          <cell r="B1962" t="str">
            <v>HP DLT IV 40-80GB Data Cartridge</v>
          </cell>
          <cell r="C1962" t="str">
            <v>7A</v>
          </cell>
          <cell r="D1962">
            <v>47764</v>
          </cell>
        </row>
        <row r="1963">
          <cell r="A1963" t="str">
            <v>C5142A</v>
          </cell>
          <cell r="B1963" t="str">
            <v>HP DLT Cleaning Cartridge</v>
          </cell>
          <cell r="C1963" t="str">
            <v>7A</v>
          </cell>
          <cell r="D1963">
            <v>76400</v>
          </cell>
        </row>
        <row r="1964">
          <cell r="A1964" t="str">
            <v>C7998A</v>
          </cell>
          <cell r="B1964" t="str">
            <v>HP DLT VS Cleaning Cartridge</v>
          </cell>
          <cell r="C1964" t="str">
            <v>7A</v>
          </cell>
          <cell r="D1964">
            <v>91497</v>
          </cell>
        </row>
        <row r="1965">
          <cell r="A1965" t="str">
            <v>C7971A</v>
          </cell>
          <cell r="B1965" t="str">
            <v>HP Ultrium 1 200GB Data Cartridge</v>
          </cell>
          <cell r="C1965" t="str">
            <v>7A</v>
          </cell>
          <cell r="D1965">
            <v>42542</v>
          </cell>
        </row>
        <row r="1966">
          <cell r="A1966" t="str">
            <v>C7978A</v>
          </cell>
          <cell r="B1966" t="str">
            <v>HP Ultrium Universal Cleaning Cartridge</v>
          </cell>
          <cell r="C1966" t="str">
            <v>7A</v>
          </cell>
          <cell r="D1966">
            <v>87316</v>
          </cell>
        </row>
        <row r="1967">
          <cell r="A1967" t="str">
            <v xml:space="preserve"> </v>
          </cell>
          <cell r="B1967" t="str">
            <v xml:space="preserve"> - Cables</v>
          </cell>
        </row>
        <row r="1968">
          <cell r="B1968" t="str">
            <v>* Backup Devices</v>
          </cell>
        </row>
        <row r="1969">
          <cell r="A1969" t="str">
            <v xml:space="preserve"> </v>
          </cell>
          <cell r="B1969" t="str">
            <v xml:space="preserve"> - Tape Drive Cables</v>
          </cell>
        </row>
        <row r="1970">
          <cell r="A1970" t="str">
            <v xml:space="preserve"> </v>
          </cell>
          <cell r="B1970" t="str">
            <v xml:space="preserve"> - FC Bridge Cables</v>
          </cell>
        </row>
        <row r="1971">
          <cell r="B1971" t="str">
            <v>* Media</v>
          </cell>
        </row>
        <row r="1972">
          <cell r="A1972" t="str">
            <v>C5141F</v>
          </cell>
          <cell r="B1972" t="str">
            <v>HP DLT IV 40-80GB Data Cartridge</v>
          </cell>
          <cell r="C1972" t="str">
            <v>7A</v>
          </cell>
          <cell r="D1972">
            <v>47764</v>
          </cell>
        </row>
        <row r="1973">
          <cell r="A1973" t="str">
            <v>C5142A</v>
          </cell>
          <cell r="B1973" t="str">
            <v>HP DLT Cleaning Cartridge</v>
          </cell>
          <cell r="C1973" t="str">
            <v>7A</v>
          </cell>
          <cell r="D1973">
            <v>76400</v>
          </cell>
        </row>
        <row r="1974">
          <cell r="A1974" t="str">
            <v>C7971A</v>
          </cell>
          <cell r="B1974" t="str">
            <v>HP Ultrium 1 200GB Data Cartridge</v>
          </cell>
          <cell r="C1974" t="str">
            <v>7A</v>
          </cell>
          <cell r="D1974">
            <v>42542</v>
          </cell>
        </row>
        <row r="1975">
          <cell r="A1975" t="str">
            <v>C7978A</v>
          </cell>
          <cell r="B1975" t="str">
            <v>HP Ultrium Universal Cleaning Cartridge</v>
          </cell>
          <cell r="C1975" t="str">
            <v>7A</v>
          </cell>
          <cell r="D1975">
            <v>87316</v>
          </cell>
        </row>
        <row r="1976">
          <cell r="B1976" t="str">
            <v>&lt;&lt; Optical Juke Boxes &gt;&gt;</v>
          </cell>
        </row>
        <row r="1977">
          <cell r="B1977" t="str">
            <v>* 14x (9.1GB Magneto-Optical Disk Drives)</v>
          </cell>
        </row>
        <row r="1978">
          <cell r="A1978" t="str">
            <v>C1118M</v>
          </cell>
          <cell r="B1978" t="str">
            <v>HP StorageWorks Optical 220mx 1 drive</v>
          </cell>
          <cell r="C1978" t="str">
            <v>3C</v>
          </cell>
          <cell r="D1978">
            <v>28942496</v>
          </cell>
        </row>
        <row r="1979">
          <cell r="A1979" t="str">
            <v>C1119M</v>
          </cell>
          <cell r="B1979" t="str">
            <v>HP StorageWorks Optical 220mx 2 drive</v>
          </cell>
          <cell r="C1979" t="str">
            <v>3C</v>
          </cell>
          <cell r="D1979">
            <v>40173787</v>
          </cell>
        </row>
        <row r="1980">
          <cell r="A1980" t="str">
            <v>C1150M</v>
          </cell>
          <cell r="B1980" t="str">
            <v>HP StorageWorks Optical 300mx</v>
          </cell>
          <cell r="C1980" t="str">
            <v>3C</v>
          </cell>
          <cell r="D1980">
            <v>64162542</v>
          </cell>
        </row>
        <row r="1981">
          <cell r="A1981" t="str">
            <v>C1160M</v>
          </cell>
          <cell r="B1981" t="str">
            <v>HP StorageWorks Optical 600mx</v>
          </cell>
          <cell r="C1981" t="str">
            <v>3C</v>
          </cell>
          <cell r="D1981">
            <v>104762140</v>
          </cell>
        </row>
        <row r="1982">
          <cell r="A1982" t="str">
            <v>C1170M</v>
          </cell>
          <cell r="B1982" t="str">
            <v>HP StorageWorks Optical 700mx</v>
          </cell>
          <cell r="C1982" t="str">
            <v>3C</v>
          </cell>
          <cell r="D1982">
            <v>76624889</v>
          </cell>
        </row>
        <row r="1983">
          <cell r="A1983" t="str">
            <v>C1104M</v>
          </cell>
          <cell r="B1983" t="str">
            <v>HP StorageWorks Optical 1200mx 4 drive</v>
          </cell>
          <cell r="C1983" t="str">
            <v>3C</v>
          </cell>
          <cell r="D1983">
            <v>171289829</v>
          </cell>
        </row>
        <row r="1984">
          <cell r="A1984" t="str">
            <v>C1105M</v>
          </cell>
          <cell r="B1984" t="str">
            <v>HP StorageWorks Optical 1200mx 6 drive</v>
          </cell>
          <cell r="C1984" t="str">
            <v>3C</v>
          </cell>
          <cell r="D1984">
            <v>186172133</v>
          </cell>
        </row>
        <row r="1985">
          <cell r="A1985" t="str">
            <v>C1107M</v>
          </cell>
          <cell r="B1985" t="str">
            <v>HP StorageWorks Optical 2200mx 6 drive</v>
          </cell>
          <cell r="C1985" t="str">
            <v>3C</v>
          </cell>
          <cell r="D1985">
            <v>293847494</v>
          </cell>
        </row>
        <row r="1986">
          <cell r="A1986" t="str">
            <v>C1110M</v>
          </cell>
          <cell r="B1986" t="str">
            <v>HP StorageWorks Optical 2200mx 10 drive</v>
          </cell>
          <cell r="C1986" t="str">
            <v>3C</v>
          </cell>
          <cell r="D1986">
            <v>336555067</v>
          </cell>
        </row>
        <row r="1987">
          <cell r="A1987" t="str">
            <v>C1111M</v>
          </cell>
          <cell r="B1987" t="str">
            <v>HP StorageWorks Optical 2200mx 4 drive</v>
          </cell>
          <cell r="C1987" t="str">
            <v>3C</v>
          </cell>
          <cell r="D1987">
            <v>272519003</v>
          </cell>
        </row>
        <row r="1988">
          <cell r="A1988" t="str">
            <v>C1114M</v>
          </cell>
          <cell r="B1988" t="str">
            <v>HP StorageWorks Optical 9100mx Subsystem</v>
          </cell>
          <cell r="C1988" t="str">
            <v>3C</v>
          </cell>
          <cell r="D1988">
            <v>13318186</v>
          </cell>
        </row>
        <row r="1989">
          <cell r="A1989" t="str">
            <v>C1118M</v>
          </cell>
          <cell r="B1989" t="str">
            <v>HP StorageWorks Optical 220mx 1 drive</v>
          </cell>
          <cell r="C1989" t="str">
            <v>3C</v>
          </cell>
          <cell r="D1989">
            <v>28942496</v>
          </cell>
        </row>
        <row r="1990">
          <cell r="A1990" t="str">
            <v>C1119M</v>
          </cell>
          <cell r="B1990" t="str">
            <v>HP StorageWorks Optical 220mx 2 drive</v>
          </cell>
          <cell r="C1990" t="str">
            <v>3C</v>
          </cell>
          <cell r="D1990">
            <v>40173787</v>
          </cell>
        </row>
        <row r="1991">
          <cell r="B1991" t="str">
            <v xml:space="preserve"> - Upgrade Kits : 9.0GB Jukeboxes</v>
          </cell>
        </row>
        <row r="1992">
          <cell r="A1992" t="str">
            <v>C5130M</v>
          </cell>
          <cell r="B1992" t="str">
            <v>HP 1 Drive Kit for 24 Slot Jukebox</v>
          </cell>
          <cell r="C1992" t="str">
            <v>3C</v>
          </cell>
          <cell r="D1992">
            <v>14625130</v>
          </cell>
        </row>
        <row r="1993">
          <cell r="A1993" t="str">
            <v>C1155M</v>
          </cell>
          <cell r="B1993" t="str">
            <v>HP Upgrade Kit for Model 300mx</v>
          </cell>
          <cell r="C1993" t="str">
            <v>3C</v>
          </cell>
          <cell r="D1993">
            <v>40957954</v>
          </cell>
        </row>
        <row r="1994">
          <cell r="A1994" t="str">
            <v>C1154M</v>
          </cell>
          <cell r="B1994" t="str">
            <v>HP 2 Drive Upgrade for 1200mx &amp; 2200mx</v>
          </cell>
          <cell r="C1994" t="str">
            <v>3C</v>
          </cell>
          <cell r="D1994">
            <v>29254476</v>
          </cell>
        </row>
        <row r="1995">
          <cell r="A1995" t="str">
            <v>C1159M</v>
          </cell>
          <cell r="B1995" t="str">
            <v>HP Capacity Upgrade Kit for Model 1200mx</v>
          </cell>
          <cell r="C1995" t="str">
            <v>3C</v>
          </cell>
          <cell r="D1995">
            <v>107797624</v>
          </cell>
        </row>
        <row r="1996">
          <cell r="A1996" t="str">
            <v>C1158M</v>
          </cell>
          <cell r="B1996" t="str">
            <v>HP 4 Drive Upgrade for 6 Dr Model 2200mx</v>
          </cell>
          <cell r="C1996" t="str">
            <v>3C</v>
          </cell>
          <cell r="D1996">
            <v>55646323</v>
          </cell>
        </row>
        <row r="1997">
          <cell r="B1997" t="str">
            <v xml:space="preserve"> - Optical Jukebox Conversion Kits 8*to 14x</v>
          </cell>
        </row>
        <row r="1998">
          <cell r="A1998" t="str">
            <v>C5130M</v>
          </cell>
          <cell r="B1998" t="str">
            <v>HP 1 Drive Kit for 24 Slot Jukebox</v>
          </cell>
          <cell r="C1998" t="str">
            <v>3C</v>
          </cell>
          <cell r="D1998">
            <v>14625130</v>
          </cell>
        </row>
        <row r="1999">
          <cell r="A1999" t="str">
            <v>C5131M</v>
          </cell>
          <cell r="B1999" t="str">
            <v>HP 80fx and 160ex 2 Drive Conversion Kit</v>
          </cell>
          <cell r="C1999" t="str">
            <v>3C</v>
          </cell>
          <cell r="D1999">
            <v>29254476</v>
          </cell>
        </row>
        <row r="2000">
          <cell r="A2000" t="str">
            <v>C5132M</v>
          </cell>
          <cell r="B2000" t="str">
            <v>HP Drive Conversion Kit for Model 160fx</v>
          </cell>
          <cell r="C2000" t="str">
            <v>3C</v>
          </cell>
          <cell r="D2000">
            <v>55646323</v>
          </cell>
        </row>
        <row r="2001">
          <cell r="A2001" t="str">
            <v>C5133M</v>
          </cell>
          <cell r="B2001" t="str">
            <v>HP Drive Conversion Kit for Model 200fx</v>
          </cell>
          <cell r="C2001" t="str">
            <v>3C</v>
          </cell>
          <cell r="D2001">
            <v>29254476</v>
          </cell>
        </row>
        <row r="2002">
          <cell r="A2002" t="str">
            <v>C5138M</v>
          </cell>
          <cell r="B2002" t="str">
            <v>HP 4 Dr Conversion Kit for 330fx &amp; 600ex</v>
          </cell>
          <cell r="C2002" t="str">
            <v>3C</v>
          </cell>
          <cell r="D2002">
            <v>55646323</v>
          </cell>
        </row>
        <row r="2003">
          <cell r="A2003" t="str">
            <v>C5139M</v>
          </cell>
          <cell r="B2003" t="str">
            <v>HP 4 Dr Conversion Kit for Model 600fx</v>
          </cell>
          <cell r="C2003" t="str">
            <v>3C</v>
          </cell>
          <cell r="D2003">
            <v>55646323</v>
          </cell>
        </row>
        <row r="2004">
          <cell r="A2004" t="str">
            <v>C5187M</v>
          </cell>
          <cell r="B2004" t="str">
            <v>HP 4 Dr Conversion Kit for Model 320ex</v>
          </cell>
          <cell r="C2004" t="str">
            <v>3C</v>
          </cell>
          <cell r="D2004">
            <v>55646323</v>
          </cell>
        </row>
        <row r="2005">
          <cell r="A2005" t="str">
            <v>C5188M</v>
          </cell>
          <cell r="B2005" t="str">
            <v>HP Dr Conversion Kit for Model 400ex</v>
          </cell>
          <cell r="C2005" t="str">
            <v>3C</v>
          </cell>
          <cell r="D2005">
            <v>29254476</v>
          </cell>
        </row>
        <row r="2006">
          <cell r="A2006" t="str">
            <v>C5189M</v>
          </cell>
          <cell r="B2006" t="str">
            <v>HP 4 Dr Conversion Kit for Model 1200ex</v>
          </cell>
          <cell r="C2006" t="str">
            <v>3C</v>
          </cell>
          <cell r="D2006">
            <v>55646323</v>
          </cell>
        </row>
        <row r="2007">
          <cell r="B2007" t="str">
            <v>* UDO JukeBox (30GB Disk Drives)</v>
          </cell>
        </row>
        <row r="2008">
          <cell r="A2008" t="str">
            <v>AA962A</v>
          </cell>
          <cell r="B2008" t="str">
            <v>HP StorageWorks Optical 700ux 1 Drive</v>
          </cell>
          <cell r="C2008" t="str">
            <v>3C</v>
          </cell>
          <cell r="D2008">
            <v>31969995</v>
          </cell>
        </row>
        <row r="2009">
          <cell r="A2009" t="str">
            <v>AA963A</v>
          </cell>
          <cell r="B2009" t="str">
            <v>HP StorageWorks Optical 700ux 2 Drive</v>
          </cell>
          <cell r="C2009" t="str">
            <v>3C</v>
          </cell>
          <cell r="D2009">
            <v>44256895</v>
          </cell>
        </row>
        <row r="2010">
          <cell r="A2010" t="str">
            <v>AA964A</v>
          </cell>
          <cell r="B2010" t="str">
            <v>HP StorageWorks Optical 1100ux 2 Drive</v>
          </cell>
          <cell r="C2010" t="str">
            <v>3C</v>
          </cell>
          <cell r="D2010">
            <v>61654986</v>
          </cell>
        </row>
        <row r="2011">
          <cell r="A2011" t="str">
            <v>AA965A</v>
          </cell>
          <cell r="B2011" t="str">
            <v>HP StorageWorks Optical 1000ux, 2 drives</v>
          </cell>
          <cell r="C2011" t="str">
            <v>3C</v>
          </cell>
          <cell r="D2011">
            <v>63238453</v>
          </cell>
        </row>
        <row r="2012">
          <cell r="A2012" t="str">
            <v>AA966A</v>
          </cell>
          <cell r="B2012" t="str">
            <v>HP StorageWorks Optical 1900ux, 4 drives</v>
          </cell>
          <cell r="C2012" t="str">
            <v>3C</v>
          </cell>
          <cell r="D2012">
            <v>103286133</v>
          </cell>
        </row>
        <row r="2013">
          <cell r="A2013" t="str">
            <v>AA967A</v>
          </cell>
          <cell r="B2013" t="str">
            <v>HP StorageWorks Optical  2300ux, 2 drive</v>
          </cell>
          <cell r="C2013" t="str">
            <v>3C</v>
          </cell>
          <cell r="D2013">
            <v>75565442</v>
          </cell>
        </row>
        <row r="2014">
          <cell r="A2014" t="str">
            <v>AA968A</v>
          </cell>
          <cell r="B2014" t="str">
            <v>HP StorageWorks Optical 1900ux, mixed dr</v>
          </cell>
          <cell r="C2014" t="str">
            <v>3C</v>
          </cell>
          <cell r="D2014">
            <v>103286133</v>
          </cell>
        </row>
        <row r="2015">
          <cell r="A2015" t="str">
            <v>AA969A</v>
          </cell>
          <cell r="B2015" t="str">
            <v>HP StorageWorks Optical  3800ux, 4 drive</v>
          </cell>
          <cell r="C2015" t="str">
            <v>3C</v>
          </cell>
          <cell r="D2015">
            <v>173519902</v>
          </cell>
        </row>
        <row r="2016">
          <cell r="A2016" t="str">
            <v>AA970A</v>
          </cell>
          <cell r="B2016" t="str">
            <v>HP StorageWorks Optical 3800ux, 6 drives</v>
          </cell>
          <cell r="C2016" t="str">
            <v>3C</v>
          </cell>
          <cell r="D2016">
            <v>200859759</v>
          </cell>
        </row>
        <row r="2017">
          <cell r="A2017" t="str">
            <v>AA971A</v>
          </cell>
          <cell r="B2017" t="str">
            <v>HP StorageWorks Optical 7100ux, 6 drives</v>
          </cell>
          <cell r="C2017" t="str">
            <v>3C</v>
          </cell>
          <cell r="D2017">
            <v>304827384</v>
          </cell>
        </row>
        <row r="2018">
          <cell r="A2018" t="str">
            <v>AA972A</v>
          </cell>
          <cell r="B2018" t="str">
            <v>HP StorageWorks Optical 7100ux, 10 drive</v>
          </cell>
          <cell r="C2018" t="str">
            <v>3C</v>
          </cell>
          <cell r="D2018">
            <v>359507099</v>
          </cell>
        </row>
        <row r="2019">
          <cell r="A2019" t="str">
            <v>AA973A</v>
          </cell>
          <cell r="B2019" t="str">
            <v>HP StorageWorks Optical 7100ux, 4 drives</v>
          </cell>
          <cell r="C2019" t="str">
            <v>3C</v>
          </cell>
          <cell r="D2019">
            <v>277487527</v>
          </cell>
        </row>
        <row r="2020">
          <cell r="A2020" t="str">
            <v>AA974A</v>
          </cell>
          <cell r="B2020" t="str">
            <v>HP StorageWorks Optical 7100ux, mixed dr</v>
          </cell>
          <cell r="C2020" t="str">
            <v>3C</v>
          </cell>
          <cell r="D2020">
            <v>359507099</v>
          </cell>
        </row>
        <row r="2021">
          <cell r="B2021" t="str">
            <v>- UDO Router(FC Type)</v>
          </cell>
        </row>
        <row r="2022">
          <cell r="A2022" t="str">
            <v>280823-B21</v>
          </cell>
          <cell r="B2022" t="str">
            <v>NSR 1x2 LVD SCSI Serverless</v>
          </cell>
          <cell r="C2022" t="str">
            <v>3C</v>
          </cell>
          <cell r="D2022">
            <v>37573085</v>
          </cell>
        </row>
        <row r="2023">
          <cell r="B2023" t="str">
            <v>- UDO Cable (SCSI &amp; FC)</v>
          </cell>
        </row>
        <row r="2024">
          <cell r="A2024" t="str">
            <v>341177-B21</v>
          </cell>
          <cell r="B2024" t="str">
            <v>Cable Offset 12ft Ext VHDCI/WIDE</v>
          </cell>
          <cell r="C2024" t="str">
            <v>1Y</v>
          </cell>
          <cell r="D2024">
            <v>519494</v>
          </cell>
        </row>
        <row r="2025">
          <cell r="B2025" t="str">
            <v>* Optical Disk</v>
          </cell>
        </row>
        <row r="2026">
          <cell r="B2026" t="str">
            <v xml:space="preserve"> - 14x Optical Disks : Single Disks</v>
          </cell>
        </row>
        <row r="2027">
          <cell r="A2027" t="str">
            <v>C7983A</v>
          </cell>
          <cell r="B2027" t="str">
            <v>HP 9.1GB 4096bps 14X RW Optical Disk</v>
          </cell>
          <cell r="C2027" t="str">
            <v>7A</v>
          </cell>
          <cell r="D2027">
            <v>87636</v>
          </cell>
        </row>
        <row r="2028">
          <cell r="A2028" t="str">
            <v>C7984A</v>
          </cell>
          <cell r="B2028" t="str">
            <v>HP 9.1GB 4096 14X WORM Optical Disk</v>
          </cell>
          <cell r="C2028" t="str">
            <v>7A</v>
          </cell>
          <cell r="D2028">
            <v>87636</v>
          </cell>
        </row>
        <row r="2029">
          <cell r="A2029" t="str">
            <v>C7986A</v>
          </cell>
          <cell r="B2029" t="str">
            <v>HP 8.6GB 2048bps 14X WORM Optical Disk</v>
          </cell>
          <cell r="C2029" t="str">
            <v>7A</v>
          </cell>
          <cell r="D2029">
            <v>87636</v>
          </cell>
        </row>
        <row r="2030">
          <cell r="B2030" t="str">
            <v xml:space="preserve"> - 8x Optical Disks : Single Disks</v>
          </cell>
        </row>
        <row r="2031">
          <cell r="A2031" t="str">
            <v>88147J</v>
          </cell>
          <cell r="B2031" t="str">
            <v>HP 5.2GB 2048bps 8X RW Optical Disk</v>
          </cell>
          <cell r="C2031" t="str">
            <v>7A</v>
          </cell>
          <cell r="D2031">
            <v>65147</v>
          </cell>
        </row>
        <row r="2032">
          <cell r="A2032" t="str">
            <v>88146J</v>
          </cell>
          <cell r="B2032" t="str">
            <v>HP 5.2GB 2048bps 8X WORM Optical Disk</v>
          </cell>
          <cell r="C2032" t="str">
            <v>7A</v>
          </cell>
          <cell r="D2032">
            <v>65147</v>
          </cell>
        </row>
        <row r="2033">
          <cell r="B2033" t="str">
            <v xml:space="preserve"> - UDO Optical Disks</v>
          </cell>
        </row>
        <row r="2034">
          <cell r="A2034" t="str">
            <v>Q2030A</v>
          </cell>
          <cell r="B2034" t="str">
            <v>HP UDO 30GB WORM Optical Disk</v>
          </cell>
          <cell r="C2034" t="str">
            <v>7A</v>
          </cell>
          <cell r="D2034">
            <v>66721</v>
          </cell>
        </row>
        <row r="2035">
          <cell r="A2035" t="str">
            <v>Q2031A</v>
          </cell>
          <cell r="B2035" t="str">
            <v>HP UDO 30GB RW Optical Disk</v>
          </cell>
          <cell r="C2035" t="str">
            <v>7A</v>
          </cell>
          <cell r="D2035">
            <v>83624</v>
          </cell>
        </row>
        <row r="2036">
          <cell r="B2036" t="str">
            <v>* Autoloder 1/8</v>
          </cell>
        </row>
        <row r="2037">
          <cell r="A2037" t="str">
            <v>C9572CB</v>
          </cell>
          <cell r="B2037" t="str">
            <v>HP StorageWorks 1/8 Ultrium 230 autoldr</v>
          </cell>
          <cell r="C2037" t="str">
            <v>3C</v>
          </cell>
          <cell r="D2037">
            <v>29471916</v>
          </cell>
        </row>
        <row r="2038">
          <cell r="A2038" t="str">
            <v>C9268R</v>
          </cell>
          <cell r="B2038" t="str">
            <v>HP 1/8 Tape Autoloader Rack Kit</v>
          </cell>
          <cell r="C2038" t="str">
            <v>3C</v>
          </cell>
          <cell r="D2038">
            <v>1143504</v>
          </cell>
        </row>
        <row r="2039">
          <cell r="B2039" t="str">
            <v xml:space="preserve">  - Autoloder 1/8 Support &amp; Installation</v>
          </cell>
        </row>
        <row r="2040">
          <cell r="A2040" t="str">
            <v>HA110A3</v>
          </cell>
          <cell r="B2040" t="str">
            <v>HP 3y Support Plus 24 SVC</v>
          </cell>
          <cell r="C2040">
            <v>72</v>
          </cell>
        </row>
        <row r="2041">
          <cell r="A2041" t="str">
            <v>HA110A3     454</v>
          </cell>
          <cell r="B2041" t="str">
            <v>DLT1/1.5 Autoloader/FC Bridge Support</v>
          </cell>
          <cell r="C2041" t="str">
            <v>R8</v>
          </cell>
          <cell r="D2041">
            <v>6844000</v>
          </cell>
        </row>
        <row r="2042">
          <cell r="A2042" t="str">
            <v>HA113A1</v>
          </cell>
          <cell r="B2042" t="str">
            <v>HP Installation Service</v>
          </cell>
          <cell r="C2042">
            <v>72</v>
          </cell>
        </row>
        <row r="2043">
          <cell r="A2043" t="str">
            <v>HA113A1     591</v>
          </cell>
          <cell r="B2043" t="str">
            <v>Autoloader, AIT Library Installation</v>
          </cell>
          <cell r="C2043" t="str">
            <v>R8</v>
          </cell>
          <cell r="D2043">
            <v>563000</v>
          </cell>
        </row>
        <row r="2044">
          <cell r="B2044" t="str">
            <v>* Autoloder 1/16</v>
          </cell>
        </row>
        <row r="2045">
          <cell r="A2045" t="str">
            <v>330821-B21</v>
          </cell>
          <cell r="B2045" t="str">
            <v>HP SSL1016 Ultrium 460 tape autoloader</v>
          </cell>
          <cell r="C2045" t="str">
            <v>3C</v>
          </cell>
          <cell r="D2045">
            <v>54354568</v>
          </cell>
        </row>
        <row r="2046">
          <cell r="A2046" t="str">
            <v>341176-B21</v>
          </cell>
          <cell r="B2046" t="str">
            <v>Cable Offset 6ft Ext VHDCI/WIDE</v>
          </cell>
          <cell r="C2046" t="str">
            <v>1Y</v>
          </cell>
          <cell r="D2046">
            <v>344315</v>
          </cell>
        </row>
        <row r="2047">
          <cell r="B2047" t="str">
            <v xml:space="preserve">  - Autoloder 1/8 Support &amp; Installation</v>
          </cell>
        </row>
        <row r="2048">
          <cell r="A2048" t="str">
            <v>HA110A3</v>
          </cell>
          <cell r="B2048" t="str">
            <v>HP 3y Support Plus 24 SVC</v>
          </cell>
          <cell r="C2048">
            <v>72</v>
          </cell>
        </row>
        <row r="2049">
          <cell r="A2049" t="str">
            <v>HA110A3     6DH</v>
          </cell>
          <cell r="B2049" t="str">
            <v>Autoloaders High Support</v>
          </cell>
          <cell r="C2049" t="str">
            <v>R8</v>
          </cell>
          <cell r="D2049">
            <v>5102000</v>
          </cell>
        </row>
        <row r="2050">
          <cell r="A2050" t="str">
            <v>HA113A1</v>
          </cell>
          <cell r="B2050" t="str">
            <v>HP Installation Service</v>
          </cell>
          <cell r="C2050">
            <v>72</v>
          </cell>
        </row>
        <row r="2051">
          <cell r="A2051" t="str">
            <v>HA113A1     590</v>
          </cell>
          <cell r="B2051" t="str">
            <v>SureStore Autoloader SA Installation</v>
          </cell>
          <cell r="C2051" t="str">
            <v>R8</v>
          </cell>
          <cell r="D2051">
            <v>563000</v>
          </cell>
        </row>
        <row r="2052">
          <cell r="B2052" t="str">
            <v>* Backup S/W</v>
          </cell>
        </row>
        <row r="2053">
          <cell r="B2053" t="str">
            <v>* On-site Suppport</v>
          </cell>
        </row>
        <row r="2054">
          <cell r="B2054" t="str">
            <v>* OmniBack IV</v>
          </cell>
        </row>
        <row r="2055">
          <cell r="B2055" t="str">
            <v xml:space="preserve"> - Base Products HP-UX &amp; NT/WIN</v>
          </cell>
        </row>
        <row r="2056">
          <cell r="A2056" t="str">
            <v>B6951AA</v>
          </cell>
          <cell r="B2056" t="str">
            <v>OV Data Protector Cell Manager HP-UX LTU</v>
          </cell>
          <cell r="C2056" t="str">
            <v>LH</v>
          </cell>
          <cell r="D2056">
            <v>29028505</v>
          </cell>
        </row>
        <row r="2057">
          <cell r="A2057" t="str">
            <v>OMNIB4</v>
          </cell>
          <cell r="B2057" t="str">
            <v>Eng SVC for Cell Mgr Single Driver HPUX</v>
          </cell>
          <cell r="C2057" t="str">
            <v>R8</v>
          </cell>
          <cell r="D2057">
            <v>4000000</v>
          </cell>
        </row>
        <row r="2058">
          <cell r="A2058" t="str">
            <v>B6961AA</v>
          </cell>
          <cell r="B2058" t="str">
            <v>OV Data Protector Cell Manag Win. LTU CD</v>
          </cell>
          <cell r="C2058" t="str">
            <v>LH</v>
          </cell>
          <cell r="D2058">
            <v>6195069</v>
          </cell>
        </row>
        <row r="2059">
          <cell r="A2059" t="str">
            <v>OMNIB13</v>
          </cell>
          <cell r="B2059" t="str">
            <v>Eng SVC for Cell Mgr Single Driver NT</v>
          </cell>
          <cell r="C2059" t="str">
            <v>R8</v>
          </cell>
          <cell r="D2059">
            <v>2000000</v>
          </cell>
        </row>
        <row r="2060">
          <cell r="B2060" t="str">
            <v xml:space="preserve"> - Drive Extensions UNIX &amp; NT/WIN</v>
          </cell>
        </row>
        <row r="2061">
          <cell r="A2061" t="str">
            <v>B6953AA</v>
          </cell>
          <cell r="B2061" t="str">
            <v>OV Data Protector one Drive UNIX etc LTU</v>
          </cell>
          <cell r="C2061" t="str">
            <v>LH</v>
          </cell>
          <cell r="D2061">
            <v>25396055</v>
          </cell>
        </row>
        <row r="2062">
          <cell r="A2062" t="str">
            <v>OMNIB6</v>
          </cell>
          <cell r="B2062" t="str">
            <v>Eng SVC for Single Driver for UNIX</v>
          </cell>
          <cell r="C2062" t="str">
            <v>R8</v>
          </cell>
          <cell r="D2062">
            <v>4000000</v>
          </cell>
        </row>
        <row r="2063">
          <cell r="A2063" t="str">
            <v>B6963AA</v>
          </cell>
          <cell r="B2063" t="str">
            <v>OV Data Protector Drive Windows etc LTU</v>
          </cell>
          <cell r="C2063" t="str">
            <v>LH</v>
          </cell>
          <cell r="D2063">
            <v>4403725</v>
          </cell>
        </row>
        <row r="2064">
          <cell r="A2064" t="str">
            <v>OMNIB15</v>
          </cell>
          <cell r="B2064" t="str">
            <v>Eng SVC for Single Driver for NT</v>
          </cell>
          <cell r="C2064" t="str">
            <v>R8</v>
          </cell>
          <cell r="D2064">
            <v>2000000</v>
          </cell>
        </row>
        <row r="2065">
          <cell r="B2065" t="str">
            <v xml:space="preserve"> - Functional Educations UNIX &amp; NT/WIN</v>
          </cell>
        </row>
        <row r="2066">
          <cell r="A2066" t="str">
            <v>B6955BA</v>
          </cell>
          <cell r="B2066" t="str">
            <v>OV Data Protector On-line ext. UNIX LTU</v>
          </cell>
          <cell r="C2066" t="str">
            <v>LH</v>
          </cell>
          <cell r="D2066">
            <v>35764710</v>
          </cell>
        </row>
        <row r="2067">
          <cell r="A2067" t="str">
            <v>OMNIB8</v>
          </cell>
          <cell r="B2067" t="str">
            <v>Eng SVC for Online Backup for UNIX</v>
          </cell>
          <cell r="C2067" t="str">
            <v>R8</v>
          </cell>
          <cell r="D2067">
            <v>3000000</v>
          </cell>
        </row>
        <row r="2068">
          <cell r="A2068" t="str">
            <v>B6965BA</v>
          </cell>
          <cell r="B2068" t="str">
            <v>OV Data Protector On-line ext Win, LTU</v>
          </cell>
          <cell r="C2068" t="str">
            <v>LH</v>
          </cell>
          <cell r="D2068">
            <v>6195069</v>
          </cell>
        </row>
        <row r="2069">
          <cell r="A2069" t="str">
            <v>OMNIB17</v>
          </cell>
          <cell r="B2069" t="str">
            <v>Eng SVC of OBII Backup for NT</v>
          </cell>
          <cell r="C2069" t="str">
            <v>R8</v>
          </cell>
          <cell r="D2069">
            <v>2000000</v>
          </cell>
        </row>
        <row r="2070">
          <cell r="A2070" t="str">
            <v>B6956AA</v>
          </cell>
          <cell r="B2070" t="str">
            <v>OV Data Protector MoM UNIX LTU</v>
          </cell>
          <cell r="C2070" t="str">
            <v>LH</v>
          </cell>
          <cell r="D2070">
            <v>25396055</v>
          </cell>
        </row>
        <row r="2071">
          <cell r="A2071" t="str">
            <v>OMNIB9</v>
          </cell>
          <cell r="B2071" t="str">
            <v>Eng SVC for Mgr of Mgr on HPUX</v>
          </cell>
          <cell r="C2071" t="str">
            <v>R8</v>
          </cell>
          <cell r="D2071">
            <v>4000000</v>
          </cell>
        </row>
        <row r="2072">
          <cell r="A2072" t="str">
            <v>B6957BA</v>
          </cell>
          <cell r="B2072" t="str">
            <v>OV Data Protector 61-250 library LTU</v>
          </cell>
          <cell r="C2072" t="str">
            <v>LH</v>
          </cell>
          <cell r="D2072">
            <v>48204610</v>
          </cell>
        </row>
        <row r="2073">
          <cell r="A2073" t="str">
            <v>OMNIB10</v>
          </cell>
          <cell r="B2073" t="str">
            <v>Eng SVC for 61-250 Slots UX LTU</v>
          </cell>
          <cell r="C2073" t="str">
            <v>R8</v>
          </cell>
          <cell r="D2073">
            <v>3000000</v>
          </cell>
        </row>
        <row r="2074">
          <cell r="A2074" t="str">
            <v>B6958BA</v>
          </cell>
          <cell r="B2074" t="str">
            <v>OV Data Protector unlimited libr. LTU</v>
          </cell>
          <cell r="C2074" t="str">
            <v>LH</v>
          </cell>
          <cell r="D2074">
            <v>99519194</v>
          </cell>
        </row>
        <row r="2075">
          <cell r="A2075" t="str">
            <v>OMNIB11</v>
          </cell>
          <cell r="B2075" t="str">
            <v>Eng SVC for Unlimited Slots UX LTU</v>
          </cell>
          <cell r="C2075" t="str">
            <v>R8</v>
          </cell>
          <cell r="D2075">
            <v>8000000</v>
          </cell>
        </row>
        <row r="2076">
          <cell r="A2076" t="str">
            <v>B6959CA</v>
          </cell>
          <cell r="B2076" t="str">
            <v>OV Data Protector ZDB EMC 1 TB LTU</v>
          </cell>
          <cell r="C2076" t="str">
            <v>LH</v>
          </cell>
          <cell r="D2076">
            <v>94219797</v>
          </cell>
        </row>
        <row r="2077">
          <cell r="A2077" t="str">
            <v>OMNIB12</v>
          </cell>
          <cell r="B2077" t="str">
            <v>Eng SVC for EMC TimeFinder &amp; SRDF LTU</v>
          </cell>
          <cell r="C2077" t="str">
            <v>R8</v>
          </cell>
          <cell r="D2077">
            <v>20000000</v>
          </cell>
        </row>
        <row r="2078">
          <cell r="B2078" t="str">
            <v xml:space="preserve"> - OmniBack S/W GIS Support</v>
          </cell>
        </row>
        <row r="2079">
          <cell r="A2079" t="str">
            <v>HA110A3</v>
          </cell>
          <cell r="B2079" t="str">
            <v>HP 3y Support Plus 24 SVC</v>
          </cell>
          <cell r="C2079">
            <v>72</v>
          </cell>
        </row>
        <row r="2080">
          <cell r="A2080" t="str">
            <v>HA110A3     3JA</v>
          </cell>
          <cell r="B2080" t="str">
            <v>OV DP, Stg Ess Band 3JA Sup</v>
          </cell>
          <cell r="C2080" t="str">
            <v>R8</v>
          </cell>
          <cell r="D2080">
            <v>15394000</v>
          </cell>
        </row>
        <row r="2081">
          <cell r="A2081" t="str">
            <v>HA110A3     3Q4</v>
          </cell>
          <cell r="B2081" t="str">
            <v>OV DP,OmniStorage,Stg Ess Sup</v>
          </cell>
          <cell r="C2081" t="str">
            <v>R8</v>
          </cell>
          <cell r="D2081">
            <v>17205000</v>
          </cell>
        </row>
        <row r="2082">
          <cell r="A2082" t="str">
            <v>HA110A3     3Q9</v>
          </cell>
          <cell r="B2082" t="str">
            <v>DP On-line ext. UNIX LTU Support</v>
          </cell>
          <cell r="C2082" t="str">
            <v>R8</v>
          </cell>
          <cell r="D2082">
            <v>20826000</v>
          </cell>
        </row>
        <row r="2083">
          <cell r="A2083" t="str">
            <v>HA110A3     3BB</v>
          </cell>
          <cell r="B2083" t="str">
            <v>DP,Stg Ess Band 3BB Support</v>
          </cell>
          <cell r="C2083" t="str">
            <v>R8</v>
          </cell>
          <cell r="D2083">
            <v>2716000</v>
          </cell>
        </row>
        <row r="2084">
          <cell r="A2084" t="str">
            <v>HA110A3     3BH</v>
          </cell>
          <cell r="B2084" t="str">
            <v>DP,Stg Ess Band 3BH Support</v>
          </cell>
          <cell r="C2084" t="str">
            <v>R8</v>
          </cell>
          <cell r="D2084">
            <v>3440000</v>
          </cell>
        </row>
        <row r="2086">
          <cell r="A2086" t="str">
            <v>299994-003</v>
          </cell>
          <cell r="B2086" t="str">
            <v>H Windows 2003 Server 5 User License</v>
          </cell>
          <cell r="D2086" t="str">
            <v>-</v>
          </cell>
        </row>
        <row r="2087">
          <cell r="A2087" t="str">
            <v>Part Number</v>
          </cell>
          <cell r="B2087" t="str">
            <v>Product Name</v>
          </cell>
          <cell r="C2087" t="str">
            <v>변경사항</v>
          </cell>
          <cell r="D2087" t="str">
            <v>ERP
권장소비자가</v>
          </cell>
          <cell r="E2087" t="str">
            <v>SupplyPrice
공급가</v>
          </cell>
        </row>
        <row r="2088">
          <cell r="A2088" t="str">
            <v>A4F-00004</v>
          </cell>
          <cell r="B2088" t="str">
            <v>MOM Ops Mgr Workgroup 2005 English CD</v>
          </cell>
          <cell r="C2088" t="str">
            <v>삭제</v>
          </cell>
          <cell r="D2088">
            <v>704000</v>
          </cell>
          <cell r="E2088">
            <v>594000</v>
          </cell>
        </row>
        <row r="2089">
          <cell r="A2089" t="str">
            <v>A4D-00004</v>
          </cell>
          <cell r="B2089" t="str">
            <v>MOM Ops Mgr Serv Entpr Ed 2005 English CD 10 OML</v>
          </cell>
          <cell r="C2089" t="str">
            <v>삭제</v>
          </cell>
          <cell r="D2089">
            <v>9467000</v>
          </cell>
          <cell r="E2089">
            <v>7986000</v>
          </cell>
        </row>
        <row r="2090">
          <cell r="A2090" t="str">
            <v>164-02944</v>
          </cell>
          <cell r="B2090" t="str">
            <v>Publisher 2003 Win32 Korean CD</v>
          </cell>
          <cell r="C2090" t="str">
            <v>동일</v>
          </cell>
          <cell r="D2090">
            <v>258000</v>
          </cell>
          <cell r="E2090">
            <v>218000</v>
          </cell>
        </row>
        <row r="2091">
          <cell r="A2091" t="str">
            <v>359-01172</v>
          </cell>
          <cell r="B2091" t="str">
            <v>SQL CAL 2000 Korean OLP NL User CAL</v>
          </cell>
          <cell r="C2091" t="str">
            <v>동일</v>
          </cell>
          <cell r="D2091">
            <v>229000</v>
          </cell>
          <cell r="E2091">
            <v>197000</v>
          </cell>
        </row>
        <row r="2092">
          <cell r="A2092" t="str">
            <v>H05-00396</v>
          </cell>
          <cell r="B2092" t="str">
            <v>SharePoint Portal CAL English SA OLP NL User CAL</v>
          </cell>
          <cell r="C2092" t="str">
            <v>동일</v>
          </cell>
          <cell r="D2092">
            <v>55000</v>
          </cell>
          <cell r="E2092">
            <v>48000</v>
          </cell>
        </row>
        <row r="2093">
          <cell r="A2093" t="str">
            <v>H05-00252</v>
          </cell>
          <cell r="B2093" t="str">
            <v>SharePoint Portal CAL English SA OLP NL Device CAL</v>
          </cell>
          <cell r="C2093" t="str">
            <v>동일</v>
          </cell>
          <cell r="D2093">
            <v>55000</v>
          </cell>
          <cell r="E2093">
            <v>48000</v>
          </cell>
        </row>
        <row r="2094">
          <cell r="A2094" t="str">
            <v>H05-00391</v>
          </cell>
          <cell r="B2094" t="str">
            <v>SharePoint Portal CAL English Lic/SA Pack OLP NL User CAL</v>
          </cell>
          <cell r="C2094" t="str">
            <v>동일</v>
          </cell>
          <cell r="D2094">
            <v>165000</v>
          </cell>
          <cell r="E2094">
            <v>142000</v>
          </cell>
        </row>
        <row r="2095">
          <cell r="A2095" t="str">
            <v>H05-00165</v>
          </cell>
          <cell r="B2095" t="str">
            <v>SharePoint Portal CAL English Lic/SA Pack OLP NL Device CAL</v>
          </cell>
          <cell r="C2095" t="str">
            <v>동일</v>
          </cell>
          <cell r="D2095">
            <v>165000</v>
          </cell>
          <cell r="E2095">
            <v>142000</v>
          </cell>
        </row>
        <row r="2096">
          <cell r="A2096" t="str">
            <v>H05-00414</v>
          </cell>
          <cell r="B2096" t="str">
            <v>SharePoint Portal CAL 2003 English OLP NL User CAL</v>
          </cell>
          <cell r="C2096" t="str">
            <v>동일</v>
          </cell>
          <cell r="D2096">
            <v>113000</v>
          </cell>
          <cell r="E2096">
            <v>97000</v>
          </cell>
        </row>
        <row r="2097">
          <cell r="A2097" t="str">
            <v>H05-00413</v>
          </cell>
          <cell r="B2097" t="str">
            <v>SharePoint Portal CAL 2003 English OLP NL Device CAL</v>
          </cell>
          <cell r="C2097" t="str">
            <v>동일</v>
          </cell>
          <cell r="D2097">
            <v>113000</v>
          </cell>
          <cell r="E2097">
            <v>97000</v>
          </cell>
        </row>
        <row r="2098">
          <cell r="A2098" t="str">
            <v>164-02588</v>
          </cell>
          <cell r="B2098" t="str">
            <v>Publisher Win32 Korean SA OLP NL</v>
          </cell>
          <cell r="C2098" t="str">
            <v>동일</v>
          </cell>
          <cell r="D2098">
            <v>133000</v>
          </cell>
          <cell r="E2098">
            <v>114000</v>
          </cell>
        </row>
        <row r="2099">
          <cell r="A2099" t="str">
            <v>164-02420</v>
          </cell>
          <cell r="B2099" t="str">
            <v>Publisher Win32 Korean Lic/SA Pack OLP NL</v>
          </cell>
          <cell r="C2099" t="str">
            <v>동일</v>
          </cell>
          <cell r="D2099">
            <v>361000</v>
          </cell>
          <cell r="E2099">
            <v>311000</v>
          </cell>
        </row>
        <row r="2100">
          <cell r="A2100" t="str">
            <v>H05-01174</v>
          </cell>
          <cell r="B2100" t="str">
            <v>SharePoint Portal CAL Korean Lic/SA Pack OLP NL Device CAL</v>
          </cell>
          <cell r="C2100" t="str">
            <v>동일</v>
          </cell>
          <cell r="D2100">
            <v>165000</v>
          </cell>
          <cell r="E2100">
            <v>142000</v>
          </cell>
        </row>
        <row r="2101">
          <cell r="A2101" t="str">
            <v>164-03139</v>
          </cell>
          <cell r="B2101" t="str">
            <v>Publisher 2003 Win32 Korean OLP NL</v>
          </cell>
          <cell r="C2101" t="str">
            <v>동일</v>
          </cell>
          <cell r="D2101">
            <v>229000</v>
          </cell>
          <cell r="E2101">
            <v>197000</v>
          </cell>
        </row>
        <row r="2102">
          <cell r="A2102" t="str">
            <v>H05-01197</v>
          </cell>
          <cell r="B2102" t="str">
            <v>SharePoint Portal CAL Korean Lic/SA Pack OLP NL User CAL</v>
          </cell>
          <cell r="C2102" t="str">
            <v>동일</v>
          </cell>
          <cell r="D2102">
            <v>165000</v>
          </cell>
          <cell r="E2102">
            <v>142000</v>
          </cell>
        </row>
        <row r="2103">
          <cell r="A2103" t="str">
            <v>164-02483</v>
          </cell>
          <cell r="B2103" t="str">
            <v>Publisher Win32 English SA OLP NL</v>
          </cell>
          <cell r="C2103" t="str">
            <v>동일</v>
          </cell>
          <cell r="D2103">
            <v>133000</v>
          </cell>
          <cell r="E2103">
            <v>114000</v>
          </cell>
        </row>
        <row r="2104">
          <cell r="A2104" t="str">
            <v>164-02300</v>
          </cell>
          <cell r="B2104" t="str">
            <v>Publisher Win32 English Lic/SA Pack OLP NL</v>
          </cell>
          <cell r="C2104" t="str">
            <v>동일</v>
          </cell>
          <cell r="D2104">
            <v>361000</v>
          </cell>
          <cell r="E2104">
            <v>311000</v>
          </cell>
        </row>
        <row r="2105">
          <cell r="A2105" t="str">
            <v>164-02813</v>
          </cell>
          <cell r="B2105" t="str">
            <v>Publisher 2003 Win32 English VUP Not to US/Canada CD</v>
          </cell>
          <cell r="C2105" t="str">
            <v>동일</v>
          </cell>
          <cell r="D2105">
            <v>150000</v>
          </cell>
          <cell r="E2105">
            <v>127000</v>
          </cell>
        </row>
        <row r="2106">
          <cell r="A2106" t="str">
            <v>164-02824</v>
          </cell>
          <cell r="B2106" t="str">
            <v>Publisher 2003 Win32 English OLP NL</v>
          </cell>
          <cell r="C2106" t="str">
            <v>동일</v>
          </cell>
          <cell r="D2106">
            <v>229000</v>
          </cell>
          <cell r="E2106">
            <v>197000</v>
          </cell>
        </row>
        <row r="2107">
          <cell r="A2107" t="str">
            <v>164-03341</v>
          </cell>
          <cell r="B2107" t="str">
            <v>Publisher 2003 Win32 English Intl CD</v>
          </cell>
          <cell r="C2107" t="str">
            <v>동일</v>
          </cell>
          <cell r="D2107">
            <v>258000</v>
          </cell>
          <cell r="E2107">
            <v>218000</v>
          </cell>
        </row>
        <row r="2108">
          <cell r="A2108" t="str">
            <v>053-00830</v>
          </cell>
          <cell r="B2108" t="str">
            <v>Proofing Tools 2003 Win32 English OLP NL</v>
          </cell>
          <cell r="C2108" t="str">
            <v>동일</v>
          </cell>
          <cell r="D2108">
            <v>92000</v>
          </cell>
          <cell r="E2108">
            <v>79000</v>
          </cell>
        </row>
        <row r="2109">
          <cell r="A2109" t="str">
            <v>053-00795</v>
          </cell>
          <cell r="B2109" t="str">
            <v>Proofing Tools 2003 Win32 English CD</v>
          </cell>
          <cell r="C2109" t="str">
            <v>동일</v>
          </cell>
          <cell r="D2109">
            <v>115000</v>
          </cell>
          <cell r="E2109">
            <v>97000</v>
          </cell>
        </row>
        <row r="2110">
          <cell r="A2110" t="str">
            <v>H21-01096</v>
          </cell>
          <cell r="B2110" t="str">
            <v>Project Server CAL Win32 Korean Lic/SA Pack OLP NL User CAL</v>
          </cell>
          <cell r="C2110" t="str">
            <v>동일</v>
          </cell>
          <cell r="D2110">
            <v>312000</v>
          </cell>
          <cell r="E2110">
            <v>269000</v>
          </cell>
        </row>
        <row r="2111">
          <cell r="A2111" t="str">
            <v>H21-00251</v>
          </cell>
          <cell r="B2111" t="str">
            <v>Project Server CAL Win32 Korean Lic/SA Pack OLP NL Device CAL</v>
          </cell>
          <cell r="C2111" t="str">
            <v>동일</v>
          </cell>
          <cell r="D2111">
            <v>312000</v>
          </cell>
          <cell r="E2111">
            <v>269000</v>
          </cell>
        </row>
        <row r="2112">
          <cell r="A2112" t="str">
            <v>H21-00546</v>
          </cell>
          <cell r="B2112" t="str">
            <v>Project Server CAL Win32 English Lic/SA Pack OLP NL User CAL</v>
          </cell>
          <cell r="C2112" t="str">
            <v>동일</v>
          </cell>
          <cell r="D2112">
            <v>312000</v>
          </cell>
          <cell r="E2112">
            <v>269000</v>
          </cell>
        </row>
        <row r="2113">
          <cell r="A2113" t="str">
            <v>164-02992</v>
          </cell>
          <cell r="B2113" t="str">
            <v>Publisher 2003 Win32 Korean VUP CD</v>
          </cell>
          <cell r="C2113" t="str">
            <v>동일</v>
          </cell>
          <cell r="D2113">
            <v>150000</v>
          </cell>
          <cell r="E2113">
            <v>127000</v>
          </cell>
        </row>
        <row r="2114">
          <cell r="A2114" t="str">
            <v>E76-00006</v>
          </cell>
          <cell r="B2114" t="str">
            <v>Small Business Svr Clt Ad 2000 English 20 3.5 DMF</v>
          </cell>
          <cell r="C2114" t="str">
            <v>동일</v>
          </cell>
          <cell r="D2114">
            <v>1550000</v>
          </cell>
          <cell r="E2114">
            <v>1308000</v>
          </cell>
        </row>
        <row r="2115">
          <cell r="A2115" t="str">
            <v>S26-00087</v>
          </cell>
          <cell r="B2115" t="str">
            <v>OneNote Win32 English SA OLP NL</v>
          </cell>
          <cell r="C2115" t="str">
            <v>동일</v>
          </cell>
          <cell r="D2115">
            <v>75000</v>
          </cell>
          <cell r="E2115">
            <v>64000</v>
          </cell>
        </row>
        <row r="2116">
          <cell r="A2116" t="str">
            <v>359-01028</v>
          </cell>
          <cell r="B2116" t="str">
            <v>SQL CAL English SA OLP NL User CAL</v>
          </cell>
          <cell r="C2116" t="str">
            <v>동일</v>
          </cell>
          <cell r="D2116">
            <v>115000</v>
          </cell>
          <cell r="E2116">
            <v>99000</v>
          </cell>
        </row>
        <row r="2117">
          <cell r="A2117" t="str">
            <v>359-00810</v>
          </cell>
          <cell r="B2117" t="str">
            <v>SQL CAL English SA OLP NL Device CAL</v>
          </cell>
          <cell r="C2117" t="str">
            <v>동일</v>
          </cell>
          <cell r="D2117">
            <v>115000</v>
          </cell>
          <cell r="E2117">
            <v>99000</v>
          </cell>
        </row>
        <row r="2118">
          <cell r="A2118" t="str">
            <v>359-01005</v>
          </cell>
          <cell r="B2118" t="str">
            <v>SQL CAL English Lic/SA Pack OLP NL User CAL</v>
          </cell>
          <cell r="C2118" t="str">
            <v>동일</v>
          </cell>
          <cell r="D2118">
            <v>343000</v>
          </cell>
          <cell r="E2118">
            <v>295000</v>
          </cell>
        </row>
        <row r="2119">
          <cell r="A2119" t="str">
            <v>359-00734</v>
          </cell>
          <cell r="B2119" t="str">
            <v>SQL CAL English Lic/SA Pack OLP NL Device CAL</v>
          </cell>
          <cell r="C2119" t="str">
            <v>동일</v>
          </cell>
          <cell r="D2119">
            <v>343000</v>
          </cell>
          <cell r="E2119">
            <v>295000</v>
          </cell>
        </row>
        <row r="2120">
          <cell r="A2120" t="str">
            <v>359-01039</v>
          </cell>
          <cell r="B2120" t="str">
            <v>SQL CAL 2000 English OLP NL User CAL</v>
          </cell>
          <cell r="C2120" t="str">
            <v>동일</v>
          </cell>
          <cell r="D2120">
            <v>229000</v>
          </cell>
          <cell r="E2120">
            <v>197000</v>
          </cell>
        </row>
        <row r="2121">
          <cell r="A2121" t="str">
            <v>359-00532</v>
          </cell>
          <cell r="B2121" t="str">
            <v>SQL CAL 2000 English OLP NL Device CAL</v>
          </cell>
          <cell r="C2121" t="str">
            <v>동일</v>
          </cell>
          <cell r="D2121">
            <v>229000</v>
          </cell>
          <cell r="E2121">
            <v>197000</v>
          </cell>
        </row>
        <row r="2122">
          <cell r="A2122" t="str">
            <v>E76-00138</v>
          </cell>
          <cell r="B2122" t="str">
            <v>Small Business Svr Clt Ad 2000 Korean VUP 5 3.5 DMF</v>
          </cell>
          <cell r="C2122" t="str">
            <v>동일</v>
          </cell>
          <cell r="D2122">
            <v>227000</v>
          </cell>
          <cell r="E2122">
            <v>191000</v>
          </cell>
        </row>
        <row r="2123">
          <cell r="A2123" t="str">
            <v>E76-00032</v>
          </cell>
          <cell r="B2123" t="str">
            <v>Small Business Svr Clt Ad 2000 Korean 5 3.5 DMF</v>
          </cell>
          <cell r="C2123" t="str">
            <v>동일</v>
          </cell>
          <cell r="D2123">
            <v>430000</v>
          </cell>
          <cell r="E2123">
            <v>363000</v>
          </cell>
        </row>
        <row r="2124">
          <cell r="A2124" t="str">
            <v>H05-00621</v>
          </cell>
          <cell r="B2124" t="str">
            <v>SharePoint Portal CAL 2003 Korean OLP NL User CAL</v>
          </cell>
          <cell r="C2124" t="str">
            <v>동일</v>
          </cell>
          <cell r="D2124">
            <v>113000</v>
          </cell>
          <cell r="E2124">
            <v>97000</v>
          </cell>
        </row>
        <row r="2125">
          <cell r="A2125" t="str">
            <v>E76-00005</v>
          </cell>
          <cell r="B2125" t="str">
            <v>Small Business Svr Clt Ad 2000 English 5 3.5 DMF</v>
          </cell>
          <cell r="C2125" t="str">
            <v>동일</v>
          </cell>
          <cell r="D2125">
            <v>463000</v>
          </cell>
          <cell r="E2125">
            <v>391000</v>
          </cell>
        </row>
        <row r="2126">
          <cell r="A2126" t="str">
            <v>H22-00315</v>
          </cell>
          <cell r="B2126" t="str">
            <v>Project Server Win32 Korean Lic/SA Pack OLP NL</v>
          </cell>
          <cell r="C2126" t="str">
            <v>동일</v>
          </cell>
          <cell r="D2126">
            <v>1780000</v>
          </cell>
          <cell r="E2126">
            <v>1532000</v>
          </cell>
        </row>
        <row r="2127">
          <cell r="A2127" t="str">
            <v>H04-00837</v>
          </cell>
          <cell r="B2127" t="str">
            <v>SharePoint Portal Svr Korean SA OLP NL</v>
          </cell>
          <cell r="C2127" t="str">
            <v>동일</v>
          </cell>
          <cell r="D2127">
            <v>3134000</v>
          </cell>
          <cell r="E2127">
            <v>2697000</v>
          </cell>
        </row>
        <row r="2128">
          <cell r="A2128" t="str">
            <v>H04-00945</v>
          </cell>
          <cell r="B2128" t="str">
            <v>SharePoint Portal Svr Korean Lic/SA Pack OLP NL</v>
          </cell>
          <cell r="C2128" t="str">
            <v>동일</v>
          </cell>
          <cell r="D2128">
            <v>9400000</v>
          </cell>
          <cell r="E2128">
            <v>8088000</v>
          </cell>
        </row>
        <row r="2129">
          <cell r="A2129" t="str">
            <v>H04-00701</v>
          </cell>
          <cell r="B2129" t="str">
            <v>SharePoint Portal Svr 2003 Korean OLP NL</v>
          </cell>
          <cell r="C2129" t="str">
            <v>동일</v>
          </cell>
          <cell r="D2129">
            <v>6267000</v>
          </cell>
          <cell r="E2129">
            <v>5392000</v>
          </cell>
        </row>
        <row r="2130">
          <cell r="A2130" t="str">
            <v>H04-00292</v>
          </cell>
          <cell r="B2130" t="str">
            <v>SharePoint Portal Svr English SA OLP NL</v>
          </cell>
          <cell r="C2130" t="str">
            <v>동일</v>
          </cell>
          <cell r="D2130">
            <v>3134000</v>
          </cell>
          <cell r="E2130">
            <v>2697000</v>
          </cell>
        </row>
        <row r="2131">
          <cell r="A2131" t="str">
            <v>H04-00221</v>
          </cell>
          <cell r="B2131" t="str">
            <v>SharePoint Portal Svr English Lic/SA Pack OLP NL</v>
          </cell>
          <cell r="C2131" t="str">
            <v>동일</v>
          </cell>
          <cell r="D2131">
            <v>9400000</v>
          </cell>
          <cell r="E2131">
            <v>8088000</v>
          </cell>
        </row>
        <row r="2132">
          <cell r="A2132" t="str">
            <v>H04-00489</v>
          </cell>
          <cell r="B2132" t="str">
            <v>SharePoint Portal Svr 2003 English OLP NL</v>
          </cell>
          <cell r="C2132" t="str">
            <v>동일</v>
          </cell>
          <cell r="D2132">
            <v>6267000</v>
          </cell>
          <cell r="E2132">
            <v>5392000</v>
          </cell>
        </row>
        <row r="2133">
          <cell r="A2133" t="str">
            <v>H04-00001</v>
          </cell>
          <cell r="B2133" t="str">
            <v>SharePoint Portal Svr 2001 English CD 5 Clt</v>
          </cell>
          <cell r="C2133" t="str">
            <v>동일</v>
          </cell>
          <cell r="D2133">
            <v>8088000</v>
          </cell>
          <cell r="E2133">
            <v>6823000</v>
          </cell>
        </row>
        <row r="2134">
          <cell r="A2134" t="str">
            <v>H04-00002</v>
          </cell>
          <cell r="B2134" t="str">
            <v>SharePoint Portal Svr 2001 English CD 25 Clt</v>
          </cell>
          <cell r="C2134" t="str">
            <v>동일</v>
          </cell>
          <cell r="D2134">
            <v>10462000</v>
          </cell>
          <cell r="E2134">
            <v>8825000</v>
          </cell>
        </row>
        <row r="2135">
          <cell r="A2135" t="str">
            <v>H05-00932</v>
          </cell>
          <cell r="B2135" t="str">
            <v>SharePoint Portal CAL Korean SA OLP NL User CAL</v>
          </cell>
          <cell r="C2135" t="str">
            <v>동일</v>
          </cell>
          <cell r="D2135">
            <v>55000</v>
          </cell>
          <cell r="E2135">
            <v>48000</v>
          </cell>
        </row>
        <row r="2136">
          <cell r="A2136" t="str">
            <v>H05-00909</v>
          </cell>
          <cell r="B2136" t="str">
            <v>SharePoint Portal CAL Korean SA OLP NL Device CAL</v>
          </cell>
          <cell r="C2136" t="str">
            <v>동일</v>
          </cell>
          <cell r="D2136">
            <v>55000</v>
          </cell>
          <cell r="E2136">
            <v>48000</v>
          </cell>
        </row>
        <row r="2137">
          <cell r="A2137" t="str">
            <v>E76-00131</v>
          </cell>
          <cell r="B2137" t="str">
            <v>Small Business Svr Clt Ad 2000 English VUP 5 3.5 DMF</v>
          </cell>
          <cell r="C2137" t="str">
            <v>동일</v>
          </cell>
          <cell r="D2137">
            <v>245000</v>
          </cell>
          <cell r="E2137">
            <v>207000</v>
          </cell>
        </row>
        <row r="2138">
          <cell r="A2138" t="str">
            <v>543-02434</v>
          </cell>
          <cell r="B2138" t="str">
            <v>Outlook Win32 Korean Lic/SA Pack OLP NL</v>
          </cell>
          <cell r="C2138" t="str">
            <v>동일</v>
          </cell>
          <cell r="D2138">
            <v>196000</v>
          </cell>
          <cell r="E2138">
            <v>168000</v>
          </cell>
        </row>
        <row r="2139">
          <cell r="A2139" t="str">
            <v>YL8-00067</v>
          </cell>
          <cell r="B2139" t="str">
            <v>PwrPnt Students&amp;Teachers 2003 Win32 Korean CD</v>
          </cell>
          <cell r="C2139" t="str">
            <v>동일</v>
          </cell>
          <cell r="D2139">
            <v>122000</v>
          </cell>
          <cell r="E2139">
            <v>103000</v>
          </cell>
        </row>
        <row r="2140">
          <cell r="A2140" t="str">
            <v>079-02265</v>
          </cell>
          <cell r="B2140" t="str">
            <v>PowerPoint Win32 Korean SA OLP NL</v>
          </cell>
          <cell r="C2140" t="str">
            <v>동일</v>
          </cell>
          <cell r="D2140">
            <v>227000</v>
          </cell>
          <cell r="E2140">
            <v>195000</v>
          </cell>
        </row>
        <row r="2141">
          <cell r="A2141" t="str">
            <v>079-02302</v>
          </cell>
          <cell r="B2141" t="str">
            <v>PowerPoint Win32 Korean Lic/SA Pack OLP NL</v>
          </cell>
          <cell r="C2141" t="str">
            <v>동일</v>
          </cell>
          <cell r="D2141">
            <v>577000</v>
          </cell>
          <cell r="E2141">
            <v>496000</v>
          </cell>
        </row>
        <row r="2142">
          <cell r="A2142" t="str">
            <v>079-02084</v>
          </cell>
          <cell r="B2142" t="str">
            <v>PowerPoint 2003 Win32 Korean OLP NL</v>
          </cell>
          <cell r="C2142" t="str">
            <v>동일</v>
          </cell>
          <cell r="D2142">
            <v>351000</v>
          </cell>
          <cell r="E2142">
            <v>302000</v>
          </cell>
        </row>
        <row r="2143">
          <cell r="A2143" t="str">
            <v>079-01987</v>
          </cell>
          <cell r="B2143" t="str">
            <v>PowerPoint 2003 Win32 Korean CD</v>
          </cell>
          <cell r="C2143" t="str">
            <v>동일</v>
          </cell>
          <cell r="D2143">
            <v>368000</v>
          </cell>
          <cell r="E2143">
            <v>310000</v>
          </cell>
        </row>
        <row r="2144">
          <cell r="A2144" t="str">
            <v>079-01714</v>
          </cell>
          <cell r="B2144" t="str">
            <v>PowerPoint Win32 English SA OLP NL</v>
          </cell>
          <cell r="C2144" t="str">
            <v>동일</v>
          </cell>
          <cell r="D2144">
            <v>227000</v>
          </cell>
          <cell r="E2144">
            <v>195000</v>
          </cell>
        </row>
        <row r="2145">
          <cell r="A2145" t="str">
            <v>079-01636</v>
          </cell>
          <cell r="B2145" t="str">
            <v>PowerPoint Win32 English Lic/SA Pack OLP NL</v>
          </cell>
          <cell r="C2145" t="str">
            <v>동일</v>
          </cell>
          <cell r="D2145">
            <v>577000</v>
          </cell>
          <cell r="E2145">
            <v>496000</v>
          </cell>
        </row>
        <row r="2146">
          <cell r="A2146" t="str">
            <v>079-01952</v>
          </cell>
          <cell r="B2146" t="str">
            <v>PowerPoint 2003 Win32 English OLP NL</v>
          </cell>
          <cell r="C2146" t="str">
            <v>동일</v>
          </cell>
          <cell r="D2146">
            <v>351000</v>
          </cell>
          <cell r="E2146">
            <v>302000</v>
          </cell>
        </row>
        <row r="2147">
          <cell r="A2147" t="str">
            <v>079-01869</v>
          </cell>
          <cell r="B2147" t="str">
            <v>PowerPoint 2003 Win32 English CD</v>
          </cell>
          <cell r="C2147" t="str">
            <v>동일</v>
          </cell>
          <cell r="D2147">
            <v>368000</v>
          </cell>
          <cell r="E2147">
            <v>310000</v>
          </cell>
        </row>
        <row r="2148">
          <cell r="A2148" t="str">
            <v>H21-00252</v>
          </cell>
          <cell r="B2148" t="str">
            <v>Project Server CAL Win32 English Lic/SA Pack OLP NL Device CAL</v>
          </cell>
          <cell r="C2148" t="str">
            <v>동일</v>
          </cell>
          <cell r="D2148">
            <v>312000</v>
          </cell>
          <cell r="E2148">
            <v>269000</v>
          </cell>
        </row>
        <row r="2149">
          <cell r="A2149" t="str">
            <v>543-02437</v>
          </cell>
          <cell r="B2149" t="str">
            <v>Outlook Win32 Korean SA OLP NL</v>
          </cell>
          <cell r="C2149" t="str">
            <v>동일</v>
          </cell>
          <cell r="D2149">
            <v>72000</v>
          </cell>
          <cell r="E2149">
            <v>62000</v>
          </cell>
        </row>
        <row r="2150">
          <cell r="A2150" t="str">
            <v>076-02665</v>
          </cell>
          <cell r="B2150" t="str">
            <v>Project 2003 Win32 English VUP CD</v>
          </cell>
          <cell r="C2150" t="str">
            <v>동일</v>
          </cell>
          <cell r="D2150">
            <v>528000</v>
          </cell>
          <cell r="E2150">
            <v>445000</v>
          </cell>
        </row>
        <row r="2151">
          <cell r="A2151" t="str">
            <v>543-02440</v>
          </cell>
          <cell r="B2151" t="str">
            <v>Outlook 2003 Win32 Korean OLP NL</v>
          </cell>
          <cell r="C2151" t="str">
            <v>동일</v>
          </cell>
          <cell r="D2151">
            <v>124000</v>
          </cell>
          <cell r="E2151">
            <v>107000</v>
          </cell>
        </row>
        <row r="2152">
          <cell r="A2152" t="str">
            <v>543-02420</v>
          </cell>
          <cell r="B2152" t="str">
            <v>Outlook 2003 Win32 Korean CD</v>
          </cell>
          <cell r="C2152" t="str">
            <v>동일</v>
          </cell>
          <cell r="D2152">
            <v>155000</v>
          </cell>
          <cell r="E2152">
            <v>131000</v>
          </cell>
        </row>
        <row r="2153">
          <cell r="A2153" t="str">
            <v>543-01502</v>
          </cell>
          <cell r="B2153" t="str">
            <v>Outlook Win32 English SA OLP NL</v>
          </cell>
          <cell r="C2153" t="str">
            <v>동일</v>
          </cell>
          <cell r="D2153">
            <v>72000</v>
          </cell>
          <cell r="E2153">
            <v>62000</v>
          </cell>
        </row>
        <row r="2154">
          <cell r="A2154" t="str">
            <v>543-01427</v>
          </cell>
          <cell r="B2154" t="str">
            <v>Outlook Win32 English Lic/SA Pack OLP NL</v>
          </cell>
          <cell r="C2154" t="str">
            <v>동일</v>
          </cell>
          <cell r="D2154">
            <v>196000</v>
          </cell>
          <cell r="E2154">
            <v>168000</v>
          </cell>
        </row>
        <row r="2155">
          <cell r="A2155" t="str">
            <v>543-01999</v>
          </cell>
          <cell r="B2155" t="str">
            <v>Outlook 2003 Win32 English OLP NL</v>
          </cell>
          <cell r="C2155" t="str">
            <v>동일</v>
          </cell>
          <cell r="D2155">
            <v>124000</v>
          </cell>
          <cell r="E2155">
            <v>107000</v>
          </cell>
        </row>
        <row r="2156">
          <cell r="A2156" t="str">
            <v>543-01904</v>
          </cell>
          <cell r="B2156" t="str">
            <v>Outlook 2003 Win32 English CD</v>
          </cell>
          <cell r="C2156" t="str">
            <v>동일</v>
          </cell>
          <cell r="D2156">
            <v>155000</v>
          </cell>
          <cell r="E2156">
            <v>131000</v>
          </cell>
        </row>
        <row r="2157">
          <cell r="A2157" t="str">
            <v>S26-00611</v>
          </cell>
          <cell r="B2157" t="str">
            <v>OneNote Win32 Korean SA OLP NL</v>
          </cell>
          <cell r="C2157" t="str">
            <v>동일</v>
          </cell>
          <cell r="D2157">
            <v>75000</v>
          </cell>
          <cell r="E2157">
            <v>64000</v>
          </cell>
        </row>
        <row r="2158">
          <cell r="A2158" t="str">
            <v>S26-00727</v>
          </cell>
          <cell r="B2158" t="str">
            <v>OneNote Win32 Korean Lic/SA Pack OLP NL</v>
          </cell>
          <cell r="C2158" t="str">
            <v>동일</v>
          </cell>
          <cell r="D2158">
            <v>203000</v>
          </cell>
          <cell r="E2158">
            <v>175000</v>
          </cell>
        </row>
        <row r="2159">
          <cell r="A2159" t="str">
            <v>S26-00323</v>
          </cell>
          <cell r="B2159" t="str">
            <v>OneNote 2003 Win32 Korean OLP NL</v>
          </cell>
          <cell r="C2159" t="str">
            <v>동일</v>
          </cell>
          <cell r="D2159">
            <v>129000</v>
          </cell>
          <cell r="E2159">
            <v>111000</v>
          </cell>
        </row>
        <row r="2160">
          <cell r="A2160" t="str">
            <v>046-00878</v>
          </cell>
          <cell r="B2160" t="str">
            <v>VB .NET Std 2003 Win32 Korean CD</v>
          </cell>
          <cell r="C2160" t="str">
            <v>동일</v>
          </cell>
          <cell r="D2160">
            <v>175000</v>
          </cell>
          <cell r="E2160">
            <v>148000</v>
          </cell>
        </row>
        <row r="2161">
          <cell r="A2161" t="str">
            <v>YL6-00049</v>
          </cell>
          <cell r="B2161" t="str">
            <v>Outlook Students&amp;Teachers 2003 Win32 Korean CD</v>
          </cell>
          <cell r="C2161" t="str">
            <v>동일</v>
          </cell>
          <cell r="D2161">
            <v>60000</v>
          </cell>
          <cell r="E2161">
            <v>51000</v>
          </cell>
        </row>
        <row r="2162">
          <cell r="A2162" t="str">
            <v>H30-00147</v>
          </cell>
          <cell r="B2162" t="str">
            <v>Project Pro Win32 English Lic/SA Pack OLP NL w/1 ProjectSvr CAL</v>
          </cell>
          <cell r="C2162" t="str">
            <v>동일</v>
          </cell>
          <cell r="D2162">
            <v>1989000</v>
          </cell>
          <cell r="E2162">
            <v>1711000</v>
          </cell>
        </row>
        <row r="2163">
          <cell r="A2163" t="str">
            <v>359-00729</v>
          </cell>
          <cell r="B2163" t="str">
            <v>SQL CAL Korean Lic/SA Pack OLP NL Device CAL</v>
          </cell>
          <cell r="C2163" t="str">
            <v>동일</v>
          </cell>
          <cell r="D2163">
            <v>343000</v>
          </cell>
          <cell r="E2163">
            <v>295000</v>
          </cell>
        </row>
        <row r="2164">
          <cell r="A2164" t="str">
            <v>H22-00962</v>
          </cell>
          <cell r="B2164" t="str">
            <v>Project Server 2003 Win32 Korean OLP NL</v>
          </cell>
          <cell r="C2164" t="str">
            <v>동일</v>
          </cell>
          <cell r="D2164">
            <v>1187000</v>
          </cell>
          <cell r="E2164">
            <v>1021000</v>
          </cell>
        </row>
        <row r="2165">
          <cell r="A2165" t="str">
            <v>H22-00778</v>
          </cell>
          <cell r="B2165" t="str">
            <v>Project Server 2003 Win32 Korean CD 5 Clt</v>
          </cell>
          <cell r="C2165" t="str">
            <v>동일</v>
          </cell>
          <cell r="D2165">
            <v>2313000</v>
          </cell>
          <cell r="E2165">
            <v>1951000</v>
          </cell>
        </row>
        <row r="2166">
          <cell r="A2166" t="str">
            <v>H22-00133</v>
          </cell>
          <cell r="B2166" t="str">
            <v>Project Server Win32 English SA OLP NL</v>
          </cell>
          <cell r="C2166" t="str">
            <v>동일</v>
          </cell>
          <cell r="D2166">
            <v>594000</v>
          </cell>
          <cell r="E2166">
            <v>511000</v>
          </cell>
        </row>
        <row r="2167">
          <cell r="A2167" t="str">
            <v>H22-00316</v>
          </cell>
          <cell r="B2167" t="str">
            <v>Project Server Win32 English Lic/SA Pack OLP NL</v>
          </cell>
          <cell r="C2167" t="str">
            <v>동일</v>
          </cell>
          <cell r="D2167">
            <v>1780000</v>
          </cell>
          <cell r="E2167">
            <v>1532000</v>
          </cell>
        </row>
        <row r="2168">
          <cell r="A2168" t="str">
            <v>H22-00703</v>
          </cell>
          <cell r="B2168" t="str">
            <v>Project Server 2003 Win32 English OLP NL</v>
          </cell>
          <cell r="C2168" t="str">
            <v>동일</v>
          </cell>
          <cell r="D2168">
            <v>1187000</v>
          </cell>
          <cell r="E2168">
            <v>1021000</v>
          </cell>
        </row>
        <row r="2169">
          <cell r="A2169" t="str">
            <v>H22-00695</v>
          </cell>
          <cell r="B2169" t="str">
            <v>Project Server 2003 Win32 English CD 5 Clt</v>
          </cell>
          <cell r="C2169" t="str">
            <v>동일</v>
          </cell>
          <cell r="D2169">
            <v>2313000</v>
          </cell>
          <cell r="E2169">
            <v>1951000</v>
          </cell>
        </row>
        <row r="2170">
          <cell r="A2170" t="str">
            <v>H30-00098</v>
          </cell>
          <cell r="B2170" t="str">
            <v>Project Pro Win32 Korean SA OLP NL w/1 ProjectSvr CAL</v>
          </cell>
          <cell r="C2170" t="str">
            <v>동일</v>
          </cell>
          <cell r="D2170">
            <v>730000</v>
          </cell>
          <cell r="E2170">
            <v>629000</v>
          </cell>
        </row>
        <row r="2171">
          <cell r="A2171" t="str">
            <v>H30-00150</v>
          </cell>
          <cell r="B2171" t="str">
            <v>Project Pro Win32 Korean Lic/SA Pack OLP NL w/1 ProjectSvr CAL</v>
          </cell>
          <cell r="C2171" t="str">
            <v>동일</v>
          </cell>
          <cell r="D2171">
            <v>1989000</v>
          </cell>
          <cell r="E2171">
            <v>1711000</v>
          </cell>
        </row>
        <row r="2172">
          <cell r="A2172" t="str">
            <v>H30-00531</v>
          </cell>
          <cell r="B2172" t="str">
            <v>Project Pro 2003 Win32 Korean VUP CD 1 Clt</v>
          </cell>
          <cell r="C2172" t="str">
            <v>동일</v>
          </cell>
          <cell r="D2172">
            <v>915000</v>
          </cell>
          <cell r="E2172">
            <v>772000</v>
          </cell>
        </row>
        <row r="2173">
          <cell r="A2173" t="str">
            <v>076-02627</v>
          </cell>
          <cell r="B2173" t="str">
            <v>Project 2003 Win32 English CD</v>
          </cell>
          <cell r="C2173" t="str">
            <v>동일</v>
          </cell>
          <cell r="D2173">
            <v>922000</v>
          </cell>
          <cell r="E2173">
            <v>778000</v>
          </cell>
        </row>
        <row r="2174">
          <cell r="A2174" t="str">
            <v>H30-00104</v>
          </cell>
          <cell r="B2174" t="str">
            <v>Project Pro Win32 English SA OLP NL w/1 ProjectSvr CAL</v>
          </cell>
          <cell r="C2174" t="str">
            <v>동일</v>
          </cell>
          <cell r="D2174">
            <v>730000</v>
          </cell>
          <cell r="E2174">
            <v>629000</v>
          </cell>
        </row>
        <row r="2175">
          <cell r="A2175" t="str">
            <v>076-02638</v>
          </cell>
          <cell r="B2175" t="str">
            <v>Project 2003 Win32 English OLP NL</v>
          </cell>
          <cell r="C2175" t="str">
            <v>동일</v>
          </cell>
          <cell r="D2175">
            <v>756000</v>
          </cell>
          <cell r="E2175">
            <v>650000</v>
          </cell>
        </row>
        <row r="2176">
          <cell r="A2176" t="str">
            <v>H30-00465</v>
          </cell>
          <cell r="B2176" t="str">
            <v>Project Pro 2003 Win32 English VUP CD 1 Clt</v>
          </cell>
          <cell r="C2176" t="str">
            <v>동일</v>
          </cell>
          <cell r="D2176">
            <v>915000</v>
          </cell>
          <cell r="E2176">
            <v>772000</v>
          </cell>
        </row>
        <row r="2177">
          <cell r="A2177" t="str">
            <v>H30-00439</v>
          </cell>
          <cell r="B2177" t="str">
            <v>Project Pro 2003 Win32 English OLP NL w/1 ProjectSvr CAL</v>
          </cell>
          <cell r="C2177" t="str">
            <v>동일</v>
          </cell>
          <cell r="D2177">
            <v>1259000</v>
          </cell>
          <cell r="E2177">
            <v>1083000</v>
          </cell>
        </row>
        <row r="2178">
          <cell r="A2178" t="str">
            <v>076-01961</v>
          </cell>
          <cell r="B2178" t="str">
            <v>Project Win32 Korean SA OLP NL</v>
          </cell>
          <cell r="C2178" t="str">
            <v>동일</v>
          </cell>
          <cell r="D2178">
            <v>439000</v>
          </cell>
          <cell r="E2178">
            <v>377000</v>
          </cell>
        </row>
        <row r="2179">
          <cell r="A2179" t="str">
            <v>076-01811</v>
          </cell>
          <cell r="B2179" t="str">
            <v>Project Win32 Korean Lic/SA Pack OLP NL</v>
          </cell>
          <cell r="C2179" t="str">
            <v>동일</v>
          </cell>
          <cell r="D2179">
            <v>1194000</v>
          </cell>
          <cell r="E2179">
            <v>1027000</v>
          </cell>
        </row>
        <row r="2180">
          <cell r="A2180" t="str">
            <v>076-02737</v>
          </cell>
          <cell r="B2180" t="str">
            <v>Project 2003 Win32 Korean VUP CD</v>
          </cell>
          <cell r="C2180" t="str">
            <v>동일</v>
          </cell>
          <cell r="D2180">
            <v>528000</v>
          </cell>
          <cell r="E2180">
            <v>445000</v>
          </cell>
        </row>
        <row r="2181">
          <cell r="A2181" t="str">
            <v>076-02906</v>
          </cell>
          <cell r="B2181" t="str">
            <v>Project 2003 Win32 Korean OLP NL</v>
          </cell>
          <cell r="C2181" t="str">
            <v>동일</v>
          </cell>
          <cell r="D2181">
            <v>756000</v>
          </cell>
          <cell r="E2181">
            <v>650000</v>
          </cell>
        </row>
        <row r="2182">
          <cell r="A2182" t="str">
            <v>076-02739</v>
          </cell>
          <cell r="B2182" t="str">
            <v>Project 2003 Win32 Korean CD</v>
          </cell>
          <cell r="C2182" t="str">
            <v>동일</v>
          </cell>
          <cell r="D2182">
            <v>922000</v>
          </cell>
          <cell r="E2182">
            <v>778000</v>
          </cell>
        </row>
        <row r="2183">
          <cell r="A2183" t="str">
            <v>076-02002</v>
          </cell>
          <cell r="B2183" t="str">
            <v>Project Win32 English SA OLP NL</v>
          </cell>
          <cell r="C2183" t="str">
            <v>동일</v>
          </cell>
          <cell r="D2183">
            <v>439000</v>
          </cell>
          <cell r="E2183">
            <v>377000</v>
          </cell>
        </row>
        <row r="2184">
          <cell r="A2184" t="str">
            <v>076-01866</v>
          </cell>
          <cell r="B2184" t="str">
            <v>Project Win32 English Lic/SA Pack OLP NL</v>
          </cell>
          <cell r="C2184" t="str">
            <v>동일</v>
          </cell>
          <cell r="D2184">
            <v>1194000</v>
          </cell>
          <cell r="E2184">
            <v>1027000</v>
          </cell>
        </row>
        <row r="2185">
          <cell r="A2185" t="str">
            <v>H22-00142</v>
          </cell>
          <cell r="B2185" t="str">
            <v>Project Server Win32 Korean SA OLP NL</v>
          </cell>
          <cell r="C2185" t="str">
            <v>동일</v>
          </cell>
          <cell r="D2185">
            <v>594000</v>
          </cell>
          <cell r="E2185">
            <v>511000</v>
          </cell>
        </row>
        <row r="2186">
          <cell r="A2186" t="str">
            <v>H30-00879</v>
          </cell>
          <cell r="B2186" t="str">
            <v>Project Pro 2003 Win32 Korean OLP NL w/1 ProjectSvr CAL</v>
          </cell>
          <cell r="C2186" t="str">
            <v>동일</v>
          </cell>
          <cell r="D2186">
            <v>1259000</v>
          </cell>
          <cell r="E2186">
            <v>1083000</v>
          </cell>
        </row>
        <row r="2187">
          <cell r="A2187" t="str">
            <v>C08-04778</v>
          </cell>
          <cell r="B2187" t="str">
            <v>Technet Plus 2005 English APAC SnglSvr</v>
          </cell>
          <cell r="C2187" t="str">
            <v>동일</v>
          </cell>
          <cell r="D2187">
            <v>1663000</v>
          </cell>
          <cell r="E2187">
            <v>1403000</v>
          </cell>
        </row>
        <row r="2188">
          <cell r="A2188" t="str">
            <v>359-00651</v>
          </cell>
          <cell r="B2188" t="str">
            <v>SQL CAL 2000 Korean OLP NL Device CAL</v>
          </cell>
          <cell r="C2188" t="str">
            <v>동일</v>
          </cell>
          <cell r="D2188">
            <v>229000</v>
          </cell>
          <cell r="E2188">
            <v>197000</v>
          </cell>
        </row>
        <row r="2189">
          <cell r="A2189" t="str">
            <v>A9P-00032</v>
          </cell>
          <cell r="B2189" t="str">
            <v>Virtual Svr Ent English Lic/SA Pack OLP NL</v>
          </cell>
          <cell r="C2189" t="str">
            <v>동일</v>
          </cell>
          <cell r="D2189">
            <v>2017000</v>
          </cell>
          <cell r="E2189">
            <v>1735000</v>
          </cell>
        </row>
        <row r="2190">
          <cell r="A2190" t="str">
            <v>A9P-00085</v>
          </cell>
          <cell r="B2190" t="str">
            <v>Virtual Svr Ent 2005 English OLP NL</v>
          </cell>
          <cell r="C2190" t="str">
            <v>동일</v>
          </cell>
          <cell r="D2190">
            <v>1345000</v>
          </cell>
          <cell r="E2190">
            <v>1157000</v>
          </cell>
        </row>
        <row r="2191">
          <cell r="A2191" t="str">
            <v>A9P-00003</v>
          </cell>
          <cell r="B2191" t="str">
            <v>Virtual Svr Ent 2005 English CD</v>
          </cell>
          <cell r="C2191" t="str">
            <v>동일</v>
          </cell>
          <cell r="D2191">
            <v>1548000</v>
          </cell>
          <cell r="E2191">
            <v>1306000</v>
          </cell>
        </row>
        <row r="2192">
          <cell r="A2192" t="str">
            <v>T31-00232</v>
          </cell>
          <cell r="B2192" t="str">
            <v>Virtual PC Win32 English SA OLP NL</v>
          </cell>
          <cell r="C2192" t="str">
            <v>동일</v>
          </cell>
          <cell r="D2192">
            <v>69000</v>
          </cell>
          <cell r="E2192">
            <v>59000</v>
          </cell>
        </row>
        <row r="2193">
          <cell r="A2193" t="str">
            <v>T31-00230</v>
          </cell>
          <cell r="B2193" t="str">
            <v>Virtual PC Win32 English Lic/SA Pack OLP NL</v>
          </cell>
          <cell r="C2193" t="str">
            <v>동일</v>
          </cell>
          <cell r="D2193">
            <v>186000</v>
          </cell>
          <cell r="E2193">
            <v>160000</v>
          </cell>
        </row>
        <row r="2194">
          <cell r="A2194" t="str">
            <v>T31-00071</v>
          </cell>
          <cell r="B2194" t="str">
            <v>Virtual PC 2004 Win32 English OLP NL</v>
          </cell>
          <cell r="C2194" t="str">
            <v>동일</v>
          </cell>
          <cell r="D2194">
            <v>118000</v>
          </cell>
          <cell r="E2194">
            <v>102000</v>
          </cell>
        </row>
        <row r="2195">
          <cell r="A2195" t="str">
            <v>T31-00007</v>
          </cell>
          <cell r="B2195" t="str">
            <v>Virtual PC 2004 Win32 English CD</v>
          </cell>
          <cell r="C2195" t="str">
            <v>동일</v>
          </cell>
          <cell r="D2195">
            <v>148000</v>
          </cell>
          <cell r="E2195">
            <v>124000</v>
          </cell>
        </row>
        <row r="2196">
          <cell r="A2196" t="str">
            <v>C08-04784</v>
          </cell>
          <cell r="B2196" t="str">
            <v>Technet Plus 2005 English APAC SnglUsr Renewal</v>
          </cell>
          <cell r="C2196" t="str">
            <v>동일</v>
          </cell>
          <cell r="D2196">
            <v>784000</v>
          </cell>
          <cell r="E2196">
            <v>661000</v>
          </cell>
        </row>
        <row r="2197">
          <cell r="A2197" t="str">
            <v>W15-00001</v>
          </cell>
          <cell r="B2197" t="str">
            <v>Virtual Server Std 2005 English CD</v>
          </cell>
          <cell r="C2197" t="str">
            <v>동일</v>
          </cell>
          <cell r="D2197">
            <v>765000</v>
          </cell>
          <cell r="E2197">
            <v>645000</v>
          </cell>
        </row>
        <row r="2198">
          <cell r="A2198" t="str">
            <v>C08-04785</v>
          </cell>
          <cell r="B2198" t="str">
            <v>Technet Plus 2005 English APAC SnglSvr Renewal</v>
          </cell>
          <cell r="C2198" t="str">
            <v>동일</v>
          </cell>
          <cell r="D2198">
            <v>1462000</v>
          </cell>
          <cell r="E2198">
            <v>1234000</v>
          </cell>
        </row>
        <row r="2199">
          <cell r="A2199" t="str">
            <v>W15-00053</v>
          </cell>
          <cell r="B2199" t="str">
            <v>Virtual Server Std 2005 English OLP NL</v>
          </cell>
          <cell r="C2199" t="str">
            <v>동일</v>
          </cell>
          <cell r="D2199">
            <v>664000</v>
          </cell>
          <cell r="E2199">
            <v>571000</v>
          </cell>
        </row>
        <row r="2200">
          <cell r="A2200" t="str">
            <v>323-04497</v>
          </cell>
          <cell r="B2200" t="str">
            <v>Technet 2005 English APAC SnglUsr Renewal</v>
          </cell>
          <cell r="C2200" t="str">
            <v>동일</v>
          </cell>
          <cell r="D2200">
            <v>459000</v>
          </cell>
          <cell r="E2200">
            <v>387000</v>
          </cell>
        </row>
        <row r="2201">
          <cell r="A2201" t="str">
            <v>323-04493</v>
          </cell>
          <cell r="B2201" t="str">
            <v>Technet 2005 English APAC SnglUsr</v>
          </cell>
          <cell r="C2201" t="str">
            <v>동일</v>
          </cell>
          <cell r="D2201">
            <v>574000</v>
          </cell>
          <cell r="E2201">
            <v>484000</v>
          </cell>
        </row>
        <row r="2202">
          <cell r="A2202" t="str">
            <v>323-04498</v>
          </cell>
          <cell r="B2202" t="str">
            <v>Technet 2005 English APAC SnglSvr Renewal</v>
          </cell>
          <cell r="C2202" t="str">
            <v>동일</v>
          </cell>
          <cell r="D2202">
            <v>1071000</v>
          </cell>
          <cell r="E2202">
            <v>903000</v>
          </cell>
        </row>
        <row r="2203">
          <cell r="A2203" t="str">
            <v>323-04492</v>
          </cell>
          <cell r="B2203" t="str">
            <v>Technet 2005 English APAC SnglSvr</v>
          </cell>
          <cell r="C2203" t="str">
            <v>동일</v>
          </cell>
          <cell r="D2203">
            <v>1329000</v>
          </cell>
          <cell r="E2203">
            <v>1121000</v>
          </cell>
        </row>
        <row r="2204">
          <cell r="A2204" t="str">
            <v>271-01620</v>
          </cell>
          <cell r="B2204" t="str">
            <v>Sys Mgmt Svr Ent Ed Korean SA OLP NL w/SQL2000Tech</v>
          </cell>
          <cell r="C2204" t="str">
            <v>동일</v>
          </cell>
          <cell r="D2204">
            <v>1024000</v>
          </cell>
          <cell r="E2204">
            <v>881000</v>
          </cell>
        </row>
        <row r="2205">
          <cell r="A2205" t="str">
            <v>271-01085</v>
          </cell>
          <cell r="B2205" t="str">
            <v>Sys Mgmt Svr Ent Ed Korean SA OLP NL</v>
          </cell>
          <cell r="C2205" t="str">
            <v>동일</v>
          </cell>
          <cell r="D2205">
            <v>449000</v>
          </cell>
          <cell r="E2205">
            <v>386000</v>
          </cell>
        </row>
        <row r="2206">
          <cell r="A2206" t="str">
            <v>271-01621</v>
          </cell>
          <cell r="B2206" t="str">
            <v>Sys Mgmt Svr Ent Ed Korean Lic/SA Pack OLP NL w/SQL2000Tech</v>
          </cell>
          <cell r="C2206" t="str">
            <v>동일</v>
          </cell>
          <cell r="D2206">
            <v>3070000</v>
          </cell>
          <cell r="E2206">
            <v>2642000</v>
          </cell>
        </row>
        <row r="2207">
          <cell r="A2207" t="str">
            <v>271-00984</v>
          </cell>
          <cell r="B2207" t="str">
            <v>Sys Mgmt Svr Ent Ed Korean Lic/SA Pack OLP NL</v>
          </cell>
          <cell r="C2207" t="str">
            <v>동일</v>
          </cell>
          <cell r="D2207">
            <v>1346000</v>
          </cell>
          <cell r="E2207">
            <v>1158000</v>
          </cell>
        </row>
        <row r="2208">
          <cell r="A2208" t="str">
            <v>271-01551</v>
          </cell>
          <cell r="B2208" t="str">
            <v>Sys Mgmt Svr Ent Ed 2003 Korean OLP NL w/SQL2000Tech</v>
          </cell>
          <cell r="C2208" t="str">
            <v>동일</v>
          </cell>
          <cell r="D2208">
            <v>2047000</v>
          </cell>
          <cell r="E2208">
            <v>1761000</v>
          </cell>
        </row>
        <row r="2209">
          <cell r="A2209" t="str">
            <v>271-01431</v>
          </cell>
          <cell r="B2209" t="str">
            <v>Sys Mgmt Svr Ent Ed 2003 Korean OLP NL</v>
          </cell>
          <cell r="C2209" t="str">
            <v>동일</v>
          </cell>
          <cell r="D2209">
            <v>898000</v>
          </cell>
          <cell r="E2209">
            <v>773000</v>
          </cell>
        </row>
        <row r="2210">
          <cell r="A2210" t="str">
            <v>C08-04779</v>
          </cell>
          <cell r="B2210" t="str">
            <v>Technet Plus 2005 English APAC SnglUsr</v>
          </cell>
          <cell r="C2210" t="str">
            <v>동일</v>
          </cell>
          <cell r="D2210">
            <v>880000</v>
          </cell>
          <cell r="E2210">
            <v>742000</v>
          </cell>
        </row>
        <row r="2211">
          <cell r="A2211" t="str">
            <v>D87-01132</v>
          </cell>
          <cell r="B2211" t="str">
            <v>Visio Pro Win32 Korean Lic/SA Pack OLP NL</v>
          </cell>
          <cell r="C2211" t="str">
            <v>동일</v>
          </cell>
          <cell r="D2211">
            <v>921000</v>
          </cell>
          <cell r="E2211">
            <v>792000</v>
          </cell>
        </row>
        <row r="2212">
          <cell r="A2212" t="str">
            <v>L54-00224</v>
          </cell>
          <cell r="B2212" t="str">
            <v>BizTalk Svr Prtnr English Lic/SA Pack OLP NL 1 Processor License</v>
          </cell>
          <cell r="C2212" t="str">
            <v>동일</v>
          </cell>
          <cell r="D2212">
            <v>2349000</v>
          </cell>
          <cell r="E2212">
            <v>2021000</v>
          </cell>
        </row>
        <row r="2213">
          <cell r="A2213" t="str">
            <v>D86-01159</v>
          </cell>
          <cell r="B2213" t="str">
            <v>Visio Std Win32 Korean Lic/SA Pack OLP NL</v>
          </cell>
          <cell r="C2213" t="str">
            <v>동일</v>
          </cell>
          <cell r="D2213">
            <v>368000</v>
          </cell>
          <cell r="E2213">
            <v>316000</v>
          </cell>
        </row>
        <row r="2214">
          <cell r="A2214" t="str">
            <v>D86-01784</v>
          </cell>
          <cell r="B2214" t="str">
            <v>Visio Std 2003 Win32 Korean VUP CD</v>
          </cell>
          <cell r="C2214" t="str">
            <v>동일</v>
          </cell>
          <cell r="D2214">
            <v>142000</v>
          </cell>
          <cell r="E2214">
            <v>120000</v>
          </cell>
        </row>
        <row r="2215">
          <cell r="A2215" t="str">
            <v>D86-01865</v>
          </cell>
          <cell r="B2215" t="str">
            <v>Visio Std 2003 Win32 Korean OLP NL</v>
          </cell>
          <cell r="C2215" t="str">
            <v>동일</v>
          </cell>
          <cell r="D2215">
            <v>251000</v>
          </cell>
          <cell r="E2215">
            <v>216000</v>
          </cell>
        </row>
        <row r="2216">
          <cell r="A2216" t="str">
            <v>D86-01785</v>
          </cell>
          <cell r="B2216" t="str">
            <v>Visio Std 2003 Win32 Korean CD</v>
          </cell>
          <cell r="C2216" t="str">
            <v>동일</v>
          </cell>
          <cell r="D2216">
            <v>285000</v>
          </cell>
          <cell r="E2216">
            <v>240000</v>
          </cell>
        </row>
        <row r="2217">
          <cell r="A2217" t="str">
            <v>D86-01284</v>
          </cell>
          <cell r="B2217" t="str">
            <v>Visio Std Win32 English SA OLP NL</v>
          </cell>
          <cell r="C2217" t="str">
            <v>동일</v>
          </cell>
          <cell r="D2217">
            <v>147000</v>
          </cell>
          <cell r="E2217">
            <v>126000</v>
          </cell>
        </row>
        <row r="2218">
          <cell r="A2218" t="str">
            <v>D86-01167</v>
          </cell>
          <cell r="B2218" t="str">
            <v>Visio Std Win32 English Lic/SA Pack OLP NL</v>
          </cell>
          <cell r="C2218" t="str">
            <v>동일</v>
          </cell>
          <cell r="D2218">
            <v>398000</v>
          </cell>
          <cell r="E2218">
            <v>343000</v>
          </cell>
        </row>
        <row r="2219">
          <cell r="A2219" t="str">
            <v>D86-01664</v>
          </cell>
          <cell r="B2219" t="str">
            <v>Visio Std 2003 Win32 English VUP CD</v>
          </cell>
          <cell r="C2219" t="str">
            <v>동일</v>
          </cell>
          <cell r="D2219">
            <v>154000</v>
          </cell>
          <cell r="E2219">
            <v>130000</v>
          </cell>
        </row>
        <row r="2220">
          <cell r="A2220" t="str">
            <v>D86-01614</v>
          </cell>
          <cell r="B2220" t="str">
            <v>Visio Std 2003 Win32 English OLP NL</v>
          </cell>
          <cell r="C2220" t="str">
            <v>동일</v>
          </cell>
          <cell r="D2220">
            <v>251000</v>
          </cell>
          <cell r="E2220">
            <v>216000</v>
          </cell>
        </row>
        <row r="2221">
          <cell r="A2221" t="str">
            <v>A9P-00036</v>
          </cell>
          <cell r="B2221" t="str">
            <v>Virtual Svr Ent English SA OLP NL</v>
          </cell>
          <cell r="C2221" t="str">
            <v>동일</v>
          </cell>
          <cell r="D2221">
            <v>672000</v>
          </cell>
          <cell r="E2221">
            <v>579000</v>
          </cell>
        </row>
        <row r="2222">
          <cell r="A2222" t="str">
            <v>D87-01237</v>
          </cell>
          <cell r="B2222" t="str">
            <v>Visio Pro Win32 Korean SA OLP NL</v>
          </cell>
          <cell r="C2222" t="str">
            <v>동일</v>
          </cell>
          <cell r="D2222">
            <v>338000</v>
          </cell>
          <cell r="E2222">
            <v>291000</v>
          </cell>
        </row>
        <row r="2223">
          <cell r="A2223" t="str">
            <v>271-01097</v>
          </cell>
          <cell r="B2223" t="str">
            <v>Sys Mgmt Svr Ent Ed English SA OLP NL</v>
          </cell>
          <cell r="C2223" t="str">
            <v>동일</v>
          </cell>
          <cell r="D2223">
            <v>449000</v>
          </cell>
          <cell r="E2223">
            <v>386000</v>
          </cell>
        </row>
        <row r="2224">
          <cell r="A2224" t="str">
            <v>D87-01716</v>
          </cell>
          <cell r="B2224" t="str">
            <v>Visio Pro 2003 Win32 Korean VPUP CD</v>
          </cell>
          <cell r="C2224" t="str">
            <v>동일</v>
          </cell>
          <cell r="D2224">
            <v>386000</v>
          </cell>
          <cell r="E2224">
            <v>326000</v>
          </cell>
        </row>
        <row r="2225">
          <cell r="A2225" t="str">
            <v>D87-01831</v>
          </cell>
          <cell r="B2225" t="str">
            <v>Visio Pro 2003 Win32 Korean OLP NL</v>
          </cell>
          <cell r="C2225" t="str">
            <v>동일</v>
          </cell>
          <cell r="D2225">
            <v>637000</v>
          </cell>
          <cell r="E2225">
            <v>548000</v>
          </cell>
        </row>
        <row r="2226">
          <cell r="A2226" t="str">
            <v>D87-01719</v>
          </cell>
          <cell r="B2226" t="str">
            <v>Visio Pro 2003 Win32 Korean CD</v>
          </cell>
          <cell r="C2226" t="str">
            <v>동일</v>
          </cell>
          <cell r="D2226">
            <v>715000</v>
          </cell>
          <cell r="E2226">
            <v>603000</v>
          </cell>
        </row>
        <row r="2227">
          <cell r="A2227" t="str">
            <v>D87-01246</v>
          </cell>
          <cell r="B2227" t="str">
            <v>Visio Pro Win32 English SA OLP NL</v>
          </cell>
          <cell r="C2227" t="str">
            <v>동일</v>
          </cell>
          <cell r="D2227">
            <v>366000</v>
          </cell>
          <cell r="E2227">
            <v>315000</v>
          </cell>
        </row>
        <row r="2228">
          <cell r="A2228" t="str">
            <v>D87-01143</v>
          </cell>
          <cell r="B2228" t="str">
            <v>Visio Pro Win32 English Lic/SA Pack OLP NL</v>
          </cell>
          <cell r="C2228" t="str">
            <v>동일</v>
          </cell>
          <cell r="D2228">
            <v>997000</v>
          </cell>
          <cell r="E2228">
            <v>858000</v>
          </cell>
        </row>
        <row r="2229">
          <cell r="A2229" t="str">
            <v>D87-01593</v>
          </cell>
          <cell r="B2229" t="str">
            <v>Visio Pro 2003 Win32 English VPUP CD</v>
          </cell>
          <cell r="C2229" t="str">
            <v>동일</v>
          </cell>
          <cell r="D2229">
            <v>386000</v>
          </cell>
          <cell r="E2229">
            <v>326000</v>
          </cell>
        </row>
        <row r="2230">
          <cell r="A2230" t="str">
            <v>D87-01543</v>
          </cell>
          <cell r="B2230" t="str">
            <v>Visio Pro 2003 Win32 English OLP NL</v>
          </cell>
          <cell r="C2230" t="str">
            <v>동일</v>
          </cell>
          <cell r="D2230">
            <v>631000</v>
          </cell>
          <cell r="E2230">
            <v>543000</v>
          </cell>
        </row>
        <row r="2231">
          <cell r="A2231" t="str">
            <v>D87-01532</v>
          </cell>
          <cell r="B2231" t="str">
            <v>Visio Pro 2003 Win32 English CD</v>
          </cell>
          <cell r="C2231" t="str">
            <v>동일</v>
          </cell>
          <cell r="D2231">
            <v>774000</v>
          </cell>
          <cell r="E2231">
            <v>653000</v>
          </cell>
        </row>
        <row r="2232">
          <cell r="A2232" t="str">
            <v>W15-00067</v>
          </cell>
          <cell r="B2232" t="str">
            <v>Virtual Server Std English SA OLP NL</v>
          </cell>
          <cell r="C2232" t="str">
            <v>동일</v>
          </cell>
          <cell r="D2232">
            <v>332000</v>
          </cell>
          <cell r="E2232">
            <v>286000</v>
          </cell>
        </row>
        <row r="2233">
          <cell r="A2233" t="str">
            <v>W15-00039</v>
          </cell>
          <cell r="B2233" t="str">
            <v>Virtual Server Std English Lic/SA Pack OLP NL</v>
          </cell>
          <cell r="C2233" t="str">
            <v>동일</v>
          </cell>
          <cell r="D2233">
            <v>996000</v>
          </cell>
          <cell r="E2233">
            <v>857000</v>
          </cell>
        </row>
        <row r="2234">
          <cell r="A2234" t="str">
            <v>D86-01603</v>
          </cell>
          <cell r="B2234" t="str">
            <v>Visio Std 2003 Win32 English CD</v>
          </cell>
          <cell r="C2234" t="str">
            <v>동일</v>
          </cell>
          <cell r="D2234">
            <v>308000</v>
          </cell>
          <cell r="E2234">
            <v>260000</v>
          </cell>
        </row>
        <row r="2235">
          <cell r="A2235" t="str">
            <v>810-00623</v>
          </cell>
          <cell r="B2235" t="str">
            <v>SQL Svr 2000 Enterprise Edtn Korean CD 25 Clt</v>
          </cell>
          <cell r="C2235" t="str">
            <v>동일</v>
          </cell>
          <cell r="D2235">
            <v>17242000</v>
          </cell>
          <cell r="E2235">
            <v>14545000</v>
          </cell>
        </row>
        <row r="2236">
          <cell r="A2236" t="str">
            <v>228-01509</v>
          </cell>
          <cell r="B2236" t="str">
            <v>SQL Svr Standard Edtn English Lic/SA Pack OLP NL 1 Processor License</v>
          </cell>
          <cell r="C2236" t="str">
            <v>동일</v>
          </cell>
          <cell r="D2236">
            <v>11236000</v>
          </cell>
          <cell r="E2236">
            <v>9667000</v>
          </cell>
        </row>
        <row r="2237">
          <cell r="A2237" t="str">
            <v>228-01465</v>
          </cell>
          <cell r="B2237" t="str">
            <v>SQL Svr Standard Edtn English Lic/SA Pack OLP NL</v>
          </cell>
          <cell r="C2237" t="str">
            <v>동일</v>
          </cell>
          <cell r="D2237">
            <v>1564000</v>
          </cell>
          <cell r="E2237">
            <v>1346000</v>
          </cell>
        </row>
        <row r="2238">
          <cell r="A2238" t="str">
            <v>228-00971</v>
          </cell>
          <cell r="B2238" t="str">
            <v>SQL Svr 2000 Standard Edtn English OLP NL 1 Processor License</v>
          </cell>
          <cell r="C2238" t="str">
            <v>동일</v>
          </cell>
          <cell r="D2238">
            <v>7491000</v>
          </cell>
          <cell r="E2238">
            <v>6445000</v>
          </cell>
        </row>
        <row r="2239">
          <cell r="A2239" t="str">
            <v>228-00782</v>
          </cell>
          <cell r="B2239" t="str">
            <v>SQL Svr 2000 Standard Edtn English OLP NL</v>
          </cell>
          <cell r="C2239" t="str">
            <v>동일</v>
          </cell>
          <cell r="D2239">
            <v>1043000</v>
          </cell>
          <cell r="E2239">
            <v>897000</v>
          </cell>
        </row>
        <row r="2240">
          <cell r="A2240" t="str">
            <v>228-00690</v>
          </cell>
          <cell r="B2240" t="str">
            <v>SQL Svr 2000 Standard Edtn English Intl CD 5 Clt</v>
          </cell>
          <cell r="C2240" t="str">
            <v>동일</v>
          </cell>
          <cell r="D2240">
            <v>2303000</v>
          </cell>
          <cell r="E2240">
            <v>1943000</v>
          </cell>
        </row>
        <row r="2241">
          <cell r="A2241" t="str">
            <v>228-00691</v>
          </cell>
          <cell r="B2241" t="str">
            <v>SQL Svr 2000 Standard Edtn English Intl CD 10 Clt</v>
          </cell>
          <cell r="C2241" t="str">
            <v>동일</v>
          </cell>
          <cell r="D2241">
            <v>3492000</v>
          </cell>
          <cell r="E2241">
            <v>2946000</v>
          </cell>
        </row>
        <row r="2242">
          <cell r="A2242" t="str">
            <v>228-01081</v>
          </cell>
          <cell r="B2242" t="str">
            <v>SQL Svr 2000 Standard Edtn English Intl CD 1 Processor License</v>
          </cell>
          <cell r="C2242" t="str">
            <v>동일</v>
          </cell>
          <cell r="D2242">
            <v>7766000</v>
          </cell>
          <cell r="E2242">
            <v>6551000</v>
          </cell>
        </row>
        <row r="2243">
          <cell r="A2243" t="str">
            <v>810-01600</v>
          </cell>
          <cell r="B2243" t="str">
            <v>SQL Svr Enterprise Edtn Korean SA OLP NL 1 Processor License</v>
          </cell>
          <cell r="C2243" t="str">
            <v>동일</v>
          </cell>
          <cell r="D2243">
            <v>11527000</v>
          </cell>
          <cell r="E2243">
            <v>9918000</v>
          </cell>
        </row>
        <row r="2244">
          <cell r="A2244" t="str">
            <v>810-01594</v>
          </cell>
          <cell r="B2244" t="str">
            <v>SQL Svr Enterprise Edtn Korean SA OLP NL</v>
          </cell>
          <cell r="C2244" t="str">
            <v>동일</v>
          </cell>
          <cell r="D2244">
            <v>5000000</v>
          </cell>
          <cell r="E2244">
            <v>4302000</v>
          </cell>
        </row>
        <row r="2245">
          <cell r="A2245" t="str">
            <v>271-01778</v>
          </cell>
          <cell r="B2245" t="str">
            <v>Sys Mgmt Svr Ent Ed 2003 Korean CD 10 CML w/SP1</v>
          </cell>
          <cell r="C2245" t="str">
            <v>동일</v>
          </cell>
          <cell r="D2245">
            <v>1747000</v>
          </cell>
          <cell r="E2245">
            <v>1474000</v>
          </cell>
        </row>
        <row r="2246">
          <cell r="A2246" t="str">
            <v>810-00822</v>
          </cell>
          <cell r="B2246" t="str">
            <v>SQL Svr 2000 Enterprise Edtn Korean OLP NL</v>
          </cell>
          <cell r="C2246" t="str">
            <v>동일</v>
          </cell>
          <cell r="D2246">
            <v>9999000</v>
          </cell>
          <cell r="E2246">
            <v>8603000</v>
          </cell>
        </row>
        <row r="2247">
          <cell r="A2247" t="str">
            <v>228-01098</v>
          </cell>
          <cell r="B2247" t="str">
            <v>SQL Svr 2000 Standard Edtn Korean CD 1 Processor License</v>
          </cell>
          <cell r="C2247" t="str">
            <v>동일</v>
          </cell>
          <cell r="D2247">
            <v>7766000</v>
          </cell>
          <cell r="E2247">
            <v>6551000</v>
          </cell>
        </row>
        <row r="2248">
          <cell r="A2248" t="str">
            <v>810-00980</v>
          </cell>
          <cell r="B2248" t="str">
            <v>SQL Svr 2000 Enterprise Edtn Korean CD 1 Processor License</v>
          </cell>
          <cell r="C2248" t="str">
            <v>동일</v>
          </cell>
          <cell r="D2248">
            <v>23900000</v>
          </cell>
          <cell r="E2248">
            <v>20161000</v>
          </cell>
        </row>
        <row r="2249">
          <cell r="A2249" t="str">
            <v>810-01693</v>
          </cell>
          <cell r="B2249" t="str">
            <v>SQL Svr Enterprise Edtn English SA OLP NL</v>
          </cell>
          <cell r="C2249" t="str">
            <v>동일</v>
          </cell>
          <cell r="D2249">
            <v>5000000</v>
          </cell>
          <cell r="E2249">
            <v>4302000</v>
          </cell>
        </row>
        <row r="2250">
          <cell r="A2250" t="str">
            <v>810-01547</v>
          </cell>
          <cell r="B2250" t="str">
            <v>SQL Svr Enterprise Edtn English Lic/SA Pack OLP NL</v>
          </cell>
          <cell r="C2250" t="str">
            <v>동일</v>
          </cell>
          <cell r="D2250">
            <v>14998000</v>
          </cell>
          <cell r="E2250">
            <v>12904000</v>
          </cell>
        </row>
        <row r="2251">
          <cell r="A2251" t="str">
            <v>810-00848</v>
          </cell>
          <cell r="B2251" t="str">
            <v>SQL Svr 2000 Enterprise Edtn English OLP NL 1 Processor License</v>
          </cell>
          <cell r="C2251" t="str">
            <v>동일</v>
          </cell>
          <cell r="D2251">
            <v>29971000</v>
          </cell>
          <cell r="E2251">
            <v>25786000</v>
          </cell>
        </row>
        <row r="2252">
          <cell r="A2252" t="str">
            <v>810-00652</v>
          </cell>
          <cell r="B2252" t="str">
            <v>SQL Svr 2000 Enterprise Edtn English OLP NL</v>
          </cell>
          <cell r="C2252" t="str">
            <v>동일</v>
          </cell>
          <cell r="D2252">
            <v>9999000</v>
          </cell>
          <cell r="E2252">
            <v>8603000</v>
          </cell>
        </row>
        <row r="2253">
          <cell r="A2253" t="str">
            <v>810-00570</v>
          </cell>
          <cell r="B2253" t="str">
            <v>SQL Svr 2000 Enterprise Edtn English Intl CD 25 Clt</v>
          </cell>
          <cell r="C2253" t="str">
            <v>동일</v>
          </cell>
          <cell r="D2253">
            <v>17242000</v>
          </cell>
          <cell r="E2253">
            <v>14545000</v>
          </cell>
        </row>
        <row r="2254">
          <cell r="A2254" t="str">
            <v>810-00963</v>
          </cell>
          <cell r="B2254" t="str">
            <v>SQL Svr 2000 Enterprise Edtn English Intl CD 1 Processor License</v>
          </cell>
          <cell r="C2254" t="str">
            <v>동일</v>
          </cell>
          <cell r="D2254">
            <v>31070000</v>
          </cell>
          <cell r="E2254">
            <v>26209000</v>
          </cell>
        </row>
        <row r="2255">
          <cell r="A2255" t="str">
            <v>359-01165</v>
          </cell>
          <cell r="B2255" t="str">
            <v>SQL CAL Korean SA OLP NL User CAL</v>
          </cell>
          <cell r="C2255" t="str">
            <v>동일</v>
          </cell>
          <cell r="D2255">
            <v>115000</v>
          </cell>
          <cell r="E2255">
            <v>99000</v>
          </cell>
        </row>
        <row r="2256">
          <cell r="A2256" t="str">
            <v>359-00806</v>
          </cell>
          <cell r="B2256" t="str">
            <v>SQL CAL Korean SA OLP NL Device CAL</v>
          </cell>
          <cell r="C2256" t="str">
            <v>동일</v>
          </cell>
          <cell r="D2256">
            <v>115000</v>
          </cell>
          <cell r="E2256">
            <v>99000</v>
          </cell>
        </row>
        <row r="2257">
          <cell r="A2257" t="str">
            <v>359-01158</v>
          </cell>
          <cell r="B2257" t="str">
            <v>SQL CAL Korean Lic/SA Pack OLP NL User CAL</v>
          </cell>
          <cell r="C2257" t="str">
            <v>동일</v>
          </cell>
          <cell r="D2257">
            <v>343000</v>
          </cell>
          <cell r="E2257">
            <v>295000</v>
          </cell>
        </row>
        <row r="2258">
          <cell r="A2258" t="str">
            <v>810-01433</v>
          </cell>
          <cell r="B2258" t="str">
            <v>SQL Svr Enterprise Edtn Korean Lic/SA Pack OLP NL</v>
          </cell>
          <cell r="C2258" t="str">
            <v>동일</v>
          </cell>
          <cell r="D2258">
            <v>14998000</v>
          </cell>
          <cell r="E2258">
            <v>12904000</v>
          </cell>
        </row>
        <row r="2259">
          <cell r="A2259" t="str">
            <v>A4I-00146</v>
          </cell>
          <cell r="B2259" t="str">
            <v>System Mgmt Config Lic 2003 English OLP NL</v>
          </cell>
          <cell r="C2259" t="str">
            <v>동일</v>
          </cell>
          <cell r="D2259">
            <v>59000</v>
          </cell>
          <cell r="E2259">
            <v>51000</v>
          </cell>
        </row>
        <row r="2260">
          <cell r="A2260" t="str">
            <v>S26-00100</v>
          </cell>
          <cell r="B2260" t="str">
            <v>OneNote Win32 English Lic/SA Pack OLP NL</v>
          </cell>
          <cell r="C2260" t="str">
            <v>동일</v>
          </cell>
          <cell r="D2260">
            <v>203000</v>
          </cell>
          <cell r="E2260">
            <v>175000</v>
          </cell>
        </row>
        <row r="2261">
          <cell r="A2261" t="str">
            <v>271-01623</v>
          </cell>
          <cell r="B2261" t="str">
            <v>Sys Mgmt Svr Ent Ed English Lic/SA Pack OLP NL w/SQL2000Tech</v>
          </cell>
          <cell r="C2261" t="str">
            <v>동일</v>
          </cell>
          <cell r="D2261">
            <v>3070000</v>
          </cell>
          <cell r="E2261">
            <v>2642000</v>
          </cell>
        </row>
        <row r="2262">
          <cell r="A2262" t="str">
            <v>271-00996</v>
          </cell>
          <cell r="B2262" t="str">
            <v>Sys Mgmt Svr Ent Ed English Lic/SA Pack OLP NL</v>
          </cell>
          <cell r="C2262" t="str">
            <v>동일</v>
          </cell>
          <cell r="D2262">
            <v>1346000</v>
          </cell>
          <cell r="E2262">
            <v>1158000</v>
          </cell>
        </row>
        <row r="2263">
          <cell r="A2263" t="str">
            <v>271-01554</v>
          </cell>
          <cell r="B2263" t="str">
            <v>Sys Mgmt Svr Ent Ed 2003 English OLP NL w/SQL2000Tech</v>
          </cell>
          <cell r="C2263" t="str">
            <v>동일</v>
          </cell>
          <cell r="D2263">
            <v>2047000</v>
          </cell>
          <cell r="E2263">
            <v>1761000</v>
          </cell>
        </row>
        <row r="2264">
          <cell r="A2264" t="str">
            <v>271-01434</v>
          </cell>
          <cell r="B2264" t="str">
            <v>Sys Mgmt Svr Ent Ed 2003 English OLP NL</v>
          </cell>
          <cell r="C2264" t="str">
            <v>동일</v>
          </cell>
          <cell r="D2264">
            <v>898000</v>
          </cell>
          <cell r="E2264">
            <v>773000</v>
          </cell>
        </row>
        <row r="2265">
          <cell r="A2265" t="str">
            <v>271-01760</v>
          </cell>
          <cell r="B2265" t="str">
            <v>Sys Mgmt Svr Ent Ed 2003 English CD 10 CML w/SP1</v>
          </cell>
          <cell r="C2265" t="str">
            <v>동일</v>
          </cell>
          <cell r="D2265">
            <v>1747000</v>
          </cell>
          <cell r="E2265">
            <v>1474000</v>
          </cell>
        </row>
        <row r="2266">
          <cell r="A2266" t="str">
            <v>A4I-00036</v>
          </cell>
          <cell r="B2266" t="str">
            <v>System Mgmt Config Lic Korean SA OLP NL</v>
          </cell>
          <cell r="C2266" t="str">
            <v>동일</v>
          </cell>
          <cell r="D2266">
            <v>30000</v>
          </cell>
          <cell r="E2266">
            <v>26000</v>
          </cell>
        </row>
        <row r="2267">
          <cell r="A2267" t="str">
            <v>A4I-00034</v>
          </cell>
          <cell r="B2267" t="str">
            <v>System Mgmt Config Lic Korean Lic/SA Pack OLP NL</v>
          </cell>
          <cell r="C2267" t="str">
            <v>동일</v>
          </cell>
          <cell r="D2267">
            <v>89000</v>
          </cell>
          <cell r="E2267">
            <v>76000</v>
          </cell>
        </row>
        <row r="2268">
          <cell r="A2268" t="str">
            <v>A4I-00148</v>
          </cell>
          <cell r="B2268" t="str">
            <v>System Mgmt Config Lic 2003 Korean OLP NL</v>
          </cell>
          <cell r="C2268" t="str">
            <v>동일</v>
          </cell>
          <cell r="D2268">
            <v>59000</v>
          </cell>
          <cell r="E2268">
            <v>51000</v>
          </cell>
        </row>
        <row r="2269">
          <cell r="A2269" t="str">
            <v>A4I-00007</v>
          </cell>
          <cell r="B2269" t="str">
            <v>System Mgmt Config Lic 2003 Korean MLP 5 CML</v>
          </cell>
          <cell r="C2269" t="str">
            <v>동일</v>
          </cell>
          <cell r="D2269">
            <v>389000</v>
          </cell>
          <cell r="E2269">
            <v>328000</v>
          </cell>
        </row>
        <row r="2270">
          <cell r="A2270" t="str">
            <v>228-01634</v>
          </cell>
          <cell r="B2270" t="str">
            <v>SQL Svr Standard Edtn English SA OLP NL</v>
          </cell>
          <cell r="C2270" t="str">
            <v>동일</v>
          </cell>
          <cell r="D2270">
            <v>522000</v>
          </cell>
          <cell r="E2270">
            <v>449000</v>
          </cell>
        </row>
        <row r="2271">
          <cell r="A2271" t="str">
            <v>A4I-00026</v>
          </cell>
          <cell r="B2271" t="str">
            <v>System Mgmt Config Lic English Lic/SA Pack OLP NL</v>
          </cell>
          <cell r="C2271" t="str">
            <v>동일</v>
          </cell>
          <cell r="D2271">
            <v>89000</v>
          </cell>
          <cell r="E2271">
            <v>76000</v>
          </cell>
        </row>
        <row r="2272">
          <cell r="A2272" t="str">
            <v>228-01666</v>
          </cell>
          <cell r="B2272" t="str">
            <v>SQL Svr Standard Edtn English SA OLP NL 1 Processor License</v>
          </cell>
          <cell r="C2272" t="str">
            <v>동일</v>
          </cell>
          <cell r="D2272">
            <v>3746000</v>
          </cell>
          <cell r="E2272">
            <v>3223000</v>
          </cell>
        </row>
        <row r="2273">
          <cell r="A2273" t="str">
            <v>A4I-00003</v>
          </cell>
          <cell r="B2273" t="str">
            <v>System Mgmt Config Lic 2003 English MLP 5 CML</v>
          </cell>
          <cell r="C2273" t="str">
            <v>동일</v>
          </cell>
          <cell r="D2273">
            <v>389000</v>
          </cell>
          <cell r="E2273">
            <v>328000</v>
          </cell>
        </row>
        <row r="2274">
          <cell r="A2274" t="str">
            <v>228-01647</v>
          </cell>
          <cell r="B2274" t="str">
            <v>SQL Svr Standard Edtn Korean SA OLP NL 1 Processor License</v>
          </cell>
          <cell r="C2274" t="str">
            <v>동일</v>
          </cell>
          <cell r="D2274">
            <v>3746000</v>
          </cell>
          <cell r="E2274">
            <v>3223000</v>
          </cell>
        </row>
        <row r="2275">
          <cell r="A2275" t="str">
            <v>228-01651</v>
          </cell>
          <cell r="B2275" t="str">
            <v>SQL Svr Standard Edtn Korean SA OLP NL</v>
          </cell>
          <cell r="C2275" t="str">
            <v>동일</v>
          </cell>
          <cell r="D2275">
            <v>522000</v>
          </cell>
          <cell r="E2275">
            <v>449000</v>
          </cell>
        </row>
        <row r="2276">
          <cell r="A2276" t="str">
            <v>228-01484</v>
          </cell>
          <cell r="B2276" t="str">
            <v>SQL Svr Standard Edtn Korean Lic/SA Pack OLP NL 1 Processor License</v>
          </cell>
          <cell r="C2276" t="str">
            <v>동일</v>
          </cell>
          <cell r="D2276">
            <v>11236000</v>
          </cell>
          <cell r="E2276">
            <v>9667000</v>
          </cell>
        </row>
        <row r="2277">
          <cell r="A2277" t="str">
            <v>228-01489</v>
          </cell>
          <cell r="B2277" t="str">
            <v>SQL Svr Standard Edtn Korean Lic/SA Pack OLP NL</v>
          </cell>
          <cell r="C2277" t="str">
            <v>동일</v>
          </cell>
          <cell r="D2277">
            <v>1564000</v>
          </cell>
          <cell r="E2277">
            <v>1346000</v>
          </cell>
        </row>
        <row r="2278">
          <cell r="A2278" t="str">
            <v>228-01234</v>
          </cell>
          <cell r="B2278" t="str">
            <v>SQL Svr 2000 Standard Edtn Korean OLP NL 1 Processor License</v>
          </cell>
          <cell r="C2278" t="str">
            <v>동일</v>
          </cell>
          <cell r="D2278">
            <v>7491000</v>
          </cell>
          <cell r="E2278">
            <v>6445000</v>
          </cell>
        </row>
        <row r="2279">
          <cell r="A2279" t="str">
            <v>228-00951</v>
          </cell>
          <cell r="B2279" t="str">
            <v>SQL Svr 2000 Standard Edtn Korean OLP NL</v>
          </cell>
          <cell r="C2279" t="str">
            <v>동일</v>
          </cell>
          <cell r="D2279">
            <v>1043000</v>
          </cell>
          <cell r="E2279">
            <v>897000</v>
          </cell>
        </row>
        <row r="2280">
          <cell r="A2280" t="str">
            <v>228-00737</v>
          </cell>
          <cell r="B2280" t="str">
            <v>SQL Svr 2000 Standard Edtn Korean CD 5 Clt</v>
          </cell>
          <cell r="C2280" t="str">
            <v>동일</v>
          </cell>
          <cell r="D2280">
            <v>2303000</v>
          </cell>
          <cell r="E2280">
            <v>1943000</v>
          </cell>
        </row>
        <row r="2281">
          <cell r="A2281" t="str">
            <v>228-00738</v>
          </cell>
          <cell r="B2281" t="str">
            <v>SQL Svr 2000 Standard Edtn Korean CD 10 Clt</v>
          </cell>
          <cell r="C2281" t="str">
            <v>동일</v>
          </cell>
          <cell r="D2281">
            <v>3492000</v>
          </cell>
          <cell r="E2281">
            <v>2946000</v>
          </cell>
        </row>
        <row r="2282">
          <cell r="A2282" t="str">
            <v>271-01622</v>
          </cell>
          <cell r="B2282" t="str">
            <v>Sys Mgmt Svr Ent Ed English SA OLP NL w/SQL2000Tech</v>
          </cell>
          <cell r="C2282" t="str">
            <v>동일</v>
          </cell>
          <cell r="D2282">
            <v>1024000</v>
          </cell>
          <cell r="E2282">
            <v>881000</v>
          </cell>
        </row>
        <row r="2283">
          <cell r="A2283" t="str">
            <v>A4I-00028</v>
          </cell>
          <cell r="B2283" t="str">
            <v>System Mgmt Config Lic English SA OLP NL</v>
          </cell>
          <cell r="C2283" t="str">
            <v>동일</v>
          </cell>
          <cell r="D2283">
            <v>30000</v>
          </cell>
          <cell r="E2283">
            <v>26000</v>
          </cell>
        </row>
        <row r="2284">
          <cell r="A2284" t="str">
            <v>A9R-00013</v>
          </cell>
          <cell r="B2284" t="str">
            <v>Office LCS Enterprise 2005 Korean CD 25 Clt</v>
          </cell>
          <cell r="C2284" t="str">
            <v>동일</v>
          </cell>
          <cell r="D2284">
            <v>7123000</v>
          </cell>
          <cell r="E2284">
            <v>6008000</v>
          </cell>
        </row>
        <row r="2285">
          <cell r="A2285" t="str">
            <v>F89-00374</v>
          </cell>
          <cell r="B2285" t="str">
            <v>ISA Server Ent Edtn English Lic/SA Pack OLP NL 1 Processor License</v>
          </cell>
          <cell r="C2285" t="str">
            <v>동일</v>
          </cell>
          <cell r="D2285">
            <v>13395000</v>
          </cell>
          <cell r="E2285">
            <v>11525000</v>
          </cell>
        </row>
        <row r="2286">
          <cell r="A2286" t="str">
            <v>U02-00009</v>
          </cell>
          <cell r="B2286" t="str">
            <v>BizTalk HIPAA Standard English Lic/SA Pack OLP NL Accltr Only 1 Proc Lic</v>
          </cell>
          <cell r="C2286" t="str">
            <v>동일</v>
          </cell>
          <cell r="D2286">
            <v>11237000</v>
          </cell>
          <cell r="E2286">
            <v>9668000</v>
          </cell>
        </row>
        <row r="2287">
          <cell r="A2287" t="str">
            <v>U04-00026</v>
          </cell>
          <cell r="B2287" t="str">
            <v>BizTalk HIPAA Ent English SA OLP NL Accltr Only 1 Processor License</v>
          </cell>
          <cell r="C2287" t="str">
            <v>동일</v>
          </cell>
          <cell r="D2287">
            <v>14986000</v>
          </cell>
          <cell r="E2287">
            <v>12894000</v>
          </cell>
        </row>
        <row r="2288">
          <cell r="A2288" t="str">
            <v>U04-00010</v>
          </cell>
          <cell r="B2288" t="str">
            <v>BizTalk HIPAA Ent ENG Lic/SA Pack OLP NL Aclr Only 1 Proc Lic</v>
          </cell>
          <cell r="C2288" t="str">
            <v>동일</v>
          </cell>
          <cell r="D2288">
            <v>44957000</v>
          </cell>
          <cell r="E2288">
            <v>38680000</v>
          </cell>
        </row>
        <row r="2289">
          <cell r="A2289" t="str">
            <v>D93-00211</v>
          </cell>
          <cell r="B2289" t="str">
            <v>Application Center Ent Ed English SA OLP NL 1 Processor License</v>
          </cell>
          <cell r="C2289" t="str">
            <v>동일</v>
          </cell>
          <cell r="D2289">
            <v>2030000</v>
          </cell>
          <cell r="E2289">
            <v>1747000</v>
          </cell>
        </row>
        <row r="2290">
          <cell r="A2290" t="str">
            <v>D93-00176</v>
          </cell>
          <cell r="B2290" t="str">
            <v>Application Center Ent Ed English Lic/SA Pack OLP NL 1 Processr License</v>
          </cell>
          <cell r="C2290" t="str">
            <v>동일</v>
          </cell>
          <cell r="D2290">
            <v>6090000</v>
          </cell>
          <cell r="E2290">
            <v>5240000</v>
          </cell>
        </row>
        <row r="2291">
          <cell r="A2291" t="str">
            <v>D93-00026</v>
          </cell>
          <cell r="B2291" t="str">
            <v>Application Center Ent Ed 2000 English OLP NL 1 Processor License</v>
          </cell>
          <cell r="C2291" t="str">
            <v>동일</v>
          </cell>
          <cell r="D2291">
            <v>4060000</v>
          </cell>
          <cell r="E2291">
            <v>3493000</v>
          </cell>
        </row>
        <row r="2292">
          <cell r="A2292" t="str">
            <v>A9T-00011</v>
          </cell>
          <cell r="B2292" t="str">
            <v>Office LCS Standard 2005 English CD 5 Clt</v>
          </cell>
          <cell r="C2292" t="str">
            <v>동일</v>
          </cell>
          <cell r="D2292">
            <v>1707000</v>
          </cell>
          <cell r="E2292">
            <v>1440000</v>
          </cell>
        </row>
        <row r="2293">
          <cell r="A2293" t="str">
            <v>A9R-00207</v>
          </cell>
          <cell r="B2293" t="str">
            <v>Office LCS Enterprise Korean SA OLP NL</v>
          </cell>
          <cell r="C2293" t="str">
            <v>동일</v>
          </cell>
          <cell r="D2293">
            <v>2296000</v>
          </cell>
          <cell r="E2293">
            <v>1975000</v>
          </cell>
        </row>
        <row r="2294">
          <cell r="A2294" t="str">
            <v>R04-00268</v>
          </cell>
          <cell r="B2294" t="str">
            <v>BizTalk Server Dev 2004 English OLP NL</v>
          </cell>
          <cell r="C2294" t="str">
            <v>동일</v>
          </cell>
          <cell r="D2294">
            <v>1173000</v>
          </cell>
          <cell r="E2294">
            <v>1009000</v>
          </cell>
        </row>
        <row r="2295">
          <cell r="A2295" t="str">
            <v>A9R-00146</v>
          </cell>
          <cell r="B2295" t="str">
            <v>Office LCS Enterprise 2005 Korean OLP NL</v>
          </cell>
          <cell r="C2295" t="str">
            <v>동일</v>
          </cell>
          <cell r="D2295">
            <v>4591000</v>
          </cell>
          <cell r="E2295">
            <v>3950000</v>
          </cell>
        </row>
        <row r="2296">
          <cell r="A2296" t="str">
            <v>R04-00017</v>
          </cell>
          <cell r="B2296" t="str">
            <v>BizTalk Server Dev English SA OLP NL</v>
          </cell>
          <cell r="C2296" t="str">
            <v>동일</v>
          </cell>
          <cell r="D2296">
            <v>588000</v>
          </cell>
          <cell r="E2296">
            <v>506000</v>
          </cell>
        </row>
        <row r="2297">
          <cell r="A2297" t="str">
            <v>A9R-00195</v>
          </cell>
          <cell r="B2297" t="str">
            <v>Office LCS Enterprise English SA OLP NL</v>
          </cell>
          <cell r="C2297" t="str">
            <v>동일</v>
          </cell>
          <cell r="D2297">
            <v>2296000</v>
          </cell>
          <cell r="E2297">
            <v>1975000</v>
          </cell>
        </row>
        <row r="2298">
          <cell r="A2298" t="str">
            <v>A9R-00192</v>
          </cell>
          <cell r="B2298" t="str">
            <v>Office LCS Enterprise English Lic/SA Pack OLP NL</v>
          </cell>
          <cell r="C2298" t="str">
            <v>동일</v>
          </cell>
          <cell r="D2298">
            <v>6886000</v>
          </cell>
          <cell r="E2298">
            <v>5924000</v>
          </cell>
        </row>
        <row r="2299">
          <cell r="A2299" t="str">
            <v>A9R-00105</v>
          </cell>
          <cell r="B2299" t="str">
            <v>Office LCS Enterprise 2005 English OLP NL</v>
          </cell>
          <cell r="C2299" t="str">
            <v>동일</v>
          </cell>
          <cell r="D2299">
            <v>4591000</v>
          </cell>
          <cell r="E2299">
            <v>3950000</v>
          </cell>
        </row>
        <row r="2300">
          <cell r="A2300" t="str">
            <v>A9R-00005</v>
          </cell>
          <cell r="B2300" t="str">
            <v>Office LCS Enterprise 2005 English CD 25 Clt</v>
          </cell>
          <cell r="C2300" t="str">
            <v>동일</v>
          </cell>
          <cell r="D2300">
            <v>7123000</v>
          </cell>
          <cell r="E2300">
            <v>6008000</v>
          </cell>
        </row>
        <row r="2301">
          <cell r="A2301" t="str">
            <v>ZAM-00174</v>
          </cell>
          <cell r="B2301" t="str">
            <v>Office LCS CAL WinNT Korean SA OLP NL User CAL</v>
          </cell>
          <cell r="C2301" t="str">
            <v>동일</v>
          </cell>
          <cell r="D2301">
            <v>23000</v>
          </cell>
          <cell r="E2301">
            <v>20000</v>
          </cell>
        </row>
        <row r="2302">
          <cell r="A2302" t="str">
            <v>ZAM-00375</v>
          </cell>
          <cell r="B2302" t="str">
            <v>Office LCS CAL WinNT Korean SA OLP NL Device CAL</v>
          </cell>
          <cell r="C2302" t="str">
            <v>동일</v>
          </cell>
          <cell r="D2302">
            <v>23000</v>
          </cell>
          <cell r="E2302">
            <v>20000</v>
          </cell>
        </row>
        <row r="2303">
          <cell r="A2303" t="str">
            <v>ZAM-00172</v>
          </cell>
          <cell r="B2303" t="str">
            <v>Office LCS CAL WinNT Korean Lic/SA Pack OLP NL User CAL</v>
          </cell>
          <cell r="C2303" t="str">
            <v>동일</v>
          </cell>
          <cell r="D2303">
            <v>67000</v>
          </cell>
          <cell r="E2303">
            <v>57000</v>
          </cell>
        </row>
        <row r="2304">
          <cell r="A2304" t="str">
            <v>ZAM-00448</v>
          </cell>
          <cell r="B2304" t="str">
            <v>Office LCS CAL WinNT Korean Lic/SA Pack OLP NL Device CAL</v>
          </cell>
          <cell r="C2304" t="str">
            <v>동일</v>
          </cell>
          <cell r="D2304">
            <v>67000</v>
          </cell>
          <cell r="E2304">
            <v>57000</v>
          </cell>
        </row>
        <row r="2305">
          <cell r="A2305" t="str">
            <v>ZAM-00335</v>
          </cell>
          <cell r="B2305" t="str">
            <v>Office LCS CAL 2005 WinNT Korean OLP NL User CAL</v>
          </cell>
          <cell r="C2305" t="str">
            <v>동일</v>
          </cell>
          <cell r="D2305">
            <v>45000</v>
          </cell>
          <cell r="E2305">
            <v>39000</v>
          </cell>
        </row>
        <row r="2306">
          <cell r="A2306" t="str">
            <v>ZAM-00132</v>
          </cell>
          <cell r="B2306" t="str">
            <v>Office LCS CAL 2005 WinNT Korean OLP NL Device CAL</v>
          </cell>
          <cell r="C2306" t="str">
            <v>동일</v>
          </cell>
          <cell r="D2306">
            <v>45000</v>
          </cell>
          <cell r="E2306">
            <v>39000</v>
          </cell>
        </row>
        <row r="2307">
          <cell r="A2307" t="str">
            <v>A9R-00204</v>
          </cell>
          <cell r="B2307" t="str">
            <v>Office LCS Enterprise Korean Lic/SA Pack OLP NL</v>
          </cell>
          <cell r="C2307" t="str">
            <v>동일</v>
          </cell>
          <cell r="D2307">
            <v>6886000</v>
          </cell>
          <cell r="E2307">
            <v>5924000</v>
          </cell>
        </row>
        <row r="2308">
          <cell r="A2308" t="str">
            <v>660-00159</v>
          </cell>
          <cell r="B2308" t="str">
            <v>Host Integration Svr Std English Lic/SA Pack OLP NL 1 Processor License</v>
          </cell>
          <cell r="C2308" t="str">
            <v>동일</v>
          </cell>
          <cell r="D2308">
            <v>5874000</v>
          </cell>
          <cell r="E2308">
            <v>5053000</v>
          </cell>
        </row>
        <row r="2309">
          <cell r="A2309" t="str">
            <v>S26-00136</v>
          </cell>
          <cell r="B2309" t="str">
            <v>OneNote 2003 Win32 Korean CD</v>
          </cell>
          <cell r="C2309" t="str">
            <v>동일</v>
          </cell>
          <cell r="D2309">
            <v>136000</v>
          </cell>
          <cell r="E2309">
            <v>115000</v>
          </cell>
        </row>
        <row r="2310">
          <cell r="A2310" t="str">
            <v>S27-00593</v>
          </cell>
          <cell r="B2310" t="str">
            <v>InfoPath Win32 Korean SA OLP NL</v>
          </cell>
          <cell r="C2310" t="str">
            <v>동일</v>
          </cell>
          <cell r="D2310">
            <v>169000</v>
          </cell>
          <cell r="E2310">
            <v>145000</v>
          </cell>
        </row>
        <row r="2311">
          <cell r="A2311" t="str">
            <v>S27-00395</v>
          </cell>
          <cell r="B2311" t="str">
            <v>InfoPath Win32 Korean Lic/SA Pack OLP NL</v>
          </cell>
          <cell r="C2311" t="str">
            <v>동일</v>
          </cell>
          <cell r="D2311">
            <v>458000</v>
          </cell>
          <cell r="E2311">
            <v>394000</v>
          </cell>
        </row>
        <row r="2312">
          <cell r="A2312" t="str">
            <v>S27-00222</v>
          </cell>
          <cell r="B2312" t="str">
            <v>InfoPath 2003 Win32 Korean OLP NL</v>
          </cell>
          <cell r="C2312" t="str">
            <v>동일</v>
          </cell>
          <cell r="D2312">
            <v>290000</v>
          </cell>
          <cell r="E2312">
            <v>250000</v>
          </cell>
        </row>
        <row r="2313">
          <cell r="A2313" t="str">
            <v>S27-00060</v>
          </cell>
          <cell r="B2313" t="str">
            <v>InfoPath 2003 Win32 Korean CD</v>
          </cell>
          <cell r="C2313" t="str">
            <v>동일</v>
          </cell>
          <cell r="D2313">
            <v>306000</v>
          </cell>
          <cell r="E2313">
            <v>258000</v>
          </cell>
        </row>
        <row r="2314">
          <cell r="A2314" t="str">
            <v>S27-00035</v>
          </cell>
          <cell r="B2314" t="str">
            <v>InfoPath Win32 English SA OLP NL</v>
          </cell>
          <cell r="C2314" t="str">
            <v>동일</v>
          </cell>
          <cell r="D2314">
            <v>169000</v>
          </cell>
          <cell r="E2314">
            <v>145000</v>
          </cell>
        </row>
        <row r="2315">
          <cell r="A2315" t="str">
            <v>S27-00031</v>
          </cell>
          <cell r="B2315" t="str">
            <v>InfoPath Win32 English Lic/SA Pack OLP NL</v>
          </cell>
          <cell r="C2315" t="str">
            <v>동일</v>
          </cell>
          <cell r="D2315">
            <v>458000</v>
          </cell>
          <cell r="E2315">
            <v>394000</v>
          </cell>
        </row>
        <row r="2316">
          <cell r="A2316" t="str">
            <v>S27-00015</v>
          </cell>
          <cell r="B2316" t="str">
            <v>InfoPath 2003 Win32 English OLP NL</v>
          </cell>
          <cell r="C2316" t="str">
            <v>동일</v>
          </cell>
          <cell r="D2316">
            <v>290000</v>
          </cell>
          <cell r="E2316">
            <v>250000</v>
          </cell>
        </row>
        <row r="2317">
          <cell r="A2317" t="str">
            <v>S27-00001</v>
          </cell>
          <cell r="B2317" t="str">
            <v>InfoPath 2003 Win32 English CD</v>
          </cell>
          <cell r="C2317" t="str">
            <v>동일</v>
          </cell>
          <cell r="D2317">
            <v>306000</v>
          </cell>
          <cell r="E2317">
            <v>258000</v>
          </cell>
        </row>
        <row r="2318">
          <cell r="A2318" t="str">
            <v>U02-00024</v>
          </cell>
          <cell r="B2318" t="str">
            <v>BizTalk HIPAA Standard English SA OLP NL Accltr Only 1 Processor License</v>
          </cell>
          <cell r="C2318" t="str">
            <v>동일</v>
          </cell>
          <cell r="D2318">
            <v>3746000</v>
          </cell>
          <cell r="E2318">
            <v>3223000</v>
          </cell>
        </row>
        <row r="2319">
          <cell r="A2319" t="str">
            <v>660-00191</v>
          </cell>
          <cell r="B2319" t="str">
            <v>Host Integration Svr Std English SA OLP NL 1 Processor License</v>
          </cell>
          <cell r="C2319" t="str">
            <v>동일</v>
          </cell>
          <cell r="D2319">
            <v>1958000</v>
          </cell>
          <cell r="E2319">
            <v>1685000</v>
          </cell>
        </row>
        <row r="2320">
          <cell r="A2320" t="str">
            <v>ZAM-00196</v>
          </cell>
          <cell r="B2320" t="str">
            <v>Office LCS CAL WinNT English Lic/SA Pack OLP NL User CAL</v>
          </cell>
          <cell r="C2320" t="str">
            <v>동일</v>
          </cell>
          <cell r="D2320">
            <v>67000</v>
          </cell>
          <cell r="E2320">
            <v>57000</v>
          </cell>
        </row>
        <row r="2321">
          <cell r="A2321" t="str">
            <v>660-00312</v>
          </cell>
          <cell r="B2321" t="str">
            <v>Host Integration Svr Std 2004 English OLP NL 1 Processor License</v>
          </cell>
          <cell r="C2321" t="str">
            <v>동일</v>
          </cell>
          <cell r="D2321">
            <v>3916000</v>
          </cell>
          <cell r="E2321">
            <v>3369000</v>
          </cell>
        </row>
        <row r="2322">
          <cell r="A2322" t="str">
            <v>660-00003</v>
          </cell>
          <cell r="B2322" t="str">
            <v>Host Integration Svr Std 2000 English Intl CD 1 Processor License</v>
          </cell>
          <cell r="C2322" t="str">
            <v>동일</v>
          </cell>
          <cell r="D2322">
            <v>3882000</v>
          </cell>
          <cell r="E2322">
            <v>3274000</v>
          </cell>
        </row>
        <row r="2323">
          <cell r="A2323" t="str">
            <v>392-01777</v>
          </cell>
          <cell r="B2323" t="str">
            <v>FrontPage Win32 Korean Lic/SA Pack OLP NL</v>
          </cell>
          <cell r="C2323" t="str">
            <v>동일</v>
          </cell>
          <cell r="D2323">
            <v>283000</v>
          </cell>
          <cell r="E2323">
            <v>243000</v>
          </cell>
        </row>
        <row r="2324">
          <cell r="A2324" t="str">
            <v>L54-00136</v>
          </cell>
          <cell r="B2324" t="str">
            <v>BizTalk Svr Prtnr 2004 English OLP NL 1 Processor License</v>
          </cell>
          <cell r="C2324" t="str">
            <v>동일</v>
          </cell>
          <cell r="D2324">
            <v>1566000</v>
          </cell>
          <cell r="E2324">
            <v>1347000</v>
          </cell>
        </row>
        <row r="2325">
          <cell r="A2325" t="str">
            <v>F52-00967</v>
          </cell>
          <cell r="B2325" t="str">
            <v>BizTalk Server Ent Korean SA OLP NL 1 Processor License</v>
          </cell>
          <cell r="C2325" t="str">
            <v>동일</v>
          </cell>
          <cell r="D2325">
            <v>19586000</v>
          </cell>
          <cell r="E2325">
            <v>16851000</v>
          </cell>
        </row>
        <row r="2326">
          <cell r="A2326" t="str">
            <v>F52-00897</v>
          </cell>
          <cell r="B2326" t="str">
            <v>BizTalk Server Ent 2004 Korean OLP NL 1 Processor License</v>
          </cell>
          <cell r="C2326" t="str">
            <v>동일</v>
          </cell>
          <cell r="D2326">
            <v>39170000</v>
          </cell>
          <cell r="E2326">
            <v>33701000</v>
          </cell>
        </row>
        <row r="2327">
          <cell r="A2327" t="str">
            <v>F52-00424</v>
          </cell>
          <cell r="B2327" t="str">
            <v>BizTalk Server Ent English SA OLP NL 1 Processor License</v>
          </cell>
          <cell r="C2327" t="str">
            <v>동일</v>
          </cell>
          <cell r="D2327">
            <v>19586000</v>
          </cell>
          <cell r="E2327">
            <v>16851000</v>
          </cell>
        </row>
        <row r="2328">
          <cell r="A2328" t="str">
            <v>F52-00900</v>
          </cell>
          <cell r="B2328" t="str">
            <v>BizTalk Server Ent 2004 English OLP NL 1 Processor License</v>
          </cell>
          <cell r="C2328" t="str">
            <v>동일</v>
          </cell>
          <cell r="D2328">
            <v>39170000</v>
          </cell>
          <cell r="E2328">
            <v>33701000</v>
          </cell>
        </row>
        <row r="2329">
          <cell r="A2329" t="str">
            <v>R04-00336</v>
          </cell>
          <cell r="B2329" t="str">
            <v>BizTalk Server Dev Korean SA OLP NL</v>
          </cell>
          <cell r="C2329" t="str">
            <v>동일</v>
          </cell>
          <cell r="D2329">
            <v>588000</v>
          </cell>
          <cell r="E2329">
            <v>506000</v>
          </cell>
        </row>
        <row r="2330">
          <cell r="A2330" t="str">
            <v>R04-00265</v>
          </cell>
          <cell r="B2330" t="str">
            <v>BizTalk Server Dev 2004 Korean OLP NL</v>
          </cell>
          <cell r="C2330" t="str">
            <v>동일</v>
          </cell>
          <cell r="D2330">
            <v>1173000</v>
          </cell>
          <cell r="E2330">
            <v>1009000</v>
          </cell>
        </row>
        <row r="2331">
          <cell r="A2331" t="str">
            <v>R15-00047</v>
          </cell>
          <cell r="B2331" t="str">
            <v>Identity Intgrtn Svr Ent WinNT English SA OLP NL 1 Processor License</v>
          </cell>
          <cell r="C2331" t="str">
            <v>동일</v>
          </cell>
          <cell r="D2331">
            <v>22718000</v>
          </cell>
          <cell r="E2331">
            <v>19546000</v>
          </cell>
        </row>
        <row r="2332">
          <cell r="A2332" t="str">
            <v>H07-00218</v>
          </cell>
          <cell r="B2332" t="str">
            <v>Class Server Student Lic 4.0 Win32 English OLP NL Device CAL</v>
          </cell>
          <cell r="C2332" t="str">
            <v>동일</v>
          </cell>
          <cell r="D2332">
            <v>10000</v>
          </cell>
          <cell r="E2332">
            <v>9000</v>
          </cell>
        </row>
        <row r="2333">
          <cell r="A2333" t="str">
            <v>V04-00160</v>
          </cell>
          <cell r="B2333" t="str">
            <v>Content Mgmt Svr Ent Ed 2002 English OLP NL 1 Processor License</v>
          </cell>
          <cell r="C2333" t="str">
            <v>동일</v>
          </cell>
          <cell r="D2333">
            <v>39170000</v>
          </cell>
          <cell r="E2333">
            <v>33701000</v>
          </cell>
        </row>
        <row r="2334">
          <cell r="A2334" t="str">
            <v>532-00682</v>
          </cell>
          <cell r="B2334" t="str">
            <v>Commerce Svr Std English SA OLP NL 1 Processor License</v>
          </cell>
          <cell r="C2334" t="str">
            <v>동일</v>
          </cell>
          <cell r="D2334">
            <v>5244000</v>
          </cell>
          <cell r="E2334">
            <v>4512000</v>
          </cell>
        </row>
        <row r="2335">
          <cell r="A2335" t="str">
            <v>532-00939</v>
          </cell>
          <cell r="B2335" t="str">
            <v>Commerce Svr Std 2002 English OLP NL 1 Processor License</v>
          </cell>
          <cell r="C2335" t="str">
            <v>동일</v>
          </cell>
          <cell r="D2335">
            <v>10487000</v>
          </cell>
          <cell r="E2335">
            <v>9023000</v>
          </cell>
        </row>
        <row r="2336">
          <cell r="A2336" t="str">
            <v>532-00705</v>
          </cell>
          <cell r="B2336" t="str">
            <v>Commerce Svr Dev English SA OLP NL Dev/Test</v>
          </cell>
          <cell r="C2336" t="str">
            <v>동일</v>
          </cell>
          <cell r="D2336">
            <v>372000</v>
          </cell>
          <cell r="E2336">
            <v>320000</v>
          </cell>
        </row>
        <row r="2337">
          <cell r="A2337" t="str">
            <v>532-00618</v>
          </cell>
          <cell r="B2337" t="str">
            <v>Commerce Svr Dev English Lic/SA Pack OLP NL Dev/Test</v>
          </cell>
          <cell r="C2337" t="str">
            <v>동일</v>
          </cell>
          <cell r="D2337">
            <v>1115000</v>
          </cell>
          <cell r="E2337">
            <v>960000</v>
          </cell>
        </row>
        <row r="2338">
          <cell r="A2338" t="str">
            <v>G67-00018</v>
          </cell>
          <cell r="B2338" t="str">
            <v>Commerce Svr Dev 2002 English OLP NL</v>
          </cell>
          <cell r="C2338" t="str">
            <v>동일</v>
          </cell>
          <cell r="D2338">
            <v>744000</v>
          </cell>
          <cell r="E2338">
            <v>640000</v>
          </cell>
        </row>
        <row r="2339">
          <cell r="A2339" t="str">
            <v>H07-00408</v>
          </cell>
          <cell r="B2339" t="str">
            <v>Class Server Student Lic Win32 English SA OLP NL User CAL</v>
          </cell>
          <cell r="C2339" t="str">
            <v>동일</v>
          </cell>
          <cell r="D2339">
            <v>5000</v>
          </cell>
          <cell r="E2339">
            <v>5000</v>
          </cell>
        </row>
        <row r="2340">
          <cell r="A2340" t="str">
            <v>H07-00264</v>
          </cell>
          <cell r="B2340" t="str">
            <v>Class Server Student Lic Win32 English SA OLP NL Device CAL</v>
          </cell>
          <cell r="C2340" t="str">
            <v>동일</v>
          </cell>
          <cell r="D2340">
            <v>5000</v>
          </cell>
          <cell r="E2340">
            <v>5000</v>
          </cell>
        </row>
        <row r="2341">
          <cell r="A2341" t="str">
            <v>H07-00455</v>
          </cell>
          <cell r="B2341" t="str">
            <v>Class Server Student Lic Win32 English Lic/SA Pack OLP NL User CAL</v>
          </cell>
          <cell r="C2341" t="str">
            <v>동일</v>
          </cell>
          <cell r="D2341">
            <v>15000</v>
          </cell>
          <cell r="E2341">
            <v>13000</v>
          </cell>
        </row>
        <row r="2342">
          <cell r="A2342" t="str">
            <v>ZAM-00198</v>
          </cell>
          <cell r="B2342" t="str">
            <v>Office LCS CAL WinNT English SA OLP NL User CAL</v>
          </cell>
          <cell r="C2342" t="str">
            <v>동일</v>
          </cell>
          <cell r="D2342">
            <v>23000</v>
          </cell>
          <cell r="E2342">
            <v>20000</v>
          </cell>
        </row>
        <row r="2343">
          <cell r="A2343" t="str">
            <v>H07-00360</v>
          </cell>
          <cell r="B2343" t="str">
            <v>Class Server Student Lic 4.0 Win32 English OLP NL User CAL</v>
          </cell>
          <cell r="C2343" t="str">
            <v>동일</v>
          </cell>
          <cell r="D2343">
            <v>10000</v>
          </cell>
          <cell r="E2343">
            <v>9000</v>
          </cell>
        </row>
        <row r="2344">
          <cell r="A2344" t="str">
            <v>R92-00140</v>
          </cell>
          <cell r="B2344" t="str">
            <v>Content Mgmt Svr Std Ed English Lic/SA Pack OLP NL 1 Processor License</v>
          </cell>
          <cell r="C2344" t="str">
            <v>동일</v>
          </cell>
          <cell r="D2344">
            <v>16448000</v>
          </cell>
          <cell r="E2344">
            <v>14151000</v>
          </cell>
        </row>
        <row r="2345">
          <cell r="A2345" t="str">
            <v>F97-00433</v>
          </cell>
          <cell r="B2345" t="str">
            <v>Class Server Win32 English SA OLP NL</v>
          </cell>
          <cell r="C2345" t="str">
            <v>동일</v>
          </cell>
          <cell r="D2345">
            <v>5602000</v>
          </cell>
          <cell r="E2345">
            <v>4820000</v>
          </cell>
        </row>
        <row r="2346">
          <cell r="A2346" t="str">
            <v>F97-00385</v>
          </cell>
          <cell r="B2346" t="str">
            <v>Class Server 4.0 Win32 English OLP NL</v>
          </cell>
          <cell r="C2346" t="str">
            <v>동일</v>
          </cell>
          <cell r="D2346">
            <v>11204000</v>
          </cell>
          <cell r="E2346">
            <v>9640000</v>
          </cell>
        </row>
        <row r="2347">
          <cell r="A2347" t="str">
            <v>D75-00624</v>
          </cell>
          <cell r="B2347" t="str">
            <v>BizTalk Server Std Korean SA OLP NL 1 Processor License</v>
          </cell>
          <cell r="C2347" t="str">
            <v>동일</v>
          </cell>
          <cell r="D2347">
            <v>5484000</v>
          </cell>
          <cell r="E2347">
            <v>4718000</v>
          </cell>
        </row>
        <row r="2348">
          <cell r="A2348" t="str">
            <v>D75-00554</v>
          </cell>
          <cell r="B2348" t="str">
            <v>BizTalk Server Std 2004 Korean OLP NL 1 Processor License</v>
          </cell>
          <cell r="C2348" t="str">
            <v>동일</v>
          </cell>
          <cell r="D2348">
            <v>10966000</v>
          </cell>
          <cell r="E2348">
            <v>9435000</v>
          </cell>
        </row>
        <row r="2349">
          <cell r="A2349" t="str">
            <v>D75-00251</v>
          </cell>
          <cell r="B2349" t="str">
            <v>BizTalk Server Std English SA OLP NL 1 Processor License</v>
          </cell>
          <cell r="C2349" t="str">
            <v>동일</v>
          </cell>
          <cell r="D2349">
            <v>5484000</v>
          </cell>
          <cell r="E2349">
            <v>4718000</v>
          </cell>
        </row>
        <row r="2350">
          <cell r="A2350" t="str">
            <v>D75-00557</v>
          </cell>
          <cell r="B2350" t="str">
            <v>BizTalk Server Std 2004 English OLP NL 1 Processor License</v>
          </cell>
          <cell r="C2350" t="str">
            <v>동일</v>
          </cell>
          <cell r="D2350">
            <v>10966000</v>
          </cell>
          <cell r="E2350">
            <v>9435000</v>
          </cell>
        </row>
        <row r="2351">
          <cell r="A2351" t="str">
            <v>L54-00211</v>
          </cell>
          <cell r="B2351" t="str">
            <v>BizTalk Svr Prtnr Korean SA OLP NL 1 Processor License</v>
          </cell>
          <cell r="C2351" t="str">
            <v>동일</v>
          </cell>
          <cell r="D2351">
            <v>783000</v>
          </cell>
          <cell r="E2351">
            <v>674000</v>
          </cell>
        </row>
        <row r="2352">
          <cell r="A2352" t="str">
            <v>L54-00212</v>
          </cell>
          <cell r="B2352" t="str">
            <v>BizTalk Svr Prtnr Korean Lic/SA Pack OLP NL 1 Processor License</v>
          </cell>
          <cell r="C2352" t="str">
            <v>동일</v>
          </cell>
          <cell r="D2352">
            <v>2349000</v>
          </cell>
          <cell r="E2352">
            <v>2021000</v>
          </cell>
        </row>
        <row r="2353">
          <cell r="A2353" t="str">
            <v>L54-00131</v>
          </cell>
          <cell r="B2353" t="str">
            <v>BizTalk Svr Prtnr 2004 Korean OLP NL 1 Processor License</v>
          </cell>
          <cell r="C2353" t="str">
            <v>동일</v>
          </cell>
          <cell r="D2353">
            <v>1566000</v>
          </cell>
          <cell r="E2353">
            <v>1347000</v>
          </cell>
        </row>
        <row r="2354">
          <cell r="A2354" t="str">
            <v>L54-00223</v>
          </cell>
          <cell r="B2354" t="str">
            <v>BizTalk Svr Prtnr English SA OLP NL 1 Processor License</v>
          </cell>
          <cell r="C2354" t="str">
            <v>동일</v>
          </cell>
          <cell r="D2354">
            <v>783000</v>
          </cell>
          <cell r="E2354">
            <v>674000</v>
          </cell>
        </row>
        <row r="2355">
          <cell r="A2355" t="str">
            <v>H07-00311</v>
          </cell>
          <cell r="B2355" t="str">
            <v>Class Server Student Lic Win32 English Lic/SA Pack OLP NL Device CAL</v>
          </cell>
          <cell r="C2355" t="str">
            <v>동일</v>
          </cell>
          <cell r="D2355">
            <v>15000</v>
          </cell>
          <cell r="E2355">
            <v>13000</v>
          </cell>
        </row>
        <row r="2356">
          <cell r="A2356" t="str">
            <v>065-03413</v>
          </cell>
          <cell r="B2356" t="str">
            <v>Excel Win32 Korean Lic/SA Pack OLP NL</v>
          </cell>
          <cell r="C2356" t="str">
            <v>동일</v>
          </cell>
          <cell r="D2356">
            <v>577000</v>
          </cell>
          <cell r="E2356">
            <v>496000</v>
          </cell>
        </row>
        <row r="2357">
          <cell r="A2357" t="str">
            <v>F89-00436</v>
          </cell>
          <cell r="B2357" t="str">
            <v>ISA Server Ent Edtn English SA OLP NL 1 Processor License</v>
          </cell>
          <cell r="C2357" t="str">
            <v>동일</v>
          </cell>
          <cell r="D2357">
            <v>4465000</v>
          </cell>
          <cell r="E2357">
            <v>3842000</v>
          </cell>
        </row>
        <row r="2358">
          <cell r="A2358" t="str">
            <v>ZAM-00454</v>
          </cell>
          <cell r="B2358" t="str">
            <v>Office LCS CAL WinNT English Lic/SA Pack OLP NL Device CAL</v>
          </cell>
          <cell r="C2358" t="str">
            <v>동일</v>
          </cell>
          <cell r="D2358">
            <v>67000</v>
          </cell>
          <cell r="E2358">
            <v>57000</v>
          </cell>
        </row>
        <row r="2359">
          <cell r="A2359" t="str">
            <v>ZAM-00349</v>
          </cell>
          <cell r="B2359" t="str">
            <v>Office LCS CAL 2005 WinNT English OLP NL User CAL</v>
          </cell>
          <cell r="C2359" t="str">
            <v>동일</v>
          </cell>
          <cell r="D2359">
            <v>45000</v>
          </cell>
          <cell r="E2359">
            <v>39000</v>
          </cell>
        </row>
        <row r="2360">
          <cell r="A2360" t="str">
            <v>ZAM-00138</v>
          </cell>
          <cell r="B2360" t="str">
            <v>Office LCS CAL 2005 WinNT English OLP NL Device CAL</v>
          </cell>
          <cell r="C2360" t="str">
            <v>동일</v>
          </cell>
          <cell r="D2360">
            <v>45000</v>
          </cell>
          <cell r="E2360">
            <v>39000</v>
          </cell>
        </row>
        <row r="2361">
          <cell r="A2361" t="str">
            <v>ZAL-00095</v>
          </cell>
          <cell r="B2361" t="str">
            <v>Office LCS - Ext Conn WinNT Korean Lic/SA Pack OLP NL Qualified</v>
          </cell>
          <cell r="C2361" t="str">
            <v>동일</v>
          </cell>
          <cell r="D2361">
            <v>25524000</v>
          </cell>
          <cell r="E2361">
            <v>21960000</v>
          </cell>
        </row>
        <row r="2362">
          <cell r="A2362" t="str">
            <v>ZAL-00123</v>
          </cell>
          <cell r="B2362" t="str">
            <v>Office LCS - Ext Conn WinNT English Lic/SA Pack OLP NL Qualified</v>
          </cell>
          <cell r="C2362" t="str">
            <v>동일</v>
          </cell>
          <cell r="D2362">
            <v>25524000</v>
          </cell>
          <cell r="E2362">
            <v>21960000</v>
          </cell>
        </row>
        <row r="2363">
          <cell r="A2363" t="str">
            <v>381-01929</v>
          </cell>
          <cell r="B2363" t="str">
            <v>Exchange CAL All Languages Lic/SA Pack OLP NL User CAL</v>
          </cell>
          <cell r="C2363" t="str">
            <v>동일</v>
          </cell>
          <cell r="D2363">
            <v>158000</v>
          </cell>
          <cell r="E2363">
            <v>136000</v>
          </cell>
        </row>
        <row r="2364">
          <cell r="A2364" t="str">
            <v>381-01593</v>
          </cell>
          <cell r="B2364" t="str">
            <v>Exchange CAL All Languages Lic/SA Pack OLP NL Device CAL</v>
          </cell>
          <cell r="C2364" t="str">
            <v>동일</v>
          </cell>
          <cell r="D2364">
            <v>158000</v>
          </cell>
          <cell r="E2364">
            <v>136000</v>
          </cell>
        </row>
        <row r="2365">
          <cell r="A2365" t="str">
            <v>381-01891</v>
          </cell>
          <cell r="B2365" t="str">
            <v>Exchange CAL 2003 All Languages OLP NL User CAL</v>
          </cell>
          <cell r="C2365" t="str">
            <v>동일</v>
          </cell>
          <cell r="D2365">
            <v>106000</v>
          </cell>
          <cell r="E2365">
            <v>91000</v>
          </cell>
        </row>
        <row r="2366">
          <cell r="A2366" t="str">
            <v>381-01892</v>
          </cell>
          <cell r="B2366" t="str">
            <v>Exchange CAL 2003 All Languages OLP NL Device CAL</v>
          </cell>
          <cell r="C2366" t="str">
            <v>동일</v>
          </cell>
          <cell r="D2366">
            <v>106000</v>
          </cell>
          <cell r="E2366">
            <v>91000</v>
          </cell>
        </row>
        <row r="2367">
          <cell r="A2367" t="str">
            <v>V04-00018</v>
          </cell>
          <cell r="B2367" t="str">
            <v>Content Mgmt Svr Ent Ed English SA OLP NL 1 Processor License</v>
          </cell>
          <cell r="C2367" t="str">
            <v>동일</v>
          </cell>
          <cell r="D2367">
            <v>19584000</v>
          </cell>
          <cell r="E2367">
            <v>16850000</v>
          </cell>
        </row>
        <row r="2368">
          <cell r="A2368" t="str">
            <v>065-03625</v>
          </cell>
          <cell r="B2368" t="str">
            <v>Excel Win32 Korean SA OLP NL</v>
          </cell>
          <cell r="C2368" t="str">
            <v>동일</v>
          </cell>
          <cell r="D2368">
            <v>227000</v>
          </cell>
          <cell r="E2368">
            <v>195000</v>
          </cell>
        </row>
        <row r="2369">
          <cell r="A2369" t="str">
            <v>R92-00047</v>
          </cell>
          <cell r="B2369" t="str">
            <v>Content Mgmt Svr Std Ed 2002 English OLP NL 1 Processor License</v>
          </cell>
          <cell r="C2369" t="str">
            <v>동일</v>
          </cell>
          <cell r="D2369">
            <v>10966000</v>
          </cell>
          <cell r="E2369">
            <v>9435000</v>
          </cell>
        </row>
        <row r="2370">
          <cell r="A2370" t="str">
            <v>065-04036</v>
          </cell>
          <cell r="B2370" t="str">
            <v>Excel 2003 Win32 Korean VUP CD</v>
          </cell>
          <cell r="C2370" t="str">
            <v>동일</v>
          </cell>
          <cell r="D2370">
            <v>168000</v>
          </cell>
          <cell r="E2370">
            <v>142000</v>
          </cell>
        </row>
        <row r="2371">
          <cell r="A2371" t="str">
            <v>065-04206</v>
          </cell>
          <cell r="B2371" t="str">
            <v>Excel 2003 Win32 Korean OLP NL</v>
          </cell>
          <cell r="C2371" t="str">
            <v>동일</v>
          </cell>
          <cell r="D2371">
            <v>351000</v>
          </cell>
          <cell r="E2371">
            <v>302000</v>
          </cell>
        </row>
        <row r="2372">
          <cell r="A2372" t="str">
            <v>065-04018</v>
          </cell>
          <cell r="B2372" t="str">
            <v>Excel 2003 Win32 Korean CD</v>
          </cell>
          <cell r="C2372" t="str">
            <v>동일</v>
          </cell>
          <cell r="D2372">
            <v>368000</v>
          </cell>
          <cell r="E2372">
            <v>310000</v>
          </cell>
        </row>
        <row r="2373">
          <cell r="A2373" t="str">
            <v>065-03527</v>
          </cell>
          <cell r="B2373" t="str">
            <v>Excel Win32 English SA OLP NL</v>
          </cell>
          <cell r="C2373" t="str">
            <v>동일</v>
          </cell>
          <cell r="D2373">
            <v>227000</v>
          </cell>
          <cell r="E2373">
            <v>195000</v>
          </cell>
        </row>
        <row r="2374">
          <cell r="A2374" t="str">
            <v>065-03345</v>
          </cell>
          <cell r="B2374" t="str">
            <v>Excel Win32 English Lic/SA Pack OLP NL</v>
          </cell>
          <cell r="C2374" t="str">
            <v>동일</v>
          </cell>
          <cell r="D2374">
            <v>577000</v>
          </cell>
          <cell r="E2374">
            <v>496000</v>
          </cell>
        </row>
        <row r="2375">
          <cell r="A2375" t="str">
            <v>065-03867</v>
          </cell>
          <cell r="B2375" t="str">
            <v>Excel 2003 Win32 English VUP CD</v>
          </cell>
          <cell r="C2375" t="str">
            <v>동일</v>
          </cell>
          <cell r="D2375">
            <v>168000</v>
          </cell>
          <cell r="E2375">
            <v>142000</v>
          </cell>
        </row>
        <row r="2376">
          <cell r="A2376" t="str">
            <v>065-03992</v>
          </cell>
          <cell r="B2376" t="str">
            <v>Excel 2003 Win32 English OLP NL</v>
          </cell>
          <cell r="C2376" t="str">
            <v>동일</v>
          </cell>
          <cell r="D2376">
            <v>351000</v>
          </cell>
          <cell r="E2376">
            <v>302000</v>
          </cell>
        </row>
        <row r="2377">
          <cell r="A2377" t="str">
            <v>065-03866</v>
          </cell>
          <cell r="B2377" t="str">
            <v>Excel 2003 Win32 English CD</v>
          </cell>
          <cell r="C2377" t="str">
            <v>동일</v>
          </cell>
          <cell r="D2377">
            <v>368000</v>
          </cell>
          <cell r="E2377">
            <v>310000</v>
          </cell>
        </row>
        <row r="2378">
          <cell r="A2378" t="str">
            <v>R92-00085</v>
          </cell>
          <cell r="B2378" t="str">
            <v>Content Mgmt Svr Std Ed English SA OLP NL 1 Processor License</v>
          </cell>
          <cell r="C2378" t="str">
            <v>동일</v>
          </cell>
          <cell r="D2378">
            <v>5482000</v>
          </cell>
          <cell r="E2378">
            <v>4717000</v>
          </cell>
        </row>
        <row r="2379">
          <cell r="A2379" t="str">
            <v>ZAM-00420</v>
          </cell>
          <cell r="B2379" t="str">
            <v>Office LCS CAL WinNT English SA OLP NL Device CAL</v>
          </cell>
          <cell r="C2379" t="str">
            <v>동일</v>
          </cell>
          <cell r="D2379">
            <v>23000</v>
          </cell>
          <cell r="E2379">
            <v>20000</v>
          </cell>
        </row>
        <row r="2380">
          <cell r="A2380" t="str">
            <v>YL9-00078</v>
          </cell>
          <cell r="B2380" t="str">
            <v>Excel Students&amp;Teachers 2003 Win32 Korean CD</v>
          </cell>
          <cell r="C2380" t="str">
            <v>동일</v>
          </cell>
          <cell r="D2380">
            <v>122000</v>
          </cell>
          <cell r="E2380">
            <v>103000</v>
          </cell>
        </row>
        <row r="2381">
          <cell r="A2381" t="str">
            <v>A9T-00233</v>
          </cell>
          <cell r="B2381" t="str">
            <v>Office LCS Standard Korean Lic/SA Pack OLP NL</v>
          </cell>
          <cell r="C2381" t="str">
            <v>동일</v>
          </cell>
          <cell r="D2381">
            <v>1717000</v>
          </cell>
          <cell r="E2381">
            <v>1477000</v>
          </cell>
        </row>
        <row r="2382">
          <cell r="A2382" t="str">
            <v>F89-00731</v>
          </cell>
          <cell r="B2382" t="str">
            <v>ISA Server Ent Edtn 2004 English OLP NL 1 Processor License</v>
          </cell>
          <cell r="C2382" t="str">
            <v>동일</v>
          </cell>
          <cell r="D2382">
            <v>8930000</v>
          </cell>
          <cell r="E2382">
            <v>7683000</v>
          </cell>
        </row>
        <row r="2383">
          <cell r="A2383" t="str">
            <v>269-06857</v>
          </cell>
          <cell r="B2383" t="str">
            <v>Office Pro 2003 Win32 Korean CD</v>
          </cell>
          <cell r="C2383" t="str">
            <v>동일</v>
          </cell>
          <cell r="D2383">
            <v>638000</v>
          </cell>
          <cell r="E2383">
            <v>538000</v>
          </cell>
        </row>
        <row r="2384">
          <cell r="A2384" t="str">
            <v>269-05796</v>
          </cell>
          <cell r="B2384" t="str">
            <v>Office Pro Win32 English/MultiLang SA OLP NL</v>
          </cell>
          <cell r="C2384" t="str">
            <v>동일</v>
          </cell>
          <cell r="D2384">
            <v>476000</v>
          </cell>
          <cell r="E2384">
            <v>410000</v>
          </cell>
        </row>
        <row r="2385">
          <cell r="A2385" t="str">
            <v>269-05637</v>
          </cell>
          <cell r="B2385" t="str">
            <v>Office Pro Win32 English/MultiLang Lic/SA Pack OLP NL</v>
          </cell>
          <cell r="C2385" t="str">
            <v>동일</v>
          </cell>
          <cell r="D2385">
            <v>1296000</v>
          </cell>
          <cell r="E2385">
            <v>1115000</v>
          </cell>
        </row>
        <row r="2386">
          <cell r="A2386" t="str">
            <v>269-06803</v>
          </cell>
          <cell r="B2386" t="str">
            <v>Office Pro 2003 Win32 English/MultiLang OLP NL</v>
          </cell>
          <cell r="C2386" t="str">
            <v>동일</v>
          </cell>
          <cell r="D2386">
            <v>821000</v>
          </cell>
          <cell r="E2386">
            <v>706000</v>
          </cell>
        </row>
        <row r="2387">
          <cell r="A2387" t="str">
            <v>269-05823</v>
          </cell>
          <cell r="B2387" t="str">
            <v>Office Pro Win32 English SA OLP NL</v>
          </cell>
          <cell r="C2387" t="str">
            <v>동일</v>
          </cell>
          <cell r="D2387">
            <v>413000</v>
          </cell>
          <cell r="E2387">
            <v>356000</v>
          </cell>
        </row>
        <row r="2388">
          <cell r="A2388" t="str">
            <v>269-05577</v>
          </cell>
          <cell r="B2388" t="str">
            <v>Office Pro Win32 English Lic/SA Pack OLP NL</v>
          </cell>
          <cell r="C2388" t="str">
            <v>동일</v>
          </cell>
          <cell r="D2388">
            <v>1125000</v>
          </cell>
          <cell r="E2388">
            <v>968000</v>
          </cell>
        </row>
        <row r="2389">
          <cell r="A2389" t="str">
            <v>269-06752</v>
          </cell>
          <cell r="B2389" t="str">
            <v>Office Pro 2003 Win32 English VUP CD</v>
          </cell>
          <cell r="C2389" t="str">
            <v>동일</v>
          </cell>
          <cell r="D2389">
            <v>541000</v>
          </cell>
          <cell r="E2389">
            <v>457000</v>
          </cell>
        </row>
        <row r="2390">
          <cell r="A2390" t="str">
            <v>269-06807</v>
          </cell>
          <cell r="B2390" t="str">
            <v>Office Pro 2003 Win32 English OLP NL</v>
          </cell>
          <cell r="C2390" t="str">
            <v>동일</v>
          </cell>
          <cell r="D2390">
            <v>712000</v>
          </cell>
          <cell r="E2390">
            <v>613000</v>
          </cell>
        </row>
        <row r="2391">
          <cell r="A2391" t="str">
            <v>269-06928</v>
          </cell>
          <cell r="B2391" t="str">
            <v>Office Pro 2003 Win32 Korean VUP CD</v>
          </cell>
          <cell r="C2391" t="str">
            <v>동일</v>
          </cell>
          <cell r="D2391">
            <v>437000</v>
          </cell>
          <cell r="E2391">
            <v>369000</v>
          </cell>
        </row>
        <row r="2392">
          <cell r="A2392" t="str">
            <v>A9T-00170</v>
          </cell>
          <cell r="B2392" t="str">
            <v>Office LCS Standard Korean SA OLP NL</v>
          </cell>
          <cell r="C2392" t="str">
            <v>동일</v>
          </cell>
          <cell r="D2392">
            <v>573000</v>
          </cell>
          <cell r="E2392">
            <v>493000</v>
          </cell>
        </row>
        <row r="2393">
          <cell r="A2393" t="str">
            <v>269-05573</v>
          </cell>
          <cell r="B2393" t="str">
            <v>Office Pro Win32 Korean Lic/SA Pack OLP NL</v>
          </cell>
          <cell r="C2393" t="str">
            <v>동일</v>
          </cell>
          <cell r="D2393">
            <v>908000</v>
          </cell>
          <cell r="E2393">
            <v>781000</v>
          </cell>
        </row>
        <row r="2394">
          <cell r="A2394" t="str">
            <v>A9T-00116</v>
          </cell>
          <cell r="B2394" t="str">
            <v>Office LCS Standard 2005 Korean OLP NL</v>
          </cell>
          <cell r="C2394" t="str">
            <v>동일</v>
          </cell>
          <cell r="D2394">
            <v>1145000</v>
          </cell>
          <cell r="E2394">
            <v>985000</v>
          </cell>
        </row>
        <row r="2395">
          <cell r="A2395" t="str">
            <v>A9T-00016</v>
          </cell>
          <cell r="B2395" t="str">
            <v>Office LCS Standard 2005 Korean CD 5 Clt</v>
          </cell>
          <cell r="C2395" t="str">
            <v>동일</v>
          </cell>
          <cell r="D2395">
            <v>1707000</v>
          </cell>
          <cell r="E2395">
            <v>1440000</v>
          </cell>
        </row>
        <row r="2396">
          <cell r="A2396" t="str">
            <v>A9T-00177</v>
          </cell>
          <cell r="B2396" t="str">
            <v>Office LCS Standard English SA OLP NL</v>
          </cell>
          <cell r="C2396" t="str">
            <v>동일</v>
          </cell>
          <cell r="D2396">
            <v>573000</v>
          </cell>
          <cell r="E2396">
            <v>493000</v>
          </cell>
        </row>
        <row r="2397">
          <cell r="A2397" t="str">
            <v>A9T-00240</v>
          </cell>
          <cell r="B2397" t="str">
            <v>Office LCS Standard English Lic/SA Pack OLP NL</v>
          </cell>
          <cell r="C2397" t="str">
            <v>동일</v>
          </cell>
          <cell r="D2397">
            <v>1717000</v>
          </cell>
          <cell r="E2397">
            <v>1477000</v>
          </cell>
        </row>
        <row r="2398">
          <cell r="A2398" t="str">
            <v>A9T-00122</v>
          </cell>
          <cell r="B2398" t="str">
            <v>Office LCS Standard 2005 English OLP NL</v>
          </cell>
          <cell r="C2398" t="str">
            <v>동일</v>
          </cell>
          <cell r="D2398">
            <v>1145000</v>
          </cell>
          <cell r="E2398">
            <v>985000</v>
          </cell>
        </row>
        <row r="2399">
          <cell r="A2399" t="str">
            <v>534-02130</v>
          </cell>
          <cell r="B2399" t="str">
            <v>MSDN Unvrsl 7.0 Win32 English CVPUP 1YR CD</v>
          </cell>
          <cell r="C2399" t="str">
            <v>동일</v>
          </cell>
          <cell r="D2399">
            <v>3565000</v>
          </cell>
          <cell r="E2399">
            <v>3007000</v>
          </cell>
        </row>
        <row r="2400">
          <cell r="A2400" t="str">
            <v>534-02128</v>
          </cell>
          <cell r="B2400" t="str">
            <v>MSDN Unvrsl 7.0 Win32 English 1YR CD</v>
          </cell>
          <cell r="C2400" t="str">
            <v>동일</v>
          </cell>
          <cell r="D2400">
            <v>4337000</v>
          </cell>
          <cell r="E2400">
            <v>3658000</v>
          </cell>
        </row>
        <row r="2401">
          <cell r="A2401" t="str">
            <v>534-02062</v>
          </cell>
          <cell r="B2401" t="str">
            <v>MSDN Unvrsl Win32 All Languages SA OLP NL Qualified</v>
          </cell>
          <cell r="C2401" t="str">
            <v>동일</v>
          </cell>
          <cell r="D2401">
            <v>3819000</v>
          </cell>
          <cell r="E2401">
            <v>3286000</v>
          </cell>
        </row>
        <row r="2402">
          <cell r="A2402" t="str">
            <v>534-02031</v>
          </cell>
          <cell r="B2402" t="str">
            <v>MSDN Unvrsl Win32 All Languages Lic/SA Pack OLP NL Qualified</v>
          </cell>
          <cell r="C2402" t="str">
            <v>동일</v>
          </cell>
          <cell r="D2402">
            <v>4474000</v>
          </cell>
          <cell r="E2402">
            <v>3849000</v>
          </cell>
        </row>
        <row r="2403">
          <cell r="A2403" t="str">
            <v>388-01898</v>
          </cell>
          <cell r="B2403" t="str">
            <v>MSDN Pro 7.0 Win32 English CVPUP 1YR CD</v>
          </cell>
          <cell r="C2403" t="str">
            <v>동일</v>
          </cell>
          <cell r="D2403">
            <v>1386000</v>
          </cell>
          <cell r="E2403">
            <v>1169000</v>
          </cell>
        </row>
        <row r="2404">
          <cell r="A2404" t="str">
            <v>269-06738</v>
          </cell>
          <cell r="B2404" t="str">
            <v>Office Pro 2003 Win32 English CD</v>
          </cell>
          <cell r="C2404" t="str">
            <v>동일</v>
          </cell>
          <cell r="D2404">
            <v>790000</v>
          </cell>
          <cell r="E2404">
            <v>667000</v>
          </cell>
        </row>
        <row r="2405">
          <cell r="A2405" t="str">
            <v>021-05624</v>
          </cell>
          <cell r="B2405" t="str">
            <v>Office Win32 English SA OLP NL</v>
          </cell>
          <cell r="C2405" t="str">
            <v>동일</v>
          </cell>
          <cell r="D2405">
            <v>344000</v>
          </cell>
          <cell r="E2405">
            <v>296000</v>
          </cell>
        </row>
        <row r="2406">
          <cell r="A2406" t="str">
            <v>S26-00074</v>
          </cell>
          <cell r="B2406" t="str">
            <v>OneNote 2003 Win32 English OLP NL</v>
          </cell>
          <cell r="C2406" t="str">
            <v>동일</v>
          </cell>
          <cell r="D2406">
            <v>129000</v>
          </cell>
          <cell r="E2406">
            <v>111000</v>
          </cell>
        </row>
        <row r="2407">
          <cell r="A2407" t="str">
            <v>S26-00001</v>
          </cell>
          <cell r="B2407" t="str">
            <v>OneNote 2003 Win32 English Intl CD</v>
          </cell>
          <cell r="C2407" t="str">
            <v>동일</v>
          </cell>
          <cell r="D2407">
            <v>136000</v>
          </cell>
          <cell r="E2407">
            <v>115000</v>
          </cell>
        </row>
        <row r="2408">
          <cell r="A2408" t="str">
            <v>503-00274</v>
          </cell>
          <cell r="B2408" t="str">
            <v>Office Studnt and Teacher 2003 Win32 Korean CD</v>
          </cell>
          <cell r="C2408" t="str">
            <v>동일</v>
          </cell>
          <cell r="D2408">
            <v>148000</v>
          </cell>
          <cell r="E2408">
            <v>124000</v>
          </cell>
        </row>
        <row r="2409">
          <cell r="A2409" t="str">
            <v>021-05577</v>
          </cell>
          <cell r="B2409" t="str">
            <v>Office Win32 Korean SA OLP NL</v>
          </cell>
          <cell r="C2409" t="str">
            <v>동일</v>
          </cell>
          <cell r="D2409">
            <v>319000</v>
          </cell>
          <cell r="E2409">
            <v>274000</v>
          </cell>
        </row>
        <row r="2410">
          <cell r="A2410" t="str">
            <v>021-05409</v>
          </cell>
          <cell r="B2410" t="str">
            <v>Office Win32 Korean Lic/SA Pack OLP NL</v>
          </cell>
          <cell r="C2410" t="str">
            <v>동일</v>
          </cell>
          <cell r="D2410">
            <v>868000</v>
          </cell>
          <cell r="E2410">
            <v>747000</v>
          </cell>
        </row>
        <row r="2411">
          <cell r="A2411" t="str">
            <v>021-06411</v>
          </cell>
          <cell r="B2411" t="str">
            <v>Office 2003 Win32 Korean VUP CD</v>
          </cell>
          <cell r="C2411" t="str">
            <v>동일</v>
          </cell>
          <cell r="D2411">
            <v>421000</v>
          </cell>
          <cell r="E2411">
            <v>355000</v>
          </cell>
        </row>
        <row r="2412">
          <cell r="A2412" t="str">
            <v>021-06703</v>
          </cell>
          <cell r="B2412" t="str">
            <v>Office 2003 Win32 Korean OLP NL</v>
          </cell>
          <cell r="C2412" t="str">
            <v>동일</v>
          </cell>
          <cell r="D2412">
            <v>549000</v>
          </cell>
          <cell r="E2412">
            <v>473000</v>
          </cell>
        </row>
        <row r="2413">
          <cell r="A2413" t="str">
            <v>021-06315</v>
          </cell>
          <cell r="B2413" t="str">
            <v>Office 2003 Win32 Korean CD</v>
          </cell>
          <cell r="C2413" t="str">
            <v>동일</v>
          </cell>
          <cell r="D2413">
            <v>612000</v>
          </cell>
          <cell r="E2413">
            <v>516000</v>
          </cell>
        </row>
        <row r="2414">
          <cell r="A2414" t="str">
            <v>021-05647</v>
          </cell>
          <cell r="B2414" t="str">
            <v>Office Win32 English/MultiLang SA OLP NL</v>
          </cell>
          <cell r="C2414" t="str">
            <v>동일</v>
          </cell>
          <cell r="D2414">
            <v>385000</v>
          </cell>
          <cell r="E2414">
            <v>331000</v>
          </cell>
        </row>
        <row r="2415">
          <cell r="A2415" t="str">
            <v>269-07740</v>
          </cell>
          <cell r="B2415" t="str">
            <v>Office Pro 2003 Win32 Korean OLP NL</v>
          </cell>
          <cell r="C2415" t="str">
            <v>동일</v>
          </cell>
          <cell r="D2415">
            <v>575000</v>
          </cell>
          <cell r="E2415">
            <v>495000</v>
          </cell>
        </row>
        <row r="2416">
          <cell r="A2416" t="str">
            <v>021-06276</v>
          </cell>
          <cell r="B2416" t="str">
            <v>Office 2003 Win32 English/MultiLang OLP NL</v>
          </cell>
          <cell r="C2416" t="str">
            <v>동일</v>
          </cell>
          <cell r="D2416">
            <v>663000</v>
          </cell>
          <cell r="E2416">
            <v>571000</v>
          </cell>
        </row>
        <row r="2417">
          <cell r="A2417" t="str">
            <v>388-01883</v>
          </cell>
          <cell r="B2417" t="str">
            <v>MSDN Pro Win32 All Languages Lic/SA Pack OLP NL Qualified</v>
          </cell>
          <cell r="C2417" t="str">
            <v>동일</v>
          </cell>
          <cell r="D2417">
            <v>1874000</v>
          </cell>
          <cell r="E2417">
            <v>1612000</v>
          </cell>
        </row>
        <row r="2418">
          <cell r="A2418" t="str">
            <v>021-05429</v>
          </cell>
          <cell r="B2418" t="str">
            <v>Office Win32 English Lic/SA Pack OLP NL</v>
          </cell>
          <cell r="C2418" t="str">
            <v>동일</v>
          </cell>
          <cell r="D2418">
            <v>935000</v>
          </cell>
          <cell r="E2418">
            <v>804000</v>
          </cell>
        </row>
        <row r="2419">
          <cell r="A2419" t="str">
            <v>021-06153</v>
          </cell>
          <cell r="B2419" t="str">
            <v>Office 2003 Win32 English VUP CD</v>
          </cell>
          <cell r="C2419" t="str">
            <v>동일</v>
          </cell>
          <cell r="D2419">
            <v>421000</v>
          </cell>
          <cell r="E2419">
            <v>355000</v>
          </cell>
        </row>
        <row r="2420">
          <cell r="A2420" t="str">
            <v>021-06280</v>
          </cell>
          <cell r="B2420" t="str">
            <v>Office 2003 Win32 English OLP NL</v>
          </cell>
          <cell r="C2420" t="str">
            <v>동일</v>
          </cell>
          <cell r="D2420">
            <v>592000</v>
          </cell>
          <cell r="E2420">
            <v>509000</v>
          </cell>
        </row>
        <row r="2421">
          <cell r="A2421" t="str">
            <v>021-06145</v>
          </cell>
          <cell r="B2421" t="str">
            <v>Office 2003 Win32 English CD</v>
          </cell>
          <cell r="C2421" t="str">
            <v>동일</v>
          </cell>
          <cell r="D2421">
            <v>658000</v>
          </cell>
          <cell r="E2421">
            <v>555000</v>
          </cell>
        </row>
        <row r="2422">
          <cell r="A2422" t="str">
            <v>588-02701</v>
          </cell>
          <cell r="B2422" t="str">
            <v>Office SB Ed Win32 English SA OLP NL</v>
          </cell>
          <cell r="C2422" t="str">
            <v>동일</v>
          </cell>
          <cell r="D2422">
            <v>373000</v>
          </cell>
          <cell r="E2422">
            <v>321000</v>
          </cell>
        </row>
        <row r="2423">
          <cell r="A2423" t="str">
            <v>588-02697</v>
          </cell>
          <cell r="B2423" t="str">
            <v>Office SB Ed Win32 English Lic/SA Pack OLP NL</v>
          </cell>
          <cell r="C2423" t="str">
            <v>동일</v>
          </cell>
          <cell r="D2423">
            <v>1014000</v>
          </cell>
          <cell r="E2423">
            <v>873000</v>
          </cell>
        </row>
        <row r="2424">
          <cell r="A2424" t="str">
            <v>588-02638</v>
          </cell>
          <cell r="B2424" t="str">
            <v>Office SB Ed 2003 Win32 English VUP CD</v>
          </cell>
          <cell r="C2424" t="str">
            <v>동일</v>
          </cell>
          <cell r="D2424">
            <v>427000</v>
          </cell>
          <cell r="E2424">
            <v>360000</v>
          </cell>
        </row>
        <row r="2425">
          <cell r="A2425" t="str">
            <v>588-02679</v>
          </cell>
          <cell r="B2425" t="str">
            <v>Office SB Ed 2003 Win32 English OLP NL</v>
          </cell>
          <cell r="C2425" t="str">
            <v>동일</v>
          </cell>
          <cell r="D2425">
            <v>642000</v>
          </cell>
          <cell r="E2425">
            <v>552000</v>
          </cell>
        </row>
        <row r="2426">
          <cell r="A2426" t="str">
            <v>588-02636</v>
          </cell>
          <cell r="B2426" t="str">
            <v>Office SB Ed 2003 Win32 English CD</v>
          </cell>
          <cell r="C2426" t="str">
            <v>동일</v>
          </cell>
          <cell r="D2426">
            <v>688000</v>
          </cell>
          <cell r="E2426">
            <v>581000</v>
          </cell>
        </row>
        <row r="2427">
          <cell r="A2427" t="str">
            <v>269-05819</v>
          </cell>
          <cell r="B2427" t="str">
            <v>Office Pro Win32 Korean SA OLP NL</v>
          </cell>
          <cell r="C2427" t="str">
            <v>동일</v>
          </cell>
          <cell r="D2427">
            <v>334000</v>
          </cell>
          <cell r="E2427">
            <v>287000</v>
          </cell>
        </row>
        <row r="2428">
          <cell r="A2428" t="str">
            <v>021-05274</v>
          </cell>
          <cell r="B2428" t="str">
            <v>Office Win32 English/MultiLang Lic/SA Pack OLP NL</v>
          </cell>
          <cell r="C2428" t="str">
            <v>동일</v>
          </cell>
          <cell r="D2428">
            <v>1048000</v>
          </cell>
          <cell r="E2428">
            <v>902000</v>
          </cell>
        </row>
        <row r="2429">
          <cell r="A2429" t="str">
            <v>395-02831</v>
          </cell>
          <cell r="B2429" t="str">
            <v>Exchange Svr Ent 2003 English CD 25 Clt</v>
          </cell>
          <cell r="C2429" t="str">
            <v>동일</v>
          </cell>
          <cell r="D2429">
            <v>10859000</v>
          </cell>
          <cell r="E2429">
            <v>9160000</v>
          </cell>
        </row>
        <row r="2430">
          <cell r="A2430" t="str">
            <v>312-02303</v>
          </cell>
          <cell r="B2430" t="str">
            <v>Exchange Svr English SA OLP NL</v>
          </cell>
          <cell r="C2430" t="str">
            <v>동일</v>
          </cell>
          <cell r="D2430">
            <v>548000</v>
          </cell>
          <cell r="E2430">
            <v>472000</v>
          </cell>
        </row>
        <row r="2431">
          <cell r="A2431" t="str">
            <v>312-02201</v>
          </cell>
          <cell r="B2431" t="str">
            <v>Exchange Svr English Lic/SA Pack OLP NL</v>
          </cell>
          <cell r="C2431" t="str">
            <v>동일</v>
          </cell>
          <cell r="D2431">
            <v>1644000</v>
          </cell>
          <cell r="E2431">
            <v>1414000</v>
          </cell>
        </row>
        <row r="2432">
          <cell r="A2432" t="str">
            <v>312-02766</v>
          </cell>
          <cell r="B2432" t="str">
            <v>Exchange Svr 2003 English OLP NL</v>
          </cell>
          <cell r="C2432" t="str">
            <v>동일</v>
          </cell>
          <cell r="D2432">
            <v>1096000</v>
          </cell>
          <cell r="E2432">
            <v>943000</v>
          </cell>
        </row>
        <row r="2433">
          <cell r="A2433" t="str">
            <v>312-02613</v>
          </cell>
          <cell r="B2433" t="str">
            <v>Exchange Svr 2003 English CD 5 Clt</v>
          </cell>
          <cell r="C2433" t="str">
            <v>동일</v>
          </cell>
          <cell r="D2433">
            <v>2008000</v>
          </cell>
          <cell r="E2433">
            <v>1694000</v>
          </cell>
        </row>
        <row r="2434">
          <cell r="A2434" t="str">
            <v>395-02601</v>
          </cell>
          <cell r="B2434" t="str">
            <v>Exchange Svr Ent Korean SA OLP NL</v>
          </cell>
          <cell r="C2434" t="str">
            <v>동일</v>
          </cell>
          <cell r="D2434">
            <v>3133000</v>
          </cell>
          <cell r="E2434">
            <v>2696000</v>
          </cell>
        </row>
        <row r="2435">
          <cell r="A2435" t="str">
            <v>395-02485</v>
          </cell>
          <cell r="B2435" t="str">
            <v>Exchange Svr Ent Korean Lic/SA Pack OLP NL</v>
          </cell>
          <cell r="C2435" t="str">
            <v>동일</v>
          </cell>
          <cell r="D2435">
            <v>9399000</v>
          </cell>
          <cell r="E2435">
            <v>8086000</v>
          </cell>
        </row>
        <row r="2436">
          <cell r="A2436" t="str">
            <v>395-02965</v>
          </cell>
          <cell r="B2436" t="str">
            <v>Exchange Svr Ent 2003 Korean OLP NL</v>
          </cell>
          <cell r="C2436" t="str">
            <v>동일</v>
          </cell>
          <cell r="D2436">
            <v>6266000</v>
          </cell>
          <cell r="E2436">
            <v>5391000</v>
          </cell>
        </row>
        <row r="2437">
          <cell r="A2437" t="str">
            <v>395-02842</v>
          </cell>
          <cell r="B2437" t="str">
            <v>Exchange Svr Ent 2003 Korean CD 25 Clt</v>
          </cell>
          <cell r="C2437" t="str">
            <v>동일</v>
          </cell>
          <cell r="D2437">
            <v>10859000</v>
          </cell>
          <cell r="E2437">
            <v>9160000</v>
          </cell>
        </row>
        <row r="2438">
          <cell r="A2438" t="str">
            <v>395-02556</v>
          </cell>
          <cell r="B2438" t="str">
            <v>Exchange Svr Ent English SA OLP NL</v>
          </cell>
          <cell r="C2438" t="str">
            <v>동일</v>
          </cell>
          <cell r="D2438">
            <v>3133000</v>
          </cell>
          <cell r="E2438">
            <v>2696000</v>
          </cell>
        </row>
        <row r="2439">
          <cell r="A2439" t="str">
            <v>388-01896</v>
          </cell>
          <cell r="B2439" t="str">
            <v>MSDN Pro 7.0 Win32 English 1YR CD</v>
          </cell>
          <cell r="C2439" t="str">
            <v>동일</v>
          </cell>
          <cell r="D2439">
            <v>1854000</v>
          </cell>
          <cell r="E2439">
            <v>1564000</v>
          </cell>
        </row>
        <row r="2440">
          <cell r="A2440" t="str">
            <v>395-02959</v>
          </cell>
          <cell r="B2440" t="str">
            <v>Exchange Svr Ent 2003 English OLP NL</v>
          </cell>
          <cell r="C2440" t="str">
            <v>동일</v>
          </cell>
          <cell r="D2440">
            <v>6266000</v>
          </cell>
          <cell r="E2440">
            <v>5391000</v>
          </cell>
        </row>
        <row r="2441">
          <cell r="A2441" t="str">
            <v>312-02208</v>
          </cell>
          <cell r="B2441" t="str">
            <v>Exchange Svr Korean Lic/SA Pack OLP NL</v>
          </cell>
          <cell r="C2441" t="str">
            <v>동일</v>
          </cell>
          <cell r="D2441">
            <v>1644000</v>
          </cell>
          <cell r="E2441">
            <v>1414000</v>
          </cell>
        </row>
        <row r="2442">
          <cell r="A2442" t="str">
            <v>381-02024</v>
          </cell>
          <cell r="B2442" t="str">
            <v>Exchange CAL 2003 Korean MLP 5 User CAL</v>
          </cell>
          <cell r="C2442" t="str">
            <v>동일</v>
          </cell>
          <cell r="D2442">
            <v>672000</v>
          </cell>
          <cell r="E2442">
            <v>567000</v>
          </cell>
        </row>
        <row r="2443">
          <cell r="A2443" t="str">
            <v>381-02023</v>
          </cell>
          <cell r="B2443" t="str">
            <v>Exchange CAL 2003 Korean MLP 5 Device CAL</v>
          </cell>
          <cell r="C2443" t="str">
            <v>동일</v>
          </cell>
          <cell r="D2443">
            <v>672000</v>
          </cell>
          <cell r="E2443">
            <v>567000</v>
          </cell>
        </row>
        <row r="2444">
          <cell r="A2444" t="str">
            <v>381-02008</v>
          </cell>
          <cell r="B2444" t="str">
            <v>Exchange CAL 2003 English MLP 5 User CAL</v>
          </cell>
          <cell r="C2444" t="str">
            <v>동일</v>
          </cell>
          <cell r="D2444">
            <v>672000</v>
          </cell>
          <cell r="E2444">
            <v>567000</v>
          </cell>
        </row>
        <row r="2445">
          <cell r="A2445" t="str">
            <v>381-02007</v>
          </cell>
          <cell r="B2445" t="str">
            <v>Exchange CAL 2003 English MLP 5 Device CAL</v>
          </cell>
          <cell r="C2445" t="str">
            <v>동일</v>
          </cell>
          <cell r="D2445">
            <v>672000</v>
          </cell>
          <cell r="E2445">
            <v>567000</v>
          </cell>
        </row>
        <row r="2446">
          <cell r="A2446" t="str">
            <v>381-01915</v>
          </cell>
          <cell r="B2446" t="str">
            <v>Exchange CAL All Languages SA OLP NL User CAL</v>
          </cell>
          <cell r="C2446" t="str">
            <v>동일</v>
          </cell>
          <cell r="D2446">
            <v>53000</v>
          </cell>
          <cell r="E2446">
            <v>46000</v>
          </cell>
        </row>
        <row r="2447">
          <cell r="A2447" t="str">
            <v>381-01643</v>
          </cell>
          <cell r="B2447" t="str">
            <v>Exchange CAL All Languages SA OLP NL Device CAL</v>
          </cell>
          <cell r="C2447" t="str">
            <v>동일</v>
          </cell>
          <cell r="D2447">
            <v>53000</v>
          </cell>
          <cell r="E2447">
            <v>46000</v>
          </cell>
        </row>
        <row r="2448">
          <cell r="A2448" t="str">
            <v>E84-00339</v>
          </cell>
          <cell r="B2448" t="str">
            <v>ISA Server Std Ed English SA OLP NL 1 Processor License</v>
          </cell>
          <cell r="C2448" t="str">
            <v>동일</v>
          </cell>
          <cell r="D2448">
            <v>1015000</v>
          </cell>
          <cell r="E2448">
            <v>873000</v>
          </cell>
        </row>
        <row r="2449">
          <cell r="A2449" t="str">
            <v>E84-00271</v>
          </cell>
          <cell r="B2449" t="str">
            <v>ISA Server Std Ed English Lic/SA Pack OLP NL 1 Processor License</v>
          </cell>
          <cell r="C2449" t="str">
            <v>동일</v>
          </cell>
          <cell r="D2449">
            <v>3044000</v>
          </cell>
          <cell r="E2449">
            <v>2619000</v>
          </cell>
        </row>
        <row r="2450">
          <cell r="A2450" t="str">
            <v>E84-00567</v>
          </cell>
          <cell r="B2450" t="str">
            <v>ISA Server Std Ed 2004 English OLP NL 1 Processor License</v>
          </cell>
          <cell r="C2450" t="str">
            <v>동일</v>
          </cell>
          <cell r="D2450">
            <v>2029000</v>
          </cell>
          <cell r="E2450">
            <v>1746000</v>
          </cell>
        </row>
        <row r="2451">
          <cell r="A2451" t="str">
            <v>E84-00635</v>
          </cell>
          <cell r="B2451" t="str">
            <v>ISA Server Std Ed 2004 English CD 1 Processor License</v>
          </cell>
          <cell r="C2451" t="str">
            <v>동일</v>
          </cell>
          <cell r="D2451">
            <v>2328000</v>
          </cell>
          <cell r="E2451">
            <v>1964000</v>
          </cell>
        </row>
        <row r="2452">
          <cell r="A2452" t="str">
            <v>395-02467</v>
          </cell>
          <cell r="B2452" t="str">
            <v>Exchange Svr Ent English Lic/SA Pack OLP NL</v>
          </cell>
          <cell r="C2452" t="str">
            <v>동일</v>
          </cell>
          <cell r="D2452">
            <v>9399000</v>
          </cell>
          <cell r="E2452">
            <v>8086000</v>
          </cell>
        </row>
        <row r="2453">
          <cell r="A2453" t="str">
            <v>A4D-00106</v>
          </cell>
          <cell r="B2453" t="str">
            <v>MOM Ops Mgr Serv Entpr Ed English SA OLP NL</v>
          </cell>
          <cell r="C2453" t="str">
            <v>동일</v>
          </cell>
          <cell r="D2453">
            <v>450000</v>
          </cell>
          <cell r="E2453">
            <v>387000</v>
          </cell>
        </row>
        <row r="2454">
          <cell r="A2454" t="str">
            <v>G78-00099</v>
          </cell>
          <cell r="B2454" t="str">
            <v>VC#.NET Std 2003 Win32 Korean CD</v>
          </cell>
          <cell r="C2454" t="str">
            <v>동일</v>
          </cell>
          <cell r="D2454">
            <v>175000</v>
          </cell>
          <cell r="E2454">
            <v>148000</v>
          </cell>
        </row>
        <row r="2455">
          <cell r="A2455" t="str">
            <v>G71-00014</v>
          </cell>
          <cell r="B2455" t="str">
            <v>MSDN OS 7.0 Win32 English Intl CVPUP 1YR CD</v>
          </cell>
          <cell r="C2455" t="str">
            <v>동일</v>
          </cell>
          <cell r="D2455">
            <v>759000</v>
          </cell>
          <cell r="E2455">
            <v>640000</v>
          </cell>
        </row>
        <row r="2456">
          <cell r="A2456" t="str">
            <v>G71-00013</v>
          </cell>
          <cell r="B2456" t="str">
            <v>MSDN OS 7.0 Win32 English Intl 1YR CD</v>
          </cell>
          <cell r="C2456" t="str">
            <v>동일</v>
          </cell>
          <cell r="D2456">
            <v>1080000</v>
          </cell>
          <cell r="E2456">
            <v>911000</v>
          </cell>
        </row>
        <row r="2457">
          <cell r="A2457" t="str">
            <v>G71-03027</v>
          </cell>
          <cell r="B2457" t="str">
            <v>MSDN OS Win32 All Languages SA OLP NL Qualified</v>
          </cell>
          <cell r="C2457" t="str">
            <v>동일</v>
          </cell>
          <cell r="D2457">
            <v>1052000</v>
          </cell>
          <cell r="E2457">
            <v>905000</v>
          </cell>
        </row>
        <row r="2458">
          <cell r="A2458" t="str">
            <v>G71-03026</v>
          </cell>
          <cell r="B2458" t="str">
            <v>MSDN OS Win32 All Languages Lic/SA Pack OLP NL Qualified</v>
          </cell>
          <cell r="C2458" t="str">
            <v>동일</v>
          </cell>
          <cell r="D2458">
            <v>1665000</v>
          </cell>
          <cell r="E2458">
            <v>1433000</v>
          </cell>
        </row>
        <row r="2459">
          <cell r="A2459" t="str">
            <v>318-00437</v>
          </cell>
          <cell r="B2459" t="str">
            <v>MSDN Library 7.0 Win32 English Intl 1YR CD</v>
          </cell>
          <cell r="C2459" t="str">
            <v>동일</v>
          </cell>
          <cell r="D2459">
            <v>295000</v>
          </cell>
          <cell r="E2459">
            <v>249000</v>
          </cell>
        </row>
        <row r="2460">
          <cell r="A2460" t="str">
            <v>389-00160</v>
          </cell>
          <cell r="B2460" t="str">
            <v>MSDN Ent 7.0 Win32 English CVPUP 1YR CD</v>
          </cell>
          <cell r="C2460" t="str">
            <v>동일</v>
          </cell>
          <cell r="D2460">
            <v>2470000</v>
          </cell>
          <cell r="E2460">
            <v>2083000</v>
          </cell>
        </row>
        <row r="2461">
          <cell r="A2461" t="str">
            <v>389-00158</v>
          </cell>
          <cell r="B2461" t="str">
            <v>MSDN Ent 7.0 Win32 English 1YR CD</v>
          </cell>
          <cell r="C2461" t="str">
            <v>동일</v>
          </cell>
          <cell r="D2461">
            <v>3400000</v>
          </cell>
          <cell r="E2461">
            <v>2868000</v>
          </cell>
        </row>
        <row r="2462">
          <cell r="A2462" t="str">
            <v>389-00143</v>
          </cell>
          <cell r="B2462" t="str">
            <v>MSDN Ent Win32 All Languages SA OLP NL Qualified</v>
          </cell>
          <cell r="C2462" t="str">
            <v>동일</v>
          </cell>
          <cell r="D2462">
            <v>3154000</v>
          </cell>
          <cell r="E2462">
            <v>2714000</v>
          </cell>
        </row>
        <row r="2463">
          <cell r="A2463" t="str">
            <v>389-00142</v>
          </cell>
          <cell r="B2463" t="str">
            <v>MSDN Ent Win32 All Languages Lic/SA Pack OLP NL Qualified</v>
          </cell>
          <cell r="C2463" t="str">
            <v>동일</v>
          </cell>
          <cell r="D2463">
            <v>3363000</v>
          </cell>
          <cell r="E2463">
            <v>2893000</v>
          </cell>
        </row>
        <row r="2464">
          <cell r="A2464" t="str">
            <v>312-02625</v>
          </cell>
          <cell r="B2464" t="str">
            <v>Exchange Svr 2003 Korean CD 5 Clt</v>
          </cell>
          <cell r="C2464" t="str">
            <v>동일</v>
          </cell>
          <cell r="D2464">
            <v>2008000</v>
          </cell>
          <cell r="E2464">
            <v>1694000</v>
          </cell>
        </row>
        <row r="2465">
          <cell r="A2465" t="str">
            <v>A4E-00046</v>
          </cell>
          <cell r="B2465" t="str">
            <v>MOM Ops Mgr Serv Entpr Ed English SA OLP NL w/SQL Tech</v>
          </cell>
          <cell r="C2465" t="str">
            <v>동일</v>
          </cell>
          <cell r="D2465">
            <v>946000</v>
          </cell>
          <cell r="E2465">
            <v>814000</v>
          </cell>
        </row>
        <row r="2466">
          <cell r="A2466" t="str">
            <v>312-02757</v>
          </cell>
          <cell r="B2466" t="str">
            <v>Exchange Svr 2003 Korean OLP NL</v>
          </cell>
          <cell r="C2466" t="str">
            <v>동일</v>
          </cell>
          <cell r="D2466">
            <v>1096000</v>
          </cell>
          <cell r="E2466">
            <v>943000</v>
          </cell>
        </row>
        <row r="2467">
          <cell r="A2467" t="str">
            <v>A4E-00050</v>
          </cell>
          <cell r="B2467" t="str">
            <v>MOM Ops Mgr Serv Entpr Ed English Lic/SA Pack OLP NL w/SQL Tech</v>
          </cell>
          <cell r="C2467" t="str">
            <v>동일</v>
          </cell>
          <cell r="D2467">
            <v>2837000</v>
          </cell>
          <cell r="E2467">
            <v>2441000</v>
          </cell>
        </row>
        <row r="2468">
          <cell r="A2468" t="str">
            <v>A4D-00110</v>
          </cell>
          <cell r="B2468" t="str">
            <v>MOM Ops Mgr Serv Entpr Ed English Lic/SA Pack OLP NL</v>
          </cell>
          <cell r="C2468" t="str">
            <v>동일</v>
          </cell>
          <cell r="D2468">
            <v>1348000</v>
          </cell>
          <cell r="E2468">
            <v>1160000</v>
          </cell>
        </row>
        <row r="2469">
          <cell r="A2469" t="str">
            <v>A4E-00010</v>
          </cell>
          <cell r="B2469" t="str">
            <v>MOM Ops Mgr Serv Entpr Ed 2005 English OLP NL w/SQL Tech</v>
          </cell>
          <cell r="C2469" t="str">
            <v>동일</v>
          </cell>
          <cell r="D2469">
            <v>1891000</v>
          </cell>
          <cell r="E2469">
            <v>1627000</v>
          </cell>
        </row>
        <row r="2470">
          <cell r="A2470" t="str">
            <v>A4D-00053</v>
          </cell>
          <cell r="B2470" t="str">
            <v>MOM Ops Mgr Serv Entpr Ed 2005 English OLP NL</v>
          </cell>
          <cell r="C2470" t="str">
            <v>동일</v>
          </cell>
          <cell r="D2470">
            <v>898000</v>
          </cell>
          <cell r="E2470">
            <v>773000</v>
          </cell>
        </row>
        <row r="2471">
          <cell r="A2471" t="str">
            <v>A4J-00072</v>
          </cell>
          <cell r="B2471" t="str">
            <v>MOM Ops Mgmt License English SA OLP NL</v>
          </cell>
          <cell r="C2471" t="str">
            <v>동일</v>
          </cell>
          <cell r="D2471">
            <v>335000</v>
          </cell>
          <cell r="E2471">
            <v>288000</v>
          </cell>
        </row>
        <row r="2472">
          <cell r="A2472" t="str">
            <v>392-02378</v>
          </cell>
          <cell r="B2472" t="str">
            <v>FrontPage 2003 Win32 Korean CD</v>
          </cell>
          <cell r="C2472" t="str">
            <v>동일</v>
          </cell>
          <cell r="D2472">
            <v>304000</v>
          </cell>
          <cell r="E2472">
            <v>257000</v>
          </cell>
        </row>
        <row r="2473">
          <cell r="A2473" t="str">
            <v>392-01828</v>
          </cell>
          <cell r="B2473" t="str">
            <v>FrontPage Win32 English Lic/SA Pack OLP NL</v>
          </cell>
          <cell r="C2473" t="str">
            <v>동일</v>
          </cell>
          <cell r="D2473">
            <v>283000</v>
          </cell>
          <cell r="E2473">
            <v>243000</v>
          </cell>
        </row>
        <row r="2474">
          <cell r="A2474" t="str">
            <v>392-02321</v>
          </cell>
          <cell r="B2474" t="str">
            <v>FrontPage 2003 Win32 English CD</v>
          </cell>
          <cell r="C2474" t="str">
            <v>동일</v>
          </cell>
          <cell r="D2474">
            <v>304000</v>
          </cell>
          <cell r="E2474">
            <v>257000</v>
          </cell>
        </row>
        <row r="2475">
          <cell r="A2475" t="str">
            <v>312-02326</v>
          </cell>
          <cell r="B2475" t="str">
            <v>Exchange Svr Korean SA OLP NL</v>
          </cell>
          <cell r="C2475" t="str">
            <v>동일</v>
          </cell>
          <cell r="D2475">
            <v>548000</v>
          </cell>
          <cell r="E2475">
            <v>472000</v>
          </cell>
        </row>
        <row r="2476">
          <cell r="A2476" t="str">
            <v>388-01884</v>
          </cell>
          <cell r="B2476" t="str">
            <v>MSDN Pro Win32 All Languages SA OLP NL Qualified</v>
          </cell>
          <cell r="C2476" t="str">
            <v>동일</v>
          </cell>
          <cell r="D2476">
            <v>1494000</v>
          </cell>
          <cell r="E2476">
            <v>1285000</v>
          </cell>
        </row>
        <row r="2477">
          <cell r="A2477" t="str">
            <v>A4F-00065</v>
          </cell>
          <cell r="B2477" t="str">
            <v>MOM Ops Mgr Workgroup 2005 English OLP NL</v>
          </cell>
          <cell r="C2477" t="str">
            <v>동일</v>
          </cell>
          <cell r="D2477">
            <v>564000</v>
          </cell>
          <cell r="E2477">
            <v>485000</v>
          </cell>
        </row>
        <row r="2478">
          <cell r="A2478" t="str">
            <v>T72-00117</v>
          </cell>
          <cell r="B2478" t="str">
            <v>Win SBS Std 2003 English OLP NL 5 Clt</v>
          </cell>
          <cell r="C2478" t="str">
            <v>동일</v>
          </cell>
          <cell r="D2478">
            <v>816000</v>
          </cell>
          <cell r="E2478">
            <v>702000</v>
          </cell>
        </row>
        <row r="2479">
          <cell r="A2479" t="str">
            <v>R39-00286</v>
          </cell>
          <cell r="B2479" t="str">
            <v>Windows Svr ExtrnConn 2003 Korean OLP NL Qualified</v>
          </cell>
          <cell r="C2479" t="str">
            <v>동일</v>
          </cell>
          <cell r="D2479">
            <v>3133000</v>
          </cell>
          <cell r="E2479">
            <v>2695000</v>
          </cell>
        </row>
        <row r="2480">
          <cell r="A2480" t="str">
            <v>T74-00078</v>
          </cell>
          <cell r="B2480" t="str">
            <v>Win SBS CAL English Lic/SA Pack OLP 20 NL User CAL</v>
          </cell>
          <cell r="C2480" t="str">
            <v>동일</v>
          </cell>
          <cell r="D2480">
            <v>4327000</v>
          </cell>
          <cell r="E2480">
            <v>3723000</v>
          </cell>
        </row>
        <row r="2481">
          <cell r="A2481" t="str">
            <v>T74-00131</v>
          </cell>
          <cell r="B2481" t="str">
            <v>Win SBS CAL English Lic/SA Pack OLP 20 NL Device CAL</v>
          </cell>
          <cell r="C2481" t="str">
            <v>동일</v>
          </cell>
          <cell r="D2481">
            <v>4327000</v>
          </cell>
          <cell r="E2481">
            <v>3723000</v>
          </cell>
        </row>
        <row r="2482">
          <cell r="A2482" t="str">
            <v>T75-00193</v>
          </cell>
          <cell r="B2482" t="str">
            <v>Win SBS Prem 2003 English OLP NL 5 Clt</v>
          </cell>
          <cell r="C2482" t="str">
            <v>동일</v>
          </cell>
          <cell r="D2482">
            <v>2035000</v>
          </cell>
          <cell r="E2482">
            <v>1751000</v>
          </cell>
        </row>
        <row r="2483">
          <cell r="A2483" t="str">
            <v>T75-00144</v>
          </cell>
          <cell r="B2483" t="str">
            <v>Win SBS Prem English Lic/SA Pack OLP NL 5 Clt</v>
          </cell>
          <cell r="C2483" t="str">
            <v>동일</v>
          </cell>
          <cell r="D2483">
            <v>3052000</v>
          </cell>
          <cell r="E2483">
            <v>2626000</v>
          </cell>
        </row>
        <row r="2484">
          <cell r="A2484" t="str">
            <v>T75-00156</v>
          </cell>
          <cell r="B2484" t="str">
            <v>Win SBS Prem English SA OLP NL 5 Clt</v>
          </cell>
          <cell r="C2484" t="str">
            <v>동일</v>
          </cell>
          <cell r="D2484">
            <v>1018000</v>
          </cell>
          <cell r="E2484">
            <v>876000</v>
          </cell>
        </row>
        <row r="2485">
          <cell r="A2485" t="str">
            <v>T75-00305</v>
          </cell>
          <cell r="B2485" t="str">
            <v>Win SBS Prem 2003 Korean OLP NL 5 Clt</v>
          </cell>
          <cell r="C2485" t="str">
            <v>동일</v>
          </cell>
          <cell r="D2485">
            <v>2035000</v>
          </cell>
          <cell r="E2485">
            <v>1751000</v>
          </cell>
        </row>
        <row r="2486">
          <cell r="A2486" t="str">
            <v>T74-00186</v>
          </cell>
          <cell r="B2486" t="str">
            <v>Win SBS CAL English Lic/SA Pack OLP 5 NL User CAL</v>
          </cell>
          <cell r="C2486" t="str">
            <v>동일</v>
          </cell>
          <cell r="D2486">
            <v>1082000</v>
          </cell>
          <cell r="E2486">
            <v>931000</v>
          </cell>
        </row>
        <row r="2487">
          <cell r="A2487" t="str">
            <v>T75-00308</v>
          </cell>
          <cell r="B2487" t="str">
            <v>Win SBS Prem Korean SA OLP NL 5 Clt</v>
          </cell>
          <cell r="C2487" t="str">
            <v>동일</v>
          </cell>
          <cell r="D2487">
            <v>1018000</v>
          </cell>
          <cell r="E2487">
            <v>876000</v>
          </cell>
        </row>
        <row r="2488">
          <cell r="A2488" t="str">
            <v>T74-00143</v>
          </cell>
          <cell r="B2488" t="str">
            <v>Win SBS CAL English SA OLP 20 NL Device CAL</v>
          </cell>
          <cell r="C2488" t="str">
            <v>동일</v>
          </cell>
          <cell r="D2488">
            <v>1443000</v>
          </cell>
          <cell r="E2488">
            <v>1241000</v>
          </cell>
        </row>
        <row r="2489">
          <cell r="A2489" t="str">
            <v>T72-00111</v>
          </cell>
          <cell r="B2489" t="str">
            <v>Win SBS Std English Lic/SA Pack OLP NL 5 Clt</v>
          </cell>
          <cell r="C2489" t="str">
            <v>동일</v>
          </cell>
          <cell r="D2489">
            <v>1224000</v>
          </cell>
          <cell r="E2489">
            <v>1053000</v>
          </cell>
        </row>
        <row r="2490">
          <cell r="A2490" t="str">
            <v>T72-00123</v>
          </cell>
          <cell r="B2490" t="str">
            <v>Win SBS Std English SA OLP NL 5 Clt</v>
          </cell>
          <cell r="C2490" t="str">
            <v>동일</v>
          </cell>
          <cell r="D2490">
            <v>408000</v>
          </cell>
          <cell r="E2490">
            <v>351000</v>
          </cell>
        </row>
        <row r="2491">
          <cell r="A2491" t="str">
            <v>T72-00232</v>
          </cell>
          <cell r="B2491" t="str">
            <v>Win SBS Std 2003 Korean OLP NL 5 Clt</v>
          </cell>
          <cell r="C2491" t="str">
            <v>동일</v>
          </cell>
          <cell r="D2491">
            <v>816000</v>
          </cell>
          <cell r="E2491">
            <v>702000</v>
          </cell>
        </row>
        <row r="2492">
          <cell r="A2492" t="str">
            <v>T72-00229</v>
          </cell>
          <cell r="B2492" t="str">
            <v>Win SBS Std Korean Lic/SA Pack OLP NL 5 Clt</v>
          </cell>
          <cell r="C2492" t="str">
            <v>동일</v>
          </cell>
          <cell r="D2492">
            <v>1224000</v>
          </cell>
          <cell r="E2492">
            <v>1053000</v>
          </cell>
        </row>
        <row r="2493">
          <cell r="A2493" t="str">
            <v>T72-00235</v>
          </cell>
          <cell r="B2493" t="str">
            <v>Win SBS Std Korean SA OLP NL 5 Clt</v>
          </cell>
          <cell r="C2493" t="str">
            <v>동일</v>
          </cell>
          <cell r="D2493">
            <v>408000</v>
          </cell>
          <cell r="E2493">
            <v>351000</v>
          </cell>
        </row>
        <row r="2494">
          <cell r="A2494" t="str">
            <v>R39-00292</v>
          </cell>
          <cell r="B2494" t="str">
            <v>Windows Svr ExtrnConn 2003 English OLP NL Qualified</v>
          </cell>
          <cell r="C2494" t="str">
            <v>동일</v>
          </cell>
          <cell r="D2494">
            <v>3133000</v>
          </cell>
          <cell r="E2494">
            <v>2695000</v>
          </cell>
        </row>
        <row r="2495">
          <cell r="A2495" t="str">
            <v>R39-00171</v>
          </cell>
          <cell r="B2495" t="str">
            <v>Windows Svr ExtrnConn English Lic/SA Pack OLP NL Qualified</v>
          </cell>
          <cell r="C2495" t="str">
            <v>동일</v>
          </cell>
          <cell r="D2495">
            <v>4699000</v>
          </cell>
          <cell r="E2495">
            <v>4043000</v>
          </cell>
        </row>
        <row r="2496">
          <cell r="A2496" t="str">
            <v>T74-00356</v>
          </cell>
          <cell r="B2496" t="str">
            <v>Win SBS CAL Korean Lic/SA Pack OLP 20 NL User CAL</v>
          </cell>
          <cell r="C2496" t="str">
            <v>동일</v>
          </cell>
          <cell r="D2496">
            <v>4327000</v>
          </cell>
          <cell r="E2496">
            <v>3723000</v>
          </cell>
        </row>
        <row r="2497">
          <cell r="A2497" t="str">
            <v>T75-00302</v>
          </cell>
          <cell r="B2497" t="str">
            <v>Win SBS Prem Korean Lic/SA Pack OLP NL 5 Clt</v>
          </cell>
          <cell r="C2497" t="str">
            <v>동일</v>
          </cell>
          <cell r="D2497">
            <v>3052000</v>
          </cell>
          <cell r="E2497">
            <v>2626000</v>
          </cell>
        </row>
        <row r="2498">
          <cell r="A2498" t="str">
            <v>T74-00029</v>
          </cell>
          <cell r="B2498" t="str">
            <v>Win SBS CAL 2003 Korean MLP 5 Clt AddPak User CAL</v>
          </cell>
          <cell r="C2498" t="str">
            <v>동일</v>
          </cell>
          <cell r="D2498">
            <v>749000</v>
          </cell>
          <cell r="E2498">
            <v>632000</v>
          </cell>
        </row>
        <row r="2499">
          <cell r="A2499" t="str">
            <v>YL7-00105</v>
          </cell>
          <cell r="B2499" t="str">
            <v>Word Students&amp;Teachers 2003 Win32 Korean CD</v>
          </cell>
          <cell r="C2499" t="str">
            <v>동일</v>
          </cell>
          <cell r="D2499">
            <v>122000</v>
          </cell>
          <cell r="E2499">
            <v>103000</v>
          </cell>
        </row>
        <row r="2500">
          <cell r="A2500" t="str">
            <v>T74-01263</v>
          </cell>
          <cell r="B2500" t="str">
            <v>Win SBS CAL 2003 Korean VUP MLP 5 Clt AddPak User CAL</v>
          </cell>
          <cell r="C2500" t="str">
            <v>동일</v>
          </cell>
          <cell r="D2500">
            <v>300000</v>
          </cell>
          <cell r="E2500">
            <v>253000</v>
          </cell>
        </row>
        <row r="2501">
          <cell r="A2501" t="str">
            <v>T74-01262</v>
          </cell>
          <cell r="B2501" t="str">
            <v>Win SBS CAL 2003 Korean VUP MLP 5 Clt AddPak Device CAL</v>
          </cell>
          <cell r="C2501" t="str">
            <v>동일</v>
          </cell>
          <cell r="D2501">
            <v>300000</v>
          </cell>
          <cell r="E2501">
            <v>253000</v>
          </cell>
        </row>
        <row r="2502">
          <cell r="A2502" t="str">
            <v>T74-01261</v>
          </cell>
          <cell r="B2502" t="str">
            <v>Win SBS CAL 2003 Korean VUP MLP 20 Clt AddPak User CAL</v>
          </cell>
          <cell r="C2502" t="str">
            <v>동일</v>
          </cell>
          <cell r="D2502">
            <v>1198000</v>
          </cell>
          <cell r="E2502">
            <v>1011000</v>
          </cell>
        </row>
        <row r="2503">
          <cell r="A2503" t="str">
            <v>T74-01260</v>
          </cell>
          <cell r="B2503" t="str">
            <v>Win SBS CAL 2003 Korean VUP MLP 20 Clt AddPak Device CAL</v>
          </cell>
          <cell r="C2503" t="str">
            <v>동일</v>
          </cell>
          <cell r="D2503">
            <v>1198000</v>
          </cell>
          <cell r="E2503">
            <v>1011000</v>
          </cell>
        </row>
        <row r="2504">
          <cell r="A2504" t="str">
            <v>T74-00741</v>
          </cell>
          <cell r="B2504" t="str">
            <v>Win SBS CAL 2003 Korean OLP 5 NL User CAL</v>
          </cell>
          <cell r="C2504" t="str">
            <v>동일</v>
          </cell>
          <cell r="D2504">
            <v>722000</v>
          </cell>
          <cell r="E2504">
            <v>621000</v>
          </cell>
        </row>
        <row r="2505">
          <cell r="A2505" t="str">
            <v>T74-00562</v>
          </cell>
          <cell r="B2505" t="str">
            <v>Win SBS CAL 2003 Korean OLP 5 NL Device CAL</v>
          </cell>
          <cell r="C2505" t="str">
            <v>동일</v>
          </cell>
          <cell r="D2505">
            <v>722000</v>
          </cell>
          <cell r="E2505">
            <v>621000</v>
          </cell>
        </row>
        <row r="2506">
          <cell r="A2506" t="str">
            <v>T74-00239</v>
          </cell>
          <cell r="B2506" t="str">
            <v>Win SBS CAL English Lic/SA Pack OLP 5 NL Device CAL</v>
          </cell>
          <cell r="C2506" t="str">
            <v>동일</v>
          </cell>
          <cell r="D2506">
            <v>1082000</v>
          </cell>
          <cell r="E2506">
            <v>931000</v>
          </cell>
        </row>
        <row r="2507">
          <cell r="A2507" t="str">
            <v>T74-00559</v>
          </cell>
          <cell r="B2507" t="str">
            <v>Win SBS CAL 2003 Korean OLP 20 NL Device CAL</v>
          </cell>
          <cell r="C2507" t="str">
            <v>동일</v>
          </cell>
          <cell r="D2507">
            <v>2885000</v>
          </cell>
          <cell r="E2507">
            <v>2482000</v>
          </cell>
        </row>
        <row r="2508">
          <cell r="A2508" t="str">
            <v>R39-00159</v>
          </cell>
          <cell r="B2508" t="str">
            <v>Windows Svr ExtrnConn Korean Lic/SA Pack OLP NL Qualified</v>
          </cell>
          <cell r="C2508" t="str">
            <v>동일</v>
          </cell>
          <cell r="D2508">
            <v>4699000</v>
          </cell>
          <cell r="E2508">
            <v>4043000</v>
          </cell>
        </row>
        <row r="2509">
          <cell r="A2509" t="str">
            <v>T74-00014</v>
          </cell>
          <cell r="B2509" t="str">
            <v>Win SBS CAL 2003 Korean MLP 5 Clt AddPak Device CAL</v>
          </cell>
          <cell r="C2509" t="str">
            <v>동일</v>
          </cell>
          <cell r="D2509">
            <v>749000</v>
          </cell>
          <cell r="E2509">
            <v>632000</v>
          </cell>
        </row>
        <row r="2510">
          <cell r="A2510" t="str">
            <v>T74-01201</v>
          </cell>
          <cell r="B2510" t="str">
            <v>Win SBS CAL 2003 Korean MLP 20 Transition Pak User CAL</v>
          </cell>
          <cell r="C2510" t="str">
            <v>동일</v>
          </cell>
          <cell r="D2510">
            <v>918000</v>
          </cell>
          <cell r="E2510">
            <v>774000</v>
          </cell>
        </row>
        <row r="2511">
          <cell r="A2511" t="str">
            <v>T74-01183</v>
          </cell>
          <cell r="B2511" t="str">
            <v>Win SBS CAL 2003 Korean MLP 20 Transition Pak Device CAL</v>
          </cell>
          <cell r="C2511" t="str">
            <v>동일</v>
          </cell>
          <cell r="D2511">
            <v>918000</v>
          </cell>
          <cell r="E2511">
            <v>774000</v>
          </cell>
        </row>
        <row r="2512">
          <cell r="A2512" t="str">
            <v>T74-00063</v>
          </cell>
          <cell r="B2512" t="str">
            <v>Win SBS CAL 2003 Korean MLP 20 Clt AddPak User CAL</v>
          </cell>
          <cell r="C2512" t="str">
            <v>동일</v>
          </cell>
          <cell r="D2512">
            <v>2994000</v>
          </cell>
          <cell r="E2512">
            <v>2526000</v>
          </cell>
        </row>
        <row r="2513">
          <cell r="A2513" t="str">
            <v>T74-00046</v>
          </cell>
          <cell r="B2513" t="str">
            <v>Win SBS CAL 2003 Korean MLP 20 Clt AddPak Device CAL</v>
          </cell>
          <cell r="C2513" t="str">
            <v>동일</v>
          </cell>
          <cell r="D2513">
            <v>2994000</v>
          </cell>
          <cell r="E2513">
            <v>2526000</v>
          </cell>
        </row>
        <row r="2514">
          <cell r="A2514" t="str">
            <v>T74-00198</v>
          </cell>
          <cell r="B2514" t="str">
            <v>Win SBS CAL English SA OLP 5 NL User CAL</v>
          </cell>
          <cell r="C2514" t="str">
            <v>동일</v>
          </cell>
          <cell r="D2514">
            <v>361000</v>
          </cell>
          <cell r="E2514">
            <v>311000</v>
          </cell>
        </row>
        <row r="2515">
          <cell r="A2515" t="str">
            <v>T74-00251</v>
          </cell>
          <cell r="B2515" t="str">
            <v>Win SBS CAL English SA OLP 5 NL Device CAL</v>
          </cell>
          <cell r="C2515" t="str">
            <v>동일</v>
          </cell>
          <cell r="D2515">
            <v>361000</v>
          </cell>
          <cell r="E2515">
            <v>311000</v>
          </cell>
        </row>
        <row r="2516">
          <cell r="A2516" t="str">
            <v>T74-00090</v>
          </cell>
          <cell r="B2516" t="str">
            <v>Win SBS CAL English SA OLP 20 NL User CAL</v>
          </cell>
          <cell r="C2516" t="str">
            <v>동일</v>
          </cell>
          <cell r="D2516">
            <v>1443000</v>
          </cell>
          <cell r="E2516">
            <v>1241000</v>
          </cell>
        </row>
        <row r="2517">
          <cell r="A2517" t="str">
            <v>T74-00359</v>
          </cell>
          <cell r="B2517" t="str">
            <v>Win SBS CAL 2003 Korean OLP 20 NL User CAL</v>
          </cell>
          <cell r="C2517" t="str">
            <v>동일</v>
          </cell>
          <cell r="D2517">
            <v>2885000</v>
          </cell>
          <cell r="E2517">
            <v>2482000</v>
          </cell>
        </row>
        <row r="2518">
          <cell r="A2518" t="str">
            <v>059-04304</v>
          </cell>
          <cell r="B2518" t="str">
            <v>Word 2003 Win32 English OLP NL</v>
          </cell>
          <cell r="C2518" t="str">
            <v>동일</v>
          </cell>
          <cell r="D2518">
            <v>351000</v>
          </cell>
          <cell r="E2518">
            <v>302000</v>
          </cell>
        </row>
        <row r="2519">
          <cell r="A2519" t="str">
            <v>R39-00229</v>
          </cell>
          <cell r="B2519" t="str">
            <v>Windows Svr ExtrnConn English SA OLP NL Qualified</v>
          </cell>
          <cell r="C2519" t="str">
            <v>동일</v>
          </cell>
          <cell r="D2519">
            <v>1567000</v>
          </cell>
          <cell r="E2519">
            <v>1348000</v>
          </cell>
        </row>
        <row r="2520">
          <cell r="A2520" t="str">
            <v>E85-02681</v>
          </cell>
          <cell r="B2520" t="str">
            <v>Windows XP Professional English Intl UPG CD w/SP2</v>
          </cell>
          <cell r="C2520" t="str">
            <v>동일</v>
          </cell>
          <cell r="D2520">
            <v>334000</v>
          </cell>
          <cell r="E2520">
            <v>282000</v>
          </cell>
        </row>
        <row r="2521">
          <cell r="A2521" t="str">
            <v>E85-00425</v>
          </cell>
          <cell r="B2521" t="str">
            <v>Windows XP Professional English UPG OLP NL</v>
          </cell>
          <cell r="C2521" t="str">
            <v>동일</v>
          </cell>
          <cell r="D2521">
            <v>292000</v>
          </cell>
          <cell r="E2521">
            <v>251000</v>
          </cell>
        </row>
        <row r="2522">
          <cell r="A2522" t="str">
            <v>E85-00445</v>
          </cell>
          <cell r="B2522" t="str">
            <v>Windows XP Professional English Upg/SA Pack OLP NL</v>
          </cell>
          <cell r="C2522" t="str">
            <v>동일</v>
          </cell>
          <cell r="D2522">
            <v>461000</v>
          </cell>
          <cell r="E2522">
            <v>397000</v>
          </cell>
        </row>
        <row r="2523">
          <cell r="A2523" t="str">
            <v>E85-00465</v>
          </cell>
          <cell r="B2523" t="str">
            <v>Windows Professional English/MultiLang SA OLP NL</v>
          </cell>
          <cell r="C2523" t="str">
            <v>동일</v>
          </cell>
          <cell r="D2523">
            <v>200000</v>
          </cell>
          <cell r="E2523">
            <v>172000</v>
          </cell>
        </row>
        <row r="2524">
          <cell r="A2524" t="str">
            <v>E85-00453</v>
          </cell>
          <cell r="B2524" t="str">
            <v>Windows XP Professional English/MultiLang UPG OLP NL</v>
          </cell>
          <cell r="C2524" t="str">
            <v>동일</v>
          </cell>
          <cell r="D2524">
            <v>345000</v>
          </cell>
          <cell r="E2524">
            <v>296000</v>
          </cell>
        </row>
        <row r="2525">
          <cell r="A2525" t="str">
            <v>E85-00473</v>
          </cell>
          <cell r="B2525" t="str">
            <v>Windows XP Professional English/MultiLang Upg/SA Pack OLP NL</v>
          </cell>
          <cell r="C2525" t="str">
            <v>동일</v>
          </cell>
          <cell r="D2525">
            <v>544000</v>
          </cell>
          <cell r="E2525">
            <v>468000</v>
          </cell>
        </row>
        <row r="2526">
          <cell r="A2526" t="str">
            <v>E85-00437</v>
          </cell>
          <cell r="B2526" t="str">
            <v>Windows Professional English SA OLP NL</v>
          </cell>
          <cell r="C2526" t="str">
            <v>동일</v>
          </cell>
          <cell r="D2526">
            <v>170000</v>
          </cell>
          <cell r="E2526">
            <v>146000</v>
          </cell>
        </row>
        <row r="2527">
          <cell r="A2527" t="str">
            <v>059-04263</v>
          </cell>
          <cell r="B2527" t="str">
            <v>Word 2003 Win32 English CD</v>
          </cell>
          <cell r="C2527" t="str">
            <v>동일</v>
          </cell>
          <cell r="D2527">
            <v>368000</v>
          </cell>
          <cell r="E2527">
            <v>310000</v>
          </cell>
        </row>
        <row r="2528">
          <cell r="A2528" t="str">
            <v>R59-00163</v>
          </cell>
          <cell r="B2528" t="str">
            <v>Windows Term Svr ExtrnCon WinNT Korean SA OLP NL Qualified</v>
          </cell>
          <cell r="C2528" t="str">
            <v>동일</v>
          </cell>
          <cell r="D2528">
            <v>6268000</v>
          </cell>
          <cell r="E2528">
            <v>5393000</v>
          </cell>
        </row>
        <row r="2529">
          <cell r="A2529" t="str">
            <v>059-04276</v>
          </cell>
          <cell r="B2529" t="str">
            <v>Word 2003 Win32 English VUP CD</v>
          </cell>
          <cell r="C2529" t="str">
            <v>동일</v>
          </cell>
          <cell r="D2529">
            <v>127000</v>
          </cell>
          <cell r="E2529">
            <v>107000</v>
          </cell>
        </row>
        <row r="2530">
          <cell r="A2530" t="str">
            <v>059-03750</v>
          </cell>
          <cell r="B2530" t="str">
            <v>Word Win32 English Lic/SA Pack OLP NL</v>
          </cell>
          <cell r="C2530" t="str">
            <v>동일</v>
          </cell>
          <cell r="D2530">
            <v>616000</v>
          </cell>
          <cell r="E2530">
            <v>530000</v>
          </cell>
        </row>
        <row r="2531">
          <cell r="A2531" t="str">
            <v>059-03879</v>
          </cell>
          <cell r="B2531" t="str">
            <v>Word Win32 English SA OLP NL</v>
          </cell>
          <cell r="C2531" t="str">
            <v>동일</v>
          </cell>
          <cell r="D2531">
            <v>227000</v>
          </cell>
          <cell r="E2531">
            <v>195000</v>
          </cell>
        </row>
        <row r="2532">
          <cell r="A2532" t="str">
            <v>059-04405</v>
          </cell>
          <cell r="B2532" t="str">
            <v>Word 2003 Win32 Korean CD</v>
          </cell>
          <cell r="C2532" t="str">
            <v>동일</v>
          </cell>
          <cell r="D2532">
            <v>170000</v>
          </cell>
          <cell r="E2532">
            <v>143000</v>
          </cell>
        </row>
        <row r="2533">
          <cell r="A2533" t="str">
            <v>059-04761</v>
          </cell>
          <cell r="B2533" t="str">
            <v>Word 2003 Win32 Korean OLP NL</v>
          </cell>
          <cell r="C2533" t="str">
            <v>동일</v>
          </cell>
          <cell r="D2533">
            <v>127000</v>
          </cell>
          <cell r="E2533">
            <v>109000</v>
          </cell>
        </row>
        <row r="2534">
          <cell r="A2534" t="str">
            <v>059-04423</v>
          </cell>
          <cell r="B2534" t="str">
            <v>Word 2003 Win32 Korean VUP CD</v>
          </cell>
          <cell r="C2534" t="str">
            <v>동일</v>
          </cell>
          <cell r="D2534">
            <v>42000</v>
          </cell>
          <cell r="E2534">
            <v>35000</v>
          </cell>
        </row>
        <row r="2535">
          <cell r="A2535" t="str">
            <v>059-04002</v>
          </cell>
          <cell r="B2535" t="str">
            <v>Word Win32 Korean Lic/SA Pack OLP NL</v>
          </cell>
          <cell r="C2535" t="str">
            <v>동일</v>
          </cell>
          <cell r="D2535">
            <v>200000</v>
          </cell>
          <cell r="E2535">
            <v>172000</v>
          </cell>
        </row>
        <row r="2536">
          <cell r="A2536" t="str">
            <v>059-04004</v>
          </cell>
          <cell r="B2536" t="str">
            <v>Word Win32 Korean SA OLP NL</v>
          </cell>
          <cell r="C2536" t="str">
            <v>동일</v>
          </cell>
          <cell r="D2536">
            <v>74000</v>
          </cell>
          <cell r="E2536">
            <v>63000</v>
          </cell>
        </row>
        <row r="2537">
          <cell r="A2537" t="str">
            <v>E85-00621</v>
          </cell>
          <cell r="B2537" t="str">
            <v>Windows XP Professional Korean Upg/SA Pack OLP NL</v>
          </cell>
          <cell r="C2537" t="str">
            <v>동일</v>
          </cell>
          <cell r="D2537">
            <v>425000</v>
          </cell>
          <cell r="E2537">
            <v>366000</v>
          </cell>
        </row>
        <row r="2538">
          <cell r="A2538" t="str">
            <v>R19-00886</v>
          </cell>
          <cell r="B2538" t="str">
            <v>Windows Terminal Svr CAL 2003 Korean MLP 20 Device CAL</v>
          </cell>
          <cell r="C2538" t="str">
            <v>동일</v>
          </cell>
          <cell r="D2538">
            <v>4139000</v>
          </cell>
          <cell r="E2538">
            <v>3492000</v>
          </cell>
        </row>
        <row r="2539">
          <cell r="A2539" t="str">
            <v>R39-00217</v>
          </cell>
          <cell r="B2539" t="str">
            <v>Windows Svr ExtrnConn Korean SA OLP NL Qualified</v>
          </cell>
          <cell r="C2539" t="str">
            <v>동일</v>
          </cell>
          <cell r="D2539">
            <v>1567000</v>
          </cell>
          <cell r="E2539">
            <v>1348000</v>
          </cell>
        </row>
        <row r="2540">
          <cell r="A2540" t="str">
            <v>R19-00849</v>
          </cell>
          <cell r="B2540" t="str">
            <v>Windows Terminal Svr CAL 2003 English MLP 20 Device CAL</v>
          </cell>
          <cell r="C2540" t="str">
            <v>동일</v>
          </cell>
          <cell r="D2540">
            <v>4139000</v>
          </cell>
          <cell r="E2540">
            <v>3492000</v>
          </cell>
        </row>
        <row r="2541">
          <cell r="A2541" t="str">
            <v>T74-00744</v>
          </cell>
          <cell r="B2541" t="str">
            <v>Win SBS CAL Korean SA OLP 5 NL User CAL</v>
          </cell>
          <cell r="C2541" t="str">
            <v>동일</v>
          </cell>
          <cell r="D2541">
            <v>361000</v>
          </cell>
          <cell r="E2541">
            <v>311000</v>
          </cell>
        </row>
        <row r="2542">
          <cell r="A2542" t="str">
            <v>R19-00847</v>
          </cell>
          <cell r="B2542" t="str">
            <v>Windows Terminal Svr CAL 2003 English MLP 20 User CAL</v>
          </cell>
          <cell r="C2542" t="str">
            <v>동일</v>
          </cell>
          <cell r="D2542">
            <v>4139000</v>
          </cell>
          <cell r="E2542">
            <v>3492000</v>
          </cell>
        </row>
        <row r="2543">
          <cell r="A2543" t="str">
            <v>R19-00848</v>
          </cell>
          <cell r="B2543" t="str">
            <v>Windows Terminal Svr CAL 2003 English MLP 5 Device CAL</v>
          </cell>
          <cell r="C2543" t="str">
            <v>동일</v>
          </cell>
          <cell r="D2543">
            <v>1035000</v>
          </cell>
          <cell r="E2543">
            <v>873000</v>
          </cell>
        </row>
        <row r="2544">
          <cell r="A2544" t="str">
            <v>D86-01276</v>
          </cell>
          <cell r="B2544" t="str">
            <v>Visio Std Win32 Korean SA OLP NL</v>
          </cell>
          <cell r="C2544" t="str">
            <v>동일</v>
          </cell>
          <cell r="D2544">
            <v>135000</v>
          </cell>
          <cell r="E2544">
            <v>117000</v>
          </cell>
        </row>
        <row r="2545">
          <cell r="A2545" t="str">
            <v>R19-00846</v>
          </cell>
          <cell r="B2545" t="str">
            <v>Windows Terminal Svr CAL 2003 English MLP 5 User CAL</v>
          </cell>
          <cell r="C2545" t="str">
            <v>동일</v>
          </cell>
          <cell r="D2545">
            <v>1035000</v>
          </cell>
          <cell r="E2545">
            <v>873000</v>
          </cell>
        </row>
        <row r="2546">
          <cell r="A2546" t="str">
            <v>E85-02667</v>
          </cell>
          <cell r="B2546" t="str">
            <v>Windows XP Professional English Intl CD w/SP2</v>
          </cell>
          <cell r="C2546" t="str">
            <v>동일</v>
          </cell>
          <cell r="D2546">
            <v>497000</v>
          </cell>
          <cell r="E2546">
            <v>419000</v>
          </cell>
        </row>
        <row r="2547">
          <cell r="A2547" t="str">
            <v>R19-00143</v>
          </cell>
          <cell r="B2547" t="str">
            <v>Windows Terminal Svr CAL WinNT English Lic/SA Pack OLP NL User CAL</v>
          </cell>
          <cell r="C2547" t="str">
            <v>동일</v>
          </cell>
          <cell r="D2547">
            <v>188000</v>
          </cell>
          <cell r="E2547">
            <v>162000</v>
          </cell>
        </row>
        <row r="2548">
          <cell r="A2548" t="str">
            <v>T74-00556</v>
          </cell>
          <cell r="B2548" t="str">
            <v>Win SBS CAL Korean Lic/SA Pack OLP 5 NL Device CAL</v>
          </cell>
          <cell r="C2548" t="str">
            <v>동일</v>
          </cell>
          <cell r="D2548">
            <v>1082000</v>
          </cell>
          <cell r="E2548">
            <v>931000</v>
          </cell>
        </row>
        <row r="2549">
          <cell r="A2549" t="str">
            <v>R19-00884</v>
          </cell>
          <cell r="B2549" t="str">
            <v>Windows Terminal Svr CAL 2003 Korean MLP 20 User CAL</v>
          </cell>
          <cell r="C2549" t="str">
            <v>동일</v>
          </cell>
          <cell r="D2549">
            <v>4139000</v>
          </cell>
          <cell r="E2549">
            <v>3492000</v>
          </cell>
        </row>
        <row r="2550">
          <cell r="A2550" t="str">
            <v>R19-00885</v>
          </cell>
          <cell r="B2550" t="str">
            <v>Windows Terminal Svr CAL 2003 Korean MLP 5 Device CAL</v>
          </cell>
          <cell r="C2550" t="str">
            <v>동일</v>
          </cell>
          <cell r="D2550">
            <v>1035000</v>
          </cell>
          <cell r="E2550">
            <v>873000</v>
          </cell>
        </row>
        <row r="2551">
          <cell r="A2551" t="str">
            <v>R19-00883</v>
          </cell>
          <cell r="B2551" t="str">
            <v>Windows Terminal Svr CAL 2003 Korean MLP 5 User CAL</v>
          </cell>
          <cell r="C2551" t="str">
            <v>동일</v>
          </cell>
          <cell r="D2551">
            <v>1035000</v>
          </cell>
          <cell r="E2551">
            <v>873000</v>
          </cell>
        </row>
        <row r="2552">
          <cell r="A2552" t="str">
            <v>R19-00721</v>
          </cell>
          <cell r="B2552" t="str">
            <v>Windows Terminal Svr CAL WinNT Korean Lic/SA Pack OLP NL Device CAL</v>
          </cell>
          <cell r="C2552" t="str">
            <v>동일</v>
          </cell>
          <cell r="D2552">
            <v>188000</v>
          </cell>
          <cell r="E2552">
            <v>162000</v>
          </cell>
        </row>
        <row r="2553">
          <cell r="A2553" t="str">
            <v>R19-00720</v>
          </cell>
          <cell r="B2553" t="str">
            <v>Windows Terminal Svr CAL WinNT Korean Lic/SA Pack OLP NL User CAL</v>
          </cell>
          <cell r="C2553" t="str">
            <v>동일</v>
          </cell>
          <cell r="D2553">
            <v>188000</v>
          </cell>
          <cell r="E2553">
            <v>162000</v>
          </cell>
        </row>
        <row r="2554">
          <cell r="A2554" t="str">
            <v>R59-00274</v>
          </cell>
          <cell r="B2554" t="str">
            <v>Windows Term Svr ExtrnCon 2003 WinNT English OLP NL Qualified</v>
          </cell>
          <cell r="C2554" t="str">
            <v>동일</v>
          </cell>
          <cell r="D2554">
            <v>12535000</v>
          </cell>
          <cell r="E2554">
            <v>10785000</v>
          </cell>
        </row>
        <row r="2555">
          <cell r="A2555" t="str">
            <v>R59-00157</v>
          </cell>
          <cell r="B2555" t="str">
            <v>Windows Term Svr ExtrnCon WinNT English SA OLP NL Qualified</v>
          </cell>
          <cell r="C2555" t="str">
            <v>동일</v>
          </cell>
          <cell r="D2555">
            <v>6268000</v>
          </cell>
          <cell r="E2555">
            <v>5393000</v>
          </cell>
        </row>
        <row r="2556">
          <cell r="A2556" t="str">
            <v>R59-00280</v>
          </cell>
          <cell r="B2556" t="str">
            <v>Windows Term Svr ExtrnCon 2003 WinNT Korean OLP NL Qualified</v>
          </cell>
          <cell r="C2556" t="str">
            <v>동일</v>
          </cell>
          <cell r="D2556">
            <v>12535000</v>
          </cell>
          <cell r="E2556">
            <v>10785000</v>
          </cell>
        </row>
        <row r="2557">
          <cell r="A2557" t="str">
            <v>R19-00144</v>
          </cell>
          <cell r="B2557" t="str">
            <v>Windows Terminal Svr CAL WinNT English Lic/SA Pack OLP NL Device CAL</v>
          </cell>
          <cell r="C2557" t="str">
            <v>동일</v>
          </cell>
          <cell r="D2557">
            <v>188000</v>
          </cell>
          <cell r="E2557">
            <v>162000</v>
          </cell>
        </row>
        <row r="2558">
          <cell r="A2558" t="str">
            <v>R18-00144</v>
          </cell>
          <cell r="B2558" t="str">
            <v>Windows Server CAL English Lic/SA Pack OLP NL Device CAL</v>
          </cell>
          <cell r="C2558" t="str">
            <v>동일</v>
          </cell>
          <cell r="D2558">
            <v>68000</v>
          </cell>
          <cell r="E2558">
            <v>59000</v>
          </cell>
        </row>
        <row r="2559">
          <cell r="A2559" t="str">
            <v>R18-00707</v>
          </cell>
          <cell r="B2559" t="str">
            <v>Windows Server CAL Korean SA OLP NL User CAL</v>
          </cell>
          <cell r="C2559" t="str">
            <v>동일</v>
          </cell>
          <cell r="D2559">
            <v>23000</v>
          </cell>
          <cell r="E2559">
            <v>20000</v>
          </cell>
        </row>
        <row r="2560">
          <cell r="A2560" t="str">
            <v>T98-00651</v>
          </cell>
          <cell r="B2560" t="str">
            <v>Win Rghts Mgt Svc CAL WinNT English Lic/SA Pack OLP NL Device CAL</v>
          </cell>
          <cell r="C2560" t="str">
            <v>동일</v>
          </cell>
          <cell r="D2560">
            <v>86000</v>
          </cell>
          <cell r="E2560">
            <v>74000</v>
          </cell>
        </row>
        <row r="2561">
          <cell r="A2561" t="str">
            <v>T98-00653</v>
          </cell>
          <cell r="B2561" t="str">
            <v>Win Rghts Mgt Svc CAL WinNT English Lic/SA Pack OLP NL User CAL</v>
          </cell>
          <cell r="C2561" t="str">
            <v>동일</v>
          </cell>
          <cell r="D2561">
            <v>86000</v>
          </cell>
          <cell r="E2561">
            <v>74000</v>
          </cell>
        </row>
        <row r="2562">
          <cell r="A2562" t="str">
            <v>T98-00199</v>
          </cell>
          <cell r="B2562" t="str">
            <v>Win Rghts Mgt Svc CAL 1.0 WinNT Korean OLP NL Device CAL</v>
          </cell>
          <cell r="C2562" t="str">
            <v>동일</v>
          </cell>
          <cell r="D2562">
            <v>57000</v>
          </cell>
          <cell r="E2562">
            <v>49000</v>
          </cell>
        </row>
        <row r="2563">
          <cell r="A2563" t="str">
            <v>T98-00200</v>
          </cell>
          <cell r="B2563" t="str">
            <v>Win Rghts Mgt Svc CAL 1.0 WinNT Korean OLP NL User CAL</v>
          </cell>
          <cell r="C2563" t="str">
            <v>동일</v>
          </cell>
          <cell r="D2563">
            <v>57000</v>
          </cell>
          <cell r="E2563">
            <v>49000</v>
          </cell>
        </row>
        <row r="2564">
          <cell r="A2564" t="str">
            <v>T98-00718</v>
          </cell>
          <cell r="B2564" t="str">
            <v>Win Rghts Mgt Svc CAL WinNT Korean Lic/SA Pack OLP NL Device CAL</v>
          </cell>
          <cell r="C2564" t="str">
            <v>동일</v>
          </cell>
          <cell r="D2564">
            <v>86000</v>
          </cell>
          <cell r="E2564">
            <v>74000</v>
          </cell>
        </row>
        <row r="2565">
          <cell r="A2565" t="str">
            <v>T98-00720</v>
          </cell>
          <cell r="B2565" t="str">
            <v>Win Rghts Mgt Svc CAL WinNT Korean Lic/SA Pack OLP NL User CAL</v>
          </cell>
          <cell r="C2565" t="str">
            <v>동일</v>
          </cell>
          <cell r="D2565">
            <v>86000</v>
          </cell>
          <cell r="E2565">
            <v>74000</v>
          </cell>
        </row>
        <row r="2566">
          <cell r="A2566" t="str">
            <v>T98-00215</v>
          </cell>
          <cell r="B2566" t="str">
            <v>Win Rghts Mgt Svc CAL 1.0 WinNT English OLP NL Device CAL</v>
          </cell>
          <cell r="C2566" t="str">
            <v>동일</v>
          </cell>
          <cell r="D2566">
            <v>57000</v>
          </cell>
          <cell r="E2566">
            <v>49000</v>
          </cell>
        </row>
        <row r="2567">
          <cell r="A2567" t="str">
            <v>R18-00908</v>
          </cell>
          <cell r="B2567" t="str">
            <v>Windows Server CAL 2003 English MLP 20 User CAL</v>
          </cell>
          <cell r="C2567" t="str">
            <v>동일</v>
          </cell>
          <cell r="D2567">
            <v>1134000</v>
          </cell>
          <cell r="E2567">
            <v>957000</v>
          </cell>
        </row>
        <row r="2568">
          <cell r="A2568" t="str">
            <v>U74-00117</v>
          </cell>
          <cell r="B2568" t="str">
            <v>VStudio Tools for Off 2003 Win32 Korean UPG CD</v>
          </cell>
          <cell r="C2568" t="str">
            <v>동일</v>
          </cell>
          <cell r="D2568">
            <v>328000</v>
          </cell>
          <cell r="E2568">
            <v>277000</v>
          </cell>
        </row>
        <row r="2569">
          <cell r="A2569" t="str">
            <v>R18-00143</v>
          </cell>
          <cell r="B2569" t="str">
            <v>Windows Server CAL English Lic/SA Pack OLP NL User CAL</v>
          </cell>
          <cell r="C2569" t="str">
            <v>동일</v>
          </cell>
          <cell r="D2569">
            <v>68000</v>
          </cell>
          <cell r="E2569">
            <v>59000</v>
          </cell>
        </row>
        <row r="2570">
          <cell r="A2570" t="str">
            <v>R18-00146</v>
          </cell>
          <cell r="B2570" t="str">
            <v>Windows Server CAL English SA OLP NL Device CAL</v>
          </cell>
          <cell r="C2570" t="str">
            <v>동일</v>
          </cell>
          <cell r="D2570">
            <v>23000</v>
          </cell>
          <cell r="E2570">
            <v>20000</v>
          </cell>
        </row>
        <row r="2571">
          <cell r="A2571" t="str">
            <v>R18-00145</v>
          </cell>
          <cell r="B2571" t="str">
            <v>Windows Server CAL English SA OLP NL User CAL</v>
          </cell>
          <cell r="C2571" t="str">
            <v>동일</v>
          </cell>
          <cell r="D2571">
            <v>23000</v>
          </cell>
          <cell r="E2571">
            <v>20000</v>
          </cell>
        </row>
        <row r="2572">
          <cell r="A2572" t="str">
            <v>R18-00944</v>
          </cell>
          <cell r="B2572" t="str">
            <v>Windows Server CAL 2003 Korean MLP 20 Device CAL</v>
          </cell>
          <cell r="C2572" t="str">
            <v>동일</v>
          </cell>
          <cell r="D2572">
            <v>1134000</v>
          </cell>
          <cell r="E2572">
            <v>957000</v>
          </cell>
        </row>
        <row r="2573">
          <cell r="A2573" t="str">
            <v>R18-00942</v>
          </cell>
          <cell r="B2573" t="str">
            <v>Windows Server CAL 2003 Korean MLP 20 User CAL</v>
          </cell>
          <cell r="C2573" t="str">
            <v>동일</v>
          </cell>
          <cell r="D2573">
            <v>1134000</v>
          </cell>
          <cell r="E2573">
            <v>957000</v>
          </cell>
        </row>
        <row r="2574">
          <cell r="A2574" t="str">
            <v>R18-00704</v>
          </cell>
          <cell r="B2574" t="str">
            <v>Windows Server CAL Korean Lic/SA Pack OLP NL Device CAL</v>
          </cell>
          <cell r="C2574" t="str">
            <v>동일</v>
          </cell>
          <cell r="D2574">
            <v>68000</v>
          </cell>
          <cell r="E2574">
            <v>59000</v>
          </cell>
        </row>
        <row r="2575">
          <cell r="A2575" t="str">
            <v>R18-00703</v>
          </cell>
          <cell r="B2575" t="str">
            <v>Windows Server CAL Korean Lic/SA Pack OLP NL User CAL</v>
          </cell>
          <cell r="C2575" t="str">
            <v>동일</v>
          </cell>
          <cell r="D2575">
            <v>68000</v>
          </cell>
          <cell r="E2575">
            <v>59000</v>
          </cell>
        </row>
        <row r="2576">
          <cell r="A2576" t="str">
            <v>T74-00553</v>
          </cell>
          <cell r="B2576" t="str">
            <v>Win SBS CAL Korean Lic/SA Pack OLP 20 NL Device CAL</v>
          </cell>
          <cell r="C2576" t="str">
            <v>동일</v>
          </cell>
          <cell r="D2576">
            <v>4327000</v>
          </cell>
          <cell r="E2576">
            <v>3723000</v>
          </cell>
        </row>
        <row r="2577">
          <cell r="A2577" t="str">
            <v>R18-00910</v>
          </cell>
          <cell r="B2577" t="str">
            <v>Windows Server CAL 2003 English MLP 20 Device CAL</v>
          </cell>
          <cell r="C2577" t="str">
            <v>동일</v>
          </cell>
          <cell r="D2577">
            <v>1134000</v>
          </cell>
          <cell r="E2577">
            <v>957000</v>
          </cell>
        </row>
        <row r="2578">
          <cell r="A2578" t="str">
            <v>G77-00233</v>
          </cell>
          <cell r="B2578" t="str">
            <v>VStudio.NET Ent Architect 2003 Win32 Korean UPG CD</v>
          </cell>
          <cell r="C2578" t="str">
            <v>동일</v>
          </cell>
          <cell r="D2578">
            <v>3005000</v>
          </cell>
          <cell r="E2578">
            <v>2535000</v>
          </cell>
        </row>
        <row r="2579">
          <cell r="A2579" t="str">
            <v>254-00281</v>
          </cell>
          <cell r="B2579" t="str">
            <v>VC++ .NET Std 2003 Win32 Korean CD</v>
          </cell>
          <cell r="C2579" t="str">
            <v>동일</v>
          </cell>
          <cell r="D2579">
            <v>175000</v>
          </cell>
          <cell r="E2579">
            <v>148000</v>
          </cell>
        </row>
        <row r="2580">
          <cell r="A2580" t="str">
            <v>340-01244</v>
          </cell>
          <cell r="B2580" t="str">
            <v>VFoxPro Pro 9.0 Win32 English OLP NL</v>
          </cell>
          <cell r="C2580" t="str">
            <v>동일</v>
          </cell>
          <cell r="D2580">
            <v>572000</v>
          </cell>
          <cell r="E2580">
            <v>492000</v>
          </cell>
        </row>
        <row r="2581">
          <cell r="A2581" t="str">
            <v>L52-00015</v>
          </cell>
          <cell r="B2581" t="str">
            <v>Visual J# .NET Std 2003 Win32 Korean CD</v>
          </cell>
          <cell r="C2581" t="str">
            <v>동일</v>
          </cell>
          <cell r="D2581">
            <v>175000</v>
          </cell>
          <cell r="E2581">
            <v>148000</v>
          </cell>
        </row>
        <row r="2582">
          <cell r="A2582" t="str">
            <v>324-00269</v>
          </cell>
          <cell r="B2582" t="str">
            <v>VSourceSafe 6.0 Win32 English Intl CD</v>
          </cell>
          <cell r="C2582" t="str">
            <v>동일</v>
          </cell>
          <cell r="D2582">
            <v>902000</v>
          </cell>
          <cell r="E2582">
            <v>761000</v>
          </cell>
        </row>
        <row r="2583">
          <cell r="A2583" t="str">
            <v>324-00391</v>
          </cell>
          <cell r="B2583" t="str">
            <v>VSourceSafe 6.0 Win32 English OLP NL</v>
          </cell>
          <cell r="C2583" t="str">
            <v>동일</v>
          </cell>
          <cell r="D2583">
            <v>687000</v>
          </cell>
          <cell r="E2583">
            <v>591000</v>
          </cell>
        </row>
        <row r="2584">
          <cell r="A2584" t="str">
            <v>G77-00204</v>
          </cell>
          <cell r="B2584" t="str">
            <v>VStudio.NET Ent Architect 2003 Win32 English CD</v>
          </cell>
          <cell r="C2584" t="str">
            <v>동일</v>
          </cell>
          <cell r="D2584">
            <v>4178000</v>
          </cell>
          <cell r="E2584">
            <v>3525000</v>
          </cell>
        </row>
        <row r="2585">
          <cell r="A2585" t="str">
            <v>G77-00354</v>
          </cell>
          <cell r="B2585" t="str">
            <v>VStudio.NET Ent Architect 2003 Win32 English UPG CD</v>
          </cell>
          <cell r="C2585" t="str">
            <v>동일</v>
          </cell>
          <cell r="D2585">
            <v>3005000</v>
          </cell>
          <cell r="E2585">
            <v>2535000</v>
          </cell>
        </row>
        <row r="2586">
          <cell r="A2586" t="str">
            <v>T98-00216</v>
          </cell>
          <cell r="B2586" t="str">
            <v>Win Rghts Mgt Svc CAL 1.0 WinNT English OLP NL User CAL</v>
          </cell>
          <cell r="C2586" t="str">
            <v>동일</v>
          </cell>
          <cell r="D2586">
            <v>57000</v>
          </cell>
          <cell r="E2586">
            <v>49000</v>
          </cell>
        </row>
        <row r="2587">
          <cell r="A2587" t="str">
            <v>G77-00274</v>
          </cell>
          <cell r="B2587" t="str">
            <v>VStudio.NET Ent Architect 2003 Win32 Korean OLP NL</v>
          </cell>
          <cell r="C2587" t="str">
            <v>동일</v>
          </cell>
          <cell r="D2587">
            <v>2054000</v>
          </cell>
          <cell r="E2587">
            <v>1767000</v>
          </cell>
        </row>
        <row r="2588">
          <cell r="A2588" t="str">
            <v>P72-00264</v>
          </cell>
          <cell r="B2588" t="str">
            <v>Windows Svr Ent 2003 Win32 English OLP NL</v>
          </cell>
          <cell r="C2588" t="str">
            <v>동일</v>
          </cell>
          <cell r="D2588">
            <v>3658000</v>
          </cell>
          <cell r="E2588">
            <v>3147000</v>
          </cell>
        </row>
        <row r="2589">
          <cell r="A2589" t="str">
            <v>628-01041</v>
          </cell>
          <cell r="B2589" t="str">
            <v>VStudio .NET Ent Dev 2003 Win32 English CD</v>
          </cell>
          <cell r="C2589" t="str">
            <v>동일</v>
          </cell>
          <cell r="D2589">
            <v>3005000</v>
          </cell>
          <cell r="E2589">
            <v>2535000</v>
          </cell>
        </row>
        <row r="2590">
          <cell r="A2590" t="str">
            <v>628-01197</v>
          </cell>
          <cell r="B2590" t="str">
            <v>VStudio .NET Ent Dev 2003 Win32 English UPG CD</v>
          </cell>
          <cell r="C2590" t="str">
            <v>동일</v>
          </cell>
          <cell r="D2590">
            <v>1801000</v>
          </cell>
          <cell r="E2590">
            <v>1520000</v>
          </cell>
        </row>
        <row r="2591">
          <cell r="A2591" t="str">
            <v>628-01071</v>
          </cell>
          <cell r="B2591" t="str">
            <v>VStudio .NET Ent Dev 2003 Win32 Korean CD</v>
          </cell>
          <cell r="C2591" t="str">
            <v>동일</v>
          </cell>
          <cell r="D2591">
            <v>3005000</v>
          </cell>
          <cell r="E2591">
            <v>2535000</v>
          </cell>
        </row>
        <row r="2592">
          <cell r="A2592" t="str">
            <v>628-01072</v>
          </cell>
          <cell r="B2592" t="str">
            <v>VStudio .NET Ent Dev 2003 Win32 Korean UPG CD</v>
          </cell>
          <cell r="C2592" t="str">
            <v>동일</v>
          </cell>
          <cell r="D2592">
            <v>1801000</v>
          </cell>
          <cell r="E2592">
            <v>1520000</v>
          </cell>
        </row>
        <row r="2593">
          <cell r="A2593" t="str">
            <v>659-01572</v>
          </cell>
          <cell r="B2593" t="str">
            <v>VStudio .NET Pro 2003 Win32 Korean CD Spcl Edtn</v>
          </cell>
          <cell r="C2593" t="str">
            <v>동일</v>
          </cell>
          <cell r="D2593">
            <v>1328000</v>
          </cell>
          <cell r="E2593">
            <v>1120000</v>
          </cell>
        </row>
        <row r="2594">
          <cell r="A2594" t="str">
            <v>659-01581</v>
          </cell>
          <cell r="B2594" t="str">
            <v>VStudio .NET Pro 2003 Win32 Korean UPG CD Spcl Edtn</v>
          </cell>
          <cell r="C2594" t="str">
            <v>동일</v>
          </cell>
          <cell r="D2594">
            <v>906000</v>
          </cell>
          <cell r="E2594">
            <v>764000</v>
          </cell>
        </row>
        <row r="2595">
          <cell r="A2595" t="str">
            <v>U74-00099</v>
          </cell>
          <cell r="B2595" t="str">
            <v>VStudio Tools for Off 2003 Win32 Korean CD</v>
          </cell>
          <cell r="C2595" t="str">
            <v>동일</v>
          </cell>
          <cell r="D2595">
            <v>822000</v>
          </cell>
          <cell r="E2595">
            <v>694000</v>
          </cell>
        </row>
        <row r="2596">
          <cell r="A2596" t="str">
            <v>U74-00060</v>
          </cell>
          <cell r="B2596" t="str">
            <v>VStudio Tools for Off 2003 Win32 Korean OLP NL</v>
          </cell>
          <cell r="C2596" t="str">
            <v>동일</v>
          </cell>
          <cell r="D2596">
            <v>199000</v>
          </cell>
          <cell r="E2596">
            <v>171000</v>
          </cell>
        </row>
        <row r="2597">
          <cell r="A2597" t="str">
            <v>G77-00232</v>
          </cell>
          <cell r="B2597" t="str">
            <v>VStudio.NET Ent Architect 2003 Win32 Korean CD</v>
          </cell>
          <cell r="C2597" t="str">
            <v>동일</v>
          </cell>
          <cell r="D2597">
            <v>4178000</v>
          </cell>
          <cell r="E2597">
            <v>3525000</v>
          </cell>
        </row>
        <row r="2598">
          <cell r="A2598" t="str">
            <v>T74-00192</v>
          </cell>
          <cell r="B2598" t="str">
            <v>Win SBS CAL 2003 English OLP 5 NL User CAL</v>
          </cell>
          <cell r="C2598" t="str">
            <v>동일</v>
          </cell>
          <cell r="D2598">
            <v>722000</v>
          </cell>
          <cell r="E2598">
            <v>621000</v>
          </cell>
        </row>
        <row r="2599">
          <cell r="A2599" t="str">
            <v>R18-00708</v>
          </cell>
          <cell r="B2599" t="str">
            <v>Windows Server CAL Korean SA OLP NL Device CAL</v>
          </cell>
          <cell r="C2599" t="str">
            <v>동일</v>
          </cell>
          <cell r="D2599">
            <v>23000</v>
          </cell>
          <cell r="E2599">
            <v>20000</v>
          </cell>
        </row>
        <row r="2600">
          <cell r="A2600" t="str">
            <v>T74-00004</v>
          </cell>
          <cell r="B2600" t="str">
            <v>Win SBS CAL 2003 English MLP 20 Clt AddPak User CAL</v>
          </cell>
          <cell r="C2600" t="str">
            <v>동일</v>
          </cell>
          <cell r="D2600">
            <v>2994000</v>
          </cell>
          <cell r="E2600">
            <v>2526000</v>
          </cell>
        </row>
        <row r="2601">
          <cell r="A2601" t="str">
            <v>T74-01132</v>
          </cell>
          <cell r="B2601" t="str">
            <v>Win SBS CAL 2003 English MLP 20 Transition Pak Device CAL</v>
          </cell>
          <cell r="C2601" t="str">
            <v>동일</v>
          </cell>
          <cell r="D2601">
            <v>918000</v>
          </cell>
          <cell r="E2601">
            <v>774000</v>
          </cell>
        </row>
        <row r="2602">
          <cell r="A2602" t="str">
            <v>T74-01133</v>
          </cell>
          <cell r="B2602" t="str">
            <v>Win SBS CAL 2003 English MLP 20 Transition Pak User CAL</v>
          </cell>
          <cell r="C2602" t="str">
            <v>동일</v>
          </cell>
          <cell r="D2602">
            <v>918000</v>
          </cell>
          <cell r="E2602">
            <v>774000</v>
          </cell>
        </row>
        <row r="2603">
          <cell r="A2603" t="str">
            <v>T74-00001</v>
          </cell>
          <cell r="B2603" t="str">
            <v>Win SBS CAL 2003 English MLP 5 Clt AddPak Device CAL</v>
          </cell>
          <cell r="C2603" t="str">
            <v>동일</v>
          </cell>
          <cell r="D2603">
            <v>749000</v>
          </cell>
          <cell r="E2603">
            <v>632000</v>
          </cell>
        </row>
        <row r="2604">
          <cell r="A2604" t="str">
            <v>T74-00002</v>
          </cell>
          <cell r="B2604" t="str">
            <v>Win SBS CAL 2003 English MLP 5 Clt AddPak User CAL</v>
          </cell>
          <cell r="C2604" t="str">
            <v>동일</v>
          </cell>
          <cell r="D2604">
            <v>749000</v>
          </cell>
          <cell r="E2604">
            <v>632000</v>
          </cell>
        </row>
        <row r="2605">
          <cell r="A2605" t="str">
            <v>T74-00137</v>
          </cell>
          <cell r="B2605" t="str">
            <v>Win SBS CAL 2003 English OLP 20 NL Device CAL</v>
          </cell>
          <cell r="C2605" t="str">
            <v>동일</v>
          </cell>
          <cell r="D2605">
            <v>2885000</v>
          </cell>
          <cell r="E2605">
            <v>2482000</v>
          </cell>
        </row>
        <row r="2606">
          <cell r="A2606" t="str">
            <v>P73-00382</v>
          </cell>
          <cell r="B2606" t="str">
            <v>Windows Svr Std Win32 Korean SA OLP NL</v>
          </cell>
          <cell r="C2606" t="str">
            <v>동일</v>
          </cell>
          <cell r="D2606">
            <v>563000</v>
          </cell>
          <cell r="E2606">
            <v>485000</v>
          </cell>
        </row>
        <row r="2607">
          <cell r="A2607" t="str">
            <v>T74-00245</v>
          </cell>
          <cell r="B2607" t="str">
            <v>Win SBS CAL 2003 English OLP 5 NL Device CAL</v>
          </cell>
          <cell r="C2607" t="str">
            <v>동일</v>
          </cell>
          <cell r="D2607">
            <v>722000</v>
          </cell>
          <cell r="E2607">
            <v>621000</v>
          </cell>
        </row>
        <row r="2608">
          <cell r="A2608" t="str">
            <v>P73-00380</v>
          </cell>
          <cell r="B2608" t="str">
            <v>Windows Svr Std Win32 Korean Lic/SA Pack OLP NL</v>
          </cell>
          <cell r="C2608" t="str">
            <v>동일</v>
          </cell>
          <cell r="D2608">
            <v>1689000</v>
          </cell>
          <cell r="E2608">
            <v>1453000</v>
          </cell>
        </row>
        <row r="2609">
          <cell r="A2609" t="str">
            <v>T74-01212</v>
          </cell>
          <cell r="B2609" t="str">
            <v>Win SBS CAL 2003 English VUP MLP 20 Clt AddPak Device CAL</v>
          </cell>
          <cell r="C2609" t="str">
            <v>동일</v>
          </cell>
          <cell r="D2609">
            <v>1198000</v>
          </cell>
          <cell r="E2609">
            <v>1011000</v>
          </cell>
        </row>
        <row r="2610">
          <cell r="A2610" t="str">
            <v>T74-01213</v>
          </cell>
          <cell r="B2610" t="str">
            <v>Win SBS CAL 2003 English VUP MLP 20 Clt AddPak User CAL</v>
          </cell>
          <cell r="C2610" t="str">
            <v>동일</v>
          </cell>
          <cell r="D2610">
            <v>1198000</v>
          </cell>
          <cell r="E2610">
            <v>1011000</v>
          </cell>
        </row>
        <row r="2611">
          <cell r="A2611" t="str">
            <v>T74-01214</v>
          </cell>
          <cell r="B2611" t="str">
            <v>Win SBS CAL 2003 English VUP MLP 5 Clt AddPak Device CAL</v>
          </cell>
          <cell r="C2611" t="str">
            <v>동일</v>
          </cell>
          <cell r="D2611">
            <v>300000</v>
          </cell>
          <cell r="E2611">
            <v>253000</v>
          </cell>
        </row>
        <row r="2612">
          <cell r="A2612" t="str">
            <v>T74-01215</v>
          </cell>
          <cell r="B2612" t="str">
            <v>Win SBS CAL 2003 English VUP MLP 5 Clt AddPak User CAL</v>
          </cell>
          <cell r="C2612" t="str">
            <v>동일</v>
          </cell>
          <cell r="D2612">
            <v>300000</v>
          </cell>
          <cell r="E2612">
            <v>253000</v>
          </cell>
        </row>
        <row r="2613">
          <cell r="A2613" t="str">
            <v>T74-00568</v>
          </cell>
          <cell r="B2613" t="str">
            <v>Win SBS CAL Korean SA OLP 5 NL Device CAL</v>
          </cell>
          <cell r="C2613" t="str">
            <v>동일</v>
          </cell>
          <cell r="D2613">
            <v>361000</v>
          </cell>
          <cell r="E2613">
            <v>311000</v>
          </cell>
        </row>
        <row r="2614">
          <cell r="A2614" t="str">
            <v>T74-00362</v>
          </cell>
          <cell r="B2614" t="str">
            <v>Win SBS CAL Korean SA OLP 20 NL User CAL</v>
          </cell>
          <cell r="C2614" t="str">
            <v>동일</v>
          </cell>
          <cell r="D2614">
            <v>1443000</v>
          </cell>
          <cell r="E2614">
            <v>1241000</v>
          </cell>
        </row>
        <row r="2615">
          <cell r="A2615" t="str">
            <v>T74-00565</v>
          </cell>
          <cell r="B2615" t="str">
            <v>Win SBS CAL Korean SA OLP 20 NL Device CAL</v>
          </cell>
          <cell r="C2615" t="str">
            <v>동일</v>
          </cell>
          <cell r="D2615">
            <v>1443000</v>
          </cell>
          <cell r="E2615">
            <v>1241000</v>
          </cell>
        </row>
        <row r="2616">
          <cell r="A2616" t="str">
            <v>T74-00738</v>
          </cell>
          <cell r="B2616" t="str">
            <v>Win SBS CAL Korean Lic/SA Pack OLP 5 NL User CAL</v>
          </cell>
          <cell r="C2616" t="str">
            <v>동일</v>
          </cell>
          <cell r="D2616">
            <v>1082000</v>
          </cell>
          <cell r="E2616">
            <v>931000</v>
          </cell>
        </row>
        <row r="2617">
          <cell r="A2617" t="str">
            <v>T74-00084</v>
          </cell>
          <cell r="B2617" t="str">
            <v>Win SBS CAL 2003 English OLP 20 NL User CAL</v>
          </cell>
          <cell r="C2617" t="str">
            <v>동일</v>
          </cell>
          <cell r="D2617">
            <v>2885000</v>
          </cell>
          <cell r="E2617">
            <v>2482000</v>
          </cell>
        </row>
        <row r="2618">
          <cell r="A2618" t="str">
            <v>P73-01082</v>
          </cell>
          <cell r="B2618" t="str">
            <v>Windows Svr Std 2003 64Bit x64 English CD 5 Clt</v>
          </cell>
          <cell r="C2618" t="str">
            <v>동일</v>
          </cell>
          <cell r="D2618">
            <v>1582000</v>
          </cell>
          <cell r="E2618">
            <v>1334000</v>
          </cell>
        </row>
        <row r="2619">
          <cell r="A2619" t="str">
            <v>P72-00321</v>
          </cell>
          <cell r="B2619" t="str">
            <v>Windows Svr Ent Win32 English Lic/SA Pack OLP NL</v>
          </cell>
          <cell r="C2619" t="str">
            <v>동일</v>
          </cell>
          <cell r="D2619">
            <v>5486000</v>
          </cell>
          <cell r="E2619">
            <v>4720000</v>
          </cell>
        </row>
        <row r="2620">
          <cell r="A2620" t="str">
            <v>P72-00323</v>
          </cell>
          <cell r="B2620" t="str">
            <v>Windows Svr Ent Win32 English SA OLP NL</v>
          </cell>
          <cell r="C2620" t="str">
            <v>동일</v>
          </cell>
          <cell r="D2620">
            <v>1829000</v>
          </cell>
          <cell r="E2620">
            <v>1574000</v>
          </cell>
        </row>
        <row r="2621">
          <cell r="A2621" t="str">
            <v>P72-00247</v>
          </cell>
          <cell r="B2621" t="str">
            <v>Windows Svr Ent 2003 Win32 English/MultiLang OLP NL</v>
          </cell>
          <cell r="C2621" t="str">
            <v>동일</v>
          </cell>
          <cell r="D2621">
            <v>4316000</v>
          </cell>
          <cell r="E2621">
            <v>3713000</v>
          </cell>
        </row>
        <row r="2622">
          <cell r="A2622" t="str">
            <v>P72-00325</v>
          </cell>
          <cell r="B2622" t="str">
            <v>Windows Svr Ent Win32 English/MultiLang Lic/SA Pack OLP NL</v>
          </cell>
          <cell r="C2622" t="str">
            <v>동일</v>
          </cell>
          <cell r="D2622">
            <v>6473000</v>
          </cell>
          <cell r="E2622">
            <v>5570000</v>
          </cell>
        </row>
        <row r="2623">
          <cell r="A2623" t="str">
            <v>P72-00327</v>
          </cell>
          <cell r="B2623" t="str">
            <v>Windows Svr Ent Win32 English/MultiLang SA OLP NL</v>
          </cell>
          <cell r="C2623" t="str">
            <v>동일</v>
          </cell>
          <cell r="D2623">
            <v>2158000</v>
          </cell>
          <cell r="E2623">
            <v>1857000</v>
          </cell>
        </row>
        <row r="2624">
          <cell r="A2624" t="str">
            <v>P72-00256</v>
          </cell>
          <cell r="B2624" t="str">
            <v>Windows Svr Ent 2003 Win32 Korean OLP NL</v>
          </cell>
          <cell r="C2624" t="str">
            <v>동일</v>
          </cell>
          <cell r="D2624">
            <v>3658000</v>
          </cell>
          <cell r="E2624">
            <v>3147000</v>
          </cell>
        </row>
        <row r="2625">
          <cell r="A2625" t="str">
            <v>P72-00349</v>
          </cell>
          <cell r="B2625" t="str">
            <v>Windows Svr Ent Win32 Korean Lic/SA Pack OLP NL</v>
          </cell>
          <cell r="C2625" t="str">
            <v>동일</v>
          </cell>
          <cell r="D2625">
            <v>5486000</v>
          </cell>
          <cell r="E2625">
            <v>4720000</v>
          </cell>
        </row>
        <row r="2626">
          <cell r="A2626" t="str">
            <v>T74-00003</v>
          </cell>
          <cell r="B2626" t="str">
            <v>Win SBS CAL 2003 English MLP 20 Clt AddPak Device CAL</v>
          </cell>
          <cell r="C2626" t="str">
            <v>동일</v>
          </cell>
          <cell r="D2626">
            <v>2994000</v>
          </cell>
          <cell r="E2626">
            <v>2526000</v>
          </cell>
        </row>
        <row r="2627">
          <cell r="A2627" t="str">
            <v>P73-01083</v>
          </cell>
          <cell r="B2627" t="str">
            <v>Windows Svr Std 2003 64Bit x64 English CD 10 Clt</v>
          </cell>
          <cell r="C2627" t="str">
            <v>동일</v>
          </cell>
          <cell r="D2627">
            <v>1865000</v>
          </cell>
          <cell r="E2627">
            <v>1573000</v>
          </cell>
        </row>
        <row r="2628">
          <cell r="A2628" t="str">
            <v>P73-01072</v>
          </cell>
          <cell r="B2628" t="str">
            <v>Windows Svr Std 2003 w/SP1 Win32 English CD 10 Clt</v>
          </cell>
          <cell r="C2628" t="str">
            <v>동일</v>
          </cell>
          <cell r="D2628">
            <v>1865000</v>
          </cell>
          <cell r="E2628">
            <v>1573000</v>
          </cell>
        </row>
        <row r="2629">
          <cell r="A2629" t="str">
            <v>P73-01071</v>
          </cell>
          <cell r="B2629" t="str">
            <v>Windows Svr Std 2003 w/SP1 Win32 English CD 5 Clt</v>
          </cell>
          <cell r="C2629" t="str">
            <v>동일</v>
          </cell>
          <cell r="D2629">
            <v>1582000</v>
          </cell>
          <cell r="E2629">
            <v>1334000</v>
          </cell>
        </row>
        <row r="2630">
          <cell r="A2630" t="str">
            <v>P73-00295</v>
          </cell>
          <cell r="B2630" t="str">
            <v>Windows Svr Std 2003 Win32 English OLP NL</v>
          </cell>
          <cell r="C2630" t="str">
            <v>동일</v>
          </cell>
          <cell r="D2630">
            <v>1126000</v>
          </cell>
          <cell r="E2630">
            <v>969000</v>
          </cell>
        </row>
        <row r="2631">
          <cell r="A2631" t="str">
            <v>P73-00352</v>
          </cell>
          <cell r="B2631" t="str">
            <v>Windows Svr Std Win32 English Lic/SA Pack OLP NL</v>
          </cell>
          <cell r="C2631" t="str">
            <v>동일</v>
          </cell>
          <cell r="D2631">
            <v>1689000</v>
          </cell>
          <cell r="E2631">
            <v>1453000</v>
          </cell>
        </row>
        <row r="2632">
          <cell r="A2632" t="str">
            <v>P73-00354</v>
          </cell>
          <cell r="B2632" t="str">
            <v>Windows Svr Std Win32 English SA OLP NL</v>
          </cell>
          <cell r="C2632" t="str">
            <v>동일</v>
          </cell>
          <cell r="D2632">
            <v>563000</v>
          </cell>
          <cell r="E2632">
            <v>485000</v>
          </cell>
        </row>
        <row r="2633">
          <cell r="A2633" t="str">
            <v>P73-00278</v>
          </cell>
          <cell r="B2633" t="str">
            <v>Windows Svr Std 2003 Win32 English/MultiLang OLP NL</v>
          </cell>
          <cell r="C2633" t="str">
            <v>동일</v>
          </cell>
          <cell r="D2633">
            <v>1329000</v>
          </cell>
          <cell r="E2633">
            <v>1143000</v>
          </cell>
        </row>
        <row r="2634">
          <cell r="A2634" t="str">
            <v>P73-00356</v>
          </cell>
          <cell r="B2634" t="str">
            <v>Windows Svr Std Win32 English/MultiLang Lic/SA Pack OLP NL</v>
          </cell>
          <cell r="C2634" t="str">
            <v>동일</v>
          </cell>
          <cell r="D2634">
            <v>1993000</v>
          </cell>
          <cell r="E2634">
            <v>1715000</v>
          </cell>
        </row>
        <row r="2635">
          <cell r="A2635" t="str">
            <v>P73-00358</v>
          </cell>
          <cell r="B2635" t="str">
            <v>Windows Svr Std Win32 English/MultiLang SA OLP NL</v>
          </cell>
          <cell r="C2635" t="str">
            <v>동일</v>
          </cell>
          <cell r="D2635">
            <v>665000</v>
          </cell>
          <cell r="E2635">
            <v>572000</v>
          </cell>
        </row>
        <row r="2636">
          <cell r="A2636" t="str">
            <v>P73-00287</v>
          </cell>
          <cell r="B2636" t="str">
            <v>Windows Svr Std 2003 Win32 Korean OLP NL</v>
          </cell>
          <cell r="C2636" t="str">
            <v>동일</v>
          </cell>
          <cell r="D2636">
            <v>1126000</v>
          </cell>
          <cell r="E2636">
            <v>969000</v>
          </cell>
        </row>
        <row r="2637">
          <cell r="A2637" t="str">
            <v>P72-00351</v>
          </cell>
          <cell r="B2637" t="str">
            <v>Windows Svr Ent Win32 Korean SA OLP NL</v>
          </cell>
          <cell r="C2637" t="str">
            <v>동일</v>
          </cell>
          <cell r="D2637">
            <v>1829000</v>
          </cell>
          <cell r="E2637">
            <v>1574000</v>
          </cell>
        </row>
        <row r="2639">
          <cell r="A2639" t="str">
            <v>R18-00907</v>
          </cell>
          <cell r="B2639" t="str">
            <v>Windows Server CAL 2003 English MLP 5 User CAL</v>
          </cell>
          <cell r="C2639" t="str">
            <v>동일</v>
          </cell>
          <cell r="D2639">
            <v>285000</v>
          </cell>
          <cell r="E2639">
            <v>241000</v>
          </cell>
        </row>
        <row r="2640">
          <cell r="A2640" t="str">
            <v>T74-01166</v>
          </cell>
          <cell r="B2640" t="str">
            <v>Win SBS CAL 2003 Korean MLP 5 Transition Pak User CAL</v>
          </cell>
          <cell r="C2640" t="str">
            <v>동일</v>
          </cell>
          <cell r="D2640">
            <v>231000</v>
          </cell>
          <cell r="E2640">
            <v>195000</v>
          </cell>
        </row>
        <row r="2641">
          <cell r="A2641" t="str">
            <v>R18-00687</v>
          </cell>
          <cell r="B2641" t="str">
            <v>Windows Server CAL 2003 Korean OLP NL User CAL</v>
          </cell>
          <cell r="C2641" t="str">
            <v>동일</v>
          </cell>
          <cell r="D2641">
            <v>46000</v>
          </cell>
          <cell r="E2641">
            <v>40000</v>
          </cell>
        </row>
        <row r="2642">
          <cell r="A2642" t="str">
            <v>T75-00788</v>
          </cell>
          <cell r="B2642" t="str">
            <v>Win SBS Prem 2003 w/SP1 Korean VUP CD 5 Clt</v>
          </cell>
          <cell r="C2642" t="str">
            <v>동일</v>
          </cell>
          <cell r="D2642">
            <v>929000</v>
          </cell>
          <cell r="E2642">
            <v>784000</v>
          </cell>
        </row>
        <row r="2643">
          <cell r="A2643" t="str">
            <v>T75-00793</v>
          </cell>
          <cell r="B2643" t="str">
            <v>Win SBS Prem 2003 w/SP1 Korean PUP CD</v>
          </cell>
          <cell r="C2643" t="str">
            <v>동일</v>
          </cell>
          <cell r="D2643">
            <v>1402000</v>
          </cell>
          <cell r="E2643">
            <v>1183000</v>
          </cell>
        </row>
        <row r="2644">
          <cell r="A2644" t="str">
            <v>T75-00790</v>
          </cell>
          <cell r="B2644" t="str">
            <v>Win SBS Prem 2003 w/SP1 Korean CD 5 Clt Transition Pak</v>
          </cell>
          <cell r="C2644" t="str">
            <v>동일</v>
          </cell>
          <cell r="D2644">
            <v>6234000</v>
          </cell>
          <cell r="E2644">
            <v>5259000</v>
          </cell>
        </row>
        <row r="2645">
          <cell r="A2645" t="str">
            <v>T75-00792</v>
          </cell>
          <cell r="B2645" t="str">
            <v>Win SBS Prem 2003 w/SP1 Korean CD 5 Clt</v>
          </cell>
          <cell r="C2645" t="str">
            <v>동일</v>
          </cell>
          <cell r="D2645">
            <v>2321000</v>
          </cell>
          <cell r="E2645">
            <v>1958000</v>
          </cell>
        </row>
        <row r="2646">
          <cell r="A2646" t="str">
            <v>T72-00652</v>
          </cell>
          <cell r="B2646" t="str">
            <v>Win SBS Std 2003 w/SP1 Korean CD 5 Clt</v>
          </cell>
          <cell r="C2646" t="str">
            <v>동일</v>
          </cell>
          <cell r="D2646">
            <v>931000</v>
          </cell>
          <cell r="E2646">
            <v>785000</v>
          </cell>
        </row>
        <row r="2647">
          <cell r="A2647" t="str">
            <v>T72-00654</v>
          </cell>
          <cell r="B2647" t="str">
            <v>Win SBS Std 2003 w/SP1 Korean CD 5 Clt Transition Pak</v>
          </cell>
          <cell r="C2647" t="str">
            <v>동일</v>
          </cell>
          <cell r="D2647">
            <v>2673000</v>
          </cell>
          <cell r="E2647">
            <v>2255000</v>
          </cell>
        </row>
        <row r="2648">
          <cell r="A2648" t="str">
            <v>T74-01150</v>
          </cell>
          <cell r="B2648" t="str">
            <v>Win SBS CAL 2003 Korean MLP 5 Transition Pak Device CAL</v>
          </cell>
          <cell r="C2648" t="str">
            <v>동일</v>
          </cell>
          <cell r="D2648">
            <v>231000</v>
          </cell>
          <cell r="E2648">
            <v>195000</v>
          </cell>
        </row>
        <row r="2649">
          <cell r="A2649" t="str">
            <v>T74-01131</v>
          </cell>
          <cell r="B2649" t="str">
            <v>Win SBS CAL 2003 English MLP 5 Transition Pak User CAL</v>
          </cell>
          <cell r="C2649" t="str">
            <v>동일</v>
          </cell>
          <cell r="D2649">
            <v>231000</v>
          </cell>
          <cell r="E2649">
            <v>195000</v>
          </cell>
        </row>
        <row r="2650">
          <cell r="A2650" t="str">
            <v>T74-01130</v>
          </cell>
          <cell r="B2650" t="str">
            <v>Win SBS CAL 2003 English MLP 5 Transition Pak Device CAL</v>
          </cell>
          <cell r="C2650" t="str">
            <v>동일</v>
          </cell>
          <cell r="D2650">
            <v>231000</v>
          </cell>
          <cell r="E2650">
            <v>195000</v>
          </cell>
        </row>
        <row r="2651">
          <cell r="A2651" t="str">
            <v>P73-01185</v>
          </cell>
          <cell r="B2651" t="str">
            <v>Windows Svr Std 2003 w/SP1 Win32 Korean CD 5 Clt</v>
          </cell>
          <cell r="C2651" t="str">
            <v>동일</v>
          </cell>
          <cell r="D2651">
            <v>1588000</v>
          </cell>
          <cell r="E2651">
            <v>1339000</v>
          </cell>
        </row>
        <row r="2652">
          <cell r="A2652" t="str">
            <v>P73-01186</v>
          </cell>
          <cell r="B2652" t="str">
            <v>Windows Svr Std 2003 w/SP1 Win32 Korean CD 10 Clt</v>
          </cell>
          <cell r="C2652" t="str">
            <v>동일</v>
          </cell>
          <cell r="D2652">
            <v>1872000</v>
          </cell>
          <cell r="E2652">
            <v>1579000</v>
          </cell>
        </row>
        <row r="2653">
          <cell r="A2653" t="str">
            <v>P72-01052</v>
          </cell>
          <cell r="B2653" t="str">
            <v>Windows Svr Ent 2003 w/SP1 Win32 Korean CD 25 Clt</v>
          </cell>
          <cell r="C2653" t="str">
            <v>동일</v>
          </cell>
          <cell r="D2653">
            <v>6099000</v>
          </cell>
          <cell r="E2653">
            <v>5144000</v>
          </cell>
        </row>
        <row r="2654">
          <cell r="A2654" t="str">
            <v>P72-00971</v>
          </cell>
          <cell r="B2654" t="str">
            <v>Windows Svr Ent 2003 w/SP1 Win32 English CD 25 Clt</v>
          </cell>
          <cell r="C2654" t="str">
            <v>동일</v>
          </cell>
          <cell r="D2654">
            <v>6076000</v>
          </cell>
          <cell r="E2654">
            <v>5125000</v>
          </cell>
        </row>
        <row r="2655">
          <cell r="A2655" t="str">
            <v>T99-00218</v>
          </cell>
          <cell r="B2655" t="str">
            <v>Win Rghts Mgt Svc ExtnCon WinNT Korean SA OLP NL Qualified</v>
          </cell>
          <cell r="C2655" t="str">
            <v>동일</v>
          </cell>
          <cell r="D2655">
            <v>14154000</v>
          </cell>
          <cell r="E2655">
            <v>12177000</v>
          </cell>
        </row>
        <row r="2656">
          <cell r="A2656" t="str">
            <v>R19-00724</v>
          </cell>
          <cell r="B2656" t="str">
            <v>Windows Terminal Svr CAL WinNT Korean SA OLP NL User CAL</v>
          </cell>
          <cell r="C2656" t="str">
            <v>동일</v>
          </cell>
          <cell r="D2656">
            <v>63000</v>
          </cell>
          <cell r="E2656">
            <v>54000</v>
          </cell>
        </row>
        <row r="2657">
          <cell r="A2657" t="str">
            <v>E85-00613</v>
          </cell>
          <cell r="B2657" t="str">
            <v>Windows XP Professional Korean UPG OLP NL</v>
          </cell>
          <cell r="C2657" t="str">
            <v>동일</v>
          </cell>
          <cell r="D2657">
            <v>271000</v>
          </cell>
          <cell r="E2657">
            <v>233000</v>
          </cell>
        </row>
        <row r="2658">
          <cell r="A2658" t="str">
            <v>E85-02814</v>
          </cell>
          <cell r="B2658" t="str">
            <v>Windows XP Professional Korean UPG CD w/SP2</v>
          </cell>
          <cell r="C2658" t="str">
            <v>동일</v>
          </cell>
          <cell r="D2658">
            <v>310000</v>
          </cell>
          <cell r="E2658">
            <v>262000</v>
          </cell>
        </row>
        <row r="2659">
          <cell r="A2659" t="str">
            <v>E85-02811</v>
          </cell>
          <cell r="B2659" t="str">
            <v>Windows XP Professional Korean CD w/SP2</v>
          </cell>
          <cell r="C2659" t="str">
            <v>동일</v>
          </cell>
          <cell r="D2659">
            <v>460000</v>
          </cell>
          <cell r="E2659">
            <v>388000</v>
          </cell>
        </row>
        <row r="2660">
          <cell r="A2660" t="str">
            <v>E85-00617</v>
          </cell>
          <cell r="B2660" t="str">
            <v>Windows Professional Korean SA OLP NL</v>
          </cell>
          <cell r="C2660" t="str">
            <v>동일</v>
          </cell>
          <cell r="D2660">
            <v>157000</v>
          </cell>
          <cell r="E2660">
            <v>135000</v>
          </cell>
        </row>
        <row r="2661">
          <cell r="A2661" t="str">
            <v>N09-01071</v>
          </cell>
          <cell r="B2661" t="str">
            <v>Windows XP Home Edition Korean UPG CD w/SP2</v>
          </cell>
          <cell r="C2661" t="str">
            <v>동일</v>
          </cell>
          <cell r="D2661">
            <v>159000</v>
          </cell>
          <cell r="E2661">
            <v>135000</v>
          </cell>
        </row>
        <row r="2662">
          <cell r="A2662" t="str">
            <v>N09-01083</v>
          </cell>
          <cell r="B2662" t="str">
            <v>Windows XP Home Edition Korean CD w/SP2</v>
          </cell>
          <cell r="C2662" t="str">
            <v>동일</v>
          </cell>
          <cell r="D2662">
            <v>310000</v>
          </cell>
          <cell r="E2662">
            <v>262000</v>
          </cell>
        </row>
        <row r="2663">
          <cell r="A2663" t="str">
            <v>N09-00983</v>
          </cell>
          <cell r="B2663" t="str">
            <v>Windows XP Home Edition English Intl UPG CD w/SP2</v>
          </cell>
          <cell r="C2663" t="str">
            <v>동일</v>
          </cell>
          <cell r="D2663">
            <v>230000</v>
          </cell>
          <cell r="E2663">
            <v>194000</v>
          </cell>
        </row>
        <row r="2664">
          <cell r="A2664" t="str">
            <v>N09-00986</v>
          </cell>
          <cell r="B2664" t="str">
            <v>Windows XP Home Edition English Intl CD w/SP2</v>
          </cell>
          <cell r="C2664" t="str">
            <v>동일</v>
          </cell>
          <cell r="D2664">
            <v>488000</v>
          </cell>
          <cell r="E2664">
            <v>411000</v>
          </cell>
        </row>
        <row r="2665">
          <cell r="A2665" t="str">
            <v>T72-00632</v>
          </cell>
          <cell r="B2665" t="str">
            <v>Win SBS Std 2003 w/SP1 English CD/DVD 5 Clt</v>
          </cell>
          <cell r="C2665" t="str">
            <v>동일</v>
          </cell>
          <cell r="D2665">
            <v>931000</v>
          </cell>
          <cell r="E2665">
            <v>785000</v>
          </cell>
        </row>
        <row r="2666">
          <cell r="A2666" t="str">
            <v>R59-00039</v>
          </cell>
          <cell r="B2666" t="str">
            <v>Windows Term Svr ExtrnCon WinNT English Lic/SA Pack OLP NL Qualified</v>
          </cell>
          <cell r="C2666" t="str">
            <v>동일</v>
          </cell>
          <cell r="D2666">
            <v>18802000</v>
          </cell>
          <cell r="E2666">
            <v>16177000</v>
          </cell>
        </row>
        <row r="2667">
          <cell r="A2667" t="str">
            <v>R18-00688</v>
          </cell>
          <cell r="B2667" t="str">
            <v>Windows Server CAL 2003 Korean OLP NL Device CAL</v>
          </cell>
          <cell r="C2667" t="str">
            <v>동일</v>
          </cell>
          <cell r="D2667">
            <v>46000</v>
          </cell>
          <cell r="E2667">
            <v>40000</v>
          </cell>
        </row>
        <row r="2668">
          <cell r="A2668" t="str">
            <v>R19-00725</v>
          </cell>
          <cell r="B2668" t="str">
            <v>Windows Terminal Svr CAL WinNT Korean SA OLP NL Device CAL</v>
          </cell>
          <cell r="C2668" t="str">
            <v>동일</v>
          </cell>
          <cell r="D2668">
            <v>63000</v>
          </cell>
          <cell r="E2668">
            <v>54000</v>
          </cell>
        </row>
        <row r="2669">
          <cell r="A2669" t="str">
            <v>R19-00678</v>
          </cell>
          <cell r="B2669" t="str">
            <v>Windows Terminal Svr CAL 2003 WinNT Korean OLP NL User CAL</v>
          </cell>
          <cell r="C2669" t="str">
            <v>동일</v>
          </cell>
          <cell r="D2669">
            <v>126000</v>
          </cell>
          <cell r="E2669">
            <v>108000</v>
          </cell>
        </row>
        <row r="2670">
          <cell r="A2670" t="str">
            <v>R19-00679</v>
          </cell>
          <cell r="B2670" t="str">
            <v>Windows Terminal Svr CAL 2003 WinNT Korean OLP NL Device CAL</v>
          </cell>
          <cell r="C2670" t="str">
            <v>동일</v>
          </cell>
          <cell r="D2670">
            <v>126000</v>
          </cell>
          <cell r="E2670">
            <v>108000</v>
          </cell>
        </row>
        <row r="2671">
          <cell r="A2671" t="str">
            <v>R19-00145</v>
          </cell>
          <cell r="B2671" t="str">
            <v>Windows Terminal Svr CAL WinNT English SA OLP NL User CAL</v>
          </cell>
          <cell r="C2671" t="str">
            <v>동일</v>
          </cell>
          <cell r="D2671">
            <v>63000</v>
          </cell>
          <cell r="E2671">
            <v>54000</v>
          </cell>
        </row>
        <row r="2672">
          <cell r="A2672" t="str">
            <v>R19-00146</v>
          </cell>
          <cell r="B2672" t="str">
            <v>Windows Terminal Svr CAL WinNT English SA OLP NL Device CAL</v>
          </cell>
          <cell r="C2672" t="str">
            <v>동일</v>
          </cell>
          <cell r="D2672">
            <v>63000</v>
          </cell>
          <cell r="E2672">
            <v>54000</v>
          </cell>
        </row>
        <row r="2673">
          <cell r="A2673" t="str">
            <v>R19-00133</v>
          </cell>
          <cell r="B2673" t="str">
            <v>Windows Terminal Svr CAL 2003 WinNT English OLP NL User CAL</v>
          </cell>
          <cell r="C2673" t="str">
            <v>동일</v>
          </cell>
          <cell r="D2673">
            <v>126000</v>
          </cell>
          <cell r="E2673">
            <v>108000</v>
          </cell>
        </row>
        <row r="2674">
          <cell r="A2674" t="str">
            <v>R19-00134</v>
          </cell>
          <cell r="B2674" t="str">
            <v>Windows Terminal Svr CAL 2003 WinNT English OLP NL Device CAL</v>
          </cell>
          <cell r="C2674" t="str">
            <v>동일</v>
          </cell>
          <cell r="D2674">
            <v>126000</v>
          </cell>
          <cell r="E2674">
            <v>108000</v>
          </cell>
        </row>
        <row r="2675">
          <cell r="A2675" t="str">
            <v>T73-00509</v>
          </cell>
          <cell r="B2675" t="str">
            <v>Windows Svr for Small Bus 2003 w/SP1 Korean CD 5 Clt</v>
          </cell>
          <cell r="C2675" t="str">
            <v>동일</v>
          </cell>
          <cell r="D2675">
            <v>746000</v>
          </cell>
          <cell r="E2675">
            <v>629000</v>
          </cell>
        </row>
        <row r="2676">
          <cell r="A2676" t="str">
            <v>R59-00045</v>
          </cell>
          <cell r="B2676" t="str">
            <v>Windows Term Svr ExtrnCon WinNT Korean Lic/SA Pack OLP NL Qualified</v>
          </cell>
          <cell r="C2676" t="str">
            <v>동일</v>
          </cell>
          <cell r="D2676">
            <v>18802000</v>
          </cell>
          <cell r="E2676">
            <v>16177000</v>
          </cell>
        </row>
        <row r="2677">
          <cell r="A2677" t="str">
            <v>P72-00981</v>
          </cell>
          <cell r="B2677" t="str">
            <v>Windows Svr Ent 2003 64Bit x64 English CD 25 Clt</v>
          </cell>
          <cell r="C2677" t="str">
            <v>동일</v>
          </cell>
          <cell r="D2677">
            <v>6076000</v>
          </cell>
          <cell r="E2677">
            <v>5125000</v>
          </cell>
        </row>
        <row r="2678">
          <cell r="A2678" t="str">
            <v>31F-00039</v>
          </cell>
          <cell r="B2678" t="str">
            <v>Win Med Biz Infra Servers English OLP NL with 50 Exch and Win Svr User CALS</v>
          </cell>
          <cell r="C2678" t="str">
            <v>동일</v>
          </cell>
          <cell r="D2678">
            <v>10084000</v>
          </cell>
          <cell r="E2678">
            <v>8676000</v>
          </cell>
        </row>
        <row r="2679">
          <cell r="A2679" t="str">
            <v>31F-00009</v>
          </cell>
          <cell r="B2679" t="str">
            <v>Win Med Biz Infra Servers English OLP NL with 50 Exch and Win Svr Device CALS</v>
          </cell>
          <cell r="C2679" t="str">
            <v>동일</v>
          </cell>
          <cell r="D2679">
            <v>10084000</v>
          </cell>
          <cell r="E2679">
            <v>8676000</v>
          </cell>
        </row>
        <row r="2680">
          <cell r="A2680" t="str">
            <v>31G-00052</v>
          </cell>
          <cell r="B2680" t="str">
            <v>Windows Med Biz Infra CAL Korean OLP NL Exch and Win Svr Device CAL</v>
          </cell>
          <cell r="C2680" t="str">
            <v>동일</v>
          </cell>
          <cell r="D2680">
            <v>120000</v>
          </cell>
          <cell r="E2680">
            <v>104000</v>
          </cell>
        </row>
        <row r="2681">
          <cell r="A2681" t="str">
            <v>Q14-00029</v>
          </cell>
          <cell r="B2681" t="str">
            <v>BizTalk SWIFT Std English SA OLP NL Accltr Only 1 Processor License</v>
          </cell>
          <cell r="C2681" t="str">
            <v>동일</v>
          </cell>
          <cell r="D2681">
            <v>3839000</v>
          </cell>
          <cell r="E2681">
            <v>3303000</v>
          </cell>
        </row>
        <row r="2682">
          <cell r="A2682" t="str">
            <v>Q14-00044</v>
          </cell>
          <cell r="B2682" t="str">
            <v>BizTalk SWIFT Std ENG Lic/SA Pack OLP NL Accltr Only 1 Proc Lic</v>
          </cell>
          <cell r="C2682" t="str">
            <v>동일</v>
          </cell>
          <cell r="D2682">
            <v>11516000</v>
          </cell>
          <cell r="E2682">
            <v>9908000</v>
          </cell>
        </row>
        <row r="2683">
          <cell r="A2683" t="str">
            <v>Q14-00176</v>
          </cell>
          <cell r="B2683" t="str">
            <v>BizTalk SWIFT Std 2.1 English OLP NL Accltr Only 1 Processor License</v>
          </cell>
          <cell r="C2683" t="str">
            <v>동일</v>
          </cell>
          <cell r="D2683">
            <v>7677000</v>
          </cell>
          <cell r="E2683">
            <v>6605000</v>
          </cell>
        </row>
        <row r="2684">
          <cell r="A2684" t="str">
            <v>Q15-00029</v>
          </cell>
          <cell r="B2684" t="str">
            <v>BizTalk SWIFT Ent English SA OLP NL Accltr Only 1 Processor License</v>
          </cell>
          <cell r="C2684" t="str">
            <v>동일</v>
          </cell>
          <cell r="D2684">
            <v>15357000</v>
          </cell>
          <cell r="E2684">
            <v>13213000</v>
          </cell>
        </row>
        <row r="2685">
          <cell r="A2685" t="str">
            <v>Q15-00039</v>
          </cell>
          <cell r="B2685" t="str">
            <v>BizTalk SWIFT Ent ENG Lic/SA Pack OLP NL Accltr Only 1 Proc Lic</v>
          </cell>
          <cell r="C2685" t="str">
            <v>동일</v>
          </cell>
          <cell r="D2685">
            <v>46070000</v>
          </cell>
          <cell r="E2685">
            <v>39637000</v>
          </cell>
        </row>
        <row r="2686">
          <cell r="A2686" t="str">
            <v>Q15-00198</v>
          </cell>
          <cell r="B2686" t="str">
            <v>BizTalk SWIFT Ent 2.1 English OLP NL Accltr Only 1 Processor License</v>
          </cell>
          <cell r="C2686" t="str">
            <v>동일</v>
          </cell>
          <cell r="D2686">
            <v>30713000</v>
          </cell>
          <cell r="E2686">
            <v>26425000</v>
          </cell>
        </row>
        <row r="2687">
          <cell r="A2687" t="str">
            <v>D75-00625</v>
          </cell>
          <cell r="B2687" t="str">
            <v>BizTalk Server Std Korean Lic/SA Pack OLP NL 1 Processor License</v>
          </cell>
          <cell r="C2687" t="str">
            <v>동일</v>
          </cell>
          <cell r="D2687">
            <v>16449000</v>
          </cell>
          <cell r="E2687">
            <v>14152000</v>
          </cell>
        </row>
        <row r="2688">
          <cell r="A2688" t="str">
            <v>31G-00022</v>
          </cell>
          <cell r="B2688" t="str">
            <v>Windows Med Biz Infra CAL Korean OLP NL Exch and Win Svr User CAL</v>
          </cell>
          <cell r="C2688" t="str">
            <v>동일</v>
          </cell>
          <cell r="D2688">
            <v>120000</v>
          </cell>
          <cell r="E2688">
            <v>104000</v>
          </cell>
        </row>
        <row r="2689">
          <cell r="A2689" t="str">
            <v>T99-00287</v>
          </cell>
          <cell r="B2689" t="str">
            <v>Win Rghts Mgt Svc ExtnCon 1.0 WinNT English OLP NL Qualified</v>
          </cell>
          <cell r="C2689" t="str">
            <v>동일</v>
          </cell>
          <cell r="D2689">
            <v>28307000</v>
          </cell>
          <cell r="E2689">
            <v>24354000</v>
          </cell>
        </row>
        <row r="2690">
          <cell r="A2690" t="str">
            <v>R18-00941</v>
          </cell>
          <cell r="B2690" t="str">
            <v>Windows Server CAL 2003 Korean MLP 5 User CAL</v>
          </cell>
          <cell r="C2690" t="str">
            <v>동일</v>
          </cell>
          <cell r="D2690">
            <v>285000</v>
          </cell>
          <cell r="E2690">
            <v>241000</v>
          </cell>
        </row>
        <row r="2691">
          <cell r="A2691" t="str">
            <v>R18-00943</v>
          </cell>
          <cell r="B2691" t="str">
            <v>Windows Server CAL 2003 Korean MLP 5 Device CAL</v>
          </cell>
          <cell r="C2691" t="str">
            <v>동일</v>
          </cell>
          <cell r="D2691">
            <v>285000</v>
          </cell>
          <cell r="E2691">
            <v>241000</v>
          </cell>
        </row>
        <row r="2692">
          <cell r="A2692" t="str">
            <v>R18-00133</v>
          </cell>
          <cell r="B2692" t="str">
            <v>Windows Server CAL 2003 English OLP NL User CAL</v>
          </cell>
          <cell r="C2692" t="str">
            <v>동일</v>
          </cell>
          <cell r="D2692">
            <v>46000</v>
          </cell>
          <cell r="E2692">
            <v>40000</v>
          </cell>
        </row>
        <row r="2693">
          <cell r="A2693" t="str">
            <v>R18-00134</v>
          </cell>
          <cell r="B2693" t="str">
            <v>Windows Server CAL 2003 English OLP NL Device CAL</v>
          </cell>
          <cell r="C2693" t="str">
            <v>동일</v>
          </cell>
          <cell r="D2693">
            <v>46000</v>
          </cell>
          <cell r="E2693">
            <v>40000</v>
          </cell>
        </row>
        <row r="2694">
          <cell r="A2694" t="str">
            <v>H32-00036</v>
          </cell>
          <cell r="B2694" t="str">
            <v>SPS Extrnl Conn Non Emply English Lic/SA Pack OLP NL Qualified</v>
          </cell>
          <cell r="C2694" t="str">
            <v>동일</v>
          </cell>
          <cell r="D2694">
            <v>70508000</v>
          </cell>
          <cell r="E2694">
            <v>60663000</v>
          </cell>
        </row>
        <row r="2695">
          <cell r="A2695" t="str">
            <v>R18-00909</v>
          </cell>
          <cell r="B2695" t="str">
            <v>Windows Server CAL 2003 English MLP 5 Device CAL</v>
          </cell>
          <cell r="C2695" t="str">
            <v>동일</v>
          </cell>
          <cell r="D2695">
            <v>285000</v>
          </cell>
          <cell r="E2695">
            <v>241000</v>
          </cell>
        </row>
        <row r="2696">
          <cell r="A2696" t="str">
            <v>T99-00217</v>
          </cell>
          <cell r="B2696" t="str">
            <v>Win Rghts Mgt Svc ExtnCon WinNT Korean Lic/SA Pack OLP NL Qualified</v>
          </cell>
          <cell r="C2696" t="str">
            <v>동일</v>
          </cell>
          <cell r="D2696">
            <v>42460000</v>
          </cell>
          <cell r="E2696">
            <v>36531000</v>
          </cell>
        </row>
        <row r="2697">
          <cell r="A2697" t="str">
            <v>T99-00279</v>
          </cell>
          <cell r="B2697" t="str">
            <v>Win Rghts Mgt Svc ExtnCon 1.0 WinNT Korean OLP NL Qualified</v>
          </cell>
          <cell r="C2697" t="str">
            <v>동일</v>
          </cell>
          <cell r="D2697">
            <v>28307000</v>
          </cell>
          <cell r="E2697">
            <v>24354000</v>
          </cell>
        </row>
        <row r="2698">
          <cell r="A2698" t="str">
            <v>T99-00205</v>
          </cell>
          <cell r="B2698" t="str">
            <v>Win Rghts Mgt Svc ExtnCon WinNT English Lic/SA Pack OLP NL Qualified</v>
          </cell>
          <cell r="C2698" t="str">
            <v>동일</v>
          </cell>
          <cell r="D2698">
            <v>42460000</v>
          </cell>
          <cell r="E2698">
            <v>36531000</v>
          </cell>
        </row>
        <row r="2699">
          <cell r="A2699" t="str">
            <v>D75-00210</v>
          </cell>
          <cell r="B2699" t="str">
            <v>BizTalk Server Std English Lic/SA Pack OLP NL 1 Processor License</v>
          </cell>
          <cell r="C2699" t="str">
            <v>동일</v>
          </cell>
          <cell r="D2699">
            <v>16449000</v>
          </cell>
          <cell r="E2699">
            <v>14152000</v>
          </cell>
        </row>
        <row r="2700">
          <cell r="A2700" t="str">
            <v>T98-00721</v>
          </cell>
          <cell r="B2700" t="str">
            <v>Win Rghts Mgt Svc CAL WinNT Korean SA OLP NL User CAL</v>
          </cell>
          <cell r="C2700" t="str">
            <v>동일</v>
          </cell>
          <cell r="D2700">
            <v>29000</v>
          </cell>
          <cell r="E2700">
            <v>25000</v>
          </cell>
        </row>
        <row r="2701">
          <cell r="A2701" t="str">
            <v>T98-00719</v>
          </cell>
          <cell r="B2701" t="str">
            <v>Win Rghts Mgt Svc CAL WinNT Korean SA OLP NL Device CAL</v>
          </cell>
          <cell r="C2701" t="str">
            <v>동일</v>
          </cell>
          <cell r="D2701">
            <v>29000</v>
          </cell>
          <cell r="E2701">
            <v>25000</v>
          </cell>
        </row>
        <row r="2702">
          <cell r="A2702" t="str">
            <v>T98-00654</v>
          </cell>
          <cell r="B2702" t="str">
            <v>Win Rghts Mgt Svc CAL WinNT English SA OLP NL User CAL</v>
          </cell>
          <cell r="C2702" t="str">
            <v>동일</v>
          </cell>
          <cell r="D2702">
            <v>29000</v>
          </cell>
          <cell r="E2702">
            <v>25000</v>
          </cell>
        </row>
        <row r="2703">
          <cell r="A2703" t="str">
            <v>T98-00652</v>
          </cell>
          <cell r="B2703" t="str">
            <v>Win Rghts Mgt Svc CAL WinNT English SA OLP NL Device CAL</v>
          </cell>
          <cell r="C2703" t="str">
            <v>동일</v>
          </cell>
          <cell r="D2703">
            <v>29000</v>
          </cell>
          <cell r="E2703">
            <v>25000</v>
          </cell>
        </row>
        <row r="2704">
          <cell r="A2704" t="str">
            <v>31F-00052</v>
          </cell>
          <cell r="B2704" t="str">
            <v>Win Med Biz Infra Servers Korean OLP NL with 50 Exch and Win Svr User CALS</v>
          </cell>
          <cell r="C2704" t="str">
            <v>동일</v>
          </cell>
          <cell r="D2704">
            <v>10084000</v>
          </cell>
          <cell r="E2704">
            <v>8676000</v>
          </cell>
        </row>
        <row r="2705">
          <cell r="A2705" t="str">
            <v>31F-00022</v>
          </cell>
          <cell r="B2705" t="str">
            <v>Win Med Biz Infra Servers Korean OLP NL with 50 Exch and Win Svr Device CALS</v>
          </cell>
          <cell r="C2705" t="str">
            <v>동일</v>
          </cell>
          <cell r="D2705">
            <v>10084000</v>
          </cell>
          <cell r="E2705">
            <v>8676000</v>
          </cell>
        </row>
        <row r="2706">
          <cell r="A2706" t="str">
            <v>T99-00206</v>
          </cell>
          <cell r="B2706" t="str">
            <v>Win Rghts Mgt Svc ExtnCon WinNT English SA OLP NL Qualified</v>
          </cell>
          <cell r="C2706" t="str">
            <v>동일</v>
          </cell>
          <cell r="D2706">
            <v>14154000</v>
          </cell>
          <cell r="E2706">
            <v>12177000</v>
          </cell>
        </row>
        <row r="2707">
          <cell r="A2707" t="str">
            <v>394-00320</v>
          </cell>
          <cell r="B2707" t="str">
            <v>Exchange Svr ExtrnConn 2003 English OLP NL Qualified</v>
          </cell>
          <cell r="C2707" t="str">
            <v>동일</v>
          </cell>
          <cell r="D2707">
            <v>78342000</v>
          </cell>
          <cell r="E2707">
            <v>67403000</v>
          </cell>
        </row>
        <row r="2708">
          <cell r="A2708" t="str">
            <v>392-01998</v>
          </cell>
          <cell r="B2708" t="str">
            <v>FrontPage Win32 English SA OLP NL</v>
          </cell>
          <cell r="C2708" t="str">
            <v>동일</v>
          </cell>
          <cell r="D2708">
            <v>104000</v>
          </cell>
          <cell r="E2708">
            <v>90000</v>
          </cell>
        </row>
        <row r="2709">
          <cell r="A2709" t="str">
            <v>392-02323</v>
          </cell>
          <cell r="B2709" t="str">
            <v>FrontPage 2003 Win32 English VUP CD</v>
          </cell>
          <cell r="C2709" t="str">
            <v>동일</v>
          </cell>
          <cell r="D2709">
            <v>156000</v>
          </cell>
          <cell r="E2709">
            <v>132000</v>
          </cell>
        </row>
        <row r="2710">
          <cell r="A2710" t="str">
            <v>392-02334</v>
          </cell>
          <cell r="B2710" t="str">
            <v>FrontPage 2003 Win32 English OLP NL</v>
          </cell>
          <cell r="C2710" t="str">
            <v>동일</v>
          </cell>
          <cell r="D2710">
            <v>180000</v>
          </cell>
          <cell r="E2710">
            <v>155000</v>
          </cell>
        </row>
        <row r="2711">
          <cell r="A2711" t="str">
            <v>394-00421</v>
          </cell>
          <cell r="B2711" t="str">
            <v>Exchange Svr ExtrnConn Korean SA OLP NL Qualified</v>
          </cell>
          <cell r="C2711" t="str">
            <v>동일</v>
          </cell>
          <cell r="D2711">
            <v>39170000</v>
          </cell>
          <cell r="E2711">
            <v>33701000</v>
          </cell>
        </row>
        <row r="2712">
          <cell r="A2712" t="str">
            <v>394-00412</v>
          </cell>
          <cell r="B2712" t="str">
            <v>Exchange Svr ExtrnConn Korean Lic/SA Pack OLP NL Qualified</v>
          </cell>
          <cell r="C2712" t="str">
            <v>동일</v>
          </cell>
          <cell r="D2712">
            <v>117513000</v>
          </cell>
          <cell r="E2712">
            <v>101104000</v>
          </cell>
        </row>
        <row r="2713">
          <cell r="A2713" t="str">
            <v>394-00325</v>
          </cell>
          <cell r="B2713" t="str">
            <v>Exchange Svr ExtrnConn 2003 Korean OLP NL Qualified</v>
          </cell>
          <cell r="C2713" t="str">
            <v>동일</v>
          </cell>
          <cell r="D2713">
            <v>78342000</v>
          </cell>
          <cell r="E2713">
            <v>67403000</v>
          </cell>
        </row>
        <row r="2714">
          <cell r="A2714" t="str">
            <v>BI6-00004</v>
          </cell>
          <cell r="B2714" t="str">
            <v>Host Integration Svr Ent 2004 English OLP NL 1 Processor License</v>
          </cell>
          <cell r="C2714" t="str">
            <v>동일</v>
          </cell>
          <cell r="D2714">
            <v>15667000</v>
          </cell>
          <cell r="E2714">
            <v>13480000</v>
          </cell>
        </row>
        <row r="2715">
          <cell r="A2715" t="str">
            <v>394-00407</v>
          </cell>
          <cell r="B2715" t="str">
            <v>Exchange Svr ExtrnConn English Lic/SA Pack OLP NL Qualified</v>
          </cell>
          <cell r="C2715" t="str">
            <v>동일</v>
          </cell>
          <cell r="D2715">
            <v>117513000</v>
          </cell>
          <cell r="E2715">
            <v>101104000</v>
          </cell>
        </row>
        <row r="2716">
          <cell r="A2716" t="str">
            <v>A4J-00069</v>
          </cell>
          <cell r="B2716" t="str">
            <v>MOM Ops Mgmt License English Lic/SA Pack OLP NL</v>
          </cell>
          <cell r="C2716" t="str">
            <v>동일</v>
          </cell>
          <cell r="D2716">
            <v>1003000</v>
          </cell>
          <cell r="E2716">
            <v>863000</v>
          </cell>
        </row>
        <row r="2717">
          <cell r="A2717" t="str">
            <v>A4J-00016</v>
          </cell>
          <cell r="B2717" t="str">
            <v>MOM Ops Mgmt License 2005 English OLP NL</v>
          </cell>
          <cell r="C2717" t="str">
            <v>동일</v>
          </cell>
          <cell r="D2717">
            <v>671000</v>
          </cell>
          <cell r="E2717">
            <v>577000</v>
          </cell>
        </row>
        <row r="2718">
          <cell r="A2718" t="str">
            <v>R15-00043</v>
          </cell>
          <cell r="B2718" t="str">
            <v>Identity Intgrtn Svr Ent WinNT English Lic/SA Pack OLP NL 1 Proc Lic</v>
          </cell>
          <cell r="C2718" t="str">
            <v>동일</v>
          </cell>
          <cell r="D2718">
            <v>61886000</v>
          </cell>
          <cell r="E2718">
            <v>53245000</v>
          </cell>
        </row>
        <row r="2719">
          <cell r="A2719" t="str">
            <v>R15-00051</v>
          </cell>
          <cell r="B2719" t="str">
            <v>Identity Intgrtn Svr Ent 2003 WinNT English OLP NL 1 Processor License</v>
          </cell>
          <cell r="C2719" t="str">
            <v>동일</v>
          </cell>
          <cell r="D2719">
            <v>39169000</v>
          </cell>
          <cell r="E2719">
            <v>33699000</v>
          </cell>
        </row>
        <row r="2720">
          <cell r="A2720" t="str">
            <v>BI6-00028</v>
          </cell>
          <cell r="B2720" t="str">
            <v>Host Integration Svr Ent English SA OLP NL 1 Processor License</v>
          </cell>
          <cell r="C2720" t="str">
            <v>동일</v>
          </cell>
          <cell r="D2720">
            <v>7834000</v>
          </cell>
          <cell r="E2720">
            <v>6740000</v>
          </cell>
        </row>
        <row r="2721">
          <cell r="A2721" t="str">
            <v>H32-00305</v>
          </cell>
          <cell r="B2721" t="str">
            <v>SPS Extrnl Conn Non Emply 2003 Korean OLP NL Qualified</v>
          </cell>
          <cell r="C2721" t="str">
            <v>동일</v>
          </cell>
          <cell r="D2721">
            <v>47005000</v>
          </cell>
          <cell r="E2721">
            <v>40442000</v>
          </cell>
        </row>
        <row r="2722">
          <cell r="A2722" t="str">
            <v>394-00416</v>
          </cell>
          <cell r="B2722" t="str">
            <v>Exchange Svr ExtrnConn English SA OLP NL Qualified</v>
          </cell>
          <cell r="C2722" t="str">
            <v>동일</v>
          </cell>
          <cell r="D2722">
            <v>39170000</v>
          </cell>
          <cell r="E2722">
            <v>33701000</v>
          </cell>
        </row>
        <row r="2723">
          <cell r="A2723" t="str">
            <v>B6F-00286</v>
          </cell>
          <cell r="B2723" t="str">
            <v>Office LCS Telephony CAL English Lic/SA Pack OLP NL Device CAL</v>
          </cell>
          <cell r="C2723" t="str">
            <v>동일</v>
          </cell>
          <cell r="D2723">
            <v>73000</v>
          </cell>
          <cell r="E2723">
            <v>62000</v>
          </cell>
        </row>
        <row r="2724">
          <cell r="A2724" t="str">
            <v>B6F-00211</v>
          </cell>
          <cell r="B2724" t="str">
            <v>Office LCS Telephony CAL Korean SA OLP NL Device CAL</v>
          </cell>
          <cell r="C2724" t="str">
            <v>동일</v>
          </cell>
          <cell r="D2724">
            <v>25000</v>
          </cell>
          <cell r="E2724">
            <v>21000</v>
          </cell>
        </row>
        <row r="2725">
          <cell r="A2725" t="str">
            <v>B6F-00482</v>
          </cell>
          <cell r="B2725" t="str">
            <v>Office LCS Telephony CAL Korean Lic/SA Pack OLP NL User CAL</v>
          </cell>
          <cell r="C2725" t="str">
            <v>동일</v>
          </cell>
          <cell r="D2725">
            <v>73000</v>
          </cell>
          <cell r="E2725">
            <v>62000</v>
          </cell>
        </row>
        <row r="2726">
          <cell r="A2726" t="str">
            <v>B6F-00096</v>
          </cell>
          <cell r="B2726" t="str">
            <v>Office LCS Telephony CAL Korean Lic/SA Pack OLP NL Device CAL</v>
          </cell>
          <cell r="C2726" t="str">
            <v>동일</v>
          </cell>
          <cell r="D2726">
            <v>73000</v>
          </cell>
          <cell r="E2726">
            <v>62000</v>
          </cell>
        </row>
        <row r="2727">
          <cell r="A2727" t="str">
            <v>B6F-00318</v>
          </cell>
          <cell r="B2727" t="str">
            <v>Office LCS Telephony CAL 2005 Korean OLP NL User CAL</v>
          </cell>
          <cell r="C2727" t="str">
            <v>동일</v>
          </cell>
          <cell r="D2727">
            <v>49000</v>
          </cell>
          <cell r="E2727">
            <v>42000</v>
          </cell>
        </row>
        <row r="2728">
          <cell r="A2728" t="str">
            <v>B6F-00130</v>
          </cell>
          <cell r="B2728" t="str">
            <v>Office LCS Telephony CAL 2005 Korean OLP NL Device CAL</v>
          </cell>
          <cell r="C2728" t="str">
            <v>동일</v>
          </cell>
          <cell r="D2728">
            <v>49000</v>
          </cell>
          <cell r="E2728">
            <v>42000</v>
          </cell>
        </row>
        <row r="2729">
          <cell r="A2729" t="str">
            <v>B6F-00391</v>
          </cell>
          <cell r="B2729" t="str">
            <v>Office LCS Telephony CAL English SA OLP NL User CAL</v>
          </cell>
          <cell r="C2729" t="str">
            <v>동일</v>
          </cell>
          <cell r="D2729">
            <v>25000</v>
          </cell>
          <cell r="E2729">
            <v>21000</v>
          </cell>
        </row>
        <row r="2730">
          <cell r="A2730" t="str">
            <v>A4D-00284</v>
          </cell>
          <cell r="B2730" t="str">
            <v>MOM Ops Mgr Serv Entpr Ed 2005 w/SP1 English CD 10 OML</v>
          </cell>
          <cell r="C2730" t="str">
            <v>동일</v>
          </cell>
          <cell r="D2730">
            <v>9503000</v>
          </cell>
          <cell r="E2730">
            <v>8016000</v>
          </cell>
        </row>
        <row r="2731">
          <cell r="A2731" t="str">
            <v>B6F-00474</v>
          </cell>
          <cell r="B2731" t="str">
            <v>Office LCS Telephony CAL English Lic/SA Pack OLP NL User CAL</v>
          </cell>
          <cell r="C2731" t="str">
            <v>동일</v>
          </cell>
          <cell r="D2731">
            <v>73000</v>
          </cell>
          <cell r="E2731">
            <v>62000</v>
          </cell>
        </row>
        <row r="2732">
          <cell r="A2732" t="str">
            <v>A4F-00083</v>
          </cell>
          <cell r="B2732" t="str">
            <v>MOM Ops Mgr Workgroup 2005 w/SP1 English CD</v>
          </cell>
          <cell r="C2732" t="str">
            <v>동일</v>
          </cell>
          <cell r="D2732">
            <v>766000</v>
          </cell>
          <cell r="E2732">
            <v>646000</v>
          </cell>
        </row>
        <row r="2733">
          <cell r="A2733" t="str">
            <v>B6F-00310</v>
          </cell>
          <cell r="B2733" t="str">
            <v>Office LCS Telephony CAL 2005 English OLP NL User CAL</v>
          </cell>
          <cell r="C2733" t="str">
            <v>동일</v>
          </cell>
          <cell r="D2733">
            <v>49000</v>
          </cell>
          <cell r="E2733">
            <v>42000</v>
          </cell>
        </row>
        <row r="2734">
          <cell r="A2734" t="str">
            <v>B6F-00122</v>
          </cell>
          <cell r="B2734" t="str">
            <v>Office LCS Telephony CAL 2005 English OLP NL Device CAL</v>
          </cell>
          <cell r="C2734" t="str">
            <v>동일</v>
          </cell>
          <cell r="D2734">
            <v>49000</v>
          </cell>
          <cell r="E2734">
            <v>42000</v>
          </cell>
        </row>
        <row r="2735">
          <cell r="A2735" t="str">
            <v>B6I-00064</v>
          </cell>
          <cell r="B2735" t="str">
            <v>Office Communicator English Lic/SA Pack OLP NL</v>
          </cell>
          <cell r="C2735" t="str">
            <v>동일</v>
          </cell>
          <cell r="D2735">
            <v>182000</v>
          </cell>
          <cell r="E2735">
            <v>157000</v>
          </cell>
        </row>
        <row r="2736">
          <cell r="A2736" t="str">
            <v>B6I-00228</v>
          </cell>
          <cell r="B2736" t="str">
            <v>Office Communicator 2005 English OLP NL</v>
          </cell>
          <cell r="C2736" t="str">
            <v>동일</v>
          </cell>
          <cell r="D2736">
            <v>115000</v>
          </cell>
          <cell r="E2736">
            <v>99000</v>
          </cell>
        </row>
        <row r="2737">
          <cell r="A2737" t="str">
            <v>392-01971</v>
          </cell>
          <cell r="B2737" t="str">
            <v>FrontPage Win32 Korean SA OLP NL</v>
          </cell>
          <cell r="C2737" t="str">
            <v>동일</v>
          </cell>
          <cell r="D2737">
            <v>104000</v>
          </cell>
          <cell r="E2737">
            <v>90000</v>
          </cell>
        </row>
        <row r="2738">
          <cell r="A2738" t="str">
            <v>B6F-00203</v>
          </cell>
          <cell r="B2738" t="str">
            <v>Office LCS Telephony CAL English SA OLP NL Device CAL</v>
          </cell>
          <cell r="C2738" t="str">
            <v>동일</v>
          </cell>
          <cell r="D2738">
            <v>25000</v>
          </cell>
          <cell r="E2738">
            <v>21000</v>
          </cell>
        </row>
        <row r="2739">
          <cell r="A2739" t="str">
            <v>G20-00068</v>
          </cell>
          <cell r="B2739" t="str">
            <v>Commerce Svr Ent English SA OLP NL 1 Processor License</v>
          </cell>
          <cell r="C2739" t="str">
            <v>동일</v>
          </cell>
          <cell r="D2739">
            <v>14985000</v>
          </cell>
          <cell r="E2739">
            <v>12893000</v>
          </cell>
        </row>
        <row r="2740">
          <cell r="A2740" t="str">
            <v>ZAL-00255</v>
          </cell>
          <cell r="B2740" t="str">
            <v>Office LCS - Ext Conn 2005 WinNT English OLP NL Qualified</v>
          </cell>
          <cell r="C2740" t="str">
            <v>동일</v>
          </cell>
          <cell r="D2740">
            <v>17016000</v>
          </cell>
          <cell r="E2740">
            <v>14640000</v>
          </cell>
        </row>
        <row r="2741">
          <cell r="A2741" t="str">
            <v>B6I-00139</v>
          </cell>
          <cell r="B2741" t="str">
            <v>Office Communicator Korean SA OLP NL</v>
          </cell>
          <cell r="C2741" t="str">
            <v>동일</v>
          </cell>
          <cell r="D2741">
            <v>67000</v>
          </cell>
          <cell r="E2741">
            <v>58000</v>
          </cell>
        </row>
        <row r="2742">
          <cell r="A2742" t="str">
            <v>B6I-00056</v>
          </cell>
          <cell r="B2742" t="str">
            <v>Office Communicator Korean Lic/SA Pack OLP NL</v>
          </cell>
          <cell r="C2742" t="str">
            <v>동일</v>
          </cell>
          <cell r="D2742">
            <v>182000</v>
          </cell>
          <cell r="E2742">
            <v>157000</v>
          </cell>
        </row>
        <row r="2743">
          <cell r="A2743" t="str">
            <v>B6I-00220</v>
          </cell>
          <cell r="B2743" t="str">
            <v>Office Communicator 2005 Korean OLP NL</v>
          </cell>
          <cell r="C2743" t="str">
            <v>동일</v>
          </cell>
          <cell r="D2743">
            <v>115000</v>
          </cell>
          <cell r="E2743">
            <v>99000</v>
          </cell>
        </row>
        <row r="2744">
          <cell r="A2744" t="str">
            <v>B6I-00147</v>
          </cell>
          <cell r="B2744" t="str">
            <v>Office Communicator English SA OLP NL</v>
          </cell>
          <cell r="C2744" t="str">
            <v>동일</v>
          </cell>
          <cell r="D2744">
            <v>67000</v>
          </cell>
          <cell r="E2744">
            <v>58000</v>
          </cell>
        </row>
        <row r="2745">
          <cell r="A2745" t="str">
            <v>YL9-00048</v>
          </cell>
          <cell r="B2745" t="str">
            <v>Excel Students&amp;Teachers 2003 Win32 English CD</v>
          </cell>
          <cell r="C2745" t="str">
            <v>동일</v>
          </cell>
          <cell r="D2745">
            <v>176000</v>
          </cell>
          <cell r="E2745">
            <v>148000</v>
          </cell>
        </row>
        <row r="2746">
          <cell r="A2746" t="str">
            <v>BI6-00024</v>
          </cell>
          <cell r="B2746" t="str">
            <v>Host Integration Svr Ent English Lic/SA Pack OLP NL 1 Processor License</v>
          </cell>
          <cell r="C2746" t="str">
            <v>동일</v>
          </cell>
          <cell r="D2746">
            <v>23501000</v>
          </cell>
          <cell r="E2746">
            <v>20219000</v>
          </cell>
        </row>
        <row r="2747">
          <cell r="A2747" t="str">
            <v>532-00588</v>
          </cell>
          <cell r="B2747" t="str">
            <v>Commerce Svr Std English Lic/SA Pack OLP NL 1 Processor License</v>
          </cell>
          <cell r="C2747" t="str">
            <v>동일</v>
          </cell>
          <cell r="D2747">
            <v>15731000</v>
          </cell>
          <cell r="E2747">
            <v>13535000</v>
          </cell>
        </row>
        <row r="2748">
          <cell r="A2748" t="str">
            <v>ZAL-00093</v>
          </cell>
          <cell r="B2748" t="str">
            <v>Office LCS - Ext Conn WinNT Korean SA OLP NL Qualified</v>
          </cell>
          <cell r="C2748" t="str">
            <v>동일</v>
          </cell>
          <cell r="D2748">
            <v>8509000</v>
          </cell>
          <cell r="E2748">
            <v>7321000</v>
          </cell>
        </row>
        <row r="2749">
          <cell r="A2749" t="str">
            <v>G20-00060</v>
          </cell>
          <cell r="B2749" t="str">
            <v>Commerce Svr Ent English Lic/SA Pack OLP NL 1 Processor License</v>
          </cell>
          <cell r="C2749" t="str">
            <v>동일</v>
          </cell>
          <cell r="D2749">
            <v>44956000</v>
          </cell>
          <cell r="E2749">
            <v>38679000</v>
          </cell>
        </row>
        <row r="2750">
          <cell r="A2750" t="str">
            <v>G20-00029</v>
          </cell>
          <cell r="B2750" t="str">
            <v>Commerce Svr Ent 2002 English OLP NL 1 Processor License</v>
          </cell>
          <cell r="C2750" t="str">
            <v>동일</v>
          </cell>
          <cell r="D2750">
            <v>29970000</v>
          </cell>
          <cell r="E2750">
            <v>25786000</v>
          </cell>
        </row>
        <row r="2751">
          <cell r="A2751" t="str">
            <v>ZT1-00061</v>
          </cell>
          <cell r="B2751" t="str">
            <v>Class Server External Con Win32 English SA OLP NL</v>
          </cell>
          <cell r="C2751" t="str">
            <v>동일</v>
          </cell>
          <cell r="D2751">
            <v>52963000</v>
          </cell>
          <cell r="E2751">
            <v>45568000</v>
          </cell>
        </row>
        <row r="2752">
          <cell r="A2752" t="str">
            <v>ZT1-00108</v>
          </cell>
          <cell r="B2752" t="str">
            <v>Class Server External Con Win32 English Lic/SA Pack OLP NL</v>
          </cell>
          <cell r="C2752" t="str">
            <v>동일</v>
          </cell>
          <cell r="D2752">
            <v>158889000</v>
          </cell>
          <cell r="E2752">
            <v>136702000</v>
          </cell>
        </row>
        <row r="2753">
          <cell r="A2753" t="str">
            <v>ZT1-00013</v>
          </cell>
          <cell r="B2753" t="str">
            <v>Class Server External Con 4.0 Win32 English OLP NL</v>
          </cell>
          <cell r="C2753" t="str">
            <v>동일</v>
          </cell>
          <cell r="D2753">
            <v>105926000</v>
          </cell>
          <cell r="E2753">
            <v>91135000</v>
          </cell>
        </row>
        <row r="2754">
          <cell r="A2754" t="str">
            <v>F97-00470</v>
          </cell>
          <cell r="B2754" t="str">
            <v>Class Server Win32 English Lic/SA Pack OLP NL</v>
          </cell>
          <cell r="C2754" t="str">
            <v>동일</v>
          </cell>
          <cell r="D2754">
            <v>16806000</v>
          </cell>
          <cell r="E2754">
            <v>14459000</v>
          </cell>
        </row>
        <row r="2755">
          <cell r="A2755" t="str">
            <v>V04-00022</v>
          </cell>
          <cell r="B2755" t="str">
            <v>Content Mgmt Svr Ent Ed English Lic/SA Pack OLP NL 1 Processor License</v>
          </cell>
          <cell r="C2755" t="str">
            <v>동일</v>
          </cell>
          <cell r="D2755">
            <v>58754000</v>
          </cell>
          <cell r="E2755">
            <v>50550000</v>
          </cell>
        </row>
        <row r="2756">
          <cell r="A2756" t="str">
            <v>U01-00265</v>
          </cell>
          <cell r="B2756" t="str">
            <v>BizTalk RosettaNet Std 3.0 English OLP NL Accltr Only 1 Proc Lic</v>
          </cell>
          <cell r="C2756" t="str">
            <v>동일</v>
          </cell>
          <cell r="D2756">
            <v>7819000</v>
          </cell>
          <cell r="E2756">
            <v>6727000</v>
          </cell>
        </row>
        <row r="2757">
          <cell r="A2757" t="str">
            <v>392-02428</v>
          </cell>
          <cell r="B2757" t="str">
            <v>FrontPage 2003 Win32 Korean VUP CD</v>
          </cell>
          <cell r="C2757" t="str">
            <v>동일</v>
          </cell>
          <cell r="D2757">
            <v>156000</v>
          </cell>
          <cell r="E2757">
            <v>132000</v>
          </cell>
        </row>
        <row r="2758">
          <cell r="A2758" t="str">
            <v>392-02697</v>
          </cell>
          <cell r="B2758" t="str">
            <v>FrontPage 2003 Win32 Korean OLP NL</v>
          </cell>
          <cell r="C2758" t="str">
            <v>동일</v>
          </cell>
          <cell r="D2758">
            <v>180000</v>
          </cell>
          <cell r="E2758">
            <v>155000</v>
          </cell>
        </row>
        <row r="2759">
          <cell r="A2759" t="str">
            <v>F52-00968</v>
          </cell>
          <cell r="B2759" t="str">
            <v>BizTalk Server Ent Korean Lic/SA Pack OLP NL 1 Processor License</v>
          </cell>
          <cell r="C2759" t="str">
            <v>동일</v>
          </cell>
          <cell r="D2759">
            <v>58755000</v>
          </cell>
          <cell r="E2759">
            <v>50551000</v>
          </cell>
        </row>
        <row r="2760">
          <cell r="A2760" t="str">
            <v>F52-00359</v>
          </cell>
          <cell r="B2760" t="str">
            <v>BizTalk Server Ent English Lic/SA Pack OLP NL 1 Processor License</v>
          </cell>
          <cell r="C2760" t="str">
            <v>동일</v>
          </cell>
          <cell r="D2760">
            <v>58755000</v>
          </cell>
          <cell r="E2760">
            <v>50551000</v>
          </cell>
        </row>
        <row r="2761">
          <cell r="A2761" t="str">
            <v>R04-00335</v>
          </cell>
          <cell r="B2761" t="str">
            <v>BizTalk Server Dev Korean Lic/SA Pack OLP NL</v>
          </cell>
          <cell r="C2761" t="str">
            <v>동일</v>
          </cell>
          <cell r="D2761">
            <v>1760000</v>
          </cell>
          <cell r="E2761">
            <v>1515000</v>
          </cell>
        </row>
        <row r="2762">
          <cell r="A2762" t="str">
            <v>R04-00009</v>
          </cell>
          <cell r="B2762" t="str">
            <v>BizTalk Server Dev English Lic/SA Pack OLP NL</v>
          </cell>
          <cell r="C2762" t="str">
            <v>동일</v>
          </cell>
          <cell r="D2762">
            <v>1760000</v>
          </cell>
          <cell r="E2762">
            <v>1515000</v>
          </cell>
        </row>
        <row r="2763">
          <cell r="A2763" t="str">
            <v>ZAL-00121</v>
          </cell>
          <cell r="B2763" t="str">
            <v>Office LCS - Ext Conn WinNT English SA OLP NL Qualified</v>
          </cell>
          <cell r="C2763" t="str">
            <v>동일</v>
          </cell>
          <cell r="D2763">
            <v>8509000</v>
          </cell>
          <cell r="E2763">
            <v>7321000</v>
          </cell>
        </row>
        <row r="2764">
          <cell r="A2764" t="str">
            <v>U01-00033</v>
          </cell>
          <cell r="B2764" t="str">
            <v>BizTalk RosettaNet Std English Lic/SA Pack OLP NL Accltr Only 1 Proc Lic</v>
          </cell>
          <cell r="C2764" t="str">
            <v>동일</v>
          </cell>
          <cell r="D2764">
            <v>11728000</v>
          </cell>
          <cell r="E2764">
            <v>10091000</v>
          </cell>
        </row>
        <row r="2765">
          <cell r="A2765" t="str">
            <v>ZAL-00180</v>
          </cell>
          <cell r="B2765" t="str">
            <v>Office LCS - Ext Conn 2005 WinNT Korean OLP NL Qualified</v>
          </cell>
          <cell r="C2765" t="str">
            <v>동일</v>
          </cell>
          <cell r="D2765">
            <v>17016000</v>
          </cell>
          <cell r="E2765">
            <v>14640000</v>
          </cell>
        </row>
        <row r="2766">
          <cell r="A2766" t="str">
            <v>U03-00027</v>
          </cell>
          <cell r="B2766" t="str">
            <v>BizTalk RosettaNet Ent English SA OLP NL Accltr Only 1 Processor License</v>
          </cell>
          <cell r="C2766" t="str">
            <v>동일</v>
          </cell>
          <cell r="D2766">
            <v>15668000</v>
          </cell>
          <cell r="E2766">
            <v>13480000</v>
          </cell>
        </row>
        <row r="2767">
          <cell r="A2767" t="str">
            <v>U03-00012</v>
          </cell>
          <cell r="B2767" t="str">
            <v>BizTalk RosettaNet Ent English Lic/SA Pack OLP NL Accltr Only 1 Proc Lic</v>
          </cell>
          <cell r="C2767" t="str">
            <v>동일</v>
          </cell>
          <cell r="D2767">
            <v>47002000</v>
          </cell>
          <cell r="E2767">
            <v>40439000</v>
          </cell>
        </row>
        <row r="2768">
          <cell r="A2768" t="str">
            <v>U03-00287</v>
          </cell>
          <cell r="B2768" t="str">
            <v>BizTalk RosettaNet Ent 3.0 English OLP NL Accltr Only 1 Proc Lic</v>
          </cell>
          <cell r="C2768" t="str">
            <v>동일</v>
          </cell>
          <cell r="D2768">
            <v>31335000</v>
          </cell>
          <cell r="E2768">
            <v>26960000</v>
          </cell>
        </row>
        <row r="2769">
          <cell r="A2769" t="str">
            <v>YT7-00071</v>
          </cell>
          <cell r="B2769" t="str">
            <v>BizTalk Adapter for mySAP English SA OLP NL 1 Proc Lic Bus Ste Ent Ed</v>
          </cell>
          <cell r="C2769" t="str">
            <v>동일</v>
          </cell>
          <cell r="D2769">
            <v>11751000</v>
          </cell>
          <cell r="E2769">
            <v>10110000</v>
          </cell>
        </row>
        <row r="2770">
          <cell r="A2770" t="str">
            <v>YT7-00081</v>
          </cell>
          <cell r="B2770" t="str">
            <v>BizTalk Adapter for mySAP English Lic/SA Pk OLP NL 1 Proc Lic Bus Ste</v>
          </cell>
          <cell r="C2770" t="str">
            <v>동일</v>
          </cell>
          <cell r="D2770">
            <v>35252000</v>
          </cell>
          <cell r="E2770">
            <v>30330000</v>
          </cell>
        </row>
        <row r="2771">
          <cell r="A2771" t="str">
            <v>YT7-00015</v>
          </cell>
          <cell r="B2771" t="str">
            <v>BizTalk Adapter for mySAP 2.0 English OLP NL 1 Proc Lic Bus Ste Ent Ed</v>
          </cell>
          <cell r="C2771" t="str">
            <v>동일</v>
          </cell>
          <cell r="D2771">
            <v>23502000</v>
          </cell>
          <cell r="E2771">
            <v>20220000</v>
          </cell>
        </row>
        <row r="2772">
          <cell r="A2772" t="str">
            <v>BAK-00277</v>
          </cell>
          <cell r="B2772" t="str">
            <v>Office LCS Telephn ExtCon English Lic/SA Pack OLP NL</v>
          </cell>
          <cell r="C2772" t="str">
            <v>동일</v>
          </cell>
          <cell r="D2772">
            <v>27754000</v>
          </cell>
          <cell r="E2772">
            <v>23878000</v>
          </cell>
        </row>
        <row r="2773">
          <cell r="A2773" t="str">
            <v>U01-00030</v>
          </cell>
          <cell r="B2773" t="str">
            <v>BizTalk RosettaNet Std English SA OLP NL Accltr Only 1 Processor License</v>
          </cell>
          <cell r="C2773" t="str">
            <v>동일</v>
          </cell>
          <cell r="D2773">
            <v>3910000</v>
          </cell>
          <cell r="E2773">
            <v>3364000</v>
          </cell>
        </row>
        <row r="2774">
          <cell r="A2774" t="str">
            <v>BR9-00039</v>
          </cell>
          <cell r="B2774" t="str">
            <v>Speech Server Ent Ed WinNT English SA OLP NL 1 Processor License</v>
          </cell>
          <cell r="C2774" t="str">
            <v>동일</v>
          </cell>
          <cell r="D2774">
            <v>14111000</v>
          </cell>
          <cell r="E2774">
            <v>12141000</v>
          </cell>
        </row>
        <row r="2775">
          <cell r="A2775" t="str">
            <v>H32-00441</v>
          </cell>
          <cell r="B2775" t="str">
            <v>SPS Extrnl Conn Non Emply Korean SA OLP NL Qualified</v>
          </cell>
          <cell r="C2775" t="str">
            <v>동일</v>
          </cell>
          <cell r="D2775">
            <v>23502000</v>
          </cell>
          <cell r="E2775">
            <v>20221000</v>
          </cell>
        </row>
        <row r="2776">
          <cell r="A2776" t="str">
            <v>H32-00559</v>
          </cell>
          <cell r="B2776" t="str">
            <v>SPS Extrnl Conn Non Emply Korean Lic/SA Pack OLP NL Qualified</v>
          </cell>
          <cell r="C2776" t="str">
            <v>동일</v>
          </cell>
          <cell r="D2776">
            <v>70508000</v>
          </cell>
          <cell r="E2776">
            <v>60663000</v>
          </cell>
        </row>
        <row r="2777">
          <cell r="A2777" t="str">
            <v>H32-00048</v>
          </cell>
          <cell r="B2777" t="str">
            <v>SPS Extrnl Conn Non Emply English SA OLP NL Qualified</v>
          </cell>
          <cell r="C2777" t="str">
            <v>동일</v>
          </cell>
          <cell r="D2777">
            <v>23502000</v>
          </cell>
          <cell r="E2777">
            <v>20221000</v>
          </cell>
        </row>
        <row r="2778">
          <cell r="A2778" t="str">
            <v>YL7-00078</v>
          </cell>
          <cell r="B2778" t="str">
            <v>Word Students&amp;Teachers 2003 Win32 English CD</v>
          </cell>
          <cell r="C2778" t="str">
            <v>동일</v>
          </cell>
          <cell r="D2778">
            <v>176000</v>
          </cell>
          <cell r="E2778">
            <v>148000</v>
          </cell>
        </row>
        <row r="2779">
          <cell r="A2779" t="str">
            <v>H32-00243</v>
          </cell>
          <cell r="B2779" t="str">
            <v>SPS Extrnl Conn Non Emply 2003 English OLP NL Qualified</v>
          </cell>
          <cell r="C2779" t="str">
            <v>동일</v>
          </cell>
          <cell r="D2779">
            <v>47005000</v>
          </cell>
          <cell r="E2779">
            <v>40442000</v>
          </cell>
        </row>
        <row r="2780">
          <cell r="A2780" t="str">
            <v>BS2-00038</v>
          </cell>
          <cell r="B2780" t="str">
            <v>Speech Server Std Ed WinNT English SA OLP NL 1 Processor License</v>
          </cell>
          <cell r="C2780" t="str">
            <v>동일</v>
          </cell>
          <cell r="D2780">
            <v>6272000</v>
          </cell>
          <cell r="E2780">
            <v>5396000</v>
          </cell>
        </row>
        <row r="2781">
          <cell r="A2781" t="str">
            <v>B6F-00399</v>
          </cell>
          <cell r="B2781" t="str">
            <v>Office LCS Telephony CAL Korean SA OLP NL User CAL</v>
          </cell>
          <cell r="C2781" t="str">
            <v>동일</v>
          </cell>
          <cell r="D2781">
            <v>25000</v>
          </cell>
          <cell r="E2781">
            <v>21000</v>
          </cell>
        </row>
        <row r="2782">
          <cell r="A2782" t="str">
            <v>BS2-00083</v>
          </cell>
          <cell r="B2782" t="str">
            <v>Speech Server Std Ed 2004 R2 English OLP NL 1 Processor License</v>
          </cell>
          <cell r="C2782" t="str">
            <v>동일</v>
          </cell>
          <cell r="D2782">
            <v>12543000</v>
          </cell>
          <cell r="E2782">
            <v>10792000</v>
          </cell>
        </row>
        <row r="2783">
          <cell r="A2783" t="str">
            <v>810-01117</v>
          </cell>
          <cell r="B2783" t="str">
            <v>SQL Svr 2000 Enterprise Edtn Korean OLP NL 1 Processor License</v>
          </cell>
          <cell r="C2783" t="str">
            <v>동일</v>
          </cell>
          <cell r="D2783">
            <v>23055000</v>
          </cell>
          <cell r="E2783">
            <v>19836000</v>
          </cell>
        </row>
        <row r="2784">
          <cell r="A2784" t="str">
            <v>BR9-00035</v>
          </cell>
          <cell r="B2784" t="str">
            <v>Speech Server Ent Ed WinNT English Lic/SA Pack OLP NL 1 Processor License</v>
          </cell>
          <cell r="C2784" t="str">
            <v>동일</v>
          </cell>
          <cell r="D2784">
            <v>42333000</v>
          </cell>
          <cell r="E2784">
            <v>36422000</v>
          </cell>
        </row>
        <row r="2785">
          <cell r="A2785" t="str">
            <v>BR9-00092</v>
          </cell>
          <cell r="B2785" t="str">
            <v>Speech Server Ent Ed 2004 R2 English OLP NL 1 Processor License</v>
          </cell>
          <cell r="C2785" t="str">
            <v>동일</v>
          </cell>
          <cell r="D2785">
            <v>28222000</v>
          </cell>
          <cell r="E2785">
            <v>24281000</v>
          </cell>
        </row>
        <row r="2786">
          <cell r="A2786" t="str">
            <v>A5R-00177</v>
          </cell>
          <cell r="B2786" t="str">
            <v>SC Data Protectn Mgmt Lic Korean SA OLP NL</v>
          </cell>
          <cell r="C2786" t="str">
            <v>동일</v>
          </cell>
          <cell r="D2786">
            <v>116000</v>
          </cell>
          <cell r="E2786">
            <v>100000</v>
          </cell>
        </row>
        <row r="2787">
          <cell r="A2787" t="str">
            <v>A5R-00261</v>
          </cell>
          <cell r="B2787" t="str">
            <v>SC Data Protectn Mgmt Lic Korean Lic/SA Pack OLP NL</v>
          </cell>
          <cell r="C2787" t="str">
            <v>동일</v>
          </cell>
          <cell r="D2787">
            <v>346000</v>
          </cell>
          <cell r="E2787">
            <v>297000</v>
          </cell>
        </row>
        <row r="2788">
          <cell r="A2788" t="str">
            <v>A5R-00096</v>
          </cell>
          <cell r="B2788" t="str">
            <v>SC Data Protectn Mgmt Lic 2006 Korean OLP NL</v>
          </cell>
          <cell r="C2788" t="str">
            <v>동일</v>
          </cell>
          <cell r="D2788">
            <v>231000</v>
          </cell>
          <cell r="E2788">
            <v>199000</v>
          </cell>
        </row>
        <row r="2789">
          <cell r="A2789" t="str">
            <v>A5R-00003</v>
          </cell>
          <cell r="B2789" t="str">
            <v>SC Data Protectn Mgmt Lic 2006 Korean MLP 3 DPML</v>
          </cell>
          <cell r="C2789" t="str">
            <v>동일</v>
          </cell>
          <cell r="D2789">
            <v>864000</v>
          </cell>
          <cell r="E2789">
            <v>729000</v>
          </cell>
        </row>
        <row r="2790">
          <cell r="A2790" t="str">
            <v>BS2-00034</v>
          </cell>
          <cell r="B2790" t="str">
            <v>Speech Server Std Ed WinNT English Lic/SA Pack OLP NL 1 Processor License</v>
          </cell>
          <cell r="C2790" t="str">
            <v>동일</v>
          </cell>
          <cell r="D2790">
            <v>18815000</v>
          </cell>
          <cell r="E2790">
            <v>16188000</v>
          </cell>
        </row>
        <row r="2791">
          <cell r="A2791" t="str">
            <v>31G-00009</v>
          </cell>
          <cell r="B2791" t="str">
            <v>Windows Med Biz Infra CAL English OLP NL Exch and Win Svr User CAL</v>
          </cell>
          <cell r="C2791" t="str">
            <v>동일</v>
          </cell>
          <cell r="D2791">
            <v>120000</v>
          </cell>
          <cell r="E2791">
            <v>104000</v>
          </cell>
        </row>
        <row r="2792">
          <cell r="A2792" t="str">
            <v>31G-00039</v>
          </cell>
          <cell r="B2792" t="str">
            <v>Windows Med Biz Infra CAL English OLP NL Exch and Win Svr Device CAL</v>
          </cell>
          <cell r="C2792" t="str">
            <v>동일</v>
          </cell>
          <cell r="D2792">
            <v>120000</v>
          </cell>
          <cell r="E2792">
            <v>104000</v>
          </cell>
        </row>
        <row r="2793">
          <cell r="A2793" t="str">
            <v>810-01520</v>
          </cell>
          <cell r="B2793" t="str">
            <v>SQL Svr Enterprise Edtn English Lic/SA Pack OLP NL 1 Processor License</v>
          </cell>
          <cell r="C2793" t="str">
            <v>동일</v>
          </cell>
          <cell r="D2793">
            <v>44956000</v>
          </cell>
          <cell r="E2793">
            <v>38679000</v>
          </cell>
        </row>
        <row r="2794">
          <cell r="A2794" t="str">
            <v>810-01667</v>
          </cell>
          <cell r="B2794" t="str">
            <v>SQL Svr Enterprise Edtn English SA OLP NL 1 Processor License</v>
          </cell>
          <cell r="C2794" t="str">
            <v>동일</v>
          </cell>
          <cell r="D2794">
            <v>14986000</v>
          </cell>
          <cell r="E2794">
            <v>12893000</v>
          </cell>
        </row>
        <row r="2795">
          <cell r="A2795" t="str">
            <v>659-01309</v>
          </cell>
          <cell r="B2795" t="str">
            <v>VStudio .NET Pro 2003 Win32 Korean OLP NL</v>
          </cell>
          <cell r="C2795" t="str">
            <v>동일</v>
          </cell>
          <cell r="D2795">
            <v>904000</v>
          </cell>
          <cell r="E2795">
            <v>778000</v>
          </cell>
        </row>
        <row r="2796">
          <cell r="A2796" t="str">
            <v>628-01113</v>
          </cell>
          <cell r="B2796" t="str">
            <v>VStudio .NET Ent Dev 2003 Win32 Korean OLP NL</v>
          </cell>
          <cell r="C2796" t="str">
            <v>동일</v>
          </cell>
          <cell r="D2796">
            <v>1807000</v>
          </cell>
          <cell r="E2796">
            <v>1555000</v>
          </cell>
        </row>
        <row r="2797">
          <cell r="A2797" t="str">
            <v>340-01231</v>
          </cell>
          <cell r="B2797" t="str">
            <v>VFoxPro Pro 9.0 Win32 English Not to France CD</v>
          </cell>
          <cell r="C2797" t="str">
            <v>동일</v>
          </cell>
          <cell r="D2797">
            <v>1000000</v>
          </cell>
          <cell r="E2797">
            <v>843000</v>
          </cell>
        </row>
        <row r="2798">
          <cell r="A2798" t="str">
            <v>340-01234</v>
          </cell>
          <cell r="B2798" t="str">
            <v>VFoxPro Pro 9.0 Win32 English Intl UPG Not to France CD</v>
          </cell>
          <cell r="C2798" t="str">
            <v>동일</v>
          </cell>
          <cell r="D2798">
            <v>536000</v>
          </cell>
          <cell r="E2798">
            <v>452000</v>
          </cell>
        </row>
        <row r="2799">
          <cell r="A2799" t="str">
            <v>810-01444</v>
          </cell>
          <cell r="B2799" t="str">
            <v>SQL Svr Enterprise Edtn Korean Lic/SA Pack OLP NL 1 Processor License</v>
          </cell>
          <cell r="C2799" t="str">
            <v>동일</v>
          </cell>
          <cell r="D2799">
            <v>34581000</v>
          </cell>
          <cell r="E2799">
            <v>29753000</v>
          </cell>
        </row>
        <row r="2800">
          <cell r="A2800" t="str">
            <v>A5R-00088</v>
          </cell>
          <cell r="B2800" t="str">
            <v>SC Data Protectn Mgmt Lic 2006 English OLP NL</v>
          </cell>
          <cell r="C2800" t="str">
            <v>동일</v>
          </cell>
          <cell r="D2800">
            <v>231000</v>
          </cell>
          <cell r="E2800">
            <v>199000</v>
          </cell>
        </row>
        <row r="2801">
          <cell r="A2801" t="str">
            <v>YL8-00055</v>
          </cell>
          <cell r="B2801" t="str">
            <v>PwrPnt Students&amp;Teachers 2003 Win32 English CD</v>
          </cell>
          <cell r="C2801" t="str">
            <v>동일</v>
          </cell>
          <cell r="D2801">
            <v>176000</v>
          </cell>
          <cell r="E2801">
            <v>148000</v>
          </cell>
        </row>
        <row r="2802">
          <cell r="A2802" t="str">
            <v>A5R-00169</v>
          </cell>
          <cell r="B2802" t="str">
            <v>SC Data Protectn Mgmt Lic English SA OLP NL</v>
          </cell>
          <cell r="C2802" t="str">
            <v>동일</v>
          </cell>
          <cell r="D2802">
            <v>116000</v>
          </cell>
          <cell r="E2802">
            <v>100000</v>
          </cell>
        </row>
        <row r="2803">
          <cell r="A2803" t="str">
            <v>H30-00428</v>
          </cell>
          <cell r="B2803" t="str">
            <v>Project Pro 2003 Win32 English CD 1 Clt</v>
          </cell>
          <cell r="C2803" t="str">
            <v>동일</v>
          </cell>
          <cell r="D2803">
            <v>1543000</v>
          </cell>
          <cell r="E2803">
            <v>1302000</v>
          </cell>
        </row>
        <row r="2804">
          <cell r="A2804" t="str">
            <v>T76-00213</v>
          </cell>
          <cell r="B2804" t="str">
            <v>Project External Cnnctr Win32 Korean SA OLP NL Qualified</v>
          </cell>
          <cell r="C2804" t="str">
            <v>동일</v>
          </cell>
          <cell r="D2804">
            <v>23503000</v>
          </cell>
          <cell r="E2804">
            <v>20221000</v>
          </cell>
        </row>
        <row r="2805">
          <cell r="A2805" t="str">
            <v>T76-00342</v>
          </cell>
          <cell r="B2805" t="str">
            <v>Project External Cnnctr Win32 Korean Lic/SA Pack OLP NL Qualified</v>
          </cell>
          <cell r="C2805" t="str">
            <v>동일</v>
          </cell>
          <cell r="D2805">
            <v>70508000</v>
          </cell>
          <cell r="E2805">
            <v>60663000</v>
          </cell>
        </row>
        <row r="2806">
          <cell r="A2806" t="str">
            <v>T76-00469</v>
          </cell>
          <cell r="B2806" t="str">
            <v>Project External Cnnctr 2003 Win32 Korean OLP NL Qualified</v>
          </cell>
          <cell r="C2806" t="str">
            <v>동일</v>
          </cell>
          <cell r="D2806">
            <v>47006000</v>
          </cell>
          <cell r="E2806">
            <v>40442000</v>
          </cell>
        </row>
        <row r="2807">
          <cell r="A2807" t="str">
            <v>T76-00028</v>
          </cell>
          <cell r="B2807" t="str">
            <v>Project External Cnnctr Win32 English SA OLP NL Qualified</v>
          </cell>
          <cell r="C2807" t="str">
            <v>동일</v>
          </cell>
          <cell r="D2807">
            <v>23503000</v>
          </cell>
          <cell r="E2807">
            <v>20221000</v>
          </cell>
        </row>
        <row r="2808">
          <cell r="A2808" t="str">
            <v>H21-00568</v>
          </cell>
          <cell r="B2808" t="str">
            <v>Project Server CAL 2003 Win32 English OLP NL Device CAL</v>
          </cell>
          <cell r="C2808" t="str">
            <v>동일</v>
          </cell>
          <cell r="D2808">
            <v>209000</v>
          </cell>
          <cell r="E2808">
            <v>180000</v>
          </cell>
        </row>
        <row r="2809">
          <cell r="A2809" t="str">
            <v>T76-00032</v>
          </cell>
          <cell r="B2809" t="str">
            <v>Project External Cnnctr 2003 Win32 English OLP NL Qualified</v>
          </cell>
          <cell r="C2809" t="str">
            <v>동일</v>
          </cell>
          <cell r="D2809">
            <v>47006000</v>
          </cell>
          <cell r="E2809">
            <v>40442000</v>
          </cell>
        </row>
        <row r="2810">
          <cell r="A2810" t="str">
            <v>H21-00569</v>
          </cell>
          <cell r="B2810" t="str">
            <v>Project Server CAL 2003 Win32 English OLP NL User CAL</v>
          </cell>
          <cell r="C2810" t="str">
            <v>동일</v>
          </cell>
          <cell r="D2810">
            <v>209000</v>
          </cell>
          <cell r="E2810">
            <v>180000</v>
          </cell>
        </row>
        <row r="2811">
          <cell r="A2811" t="str">
            <v>YL6-00069</v>
          </cell>
          <cell r="B2811" t="str">
            <v>Outlook Students&amp;Teachers 2003 Win32 English CD</v>
          </cell>
          <cell r="C2811" t="str">
            <v>동일</v>
          </cell>
          <cell r="D2811">
            <v>87000</v>
          </cell>
          <cell r="E2811">
            <v>74000</v>
          </cell>
        </row>
        <row r="2812">
          <cell r="A2812" t="str">
            <v>503-00282</v>
          </cell>
          <cell r="B2812" t="str">
            <v>Office Studnt and Teacher 2003 Win32 English Intl CD</v>
          </cell>
          <cell r="C2812" t="str">
            <v>동일</v>
          </cell>
          <cell r="D2812">
            <v>213000</v>
          </cell>
          <cell r="E2812">
            <v>180000</v>
          </cell>
        </row>
        <row r="2813">
          <cell r="A2813" t="str">
            <v>BAK-00207</v>
          </cell>
          <cell r="B2813" t="str">
            <v>Office LCS Telephn ExtCon Korean SA OLP NL</v>
          </cell>
          <cell r="C2813" t="str">
            <v>동일</v>
          </cell>
          <cell r="D2813">
            <v>9252000</v>
          </cell>
          <cell r="E2813">
            <v>7960000</v>
          </cell>
        </row>
        <row r="2814">
          <cell r="A2814" t="str">
            <v>BAK-00283</v>
          </cell>
          <cell r="B2814" t="str">
            <v>Office LCS Telephn ExtCon Korean Lic/SA Pack OLP NL</v>
          </cell>
          <cell r="C2814" t="str">
            <v>동일</v>
          </cell>
          <cell r="D2814">
            <v>27754000</v>
          </cell>
          <cell r="E2814">
            <v>23878000</v>
          </cell>
        </row>
        <row r="2815">
          <cell r="A2815" t="str">
            <v>BAK-00132</v>
          </cell>
          <cell r="B2815" t="str">
            <v>Office LCS Telephn ExtCon 2005 Korean OLP NL</v>
          </cell>
          <cell r="C2815" t="str">
            <v>동일</v>
          </cell>
          <cell r="D2815">
            <v>18503000</v>
          </cell>
          <cell r="E2815">
            <v>15919000</v>
          </cell>
        </row>
        <row r="2816">
          <cell r="A2816" t="str">
            <v>BAK-00200</v>
          </cell>
          <cell r="B2816" t="str">
            <v>Office LCS Telephn ExtCon English SA OLP NL</v>
          </cell>
          <cell r="C2816" t="str">
            <v>동일</v>
          </cell>
          <cell r="D2816">
            <v>9252000</v>
          </cell>
          <cell r="E2816">
            <v>7960000</v>
          </cell>
        </row>
        <row r="2817">
          <cell r="A2817" t="str">
            <v>T76-00023</v>
          </cell>
          <cell r="B2817" t="str">
            <v>Project External Cnnctr Win32 English Lic/SA Pack OLP NL Qualified</v>
          </cell>
          <cell r="C2817" t="str">
            <v>동일</v>
          </cell>
          <cell r="D2817">
            <v>70508000</v>
          </cell>
          <cell r="E2817">
            <v>60663000</v>
          </cell>
        </row>
        <row r="2818">
          <cell r="A2818" t="str">
            <v>A5S-00002</v>
          </cell>
          <cell r="B2818" t="str">
            <v>SC Data Protectn Mngr 2006 Win32 English CD 3 DPML</v>
          </cell>
          <cell r="C2818" t="str">
            <v>동일</v>
          </cell>
          <cell r="D2818">
            <v>1631000</v>
          </cell>
          <cell r="E2818">
            <v>1376000</v>
          </cell>
        </row>
        <row r="2819">
          <cell r="A2819" t="str">
            <v>BAK-00125</v>
          </cell>
          <cell r="B2819" t="str">
            <v>Office LCS Telephn ExtCon 2005 English OLP NL</v>
          </cell>
          <cell r="C2819" t="str">
            <v>동일</v>
          </cell>
          <cell r="D2819">
            <v>18503000</v>
          </cell>
          <cell r="E2819">
            <v>15919000</v>
          </cell>
        </row>
        <row r="2820">
          <cell r="A2820" t="str">
            <v>A5R-00009</v>
          </cell>
          <cell r="B2820" t="str">
            <v>SC Data Protectn Mgmt Lic 2006 English MLP 3 DPML</v>
          </cell>
          <cell r="C2820" t="str">
            <v>동일</v>
          </cell>
          <cell r="D2820">
            <v>864000</v>
          </cell>
          <cell r="E2820">
            <v>729000</v>
          </cell>
        </row>
        <row r="2821">
          <cell r="A2821" t="str">
            <v>A5S-00220</v>
          </cell>
          <cell r="B2821" t="str">
            <v>SC Data Protectn Mngr Korean SA OLP NL</v>
          </cell>
          <cell r="C2821" t="str">
            <v>동일</v>
          </cell>
          <cell r="D2821">
            <v>334000</v>
          </cell>
          <cell r="E2821">
            <v>287000</v>
          </cell>
        </row>
        <row r="2822">
          <cell r="A2822" t="str">
            <v>A5S-00304</v>
          </cell>
          <cell r="B2822" t="str">
            <v>SC Data Protectn Mngr Korean Lic/SA Pack OLP NL</v>
          </cell>
          <cell r="C2822" t="str">
            <v>동일</v>
          </cell>
          <cell r="D2822">
            <v>1000000</v>
          </cell>
          <cell r="E2822">
            <v>860000</v>
          </cell>
        </row>
        <row r="2823">
          <cell r="A2823" t="str">
            <v>A5S-00008</v>
          </cell>
          <cell r="B2823" t="str">
            <v>SC Data Protectn Mngr 2006 Win32 Korean CD 3 DPML</v>
          </cell>
          <cell r="C2823" t="str">
            <v>동일</v>
          </cell>
          <cell r="D2823">
            <v>1631000</v>
          </cell>
          <cell r="E2823">
            <v>1376000</v>
          </cell>
        </row>
        <row r="2824">
          <cell r="A2824" t="str">
            <v>A5S-00139</v>
          </cell>
          <cell r="B2824" t="str">
            <v>SC Data Protectn Mngr 2006 Korean OLP NL</v>
          </cell>
          <cell r="C2824" t="str">
            <v>동일</v>
          </cell>
          <cell r="D2824">
            <v>667000</v>
          </cell>
          <cell r="E2824">
            <v>574000</v>
          </cell>
        </row>
        <row r="2825">
          <cell r="A2825" t="str">
            <v>H30-00534</v>
          </cell>
          <cell r="B2825" t="str">
            <v>Project Pro 2003 Win32 Korean CD 1 Clt</v>
          </cell>
          <cell r="C2825" t="str">
            <v>동일</v>
          </cell>
          <cell r="D2825">
            <v>1543000</v>
          </cell>
          <cell r="E2825">
            <v>1302000</v>
          </cell>
        </row>
        <row r="2826">
          <cell r="A2826" t="str">
            <v>A5S-00296</v>
          </cell>
          <cell r="B2826" t="str">
            <v>SC Data Protectn Mngr English Lic/SA Pack OLP NL</v>
          </cell>
          <cell r="C2826" t="str">
            <v>동일</v>
          </cell>
          <cell r="D2826">
            <v>1000000</v>
          </cell>
          <cell r="E2826">
            <v>860000</v>
          </cell>
        </row>
        <row r="2827">
          <cell r="A2827" t="str">
            <v>A5R-00253</v>
          </cell>
          <cell r="B2827" t="str">
            <v>SC Data Protectn Mgmt Lic English Lic/SA Pack OLP NL</v>
          </cell>
          <cell r="C2827" t="str">
            <v>동일</v>
          </cell>
          <cell r="D2827">
            <v>346000</v>
          </cell>
          <cell r="E2827">
            <v>297000</v>
          </cell>
        </row>
        <row r="2828">
          <cell r="A2828" t="str">
            <v>A5S-00131</v>
          </cell>
          <cell r="B2828" t="str">
            <v>SC Data Protectn Mngr 2006 English OLP NL</v>
          </cell>
          <cell r="C2828" t="str">
            <v>동일</v>
          </cell>
          <cell r="D2828">
            <v>667000</v>
          </cell>
          <cell r="E2828">
            <v>574000</v>
          </cell>
        </row>
        <row r="2829">
          <cell r="A2829" t="str">
            <v>H21-00952</v>
          </cell>
          <cell r="B2829" t="str">
            <v>Project Server CAL Win32 Korean SA OLP NL User CAL</v>
          </cell>
          <cell r="C2829" t="str">
            <v>동일</v>
          </cell>
          <cell r="D2829">
            <v>105000</v>
          </cell>
          <cell r="E2829">
            <v>90000</v>
          </cell>
        </row>
        <row r="2830">
          <cell r="A2830" t="str">
            <v>H21-00192</v>
          </cell>
          <cell r="B2830" t="str">
            <v>Project Server CAL Win32 Korean SA OLP NL Device CAL</v>
          </cell>
          <cell r="C2830" t="str">
            <v>동일</v>
          </cell>
          <cell r="D2830">
            <v>105000</v>
          </cell>
          <cell r="E2830">
            <v>90000</v>
          </cell>
        </row>
        <row r="2831">
          <cell r="A2831" t="str">
            <v>H21-00726</v>
          </cell>
          <cell r="B2831" t="str">
            <v>Project Server CAL 2003 Win32 Korean OLP NL User CAL</v>
          </cell>
          <cell r="C2831" t="str">
            <v>동일</v>
          </cell>
          <cell r="D2831">
            <v>209000</v>
          </cell>
          <cell r="E2831">
            <v>180000</v>
          </cell>
        </row>
        <row r="2832">
          <cell r="A2832" t="str">
            <v>H21-00745</v>
          </cell>
          <cell r="B2832" t="str">
            <v>Project Server CAL 2003 Win32 Korean OLP NL Device CAL</v>
          </cell>
          <cell r="C2832" t="str">
            <v>동일</v>
          </cell>
          <cell r="D2832">
            <v>209000</v>
          </cell>
          <cell r="E2832">
            <v>180000</v>
          </cell>
        </row>
        <row r="2833">
          <cell r="A2833" t="str">
            <v>H21-00551</v>
          </cell>
          <cell r="B2833" t="str">
            <v>Project Server CAL Win32 English SA OLP NL User CAL</v>
          </cell>
          <cell r="C2833" t="str">
            <v>동일</v>
          </cell>
          <cell r="D2833">
            <v>105000</v>
          </cell>
          <cell r="E2833">
            <v>90000</v>
          </cell>
        </row>
        <row r="2834">
          <cell r="A2834" t="str">
            <v>H21-00194</v>
          </cell>
          <cell r="B2834" t="str">
            <v>Project Server CAL Win32 English SA OLP NL Device CAL</v>
          </cell>
          <cell r="C2834" t="str">
            <v>동일</v>
          </cell>
          <cell r="D2834">
            <v>105000</v>
          </cell>
          <cell r="E2834">
            <v>90000</v>
          </cell>
        </row>
        <row r="2835">
          <cell r="A2835" t="str">
            <v>A5S-00212</v>
          </cell>
          <cell r="B2835" t="str">
            <v>SC Data Protectn Mngr English SA OLP NL</v>
          </cell>
          <cell r="C2835" t="str">
            <v>동일</v>
          </cell>
          <cell r="D2835">
            <v>334000</v>
          </cell>
          <cell r="E2835">
            <v>287000</v>
          </cell>
        </row>
        <row r="2836">
          <cell r="A2836" t="str">
            <v>T99-00205</v>
          </cell>
          <cell r="B2836" t="str">
            <v>Win Rghts Mgt Svc ExtnCon WinNT English Lic/SA Pack OLP NL Qualified</v>
          </cell>
          <cell r="C2836" t="str">
            <v>동일</v>
          </cell>
          <cell r="D2836">
            <v>40424000</v>
          </cell>
          <cell r="E2836">
            <v>36531000</v>
          </cell>
        </row>
        <row r="2837">
          <cell r="A2837" t="str">
            <v>A4J-00016</v>
          </cell>
          <cell r="B2837" t="str">
            <v>MOM Ops Mgmt License 2005 English OLP NL</v>
          </cell>
          <cell r="C2837" t="str">
            <v>동일</v>
          </cell>
          <cell r="D2837">
            <v>640000</v>
          </cell>
          <cell r="E2837">
            <v>577000</v>
          </cell>
        </row>
        <row r="2838">
          <cell r="A2838" t="str">
            <v>392-02334</v>
          </cell>
          <cell r="B2838" t="str">
            <v>FrontPage 2003 Win32 English OLP NL</v>
          </cell>
          <cell r="C2838" t="str">
            <v>동일</v>
          </cell>
          <cell r="D2838">
            <v>172000</v>
          </cell>
          <cell r="E2838">
            <v>155000</v>
          </cell>
        </row>
        <row r="2839">
          <cell r="A2839" t="str">
            <v>394-00421</v>
          </cell>
          <cell r="B2839" t="str">
            <v>Exchange Svr ExtrnConn Korean SA OLP NL Qualified</v>
          </cell>
          <cell r="C2839" t="str">
            <v>동일</v>
          </cell>
          <cell r="D2839">
            <v>37293000</v>
          </cell>
          <cell r="E2839">
            <v>33701000</v>
          </cell>
        </row>
        <row r="2840">
          <cell r="A2840" t="str">
            <v>394-00412</v>
          </cell>
          <cell r="B2840" t="str">
            <v>Exchange Svr ExtrnConn Korean Lic/SA Pack OLP NL Qualified</v>
          </cell>
          <cell r="C2840" t="str">
            <v>동일</v>
          </cell>
          <cell r="D2840">
            <v>111878000</v>
          </cell>
          <cell r="E2840">
            <v>101104000</v>
          </cell>
        </row>
        <row r="2841">
          <cell r="A2841" t="str">
            <v>394-00325</v>
          </cell>
          <cell r="B2841" t="str">
            <v>Exchange Svr ExtrnConn 2003 Korean OLP NL Qualified</v>
          </cell>
          <cell r="C2841" t="str">
            <v>동일</v>
          </cell>
          <cell r="D2841">
            <v>74585000</v>
          </cell>
          <cell r="E2841">
            <v>67403000</v>
          </cell>
        </row>
        <row r="2842">
          <cell r="A2842" t="str">
            <v>394-00416</v>
          </cell>
          <cell r="B2842" t="str">
            <v>Exchange Svr ExtrnConn English SA OLP NL Qualified</v>
          </cell>
          <cell r="C2842" t="str">
            <v>동일</v>
          </cell>
          <cell r="D2842">
            <v>37293000</v>
          </cell>
          <cell r="E2842">
            <v>33701000</v>
          </cell>
        </row>
        <row r="2843">
          <cell r="A2843" t="str">
            <v>394-00407</v>
          </cell>
          <cell r="B2843" t="str">
            <v>Exchange Svr ExtrnConn English Lic/SA Pack OLP NL Qualified</v>
          </cell>
          <cell r="C2843" t="str">
            <v>동일</v>
          </cell>
          <cell r="D2843">
            <v>111878000</v>
          </cell>
          <cell r="E2843">
            <v>101104000</v>
          </cell>
        </row>
        <row r="2844">
          <cell r="A2844" t="str">
            <v>394-00320</v>
          </cell>
          <cell r="B2844" t="str">
            <v>Exchange Svr ExtrnConn 2003 English OLP NL Qualified</v>
          </cell>
          <cell r="C2844" t="str">
            <v>동일</v>
          </cell>
          <cell r="D2844">
            <v>74585000</v>
          </cell>
          <cell r="E2844">
            <v>67403000</v>
          </cell>
        </row>
        <row r="2845">
          <cell r="A2845" t="str">
            <v>H21-00194</v>
          </cell>
          <cell r="B2845" t="str">
            <v>Project Server CAL Win32 English SA OLP NL Device CAL</v>
          </cell>
          <cell r="C2845" t="str">
            <v>동일</v>
          </cell>
          <cell r="D2845">
            <v>100000</v>
          </cell>
          <cell r="E2845">
            <v>90000</v>
          </cell>
        </row>
        <row r="2846">
          <cell r="A2846" t="str">
            <v>H21-00569</v>
          </cell>
          <cell r="B2846" t="str">
            <v>Project Server CAL 2003 Win32 English OLP NL User CAL</v>
          </cell>
          <cell r="C2846" t="str">
            <v>동일</v>
          </cell>
          <cell r="D2846">
            <v>200000</v>
          </cell>
          <cell r="E2846">
            <v>180000</v>
          </cell>
        </row>
        <row r="2847">
          <cell r="A2847" t="str">
            <v>H21-00568</v>
          </cell>
          <cell r="B2847" t="str">
            <v>Project Server CAL 2003 Win32 English OLP NL Device CAL</v>
          </cell>
          <cell r="C2847" t="str">
            <v>동일</v>
          </cell>
          <cell r="D2847">
            <v>200000</v>
          </cell>
          <cell r="E2847">
            <v>180000</v>
          </cell>
        </row>
        <row r="2848">
          <cell r="A2848" t="str">
            <v>B6I-00228</v>
          </cell>
          <cell r="B2848" t="str">
            <v>Office Communicator 2005 English OLP NL</v>
          </cell>
          <cell r="C2848" t="str">
            <v>동일</v>
          </cell>
          <cell r="D2848">
            <v>111000</v>
          </cell>
          <cell r="E2848">
            <v>99000</v>
          </cell>
        </row>
        <row r="2849">
          <cell r="A2849" t="str">
            <v>H30-00428</v>
          </cell>
          <cell r="B2849" t="str">
            <v>Project Pro 2003 Win32 English CD 1 Clt</v>
          </cell>
          <cell r="C2849" t="str">
            <v>동일</v>
          </cell>
          <cell r="D2849">
            <v>1470000</v>
          </cell>
          <cell r="E2849">
            <v>1302000</v>
          </cell>
        </row>
        <row r="2850">
          <cell r="A2850" t="str">
            <v>392-02323</v>
          </cell>
          <cell r="B2850" t="str">
            <v>FrontPage 2003 Win32 English VUP CD</v>
          </cell>
          <cell r="C2850" t="str">
            <v>동일</v>
          </cell>
          <cell r="D2850">
            <v>149000</v>
          </cell>
          <cell r="E2850">
            <v>132000</v>
          </cell>
        </row>
        <row r="2851">
          <cell r="A2851" t="str">
            <v>T72-00634</v>
          </cell>
          <cell r="B2851" t="str">
            <v>Win SBS Std 2003 w/SP1 English CD 5 Clt Transition Pak</v>
          </cell>
          <cell r="C2851" t="str">
            <v>신규</v>
          </cell>
          <cell r="D2851">
            <v>2673000</v>
          </cell>
          <cell r="E2851">
            <v>2255000</v>
          </cell>
        </row>
        <row r="2852">
          <cell r="A2852" t="str">
            <v>T75-00750</v>
          </cell>
          <cell r="B2852" t="str">
            <v>Win SBS Prem 2003 w/SP1 English VUP CD/DVD 5 Clt</v>
          </cell>
          <cell r="C2852" t="str">
            <v>신규</v>
          </cell>
          <cell r="D2852">
            <v>929000</v>
          </cell>
          <cell r="E2852">
            <v>784000</v>
          </cell>
        </row>
        <row r="2853">
          <cell r="A2853" t="str">
            <v>T75-00754</v>
          </cell>
          <cell r="B2853" t="str">
            <v>Win SBS Prem 2003 w/SP1 English PUP CD</v>
          </cell>
          <cell r="C2853" t="str">
            <v>신규</v>
          </cell>
          <cell r="D2853">
            <v>1402000</v>
          </cell>
          <cell r="E2853">
            <v>1183000</v>
          </cell>
        </row>
        <row r="2854">
          <cell r="A2854" t="str">
            <v>T75-00752</v>
          </cell>
          <cell r="B2854" t="str">
            <v>Win SBS Prem 2003 w/SP1 English CD 5 Clt Transition Pak</v>
          </cell>
          <cell r="C2854" t="str">
            <v>신규</v>
          </cell>
          <cell r="D2854">
            <v>6234000</v>
          </cell>
          <cell r="E2854">
            <v>5259000</v>
          </cell>
        </row>
        <row r="2855">
          <cell r="A2855" t="str">
            <v>T75-00749</v>
          </cell>
          <cell r="B2855" t="str">
            <v>Win SBS Prem 2003 w/SP1 English CD/DVD 5 Clt</v>
          </cell>
          <cell r="C2855" t="str">
            <v>신규</v>
          </cell>
          <cell r="D2855">
            <v>2321000</v>
          </cell>
          <cell r="E2855">
            <v>1958000</v>
          </cell>
        </row>
        <row r="2856">
          <cell r="A2856" t="str">
            <v>31G-00375</v>
          </cell>
          <cell r="B2856" t="str">
            <v>Windows Med Biz Infra CAL Korean Lic/SA Pack OLP NL User CAL</v>
          </cell>
          <cell r="C2856" t="str">
            <v>신규</v>
          </cell>
          <cell r="D2856">
            <v>180000</v>
          </cell>
          <cell r="E2856">
            <v>155000</v>
          </cell>
        </row>
        <row r="2857">
          <cell r="A2857" t="str">
            <v>31F-00347</v>
          </cell>
          <cell r="B2857" t="str">
            <v>Win Med Biz Infra Servers English SA OLP NL 50 Exch and Win Svr Dev CALS</v>
          </cell>
          <cell r="C2857" t="str">
            <v>신규</v>
          </cell>
          <cell r="D2857">
            <v>5042000</v>
          </cell>
          <cell r="E2857">
            <v>4338000</v>
          </cell>
        </row>
        <row r="2858">
          <cell r="A2858" t="str">
            <v>31F-00437</v>
          </cell>
          <cell r="B2858" t="str">
            <v>Win Med Biz Infra Servers English Lic/SA Pk OLP NL 50 Exch and Win Svr User CALS</v>
          </cell>
          <cell r="C2858" t="str">
            <v>신규</v>
          </cell>
          <cell r="D2858">
            <v>15126000</v>
          </cell>
          <cell r="E2858">
            <v>13014000</v>
          </cell>
        </row>
        <row r="2859">
          <cell r="A2859" t="str">
            <v>31F-00377</v>
          </cell>
          <cell r="B2859" t="str">
            <v>Win Med Biz Infra Servers English Lic/SA Pk OLP NL 50 Exch and Win Svr Dev CALS</v>
          </cell>
          <cell r="C2859" t="str">
            <v>신규</v>
          </cell>
          <cell r="D2859">
            <v>15126000</v>
          </cell>
          <cell r="E2859">
            <v>13014000</v>
          </cell>
        </row>
        <row r="2860">
          <cell r="A2860" t="str">
            <v>31G-00345</v>
          </cell>
          <cell r="B2860" t="str">
            <v>Windows Med Biz Infra CAL Korean SA OLP NL User CAL</v>
          </cell>
          <cell r="C2860" t="str">
            <v>신규</v>
          </cell>
          <cell r="D2860">
            <v>60000</v>
          </cell>
          <cell r="E2860">
            <v>52000</v>
          </cell>
        </row>
        <row r="2861">
          <cell r="A2861" t="str">
            <v>31G-00405</v>
          </cell>
          <cell r="B2861" t="str">
            <v>Windows Med Biz Infra CAL Korean SA OLP NL Device CAL</v>
          </cell>
          <cell r="C2861" t="str">
            <v>신규</v>
          </cell>
          <cell r="D2861">
            <v>60000</v>
          </cell>
          <cell r="E2861">
            <v>52000</v>
          </cell>
        </row>
        <row r="2862">
          <cell r="A2862" t="str">
            <v>31F-00385</v>
          </cell>
          <cell r="B2862" t="str">
            <v>Win Med Biz Infra Servers Korean Lic/SA Pk OLP NL 50 Exch and Win Svr Dev CALS</v>
          </cell>
          <cell r="C2862" t="str">
            <v>신규</v>
          </cell>
          <cell r="D2862">
            <v>15126000</v>
          </cell>
          <cell r="E2862">
            <v>13014000</v>
          </cell>
        </row>
        <row r="2863">
          <cell r="A2863" t="str">
            <v>31F-00445</v>
          </cell>
          <cell r="B2863" t="str">
            <v>Win Med Biz Infra Servers Korean Lic/SA Pk OLP NL 50 Exch and Win Svr User CALS</v>
          </cell>
          <cell r="C2863" t="str">
            <v>신규</v>
          </cell>
          <cell r="D2863">
            <v>15126000</v>
          </cell>
          <cell r="E2863">
            <v>13014000</v>
          </cell>
        </row>
        <row r="2864">
          <cell r="A2864" t="str">
            <v>31G-00435</v>
          </cell>
          <cell r="B2864" t="str">
            <v>Windows Med Biz Infra CAL Korean Lic/SA Pack OLP NL Device CAL</v>
          </cell>
          <cell r="C2864" t="str">
            <v>신규</v>
          </cell>
          <cell r="D2864">
            <v>180000</v>
          </cell>
          <cell r="E2864">
            <v>155000</v>
          </cell>
        </row>
        <row r="2865">
          <cell r="A2865" t="str">
            <v>31F-00407</v>
          </cell>
          <cell r="B2865" t="str">
            <v>Win Med Biz Infra Servers English SA OLP NL 50 Exch and Win Svr User CALS</v>
          </cell>
          <cell r="C2865" t="str">
            <v>신규</v>
          </cell>
          <cell r="D2865">
            <v>5042000</v>
          </cell>
          <cell r="E2865">
            <v>4338000</v>
          </cell>
        </row>
        <row r="2866">
          <cell r="A2866" t="str">
            <v>31F-00415</v>
          </cell>
          <cell r="B2866" t="str">
            <v>Win Med Biz Infra Servers Korean SA OLP NL 50 Exch and Win Svr User CALS</v>
          </cell>
          <cell r="C2866" t="str">
            <v>신규</v>
          </cell>
          <cell r="D2866">
            <v>5042000</v>
          </cell>
          <cell r="E2866">
            <v>4338000</v>
          </cell>
        </row>
        <row r="2867">
          <cell r="A2867" t="str">
            <v>31F-00355</v>
          </cell>
          <cell r="B2867" t="str">
            <v>Win Med Biz Infra Servers Korean SA OLP NL 50 Exch and Win Svr Dev CALS</v>
          </cell>
          <cell r="C2867" t="str">
            <v>신규</v>
          </cell>
          <cell r="D2867">
            <v>5042000</v>
          </cell>
          <cell r="E2867">
            <v>4338000</v>
          </cell>
        </row>
        <row r="2868">
          <cell r="A2868" t="str">
            <v>A4F-00248</v>
          </cell>
          <cell r="B2868" t="str">
            <v>MOM Ops Mgr Workgroup English Lic/SA Pack OLP NL</v>
          </cell>
          <cell r="C2868" t="str">
            <v>신규</v>
          </cell>
          <cell r="D2868">
            <v>920000</v>
          </cell>
          <cell r="E2868">
            <v>791000</v>
          </cell>
        </row>
        <row r="2869">
          <cell r="A2869" t="str">
            <v>G71-03902</v>
          </cell>
          <cell r="B2869" t="str">
            <v>MSDN OS All Lng Additional Media OLP NL</v>
          </cell>
          <cell r="C2869" t="str">
            <v>신규</v>
          </cell>
          <cell r="D2869">
            <v>1445000</v>
          </cell>
          <cell r="E2869">
            <v>1243000</v>
          </cell>
        </row>
        <row r="2870">
          <cell r="A2870" t="str">
            <v>A4F-00198</v>
          </cell>
          <cell r="B2870" t="str">
            <v>MOM Ops Mgr Workgroup English SA OLP NL</v>
          </cell>
          <cell r="C2870" t="str">
            <v>신규</v>
          </cell>
          <cell r="D2870">
            <v>307000</v>
          </cell>
          <cell r="E2870">
            <v>264000</v>
          </cell>
        </row>
        <row r="2871">
          <cell r="A2871" t="str">
            <v>F1Q-00292</v>
          </cell>
          <cell r="B2871" t="str">
            <v>VStudio Pro w/MSDN Pro All Lng Additional Media OLP NL</v>
          </cell>
          <cell r="C2871" t="str">
            <v>신규</v>
          </cell>
          <cell r="D2871">
            <v>1612000</v>
          </cell>
          <cell r="E2871">
            <v>1387000</v>
          </cell>
        </row>
        <row r="2872">
          <cell r="A2872" t="str">
            <v>31G-00397</v>
          </cell>
          <cell r="B2872" t="str">
            <v>Windows Med Biz Infra CAL English SA OLP NL Device CAL</v>
          </cell>
          <cell r="C2872" t="str">
            <v>신규</v>
          </cell>
          <cell r="D2872">
            <v>60000</v>
          </cell>
          <cell r="E2872">
            <v>52000</v>
          </cell>
        </row>
        <row r="2873">
          <cell r="A2873" t="str">
            <v>31G-00367</v>
          </cell>
          <cell r="B2873" t="str">
            <v>Windows Med Biz Infra CAL English Lic/SA Pack OLP NL User CAL</v>
          </cell>
          <cell r="C2873" t="str">
            <v>신규</v>
          </cell>
          <cell r="D2873">
            <v>180000</v>
          </cell>
          <cell r="E2873">
            <v>155000</v>
          </cell>
        </row>
        <row r="2874">
          <cell r="A2874" t="str">
            <v>31G-00427</v>
          </cell>
          <cell r="B2874" t="str">
            <v>Windows Med Biz Infra CAL English Lic/SA Pack OLP NL Device CAL</v>
          </cell>
          <cell r="C2874" t="str">
            <v>신규</v>
          </cell>
          <cell r="D2874">
            <v>180000</v>
          </cell>
          <cell r="E2874">
            <v>155000</v>
          </cell>
        </row>
        <row r="2875">
          <cell r="A2875" t="str">
            <v>122-00392</v>
          </cell>
          <cell r="B2875" t="str">
            <v>VStudio Team Ed Sft Test All Lng Additional Media OLP NL</v>
          </cell>
          <cell r="C2875" t="str">
            <v>신규</v>
          </cell>
          <cell r="D2875">
            <v>2167000</v>
          </cell>
          <cell r="E2875">
            <v>1865000</v>
          </cell>
        </row>
        <row r="2876">
          <cell r="A2876" t="str">
            <v>130-00359</v>
          </cell>
          <cell r="B2876" t="str">
            <v>VStudio Team Ed Sft Arch All Lng Additional Media OLP NL</v>
          </cell>
          <cell r="C2876" t="str">
            <v>신규</v>
          </cell>
          <cell r="D2876">
            <v>2167000</v>
          </cell>
          <cell r="E2876">
            <v>1865000</v>
          </cell>
        </row>
        <row r="2877">
          <cell r="A2877" t="str">
            <v>F1P-00287</v>
          </cell>
          <cell r="B2877" t="str">
            <v>VStudio Pro w/MSDN Prem All Lng Additional Media OLP NL</v>
          </cell>
          <cell r="C2877" t="str">
            <v>신규</v>
          </cell>
          <cell r="D2877">
            <v>2167000</v>
          </cell>
          <cell r="E2877">
            <v>1865000</v>
          </cell>
        </row>
        <row r="2878">
          <cell r="A2878" t="str">
            <v>124-00457</v>
          </cell>
          <cell r="B2878" t="str">
            <v>VStudio Team Ed Sft Dev All Lng Additional Media OLP NL</v>
          </cell>
          <cell r="C2878" t="str">
            <v>신규</v>
          </cell>
          <cell r="D2878">
            <v>2167000</v>
          </cell>
          <cell r="E2878">
            <v>1865000</v>
          </cell>
        </row>
        <row r="2879">
          <cell r="A2879" t="str">
            <v>31G-00337</v>
          </cell>
          <cell r="B2879" t="str">
            <v>Windows Med Biz Infra CAL English SA OLP NL User CAL</v>
          </cell>
          <cell r="C2879" t="str">
            <v>신규</v>
          </cell>
          <cell r="D2879">
            <v>60000</v>
          </cell>
          <cell r="E2879">
            <v>52000</v>
          </cell>
        </row>
      </sheetData>
      <sheetData sheetId="16">
        <row r="1">
          <cell r="C1" t="str">
            <v>U9509E</v>
          </cell>
          <cell r="E1" t="str">
            <v>3년 근무시간 4시간내 방문 DL140/145 (기본보증 3년 익일방문 지원)</v>
          </cell>
          <cell r="F1">
            <v>172000</v>
          </cell>
        </row>
        <row r="2">
          <cell r="C2" t="str">
            <v>U9510E</v>
          </cell>
          <cell r="E2" t="str">
            <v>3년 24x7 4시간 방문 DL140/145 (기본보증 3년 익일방문 지원)</v>
          </cell>
          <cell r="F2">
            <v>287000</v>
          </cell>
        </row>
        <row r="3">
          <cell r="C3" t="str">
            <v>U9511E</v>
          </cell>
          <cell r="E3" t="str">
            <v>3년 24x7 6시간 복구완료 DL140/145 (기본보증 3년 익일방문 지원)</v>
          </cell>
          <cell r="F3">
            <v>566000</v>
          </cell>
        </row>
        <row r="4">
          <cell r="C4" t="str">
            <v>UA004E</v>
          </cell>
          <cell r="E4" t="str">
            <v>4년 익일방문 DL140/145 (기본보증 3년 익일방문 지원)</v>
          </cell>
          <cell r="F4">
            <v>259000</v>
          </cell>
        </row>
        <row r="5">
          <cell r="C5" t="str">
            <v>U9512E</v>
          </cell>
          <cell r="E5" t="str">
            <v>4년 근무시간 4시간내 방문 DL140/145 (기본보증 3년 익일방문 지원)</v>
          </cell>
          <cell r="F5">
            <v>476000</v>
          </cell>
        </row>
        <row r="6">
          <cell r="C6" t="str">
            <v>U9513E</v>
          </cell>
          <cell r="E6" t="str">
            <v>4년 24x7 4시간 방문 DL140/145 (기본보증 3년 익일방문 지원)</v>
          </cell>
          <cell r="F6">
            <v>711000</v>
          </cell>
        </row>
        <row r="7">
          <cell r="C7" t="str">
            <v>UA003E</v>
          </cell>
          <cell r="E7" t="str">
            <v>5년 익일방문 DL140/145 (기본보증 3년 익일방문 지원)</v>
          </cell>
          <cell r="F7">
            <v>320000</v>
          </cell>
        </row>
        <row r="8">
          <cell r="C8" t="str">
            <v>U9514E</v>
          </cell>
          <cell r="E8" t="str">
            <v>5년 근무시간 4시간내 방문 DL140/145 (기본보증 3년 익일방문 지원)</v>
          </cell>
          <cell r="F8">
            <v>588000</v>
          </cell>
        </row>
        <row r="9">
          <cell r="C9" t="str">
            <v>U9515E</v>
          </cell>
          <cell r="E9" t="str">
            <v>5년 24x7 4시간 방문 DL140/145 (기본보증 3년 익일방문 지원)</v>
          </cell>
          <cell r="F9">
            <v>875000</v>
          </cell>
        </row>
        <row r="10">
          <cell r="C10" t="str">
            <v>U9520E</v>
          </cell>
          <cell r="E10" t="str">
            <v>설치 서비스 서비스 DL140/145 (기본보증 3년 익일방문 지원)</v>
          </cell>
          <cell r="F10">
            <v>230000</v>
          </cell>
        </row>
        <row r="11">
          <cell r="C11" t="str">
            <v>U9516PE</v>
          </cell>
          <cell r="E11" t="str">
            <v>(포스트워런티) 1년 익일방문 DL140/145 (기본보증 3년 익일방문 지원)</v>
          </cell>
          <cell r="F11">
            <v>132000</v>
          </cell>
        </row>
        <row r="12">
          <cell r="C12" t="str">
            <v>U9517PE</v>
          </cell>
          <cell r="E12" t="str">
            <v>(포스트워런티) 1년 근무시간내 4시간방문 DL140/145 (기본보증 3년 익일방문 지원)</v>
          </cell>
          <cell r="F12">
            <v>207000</v>
          </cell>
        </row>
        <row r="13">
          <cell r="C13" t="str">
            <v>U9518PE</v>
          </cell>
          <cell r="E13" t="str">
            <v>(포스트워런티) 1년 24x7 4시간 방문 DL140/145 (기본보증 3년 익일방문 지원)</v>
          </cell>
          <cell r="F13">
            <v>235000</v>
          </cell>
        </row>
        <row r="14">
          <cell r="C14" t="str">
            <v>U9519PE</v>
          </cell>
          <cell r="E14" t="str">
            <v>(포스트워런티) 1년 24x7 6시간 복구완료 DL140/145 (기본보증 3년 익일방문 지원)</v>
          </cell>
          <cell r="F14">
            <v>327000</v>
          </cell>
        </row>
        <row r="15">
          <cell r="E15" t="str">
            <v xml:space="preserve"> </v>
          </cell>
        </row>
        <row r="16">
          <cell r="C16" t="str">
            <v>ProLiant ML110 Care Pack</v>
          </cell>
          <cell r="E16" t="str">
            <v xml:space="preserve"> </v>
          </cell>
        </row>
        <row r="17">
          <cell r="C17" t="str">
            <v>U4433E</v>
          </cell>
          <cell r="E17" t="str">
            <v>3년 익일방문 ML110 (기본보증 1년 익일방문 지원)</v>
          </cell>
          <cell r="F17">
            <v>181000</v>
          </cell>
        </row>
        <row r="18">
          <cell r="C18" t="str">
            <v>U4434E</v>
          </cell>
          <cell r="E18" t="str">
            <v>3년 근무시간내 4시간방문 ML110 (기본보증 1년 익일방문 지원)</v>
          </cell>
          <cell r="F18">
            <v>424000</v>
          </cell>
        </row>
        <row r="19">
          <cell r="C19" t="str">
            <v>U4435E</v>
          </cell>
          <cell r="E19" t="str">
            <v>3년 24x7 4시간 방문 ML110 (기본보증 1년 익일방문 지원)</v>
          </cell>
          <cell r="F19">
            <v>545000</v>
          </cell>
        </row>
        <row r="20">
          <cell r="C20" t="str">
            <v>U4436E</v>
          </cell>
          <cell r="E20" t="str">
            <v>3년 24x7 6시간 복구완료 ML110 (기본보증 1년 익일방문 지원)</v>
          </cell>
          <cell r="F20">
            <v>816000</v>
          </cell>
        </row>
        <row r="21">
          <cell r="C21" t="str">
            <v>UA006E</v>
          </cell>
          <cell r="E21" t="str">
            <v>4년 익일방문 ML110 (기본보증 1년 익일방문 지원)</v>
          </cell>
          <cell r="F21">
            <v>259000</v>
          </cell>
        </row>
        <row r="22">
          <cell r="C22" t="str">
            <v>U8094E</v>
          </cell>
          <cell r="E22" t="str">
            <v>4년 근무시간내 4시간방문 ML110 (기본보증 1년 익일방문 지원)</v>
          </cell>
          <cell r="F22">
            <v>454000</v>
          </cell>
        </row>
        <row r="23">
          <cell r="C23" t="str">
            <v>U8111E</v>
          </cell>
          <cell r="E23" t="str">
            <v>4년 24x7 4시간 방문 ML110 (기본보증 1년 익일방문 지원)</v>
          </cell>
          <cell r="F23">
            <v>571000</v>
          </cell>
        </row>
        <row r="24">
          <cell r="C24" t="str">
            <v>UA005E</v>
          </cell>
          <cell r="E24" t="str">
            <v>5년 익일방문 ML110 (기본보증 1년 익일방문 지원)</v>
          </cell>
          <cell r="F24">
            <v>339000</v>
          </cell>
        </row>
        <row r="25">
          <cell r="C25" t="str">
            <v>U8077E</v>
          </cell>
          <cell r="E25" t="str">
            <v>5년 24x7 4시간 방문 ML110 (기본보증 1년 익일방문 지원)</v>
          </cell>
          <cell r="F25">
            <v>671000</v>
          </cell>
        </row>
        <row r="26">
          <cell r="C26" t="str">
            <v>UA027PE</v>
          </cell>
          <cell r="E26" t="str">
            <v>(포스트워런티) 1년 익일방문 ML110 (기본보증 1년 익일방문 지원)</v>
          </cell>
          <cell r="F26">
            <v>132000</v>
          </cell>
        </row>
        <row r="27">
          <cell r="C27" t="str">
            <v>UA028PE</v>
          </cell>
          <cell r="E27" t="str">
            <v>(포스트워런티) 1년 근무시간내 4시간방문 ML110 (기본보증 1년 익일방문 지원)</v>
          </cell>
          <cell r="F27">
            <v>207000</v>
          </cell>
        </row>
        <row r="28">
          <cell r="C28" t="str">
            <v>UA029PE</v>
          </cell>
          <cell r="E28" t="str">
            <v>(포스트워런티) 1년 24x7 4시간 방문 ML110 (기본보증 1년 익일방문 지원)</v>
          </cell>
          <cell r="F28">
            <v>235000</v>
          </cell>
        </row>
        <row r="29">
          <cell r="C29" t="str">
            <v>UA030PE</v>
          </cell>
          <cell r="E29" t="str">
            <v>(포스트워런티) 1년 24x7 6시간 복구완료 ML110 (기본보증 1년 익일방문 지원)</v>
          </cell>
          <cell r="F29">
            <v>327000</v>
          </cell>
        </row>
        <row r="30">
          <cell r="E30" t="str">
            <v xml:space="preserve"> </v>
          </cell>
        </row>
        <row r="31">
          <cell r="C31" t="str">
            <v>ProLiant ML150 Care Pack</v>
          </cell>
          <cell r="E31" t="str">
            <v xml:space="preserve"> </v>
          </cell>
        </row>
        <row r="32">
          <cell r="C32" t="str">
            <v>U8184E</v>
          </cell>
          <cell r="E32" t="str">
            <v>3년 익일방문 ML150
(기본보증 첫1년 익일방문,다음 2년은 부품지원- 총3년)</v>
          </cell>
          <cell r="F32">
            <v>171000</v>
          </cell>
        </row>
        <row r="33">
          <cell r="C33" t="str">
            <v>U8192E</v>
          </cell>
          <cell r="E33" t="str">
            <v>3년 근무시간내 4시간방문 ML150
(기본보증 첫1년 익일방문,다음 2년은 부품지원- 총3년)</v>
          </cell>
          <cell r="F33">
            <v>319000</v>
          </cell>
        </row>
        <row r="34">
          <cell r="C34" t="str">
            <v>U8193E</v>
          </cell>
          <cell r="E34" t="str">
            <v>3년 24x7 4시간 방문 ML150
(기본보증 첫1년 익일방문,다음 2년은 부품지원- 총3년)</v>
          </cell>
          <cell r="F34">
            <v>514000</v>
          </cell>
        </row>
        <row r="35">
          <cell r="C35" t="str">
            <v>U8194E</v>
          </cell>
          <cell r="E35" t="str">
            <v>3년 24x7 6시간 복구완료 ML150
(기본보증 첫1년 익일방문,다음 2년은 부품지원- 총3년)</v>
          </cell>
          <cell r="F35">
            <v>769000</v>
          </cell>
        </row>
        <row r="36">
          <cell r="C36" t="str">
            <v>UB210E</v>
          </cell>
          <cell r="E36" t="str">
            <v>4년 익일방문 ML150
(기본보증 첫1년 익일방문,다음 2년은 부품지원- 총3년)</v>
          </cell>
          <cell r="F36">
            <v>333000</v>
          </cell>
        </row>
        <row r="37">
          <cell r="C37" t="str">
            <v>UA229E</v>
          </cell>
          <cell r="E37" t="str">
            <v>4년 근무시간내 4시간방문 ML150
(기본보증 첫1년 익일방문,다음 2년은 부품지원- 총3년)</v>
          </cell>
          <cell r="F37">
            <v>583000</v>
          </cell>
        </row>
        <row r="38">
          <cell r="C38" t="str">
            <v>UB208E</v>
          </cell>
          <cell r="E38" t="str">
            <v>4년 24x7 4시간 방문 ML150
(기본보증 첫1년 익일방문,다음 2년은 부품지원- 총3년)</v>
          </cell>
          <cell r="F38">
            <v>682000</v>
          </cell>
        </row>
        <row r="39">
          <cell r="C39" t="str">
            <v>UB211E</v>
          </cell>
          <cell r="E39" t="str">
            <v>5년 익일방문 ML150
(기본보증 첫1년 익일방문,다음 2년은 부품지원- 총3년)</v>
          </cell>
          <cell r="F39">
            <v>435000</v>
          </cell>
        </row>
        <row r="40">
          <cell r="C40" t="str">
            <v>UA232E</v>
          </cell>
          <cell r="E40" t="str">
            <v>5년 근무시간내 4시간방문 ML150
(기본보증 첫1년 익일방문,다음 2년은 부품지원- 총3년)</v>
          </cell>
          <cell r="F40">
            <v>741000</v>
          </cell>
        </row>
        <row r="41">
          <cell r="C41" t="str">
            <v>UB209E</v>
          </cell>
          <cell r="E41" t="str">
            <v>5년 24x7 4시간 방문 ML150
(기본보증 첫1년 익일방문,다음 2년은 부품지원- 총3년)</v>
          </cell>
          <cell r="F41">
            <v>862000</v>
          </cell>
        </row>
        <row r="42">
          <cell r="C42" t="str">
            <v>U8188PE</v>
          </cell>
          <cell r="E42" t="str">
            <v>(포스트워런티) 1년 익일방문 ML150
(기본보증 첫1년 익일방문,다음 2년은 부품지원- 총3년)</v>
          </cell>
          <cell r="F42">
            <v>149000</v>
          </cell>
        </row>
        <row r="43">
          <cell r="C43" t="str">
            <v>U8189PE</v>
          </cell>
          <cell r="E43" t="str">
            <v>(포스트워런티) 1년 근무시간내 4시간방문 ML150
(기본보증 첫1년 익일방문,다음 2년은 부품지원- 총3년)</v>
          </cell>
          <cell r="F43">
            <v>184000</v>
          </cell>
        </row>
        <row r="44">
          <cell r="C44" t="str">
            <v>U8190PE</v>
          </cell>
          <cell r="E44" t="str">
            <v>(포스트워런티) 1년 24x7 4시간 방문 ML150
(기본보증 첫1년 익일방문,다음 2년은 부품지원- 총3년)</v>
          </cell>
          <cell r="F44">
            <v>258000</v>
          </cell>
        </row>
        <row r="45">
          <cell r="C45" t="str">
            <v>U8191PE</v>
          </cell>
          <cell r="E45" t="str">
            <v>(포스트워런티) 1년 24x7 6시간 복구완료 ML150
(기본보증 첫1년 익일방문,다음 2년은 부품지원- 총3년)</v>
          </cell>
          <cell r="F45">
            <v>310000</v>
          </cell>
        </row>
        <row r="46">
          <cell r="E46" t="str">
            <v xml:space="preserve"> </v>
          </cell>
        </row>
        <row r="47">
          <cell r="C47" t="str">
            <v>ProLiant ML350 Care Pack</v>
          </cell>
          <cell r="E47" t="str">
            <v xml:space="preserve"> </v>
          </cell>
        </row>
        <row r="48">
          <cell r="C48" t="str">
            <v>U4513E</v>
          </cell>
          <cell r="E48" t="str">
            <v>3년 24x7 4시간 방문 ML350  : 기본보증 3년 익일방문 지원 
-&gt; HP에 고객등록시 3년 근무시간내 4시간 지원으로 업그레이드해줌)</v>
          </cell>
          <cell r="F48">
            <v>546000</v>
          </cell>
        </row>
        <row r="49">
          <cell r="C49" t="str">
            <v>U4514E</v>
          </cell>
          <cell r="E49" t="str">
            <v>3년 24x7 6시간 복구완료 ML350  : 기본보증 3년 익일방문 지원 
-&gt; HP에 고객등록시 3년 근무시간내 4시간 지원으로 업그레이드해줌)</v>
          </cell>
          <cell r="F49">
            <v>988000</v>
          </cell>
        </row>
        <row r="50">
          <cell r="C50" t="str">
            <v>U8098E</v>
          </cell>
          <cell r="E50" t="str">
            <v>4년 근무시간내 4시간방문 ML350  : 기본보증 3년 익일방문 지원 
-&gt; HP에 고객등록시 3년 근무시간내 4시간 지원으로 업그레이드해줌)</v>
          </cell>
          <cell r="F50">
            <v>696000</v>
          </cell>
        </row>
        <row r="51">
          <cell r="C51" t="str">
            <v>U8115E</v>
          </cell>
          <cell r="E51" t="str">
            <v>4년 24x7 4시간 방문 ML350  : 기본보증 3년 익일방문 지원 
-&gt; HP에 고객등록시 3년 근무시간내 4시간 지원으로 업그레이드해줌)</v>
          </cell>
          <cell r="F51">
            <v>883000</v>
          </cell>
        </row>
        <row r="52">
          <cell r="C52" t="str">
            <v>U9750E</v>
          </cell>
          <cell r="E52" t="str">
            <v>4년 24x7 6시간 복구완료 ML350  : 기본보증 3년 익일방문 지원 
-&gt; HP에 고객등록시 3년 근무시간내 4시간 지원으로 업그레이드해줌)</v>
          </cell>
          <cell r="F52">
            <v>1495000</v>
          </cell>
        </row>
        <row r="53">
          <cell r="C53" t="str">
            <v>U8064E</v>
          </cell>
          <cell r="E53" t="str">
            <v>5년 근무시간내 4시간방문 ML350  : 기본보증 3년 익일방문 지원 
-&gt; HP에 고객등록시 3년 근무시간내 4시간 지원으로 업그레이드해줌)</v>
          </cell>
          <cell r="F53">
            <v>1003000</v>
          </cell>
        </row>
        <row r="54">
          <cell r="C54" t="str">
            <v>U8081E</v>
          </cell>
          <cell r="E54" t="str">
            <v>5년 24x7 4시간 방문 ML350  : 기본보증 3년 익일방문 지원 
-&gt; HP에 고객등록시 3년 근무시간내 4시간 지원으로 업그레이드해줌)</v>
          </cell>
          <cell r="F54">
            <v>1239000</v>
          </cell>
        </row>
        <row r="55">
          <cell r="C55" t="str">
            <v>U9749E</v>
          </cell>
          <cell r="E55" t="str">
            <v>5년 24x7 6시간 복구완료 ML350  : 기본보증 3년 익일방문 지원 
-&gt; HP에 고객등록시 3년 근무시간내 4시간 지원으로 업그레이드해줌)</v>
          </cell>
          <cell r="F55">
            <v>1985000</v>
          </cell>
        </row>
        <row r="56">
          <cell r="C56" t="str">
            <v>U4523E</v>
          </cell>
          <cell r="E56" t="str">
            <v>설치 서비스 및 스타트업 ML350  : 기본보증 3년 익일방문 지원 
-&gt; HP에 고객등록시 3년 근무시간내 4시간 지원으로 업그레이드해줌)</v>
          </cell>
          <cell r="F56">
            <v>1607000</v>
          </cell>
        </row>
        <row r="57">
          <cell r="C57" t="str">
            <v>U4522E</v>
          </cell>
          <cell r="E57" t="str">
            <v>설치 서비스 ML350  : 기본보증 3년 익일방문 지원 
-&gt; HP에 고객등록시 3년 근무시간내 4시간 지원으로 업그레이드해줌)</v>
          </cell>
          <cell r="F57">
            <v>230000</v>
          </cell>
        </row>
        <row r="58">
          <cell r="C58" t="str">
            <v>U4518PE</v>
          </cell>
          <cell r="E58" t="str">
            <v>(포스트워런티) 1년 익일방문 ML350  : 기본보증 3년 익일방문 지원 
-&gt; HP에 고객등록시 3년 근무시간내 4시간 지원으로 업그레이드해줌)</v>
          </cell>
          <cell r="F58">
            <v>494000</v>
          </cell>
        </row>
        <row r="59">
          <cell r="C59" t="str">
            <v>U4519PE</v>
          </cell>
          <cell r="E59" t="str">
            <v>(포스트워런티) 1년 근무시간내 4시간방문 ML350  : 기본보증 3년 익일방문 지원 
-&gt; HP에 고객등록시 3년 근무시간내 4시간 지원으로 업그레이드해줌)</v>
          </cell>
          <cell r="F59">
            <v>769000</v>
          </cell>
        </row>
        <row r="60">
          <cell r="C60" t="str">
            <v>U4520PE</v>
          </cell>
          <cell r="E60" t="str">
            <v>(포스트워런티) 1년 24x7 4시간 방문 ML350  : 기본보증 3년 익일방문 지원 
-&gt; HP에 고객등록시 3년 근무시간내 4시간 지원으로 업그레이드해줌)</v>
          </cell>
          <cell r="F60">
            <v>872000</v>
          </cell>
        </row>
        <row r="61">
          <cell r="C61" t="str">
            <v>U4521PE</v>
          </cell>
          <cell r="E61" t="str">
            <v>(포스트워런티) 1년 24x7 6시간 복구완료 ML350  : 기본보증 3년 익일방문 지원 
-&gt; HP에 고객등록시 3년 근무시간내 4시간 지원으로 업그레이드해줌)</v>
          </cell>
          <cell r="F61">
            <v>1222000</v>
          </cell>
        </row>
        <row r="62">
          <cell r="E62" t="str">
            <v xml:space="preserve"> </v>
          </cell>
        </row>
        <row r="63">
          <cell r="C63" t="str">
            <v>ProLiant ML370 Care Pack</v>
          </cell>
          <cell r="E63" t="str">
            <v xml:space="preserve"> </v>
          </cell>
        </row>
        <row r="64">
          <cell r="C64" t="str">
            <v>U4529E</v>
          </cell>
          <cell r="E64" t="str">
            <v>3년 24x7 4시간 방문 ML370  : 기본보증 3년 익일방문 지원 
-&gt; HP에 고객등록시 3년 근무시간내 4시간 지원으로 업그레이드해줌)</v>
          </cell>
          <cell r="F64">
            <v>894000</v>
          </cell>
        </row>
        <row r="65">
          <cell r="C65" t="str">
            <v>U4530E</v>
          </cell>
          <cell r="E65" t="str">
            <v>3년 24x7 6시간 복구완료 ML370  : 기본보증 3년 익일방문 지원 
-&gt; HP에 고객등록시 3년 근무시간내 4시간 지원으로 업그레이드해줌)</v>
          </cell>
          <cell r="F65">
            <v>1562000</v>
          </cell>
        </row>
        <row r="66">
          <cell r="C66" t="str">
            <v>U8100E</v>
          </cell>
          <cell r="E66" t="str">
            <v>4년 근무시간내 4시간방문 ML370  : 기본보증 3년 익일방문 지원 
-&gt; HP에 고객등록시 3년 근무시간내 4시간 지원으로 업그레이드해줌)</v>
          </cell>
          <cell r="F66">
            <v>1277000</v>
          </cell>
        </row>
        <row r="67">
          <cell r="C67" t="str">
            <v>U8117E</v>
          </cell>
          <cell r="E67" t="str">
            <v>4년 24x7 4시간 방문 ML370  : 기본보증 3년 익일방문 지원 
-&gt; HP에 고객등록시 3년 근무시간내 4시간 지원으로 업그레이드해줌)</v>
          </cell>
          <cell r="F67">
            <v>1761000</v>
          </cell>
        </row>
        <row r="68">
          <cell r="C68" t="str">
            <v>U9752E</v>
          </cell>
          <cell r="E68" t="str">
            <v>4년 24x7 6시간 복구완료 ML370  : 기본보증 3년 익일방문 지원 
-&gt; HP에 고객등록시 3년 근무시간내 4시간 지원으로 업그레이드해줌)</v>
          </cell>
          <cell r="F68">
            <v>2429000</v>
          </cell>
        </row>
        <row r="69">
          <cell r="C69" t="str">
            <v>U8066E</v>
          </cell>
          <cell r="E69" t="str">
            <v>5년 근무시간내 4시간방문 ML370  : 기본보증 3년 익일방문 지원 
-&gt; HP에 고객등록시 3년 근무시간내 4시간 지원으로 업그레이드해줌)</v>
          </cell>
          <cell r="F69">
            <v>1896000</v>
          </cell>
        </row>
        <row r="70">
          <cell r="C70" t="str">
            <v>U8083E</v>
          </cell>
          <cell r="E70" t="str">
            <v>5년 24x7 4시간 방문 ML370  : 기본보증 3년 익일방문 지원 
-&gt; HP에 고객등록시 3년 근무시간내 4시간 지원으로 업그레이드해줌)</v>
          </cell>
          <cell r="F70">
            <v>2525000</v>
          </cell>
        </row>
        <row r="71">
          <cell r="C71" t="str">
            <v>U9751E</v>
          </cell>
          <cell r="E71" t="str">
            <v>5년 24x7 6시간 복구완료 ML370  : 기본보증 3년 익일방문 지원 
-&gt; HP에 고객등록시 3년 근무시간내 4시간 지원으로 업그레이드해줌)</v>
          </cell>
          <cell r="F71">
            <v>3297000</v>
          </cell>
        </row>
        <row r="72">
          <cell r="C72" t="str">
            <v>U4539E</v>
          </cell>
          <cell r="E72" t="str">
            <v>설치 서비스 및 스타트업 ML370  : 기본보증 3년 익일방문 지원 
-&gt; HP에 고객등록시 3년 근무시간내 4시간 지원으로 업그레이드해줌)</v>
          </cell>
          <cell r="F72">
            <v>1779000</v>
          </cell>
        </row>
        <row r="73">
          <cell r="C73" t="str">
            <v>U4538E</v>
          </cell>
          <cell r="E73" t="str">
            <v>설치 서비스 ML370  : 기본보증 3년 익일방문 지원 
-&gt; HP에 고객등록시 3년 근무시간내 4시간 지원으로 업그레이드해줌)</v>
          </cell>
          <cell r="F73">
            <v>402000</v>
          </cell>
        </row>
        <row r="74">
          <cell r="C74" t="str">
            <v>U4534PE</v>
          </cell>
          <cell r="E74" t="str">
            <v>(포스트워런티) 1년 익일방문 ML370  : 기본보증 3년 익일방문 지원 
-&gt; HP에 고객등록시 3년 근무시간내 4시간 지원으로 업그레이드해줌)</v>
          </cell>
          <cell r="F74">
            <v>895000</v>
          </cell>
        </row>
        <row r="75">
          <cell r="C75" t="str">
            <v>U4535PE</v>
          </cell>
          <cell r="E75" t="str">
            <v>(포스트워런티) 1년 근무시간내 4시간방문 ML370  : 기본보증 3년 익일방문 지원 
-&gt; HP에 고객등록시 3년 근무시간내 4시간 지원으로 업그레이드해줌)</v>
          </cell>
          <cell r="F75">
            <v>1389000</v>
          </cell>
        </row>
        <row r="76">
          <cell r="C76" t="str">
            <v>U4536PE</v>
          </cell>
          <cell r="E76" t="str">
            <v>(포스트워런티) 1년 24x7 4시간 방문 ML370  : 기본보증 3년 익일방문 지원 
-&gt; HP에 고객등록시 3년 근무시간내 4시간 지원으로 업그레이드해줌)</v>
          </cell>
          <cell r="F76">
            <v>1870000</v>
          </cell>
        </row>
        <row r="77">
          <cell r="C77" t="str">
            <v>U4537PE</v>
          </cell>
          <cell r="E77" t="str">
            <v>(포스트워런티) 1년 24x7 6시간 복구완료 ML370  : 기본보증 3년 익일방문 지원 
-&gt; HP에 고객등록시 3년 근무시간내 4시간 지원으로 업그레이드해줌)</v>
          </cell>
          <cell r="F77">
            <v>2210000</v>
          </cell>
        </row>
        <row r="78">
          <cell r="E78" t="str">
            <v xml:space="preserve"> </v>
          </cell>
        </row>
        <row r="79">
          <cell r="C79" t="str">
            <v>ProLiant DL360 Care Pack</v>
          </cell>
          <cell r="E79" t="str">
            <v xml:space="preserve"> </v>
          </cell>
        </row>
        <row r="80">
          <cell r="C80" t="str">
            <v>U4497E</v>
          </cell>
          <cell r="E80" t="str">
            <v>3년 24x7 4시간 방문 DL360  : 기본보증 3년 익일방문 지원 
-&gt; HP에 고객등록시 3년 근무시간내 4시간 지원으로 업그레이드해줌)</v>
          </cell>
          <cell r="F80">
            <v>894000</v>
          </cell>
        </row>
        <row r="81">
          <cell r="C81" t="str">
            <v>U4498E</v>
          </cell>
          <cell r="E81" t="str">
            <v>3년 24x7 6시간 복구완료 DL360  : 기본보증 3년 익일방문 지원 
-&gt; HP에 고객등록시 3년 근무시간내 4시간 지원으로 업그레이드해줌)</v>
          </cell>
          <cell r="F81">
            <v>1562000</v>
          </cell>
        </row>
        <row r="82">
          <cell r="C82" t="str">
            <v>U8099E</v>
          </cell>
          <cell r="E82" t="str">
            <v>4년 근무시간내 4시간방문 DL360  : 기본보증 3년 익일방문 지원 
-&gt; HP에 고객등록시 3년 근무시간내 4시간 지원으로 업그레이드해줌)</v>
          </cell>
          <cell r="F82">
            <v>789000</v>
          </cell>
        </row>
        <row r="83">
          <cell r="C83" t="str">
            <v>U8116E</v>
          </cell>
          <cell r="E83" t="str">
            <v>4년 24x7 4시간 방문 DL360  : 기본보증 3년 익일방문 지원 
-&gt; HP에 고객등록시 3년 근무시간내 4시간 지원으로 업그레이드해줌)</v>
          </cell>
          <cell r="F83">
            <v>1003000</v>
          </cell>
        </row>
        <row r="84">
          <cell r="C84" t="str">
            <v>U9736E</v>
          </cell>
          <cell r="E84" t="str">
            <v>4년 24x7 6시간 복구완료 DL360  : 기본보증 3년 익일방문 지원 
-&gt; HP에 고객등록시 3년 근무시간내 4시간 지원으로 업그레이드해줌)</v>
          </cell>
          <cell r="F84">
            <v>1699000</v>
          </cell>
        </row>
        <row r="85">
          <cell r="C85" t="str">
            <v>U8065E</v>
          </cell>
          <cell r="E85" t="str">
            <v>5년 근무시간내 4시간방문 DL360  : 기본보증 3년 익일방문 지원 
-&gt; HP에 고객등록시 3년 근무시간내 4시간 지원으로 업그레이드해줌)</v>
          </cell>
          <cell r="F85">
            <v>1139000</v>
          </cell>
        </row>
        <row r="86">
          <cell r="C86" t="str">
            <v>U8082E</v>
          </cell>
          <cell r="E86" t="str">
            <v>5년 24x7 4시간 방문 DL360  : 기본보증 3년 익일방문 지원 
-&gt; HP에 고객등록시 3년 근무시간내 4시간 지원으로 업그레이드해줌)</v>
          </cell>
          <cell r="F86">
            <v>1406000</v>
          </cell>
        </row>
        <row r="87">
          <cell r="C87" t="str">
            <v>U9735E</v>
          </cell>
          <cell r="E87" t="str">
            <v>5년 24x7 6시간 복구완료 DL360  : 기본보증 3년 익일방문 지원 
-&gt; HP에 고객등록시 3년 근무시간내 4시간 지원으로 업그레이드해줌)</v>
          </cell>
          <cell r="F87">
            <v>2257000</v>
          </cell>
        </row>
        <row r="88">
          <cell r="C88" t="str">
            <v>U4507E</v>
          </cell>
          <cell r="E88" t="str">
            <v>설치 서비스 및 스타트업 DL360  : 기본보증 3년 익일방문 지원 
-&gt; HP에 고객등록시 3년 근무시간내 4시간 지원으로 업그레이드해줌)</v>
          </cell>
          <cell r="F88">
            <v>1779000</v>
          </cell>
        </row>
        <row r="89">
          <cell r="C89" t="str">
            <v>U4506E</v>
          </cell>
          <cell r="E89" t="str">
            <v>설치 서비스 DL360  : 기본보증 3년 익일방문 지원 
-&gt; HP에 고객등록시 3년 근무시간내 4시간 지원으로 업그레이드해줌)</v>
          </cell>
          <cell r="F89">
            <v>402000</v>
          </cell>
        </row>
        <row r="90">
          <cell r="C90" t="str">
            <v>U4502PE</v>
          </cell>
          <cell r="E90" t="str">
            <v>(포스트워런티) 1년 익일방문 DL360  : 기본보증 3년 익일방문 지원 
-&gt; HP에 고객등록시 3년 근무시간내 4시간 지원으로 업그레이드해줌)</v>
          </cell>
          <cell r="F90">
            <v>895000</v>
          </cell>
        </row>
        <row r="91">
          <cell r="C91" t="str">
            <v>U4503PE</v>
          </cell>
          <cell r="E91" t="str">
            <v>(포스트워런티) 1년 근무시간내 4시간방문 DL360  : 기본보증 3년 익일방문 지원 
-&gt; HP에 고객등록시 3년 근무시간내 4시간 지원으로 업그레이드해줌)</v>
          </cell>
          <cell r="F91">
            <v>1389000</v>
          </cell>
        </row>
        <row r="92">
          <cell r="C92" t="str">
            <v>U4504PE</v>
          </cell>
          <cell r="E92" t="str">
            <v>(포스트워런티) 1년 24x7 4시간 방문 DL360  : 기본보증 3년 익일방문 지원 
-&gt; HP에 고객등록시 3년 근무시간내 4시간 지원으로 업그레이드해줌)</v>
          </cell>
          <cell r="F92">
            <v>1870000</v>
          </cell>
        </row>
        <row r="93">
          <cell r="C93" t="str">
            <v>U4505PE</v>
          </cell>
          <cell r="E93" t="str">
            <v>(포스트워런티) 1년 24x7 6시간 복구완료 DL360  : 기본보증 3년 익일방문 지원 
-&gt; HP에 고객등록시 3년 근무시간내 4시간 지원으로 업그레이드해줌)</v>
          </cell>
          <cell r="F93">
            <v>2210000</v>
          </cell>
        </row>
        <row r="94">
          <cell r="E94" t="str">
            <v xml:space="preserve"> </v>
          </cell>
        </row>
        <row r="95">
          <cell r="C95" t="str">
            <v>ProLiant DL380/385 Care Pack</v>
          </cell>
          <cell r="E95" t="str">
            <v xml:space="preserve"> </v>
          </cell>
        </row>
        <row r="96">
          <cell r="C96" t="str">
            <v>U4545E</v>
          </cell>
          <cell r="E96" t="str">
            <v>3년 24x7 4시간 방문 DL380/385  : 기본보증 3년 익일방문 지원 
-&gt; HP에 고객등록시 3년 근무시간내 4시간 지원으로 업그레이드해줌)</v>
          </cell>
          <cell r="F96">
            <v>894000</v>
          </cell>
        </row>
        <row r="97">
          <cell r="C97" t="str">
            <v>U4546E</v>
          </cell>
          <cell r="E97" t="str">
            <v>3년 24x7 6시간 복구완료 DL380/385  : 기본보증 3년 익일방문 지원 
-&gt; HP에 고객등록시 3년 근무시간내 4시간 지원으로 업그레이드해줌)</v>
          </cell>
          <cell r="F97">
            <v>1562000</v>
          </cell>
        </row>
        <row r="98">
          <cell r="C98" t="str">
            <v>U8101E</v>
          </cell>
          <cell r="E98" t="str">
            <v>4년 근무시간내 4시간방문 DL380/385  : 기본보증 3년 익일방문 지원 
-&gt; HP에 고객등록시 3년 근무시간내 4시간 지원으로 업그레이드해줌)</v>
          </cell>
          <cell r="F98">
            <v>1277000</v>
          </cell>
        </row>
        <row r="99">
          <cell r="C99" t="str">
            <v>U8118E</v>
          </cell>
          <cell r="E99" t="str">
            <v>4년 24x7 4시간 방문 DL380/385  : 기본보증 3년 익일방문 지원 
-&gt; HP에 고객등록시 3년 근무시간내 4시간 지원으로 업그레이드해줌)</v>
          </cell>
          <cell r="F99">
            <v>1761000</v>
          </cell>
        </row>
        <row r="100">
          <cell r="C100" t="str">
            <v>U9738E</v>
          </cell>
          <cell r="E100" t="str">
            <v>4년 24x7 6시간 복구완료 DL380/385  : 기본보증 3년 익일방문 지원 
-&gt; HP에 고객등록시 3년 근무시간내 4시간 지원으로 업그레이드해줌)</v>
          </cell>
          <cell r="F100">
            <v>2429000</v>
          </cell>
        </row>
        <row r="101">
          <cell r="C101" t="str">
            <v>U8067E</v>
          </cell>
          <cell r="E101" t="str">
            <v>5년 근무시간내 4시간방문 DL380/385  : 기본보증 3년 익일방문 지원 
-&gt; HP에 고객등록시 3년 근무시간내 4시간 지원으로 업그레이드해줌)</v>
          </cell>
          <cell r="F101">
            <v>1896000</v>
          </cell>
        </row>
        <row r="102">
          <cell r="C102" t="str">
            <v>U8084E</v>
          </cell>
          <cell r="E102" t="str">
            <v>5년 24x7 4시간 방문 DL380/385  : 기본보증 3년 익일방문 지원 
-&gt; HP에 고객등록시 3년 근무시간내 4시간 지원으로 업그레이드해줌)</v>
          </cell>
          <cell r="F102">
            <v>2525000</v>
          </cell>
        </row>
        <row r="103">
          <cell r="C103" t="str">
            <v>U9737E</v>
          </cell>
          <cell r="E103" t="str">
            <v>5년 24x7 6시간 복구완료 DL380/385  : 기본보증 3년 익일방문 지원 
-&gt; HP에 고객등록시 3년 근무시간내 4시간 지원으로 업그레이드해줌)</v>
          </cell>
          <cell r="F103">
            <v>3297000</v>
          </cell>
        </row>
        <row r="104">
          <cell r="C104" t="str">
            <v>U4555E</v>
          </cell>
          <cell r="E104" t="str">
            <v>설치 서비스 및 스타트업 DL380/385  : 기본보증 3년 익일방문 지원 
-&gt; HP에 고객등록시 3년 근무시간내 4시간 지원으로 업그레이드해줌)</v>
          </cell>
          <cell r="F104">
            <v>1779000</v>
          </cell>
        </row>
        <row r="105">
          <cell r="C105" t="str">
            <v>U4554E</v>
          </cell>
          <cell r="E105" t="str">
            <v>설치 서비스 DL380/385  : 기본보증 3년 익일방문 지원 
-&gt; HP에 고객등록시 3년 근무시간내 4시간 지원으로 업그레이드해줌)</v>
          </cell>
          <cell r="F105">
            <v>402000</v>
          </cell>
        </row>
        <row r="106">
          <cell r="C106" t="str">
            <v>U4550PE</v>
          </cell>
          <cell r="E106" t="str">
            <v>(포스트워런티) 1년 익일방문 DL380/385  : 기본보증 3년 익일방문 지원 
-&gt; HP에 고객등록시 3년 근무시간내 4시간 지원으로 업그레이드해줌)</v>
          </cell>
          <cell r="F106">
            <v>895000</v>
          </cell>
        </row>
        <row r="107">
          <cell r="C107" t="str">
            <v>U4551PE</v>
          </cell>
          <cell r="E107" t="str">
            <v>(포스트워런티) 1년 근무시간내 4시간방문 DL380/385  : 기본보증 3년 익일방문 지원 
-&gt; HP에 고객등록시 3년 근무시간내 4시간 지원으로 업그레이드해줌)</v>
          </cell>
          <cell r="F107">
            <v>1389000</v>
          </cell>
        </row>
        <row r="108">
          <cell r="C108" t="str">
            <v>U4552PE</v>
          </cell>
          <cell r="E108" t="str">
            <v>(포스트워런티) 1년 24x7 4시간 방문 DL380/385  : 기본보증 3년 익일방문 지원 
-&gt; HP에 고객등록시 3년 근무시간내 4시간 지원으로 업그레이드해줌)</v>
          </cell>
          <cell r="F108">
            <v>1870000</v>
          </cell>
        </row>
        <row r="109">
          <cell r="C109" t="str">
            <v>U4553PE</v>
          </cell>
          <cell r="E109" t="str">
            <v>(포스트워런티) 1년 24x7 6시간 복구완료 DL380/385  : 기본보증 3년 익일방문 지원 
-&gt; HP에 고객등록시 3년 근무시간내 4시간 지원으로 업그레이드해줌)</v>
          </cell>
          <cell r="F109">
            <v>2210000</v>
          </cell>
        </row>
        <row r="110">
          <cell r="E110" t="str">
            <v xml:space="preserve"> </v>
          </cell>
        </row>
        <row r="111">
          <cell r="E111" t="str">
            <v xml:space="preserve"> </v>
          </cell>
        </row>
        <row r="112">
          <cell r="C112" t="str">
            <v>ProLiant ML530 Care Pack</v>
          </cell>
          <cell r="E112" t="str">
            <v xml:space="preserve"> </v>
          </cell>
        </row>
        <row r="113">
          <cell r="C113" t="str">
            <v>U4581PE</v>
          </cell>
          <cell r="E113" t="str">
            <v>(포스트워런티) 1년 익일방문 ML530  : 기본보증 3년 익일방문 지원 
-&gt; HP에 고객등록시 3년 근무시간내 4시간 지원으로 업그레이드해줌)</v>
          </cell>
          <cell r="F113">
            <v>1796000</v>
          </cell>
        </row>
        <row r="114">
          <cell r="C114" t="str">
            <v>U4582PE</v>
          </cell>
          <cell r="E114" t="str">
            <v>(포스트워런티) 1년 근무시간내 4시간방문 ML530  : 기본보증 3년 익일방문 지원 
-&gt; HP에 고객등록시 3년 근무시간내 4시간 지원으로 업그레이드해줌)</v>
          </cell>
          <cell r="F114">
            <v>2118000</v>
          </cell>
        </row>
        <row r="115">
          <cell r="C115" t="str">
            <v>U4583PE</v>
          </cell>
          <cell r="E115" t="str">
            <v>(포스트워런티) 1년 24x7 4시간 방문 ML530  : 기본보증 3년 익일방문 지원 
-&gt; HP에 고객등록시 3년 근무시간내 4시간 지원으로 업그레이드해줌)</v>
          </cell>
          <cell r="F115">
            <v>3135000</v>
          </cell>
        </row>
        <row r="116">
          <cell r="C116" t="str">
            <v>U4584PE</v>
          </cell>
          <cell r="E116" t="str">
            <v>(포스트워런티) 1년 24x7 6시간 복구완료 ML530  : 기본보증 3년 익일방문 지원 
-&gt; HP에 고객등록시 3년 근무시간내 4시간 지원으로 업그레이드해줌)</v>
          </cell>
          <cell r="F116">
            <v>3762000</v>
          </cell>
        </row>
        <row r="117">
          <cell r="E117" t="str">
            <v xml:space="preserve"> </v>
          </cell>
        </row>
        <row r="118">
          <cell r="C118" t="str">
            <v>ProLiant ML570 Care Pack</v>
          </cell>
          <cell r="E118" t="str">
            <v xml:space="preserve"> </v>
          </cell>
        </row>
        <row r="119">
          <cell r="C119" t="str">
            <v>U4592E</v>
          </cell>
          <cell r="E119" t="str">
            <v>3년 24x7 4시간 방문 ML570  : 기본보증 3년 익일방문 지원 
-&gt; HP에 고객등록시 3년 근무시간내 4시간 지원으로 업그레이드해줌)</v>
          </cell>
          <cell r="F119">
            <v>1750000</v>
          </cell>
        </row>
        <row r="120">
          <cell r="C120" t="str">
            <v>U4593E</v>
          </cell>
          <cell r="E120" t="str">
            <v>3년 24x7 6시간 복구완료 ML570  : 기본보증 3년 익일방문 지원 
-&gt; HP에 고객등록시 3년 근무시간내 4시간 지원으로 업그레이드해줌)</v>
          </cell>
          <cell r="F120">
            <v>2935000</v>
          </cell>
        </row>
        <row r="121">
          <cell r="C121" t="str">
            <v>U8104E</v>
          </cell>
          <cell r="E121" t="str">
            <v>4년 근무시간내 4시간방문 ML570  : 기본보증 3년 익일방문 지원 
-&gt; HP에 고객등록시 3년 근무시간내 4시간 지원으로 업그레이드해줌)</v>
          </cell>
          <cell r="F121">
            <v>2417000</v>
          </cell>
        </row>
        <row r="122">
          <cell r="C122" t="str">
            <v>U8121E</v>
          </cell>
          <cell r="E122" t="str">
            <v>4년 24x7 4시간 방문 ML570  : 기본보증 3년 익일방문 지원 
-&gt; HP에 고객등록시 3년 근무시간내 4시간 지원으로 업그레이드해줌)</v>
          </cell>
          <cell r="F122">
            <v>3330000</v>
          </cell>
        </row>
        <row r="123">
          <cell r="C123" t="str">
            <v>UA002E</v>
          </cell>
          <cell r="E123" t="str">
            <v>4년 24x7 6시간 복구완료 ML570  : 기본보증 3년 익일방문 지원 
-&gt; HP에 고객등록시 3년 근무시간내 4시간 지원으로 업그레이드해줌)</v>
          </cell>
          <cell r="F123">
            <v>4592000</v>
          </cell>
        </row>
        <row r="124">
          <cell r="C124" t="str">
            <v>U8070E</v>
          </cell>
          <cell r="E124" t="str">
            <v>5년 근무시간내 4시간방문 ML570  : 기본보증 3년 익일방문 지원 
-&gt; HP에 고객등록시 3년 근무시간내 4시간 지원으로 업그레이드해줌)</v>
          </cell>
          <cell r="F124">
            <v>3585000</v>
          </cell>
        </row>
        <row r="125">
          <cell r="C125" t="str">
            <v>U8087E</v>
          </cell>
          <cell r="E125" t="str">
            <v>5년 24x7 4시간 방문 ML570  : 기본보증 3년 익일방문 지원 
-&gt; HP에 고객등록시 3년 근무시간내 4시간 지원으로 업그레이드해줌)</v>
          </cell>
          <cell r="F125">
            <v>4775000</v>
          </cell>
        </row>
        <row r="126">
          <cell r="C126" t="str">
            <v>UA001E</v>
          </cell>
          <cell r="E126" t="str">
            <v>5년 24x7 6시간 복구완료 ML570  : 기본보증 3년 익일방문 지원 
-&gt; HP에 고객등록시 3년 근무시간내 4시간 지원으로 업그레이드해줌)</v>
          </cell>
          <cell r="F126">
            <v>6238000</v>
          </cell>
        </row>
        <row r="127">
          <cell r="C127" t="str">
            <v>U4602E</v>
          </cell>
          <cell r="E127" t="str">
            <v>설치 서비스 및 스타트업 ML570  : 기본보증 3년 익일방문 지원 
-&gt; HP에 고객등록시 3년 근무시간내 4시간 지원으로 업그레이드해줌)</v>
          </cell>
          <cell r="F127">
            <v>1779000</v>
          </cell>
        </row>
        <row r="128">
          <cell r="C128" t="str">
            <v>U4601E</v>
          </cell>
          <cell r="E128" t="str">
            <v>설치 서비스 ML570  : 기본보증 3년 익일방문 지원 
-&gt; HP에 고객등록시 3년 근무시간내 4시간 지원으로 업그레이드해줌)</v>
          </cell>
          <cell r="F128">
            <v>402000</v>
          </cell>
        </row>
        <row r="129">
          <cell r="C129" t="str">
            <v>U4597PE</v>
          </cell>
          <cell r="E129" t="str">
            <v>(포스트워런티) 1년 익일방문 ML570  : 기본보증 3년 익일방문 지원 
-&gt; HP에 고객등록시 3년 근무시간내 4시간 지원으로 업그레이드해줌)</v>
          </cell>
          <cell r="F129">
            <v>1796000</v>
          </cell>
        </row>
        <row r="130">
          <cell r="C130" t="str">
            <v>U4598PE</v>
          </cell>
          <cell r="E130" t="str">
            <v>(포스트워런티) 1년 근무시간내 4시간방문 ML570  : 기본보증 3년 익일방문 지원 
-&gt; HP에 고객등록시 3년 근무시간내 4시간 지원으로 업그레이드해줌)</v>
          </cell>
          <cell r="F130">
            <v>2118000</v>
          </cell>
        </row>
        <row r="131">
          <cell r="C131" t="str">
            <v>U4599PE</v>
          </cell>
          <cell r="E131" t="str">
            <v>(포스트워런티) 1년 24x7 4시간 방문 ML570  : 기본보증 3년 익일방문 지원 
-&gt; HP에 고객등록시 3년 근무시간내 4시간 지원으로 업그레이드해줌)</v>
          </cell>
          <cell r="F131">
            <v>3135000</v>
          </cell>
        </row>
        <row r="132">
          <cell r="C132" t="str">
            <v>U4600PE</v>
          </cell>
          <cell r="E132" t="str">
            <v>(포스트워런티) 1년 24x7 6시간 복구완료 ML570  : 기본보증 3년 익일방문 지원 
-&gt; HP에 고객등록시 3년 근무시간내 4시간 지원으로 업그레이드해줌)</v>
          </cell>
          <cell r="F132">
            <v>3762000</v>
          </cell>
        </row>
        <row r="133">
          <cell r="E133" t="str">
            <v xml:space="preserve"> </v>
          </cell>
        </row>
        <row r="134">
          <cell r="C134" t="str">
            <v>ProLiant DL560 Care Pack</v>
          </cell>
          <cell r="E134" t="str">
            <v xml:space="preserve"> </v>
          </cell>
        </row>
        <row r="135">
          <cell r="C135" t="str">
            <v>U4698E</v>
          </cell>
          <cell r="E135" t="str">
            <v>3년 24x7 4시간 방문 DL560  : 기본보증 3년 익일방문 지원 
-&gt; HP에 고객등록시 3년 근무시간내 4시간 지원으로 업그레이드해줌)</v>
          </cell>
          <cell r="F135">
            <v>1750000</v>
          </cell>
        </row>
        <row r="136">
          <cell r="C136" t="str">
            <v>U4699E</v>
          </cell>
          <cell r="E136" t="str">
            <v>3년 24x7 6시간 복구완료 DL560  : 기본보증 3년 익일방문 지원 
-&gt; HP에 고객등록시 3년 근무시간내 4시간 지원으로 업그레이드해줌)</v>
          </cell>
          <cell r="F136">
            <v>2935000</v>
          </cell>
        </row>
        <row r="137">
          <cell r="C137" t="str">
            <v>U8103E</v>
          </cell>
          <cell r="E137" t="str">
            <v>4년 근무시간내 4시간방문 DL560  : 기본보증 3년 익일방문 지원 
-&gt; HP에 고객등록시 3년 근무시간내 4시간 지원으로 업그레이드해줌)</v>
          </cell>
          <cell r="F137">
            <v>2080000</v>
          </cell>
        </row>
        <row r="138">
          <cell r="C138" t="str">
            <v>U8120E</v>
          </cell>
          <cell r="E138" t="str">
            <v>4년 24x7 4시간 방문 DL560  : 기본보증 3년 익일방문 지원 
-&gt; HP에 고객등록시 3년 근무시간내 4시간 지원으로 업그레이드해줌)</v>
          </cell>
          <cell r="F138">
            <v>2654000</v>
          </cell>
        </row>
        <row r="139">
          <cell r="C139" t="str">
            <v>U9742E</v>
          </cell>
          <cell r="E139" t="str">
            <v>4년 24x7 6시간 복구완료 DL560  : 기본보증 3년 익일방문 지원 
-&gt; HP에 고객등록시 3년 근무시간내 4시간 지원으로 업그레이드해줌)</v>
          </cell>
          <cell r="F139">
            <v>4483000</v>
          </cell>
        </row>
        <row r="140">
          <cell r="C140" t="str">
            <v>U8069E</v>
          </cell>
          <cell r="E140" t="str">
            <v>5년 근무시간내 4시간방문 DL560  : 기본보증 3년 익일방문 지원 
-&gt; HP에 고객등록시 3년 근무시간내 4시간 지원으로 업그레이드해줌)</v>
          </cell>
          <cell r="F140">
            <v>3014000</v>
          </cell>
        </row>
        <row r="141">
          <cell r="C141" t="str">
            <v>U8086E</v>
          </cell>
          <cell r="E141" t="str">
            <v>5년 24x7 4시간 방문 DL560  : 기본보증 3년 익일방문 지원 
-&gt; HP에 고객등록시 3년 근무시간내 4시간 지원으로 업그레이드해줌)</v>
          </cell>
          <cell r="F141">
            <v>3720000</v>
          </cell>
        </row>
        <row r="142">
          <cell r="C142" t="str">
            <v>U9741E</v>
          </cell>
          <cell r="E142" t="str">
            <v>5년 24x7 6시간 복구완료 DL560  : 기본보증 3년 익일방문 지원 
-&gt; HP에 고객등록시 3년 근무시간내 4시간 지원으로 업그레이드해줌)</v>
          </cell>
          <cell r="F142">
            <v>5961000</v>
          </cell>
        </row>
        <row r="143">
          <cell r="C143" t="str">
            <v>U4708E</v>
          </cell>
          <cell r="E143" t="str">
            <v>설치 서비스 및 스타트업 DL560  : 기본보증 3년 익일방문 지원 
-&gt; HP에 고객등록시 3년 근무시간내 4시간 지원으로 업그레이드해줌)</v>
          </cell>
          <cell r="F143">
            <v>1779000</v>
          </cell>
        </row>
        <row r="144">
          <cell r="C144" t="str">
            <v>U4707E</v>
          </cell>
          <cell r="E144" t="str">
            <v>설치 서비스 DL560  : 기본보증 3년 익일방문 지원 
-&gt; HP에 고객등록시 3년 근무시간내 4시간 지원으로 업그레이드해줌)</v>
          </cell>
          <cell r="F144">
            <v>402000</v>
          </cell>
        </row>
        <row r="145">
          <cell r="C145" t="str">
            <v>U4703PE</v>
          </cell>
          <cell r="E145" t="str">
            <v>(포스트워런티) 1년 익일방문 DL560  : 기본보증 3년 익일방문 지원 
-&gt; HP에 고객등록시 3년 근무시간내 4시간 지원으로 업그레이드해줌)</v>
          </cell>
          <cell r="F145">
            <v>1796000</v>
          </cell>
        </row>
        <row r="146">
          <cell r="C146" t="str">
            <v>U4704PE</v>
          </cell>
          <cell r="E146" t="str">
            <v>(포스트워런티) 1년 근무시간내 4시간방문 DL560  : 기본보증 3년 익일방문 지원 
-&gt; HP에 고객등록시 3년 근무시간내 4시간 지원으로 업그레이드해줌)</v>
          </cell>
          <cell r="F146">
            <v>2118000</v>
          </cell>
        </row>
        <row r="147">
          <cell r="C147" t="str">
            <v>U4705PE</v>
          </cell>
          <cell r="E147" t="str">
            <v>(포스트워런티) 1년 24x7 4시간 방문 DL560  : 기본보증 3년 익일방문 지원 
-&gt; HP에 고객등록시 3년 근무시간내 4시간 지원으로 업그레이드해줌)</v>
          </cell>
          <cell r="F147">
            <v>3135000</v>
          </cell>
        </row>
        <row r="148">
          <cell r="C148" t="str">
            <v>U4706PE</v>
          </cell>
          <cell r="E148" t="str">
            <v>(포스트워런티) 1년 24x7 6시간 복구완료 DL560  : 기본보증 3년 익일방문 지원 
-&gt; HP에 고객등록시 3년 근무시간내 4시간 지원으로 업그레이드해줌)</v>
          </cell>
          <cell r="F148">
            <v>3762000</v>
          </cell>
        </row>
        <row r="149">
          <cell r="E149" t="str">
            <v xml:space="preserve"> </v>
          </cell>
        </row>
        <row r="150">
          <cell r="C150" t="str">
            <v>ProLiant DL580/585 Care Pack</v>
          </cell>
          <cell r="E150" t="str">
            <v xml:space="preserve"> </v>
          </cell>
        </row>
        <row r="151">
          <cell r="C151" t="str">
            <v>U4608E</v>
          </cell>
          <cell r="E151" t="str">
            <v>3년 24x7 4시간 방문 DL580/585  : 기본보증 3년 익일방문 지원 
-&gt; HP에 고객등록시 3년 근무시간내 4시간 지원으로 업그레이드해줌)</v>
          </cell>
          <cell r="F151">
            <v>1750000</v>
          </cell>
        </row>
        <row r="152">
          <cell r="C152" t="str">
            <v>U4609E</v>
          </cell>
          <cell r="E152" t="str">
            <v>3년 24x7 6시간 복구완료 DL580/585  : 기본보증 3년 익일방문 지원 
-&gt; HP에 고객등록시 3년 근무시간내 4시간 지원으로 업그레이드해줌)</v>
          </cell>
          <cell r="F152">
            <v>2935000</v>
          </cell>
        </row>
        <row r="153">
          <cell r="C153" t="str">
            <v>U8105E</v>
          </cell>
          <cell r="E153" t="str">
            <v>4년 근무시간내 4시간방문 DL580/585  : 기본보증 3년 익일방문 지원 
-&gt; HP에 고객등록시 3년 근무시간내 4시간 지원으로 업그레이드해줌)</v>
          </cell>
          <cell r="F153">
            <v>2356000</v>
          </cell>
        </row>
        <row r="154">
          <cell r="C154" t="str">
            <v>U8122E</v>
          </cell>
          <cell r="E154" t="str">
            <v>4년 24x7 4시간 방문 DL580/585  : 기본보증 3년 익일방문 지원 
-&gt; HP에 고객등록시 3년 근무시간내 4시간 지원으로 업그레이드해줌)</v>
          </cell>
          <cell r="F154">
            <v>3010000</v>
          </cell>
        </row>
        <row r="155">
          <cell r="C155" t="str">
            <v>U9744E</v>
          </cell>
          <cell r="E155" t="str">
            <v>4년 24x7 6시간 복구완료 DL580/585  : 기본보증 3년 익일방문 지원 
-&gt; HP에 고객등록시 3년 근무시간내 4시간 지원으로 업그레이드해줌)</v>
          </cell>
          <cell r="F155">
            <v>5084000</v>
          </cell>
        </row>
        <row r="156">
          <cell r="C156" t="str">
            <v>U8071E</v>
          </cell>
          <cell r="E156" t="str">
            <v>5년 근무시간내 4시간방문 DL580/585  : 기본보증 3년 익일방문 지원 
-&gt; HP에 고객등록시 3년 근무시간내 4시간 지원으로 업그레이드해줌)</v>
          </cell>
          <cell r="F156">
            <v>3416000</v>
          </cell>
        </row>
        <row r="157">
          <cell r="C157" t="str">
            <v>U8088E</v>
          </cell>
          <cell r="E157" t="str">
            <v>5년 24x7 4시간 방문 DL580/585  : 기본보증 3년 익일방문 지원 
-&gt; HP에 고객등록시 3년 근무시간내 4시간 지원으로 업그레이드해줌)</v>
          </cell>
          <cell r="F157">
            <v>4217000</v>
          </cell>
        </row>
        <row r="158">
          <cell r="C158" t="str">
            <v>U9743E</v>
          </cell>
          <cell r="E158" t="str">
            <v>5년 24x7 6시간 복구완료 DL580/585  : 기본보증 3년 익일방문 지원 
-&gt; HP에 고객등록시 3년 근무시간내 4시간 지원으로 업그레이드해줌)</v>
          </cell>
          <cell r="F158">
            <v>6755000</v>
          </cell>
        </row>
        <row r="159">
          <cell r="C159" t="str">
            <v>U4618E</v>
          </cell>
          <cell r="E159" t="str">
            <v>설치 서비스 및 스타트업 DL580/585  : 기본보증 3년 익일방문 지원 
-&gt; HP에 고객등록시 3년 근무시간내 4시간 지원으로 업그레이드해줌)</v>
          </cell>
          <cell r="F159">
            <v>1779000</v>
          </cell>
        </row>
        <row r="160">
          <cell r="C160" t="str">
            <v>U4617E</v>
          </cell>
          <cell r="E160" t="str">
            <v>설치 서비스 DL580/585  : 기본보증 3년 익일방문 지원 
-&gt; HP에 고객등록시 3년 근무시간내 4시간 지원으로 업그레이드해줌)</v>
          </cell>
          <cell r="F160">
            <v>402000</v>
          </cell>
        </row>
        <row r="161">
          <cell r="C161" t="str">
            <v>U4613PE</v>
          </cell>
          <cell r="E161" t="str">
            <v>(포스트워런티) 1년 익일방문 DL580/585  : 기본보증 3년 익일방문 지원 
-&gt; HP에 고객등록시 3년 근무시간내 4시간 지원으로 업그레이드해줌)</v>
          </cell>
          <cell r="F161">
            <v>1796000</v>
          </cell>
        </row>
        <row r="162">
          <cell r="C162" t="str">
            <v>U4614PE</v>
          </cell>
          <cell r="E162" t="str">
            <v>(포스트워런티) 1년 근무시간내 4시간방문 DL580/585  : 기본보증 3년 익일방문 지원 
-&gt; HP에 고객등록시 3년 근무시간내 4시간 지원으로 업그레이드해줌)</v>
          </cell>
          <cell r="F162">
            <v>2118000</v>
          </cell>
        </row>
        <row r="163">
          <cell r="C163" t="str">
            <v>U4615PE</v>
          </cell>
          <cell r="E163" t="str">
            <v>(포스트워런티) 1년 24x7 4시간 방문 DL580/585  : 기본보증 3년 익일방문 지원 
-&gt; HP에 고객등록시 3년 근무시간내 4시간 지원으로 업그레이드해줌)</v>
          </cell>
          <cell r="F163">
            <v>3135000</v>
          </cell>
        </row>
        <row r="164">
          <cell r="C164" t="str">
            <v>U4616PE</v>
          </cell>
          <cell r="E164" t="str">
            <v>(포스트워런티) 1년 24x7 6시간 복구완료 DL580/585  : 기본보증 3년 익일방문 지원 
-&gt; HP에 고객등록시 3년 근무시간내 4시간 지원으로 업그레이드해줌)</v>
          </cell>
          <cell r="F164">
            <v>3762000</v>
          </cell>
        </row>
        <row r="165">
          <cell r="E165" t="str">
            <v xml:space="preserve"> </v>
          </cell>
        </row>
        <row r="166">
          <cell r="C166" t="str">
            <v>ProLiant DL740 Care Pack</v>
          </cell>
          <cell r="E166" t="str">
            <v xml:space="preserve"> </v>
          </cell>
        </row>
        <row r="167">
          <cell r="C167" t="str">
            <v>U4714E</v>
          </cell>
          <cell r="E167" t="str">
            <v>3년 24x7 4시간 방문 DL740  : 기본보증 3년 익일방문 지원 
-&gt; HP에 고객등록시 3년 근무시간내 4시간 지원으로 업그레이드해줌)</v>
          </cell>
          <cell r="F167">
            <v>3151000</v>
          </cell>
        </row>
        <row r="168">
          <cell r="C168" t="str">
            <v>U4715E</v>
          </cell>
          <cell r="E168" t="str">
            <v>3년 24x7 6시간 복구완료 DL740  : 기본보증 3년 익일방문 지원 
-&gt; HP에 고객등록시 3년 근무시간내 4시간 지원으로 업그레이드해줌)</v>
          </cell>
          <cell r="F168">
            <v>5557000</v>
          </cell>
        </row>
        <row r="169">
          <cell r="C169" t="str">
            <v>U8108E</v>
          </cell>
          <cell r="E169" t="str">
            <v>4년 근무시간내 4시간방문 DL740  : 기본보증 3년 익일방문 지원 
-&gt; HP에 고객등록시 3년 근무시간내 4시간 지원으로 업그레이드해줌)</v>
          </cell>
          <cell r="F169">
            <v>5056000</v>
          </cell>
        </row>
        <row r="170">
          <cell r="C170" t="str">
            <v>U8125E</v>
          </cell>
          <cell r="E170" t="str">
            <v>4년 24x7 4시간 방문 DL740  : 기본보증 3년 익일방문 지원 
-&gt; HP에 고객등록시 3년 근무시간내 4시간 지원으로 업그레이드해줌)</v>
          </cell>
          <cell r="F170">
            <v>6230000</v>
          </cell>
        </row>
        <row r="171">
          <cell r="C171" t="str">
            <v>U9746E</v>
          </cell>
          <cell r="E171" t="str">
            <v>4년 24x7 6시간 복구완료 DL740  : 기본보증 3년 익일방문 지원 
-&gt; HP에 고객등록시 3년 근무시간내 4시간 지원으로 업그레이드해줌)</v>
          </cell>
          <cell r="F171">
            <v>8696000</v>
          </cell>
        </row>
        <row r="172">
          <cell r="C172" t="str">
            <v>U8074E</v>
          </cell>
          <cell r="E172" t="str">
            <v>5년 근무시간내 4시간방문 DL740  : 기본보증 3년 익일방문 지원 
-&gt; HP에 고객등록시 3년 근무시간내 4시간 지원으로 업그레이드해줌)</v>
          </cell>
          <cell r="F172">
            <v>7504000</v>
          </cell>
        </row>
        <row r="173">
          <cell r="C173" t="str">
            <v>U8091E</v>
          </cell>
          <cell r="E173" t="str">
            <v>5년 24x7 4시간 방문 DL740  : 기본보증 3년 익일방문 지원 
-&gt; HP에 고객등록시 3년 근무시간내 4시간 지원으로 업그레이드해줌)</v>
          </cell>
          <cell r="F173">
            <v>8934000</v>
          </cell>
        </row>
        <row r="174">
          <cell r="C174" t="str">
            <v>U9745E</v>
          </cell>
          <cell r="E174" t="str">
            <v>5년 24x7 6시간 복구완료 DL740  : 기본보증 3년 익일방문 지원 
-&gt; HP에 고객등록시 3년 근무시간내 4시간 지원으로 업그레이드해줌)</v>
          </cell>
          <cell r="F174">
            <v>11818000</v>
          </cell>
        </row>
        <row r="175">
          <cell r="C175" t="str">
            <v>U4724E</v>
          </cell>
          <cell r="E175" t="str">
            <v>설치 서비스 및 스타트업 DL740  : 기본보증 3년 익일방문 지원 
-&gt; HP에 고객등록시 3년 근무시간내 4시간 지원으로 업그레이드해줌)</v>
          </cell>
          <cell r="F175">
            <v>1894000</v>
          </cell>
        </row>
        <row r="176">
          <cell r="C176" t="str">
            <v>U4723E</v>
          </cell>
          <cell r="E176" t="str">
            <v>설치 서비스 DL740  : 기본보증 3년 익일방문 지원 
-&gt; HP에 고객등록시 3년 근무시간내 4시간 지원으로 업그레이드해줌)</v>
          </cell>
          <cell r="F176">
            <v>517000</v>
          </cell>
        </row>
        <row r="177">
          <cell r="C177" t="str">
            <v>U4719PE</v>
          </cell>
          <cell r="E177" t="str">
            <v>(포스트워런티) 1년 익일방문 DL740  : 기본보증 3년 익일방문 지원 
-&gt; HP에 고객등록시 3년 근무시간내 4시간 지원으로 업그레이드해줌)</v>
          </cell>
          <cell r="F177">
            <v>1871000</v>
          </cell>
        </row>
        <row r="178">
          <cell r="C178" t="str">
            <v>U4720PE</v>
          </cell>
          <cell r="E178" t="str">
            <v>(포스트워런티) 1년 근무시간내 4시간방문 DL740  : 기본보증 3년 익일방문 지원 
-&gt; HP에 고객등록시 3년 근무시간내 4시간 지원으로 업그레이드해줌)</v>
          </cell>
          <cell r="F178">
            <v>2898000</v>
          </cell>
        </row>
        <row r="179">
          <cell r="C179" t="str">
            <v>U4721PE</v>
          </cell>
          <cell r="E179" t="str">
            <v>(포스트워런티) 1년 24x7 4시간 방문 DL740  : 기본보증 3년 익일방문 지원 
-&gt; HP에 고객등록시 3년 근무시간내 4시간 지원으로 업그레이드해줌)</v>
          </cell>
          <cell r="F179">
            <v>3311000</v>
          </cell>
        </row>
        <row r="180">
          <cell r="C180" t="str">
            <v>U4722PE</v>
          </cell>
          <cell r="E180" t="str">
            <v>(포스트워런티) 1년 24x7 6시간 복구완료 DL740  : 기본보증 3년 익일방문 지원 
-&gt; HP에 고객등록시 3년 근무시간내 4시간 지원으로 업그레이드해줌)</v>
          </cell>
          <cell r="F180">
            <v>4620000</v>
          </cell>
        </row>
        <row r="181">
          <cell r="E181" t="str">
            <v xml:space="preserve"> </v>
          </cell>
        </row>
        <row r="182">
          <cell r="C182" t="str">
            <v>ProLiant DL760 Care Pack</v>
          </cell>
          <cell r="E182" t="str">
            <v xml:space="preserve"> </v>
          </cell>
        </row>
        <row r="183">
          <cell r="C183" t="str">
            <v>U4624E</v>
          </cell>
          <cell r="E183" t="str">
            <v>3년 24x7 4시간 방문 DL760  : 기본보증 3년 익일방문 지원 
-&gt; HP에 고객등록시 3년 근무시간내 4시간 지원으로 업그레이드해줌)</v>
          </cell>
          <cell r="F183">
            <v>3151000</v>
          </cell>
        </row>
        <row r="184">
          <cell r="C184" t="str">
            <v>U4625E</v>
          </cell>
          <cell r="E184" t="str">
            <v>3년 24x7 6시간 복구완료 DL760  : 기본보증 3년 익일방문 지원 
-&gt; HP에 고객등록시 3년 근무시간내 4시간 지원으로 업그레이드해줌)</v>
          </cell>
          <cell r="F184">
            <v>5557000</v>
          </cell>
        </row>
        <row r="185">
          <cell r="C185" t="str">
            <v>U8109E</v>
          </cell>
          <cell r="E185" t="str">
            <v>4년 근무시간내 4시간방문 DL760  : 기본보증 3년 익일방문 지원 
-&gt; HP에 고객등록시 3년 근무시간내 4시간 지원으로 업그레이드해줌)</v>
          </cell>
          <cell r="F185">
            <v>5056000</v>
          </cell>
        </row>
        <row r="186">
          <cell r="C186" t="str">
            <v>U8126E</v>
          </cell>
          <cell r="E186" t="str">
            <v>4년 24x7 4시간 방문 DL760  : 기본보증 3년 익일방문 지원 
-&gt; HP에 고객등록시 3년 근무시간내 4시간 지원으로 업그레이드해줌)</v>
          </cell>
          <cell r="F186">
            <v>6230000</v>
          </cell>
        </row>
        <row r="187">
          <cell r="C187" t="str">
            <v>U9748E</v>
          </cell>
          <cell r="E187" t="str">
            <v>4년 24x7 6시간 복구완료 DL760  : 기본보증 3년 익일방문 지원 
-&gt; HP에 고객등록시 3년 근무시간내 4시간 지원으로 업그레이드해줌)</v>
          </cell>
          <cell r="F187">
            <v>8696000</v>
          </cell>
        </row>
        <row r="188">
          <cell r="C188" t="str">
            <v>U8075E</v>
          </cell>
          <cell r="E188" t="str">
            <v>5년 근무시간내 4시간방문 DL760  : 기본보증 3년 익일방문 지원 
-&gt; HP에 고객등록시 3년 근무시간내 4시간 지원으로 업그레이드해줌)</v>
          </cell>
          <cell r="F188">
            <v>7504000</v>
          </cell>
        </row>
        <row r="189">
          <cell r="C189" t="str">
            <v>U8092E</v>
          </cell>
          <cell r="E189" t="str">
            <v>5년 24x7 4시간 방문 DL760  : 기본보증 3년 익일방문 지원 
-&gt; HP에 고객등록시 3년 근무시간내 4시간 지원으로 업그레이드해줌)</v>
          </cell>
          <cell r="F189">
            <v>8934000</v>
          </cell>
        </row>
        <row r="190">
          <cell r="C190" t="str">
            <v>U9747E</v>
          </cell>
          <cell r="E190" t="str">
            <v>5년 24x7 6시간 복구완료 DL760  : 기본보증 3년 익일방문 지원 
-&gt; HP에 고객등록시 3년 근무시간내 4시간 지원으로 업그레이드해줌)</v>
          </cell>
          <cell r="F190">
            <v>11818000</v>
          </cell>
        </row>
        <row r="191">
          <cell r="C191" t="str">
            <v>U4634E</v>
          </cell>
          <cell r="E191" t="str">
            <v>설치 서비스 및 스타트업 DL760  : 기본보증 3년 익일방문 지원 
-&gt; HP에 고객등록시 3년 근무시간내 4시간 지원으로 업그레이드해줌)</v>
          </cell>
          <cell r="F191">
            <v>1894000</v>
          </cell>
        </row>
        <row r="192">
          <cell r="C192" t="str">
            <v>U4633E</v>
          </cell>
          <cell r="E192" t="str">
            <v>설치 서비스 DL760  : 기본보증 3년 익일방문 지원 
-&gt; HP에 고객등록시 3년 근무시간내 4시간 지원으로 업그레이드해줌)</v>
          </cell>
          <cell r="F192">
            <v>517000</v>
          </cell>
        </row>
        <row r="193">
          <cell r="C193" t="str">
            <v>U4629PE</v>
          </cell>
          <cell r="E193" t="str">
            <v>(포스트워런티) 1년 익일방문 DL760  : 기본보증 3년 익일방문 지원 
-&gt; HP에 고객등록시 3년 근무시간내 4시간 지원으로 업그레이드해줌)</v>
          </cell>
          <cell r="F193">
            <v>1871000</v>
          </cell>
        </row>
        <row r="194">
          <cell r="C194" t="str">
            <v>U4630PE</v>
          </cell>
          <cell r="E194" t="str">
            <v>(포스트워런티) 1년 근무시간내 4시간방문 DL760  : 기본보증 3년 익일방문 지원 
-&gt; HP에 고객등록시 3년 근무시간내 4시간 지원으로 업그레이드해줌)</v>
          </cell>
          <cell r="F194">
            <v>2898000</v>
          </cell>
        </row>
        <row r="195">
          <cell r="C195" t="str">
            <v>U4631PE</v>
          </cell>
          <cell r="E195" t="str">
            <v>(포스트워런티) 1년 24x7 4시간 방문 DL760  : 기본보증 3년 익일방문 지원 
-&gt; HP에 고객등록시 3년 근무시간내 4시간 지원으로 업그레이드해줌)</v>
          </cell>
          <cell r="F195">
            <v>3311000</v>
          </cell>
        </row>
        <row r="196">
          <cell r="C196" t="str">
            <v>U4632PE</v>
          </cell>
          <cell r="E196" t="str">
            <v>(포스트워런티) 1년 24x7 6시간 복구완료 DL760  : 기본보증 3년 익일방문 지원 
-&gt; HP에 고객등록시 3년 근무시간내 4시간 지원으로 업그레이드해줌)</v>
          </cell>
          <cell r="F196">
            <v>4620000</v>
          </cell>
        </row>
        <row r="197">
          <cell r="E197" t="str">
            <v xml:space="preserve"> </v>
          </cell>
        </row>
        <row r="198">
          <cell r="C198" t="str">
            <v>ProLiant ML750 Care Pack</v>
          </cell>
          <cell r="E198" t="str">
            <v xml:space="preserve"> </v>
          </cell>
        </row>
        <row r="199">
          <cell r="C199" t="str">
            <v>U4645PE</v>
          </cell>
          <cell r="E199" t="str">
            <v>(포스트워런티) 1년 익일방문 ML530  : 기본보증 3년 익일방문 지원</v>
          </cell>
          <cell r="F199">
            <v>5052000</v>
          </cell>
        </row>
        <row r="200">
          <cell r="C200" t="str">
            <v>U4646PE</v>
          </cell>
          <cell r="E200" t="str">
            <v>(포스트워런티) 1년 근무시간내 4시간방문 ML530  : 기본보증 3년 익일방문 지원</v>
          </cell>
          <cell r="F200">
            <v>7836000</v>
          </cell>
        </row>
        <row r="201">
          <cell r="C201" t="str">
            <v>U4647PE</v>
          </cell>
          <cell r="E201" t="str">
            <v>(포스트워런티) 1년 24x7 4시간 방문 ML530  : 기본보증 3년 익일방문 지원</v>
          </cell>
          <cell r="F201">
            <v>8944000</v>
          </cell>
        </row>
        <row r="202">
          <cell r="C202" t="str">
            <v>U4648PE</v>
          </cell>
          <cell r="E202" t="str">
            <v>(포스트워런티) 1년 24x7 6시간 복구완료 ML530  : 기본보증 3년 익일방문 지원</v>
          </cell>
          <cell r="F202">
            <v>12475000</v>
          </cell>
        </row>
        <row r="203">
          <cell r="E203" t="str">
            <v xml:space="preserve"> </v>
          </cell>
        </row>
        <row r="204">
          <cell r="E204" t="str">
            <v xml:space="preserve"> </v>
          </cell>
        </row>
        <row r="205">
          <cell r="C205" t="str">
            <v xml:space="preserve">블레이드 케어팩은 인클로져 케어팩과 서버 케어팩으로 나누어져 있습니다.  </v>
          </cell>
          <cell r="E205" t="str">
            <v xml:space="preserve"> </v>
          </cell>
        </row>
        <row r="206">
          <cell r="C206" t="str">
            <v xml:space="preserve">정확한 지원을 위해서는 인클로져 갯수와 서버갯수에 맞게 정확한 수의 케어팩을 구입하여야 합니다. </v>
          </cell>
          <cell r="E206" t="str">
            <v xml:space="preserve"> </v>
          </cell>
        </row>
        <row r="207">
          <cell r="C207" t="str">
            <v>설치지원을 받으시려면 RDP설치 케어팩과 HW설치 케어팩을 동시에 구입하여야 합니다.</v>
          </cell>
          <cell r="E207" t="str">
            <v xml:space="preserve"> </v>
          </cell>
        </row>
        <row r="208">
          <cell r="E208" t="str">
            <v xml:space="preserve"> </v>
          </cell>
        </row>
        <row r="209">
          <cell r="C209" t="str">
            <v>HW 설치 케어팩</v>
          </cell>
          <cell r="E209" t="str">
            <v xml:space="preserve"> </v>
          </cell>
        </row>
        <row r="210">
          <cell r="C210" t="str">
            <v>U4971E</v>
          </cell>
          <cell r="E210" t="str">
            <v>블레이드 HW 설치 서비스 블레이드 인클로져별로 하나씩 구입</v>
          </cell>
          <cell r="F210">
            <v>402000</v>
          </cell>
        </row>
        <row r="211">
          <cell r="E211" t="str">
            <v xml:space="preserve"> </v>
          </cell>
        </row>
        <row r="212">
          <cell r="C212" t="str">
            <v>RDP 설치 케어팩 (OS가 windows 일때만 가능, Linux는 별도 협의)</v>
          </cell>
          <cell r="E212" t="str">
            <v xml:space="preserve"> </v>
          </cell>
        </row>
        <row r="213">
          <cell r="C213" t="str">
            <v>U5683E</v>
          </cell>
          <cell r="E213" t="str">
            <v>RDP 설치서비스 한 사이트에 1회 설치당 1대씩 구입(OS는 windows)</v>
          </cell>
          <cell r="F213">
            <v>919000</v>
          </cell>
        </row>
        <row r="214">
          <cell r="E214" t="str">
            <v xml:space="preserve"> </v>
          </cell>
        </row>
        <row r="215">
          <cell r="C215" t="str">
            <v>SIM 설치 서비스</v>
          </cell>
          <cell r="E215" t="str">
            <v xml:space="preserve"> </v>
          </cell>
        </row>
        <row r="216">
          <cell r="C216" t="str">
            <v>UA041E</v>
          </cell>
          <cell r="E216" t="str">
            <v>SIM + 5 agent 설치 서비스 SIM과 서버 5대 agent 설치</v>
          </cell>
          <cell r="F216">
            <v>1837000</v>
          </cell>
        </row>
        <row r="217">
          <cell r="C217" t="str">
            <v>UA040E</v>
          </cell>
          <cell r="E217" t="str">
            <v>5 agent 설치 서비스 서버 5대 agent 설치</v>
          </cell>
          <cell r="F217">
            <v>919000</v>
          </cell>
        </row>
        <row r="218">
          <cell r="E218" t="str">
            <v xml:space="preserve"> </v>
          </cell>
        </row>
        <row r="219">
          <cell r="C219" t="str">
            <v>Blade SAN switch 설치 서비스</v>
          </cell>
          <cell r="E219" t="str">
            <v xml:space="preserve"> </v>
          </cell>
        </row>
        <row r="220">
          <cell r="C220" t="str">
            <v>U5988E</v>
          </cell>
          <cell r="E220" t="str">
            <v>Rtr Swtch 8/16/24/32 port 설치 서비스 SAN Switch</v>
          </cell>
          <cell r="F220">
            <v>1413000</v>
          </cell>
        </row>
        <row r="221">
          <cell r="E221" t="str">
            <v xml:space="preserve"> </v>
          </cell>
        </row>
        <row r="222">
          <cell r="C222" t="str">
            <v>Blade Enclosure Care Pack</v>
          </cell>
          <cell r="E222" t="str">
            <v xml:space="preserve"> </v>
          </cell>
        </row>
        <row r="223">
          <cell r="C223" t="str">
            <v>HC032E</v>
          </cell>
          <cell r="E223" t="str">
            <v>3년 24x7 4시간 방문 인클로져,패치패널,
이더넷 인터커넥터,파워인클로져</v>
          </cell>
          <cell r="F223">
            <v>846000</v>
          </cell>
        </row>
        <row r="224">
          <cell r="C224" t="str">
            <v>HC033E</v>
          </cell>
          <cell r="E224" t="str">
            <v>3년 24x7 6시간 복구완료 인클로져,패치패널,
이더넷 인터커넥터,파워인클로져</v>
          </cell>
          <cell r="F224">
            <v>1615000</v>
          </cell>
        </row>
        <row r="225">
          <cell r="C225" t="str">
            <v>HC035E</v>
          </cell>
          <cell r="E225" t="str">
            <v>4년 근무시간내 4시간방문 인클로져,패치패널,
이더넷 인터커넥터,파워인클로져</v>
          </cell>
          <cell r="F225">
            <v>1141000</v>
          </cell>
        </row>
        <row r="226">
          <cell r="C226" t="str">
            <v>HC036E</v>
          </cell>
          <cell r="E226" t="str">
            <v>4년 24x7 4시간 방문 인클로져, 패치패널,
이더넷 인터커넥터, 파워인클로져</v>
          </cell>
          <cell r="F226">
            <v>1458000</v>
          </cell>
        </row>
        <row r="227">
          <cell r="C227" t="str">
            <v>HC037E</v>
          </cell>
          <cell r="E227" t="str">
            <v>4년 24x7 6시간 복구완료 인클로져, 패치패널,이더넷 인터커넥터,
파워인클로져</v>
          </cell>
          <cell r="F227">
            <v>2463000</v>
          </cell>
        </row>
        <row r="228">
          <cell r="C228" t="str">
            <v>HC039E</v>
          </cell>
          <cell r="E228" t="str">
            <v>5년 근무시간내 4시간방문 인클로져, 패치패널,이더넷 인터커넥터,
파워인클로져</v>
          </cell>
          <cell r="F228">
            <v>1656000</v>
          </cell>
        </row>
        <row r="229">
          <cell r="C229" t="str">
            <v>HC040E</v>
          </cell>
          <cell r="E229" t="str">
            <v>5년 24x7 4시간 방문 인클로져, 패치패널,이더넷 인터커넥터,
파워인클로져</v>
          </cell>
          <cell r="F229">
            <v>2043000</v>
          </cell>
        </row>
        <row r="230">
          <cell r="C230" t="str">
            <v>HC041E</v>
          </cell>
          <cell r="E230" t="str">
            <v>5년 24x7 6시간 복구완료 인클로져, 패치패널,이더넷 인터커넥터,
파워인클로져</v>
          </cell>
          <cell r="F230">
            <v>3273000</v>
          </cell>
        </row>
        <row r="231">
          <cell r="C231" t="str">
            <v>HC042PE</v>
          </cell>
          <cell r="E231" t="str">
            <v>(포스트워런티) 1년 익일방문 인클로져, 패치패널,이더넷 인터커넥터,
파워인클로져</v>
          </cell>
          <cell r="F231">
            <v>401000</v>
          </cell>
        </row>
        <row r="232">
          <cell r="C232" t="str">
            <v>HC043PE</v>
          </cell>
          <cell r="E232" t="str">
            <v>(포스트워런티) 1년 근무시간내 4시간방문 인클로져, 패치패널,이더넷 인터커넥터,
파워인클로져</v>
          </cell>
          <cell r="F232">
            <v>621000</v>
          </cell>
        </row>
        <row r="233">
          <cell r="C233" t="str">
            <v>HC044PE</v>
          </cell>
          <cell r="E233" t="str">
            <v>(포스트워런티) 1년 24x7 4시간 방문 인클로져, 패치패널,이더넷 인터커넥터,
파워인클로져</v>
          </cell>
          <cell r="F233">
            <v>710000</v>
          </cell>
        </row>
        <row r="234">
          <cell r="C234" t="str">
            <v>HC045PE</v>
          </cell>
          <cell r="E234" t="str">
            <v>(포스트워런티) 1년 24x7 6시간 복구완료 인클로져, 패치패널,이더넷 인터커넥터,
파워인클로져</v>
          </cell>
          <cell r="F234">
            <v>991000</v>
          </cell>
        </row>
        <row r="235">
          <cell r="E235" t="str">
            <v xml:space="preserve"> </v>
          </cell>
        </row>
        <row r="236">
          <cell r="C236" t="str">
            <v>ProLiant BL server Care Pack</v>
          </cell>
          <cell r="E236" t="str">
            <v xml:space="preserve"> </v>
          </cell>
        </row>
        <row r="237">
          <cell r="C237" t="str">
            <v>UD188E</v>
          </cell>
          <cell r="E237" t="str">
            <v>3년 24x7 4시간 방문 BL 20/25/30/35/40/45p : 기본보증 3년 익일방문 지원 
-&gt; HP에 고객등록시 3년 근무시간내 4시간 지원으로 업그레이드해줌)</v>
          </cell>
          <cell r="F237">
            <v>339000</v>
          </cell>
        </row>
        <row r="238">
          <cell r="C238" t="str">
            <v>UD189E</v>
          </cell>
          <cell r="E238" t="str">
            <v>3년 24x7 6시간 복구완료 BL 20/25/30/35/40/45p : 기본보증 3년 익일방문 지원 
-&gt; HP에 고객등록시 3년 근무시간내 4시간 지원으로 업그레이드해줌)</v>
          </cell>
          <cell r="F238">
            <v>646000</v>
          </cell>
        </row>
        <row r="239">
          <cell r="C239" t="str">
            <v>UD191E</v>
          </cell>
          <cell r="E239" t="str">
            <v>4년 근무시간내 4시간방문 BL 20/25/30/35/40/45p : 기본보증 3년 익일방문 지원 
-&gt; HP에 고객등록시 3년 근무시간내 4시간 지원으로 업그레이드해줌)</v>
          </cell>
          <cell r="F239">
            <v>457000</v>
          </cell>
        </row>
        <row r="240">
          <cell r="C240" t="str">
            <v>UD192E</v>
          </cell>
          <cell r="E240" t="str">
            <v>4년 24x7 4시간 방문 BL 20/25/30/35/40/45p : 기본보증 3년 익일방문 지원 
-&gt; HP에 고객등록시 3년 근무시간내 4시간 지원으로 업그레이드해줌)</v>
          </cell>
          <cell r="F240">
            <v>583000</v>
          </cell>
        </row>
        <row r="241">
          <cell r="C241" t="str">
            <v>UD193E</v>
          </cell>
          <cell r="E241" t="str">
            <v>4년 24x7 6시간 복구완료 BL 20/25/30/35/40/45p : 기본보증 3년 익일방문 지원 
-&gt; HP에 고객등록시 3년 근무시간내 4시간 지원으로 업그레이드해줌)</v>
          </cell>
          <cell r="F241">
            <v>985000</v>
          </cell>
        </row>
        <row r="242">
          <cell r="C242" t="str">
            <v>UD195E</v>
          </cell>
          <cell r="E242" t="str">
            <v>5년 근무시간내 4시간방문 BL 20/25/30/35/40/45p : 기본보증 3년 익일방문 지원 
-&gt; HP에 고객등록시 3년 근무시간내 4시간 지원으로 업그레이드해줌)</v>
          </cell>
          <cell r="F242">
            <v>662000</v>
          </cell>
        </row>
        <row r="243">
          <cell r="C243" t="str">
            <v>UD196E</v>
          </cell>
          <cell r="E243" t="str">
            <v>5년 24x7 4시간 방문 BL 20/25/30/35/40/45p : 기본보증 3년 익일방문 지원 
-&gt; HP에 고객등록시 3년 근무시간내 4시간 지원으로 업그레이드해줌)</v>
          </cell>
          <cell r="F243">
            <v>817000</v>
          </cell>
        </row>
        <row r="244">
          <cell r="C244" t="str">
            <v>UD197E</v>
          </cell>
          <cell r="E244" t="str">
            <v>5년 24x7 6시간 복구완료 BL 20/25/30/35/40/45p : 기본보증 3년 익일방문 지원 
-&gt; HP에 고객등록시 3년 근무시간내 4시간 지원으로 업그레이드해줌)</v>
          </cell>
          <cell r="F244">
            <v>1309000</v>
          </cell>
        </row>
        <row r="245">
          <cell r="C245" t="str">
            <v>UD198PE</v>
          </cell>
          <cell r="E245" t="str">
            <v>(포스트워런티) 1년 익일방문 BL 20/25/30/35/40/45p : 기본보증 3년 익일방문 지원 
-&gt; HP에 고객등록시 3년 근무시간내 4시간 지원으로 업그레이드해줌)</v>
          </cell>
          <cell r="F245">
            <v>161000</v>
          </cell>
        </row>
        <row r="246">
          <cell r="C246" t="str">
            <v>UD199PE</v>
          </cell>
          <cell r="E246" t="str">
            <v>(포스트워런티) 1년 근무시간내 4시간방문 BL 20/25/30/35/40/45p : 기본보증 3년 익일방문 지원 
-&gt; HP에 고객등록시 3년 근무시간내 4시간 지원으로 업그레이드해줌)</v>
          </cell>
          <cell r="F246">
            <v>249000</v>
          </cell>
        </row>
        <row r="247">
          <cell r="C247" t="str">
            <v>HC025PE</v>
          </cell>
          <cell r="E247" t="str">
            <v>(포스트워런티) 1년 24x7 4시간 방문 BL 20/25/30/35/40/45p : 기본보증 3년 익일방문 지원 
-&gt; HP에 고객등록시 3년 근무시간내 4시간 지원으로 업그레이드해줌)</v>
          </cell>
          <cell r="F247">
            <v>284000</v>
          </cell>
        </row>
        <row r="248">
          <cell r="C248" t="str">
            <v>HC026PE</v>
          </cell>
          <cell r="E248" t="str">
            <v>(포스트워런티) 1년 24x7 6시간 복구완료 BL 20/25/30/35/40/45p : 기본보증 3년 익일방문 지원 
-&gt; HP에 고객등록시 3년 근무시간내 4시간 지원으로 업그레이드해줌)</v>
          </cell>
          <cell r="F248">
            <v>396000</v>
          </cell>
        </row>
        <row r="249">
          <cell r="E249" t="str">
            <v xml:space="preserve"> </v>
          </cell>
        </row>
        <row r="250">
          <cell r="C250" t="str">
            <v>Blade SAN switch Care Pack</v>
          </cell>
          <cell r="E250" t="str">
            <v xml:space="preserve"> </v>
          </cell>
        </row>
        <row r="251">
          <cell r="C251" t="str">
            <v>UC007e</v>
          </cell>
          <cell r="E251" t="str">
            <v>3년 익일방문 SAN Switch</v>
          </cell>
          <cell r="F251">
            <v>1341000</v>
          </cell>
        </row>
        <row r="252">
          <cell r="C252" t="str">
            <v>UC008e</v>
          </cell>
          <cell r="E252" t="str">
            <v>3년 근무시간내 4시간 방문 SAN Switch</v>
          </cell>
          <cell r="F252">
            <v>2458000</v>
          </cell>
        </row>
        <row r="253">
          <cell r="C253" t="str">
            <v>UC009e</v>
          </cell>
          <cell r="E253" t="str">
            <v>3년 24x7 4시간 방문 SAN Switch</v>
          </cell>
          <cell r="F253">
            <v>2905000</v>
          </cell>
        </row>
        <row r="254">
          <cell r="C254" t="str">
            <v>UC023E</v>
          </cell>
          <cell r="E254" t="str">
            <v>3년 6시간내 복구완료 SAN Switch</v>
          </cell>
          <cell r="F254">
            <v>4326000</v>
          </cell>
        </row>
        <row r="255">
          <cell r="C255" t="str">
            <v>UC024E</v>
          </cell>
          <cell r="E255" t="str">
            <v>4년 6시간내 복구완료 SAN Switch</v>
          </cell>
          <cell r="F255">
            <v>5878000</v>
          </cell>
        </row>
        <row r="256">
          <cell r="C256" t="str">
            <v>UC010e</v>
          </cell>
          <cell r="E256" t="str">
            <v>4년 근무시간내 4시간 방문 SAN Switch</v>
          </cell>
          <cell r="F256">
            <v>3433000</v>
          </cell>
        </row>
        <row r="257">
          <cell r="C257" t="str">
            <v>UC011e</v>
          </cell>
          <cell r="E257" t="str">
            <v>4년 24x7 4시간 방문 SAN Switch</v>
          </cell>
          <cell r="F257">
            <v>4018000</v>
          </cell>
        </row>
        <row r="258">
          <cell r="C258" t="str">
            <v>UC012e</v>
          </cell>
          <cell r="E258" t="str">
            <v>5년 근무시간내 4시간 방문 SAN Switch</v>
          </cell>
          <cell r="F258">
            <v>4364000</v>
          </cell>
        </row>
        <row r="259">
          <cell r="C259" t="str">
            <v>UC013e</v>
          </cell>
          <cell r="E259" t="str">
            <v>5년 24x7 4시간 방문 SAN Switch</v>
          </cell>
          <cell r="F259">
            <v>5082000</v>
          </cell>
        </row>
        <row r="260">
          <cell r="C260" t="str">
            <v>UC997E</v>
          </cell>
          <cell r="E260" t="str">
            <v>5년 24x7 6시간내 복구완료 SAN Switch</v>
          </cell>
          <cell r="F260">
            <v>7363000</v>
          </cell>
        </row>
        <row r="261">
          <cell r="C261" t="str">
            <v>UC014PE</v>
          </cell>
          <cell r="E261" t="str">
            <v>(포스트워런티) 1년 익일방문 SAN Switch</v>
          </cell>
          <cell r="F261">
            <v>698000</v>
          </cell>
        </row>
        <row r="262">
          <cell r="C262" t="str">
            <v>UC015PE</v>
          </cell>
          <cell r="E262" t="str">
            <v>(포스트워런티) 1년 근무시간내 4시간 방문 SAN Switch</v>
          </cell>
          <cell r="F262">
            <v>1081000</v>
          </cell>
        </row>
        <row r="263">
          <cell r="C263" t="str">
            <v>UC016PE</v>
          </cell>
          <cell r="E263" t="str">
            <v>(포스트워런티) 1년 24x7 4시간 방문 SAN Switch</v>
          </cell>
          <cell r="F263">
            <v>1236000</v>
          </cell>
        </row>
        <row r="264">
          <cell r="C264" t="str">
            <v>UC998PE</v>
          </cell>
          <cell r="E264" t="str">
            <v>(포스트워런티) 1년 24x7 6시간내 복구완료 SAN Switch</v>
          </cell>
          <cell r="F264">
            <v>1724000</v>
          </cell>
        </row>
        <row r="265">
          <cell r="E265" t="str">
            <v xml:space="preserve"> </v>
          </cell>
        </row>
        <row r="266">
          <cell r="E266" t="str">
            <v xml:space="preserve"> </v>
          </cell>
        </row>
        <row r="267">
          <cell r="C267" t="str">
            <v>MSA 20/30 Care Pack</v>
          </cell>
          <cell r="E267" t="str">
            <v xml:space="preserve"> </v>
          </cell>
        </row>
        <row r="268">
          <cell r="C268" t="str">
            <v>U8128E</v>
          </cell>
          <cell r="E268" t="str">
            <v>3년 익일방문 MSA 20/30 (기본보증 3년 부품 지원)</v>
          </cell>
          <cell r="F268">
            <v>1082000</v>
          </cell>
        </row>
        <row r="269">
          <cell r="C269" t="str">
            <v>U8129E</v>
          </cell>
          <cell r="E269" t="str">
            <v>3년 근무시간내 4시간방문 MSA 20/30 (기본보증 3년 부품 지원)</v>
          </cell>
          <cell r="F269">
            <v>1807000</v>
          </cell>
        </row>
        <row r="270">
          <cell r="C270" t="str">
            <v>U8130E</v>
          </cell>
          <cell r="E270" t="str">
            <v>3년 24x7 4시간 방문 MSA 20/30 (기본보증 3년 부품 지원)</v>
          </cell>
          <cell r="F270">
            <v>2098000</v>
          </cell>
        </row>
        <row r="271">
          <cell r="C271" t="str">
            <v>U8131E</v>
          </cell>
          <cell r="E271" t="str">
            <v>3년 24x7 6시간 복구완료 MSA 20/30 (기본보증 3년 부품 지원)</v>
          </cell>
          <cell r="F271">
            <v>3021000</v>
          </cell>
        </row>
        <row r="272">
          <cell r="C272" t="str">
            <v>UC711E</v>
          </cell>
          <cell r="E272" t="str">
            <v>4년 근무시간내 4시간방문 MSA 20/30 (기본보증 3년 부품 지원)</v>
          </cell>
          <cell r="F272">
            <v>2438000</v>
          </cell>
        </row>
        <row r="273">
          <cell r="C273" t="str">
            <v>UC712E</v>
          </cell>
          <cell r="E273" t="str">
            <v>4년 24x7 4시간 방문 MSA 20/30 (기본보증 3년 부품 지원)</v>
          </cell>
          <cell r="F273">
            <v>2816000</v>
          </cell>
        </row>
        <row r="274">
          <cell r="C274" t="str">
            <v>UC710E</v>
          </cell>
          <cell r="E274" t="str">
            <v>5년 근무시간내 4시간방문 MSA 20/30 (기본보증 3년 부품 지원)</v>
          </cell>
          <cell r="F274">
            <v>3039000</v>
          </cell>
        </row>
        <row r="275">
          <cell r="C275" t="str">
            <v>UC709E</v>
          </cell>
          <cell r="E275" t="str">
            <v>5년 24x7 4시간 방문 MSA 20/30 (기본보증 3년 부품 지원)</v>
          </cell>
          <cell r="F275">
            <v>3504000</v>
          </cell>
        </row>
        <row r="276">
          <cell r="C276" t="str">
            <v>U8132E</v>
          </cell>
          <cell r="E276" t="str">
            <v>설치 서비스 MSA 20/30 (기본보증 3년 부품 지원)</v>
          </cell>
          <cell r="F276">
            <v>517000</v>
          </cell>
        </row>
        <row r="277">
          <cell r="C277" t="str">
            <v>UB903PE</v>
          </cell>
          <cell r="E277" t="str">
            <v>(포스트워런티) 1년 익일방문 MSA 20/30 (기본보증 3년 부품 지원)</v>
          </cell>
          <cell r="F277">
            <v>809000</v>
          </cell>
        </row>
        <row r="278">
          <cell r="C278" t="str">
            <v>UB904PE</v>
          </cell>
          <cell r="E278" t="str">
            <v>(포스트워런티) 1년 근무시간내 4시간방문 MSA 20/30 (기본보증 3년 부품 지원)</v>
          </cell>
          <cell r="F278">
            <v>1256000</v>
          </cell>
        </row>
        <row r="279">
          <cell r="C279" t="str">
            <v>UB905PE</v>
          </cell>
          <cell r="E279" t="str">
            <v>(포스트워런티) 1년 24x7 4시간 방문 MSA 20/30 (기본보증 3년 부품 지원)</v>
          </cell>
          <cell r="F279">
            <v>1434000</v>
          </cell>
        </row>
        <row r="280">
          <cell r="C280" t="str">
            <v>UB906PE</v>
          </cell>
          <cell r="E280" t="str">
            <v>(포스트워런티) 1년 24x7 6시간 복구완료 MSA 20/30 (기본보증 3년 부품 지원)</v>
          </cell>
          <cell r="F280">
            <v>2001000</v>
          </cell>
        </row>
        <row r="281">
          <cell r="E281" t="str">
            <v xml:space="preserve"> </v>
          </cell>
        </row>
        <row r="282">
          <cell r="C282" t="str">
            <v>MSA 500 Care Pack</v>
          </cell>
          <cell r="E282" t="str">
            <v xml:space="preserve"> </v>
          </cell>
        </row>
        <row r="283">
          <cell r="C283" t="str">
            <v>U6455E</v>
          </cell>
          <cell r="E283" t="str">
            <v>3년 근무시간내 4시간방문 MSA 500 (기본보증 3년 부품 지원)</v>
          </cell>
          <cell r="F283">
            <v>1561000</v>
          </cell>
        </row>
        <row r="284">
          <cell r="C284" t="str">
            <v>U6456E</v>
          </cell>
          <cell r="E284" t="str">
            <v>3년 24x7 4시간 방문 MSA 500 (기본보증 3년 부품 지원)</v>
          </cell>
          <cell r="F284">
            <v>2239000</v>
          </cell>
        </row>
        <row r="285">
          <cell r="C285" t="str">
            <v>U6457E</v>
          </cell>
          <cell r="E285" t="str">
            <v>3년 24x7 6시간 복구완료 MSA 500 (기본보증 3년 부품 지원)</v>
          </cell>
          <cell r="F285">
            <v>4237000</v>
          </cell>
        </row>
        <row r="286">
          <cell r="C286" t="str">
            <v>UC715E</v>
          </cell>
          <cell r="E286" t="str">
            <v>4년 근무시간내 4시간방문 MSA 500 (기본보증 3년 부품 지원)</v>
          </cell>
          <cell r="F286">
            <v>3005000</v>
          </cell>
        </row>
        <row r="287">
          <cell r="C287" t="str">
            <v>UC716E</v>
          </cell>
          <cell r="E287" t="str">
            <v>4년 24x7 4시간 방문 MSA 500 (기본보증 3년 부품 지원)</v>
          </cell>
          <cell r="F287">
            <v>3836000</v>
          </cell>
        </row>
        <row r="288">
          <cell r="C288" t="str">
            <v>UC714E</v>
          </cell>
          <cell r="E288" t="str">
            <v>5년 근무시간내 4시간방문 MSA 500 (기본보증 3년 부품 지원)</v>
          </cell>
          <cell r="F288">
            <v>4537000</v>
          </cell>
        </row>
        <row r="289">
          <cell r="C289" t="str">
            <v>UC713E</v>
          </cell>
          <cell r="E289" t="str">
            <v>5년 24x7 4시간 방문 MSA 500 (기본보증 3년 부품 지원)</v>
          </cell>
          <cell r="F289">
            <v>5376000</v>
          </cell>
        </row>
        <row r="290">
          <cell r="C290" t="str">
            <v>U6458E</v>
          </cell>
          <cell r="E290" t="str">
            <v>설치 서비스 MSA 500 (기본보증 3년 부품 지원)</v>
          </cell>
          <cell r="F290">
            <v>517000</v>
          </cell>
        </row>
        <row r="291">
          <cell r="C291" t="str">
            <v>UB907PE</v>
          </cell>
          <cell r="E291" t="str">
            <v>(포스트워런티) 1년 익일방문 MSA 500 (기본보증 3년 부품 지원)</v>
          </cell>
          <cell r="F291">
            <v>1013000</v>
          </cell>
        </row>
        <row r="292">
          <cell r="C292" t="str">
            <v>UB908PE</v>
          </cell>
          <cell r="E292" t="str">
            <v>(포스트워런티) 1년 근무시간내 4시간방문 MSA 500 (기본보증 3년 부품 지원)</v>
          </cell>
          <cell r="F292">
            <v>1570000</v>
          </cell>
        </row>
        <row r="293">
          <cell r="C293" t="str">
            <v>UB909PE</v>
          </cell>
          <cell r="E293" t="str">
            <v>(포스트워런티) 1년 24x7 4시간 방문 MSA 500 (기본보증 3년 부품 지원)</v>
          </cell>
          <cell r="F293">
            <v>1792000</v>
          </cell>
        </row>
        <row r="294">
          <cell r="C294" t="str">
            <v>UB910PE</v>
          </cell>
          <cell r="E294" t="str">
            <v>(포스트워런티) 1년 24x7 6시간 복구완료 MSA 500 (기본보증 3년 부품 지원)</v>
          </cell>
          <cell r="F294">
            <v>2502000</v>
          </cell>
        </row>
        <row r="295">
          <cell r="E295" t="str">
            <v xml:space="preserve"> </v>
          </cell>
        </row>
        <row r="296">
          <cell r="E296" t="str">
            <v xml:space="preserve"> </v>
          </cell>
        </row>
        <row r="297">
          <cell r="C297" t="str">
            <v>RedHat Enterprise Linux Care Pack</v>
          </cell>
          <cell r="E297" t="str">
            <v xml:space="preserve"> </v>
          </cell>
        </row>
        <row r="298">
          <cell r="C298" t="str">
            <v>UA272E</v>
          </cell>
          <cell r="E298" t="str">
            <v>1년 근무시간내 전화 지원 서비스 RHEL ES - 1년</v>
          </cell>
          <cell r="F298">
            <v>517000</v>
          </cell>
        </row>
        <row r="299">
          <cell r="C299" t="str">
            <v>UA273E</v>
          </cell>
          <cell r="E299" t="str">
            <v>3년 근무시간내 전화 지원 서비스 RHEL ES - 3년</v>
          </cell>
          <cell r="F299">
            <v>1395000</v>
          </cell>
        </row>
        <row r="300">
          <cell r="C300" t="str">
            <v>UA274E</v>
          </cell>
          <cell r="E300" t="str">
            <v>1년 24x7 내 전화 지원 서비스 RHEL ES - 1년</v>
          </cell>
          <cell r="F300">
            <v>1129000</v>
          </cell>
        </row>
        <row r="301">
          <cell r="C301" t="str">
            <v>UA276E</v>
          </cell>
          <cell r="E301" t="str">
            <v>3년 24x7 내 전화 지원 서비스 RHEL ES - 3년</v>
          </cell>
          <cell r="F301">
            <v>3047000</v>
          </cell>
        </row>
        <row r="302">
          <cell r="C302" t="str">
            <v>UA277E</v>
          </cell>
          <cell r="E302" t="str">
            <v>1년 근무시간내 전화 지원 서비스 RHEL AS - 1년</v>
          </cell>
          <cell r="F302">
            <v>919000</v>
          </cell>
        </row>
        <row r="303">
          <cell r="C303" t="str">
            <v>UA278E</v>
          </cell>
          <cell r="E303" t="str">
            <v>3년 근무시간내 전화 지원 서비스 RHEL AS - 3년</v>
          </cell>
          <cell r="F303">
            <v>2456000</v>
          </cell>
        </row>
        <row r="304">
          <cell r="C304" t="str">
            <v>UA279E</v>
          </cell>
          <cell r="E304" t="str">
            <v>1년 24x7 내 전화 지원 서비스 RHEL AS - 1년</v>
          </cell>
          <cell r="F304">
            <v>2067000</v>
          </cell>
        </row>
        <row r="305">
          <cell r="C305" t="str">
            <v>UA286E</v>
          </cell>
          <cell r="E305" t="str">
            <v>3년 24x7 내 전화 지원 서비스 RHEL AS - 3년</v>
          </cell>
          <cell r="F305">
            <v>5556000</v>
          </cell>
        </row>
        <row r="306">
          <cell r="C306" t="str">
            <v>U8141E</v>
          </cell>
          <cell r="E306" t="str">
            <v>Linux 설치 서비스 및 스타트업 RHEL</v>
          </cell>
          <cell r="F306">
            <v>1595000</v>
          </cell>
        </row>
        <row r="308">
          <cell r="C308" t="str">
            <v>PURPLE Care Packs**</v>
          </cell>
          <cell r="E308" t="str">
            <v>Service Level</v>
          </cell>
          <cell r="F308" t="str">
            <v xml:space="preserve">Prices changes </v>
          </cell>
        </row>
        <row r="310">
          <cell r="C310" t="str">
            <v>U5971E</v>
          </cell>
          <cell r="E310" t="str">
            <v>HP 3y Nbd StorWrks Swtc 8 port HW Supp</v>
          </cell>
          <cell r="F310">
            <v>402000</v>
          </cell>
        </row>
        <row r="311">
          <cell r="C311" t="str">
            <v>U2088E</v>
          </cell>
          <cell r="E311" t="str">
            <v>HP 3y 4h 13x5 Brocade/Entry Swtc HWSupp</v>
          </cell>
          <cell r="F311">
            <v>737000</v>
          </cell>
        </row>
        <row r="312">
          <cell r="C312" t="str">
            <v>U2089E</v>
          </cell>
          <cell r="E312" t="str">
            <v>HP 3y 4h 24x7 Brocade/EntrySwtc HWSupp</v>
          </cell>
          <cell r="F312">
            <v>871000</v>
          </cell>
        </row>
        <row r="313">
          <cell r="C313" t="str">
            <v>U9402E</v>
          </cell>
          <cell r="E313" t="str">
            <v>HP 4y 4h 13x5 Brocade/EntrySwtc HWSupp</v>
          </cell>
          <cell r="F313">
            <v>1029000</v>
          </cell>
        </row>
        <row r="314">
          <cell r="C314" t="str">
            <v>U9403E</v>
          </cell>
          <cell r="E314" t="str">
            <v>HP 4y 4h 24x7 Brocade/EntrySwtc HWSupp</v>
          </cell>
          <cell r="F314">
            <v>1205000</v>
          </cell>
        </row>
        <row r="315">
          <cell r="C315" t="str">
            <v>U9404E</v>
          </cell>
          <cell r="E315" t="str">
            <v>HP 5y 4h 13x5 Brocade/EntrySwtc HWSupp</v>
          </cell>
          <cell r="F315">
            <v>1309000</v>
          </cell>
        </row>
        <row r="316">
          <cell r="C316" t="str">
            <v>U9405E</v>
          </cell>
          <cell r="E316" t="str">
            <v>HP 5y 4h 24x7 Brocade/EntrySwtc HWSupp</v>
          </cell>
          <cell r="F316">
            <v>1524000</v>
          </cell>
        </row>
        <row r="317">
          <cell r="C317" t="str">
            <v>U5988E</v>
          </cell>
          <cell r="E317" t="str">
            <v>HP Install Rtr Swtch 8/16/24/32 port SVC</v>
          </cell>
          <cell r="F317">
            <v>1413000</v>
          </cell>
        </row>
        <row r="319">
          <cell r="C319" t="str">
            <v>UA255E</v>
          </cell>
          <cell r="E319" t="str">
            <v>HP 1y SupportPlus Stor Swtc 8 port SVC</v>
          </cell>
          <cell r="F319">
            <v>1275000</v>
          </cell>
        </row>
        <row r="320">
          <cell r="C320" t="str">
            <v>UA257E</v>
          </cell>
          <cell r="E320" t="str">
            <v>HP 1y SupportPlus24 Stor Swtc 8pt SVC</v>
          </cell>
          <cell r="F320">
            <v>1571000</v>
          </cell>
        </row>
        <row r="321">
          <cell r="C321" t="str">
            <v>UA254E</v>
          </cell>
          <cell r="E321" t="str">
            <v>HP 3y SupportPlus Stor Swtc 8pt SVC</v>
          </cell>
          <cell r="F321">
            <v>4363000</v>
          </cell>
        </row>
        <row r="322">
          <cell r="C322" t="str">
            <v>UA256E</v>
          </cell>
          <cell r="E322" t="str">
            <v>HP 3y SupportPlus24 Stor Swtc 8 port SVC</v>
          </cell>
          <cell r="F322">
            <v>5220000</v>
          </cell>
        </row>
        <row r="323">
          <cell r="C323" t="str">
            <v>U5988E</v>
          </cell>
          <cell r="E323" t="str">
            <v>HP Install Rtr Swtch 8/16/24/32 port SVC</v>
          </cell>
          <cell r="F323">
            <v>1413000</v>
          </cell>
        </row>
        <row r="326">
          <cell r="C326" t="str">
            <v>UC007E</v>
          </cell>
          <cell r="E326" t="str">
            <v>HP 3y Nbd SAN Blade Switch HW Supp</v>
          </cell>
          <cell r="F326">
            <v>1341000</v>
          </cell>
        </row>
        <row r="327">
          <cell r="C327" t="str">
            <v>UC008E</v>
          </cell>
          <cell r="E327" t="str">
            <v>HP 3y 4h 13x5 SAN Blade Switch HW Supp</v>
          </cell>
          <cell r="F327">
            <v>2458000</v>
          </cell>
        </row>
        <row r="328">
          <cell r="C328" t="str">
            <v>UC009E</v>
          </cell>
          <cell r="E328" t="str">
            <v>HP 3y 4h 24x7 SAN Blade Switch HW Supp</v>
          </cell>
          <cell r="F328">
            <v>2905000</v>
          </cell>
        </row>
        <row r="329">
          <cell r="C329" t="str">
            <v>UC023E</v>
          </cell>
          <cell r="E329" t="str">
            <v>HP 3y 6h 24x7 CTR SAN BladeSwitch HWSupp</v>
          </cell>
          <cell r="F329">
            <v>4326000</v>
          </cell>
        </row>
        <row r="330">
          <cell r="C330" t="str">
            <v>UC010E</v>
          </cell>
          <cell r="E330" t="str">
            <v>HP 4y 4h 13x5 SAN Blade Switch HW Supp</v>
          </cell>
          <cell r="F330">
            <v>3433000</v>
          </cell>
        </row>
        <row r="331">
          <cell r="C331" t="str">
            <v>UC011E</v>
          </cell>
          <cell r="E331" t="str">
            <v>HP 4y 4h 24x7 SAN Blade Switch HW Supp</v>
          </cell>
          <cell r="F331">
            <v>4018000</v>
          </cell>
        </row>
        <row r="332">
          <cell r="C332" t="str">
            <v>UC024E</v>
          </cell>
          <cell r="E332" t="str">
            <v>HP 4y 6h 24x7 CTR SAN BladeSwitch HWSupp</v>
          </cell>
          <cell r="F332">
            <v>5878000</v>
          </cell>
        </row>
        <row r="333">
          <cell r="C333" t="str">
            <v>UC012E</v>
          </cell>
          <cell r="E333" t="str">
            <v>HP 5y 4h 13x5 SAN Blade Switch HW Supp</v>
          </cell>
          <cell r="F333">
            <v>4364000</v>
          </cell>
        </row>
        <row r="334">
          <cell r="C334" t="str">
            <v>UC013E</v>
          </cell>
          <cell r="E334" t="str">
            <v>HP 5y 4h 24x7 SAN Blade Switch HW Supp</v>
          </cell>
          <cell r="F334">
            <v>5082000</v>
          </cell>
        </row>
        <row r="335">
          <cell r="C335" t="str">
            <v>UC997E</v>
          </cell>
          <cell r="E335" t="str">
            <v>HP 5y 6h 24x7 CTR SAN BladeSwitch HWSupp</v>
          </cell>
          <cell r="F335">
            <v>7363000</v>
          </cell>
        </row>
        <row r="336">
          <cell r="C336" t="str">
            <v>U5988E</v>
          </cell>
          <cell r="E336" t="str">
            <v>HP Install Rtr Swtch 8/16/24/32 port SVC</v>
          </cell>
          <cell r="F336">
            <v>1413000</v>
          </cell>
        </row>
        <row r="338">
          <cell r="C338" t="str">
            <v>UC017E</v>
          </cell>
          <cell r="E338" t="str">
            <v>HP 1ySupportPlus BrocadeBldSwtch PP SVC</v>
          </cell>
          <cell r="F338">
            <v>1117000</v>
          </cell>
        </row>
        <row r="339">
          <cell r="C339" t="str">
            <v>UC018E</v>
          </cell>
          <cell r="E339" t="str">
            <v>HP 1ySupportPlus24 BrocdeBldSwtch PP SVC</v>
          </cell>
          <cell r="F339">
            <v>1410000</v>
          </cell>
        </row>
        <row r="340">
          <cell r="C340" t="str">
            <v>UC019E</v>
          </cell>
          <cell r="E340" t="str">
            <v>HP 3ySupportPlus BrocadeBldSwitch PP SVC</v>
          </cell>
          <cell r="F340">
            <v>4590000</v>
          </cell>
        </row>
        <row r="341">
          <cell r="C341" t="str">
            <v>UC020E</v>
          </cell>
          <cell r="E341" t="str">
            <v>HP 3ySupportPlus24 BrocdeBldSwtch PP SVC</v>
          </cell>
          <cell r="F341">
            <v>5444000</v>
          </cell>
        </row>
        <row r="346">
          <cell r="C346" t="str">
            <v>U5988E</v>
          </cell>
          <cell r="E346" t="str">
            <v>HP Install Rtr Swtch 8/16/24/32 port SVC</v>
          </cell>
          <cell r="F346">
            <v>1413000</v>
          </cell>
        </row>
        <row r="348">
          <cell r="C348" t="str">
            <v>U5972E</v>
          </cell>
          <cell r="E348" t="str">
            <v>HP 3y Nbd StorWrks Swtc 16 ports HW Supp</v>
          </cell>
          <cell r="F348">
            <v>537000</v>
          </cell>
        </row>
        <row r="349">
          <cell r="C349" t="str">
            <v>H4620E</v>
          </cell>
          <cell r="E349" t="str">
            <v>HP 3y 4h 13x5 Storage Switch 16 pts HWSu</v>
          </cell>
          <cell r="F349">
            <v>983000</v>
          </cell>
        </row>
        <row r="350">
          <cell r="C350" t="str">
            <v>H4621E</v>
          </cell>
          <cell r="E350" t="str">
            <v>HP 3y 4h 24x7 StorWrks Swtc 16pts HWSupp</v>
          </cell>
          <cell r="F350">
            <v>1162000</v>
          </cell>
        </row>
        <row r="351">
          <cell r="C351" t="str">
            <v>U9474E</v>
          </cell>
          <cell r="E351" t="str">
            <v>HP 4y 4h 13x5 StorWrks Swtc 16pts HWSupp</v>
          </cell>
          <cell r="F351">
            <v>1372000</v>
          </cell>
        </row>
        <row r="352">
          <cell r="C352" t="str">
            <v>U9475E</v>
          </cell>
          <cell r="E352" t="str">
            <v>HP 4y 4h 24x7 StorWrks Swtc 16pts HWSupp</v>
          </cell>
          <cell r="F352">
            <v>1607000</v>
          </cell>
        </row>
        <row r="353">
          <cell r="C353" t="str">
            <v>U9476E</v>
          </cell>
          <cell r="E353" t="str">
            <v>HP 5y 4h 13x5 StorWrks Swtc 16pts HWSupp</v>
          </cell>
          <cell r="F353">
            <v>1745000</v>
          </cell>
        </row>
        <row r="354">
          <cell r="C354" t="str">
            <v>U9477E</v>
          </cell>
          <cell r="E354" t="str">
            <v>HP 5y 4h 24x7 StorWrks Swtc 16pts HWSupp</v>
          </cell>
          <cell r="F354">
            <v>2032000</v>
          </cell>
        </row>
        <row r="355">
          <cell r="C355" t="str">
            <v>U5988E</v>
          </cell>
          <cell r="E355" t="str">
            <v>HP Install Rtr Swtch 8/16/24/32 port SVC</v>
          </cell>
          <cell r="F355">
            <v>1413000</v>
          </cell>
        </row>
        <row r="359">
          <cell r="C359" t="str">
            <v>UA251E</v>
          </cell>
          <cell r="E359" t="str">
            <v>HP 1y SupportPlus Stor Swtc 16pt Pk SVC</v>
          </cell>
          <cell r="F359">
            <v>1385000</v>
          </cell>
        </row>
        <row r="360">
          <cell r="C360" t="str">
            <v>UA253E</v>
          </cell>
          <cell r="E360" t="str">
            <v>HP 1y SupportPlus24 Stor Swtc 16pt SVC</v>
          </cell>
          <cell r="F360">
            <v>1681000</v>
          </cell>
        </row>
        <row r="361">
          <cell r="C361" t="str">
            <v>UA250E</v>
          </cell>
          <cell r="E361" t="str">
            <v>HP 3y SupportPlus Stor Swtc 16pt SVC</v>
          </cell>
          <cell r="F361">
            <v>4566000</v>
          </cell>
        </row>
        <row r="362">
          <cell r="C362" t="str">
            <v>UA252E</v>
          </cell>
          <cell r="E362" t="str">
            <v>HP 3y SupportPlus24 Stor Swtc 16 port SV</v>
          </cell>
          <cell r="F362">
            <v>5427000</v>
          </cell>
        </row>
        <row r="363">
          <cell r="C363" t="str">
            <v>U5988E</v>
          </cell>
          <cell r="E363" t="str">
            <v>HP Install Rtr Swtch 8/16/24/32 port SVC</v>
          </cell>
          <cell r="F363">
            <v>1413000</v>
          </cell>
        </row>
        <row r="364">
          <cell r="C364" t="str">
            <v>UA258E</v>
          </cell>
          <cell r="E364" t="str">
            <v xml:space="preserve">HP 3y Next Day HW B Series 32 Ports SVC </v>
          </cell>
          <cell r="F364">
            <v>3236000</v>
          </cell>
        </row>
        <row r="365">
          <cell r="C365" t="str">
            <v>UA259E</v>
          </cell>
          <cell r="E365" t="str">
            <v xml:space="preserve">HP 3y 4h 13x5 HW B Series 32 Ports SVC </v>
          </cell>
          <cell r="F365">
            <v>4741000</v>
          </cell>
        </row>
        <row r="366">
          <cell r="C366" t="str">
            <v>UA260E</v>
          </cell>
          <cell r="E366" t="str">
            <v xml:space="preserve">HP 3y 4h 24x7 HW B Series 32 Ports SVC </v>
          </cell>
          <cell r="F366">
            <v>6838000</v>
          </cell>
        </row>
        <row r="367">
          <cell r="C367" t="str">
            <v>U9306E</v>
          </cell>
          <cell r="E367" t="str">
            <v>HP 4y 4h13x5 StorWrksEdgeSwtc32pt HWSupp</v>
          </cell>
          <cell r="F367">
            <v>8064000</v>
          </cell>
        </row>
        <row r="368">
          <cell r="C368" t="str">
            <v>U9307E</v>
          </cell>
          <cell r="E368" t="str">
            <v>HP 4y 4h 24x7 StorWrks Swtc 32 pts HWSup</v>
          </cell>
          <cell r="F368">
            <v>9439000</v>
          </cell>
        </row>
        <row r="369">
          <cell r="C369" t="str">
            <v>U9308E</v>
          </cell>
          <cell r="E369" t="str">
            <v>HP 5y 4h 13x5 StorWrks Swtc 32 pts HWSup</v>
          </cell>
          <cell r="F369">
            <v>10253000</v>
          </cell>
        </row>
        <row r="370">
          <cell r="C370" t="str">
            <v>U9309E</v>
          </cell>
          <cell r="E370" t="str">
            <v>HP 5y 4h24x7 StorWrksEdgeSwtc32pt HWSupp</v>
          </cell>
          <cell r="F370">
            <v>11939000</v>
          </cell>
        </row>
        <row r="371">
          <cell r="C371" t="str">
            <v>U5988E</v>
          </cell>
          <cell r="E371" t="str">
            <v>HP Install Rtr Swtch 8/16/24/32 port SVC</v>
          </cell>
          <cell r="F371">
            <v>1413000</v>
          </cell>
        </row>
        <row r="373">
          <cell r="C373" t="str">
            <v>U5955E</v>
          </cell>
          <cell r="E373" t="str">
            <v>HP 1y SupportPlus Stor  Swtc 32pt PL SVC</v>
          </cell>
          <cell r="F373">
            <v>2786000</v>
          </cell>
        </row>
        <row r="374">
          <cell r="C374" t="str">
            <v>U5956E</v>
          </cell>
          <cell r="E374" t="str">
            <v>HP 1y SupportPlus24 Stor Swtc 32pt Pk SV</v>
          </cell>
          <cell r="F374">
            <v>3881000</v>
          </cell>
        </row>
        <row r="375">
          <cell r="C375" t="str">
            <v>U5957E</v>
          </cell>
          <cell r="E375" t="str">
            <v>HP 3y SupportPlus Stor Swtc 32pt Pk SVC</v>
          </cell>
          <cell r="F375">
            <v>10106000</v>
          </cell>
        </row>
        <row r="376">
          <cell r="C376" t="str">
            <v>U5958E</v>
          </cell>
          <cell r="E376" t="str">
            <v>HP 3y SupportPlus24 Stor Swtc 32pt Pk SV</v>
          </cell>
          <cell r="F376">
            <v>14289000</v>
          </cell>
        </row>
        <row r="377">
          <cell r="C377" t="str">
            <v>U5988E</v>
          </cell>
          <cell r="E377" t="str">
            <v>HP Install Rtr Swtch 8/16/24/32 port SVC</v>
          </cell>
          <cell r="F377">
            <v>1413000</v>
          </cell>
        </row>
        <row r="383">
          <cell r="C383" t="str">
            <v>H5545E</v>
          </cell>
          <cell r="E383" t="str">
            <v>HP 3y Nbd StorWrks Swtc 64 prt HWSupp</v>
          </cell>
          <cell r="F383">
            <v>10995000</v>
          </cell>
        </row>
        <row r="384">
          <cell r="C384" t="str">
            <v>H5546E</v>
          </cell>
          <cell r="E384" t="str">
            <v>HP 3y 4h 13x5 StorWrks Swtc 64 pts HWSup</v>
          </cell>
          <cell r="F384">
            <v>14898000</v>
          </cell>
        </row>
        <row r="385">
          <cell r="C385" t="str">
            <v>H5547E</v>
          </cell>
          <cell r="E385" t="str">
            <v>HP 3y 4h 24x7 StorWrks Swtc 64 pts HWSup</v>
          </cell>
          <cell r="F385">
            <v>19738000</v>
          </cell>
        </row>
        <row r="386">
          <cell r="C386" t="str">
            <v>H7724E</v>
          </cell>
          <cell r="E386" t="str">
            <v>HP 3y 6h24x7 CTR StorWrksSwtc64pt HWSupp</v>
          </cell>
          <cell r="F386">
            <v>40343000</v>
          </cell>
        </row>
        <row r="387">
          <cell r="C387" t="str">
            <v>U9482E</v>
          </cell>
          <cell r="E387" t="str">
            <v>HP 4y 4h 13x5 torWrks Swtc 64pts HWSupp</v>
          </cell>
          <cell r="F387">
            <v>23677000</v>
          </cell>
        </row>
        <row r="388">
          <cell r="C388" t="str">
            <v>U9483E</v>
          </cell>
          <cell r="E388" t="str">
            <v>HP 4y 4h 24x7 StorWrks Swtc 64pts HWSupp</v>
          </cell>
          <cell r="F388">
            <v>30800000</v>
          </cell>
        </row>
        <row r="389">
          <cell r="C389" t="str">
            <v>U9484E</v>
          </cell>
          <cell r="E389" t="str">
            <v>HP 5y 4h 13x5 StorWrks Swtc 64pts HWSupp</v>
          </cell>
          <cell r="F389">
            <v>30834000</v>
          </cell>
        </row>
        <row r="390">
          <cell r="C390" t="str">
            <v>U9485E</v>
          </cell>
          <cell r="E390" t="str">
            <v>HP 5y 4h 24x7 torWrks Swtc 64pts HWSupp</v>
          </cell>
          <cell r="F390">
            <v>39726000</v>
          </cell>
        </row>
        <row r="391">
          <cell r="C391" t="str">
            <v>U5990E</v>
          </cell>
          <cell r="E391" t="str">
            <v>HP Install Stor  Directors &amp;64 Switch SV</v>
          </cell>
          <cell r="F391">
            <v>1305000</v>
          </cell>
        </row>
        <row r="392">
          <cell r="C392" t="str">
            <v>U5963E</v>
          </cell>
          <cell r="E392" t="str">
            <v>HP 1y SupportPlus Stor Swtc 64pt Pk SVC</v>
          </cell>
          <cell r="F392">
            <v>9262000</v>
          </cell>
        </row>
        <row r="393">
          <cell r="C393" t="str">
            <v>U5964E</v>
          </cell>
          <cell r="E393" t="str">
            <v>HP 1y SupportPlus24 Stor Swtc 64pt Pk SV</v>
          </cell>
          <cell r="F393">
            <v>12464000</v>
          </cell>
        </row>
        <row r="394">
          <cell r="C394" t="str">
            <v>U5965E</v>
          </cell>
          <cell r="E394" t="str">
            <v>HP 3y SupportPlus Stor Swtc 64pt Pk SVC</v>
          </cell>
          <cell r="F394">
            <v>43098000</v>
          </cell>
        </row>
        <row r="395">
          <cell r="C395" t="str">
            <v>U5966E</v>
          </cell>
          <cell r="E395" t="str">
            <v>HP 3y SupportPlus24 Stor Swtc 64pt Pk SV</v>
          </cell>
          <cell r="F395">
            <v>53815000</v>
          </cell>
        </row>
        <row r="396">
          <cell r="C396" t="str">
            <v>U5990E</v>
          </cell>
          <cell r="E396" t="str">
            <v>HP Install Stor  Directors &amp;64 Switch SV</v>
          </cell>
          <cell r="F396">
            <v>1305000</v>
          </cell>
        </row>
        <row r="401">
          <cell r="C401" t="str">
            <v>U3413E</v>
          </cell>
          <cell r="E401" t="str">
            <v>HP 3y Nbd Stor B Ser Core Blades HWSupp</v>
          </cell>
          <cell r="F401">
            <v>3061000</v>
          </cell>
        </row>
        <row r="402">
          <cell r="C402" t="str">
            <v>U3414E</v>
          </cell>
          <cell r="E402" t="str">
            <v>HP 3y 4h 13x5 Stor B CoreBlades HWSupp</v>
          </cell>
          <cell r="F402">
            <v>4148000</v>
          </cell>
        </row>
        <row r="403">
          <cell r="C403" t="str">
            <v>U3415E</v>
          </cell>
          <cell r="E403" t="str">
            <v>HP 3y 4h 24x7 Stor BSerCoreBlades HWSupp</v>
          </cell>
          <cell r="F403">
            <v>5496000</v>
          </cell>
        </row>
        <row r="404">
          <cell r="C404" t="str">
            <v>U3416E</v>
          </cell>
          <cell r="E404" t="str">
            <v>HP 3y 6h24x7 CTR Stor BCoreBlades HWSupp</v>
          </cell>
          <cell r="F404">
            <v>9581000</v>
          </cell>
        </row>
        <row r="405">
          <cell r="C405" t="str">
            <v>U9490E</v>
          </cell>
          <cell r="E405" t="str">
            <v>HP 4y 4h 13x5 Stor B CoreBlades HWSupp</v>
          </cell>
          <cell r="F405">
            <v>6535000</v>
          </cell>
        </row>
        <row r="406">
          <cell r="C406" t="str">
            <v>U9491E</v>
          </cell>
          <cell r="E406" t="str">
            <v>HP 4y 4h 24x7 Stor B CoreBlades HWSupp</v>
          </cell>
          <cell r="F406">
            <v>8505000</v>
          </cell>
        </row>
        <row r="407">
          <cell r="C407" t="str">
            <v>U9492E</v>
          </cell>
          <cell r="E407" t="str">
            <v>HP 5y 4h 13x5 Stor B CoreBlades HWSupp</v>
          </cell>
          <cell r="F407">
            <v>8421000</v>
          </cell>
        </row>
        <row r="408">
          <cell r="C408" t="str">
            <v>U9493E</v>
          </cell>
          <cell r="E408" t="str">
            <v>HP 5y 4h 24x7 Stor B CoreBlades HWSupp</v>
          </cell>
          <cell r="F408">
            <v>10860000</v>
          </cell>
        </row>
        <row r="409">
          <cell r="C409" t="str">
            <v>U5989E</v>
          </cell>
          <cell r="E409" t="str">
            <v>HP Install CoreBlade RtrEdge 12 prts SVC</v>
          </cell>
          <cell r="F409">
            <v>457000</v>
          </cell>
        </row>
        <row r="412">
          <cell r="C412" t="str">
            <v>U5985E</v>
          </cell>
          <cell r="E412" t="str">
            <v>HP 3y Nbd StorWrksRtrs/Edg2/12 HWSupp</v>
          </cell>
          <cell r="F412">
            <v>1368000</v>
          </cell>
        </row>
        <row r="413">
          <cell r="C413" t="str">
            <v>U5986E</v>
          </cell>
          <cell r="E413" t="str">
            <v>HP 3y 4h13x5 StorWrksRtrs/Edg2/12 HWSupp</v>
          </cell>
          <cell r="F413">
            <v>2507000</v>
          </cell>
        </row>
        <row r="414">
          <cell r="C414" t="str">
            <v>U5987E</v>
          </cell>
          <cell r="E414" t="str">
            <v>HP 3y 4h 24x7 StorWrksRtrs/Edg2/12 HWSup</v>
          </cell>
          <cell r="F414">
            <v>2963000</v>
          </cell>
        </row>
        <row r="415">
          <cell r="C415" t="str">
            <v>U9418E</v>
          </cell>
          <cell r="E415" t="str">
            <v>HP 4y 4h 13x5 StorWrksRtrsEdg2/12 HWSupp</v>
          </cell>
          <cell r="F415">
            <v>3532000</v>
          </cell>
        </row>
        <row r="416">
          <cell r="C416" t="str">
            <v>U9419E</v>
          </cell>
          <cell r="E416" t="str">
            <v>HP 4y 4h 24x7 StorWrksRtrsEdg2/12 HWSupp</v>
          </cell>
          <cell r="F416">
            <v>4132000</v>
          </cell>
        </row>
        <row r="417">
          <cell r="C417" t="str">
            <v>U9420E</v>
          </cell>
          <cell r="E417" t="str">
            <v>HP 5y 4h 13x5 StorWrksRtrsEdg2/12 HWSupp</v>
          </cell>
          <cell r="F417">
            <v>4535000</v>
          </cell>
        </row>
        <row r="418">
          <cell r="C418" t="str">
            <v>U9421E</v>
          </cell>
          <cell r="E418" t="str">
            <v>HP 5y 4h 24x7 StorWrksRtrsEdg2/12 HWSupp</v>
          </cell>
          <cell r="F418">
            <v>5278000</v>
          </cell>
        </row>
        <row r="419">
          <cell r="C419" t="str">
            <v>U5989E</v>
          </cell>
          <cell r="E419" t="str">
            <v>HP Install CoreBlade RtrEdge 12 prts SVC</v>
          </cell>
          <cell r="F419">
            <v>457000</v>
          </cell>
        </row>
        <row r="422">
          <cell r="C422" t="str">
            <v>UC007E</v>
          </cell>
          <cell r="E422" t="str">
            <v>HP 3y Nbd SAN Blade Switch HW Supp</v>
          </cell>
          <cell r="F422">
            <v>1341000</v>
          </cell>
        </row>
        <row r="423">
          <cell r="C423" t="str">
            <v>UC008E</v>
          </cell>
          <cell r="E423" t="str">
            <v>HP 3y 4h 13x5 SAN Blade Switch HW Supp</v>
          </cell>
          <cell r="F423">
            <v>2458000</v>
          </cell>
        </row>
        <row r="424">
          <cell r="C424" t="str">
            <v>UC009E</v>
          </cell>
          <cell r="E424" t="str">
            <v>HP 3y 4h 24x7 SAN Blade Switch HW Supp</v>
          </cell>
          <cell r="F424">
            <v>2905000</v>
          </cell>
        </row>
        <row r="425">
          <cell r="C425" t="str">
            <v>UC023E</v>
          </cell>
          <cell r="E425" t="str">
            <v>HP 3y 6h 24x7 CTR SAN BladeSwitch HWSupp</v>
          </cell>
          <cell r="F425">
            <v>4326000</v>
          </cell>
        </row>
        <row r="426">
          <cell r="C426" t="str">
            <v>UC010E</v>
          </cell>
          <cell r="E426" t="str">
            <v>HP 4y 4h 13x5 SAN Blade Switch HW Supp</v>
          </cell>
          <cell r="F426">
            <v>3433000</v>
          </cell>
        </row>
        <row r="427">
          <cell r="C427" t="str">
            <v>UC011E</v>
          </cell>
          <cell r="E427" t="str">
            <v>HP 4y 4h 24x7 SAN Blade Switch HW Supp</v>
          </cell>
          <cell r="F427">
            <v>4018000</v>
          </cell>
        </row>
        <row r="428">
          <cell r="C428" t="str">
            <v>UC024E</v>
          </cell>
          <cell r="E428" t="str">
            <v>HP 4y 6h 24x7 CTR SAN BladeSwitch HWSupp</v>
          </cell>
          <cell r="F428">
            <v>5878000</v>
          </cell>
        </row>
        <row r="429">
          <cell r="C429" t="str">
            <v>UC012E</v>
          </cell>
          <cell r="E429" t="str">
            <v>HP 5y 4h 13x5 SAN Blade Switch HW Supp</v>
          </cell>
          <cell r="F429">
            <v>4364000</v>
          </cell>
        </row>
        <row r="430">
          <cell r="C430" t="str">
            <v>UC013E</v>
          </cell>
          <cell r="E430" t="str">
            <v>HP 5y 4h 24x7 SAN Blade Switch HW Supp</v>
          </cell>
          <cell r="F430">
            <v>5082000</v>
          </cell>
        </row>
        <row r="431">
          <cell r="C431" t="str">
            <v>UC997E</v>
          </cell>
          <cell r="E431" t="str">
            <v>HP 5y 6h 24x7 CTR SAN BladeSwitch HWSupp</v>
          </cell>
          <cell r="F431">
            <v>7363000</v>
          </cell>
        </row>
        <row r="432">
          <cell r="C432" t="str">
            <v>U5988E</v>
          </cell>
          <cell r="E432" t="str">
            <v>HP Install Rtr Swtch 8/16/24/32 port SVC</v>
          </cell>
          <cell r="F432">
            <v>1413000</v>
          </cell>
        </row>
        <row r="434">
          <cell r="C434" t="str">
            <v>U3486E</v>
          </cell>
          <cell r="E434" t="str">
            <v>HP 3y Nbd StorWrks Edge Swtc 16pt HWSupp</v>
          </cell>
          <cell r="F434">
            <v>2272000</v>
          </cell>
        </row>
        <row r="435">
          <cell r="C435" t="str">
            <v>U3487E</v>
          </cell>
          <cell r="E435" t="str">
            <v>HP 3y 4h13x5 StorWrksEdgeSwtc16pt HWSupp</v>
          </cell>
          <cell r="F435">
            <v>4165000</v>
          </cell>
        </row>
        <row r="436">
          <cell r="C436" t="str">
            <v>U3488E</v>
          </cell>
          <cell r="E436" t="str">
            <v>HP 3y 4h24x7 StorWrksEdgeSwtc16pt HWSupp</v>
          </cell>
          <cell r="F436">
            <v>4923000</v>
          </cell>
        </row>
        <row r="437">
          <cell r="C437" t="str">
            <v>U3489E</v>
          </cell>
          <cell r="E437" t="str">
            <v>HP 3y 6h24x7CTR StorWrksEdgSw16pt HWSupp</v>
          </cell>
          <cell r="F437">
            <v>7333000</v>
          </cell>
        </row>
        <row r="438">
          <cell r="C438" t="str">
            <v>U9498E</v>
          </cell>
          <cell r="E438" t="str">
            <v>HP 4y 4h13x5 StorWrksEdgeSwtc16pt HWSupp</v>
          </cell>
          <cell r="F438">
            <v>5785000</v>
          </cell>
        </row>
        <row r="439">
          <cell r="C439" t="str">
            <v>U9499E</v>
          </cell>
          <cell r="E439" t="str">
            <v>HP 4y 4h24x7 StorWrksEdgeSwtc16pt HWSupp</v>
          </cell>
          <cell r="F439">
            <v>6771000</v>
          </cell>
        </row>
        <row r="440">
          <cell r="C440" t="str">
            <v>U9500E</v>
          </cell>
          <cell r="E440" t="str">
            <v>HP 5y 4h13x5 StorWrksEdgeSwtc16pt HWSupp</v>
          </cell>
          <cell r="F440">
            <v>7355000</v>
          </cell>
        </row>
        <row r="441">
          <cell r="C441" t="str">
            <v>U9501E</v>
          </cell>
          <cell r="E441" t="str">
            <v>HP 5y 4h24x7 StorWrksEdgeSwtc16pt HWSupp</v>
          </cell>
          <cell r="F441">
            <v>8565000</v>
          </cell>
        </row>
        <row r="442">
          <cell r="C442" t="str">
            <v>U5988E</v>
          </cell>
          <cell r="E442" t="str">
            <v>HP Install Rtr Swtch 8/16/24/32 port SVC</v>
          </cell>
          <cell r="F442">
            <v>1413000</v>
          </cell>
        </row>
        <row r="444">
          <cell r="C444" t="str">
            <v>U3490E</v>
          </cell>
          <cell r="E444" t="str">
            <v>HP 3y Nbd StorWrks Swtc 2/32 HW Supp</v>
          </cell>
          <cell r="F444">
            <v>4750000</v>
          </cell>
        </row>
        <row r="445">
          <cell r="C445" t="str">
            <v>U3491E</v>
          </cell>
          <cell r="E445" t="str">
            <v>HP 3y 4h13x5 StorWrksEdgeSwtc32pt HWSupp</v>
          </cell>
          <cell r="F445">
            <v>8707000</v>
          </cell>
        </row>
        <row r="446">
          <cell r="C446" t="str">
            <v>U3492E</v>
          </cell>
          <cell r="E446" t="str">
            <v>HP 3y 4h24x7 StorWrksEdgeSwtc32pt HWSupp</v>
          </cell>
          <cell r="F446">
            <v>10291000</v>
          </cell>
        </row>
        <row r="447">
          <cell r="C447" t="str">
            <v>U3493E</v>
          </cell>
          <cell r="E447" t="str">
            <v>HP 3y 6h24x7CTR StorWrksEdgSw32pt HWSupp</v>
          </cell>
          <cell r="F447">
            <v>15329000</v>
          </cell>
        </row>
        <row r="448">
          <cell r="C448" t="str">
            <v>U9394E</v>
          </cell>
          <cell r="E448" t="str">
            <v>HP 4y 4h13x5 StorWrksEdgeSwtc32pt HWSupp</v>
          </cell>
          <cell r="F448">
            <v>12161000</v>
          </cell>
        </row>
        <row r="449">
          <cell r="C449" t="str">
            <v>U9395E</v>
          </cell>
          <cell r="E449" t="str">
            <v>HP 4y 4h24x7 StorWrksEdgeSwtc32pt HWSupp</v>
          </cell>
          <cell r="F449">
            <v>14233000</v>
          </cell>
        </row>
        <row r="450">
          <cell r="C450" t="str">
            <v>U9396E</v>
          </cell>
          <cell r="E450" t="str">
            <v>HP 5y 4h13x5 StorWrksEdgeSwtc32pt HWSupp</v>
          </cell>
          <cell r="F450">
            <v>15461000</v>
          </cell>
        </row>
        <row r="451">
          <cell r="C451" t="str">
            <v>U9397E</v>
          </cell>
          <cell r="E451" t="str">
            <v>HP 5y 4h24x7 StorWrksEdgeSwtc32pt HWSupp</v>
          </cell>
          <cell r="F451">
            <v>18003000</v>
          </cell>
        </row>
        <row r="452">
          <cell r="C452" t="str">
            <v>U5988E</v>
          </cell>
          <cell r="E452" t="str">
            <v>HP Install Rtr Swtch 8/16/24/32 port SVC</v>
          </cell>
          <cell r="F452">
            <v>1413000</v>
          </cell>
        </row>
        <row r="454">
          <cell r="C454" t="str">
            <v>U5973E</v>
          </cell>
          <cell r="E454" t="str">
            <v>HP 3y Nbd StorWrks Edge Swtc 24pt HWSupp</v>
          </cell>
          <cell r="F454">
            <v>1849000</v>
          </cell>
        </row>
        <row r="455">
          <cell r="C455" t="str">
            <v>U5974E</v>
          </cell>
          <cell r="E455" t="str">
            <v>HP 3y 4h13x5 StorWrksEdgeSwtc24pt HWSupp</v>
          </cell>
          <cell r="F455">
            <v>3392000</v>
          </cell>
        </row>
        <row r="456">
          <cell r="C456" t="str">
            <v>U5975E</v>
          </cell>
          <cell r="E456" t="str">
            <v>HP 3y 4h24x7 StorWrksEdgeSwtc24pt HWSupp</v>
          </cell>
          <cell r="F456">
            <v>4008000</v>
          </cell>
        </row>
        <row r="457">
          <cell r="C457" t="str">
            <v>U9410E</v>
          </cell>
          <cell r="E457" t="str">
            <v>HP 4y 4h13x5 StorWrksEdgeSwtc24pt HWSupp</v>
          </cell>
          <cell r="F457">
            <v>4736000</v>
          </cell>
        </row>
        <row r="458">
          <cell r="C458" t="str">
            <v>U9411E</v>
          </cell>
          <cell r="E458" t="str">
            <v>HP 4y 4h24x7 StorWrksEdgeSwtc24pt HWSupp</v>
          </cell>
          <cell r="F458">
            <v>5544000</v>
          </cell>
        </row>
        <row r="459">
          <cell r="C459" t="str">
            <v>U9412E</v>
          </cell>
          <cell r="E459" t="str">
            <v>HP 5y 4h13x5 StorWrksEdgeSwtc24pt HWSupp</v>
          </cell>
          <cell r="F459">
            <v>6022000</v>
          </cell>
        </row>
        <row r="460">
          <cell r="C460" t="str">
            <v>U9413E</v>
          </cell>
          <cell r="E460" t="str">
            <v>HP 5y 4h24x7 StorWrksEdgeSwtc24pt HWSupp</v>
          </cell>
          <cell r="F460">
            <v>7012000</v>
          </cell>
        </row>
        <row r="461">
          <cell r="C461" t="str">
            <v>U5988E</v>
          </cell>
          <cell r="E461" t="str">
            <v>HP Install Rtr Swtch 8/16/24/32 port SVC</v>
          </cell>
          <cell r="F461">
            <v>1413000</v>
          </cell>
        </row>
        <row r="463">
          <cell r="C463" t="str">
            <v>U5976E</v>
          </cell>
          <cell r="E463" t="str">
            <v>HP 3y Nbd StorWrks MSerDir 64p HWSupp</v>
          </cell>
          <cell r="F463">
            <v>18258000</v>
          </cell>
        </row>
        <row r="464">
          <cell r="C464" t="str">
            <v>U5977E</v>
          </cell>
          <cell r="E464" t="str">
            <v>HP 3y 4h13x5 StorWrks MSerDir 64p HWSupp</v>
          </cell>
          <cell r="F464">
            <v>24740000</v>
          </cell>
        </row>
        <row r="465">
          <cell r="C465" t="str">
            <v>U5978E</v>
          </cell>
          <cell r="E465" t="str">
            <v>HP 3y 4h 24x7 StorWrks MSerDir 64p HWSup</v>
          </cell>
          <cell r="F465">
            <v>32775000</v>
          </cell>
        </row>
        <row r="466">
          <cell r="C466" t="str">
            <v>U9318E</v>
          </cell>
          <cell r="E466" t="str">
            <v>HP 4y 4h 13x5 StorWrks MSerDir 64p HWSup</v>
          </cell>
          <cell r="F466">
            <v>35482000</v>
          </cell>
        </row>
        <row r="467">
          <cell r="C467" t="str">
            <v>U9319E</v>
          </cell>
          <cell r="E467" t="str">
            <v>HP 4y 4h 24x7 StorWrks MSerDir 64p HWSup</v>
          </cell>
          <cell r="F467">
            <v>46184000</v>
          </cell>
        </row>
        <row r="468">
          <cell r="C468" t="str">
            <v>U9320E</v>
          </cell>
          <cell r="E468" t="str">
            <v>HP 5y 4h 13x5 StorWrks MSerDir 64p HWSup</v>
          </cell>
          <cell r="F468">
            <v>45727000</v>
          </cell>
        </row>
        <row r="469">
          <cell r="C469" t="str">
            <v>U9321E</v>
          </cell>
          <cell r="E469" t="str">
            <v>HP 5y 4h 24x7 StorWrks MSerDir 64p HWSup</v>
          </cell>
          <cell r="F469">
            <v>58970000</v>
          </cell>
        </row>
        <row r="470">
          <cell r="C470" t="str">
            <v>U5990E</v>
          </cell>
          <cell r="E470" t="str">
            <v>HP Install Stor  Directors &amp;64 Switch SV</v>
          </cell>
          <cell r="F470">
            <v>1305000</v>
          </cell>
        </row>
        <row r="472">
          <cell r="C472" t="str">
            <v>U5979E</v>
          </cell>
          <cell r="E472" t="str">
            <v>HP 3y Nbd StorWrks MSerDir upg HWSupp</v>
          </cell>
          <cell r="F472">
            <v>951000</v>
          </cell>
        </row>
        <row r="473">
          <cell r="C473" t="str">
            <v>U5980E</v>
          </cell>
          <cell r="E473" t="str">
            <v>HP 3y 4h13x5 StorWrks MSerDir upg HWSupp</v>
          </cell>
          <cell r="F473">
            <v>1289000</v>
          </cell>
        </row>
        <row r="474">
          <cell r="C474" t="str">
            <v>U5981E</v>
          </cell>
          <cell r="E474" t="str">
            <v>HP 3y 4h 24x7 StorWrks MSerDir upg HWSup</v>
          </cell>
          <cell r="F474">
            <v>1707000</v>
          </cell>
        </row>
        <row r="475">
          <cell r="C475" t="str">
            <v>U9322E</v>
          </cell>
          <cell r="E475" t="str">
            <v>HP 4y 4h 13x5 StorWrks MSerDir upg HWSup</v>
          </cell>
          <cell r="F475">
            <v>1827000</v>
          </cell>
        </row>
        <row r="476">
          <cell r="C476" t="str">
            <v>U9323E</v>
          </cell>
          <cell r="E476" t="str">
            <v>HP 4y 4h 24x7 StorWrks MSerDir upg HWSup</v>
          </cell>
          <cell r="F476">
            <v>2378000</v>
          </cell>
        </row>
        <row r="477">
          <cell r="C477" t="str">
            <v>U9324E</v>
          </cell>
          <cell r="E477" t="str">
            <v>HP 5y 4h 13x5 StorWrks MSerDir upg HWSup</v>
          </cell>
          <cell r="F477">
            <v>2354000</v>
          </cell>
        </row>
        <row r="478">
          <cell r="C478" t="str">
            <v>U9325E</v>
          </cell>
          <cell r="E478" t="str">
            <v>HP 5y 4h 24x7 StorWrks MSerDir upg HWSup</v>
          </cell>
          <cell r="F478">
            <v>3036000</v>
          </cell>
        </row>
        <row r="479">
          <cell r="C479" t="str">
            <v>U5989E</v>
          </cell>
          <cell r="E479" t="str">
            <v>HP Install CoreBlade RtrEdge 12 prts SVC</v>
          </cell>
          <cell r="F479">
            <v>457000</v>
          </cell>
        </row>
        <row r="482">
          <cell r="C482" t="str">
            <v>U9272E</v>
          </cell>
          <cell r="E482" t="str">
            <v>HP 3y SupportPlus HAFM Server SVC</v>
          </cell>
          <cell r="F482">
            <v>6004000</v>
          </cell>
        </row>
        <row r="483">
          <cell r="C483" t="str">
            <v>U9273E</v>
          </cell>
          <cell r="E483" t="str">
            <v>HP 1y SupportPlus HAFM Server SVC</v>
          </cell>
          <cell r="F483">
            <v>1722000</v>
          </cell>
        </row>
        <row r="484">
          <cell r="C484" t="str">
            <v>U9274E</v>
          </cell>
          <cell r="E484" t="str">
            <v>HP 3y SupportPlus24 HAFM Server SVC</v>
          </cell>
          <cell r="F484">
            <v>7816000</v>
          </cell>
        </row>
        <row r="485">
          <cell r="C485" t="str">
            <v>U9275E</v>
          </cell>
          <cell r="E485" t="str">
            <v>HP 1y SupportPlus24 HAFM Server SVC</v>
          </cell>
          <cell r="F485">
            <v>2346000</v>
          </cell>
        </row>
        <row r="486">
          <cell r="C486" t="str">
            <v>U9502E</v>
          </cell>
          <cell r="E486" t="str">
            <v>HP 4y 4h 13x5 HA Fabric Mgr Server HW Su</v>
          </cell>
          <cell r="F486">
            <v>8268000</v>
          </cell>
        </row>
        <row r="487">
          <cell r="C487" t="str">
            <v>U9503E</v>
          </cell>
          <cell r="E487" t="str">
            <v>HP 4y 4h 24x7 HA Fabric Mgr Server HW Su</v>
          </cell>
          <cell r="F487">
            <v>9675000</v>
          </cell>
        </row>
        <row r="488">
          <cell r="C488" t="str">
            <v>U9524E</v>
          </cell>
          <cell r="E488" t="str">
            <v>HP 5y 4h 13x5 HA Fabric Mgr Server HW Su</v>
          </cell>
          <cell r="F488">
            <v>10616000</v>
          </cell>
        </row>
        <row r="489">
          <cell r="C489" t="str">
            <v>U9525E</v>
          </cell>
          <cell r="E489" t="str">
            <v>HP 5y 4h 24x7 HA Fabric Mgr Server HW Su</v>
          </cell>
          <cell r="F489">
            <v>12355000</v>
          </cell>
        </row>
        <row r="490">
          <cell r="C490" t="str">
            <v>U5988E</v>
          </cell>
          <cell r="E490" t="str">
            <v>HP Install Rtr Swtch 8/16/24/32 port SVC</v>
          </cell>
          <cell r="F490">
            <v>1413000</v>
          </cell>
        </row>
        <row r="492">
          <cell r="C492" t="str">
            <v>U5988E</v>
          </cell>
          <cell r="E492" t="str">
            <v>HP Install Rtr Swtch 8/16/24/32 port SVC</v>
          </cell>
          <cell r="F492">
            <v>1413000</v>
          </cell>
        </row>
        <row r="493">
          <cell r="C493" t="str">
            <v>UB123E</v>
          </cell>
          <cell r="E493" t="str">
            <v>HP 1y Support Plus HAFM Appliance SVC</v>
          </cell>
          <cell r="F493">
            <v>1366000</v>
          </cell>
        </row>
        <row r="494">
          <cell r="C494" t="str">
            <v>UB124E</v>
          </cell>
          <cell r="E494" t="str">
            <v>HP 1y Support Plus 24 HAFM Appliance SVC</v>
          </cell>
          <cell r="F494">
            <v>2190000</v>
          </cell>
        </row>
        <row r="495">
          <cell r="C495" t="str">
            <v>UB125E</v>
          </cell>
          <cell r="E495" t="str">
            <v>HP 3y Support Plus HAFM Appliance SVC</v>
          </cell>
          <cell r="F495">
            <v>9346000</v>
          </cell>
        </row>
        <row r="496">
          <cell r="C496" t="str">
            <v>UB126E</v>
          </cell>
          <cell r="E496" t="str">
            <v>HP 3y Support Plus 24 HAFM Appliance SVC</v>
          </cell>
          <cell r="F496">
            <v>11740000</v>
          </cell>
        </row>
        <row r="497">
          <cell r="C497" t="str">
            <v>U5988E</v>
          </cell>
          <cell r="E497" t="str">
            <v>HP Install Rtr Swtch 8/16/24/32 port SVC</v>
          </cell>
          <cell r="F497">
            <v>1413000</v>
          </cell>
        </row>
        <row r="498">
          <cell r="C498" t="str">
            <v>UB131E</v>
          </cell>
          <cell r="E498" t="str">
            <v>HP 1y Support Plus Appliancew/o HAFM SVC</v>
          </cell>
          <cell r="F498">
            <v>434000</v>
          </cell>
        </row>
        <row r="499">
          <cell r="C499" t="str">
            <v>UB132E</v>
          </cell>
          <cell r="E499" t="str">
            <v>HP 1y Support Plus 24 Appli w/o HAFM SVC</v>
          </cell>
          <cell r="F499">
            <v>607000</v>
          </cell>
        </row>
        <row r="500">
          <cell r="C500" t="str">
            <v>UB133E</v>
          </cell>
          <cell r="E500" t="str">
            <v>HP 3y Support Plus Appliancew/o HAFM SVC</v>
          </cell>
          <cell r="F500">
            <v>2258000</v>
          </cell>
        </row>
        <row r="501">
          <cell r="C501" t="str">
            <v>UB134E</v>
          </cell>
          <cell r="E501" t="str">
            <v>HP 3y Support Plus 24 Appli w/o HAFM SVC</v>
          </cell>
          <cell r="F501">
            <v>2759000</v>
          </cell>
        </row>
        <row r="503">
          <cell r="C503" t="str">
            <v>U9276E</v>
          </cell>
          <cell r="E503" t="str">
            <v>HP 3y Nbd StorWrks MDS 9120 HW Support</v>
          </cell>
          <cell r="F503">
            <v>2359000</v>
          </cell>
        </row>
        <row r="504">
          <cell r="C504" t="str">
            <v>U9277E</v>
          </cell>
          <cell r="E504" t="str">
            <v>HP 3y 4h 13x5 StorWrks MDS9120 HWSupp</v>
          </cell>
          <cell r="F504">
            <v>4326000</v>
          </cell>
        </row>
        <row r="505">
          <cell r="C505" t="str">
            <v>U9278E</v>
          </cell>
          <cell r="E505" t="str">
            <v>HP 3y 4h 24x7 StorWrks MDS9120 HWSupp</v>
          </cell>
          <cell r="F505">
            <v>5112000</v>
          </cell>
        </row>
        <row r="506">
          <cell r="C506" t="str">
            <v>U5988E</v>
          </cell>
          <cell r="E506" t="str">
            <v>HP Install Rtr Swtch 8/16/24/32 port SVC</v>
          </cell>
          <cell r="F506">
            <v>1413000</v>
          </cell>
        </row>
        <row r="508">
          <cell r="C508" t="str">
            <v>U9279E</v>
          </cell>
          <cell r="E508" t="str">
            <v>HP 3y Nbd StorWrks MDS 9140 HW Support</v>
          </cell>
          <cell r="F508">
            <v>2949000</v>
          </cell>
        </row>
        <row r="509">
          <cell r="C509" t="str">
            <v>U9280E</v>
          </cell>
          <cell r="E509" t="str">
            <v>HP 3y 4h 13x5 StorWrks MDS9140 HWSupp</v>
          </cell>
          <cell r="F509">
            <v>5406000</v>
          </cell>
        </row>
        <row r="510">
          <cell r="C510" t="str">
            <v>U9281E</v>
          </cell>
          <cell r="E510" t="str">
            <v>HP 3y 4h 24x7 StorWrks MDS9140 HWSupp</v>
          </cell>
          <cell r="F510">
            <v>6390000</v>
          </cell>
        </row>
        <row r="511">
          <cell r="C511" t="str">
            <v>U5988E</v>
          </cell>
          <cell r="E511" t="str">
            <v>HP Install Rtr Swtch 8/16/24/32 port SVC</v>
          </cell>
          <cell r="F511">
            <v>1413000</v>
          </cell>
        </row>
        <row r="513">
          <cell r="C513" t="str">
            <v>U9918E</v>
          </cell>
          <cell r="E513" t="str">
            <v>HP 3y Nbd StorWrks PortAnlyz Adpt HWSupp</v>
          </cell>
          <cell r="F513">
            <v>426000</v>
          </cell>
        </row>
        <row r="514">
          <cell r="C514" t="str">
            <v>U9919E</v>
          </cell>
          <cell r="E514" t="str">
            <v>HP 3y 4h13x5 StorWrks PtAnlyzAdpt HWSupp</v>
          </cell>
          <cell r="F514">
            <v>782000</v>
          </cell>
        </row>
        <row r="515">
          <cell r="C515" t="str">
            <v>U9920E</v>
          </cell>
          <cell r="E515" t="str">
            <v>HP 3y 4h 24x7 StorWrks PtAnlyzAdpt HWSup</v>
          </cell>
          <cell r="F515">
            <v>925000</v>
          </cell>
        </row>
        <row r="521">
          <cell r="C521" t="str">
            <v>U5982E</v>
          </cell>
          <cell r="E521" t="str">
            <v>HP CP 3Y NxtDay HW HBAs</v>
          </cell>
          <cell r="F521">
            <v>489000</v>
          </cell>
        </row>
        <row r="522">
          <cell r="C522" t="str">
            <v>U5983E</v>
          </cell>
          <cell r="E522" t="str">
            <v>HP CP 3Y 4H 13x5 HW HBAs</v>
          </cell>
          <cell r="F522">
            <v>818000</v>
          </cell>
        </row>
        <row r="523">
          <cell r="C523" t="str">
            <v>U5984E</v>
          </cell>
          <cell r="E523" t="str">
            <v>HP CP 3Y 4H 24x7 HW HBAs</v>
          </cell>
          <cell r="F523">
            <v>948000</v>
          </cell>
        </row>
        <row r="524">
          <cell r="C524" t="str">
            <v>U9414E</v>
          </cell>
          <cell r="E524" t="str">
            <v>HP CP 4Y 4H 13x5 HBAs</v>
          </cell>
          <cell r="F524">
            <v>1106000</v>
          </cell>
        </row>
        <row r="525">
          <cell r="C525" t="str">
            <v>U9415E</v>
          </cell>
          <cell r="E525" t="str">
            <v>HP CP 4Y 4H 24x7 HBAs</v>
          </cell>
          <cell r="F525">
            <v>1278000</v>
          </cell>
        </row>
        <row r="526">
          <cell r="C526" t="str">
            <v>U9416E</v>
          </cell>
          <cell r="E526" t="str">
            <v>HP CP 5Y 4H 13x5 HBAs</v>
          </cell>
          <cell r="F526">
            <v>1382000</v>
          </cell>
        </row>
        <row r="527">
          <cell r="C527" t="str">
            <v>U9417E</v>
          </cell>
          <cell r="E527" t="str">
            <v>HP CP 5Y 4H 24x7 HBAs</v>
          </cell>
          <cell r="F527">
            <v>1592000</v>
          </cell>
        </row>
        <row r="529">
          <cell r="C529" t="str">
            <v>U6305E</v>
          </cell>
          <cell r="E529" t="str">
            <v>HP CP Installation Storage HBAs</v>
          </cell>
          <cell r="F529">
            <v>457000</v>
          </cell>
        </row>
        <row r="538">
          <cell r="C538" t="str">
            <v>N/A</v>
          </cell>
          <cell r="E538" t="str">
            <v>N/A</v>
          </cell>
        </row>
        <row r="545">
          <cell r="C545" t="str">
            <v>N/A</v>
          </cell>
          <cell r="E545" t="str">
            <v>N/A</v>
          </cell>
        </row>
        <row r="550">
          <cell r="C550" t="str">
            <v>H3155E</v>
          </cell>
          <cell r="E550" t="str">
            <v>HP 3y Nbd Stor DAT/DDS Ext Tape HWSupp</v>
          </cell>
          <cell r="F550">
            <v>294000</v>
          </cell>
        </row>
        <row r="551">
          <cell r="C551" t="str">
            <v>H4616E</v>
          </cell>
          <cell r="E551" t="str">
            <v>HP 3y 4h 13x5 DAT/DDS Ext Tape HWSupp</v>
          </cell>
          <cell r="F551">
            <v>383000</v>
          </cell>
        </row>
        <row r="552">
          <cell r="C552" t="str">
            <v>U2068E</v>
          </cell>
          <cell r="E552" t="str">
            <v>HP 3y 4h 24x7 Stor DAT/DDS ExTape HWSupp</v>
          </cell>
          <cell r="F552">
            <v>493000</v>
          </cell>
        </row>
        <row r="553">
          <cell r="C553" t="str">
            <v>U6358E</v>
          </cell>
          <cell r="E553" t="str">
            <v>HP 3y 6h 24x7 CTR Stor DAT/DLT HWSupp</v>
          </cell>
          <cell r="F553">
            <v>965000</v>
          </cell>
        </row>
        <row r="554">
          <cell r="C554" t="str">
            <v>U9338E</v>
          </cell>
          <cell r="E554" t="str">
            <v>HP 4y 4h 13x5 Stor DAT/DLT HWSupp</v>
          </cell>
          <cell r="F554">
            <v>522000</v>
          </cell>
        </row>
        <row r="555">
          <cell r="C555" t="str">
            <v>U9339E</v>
          </cell>
          <cell r="E555" t="str">
            <v>HP 4y 4h 24x7 Stor DAT/DLT ExTape HWSupp</v>
          </cell>
          <cell r="F555">
            <v>667000</v>
          </cell>
        </row>
        <row r="556">
          <cell r="C556" t="str">
            <v>U9340E</v>
          </cell>
          <cell r="E556" t="str">
            <v>HP 5y 4h 13x5 DAT/DLT Ex Tape HWSupp</v>
          </cell>
          <cell r="F556">
            <v>655000</v>
          </cell>
        </row>
        <row r="557">
          <cell r="C557" t="str">
            <v>U9341E</v>
          </cell>
          <cell r="E557" t="str">
            <v>HP 5y 4h 24x7 Stor DAT/DLT HWSupp</v>
          </cell>
          <cell r="F557">
            <v>833000</v>
          </cell>
        </row>
        <row r="558">
          <cell r="C558" t="str">
            <v>U2090E</v>
          </cell>
          <cell r="E558" t="str">
            <v>HP Install Stor Autoldr/TapeDrvArray SVC</v>
          </cell>
          <cell r="F558">
            <v>540000</v>
          </cell>
        </row>
        <row r="571">
          <cell r="C571" t="str">
            <v>UD065E</v>
          </cell>
          <cell r="E571" t="str">
            <v>HP 3y 4h 13x5 DAT 24 USB HW Supp</v>
          </cell>
          <cell r="F571">
            <v>232000</v>
          </cell>
        </row>
        <row r="572">
          <cell r="C572" t="str">
            <v>UD066E</v>
          </cell>
          <cell r="E572" t="str">
            <v>HP 3y 4h 24x7 DAT 24 USB HW Supp</v>
          </cell>
          <cell r="F572">
            <v>293000</v>
          </cell>
        </row>
        <row r="573">
          <cell r="C573" t="str">
            <v>HC248E</v>
          </cell>
          <cell r="E573" t="str">
            <v>HP 3y 6h 24x7 CTR DAT 40 USB HW Supp</v>
          </cell>
          <cell r="F573">
            <v>550000</v>
          </cell>
        </row>
        <row r="574">
          <cell r="C574" t="str">
            <v>UD064E</v>
          </cell>
          <cell r="E574" t="str">
            <v>HP 3y Nbd DAT 24 USB HW Supp</v>
          </cell>
          <cell r="F574">
            <v>183000</v>
          </cell>
        </row>
        <row r="575">
          <cell r="C575" t="str">
            <v>UD067E</v>
          </cell>
          <cell r="E575" t="str">
            <v>HP 4y 4h 13x5 DAT 24 USB HW Supp</v>
          </cell>
          <cell r="F575">
            <v>308000</v>
          </cell>
        </row>
        <row r="576">
          <cell r="C576" t="str">
            <v>UD068E</v>
          </cell>
          <cell r="E576" t="str">
            <v>HP 4y 4h 24x7 DAT 24 USB HW Supp</v>
          </cell>
          <cell r="F576">
            <v>388000</v>
          </cell>
        </row>
        <row r="577">
          <cell r="C577" t="str">
            <v>UD069E</v>
          </cell>
          <cell r="E577" t="str">
            <v>HP 5y 4h 13x5 DAT 24 USB HW Supp</v>
          </cell>
          <cell r="F577">
            <v>379000</v>
          </cell>
        </row>
        <row r="578">
          <cell r="C578" t="str">
            <v>UD070E</v>
          </cell>
          <cell r="E578" t="str">
            <v>HP 5y 4h 24x7 DAT 24 USB HW Supp</v>
          </cell>
          <cell r="F578">
            <v>478000</v>
          </cell>
        </row>
        <row r="581">
          <cell r="C581" t="str">
            <v>H3157E</v>
          </cell>
          <cell r="E581" t="str">
            <v>HP 3y Nbd Stor DLT/LTO Ext Tape HWSupp</v>
          </cell>
          <cell r="F581">
            <v>800000</v>
          </cell>
        </row>
        <row r="582">
          <cell r="C582" t="str">
            <v>H4617E</v>
          </cell>
          <cell r="E582" t="str">
            <v>HP 3y 4h 13x5 DLT/LTO Ext Tape HWSupp</v>
          </cell>
          <cell r="F582">
            <v>1044000</v>
          </cell>
        </row>
        <row r="583">
          <cell r="C583" t="str">
            <v>H4622E</v>
          </cell>
          <cell r="E583" t="str">
            <v>HP 3y 4h 24x7 Stor DLT/LTOExtTape HWSupp</v>
          </cell>
          <cell r="F583">
            <v>1346000</v>
          </cell>
        </row>
        <row r="584">
          <cell r="C584" t="str">
            <v>U6359E</v>
          </cell>
          <cell r="E584" t="str">
            <v>HP 3y 6h 24x7 CTR Stor DLT/LTO HWSupp</v>
          </cell>
          <cell r="F584">
            <v>2633000</v>
          </cell>
        </row>
        <row r="585">
          <cell r="C585" t="str">
            <v>U9342E</v>
          </cell>
          <cell r="E585" t="str">
            <v>HP 4y 4h 13x5 Stor DLT/LTO HWSupp</v>
          </cell>
          <cell r="F585">
            <v>1423000</v>
          </cell>
        </row>
        <row r="586">
          <cell r="C586" t="str">
            <v>U9343E</v>
          </cell>
          <cell r="E586" t="str">
            <v>HP 4y 4h 24x7 Stor DLT/LTO ExTape HWSupp</v>
          </cell>
          <cell r="F586">
            <v>1819000</v>
          </cell>
        </row>
        <row r="587">
          <cell r="C587" t="str">
            <v>U9344E</v>
          </cell>
          <cell r="E587" t="str">
            <v>HP 5y 4h 13x5 DLT/LTO Ext Tape HWSupp</v>
          </cell>
          <cell r="F587">
            <v>1787000</v>
          </cell>
        </row>
        <row r="588">
          <cell r="C588" t="str">
            <v>U9345E</v>
          </cell>
          <cell r="E588" t="str">
            <v>HP 5y 4h 24x7 Stor DLT/LTO HWSupp</v>
          </cell>
          <cell r="F588">
            <v>2271000</v>
          </cell>
        </row>
        <row r="590">
          <cell r="C590" t="str">
            <v>U2090E</v>
          </cell>
          <cell r="E590" t="str">
            <v>HP Install Stor Autoldr/TapeDrvArray SVC</v>
          </cell>
          <cell r="F590">
            <v>540000</v>
          </cell>
        </row>
        <row r="620">
          <cell r="C620" t="str">
            <v>UB135E</v>
          </cell>
          <cell r="E620" t="str">
            <v>HP 3Y 4H 13x5 Onsite 1U Tape Array SVC</v>
          </cell>
          <cell r="F620">
            <v>905000</v>
          </cell>
        </row>
        <row r="621">
          <cell r="C621" t="str">
            <v>UB136E</v>
          </cell>
          <cell r="E621" t="str">
            <v>HP 3Y Next day 1U Tape Array SVC</v>
          </cell>
          <cell r="F621">
            <v>693000</v>
          </cell>
        </row>
        <row r="622">
          <cell r="C622" t="str">
            <v>UB137E</v>
          </cell>
          <cell r="E622" t="str">
            <v>HP 3Y 4H 24x7 1U Tape Array SVC</v>
          </cell>
          <cell r="F622">
            <v>1167000</v>
          </cell>
        </row>
        <row r="623">
          <cell r="C623" t="str">
            <v>UB138E</v>
          </cell>
          <cell r="E623" t="str">
            <v>HP 3Y 6H CTR 1U Tape Array SVC</v>
          </cell>
          <cell r="F623">
            <v>2283000</v>
          </cell>
        </row>
        <row r="624">
          <cell r="C624" t="str">
            <v>UB140E</v>
          </cell>
          <cell r="E624" t="str">
            <v>HP 4Y 4H 13x5 Onsite 1U Tape Array SVC</v>
          </cell>
          <cell r="F624">
            <v>1234000</v>
          </cell>
        </row>
        <row r="625">
          <cell r="C625" t="str">
            <v>UB141E</v>
          </cell>
          <cell r="E625" t="str">
            <v>HP 5Y 4H 24x7 1U Tape Array SVC</v>
          </cell>
          <cell r="F625">
            <v>1969000</v>
          </cell>
        </row>
        <row r="626">
          <cell r="C626" t="str">
            <v>UB144E</v>
          </cell>
          <cell r="E626" t="str">
            <v>HP 5Y 4H 13x5 Onsite 1U Tape Array SVC</v>
          </cell>
          <cell r="F626">
            <v>1548000</v>
          </cell>
        </row>
        <row r="627">
          <cell r="C627" t="str">
            <v>UB148E</v>
          </cell>
          <cell r="E627" t="str">
            <v>HP 4Y 4H 24x7 1U Tape Array SVC</v>
          </cell>
          <cell r="F627">
            <v>1577000</v>
          </cell>
        </row>
        <row r="628">
          <cell r="C628" t="str">
            <v>U2090E</v>
          </cell>
          <cell r="E628" t="str">
            <v>HP Install Stor Autoldr/TapeDrvArray SVC</v>
          </cell>
          <cell r="F628">
            <v>540000</v>
          </cell>
        </row>
        <row r="630">
          <cell r="C630" t="str">
            <v>H4618E</v>
          </cell>
          <cell r="E630" t="str">
            <v>HP 3y 4h 13x5 Tape Array 5500/5300 HWSup</v>
          </cell>
          <cell r="F630">
            <v>1148000</v>
          </cell>
        </row>
        <row r="631">
          <cell r="C631" t="str">
            <v>H4623E</v>
          </cell>
          <cell r="E631" t="str">
            <v>HP 3y 4h 24x7 Stor TapeArray 55/5300 HWS</v>
          </cell>
          <cell r="F631">
            <v>1480000</v>
          </cell>
        </row>
        <row r="632">
          <cell r="C632" t="str">
            <v>U6368E</v>
          </cell>
          <cell r="E632" t="str">
            <v>HP 3y 6h 24x7 CTR Stor 4 BayRack HW Supp</v>
          </cell>
          <cell r="F632">
            <v>4706000</v>
          </cell>
        </row>
        <row r="633">
          <cell r="C633" t="str">
            <v>U9346E</v>
          </cell>
          <cell r="E633" t="str">
            <v>HP 4y 4h 13x5 Stor 4 BayRack HW Supp</v>
          </cell>
          <cell r="F633">
            <v>1566000</v>
          </cell>
        </row>
        <row r="634">
          <cell r="C634" t="str">
            <v>U9347E</v>
          </cell>
          <cell r="E634" t="str">
            <v>HP 4y 4h 24x7 Stor 4 BayRack HW Supp</v>
          </cell>
          <cell r="F634">
            <v>2002000</v>
          </cell>
        </row>
        <row r="635">
          <cell r="C635" t="str">
            <v>U9348E</v>
          </cell>
          <cell r="E635" t="str">
            <v>HP 5y 4h 13x5 Stor 4 BayRack HW Supp</v>
          </cell>
          <cell r="F635">
            <v>1965000</v>
          </cell>
        </row>
        <row r="636">
          <cell r="C636" t="str">
            <v>U9349E</v>
          </cell>
          <cell r="E636" t="str">
            <v>HP 5y 4h 24x7 Stor 4 BayRack HW Supp</v>
          </cell>
          <cell r="F636">
            <v>2499000</v>
          </cell>
        </row>
        <row r="637">
          <cell r="C637" t="str">
            <v>U2090E</v>
          </cell>
          <cell r="E637" t="str">
            <v>HP Install Stor Autoldr/TapeDrvArray SVC</v>
          </cell>
          <cell r="F637">
            <v>540000</v>
          </cell>
        </row>
        <row r="639">
          <cell r="C639" t="str">
            <v>U6369E</v>
          </cell>
          <cell r="E639" t="str">
            <v>HP 3y 4h 13x5 Stor 5 Bay Rack HW Supp</v>
          </cell>
          <cell r="F639">
            <v>3653000</v>
          </cell>
        </row>
        <row r="640">
          <cell r="C640" t="str">
            <v>U6370E</v>
          </cell>
          <cell r="E640" t="str">
            <v>HP 3y 4h 24x7 Stor 5 Bay Rack HW Supp</v>
          </cell>
          <cell r="F640">
            <v>4711000</v>
          </cell>
        </row>
        <row r="641">
          <cell r="C641" t="str">
            <v>U6371E</v>
          </cell>
          <cell r="E641" t="str">
            <v>HP 3y 6h 24x7 CTR Stor 5 BayRack HW Supp</v>
          </cell>
          <cell r="F641">
            <v>9216000</v>
          </cell>
        </row>
        <row r="642">
          <cell r="C642" t="str">
            <v>U9350E</v>
          </cell>
          <cell r="E642" t="str">
            <v>HP 4y 4h 13x5 Stor 5 BayRack HW Supp</v>
          </cell>
          <cell r="F642">
            <v>4982000</v>
          </cell>
        </row>
        <row r="643">
          <cell r="C643" t="str">
            <v>U9351E</v>
          </cell>
          <cell r="E643" t="str">
            <v>HP 4y 4h 24x7 Stor 5 BayRack HW Supp</v>
          </cell>
          <cell r="F643">
            <v>6368000</v>
          </cell>
        </row>
        <row r="644">
          <cell r="C644" t="str">
            <v>U9352E</v>
          </cell>
          <cell r="E644" t="str">
            <v>HP 5y 4h 13x5 Stor 5 BayRack HW Supp</v>
          </cell>
          <cell r="F644">
            <v>6253000</v>
          </cell>
        </row>
        <row r="645">
          <cell r="C645" t="str">
            <v>U9353E</v>
          </cell>
          <cell r="E645" t="str">
            <v>HP 5y 4h 24x7 Stor 5 BayRack HW Supp</v>
          </cell>
          <cell r="F645">
            <v>7951000</v>
          </cell>
        </row>
        <row r="646">
          <cell r="C646" t="str">
            <v>U2090E</v>
          </cell>
          <cell r="E646" t="str">
            <v>HP Install Stor Autoldr/TapeDrvArray SVC</v>
          </cell>
          <cell r="F646">
            <v>540000</v>
          </cell>
        </row>
        <row r="648">
          <cell r="C648" t="str">
            <v>U6335E</v>
          </cell>
          <cell r="E648" t="str">
            <v>HP 3Y Nbd Preconfigured RM Ultrium Supp</v>
          </cell>
          <cell r="F648">
            <v>1600000</v>
          </cell>
        </row>
        <row r="649">
          <cell r="C649" t="str">
            <v>U6336E</v>
          </cell>
          <cell r="E649" t="str">
            <v>HP 3Y 4H 13x5 Configured Ultrium RM Supp</v>
          </cell>
          <cell r="F649">
            <v>2087000</v>
          </cell>
        </row>
        <row r="650">
          <cell r="C650" t="str">
            <v>U6337E</v>
          </cell>
          <cell r="E650" t="str">
            <v>HP 3Y 4H 24x7 Configured UltriumRM Supp</v>
          </cell>
          <cell r="F650">
            <v>2692000</v>
          </cell>
        </row>
        <row r="651">
          <cell r="C651" t="str">
            <v>U9285E</v>
          </cell>
          <cell r="E651" t="str">
            <v>HP 3Y 6H CTR Preconfigured Ultrium Supp</v>
          </cell>
          <cell r="F651">
            <v>5267000</v>
          </cell>
        </row>
        <row r="652">
          <cell r="C652" t="str">
            <v>U9354E</v>
          </cell>
          <cell r="E652" t="str">
            <v>HP 4Y 4H 13x5 Configured Ultrium RM Supp</v>
          </cell>
          <cell r="F652">
            <v>2846000</v>
          </cell>
        </row>
        <row r="653">
          <cell r="C653" t="str">
            <v>U9355E</v>
          </cell>
          <cell r="E653" t="str">
            <v>HP 4Y 4H 24x7 Configured UltriumRM Supp</v>
          </cell>
          <cell r="F653">
            <v>3638000</v>
          </cell>
        </row>
        <row r="654">
          <cell r="C654" t="str">
            <v>U9356E</v>
          </cell>
          <cell r="E654" t="str">
            <v>HP 5Y 4H 13x5 Configured UltriumRM Supp</v>
          </cell>
          <cell r="F654">
            <v>3573000</v>
          </cell>
        </row>
        <row r="655">
          <cell r="C655" t="str">
            <v>U9357E</v>
          </cell>
          <cell r="E655" t="str">
            <v>HP 5Y 4H 24x7 Configured UltriumRM Supp</v>
          </cell>
          <cell r="F655">
            <v>4544000</v>
          </cell>
        </row>
        <row r="656">
          <cell r="C656" t="str">
            <v>U2090E</v>
          </cell>
          <cell r="E656" t="str">
            <v>HP Install Stor Autoldr/TapeDrvArray SVC</v>
          </cell>
          <cell r="F656">
            <v>540000</v>
          </cell>
        </row>
        <row r="659">
          <cell r="C659" t="str">
            <v>U6338E</v>
          </cell>
          <cell r="E659" t="str">
            <v>HP 3y Nbd Stor 5U Rackmount HWSupp</v>
          </cell>
          <cell r="F659">
            <v>3198000</v>
          </cell>
        </row>
        <row r="660">
          <cell r="C660" t="str">
            <v>U6339E</v>
          </cell>
          <cell r="E660" t="str">
            <v>HP 3y 4h 13x5 Stor 5U Rackmount HWSupp</v>
          </cell>
          <cell r="F660">
            <v>4174000</v>
          </cell>
        </row>
        <row r="661">
          <cell r="C661" t="str">
            <v>U6340E</v>
          </cell>
          <cell r="E661" t="str">
            <v>HP 3y 4h 24x7 Stor 5U Rackmount HWSupp</v>
          </cell>
          <cell r="F661">
            <v>5383000</v>
          </cell>
        </row>
        <row r="662">
          <cell r="C662" t="str">
            <v>U9358E</v>
          </cell>
          <cell r="E662" t="str">
            <v>HP 4y 4h 13x5 Stor DLT/SDLT 4 HWSupp</v>
          </cell>
          <cell r="F662">
            <v>5693000</v>
          </cell>
        </row>
        <row r="663">
          <cell r="C663" t="str">
            <v>U9359E</v>
          </cell>
          <cell r="E663" t="str">
            <v>HP 4y 4h 24x7 Stor DLT/SDLT 4 HWSupp</v>
          </cell>
          <cell r="F663">
            <v>7277000</v>
          </cell>
        </row>
        <row r="664">
          <cell r="C664" t="str">
            <v>U9360E</v>
          </cell>
          <cell r="E664" t="str">
            <v>HP CP 5Y 4H 13x5 DLT/SDLT 4 Drives</v>
          </cell>
          <cell r="F664">
            <v>7146000</v>
          </cell>
        </row>
        <row r="665">
          <cell r="C665" t="str">
            <v>U9361E</v>
          </cell>
          <cell r="E665" t="str">
            <v>HP CP 5Y 4H 24x7 DLT/SDLT 4 Drives</v>
          </cell>
          <cell r="F665">
            <v>9087000</v>
          </cell>
        </row>
        <row r="666">
          <cell r="C666" t="str">
            <v>U9286E</v>
          </cell>
          <cell r="E666" t="str">
            <v>HP CP 3Y 6H CTR 5U DLT/SDLT 4 Drive</v>
          </cell>
          <cell r="F666">
            <v>10533000</v>
          </cell>
        </row>
        <row r="667">
          <cell r="C667" t="str">
            <v>U2090E</v>
          </cell>
          <cell r="E667" t="str">
            <v>HP CP Install Stg Autoldr/TapeDrv&amp;Array</v>
          </cell>
          <cell r="F667">
            <v>540000</v>
          </cell>
        </row>
        <row r="670">
          <cell r="C670" t="str">
            <v>U6360E</v>
          </cell>
          <cell r="E670" t="str">
            <v>HP CP 3Y NxtDay DAT,AIT Autoloader</v>
          </cell>
          <cell r="F670">
            <v>1083000</v>
          </cell>
        </row>
        <row r="671">
          <cell r="C671" t="str">
            <v>U6361E</v>
          </cell>
          <cell r="E671" t="str">
            <v>HP CP 3Y 4H 13x5 DAT,AIT Autoloader</v>
          </cell>
          <cell r="F671">
            <v>1412000</v>
          </cell>
        </row>
        <row r="672">
          <cell r="C672" t="str">
            <v>U6362E</v>
          </cell>
          <cell r="E672" t="str">
            <v>HP CP 3Y 4H 24x7 DAT,AIT Autoloader</v>
          </cell>
          <cell r="F672">
            <v>1823000</v>
          </cell>
        </row>
        <row r="673">
          <cell r="C673" t="str">
            <v>U6363E</v>
          </cell>
          <cell r="E673" t="str">
            <v>HP CP 3Y 6H CTR DAT,AIT Autoloader</v>
          </cell>
          <cell r="F673">
            <v>3565000</v>
          </cell>
        </row>
        <row r="674">
          <cell r="C674" t="str">
            <v>U9370E</v>
          </cell>
          <cell r="E674" t="str">
            <v>HP CP 4Y 4H 13x5 DAT/AIT Autoloaders</v>
          </cell>
          <cell r="F674">
            <v>1928000</v>
          </cell>
        </row>
        <row r="675">
          <cell r="C675" t="str">
            <v>U9371E</v>
          </cell>
          <cell r="E675" t="str">
            <v>HP CP 4Y 4H 24x7 DAT/AIT Autoloaders</v>
          </cell>
          <cell r="F675">
            <v>2463000</v>
          </cell>
        </row>
        <row r="676">
          <cell r="C676" t="str">
            <v>U9372E</v>
          </cell>
          <cell r="E676" t="str">
            <v>HP CP 5Y 4H 13x5 DAT/AIT Autoloaders</v>
          </cell>
          <cell r="F676">
            <v>2419000</v>
          </cell>
        </row>
        <row r="677">
          <cell r="C677" t="str">
            <v>U9373E</v>
          </cell>
          <cell r="E677" t="str">
            <v>HP CP 5Y 4H 24x7 DAT/AIT Autoloaders</v>
          </cell>
          <cell r="F677">
            <v>3076000</v>
          </cell>
        </row>
        <row r="679">
          <cell r="C679" t="str">
            <v>U2090E</v>
          </cell>
          <cell r="E679" t="str">
            <v>HP CP Install Stg Autoldr/TapeDrv&amp;Array</v>
          </cell>
          <cell r="F679">
            <v>540000</v>
          </cell>
        </row>
        <row r="691">
          <cell r="C691" t="str">
            <v>U6364E</v>
          </cell>
          <cell r="E691" t="str">
            <v>HP CP 1Y 4H 13x5 DLT Autoloader</v>
          </cell>
          <cell r="F691">
            <v>1009000</v>
          </cell>
        </row>
        <row r="692">
          <cell r="C692" t="str">
            <v>U6365E</v>
          </cell>
          <cell r="E692" t="str">
            <v>HP CP 1Y 4H 24x7 DLT Autoloader</v>
          </cell>
          <cell r="F692">
            <v>1303000</v>
          </cell>
        </row>
        <row r="693">
          <cell r="C693" t="str">
            <v>U6366E</v>
          </cell>
          <cell r="E693" t="str">
            <v>HP CP 1Y 6H CTR DLT Autoloader</v>
          </cell>
          <cell r="F693">
            <v>2548000</v>
          </cell>
        </row>
        <row r="695">
          <cell r="C695" t="str">
            <v>H4619E</v>
          </cell>
          <cell r="E695" t="str">
            <v>HP CP 3Y Nxt Day DLT/LTO Autoloader</v>
          </cell>
          <cell r="F695">
            <v>2579000</v>
          </cell>
        </row>
        <row r="696">
          <cell r="C696" t="str">
            <v>H5526E</v>
          </cell>
          <cell r="E696" t="str">
            <v>HP CP 3Y 4H 13x5 HW DLT/LTO Autoloader</v>
          </cell>
          <cell r="F696">
            <v>3264000</v>
          </cell>
        </row>
        <row r="697">
          <cell r="C697" t="str">
            <v>H4624E</v>
          </cell>
          <cell r="E697" t="str">
            <v>HP CP 3Y 4H 24x7 DLT/LTO Autoloader</v>
          </cell>
          <cell r="F697">
            <v>4116000</v>
          </cell>
        </row>
        <row r="698">
          <cell r="C698" t="str">
            <v>U6367E</v>
          </cell>
          <cell r="E698" t="str">
            <v>HP CP 3Y 6H CTR DLT Autoloader</v>
          </cell>
          <cell r="F698">
            <v>7742000</v>
          </cell>
        </row>
        <row r="700">
          <cell r="C700" t="str">
            <v>U9374E</v>
          </cell>
          <cell r="E700" t="str">
            <v>HP CP 4Y 4H 13x5 DLT Autoloader</v>
          </cell>
          <cell r="F700">
            <v>4328000</v>
          </cell>
        </row>
        <row r="701">
          <cell r="C701" t="str">
            <v>U9375E</v>
          </cell>
          <cell r="E701" t="str">
            <v>HP CP 4Y 4H 24x7 DLT Autoloader</v>
          </cell>
          <cell r="F701">
            <v>5442000</v>
          </cell>
        </row>
        <row r="702">
          <cell r="C702" t="str">
            <v>U9376E</v>
          </cell>
          <cell r="E702" t="str">
            <v>HP CP 5Y 4H 13x5 DLT Autoloader</v>
          </cell>
          <cell r="F702">
            <v>5343000</v>
          </cell>
        </row>
        <row r="703">
          <cell r="C703" t="str">
            <v>U9377E</v>
          </cell>
          <cell r="E703" t="str">
            <v>HP CP 5Y 4H 24x7 DLT Autoloader</v>
          </cell>
          <cell r="F703">
            <v>6711000</v>
          </cell>
        </row>
        <row r="705">
          <cell r="C705" t="str">
            <v>U2090E</v>
          </cell>
          <cell r="E705" t="str">
            <v>HP CP Install Stg Autoldr/TapeDrv&amp;Array</v>
          </cell>
          <cell r="F705">
            <v>540000</v>
          </cell>
        </row>
        <row r="710">
          <cell r="C710" t="str">
            <v>H2698E</v>
          </cell>
          <cell r="E710" t="str">
            <v>HP CP 3Y NxtDayExch DLT/LTO Autoloader</v>
          </cell>
          <cell r="F710">
            <v>849000</v>
          </cell>
        </row>
        <row r="712">
          <cell r="C712" t="str">
            <v>n/a</v>
          </cell>
          <cell r="E712" t="str">
            <v>n/a</v>
          </cell>
        </row>
        <row r="722">
          <cell r="C722" t="str">
            <v>U9378E</v>
          </cell>
          <cell r="E722" t="str">
            <v>HP CP 4Y 4H 13x5 HP FC Bridges</v>
          </cell>
          <cell r="F722">
            <v>8465000</v>
          </cell>
        </row>
        <row r="723">
          <cell r="C723" t="str">
            <v>U9379E</v>
          </cell>
          <cell r="E723" t="str">
            <v>HP CP 4Y 4H 24x7 HP FC Bridges</v>
          </cell>
          <cell r="F723">
            <v>11114000</v>
          </cell>
        </row>
        <row r="724">
          <cell r="C724" t="str">
            <v>U9380E</v>
          </cell>
          <cell r="E724" t="str">
            <v>HP CP 5Y 4H 13x5 HP FC Bridges</v>
          </cell>
          <cell r="F724">
            <v>10879000</v>
          </cell>
        </row>
        <row r="725">
          <cell r="C725" t="str">
            <v>U9381E</v>
          </cell>
          <cell r="E725" t="str">
            <v>HP CP 5Y 4H 24x7 HP FC Bridges</v>
          </cell>
          <cell r="F725">
            <v>14128000</v>
          </cell>
        </row>
        <row r="729">
          <cell r="C729" t="str">
            <v>U2859E</v>
          </cell>
          <cell r="E729" t="str">
            <v>HP CP 3Y Nxt Day HW MSL5030 Library</v>
          </cell>
          <cell r="F729">
            <v>1935000</v>
          </cell>
        </row>
        <row r="730">
          <cell r="C730" t="str">
            <v>U2860E</v>
          </cell>
          <cell r="E730" t="str">
            <v>HP CP 3Y 4H 13x5 HW MSL5030 Library</v>
          </cell>
          <cell r="F730">
            <v>3548000</v>
          </cell>
        </row>
        <row r="731">
          <cell r="C731" t="str">
            <v>U2861E</v>
          </cell>
          <cell r="E731" t="str">
            <v>HP CP 3Y 4H 24x7 HW MSL5030 Library</v>
          </cell>
          <cell r="F731">
            <v>4192000</v>
          </cell>
        </row>
        <row r="732">
          <cell r="C732" t="str">
            <v>U9422E</v>
          </cell>
          <cell r="E732" t="str">
            <v>HP CP 4Y 4H 13x5 MSL5030</v>
          </cell>
          <cell r="F732">
            <v>4954000</v>
          </cell>
        </row>
        <row r="733">
          <cell r="C733" t="str">
            <v>U9423E</v>
          </cell>
          <cell r="E733" t="str">
            <v>HP CP 4Y 4H 24x7 MSL5030</v>
          </cell>
          <cell r="F733">
            <v>5799000</v>
          </cell>
        </row>
        <row r="734">
          <cell r="C734" t="str">
            <v>U9424E</v>
          </cell>
          <cell r="E734" t="str">
            <v>HP CP 5Y 4H 13x5 MSL5030</v>
          </cell>
          <cell r="F734">
            <v>6299000</v>
          </cell>
        </row>
        <row r="735">
          <cell r="C735" t="str">
            <v>U9425E</v>
          </cell>
          <cell r="E735" t="str">
            <v>HP CP 5Y 4H 24x7 MSL5030</v>
          </cell>
          <cell r="F735">
            <v>7334000</v>
          </cell>
        </row>
        <row r="737">
          <cell r="C737" t="str">
            <v>U4823E</v>
          </cell>
          <cell r="E737" t="str">
            <v>HP CP Install Stg MSL5030/6030,Opt Libr</v>
          </cell>
          <cell r="F737">
            <v>374000</v>
          </cell>
        </row>
        <row r="739">
          <cell r="C739" t="str">
            <v>U9287E</v>
          </cell>
          <cell r="E739" t="str">
            <v>HP CP 3Y 6H CTR MSL 5026/5030/6030</v>
          </cell>
          <cell r="F739">
            <v>6243000</v>
          </cell>
        </row>
        <row r="742">
          <cell r="C742" t="str">
            <v>UC649E</v>
          </cell>
          <cell r="E742" t="str">
            <v>HP 1y 4h 13x5 MSL5030/6030/5026 HW Supp</v>
          </cell>
          <cell r="F742">
            <v>554000</v>
          </cell>
        </row>
        <row r="743">
          <cell r="C743" t="str">
            <v>UC650E</v>
          </cell>
          <cell r="E743" t="str">
            <v>HP 1y 4h 24x7 MSL5030/6030/5026 HW Supp</v>
          </cell>
          <cell r="F743">
            <v>776000</v>
          </cell>
        </row>
        <row r="744">
          <cell r="C744" t="str">
            <v>UC651E</v>
          </cell>
          <cell r="E744" t="str">
            <v>HP 1y 6h CTR MSL5030/6030/5026 HW Supp</v>
          </cell>
          <cell r="F744">
            <v>1481000</v>
          </cell>
        </row>
        <row r="778">
          <cell r="C778" t="str">
            <v>UD000E</v>
          </cell>
          <cell r="E778" t="str">
            <v>HP 1y 4h 13x5 6105 Virtual Library HW Supp</v>
          </cell>
          <cell r="F778">
            <v>427000</v>
          </cell>
        </row>
        <row r="779">
          <cell r="C779" t="str">
            <v>UD001E</v>
          </cell>
          <cell r="E779" t="str">
            <v>HP 1y 4h 24x7 6105 Virtual Library HW Supp</v>
          </cell>
          <cell r="F779">
            <v>598000</v>
          </cell>
        </row>
        <row r="780">
          <cell r="C780" t="str">
            <v>UD002E</v>
          </cell>
          <cell r="E780" t="str">
            <v>HP 3y Nbd 6105 Virtual Library HW Supp</v>
          </cell>
          <cell r="F780">
            <v>1490000</v>
          </cell>
        </row>
        <row r="781">
          <cell r="C781" t="str">
            <v>UD003E</v>
          </cell>
          <cell r="E781" t="str">
            <v>HP 3y 4h 13x5 6105 Virtual Library HW Supp</v>
          </cell>
          <cell r="F781">
            <v>2733000</v>
          </cell>
        </row>
        <row r="782">
          <cell r="C782" t="str">
            <v>UD004E</v>
          </cell>
          <cell r="E782" t="str">
            <v>HP 3y 4h 24x7 6105 Virtual Library HW Supp</v>
          </cell>
          <cell r="F782">
            <v>3230000</v>
          </cell>
        </row>
        <row r="783">
          <cell r="C783" t="str">
            <v>UD005E</v>
          </cell>
          <cell r="E783" t="str">
            <v>HP 3y 6h 24x7CTR 6105 Library HW Supp</v>
          </cell>
          <cell r="F783">
            <v>4811000</v>
          </cell>
        </row>
        <row r="784">
          <cell r="C784" t="str">
            <v>UD006E</v>
          </cell>
          <cell r="E784" t="str">
            <v>HP 4y 4h 13x5 6105 Virtual Library HW Supp</v>
          </cell>
          <cell r="F784">
            <v>3817000</v>
          </cell>
        </row>
        <row r="785">
          <cell r="C785" t="str">
            <v>UD022E</v>
          </cell>
          <cell r="E785" t="str">
            <v>HP 5y 4h 13x5 6105 Virtual Library HW Supp</v>
          </cell>
          <cell r="F785">
            <v>4853000</v>
          </cell>
        </row>
        <row r="786">
          <cell r="C786" t="str">
            <v>UD023E</v>
          </cell>
          <cell r="E786" t="str">
            <v>HP 5y 4h 24x7 6105 Virtual Library HW Supp</v>
          </cell>
          <cell r="F786">
            <v>5650000</v>
          </cell>
        </row>
        <row r="787">
          <cell r="C787" t="str">
            <v>UD056E</v>
          </cell>
          <cell r="E787" t="str">
            <v>HP Install 6000 Virtual Library Service</v>
          </cell>
          <cell r="F787">
            <v>475000</v>
          </cell>
        </row>
        <row r="790">
          <cell r="C790" t="str">
            <v>UD028E</v>
          </cell>
          <cell r="E790" t="str">
            <v>HP 1y 4h 13x5 6510 Virtual Library HWSupp</v>
          </cell>
          <cell r="F790">
            <v>637000</v>
          </cell>
        </row>
        <row r="791">
          <cell r="C791" t="str">
            <v>UD029E</v>
          </cell>
          <cell r="E791" t="str">
            <v>HP 1y 4h 24x7 6510 Virtual Library HWSupp</v>
          </cell>
          <cell r="F791">
            <v>892000</v>
          </cell>
        </row>
        <row r="792">
          <cell r="C792" t="str">
            <v>UD030E</v>
          </cell>
          <cell r="E792" t="str">
            <v>HP 3y Nbd 6510 Virtual Library HW Supp</v>
          </cell>
          <cell r="F792">
            <v>2225000</v>
          </cell>
        </row>
        <row r="793">
          <cell r="C793" t="str">
            <v>UD031E</v>
          </cell>
          <cell r="E793" t="str">
            <v>HP 3y 4h 13x5 6510 Virtual Library HW Supp</v>
          </cell>
          <cell r="F793">
            <v>4078000</v>
          </cell>
        </row>
        <row r="794">
          <cell r="C794" t="str">
            <v>UD032E</v>
          </cell>
          <cell r="E794" t="str">
            <v>HP 3y 4h 24x7 6510 Virtual Library HW Supp</v>
          </cell>
          <cell r="F794">
            <v>4820000</v>
          </cell>
        </row>
        <row r="795">
          <cell r="C795" t="str">
            <v>UD033E</v>
          </cell>
          <cell r="E795" t="str">
            <v>HP 3y 6h 24x7CTR 6510 Library HW Supp</v>
          </cell>
          <cell r="F795">
            <v>7179000</v>
          </cell>
        </row>
        <row r="796">
          <cell r="C796" t="str">
            <v>UD034E</v>
          </cell>
          <cell r="E796" t="str">
            <v>HP 4y 4h 13x5 6510 Virtual Library HW Supp</v>
          </cell>
          <cell r="F796">
            <v>5695000</v>
          </cell>
        </row>
        <row r="797">
          <cell r="C797" t="str">
            <v>UD035E</v>
          </cell>
          <cell r="E797" t="str">
            <v>HP 4y 6h24X7 CTR 6510 Virtual Lib HWSupp</v>
          </cell>
          <cell r="F797">
            <v>6667000</v>
          </cell>
        </row>
        <row r="798">
          <cell r="C798" t="str">
            <v>UD036E</v>
          </cell>
          <cell r="E798" t="str">
            <v>HP 5y 4h 13x5 6510 Virtual Library HW Supp</v>
          </cell>
          <cell r="F798">
            <v>7241000</v>
          </cell>
        </row>
        <row r="799">
          <cell r="C799" t="str">
            <v>UD037E</v>
          </cell>
          <cell r="E799" t="str">
            <v>HP 5y 4h 24x7 6510 Virtual Library HW Supp</v>
          </cell>
          <cell r="F799">
            <v>8432000</v>
          </cell>
        </row>
        <row r="800">
          <cell r="C800" t="str">
            <v>UD056E</v>
          </cell>
          <cell r="E800" t="str">
            <v>HP Install 6000 Virtual Library Service</v>
          </cell>
          <cell r="F800">
            <v>475000</v>
          </cell>
        </row>
        <row r="803">
          <cell r="C803" t="str">
            <v>HC261E</v>
          </cell>
          <cell r="E803" t="str">
            <v>HP 3y 4h 13x5 6840VirtualLibrary HW Supp</v>
          </cell>
          <cell r="F803">
            <v>8078000</v>
          </cell>
        </row>
        <row r="804">
          <cell r="C804" t="str">
            <v>HC251E</v>
          </cell>
          <cell r="E804" t="str">
            <v>HP 3y 4h 24x7 6840VirtualLibrary HW Supp</v>
          </cell>
          <cell r="F804">
            <v>9548000</v>
          </cell>
        </row>
        <row r="805">
          <cell r="C805" t="str">
            <v>HC262E</v>
          </cell>
          <cell r="E805" t="str">
            <v>HP 3y 6h 24x7CTR 6840 Library HW Supp</v>
          </cell>
          <cell r="F805">
            <v>14222000</v>
          </cell>
        </row>
        <row r="806">
          <cell r="C806" t="str">
            <v>HC260E</v>
          </cell>
          <cell r="E806" t="str">
            <v>HP 3y Nbd 6840 Virtual Library HW Supp</v>
          </cell>
          <cell r="F806">
            <v>4406000</v>
          </cell>
        </row>
        <row r="807">
          <cell r="C807" t="str">
            <v>HC263E</v>
          </cell>
          <cell r="E807" t="str">
            <v>HP 4y 4h 13x5 6840VirtualLibrary HW Supp</v>
          </cell>
          <cell r="F807">
            <v>11283000</v>
          </cell>
        </row>
        <row r="808">
          <cell r="C808" t="str">
            <v>HC252E</v>
          </cell>
          <cell r="E808" t="str">
            <v>HP 4y 4h 24x7 6840VirtualLibrary HW Supp</v>
          </cell>
          <cell r="F808">
            <v>19327000</v>
          </cell>
        </row>
        <row r="809">
          <cell r="C809" t="str">
            <v>HC253E</v>
          </cell>
          <cell r="E809" t="str">
            <v>HP 5y 4h 13x5 6840VirtualLibrary HW Supp</v>
          </cell>
          <cell r="F809">
            <v>14345000</v>
          </cell>
        </row>
        <row r="810">
          <cell r="C810" t="str">
            <v>HC254E</v>
          </cell>
          <cell r="E810" t="str">
            <v>HP 5y 4h 24x7 6840VirtualLibrary HW Supp</v>
          </cell>
          <cell r="F810">
            <v>16703000</v>
          </cell>
        </row>
        <row r="814">
          <cell r="C814" t="str">
            <v>UD042E</v>
          </cell>
          <cell r="E814" t="str">
            <v>HP 1y 4h 13x5 6000 VirLib Cap Upg HW Supp</v>
          </cell>
          <cell r="F814">
            <v>211000</v>
          </cell>
        </row>
        <row r="815">
          <cell r="C815" t="str">
            <v>UD043E</v>
          </cell>
          <cell r="E815" t="str">
            <v>HP 1y 4h 24x7 6000 VirLib Cap Upg HW Supp</v>
          </cell>
          <cell r="F815">
            <v>294000</v>
          </cell>
        </row>
        <row r="816">
          <cell r="C816" t="str">
            <v>UD044E</v>
          </cell>
          <cell r="E816" t="str">
            <v>HP 3y Nbd 6000 VirLib Cap Upg HW Supp</v>
          </cell>
          <cell r="F816">
            <v>734000</v>
          </cell>
        </row>
        <row r="817">
          <cell r="C817" t="str">
            <v>UD045E</v>
          </cell>
          <cell r="E817" t="str">
            <v>HP 3y 4h 13x5 6000 VirLib Cap Upg HW Supp</v>
          </cell>
          <cell r="F817">
            <v>1345000</v>
          </cell>
        </row>
        <row r="818">
          <cell r="C818" t="str">
            <v>UD046E</v>
          </cell>
          <cell r="E818" t="str">
            <v>HP 3y 4h 24x7 6000 VirLib Cap Upg HW Supp</v>
          </cell>
          <cell r="F818">
            <v>1590000</v>
          </cell>
        </row>
        <row r="819">
          <cell r="C819" t="str">
            <v>UD047E</v>
          </cell>
          <cell r="E819" t="str">
            <v>HP 3y 6h 24x7 CTR VirLib Cap Upg HWSupp</v>
          </cell>
          <cell r="F819">
            <v>2368000</v>
          </cell>
        </row>
        <row r="820">
          <cell r="C820" t="str">
            <v>UD048E</v>
          </cell>
          <cell r="E820" t="str">
            <v>HP 4y 4h 13x5 6000 VirLib Cap Upg HW Supp</v>
          </cell>
          <cell r="F820">
            <v>1879000</v>
          </cell>
        </row>
        <row r="821">
          <cell r="C821" t="str">
            <v>UD049E</v>
          </cell>
          <cell r="E821" t="str">
            <v>HP 4y 6h24x7CTR 6000 VirLibCapUpg HWSupp</v>
          </cell>
          <cell r="F821">
            <v>2199000</v>
          </cell>
        </row>
        <row r="822">
          <cell r="C822" t="str">
            <v>UD050E</v>
          </cell>
          <cell r="E822" t="str">
            <v>HP 5y 4h 13x5 6000 VirLib Cap Upg HW Supp</v>
          </cell>
          <cell r="F822">
            <v>2389000</v>
          </cell>
        </row>
        <row r="823">
          <cell r="C823" t="str">
            <v>UD051E</v>
          </cell>
          <cell r="E823" t="str">
            <v>HP 5y 4h 24x7 6000 VirLib Cap Upg HW Supp</v>
          </cell>
          <cell r="F823">
            <v>2781000</v>
          </cell>
        </row>
        <row r="824">
          <cell r="C824" t="str">
            <v>UD056E</v>
          </cell>
          <cell r="E824" t="str">
            <v>HP Install 6000 Virtual Library Service</v>
          </cell>
          <cell r="F824">
            <v>475000</v>
          </cell>
        </row>
        <row r="827">
          <cell r="C827" t="str">
            <v>U2862E</v>
          </cell>
          <cell r="E827" t="str">
            <v>HP CP 3Y Nxt Day HW MSL5060 Library</v>
          </cell>
          <cell r="F827">
            <v>3851000</v>
          </cell>
        </row>
        <row r="828">
          <cell r="C828" t="str">
            <v>U2863E</v>
          </cell>
          <cell r="E828" t="str">
            <v>HP CP 3Y 4H 13x5 HW MSL5060 Library</v>
          </cell>
          <cell r="F828">
            <v>7061000</v>
          </cell>
        </row>
        <row r="829">
          <cell r="C829" t="str">
            <v>U2864E</v>
          </cell>
          <cell r="E829" t="str">
            <v>HP CP 3Y 4H 24x7 HW MSL5060 Library</v>
          </cell>
          <cell r="F829">
            <v>8344000</v>
          </cell>
        </row>
        <row r="830">
          <cell r="C830" t="str">
            <v>U9426E</v>
          </cell>
          <cell r="E830" t="str">
            <v>HP CP 4Y 4H 13x5 MSL5060</v>
          </cell>
          <cell r="F830">
            <v>9860000</v>
          </cell>
        </row>
        <row r="831">
          <cell r="C831" t="str">
            <v>U9427E</v>
          </cell>
          <cell r="E831" t="str">
            <v>HP CP 4Y 4H 24x7 MSL5060</v>
          </cell>
          <cell r="F831">
            <v>11542000</v>
          </cell>
        </row>
        <row r="832">
          <cell r="C832" t="str">
            <v>U9428E</v>
          </cell>
          <cell r="E832" t="str">
            <v>HP CP 5Y 4H 13x5 MSL5060</v>
          </cell>
          <cell r="F832">
            <v>12537000</v>
          </cell>
        </row>
        <row r="833">
          <cell r="C833" t="str">
            <v>U9429E</v>
          </cell>
          <cell r="E833" t="str">
            <v>HP CP 5Y 4H 24x7 MSL5060</v>
          </cell>
          <cell r="F833">
            <v>14598000</v>
          </cell>
        </row>
        <row r="835">
          <cell r="C835" t="str">
            <v>U4824E</v>
          </cell>
          <cell r="E835" t="str">
            <v>HP CP Install Storage MSL5060/6060 Tape</v>
          </cell>
          <cell r="F835">
            <v>832000</v>
          </cell>
        </row>
        <row r="837">
          <cell r="C837" t="str">
            <v>U9288E</v>
          </cell>
          <cell r="E837" t="str">
            <v>HP CP 3Y 6H CTR MSL 5052/ 5060/6060</v>
          </cell>
          <cell r="F837">
            <v>12429000</v>
          </cell>
        </row>
        <row r="840">
          <cell r="C840" t="str">
            <v>UC652E</v>
          </cell>
          <cell r="E840" t="str">
            <v>HP 1y 4h 13x5 MSL5060/6060/5052 HW Supp</v>
          </cell>
          <cell r="F840">
            <v>1103000</v>
          </cell>
        </row>
        <row r="841">
          <cell r="C841" t="str">
            <v>UC653E</v>
          </cell>
          <cell r="E841" t="str">
            <v>HP 1y 4h 24x7 MSL5060/6060/5052 HW Supp</v>
          </cell>
          <cell r="F841">
            <v>1544000</v>
          </cell>
        </row>
        <row r="842">
          <cell r="C842" t="str">
            <v>UC654E</v>
          </cell>
          <cell r="E842" t="str">
            <v>HP 1y 6h CTR MSL5060/6060/5052 HW Supp</v>
          </cell>
          <cell r="F842">
            <v>2948000</v>
          </cell>
        </row>
        <row r="853">
          <cell r="C853" t="str">
            <v>U6344E</v>
          </cell>
          <cell r="E853" t="str">
            <v>HP CP 3Y NxtDay AIT SSL2020</v>
          </cell>
          <cell r="F853">
            <v>3301000</v>
          </cell>
        </row>
        <row r="854">
          <cell r="C854" t="str">
            <v>U6345E</v>
          </cell>
          <cell r="E854" t="str">
            <v>HP CP 3Y 4H 13x5 AIT SSL2020</v>
          </cell>
          <cell r="F854">
            <v>4551000</v>
          </cell>
        </row>
        <row r="855">
          <cell r="C855" t="str">
            <v>U6346E</v>
          </cell>
          <cell r="E855" t="str">
            <v>HP CP 3Y 4H 24x7 AIT SSL2020</v>
          </cell>
          <cell r="F855">
            <v>6103000</v>
          </cell>
        </row>
        <row r="856">
          <cell r="C856" t="str">
            <v>U9362E</v>
          </cell>
          <cell r="E856" t="str">
            <v>HP CP 4Y 4H 13x5 AIT Libraries</v>
          </cell>
          <cell r="F856">
            <v>6486000</v>
          </cell>
        </row>
        <row r="857">
          <cell r="C857" t="str">
            <v>U9363E</v>
          </cell>
          <cell r="E857" t="str">
            <v>HP CP 4Y 4H 24x7 AIT Libraries</v>
          </cell>
          <cell r="F857">
            <v>8517000</v>
          </cell>
        </row>
        <row r="858">
          <cell r="C858" t="str">
            <v>U9364E</v>
          </cell>
          <cell r="E858" t="str">
            <v>HP CP 5Y 4H 13x5 AIT Libraries</v>
          </cell>
          <cell r="F858">
            <v>8337000</v>
          </cell>
        </row>
        <row r="859">
          <cell r="C859" t="str">
            <v>U9365E</v>
          </cell>
          <cell r="E859" t="str">
            <v>HP CP 5Y 4H 24x7 AIT Libraries</v>
          </cell>
          <cell r="F859">
            <v>10827000</v>
          </cell>
        </row>
        <row r="860">
          <cell r="C860" t="str">
            <v>U9289E</v>
          </cell>
          <cell r="E860" t="str">
            <v>HP CP 3Y 6H CTR AIT SSL2020 1/2 Drives</v>
          </cell>
          <cell r="F860">
            <v>12705000</v>
          </cell>
        </row>
        <row r="861">
          <cell r="C861" t="str">
            <v>U2090E</v>
          </cell>
          <cell r="E861" t="str">
            <v>HP CP Install Stg Autoldr/TapeDrv&amp;Array</v>
          </cell>
          <cell r="F861">
            <v>540000</v>
          </cell>
        </row>
        <row r="863">
          <cell r="C863" t="str">
            <v>N/A</v>
          </cell>
          <cell r="E863" t="str">
            <v>N/A</v>
          </cell>
        </row>
        <row r="886">
          <cell r="C886" t="str">
            <v>n/a</v>
          </cell>
          <cell r="E886" t="str">
            <v>n/a</v>
          </cell>
        </row>
        <row r="904">
          <cell r="C904" t="str">
            <v>H5533E</v>
          </cell>
          <cell r="E904" t="str">
            <v>HP CP 3Y 4H 13x5 SureStore 1200mx Opt</v>
          </cell>
          <cell r="F904">
            <v>10716000</v>
          </cell>
        </row>
        <row r="905">
          <cell r="C905" t="str">
            <v>H4435E</v>
          </cell>
          <cell r="E905" t="str">
            <v>HP CP 3Y 4H 24x7 SureStore 1200mx</v>
          </cell>
          <cell r="F905">
            <v>12665000</v>
          </cell>
        </row>
        <row r="927">
          <cell r="C927" t="str">
            <v>n/a</v>
          </cell>
          <cell r="E927" t="str">
            <v>n/a</v>
          </cell>
        </row>
        <row r="940">
          <cell r="C940" t="str">
            <v>H5534E</v>
          </cell>
          <cell r="E940" t="str">
            <v>HP CP 3Y 4H 13x5 SureStore 2200mx Opt</v>
          </cell>
          <cell r="F940">
            <v>19751000</v>
          </cell>
        </row>
        <row r="941">
          <cell r="C941" t="str">
            <v>H4436E</v>
          </cell>
          <cell r="E941" t="str">
            <v>HP CP 3Y 4H 24x7 SureStore 2200mx</v>
          </cell>
          <cell r="F941">
            <v>23344000</v>
          </cell>
        </row>
        <row r="968">
          <cell r="C968" t="str">
            <v>n/a</v>
          </cell>
          <cell r="E968" t="str">
            <v>n/a</v>
          </cell>
        </row>
        <row r="980">
          <cell r="C980" t="str">
            <v>n/a</v>
          </cell>
          <cell r="E980" t="str">
            <v>n/a</v>
          </cell>
        </row>
        <row r="994">
          <cell r="C994" t="str">
            <v>n/a</v>
          </cell>
          <cell r="E994" t="str">
            <v>n/a</v>
          </cell>
        </row>
        <row r="1004">
          <cell r="C1004" t="str">
            <v>n/a</v>
          </cell>
          <cell r="E1004" t="str">
            <v>n/a</v>
          </cell>
        </row>
        <row r="1009">
          <cell r="C1009" t="str">
            <v>U6372E</v>
          </cell>
          <cell r="E1009" t="str">
            <v>HP CP 3Y NxtDay Opt Jukebox Subsystem</v>
          </cell>
          <cell r="F1009">
            <v>1048000</v>
          </cell>
        </row>
        <row r="1010">
          <cell r="C1010" t="str">
            <v>H4438E</v>
          </cell>
          <cell r="E1010" t="str">
            <v>HP CP 3Y 4H 13x5 SureStore 9100mx sub</v>
          </cell>
          <cell r="F1010">
            <v>1663000</v>
          </cell>
        </row>
        <row r="1011">
          <cell r="C1011" t="str">
            <v>U2852E</v>
          </cell>
          <cell r="E1011" t="str">
            <v>HP CP 3Y 4H 24x7 SureStore 9100mx sub</v>
          </cell>
          <cell r="F1011">
            <v>1908000</v>
          </cell>
        </row>
        <row r="1012">
          <cell r="C1012" t="str">
            <v>U6373E</v>
          </cell>
          <cell r="E1012" t="str">
            <v>HP CP 3Y 6H CTR Opt Jukebox Subsystem</v>
          </cell>
          <cell r="F1012">
            <v>2690000</v>
          </cell>
        </row>
        <row r="1013">
          <cell r="C1013" t="str">
            <v>U9430E</v>
          </cell>
          <cell r="E1013" t="str">
            <v>HP CP 4Y 4H 13x5 Optical Jukebox-Subsyst</v>
          </cell>
          <cell r="F1013">
            <v>2198000</v>
          </cell>
        </row>
        <row r="1014">
          <cell r="C1014" t="str">
            <v>U9431E</v>
          </cell>
          <cell r="E1014" t="str">
            <v>HP CP 4Y 4H 24x7 Optical Jukebox-Subsyst</v>
          </cell>
          <cell r="F1014">
            <v>2520000</v>
          </cell>
        </row>
        <row r="1015">
          <cell r="C1015" t="str">
            <v>U9432E</v>
          </cell>
          <cell r="E1015" t="str">
            <v>HP CP 5Y 4H 13x5 Optical Jukebox-Subsyst</v>
          </cell>
          <cell r="F1015">
            <v>2711000</v>
          </cell>
        </row>
        <row r="1016">
          <cell r="C1016" t="str">
            <v>U9433E</v>
          </cell>
          <cell r="E1016" t="str">
            <v>HP CP 5Y 4H 24x7 Optical Jukebox-Subsyst</v>
          </cell>
          <cell r="F1016">
            <v>3105000</v>
          </cell>
        </row>
        <row r="1017">
          <cell r="C1017" t="str">
            <v>U4823E</v>
          </cell>
          <cell r="E1017" t="str">
            <v>HP CP Install Stg MSL5030/6030,Opt Libr</v>
          </cell>
          <cell r="F1017">
            <v>374000</v>
          </cell>
        </row>
        <row r="1019">
          <cell r="C1019" t="str">
            <v>UA350E</v>
          </cell>
          <cell r="E1019" t="str">
            <v>HP CPe 1Y 4H 13x5 HW Optical 9100mx</v>
          </cell>
          <cell r="F1019">
            <v>526000</v>
          </cell>
        </row>
        <row r="1020">
          <cell r="C1020" t="str">
            <v>UA351E</v>
          </cell>
          <cell r="E1020" t="str">
            <v>HP CPe 1Y 4H 24x7 HW Optical 9100mx</v>
          </cell>
          <cell r="F1020">
            <v>609000</v>
          </cell>
        </row>
        <row r="1021">
          <cell r="C1021" t="str">
            <v>UA352E</v>
          </cell>
          <cell r="E1021" t="str">
            <v>HP CPe 1Y 6H CTR HW Optical 9100mx</v>
          </cell>
          <cell r="F1021">
            <v>878000</v>
          </cell>
        </row>
        <row r="1024">
          <cell r="C1024" t="str">
            <v>U6374E</v>
          </cell>
          <cell r="E1024" t="str">
            <v>HP CP 3Y NxtDay Optical Jukebox 220mx</v>
          </cell>
          <cell r="F1024">
            <v>1797000</v>
          </cell>
        </row>
        <row r="1025">
          <cell r="C1025" t="str">
            <v>H4437E</v>
          </cell>
          <cell r="E1025" t="str">
            <v>HP CP 3Y 4H 13x5 SureStore 220mx</v>
          </cell>
          <cell r="F1025">
            <v>3297000</v>
          </cell>
        </row>
        <row r="1026">
          <cell r="C1026" t="str">
            <v>U2853E</v>
          </cell>
          <cell r="E1026" t="str">
            <v>HP CP 3Y 4H 24x7 SureStore 220mx Opt Jk</v>
          </cell>
          <cell r="F1026">
            <v>3896000</v>
          </cell>
        </row>
        <row r="1027">
          <cell r="C1027" t="str">
            <v>U6375E</v>
          </cell>
          <cell r="E1027" t="str">
            <v>HP CP 3Y 6H CTR Optical Jukebox 220mx</v>
          </cell>
          <cell r="F1027">
            <v>5802000</v>
          </cell>
        </row>
        <row r="1028">
          <cell r="C1028" t="str">
            <v>U9434E</v>
          </cell>
          <cell r="E1028" t="str">
            <v>HP CP 4Y 4H 13x5 Optical Jukebox - 220mx</v>
          </cell>
          <cell r="F1028">
            <v>4603000</v>
          </cell>
        </row>
        <row r="1029">
          <cell r="C1029" t="str">
            <v>U9435E</v>
          </cell>
          <cell r="E1029" t="str">
            <v>HP CP 4Y 4H 24x7 Optical Jukebox - 220mx</v>
          </cell>
          <cell r="F1029">
            <v>5389000</v>
          </cell>
        </row>
        <row r="1030">
          <cell r="C1030" t="str">
            <v>U9436E</v>
          </cell>
          <cell r="E1030" t="str">
            <v>HP CP 5Y 4H 13x5 Optical Jukebox - 220mx</v>
          </cell>
          <cell r="F1030">
            <v>5853000</v>
          </cell>
        </row>
        <row r="1031">
          <cell r="C1031" t="str">
            <v>U9437E</v>
          </cell>
          <cell r="E1031" t="str">
            <v>HP CP 5Y 4H 24x7 Optical Jukebox - 220mx</v>
          </cell>
          <cell r="F1031">
            <v>6815000</v>
          </cell>
        </row>
        <row r="1032">
          <cell r="C1032" t="str">
            <v>U4823E</v>
          </cell>
          <cell r="E1032" t="str">
            <v>HP CP Install Stg MSL5030/6030,Opt Libr</v>
          </cell>
          <cell r="F1032">
            <v>374000</v>
          </cell>
        </row>
        <row r="1034">
          <cell r="C1034" t="str">
            <v>UA353E</v>
          </cell>
          <cell r="E1034" t="str">
            <v>HP CPe 1Y 4H 13x5 HW Optical 220mx</v>
          </cell>
          <cell r="F1034">
            <v>516000</v>
          </cell>
        </row>
        <row r="1035">
          <cell r="C1035" t="str">
            <v>UA354E</v>
          </cell>
          <cell r="E1035" t="str">
            <v>HP CPe 1Y 4H 24x7 HW Optical 220mx</v>
          </cell>
          <cell r="F1035">
            <v>720000</v>
          </cell>
        </row>
        <row r="1036">
          <cell r="C1036" t="str">
            <v>UA355E</v>
          </cell>
          <cell r="E1036" t="str">
            <v>HP CPe 1Y 6H CTR HW Optical 220mx</v>
          </cell>
          <cell r="F1036">
            <v>1377000</v>
          </cell>
        </row>
        <row r="1038">
          <cell r="C1038" t="str">
            <v>n/a</v>
          </cell>
          <cell r="E1038" t="str">
            <v>n/a</v>
          </cell>
        </row>
        <row r="1045">
          <cell r="C1045" t="str">
            <v>U6376E</v>
          </cell>
          <cell r="E1045" t="str">
            <v>HP CP 3Y NxtDay Opt Jukebox 3/6/700mx</v>
          </cell>
          <cell r="F1045">
            <v>3896000</v>
          </cell>
        </row>
        <row r="1046">
          <cell r="C1046" t="str">
            <v>H5532E</v>
          </cell>
          <cell r="E1046" t="str">
            <v>HP CP 3Y 4H 13x5 SureStore 300/600/700mx</v>
          </cell>
          <cell r="F1046">
            <v>7144000</v>
          </cell>
        </row>
        <row r="1047">
          <cell r="C1047" t="str">
            <v>U2854E</v>
          </cell>
          <cell r="E1047" t="str">
            <v>HP CP 3Y 4H 24x7 SureStore 300/600/700mx</v>
          </cell>
          <cell r="F1047">
            <v>8443000</v>
          </cell>
        </row>
        <row r="1048">
          <cell r="C1048" t="str">
            <v>U6377E</v>
          </cell>
          <cell r="E1048" t="str">
            <v>HP CP 3Y 6H CTR Opt Jukebox 3/6/700mx</v>
          </cell>
          <cell r="F1048">
            <v>12576000</v>
          </cell>
        </row>
        <row r="1049">
          <cell r="C1049" t="str">
            <v>U9438E</v>
          </cell>
          <cell r="E1049" t="str">
            <v>HP CP 4Y 4H 13x5 Optical - 300/600/700mx</v>
          </cell>
          <cell r="F1049">
            <v>9961000</v>
          </cell>
        </row>
        <row r="1050">
          <cell r="C1050" t="str">
            <v>U9439E</v>
          </cell>
          <cell r="E1050" t="str">
            <v>HP CP 4Y 4H 24x7 Optical - 300/600/700mx</v>
          </cell>
          <cell r="F1050">
            <v>11660000</v>
          </cell>
        </row>
        <row r="1051">
          <cell r="C1051" t="str">
            <v>U9440E</v>
          </cell>
          <cell r="E1051" t="str">
            <v>HP CP 5Y 4H 13x5 Optical - 300/600/700mx</v>
          </cell>
          <cell r="F1051">
            <v>12665000</v>
          </cell>
        </row>
        <row r="1052">
          <cell r="C1052" t="str">
            <v>U9441E</v>
          </cell>
          <cell r="E1052" t="str">
            <v>HP CP 5Y 4H 24x7 Optical - 300/600/700mx</v>
          </cell>
          <cell r="F1052">
            <v>14748000</v>
          </cell>
        </row>
        <row r="1053">
          <cell r="C1053" t="str">
            <v>U4823E</v>
          </cell>
          <cell r="E1053" t="str">
            <v>HP CP Install Stg MSL5030/6030,Opt Libr</v>
          </cell>
          <cell r="F1053">
            <v>374000</v>
          </cell>
        </row>
        <row r="1055">
          <cell r="C1055" t="str">
            <v>UA356E</v>
          </cell>
          <cell r="E1055" t="str">
            <v>HP CPe 1Y 4H 13x5 HW Optical 300/600/700</v>
          </cell>
          <cell r="F1055">
            <v>1115000</v>
          </cell>
        </row>
        <row r="1056">
          <cell r="C1056" t="str">
            <v>UA357E</v>
          </cell>
          <cell r="E1056" t="str">
            <v>HP CPe 1Y 4H 24x7 HW Optical 300/600/700</v>
          </cell>
          <cell r="F1056">
            <v>1560000</v>
          </cell>
        </row>
        <row r="1057">
          <cell r="C1057" t="str">
            <v>UA358E</v>
          </cell>
          <cell r="E1057" t="str">
            <v>HP CPe 1Y 6H CTR HW Optical 300/600/700</v>
          </cell>
          <cell r="F1057">
            <v>2978000</v>
          </cell>
        </row>
        <row r="1059">
          <cell r="C1059" t="str">
            <v>n/a</v>
          </cell>
          <cell r="E1059" t="str">
            <v>n/a</v>
          </cell>
        </row>
        <row r="1064">
          <cell r="C1064" t="str">
            <v>U6378E</v>
          </cell>
          <cell r="E1064" t="str">
            <v>HP CP 3Y NxtDay Optical Jukebox 1200mx</v>
          </cell>
          <cell r="F1064">
            <v>5844000</v>
          </cell>
        </row>
        <row r="1065">
          <cell r="C1065" t="str">
            <v>H5533E</v>
          </cell>
          <cell r="E1065" t="str">
            <v>HP CP 3Y 4H 13x5 SureStore 1200mx Opt</v>
          </cell>
          <cell r="F1065">
            <v>10716000</v>
          </cell>
        </row>
        <row r="1066">
          <cell r="C1066" t="str">
            <v>H4435E</v>
          </cell>
          <cell r="E1066" t="str">
            <v>HP CP 3Y 4H 24x7 SureStore 1200mx</v>
          </cell>
          <cell r="F1066">
            <v>12665000</v>
          </cell>
        </row>
        <row r="1067">
          <cell r="C1067" t="str">
            <v>U6379E</v>
          </cell>
          <cell r="E1067" t="str">
            <v>HP CP 3Y 6H CTR Optical Jukebox 1200mx</v>
          </cell>
          <cell r="F1067">
            <v>18864000</v>
          </cell>
        </row>
        <row r="1068">
          <cell r="C1068" t="str">
            <v>U9442E</v>
          </cell>
          <cell r="E1068" t="str">
            <v>HP CP 4Y 4H 13x5 Optical Jukebox-1200mx</v>
          </cell>
          <cell r="F1068">
            <v>14942000</v>
          </cell>
        </row>
        <row r="1069">
          <cell r="C1069" t="str">
            <v>U9443E</v>
          </cell>
          <cell r="E1069" t="str">
            <v>HP CP 4Y 4H 24x7 Optical Jukebox-1200mx</v>
          </cell>
          <cell r="F1069">
            <v>17490000</v>
          </cell>
        </row>
        <row r="1070">
          <cell r="C1070" t="str">
            <v>U9444E</v>
          </cell>
          <cell r="E1070" t="str">
            <v>HP CP 5Y 4H 13x5 Optical Jukebox-1200mx</v>
          </cell>
          <cell r="F1070">
            <v>18998000</v>
          </cell>
        </row>
        <row r="1071">
          <cell r="C1071" t="str">
            <v>U9445E</v>
          </cell>
          <cell r="E1071" t="str">
            <v>HP CP 5Y 4H 24x7 Optical Jukebox-1200mx</v>
          </cell>
          <cell r="F1071">
            <v>22122000</v>
          </cell>
        </row>
        <row r="1072">
          <cell r="C1072" t="str">
            <v>U4823E</v>
          </cell>
          <cell r="E1072" t="str">
            <v>HP CP Install Stg MSL5030/6030,Opt Libr</v>
          </cell>
          <cell r="F1072">
            <v>374000</v>
          </cell>
        </row>
        <row r="1074">
          <cell r="C1074" t="str">
            <v>UA359E</v>
          </cell>
          <cell r="E1074" t="str">
            <v>HP CPe 1Y 4H 13x5 HW Optical 1200mx</v>
          </cell>
          <cell r="F1074">
            <v>1672000</v>
          </cell>
        </row>
        <row r="1075">
          <cell r="C1075" t="str">
            <v>UA360E</v>
          </cell>
          <cell r="E1075" t="str">
            <v>HP CPe 1Y 4H 24x7 HW Optical 1200mx</v>
          </cell>
          <cell r="F1075">
            <v>2340000</v>
          </cell>
        </row>
        <row r="1076">
          <cell r="C1076" t="str">
            <v>UA361E</v>
          </cell>
          <cell r="E1076" t="str">
            <v>HP CPe 1Y 6H CTR HW Optical 1200mx</v>
          </cell>
          <cell r="F1076">
            <v>4467000</v>
          </cell>
        </row>
        <row r="1078">
          <cell r="C1078" t="str">
            <v>n/a</v>
          </cell>
          <cell r="E1078" t="str">
            <v>n/a</v>
          </cell>
        </row>
        <row r="1081">
          <cell r="C1081" t="str">
            <v>U6380E</v>
          </cell>
          <cell r="E1081" t="str">
            <v>HP CP 3Y NxtDay Optical Jukebox 2200mx</v>
          </cell>
          <cell r="F1081">
            <v>10772000</v>
          </cell>
        </row>
        <row r="1082">
          <cell r="C1082" t="str">
            <v>H5534E</v>
          </cell>
          <cell r="E1082" t="str">
            <v>HP CP 3Y 4H 13x5 SureStore 2200mx Opt</v>
          </cell>
          <cell r="F1082">
            <v>19751000</v>
          </cell>
        </row>
        <row r="1083">
          <cell r="C1083" t="str">
            <v>H4436E</v>
          </cell>
          <cell r="E1083" t="str">
            <v>HP CP 3Y 4H 24x7 SureStore 2200mx</v>
          </cell>
          <cell r="F1083">
            <v>23344000</v>
          </cell>
        </row>
        <row r="1084">
          <cell r="C1084" t="str">
            <v>U6381E</v>
          </cell>
          <cell r="E1084" t="str">
            <v>HP CP 3Y 6H CTR Optical Jukebox 2200mx</v>
          </cell>
          <cell r="F1084">
            <v>29551000</v>
          </cell>
        </row>
        <row r="1085">
          <cell r="C1085" t="str">
            <v>U9446E</v>
          </cell>
          <cell r="E1085" t="str">
            <v>HP CP 4Y 4H 13x5 Optical - 1200ex/2200mx</v>
          </cell>
          <cell r="F1085">
            <v>27620000</v>
          </cell>
        </row>
        <row r="1086">
          <cell r="C1086" t="str">
            <v>U9447E</v>
          </cell>
          <cell r="E1086" t="str">
            <v>HP CP 4Y 4H 24x7 Optical - 1200ex/2200mx</v>
          </cell>
          <cell r="F1086">
            <v>32329000</v>
          </cell>
        </row>
        <row r="1087">
          <cell r="C1087" t="str">
            <v>U9448E</v>
          </cell>
          <cell r="E1087" t="str">
            <v>HP CP 5Y 4H 13x5 Optical - 1200ex/2200mx</v>
          </cell>
          <cell r="F1087">
            <v>35118000</v>
          </cell>
        </row>
        <row r="1088">
          <cell r="C1088" t="str">
            <v>U9449E</v>
          </cell>
          <cell r="E1088" t="str">
            <v>HP CP 5Y 4H 24x7 Optical - 1200ex/2200mx</v>
          </cell>
          <cell r="F1088">
            <v>40892000</v>
          </cell>
        </row>
        <row r="1089">
          <cell r="C1089" t="str">
            <v>U4823E</v>
          </cell>
          <cell r="E1089" t="str">
            <v>HP CP Install Stg MSL5030/6030,Opt Libr</v>
          </cell>
          <cell r="F1089">
            <v>374000</v>
          </cell>
        </row>
        <row r="1091">
          <cell r="C1091" t="str">
            <v>UA362E</v>
          </cell>
          <cell r="E1091" t="str">
            <v>HP CPe 1Y 4H 13x5 HW Optical1200ex2200mx</v>
          </cell>
          <cell r="F1091">
            <v>3081000</v>
          </cell>
        </row>
        <row r="1092">
          <cell r="C1092" t="str">
            <v>UA363E</v>
          </cell>
          <cell r="E1092" t="str">
            <v>HP CPe 1Y 4H 24x7 HW Optical1200ex2200mx</v>
          </cell>
          <cell r="F1092">
            <v>4313000</v>
          </cell>
        </row>
        <row r="1093">
          <cell r="C1093" t="str">
            <v>UA364E</v>
          </cell>
          <cell r="E1093" t="str">
            <v>HP CPe 1Y 6H CTR HW Optical1200ex2200mx</v>
          </cell>
          <cell r="F1093">
            <v>8235000</v>
          </cell>
        </row>
        <row r="1095">
          <cell r="C1095" t="str">
            <v>n/a</v>
          </cell>
          <cell r="E1095" t="str">
            <v>n/a</v>
          </cell>
        </row>
        <row r="1101">
          <cell r="C1101" t="str">
            <v>U9539E</v>
          </cell>
          <cell r="E1101" t="str">
            <v>HP CP 1Y Installation MO-UDO conversion</v>
          </cell>
          <cell r="F1101">
            <v>1958000</v>
          </cell>
        </row>
        <row r="1108">
          <cell r="C1108" t="str">
            <v>U4823E</v>
          </cell>
          <cell r="E1108" t="str">
            <v>HP CP Install Stg MSL5030/6030,Opt Libr</v>
          </cell>
          <cell r="F1108">
            <v>374000</v>
          </cell>
        </row>
        <row r="1115">
          <cell r="C1115" t="str">
            <v>H7555E</v>
          </cell>
          <cell r="E1115" t="str">
            <v>HP CP 3Y 4H 13x5 StgWrks VA7100 Series</v>
          </cell>
          <cell r="F1115">
            <v>4808000</v>
          </cell>
        </row>
        <row r="1116">
          <cell r="C1116" t="str">
            <v>H7559E</v>
          </cell>
          <cell r="E1116" t="str">
            <v>HP CP 3Y 24x7 StgWrks VA7100 Series</v>
          </cell>
          <cell r="F1116">
            <v>8421000</v>
          </cell>
        </row>
        <row r="1117">
          <cell r="C1117" t="str">
            <v>U3377E</v>
          </cell>
          <cell r="E1117" t="str">
            <v>HP CP 3Y 6H CTR VA 7100 Series</v>
          </cell>
          <cell r="F1117">
            <v>11359000</v>
          </cell>
        </row>
        <row r="1118">
          <cell r="C1118" t="str">
            <v>U9478E</v>
          </cell>
          <cell r="E1118" t="str">
            <v>HP CP 4Y 4H 13x5  HP VA 7100 Series</v>
          </cell>
          <cell r="F1118">
            <v>9416000</v>
          </cell>
        </row>
        <row r="1119">
          <cell r="C1119" t="str">
            <v>U9479E</v>
          </cell>
          <cell r="E1119" t="str">
            <v>HP CP 4Y 4H 24x7 HP VA 7100 Series</v>
          </cell>
          <cell r="F1119">
            <v>14149000</v>
          </cell>
        </row>
        <row r="1120">
          <cell r="C1120" t="str">
            <v>U9480E</v>
          </cell>
          <cell r="E1120" t="str">
            <v>HP CP 5Y 4H 13x5 HP VA 7100 Series</v>
          </cell>
          <cell r="F1120">
            <v>13828000</v>
          </cell>
        </row>
        <row r="1121">
          <cell r="C1121" t="str">
            <v>U9481E</v>
          </cell>
          <cell r="E1121" t="str">
            <v>HP CP 5Y 4H 24x7 HP VA 7100 Series</v>
          </cell>
          <cell r="F1121">
            <v>19629000</v>
          </cell>
        </row>
        <row r="1122">
          <cell r="C1122" t="str">
            <v>U4374E</v>
          </cell>
          <cell r="E1122" t="str">
            <v>HP CP Install&amp;Startup Storage VA7100</v>
          </cell>
          <cell r="F1122">
            <v>4698000</v>
          </cell>
        </row>
        <row r="1127">
          <cell r="C1127" t="str">
            <v>H7561E</v>
          </cell>
          <cell r="E1127" t="str">
            <v>HP CP 3Y 4H 13x5 StgWrks VA7400 Series</v>
          </cell>
          <cell r="F1127">
            <v>6304000</v>
          </cell>
        </row>
        <row r="1128">
          <cell r="C1128" t="str">
            <v>H7565E</v>
          </cell>
          <cell r="E1128" t="str">
            <v>HP CP 3Y 24x7 StgWrks VA7400 Series</v>
          </cell>
          <cell r="F1128">
            <v>11042000</v>
          </cell>
        </row>
        <row r="1129">
          <cell r="C1129" t="str">
            <v>U3378E</v>
          </cell>
          <cell r="E1129" t="str">
            <v>HP CP 3Y 6H CTR VA 7400 Series</v>
          </cell>
          <cell r="F1129">
            <v>18018000</v>
          </cell>
        </row>
        <row r="1130">
          <cell r="C1130" t="str">
            <v>U9334E</v>
          </cell>
          <cell r="E1130" t="str">
            <v>HP CP 4Y 4H 13x5 HP VA 7400 Series</v>
          </cell>
          <cell r="F1130">
            <v>12349000</v>
          </cell>
        </row>
        <row r="1131">
          <cell r="C1131" t="str">
            <v>U9335E</v>
          </cell>
          <cell r="E1131" t="str">
            <v>HP CP 4Y 4H 24x7 HP VA 7400 Series</v>
          </cell>
          <cell r="F1131">
            <v>18553000</v>
          </cell>
        </row>
        <row r="1132">
          <cell r="C1132" t="str">
            <v>U9336E</v>
          </cell>
          <cell r="E1132" t="str">
            <v>HP CP 5Y 4H 13x5 HP VA 7400 Series</v>
          </cell>
          <cell r="F1132">
            <v>18133000</v>
          </cell>
        </row>
        <row r="1133">
          <cell r="C1133" t="str">
            <v>U9337E</v>
          </cell>
          <cell r="E1133" t="str">
            <v>HP CP 5Y 4H 24x7 HP VA 7400 Series</v>
          </cell>
          <cell r="F1133">
            <v>25741000</v>
          </cell>
        </row>
        <row r="1134">
          <cell r="C1134" t="str">
            <v>U4373E</v>
          </cell>
          <cell r="E1134" t="str">
            <v>HP CP Install&amp;Startup Storage VA7400</v>
          </cell>
          <cell r="F1134">
            <v>7048000</v>
          </cell>
        </row>
        <row r="1137">
          <cell r="C1137" t="str">
            <v>H7563E</v>
          </cell>
          <cell r="E1137" t="str">
            <v>HP CP 3Y 4H 13x5 StgWrks VA Enclosure</v>
          </cell>
          <cell r="F1137">
            <v>2414000</v>
          </cell>
        </row>
        <row r="1138">
          <cell r="C1138" t="str">
            <v>H7564E</v>
          </cell>
          <cell r="E1138" t="str">
            <v>HP CP 3Y 24x7 StgWrks VA Enclosure</v>
          </cell>
          <cell r="F1138">
            <v>4230000</v>
          </cell>
        </row>
        <row r="1139">
          <cell r="C1139" t="str">
            <v>U3379E</v>
          </cell>
          <cell r="E1139" t="str">
            <v>HP CP 3Y 6H CTR VA Enclosures</v>
          </cell>
          <cell r="F1139">
            <v>5875000</v>
          </cell>
        </row>
        <row r="1140">
          <cell r="C1140" t="str">
            <v>U9330E</v>
          </cell>
          <cell r="E1140" t="str">
            <v>HP CP 4Y 4H 13x5 HP VA Enclosures</v>
          </cell>
          <cell r="F1140">
            <v>4730000</v>
          </cell>
        </row>
        <row r="1141">
          <cell r="C1141" t="str">
            <v>U9331E</v>
          </cell>
          <cell r="E1141" t="str">
            <v>HP CP 4Y 4H 24x7 HP VA Enclosures</v>
          </cell>
          <cell r="F1141">
            <v>7106000</v>
          </cell>
        </row>
        <row r="1142">
          <cell r="C1142" t="str">
            <v>U9332E</v>
          </cell>
          <cell r="E1142" t="str">
            <v>HP CP 5Y 4H 13x5 HP VA Enclosures</v>
          </cell>
          <cell r="F1142">
            <v>6946000</v>
          </cell>
        </row>
        <row r="1143">
          <cell r="C1143" t="str">
            <v>U9333E</v>
          </cell>
          <cell r="E1143" t="str">
            <v>HP CP 5Y 4H 24x7 HP VA Enclosures</v>
          </cell>
          <cell r="F1143">
            <v>9859000</v>
          </cell>
        </row>
        <row r="1144">
          <cell r="C1144" t="str">
            <v>U4372E</v>
          </cell>
          <cell r="E1144" t="str">
            <v>HP CP Install&amp;Startup Storage VA Encl.</v>
          </cell>
          <cell r="F1144">
            <v>1827000</v>
          </cell>
        </row>
        <row r="1146">
          <cell r="C1146" t="str">
            <v>U5885E</v>
          </cell>
          <cell r="E1146" t="str">
            <v xml:space="preserve">HP CP 3Y SWsptM-F Strg Low $901-1000 </v>
          </cell>
          <cell r="F1146">
            <v>837000</v>
          </cell>
        </row>
        <row r="1147">
          <cell r="C1147" t="str">
            <v>U5886E</v>
          </cell>
          <cell r="E1147" t="str">
            <v xml:space="preserve">HP CP 3Y SWspt24x7 Strg Low $901-1000 </v>
          </cell>
          <cell r="F1147">
            <v>1045000</v>
          </cell>
        </row>
        <row r="1149">
          <cell r="C1149" t="str">
            <v>U5889E</v>
          </cell>
          <cell r="E1149" t="str">
            <v xml:space="preserve">HP CP 3Y SWsptM-F Strg Low $2001-2400 </v>
          </cell>
          <cell r="F1149">
            <v>1937000</v>
          </cell>
        </row>
        <row r="1150">
          <cell r="C1150" t="str">
            <v>U5890E</v>
          </cell>
          <cell r="E1150" t="str">
            <v xml:space="preserve">HP CP 3Y SWspt24x7 Strg Low $2001-2400 </v>
          </cell>
          <cell r="F1150">
            <v>2420000</v>
          </cell>
        </row>
        <row r="1159">
          <cell r="C1159" t="str">
            <v>U9924E</v>
          </cell>
          <cell r="E1159" t="str">
            <v xml:space="preserve">HP CP 3Y SWsptM-F Strg Low $3201-3600 </v>
          </cell>
          <cell r="F1159">
            <v>2993000</v>
          </cell>
        </row>
        <row r="1160">
          <cell r="C1160" t="str">
            <v>U9925E</v>
          </cell>
          <cell r="E1160" t="str">
            <v xml:space="preserve">HP CP 3Y SWspt24x7 Strg Low $3201-3600 </v>
          </cell>
          <cell r="F1160">
            <v>3741000</v>
          </cell>
        </row>
        <row r="1163">
          <cell r="C1163" t="str">
            <v>U5897E</v>
          </cell>
          <cell r="E1163" t="str">
            <v xml:space="preserve">HP CP 3Y SWsptM-F Strg Low $3601-4000 </v>
          </cell>
          <cell r="F1163">
            <v>3345000</v>
          </cell>
        </row>
        <row r="1164">
          <cell r="C1164" t="str">
            <v>U5898E</v>
          </cell>
          <cell r="E1164" t="str">
            <v xml:space="preserve">HP CP 3Y SWspt24x7 Strg Low $3601-4000 </v>
          </cell>
          <cell r="F1164">
            <v>4181000</v>
          </cell>
        </row>
        <row r="1166">
          <cell r="C1166" t="str">
            <v>U5909E</v>
          </cell>
          <cell r="E1166" t="str">
            <v xml:space="preserve">HP CP 3Y SWsptM-F Strg Low $5001-5500 </v>
          </cell>
          <cell r="F1166">
            <v>4621000</v>
          </cell>
        </row>
        <row r="1167">
          <cell r="C1167" t="str">
            <v>U5910E</v>
          </cell>
          <cell r="E1167" t="str">
            <v xml:space="preserve">HP CP 3Y SWspt24x7 Strg Low $5001-5500 </v>
          </cell>
          <cell r="F1167">
            <v>5777000</v>
          </cell>
        </row>
        <row r="1169">
          <cell r="C1169" t="str">
            <v>U5917E</v>
          </cell>
          <cell r="E1169" t="str">
            <v xml:space="preserve">HP CP 3Y SWsptM-F Strg Low $7501-8500 </v>
          </cell>
          <cell r="F1169">
            <v>7043000</v>
          </cell>
        </row>
        <row r="1170">
          <cell r="C1170" t="str">
            <v>U5918E</v>
          </cell>
          <cell r="E1170" t="str">
            <v xml:space="preserve">HP CP 3Y SWspt24x7 Strg Low $7501-8500 </v>
          </cell>
          <cell r="F1170">
            <v>8802000</v>
          </cell>
        </row>
        <row r="1175">
          <cell r="C1175" t="str">
            <v>U9928E</v>
          </cell>
          <cell r="E1175" t="str">
            <v xml:space="preserve">HP CP 3Y SWsptM-F Strg Low $11501-12500 </v>
          </cell>
          <cell r="F1175">
            <v>10563000</v>
          </cell>
        </row>
        <row r="1176">
          <cell r="C1176" t="str">
            <v>U9929E</v>
          </cell>
          <cell r="E1176" t="str">
            <v xml:space="preserve">HP CP 3Y SWsptM-F Strg Low $11501-12500 </v>
          </cell>
          <cell r="F1176">
            <v>13204000</v>
          </cell>
        </row>
        <row r="1178">
          <cell r="C1178" t="str">
            <v>U9932E</v>
          </cell>
          <cell r="E1178" t="str">
            <v xml:space="preserve">HP CP 3Y SWsptM-F Strg Low $21501-23500 </v>
          </cell>
          <cell r="F1178">
            <v>19807000</v>
          </cell>
        </row>
        <row r="1179">
          <cell r="C1179" t="str">
            <v>U9933E</v>
          </cell>
          <cell r="E1179" t="str">
            <v xml:space="preserve">HP CP 3Y SWspt24x7 Stg Lw $21501-23500 </v>
          </cell>
          <cell r="F1179">
            <v>24758000</v>
          </cell>
        </row>
        <row r="1181">
          <cell r="C1181" t="str">
            <v>U6355E</v>
          </cell>
          <cell r="E1181" t="str">
            <v>HP CP 3Y NxtDay MSA 1000</v>
          </cell>
          <cell r="F1181">
            <v>1263000</v>
          </cell>
        </row>
        <row r="1182">
          <cell r="C1182" t="str">
            <v>U6356E</v>
          </cell>
          <cell r="E1182" t="str">
            <v>HP CP 3Y 4H 13x5 MSA 1000</v>
          </cell>
          <cell r="F1182">
            <v>2548000</v>
          </cell>
        </row>
        <row r="1183">
          <cell r="C1183" t="str">
            <v>U6357E</v>
          </cell>
          <cell r="E1183" t="str">
            <v>HP CP 3Y 4H 24x7 MSA 1000</v>
          </cell>
          <cell r="F1183">
            <v>3061000</v>
          </cell>
        </row>
        <row r="1184">
          <cell r="C1184" t="str">
            <v>U9398E</v>
          </cell>
          <cell r="E1184" t="str">
            <v>HP CP 4Y 4H 13x5 MSA1000</v>
          </cell>
          <cell r="F1184">
            <v>3597000</v>
          </cell>
        </row>
        <row r="1185">
          <cell r="C1185" t="str">
            <v>U9399E</v>
          </cell>
          <cell r="E1185" t="str">
            <v>HP CP 4Y 4H 24x7 MSA1000</v>
          </cell>
          <cell r="F1185">
            <v>4257000</v>
          </cell>
        </row>
        <row r="1186">
          <cell r="C1186" t="str">
            <v>U9400E</v>
          </cell>
          <cell r="E1186" t="str">
            <v>HP CP 5Y 4H 13x5 MSA1000</v>
          </cell>
          <cell r="F1186">
            <v>4750000</v>
          </cell>
        </row>
        <row r="1187">
          <cell r="C1187" t="str">
            <v>U9401E</v>
          </cell>
          <cell r="E1187" t="str">
            <v>HP CP 5Y 4H 24x7 MSA1000</v>
          </cell>
          <cell r="F1187">
            <v>5574000</v>
          </cell>
        </row>
        <row r="1188">
          <cell r="C1188" t="str">
            <v>U9934E </v>
          </cell>
          <cell r="E1188" t="str">
            <v>HP CP 3Y 6H CTR MSA1000</v>
          </cell>
        </row>
        <row r="1189">
          <cell r="C1189" t="str">
            <v>UC761E</v>
          </cell>
          <cell r="E1189" t="str">
            <v>HP  1Y 4H 24x7 MSA1000</v>
          </cell>
          <cell r="F1189">
            <v>617000</v>
          </cell>
        </row>
        <row r="1190">
          <cell r="C1190" t="str">
            <v>UC772E</v>
          </cell>
          <cell r="E1190" t="str">
            <v>HP  1Y 4H 13x5 MSA1000</v>
          </cell>
          <cell r="F1190">
            <v>442000</v>
          </cell>
        </row>
        <row r="1191">
          <cell r="C1191" t="str">
            <v>UC773E</v>
          </cell>
          <cell r="E1191" t="str">
            <v>HP  1Y 6H CTR MSA1000</v>
          </cell>
          <cell r="F1191">
            <v>1180000</v>
          </cell>
        </row>
        <row r="1193">
          <cell r="C1193" t="str">
            <v>U4368E</v>
          </cell>
          <cell r="E1193" t="str">
            <v>HP CP Instln SW JBOD,DSxx,MSA1k</v>
          </cell>
          <cell r="F1193">
            <v>653000</v>
          </cell>
        </row>
        <row r="1195">
          <cell r="C1195" t="str">
            <v>U9611E</v>
          </cell>
          <cell r="E1195" t="str">
            <v>HP CP 3Y Support Plus MSA1K HA Kit</v>
          </cell>
          <cell r="F1195">
            <v>1365000</v>
          </cell>
        </row>
        <row r="1196">
          <cell r="C1196" t="str">
            <v>U9612E</v>
          </cell>
          <cell r="E1196" t="str">
            <v>HP CP 3Y Support Pl 24 MSA1K HA Kit</v>
          </cell>
          <cell r="F1196">
            <v>1666000</v>
          </cell>
        </row>
        <row r="1197">
          <cell r="C1197" t="str">
            <v>UC779E</v>
          </cell>
          <cell r="E1197" t="str">
            <v>HP  1Y Support Plus MSA1K HA Kit</v>
          </cell>
          <cell r="F1197">
            <v>469000</v>
          </cell>
        </row>
        <row r="1198">
          <cell r="C1198" t="str">
            <v>UC780E</v>
          </cell>
          <cell r="E1198" t="str">
            <v>HP  1Y Support Pl 24 MSA1K HA Kit</v>
          </cell>
          <cell r="F1198">
            <v>573000</v>
          </cell>
        </row>
        <row r="1199">
          <cell r="C1199" t="str">
            <v>U9990E</v>
          </cell>
          <cell r="E1199" t="str">
            <v>HP CP Install Stg MSA HA Kits</v>
          </cell>
          <cell r="F1199">
            <v>332000</v>
          </cell>
        </row>
        <row r="1201">
          <cell r="C1201" t="str">
            <v>UB950E</v>
          </cell>
          <cell r="E1201" t="str">
            <v>HP CP 3Y NxtDay MSA 1500</v>
          </cell>
          <cell r="F1201">
            <v>853000</v>
          </cell>
        </row>
        <row r="1202">
          <cell r="C1202" t="str">
            <v>UB951E</v>
          </cell>
          <cell r="E1202" t="str">
            <v>HP CP 3Y 4H 13x5 MSA 1500</v>
          </cell>
          <cell r="F1202">
            <v>1720000</v>
          </cell>
        </row>
        <row r="1203">
          <cell r="C1203" t="str">
            <v>UB952E</v>
          </cell>
          <cell r="E1203" t="str">
            <v>HP CP 3Y 4H 24x7 MSA 1500</v>
          </cell>
          <cell r="F1203">
            <v>2068000</v>
          </cell>
        </row>
        <row r="1204">
          <cell r="C1204" t="str">
            <v>UB953E</v>
          </cell>
          <cell r="E1204" t="str">
            <v>HP CP 3Y 6H CTR MSA1500</v>
          </cell>
          <cell r="F1204">
            <v>3172000</v>
          </cell>
        </row>
        <row r="1205">
          <cell r="C1205" t="str">
            <v>UC774E</v>
          </cell>
          <cell r="E1205" t="str">
            <v>HP  1Y 4H 24x7 MSA1500</v>
          </cell>
          <cell r="F1205">
            <v>417000</v>
          </cell>
        </row>
        <row r="1206">
          <cell r="C1206" t="str">
            <v>UC775E</v>
          </cell>
          <cell r="E1206" t="str">
            <v>HP  1Y 4H 13x5 MSA1500</v>
          </cell>
          <cell r="F1206">
            <v>298000</v>
          </cell>
        </row>
        <row r="1207">
          <cell r="C1207" t="str">
            <v>UC776E</v>
          </cell>
          <cell r="E1207" t="str">
            <v>HP  1Y 6H CTR MSA1500</v>
          </cell>
          <cell r="F1207">
            <v>797000</v>
          </cell>
        </row>
        <row r="1208">
          <cell r="C1208" t="str">
            <v>U4368E</v>
          </cell>
          <cell r="E1208" t="str">
            <v>HP CP Instln SW JBOD,DSxx,MSA1k</v>
          </cell>
          <cell r="F1208">
            <v>653000</v>
          </cell>
        </row>
        <row r="1211">
          <cell r="C1211" t="str">
            <v>UB153E</v>
          </cell>
          <cell r="E1211" t="str">
            <v>HP CP 3Y NxtDay MSA1500 bundle</v>
          </cell>
          <cell r="F1211">
            <v>1486000</v>
          </cell>
        </row>
        <row r="1212">
          <cell r="C1212" t="str">
            <v>UB154E</v>
          </cell>
          <cell r="E1212" t="str">
            <v>HP CP 3Y 4H 13x5 MSA1500 bundle</v>
          </cell>
          <cell r="F1212">
            <v>2734000</v>
          </cell>
        </row>
        <row r="1213">
          <cell r="C1213" t="str">
            <v>UB155E</v>
          </cell>
          <cell r="E1213" t="str">
            <v>HP CP 3Y 4H 24x7 MSA1500 bundle</v>
          </cell>
          <cell r="F1213">
            <v>3233000</v>
          </cell>
        </row>
        <row r="1214">
          <cell r="C1214" t="str">
            <v>UB156E</v>
          </cell>
          <cell r="E1214" t="str">
            <v>HP CP 3Y 6H CTR MSA1500 bundle</v>
          </cell>
          <cell r="F1214">
            <v>4820000</v>
          </cell>
        </row>
        <row r="1215">
          <cell r="C1215" t="str">
            <v>UC762E</v>
          </cell>
          <cell r="E1215" t="str">
            <v>HP  1Y 4H 24x7 MSA1500 Bundle</v>
          </cell>
          <cell r="F1215">
            <v>871000</v>
          </cell>
        </row>
        <row r="1216">
          <cell r="C1216" t="str">
            <v>UC777E</v>
          </cell>
          <cell r="E1216" t="str">
            <v>HP  1Y 4H 13x5 MSA1500 bundle</v>
          </cell>
          <cell r="F1216">
            <v>698000</v>
          </cell>
        </row>
        <row r="1217">
          <cell r="C1217" t="str">
            <v>UC778E</v>
          </cell>
          <cell r="E1217" t="str">
            <v>HP  1Y 6H CTR MSA1500 bundle</v>
          </cell>
          <cell r="F1217">
            <v>1421000</v>
          </cell>
        </row>
        <row r="1218">
          <cell r="C1218" t="str">
            <v>UC986E</v>
          </cell>
          <cell r="E1218" t="str">
            <v>HP 5y 6h 24x7 CTR MSA1500 Bundle HW Supp</v>
          </cell>
          <cell r="F1218">
            <v>8209000</v>
          </cell>
        </row>
        <row r="1219">
          <cell r="C1219" t="str">
            <v>UB958E</v>
          </cell>
          <cell r="E1219" t="str">
            <v>Installation</v>
          </cell>
          <cell r="F1219">
            <v>950000</v>
          </cell>
        </row>
        <row r="1221">
          <cell r="C1221" t="str">
            <v>UC717E</v>
          </cell>
          <cell r="E1221" t="str">
            <v>HP Installation MSA HA Kits/Add-on SVC</v>
          </cell>
          <cell r="F1221">
            <v>332000</v>
          </cell>
        </row>
        <row r="1225">
          <cell r="C1225" t="str">
            <v>UC718E</v>
          </cell>
          <cell r="E1225" t="str">
            <v>HP Installation MSA Add-on SVC</v>
          </cell>
          <cell r="F1225">
            <v>171000</v>
          </cell>
        </row>
        <row r="1228">
          <cell r="C1228" t="str">
            <v>UC678E</v>
          </cell>
          <cell r="E1228" t="str">
            <v>HP 3Y NBD 9x5 SFS20</v>
          </cell>
          <cell r="F1228">
            <v>895000</v>
          </cell>
        </row>
        <row r="1229">
          <cell r="C1229" t="str">
            <v>UC679E</v>
          </cell>
          <cell r="E1229" t="str">
            <v>HP 3Y 4H 13x5 SFS20</v>
          </cell>
          <cell r="F1229">
            <v>1495000</v>
          </cell>
        </row>
        <row r="1230">
          <cell r="C1230" t="str">
            <v>UC680E</v>
          </cell>
          <cell r="E1230" t="str">
            <v>HP 3Y 4H 24x7 SFS20</v>
          </cell>
          <cell r="F1230">
            <v>1736000</v>
          </cell>
        </row>
        <row r="1231">
          <cell r="C1231" t="str">
            <v>UC681E</v>
          </cell>
          <cell r="E1231" t="str">
            <v>HP 3Y 6H CTR SFS20</v>
          </cell>
          <cell r="F1231">
            <v>2499000</v>
          </cell>
        </row>
        <row r="1232">
          <cell r="C1232" t="str">
            <v>UC674E</v>
          </cell>
          <cell r="E1232" t="str">
            <v>HP 1Y NBD 9x5 SFS20</v>
          </cell>
          <cell r="F1232">
            <v>313000</v>
          </cell>
        </row>
        <row r="1233">
          <cell r="C1233" t="str">
            <v>UC675E</v>
          </cell>
          <cell r="E1233" t="str">
            <v>HP 1Y 4H 13x5 SFS20</v>
          </cell>
          <cell r="F1233">
            <v>523000</v>
          </cell>
        </row>
        <row r="1234">
          <cell r="C1234" t="str">
            <v>UC676E</v>
          </cell>
          <cell r="E1234" t="str">
            <v>HP 1Y 4H 24x7 SFS20</v>
          </cell>
          <cell r="F1234">
            <v>607000</v>
          </cell>
        </row>
        <row r="1235">
          <cell r="C1235" t="str">
            <v>UC677E</v>
          </cell>
          <cell r="E1235" t="str">
            <v>HP 1Y 6H CTR SFS20</v>
          </cell>
          <cell r="F1235">
            <v>875000</v>
          </cell>
        </row>
        <row r="1236">
          <cell r="C1236" t="str">
            <v>UC686E</v>
          </cell>
          <cell r="E1236" t="str">
            <v>HP Installation SFS20</v>
          </cell>
          <cell r="F1236">
            <v>427000</v>
          </cell>
        </row>
        <row r="1240">
          <cell r="C1240" t="str">
            <v>H7546E</v>
          </cell>
          <cell r="E1240" t="str">
            <v>HP CP 3Y Nxt Day StgWrks DS2100 Series</v>
          </cell>
          <cell r="F1240">
            <v>796000</v>
          </cell>
        </row>
        <row r="1241">
          <cell r="C1241" t="str">
            <v>H2865E</v>
          </cell>
          <cell r="E1241" t="str">
            <v>HP CP 3Y 4H 13x5 StgWrks DS2100 Series</v>
          </cell>
          <cell r="F1241">
            <v>1009000</v>
          </cell>
        </row>
        <row r="1242">
          <cell r="C1242" t="str">
            <v>H2866E</v>
          </cell>
          <cell r="E1242" t="str">
            <v>HP CP 3Y 24x7 StgWrks DS2100 Series</v>
          </cell>
          <cell r="F1242">
            <v>1272000</v>
          </cell>
        </row>
        <row r="1243">
          <cell r="C1243" t="str">
            <v>H2867E</v>
          </cell>
          <cell r="E1243" t="str">
            <v>HP CP 3Y CTR StgWrks DS2100 Series</v>
          </cell>
          <cell r="F1243">
            <v>2392000</v>
          </cell>
        </row>
        <row r="1244">
          <cell r="C1244" t="str">
            <v>U9382E</v>
          </cell>
          <cell r="E1244" t="str">
            <v>HP CP 4Y 4H 13x5 HP Disk System 2100</v>
          </cell>
          <cell r="F1244">
            <v>1338000</v>
          </cell>
        </row>
        <row r="1245">
          <cell r="C1245" t="str">
            <v>U9383E</v>
          </cell>
          <cell r="E1245" t="str">
            <v>HP CP 4Y 4H 24x7 HP Disk System 2100</v>
          </cell>
          <cell r="F1245">
            <v>1681000</v>
          </cell>
        </row>
        <row r="1246">
          <cell r="C1246" t="str">
            <v>U9384E</v>
          </cell>
          <cell r="E1246" t="str">
            <v>HP CP 5Y 4H 13x5 HP Disk System 2100</v>
          </cell>
          <cell r="F1246">
            <v>1651000</v>
          </cell>
        </row>
        <row r="1247">
          <cell r="C1247" t="str">
            <v>U9385E</v>
          </cell>
          <cell r="E1247" t="str">
            <v>HP CP 5Y 4H 24x7 HP Disk System 2100</v>
          </cell>
          <cell r="F1247">
            <v>2074000</v>
          </cell>
        </row>
        <row r="1248">
          <cell r="C1248" t="str">
            <v>U4368E</v>
          </cell>
          <cell r="E1248" t="str">
            <v>HP CP Instln SW JBOD,DSxx,MSA1k</v>
          </cell>
          <cell r="F1248">
            <v>653000</v>
          </cell>
        </row>
        <row r="1252">
          <cell r="C1252" t="str">
            <v>U2075E</v>
          </cell>
          <cell r="E1252" t="str">
            <v>HP CP 3Y 4H 13x5 StgWrks DS 2300</v>
          </cell>
          <cell r="F1252">
            <v>1017000</v>
          </cell>
        </row>
        <row r="1253">
          <cell r="C1253" t="str">
            <v>U2076E</v>
          </cell>
          <cell r="E1253" t="str">
            <v>HP CP 3Y 24x7 StgWrks DS 2300</v>
          </cell>
          <cell r="F1253">
            <v>2276000</v>
          </cell>
        </row>
        <row r="1254">
          <cell r="C1254" t="str">
            <v>U2077E</v>
          </cell>
          <cell r="E1254" t="str">
            <v>HP CP 3Y CTR StgWrks DS 2300</v>
          </cell>
          <cell r="F1254">
            <v>7641000</v>
          </cell>
        </row>
        <row r="1255">
          <cell r="C1255" t="str">
            <v>U9386E</v>
          </cell>
          <cell r="E1255" t="str">
            <v>HP CP 4Y 4H 13x5 HP Disk System 2300</v>
          </cell>
          <cell r="F1255">
            <v>2644000</v>
          </cell>
        </row>
        <row r="1256">
          <cell r="C1256" t="str">
            <v>U9387E</v>
          </cell>
          <cell r="E1256" t="str">
            <v>HP CP 4Y 4H 24x7 HP Disk System 2300</v>
          </cell>
          <cell r="F1256">
            <v>4294000</v>
          </cell>
        </row>
        <row r="1257">
          <cell r="C1257" t="str">
            <v>U9388E</v>
          </cell>
          <cell r="E1257" t="str">
            <v>HP CP 5Y 4H 13x5 HP Disk System 2300</v>
          </cell>
          <cell r="F1257">
            <v>4202000</v>
          </cell>
        </row>
        <row r="1258">
          <cell r="C1258" t="str">
            <v>U9389E</v>
          </cell>
          <cell r="E1258" t="str">
            <v>HP CP 5Y 4H 24x7 HP Disk System 2300</v>
          </cell>
          <cell r="F1258">
            <v>6225000</v>
          </cell>
        </row>
        <row r="1259">
          <cell r="C1259" t="str">
            <v>U4368E</v>
          </cell>
          <cell r="E1259" t="str">
            <v>HP CP Instln SW JBOD,DSxx,MSA1k</v>
          </cell>
          <cell r="F1259">
            <v>653000</v>
          </cell>
        </row>
        <row r="1263">
          <cell r="C1263" t="str">
            <v>U6341E</v>
          </cell>
          <cell r="E1263" t="str">
            <v>HP CP 3Y NxtDay SW 43xx JBODs</v>
          </cell>
          <cell r="F1263">
            <v>1430000</v>
          </cell>
        </row>
        <row r="1264">
          <cell r="C1264" t="str">
            <v>U6342E</v>
          </cell>
          <cell r="E1264" t="str">
            <v>HP CP 3Y 4H 13x5 SW 43xx JBODs</v>
          </cell>
          <cell r="F1264">
            <v>1866000</v>
          </cell>
        </row>
        <row r="1265">
          <cell r="C1265" t="str">
            <v>U6343E</v>
          </cell>
          <cell r="E1265" t="str">
            <v>HP CP 3Y 4H 24x7 SW 43xx JBODs</v>
          </cell>
          <cell r="F1265">
            <v>2408000</v>
          </cell>
        </row>
        <row r="1266">
          <cell r="C1266" t="str">
            <v>U9540E</v>
          </cell>
          <cell r="E1266" t="str">
            <v xml:space="preserve">HP CP 3Y 6H CTR SW 43xx JBODs </v>
          </cell>
          <cell r="F1266">
            <v>4710000</v>
          </cell>
        </row>
        <row r="1267">
          <cell r="C1267" t="str">
            <v>U9314E</v>
          </cell>
          <cell r="E1267" t="str">
            <v>HP CP 4Y 4H 13x5 SW 43xx JBODs</v>
          </cell>
          <cell r="F1267">
            <v>2592000</v>
          </cell>
        </row>
        <row r="1268">
          <cell r="C1268" t="str">
            <v>U9315E</v>
          </cell>
          <cell r="E1268" t="str">
            <v>HP CP 4Y 4H 24x7 SW 43xx JBODs</v>
          </cell>
          <cell r="F1268">
            <v>3311000</v>
          </cell>
        </row>
        <row r="1269">
          <cell r="C1269" t="str">
            <v>U9316E</v>
          </cell>
          <cell r="E1269" t="str">
            <v>HP CP 5Y 4H 13x5 SW 43xx JBODs</v>
          </cell>
          <cell r="F1269">
            <v>3285000</v>
          </cell>
        </row>
        <row r="1270">
          <cell r="C1270" t="str">
            <v>U9317E</v>
          </cell>
          <cell r="E1270" t="str">
            <v>HP CP 5Y 4H 24x7 SW 43xx JBODs</v>
          </cell>
          <cell r="F1270">
            <v>4175000</v>
          </cell>
        </row>
        <row r="1272">
          <cell r="C1272" t="str">
            <v>U4368E</v>
          </cell>
          <cell r="E1272" t="str">
            <v>HP CP Instln SW JBOD,DSxx,MSA1k</v>
          </cell>
          <cell r="F1272">
            <v>653000</v>
          </cell>
        </row>
        <row r="1275">
          <cell r="C1275" t="str">
            <v>UB938E</v>
          </cell>
          <cell r="E1275" t="str">
            <v>HP 1y Support Plus PL ML110 StorSvr SVC</v>
          </cell>
          <cell r="F1275">
            <v>188000</v>
          </cell>
        </row>
        <row r="1276">
          <cell r="C1276" t="str">
            <v>UB939E</v>
          </cell>
          <cell r="E1276" t="str">
            <v>HP 1y SupportPlus24 PL ML110 StorSvr SVC</v>
          </cell>
          <cell r="F1276">
            <v>262000</v>
          </cell>
        </row>
        <row r="1277">
          <cell r="C1277" t="str">
            <v>UB940E</v>
          </cell>
          <cell r="E1277" t="str">
            <v>HP 3y Support Plus PL ML110 StorSvr SVC</v>
          </cell>
          <cell r="F1277">
            <v>784000</v>
          </cell>
        </row>
        <row r="1278">
          <cell r="C1278" t="str">
            <v>UB941E</v>
          </cell>
          <cell r="E1278" t="str">
            <v>HP 3y SupportPlus24 PL ML110 StorSvr SVC</v>
          </cell>
          <cell r="F1278">
            <v>999000</v>
          </cell>
        </row>
        <row r="1299">
          <cell r="C1299" t="str">
            <v>U6383E</v>
          </cell>
          <cell r="E1299" t="str">
            <v>HP CP 1Y SupportPlus Storage NAS 1000's</v>
          </cell>
          <cell r="F1299">
            <v>231000</v>
          </cell>
        </row>
        <row r="1300">
          <cell r="C1300" t="str">
            <v>U6384E</v>
          </cell>
          <cell r="E1300" t="str">
            <v>HP CP 1Y SupportPlus24 Strg NAS 1000's</v>
          </cell>
          <cell r="F1300">
            <v>322000</v>
          </cell>
        </row>
        <row r="1301">
          <cell r="C1301" t="str">
            <v>U6385E</v>
          </cell>
          <cell r="E1301" t="str">
            <v>HP CP 3Y SupportPlus Strg NAS 1000's</v>
          </cell>
          <cell r="F1301">
            <v>990000</v>
          </cell>
        </row>
        <row r="1302">
          <cell r="C1302" t="str">
            <v>U6386E</v>
          </cell>
          <cell r="E1302" t="str">
            <v>HP CP 3Y SupportPlus24 Strg NAS 1000's</v>
          </cell>
          <cell r="F1302">
            <v>1255000</v>
          </cell>
        </row>
        <row r="1304">
          <cell r="C1304" t="str">
            <v>U7986E</v>
          </cell>
          <cell r="E1304" t="str">
            <v>HP Installation NAS/ProLiant StorSvr SVC</v>
          </cell>
          <cell r="F1304">
            <v>950000</v>
          </cell>
        </row>
        <row r="1307">
          <cell r="C1307" t="str">
            <v>U6347E</v>
          </cell>
          <cell r="E1307" t="str">
            <v>HP CP 3Y SupportPlus Strg NAS B2000</v>
          </cell>
          <cell r="F1307">
            <v>2832000</v>
          </cell>
        </row>
        <row r="1308">
          <cell r="C1308" t="str">
            <v>U6348E</v>
          </cell>
          <cell r="E1308" t="str">
            <v>HP CP 3Y SupportPlus24 Strg NAS B2000</v>
          </cell>
          <cell r="F1308">
            <v>3947000</v>
          </cell>
        </row>
        <row r="1309">
          <cell r="C1309" t="str">
            <v>U7986E</v>
          </cell>
          <cell r="E1309" t="str">
            <v>HP CP Installation NAS</v>
          </cell>
          <cell r="F1309">
            <v>950000</v>
          </cell>
        </row>
        <row r="1311">
          <cell r="C1311" t="str">
            <v>U9535E</v>
          </cell>
          <cell r="E1311" t="str">
            <v xml:space="preserve">HP CP 3Y SupportPlus NAS 2ks </v>
          </cell>
          <cell r="F1311">
            <v>2120000</v>
          </cell>
        </row>
        <row r="1312">
          <cell r="C1312" t="str">
            <v>U9536E</v>
          </cell>
          <cell r="E1312" t="str">
            <v>HP CP 3Y SupportPlus24 NAS 2kS</v>
          </cell>
          <cell r="F1312">
            <v>2699000</v>
          </cell>
        </row>
        <row r="1313">
          <cell r="C1313" t="str">
            <v>U9912E</v>
          </cell>
          <cell r="E1313" t="str">
            <v>HP CP 1Y SupportPlus NAS 2k 4k</v>
          </cell>
          <cell r="F1313">
            <v>504000</v>
          </cell>
        </row>
        <row r="1314">
          <cell r="C1314" t="str">
            <v>U9913E</v>
          </cell>
          <cell r="E1314" t="str">
            <v>HP CP 1Y SupportPlus24 NAS 2k 4k</v>
          </cell>
          <cell r="F1314">
            <v>704000</v>
          </cell>
        </row>
        <row r="1315">
          <cell r="C1315" t="str">
            <v>U9916E</v>
          </cell>
          <cell r="E1315" t="str">
            <v>HP CP 1Y 6H CTR HW NAS 2k 4k</v>
          </cell>
          <cell r="F1315">
            <v>608000</v>
          </cell>
        </row>
        <row r="1316">
          <cell r="C1316" t="str">
            <v>U9917E</v>
          </cell>
          <cell r="E1316" t="str">
            <v>HP CP 3Y 6H CTR HW NAS 2k 4k</v>
          </cell>
          <cell r="F1316">
            <v>2419000</v>
          </cell>
        </row>
        <row r="1319">
          <cell r="C1319" t="str">
            <v>U6349E</v>
          </cell>
          <cell r="E1319" t="str">
            <v>HP CP 3Y SupportPlus Strg NAS B2K+Strg</v>
          </cell>
          <cell r="F1319">
            <v>4065000</v>
          </cell>
        </row>
        <row r="1320">
          <cell r="C1320" t="str">
            <v>U6350E</v>
          </cell>
          <cell r="E1320" t="str">
            <v>HP CP 3Y SupportPlus24 Strg NAS B2K+Strg</v>
          </cell>
          <cell r="F1320">
            <v>5674000</v>
          </cell>
        </row>
        <row r="1321">
          <cell r="C1321" t="str">
            <v>U7986E</v>
          </cell>
          <cell r="E1321" t="str">
            <v>HP CP Installation NAS</v>
          </cell>
          <cell r="F1321">
            <v>950000</v>
          </cell>
        </row>
        <row r="1323">
          <cell r="C1323" t="str">
            <v>U9537E</v>
          </cell>
          <cell r="E1323" t="str">
            <v>HP CP 3Y SupportPlus NAS 2ks with strg</v>
          </cell>
          <cell r="F1323">
            <v>2120000</v>
          </cell>
        </row>
        <row r="1324">
          <cell r="C1324" t="str">
            <v>U9538E</v>
          </cell>
          <cell r="E1324" t="str">
            <v>HP CP 3Y SupportPlus24 NAS 2ks with strg</v>
          </cell>
          <cell r="F1324">
            <v>2699000</v>
          </cell>
        </row>
        <row r="1325">
          <cell r="C1325" t="str">
            <v>U9912E</v>
          </cell>
          <cell r="E1325" t="str">
            <v>HP CP 1Y SupportPlus NAS 2k 4k</v>
          </cell>
          <cell r="F1325">
            <v>504000</v>
          </cell>
        </row>
        <row r="1326">
          <cell r="C1326" t="str">
            <v>U9913E</v>
          </cell>
          <cell r="E1326" t="str">
            <v>HP CP 1Y SupportPlus24 NAS 2k 4k</v>
          </cell>
          <cell r="F1326">
            <v>704000</v>
          </cell>
        </row>
        <row r="1327">
          <cell r="C1327" t="str">
            <v>U9916E</v>
          </cell>
          <cell r="E1327" t="str">
            <v>HP CP 1Y 6H CTR HW NAS 2k 4k</v>
          </cell>
          <cell r="F1327">
            <v>608000</v>
          </cell>
        </row>
        <row r="1328">
          <cell r="C1328" t="str">
            <v>U9917E</v>
          </cell>
          <cell r="E1328" t="str">
            <v>HP CP 3Y 6H CTR HW NAS 2k 4k</v>
          </cell>
          <cell r="F1328">
            <v>2419000</v>
          </cell>
        </row>
        <row r="1331">
          <cell r="C1331" t="str">
            <v>U6351E</v>
          </cell>
          <cell r="E1331" t="str">
            <v>HP CP 3Y SupportPlus Strg NAS B3000</v>
          </cell>
          <cell r="F1331">
            <v>3350000</v>
          </cell>
        </row>
        <row r="1332">
          <cell r="C1332" t="str">
            <v>U6352E</v>
          </cell>
          <cell r="E1332" t="str">
            <v>HP CP 3Y SupportPlus24 Strg NAS B3000</v>
          </cell>
          <cell r="F1332">
            <v>4673000</v>
          </cell>
        </row>
        <row r="1335">
          <cell r="C1335" t="str">
            <v>U6353E</v>
          </cell>
          <cell r="E1335" t="str">
            <v>HP CP 3Y SupportPlus Strg NAS B3K+Strg</v>
          </cell>
          <cell r="F1335">
            <v>4748000</v>
          </cell>
        </row>
        <row r="1336">
          <cell r="C1336" t="str">
            <v>U6354E</v>
          </cell>
          <cell r="E1336" t="str">
            <v>HP CP 3Y SupportPlus24 Strg NAS B3K+Stg</v>
          </cell>
          <cell r="F1336">
            <v>6633000</v>
          </cell>
        </row>
        <row r="1339">
          <cell r="C1339" t="str">
            <v>U8264E</v>
          </cell>
          <cell r="E1339" t="str">
            <v>HP CP 3Y SupportPlus Strg NAS E7000</v>
          </cell>
          <cell r="F1339">
            <v>3797000</v>
          </cell>
        </row>
        <row r="1340">
          <cell r="C1340" t="str">
            <v>U8265E</v>
          </cell>
          <cell r="E1340" t="str">
            <v>HP CP 3Y SupportPlus24 Strg NAS E7000</v>
          </cell>
          <cell r="F1340">
            <v>5298000</v>
          </cell>
        </row>
        <row r="1342">
          <cell r="C1342" t="str">
            <v>U9531E</v>
          </cell>
          <cell r="E1342" t="str">
            <v xml:space="preserve">HP CP 3Y SupportPlus NAS 4ks </v>
          </cell>
          <cell r="F1342">
            <v>2120000</v>
          </cell>
        </row>
        <row r="1343">
          <cell r="C1343" t="str">
            <v>U9532E</v>
          </cell>
          <cell r="E1343" t="str">
            <v>HP CP 3Y SupportPlus24 NAS 4kS</v>
          </cell>
          <cell r="F1343">
            <v>2699000</v>
          </cell>
        </row>
        <row r="1344">
          <cell r="C1344" t="str">
            <v>U9912E</v>
          </cell>
          <cell r="E1344" t="str">
            <v>HP CP 1Y SupportPlus NAS 2k 4k</v>
          </cell>
          <cell r="F1344">
            <v>504000</v>
          </cell>
        </row>
        <row r="1345">
          <cell r="C1345" t="str">
            <v>U9913E</v>
          </cell>
          <cell r="E1345" t="str">
            <v>HP CP 1Y SupportPlus24 NAS 2k 4k</v>
          </cell>
          <cell r="F1345">
            <v>704000</v>
          </cell>
        </row>
        <row r="1346">
          <cell r="C1346" t="str">
            <v>U9916E</v>
          </cell>
          <cell r="E1346" t="str">
            <v>HP CP 1Y 6H CTR HW NAS 2k 4k</v>
          </cell>
          <cell r="F1346">
            <v>608000</v>
          </cell>
        </row>
        <row r="1347">
          <cell r="C1347" t="str">
            <v>U9917E</v>
          </cell>
          <cell r="E1347" t="str">
            <v>HP CP 3Y 6H CTR HW NAS 2k 4k</v>
          </cell>
          <cell r="F1347">
            <v>2419000</v>
          </cell>
        </row>
        <row r="1349">
          <cell r="C1349" t="str">
            <v>U9533E</v>
          </cell>
          <cell r="E1349" t="str">
            <v>HP CP 3Y SupportPlus NAS 9ks</v>
          </cell>
          <cell r="F1349">
            <v>3096000</v>
          </cell>
        </row>
        <row r="1350">
          <cell r="C1350" t="str">
            <v>U9534E</v>
          </cell>
          <cell r="E1350" t="str">
            <v>HP CP 3Y SupportPlus24 NAS 9ks</v>
          </cell>
          <cell r="F1350">
            <v>4269000</v>
          </cell>
        </row>
        <row r="1351">
          <cell r="C1351" t="str">
            <v>U9914E</v>
          </cell>
          <cell r="E1351" t="str">
            <v>HP CP 1Y SupportPlus NAS 9k</v>
          </cell>
          <cell r="F1351">
            <v>650000</v>
          </cell>
        </row>
        <row r="1352">
          <cell r="C1352" t="str">
            <v>U9915E</v>
          </cell>
          <cell r="E1352" t="str">
            <v>HP CP 1Y SupportPlus24 NAS 9k</v>
          </cell>
          <cell r="F1352">
            <v>1132000</v>
          </cell>
        </row>
        <row r="1353">
          <cell r="C1353" t="str">
            <v>UA280E</v>
          </cell>
          <cell r="E1353" t="str">
            <v>HP CP 1Y 6H CTR HW NAS 9k</v>
          </cell>
          <cell r="F1353">
            <v>2020000</v>
          </cell>
        </row>
        <row r="1354">
          <cell r="C1354" t="str">
            <v>UA281E</v>
          </cell>
          <cell r="E1354" t="str">
            <v>HP CP 3Y 6H CTR HW NAS 9k</v>
          </cell>
          <cell r="F1354">
            <v>8839000</v>
          </cell>
        </row>
        <row r="1357">
          <cell r="C1357" t="str">
            <v>U7986E</v>
          </cell>
          <cell r="E1357" t="str">
            <v>HP Installation NAS/ProLiant StorSvr SVC</v>
          </cell>
          <cell r="F1357">
            <v>950000</v>
          </cell>
        </row>
        <row r="1359">
          <cell r="C1359" t="str">
            <v>UC553E</v>
          </cell>
          <cell r="E1359" t="str">
            <v>HP 1y Support Plus PL DL100 StorSvr SVC</v>
          </cell>
          <cell r="F1359">
            <v>231000</v>
          </cell>
        </row>
        <row r="1360">
          <cell r="C1360" t="str">
            <v>UC554E</v>
          </cell>
          <cell r="E1360" t="str">
            <v>HP 1y SupportPlus24 PL DL100 StorSvr SVC</v>
          </cell>
          <cell r="F1360">
            <v>322000</v>
          </cell>
        </row>
        <row r="1361">
          <cell r="C1361" t="str">
            <v>UC555E</v>
          </cell>
          <cell r="E1361" t="str">
            <v>HP 3y Support Plus PL DL100 StorSvr SVC</v>
          </cell>
          <cell r="F1361">
            <v>990000</v>
          </cell>
        </row>
        <row r="1362">
          <cell r="C1362" t="str">
            <v>UC556E</v>
          </cell>
          <cell r="E1362" t="str">
            <v>HP 3y SupportPlus24 PL DL100 StorSvr SVC</v>
          </cell>
          <cell r="F1362">
            <v>1255000</v>
          </cell>
        </row>
        <row r="1363">
          <cell r="C1363" t="str">
            <v>UC557PE</v>
          </cell>
          <cell r="E1363" t="str">
            <v>HP 1y PW Support Plus PL DL100 SS SVC</v>
          </cell>
          <cell r="F1363">
            <v>434000</v>
          </cell>
        </row>
        <row r="1364">
          <cell r="C1364" t="str">
            <v>UC558PE</v>
          </cell>
          <cell r="E1364" t="str">
            <v>HP 1y PW SupportPlus24 PL DL100 SS SVC</v>
          </cell>
          <cell r="F1364">
            <v>523000</v>
          </cell>
        </row>
        <row r="1367">
          <cell r="C1367" t="str">
            <v>UC988E</v>
          </cell>
          <cell r="E1367" t="str">
            <v>HP 1y Support Plus PL DL100 1TB DPS SVC</v>
          </cell>
          <cell r="F1367">
            <v>139000</v>
          </cell>
        </row>
        <row r="1368">
          <cell r="C1368" t="str">
            <v>UC989E</v>
          </cell>
          <cell r="E1368" t="str">
            <v>HP 1y SupportPlus24 PL DL100 1TB DPS SVC</v>
          </cell>
          <cell r="F1368">
            <v>332000</v>
          </cell>
        </row>
        <row r="1369">
          <cell r="C1369" t="str">
            <v>UC990E</v>
          </cell>
          <cell r="E1369" t="str">
            <v>HP 3y Support Plus PL DL100 1TB DPS SVC</v>
          </cell>
          <cell r="F1369">
            <v>1235000</v>
          </cell>
        </row>
        <row r="1370">
          <cell r="C1370" t="str">
            <v>UC991E</v>
          </cell>
          <cell r="E1370" t="str">
            <v>HP 3y SupportPlus24 PL DL100 1TB DPS SVC</v>
          </cell>
          <cell r="F1370">
            <v>1797000</v>
          </cell>
        </row>
        <row r="1371">
          <cell r="C1371" t="str">
            <v>UD406PE</v>
          </cell>
          <cell r="E1371" t="str">
            <v>HP 1y PW SupportPlus DL100 1TB DPS SVC</v>
          </cell>
          <cell r="F1371">
            <v>610000</v>
          </cell>
        </row>
        <row r="1372">
          <cell r="C1372" t="str">
            <v>UD407PE</v>
          </cell>
          <cell r="E1372" t="str">
            <v>HP 1y PW SupportPlus24 DL100 1TB DPS SVC</v>
          </cell>
          <cell r="F1372">
            <v>803000</v>
          </cell>
        </row>
        <row r="1375">
          <cell r="C1375" t="str">
            <v>UD411E</v>
          </cell>
          <cell r="E1375" t="str">
            <v>HP 1y Support Plus PL DL100 3TB DPS SVC</v>
          </cell>
          <cell r="F1375">
            <v>280000</v>
          </cell>
        </row>
        <row r="1376">
          <cell r="C1376" t="str">
            <v>UD412E</v>
          </cell>
          <cell r="E1376" t="str">
            <v>HP 1y SupportPlus24 PL DL100 3TB DPS SVC</v>
          </cell>
          <cell r="F1376">
            <v>530000</v>
          </cell>
        </row>
        <row r="1377">
          <cell r="C1377" t="str">
            <v>UD413E</v>
          </cell>
          <cell r="E1377" t="str">
            <v>HP 3y Support Plus PL DL100 3TB DPS SVC</v>
          </cell>
          <cell r="F1377">
            <v>2051000</v>
          </cell>
        </row>
        <row r="1378">
          <cell r="C1378" t="str">
            <v>UD414E</v>
          </cell>
          <cell r="E1378" t="str">
            <v>HP 3y SupportPlus24 PL DL100 3TB DPS SVC</v>
          </cell>
          <cell r="F1378">
            <v>2778000</v>
          </cell>
        </row>
        <row r="1379">
          <cell r="C1379" t="str">
            <v>UD415PE</v>
          </cell>
          <cell r="E1379" t="str">
            <v>HP 1y PW SupportPlus DL100 3TB DPS SVC</v>
          </cell>
          <cell r="F1379">
            <v>1008000</v>
          </cell>
        </row>
        <row r="1380">
          <cell r="C1380" t="str">
            <v>UD416PE</v>
          </cell>
          <cell r="E1380" t="str">
            <v>HP 1y PW SupportPlus24 DL100 3TB DPS SVC</v>
          </cell>
          <cell r="F1380">
            <v>1258000</v>
          </cell>
        </row>
        <row r="1383">
          <cell r="C1383" t="str">
            <v>UD420E</v>
          </cell>
          <cell r="E1383" t="str">
            <v>HP 1y Support Plus PL DL100 6TB DPS SVC</v>
          </cell>
          <cell r="F1383">
            <v>422000</v>
          </cell>
        </row>
        <row r="1384">
          <cell r="C1384" t="str">
            <v>UD421E</v>
          </cell>
          <cell r="E1384" t="str">
            <v>HP 1y SupportPlus24 PL DL100 6TB DPS SVC</v>
          </cell>
          <cell r="F1384">
            <v>728000</v>
          </cell>
        </row>
        <row r="1385">
          <cell r="C1385" t="str">
            <v>UD422E</v>
          </cell>
          <cell r="E1385" t="str">
            <v>HP 3y Support Plus PL DL100 6TB DPS SVC</v>
          </cell>
          <cell r="F1385">
            <v>2867000</v>
          </cell>
        </row>
        <row r="1386">
          <cell r="C1386" t="str">
            <v>UD423E</v>
          </cell>
          <cell r="E1386" t="str">
            <v>HP 3y SupportPlus24 PL DL100 6TB DPS SVC</v>
          </cell>
          <cell r="F1386">
            <v>3758000</v>
          </cell>
        </row>
        <row r="1387">
          <cell r="C1387" t="str">
            <v>UD424PE</v>
          </cell>
          <cell r="E1387" t="str">
            <v>HP 1y PW SupportPlus DL100 6TB DPS SVC</v>
          </cell>
          <cell r="F1387">
            <v>1406000</v>
          </cell>
        </row>
        <row r="1388">
          <cell r="C1388" t="str">
            <v>UD425PE</v>
          </cell>
          <cell r="E1388" t="str">
            <v>HP 1y PW SupportPlus24 DL100 6TB DPS SVC</v>
          </cell>
          <cell r="F1388">
            <v>1712000</v>
          </cell>
        </row>
        <row r="1391">
          <cell r="C1391" t="str">
            <v>UD450E</v>
          </cell>
          <cell r="E1391" t="str">
            <v>HP 1y SupportPlus24 DL100G2 Ext SATA SVC</v>
          </cell>
          <cell r="F1391">
            <v>437000</v>
          </cell>
        </row>
        <row r="1392">
          <cell r="C1392" t="str">
            <v>UD451E</v>
          </cell>
          <cell r="E1392" t="str">
            <v>HP 3y SupportPlus DL100G2Ext SATA SS SVC</v>
          </cell>
          <cell r="F1392">
            <v>1696000</v>
          </cell>
        </row>
        <row r="1393">
          <cell r="C1393" t="str">
            <v>UD452E</v>
          </cell>
          <cell r="E1393" t="str">
            <v>HP 3y SupportPlus24 DL100G2 Ext SATA SVC</v>
          </cell>
          <cell r="F1393">
            <v>2152000</v>
          </cell>
        </row>
        <row r="1394">
          <cell r="C1394" t="str">
            <v>UD453PE</v>
          </cell>
          <cell r="E1394" t="str">
            <v>HP 1y PW SupportPlus DL100 G2 SATA SVC</v>
          </cell>
          <cell r="F1394">
            <v>822000</v>
          </cell>
        </row>
        <row r="1395">
          <cell r="C1395" t="str">
            <v>UD454PE</v>
          </cell>
          <cell r="E1395" t="str">
            <v>HP 1y PW SupportPlus24 DL100 G2 SATA SVC</v>
          </cell>
          <cell r="F1395">
            <v>978000</v>
          </cell>
        </row>
        <row r="1398">
          <cell r="C1398" t="str">
            <v>UD440E</v>
          </cell>
          <cell r="E1398" t="str">
            <v>HP 1y SupportPlus24 DL100G2 no OS SS SVC</v>
          </cell>
          <cell r="F1398">
            <v>155000</v>
          </cell>
        </row>
        <row r="1399">
          <cell r="C1399" t="str">
            <v>UD441E</v>
          </cell>
          <cell r="E1399" t="str">
            <v>HP 3y Support Plus DL100 G2 no OS SS SVC</v>
          </cell>
          <cell r="F1399">
            <v>638000</v>
          </cell>
        </row>
        <row r="1400">
          <cell r="C1400" t="str">
            <v>UD442E</v>
          </cell>
          <cell r="E1400" t="str">
            <v>HP 3y SupportPlus24 DL100G2 no OS SS SVC</v>
          </cell>
          <cell r="F1400">
            <v>768000</v>
          </cell>
        </row>
        <row r="1401">
          <cell r="C1401" t="str">
            <v>UD443PE</v>
          </cell>
          <cell r="E1401" t="str">
            <v>HP 1y PW SupportPlus DL100G2 n/OS SS SVC</v>
          </cell>
          <cell r="F1401">
            <v>312000</v>
          </cell>
        </row>
        <row r="1402">
          <cell r="C1402" t="str">
            <v>UD444PE</v>
          </cell>
          <cell r="E1402" t="str">
            <v>HP 1y PW SupportPlus24 DL100G2 n/OS SVC</v>
          </cell>
          <cell r="F1402">
            <v>356000</v>
          </cell>
        </row>
        <row r="1405">
          <cell r="C1405" t="str">
            <v>UD445E</v>
          </cell>
          <cell r="E1405" t="str">
            <v>HP 1y SupportPlus24 DL100 G2 SS SVC</v>
          </cell>
          <cell r="F1405">
            <v>238000</v>
          </cell>
        </row>
        <row r="1406">
          <cell r="C1406" t="str">
            <v>UD446E</v>
          </cell>
          <cell r="E1406" t="str">
            <v>HP 3y Support Plus DL100 G2 SS SVC</v>
          </cell>
          <cell r="F1406">
            <v>880000</v>
          </cell>
        </row>
        <row r="1407">
          <cell r="C1407" t="str">
            <v>UD447E</v>
          </cell>
          <cell r="E1407" t="str">
            <v>HP 3y SupportPlus24 DL100 G2 SS SVC</v>
          </cell>
          <cell r="F1407">
            <v>1171000</v>
          </cell>
        </row>
        <row r="1408">
          <cell r="C1408" t="str">
            <v>UD448PE</v>
          </cell>
          <cell r="E1408" t="str">
            <v>HP 1y PW SupportPlus DL100 G2 SS SVC</v>
          </cell>
          <cell r="F1408">
            <v>424000</v>
          </cell>
        </row>
        <row r="1409">
          <cell r="C1409" t="str">
            <v>UD449PE</v>
          </cell>
          <cell r="E1409" t="str">
            <v>HP 1y PW SupportPlus24 DL100 G2 SS SVC</v>
          </cell>
          <cell r="F1409">
            <v>523000</v>
          </cell>
        </row>
        <row r="1412">
          <cell r="C1412" t="str">
            <v>U7986E</v>
          </cell>
          <cell r="E1412" t="str">
            <v>HP Installation NAS/ProLiant StorSvr SVC</v>
          </cell>
          <cell r="F1412">
            <v>950000</v>
          </cell>
        </row>
        <row r="1414">
          <cell r="C1414" t="str">
            <v>UB993E</v>
          </cell>
          <cell r="E1414" t="str">
            <v>HP 1y Support Plus PL ML350 StorSvr SVC</v>
          </cell>
          <cell r="F1414">
            <v>394000</v>
          </cell>
        </row>
        <row r="1415">
          <cell r="C1415" t="str">
            <v>UB994E</v>
          </cell>
          <cell r="E1415" t="str">
            <v>HP 1y SupportPlus24 PL ML350 StorSvr SVC</v>
          </cell>
          <cell r="F1415">
            <v>549000</v>
          </cell>
        </row>
        <row r="1416">
          <cell r="C1416" t="str">
            <v>UB995E</v>
          </cell>
          <cell r="E1416" t="str">
            <v>HP 3y Support Plus PL ML350 StorSvr SVC</v>
          </cell>
          <cell r="F1416">
            <v>1148000</v>
          </cell>
        </row>
        <row r="1417">
          <cell r="C1417" t="str">
            <v>UC544E</v>
          </cell>
          <cell r="E1417" t="str">
            <v>HP 3y SupportPlus24 PL ML350 StorSvr SVC</v>
          </cell>
          <cell r="F1417">
            <v>1597000</v>
          </cell>
        </row>
        <row r="1418">
          <cell r="C1418" t="str">
            <v>UC567E</v>
          </cell>
          <cell r="E1418" t="str">
            <v>HP 1y 6h 24x7 CTR PL ML350 SS HWSupp</v>
          </cell>
          <cell r="F1418">
            <v>312000</v>
          </cell>
        </row>
        <row r="1419">
          <cell r="C1419" t="str">
            <v>UC568E</v>
          </cell>
          <cell r="E1419" t="str">
            <v>HP 3y 6h 24x7 CTR PL ML350 SS HWSupp</v>
          </cell>
          <cell r="F1419">
            <v>908000</v>
          </cell>
        </row>
        <row r="1447">
          <cell r="C1447" t="str">
            <v>U7986E</v>
          </cell>
          <cell r="E1447" t="str">
            <v>HP Installation NAS/ProLiant StorSvr SVC</v>
          </cell>
        </row>
        <row r="1449">
          <cell r="C1449" t="str">
            <v>UC547E</v>
          </cell>
          <cell r="E1449" t="str">
            <v>HP 1y Support Plus PL ML370 StorSvr SVC</v>
          </cell>
        </row>
        <row r="1450">
          <cell r="C1450" t="str">
            <v>UC548E</v>
          </cell>
          <cell r="E1450" t="str">
            <v>HP 1y SupportPlus24 PL ML370 StorSvr SVC</v>
          </cell>
        </row>
        <row r="1451">
          <cell r="C1451" t="str">
            <v>UC549E</v>
          </cell>
          <cell r="E1451" t="str">
            <v>HP 3y Support Plus PL ML370 StorSvr SVC</v>
          </cell>
        </row>
        <row r="1452">
          <cell r="C1452" t="str">
            <v>UC550E</v>
          </cell>
          <cell r="E1452" t="str">
            <v>HP 3y SupportPlus24 PL ML370 StorSvr SVC</v>
          </cell>
        </row>
        <row r="1453">
          <cell r="C1453" t="str">
            <v>UC569E</v>
          </cell>
          <cell r="E1453" t="str">
            <v>HP 1y 6h 24x7 CTR PL ML370 SS HWSupp</v>
          </cell>
        </row>
        <row r="1454">
          <cell r="C1454" t="str">
            <v>UC570E</v>
          </cell>
          <cell r="E1454" t="str">
            <v>HP 3y 6h 24x7 CTR PL ML370 SS HWSupp</v>
          </cell>
        </row>
        <row r="1470">
          <cell r="C1470" t="str">
            <v>U7986E</v>
          </cell>
          <cell r="E1470" t="str">
            <v>HP Installation NAS/ProLiant StorSvr SVC</v>
          </cell>
        </row>
        <row r="1471">
          <cell r="C1471" t="str">
            <v>UC559E</v>
          </cell>
          <cell r="E1471" t="str">
            <v>HP 1y Support Plus PL DL380 StorSvr SVC</v>
          </cell>
        </row>
        <row r="1472">
          <cell r="C1472" t="str">
            <v>UC560E</v>
          </cell>
          <cell r="E1472" t="str">
            <v>HP 1y SupportPlus24 PL DL380 StorSvr SVC</v>
          </cell>
        </row>
        <row r="1473">
          <cell r="C1473" t="str">
            <v>UC561E</v>
          </cell>
          <cell r="E1473" t="str">
            <v>HP 3y Support Plus PL DL380 StorSvr SVC</v>
          </cell>
        </row>
        <row r="1474">
          <cell r="C1474" t="str">
            <v>UC562E</v>
          </cell>
          <cell r="E1474" t="str">
            <v>HP 3y SupportPlus24 PL DL380 StorSvr SVC</v>
          </cell>
        </row>
        <row r="1475">
          <cell r="C1475" t="str">
            <v>UC565E</v>
          </cell>
          <cell r="E1475" t="str">
            <v>HP 1y 6h 24x7 CTR PL DL380 SS HWSupp</v>
          </cell>
        </row>
        <row r="1476">
          <cell r="C1476" t="str">
            <v>UC566E</v>
          </cell>
          <cell r="E1476" t="str">
            <v>HP 3y 6h 24x7 CTR PL DL380 SS HWSupp</v>
          </cell>
        </row>
        <row r="1479">
          <cell r="C1479" t="str">
            <v>UD429E</v>
          </cell>
          <cell r="E1479" t="str">
            <v>HP 1y Support Plus PL DL380 9TB DPS SVC</v>
          </cell>
        </row>
        <row r="1480">
          <cell r="C1480" t="str">
            <v>UD430E</v>
          </cell>
          <cell r="E1480" t="str">
            <v>HP 1y SupportPlus24 PL DL380 9TB DPS SVC</v>
          </cell>
        </row>
        <row r="1481">
          <cell r="C1481" t="str">
            <v>UD431E</v>
          </cell>
          <cell r="E1481" t="str">
            <v>HP 3y Support Plus PL DL380 9TB DPS SVC</v>
          </cell>
        </row>
        <row r="1482">
          <cell r="C1482" t="str">
            <v>UD432E</v>
          </cell>
          <cell r="E1482" t="str">
            <v>HP 3y SupportPlus24 PL DL380 9TB DPS SVC</v>
          </cell>
        </row>
        <row r="1483">
          <cell r="C1483" t="str">
            <v>UD433PE</v>
          </cell>
          <cell r="E1483" t="str">
            <v>HP 1y PW SupportPlus DL380 9TB DPS SVC</v>
          </cell>
        </row>
        <row r="1484">
          <cell r="C1484" t="str">
            <v>UD434PE</v>
          </cell>
          <cell r="E1484" t="str">
            <v>HP 1y PW SupportPlus24 DL380 9TB DPS SVC</v>
          </cell>
        </row>
        <row r="1485">
          <cell r="C1485" t="str">
            <v>UD435E</v>
          </cell>
          <cell r="E1485" t="str">
            <v>HP 1y 6h 24x7 CTR DL380 9TB DPS HW Supp</v>
          </cell>
        </row>
        <row r="1486">
          <cell r="C1486" t="str">
            <v>UD436E</v>
          </cell>
          <cell r="E1486" t="str">
            <v>HP 3y 6h 24x7 CTR DL380 9TB DPS HW Supp</v>
          </cell>
        </row>
        <row r="1489">
          <cell r="C1489" t="str">
            <v>U7986E</v>
          </cell>
          <cell r="E1489" t="str">
            <v>HP Installation NAS/ProLiant StorSvr SVC</v>
          </cell>
        </row>
        <row r="1491">
          <cell r="C1491" t="str">
            <v>UC571E</v>
          </cell>
          <cell r="E1491" t="str">
            <v>HP 1y Support Plus PL DL380 SS w/stor SVC</v>
          </cell>
        </row>
        <row r="1492">
          <cell r="C1492" t="str">
            <v>UC572E</v>
          </cell>
          <cell r="E1492" t="str">
            <v>HP 1y SupportPlus24 PL DL380 SS w/stor SVC</v>
          </cell>
        </row>
        <row r="1493">
          <cell r="C1493" t="str">
            <v>UC573E</v>
          </cell>
          <cell r="E1493" t="str">
            <v>HP 3y Support Plus PL DL380 SS w/stor SVC</v>
          </cell>
        </row>
        <row r="1494">
          <cell r="C1494" t="str">
            <v>UC574E</v>
          </cell>
          <cell r="E1494" t="str">
            <v>HP 3y SupportPlus24 PL DL380 SS w/stor SVC</v>
          </cell>
        </row>
        <row r="1495">
          <cell r="C1495" t="str">
            <v>UC577E</v>
          </cell>
          <cell r="E1495" t="str">
            <v>HP 1y 6h 24x7 CTR PLDL380 SSw/Str HWSupp</v>
          </cell>
        </row>
        <row r="1496">
          <cell r="C1496" t="str">
            <v>UC578E</v>
          </cell>
          <cell r="E1496" t="str">
            <v>HP 3y 6h 24x7 CTR PLDL380 SSw/Str HWSupp</v>
          </cell>
        </row>
        <row r="1501">
          <cell r="C1501" t="str">
            <v>UC559E</v>
          </cell>
          <cell r="E1501" t="str">
            <v>HP 1y Support Plus PL DL380 StorSvr SVC</v>
          </cell>
        </row>
        <row r="1502">
          <cell r="C1502" t="str">
            <v>UC560E</v>
          </cell>
          <cell r="E1502" t="str">
            <v>HP 1y SupportPlus24 PL DL380 StorSvr SVC</v>
          </cell>
        </row>
        <row r="1503">
          <cell r="C1503" t="str">
            <v>UC561E</v>
          </cell>
          <cell r="E1503" t="str">
            <v>HP 3y Support Plus PL DL380 StorSvr SVC</v>
          </cell>
        </row>
        <row r="1504">
          <cell r="C1504" t="str">
            <v>UC562E</v>
          </cell>
          <cell r="E1504" t="str">
            <v>HP 3y SupportPlus24 PL DL380 StorSvr SVC</v>
          </cell>
        </row>
        <row r="1505">
          <cell r="C1505" t="str">
            <v>UC565E</v>
          </cell>
          <cell r="E1505" t="str">
            <v>HP 1y 6h 24x7 CTR PL DL380 SS HWSupp</v>
          </cell>
        </row>
        <row r="1506">
          <cell r="C1506" t="str">
            <v>UC566E</v>
          </cell>
          <cell r="E1506" t="str">
            <v>HP 3y 6h 24x7 CTR PL DL380 SS HWSupp</v>
          </cell>
        </row>
        <row r="1511">
          <cell r="C1511" t="str">
            <v>UC579E</v>
          </cell>
          <cell r="E1511" t="str">
            <v>HP 1y Support Plus PL DL580 StorSvr SVC</v>
          </cell>
        </row>
        <row r="1512">
          <cell r="C1512" t="str">
            <v>UC580E</v>
          </cell>
          <cell r="E1512" t="str">
            <v>HP 1y SupportPlus24 PL DL580 StorSvr SVC</v>
          </cell>
        </row>
        <row r="1513">
          <cell r="C1513" t="str">
            <v>UC581E</v>
          </cell>
          <cell r="E1513" t="str">
            <v>HP 3y Support Plus PL DL580 StorSvr SVC</v>
          </cell>
        </row>
        <row r="1514">
          <cell r="C1514" t="str">
            <v>UC582E</v>
          </cell>
          <cell r="E1514" t="str">
            <v>HP 3y SupportPlus24 PL DL580 StorSvr SVC</v>
          </cell>
        </row>
        <row r="1515">
          <cell r="C1515" t="str">
            <v>UC626E</v>
          </cell>
          <cell r="E1515" t="str">
            <v>HP 1y 6h 24x7 CTR PL DL580 SS HWSupp</v>
          </cell>
        </row>
        <row r="1516">
          <cell r="C1516" t="str">
            <v>UC628E</v>
          </cell>
          <cell r="E1516" t="str">
            <v>HP 3y 6h 24x7 CTR PL DL580 SS HWSupp</v>
          </cell>
        </row>
        <row r="1517">
          <cell r="C1517" t="str">
            <v>UC987E</v>
          </cell>
          <cell r="E1517" t="str">
            <v>HP 4y SupportPlus24 DL58x SVC</v>
          </cell>
          <cell r="F1517" t="str">
            <v>added through exception process for NA</v>
          </cell>
        </row>
        <row r="1520">
          <cell r="C1520" t="str">
            <v>UA282E</v>
          </cell>
          <cell r="E1520" t="str">
            <v>HP 1y Support Plus NAS Clusterkit SVC</v>
          </cell>
        </row>
        <row r="1521">
          <cell r="C1521" t="str">
            <v>UA283E</v>
          </cell>
          <cell r="E1521" t="str">
            <v>HP 1y Support Plus 24 NAS Clusterkit SVC</v>
          </cell>
        </row>
        <row r="1522">
          <cell r="C1522" t="str">
            <v>UA284E</v>
          </cell>
          <cell r="E1522" t="str">
            <v>HP 3y Support Plus NAS Clusterkit SVC</v>
          </cell>
        </row>
        <row r="1523">
          <cell r="C1523" t="str">
            <v>UA285E</v>
          </cell>
          <cell r="E1523" t="str">
            <v>HP 3y Support Plus 24 NAS Clusterkit SVC</v>
          </cell>
        </row>
        <row r="1528">
          <cell r="C1528" t="str">
            <v>U9530E</v>
          </cell>
          <cell r="E1528" t="str">
            <v xml:space="preserve">HP CP NAS Upgrade to Windows SS 2003 </v>
          </cell>
        </row>
        <row r="1534">
          <cell r="C1534" t="str">
            <v>U6326E</v>
          </cell>
          <cell r="E1534" t="str">
            <v>HP CP 3Y NxtDay 1x2 LVD SCSI</v>
          </cell>
        </row>
        <row r="1535">
          <cell r="C1535" t="str">
            <v>U6327E</v>
          </cell>
          <cell r="E1535" t="str">
            <v>HP CP 3Y 4H 13x5 1x2 LVD SCSI</v>
          </cell>
        </row>
        <row r="1536">
          <cell r="C1536" t="str">
            <v>U6328E</v>
          </cell>
          <cell r="E1536" t="str">
            <v>HP CP 3Y 4H 24x7 1x2 LVD SCSI</v>
          </cell>
        </row>
        <row r="1537">
          <cell r="C1537" t="str">
            <v>U9366E</v>
          </cell>
          <cell r="E1537" t="str">
            <v>HP CP 4Y 4H 13x5 1x2 LVD SCSI</v>
          </cell>
        </row>
        <row r="1538">
          <cell r="C1538" t="str">
            <v>U9367E</v>
          </cell>
          <cell r="E1538" t="str">
            <v>HP CP 4Y 4H 24x7 1x2 LVD SCSI</v>
          </cell>
        </row>
        <row r="1539">
          <cell r="C1539" t="str">
            <v>U9368E</v>
          </cell>
          <cell r="E1539" t="str">
            <v>HP CP 5Y 4H 13x5 1x2 LVD SCSI</v>
          </cell>
        </row>
        <row r="1540">
          <cell r="C1540" t="str">
            <v>U9369E</v>
          </cell>
          <cell r="E1540" t="str">
            <v>HP CP 5Y 4H 24x7 1x2 LVD SCSI</v>
          </cell>
        </row>
        <row r="1543">
          <cell r="C1543" t="str">
            <v>U9903E</v>
          </cell>
          <cell r="E1543" t="str">
            <v>HP CP 3Y Nxt day HW MSL FC Routers</v>
          </cell>
        </row>
        <row r="1544">
          <cell r="C1544" t="str">
            <v>U9904E</v>
          </cell>
          <cell r="E1544" t="str">
            <v>HP CP 1Y 4H 13x5 HW MSL FC Routers</v>
          </cell>
        </row>
        <row r="1545">
          <cell r="C1545" t="str">
            <v>U9905E</v>
          </cell>
          <cell r="E1545" t="str">
            <v>HP CP 3Y 4H 13x5 HW MSL FC Routers</v>
          </cell>
        </row>
        <row r="1546">
          <cell r="C1546" t="str">
            <v>U9906E</v>
          </cell>
          <cell r="E1546" t="str">
            <v>HP CP 1Y 4H 24x7 HW MSL FC Routers</v>
          </cell>
        </row>
        <row r="1547">
          <cell r="C1547" t="str">
            <v>U9907E</v>
          </cell>
          <cell r="E1547" t="str">
            <v>HP CP 3Y 4H 24x7 HW MSL FC Routers</v>
          </cell>
        </row>
        <row r="1550">
          <cell r="C1550" t="str">
            <v>UC658E</v>
          </cell>
          <cell r="E1550" t="str">
            <v>HP 3y SupportPlus DL320-510 WAN Acc SVC</v>
          </cell>
        </row>
        <row r="1551">
          <cell r="C1551" t="str">
            <v>UC659E</v>
          </cell>
          <cell r="E1551" t="str">
            <v>HP 3y SupportPlus24 DL32-510 WAN Acc SVC</v>
          </cell>
        </row>
        <row r="1552">
          <cell r="C1552" t="str">
            <v>UC660E</v>
          </cell>
          <cell r="E1552" t="str">
            <v>HP 3y 6h 24x7 CTR DL32-510 WANAc HW Supp</v>
          </cell>
        </row>
        <row r="1553">
          <cell r="C1553" t="str">
            <v>UC660E</v>
          </cell>
          <cell r="E1553" t="str">
            <v>HP 3y 6h 24x7 CTR DL32-510 WANAc HW Supp</v>
          </cell>
        </row>
        <row r="1554">
          <cell r="C1554" t="str">
            <v>UC985E</v>
          </cell>
          <cell r="E1554" t="str">
            <v>HP Installation WAN Accelerator SVC</v>
          </cell>
        </row>
        <row r="1556">
          <cell r="C1556" t="str">
            <v>UC663E</v>
          </cell>
          <cell r="E1556" t="str">
            <v>HP 3y SupportPlus DL320-1010 WAN Acc SVC</v>
          </cell>
        </row>
        <row r="1557">
          <cell r="C1557" t="str">
            <v>UC664E</v>
          </cell>
          <cell r="E1557" t="str">
            <v>HP 3y SupportPlus24 DL32-1010 WAN Ac SVC</v>
          </cell>
        </row>
        <row r="1558">
          <cell r="C1558" t="str">
            <v>UC665E</v>
          </cell>
          <cell r="E1558" t="str">
            <v>HP 3y 6h 24x7 CTR DL32-1010 WANA HW Supp</v>
          </cell>
        </row>
        <row r="1559">
          <cell r="C1559" t="str">
            <v>UC665E</v>
          </cell>
          <cell r="E1559" t="str">
            <v>HP 3y 6h 24x7 CTR DL32-1010 WANA HW Supp</v>
          </cell>
        </row>
        <row r="1560">
          <cell r="C1560" t="str">
            <v>UC985E</v>
          </cell>
          <cell r="E1560" t="str">
            <v>HP Installation WAN Accelerator SVC</v>
          </cell>
        </row>
        <row r="1562">
          <cell r="C1562" t="str">
            <v>UC952E</v>
          </cell>
          <cell r="E1562" t="str">
            <v>HP 3y SupportPlus DL320-2010 WAN Acc SVC</v>
          </cell>
        </row>
        <row r="1563">
          <cell r="C1563" t="str">
            <v>UC953E</v>
          </cell>
          <cell r="E1563" t="str">
            <v>HP 3y SupportPlus24 DL32-2010 WAN Ac SVC</v>
          </cell>
        </row>
        <row r="1564">
          <cell r="C1564" t="str">
            <v>UC954E</v>
          </cell>
          <cell r="E1564" t="str">
            <v>HP 3y 6h 24x7 CTR DL32-2010 WANA HW Supp</v>
          </cell>
        </row>
        <row r="1565">
          <cell r="C1565" t="str">
            <v>UC954E</v>
          </cell>
          <cell r="E1565" t="str">
            <v>HP 3y 6h 24x7 CTR DL32-2010 WANA HW Supp</v>
          </cell>
        </row>
        <row r="1566">
          <cell r="C1566" t="str">
            <v>UC985E</v>
          </cell>
          <cell r="E1566" t="str">
            <v>HP Installation WAN Accelerator SVC</v>
          </cell>
        </row>
        <row r="1568">
          <cell r="C1568" t="str">
            <v>UC957E</v>
          </cell>
          <cell r="E1568" t="str">
            <v>HP 3y SupportPlus DL380-3010 WAN Acc SVC</v>
          </cell>
        </row>
        <row r="1569">
          <cell r="C1569" t="str">
            <v>UC958E</v>
          </cell>
          <cell r="E1569" t="str">
            <v>HP 3y SupportPlus24 DL38-3010 WAN Ac SVC</v>
          </cell>
        </row>
        <row r="1570">
          <cell r="C1570" t="str">
            <v>UC959E</v>
          </cell>
          <cell r="E1570" t="str">
            <v>HP 3y 6h 24x7 CTR DL38-3010 WANA HW Supp</v>
          </cell>
        </row>
        <row r="1571">
          <cell r="C1571" t="str">
            <v>UC959E</v>
          </cell>
          <cell r="E1571" t="str">
            <v>HP 3y 6h 24x7 CTR DL38-3010 WANA HW Supp</v>
          </cell>
        </row>
        <row r="1572">
          <cell r="C1572" t="str">
            <v>UC985E</v>
          </cell>
          <cell r="E1572" t="str">
            <v>HP Installation WAN Accelerator SVC</v>
          </cell>
        </row>
        <row r="1574">
          <cell r="C1574" t="str">
            <v>UC962E</v>
          </cell>
          <cell r="E1574" t="str">
            <v>HP 3y SupportPlus DL380-5010 WAN Acc SVC</v>
          </cell>
        </row>
        <row r="1575">
          <cell r="C1575" t="str">
            <v>UC963E</v>
          </cell>
          <cell r="E1575" t="str">
            <v>HP 3y SupportPlus24 DL38-5010 WAN Ac SVC</v>
          </cell>
        </row>
        <row r="1576">
          <cell r="C1576" t="str">
            <v>UC964E</v>
          </cell>
          <cell r="E1576" t="str">
            <v>HP 3y 6h 24x7 CTR DL38-5010 WANA HW Supp</v>
          </cell>
        </row>
        <row r="1577">
          <cell r="C1577" t="str">
            <v>UC964E</v>
          </cell>
          <cell r="E1577" t="str">
            <v>HP 3y 6h 24x7 CTR DL38-5010 WANA HW Supp</v>
          </cell>
        </row>
        <row r="1578">
          <cell r="C1578" t="str">
            <v>UC985E</v>
          </cell>
          <cell r="E1578" t="str">
            <v>HP Installation WAN Accelerator SVC</v>
          </cell>
        </row>
        <row r="1580">
          <cell r="C1580" t="str">
            <v>UC967E</v>
          </cell>
          <cell r="E1580" t="str">
            <v>HP 3y SupportPlus DL320-M25 WAN Acc SVC</v>
          </cell>
        </row>
        <row r="1581">
          <cell r="C1581" t="str">
            <v>UC968E</v>
          </cell>
          <cell r="E1581" t="str">
            <v>HP 3y SupportPlus24 DL320-M25 WAN Ac SVC</v>
          </cell>
        </row>
        <row r="1582">
          <cell r="C1582" t="str">
            <v>UC969E</v>
          </cell>
          <cell r="E1582" t="str">
            <v>HP 3y 6h 24x7 CTR DL320-M25 WANA HW Supp</v>
          </cell>
        </row>
        <row r="1583">
          <cell r="C1583" t="str">
            <v>UC969E</v>
          </cell>
          <cell r="E1583" t="str">
            <v>HP 3y 6h 24x7 CTR DL320-M25 WANA HW Supp</v>
          </cell>
        </row>
        <row r="1584">
          <cell r="C1584" t="str">
            <v>UC985E</v>
          </cell>
          <cell r="E1584" t="str">
            <v>HP Installation WAN Accelerator SVC</v>
          </cell>
        </row>
        <row r="1586">
          <cell r="C1586" t="str">
            <v>UC781E</v>
          </cell>
          <cell r="E1586" t="str">
            <v>HP 3y SupportPlus DL380 Cl Gtwy Node SVC</v>
          </cell>
        </row>
        <row r="1587">
          <cell r="C1587" t="str">
            <v>UC782E</v>
          </cell>
          <cell r="E1587" t="str">
            <v>HP 3y SupportPlus24 DL38 Cl Gtwy Nde SVC</v>
          </cell>
        </row>
        <row r="1588">
          <cell r="C1588" t="str">
            <v>UC783E</v>
          </cell>
          <cell r="E1588" t="str">
            <v>HP 3y 6h 24x7 CTR DL38 ClGty Nde HW Supp</v>
          </cell>
        </row>
        <row r="1589">
          <cell r="C1589" t="str">
            <v>UC783E</v>
          </cell>
          <cell r="E1589" t="str">
            <v>HP 3y 6h 24x7 CTR DL38 ClGty Nde HW Supp</v>
          </cell>
        </row>
        <row r="1590">
          <cell r="C1590" t="str">
            <v>UC786E</v>
          </cell>
          <cell r="E1590" t="str">
            <v>HP Installation DL380 Cl Gtwy Node SVC</v>
          </cell>
        </row>
        <row r="1592">
          <cell r="C1592" t="str">
            <v>UC787E</v>
          </cell>
          <cell r="E1592" t="str">
            <v>HP 3y SupportPlus DL38 ClGty InitCl SVC</v>
          </cell>
        </row>
        <row r="1593">
          <cell r="C1593" t="str">
            <v>UC788E</v>
          </cell>
          <cell r="E1593" t="str">
            <v>HP 3y SupportPlus24 DL38 Gty InitCl SVC</v>
          </cell>
        </row>
        <row r="1594">
          <cell r="C1594" t="str">
            <v>UC789E</v>
          </cell>
          <cell r="E1594" t="str">
            <v>HP 3y 6h 24x7 CTR DL38 Inital Cl HW Supp</v>
          </cell>
        </row>
        <row r="1595">
          <cell r="C1595" t="str">
            <v>UC789E</v>
          </cell>
          <cell r="E1595" t="str">
            <v>HP 3y 6h 24x7 CTR DL38 Inital Cl HW Supp</v>
          </cell>
        </row>
        <row r="1598">
          <cell r="C1598" t="str">
            <v>UD409E</v>
          </cell>
          <cell r="E1598" t="str">
            <v>HP 1y 6h 24x7 CTR DL380WSS ClGty HW Supp</v>
          </cell>
        </row>
        <row r="1599">
          <cell r="C1599" t="str">
            <v>UD410E</v>
          </cell>
          <cell r="E1599" t="str">
            <v>HP 3y SupportPlus DL380 WSS Cl Gtwy SVC</v>
          </cell>
        </row>
        <row r="1600">
          <cell r="C1600" t="str">
            <v>UD417E</v>
          </cell>
          <cell r="E1600" t="str">
            <v>HP 3y SupportPlus24 DL380 WSS Cl Gty SVC</v>
          </cell>
        </row>
        <row r="1601">
          <cell r="C1601" t="str">
            <v>UD418E</v>
          </cell>
          <cell r="E1601" t="str">
            <v>HP 3y 6h 24x7 CTR DL380WSS ClGty HW Supp</v>
          </cell>
        </row>
        <row r="1602">
          <cell r="C1602" t="str">
            <v>UD419PE</v>
          </cell>
          <cell r="E1602" t="str">
            <v>HP 1y PW SupportPlus DL380WSS Cl Gtw SVC</v>
          </cell>
        </row>
        <row r="1603">
          <cell r="C1603" t="str">
            <v>UD426PE</v>
          </cell>
          <cell r="E1603" t="str">
            <v>HP 1y PW SupportPlus24 DL380WS ClGtw SVC</v>
          </cell>
        </row>
        <row r="1606">
          <cell r="C1606" t="str">
            <v>UD428E</v>
          </cell>
          <cell r="E1606" t="str">
            <v>HP 1y 6h 24x7 CTR DL380WSS IntCl HW Supp</v>
          </cell>
        </row>
        <row r="1607">
          <cell r="C1607" t="str">
            <v>UD437E</v>
          </cell>
          <cell r="E1607" t="str">
            <v>HP 3y SupportPlus DL380 WSS IntiCl SVC</v>
          </cell>
        </row>
        <row r="1608">
          <cell r="C1608" t="str">
            <v>UD438E</v>
          </cell>
          <cell r="E1608" t="str">
            <v>HP 3y SupportPlus24 DL380 WSS IntiCl SVC</v>
          </cell>
        </row>
        <row r="1609">
          <cell r="C1609" t="str">
            <v>UD439E</v>
          </cell>
          <cell r="E1609" t="str">
            <v>HP 3y 6h 24x7 CTR DL380WSS IntCl HW Supp</v>
          </cell>
        </row>
        <row r="1610">
          <cell r="C1610" t="str">
            <v>UD481PE</v>
          </cell>
          <cell r="E1610" t="str">
            <v>HP 1y PW SupportPlus DL380WSS IntiCl SVC</v>
          </cell>
        </row>
        <row r="1611">
          <cell r="C1611" t="str">
            <v>UD482PE</v>
          </cell>
          <cell r="E1611" t="str">
            <v>HP 1y PW SupportPlus24 DL380WSS InCl SVC</v>
          </cell>
        </row>
        <row r="1614">
          <cell r="C1614" t="str">
            <v>PURPLE Care Packs**</v>
          </cell>
          <cell r="E1614" t="str">
            <v>Service Level/Description</v>
          </cell>
          <cell r="F1614" t="str">
            <v>Price Changes</v>
          </cell>
        </row>
        <row r="1616">
          <cell r="C1616" t="str">
            <v>U6268E</v>
          </cell>
          <cell r="E1616" t="str">
            <v>HP 1y 9x5 PerfMon 2/8 SAN SWSupp</v>
          </cell>
          <cell r="F1616">
            <v>665000</v>
          </cell>
        </row>
        <row r="1617">
          <cell r="C1617" t="str">
            <v>U6269E</v>
          </cell>
          <cell r="E1617" t="str">
            <v>HP 1y 24x7 PerfMon 2/8 SAN SWSupp</v>
          </cell>
          <cell r="F1617">
            <v>832000</v>
          </cell>
        </row>
        <row r="1618">
          <cell r="C1618" t="str">
            <v>U6270E</v>
          </cell>
          <cell r="E1618" t="str">
            <v>HP 3y 9x5 PerfMon 2/8 SAN SWSupp</v>
          </cell>
          <cell r="F1618">
            <v>2227000</v>
          </cell>
        </row>
        <row r="1619">
          <cell r="C1619" t="str">
            <v>U6271E</v>
          </cell>
          <cell r="E1619" t="str">
            <v>HP 3y 24x7 PerfMon 2/8 SAN SWSupp</v>
          </cell>
          <cell r="F1619">
            <v>2784000</v>
          </cell>
        </row>
        <row r="1620">
          <cell r="C1620" t="str">
            <v>UD808E</v>
          </cell>
          <cell r="E1620" t="str">
            <v>HP 1y B Series APM, FW SW Tech Supp</v>
          </cell>
        </row>
        <row r="1621">
          <cell r="C1621" t="str">
            <v>UD809E</v>
          </cell>
          <cell r="E1621" t="str">
            <v>HP 3y B Series APM, FW SW Tech Supp</v>
          </cell>
        </row>
        <row r="1622">
          <cell r="C1622" t="str">
            <v>UD810E</v>
          </cell>
          <cell r="E1622" t="str">
            <v>HP 1y 24x7 B Series APM, FW SW Tech Supp</v>
          </cell>
        </row>
        <row r="1623">
          <cell r="C1623" t="str">
            <v>UD811E</v>
          </cell>
          <cell r="E1623" t="str">
            <v>HP 3y 24x7 B Series APM, FW SW Tech Supp</v>
          </cell>
        </row>
        <row r="1626">
          <cell r="C1626" t="str">
            <v>U6272E</v>
          </cell>
          <cell r="E1626" t="str">
            <v>HP 1y 9x5 2/32,2/8 Upgrade SWSupp</v>
          </cell>
          <cell r="F1626">
            <v>908000</v>
          </cell>
        </row>
        <row r="1627">
          <cell r="C1627" t="str">
            <v>U6273E</v>
          </cell>
          <cell r="E1627" t="str">
            <v>HP 1y 24x7 2/32,2/8 Upgrade SWSupp</v>
          </cell>
          <cell r="F1627">
            <v>1134000</v>
          </cell>
        </row>
        <row r="1628">
          <cell r="C1628" t="str">
            <v>U6274E</v>
          </cell>
          <cell r="E1628" t="str">
            <v>HP 3y 9x5 2/32,2/8 Upgrade SWSupp</v>
          </cell>
          <cell r="F1628">
            <v>3037000</v>
          </cell>
        </row>
        <row r="1629">
          <cell r="C1629" t="str">
            <v>U6275E</v>
          </cell>
          <cell r="E1629" t="str">
            <v>HP 3y 24x7 2/32,2/8 Upgrade SWSupp</v>
          </cell>
          <cell r="F1629">
            <v>3797000</v>
          </cell>
        </row>
        <row r="1632">
          <cell r="C1632" t="str">
            <v>U6280E</v>
          </cell>
          <cell r="E1632" t="str">
            <v>HP 1y 9x5 2/32,2/16,2/8 SAN SWSupp</v>
          </cell>
          <cell r="F1632">
            <v>1150000</v>
          </cell>
        </row>
        <row r="1633">
          <cell r="C1633" t="str">
            <v>U6281E</v>
          </cell>
          <cell r="E1633" t="str">
            <v>HP 1y 24x7 2/32,2/16,2/8 SAN SWSupp</v>
          </cell>
          <cell r="F1633">
            <v>1437000</v>
          </cell>
        </row>
        <row r="1634">
          <cell r="C1634" t="str">
            <v>U6282E</v>
          </cell>
          <cell r="E1634" t="str">
            <v>HP 3y 9x5 2/32,2/16,2/8 SAN SWSupp</v>
          </cell>
          <cell r="F1634">
            <v>3848000</v>
          </cell>
        </row>
        <row r="1635">
          <cell r="C1635" t="str">
            <v>U6283E</v>
          </cell>
          <cell r="E1635" t="str">
            <v>HP 3y 24x7 2/32,2/16,2/8 SAN SWSupp</v>
          </cell>
          <cell r="F1635">
            <v>4811000</v>
          </cell>
        </row>
        <row r="1636">
          <cell r="C1636" t="str">
            <v>UD804E</v>
          </cell>
          <cell r="E1636" t="str">
            <v>HP 1y B Series Addl SW Tech Supp</v>
          </cell>
        </row>
        <row r="1637">
          <cell r="C1637" t="str">
            <v>UD805E</v>
          </cell>
          <cell r="E1637" t="str">
            <v>HP 3y B Series Addl SW Tech Supp</v>
          </cell>
        </row>
        <row r="1638">
          <cell r="C1638" t="str">
            <v>UD806E</v>
          </cell>
          <cell r="E1638" t="str">
            <v>HP 1y 24x7 B Series Addl SW Tech Supp</v>
          </cell>
        </row>
        <row r="1639">
          <cell r="C1639" t="str">
            <v>UD807E</v>
          </cell>
          <cell r="E1639" t="str">
            <v>HP 3y 24x7 B Series Addl SW Tech Supp</v>
          </cell>
        </row>
        <row r="1643">
          <cell r="C1643" t="str">
            <v>U5758E</v>
          </cell>
          <cell r="E1643" t="str">
            <v>HP 1y 9x5 San Switch 2/32 SWSupp</v>
          </cell>
          <cell r="F1643">
            <v>1286000</v>
          </cell>
        </row>
        <row r="1644">
          <cell r="C1644" t="str">
            <v>U5759E</v>
          </cell>
          <cell r="E1644" t="str">
            <v>HP 1y 24x7 San Switch 2/32 SWSupp</v>
          </cell>
          <cell r="F1644">
            <v>1607000</v>
          </cell>
        </row>
        <row r="1645">
          <cell r="C1645" t="str">
            <v>U5760E</v>
          </cell>
          <cell r="E1645" t="str">
            <v>HP 3y 9x5 San Switch 2/32 SWSupp</v>
          </cell>
          <cell r="F1645">
            <v>4305000</v>
          </cell>
        </row>
        <row r="1646">
          <cell r="C1646" t="str">
            <v>U5761E</v>
          </cell>
          <cell r="E1646" t="str">
            <v>HP 3y 24x7 San Switch 2/32 SWSupp</v>
          </cell>
          <cell r="F1646">
            <v>5380000</v>
          </cell>
        </row>
        <row r="1647">
          <cell r="C1647" t="str">
            <v>UD804E</v>
          </cell>
          <cell r="E1647" t="str">
            <v>HP 1y B Series Addl SW Tech Supp</v>
          </cell>
        </row>
        <row r="1648">
          <cell r="C1648" t="str">
            <v>UD805E</v>
          </cell>
          <cell r="E1648" t="str">
            <v>HP 3y B Series Addl SW Tech Supp</v>
          </cell>
        </row>
        <row r="1649">
          <cell r="C1649" t="str">
            <v>UD806E</v>
          </cell>
          <cell r="E1649" t="str">
            <v>HP 1y 24x7 B Series Addl SW Tech Supp</v>
          </cell>
        </row>
        <row r="1650">
          <cell r="C1650" t="str">
            <v>UD807E</v>
          </cell>
          <cell r="E1650" t="str">
            <v>HP 3y 24x7 B Series Addl SW Tech Supp</v>
          </cell>
        </row>
        <row r="1653">
          <cell r="C1653" t="str">
            <v>U5762E</v>
          </cell>
          <cell r="E1653" t="str">
            <v>HP 1y 9x5 2/32 ISL Trunking SWSupp</v>
          </cell>
          <cell r="F1653">
            <v>1588000</v>
          </cell>
        </row>
        <row r="1654">
          <cell r="C1654" t="str">
            <v>U5763E</v>
          </cell>
          <cell r="E1654" t="str">
            <v>HP 1y 24x7 2/32 ISL Trunking SWSupp</v>
          </cell>
          <cell r="F1654">
            <v>1985000</v>
          </cell>
        </row>
        <row r="1655">
          <cell r="C1655" t="str">
            <v>U5764E</v>
          </cell>
          <cell r="E1655" t="str">
            <v>HP 3y 9x5 2/32 ISL Trunking SWSupp</v>
          </cell>
          <cell r="F1655">
            <v>5317000</v>
          </cell>
        </row>
        <row r="1656">
          <cell r="C1656" t="str">
            <v>U5765E</v>
          </cell>
          <cell r="E1656" t="str">
            <v>HP 3y 24x7 2/32 ISL Trunking SWSupp</v>
          </cell>
          <cell r="F1656">
            <v>6646000</v>
          </cell>
        </row>
        <row r="1657">
          <cell r="C1657" t="str">
            <v>UD812E</v>
          </cell>
          <cell r="E1657" t="str">
            <v>HP 1y 32 Ports Trunking SW Tech Supp</v>
          </cell>
        </row>
        <row r="1658">
          <cell r="C1658" t="str">
            <v>UD813E</v>
          </cell>
          <cell r="E1658" t="str">
            <v>HP 3y 32 Ports Trunking SW Tech Supp</v>
          </cell>
        </row>
        <row r="1659">
          <cell r="C1659" t="str">
            <v>UD814E</v>
          </cell>
          <cell r="E1659" t="str">
            <v>HP 1y 24x7 32Ports Trunking SW Tech Supp</v>
          </cell>
        </row>
        <row r="1660">
          <cell r="C1660" t="str">
            <v>UD815E</v>
          </cell>
          <cell r="E1660" t="str">
            <v>HP 3y 24x7 32Ports Trunking SW Tech Supp</v>
          </cell>
        </row>
        <row r="1663">
          <cell r="C1663" t="str">
            <v>U5770E</v>
          </cell>
          <cell r="E1663" t="str">
            <v>HP 1y 9x5 SAN Switch 2/32,FabMgr SWSupp</v>
          </cell>
          <cell r="F1663">
            <v>2118000</v>
          </cell>
        </row>
        <row r="1664">
          <cell r="C1664" t="str">
            <v>U5771E</v>
          </cell>
          <cell r="E1664" t="str">
            <v>HP 1y 24x7 SAN Switch 2/32,FabMgr SWSupp</v>
          </cell>
          <cell r="F1664">
            <v>2647000</v>
          </cell>
        </row>
        <row r="1665">
          <cell r="C1665" t="str">
            <v>U5772E</v>
          </cell>
          <cell r="E1665" t="str">
            <v>HP 3y 9x5 SAN Switch 2/32,FabMgr SWSupp</v>
          </cell>
          <cell r="F1665">
            <v>7089000</v>
          </cell>
        </row>
        <row r="1666">
          <cell r="C1666" t="str">
            <v>U5773E</v>
          </cell>
          <cell r="E1666" t="str">
            <v>HP 3y 24x7 SAN Switch 2/32,FabMgr SWSupp</v>
          </cell>
          <cell r="F1666">
            <v>8861000</v>
          </cell>
        </row>
        <row r="1669">
          <cell r="C1669" t="str">
            <v>U5774E</v>
          </cell>
          <cell r="E1669" t="str">
            <v>HP 1y 9x5 PwrPac Bundle SWSupp</v>
          </cell>
          <cell r="F1669">
            <v>2420000</v>
          </cell>
        </row>
        <row r="1670">
          <cell r="C1670" t="str">
            <v>U5775E</v>
          </cell>
          <cell r="E1670" t="str">
            <v>HP 1y 24x7 PwrPac Bundle SWSupp</v>
          </cell>
          <cell r="F1670">
            <v>3025000</v>
          </cell>
        </row>
        <row r="1671">
          <cell r="C1671" t="str">
            <v>U5776E</v>
          </cell>
          <cell r="E1671" t="str">
            <v>HP 3y 9x5 PwrPac Bundle SWSupp</v>
          </cell>
          <cell r="F1671">
            <v>8102000</v>
          </cell>
        </row>
        <row r="1672">
          <cell r="C1672" t="str">
            <v>U5777E</v>
          </cell>
          <cell r="E1672" t="str">
            <v>HP 3y 24x7 PwrPac Bundle SWSupp</v>
          </cell>
          <cell r="F1672">
            <v>10128000</v>
          </cell>
        </row>
        <row r="1675">
          <cell r="C1675" t="str">
            <v>U5790E</v>
          </cell>
          <cell r="E1675" t="str">
            <v>HP 1y 9x5 2/64 Santegrity SWSupp</v>
          </cell>
          <cell r="F1675">
            <v>4991000</v>
          </cell>
        </row>
        <row r="1676">
          <cell r="C1676" t="str">
            <v>U5791E</v>
          </cell>
          <cell r="E1676" t="str">
            <v>HP 1y 24x7 2/64 Santegrity SWSupp</v>
          </cell>
          <cell r="F1676">
            <v>6239000</v>
          </cell>
        </row>
        <row r="1677">
          <cell r="C1677" t="str">
            <v>U5792E</v>
          </cell>
          <cell r="E1677" t="str">
            <v>HP 3y 9x5 2/64 Santegrity SWSupp</v>
          </cell>
          <cell r="F1677">
            <v>16711000</v>
          </cell>
        </row>
        <row r="1678">
          <cell r="C1678" t="str">
            <v>U5793E</v>
          </cell>
          <cell r="E1678" t="str">
            <v>HP 3y 24x7 2/64 Santegrity SWSupp</v>
          </cell>
          <cell r="F1678">
            <v>20889000</v>
          </cell>
        </row>
        <row r="1681">
          <cell r="C1681" t="str">
            <v>U5798E</v>
          </cell>
          <cell r="E1681" t="str">
            <v>HP 1y 9x5 2/140 Santegrity SWSupp</v>
          </cell>
          <cell r="F1681">
            <v>6202000</v>
          </cell>
        </row>
        <row r="1682">
          <cell r="C1682" t="str">
            <v>U5799E</v>
          </cell>
          <cell r="E1682" t="str">
            <v>HP 1y 24x7 2/140 Santegrity SWSupp</v>
          </cell>
          <cell r="F1682">
            <v>7751000</v>
          </cell>
        </row>
        <row r="1683">
          <cell r="C1683" t="str">
            <v>U5800E</v>
          </cell>
          <cell r="E1683" t="str">
            <v>HP 3y 9x5 2/140 Santegrity SWSupp</v>
          </cell>
          <cell r="F1683">
            <v>20762000</v>
          </cell>
        </row>
        <row r="1684">
          <cell r="C1684" t="str">
            <v>U5801E</v>
          </cell>
          <cell r="E1684" t="str">
            <v>HP 3y 24x7 2/140 Santegrity SWSupp</v>
          </cell>
          <cell r="F1684">
            <v>25953000</v>
          </cell>
        </row>
        <row r="1688">
          <cell r="C1688" t="str">
            <v>U5806E</v>
          </cell>
          <cell r="E1688" t="str">
            <v>HP 1y 9x5 FabWatch 2/64 SWSupp</v>
          </cell>
          <cell r="F1688">
            <v>7563000</v>
          </cell>
        </row>
        <row r="1689">
          <cell r="C1689" t="str">
            <v>U5807E</v>
          </cell>
          <cell r="E1689" t="str">
            <v>HP 1y 24x7 FabWatch 2/64 SWSupp</v>
          </cell>
          <cell r="F1689">
            <v>9454000</v>
          </cell>
        </row>
        <row r="1690">
          <cell r="C1690" t="str">
            <v>U5808E</v>
          </cell>
          <cell r="E1690" t="str">
            <v>HP 3y 9x5 FabWatch 2/64 SWSupp</v>
          </cell>
          <cell r="F1690">
            <v>25320000</v>
          </cell>
        </row>
        <row r="1691">
          <cell r="C1691" t="str">
            <v>U5809E</v>
          </cell>
          <cell r="E1691" t="str">
            <v>HP 3y 24x7 FabWatch 2/64 SWSupp</v>
          </cell>
          <cell r="F1691">
            <v>31650000</v>
          </cell>
        </row>
        <row r="1694">
          <cell r="C1694" t="str">
            <v>U5810E</v>
          </cell>
          <cell r="E1694" t="str">
            <v>HP 1y 9x5 AdvPerf Mon 2/64 SWSupp</v>
          </cell>
          <cell r="F1694">
            <v>8470000</v>
          </cell>
        </row>
        <row r="1695">
          <cell r="C1695" t="str">
            <v>U5811E</v>
          </cell>
          <cell r="E1695" t="str">
            <v>HP 1y 24x7 AdvPerf Mon 2/64 SWSupp</v>
          </cell>
          <cell r="F1695">
            <v>10588000</v>
          </cell>
        </row>
        <row r="1696">
          <cell r="C1696" t="str">
            <v>U5812E</v>
          </cell>
          <cell r="E1696" t="str">
            <v>HP 3y 9x5 AdvPerf Mon 2/64 SWSupp</v>
          </cell>
          <cell r="F1696">
            <v>28358000</v>
          </cell>
        </row>
        <row r="1697">
          <cell r="C1697" t="str">
            <v>U5813E</v>
          </cell>
          <cell r="E1697" t="str">
            <v>HP 3y 24x7 AdvPerf Mon 2/64 SWSupp</v>
          </cell>
          <cell r="F1697">
            <v>35447000</v>
          </cell>
        </row>
        <row r="1700">
          <cell r="C1700" t="str">
            <v>U5814E</v>
          </cell>
          <cell r="E1700" t="str">
            <v>HP 1y 9x5 2/6, 2/64 Switch SWSupp</v>
          </cell>
          <cell r="F1700">
            <v>9378000</v>
          </cell>
        </row>
        <row r="1701">
          <cell r="C1701" t="str">
            <v>U5815E</v>
          </cell>
          <cell r="E1701" t="str">
            <v>HP 1y 24x7 2/6, 2/64 Switch SWSupp</v>
          </cell>
          <cell r="F1701">
            <v>11722000</v>
          </cell>
        </row>
        <row r="1702">
          <cell r="C1702" t="str">
            <v>U5816E</v>
          </cell>
          <cell r="E1702" t="str">
            <v>HP 3y 9x5 2/6, 2/64 Switch SWSupp</v>
          </cell>
          <cell r="F1702">
            <v>31397000</v>
          </cell>
        </row>
        <row r="1703">
          <cell r="C1703" t="str">
            <v>U5817E</v>
          </cell>
          <cell r="E1703" t="str">
            <v>HP 3y 24x7 2/6, 2/64 Switch SWSupp</v>
          </cell>
          <cell r="F1703">
            <v>39245000</v>
          </cell>
        </row>
        <row r="1706">
          <cell r="C1706" t="str">
            <v>U5822E</v>
          </cell>
          <cell r="E1706" t="str">
            <v>HP 1y 9x5 SAN Core 2/64 SWSupp</v>
          </cell>
          <cell r="F1706">
            <v>11647000</v>
          </cell>
        </row>
        <row r="1707">
          <cell r="C1707" t="str">
            <v>U5823E</v>
          </cell>
          <cell r="E1707" t="str">
            <v>HP 1y 24x7 SAN Core 2/64 SWSupp</v>
          </cell>
          <cell r="F1707">
            <v>14558000</v>
          </cell>
        </row>
        <row r="1708">
          <cell r="C1708" t="str">
            <v>U5824E</v>
          </cell>
          <cell r="E1708" t="str">
            <v>HP 3y 9x5 SAN Core 2/64 SWSupp</v>
          </cell>
          <cell r="F1708">
            <v>38992000</v>
          </cell>
        </row>
        <row r="1709">
          <cell r="C1709" t="str">
            <v>U5825E</v>
          </cell>
          <cell r="E1709" t="str">
            <v>HP 3y 24x7 SAN Core 2/64 SWSupp</v>
          </cell>
          <cell r="F1709">
            <v>48740000</v>
          </cell>
        </row>
        <row r="1712">
          <cell r="C1712" t="str">
            <v>U5879E</v>
          </cell>
          <cell r="E1712" t="str">
            <v>HP 1y 9x5 Quickloop SAN SW Supp</v>
          </cell>
          <cell r="F1712">
            <v>258000</v>
          </cell>
        </row>
        <row r="1713">
          <cell r="C1713" t="str">
            <v>U5880E</v>
          </cell>
          <cell r="E1713" t="str">
            <v>HP 1y 24x7 Quickloop SAN SW Supp</v>
          </cell>
          <cell r="F1713">
            <v>321000</v>
          </cell>
        </row>
        <row r="1714">
          <cell r="C1714" t="str">
            <v>U5881E</v>
          </cell>
          <cell r="E1714" t="str">
            <v>HP 3y 9x5 Quickloop SAN SW Supp</v>
          </cell>
          <cell r="F1714">
            <v>749000</v>
          </cell>
        </row>
        <row r="1715">
          <cell r="C1715" t="str">
            <v>U5882E</v>
          </cell>
          <cell r="E1715" t="str">
            <v>HP 3y 24x7 Quickloop SAN SW Supp</v>
          </cell>
          <cell r="F1715">
            <v>935000</v>
          </cell>
        </row>
        <row r="1718">
          <cell r="C1718" t="str">
            <v>U5887E</v>
          </cell>
          <cell r="E1718" t="str">
            <v>HP 1y 9x5 SecMgr VA, SAN SW Supp</v>
          </cell>
          <cell r="F1718">
            <v>665000</v>
          </cell>
        </row>
        <row r="1719">
          <cell r="C1719" t="str">
            <v>U5888E</v>
          </cell>
          <cell r="E1719" t="str">
            <v>HP 1y 24x7 SecMgr VA, SAN SW Supp</v>
          </cell>
          <cell r="F1719">
            <v>832000</v>
          </cell>
        </row>
        <row r="1720">
          <cell r="C1720" t="str">
            <v>U5889E</v>
          </cell>
          <cell r="E1720" t="str">
            <v>HP 3y 9x5 SecMgr VA, SAN SW Supp</v>
          </cell>
          <cell r="F1720">
            <v>1937000</v>
          </cell>
        </row>
        <row r="1721">
          <cell r="C1721" t="str">
            <v>U5890E</v>
          </cell>
          <cell r="E1721" t="str">
            <v>HP 3y 24x7 SecMgr VA, SAN SW Supp</v>
          </cell>
          <cell r="F1721">
            <v>2420000</v>
          </cell>
        </row>
        <row r="1725">
          <cell r="C1725" t="str">
            <v>U5891E</v>
          </cell>
          <cell r="E1725" t="str">
            <v>HP 1y 9x5 SAN Switch 2/8,2/32 SWSupp</v>
          </cell>
          <cell r="F1725">
            <v>908000</v>
          </cell>
        </row>
        <row r="1726">
          <cell r="C1726" t="str">
            <v>U5892E</v>
          </cell>
          <cell r="E1726" t="str">
            <v>HP 1y 24x7 SAN Switch 2/8,2/32 SWSupp</v>
          </cell>
          <cell r="F1726">
            <v>1134000</v>
          </cell>
        </row>
        <row r="1727">
          <cell r="C1727" t="str">
            <v>U5893E</v>
          </cell>
          <cell r="E1727" t="str">
            <v>HP 3y 9x5 SAN Switch 2/8,2/32 SWSupp</v>
          </cell>
          <cell r="F1727">
            <v>2641000</v>
          </cell>
        </row>
        <row r="1728">
          <cell r="C1728" t="str">
            <v>U5894E</v>
          </cell>
          <cell r="E1728" t="str">
            <v>HP 3y 24x7 SAN Switch 2/8,2/32 SWSupp</v>
          </cell>
          <cell r="F1728">
            <v>3300000</v>
          </cell>
        </row>
        <row r="1731">
          <cell r="C1731" t="str">
            <v>U9922E</v>
          </cell>
          <cell r="E1731" t="str">
            <v>HP 1y 9x5 SecMgr VA 1TB SWSupp</v>
          </cell>
          <cell r="F1731">
            <v>1028000</v>
          </cell>
        </row>
        <row r="1732">
          <cell r="C1732" t="str">
            <v>U9923E</v>
          </cell>
          <cell r="E1732" t="str">
            <v>HP 1y 24x7 SecMgr VA 1TB SWSupp</v>
          </cell>
          <cell r="F1732">
            <v>1286000</v>
          </cell>
        </row>
        <row r="1733">
          <cell r="C1733" t="str">
            <v>U9924E</v>
          </cell>
          <cell r="E1733" t="str">
            <v>HP 3y 9x5 SecMgr VA 1TB SWSupp</v>
          </cell>
          <cell r="F1733">
            <v>2993000</v>
          </cell>
        </row>
        <row r="1734">
          <cell r="C1734" t="str">
            <v>U9925E</v>
          </cell>
          <cell r="E1734" t="str">
            <v>HP 3y 24x7 SecMgr VA 1TB SWSupp</v>
          </cell>
          <cell r="F1734">
            <v>3741000</v>
          </cell>
        </row>
        <row r="1737">
          <cell r="C1737" t="str">
            <v>U5895E</v>
          </cell>
          <cell r="E1737" t="str">
            <v>HP 1y 9x5 2/8,2/16,2/32 SAN SW Supp</v>
          </cell>
          <cell r="F1737">
            <v>1150000</v>
          </cell>
        </row>
        <row r="1738">
          <cell r="C1738" t="str">
            <v>U5896E</v>
          </cell>
          <cell r="E1738" t="str">
            <v>HP 1y 24x7 2/8,2/16,2/32 SAN SW Supp</v>
          </cell>
          <cell r="F1738">
            <v>1437000</v>
          </cell>
        </row>
        <row r="1739">
          <cell r="C1739" t="str">
            <v>U5897E</v>
          </cell>
          <cell r="E1739" t="str">
            <v>HP 3y 9x5 2/8,2/16,2/32 SAN SW Supp</v>
          </cell>
          <cell r="F1739">
            <v>3345000</v>
          </cell>
        </row>
        <row r="1740">
          <cell r="C1740" t="str">
            <v>U5898E</v>
          </cell>
          <cell r="E1740" t="str">
            <v>HP 3y 24x7 2/8,2/16,2/32 SAN SW Supp</v>
          </cell>
          <cell r="F1740">
            <v>4181000</v>
          </cell>
        </row>
        <row r="1741">
          <cell r="C1741" t="str">
            <v>UD804E</v>
          </cell>
          <cell r="E1741" t="str">
            <v>HP 1y B Series Addl SW Tech Supp</v>
          </cell>
        </row>
        <row r="1742">
          <cell r="C1742" t="str">
            <v>UD805E</v>
          </cell>
          <cell r="E1742" t="str">
            <v>HP 3y B Series Addl SW Tech Supp</v>
          </cell>
        </row>
        <row r="1743">
          <cell r="C1743" t="str">
            <v>UD806E</v>
          </cell>
          <cell r="E1743" t="str">
            <v>HP 1y 24x7 B Series Addl SW Tech Supp</v>
          </cell>
        </row>
        <row r="1744">
          <cell r="C1744" t="str">
            <v>UD807E</v>
          </cell>
          <cell r="E1744" t="str">
            <v>HP 3y 24x7 B Series Addl SW Tech Supp</v>
          </cell>
        </row>
        <row r="1747">
          <cell r="C1747" t="str">
            <v>U5899E</v>
          </cell>
          <cell r="E1747" t="str">
            <v>HP 1y 9x5 SAN Sec, Switch SW Supp</v>
          </cell>
          <cell r="F1747">
            <v>1286000</v>
          </cell>
        </row>
        <row r="1748">
          <cell r="C1748" t="str">
            <v>U5900E</v>
          </cell>
          <cell r="E1748" t="str">
            <v>HP 1y 24x7 SAN Sec, Switch SW Supp</v>
          </cell>
          <cell r="F1748">
            <v>1607000</v>
          </cell>
        </row>
        <row r="1749">
          <cell r="C1749" t="str">
            <v>U5901E</v>
          </cell>
          <cell r="E1749" t="str">
            <v>HP 3y 9x5 SAN Sec, Switch SW Supp</v>
          </cell>
          <cell r="F1749">
            <v>3741000</v>
          </cell>
        </row>
        <row r="1750">
          <cell r="C1750" t="str">
            <v>U5902E</v>
          </cell>
          <cell r="E1750" t="str">
            <v>HP 3y 24x7 SAN Sec, Switch SW Supp</v>
          </cell>
          <cell r="F1750">
            <v>4677000</v>
          </cell>
        </row>
        <row r="1751">
          <cell r="C1751" t="str">
            <v>UD804E</v>
          </cell>
          <cell r="E1751" t="str">
            <v>HP 1y B Series Addl SW Tech Supp</v>
          </cell>
        </row>
        <row r="1752">
          <cell r="C1752" t="str">
            <v>UD805E</v>
          </cell>
          <cell r="E1752" t="str">
            <v>HP 3y B Series Addl SW Tech Supp</v>
          </cell>
        </row>
        <row r="1753">
          <cell r="C1753" t="str">
            <v>UD806E</v>
          </cell>
          <cell r="E1753" t="str">
            <v>HP 1y 24x7 B Series Addl SW Tech Supp</v>
          </cell>
        </row>
        <row r="1754">
          <cell r="C1754" t="str">
            <v>UD807E</v>
          </cell>
          <cell r="E1754" t="str">
            <v>HP 3y 24x7 B Series Addl SW Tech Supp</v>
          </cell>
        </row>
        <row r="1757">
          <cell r="C1757" t="str">
            <v>U5907E</v>
          </cell>
          <cell r="E1757" t="str">
            <v>HP 1y 9x5 BC VA, 2/32 SAN SW Supp</v>
          </cell>
          <cell r="F1757">
            <v>1588000</v>
          </cell>
        </row>
        <row r="1758">
          <cell r="C1758" t="str">
            <v>U5908E</v>
          </cell>
          <cell r="E1758" t="str">
            <v>HP 1y 24x7 BC VA, 2/32 SAN SW Supp</v>
          </cell>
          <cell r="F1758">
            <v>1985000</v>
          </cell>
        </row>
        <row r="1759">
          <cell r="C1759" t="str">
            <v>U5909E</v>
          </cell>
          <cell r="E1759" t="str">
            <v>HP 3y 9x5 BC VA, 2/32 SAN SW Supp</v>
          </cell>
          <cell r="F1759">
            <v>4621000</v>
          </cell>
        </row>
        <row r="1760">
          <cell r="C1760" t="str">
            <v>U5910E</v>
          </cell>
          <cell r="E1760" t="str">
            <v>HP 3y 24x7 BC VA, 2/32 SAN SW Supp</v>
          </cell>
          <cell r="F1760">
            <v>5777000</v>
          </cell>
        </row>
        <row r="1761">
          <cell r="C1761" t="str">
            <v>UD812E</v>
          </cell>
          <cell r="E1761" t="str">
            <v>HP 1y 32 Ports Trunking SW Tech Supp</v>
          </cell>
        </row>
        <row r="1762">
          <cell r="C1762" t="str">
            <v>UD813E</v>
          </cell>
          <cell r="E1762" t="str">
            <v>HP 3y 32 Ports Trunking SW Tech Supp</v>
          </cell>
        </row>
        <row r="1763">
          <cell r="C1763" t="str">
            <v>UD814E</v>
          </cell>
          <cell r="E1763" t="str">
            <v>HP 1y 24x7 32Ports Trunking SW Tech Supp</v>
          </cell>
        </row>
        <row r="1764">
          <cell r="C1764" t="str">
            <v>UD815E</v>
          </cell>
          <cell r="E1764" t="str">
            <v>HP 3y 24x7 32Ports Trunking SW Tech Supp</v>
          </cell>
        </row>
        <row r="1767">
          <cell r="C1767" t="str">
            <v>U5915E</v>
          </cell>
          <cell r="E1767" t="str">
            <v>HP 1y 9x5 BC VA,PwrPac Switch SWSupp</v>
          </cell>
          <cell r="F1767">
            <v>2420000</v>
          </cell>
        </row>
        <row r="1768">
          <cell r="C1768" t="str">
            <v>U5916E</v>
          </cell>
          <cell r="E1768" t="str">
            <v>HP 1y 24x7 BC VA,PwrPac Switch SWSupp</v>
          </cell>
          <cell r="F1768">
            <v>3025000</v>
          </cell>
        </row>
        <row r="1769">
          <cell r="C1769" t="str">
            <v>U5917E</v>
          </cell>
          <cell r="E1769" t="str">
            <v>HP 3y 9x5 BC VA,PwrPac Switch SWSupp</v>
          </cell>
          <cell r="F1769">
            <v>7043000</v>
          </cell>
        </row>
        <row r="1770">
          <cell r="C1770" t="str">
            <v>U5918E</v>
          </cell>
          <cell r="E1770" t="str">
            <v>HP 3y 24x7 BC VA,PwrPac Switch SWSupp</v>
          </cell>
          <cell r="F1770">
            <v>8802000</v>
          </cell>
        </row>
        <row r="1774">
          <cell r="C1774" t="str">
            <v>U9926E</v>
          </cell>
          <cell r="E1774" t="str">
            <v>HP 1y 9x5 SecMgr VA,2/32 SAN SWSupp</v>
          </cell>
          <cell r="F1774">
            <v>3630000</v>
          </cell>
        </row>
        <row r="1775">
          <cell r="C1775" t="str">
            <v>U9927E</v>
          </cell>
          <cell r="E1775" t="str">
            <v>HP 1y 24x7 SecMgr VA,2/32 SAN SWSupp</v>
          </cell>
          <cell r="F1775">
            <v>4538000</v>
          </cell>
        </row>
        <row r="1776">
          <cell r="C1776" t="str">
            <v>U9928E</v>
          </cell>
          <cell r="E1776" t="str">
            <v>HP 3y 9x5 SecMgr VA,2/32 SAN SWSupp</v>
          </cell>
          <cell r="F1776">
            <v>10563000</v>
          </cell>
        </row>
        <row r="1777">
          <cell r="C1777" t="str">
            <v>U9929E</v>
          </cell>
          <cell r="E1777" t="str">
            <v>HP 3y 24x7 SecMgr VA,2/32 SAN SWSupp</v>
          </cell>
          <cell r="F1777">
            <v>13204000</v>
          </cell>
        </row>
        <row r="1780">
          <cell r="C1780" t="str">
            <v>U5923E</v>
          </cell>
          <cell r="E1780" t="str">
            <v>HP 1y 9x5 Switch 2/16 upgrade SW Sup</v>
          </cell>
          <cell r="F1780">
            <v>4235000</v>
          </cell>
        </row>
        <row r="1781">
          <cell r="C1781" t="str">
            <v>U5924E</v>
          </cell>
          <cell r="E1781" t="str">
            <v>HP 1y 24x7 Switch 2/16 upgrade SW Sup</v>
          </cell>
          <cell r="F1781">
            <v>5294000</v>
          </cell>
        </row>
        <row r="1782">
          <cell r="C1782" t="str">
            <v>U5925E</v>
          </cell>
          <cell r="E1782" t="str">
            <v>HP 3y 9x5 Switch 2/16 upgrade SW Sup</v>
          </cell>
          <cell r="F1782">
            <v>12324000</v>
          </cell>
        </row>
        <row r="1783">
          <cell r="C1783" t="str">
            <v>U5926E</v>
          </cell>
          <cell r="E1783" t="str">
            <v>HP 3y 24x7 Switch 2/16 upgrade SW Sup</v>
          </cell>
          <cell r="F1783">
            <v>15405000</v>
          </cell>
        </row>
        <row r="1786">
          <cell r="C1786" t="str">
            <v>U9930E</v>
          </cell>
          <cell r="E1786" t="str">
            <v>HP 1y 9x5 BC VA 5TB LTU SWSupp</v>
          </cell>
          <cell r="F1786">
            <v>6807000</v>
          </cell>
        </row>
        <row r="1787">
          <cell r="C1787" t="str">
            <v>U9931E</v>
          </cell>
          <cell r="E1787" t="str">
            <v>HP 1y 24x7 BC VA 5TB LTU SWSupp</v>
          </cell>
          <cell r="F1787">
            <v>8507000</v>
          </cell>
        </row>
        <row r="1788">
          <cell r="C1788" t="str">
            <v>U9932E</v>
          </cell>
          <cell r="E1788" t="str">
            <v>HP 3y 9x5 BC VA 5TB LTU SWSupp</v>
          </cell>
          <cell r="F1788">
            <v>19807000</v>
          </cell>
        </row>
        <row r="1789">
          <cell r="C1789" t="str">
            <v>U9933E</v>
          </cell>
          <cell r="E1789" t="str">
            <v>HP 3y 24x7 BC VA 5TB LTU SWSupp</v>
          </cell>
          <cell r="F1789">
            <v>24758000</v>
          </cell>
        </row>
        <row r="1792">
          <cell r="C1792" t="str">
            <v>UA294E</v>
          </cell>
          <cell r="E1792" t="str">
            <v>HP CP 3Y SW Spt OV SM wkgp LTU1</v>
          </cell>
          <cell r="F1792">
            <v>770000</v>
          </cell>
        </row>
        <row r="1793">
          <cell r="C1793" t="str">
            <v>UA295E</v>
          </cell>
          <cell r="E1793" t="str">
            <v>HP CP 3Y 24x7 SW Spt OV SM wkgp LTU1</v>
          </cell>
          <cell r="F1793">
            <v>1062000</v>
          </cell>
        </row>
        <row r="1794">
          <cell r="C1794" t="str">
            <v>UA296E</v>
          </cell>
          <cell r="E1794" t="str">
            <v>HP CP 1Y 24x7 SW Spt OV SM wkgp LTU1</v>
          </cell>
          <cell r="F1794">
            <v>102000</v>
          </cell>
        </row>
        <row r="1799">
          <cell r="C1799" t="str">
            <v>U8266E</v>
          </cell>
          <cell r="E1799" t="str">
            <v>HP CP 3Y SWsptM-F OV SM svr LTU1</v>
          </cell>
          <cell r="F1799">
            <v>1207000</v>
          </cell>
        </row>
        <row r="1800">
          <cell r="C1800" t="str">
            <v>U8267E</v>
          </cell>
          <cell r="E1800" t="str">
            <v>HP CP 3Y SWspt24x7 OV SM svr LTU1</v>
          </cell>
          <cell r="F1800">
            <v>1667000</v>
          </cell>
        </row>
        <row r="1801">
          <cell r="C1801" t="str">
            <v>U8268E</v>
          </cell>
          <cell r="E1801" t="str">
            <v>HP CP 1Y SWspt24x7 OV SM svr LTU1</v>
          </cell>
          <cell r="F1801">
            <v>159000</v>
          </cell>
        </row>
        <row r="1804">
          <cell r="C1804" t="str">
            <v>UA297E</v>
          </cell>
          <cell r="E1804" t="str">
            <v>HP CP 3Y SW Spt OV SM wkgp LTU10</v>
          </cell>
          <cell r="F1804">
            <v>9216000</v>
          </cell>
        </row>
        <row r="1805">
          <cell r="C1805" t="str">
            <v>UA298E</v>
          </cell>
          <cell r="E1805" t="str">
            <v>HP CP 3Y 24x7 SW Spt OV SM wkgp LTU10</v>
          </cell>
          <cell r="F1805">
            <v>12304000</v>
          </cell>
        </row>
        <row r="1806">
          <cell r="C1806" t="str">
            <v>UA299E</v>
          </cell>
          <cell r="E1806" t="str">
            <v>HP CP 1Y 24x7 SW Spt OV SM wkgp LTU10</v>
          </cell>
          <cell r="F1806">
            <v>1062000</v>
          </cell>
        </row>
        <row r="1811">
          <cell r="C1811" t="str">
            <v>U8269E</v>
          </cell>
          <cell r="E1811" t="str">
            <v>HP CP 3Y SWsptM-F OV SM wkgp/svr LTU10</v>
          </cell>
          <cell r="F1811">
            <v>14416000</v>
          </cell>
        </row>
        <row r="1812">
          <cell r="C1812" t="str">
            <v>U8270E</v>
          </cell>
          <cell r="E1812" t="str">
            <v>HP CP 3Y SWspt24x7 OV SM wkgp/svr LTU10</v>
          </cell>
          <cell r="F1812">
            <v>19248000</v>
          </cell>
        </row>
        <row r="1813">
          <cell r="C1813" t="str">
            <v>U8271E</v>
          </cell>
          <cell r="E1813" t="str">
            <v>HP CP 1Y SWspt24x7 OV SM wkgp/svr LTU10</v>
          </cell>
          <cell r="F1813">
            <v>1660000</v>
          </cell>
        </row>
        <row r="1817">
          <cell r="C1817" t="str">
            <v>U8272E</v>
          </cell>
          <cell r="E1817" t="str">
            <v>HP CP 3Y SWsptM-F OV SM svr LTU25</v>
          </cell>
          <cell r="F1817">
            <v>24028000</v>
          </cell>
        </row>
        <row r="1818">
          <cell r="C1818" t="str">
            <v>U8273E</v>
          </cell>
          <cell r="E1818" t="str">
            <v>HP CP 3Y SWspt24x7 OV SM svr LTU25</v>
          </cell>
          <cell r="F1818">
            <v>33181000</v>
          </cell>
        </row>
        <row r="1819">
          <cell r="C1819" t="str">
            <v>U8274E</v>
          </cell>
          <cell r="E1819" t="str">
            <v>HP CP 1Y SWspt24x7 OV SM svr LTU25</v>
          </cell>
          <cell r="F1819">
            <v>3146000</v>
          </cell>
        </row>
        <row r="1823">
          <cell r="C1823" t="str">
            <v>UA287E</v>
          </cell>
          <cell r="E1823" t="str">
            <v>HP CP 3Y SW Spt OV SM NAS LTU25</v>
          </cell>
          <cell r="F1823">
            <v>15334000</v>
          </cell>
        </row>
        <row r="1824">
          <cell r="C1824" t="str">
            <v>UA288E</v>
          </cell>
          <cell r="E1824" t="str">
            <v>HP CP 3Y 24x7 SW Spt OV SM NAS LTU25</v>
          </cell>
          <cell r="F1824">
            <v>21173000</v>
          </cell>
        </row>
        <row r="1825">
          <cell r="C1825" t="str">
            <v>UA289E</v>
          </cell>
          <cell r="E1825" t="str">
            <v>HP CP 1Y 24x7 SW Spt OV SM NAS LTU25</v>
          </cell>
          <cell r="F1825">
            <v>2008000</v>
          </cell>
        </row>
        <row r="1829">
          <cell r="C1829" t="str">
            <v>U8275E</v>
          </cell>
          <cell r="E1829" t="str">
            <v>HP CP 3Y SWsptM-F OV SM Advsvr LTU1</v>
          </cell>
          <cell r="F1829">
            <v>2170000</v>
          </cell>
        </row>
        <row r="1830">
          <cell r="C1830" t="str">
            <v>U8276E</v>
          </cell>
          <cell r="E1830" t="str">
            <v>HP CP 3Y SWspt24x7 OV SM Advsvr LTU1</v>
          </cell>
          <cell r="F1830">
            <v>2997000</v>
          </cell>
        </row>
        <row r="1831">
          <cell r="C1831" t="str">
            <v>U8277E</v>
          </cell>
          <cell r="E1831" t="str">
            <v>HP CP 1Y SWspt24x7 OV SM Advsvr LTU1</v>
          </cell>
          <cell r="F1831">
            <v>284000</v>
          </cell>
        </row>
        <row r="1836">
          <cell r="C1836" t="str">
            <v>UD483E</v>
          </cell>
          <cell r="E1836" t="str">
            <v>HP 3y 24x7 OVSM Server LTU 1 SW Supp</v>
          </cell>
          <cell r="F1836">
            <v>1207000</v>
          </cell>
        </row>
        <row r="1839">
          <cell r="C1839" t="str">
            <v>UD484E</v>
          </cell>
          <cell r="E1839" t="str">
            <v>HP 3y 24x7 OVSM Server LTU 10 SW Supp</v>
          </cell>
          <cell r="F1839">
            <v>11460000</v>
          </cell>
        </row>
        <row r="1842">
          <cell r="C1842" t="str">
            <v>UD485E</v>
          </cell>
          <cell r="E1842" t="str">
            <v>HP 3y 24x7 OVSM Adv Server LTU 1 SW Supp</v>
          </cell>
          <cell r="F1842">
            <v>2172000</v>
          </cell>
        </row>
        <row r="1846">
          <cell r="C1846" t="str">
            <v>UD548E</v>
          </cell>
          <cell r="E1846" t="str">
            <v>HP 3y 24x7 OVSM Adv Servr LTU 10 SW Supp</v>
          </cell>
          <cell r="F1846">
            <v>20625000</v>
          </cell>
        </row>
        <row r="1850">
          <cell r="C1850" t="str">
            <v>U8278E</v>
          </cell>
          <cell r="E1850" t="str">
            <v>HP CP 3Y SWsptM-F OV SM Advsvr LTU10</v>
          </cell>
          <cell r="F1850">
            <v>25972000</v>
          </cell>
        </row>
        <row r="1851">
          <cell r="C1851" t="str">
            <v>U8279E</v>
          </cell>
          <cell r="E1851" t="str">
            <v>HP CP 3Y SWspt24x7 OV SM Advsvr LTU10</v>
          </cell>
          <cell r="F1851">
            <v>34678000</v>
          </cell>
        </row>
        <row r="1852">
          <cell r="C1852" t="str">
            <v>U8280E</v>
          </cell>
          <cell r="E1852" t="str">
            <v>HP CP 1Y SWspt24x7 OV SM Advsvr LTU10</v>
          </cell>
          <cell r="F1852">
            <v>2992000</v>
          </cell>
        </row>
        <row r="1855">
          <cell r="C1855" t="str">
            <v>UD549E</v>
          </cell>
          <cell r="E1855" t="str">
            <v>HP 3y 24x7 OVSM NAS Ed LTU 1 SW Supp</v>
          </cell>
          <cell r="F1855">
            <v>770000</v>
          </cell>
        </row>
        <row r="1858">
          <cell r="C1858" t="str">
            <v>UD550E</v>
          </cell>
          <cell r="E1858" t="str">
            <v>HP 3y 24x7 OVSM NAS Ed LTU 10 SW Supp</v>
          </cell>
          <cell r="F1858">
            <v>7302000</v>
          </cell>
        </row>
        <row r="1862">
          <cell r="C1862" t="str">
            <v>U8281E</v>
          </cell>
          <cell r="E1862" t="str">
            <v>HP CP 3Y SWsptM-F OV SM Advsvr LTU25</v>
          </cell>
          <cell r="F1862">
            <v>43382000</v>
          </cell>
        </row>
        <row r="1863">
          <cell r="C1863" t="str">
            <v>U8282E</v>
          </cell>
          <cell r="E1863" t="str">
            <v>HP CP 3Y SWspt24x7 OV SM Advsvr LTU25</v>
          </cell>
          <cell r="F1863">
            <v>59904000</v>
          </cell>
        </row>
        <row r="1864">
          <cell r="C1864" t="str">
            <v>U8283E</v>
          </cell>
          <cell r="E1864" t="str">
            <v>HP CP 1Y SWspt24x7 OV SM Advsvr LTU25</v>
          </cell>
          <cell r="F1864">
            <v>5678000</v>
          </cell>
        </row>
        <row r="1868">
          <cell r="C1868" t="str">
            <v>U8284E</v>
          </cell>
          <cell r="E1868" t="str">
            <v>HP CP 3Y SWsptM-F OV SM Advsvr LTU50</v>
          </cell>
          <cell r="F1868">
            <v>129861000</v>
          </cell>
        </row>
        <row r="1869">
          <cell r="C1869" t="str">
            <v>U8285E</v>
          </cell>
          <cell r="E1869" t="str">
            <v>HP CP 3Y SWspt24x7 OV SM Advsvr LTU50</v>
          </cell>
          <cell r="F1869">
            <v>173389000</v>
          </cell>
        </row>
        <row r="1870">
          <cell r="C1870" t="str">
            <v>U8286E</v>
          </cell>
          <cell r="E1870" t="str">
            <v>HP CP 1Y SWspt24x7 OV SM Advsvr LTU50</v>
          </cell>
          <cell r="F1870">
            <v>14958000</v>
          </cell>
        </row>
        <row r="1874">
          <cell r="C1874" t="str">
            <v>U8287E</v>
          </cell>
          <cell r="E1874" t="str">
            <v>HP CP 3Y SWsptM-F OV SM Advsvr LTU100</v>
          </cell>
          <cell r="F1874">
            <v>259722000</v>
          </cell>
        </row>
        <row r="1875">
          <cell r="C1875" t="str">
            <v>U8288E</v>
          </cell>
          <cell r="E1875" t="str">
            <v>HP CP 3Y SWspt24x7 OV SM Advsvr LTU100</v>
          </cell>
          <cell r="F1875">
            <v>346777000</v>
          </cell>
        </row>
        <row r="1876">
          <cell r="C1876" t="str">
            <v>U8289E</v>
          </cell>
          <cell r="E1876" t="str">
            <v>HP CP 1Y SWspt24x7 OV SM Advsvr LTU100</v>
          </cell>
          <cell r="F1876">
            <v>29916000</v>
          </cell>
        </row>
        <row r="1880">
          <cell r="C1880" t="str">
            <v>U8290E</v>
          </cell>
          <cell r="E1880" t="str">
            <v>HP CP 3Y SWsptM-F OV SM Advsvr LTU250</v>
          </cell>
          <cell r="F1880">
            <v>649306000</v>
          </cell>
        </row>
        <row r="1881">
          <cell r="C1881" t="str">
            <v>U8291E</v>
          </cell>
          <cell r="E1881" t="str">
            <v>HP CP 3Y SWspt24x7 OV SM Advsvr LTU250</v>
          </cell>
          <cell r="F1881">
            <v>866943000</v>
          </cell>
        </row>
        <row r="1882">
          <cell r="C1882" t="str">
            <v>U8292E</v>
          </cell>
          <cell r="E1882" t="str">
            <v>HP CP 1Y SWspt24x7 OV SM Advsvr LTU250</v>
          </cell>
          <cell r="F1882">
            <v>74789000</v>
          </cell>
        </row>
        <row r="1885">
          <cell r="C1885" t="str">
            <v>U4308E</v>
          </cell>
          <cell r="E1885" t="str">
            <v>HP CP 1Y SWsptM-F Fabric/SAN swtch 2/32</v>
          </cell>
          <cell r="F1885">
            <v>20952000</v>
          </cell>
        </row>
        <row r="1886">
          <cell r="C1886" t="str">
            <v>U4309E</v>
          </cell>
          <cell r="E1886" t="str">
            <v>HP CP 3Y SWsptM-F Fabric/SAN swtch 2/32</v>
          </cell>
          <cell r="F1886">
            <v>21709000</v>
          </cell>
        </row>
        <row r="1887">
          <cell r="C1887" t="str">
            <v>U4310E</v>
          </cell>
          <cell r="E1887" t="str">
            <v>HP CP 1Y SWspt24x7 Fabric/SAN swtch 2/32</v>
          </cell>
          <cell r="F1887">
            <v>43814000</v>
          </cell>
        </row>
        <row r="1888">
          <cell r="C1888" t="str">
            <v>U4311E</v>
          </cell>
          <cell r="E1888" t="str">
            <v>HP CP 3Y SWspt24x7 Fabric/SAN swtch 2/32</v>
          </cell>
          <cell r="F1888">
            <v>46346000</v>
          </cell>
        </row>
        <row r="1891">
          <cell r="C1891" t="str">
            <v>UB142E</v>
          </cell>
          <cell r="E1891" t="str">
            <v>HP CP 3Y SW Supp MDS 9100 Fabric Mgr SVC</v>
          </cell>
          <cell r="F1891">
            <v>5777000</v>
          </cell>
        </row>
        <row r="1892">
          <cell r="C1892" t="str">
            <v>UB143E</v>
          </cell>
          <cell r="E1892" t="str">
            <v>HP 3Y SW Supp 24X7 MDS 9100FabricMgr SVC</v>
          </cell>
          <cell r="F1892">
            <v>7978000</v>
          </cell>
        </row>
        <row r="1896">
          <cell r="C1896" t="str">
            <v>UB145E</v>
          </cell>
          <cell r="E1896" t="str">
            <v>HP 3Y SW Supp MDS 9100 EnterprisePkg SVC</v>
          </cell>
          <cell r="F1896">
            <v>6356000</v>
          </cell>
        </row>
        <row r="1897">
          <cell r="C1897" t="str">
            <v>UB146E</v>
          </cell>
          <cell r="E1897" t="str">
            <v>HP 3Y SW Supp 24X7 MDS 9100 EntprPkg SVC</v>
          </cell>
          <cell r="F1897">
            <v>8776000</v>
          </cell>
        </row>
        <row r="1901">
          <cell r="C1901" t="str">
            <v>U9266E</v>
          </cell>
          <cell r="E1901" t="str">
            <v>HP 3y 24x7 Fabric Manager SW Support</v>
          </cell>
          <cell r="F1901">
            <v>19941000</v>
          </cell>
        </row>
        <row r="1908">
          <cell r="C1908" t="str">
            <v>UB149E</v>
          </cell>
          <cell r="E1908" t="str">
            <v>HP 3Y SW Support 24x7 FM Enterprise SVC</v>
          </cell>
          <cell r="F1908">
            <v>15675000</v>
          </cell>
        </row>
        <row r="1912">
          <cell r="C1912" t="str">
            <v>UB150E</v>
          </cell>
          <cell r="E1912" t="str">
            <v>HP 3Y SW Support24x7 FM Base Edition SVC</v>
          </cell>
          <cell r="F1912">
            <v>10048000</v>
          </cell>
        </row>
        <row r="1915">
          <cell r="C1915" t="str">
            <v>UB151E</v>
          </cell>
          <cell r="E1915" t="str">
            <v>HP 3Y SW Support 24x7 FM V3-V4 Lic  SVC</v>
          </cell>
          <cell r="F1915">
            <v>8119000</v>
          </cell>
        </row>
        <row r="1918">
          <cell r="C1918" t="str">
            <v>UB152E</v>
          </cell>
          <cell r="E1918" t="str">
            <v>HP 3Y SW Support 24x7 FM Base -Enter SVC</v>
          </cell>
          <cell r="F1918">
            <v>11128000</v>
          </cell>
        </row>
        <row r="1920">
          <cell r="C1920" t="str">
            <v>UB095E</v>
          </cell>
          <cell r="E1920" t="str">
            <v>HP 1y SW Supp Element Mgr2/24PFE SVC</v>
          </cell>
          <cell r="F1920">
            <v>202000</v>
          </cell>
        </row>
        <row r="1921">
          <cell r="C1921" t="str">
            <v>UB096E</v>
          </cell>
          <cell r="E1921" t="str">
            <v>HP 1y SW Supp 24X7 Element Mgr 2/24 SVC</v>
          </cell>
          <cell r="F1921">
            <v>431000</v>
          </cell>
        </row>
        <row r="1922">
          <cell r="C1922" t="str">
            <v>UB097E</v>
          </cell>
          <cell r="E1922" t="str">
            <v>HP 3y SW Supp Element Mgr2/24PFE SVC</v>
          </cell>
          <cell r="F1922">
            <v>2365000</v>
          </cell>
        </row>
        <row r="1923">
          <cell r="C1923" t="str">
            <v>UB098E</v>
          </cell>
          <cell r="E1923" t="str">
            <v>HP 3y SW Supp 24X7 Element Mgr 2/24 SVC</v>
          </cell>
          <cell r="F1923">
            <v>3031000</v>
          </cell>
        </row>
        <row r="1924">
          <cell r="C1924" t="str">
            <v>UB099E</v>
          </cell>
          <cell r="E1924" t="str">
            <v>HP 1y SW Supp Element Mgr2/32PFE SVC</v>
          </cell>
          <cell r="F1924">
            <v>278000</v>
          </cell>
        </row>
        <row r="1925">
          <cell r="C1925" t="str">
            <v>UB100E</v>
          </cell>
          <cell r="E1925" t="str">
            <v>HP 1y SW Supp 24X7 Element Mgr 2/32 SVC</v>
          </cell>
          <cell r="F1925">
            <v>665000</v>
          </cell>
        </row>
        <row r="1926">
          <cell r="C1926" t="str">
            <v>UB101E</v>
          </cell>
          <cell r="E1926" t="str">
            <v>HP 3y SW Supp Element Mgr2/32PFE SVC</v>
          </cell>
          <cell r="F1926">
            <v>3954000</v>
          </cell>
        </row>
        <row r="1927">
          <cell r="C1927" t="str">
            <v>UB102E</v>
          </cell>
          <cell r="E1927" t="str">
            <v>HP 3y SW Supp 24X7 Element Mgr 2/32 SVC</v>
          </cell>
          <cell r="F1927">
            <v>5086000</v>
          </cell>
        </row>
        <row r="1928">
          <cell r="C1928" t="str">
            <v>UB103E</v>
          </cell>
          <cell r="E1928" t="str">
            <v>HP 1y SW Supp Full Volatily PFE SVC</v>
          </cell>
          <cell r="F1928">
            <v>529000</v>
          </cell>
        </row>
        <row r="1929">
          <cell r="C1929" t="str">
            <v>UB104E</v>
          </cell>
          <cell r="E1929" t="str">
            <v>HP 1y SW Supp 24X7 Full Volatily PFE SVC</v>
          </cell>
          <cell r="F1929">
            <v>917000</v>
          </cell>
        </row>
        <row r="1930">
          <cell r="C1930" t="str">
            <v>UB105E</v>
          </cell>
          <cell r="E1930" t="str">
            <v>HP 3y SW Supp Full Volatily PFE SVC</v>
          </cell>
          <cell r="F1930">
            <v>4206000</v>
          </cell>
        </row>
        <row r="1931">
          <cell r="C1931" t="str">
            <v>UB106E</v>
          </cell>
          <cell r="E1931" t="str">
            <v>HP 3y SW Supp 24X7 Full Volatily PFE SVC</v>
          </cell>
          <cell r="F1931">
            <v>5337000</v>
          </cell>
        </row>
        <row r="1932">
          <cell r="C1932" t="str">
            <v>UB127E</v>
          </cell>
          <cell r="E1932" t="str">
            <v>HP 1y SW Supp HAFM Software upgrade SVC</v>
          </cell>
          <cell r="F1932">
            <v>4030000</v>
          </cell>
        </row>
        <row r="1933">
          <cell r="C1933" t="str">
            <v>UB128E</v>
          </cell>
          <cell r="E1933" t="str">
            <v>HP 1y SW Supp HAFM 24X7 Software upg SVC</v>
          </cell>
          <cell r="F1933">
            <v>5036000</v>
          </cell>
        </row>
        <row r="1934">
          <cell r="C1934" t="str">
            <v>UB129E</v>
          </cell>
          <cell r="E1934" t="str">
            <v>HP 3y SW Supp HAFM Software upgrade SVC</v>
          </cell>
          <cell r="F1934">
            <v>11726000</v>
          </cell>
        </row>
        <row r="1935">
          <cell r="C1935" t="str">
            <v>UB130E</v>
          </cell>
          <cell r="E1935" t="str">
            <v>HP 3y SW Supp HAFM 24X7 Software upg SVC</v>
          </cell>
          <cell r="F1935">
            <v>14657000</v>
          </cell>
        </row>
        <row r="1936">
          <cell r="C1936" t="str">
            <v>UB083E</v>
          </cell>
          <cell r="E1936" t="str">
            <v>HP 1y SW Supp HAFM EventMgt 512p SVC</v>
          </cell>
          <cell r="F1936">
            <v>2770000</v>
          </cell>
        </row>
        <row r="1937">
          <cell r="C1937" t="str">
            <v>UB084E</v>
          </cell>
          <cell r="E1937" t="str">
            <v>HP 1y SW Supp 24X7 HAFM Event 512p SVC</v>
          </cell>
          <cell r="F1937">
            <v>5188000</v>
          </cell>
        </row>
        <row r="1938">
          <cell r="C1938" t="str">
            <v>UB085E</v>
          </cell>
          <cell r="E1938" t="str">
            <v>HP 3y SW Supp HAFM EventMgt 512p SVC</v>
          </cell>
          <cell r="F1938">
            <v>25629000</v>
          </cell>
        </row>
        <row r="1939">
          <cell r="C1939" t="str">
            <v>UB086E</v>
          </cell>
          <cell r="E1939" t="str">
            <v>HP 3y SW Supp 24X7 HAFM Event 512p SVC</v>
          </cell>
          <cell r="F1939">
            <v>32662000</v>
          </cell>
        </row>
        <row r="1940">
          <cell r="C1940" t="str">
            <v>UB091E</v>
          </cell>
          <cell r="E1940" t="str">
            <v>HP 1y SW Supp HAFM EventMgt 64p SVC</v>
          </cell>
          <cell r="F1940">
            <v>111000</v>
          </cell>
        </row>
        <row r="1941">
          <cell r="C1941" t="str">
            <v>UB092E</v>
          </cell>
          <cell r="E1941" t="str">
            <v>HP 1y SW Supp 24X7 HAFM EventMgt 64p SVC</v>
          </cell>
          <cell r="F1941">
            <v>409000</v>
          </cell>
        </row>
        <row r="1942">
          <cell r="C1942" t="str">
            <v>UB093E</v>
          </cell>
          <cell r="E1942" t="str">
            <v>HP  3y SW Supp HAFM EventMgt 64p SVC</v>
          </cell>
          <cell r="F1942">
            <v>2923000</v>
          </cell>
        </row>
        <row r="1943">
          <cell r="C1943" t="str">
            <v>UB094E</v>
          </cell>
          <cell r="E1943" t="str">
            <v>HP  3y SW Supp 24X7 HAFM Event 64p SVC</v>
          </cell>
          <cell r="F1943">
            <v>3789000</v>
          </cell>
        </row>
        <row r="1944">
          <cell r="C1944" t="str">
            <v>UB115E</v>
          </cell>
          <cell r="E1944" t="str">
            <v>HP 1y SW Supp HAFM Perf&amp;Event 512p SVC</v>
          </cell>
          <cell r="F1944">
            <v>6661000</v>
          </cell>
        </row>
        <row r="1945">
          <cell r="C1945" t="str">
            <v>UB116E</v>
          </cell>
          <cell r="E1945" t="str">
            <v>HP 1y SW Supp 24X7 HAFM PerfEvent512 SVC</v>
          </cell>
          <cell r="F1945">
            <v>12486000</v>
          </cell>
        </row>
        <row r="1946">
          <cell r="C1946" t="str">
            <v>UB117E</v>
          </cell>
          <cell r="E1946" t="str">
            <v>HP 3y SW Supp HAFM Perf&amp;Event 512p SVC</v>
          </cell>
          <cell r="F1946">
            <v>61753000</v>
          </cell>
        </row>
        <row r="1947">
          <cell r="C1947" t="str">
            <v>UB118E</v>
          </cell>
          <cell r="E1947" t="str">
            <v>HP 3y SW Supp 24X7 HAFM PerfEvent512 SVC</v>
          </cell>
          <cell r="F1947">
            <v>78702000</v>
          </cell>
        </row>
        <row r="1948">
          <cell r="C1948" t="str">
            <v>UB119E</v>
          </cell>
          <cell r="E1948" t="str">
            <v>HP 1y SW Supp HAFM Perf&amp;Event 64p SVC</v>
          </cell>
          <cell r="F1948">
            <v>989000</v>
          </cell>
        </row>
        <row r="1949">
          <cell r="C1949" t="str">
            <v>UB120E</v>
          </cell>
          <cell r="E1949" t="str">
            <v>HP 1y SW Supp 24X7 HAFM Perf&amp;Event64 SVC</v>
          </cell>
          <cell r="F1949">
            <v>1843000</v>
          </cell>
        </row>
        <row r="1950">
          <cell r="C1950" t="str">
            <v>UB121E</v>
          </cell>
          <cell r="E1950" t="str">
            <v>HP 3y SW Supp HAFM Perf&amp;Event 64p SVC</v>
          </cell>
          <cell r="F1950">
            <v>9065000</v>
          </cell>
        </row>
        <row r="1951">
          <cell r="C1951" t="str">
            <v>UB122E</v>
          </cell>
          <cell r="E1951" t="str">
            <v>HP 3y SW Supp 24X7 HAFM PerfEvent64p SVC</v>
          </cell>
          <cell r="F1951">
            <v>11550000</v>
          </cell>
        </row>
        <row r="1952">
          <cell r="C1952" t="str">
            <v>UA787E</v>
          </cell>
          <cell r="E1952" t="str">
            <v>HP 1y SW Supp HAFM PerfMon 512p SVC</v>
          </cell>
          <cell r="F1952">
            <v>5535000</v>
          </cell>
        </row>
        <row r="1953">
          <cell r="C1953" t="str">
            <v>UA788E</v>
          </cell>
          <cell r="E1953" t="str">
            <v>HP 1y SW Supp 24X7 HAFM PerfMon 512p SVC</v>
          </cell>
          <cell r="F1953">
            <v>10421000</v>
          </cell>
        </row>
        <row r="1954">
          <cell r="C1954" t="str">
            <v>UA789E</v>
          </cell>
          <cell r="E1954" t="str">
            <v>HP 3y SW Supp HAFM PerfMon 512p SVC</v>
          </cell>
          <cell r="F1954">
            <v>51758000</v>
          </cell>
        </row>
        <row r="1955">
          <cell r="C1955" t="str">
            <v>UA790E</v>
          </cell>
          <cell r="E1955" t="str">
            <v>HP 3y SW Supp 24X7 HAFM PerfMon 512p SVC</v>
          </cell>
          <cell r="F1955">
            <v>65978000</v>
          </cell>
        </row>
        <row r="1956">
          <cell r="C1956" t="str">
            <v>UB087E</v>
          </cell>
          <cell r="E1956" t="str">
            <v>HP 1y SW Supp HAFM PerfMon 64p SVC</v>
          </cell>
          <cell r="F1956">
            <v>357000</v>
          </cell>
        </row>
        <row r="1957">
          <cell r="C1957" t="str">
            <v>UB088E</v>
          </cell>
          <cell r="E1957" t="str">
            <v>HP 1y SW Supp 24X7 HAFM PerfMon 64p SVC</v>
          </cell>
          <cell r="F1957">
            <v>1059000</v>
          </cell>
        </row>
        <row r="1958">
          <cell r="C1958" t="str">
            <v>UB089E</v>
          </cell>
          <cell r="E1958" t="str">
            <v>HP 3y SW Supp HAFM PerfMon 64p SVC</v>
          </cell>
          <cell r="F1958">
            <v>6992000</v>
          </cell>
        </row>
        <row r="1959">
          <cell r="C1959" t="str">
            <v>UB090E</v>
          </cell>
          <cell r="E1959" t="str">
            <v>HP 3y SW Supp 24X7 HAFM PerfMon 64p SVC</v>
          </cell>
          <cell r="F1959">
            <v>9032000</v>
          </cell>
        </row>
        <row r="1960">
          <cell r="C1960" t="str">
            <v>UA783E</v>
          </cell>
          <cell r="E1960" t="str">
            <v>HP 1y SW Supp HAFM Planning PFE SVC</v>
          </cell>
          <cell r="F1960">
            <v>316000</v>
          </cell>
        </row>
        <row r="1961">
          <cell r="C1961" t="str">
            <v>UA784E</v>
          </cell>
          <cell r="E1961" t="str">
            <v>HP 1y SW Supp 24X7 HAFM Planning PFE SVC</v>
          </cell>
          <cell r="F1961">
            <v>736000</v>
          </cell>
        </row>
        <row r="1962">
          <cell r="C1962" t="str">
            <v>UA785E</v>
          </cell>
          <cell r="E1962" t="str">
            <v>HP 3y SW Supp HAFM Planning PFE SVC</v>
          </cell>
          <cell r="F1962">
            <v>4283000</v>
          </cell>
        </row>
        <row r="1963">
          <cell r="C1963" t="str">
            <v>UA786E</v>
          </cell>
          <cell r="E1963" t="str">
            <v>HP 3y SW Supp 24X7 HAFM Planning PFE SVC</v>
          </cell>
          <cell r="F1963">
            <v>5502000</v>
          </cell>
        </row>
        <row r="1964">
          <cell r="C1964" t="str">
            <v>UB107E</v>
          </cell>
          <cell r="E1964" t="str">
            <v>HP 1y SW Supp Open Trunking 2/24 SVC</v>
          </cell>
          <cell r="F1964">
            <v>329000</v>
          </cell>
        </row>
        <row r="1965">
          <cell r="C1965" t="str">
            <v>UB108E</v>
          </cell>
          <cell r="E1965" t="str">
            <v>HP 1y SW Supp 24X7 Open Trunking2/24 SVC</v>
          </cell>
          <cell r="F1965">
            <v>565000</v>
          </cell>
        </row>
        <row r="1966">
          <cell r="C1966" t="str">
            <v>UB109E</v>
          </cell>
          <cell r="E1966" t="str">
            <v>HP 3y SW Supp Open Trunking 2/24 SVC</v>
          </cell>
          <cell r="F1966">
            <v>2565000</v>
          </cell>
        </row>
        <row r="1967">
          <cell r="C1967" t="str">
            <v>UB110E</v>
          </cell>
          <cell r="E1967" t="str">
            <v>HP 3y SW Supp 24X7 Open Trunking2/24 SVC</v>
          </cell>
          <cell r="F1967">
            <v>3252000</v>
          </cell>
        </row>
        <row r="1968">
          <cell r="C1968" t="str">
            <v>UB111E</v>
          </cell>
          <cell r="E1968" t="str">
            <v>HP 1y SW Supp Open Trunking 2/32 SVC</v>
          </cell>
          <cell r="F1968">
            <v>620000</v>
          </cell>
        </row>
        <row r="1969">
          <cell r="C1969" t="str">
            <v>UB112E</v>
          </cell>
          <cell r="E1969" t="str">
            <v>HP 1y SW Supp 24X7 Open Trunking2/32 SVC</v>
          </cell>
          <cell r="F1969">
            <v>1085000</v>
          </cell>
        </row>
        <row r="1970">
          <cell r="C1970" t="str">
            <v>UB113E</v>
          </cell>
          <cell r="E1970" t="str">
            <v>HP  3y SW Supp Open Trunking 2/32 SVC</v>
          </cell>
          <cell r="F1970">
            <v>5019000</v>
          </cell>
        </row>
        <row r="1971">
          <cell r="C1971" t="str">
            <v>UB114E</v>
          </cell>
          <cell r="E1971" t="str">
            <v>HP 3y SW Supp 24X7 Open Trunking2/32 SVC</v>
          </cell>
          <cell r="F1971">
            <v>6373000</v>
          </cell>
        </row>
        <row r="1972">
          <cell r="C1972" t="str">
            <v>UD057E</v>
          </cell>
          <cell r="E1972" t="str">
            <v>HP 1y SANtegrity Enhanced SW Supp</v>
          </cell>
          <cell r="F1972">
            <v>442000</v>
          </cell>
        </row>
        <row r="1973">
          <cell r="C1973" t="str">
            <v>UD058E</v>
          </cell>
          <cell r="E1973" t="str">
            <v>HP 1y 24x7 SANtegrity Enhanced SW Supp</v>
          </cell>
          <cell r="F1973">
            <v>552000</v>
          </cell>
        </row>
        <row r="1974">
          <cell r="C1974" t="str">
            <v>UD059E</v>
          </cell>
          <cell r="E1974" t="str">
            <v>HP 3y SANtegrity Enhanced SW Supp</v>
          </cell>
          <cell r="F1974">
            <v>1286000</v>
          </cell>
        </row>
        <row r="1975">
          <cell r="C1975" t="str">
            <v>UD060E</v>
          </cell>
          <cell r="E1975" t="str">
            <v>HP 3y 24x7 SANtegrity Enhanced SW Supp</v>
          </cell>
          <cell r="F1975">
            <v>1607000</v>
          </cell>
        </row>
        <row r="1977">
          <cell r="C1977" t="str">
            <v>UA290E</v>
          </cell>
          <cell r="E1977" t="str">
            <v>HP 1y 24x7 NAS ISCSI SW Support</v>
          </cell>
          <cell r="F1977">
            <v>127000</v>
          </cell>
        </row>
        <row r="1978">
          <cell r="C1978" t="str">
            <v>UA291E</v>
          </cell>
          <cell r="E1978" t="str">
            <v>HP 3y 9x5 NAS ISCSI SW Support</v>
          </cell>
          <cell r="F1978">
            <v>1187000</v>
          </cell>
        </row>
        <row r="1979">
          <cell r="C1979" t="str">
            <v>UA292E</v>
          </cell>
          <cell r="E1979" t="str">
            <v>HP 3y 24x7 NAS ISCSI SW Support</v>
          </cell>
          <cell r="F1979">
            <v>1610000</v>
          </cell>
        </row>
        <row r="1981">
          <cell r="C1981" t="str">
            <v>UB979E</v>
          </cell>
          <cell r="E1981" t="str">
            <v>HP 3y 9x5 PL SS iSCSI fpack SW Supp</v>
          </cell>
          <cell r="F1981">
            <v>826000</v>
          </cell>
        </row>
        <row r="1982">
          <cell r="C1982" t="str">
            <v>UB980E</v>
          </cell>
          <cell r="E1982" t="str">
            <v>HP 3y 24x7 PL SS iSCSI fpack SW Supp</v>
          </cell>
          <cell r="F1982">
            <v>1181000</v>
          </cell>
        </row>
        <row r="1984">
          <cell r="C1984" t="str">
            <v>UB981E</v>
          </cell>
          <cell r="E1984" t="str">
            <v>HP 3y 9x5 PL SS iSCSI fpack gtwy SW Supp</v>
          </cell>
          <cell r="F1984">
            <v>988000</v>
          </cell>
        </row>
        <row r="1985">
          <cell r="C1985" t="str">
            <v>UB982E</v>
          </cell>
          <cell r="E1985" t="str">
            <v>HP 3y 24x7 PL SS iSCSI fpck gtwy SW Supp</v>
          </cell>
          <cell r="F1985">
            <v>1442000</v>
          </cell>
        </row>
        <row r="1987">
          <cell r="C1987" t="str">
            <v>UB983E</v>
          </cell>
          <cell r="E1987" t="str">
            <v>HP 3y 9x5 PL SS iSCSI snapshot SW Supp</v>
          </cell>
          <cell r="F1987">
            <v>931000</v>
          </cell>
        </row>
        <row r="1988">
          <cell r="C1988" t="str">
            <v>UB984E</v>
          </cell>
          <cell r="E1988" t="str">
            <v>HP 3y 24x7 PL SS iSCSI snapshot SW Supp</v>
          </cell>
          <cell r="F1988">
            <v>1434000</v>
          </cell>
        </row>
        <row r="1990">
          <cell r="C1990" t="str">
            <v>UB985E</v>
          </cell>
          <cell r="E1990" t="str">
            <v>HP 3y 9x5 PL SS iSCSI gtwy snap SW Supp</v>
          </cell>
          <cell r="F1990">
            <v>1111000</v>
          </cell>
        </row>
        <row r="1991">
          <cell r="C1991" t="str">
            <v>UB986E</v>
          </cell>
          <cell r="E1991" t="str">
            <v>HP 3y 24x7 PL SS iSCSI gtwy snap SW Supp</v>
          </cell>
          <cell r="F1991">
            <v>1758000</v>
          </cell>
        </row>
        <row r="1993">
          <cell r="C1993" t="str">
            <v>UB987E</v>
          </cell>
          <cell r="E1993" t="str">
            <v>HP 3y 9x5 PL SS iSCSI gtwy clstr SW Supp</v>
          </cell>
          <cell r="F1993">
            <v>1296000</v>
          </cell>
        </row>
        <row r="1994">
          <cell r="C1994" t="str">
            <v>UB988E</v>
          </cell>
          <cell r="E1994" t="str">
            <v>HP 3y 24x7 PL SS iSCSI gtwy clst SW Supp</v>
          </cell>
          <cell r="F1994">
            <v>1960000</v>
          </cell>
        </row>
        <row r="1996">
          <cell r="C1996" t="str">
            <v>UB989E</v>
          </cell>
          <cell r="E1996" t="str">
            <v>HP 3y 9x5 PL SS iSCSI backup SW Supp</v>
          </cell>
          <cell r="F1996">
            <v>403000</v>
          </cell>
        </row>
        <row r="1997">
          <cell r="C1997" t="str">
            <v>UB990E</v>
          </cell>
          <cell r="E1997" t="str">
            <v>HP 3y 24x7 PL SS iSCSI backup SW Supp</v>
          </cell>
          <cell r="F1997">
            <v>648000</v>
          </cell>
        </row>
        <row r="1999">
          <cell r="C1999" t="str">
            <v>UB991E</v>
          </cell>
          <cell r="E1999" t="str">
            <v>HP 3y 9x5 PL SS iSCSI gtwy bkup SW Supp</v>
          </cell>
          <cell r="F1999">
            <v>486000</v>
          </cell>
        </row>
        <row r="2000">
          <cell r="C2000" t="str">
            <v>UB992E</v>
          </cell>
          <cell r="E2000" t="str">
            <v>HP 3y 24x7 PL SS iSCSI gtwy bkup SW Supp</v>
          </cell>
          <cell r="F2000">
            <v>810000</v>
          </cell>
        </row>
        <row r="2003">
          <cell r="C2003" t="str">
            <v>UD499E</v>
          </cell>
          <cell r="E2003" t="str">
            <v>HP 1y 24x7 DPX BU Svr SW Support</v>
          </cell>
          <cell r="F2003">
            <v>20000</v>
          </cell>
        </row>
        <row r="2004">
          <cell r="C2004" t="str">
            <v>UD500E</v>
          </cell>
          <cell r="E2004" t="str">
            <v>HP 3y DPX BU Svr SW Support</v>
          </cell>
          <cell r="F2004">
            <v>171000</v>
          </cell>
        </row>
        <row r="2005">
          <cell r="C2005" t="str">
            <v>UD501E</v>
          </cell>
          <cell r="E2005" t="str">
            <v>HP 3y 24x7 DPX BU Svr SW Support</v>
          </cell>
          <cell r="F2005">
            <v>238000</v>
          </cell>
        </row>
        <row r="2008">
          <cell r="C2008" t="str">
            <v>UD508E</v>
          </cell>
          <cell r="E2008" t="str">
            <v>HP 1y 24x7 DPX BU Agent,Drv Exp SW Supp</v>
          </cell>
          <cell r="F2008">
            <v>59000</v>
          </cell>
        </row>
        <row r="2009">
          <cell r="C2009" t="str">
            <v>UD509E</v>
          </cell>
          <cell r="E2009" t="str">
            <v>HP 3y DPX BU Agent,Drv Exp SW Support</v>
          </cell>
          <cell r="F2009">
            <v>486000</v>
          </cell>
        </row>
        <row r="2010">
          <cell r="C2010" t="str">
            <v>UD510E</v>
          </cell>
          <cell r="E2010" t="str">
            <v>HP 3y 24x7 DPX BU Agent,Drv Exp SW Supp</v>
          </cell>
          <cell r="F2010">
            <v>673000</v>
          </cell>
        </row>
        <row r="2013">
          <cell r="C2013" t="str">
            <v>UD517E</v>
          </cell>
          <cell r="E2013" t="str">
            <v>HP 1y 24x7 DPX BU Svr,Bare Metal SW Supp</v>
          </cell>
          <cell r="F2013">
            <v>34000</v>
          </cell>
        </row>
        <row r="2014">
          <cell r="C2014" t="str">
            <v>UD518E</v>
          </cell>
          <cell r="E2014" t="str">
            <v>HP 3y DPX DPX BU Svr,Bare Metal SW Supp</v>
          </cell>
          <cell r="F2014">
            <v>286000</v>
          </cell>
        </row>
        <row r="2015">
          <cell r="C2015" t="str">
            <v>UD519E</v>
          </cell>
          <cell r="E2015" t="str">
            <v>HP 3y 24x7 DPX BU Svr,Bare Metal SW Supp</v>
          </cell>
          <cell r="F2015">
            <v>395000</v>
          </cell>
        </row>
        <row r="2018">
          <cell r="C2018" t="str">
            <v>UD502E</v>
          </cell>
          <cell r="E2018" t="str">
            <v>HP 1y 24x7 DPX BU/Med Svr,SBS Pck SWSupp</v>
          </cell>
          <cell r="F2018">
            <v>45000</v>
          </cell>
        </row>
        <row r="2019">
          <cell r="C2019" t="str">
            <v>UD503E</v>
          </cell>
          <cell r="E2019" t="str">
            <v>HP 3y DPX BU/Med Svr,SBS Pck SW Support</v>
          </cell>
          <cell r="F2019">
            <v>372000</v>
          </cell>
        </row>
        <row r="2020">
          <cell r="C2020" t="str">
            <v>UD504E</v>
          </cell>
          <cell r="E2020" t="str">
            <v>HP 3y 24x7 DPX BU/Med Svr,SBS Pck SWSupp</v>
          </cell>
          <cell r="F2020">
            <v>514000</v>
          </cell>
        </row>
        <row r="2023">
          <cell r="C2023" t="str">
            <v>UD514E</v>
          </cell>
          <cell r="E2023" t="str">
            <v>HP 1y 24x7 DPX D2D2Any SW Support</v>
          </cell>
          <cell r="F2023">
            <v>131000</v>
          </cell>
        </row>
        <row r="2024">
          <cell r="C2024" t="str">
            <v>UD515E</v>
          </cell>
          <cell r="E2024" t="str">
            <v>HP 3y DPX D2D2Any SW Support</v>
          </cell>
          <cell r="F2024">
            <v>1085000</v>
          </cell>
        </row>
        <row r="2025">
          <cell r="C2025" t="str">
            <v>UD516E</v>
          </cell>
          <cell r="E2025" t="str">
            <v>HP 3y 24x7 DPX D2D2Any SW Support</v>
          </cell>
          <cell r="F2025">
            <v>1503000</v>
          </cell>
        </row>
        <row r="2028">
          <cell r="C2028" t="str">
            <v>UD511E</v>
          </cell>
          <cell r="E2028" t="str">
            <v>HP 1y 24x7 DPX Media Svr 3pk SW Support</v>
          </cell>
          <cell r="F2028">
            <v>90000</v>
          </cell>
        </row>
        <row r="2029">
          <cell r="C2029" t="str">
            <v>UD512E</v>
          </cell>
          <cell r="E2029" t="str">
            <v>HP 3y DPX Media Svr 3pk SW Support</v>
          </cell>
          <cell r="F2029">
            <v>742000</v>
          </cell>
        </row>
        <row r="2030">
          <cell r="C2030" t="str">
            <v>UD513E</v>
          </cell>
          <cell r="E2030" t="str">
            <v>HP 3y 24x7 DPX Media Svr 3pk SW Support</v>
          </cell>
          <cell r="F2030">
            <v>1029000</v>
          </cell>
        </row>
        <row r="2033">
          <cell r="C2033" t="str">
            <v>UD505E</v>
          </cell>
          <cell r="E2033" t="str">
            <v>HP 1y 24x7 DPX SBS,BU Agnt,D2D2Any SWSup</v>
          </cell>
          <cell r="F2033">
            <v>52000</v>
          </cell>
        </row>
        <row r="2034">
          <cell r="C2034" t="str">
            <v>UD506E</v>
          </cell>
          <cell r="E2034" t="str">
            <v>HP 3y DPX SBS,BU Agnt,D2D2Any SW Support</v>
          </cell>
          <cell r="F2034">
            <v>429000</v>
          </cell>
        </row>
        <row r="2035">
          <cell r="C2035" t="str">
            <v>UD507E</v>
          </cell>
          <cell r="E2035" t="str">
            <v>HP 3y 24x7 DPX SBS,BU Agnt,D2D2Any SWSup</v>
          </cell>
          <cell r="F2035">
            <v>593000</v>
          </cell>
        </row>
        <row r="2038">
          <cell r="C2038" t="str">
            <v>UD496E</v>
          </cell>
          <cell r="E2038" t="str">
            <v>HP 1y 24x7 DPX Svr BU Agent SW Support</v>
          </cell>
          <cell r="F2038">
            <v>6000</v>
          </cell>
        </row>
        <row r="2039">
          <cell r="C2039" t="str">
            <v>UD497E</v>
          </cell>
          <cell r="E2039" t="str">
            <v>HP 3y DPX Svr BU Agent SW Support</v>
          </cell>
          <cell r="F2039">
            <v>57000</v>
          </cell>
        </row>
        <row r="2040">
          <cell r="C2040" t="str">
            <v>UD498E</v>
          </cell>
          <cell r="E2040" t="str">
            <v>HP 3y 24x7 DPX Svr BU Agent SW Support</v>
          </cell>
          <cell r="F2040">
            <v>79000</v>
          </cell>
        </row>
        <row r="2042">
          <cell r="C2042" t="str">
            <v>UC647E</v>
          </cell>
          <cell r="E2042" t="str">
            <v>HP 3y 9x5 PL SS iSCSI Agtspk SW Supp</v>
          </cell>
          <cell r="F2042">
            <v>289000</v>
          </cell>
        </row>
        <row r="2043">
          <cell r="C2043" t="str">
            <v>UC648E</v>
          </cell>
          <cell r="E2043" t="str">
            <v>HP 3y 24x7 PL SS iSCSI Agtspk SW Supp</v>
          </cell>
          <cell r="F2043">
            <v>455000</v>
          </cell>
        </row>
        <row r="2046">
          <cell r="C2046" t="str">
            <v>UC980E</v>
          </cell>
          <cell r="E2046" t="str">
            <v>HP 3y 9x5 PL SS iSCSI Rep (Std) SW Supp</v>
          </cell>
          <cell r="F2046">
            <v>1635000</v>
          </cell>
        </row>
        <row r="2047">
          <cell r="C2047" t="str">
            <v>UC981E</v>
          </cell>
          <cell r="E2047" t="str">
            <v>HP 3y 24x7 PL SS iSCSI Rep (Std) SW Supp</v>
          </cell>
          <cell r="F2047">
            <v>2483000</v>
          </cell>
        </row>
        <row r="2049">
          <cell r="C2049" t="str">
            <v>UC982E</v>
          </cell>
          <cell r="E2049" t="str">
            <v>HP 3y 9x5 PL SS iSCSI Rep (Gtwy) SW Supp</v>
          </cell>
          <cell r="F2049">
            <v>1979000</v>
          </cell>
        </row>
        <row r="2050">
          <cell r="C2050" t="str">
            <v>UC983E</v>
          </cell>
          <cell r="E2050" t="str">
            <v>HP 3y 24x7 PL SS iSCSI Rep (Gty) SW Supp</v>
          </cell>
          <cell r="F2050">
            <v>3068000</v>
          </cell>
        </row>
        <row r="2053">
          <cell r="C2053" t="str">
            <v>UC655E</v>
          </cell>
          <cell r="E2053" t="str">
            <v>HP 3y 9x5 File Volume Mgr - LTU SW Supp</v>
          </cell>
          <cell r="F2053">
            <v>952000</v>
          </cell>
        </row>
        <row r="2054">
          <cell r="C2054" t="str">
            <v>UC656E</v>
          </cell>
          <cell r="E2054" t="str">
            <v>HP 3y 24x7 File Volume Mgr - LTU SW Supp</v>
          </cell>
          <cell r="F2054">
            <v>1332000</v>
          </cell>
        </row>
        <row r="2056">
          <cell r="C2056" t="str">
            <v>UC972E</v>
          </cell>
          <cell r="E2056" t="str">
            <v>HP 3y 9x5 M50 WAN Acc Mgr LTU SW Supp</v>
          </cell>
          <cell r="F2056">
            <v>3806000</v>
          </cell>
        </row>
        <row r="2057">
          <cell r="C2057" t="str">
            <v>UC973E</v>
          </cell>
          <cell r="E2057" t="str">
            <v>HP 3y 24x7 M50 WAN Acc Mgr LTU SW Supp</v>
          </cell>
          <cell r="F2057">
            <v>5323000</v>
          </cell>
        </row>
        <row r="2059">
          <cell r="C2059" t="str">
            <v>UC974E</v>
          </cell>
          <cell r="E2059" t="str">
            <v>HP 3y 9x5 M100 WAN Acc Mgr LTU SW Supp</v>
          </cell>
          <cell r="F2059">
            <v>5684000</v>
          </cell>
        </row>
        <row r="2060">
          <cell r="C2060" t="str">
            <v>UC975E</v>
          </cell>
          <cell r="E2060" t="str">
            <v>HP 3y 24x7 M100 WAN Acc Mgr LTU SW Supp</v>
          </cell>
          <cell r="F2060">
            <v>7952000</v>
          </cell>
        </row>
        <row r="2062">
          <cell r="C2062" t="str">
            <v>UC976E</v>
          </cell>
          <cell r="E2062" t="str">
            <v>HP 3y 9x5 M200 WAN Acc Mgr LTU SW Supp</v>
          </cell>
          <cell r="F2062">
            <v>6344000</v>
          </cell>
        </row>
        <row r="2063">
          <cell r="C2063" t="str">
            <v>UC977E</v>
          </cell>
          <cell r="E2063" t="str">
            <v>HP 3y 24x7 M200 WAN Acc Mgr LTU SW Supp</v>
          </cell>
          <cell r="F2063">
            <v>8875000</v>
          </cell>
        </row>
        <row r="2065">
          <cell r="C2065" t="str">
            <v>UC978E</v>
          </cell>
          <cell r="E2065" t="str">
            <v>HP 3y 9x5 M500 WAN Acc Mgr LTU SW Supp</v>
          </cell>
          <cell r="F2065">
            <v>9492000</v>
          </cell>
        </row>
        <row r="2066">
          <cell r="C2066" t="str">
            <v>UC979E</v>
          </cell>
          <cell r="E2066" t="str">
            <v>HP 3y 24x7 M500 WAN Acc Mgr LTU SW Supp</v>
          </cell>
          <cell r="F2066">
            <v>13278000</v>
          </cell>
        </row>
        <row r="2069">
          <cell r="C2069" t="str">
            <v>UD469E</v>
          </cell>
          <cell r="E2069" t="str">
            <v>HP 3y 9x5 DL320-510 WAN Acc SW Supp</v>
          </cell>
          <cell r="F2069">
            <v>4312000</v>
          </cell>
        </row>
        <row r="2070">
          <cell r="C2070" t="str">
            <v>UD470E</v>
          </cell>
          <cell r="E2070" t="str">
            <v>HP 3y 24x7 DL320-510 WAN Acc SW Supp</v>
          </cell>
          <cell r="F2070">
            <v>6033000</v>
          </cell>
        </row>
        <row r="2073">
          <cell r="C2073" t="str">
            <v>UD471E</v>
          </cell>
          <cell r="E2073" t="str">
            <v>HP 3y 9x5 DL320-1010 WAN Acc SW Supp</v>
          </cell>
          <cell r="F2073">
            <v>6597000</v>
          </cell>
        </row>
        <row r="2074">
          <cell r="C2074" t="str">
            <v>UD472E</v>
          </cell>
          <cell r="E2074" t="str">
            <v>HP 3y 24x7 DL320-1010 WAN Acc SW Supp</v>
          </cell>
          <cell r="F2074">
            <v>9230000</v>
          </cell>
        </row>
        <row r="2077">
          <cell r="C2077" t="str">
            <v>UD473E</v>
          </cell>
          <cell r="E2077" t="str">
            <v>HP 3y 9x5 DL320-2010 WAN Acc SW Supp</v>
          </cell>
          <cell r="F2077">
            <v>11187000</v>
          </cell>
        </row>
        <row r="2078">
          <cell r="C2078" t="str">
            <v>UD474E</v>
          </cell>
          <cell r="E2078" t="str">
            <v>HP 3y 24x7 DL320-2010 WAN Acc SW Supp</v>
          </cell>
          <cell r="F2078">
            <v>15651000</v>
          </cell>
        </row>
        <row r="2081">
          <cell r="C2081" t="str">
            <v>UD475E</v>
          </cell>
          <cell r="E2081" t="str">
            <v>HP 3y 9x5 DL380-3010 WAN Acc SW Supp</v>
          </cell>
          <cell r="F2081">
            <v>16405000</v>
          </cell>
        </row>
        <row r="2082">
          <cell r="C2082" t="str">
            <v>UD476E</v>
          </cell>
          <cell r="E2082" t="str">
            <v>HP 3y 24x7 DL380-3010 WAN Acc SW Supp</v>
          </cell>
          <cell r="F2082">
            <v>22951000</v>
          </cell>
        </row>
        <row r="2085">
          <cell r="C2085" t="str">
            <v>UD477E</v>
          </cell>
          <cell r="E2085" t="str">
            <v>HP 3y 9x5 DL380-5010 WAN Acc SW Supp</v>
          </cell>
          <cell r="F2085">
            <v>22844000</v>
          </cell>
        </row>
        <row r="2086">
          <cell r="C2086" t="str">
            <v>UD478E</v>
          </cell>
          <cell r="E2086" t="str">
            <v>HP 3y 24x7 DL380-5010 WAN Acc SW Supp</v>
          </cell>
          <cell r="F2086">
            <v>31960000</v>
          </cell>
        </row>
        <row r="2089">
          <cell r="C2089" t="str">
            <v>UD479E</v>
          </cell>
          <cell r="E2089" t="str">
            <v>HP 3y 9x5 DL320-M25 WAN Acc SW Supp</v>
          </cell>
          <cell r="F2089">
            <v>5831000</v>
          </cell>
        </row>
        <row r="2090">
          <cell r="C2090" t="str">
            <v>UD480E</v>
          </cell>
          <cell r="E2090" t="str">
            <v>HP 3y 24x7 DL320-M25 WAN Acc SW Supp</v>
          </cell>
          <cell r="F2090">
            <v>8157000</v>
          </cell>
        </row>
        <row r="2094">
          <cell r="C2094" t="str">
            <v>UB943E</v>
          </cell>
          <cell r="E2094" t="str">
            <v>HP 1y 24x7 FSE MS Client SW Support</v>
          </cell>
          <cell r="F2094">
            <v>303000</v>
          </cell>
        </row>
        <row r="2095">
          <cell r="C2095" t="str">
            <v>UB944E</v>
          </cell>
          <cell r="E2095" t="str">
            <v>HP 3y 9x5 FSE MS Client SW Support</v>
          </cell>
          <cell r="F2095">
            <v>2841000</v>
          </cell>
        </row>
        <row r="2096">
          <cell r="C2096" t="str">
            <v>UB945E</v>
          </cell>
          <cell r="E2096" t="str">
            <v>HP 3y 24x7 FSE MS Client SW Support</v>
          </cell>
          <cell r="F2096">
            <v>3854000</v>
          </cell>
        </row>
        <row r="2098">
          <cell r="C2098" t="str">
            <v>UB946E</v>
          </cell>
          <cell r="E2098" t="str">
            <v>HP 1y 24x7 FSE Linux Client SW Support</v>
          </cell>
          <cell r="F2098">
            <v>303000</v>
          </cell>
        </row>
        <row r="2099">
          <cell r="C2099" t="str">
            <v>UB947E</v>
          </cell>
          <cell r="E2099" t="str">
            <v>HP 3y 9x5 FSE Linux Client SW Support</v>
          </cell>
          <cell r="F2099">
            <v>2841000</v>
          </cell>
        </row>
        <row r="2100">
          <cell r="C2100" t="str">
            <v>UB966E</v>
          </cell>
          <cell r="E2100" t="str">
            <v>HP 3y 24x7 FSE Linux Client SW Support</v>
          </cell>
          <cell r="F2100">
            <v>3854000</v>
          </cell>
        </row>
        <row r="2102">
          <cell r="C2102" t="str">
            <v>UB967E</v>
          </cell>
          <cell r="E2102" t="str">
            <v>HP 1y 24x7 FSE cap upg SW Support</v>
          </cell>
          <cell r="F2102">
            <v>227000</v>
          </cell>
        </row>
        <row r="2103">
          <cell r="C2103" t="str">
            <v>UB968E</v>
          </cell>
          <cell r="E2103" t="str">
            <v>HP 3y 9x5 FSE cap upg SW Support</v>
          </cell>
          <cell r="F2103">
            <v>2131000</v>
          </cell>
        </row>
        <row r="2104">
          <cell r="C2104" t="str">
            <v>UB969E</v>
          </cell>
          <cell r="E2104" t="str">
            <v>HP 3y 24x7 FSE cap upg SW Support</v>
          </cell>
          <cell r="F2104">
            <v>2891000</v>
          </cell>
        </row>
        <row r="2106">
          <cell r="C2106" t="str">
            <v>UB970E</v>
          </cell>
          <cell r="E2106" t="str">
            <v>HP 1y 24x7 FSE srvr lic1TB Support</v>
          </cell>
          <cell r="F2106">
            <v>1134000</v>
          </cell>
        </row>
        <row r="2107">
          <cell r="C2107" t="str">
            <v>UB971E</v>
          </cell>
          <cell r="E2107" t="str">
            <v>HP 3y 9x5 FSE srvr lic1TB SW Support</v>
          </cell>
          <cell r="F2107">
            <v>10654000</v>
          </cell>
        </row>
        <row r="2108">
          <cell r="C2108" t="str">
            <v>UB972E</v>
          </cell>
          <cell r="E2108" t="str">
            <v>HP 3y 24x7 FSE srvr lic1TB SW Support</v>
          </cell>
          <cell r="F2108">
            <v>14453000</v>
          </cell>
        </row>
        <row r="2110">
          <cell r="C2110" t="str">
            <v>UB973E</v>
          </cell>
          <cell r="E2110" t="str">
            <v>HP 1y 24x7 FSE cap 21-100TB Support</v>
          </cell>
          <cell r="F2110">
            <v>76000</v>
          </cell>
        </row>
        <row r="2111">
          <cell r="C2111" t="str">
            <v>UB974E</v>
          </cell>
          <cell r="E2111" t="str">
            <v>HP 3y 9x5 FSE cap 21-100TB SW Support</v>
          </cell>
          <cell r="F2111">
            <v>710000</v>
          </cell>
        </row>
        <row r="2112">
          <cell r="C2112" t="str">
            <v>UB975E</v>
          </cell>
          <cell r="E2112" t="str">
            <v>HP 3y 24x7 FSE cap 21-100TB SW Support</v>
          </cell>
          <cell r="F2112">
            <v>963000</v>
          </cell>
        </row>
        <row r="2114">
          <cell r="C2114" t="str">
            <v>UB976E</v>
          </cell>
          <cell r="E2114" t="str">
            <v>HP 1y 24x7 FSE cap 100TB+ Support</v>
          </cell>
          <cell r="F2114">
            <v>39000</v>
          </cell>
        </row>
        <row r="2115">
          <cell r="C2115" t="str">
            <v>UB977E</v>
          </cell>
          <cell r="E2115" t="str">
            <v>HP 3y 9x5 FSE cap 100TB+ SW Support</v>
          </cell>
          <cell r="F2115">
            <v>355000</v>
          </cell>
        </row>
        <row r="2116">
          <cell r="C2116" t="str">
            <v>UB978E</v>
          </cell>
          <cell r="E2116" t="str">
            <v>HP 3y 24x7 FSE cap 100TB+ SW Support</v>
          </cell>
          <cell r="F2116">
            <v>482000</v>
          </cell>
        </row>
        <row r="2120">
          <cell r="C2120" t="str">
            <v>U9541E</v>
          </cell>
          <cell r="E2120" t="str">
            <v>HP 1y 24x7 SPWIN WE LTU4.0C SW Support</v>
          </cell>
          <cell r="F2120">
            <v>188000</v>
          </cell>
        </row>
        <row r="2121">
          <cell r="C2121" t="str">
            <v>UC515E</v>
          </cell>
          <cell r="E2121" t="str">
            <v xml:space="preserve">HP 1y SP WIN WE LTU4.0C SW Support </v>
          </cell>
          <cell r="F2121">
            <v>151000</v>
          </cell>
        </row>
        <row r="2122">
          <cell r="C2122" t="str">
            <v>U9542E</v>
          </cell>
          <cell r="E2122" t="str">
            <v>HP 3y 24x7 SPWIN WE LTU4.0C SW Support</v>
          </cell>
          <cell r="F2122">
            <v>549000</v>
          </cell>
        </row>
        <row r="2123">
          <cell r="C2123" t="str">
            <v>UC516E</v>
          </cell>
          <cell r="E2123" t="str">
            <v xml:space="preserve">HP 3y SP WIN WE LTU4.0C SW Support </v>
          </cell>
          <cell r="F2123">
            <v>440000</v>
          </cell>
        </row>
        <row r="2128">
          <cell r="C2128" t="str">
            <v>U9543E</v>
          </cell>
          <cell r="E2128" t="str">
            <v>HP 1y 24x7 SPWI/LX/HP/Nt WE1LT SW Supp</v>
          </cell>
          <cell r="F2128">
            <v>718000</v>
          </cell>
        </row>
        <row r="2129">
          <cell r="C2129" t="str">
            <v>UC517E</v>
          </cell>
          <cell r="E2129" t="str">
            <v xml:space="preserve">HP 1y SPWI/LX/HP/Nt WE1LT SW Supp </v>
          </cell>
          <cell r="F2129">
            <v>574000</v>
          </cell>
        </row>
        <row r="2130">
          <cell r="C2130" t="str">
            <v>U9544E</v>
          </cell>
          <cell r="E2130" t="str">
            <v>HP 3y 24x7 SPWI/LX/HP/Nt WE1LT SW Supp</v>
          </cell>
          <cell r="F2130">
            <v>2090000</v>
          </cell>
        </row>
        <row r="2131">
          <cell r="C2131" t="str">
            <v>UC518E</v>
          </cell>
          <cell r="E2131" t="str">
            <v xml:space="preserve">HP 3y SPWI/LX/HP/Nt WE1LT SW Supp </v>
          </cell>
          <cell r="F2131">
            <v>1672000</v>
          </cell>
        </row>
        <row r="2146">
          <cell r="C2146" t="str">
            <v xml:space="preserve">U9545E </v>
          </cell>
          <cell r="E2146" t="str">
            <v>HP 1y 24x7 SPWIN/LNX WE 8 LTU SW Support</v>
          </cell>
          <cell r="F2146">
            <v>3025000</v>
          </cell>
        </row>
        <row r="2147">
          <cell r="C2147" t="str">
            <v>UC519E</v>
          </cell>
          <cell r="E2147" t="str">
            <v xml:space="preserve">HP 1y SPWIN/LNX WE 8 LTU SW Support </v>
          </cell>
          <cell r="F2147">
            <v>2420000</v>
          </cell>
        </row>
        <row r="2148">
          <cell r="C2148" t="str">
            <v xml:space="preserve">U9546E </v>
          </cell>
          <cell r="E2148" t="str">
            <v>HP 3y 24x7 SPWIN/LNX WE 8 LTU SW Support</v>
          </cell>
          <cell r="F2148">
            <v>8802000</v>
          </cell>
        </row>
        <row r="2149">
          <cell r="C2149" t="str">
            <v>UC520E</v>
          </cell>
          <cell r="E2149" t="str">
            <v xml:space="preserve">HP 3y SPWIN/LNX WE 8 LTU SW Support </v>
          </cell>
          <cell r="F2149">
            <v>7043000</v>
          </cell>
        </row>
        <row r="2157">
          <cell r="C2157" t="str">
            <v xml:space="preserve">U9547E </v>
          </cell>
          <cell r="E2157" t="str">
            <v>HP 1y 24x7 SPWIN/LX/HP WE 5LT SW Support</v>
          </cell>
          <cell r="F2157">
            <v>3403000</v>
          </cell>
        </row>
        <row r="2158">
          <cell r="C2158" t="str">
            <v>UC521E</v>
          </cell>
          <cell r="E2158" t="str">
            <v xml:space="preserve">HP 1y SPWIN/LX/HP WE 5LT SW Support </v>
          </cell>
          <cell r="F2158">
            <v>2723000</v>
          </cell>
        </row>
        <row r="2159">
          <cell r="C2159" t="str">
            <v xml:space="preserve">U9548E </v>
          </cell>
          <cell r="E2159" t="str">
            <v>HP 3y 24x7 SPWIN/LX/HP WE 5LT SW Support</v>
          </cell>
          <cell r="F2159">
            <v>9887000</v>
          </cell>
        </row>
        <row r="2160">
          <cell r="C2160" t="str">
            <v>UC522E</v>
          </cell>
          <cell r="E2160" t="str">
            <v xml:space="preserve">HP 3y SPWIN/LX/HP WE 5LT SW Support </v>
          </cell>
          <cell r="F2160">
            <v>7922000</v>
          </cell>
        </row>
        <row r="2174">
          <cell r="C2174" t="str">
            <v xml:space="preserve">U9549E </v>
          </cell>
          <cell r="E2174" t="str">
            <v>HP 1y 24x7 SPWIN/LX/HP WE10LT SW Support</v>
          </cell>
          <cell r="F2174">
            <v>6239000</v>
          </cell>
        </row>
        <row r="2175">
          <cell r="C2175" t="str">
            <v>UC523E</v>
          </cell>
          <cell r="E2175" t="str">
            <v xml:space="preserve">HP 1y SPWIN/LX/HP WE10LT SW Support </v>
          </cell>
          <cell r="F2175">
            <v>4991000</v>
          </cell>
        </row>
        <row r="2176">
          <cell r="C2176" t="str">
            <v xml:space="preserve">U9550E </v>
          </cell>
          <cell r="E2176" t="str">
            <v>HP 3y 24x7 SPWIN/LX/HP WE10LT SW Support</v>
          </cell>
          <cell r="F2176">
            <v>18156000</v>
          </cell>
        </row>
        <row r="2177">
          <cell r="C2177" t="str">
            <v>UC524E</v>
          </cell>
          <cell r="E2177" t="str">
            <v>HP 3y SPWIN/LX/HP WE10LT SW Support</v>
          </cell>
          <cell r="F2177">
            <v>14525000</v>
          </cell>
        </row>
        <row r="2193">
          <cell r="C2193" t="str">
            <v>UA826E</v>
          </cell>
          <cell r="E2193" t="str">
            <v>HP 1y 24x7 SPWIN/LX/HP WE25LT SW Support</v>
          </cell>
          <cell r="F2193">
            <v>13045000</v>
          </cell>
        </row>
        <row r="2194">
          <cell r="C2194" t="str">
            <v>UC525E</v>
          </cell>
          <cell r="E2194" t="str">
            <v>HP 1y SPWIN/LX/HP WE25LT SW Support</v>
          </cell>
          <cell r="F2194">
            <v>10437000</v>
          </cell>
        </row>
        <row r="2195">
          <cell r="C2195" t="str">
            <v>UA827E</v>
          </cell>
          <cell r="E2195" t="str">
            <v>HP 3y 24x7 SPWIN/LX/HP WE25LT SW Support</v>
          </cell>
          <cell r="F2195">
            <v>37962000</v>
          </cell>
        </row>
        <row r="2196">
          <cell r="C2196" t="str">
            <v>UC526E</v>
          </cell>
          <cell r="E2196" t="str">
            <v>HP 3y SPWIN/LX/HP WE25LT SW Support</v>
          </cell>
          <cell r="F2196">
            <v>30370000</v>
          </cell>
        </row>
        <row r="2208">
          <cell r="C2208" t="str">
            <v>UA828E</v>
          </cell>
          <cell r="E2208" t="str">
            <v>HP 1y 24x7 SPWIN/LX/HP WE50LT SW Support</v>
          </cell>
          <cell r="F2208">
            <v>23633000</v>
          </cell>
        </row>
        <row r="2209">
          <cell r="C2209" t="str">
            <v>UC527E</v>
          </cell>
          <cell r="E2209" t="str">
            <v>HP 1y SPWIN/LX/HP WE50LT SW Support</v>
          </cell>
          <cell r="F2209">
            <v>18907000</v>
          </cell>
        </row>
        <row r="2210">
          <cell r="C2210" t="str">
            <v>UA829E</v>
          </cell>
          <cell r="E2210" t="str">
            <v>HP 3y 24x7 SPWIN/LX/HP WE50LT SW Support</v>
          </cell>
          <cell r="F2210">
            <v>68774000</v>
          </cell>
        </row>
        <row r="2211">
          <cell r="C2211" t="str">
            <v>UC528E</v>
          </cell>
          <cell r="E2211" t="str">
            <v>HP 3y SPWIN/LX/HP WE50LT SW Support</v>
          </cell>
          <cell r="F2211">
            <v>55019000</v>
          </cell>
        </row>
        <row r="2223">
          <cell r="C2223" t="str">
            <v>UC863E</v>
          </cell>
          <cell r="E2223" t="str">
            <v>HP 1y 24x7 VR 1 Sys Upg LTU SW Support</v>
          </cell>
          <cell r="F2223">
            <v>103000</v>
          </cell>
        </row>
        <row r="2224">
          <cell r="C2224" t="str">
            <v>UC871E</v>
          </cell>
          <cell r="E2224" t="str">
            <v>HP 3y Vir Rep 1 Sys Upg LTU SW Support</v>
          </cell>
          <cell r="F2224">
            <v>857000</v>
          </cell>
        </row>
        <row r="2225">
          <cell r="C2225" t="str">
            <v>UC879E</v>
          </cell>
          <cell r="E2225" t="str">
            <v>HP 3y 24x7 VR 1 Sys Upg LTU SW Support</v>
          </cell>
          <cell r="F2225">
            <v>1187000</v>
          </cell>
        </row>
        <row r="2228">
          <cell r="C2228" t="str">
            <v>UC864E</v>
          </cell>
          <cell r="E2228" t="str">
            <v>HP 1y 24x7 VR 1 Sys LTU SW Support</v>
          </cell>
          <cell r="F2228">
            <v>364000</v>
          </cell>
        </row>
        <row r="2229">
          <cell r="C2229" t="str">
            <v>UC872E</v>
          </cell>
          <cell r="E2229" t="str">
            <v>HP 3y Vir Rep 1 Sys LTU SW Support</v>
          </cell>
          <cell r="F2229">
            <v>3000000</v>
          </cell>
        </row>
        <row r="2230">
          <cell r="C2230" t="str">
            <v>UC880E</v>
          </cell>
          <cell r="E2230" t="str">
            <v>HP 3y 24x7 VR 1 Sys LTU SW Support</v>
          </cell>
          <cell r="F2230">
            <v>4156000</v>
          </cell>
        </row>
        <row r="2233">
          <cell r="C2233" t="str">
            <v>UC865E</v>
          </cell>
          <cell r="E2233" t="str">
            <v>HP 1y 24x7 VR 3 Sys Upg LTU SW Support</v>
          </cell>
          <cell r="F2233">
            <v>208000</v>
          </cell>
        </row>
        <row r="2234">
          <cell r="C2234" t="str">
            <v>UC873E</v>
          </cell>
          <cell r="E2234" t="str">
            <v>HP 3y Vir Rep 3 Sys Upg LTU SW Support</v>
          </cell>
          <cell r="F2234">
            <v>1715000</v>
          </cell>
        </row>
        <row r="2235">
          <cell r="C2235" t="str">
            <v>UC881E</v>
          </cell>
          <cell r="E2235" t="str">
            <v>HP 3y 24x7 VR 3 Sys Upg LTU SW Support</v>
          </cell>
          <cell r="F2235">
            <v>2375000</v>
          </cell>
        </row>
        <row r="2238">
          <cell r="C2238" t="str">
            <v>UC866E</v>
          </cell>
          <cell r="E2238" t="str">
            <v>HP 1y 24x7 VR 3 Sys LTU SW Support</v>
          </cell>
          <cell r="F2238">
            <v>695000</v>
          </cell>
        </row>
        <row r="2239">
          <cell r="C2239" t="str">
            <v>UC874E</v>
          </cell>
          <cell r="E2239" t="str">
            <v>HP 3y Vir Rep 3 Sys LTU SW Support</v>
          </cell>
          <cell r="F2239">
            <v>5715000</v>
          </cell>
        </row>
        <row r="2240">
          <cell r="C2240" t="str">
            <v>UC882E</v>
          </cell>
          <cell r="E2240" t="str">
            <v>HP 3y 24x7 VR 3 Sys LTU SW Support</v>
          </cell>
          <cell r="F2240">
            <v>7916000</v>
          </cell>
        </row>
        <row r="2243">
          <cell r="C2243" t="str">
            <v>UC867E</v>
          </cell>
          <cell r="E2243" t="str">
            <v>HP 1y 24x7 VR 5 Sys Upg LTU SW Support</v>
          </cell>
          <cell r="F2243">
            <v>295000</v>
          </cell>
        </row>
        <row r="2244">
          <cell r="C2244" t="str">
            <v>UC875E</v>
          </cell>
          <cell r="E2244" t="str">
            <v>HP 3y Vir Rep 5 Sys Upg LTU SW Support</v>
          </cell>
          <cell r="F2244">
            <v>2429000</v>
          </cell>
        </row>
        <row r="2245">
          <cell r="C2245" t="str">
            <v>UC883E</v>
          </cell>
          <cell r="E2245" t="str">
            <v>HP 3y 24x7 VR 5 Sys Upg LTU SW Support</v>
          </cell>
          <cell r="F2245">
            <v>3365000</v>
          </cell>
        </row>
        <row r="2248">
          <cell r="C2248" t="str">
            <v>UC868E</v>
          </cell>
          <cell r="E2248" t="str">
            <v>HP 1y 24x7 VR 5 Sys LTU SW Support</v>
          </cell>
          <cell r="F2248">
            <v>1042000</v>
          </cell>
        </row>
        <row r="2249">
          <cell r="C2249" t="str">
            <v>UC876E</v>
          </cell>
          <cell r="E2249" t="str">
            <v>HP 3y Vir Rep 5 Sys LTU SW Support</v>
          </cell>
          <cell r="F2249">
            <v>8574000</v>
          </cell>
        </row>
        <row r="2250">
          <cell r="C2250" t="str">
            <v>UC884E</v>
          </cell>
          <cell r="E2250" t="str">
            <v>HP 3y 24x7 VR 5 Sys LTU SW Support</v>
          </cell>
          <cell r="F2250">
            <v>11875000</v>
          </cell>
        </row>
        <row r="2253">
          <cell r="C2253" t="str">
            <v>UC869E</v>
          </cell>
          <cell r="E2253" t="str">
            <v>HP 1y 24x7 VR 10 Sys Upg LTU SW Support</v>
          </cell>
          <cell r="F2253">
            <v>556000</v>
          </cell>
        </row>
        <row r="2254">
          <cell r="C2254" t="str">
            <v>UC877E</v>
          </cell>
          <cell r="E2254" t="str">
            <v>HP 3y Vir Rep 10 Sys Upg LTU SW Support</v>
          </cell>
          <cell r="F2254">
            <v>4573000</v>
          </cell>
        </row>
        <row r="2255">
          <cell r="C2255" t="str">
            <v>UC885E</v>
          </cell>
          <cell r="E2255" t="str">
            <v>HP 3y 24x7 VR 10 Sys Upg LTU SW Support</v>
          </cell>
          <cell r="F2255">
            <v>6333000</v>
          </cell>
        </row>
        <row r="2258">
          <cell r="C2258" t="str">
            <v>UC870E</v>
          </cell>
          <cell r="E2258" t="str">
            <v>HP 1y 24x7 VR 10 Sys LTU SW Support</v>
          </cell>
          <cell r="F2258">
            <v>1736000</v>
          </cell>
        </row>
        <row r="2259">
          <cell r="C2259" t="str">
            <v>UC878E</v>
          </cell>
          <cell r="E2259" t="str">
            <v>HP 3y Vir Rep 10 Sys LTU SW Support</v>
          </cell>
          <cell r="F2259">
            <v>14291000</v>
          </cell>
        </row>
        <row r="2260">
          <cell r="C2260" t="str">
            <v>UC886E</v>
          </cell>
          <cell r="E2260" t="str">
            <v>HP 3y 24x7 VR 10 Sys LTU SW Support</v>
          </cell>
          <cell r="F2260">
            <v>19792000</v>
          </cell>
        </row>
        <row r="2263">
          <cell r="C2263" t="str">
            <v>UD520E</v>
          </cell>
          <cell r="E2263" t="str">
            <v>HP Installation Data Protector Exp SVC</v>
          </cell>
        </row>
        <row r="2269">
          <cell r="C2269" t="str">
            <v>UC815E</v>
          </cell>
          <cell r="E2269" t="str">
            <v>HP 1y Oprtnl Storage Support Base SVC</v>
          </cell>
          <cell r="F2269">
            <v>160000000</v>
          </cell>
        </row>
        <row r="2272">
          <cell r="C2272" t="str">
            <v>UC816E</v>
          </cell>
          <cell r="E2272" t="str">
            <v>HP 1y Op Strg Supp SAN Provisioning SVC</v>
          </cell>
          <cell r="F2272">
            <v>320000000</v>
          </cell>
        </row>
        <row r="2273">
          <cell r="C2273" t="str">
            <v>UC817E</v>
          </cell>
          <cell r="E2273" t="str">
            <v>HP 1y Op Strg Supp Bckp Provisioning SVC</v>
          </cell>
          <cell r="F2273">
            <v>320000000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KG BaseCases for  ISMBC"/>
      <sheetName val="#REF"/>
      <sheetName val="SKTELINVENTORY"/>
      <sheetName val="기준정보"/>
      <sheetName val="SK Group Asset"/>
      <sheetName val="Other Company Acquisition PIVOT"/>
      <sheetName val="01is(누계)"/>
      <sheetName val="????"/>
      <sheetName val="합천내역"/>
      <sheetName val="118.세금과공과"/>
      <sheetName val="Sheet1"/>
      <sheetName val="Supplement2"/>
      <sheetName val="참고)시스템"/>
      <sheetName val="Unix단가표"/>
      <sheetName val="index"/>
      <sheetName val="Sheet3"/>
      <sheetName val="사업기회목록"/>
      <sheetName val="수입"/>
      <sheetName val="SKG_BaseCases_for__ISMBC"/>
      <sheetName val="SK_Group_Asset"/>
      <sheetName val="Other_Company_Acquisition_PIVOT"/>
      <sheetName val="118_세금과공과"/>
      <sheetName val="Sheet1 (2)"/>
      <sheetName val="대차대조표"/>
      <sheetName val="Oper Amount"/>
      <sheetName val="배분율"/>
      <sheetName val="SKG_BaseCases_for__ISMBC1"/>
      <sheetName val="SK_Group_Asset1"/>
      <sheetName val="Other_Company_Acquisition_PIVO1"/>
      <sheetName val="강제단가"/>
      <sheetName val="총괄"/>
      <sheetName val="1월"/>
      <sheetName val="대차대조표-공시형"/>
      <sheetName val="25년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참조"/>
      <sheetName val="서버종합"/>
      <sheetName val="여기부터 -----&gt;참조자료"/>
      <sheetName val="1999년 정산내역 "/>
      <sheetName val="2000년 정산내역"/>
      <sheetName val="2001년 정산내역"/>
      <sheetName val="2002년 정산내역"/>
      <sheetName val="비용 배분내역"/>
      <sheetName val="1999"/>
      <sheetName val="2000"/>
      <sheetName val="2001"/>
      <sheetName val="2002"/>
      <sheetName val="확인요망"/>
      <sheetName val="NT(DCS)"/>
      <sheetName val="NT(DS)"/>
      <sheetName val="UNIX(DCS)"/>
      <sheetName val="UNIX(DS)"/>
      <sheetName val="NT운영단가표"/>
      <sheetName val="표준모델"/>
      <sheetName val="NT통합단가표"/>
      <sheetName val="95년장비"/>
      <sheetName val="NT단가표"/>
      <sheetName val="UX단가표"/>
      <sheetName val="내역서"/>
      <sheetName val="이름표"/>
      <sheetName val="소요자재"/>
      <sheetName val="노무산출서"/>
      <sheetName val="충남98"/>
      <sheetName val="중계기"/>
      <sheetName val="2000년"/>
      <sheetName val="2001년"/>
      <sheetName val="견적서"/>
      <sheetName val="등급"/>
      <sheetName val="Factor"/>
      <sheetName val="여기부터_-----&gt;참조자료"/>
      <sheetName val="1999년_정산내역_"/>
      <sheetName val="2000년_정산내역"/>
      <sheetName val="2001년_정산내역"/>
      <sheetName val="2002년_정산내역"/>
      <sheetName val="비용_배분내역"/>
      <sheetName val="Unix-Memory 단가 총괄"/>
      <sheetName val="Unix-MHz 단가 총괄"/>
      <sheetName val="운영 비용(Infra)-원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전체 장비"/>
      <sheetName val="2003"/>
      <sheetName val="Sheet1"/>
      <sheetName val="NT운영단가표"/>
      <sheetName val="내역서"/>
      <sheetName val="이름표"/>
      <sheetName val="전체_장비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 FTE"/>
      <sheetName val="Basecase"/>
      <sheetName val="Pricing"/>
      <sheetName val="자산인수금"/>
      <sheetName val="basecasecal"/>
      <sheetName val="별첨N-1"/>
      <sheetName val="INPUTAREA"/>
      <sheetName val="tpibase"/>
      <sheetName val="tpibase_adm"/>
      <sheetName val="tpibase_dc"/>
      <sheetName val="98 Budget"/>
      <sheetName val="tpibase_dt"/>
      <sheetName val="tpibase_nw"/>
      <sheetName val="tpibase_pl"/>
      <sheetName val="Asset"/>
      <sheetName val="SCOPEDB"/>
      <sheetName val="Unix단가표"/>
      <sheetName val="UX MA Total"/>
      <sheetName val="UX단가표"/>
      <sheetName val="Sheet1"/>
      <sheetName val="2003"/>
      <sheetName val="UX통합단가표"/>
      <sheetName val="NT운영단가표"/>
      <sheetName val="내역서"/>
      <sheetName val="3.Unit price"/>
      <sheetName val="ADM_FTE"/>
      <sheetName val="98_Budget"/>
      <sheetName val="UX_MA_Total"/>
      <sheetName val="3_Unit_price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총괄(고객사별)"/>
      <sheetName val="SKT"/>
      <sheetName val="SKT-MF"/>
      <sheetName val="SK(주)"/>
      <sheetName val="DBM"/>
      <sheetName val="SK글로벌"/>
      <sheetName val="SKES"/>
      <sheetName val="SKC"/>
      <sheetName val="SK케미칼"/>
      <sheetName val="SK건설"/>
      <sheetName val="SKC화학"/>
      <sheetName val="SK해운"/>
      <sheetName val="워커힐"/>
      <sheetName val="SK생명"/>
      <sheetName val="SKT신규"/>
      <sheetName val="SK(주) Mainframe사용량"/>
      <sheetName val="SKES Mainframe사용량 "/>
      <sheetName val="SK(주)신규"/>
      <sheetName val="SK글로벌신규"/>
      <sheetName val="SKES신규"/>
      <sheetName val="SKC신규"/>
      <sheetName val="SK케미칼신규"/>
      <sheetName val="SK건설신규"/>
      <sheetName val="SKC화학신규"/>
      <sheetName val="SK해운신규"/>
      <sheetName val="SK워커힐신규"/>
      <sheetName val="SK생명신규"/>
      <sheetName val="inputarea_ref"/>
      <sheetName val="예정(3)"/>
      <sheetName val="동원(3)"/>
      <sheetName val="OPT"/>
      <sheetName val="SV"/>
      <sheetName val="NT단가표"/>
      <sheetName val="UX단가표"/>
      <sheetName val="Unix단가표"/>
      <sheetName val="2003"/>
      <sheetName val="Sheet1"/>
      <sheetName val="NT운영단가표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GNG운반"/>
      <sheetName val="예정(3)"/>
      <sheetName val="동원(3)"/>
      <sheetName val="Unix단가표"/>
      <sheetName val="2003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요금(총괄)"/>
      <sheetName val="요금(세부)"/>
      <sheetName val="DC(종합)"/>
      <sheetName val="단가합의(요약)"/>
      <sheetName val="감소사용량"/>
      <sheetName val="DS-장비"/>
      <sheetName val="NW-장비"/>
      <sheetName val="NW-대리점"/>
      <sheetName val="99년대리점"/>
      <sheetName val="Port"/>
      <sheetName val="NW-공사"/>
      <sheetName val="NW-PJT공사"/>
      <sheetName val="99년 LAN Port집계"/>
      <sheetName val="UPS사용료"/>
      <sheetName val="UPS"/>
      <sheetName val="PC-단가"/>
      <sheetName val="UPS(종합)"/>
      <sheetName val="UPS(공사)"/>
      <sheetName val="UPS(내역)"/>
      <sheetName val="UPS(설치)"/>
      <sheetName val="PC-운영대수"/>
      <sheetName val="OA교육비"/>
      <sheetName val="99년 ITC-PABX"/>
      <sheetName val="고객센타('98)"/>
      <sheetName val="고객센타('99)"/>
      <sheetName val="영상회의유지보수"/>
      <sheetName val="ADM총괄"/>
      <sheetName val="Service Space"/>
      <sheetName val="UX-Server"/>
      <sheetName val="Miser-P"/>
      <sheetName val="Miser-P "/>
      <sheetName val="회선료"/>
      <sheetName val="유효성 검사용 Sheet (삭제금지)"/>
      <sheetName val="Factor"/>
      <sheetName val="ELEC"/>
      <sheetName val="면적분포"/>
      <sheetName val="데이터유효성검사자료"/>
      <sheetName val="sheet1"/>
      <sheetName val="가격결정 상세 - 서류 작업(20.03.27)"/>
      <sheetName val="단가표"/>
      <sheetName val="MOTOR"/>
      <sheetName val="Read Me"/>
      <sheetName val="분류 "/>
      <sheetName val="2000년"/>
      <sheetName val="9GNG운반"/>
      <sheetName val="Unix-Memory 단가 총괄"/>
      <sheetName val="Unix-MHz 단가 총괄"/>
      <sheetName val="unix-factor"/>
      <sheetName val="첨부2. HW,SW사용료"/>
      <sheetName val="명세서"/>
      <sheetName val="99년_LAN_Port집계"/>
      <sheetName val="99년_ITC-PABX"/>
      <sheetName val="Service_Space"/>
      <sheetName val="Miser-P_"/>
      <sheetName val="유효성_검사용_Sheet_(삭제금지)"/>
      <sheetName val="가격결정_상세_-_서류_작업(20_03_27)"/>
      <sheetName val="Read_Me"/>
      <sheetName val="분류_"/>
      <sheetName val="Unix-Memory_단가_총괄"/>
      <sheetName val="Unix-MHz_단가_총괄"/>
      <sheetName val="첨부2__HW,SW사용료"/>
      <sheetName val="Best1"/>
      <sheetName val="Net-Backup"/>
      <sheetName val="SL Master(SKC정보소재사업부문)"/>
      <sheetName val="SL Master(케미칼)"/>
      <sheetName val="SL Master(SK Corp)"/>
      <sheetName val="SL Master(건설)"/>
      <sheetName val="SL Master(SKC화학사업부문)"/>
      <sheetName val="SL Master(해운)"/>
      <sheetName val="SL Master(SKT)"/>
      <sheetName val="Tivoli"/>
      <sheetName val="SL Master(워커힐)"/>
      <sheetName val="#ref"/>
      <sheetName val="기준정보"/>
      <sheetName val="FTE"/>
    </sheetNames>
    <sheetDataSet>
      <sheetData sheetId="0"/>
      <sheetData sheetId="1"/>
      <sheetData sheetId="2"/>
      <sheetData sheetId="3"/>
      <sheetData sheetId="4"/>
      <sheetData sheetId="5" refreshError="1">
        <row r="4">
          <cell r="J4">
            <v>0.13</v>
          </cell>
        </row>
      </sheetData>
      <sheetData sheetId="6" refreshError="1">
        <row r="4">
          <cell r="K4">
            <v>0.14940000000000001</v>
          </cell>
          <cell r="L4">
            <v>0.1176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K(주)요약"/>
      <sheetName val="SK(주)-합의서"/>
      <sheetName val="정산이름표"/>
      <sheetName val="SK(주)-PRID"/>
      <sheetName val="SK(주)-미완PRID"/>
      <sheetName val="Infra기획팀 원가"/>
      <sheetName val="2월가격"/>
      <sheetName val="단가표"/>
      <sheetName val="ADCT"/>
      <sheetName val="BNET"/>
      <sheetName val="COMS"/>
      <sheetName val="SKCORP 통합관리-합의서만"/>
      <sheetName val="Backup"/>
      <sheetName val="Input"/>
      <sheetName val="NW-장비"/>
      <sheetName val="DS-장비"/>
      <sheetName val="노무비"/>
      <sheetName val="INPUTAREA"/>
      <sheetName val="Infra기획팀_원가"/>
      <sheetName val="SKCORP_통합관리-합의서만"/>
      <sheetName val="#ref"/>
      <sheetName val="기준정보"/>
      <sheetName val="이름표"/>
      <sheetName val="9GNG운반"/>
    </sheetNames>
    <sheetDataSet>
      <sheetData sheetId="0" refreshError="1"/>
      <sheetData sheetId="1" refreshError="1"/>
      <sheetData sheetId="2" refreshError="1">
        <row r="4">
          <cell r="B4" t="str">
            <v>시스템개선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ick Estimate"/>
      <sheetName val="Svcs Estimator in US$"/>
      <sheetName val="ENGL SW,PS,CSEA"/>
      <sheetName val="Hardware for US"/>
      <sheetName val="ENGL Hardware for EUROPE"/>
      <sheetName val="GER SW,PS,CSEA "/>
      <sheetName val="GER Hardware for EUROPE"/>
      <sheetName val="ServicesScope - Est"/>
      <sheetName val="Svcs Quoter"/>
      <sheetName val="Final Svcs Quote"/>
      <sheetName val="ServicesScope-Final"/>
      <sheetName val="Variance"/>
      <sheetName val="Order Tracking"/>
      <sheetName val="Billing Event Detail"/>
      <sheetName val="SV"/>
      <sheetName val="산정기준"/>
      <sheetName val="대분류"/>
      <sheetName val="회선료"/>
      <sheetName val="정산이름표"/>
      <sheetName val="(실사조정)총괄"/>
      <sheetName val="투자계획(IT)"/>
    </sheetNames>
    <sheetDataSet>
      <sheetData sheetId="0">
        <row r="1">
          <cell r="F1" t="str">
            <v>Version 5.0.26</v>
          </cell>
        </row>
      </sheetData>
      <sheetData sheetId="1">
        <row r="234">
          <cell r="J234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910"/>
      <sheetName val="Home"/>
      <sheetName val="Index"/>
      <sheetName val="ChartFX"/>
      <sheetName val="ChartFX 라이센스 정책"/>
      <sheetName val="VISUAL BOX"/>
      <sheetName val="Resin"/>
      <sheetName val="ComponentOne"/>
      <sheetName val="WinDrver"/>
      <sheetName val="Artisans"/>
      <sheetName val="Workshare"/>
      <sheetName val="AutoDWG"/>
      <sheetName val="AfterCAD"/>
      <sheetName val="Cogniview"/>
      <sheetName val="MultiEdit"/>
      <sheetName val="Intel"/>
      <sheetName val="Solid Documents"/>
      <sheetName val="Telerik"/>
      <sheetName val="Seavus"/>
      <sheetName val="ABACO"/>
      <sheetName val="Actuate"/>
      <sheetName val="Altova"/>
      <sheetName val="CodeJock"/>
      <sheetName val="Crystal Report"/>
      <sheetName val="Devpia"/>
      <sheetName val="DBI Technology"/>
      <sheetName val="Distinct"/>
      <sheetName val="Dundas"/>
      <sheetName val="Infragistics"/>
      <sheetName val="IoComp"/>
      <sheetName val="NorthernParklife"/>
      <sheetName val="Source Dynamics"/>
      <sheetName val="Steema(TeeChart)"/>
      <sheetName val="Shareware"/>
      <sheetName val="Merge"/>
      <sheetName val="Data Dynamics"/>
      <sheetName val="Easy Mail"/>
      <sheetName val="Data Techniques"/>
      <sheetName val="LogiSoft AR"/>
      <sheetName val="DevExpress"/>
      <sheetName val="n Software"/>
      <sheetName val="Roguewave"/>
      <sheetName val="Golden"/>
      <sheetName val="Shareware (2)"/>
      <sheetName val="MathType"/>
      <sheetName val="SlickEdit"/>
      <sheetName val="Indigo Rose"/>
      <sheetName val="Quick Estimate"/>
      <sheetName val="Svcs Estimator in US$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 refreshError="1"/>
      <sheetData sheetId="36" refreshError="1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4"/>
      <sheetName val="Chart1"/>
      <sheetName val="Chart2"/>
      <sheetName val="Sheet1"/>
      <sheetName val="Sheet2"/>
      <sheetName val="Sheet3"/>
      <sheetName val="Sim Price"/>
      <sheetName val="basecasecal"/>
      <sheetName val="tpibase"/>
      <sheetName val="tpibase_adm"/>
      <sheetName val="tpibase_dc"/>
      <sheetName val="tpibase_dt"/>
      <sheetName val="tpibase_nw"/>
      <sheetName val="tpibase_pl"/>
      <sheetName val="INPUTAREA"/>
      <sheetName val="Asset"/>
      <sheetName val="98 Budget1"/>
      <sheetName val="SCOPEDB"/>
      <sheetName val="98 Budget"/>
      <sheetName val="N-1"/>
      <sheetName val="ADM FTE"/>
      <sheetName val="Factors"/>
      <sheetName val="#REF"/>
      <sheetName val="Quick Estimate"/>
      <sheetName val="Svcs Estimator in US$"/>
      <sheetName val="Merge"/>
      <sheetName val="Resin"/>
      <sheetName val="Shareware"/>
      <sheetName val="Dundas"/>
      <sheetName val="LogiSoft AR"/>
      <sheetName val="Crystal Report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0단가~1"/>
      <sheetName val="유효성 검사용 Sheet(삭제금지)"/>
      <sheetName val="inputarea_ref"/>
      <sheetName val="DATA"/>
      <sheetName val="데이타"/>
      <sheetName val="유효성 검사용 Sheet (삭제금지)"/>
    </sheetNames>
    <definedNames>
      <definedName name="AS_"/>
      <definedName name="AS합계"/>
      <definedName name="잔금"/>
      <definedName name="저장"/>
      <definedName name="출고"/>
      <definedName name="판매"/>
      <definedName name="판매합계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rvice Class 조사(Unix)"/>
      <sheetName val="원본"/>
      <sheetName val="Unix-price"/>
      <sheetName val="초기구축"/>
      <sheetName val="변경관리"/>
      <sheetName val="구성관리"/>
      <sheetName val="자산관리"/>
      <sheetName val="Monitoring"/>
      <sheetName val="장애접수"/>
      <sheetName val="장애처리"/>
      <sheetName val="정기점검"/>
      <sheetName val="통합(nw)"/>
      <sheetName val="통합(san)"/>
      <sheetName val="개별backup"/>
      <sheetName val="DM"/>
      <sheetName val="Storage"/>
      <sheetName val="보안관리"/>
      <sheetName val="성능관리"/>
      <sheetName val="정산이름표"/>
      <sheetName val="단가표"/>
      <sheetName val="ADCT"/>
      <sheetName val="BNET"/>
      <sheetName val="COMS"/>
      <sheetName val="Unix-운영비-20020806"/>
      <sheetName val="Backup"/>
      <sheetName val="Input"/>
      <sheetName val="NW-장비"/>
      <sheetName val="DS-장비"/>
      <sheetName val="Service_Class_조사(Unix)"/>
      <sheetName val="NT운영단가표"/>
    </sheetNames>
    <sheetDataSet>
      <sheetData sheetId="0"/>
      <sheetData sheetId="1"/>
      <sheetData sheetId="2">
        <row r="6">
          <cell r="K6">
            <v>17990.881378297418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차트"/>
      <sheetName val="추이"/>
      <sheetName val="UX"/>
      <sheetName val="NT"/>
      <sheetName val="UX단가표"/>
      <sheetName val="NT단가표"/>
      <sheetName val="index"/>
      <sheetName val="NT(DCS)"/>
      <sheetName val="NT(DS)"/>
      <sheetName val="UNIX(DCS)"/>
      <sheetName val="UNIX(DS)"/>
      <sheetName val="SV"/>
      <sheetName val="Unix-price"/>
      <sheetName val="정산이름표"/>
      <sheetName val="단가표"/>
      <sheetName val="ADCT"/>
      <sheetName val="BNET"/>
      <sheetName val="COMS"/>
      <sheetName val="SVR. 단가 및 금액 추이(08.27)"/>
      <sheetName val="Backup"/>
      <sheetName val="Input"/>
      <sheetName val="등급"/>
      <sheetName val="Merge"/>
      <sheetName val="Resin"/>
      <sheetName val="Shareware"/>
      <sheetName val="Dundas"/>
      <sheetName val="LogiSoft AR"/>
      <sheetName val="Crystal Report"/>
      <sheetName val="SVR__단가_및_금액_추이(08_27)"/>
      <sheetName val="LogiSoft_AR"/>
      <sheetName val="Crystal_Report"/>
      <sheetName val="Option"/>
      <sheetName val="2003"/>
    </sheetNames>
    <sheetDataSet>
      <sheetData sheetId="0"/>
      <sheetData sheetId="1" refreshError="1">
        <row r="5">
          <cell r="A5" t="str">
            <v>등급</v>
          </cell>
          <cell r="B5" t="str">
            <v>SEM량</v>
          </cell>
          <cell r="C5" t="str">
            <v>SEM 단가</v>
          </cell>
          <cell r="D5" t="str">
            <v>추가 SEM 단가</v>
          </cell>
          <cell r="E5" t="str">
            <v>총금액</v>
          </cell>
        </row>
        <row r="6">
          <cell r="A6" t="str">
            <v>BHPHighEnd</v>
          </cell>
          <cell r="B6">
            <v>68</v>
          </cell>
          <cell r="C6">
            <v>301300</v>
          </cell>
          <cell r="D6">
            <v>119900</v>
          </cell>
          <cell r="E6">
            <v>20488400</v>
          </cell>
        </row>
        <row r="7">
          <cell r="A7" t="str">
            <v>BHPLarge</v>
          </cell>
          <cell r="B7">
            <v>68</v>
          </cell>
          <cell r="C7">
            <v>420200</v>
          </cell>
          <cell r="D7">
            <v>199700</v>
          </cell>
          <cell r="E7">
            <v>28573600</v>
          </cell>
        </row>
        <row r="8">
          <cell r="A8" t="str">
            <v>BHPmiddle</v>
          </cell>
          <cell r="B8">
            <v>68</v>
          </cell>
          <cell r="C8">
            <v>739500</v>
          </cell>
          <cell r="D8">
            <v>334900</v>
          </cell>
          <cell r="E8">
            <v>50286000</v>
          </cell>
        </row>
        <row r="9">
          <cell r="A9" t="str">
            <v>BHPSmall</v>
          </cell>
          <cell r="B9">
            <v>68</v>
          </cell>
          <cell r="C9">
            <v>594700</v>
          </cell>
          <cell r="D9">
            <v>68600</v>
          </cell>
          <cell r="E9">
            <v>40439600</v>
          </cell>
        </row>
        <row r="10">
          <cell r="A10" t="str">
            <v>BIBMHighEnd</v>
          </cell>
          <cell r="B10">
            <v>68</v>
          </cell>
          <cell r="C10">
            <v>1084400</v>
          </cell>
          <cell r="D10">
            <v>492500</v>
          </cell>
          <cell r="E10">
            <v>73739200</v>
          </cell>
        </row>
        <row r="11">
          <cell r="A11" t="str">
            <v>BIBMLarge</v>
          </cell>
          <cell r="B11">
            <v>68</v>
          </cell>
          <cell r="C11">
            <v>599100</v>
          </cell>
          <cell r="D11">
            <v>263200</v>
          </cell>
          <cell r="E11">
            <v>40738800</v>
          </cell>
        </row>
        <row r="12">
          <cell r="A12" t="str">
            <v>BIBMmiddle</v>
          </cell>
          <cell r="B12">
            <v>68</v>
          </cell>
          <cell r="C12">
            <v>547300</v>
          </cell>
          <cell r="D12">
            <v>260900</v>
          </cell>
          <cell r="E12">
            <v>37216400</v>
          </cell>
        </row>
        <row r="13">
          <cell r="A13" t="str">
            <v>BIBMSmall</v>
          </cell>
          <cell r="B13">
            <v>68</v>
          </cell>
          <cell r="C13">
            <v>991000</v>
          </cell>
          <cell r="D13">
            <v>153100</v>
          </cell>
          <cell r="E13">
            <v>46342711.727921031</v>
          </cell>
        </row>
        <row r="14">
          <cell r="A14" t="str">
            <v>BSUNHighEnd</v>
          </cell>
          <cell r="B14">
            <v>68</v>
          </cell>
          <cell r="C14">
            <v>216600</v>
          </cell>
          <cell r="D14">
            <v>18000</v>
          </cell>
          <cell r="E14">
            <v>14728800</v>
          </cell>
        </row>
        <row r="15">
          <cell r="A15" t="str">
            <v>BSUNLarge</v>
          </cell>
          <cell r="B15">
            <v>68</v>
          </cell>
          <cell r="C15">
            <v>228000</v>
          </cell>
          <cell r="D15">
            <v>38400</v>
          </cell>
          <cell r="E15">
            <v>15504000</v>
          </cell>
        </row>
        <row r="16">
          <cell r="A16" t="str">
            <v>BSUNmiddle</v>
          </cell>
          <cell r="B16">
            <v>68</v>
          </cell>
          <cell r="C16">
            <v>790900</v>
          </cell>
          <cell r="D16">
            <v>143600</v>
          </cell>
          <cell r="E16">
            <v>53781200</v>
          </cell>
        </row>
        <row r="17">
          <cell r="A17" t="str">
            <v>BSUNSmall</v>
          </cell>
          <cell r="B17">
            <v>68</v>
          </cell>
          <cell r="C17">
            <v>783200</v>
          </cell>
          <cell r="D17">
            <v>157800</v>
          </cell>
          <cell r="E17">
            <v>43165408.210390732</v>
          </cell>
        </row>
        <row r="18">
          <cell r="A18" t="str">
            <v>BHPHighEnd</v>
          </cell>
          <cell r="B18">
            <v>136</v>
          </cell>
          <cell r="C18">
            <v>301300</v>
          </cell>
          <cell r="D18">
            <v>119900</v>
          </cell>
          <cell r="E18">
            <v>40976800</v>
          </cell>
        </row>
        <row r="19">
          <cell r="A19" t="str">
            <v>BHPLarge</v>
          </cell>
          <cell r="B19">
            <v>136</v>
          </cell>
          <cell r="C19">
            <v>420200</v>
          </cell>
          <cell r="D19">
            <v>199700</v>
          </cell>
          <cell r="E19">
            <v>57147200</v>
          </cell>
        </row>
        <row r="20">
          <cell r="A20" t="str">
            <v>BHPmiddle</v>
          </cell>
          <cell r="B20">
            <v>136</v>
          </cell>
          <cell r="C20">
            <v>739500</v>
          </cell>
          <cell r="D20">
            <v>334900</v>
          </cell>
          <cell r="E20">
            <v>100572000</v>
          </cell>
        </row>
        <row r="21">
          <cell r="A21" t="str">
            <v>BHPSmall</v>
          </cell>
          <cell r="B21">
            <v>136</v>
          </cell>
          <cell r="C21">
            <v>594700</v>
          </cell>
          <cell r="D21">
            <v>68600</v>
          </cell>
          <cell r="E21">
            <v>45200273.720855199</v>
          </cell>
        </row>
        <row r="22">
          <cell r="A22" t="str">
            <v>BIBMHighEnd</v>
          </cell>
          <cell r="B22">
            <v>136</v>
          </cell>
          <cell r="C22">
            <v>1084400</v>
          </cell>
          <cell r="D22">
            <v>492500</v>
          </cell>
          <cell r="E22">
            <v>147478400</v>
          </cell>
        </row>
        <row r="23">
          <cell r="A23" t="str">
            <v>BIBMLarge</v>
          </cell>
          <cell r="B23">
            <v>136</v>
          </cell>
          <cell r="C23">
            <v>599100</v>
          </cell>
          <cell r="D23">
            <v>263200</v>
          </cell>
          <cell r="E23">
            <v>81477600</v>
          </cell>
        </row>
        <row r="24">
          <cell r="A24" t="str">
            <v>BIBMmiddle</v>
          </cell>
          <cell r="B24">
            <v>136</v>
          </cell>
          <cell r="C24">
            <v>547300</v>
          </cell>
          <cell r="D24">
            <v>260900</v>
          </cell>
          <cell r="E24">
            <v>70746304.065105483</v>
          </cell>
        </row>
        <row r="25">
          <cell r="A25" t="str">
            <v>BIBMSmall</v>
          </cell>
          <cell r="B25">
            <v>136</v>
          </cell>
          <cell r="C25">
            <v>991000</v>
          </cell>
          <cell r="D25">
            <v>153100</v>
          </cell>
          <cell r="E25">
            <v>56753511.727921031</v>
          </cell>
        </row>
        <row r="26">
          <cell r="A26" t="str">
            <v>BSUNHighEnd</v>
          </cell>
          <cell r="B26">
            <v>136</v>
          </cell>
          <cell r="C26">
            <v>216600</v>
          </cell>
          <cell r="D26">
            <v>18000</v>
          </cell>
          <cell r="E26">
            <v>29457600</v>
          </cell>
        </row>
        <row r="27">
          <cell r="A27" t="str">
            <v>BSUNLarge</v>
          </cell>
          <cell r="B27">
            <v>136</v>
          </cell>
          <cell r="C27">
            <v>228000</v>
          </cell>
          <cell r="D27">
            <v>38400</v>
          </cell>
          <cell r="E27">
            <v>31008000</v>
          </cell>
        </row>
        <row r="28">
          <cell r="A28" t="str">
            <v>BSUNmiddle</v>
          </cell>
          <cell r="B28">
            <v>136</v>
          </cell>
          <cell r="C28">
            <v>790900</v>
          </cell>
          <cell r="D28">
            <v>143600</v>
          </cell>
          <cell r="E28">
            <v>74444651.914702907</v>
          </cell>
        </row>
        <row r="29">
          <cell r="A29" t="str">
            <v>BSUNSmall</v>
          </cell>
          <cell r="B29">
            <v>136</v>
          </cell>
          <cell r="C29">
            <v>783200</v>
          </cell>
          <cell r="D29">
            <v>157800</v>
          </cell>
          <cell r="E29">
            <v>53895808.210390732</v>
          </cell>
        </row>
        <row r="30">
          <cell r="A30" t="str">
            <v>BHPHighEnd</v>
          </cell>
          <cell r="B30">
            <v>437</v>
          </cell>
          <cell r="C30">
            <v>301300</v>
          </cell>
          <cell r="D30">
            <v>119900</v>
          </cell>
          <cell r="E30">
            <v>131668100</v>
          </cell>
        </row>
        <row r="31">
          <cell r="A31" t="str">
            <v>BHPLarge</v>
          </cell>
          <cell r="B31">
            <v>437</v>
          </cell>
          <cell r="C31">
            <v>420200</v>
          </cell>
          <cell r="D31">
            <v>199700</v>
          </cell>
          <cell r="E31">
            <v>183627400</v>
          </cell>
        </row>
        <row r="32">
          <cell r="A32" t="str">
            <v>BHPmiddle</v>
          </cell>
          <cell r="B32">
            <v>437</v>
          </cell>
          <cell r="C32">
            <v>739500</v>
          </cell>
          <cell r="D32">
            <v>334900</v>
          </cell>
          <cell r="E32">
            <v>222988556.06353977</v>
          </cell>
        </row>
        <row r="33">
          <cell r="A33" t="str">
            <v>BHPSmall</v>
          </cell>
          <cell r="B33">
            <v>437</v>
          </cell>
          <cell r="C33">
            <v>594700</v>
          </cell>
          <cell r="D33">
            <v>68600</v>
          </cell>
          <cell r="E33">
            <v>65848873.720855199</v>
          </cell>
        </row>
        <row r="34">
          <cell r="A34" t="str">
            <v>BIBMHighEnd</v>
          </cell>
          <cell r="B34">
            <v>437</v>
          </cell>
          <cell r="C34">
            <v>1084400</v>
          </cell>
          <cell r="D34">
            <v>492500</v>
          </cell>
          <cell r="E34">
            <v>473882800</v>
          </cell>
        </row>
        <row r="35">
          <cell r="A35" t="str">
            <v>BIBMLarge</v>
          </cell>
          <cell r="B35">
            <v>437</v>
          </cell>
          <cell r="C35">
            <v>599100</v>
          </cell>
          <cell r="D35">
            <v>263200</v>
          </cell>
          <cell r="E35">
            <v>201101537.550551</v>
          </cell>
        </row>
        <row r="36">
          <cell r="A36" t="str">
            <v>BIBMmiddle</v>
          </cell>
          <cell r="B36">
            <v>437</v>
          </cell>
          <cell r="C36">
            <v>547300</v>
          </cell>
          <cell r="D36">
            <v>260900</v>
          </cell>
          <cell r="E36">
            <v>149277204.0651055</v>
          </cell>
        </row>
        <row r="37">
          <cell r="A37" t="str">
            <v>BIBMSmall</v>
          </cell>
          <cell r="B37">
            <v>437</v>
          </cell>
          <cell r="C37">
            <v>991000</v>
          </cell>
          <cell r="D37">
            <v>153100</v>
          </cell>
          <cell r="E37">
            <v>102836611.72792102</v>
          </cell>
        </row>
        <row r="38">
          <cell r="A38" t="str">
            <v>BSUNHighEnd</v>
          </cell>
          <cell r="B38">
            <v>437</v>
          </cell>
          <cell r="C38">
            <v>216600</v>
          </cell>
          <cell r="D38">
            <v>18000</v>
          </cell>
          <cell r="E38">
            <v>94654200</v>
          </cell>
        </row>
        <row r="39">
          <cell r="A39" t="str">
            <v>BSUNLarge</v>
          </cell>
          <cell r="B39">
            <v>437</v>
          </cell>
          <cell r="C39">
            <v>228000</v>
          </cell>
          <cell r="D39">
            <v>38400</v>
          </cell>
          <cell r="E39">
            <v>99636000</v>
          </cell>
        </row>
        <row r="40">
          <cell r="A40" t="str">
            <v>BSUNmiddle</v>
          </cell>
          <cell r="B40">
            <v>437</v>
          </cell>
          <cell r="C40">
            <v>790900</v>
          </cell>
          <cell r="D40">
            <v>143600</v>
          </cell>
          <cell r="E40">
            <v>117668251.91470289</v>
          </cell>
        </row>
        <row r="41">
          <cell r="A41" t="str">
            <v>BSUNSmall</v>
          </cell>
          <cell r="B41">
            <v>437</v>
          </cell>
          <cell r="C41">
            <v>783200</v>
          </cell>
          <cell r="D41">
            <v>157800</v>
          </cell>
          <cell r="E41">
            <v>101393608.21039073</v>
          </cell>
        </row>
        <row r="42">
          <cell r="A42" t="str">
            <v>BHPHighEnd</v>
          </cell>
          <cell r="B42">
            <v>1010</v>
          </cell>
          <cell r="C42">
            <v>301300</v>
          </cell>
          <cell r="D42">
            <v>119900</v>
          </cell>
          <cell r="E42">
            <v>304313000</v>
          </cell>
        </row>
        <row r="43">
          <cell r="A43" t="str">
            <v>BHPLarge</v>
          </cell>
          <cell r="B43">
            <v>1010</v>
          </cell>
          <cell r="C43">
            <v>420200</v>
          </cell>
          <cell r="D43">
            <v>199700</v>
          </cell>
          <cell r="E43">
            <v>298150142.52920645</v>
          </cell>
        </row>
        <row r="44">
          <cell r="A44" t="str">
            <v>BHPmiddle</v>
          </cell>
          <cell r="B44">
            <v>1010</v>
          </cell>
          <cell r="C44">
            <v>739500</v>
          </cell>
          <cell r="D44">
            <v>334900</v>
          </cell>
          <cell r="E44">
            <v>414886256.06353974</v>
          </cell>
        </row>
        <row r="45">
          <cell r="A45" t="str">
            <v>BHPSmall</v>
          </cell>
          <cell r="B45">
            <v>1010</v>
          </cell>
          <cell r="C45">
            <v>594700</v>
          </cell>
          <cell r="D45">
            <v>68600</v>
          </cell>
          <cell r="E45">
            <v>105156673.72085521</v>
          </cell>
        </row>
        <row r="46">
          <cell r="A46" t="str">
            <v>BIBMHighEnd</v>
          </cell>
          <cell r="B46">
            <v>1010</v>
          </cell>
          <cell r="C46">
            <v>1084400</v>
          </cell>
          <cell r="D46">
            <v>492500</v>
          </cell>
          <cell r="E46">
            <v>847733071.14160252</v>
          </cell>
        </row>
        <row r="47">
          <cell r="A47" t="str">
            <v>BIBMLarge</v>
          </cell>
          <cell r="B47">
            <v>1010</v>
          </cell>
          <cell r="C47">
            <v>599100</v>
          </cell>
          <cell r="D47">
            <v>263200</v>
          </cell>
          <cell r="E47">
            <v>351915137.55055094</v>
          </cell>
        </row>
        <row r="48">
          <cell r="A48" t="str">
            <v>BIBMmiddle</v>
          </cell>
          <cell r="B48">
            <v>1010</v>
          </cell>
          <cell r="C48">
            <v>547300</v>
          </cell>
          <cell r="D48">
            <v>260900</v>
          </cell>
          <cell r="E48">
            <v>298772904.06510544</v>
          </cell>
        </row>
        <row r="49">
          <cell r="A49" t="str">
            <v>BIBMSmall</v>
          </cell>
          <cell r="B49">
            <v>1010</v>
          </cell>
          <cell r="C49">
            <v>991000</v>
          </cell>
          <cell r="D49">
            <v>153100</v>
          </cell>
          <cell r="E49">
            <v>190562911.72792104</v>
          </cell>
        </row>
        <row r="50">
          <cell r="A50" t="str">
            <v>BSUNHighEnd</v>
          </cell>
          <cell r="B50">
            <v>1010</v>
          </cell>
          <cell r="C50">
            <v>216600</v>
          </cell>
          <cell r="D50">
            <v>18000</v>
          </cell>
          <cell r="E50">
            <v>218766000</v>
          </cell>
        </row>
        <row r="51">
          <cell r="A51" t="str">
            <v>BSUNLarge</v>
          </cell>
          <cell r="B51">
            <v>1010</v>
          </cell>
          <cell r="C51">
            <v>228000</v>
          </cell>
          <cell r="D51">
            <v>38400</v>
          </cell>
          <cell r="E51">
            <v>124352142.23203856</v>
          </cell>
        </row>
        <row r="52">
          <cell r="A52" t="str">
            <v>BSUNmiddle</v>
          </cell>
          <cell r="B52">
            <v>1010</v>
          </cell>
          <cell r="C52">
            <v>790900</v>
          </cell>
          <cell r="D52">
            <v>143600</v>
          </cell>
          <cell r="E52">
            <v>199951051.91470289</v>
          </cell>
        </row>
        <row r="53">
          <cell r="A53" t="str">
            <v>BSUNSmall</v>
          </cell>
          <cell r="B53">
            <v>1010</v>
          </cell>
          <cell r="C53">
            <v>783200</v>
          </cell>
          <cell r="D53">
            <v>157800</v>
          </cell>
          <cell r="E53">
            <v>191813008.21039072</v>
          </cell>
        </row>
      </sheetData>
      <sheetData sheetId="2"/>
      <sheetData sheetId="3"/>
      <sheetData sheetId="4"/>
      <sheetData sheetId="5"/>
      <sheetData sheetId="6" refreshError="1">
        <row r="23">
          <cell r="A23" t="str">
            <v>CODE</v>
          </cell>
          <cell r="B23" t="str">
            <v>Vendor</v>
          </cell>
          <cell r="C23" t="str">
            <v>Grade</v>
          </cell>
          <cell r="D23" t="str">
            <v>단위CPU</v>
          </cell>
          <cell r="E23" t="str">
            <v>수량</v>
          </cell>
          <cell r="F23" t="str">
            <v>Total CPU</v>
          </cell>
          <cell r="G23" t="str">
            <v>SEM</v>
          </cell>
        </row>
        <row r="24">
          <cell r="A24" t="str">
            <v>HPHighEnd</v>
          </cell>
          <cell r="B24" t="str">
            <v>HP</v>
          </cell>
          <cell r="C24" t="str">
            <v>HighEnd</v>
          </cell>
          <cell r="D24">
            <v>875</v>
          </cell>
          <cell r="E24">
            <v>16</v>
          </cell>
          <cell r="F24">
            <v>14000</v>
          </cell>
          <cell r="G24">
            <v>1010.1863779082278</v>
          </cell>
        </row>
        <row r="25">
          <cell r="A25" t="str">
            <v>HPLarge</v>
          </cell>
          <cell r="B25" t="str">
            <v>HP</v>
          </cell>
          <cell r="C25" t="str">
            <v>Large</v>
          </cell>
          <cell r="D25">
            <v>875</v>
          </cell>
          <cell r="E25">
            <v>8</v>
          </cell>
          <cell r="F25">
            <v>7000</v>
          </cell>
          <cell r="G25">
            <v>437.42921781953038</v>
          </cell>
        </row>
        <row r="26">
          <cell r="A26" t="str">
            <v>HPmiddle</v>
          </cell>
          <cell r="B26" t="str">
            <v>HP</v>
          </cell>
          <cell r="C26" t="str">
            <v>middle</v>
          </cell>
          <cell r="D26">
            <v>875</v>
          </cell>
          <cell r="E26">
            <v>4</v>
          </cell>
          <cell r="F26">
            <v>3500</v>
          </cell>
          <cell r="G26">
            <v>189.41486916346955</v>
          </cell>
        </row>
        <row r="27">
          <cell r="A27" t="str">
            <v>HPSmall</v>
          </cell>
          <cell r="B27" t="str">
            <v>HP</v>
          </cell>
          <cell r="C27" t="str">
            <v>Small</v>
          </cell>
          <cell r="D27">
            <v>750</v>
          </cell>
          <cell r="E27">
            <v>2</v>
          </cell>
          <cell r="F27">
            <v>1500</v>
          </cell>
          <cell r="G27">
            <v>68.18223478588709</v>
          </cell>
        </row>
        <row r="28">
          <cell r="A28" t="str">
            <v>IBMHighEnd</v>
          </cell>
          <cell r="B28" t="str">
            <v>IBM</v>
          </cell>
          <cell r="C28" t="str">
            <v>HighEnd</v>
          </cell>
          <cell r="D28">
            <v>1126</v>
          </cell>
          <cell r="E28">
            <v>8</v>
          </cell>
          <cell r="F28">
            <v>9008</v>
          </cell>
          <cell r="G28">
            <v>591.83657905322275</v>
          </cell>
        </row>
        <row r="29">
          <cell r="A29" t="str">
            <v>IBMLarge</v>
          </cell>
          <cell r="B29" t="str">
            <v>IBM</v>
          </cell>
          <cell r="C29" t="str">
            <v>Large</v>
          </cell>
          <cell r="D29">
            <v>1126</v>
          </cell>
          <cell r="E29">
            <v>4</v>
          </cell>
          <cell r="F29">
            <v>4504</v>
          </cell>
          <cell r="G29">
            <v>256.27608678342062</v>
          </cell>
        </row>
        <row r="30">
          <cell r="A30" t="str">
            <v>IBMmiddle</v>
          </cell>
          <cell r="B30" t="str">
            <v>IBM</v>
          </cell>
          <cell r="C30" t="str">
            <v>middle</v>
          </cell>
          <cell r="D30">
            <v>1228</v>
          </cell>
          <cell r="E30">
            <v>2</v>
          </cell>
          <cell r="F30">
            <v>2456</v>
          </cell>
          <cell r="G30">
            <v>123.1281566519046</v>
          </cell>
        </row>
        <row r="31">
          <cell r="A31" t="str">
            <v>IBMSmall</v>
          </cell>
          <cell r="B31" t="str">
            <v>IBM</v>
          </cell>
          <cell r="C31" t="str">
            <v>Small</v>
          </cell>
          <cell r="D31">
            <v>1024</v>
          </cell>
          <cell r="E31">
            <v>1</v>
          </cell>
          <cell r="F31">
            <v>1024</v>
          </cell>
          <cell r="G31">
            <v>42.883293624443283</v>
          </cell>
        </row>
        <row r="32">
          <cell r="A32" t="str">
            <v>SUNHighEnd</v>
          </cell>
          <cell r="B32" t="str">
            <v>SUN</v>
          </cell>
          <cell r="C32" t="str">
            <v>HighEnd</v>
          </cell>
          <cell r="D32">
            <v>1200</v>
          </cell>
          <cell r="E32">
            <v>16</v>
          </cell>
          <cell r="F32">
            <v>19200</v>
          </cell>
          <cell r="G32">
            <v>1475.1324419000175</v>
          </cell>
        </row>
        <row r="33">
          <cell r="A33" t="str">
            <v>SUNLarge</v>
          </cell>
          <cell r="B33" t="str">
            <v>SUN</v>
          </cell>
          <cell r="C33" t="str">
            <v>Large</v>
          </cell>
          <cell r="D33">
            <v>1200</v>
          </cell>
          <cell r="E33">
            <v>6</v>
          </cell>
          <cell r="F33">
            <v>7200</v>
          </cell>
          <cell r="G33">
            <v>451.30876704661682</v>
          </cell>
        </row>
        <row r="34">
          <cell r="A34" t="str">
            <v>SUNmiddle</v>
          </cell>
          <cell r="B34" t="str">
            <v>SUN</v>
          </cell>
          <cell r="C34" t="str">
            <v>middle</v>
          </cell>
          <cell r="D34">
            <v>900</v>
          </cell>
          <cell r="E34">
            <v>2</v>
          </cell>
          <cell r="F34">
            <v>1800</v>
          </cell>
          <cell r="G34">
            <v>84.837095496219533</v>
          </cell>
        </row>
        <row r="35">
          <cell r="A35" t="str">
            <v>SUNSmall</v>
          </cell>
          <cell r="B35" t="str">
            <v>SUN</v>
          </cell>
          <cell r="C35" t="str">
            <v>Small</v>
          </cell>
          <cell r="D35">
            <v>1200</v>
          </cell>
          <cell r="E35">
            <v>1</v>
          </cell>
          <cell r="F35">
            <v>1200</v>
          </cell>
          <cell r="G35">
            <v>51.862820931229187</v>
          </cell>
        </row>
        <row r="41">
          <cell r="A41" t="str">
            <v>CODE</v>
          </cell>
          <cell r="B41" t="str">
            <v>Vendor</v>
          </cell>
          <cell r="C41" t="str">
            <v>HW등급</v>
          </cell>
          <cell r="D41" t="str">
            <v>표준</v>
          </cell>
          <cell r="G41" t="str">
            <v>Memory</v>
          </cell>
          <cell r="J41" t="str">
            <v>HDD</v>
          </cell>
          <cell r="M41" t="str">
            <v>SEM</v>
          </cell>
        </row>
        <row r="42">
          <cell r="D42" t="str">
            <v>단위CPU</v>
          </cell>
          <cell r="E42" t="str">
            <v>수량</v>
          </cell>
          <cell r="F42" t="str">
            <v>Total CPU</v>
          </cell>
          <cell r="G42" t="str">
            <v>단위</v>
          </cell>
          <cell r="H42" t="str">
            <v>수량</v>
          </cell>
          <cell r="I42" t="str">
            <v>Total MB</v>
          </cell>
          <cell r="J42" t="str">
            <v>단위</v>
          </cell>
          <cell r="K42" t="str">
            <v>수량</v>
          </cell>
          <cell r="L42" t="str">
            <v>Total GB</v>
          </cell>
        </row>
        <row r="43">
          <cell r="A43" t="str">
            <v>IBMSmall</v>
          </cell>
          <cell r="B43" t="str">
            <v>IBM</v>
          </cell>
          <cell r="C43" t="str">
            <v>Small</v>
          </cell>
          <cell r="D43">
            <v>2000</v>
          </cell>
          <cell r="E43">
            <v>1</v>
          </cell>
          <cell r="F43">
            <v>2000</v>
          </cell>
          <cell r="G43">
            <v>1024</v>
          </cell>
          <cell r="H43">
            <v>1</v>
          </cell>
          <cell r="I43">
            <v>1024</v>
          </cell>
          <cell r="J43">
            <v>72</v>
          </cell>
          <cell r="K43">
            <v>1</v>
          </cell>
          <cell r="L43">
            <v>72</v>
          </cell>
          <cell r="M43">
            <v>95.671999999999997</v>
          </cell>
        </row>
        <row r="44">
          <cell r="A44" t="str">
            <v>IBMmiddle</v>
          </cell>
          <cell r="B44" t="str">
            <v>IBM</v>
          </cell>
          <cell r="C44" t="str">
            <v>middle</v>
          </cell>
          <cell r="D44">
            <v>1400</v>
          </cell>
          <cell r="E44">
            <v>1</v>
          </cell>
          <cell r="F44">
            <v>1400</v>
          </cell>
          <cell r="G44">
            <v>1024</v>
          </cell>
          <cell r="H44">
            <v>1</v>
          </cell>
          <cell r="I44">
            <v>1024</v>
          </cell>
          <cell r="J44">
            <v>144</v>
          </cell>
          <cell r="K44">
            <v>1</v>
          </cell>
          <cell r="L44">
            <v>144</v>
          </cell>
          <cell r="M44">
            <v>62.389000000000003</v>
          </cell>
        </row>
        <row r="45">
          <cell r="A45" t="str">
            <v>IBMLarge</v>
          </cell>
          <cell r="B45" t="str">
            <v>IBM</v>
          </cell>
          <cell r="C45" t="str">
            <v>Large</v>
          </cell>
          <cell r="D45">
            <v>1400</v>
          </cell>
          <cell r="E45">
            <v>2</v>
          </cell>
          <cell r="F45">
            <v>2800</v>
          </cell>
          <cell r="G45">
            <v>1024</v>
          </cell>
          <cell r="H45">
            <v>2</v>
          </cell>
          <cell r="I45">
            <v>2048</v>
          </cell>
          <cell r="J45">
            <v>144</v>
          </cell>
          <cell r="K45">
            <v>1</v>
          </cell>
          <cell r="L45">
            <v>144</v>
          </cell>
          <cell r="M45">
            <v>144.078</v>
          </cell>
        </row>
        <row r="46">
          <cell r="A46" t="str">
            <v>HPSmall</v>
          </cell>
          <cell r="B46" t="str">
            <v>HP</v>
          </cell>
          <cell r="C46" t="str">
            <v>Small</v>
          </cell>
          <cell r="D46">
            <v>2400</v>
          </cell>
          <cell r="E46">
            <v>1</v>
          </cell>
          <cell r="F46">
            <v>2400</v>
          </cell>
          <cell r="G46">
            <v>1024</v>
          </cell>
          <cell r="H46">
            <v>1</v>
          </cell>
          <cell r="I46">
            <v>1024</v>
          </cell>
          <cell r="J46">
            <v>72</v>
          </cell>
          <cell r="K46">
            <v>1</v>
          </cell>
          <cell r="L46">
            <v>72</v>
          </cell>
          <cell r="M46">
            <v>119.042</v>
          </cell>
        </row>
        <row r="47">
          <cell r="A47" t="str">
            <v>HPmiddle</v>
          </cell>
          <cell r="B47" t="str">
            <v>HP</v>
          </cell>
          <cell r="C47" t="str">
            <v>middle</v>
          </cell>
          <cell r="D47">
            <v>1400</v>
          </cell>
          <cell r="E47">
            <v>1</v>
          </cell>
          <cell r="F47">
            <v>1400</v>
          </cell>
          <cell r="G47">
            <v>1024</v>
          </cell>
          <cell r="H47">
            <v>1</v>
          </cell>
          <cell r="I47">
            <v>1024</v>
          </cell>
          <cell r="J47">
            <v>144</v>
          </cell>
          <cell r="K47">
            <v>1</v>
          </cell>
          <cell r="L47">
            <v>144</v>
          </cell>
          <cell r="M47">
            <v>62.389000000000003</v>
          </cell>
        </row>
        <row r="48">
          <cell r="A48" t="str">
            <v>HPLarge</v>
          </cell>
          <cell r="B48" t="str">
            <v>HP</v>
          </cell>
          <cell r="C48" t="str">
            <v>Large</v>
          </cell>
          <cell r="D48">
            <v>1500</v>
          </cell>
          <cell r="E48">
            <v>4</v>
          </cell>
          <cell r="F48">
            <v>6000</v>
          </cell>
          <cell r="G48">
            <v>1024</v>
          </cell>
          <cell r="H48">
            <v>4</v>
          </cell>
          <cell r="I48">
            <v>4096</v>
          </cell>
          <cell r="J48">
            <v>144</v>
          </cell>
          <cell r="K48">
            <v>1</v>
          </cell>
          <cell r="L48">
            <v>144</v>
          </cell>
          <cell r="M48">
            <v>361.41800000000001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 refreshError="1"/>
      <sheetData sheetId="3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rver Service Class분류기준"/>
      <sheetName val="Service Class 조사(NT)"/>
      <sheetName val="Net-Backup"/>
      <sheetName val="Best1"/>
      <sheetName val="Tivoli"/>
      <sheetName val="SL Master(SKC화학사업부문)"/>
      <sheetName val="SL Master(SKC정보소재사업부문)"/>
      <sheetName val="SL Master(해운)"/>
      <sheetName val="SL Master(SKT)"/>
      <sheetName val="SL Master(케미칼)"/>
      <sheetName val="SL Master(건설)"/>
      <sheetName val="SL Master(SK Corp)"/>
      <sheetName val="SL Master(워커힐)"/>
      <sheetName val="index"/>
      <sheetName val="추이"/>
      <sheetName val="SKC Reuse대상"/>
      <sheetName val="Personnel"/>
      <sheetName val="선번"/>
      <sheetName val="Unix-price"/>
      <sheetName val="정산이름표"/>
      <sheetName val="Server_Service_Class분류기준"/>
      <sheetName val="Service_Class_조사(NT)"/>
      <sheetName val="SL_Master(SKC화학사업부문)"/>
      <sheetName val="SL_Master(SKC정보소재사업부문)"/>
      <sheetName val="SL_Master(해운)"/>
      <sheetName val="SL_Master(SKT)"/>
      <sheetName val="SL_Master(케미칼)"/>
      <sheetName val="SL_Master(건설)"/>
      <sheetName val="SL_Master(SK_Corp)"/>
      <sheetName val="SL_Master(워커힐)"/>
      <sheetName val="SKC_Reuse대상"/>
      <sheetName val="운영 비용(Infra)-원가"/>
      <sheetName val="Unix단가표"/>
    </sheetNames>
    <sheetDataSet>
      <sheetData sheetId="0"/>
      <sheetData sheetId="1"/>
      <sheetData sheetId="2" refreshError="1">
        <row r="4">
          <cell r="D4" t="str">
            <v>WEBBK</v>
          </cell>
        </row>
        <row r="5">
          <cell r="D5" t="str">
            <v>SKDB1</v>
          </cell>
        </row>
        <row r="6">
          <cell r="D6" t="str">
            <v>SKDB2</v>
          </cell>
        </row>
        <row r="7">
          <cell r="D7" t="str">
            <v>WEB</v>
          </cell>
        </row>
        <row r="8">
          <cell r="D8" t="str">
            <v>WEB2</v>
          </cell>
        </row>
        <row r="9">
          <cell r="D9" t="str">
            <v>WEBDEV</v>
          </cell>
        </row>
        <row r="10">
          <cell r="D10" t="str">
            <v>WEBSEARCH</v>
          </cell>
        </row>
        <row r="11">
          <cell r="D11" t="str">
            <v>real</v>
          </cell>
        </row>
        <row r="12">
          <cell r="D12" t="str">
            <v xml:space="preserve">eMail1 </v>
          </cell>
        </row>
        <row r="13">
          <cell r="D13" t="str">
            <v>eMail2</v>
          </cell>
        </row>
        <row r="14">
          <cell r="D14" t="str">
            <v xml:space="preserve">eMail3 </v>
          </cell>
        </row>
        <row r="15">
          <cell r="D15" t="str">
            <v xml:space="preserve">eMailTrc1 </v>
          </cell>
        </row>
        <row r="16">
          <cell r="D16" t="str">
            <v xml:space="preserve">eMailDB1 </v>
          </cell>
        </row>
        <row r="17">
          <cell r="D17" t="str">
            <v>TTLBK</v>
          </cell>
        </row>
        <row r="18">
          <cell r="D18" t="str">
            <v>TTLWEB1</v>
          </cell>
        </row>
        <row r="19">
          <cell r="D19" t="str">
            <v>TTLWEB2</v>
          </cell>
        </row>
        <row r="20">
          <cell r="D20" t="str">
            <v>TTLClubDB</v>
          </cell>
        </row>
        <row r="21">
          <cell r="D21" t="str">
            <v>TTLCoDB</v>
          </cell>
        </row>
        <row r="22">
          <cell r="D22" t="str">
            <v>TTLUsDB</v>
          </cell>
        </row>
        <row r="23">
          <cell r="D23" t="str">
            <v>TTLClubWAS</v>
          </cell>
        </row>
        <row r="24">
          <cell r="D24" t="str">
            <v>TTLChat</v>
          </cell>
        </row>
        <row r="25">
          <cell r="D25" t="str">
            <v>spedi5</v>
          </cell>
        </row>
        <row r="26">
          <cell r="D26" t="str">
            <v>spsam9</v>
          </cell>
        </row>
        <row r="27">
          <cell r="D27" t="str">
            <v>spsam13</v>
          </cell>
        </row>
        <row r="29">
          <cell r="D29" t="str">
            <v>itohost</v>
          </cell>
        </row>
        <row r="30">
          <cell r="D30" t="str">
            <v>msss01</v>
          </cell>
        </row>
        <row r="31">
          <cell r="D31" t="str">
            <v>mining</v>
          </cell>
        </row>
        <row r="32">
          <cell r="D32" t="str">
            <v>gwss01</v>
          </cell>
        </row>
        <row r="33">
          <cell r="D33" t="str">
            <v>ghww01</v>
          </cell>
        </row>
        <row r="34">
          <cell r="D34" t="str">
            <v>gess01</v>
          </cell>
        </row>
        <row r="35">
          <cell r="D35" t="str">
            <v>omas</v>
          </cell>
        </row>
        <row r="36">
          <cell r="D36" t="str">
            <v>isss01</v>
          </cell>
        </row>
        <row r="37">
          <cell r="D37" t="str">
            <v>mssh01</v>
          </cell>
        </row>
        <row r="38">
          <cell r="D38" t="str">
            <v>cisw02</v>
          </cell>
        </row>
        <row r="39">
          <cell r="D39" t="str">
            <v>issh01</v>
          </cell>
        </row>
        <row r="40">
          <cell r="D40" t="str">
            <v>gdss01</v>
          </cell>
        </row>
        <row r="41">
          <cell r="D41" t="str">
            <v>dwss01</v>
          </cell>
        </row>
        <row r="42">
          <cell r="D42" t="str">
            <v>dwss02</v>
          </cell>
        </row>
        <row r="43">
          <cell r="D43" t="str">
            <v>ctis01</v>
          </cell>
        </row>
        <row r="44">
          <cell r="D44" t="str">
            <v>ctis02</v>
          </cell>
        </row>
        <row r="45">
          <cell r="D45" t="str">
            <v>cycsc1</v>
          </cell>
        </row>
        <row r="46">
          <cell r="D46" t="str">
            <v>cycsc2</v>
          </cell>
        </row>
        <row r="49">
          <cell r="D49" t="str">
            <v>gwcs01</v>
          </cell>
        </row>
        <row r="50">
          <cell r="D50" t="str">
            <v>gwhs01</v>
          </cell>
        </row>
        <row r="51">
          <cell r="D51" t="str">
            <v>gwkw01</v>
          </cell>
        </row>
        <row r="52">
          <cell r="D52" t="str">
            <v>gwtj01</v>
          </cell>
        </row>
        <row r="53">
          <cell r="D53" t="str">
            <v>gwtg01</v>
          </cell>
        </row>
        <row r="54">
          <cell r="D54" t="str">
            <v>gwps01</v>
          </cell>
        </row>
        <row r="55">
          <cell r="D55" t="str">
            <v>gwkj01</v>
          </cell>
        </row>
        <row r="56">
          <cell r="D56" t="str">
            <v>smsc</v>
          </cell>
        </row>
        <row r="57">
          <cell r="D57" t="str">
            <v>ivory</v>
          </cell>
        </row>
        <row r="58">
          <cell r="D58" t="str">
            <v>lette</v>
          </cell>
        </row>
        <row r="59">
          <cell r="D59" t="str">
            <v>zeus</v>
          </cell>
        </row>
        <row r="60">
          <cell r="D60" t="str">
            <v>NewENCDB</v>
          </cell>
        </row>
        <row r="61">
          <cell r="D61" t="str">
            <v>BKmstr</v>
          </cell>
        </row>
        <row r="62">
          <cell r="D62" t="str">
            <v>bkvenus</v>
          </cell>
        </row>
        <row r="63">
          <cell r="D63" t="str">
            <v>bkearth</v>
          </cell>
        </row>
        <row r="64">
          <cell r="D64" t="str">
            <v>bkmars</v>
          </cell>
        </row>
        <row r="65">
          <cell r="D65" t="str">
            <v>bkjupiter</v>
          </cell>
        </row>
        <row r="66">
          <cell r="D66" t="str">
            <v>rooky</v>
          </cell>
        </row>
        <row r="67">
          <cell r="D67" t="str">
            <v>sunny</v>
          </cell>
        </row>
        <row r="68">
          <cell r="D68" t="str">
            <v>bobby</v>
          </cell>
        </row>
        <row r="69">
          <cell r="D69" t="str">
            <v>spnode15
(adsm)</v>
          </cell>
        </row>
        <row r="70">
          <cell r="D70" t="str">
            <v>juddy</v>
          </cell>
        </row>
        <row r="71">
          <cell r="D71" t="str">
            <v>ammy</v>
          </cell>
        </row>
        <row r="72">
          <cell r="D72" t="str">
            <v>skcams</v>
          </cell>
        </row>
        <row r="73">
          <cell r="D73" t="str">
            <v>crmdbprd</v>
          </cell>
        </row>
        <row r="74">
          <cell r="D74" t="str">
            <v>kiddy</v>
          </cell>
        </row>
        <row r="75">
          <cell r="D75" t="str">
            <v>liberty</v>
          </cell>
        </row>
        <row r="76">
          <cell r="D76" t="str">
            <v>nesty</v>
          </cell>
        </row>
        <row r="77">
          <cell r="D77" t="str">
            <v>punky</v>
          </cell>
        </row>
        <row r="78">
          <cell r="D78" t="str">
            <v>quety</v>
          </cell>
        </row>
        <row r="79">
          <cell r="D79" t="str">
            <v>ykpb</v>
          </cell>
        </row>
        <row r="80">
          <cell r="D80" t="str">
            <v>ocbsapp1</v>
          </cell>
        </row>
        <row r="81">
          <cell r="D81" t="str">
            <v>ocb_coupon</v>
          </cell>
        </row>
        <row r="82">
          <cell r="D82" t="str">
            <v>ocbsdb1</v>
          </cell>
        </row>
        <row r="83">
          <cell r="D83" t="str">
            <v>fep1</v>
          </cell>
        </row>
        <row r="84">
          <cell r="D84" t="str">
            <v>fep2</v>
          </cell>
        </row>
        <row r="85">
          <cell r="D85" t="str">
            <v>ocbspg</v>
          </cell>
        </row>
        <row r="86">
          <cell r="D86" t="str">
            <v>skcms</v>
          </cell>
        </row>
        <row r="87">
          <cell r="D87" t="str">
            <v>skcms_app</v>
          </cell>
        </row>
        <row r="88">
          <cell r="D88" t="str">
            <v>BKMSTR</v>
          </cell>
        </row>
        <row r="89">
          <cell r="D89" t="str">
            <v>bkmercury</v>
          </cell>
        </row>
        <row r="90">
          <cell r="D90" t="str">
            <v>bkntadmin</v>
          </cell>
        </row>
        <row r="91">
          <cell r="D91" t="str">
            <v>hub smp001-4</v>
          </cell>
        </row>
        <row r="92">
          <cell r="D92" t="str">
            <v>hub smp001-5</v>
          </cell>
        </row>
        <row r="93">
          <cell r="D93" t="str">
            <v>hub smp002-4</v>
          </cell>
        </row>
        <row r="94">
          <cell r="D94" t="str">
            <v>hub smp002-5</v>
          </cell>
        </row>
        <row r="95">
          <cell r="D95" t="str">
            <v>hub smp003-4</v>
          </cell>
        </row>
        <row r="96">
          <cell r="D96" t="str">
            <v>hub smp003-5</v>
          </cell>
        </row>
        <row r="97">
          <cell r="D97" t="str">
            <v>hub smp004-4</v>
          </cell>
        </row>
        <row r="98">
          <cell r="D98" t="str">
            <v>hub smp004-5</v>
          </cell>
        </row>
        <row r="99">
          <cell r="D99" t="str">
            <v>hub smp005-4</v>
          </cell>
        </row>
        <row r="100">
          <cell r="D100" t="str">
            <v>hub smp005-5</v>
          </cell>
        </row>
        <row r="101">
          <cell r="D101" t="str">
            <v>hub smp006-4</v>
          </cell>
        </row>
        <row r="102">
          <cell r="D102" t="str">
            <v>hub smp006-5</v>
          </cell>
        </row>
        <row r="103">
          <cell r="D103" t="str">
            <v>hub smp007-4</v>
          </cell>
        </row>
        <row r="104">
          <cell r="D104" t="str">
            <v>hub smp007-5</v>
          </cell>
        </row>
        <row r="105">
          <cell r="D105" t="str">
            <v>mart smp001-4</v>
          </cell>
        </row>
        <row r="106">
          <cell r="D106" t="str">
            <v>mart smp001-5</v>
          </cell>
        </row>
        <row r="107">
          <cell r="D107" t="str">
            <v>mart smp002-4</v>
          </cell>
        </row>
        <row r="108">
          <cell r="D108" t="str">
            <v>mart smp002-5</v>
          </cell>
        </row>
        <row r="109">
          <cell r="D109" t="str">
            <v>stage smp001-4</v>
          </cell>
        </row>
        <row r="110">
          <cell r="D110" t="str">
            <v>stage smp001-5</v>
          </cell>
        </row>
        <row r="111">
          <cell r="D111" t="str">
            <v>stage smp002-4</v>
          </cell>
        </row>
        <row r="112">
          <cell r="D112" t="str">
            <v>stage smp002-5</v>
          </cell>
        </row>
        <row r="113">
          <cell r="D113" t="str">
            <v>skc_dev14</v>
          </cell>
        </row>
        <row r="114">
          <cell r="D114" t="str">
            <v>skc_dev15</v>
          </cell>
        </row>
        <row r="115">
          <cell r="D115" t="str">
            <v>skett</v>
          </cell>
        </row>
        <row r="116">
          <cell r="D116" t="str">
            <v>skmining</v>
          </cell>
        </row>
        <row r="117">
          <cell r="D117" t="str">
            <v>skg_min</v>
          </cell>
        </row>
        <row r="118">
          <cell r="D118" t="str">
            <v>dbm_gis</v>
          </cell>
        </row>
        <row r="119">
          <cell r="D119" t="str">
            <v>SK_WEB</v>
          </cell>
        </row>
        <row r="120">
          <cell r="D120" t="str">
            <v>SK_MOLAP</v>
          </cell>
        </row>
        <row r="121">
          <cell r="D121" t="str">
            <v>SK_ROLAP</v>
          </cell>
        </row>
        <row r="122">
          <cell r="D122" t="str">
            <v>seis</v>
          </cell>
        </row>
        <row r="123">
          <cell r="D123" t="str">
            <v>tt</v>
          </cell>
        </row>
        <row r="124">
          <cell r="D124" t="str">
            <v>RTC</v>
          </cell>
        </row>
        <row r="125">
          <cell r="D125" t="str">
            <v>AW01</v>
          </cell>
        </row>
        <row r="126">
          <cell r="D126" t="str">
            <v>idms</v>
          </cell>
        </row>
        <row r="127">
          <cell r="D127" t="str">
            <v>wms1</v>
          </cell>
        </row>
        <row r="128">
          <cell r="D128" t="str">
            <v>laws</v>
          </cell>
        </row>
        <row r="129">
          <cell r="D129" t="str">
            <v>lims</v>
          </cell>
        </row>
        <row r="130">
          <cell r="D130" t="str">
            <v>spoms</v>
          </cell>
        </row>
        <row r="131">
          <cell r="D131" t="str">
            <v>sptims</v>
          </cell>
        </row>
        <row r="132">
          <cell r="D132" t="str">
            <v>giso</v>
          </cell>
        </row>
        <row r="133">
          <cell r="D133" t="str">
            <v>clxfms</v>
          </cell>
        </row>
        <row r="134">
          <cell r="D134" t="str">
            <v>cti_db1</v>
          </cell>
        </row>
        <row r="135">
          <cell r="D135" t="str">
            <v>cti_db2</v>
          </cell>
        </row>
        <row r="136">
          <cell r="D136" t="str">
            <v>corpdb1</v>
          </cell>
        </row>
        <row r="137">
          <cell r="D137" t="str">
            <v>corpdb2</v>
          </cell>
        </row>
        <row r="138">
          <cell r="D138" t="str">
            <v>sky2</v>
          </cell>
        </row>
        <row r="139">
          <cell r="D139" t="str">
            <v>skgmail</v>
          </cell>
        </row>
        <row r="140">
          <cell r="D140" t="str">
            <v>dtoddb</v>
          </cell>
        </row>
        <row r="141">
          <cell r="D141" t="str">
            <v>dtodcs1</v>
          </cell>
        </row>
        <row r="142">
          <cell r="D142" t="str">
            <v>dtodcs2</v>
          </cell>
        </row>
        <row r="143">
          <cell r="D143" t="str">
            <v>skgfw_1</v>
          </cell>
        </row>
        <row r="144">
          <cell r="D144" t="str">
            <v>skgfw_2</v>
          </cell>
        </row>
        <row r="145">
          <cell r="D145" t="str">
            <v>web-app</v>
          </cell>
        </row>
        <row r="146">
          <cell r="D146" t="str">
            <v>dtodtr</v>
          </cell>
        </row>
        <row r="147">
          <cell r="D147" t="str">
            <v>DB-Server</v>
          </cell>
        </row>
        <row r="148">
          <cell r="D148" t="str">
            <v>misweb</v>
          </cell>
        </row>
        <row r="149">
          <cell r="D149" t="str">
            <v>skdmis</v>
          </cell>
        </row>
        <row r="150">
          <cell r="D150" t="str">
            <v>skdb21</v>
          </cell>
        </row>
        <row r="151">
          <cell r="D151" t="str">
            <v>skdb2t</v>
          </cell>
        </row>
        <row r="152">
          <cell r="D152" t="str">
            <v>sktmk1</v>
          </cell>
        </row>
        <row r="153">
          <cell r="D153" t="str">
            <v>skgwmisp</v>
          </cell>
        </row>
        <row r="154">
          <cell r="D154" t="str">
            <v>skgwmist</v>
          </cell>
        </row>
        <row r="155">
          <cell r="D155" t="str">
            <v>skgeaim</v>
          </cell>
        </row>
        <row r="156">
          <cell r="D156" t="str">
            <v>skgeaib</v>
          </cell>
        </row>
        <row r="157">
          <cell r="D157" t="str">
            <v>skgedw</v>
          </cell>
        </row>
        <row r="158">
          <cell r="D158" t="str">
            <v>hkss</v>
          </cell>
        </row>
        <row r="159">
          <cell r="D159" t="str">
            <v>smr50</v>
          </cell>
        </row>
        <row r="160">
          <cell r="D160" t="str">
            <v>image</v>
          </cell>
        </row>
        <row r="161">
          <cell r="D161" t="str">
            <v>skesdb</v>
          </cell>
        </row>
        <row r="162">
          <cell r="D162" t="str">
            <v>skesweb</v>
          </cell>
        </row>
        <row r="163">
          <cell r="D163" t="str">
            <v>skesweb1</v>
          </cell>
        </row>
        <row r="164">
          <cell r="D164" t="str">
            <v>wcms</v>
          </cell>
        </row>
        <row r="165">
          <cell r="D165" t="str">
            <v>erp_prod</v>
          </cell>
        </row>
        <row r="166">
          <cell r="D166" t="str">
            <v>erp_dev</v>
          </cell>
        </row>
        <row r="167">
          <cell r="D167" t="str">
            <v>misdev</v>
          </cell>
        </row>
        <row r="168">
          <cell r="D168" t="str">
            <v>HUVIS</v>
          </cell>
        </row>
        <row r="169">
          <cell r="D169" t="str">
            <v>misskp</v>
          </cell>
        </row>
        <row r="170">
          <cell r="D170" t="str">
            <v>billing</v>
          </cell>
        </row>
        <row r="171">
          <cell r="D171" t="str">
            <v>gathering</v>
          </cell>
        </row>
        <row r="172">
          <cell r="D172" t="str">
            <v>mobiyadb</v>
          </cell>
        </row>
        <row r="173">
          <cell r="D173" t="str">
            <v>mobiyaap</v>
          </cell>
        </row>
        <row r="174">
          <cell r="D174" t="str">
            <v>ispn9</v>
          </cell>
        </row>
        <row r="175">
          <cell r="D175" t="str">
            <v>ispn13</v>
          </cell>
        </row>
        <row r="176">
          <cell r="D176" t="str">
            <v>skccerpdb</v>
          </cell>
        </row>
        <row r="177">
          <cell r="D177" t="str">
            <v>skccerpap</v>
          </cell>
        </row>
        <row r="178">
          <cell r="D178" t="str">
            <v>ctiback</v>
          </cell>
        </row>
        <row r="179">
          <cell r="D179" t="str">
            <v>Best1</v>
          </cell>
        </row>
        <row r="180">
          <cell r="D180" t="str">
            <v>SLA</v>
          </cell>
        </row>
        <row r="181">
          <cell r="D181" t="str">
            <v>SKSMS</v>
          </cell>
        </row>
        <row r="182">
          <cell r="D182" t="str">
            <v>cscproc</v>
          </cell>
        </row>
        <row r="183">
          <cell r="D183" t="str">
            <v>ctiproc</v>
          </cell>
        </row>
        <row r="184">
          <cell r="D184" t="str">
            <v>ws000</v>
          </cell>
        </row>
        <row r="185">
          <cell r="D185" t="str">
            <v>FBS</v>
          </cell>
        </row>
        <row r="186">
          <cell r="D186" t="str">
            <v>skcc_reporta</v>
          </cell>
        </row>
        <row r="187">
          <cell r="D187" t="str">
            <v>perfman</v>
          </cell>
        </row>
      </sheetData>
      <sheetData sheetId="3" refreshError="1">
        <row r="3">
          <cell r="C3" t="str">
            <v>huvis</v>
          </cell>
        </row>
        <row r="4">
          <cell r="C4" t="str">
            <v>cscproc</v>
          </cell>
        </row>
        <row r="5">
          <cell r="C5" t="str">
            <v>ctiproc</v>
          </cell>
        </row>
        <row r="6">
          <cell r="C6" t="str">
            <v>SMSM</v>
          </cell>
        </row>
        <row r="7">
          <cell r="C7" t="str">
            <v>FBS</v>
          </cell>
        </row>
        <row r="8">
          <cell r="C8" t="str">
            <v>misskp</v>
          </cell>
        </row>
        <row r="9">
          <cell r="C9" t="str">
            <v>misdev</v>
          </cell>
        </row>
        <row r="10">
          <cell r="C10" t="str">
            <v>sa2000</v>
          </cell>
        </row>
        <row r="11">
          <cell r="C11" t="str">
            <v>AW01</v>
          </cell>
        </row>
        <row r="12">
          <cell r="C12" t="str">
            <v>corpdb1</v>
          </cell>
        </row>
        <row r="13">
          <cell r="C13" t="str">
            <v>corpdb2</v>
          </cell>
        </row>
        <row r="14">
          <cell r="C14" t="str">
            <v>CTI_CO1</v>
          </cell>
        </row>
        <row r="15">
          <cell r="C15" t="str">
            <v>CTI_CO2</v>
          </cell>
        </row>
        <row r="16">
          <cell r="C16" t="str">
            <v>fep1</v>
          </cell>
        </row>
        <row r="17">
          <cell r="C17" t="str">
            <v>fep2</v>
          </cell>
        </row>
        <row r="18">
          <cell r="C18" t="str">
            <v>GISO</v>
          </cell>
        </row>
        <row r="19">
          <cell r="C19" t="str">
            <v>kiddy</v>
          </cell>
        </row>
        <row r="20">
          <cell r="C20" t="str">
            <v>LAWS</v>
          </cell>
        </row>
        <row r="21">
          <cell r="C21" t="str">
            <v>liberty</v>
          </cell>
        </row>
        <row r="22">
          <cell r="C22" t="str">
            <v>nesty</v>
          </cell>
        </row>
        <row r="23">
          <cell r="C23" t="str">
            <v>ocbsdb1</v>
          </cell>
        </row>
        <row r="24">
          <cell r="C24" t="str">
            <v>ocbspg</v>
          </cell>
        </row>
        <row r="25">
          <cell r="C25" t="str">
            <v>oxy</v>
          </cell>
        </row>
        <row r="26">
          <cell r="C26" t="str">
            <v>punky</v>
          </cell>
        </row>
        <row r="27">
          <cell r="C27" t="str">
            <v>quety</v>
          </cell>
        </row>
        <row r="28">
          <cell r="C28" t="str">
            <v>rooky</v>
          </cell>
        </row>
        <row r="29">
          <cell r="C29" t="str">
            <v>skcms_app</v>
          </cell>
        </row>
        <row r="30">
          <cell r="C30" t="str">
            <v>skcms</v>
          </cell>
        </row>
        <row r="31">
          <cell r="C31" t="str">
            <v>SPTIMS</v>
          </cell>
        </row>
        <row r="32">
          <cell r="C32" t="str">
            <v>sunny</v>
          </cell>
        </row>
        <row r="33">
          <cell r="C33" t="str">
            <v>utoweb2</v>
          </cell>
        </row>
        <row r="34">
          <cell r="C34" t="str">
            <v>ocbsapp1</v>
          </cell>
        </row>
        <row r="35">
          <cell r="C35" t="str">
            <v>oilqas</v>
          </cell>
        </row>
        <row r="36">
          <cell r="C36" t="str">
            <v>skeserpd</v>
          </cell>
        </row>
        <row r="37">
          <cell r="C37" t="str">
            <v>skcorpbwd</v>
          </cell>
        </row>
        <row r="38">
          <cell r="C38" t="str">
            <v>skcorperpda1</v>
          </cell>
        </row>
        <row r="39">
          <cell r="C39" t="str">
            <v>skcorpehrda1</v>
          </cell>
        </row>
        <row r="40">
          <cell r="C40" t="str">
            <v>oilqas</v>
          </cell>
        </row>
        <row r="41">
          <cell r="C41" t="str">
            <v>AS84</v>
          </cell>
        </row>
        <row r="42">
          <cell r="C42" t="str">
            <v>erp_prod</v>
          </cell>
        </row>
        <row r="43">
          <cell r="C43" t="str">
            <v>s1016613</v>
          </cell>
        </row>
        <row r="44">
          <cell r="C44" t="str">
            <v>erp_dev</v>
          </cell>
        </row>
        <row r="45">
          <cell r="C45" t="str">
            <v>f70</v>
          </cell>
        </row>
        <row r="46">
          <cell r="C46" t="str">
            <v>misweb</v>
          </cell>
        </row>
        <row r="47">
          <cell r="C47" t="str">
            <v>skdb21</v>
          </cell>
        </row>
        <row r="48">
          <cell r="C48" t="str">
            <v>skgmail</v>
          </cell>
        </row>
        <row r="49">
          <cell r="C49" t="str">
            <v>sktmk1</v>
          </cell>
        </row>
        <row r="50">
          <cell r="C50" t="str">
            <v>skgwmisp</v>
          </cell>
        </row>
        <row r="51">
          <cell r="C51" t="str">
            <v>tees17</v>
          </cell>
        </row>
        <row r="52">
          <cell r="C52" t="str">
            <v>erp_ap1</v>
          </cell>
        </row>
        <row r="53">
          <cell r="C53" t="str">
            <v>erp_main</v>
          </cell>
        </row>
        <row r="54">
          <cell r="C54" t="str">
            <v>mes_ca</v>
          </cell>
        </row>
        <row r="55">
          <cell r="C55" t="str">
            <v>mes_sw</v>
          </cell>
        </row>
        <row r="56">
          <cell r="C56" t="str">
            <v>skc1</v>
          </cell>
        </row>
        <row r="57">
          <cell r="C57" t="str">
            <v>skchp1</v>
          </cell>
        </row>
        <row r="58">
          <cell r="C58" t="str">
            <v>skcweb</v>
          </cell>
        </row>
        <row r="59">
          <cell r="C59" t="str">
            <v>erp_dev</v>
          </cell>
        </row>
        <row r="60">
          <cell r="C60" t="str">
            <v>skesedi</v>
          </cell>
        </row>
        <row r="61">
          <cell r="C61" t="str">
            <v>whhost1</v>
          </cell>
        </row>
        <row r="62">
          <cell r="C62" t="str">
            <v>whhost4</v>
          </cell>
        </row>
      </sheetData>
      <sheetData sheetId="4" refreshError="1">
        <row r="4">
          <cell r="H4" t="str">
            <v>huvis</v>
          </cell>
        </row>
        <row r="5">
          <cell r="H5" t="str">
            <v>Hub smp001-4</v>
          </cell>
        </row>
        <row r="6">
          <cell r="H6" t="str">
            <v>Hub smp002-4</v>
          </cell>
        </row>
        <row r="7">
          <cell r="H7" t="str">
            <v>Hub smp003-4</v>
          </cell>
        </row>
        <row r="8">
          <cell r="H8" t="str">
            <v>Hub smp004-4</v>
          </cell>
        </row>
        <row r="9">
          <cell r="H9" t="str">
            <v>Hub smp001-5</v>
          </cell>
        </row>
        <row r="10">
          <cell r="H10" t="str">
            <v>Hub smp002-5</v>
          </cell>
        </row>
        <row r="11">
          <cell r="H11" t="str">
            <v>Hub smp003-5</v>
          </cell>
        </row>
        <row r="12">
          <cell r="H12" t="str">
            <v>Hub smp004-5</v>
          </cell>
        </row>
        <row r="13">
          <cell r="H13" t="str">
            <v>Hub smp005-5 (hub10)</v>
          </cell>
        </row>
        <row r="14">
          <cell r="H14" t="str">
            <v>kmt0</v>
          </cell>
        </row>
        <row r="15">
          <cell r="H15" t="str">
            <v>kmt1</v>
          </cell>
        </row>
        <row r="16">
          <cell r="H16" t="str">
            <v>skt22</v>
          </cell>
        </row>
        <row r="17">
          <cell r="H17" t="str">
            <v>kmt2</v>
          </cell>
        </row>
        <row r="18">
          <cell r="H18" t="str">
            <v>kmt5</v>
          </cell>
        </row>
        <row r="19">
          <cell r="H19" t="str">
            <v>kmt10</v>
          </cell>
        </row>
        <row r="20">
          <cell r="H20" t="str">
            <v>kmt0b</v>
          </cell>
        </row>
        <row r="21">
          <cell r="H21" t="str">
            <v>cis0</v>
          </cell>
        </row>
        <row r="22">
          <cell r="H22" t="str">
            <v>FOS01</v>
          </cell>
        </row>
        <row r="23">
          <cell r="H23" t="str">
            <v>FOS02</v>
          </cell>
        </row>
        <row r="24">
          <cell r="H24" t="str">
            <v>CDSEIS01</v>
          </cell>
        </row>
        <row r="25">
          <cell r="H25" t="str">
            <v>CDSEIS02</v>
          </cell>
        </row>
        <row r="26">
          <cell r="H26" t="str">
            <v>cqis2</v>
          </cell>
        </row>
        <row r="27">
          <cell r="H27" t="str">
            <v>cqis1</v>
          </cell>
        </row>
        <row r="28">
          <cell r="H28" t="str">
            <v>skdb1</v>
          </cell>
        </row>
        <row r="29">
          <cell r="H29" t="str">
            <v>cmwas2</v>
          </cell>
        </row>
        <row r="30">
          <cell r="H30" t="str">
            <v>r2k01</v>
          </cell>
        </row>
        <row r="31">
          <cell r="H31" t="str">
            <v>r2k02</v>
          </cell>
        </row>
        <row r="32">
          <cell r="H32" t="str">
            <v>crmux01</v>
          </cell>
        </row>
        <row r="33">
          <cell r="H33" t="str">
            <v>tele1</v>
          </cell>
        </row>
        <row r="34">
          <cell r="H34" t="str">
            <v>tele2</v>
          </cell>
        </row>
        <row r="35">
          <cell r="H35" t="str">
            <v>cscweb</v>
          </cell>
        </row>
        <row r="36">
          <cell r="H36" t="str">
            <v>ctiback</v>
          </cell>
        </row>
        <row r="37">
          <cell r="H37" t="str">
            <v>ctiproc</v>
          </cell>
        </row>
        <row r="38">
          <cell r="H38" t="str">
            <v>cscback</v>
          </cell>
        </row>
        <row r="39">
          <cell r="H39" t="str">
            <v>whhost2</v>
          </cell>
        </row>
        <row r="40">
          <cell r="H40" t="str">
            <v>whhost1</v>
          </cell>
        </row>
        <row r="41">
          <cell r="H41" t="str">
            <v>whhost3</v>
          </cell>
        </row>
        <row r="42">
          <cell r="H42" t="str">
            <v>dbm01</v>
          </cell>
        </row>
        <row r="43">
          <cell r="H43" t="str">
            <v>dbm03</v>
          </cell>
        </row>
        <row r="44">
          <cell r="H44" t="str">
            <v>dbm05</v>
          </cell>
        </row>
        <row r="45">
          <cell r="H45" t="str">
            <v>dbm02</v>
          </cell>
        </row>
        <row r="46">
          <cell r="H46" t="str">
            <v>CDS1</v>
          </cell>
        </row>
        <row r="47">
          <cell r="H47" t="str">
            <v>CDS2</v>
          </cell>
        </row>
        <row r="48">
          <cell r="H48" t="str">
            <v>crms</v>
          </cell>
        </row>
        <row r="49">
          <cell r="H49" t="str">
            <v>cmwas5</v>
          </cell>
        </row>
        <row r="50">
          <cell r="H50" t="str">
            <v>cmwas4</v>
          </cell>
        </row>
        <row r="51">
          <cell r="H51" t="str">
            <v>cscproc</v>
          </cell>
        </row>
        <row r="52">
          <cell r="H52" t="str">
            <v>isas1</v>
          </cell>
        </row>
        <row r="53">
          <cell r="H53" t="str">
            <v>mes_sw</v>
          </cell>
        </row>
        <row r="54">
          <cell r="H54" t="str">
            <v>erp_dev</v>
          </cell>
        </row>
        <row r="55">
          <cell r="H55" t="str">
            <v>cmwas3</v>
          </cell>
        </row>
        <row r="56">
          <cell r="H56" t="str">
            <v>ntopb01</v>
          </cell>
        </row>
        <row r="57">
          <cell r="H57" t="str">
            <v>ntopb02</v>
          </cell>
        </row>
        <row r="58">
          <cell r="H58" t="str">
            <v>skmining</v>
          </cell>
        </row>
        <row r="59">
          <cell r="H59" t="str">
            <v>skett</v>
          </cell>
        </row>
        <row r="60">
          <cell r="H60" t="str">
            <v>hotel</v>
          </cell>
        </row>
        <row r="61">
          <cell r="H61" t="str">
            <v>whhost5</v>
          </cell>
        </row>
        <row r="62">
          <cell r="H62" t="str">
            <v>crmdbprd</v>
          </cell>
        </row>
        <row r="63">
          <cell r="H63" t="str">
            <v>erp_main</v>
          </cell>
        </row>
        <row r="64">
          <cell r="H64" t="str">
            <v>erp_ap1</v>
          </cell>
        </row>
        <row r="65">
          <cell r="H65" t="str">
            <v>skdb2</v>
          </cell>
        </row>
        <row r="66">
          <cell r="H66" t="str">
            <v>isas2</v>
          </cell>
        </row>
        <row r="67">
          <cell r="H67" t="str">
            <v>LCCDWEB2</v>
          </cell>
        </row>
        <row r="68">
          <cell r="H68" t="str">
            <v>LCCDWEB1</v>
          </cell>
        </row>
        <row r="69">
          <cell r="H69" t="str">
            <v>LCWEB1</v>
          </cell>
        </row>
        <row r="70">
          <cell r="H70" t="str">
            <v>LCWEB2</v>
          </cell>
        </row>
        <row r="71">
          <cell r="H71" t="str">
            <v>mes_ca</v>
          </cell>
        </row>
        <row r="72">
          <cell r="H72" t="str">
            <v>LCWAS1</v>
          </cell>
        </row>
        <row r="73">
          <cell r="H73" t="str">
            <v>LCWAS2</v>
          </cell>
        </row>
        <row r="74">
          <cell r="H74" t="str">
            <v>cmwas1</v>
          </cell>
        </row>
        <row r="75">
          <cell r="H75" t="str">
            <v>cmif1</v>
          </cell>
        </row>
        <row r="76">
          <cell r="H76" t="str">
            <v>pointbox</v>
          </cell>
        </row>
        <row r="77">
          <cell r="H77" t="str">
            <v>CTI_CO1</v>
          </cell>
        </row>
        <row r="78">
          <cell r="H78" t="str">
            <v>CTI_CO2</v>
          </cell>
        </row>
        <row r="79">
          <cell r="H79" t="str">
            <v>cmif2</v>
          </cell>
        </row>
        <row r="80">
          <cell r="H80" t="str">
            <v>cmif3</v>
          </cell>
        </row>
        <row r="81">
          <cell r="H81" t="str">
            <v>edbm</v>
          </cell>
        </row>
        <row r="82">
          <cell r="H82" t="str">
            <v>eMailDB1</v>
          </cell>
        </row>
        <row r="83">
          <cell r="H83" t="str">
            <v>erp_prod</v>
          </cell>
        </row>
        <row r="84">
          <cell r="H84" t="str">
            <v>erp_dev</v>
          </cell>
        </row>
        <row r="85">
          <cell r="H85" t="str">
            <v>spip1(spedi1)</v>
          </cell>
        </row>
        <row r="86">
          <cell r="H86" t="str">
            <v>spip5(spedi5)</v>
          </cell>
        </row>
        <row r="87">
          <cell r="H87" t="str">
            <v>sptb9(spsam9)</v>
          </cell>
        </row>
        <row r="88">
          <cell r="H88" t="str">
            <v>sptb13(spsam13)</v>
          </cell>
        </row>
        <row r="89">
          <cell r="H89" t="str">
            <v>aw01</v>
          </cell>
        </row>
        <row r="90">
          <cell r="H90" t="str">
            <v>LIMS</v>
          </cell>
        </row>
        <row r="91">
          <cell r="H91" t="str">
            <v>IDMS</v>
          </cell>
        </row>
        <row r="92">
          <cell r="H92" t="str">
            <v>LAWS</v>
          </cell>
        </row>
        <row r="93">
          <cell r="H93" t="str">
            <v>medias</v>
          </cell>
        </row>
        <row r="94">
          <cell r="H94" t="str">
            <v>GISO</v>
          </cell>
        </row>
        <row r="95">
          <cell r="H95" t="str">
            <v>wms1</v>
          </cell>
        </row>
        <row r="96">
          <cell r="H96" t="str">
            <v>skdb21</v>
          </cell>
        </row>
        <row r="97">
          <cell r="H97" t="str">
            <v>skdb2t</v>
          </cell>
        </row>
        <row r="98">
          <cell r="H98" t="str">
            <v>ispn25</v>
          </cell>
        </row>
        <row r="99">
          <cell r="H99" t="str">
            <v>sees17</v>
          </cell>
        </row>
        <row r="100">
          <cell r="H100" t="str">
            <v>rooky</v>
          </cell>
        </row>
        <row r="101">
          <cell r="H101" t="str">
            <v>sunny</v>
          </cell>
        </row>
        <row r="102">
          <cell r="H102" t="str">
            <v>sktmk1</v>
          </cell>
        </row>
        <row r="103">
          <cell r="H103" t="str">
            <v>bobby</v>
          </cell>
        </row>
        <row r="104">
          <cell r="H104" t="str">
            <v>ykpb</v>
          </cell>
        </row>
        <row r="105">
          <cell r="H105" t="str">
            <v>kiddy</v>
          </cell>
        </row>
        <row r="106">
          <cell r="H106" t="str">
            <v>whhost4</v>
          </cell>
        </row>
        <row r="107">
          <cell r="H107" t="str">
            <v>skesedi</v>
          </cell>
        </row>
        <row r="108">
          <cell r="H108" t="str">
            <v>smsg</v>
          </cell>
        </row>
        <row r="109">
          <cell r="H109" t="str">
            <v>best1</v>
          </cell>
        </row>
        <row r="110">
          <cell r="H110" t="str">
            <v>smce</v>
          </cell>
        </row>
        <row r="111">
          <cell r="H111" t="str">
            <v>smsm</v>
          </cell>
        </row>
        <row r="112">
          <cell r="H112" t="str">
            <v>sksms</v>
          </cell>
        </row>
        <row r="113">
          <cell r="H113" t="str">
            <v>smr50</v>
          </cell>
        </row>
        <row r="114">
          <cell r="H114" t="str">
            <v>air</v>
          </cell>
        </row>
        <row r="115">
          <cell r="H115" t="str">
            <v>sky</v>
          </cell>
        </row>
        <row r="116">
          <cell r="H116" t="str">
            <v>skltrs</v>
          </cell>
        </row>
        <row r="117">
          <cell r="H117" t="str">
            <v>tt</v>
          </cell>
        </row>
        <row r="118">
          <cell r="H118" t="str">
            <v>RTCORA</v>
          </cell>
        </row>
        <row r="119">
          <cell r="H119" t="str">
            <v>skgdw</v>
          </cell>
        </row>
        <row r="120">
          <cell r="H120" t="str">
            <v>FBS</v>
          </cell>
        </row>
        <row r="121">
          <cell r="H121" t="str">
            <v>seesweb</v>
          </cell>
        </row>
        <row r="122">
          <cell r="H122" t="str">
            <v>EDI1</v>
          </cell>
        </row>
        <row r="123">
          <cell r="H123" t="str">
            <v>EDI2</v>
          </cell>
        </row>
        <row r="124">
          <cell r="H124" t="str">
            <v>skgeaim</v>
          </cell>
        </row>
        <row r="125">
          <cell r="H125" t="str">
            <v>skgeaib</v>
          </cell>
        </row>
        <row r="126">
          <cell r="H126" t="str">
            <v>SPTIMS</v>
          </cell>
        </row>
        <row r="127">
          <cell r="H127" t="str">
            <v>ispn5</v>
          </cell>
        </row>
        <row r="128">
          <cell r="H128" t="str">
            <v>ispn9</v>
          </cell>
        </row>
        <row r="129">
          <cell r="H129" t="str">
            <v>ispn11</v>
          </cell>
        </row>
        <row r="130">
          <cell r="H130" t="str">
            <v>ispn13</v>
          </cell>
        </row>
        <row r="131">
          <cell r="H131" t="str">
            <v>skcams</v>
          </cell>
        </row>
        <row r="132">
          <cell r="H132" t="str">
            <v>liberty</v>
          </cell>
        </row>
        <row r="133">
          <cell r="H133" t="str">
            <v>nesty</v>
          </cell>
        </row>
        <row r="134">
          <cell r="H134" t="str">
            <v>oxy</v>
          </cell>
        </row>
        <row r="135">
          <cell r="H135" t="str">
            <v>punky</v>
          </cell>
        </row>
        <row r="136">
          <cell r="H136" t="str">
            <v>quety</v>
          </cell>
        </row>
        <row r="137">
          <cell r="H137" t="str">
            <v>spnode15</v>
          </cell>
        </row>
        <row r="138">
          <cell r="H138" t="str">
            <v>juddy</v>
          </cell>
        </row>
        <row r="139">
          <cell r="H139" t="str">
            <v>ammy</v>
          </cell>
        </row>
        <row r="140">
          <cell r="H140" t="str">
            <v>skccerpdb</v>
          </cell>
        </row>
        <row r="141">
          <cell r="H141" t="str">
            <v>skccerpap</v>
          </cell>
        </row>
        <row r="142">
          <cell r="H142" t="str">
            <v>BKMSTR</v>
          </cell>
        </row>
        <row r="143">
          <cell r="H143" t="str">
            <v>skgwmist</v>
          </cell>
        </row>
        <row r="144">
          <cell r="H144" t="str">
            <v>sktivrmain</v>
          </cell>
        </row>
        <row r="145">
          <cell r="H145" t="str">
            <v>sktivrback</v>
          </cell>
        </row>
        <row r="146">
          <cell r="H146" t="str">
            <v>corpdb1</v>
          </cell>
        </row>
        <row r="147">
          <cell r="H147" t="str">
            <v>corpdb2</v>
          </cell>
        </row>
        <row r="148">
          <cell r="H148" t="str">
            <v>skgwmisp</v>
          </cell>
        </row>
        <row r="149">
          <cell r="H149" t="str">
            <v>bkvenus</v>
          </cell>
        </row>
        <row r="150">
          <cell r="H150" t="str">
            <v>bkearth</v>
          </cell>
        </row>
        <row r="151">
          <cell r="H151" t="str">
            <v>ocbspg</v>
          </cell>
        </row>
        <row r="152">
          <cell r="H152" t="str">
            <v>ocbsdb1</v>
          </cell>
        </row>
        <row r="153">
          <cell r="H153" t="str">
            <v>SKEBS</v>
          </cell>
        </row>
        <row r="154">
          <cell r="H154" t="str">
            <v>fep1</v>
          </cell>
        </row>
        <row r="155">
          <cell r="H155" t="str">
            <v>fep2</v>
          </cell>
        </row>
        <row r="156">
          <cell r="H156" t="str">
            <v>ocbsapp1</v>
          </cell>
        </row>
        <row r="157">
          <cell r="H157" t="str">
            <v>CampaignWeb</v>
          </cell>
        </row>
        <row r="158">
          <cell r="H158" t="str">
            <v>CampaignDev</v>
          </cell>
        </row>
        <row r="159">
          <cell r="H159" t="str">
            <v>CampaignDB</v>
          </cell>
        </row>
        <row r="160">
          <cell r="H160" t="str">
            <v>skcorpehrda1</v>
          </cell>
        </row>
        <row r="161">
          <cell r="H161" t="str">
            <v>csbsftp2</v>
          </cell>
        </row>
        <row r="162">
          <cell r="H162" t="str">
            <v>skccslaew</v>
          </cell>
        </row>
        <row r="163">
          <cell r="H163" t="str">
            <v>tees17</v>
          </cell>
        </row>
        <row r="164">
          <cell r="H164" t="str">
            <v>skgedw</v>
          </cell>
        </row>
        <row r="165">
          <cell r="H165" t="str">
            <v>skcorpbwd</v>
          </cell>
        </row>
        <row r="166">
          <cell r="H166" t="str">
            <v>skcorperpda1</v>
          </cell>
        </row>
        <row r="167">
          <cell r="H167" t="str">
            <v>skeserpd</v>
          </cell>
        </row>
        <row r="168">
          <cell r="H168" t="str">
            <v>TTlChat</v>
          </cell>
        </row>
        <row r="169">
          <cell r="H169" t="str">
            <v>white</v>
          </cell>
        </row>
        <row r="170">
          <cell r="H170" t="str">
            <v>web</v>
          </cell>
        </row>
        <row r="171">
          <cell r="H171" t="str">
            <v>mail</v>
          </cell>
        </row>
        <row r="172">
          <cell r="H172" t="str">
            <v>sky</v>
          </cell>
        </row>
        <row r="173">
          <cell r="H173" t="str">
            <v>dbm04</v>
          </cell>
        </row>
        <row r="174">
          <cell r="H174" t="str">
            <v>lette</v>
          </cell>
        </row>
        <row r="175">
          <cell r="H175" t="str">
            <v>ivory</v>
          </cell>
        </row>
        <row r="176">
          <cell r="H176" t="str">
            <v>websearch</v>
          </cell>
        </row>
        <row r="177">
          <cell r="H177" t="str">
            <v>DTODCS1</v>
          </cell>
        </row>
        <row r="178">
          <cell r="H178" t="str">
            <v>DTODCS2</v>
          </cell>
        </row>
        <row r="179">
          <cell r="H179" t="str">
            <v>skgmail</v>
          </cell>
        </row>
        <row r="180">
          <cell r="H180" t="str">
            <v>shoptest</v>
          </cell>
        </row>
        <row r="181">
          <cell r="H181" t="str">
            <v>skcweb</v>
          </cell>
        </row>
        <row r="182">
          <cell r="H182" t="str">
            <v>cyber</v>
          </cell>
        </row>
        <row r="183">
          <cell r="H183" t="str">
            <v>ZEUS</v>
          </cell>
        </row>
        <row r="184">
          <cell r="H184" t="str">
            <v>image</v>
          </cell>
        </row>
        <row r="185">
          <cell r="H185" t="str">
            <v>wcms</v>
          </cell>
        </row>
        <row r="186">
          <cell r="H186" t="str">
            <v>skesweb1</v>
          </cell>
        </row>
        <row r="187">
          <cell r="H187" t="str">
            <v>WebMail1</v>
          </cell>
        </row>
        <row r="188">
          <cell r="H188" t="str">
            <v>WMWas1</v>
          </cell>
        </row>
        <row r="189">
          <cell r="H189" t="str">
            <v>WMWas2</v>
          </cell>
        </row>
        <row r="190">
          <cell r="H190" t="str">
            <v>WMDB</v>
          </cell>
        </row>
        <row r="191">
          <cell r="H191" t="str">
            <v>eMail1</v>
          </cell>
        </row>
        <row r="192">
          <cell r="H192" t="str">
            <v>eMailTrc1</v>
          </cell>
        </row>
        <row r="193">
          <cell r="H193" t="str">
            <v>TTLWeb1</v>
          </cell>
        </row>
        <row r="194">
          <cell r="H194" t="str">
            <v>TTLWeb2</v>
          </cell>
        </row>
        <row r="195">
          <cell r="H195" t="str">
            <v>TTLCoDB</v>
          </cell>
        </row>
        <row r="196">
          <cell r="H196" t="str">
            <v>TTLCLUBDB</v>
          </cell>
        </row>
        <row r="197">
          <cell r="H197" t="str">
            <v>TTLUsDB</v>
          </cell>
        </row>
        <row r="198">
          <cell r="H198" t="str">
            <v>TTLBK</v>
          </cell>
        </row>
        <row r="199">
          <cell r="H199" t="str">
            <v>WebBK</v>
          </cell>
        </row>
        <row r="200">
          <cell r="H200" t="str">
            <v>dtodimage</v>
          </cell>
        </row>
        <row r="201">
          <cell r="H201" t="str">
            <v>white</v>
          </cell>
        </row>
        <row r="202">
          <cell r="H202" t="str">
            <v>zeus</v>
          </cell>
        </row>
        <row r="203">
          <cell r="H203" t="str">
            <v>black</v>
          </cell>
        </row>
        <row r="204">
          <cell r="H204" t="str">
            <v>red</v>
          </cell>
        </row>
        <row r="205">
          <cell r="H205" t="str">
            <v>TTLClubWAS</v>
          </cell>
        </row>
        <row r="206">
          <cell r="H206" t="str">
            <v>PointWAS1</v>
          </cell>
        </row>
        <row r="207">
          <cell r="H207" t="str">
            <v>PointWAS2</v>
          </cell>
        </row>
        <row r="208">
          <cell r="H208" t="str">
            <v>CMcache1</v>
          </cell>
        </row>
        <row r="209">
          <cell r="H209" t="str">
            <v>CMcache2</v>
          </cell>
        </row>
        <row r="210">
          <cell r="H210" t="str">
            <v>CMcache3</v>
          </cell>
        </row>
        <row r="211">
          <cell r="H211" t="str">
            <v>CMcache4</v>
          </cell>
        </row>
        <row r="212">
          <cell r="H212" t="str">
            <v>CMcache5</v>
          </cell>
        </row>
        <row r="213">
          <cell r="H213" t="str">
            <v>CMweb1</v>
          </cell>
        </row>
        <row r="214">
          <cell r="H214" t="str">
            <v>CMweb2</v>
          </cell>
        </row>
        <row r="215">
          <cell r="H215" t="str">
            <v>CMweb3</v>
          </cell>
        </row>
        <row r="216">
          <cell r="H216" t="str">
            <v>CMweb4</v>
          </cell>
        </row>
        <row r="217">
          <cell r="H217" t="str">
            <v>CMweb5</v>
          </cell>
        </row>
        <row r="218">
          <cell r="H218" t="str">
            <v>CMweb6</v>
          </cell>
        </row>
        <row r="219">
          <cell r="H219" t="str">
            <v>misweb</v>
          </cell>
        </row>
        <row r="220">
          <cell r="H220" t="str">
            <v>eMail3</v>
          </cell>
        </row>
        <row r="221">
          <cell r="H221" t="str">
            <v>utoweb</v>
          </cell>
        </row>
        <row r="222">
          <cell r="H222" t="str">
            <v>TTLDev</v>
          </cell>
        </row>
        <row r="223">
          <cell r="H223" t="str">
            <v>CMcache6</v>
          </cell>
        </row>
        <row r="224">
          <cell r="H224" t="str">
            <v>CMcache7</v>
          </cell>
        </row>
      </sheetData>
      <sheetData sheetId="5" refreshError="1">
        <row r="1">
          <cell r="A1" t="str">
            <v>서버명</v>
          </cell>
          <cell r="B1" t="str">
            <v>자산 번호</v>
          </cell>
          <cell r="C1" t="str">
            <v>SL 관리 대상</v>
          </cell>
          <cell r="D1" t="str">
            <v>SL Portfolio</v>
          </cell>
          <cell r="E1" t="str">
            <v>비고</v>
          </cell>
          <cell r="F1" t="str">
            <v>Function</v>
          </cell>
          <cell r="G1" t="str">
            <v>Sub-Function</v>
          </cell>
          <cell r="H1" t="str">
            <v>Platform</v>
          </cell>
          <cell r="I1" t="str">
            <v>Location</v>
          </cell>
          <cell r="J1" t="str">
            <v>적용업무1</v>
          </cell>
        </row>
        <row r="2">
          <cell r="E2" t="str">
            <v>Application
명</v>
          </cell>
        </row>
        <row r="3">
          <cell r="A3" t="str">
            <v>ERP_PROD</v>
          </cell>
          <cell r="B3" t="str">
            <v>UX-CPU-HP-00017</v>
          </cell>
          <cell r="C3" t="str">
            <v>N</v>
          </cell>
          <cell r="E3" t="str">
            <v>SAP R/3 ERP
(MM/SD/PP/PM/FI/CO/HR/BC)</v>
          </cell>
          <cell r="I3" t="str">
            <v>SKT보라매빌딩</v>
          </cell>
          <cell r="J3" t="str">
            <v>ERP DB</v>
          </cell>
        </row>
        <row r="4">
          <cell r="A4" t="str">
            <v>ERP_DEV</v>
          </cell>
          <cell r="B4" t="str">
            <v>UX-CPU-HP-00021</v>
          </cell>
          <cell r="C4" t="str">
            <v>N</v>
          </cell>
          <cell r="E4" t="str">
            <v>SAP R/3 ERP
(MM/SD/PP/PM/FI/CO/HR/BC)</v>
          </cell>
          <cell r="I4" t="str">
            <v>SKT보라매빌딩</v>
          </cell>
          <cell r="J4" t="str">
            <v>ER) Dev (omniback)</v>
          </cell>
        </row>
        <row r="5">
          <cell r="A5" t="str">
            <v>KMSEOUL</v>
          </cell>
          <cell r="B5" t="str">
            <v>NT-CPU-COMPAQ-00240</v>
          </cell>
          <cell r="C5" t="str">
            <v>N</v>
          </cell>
          <cell r="E5" t="str">
            <v>Lotus Notes Application Server 5.0.7</v>
          </cell>
          <cell r="I5" t="str">
            <v>SK증권빌딩</v>
          </cell>
          <cell r="J5" t="str">
            <v>NOTES SERVER(서울)</v>
          </cell>
        </row>
        <row r="6">
          <cell r="A6" t="str">
            <v>KMULSAN</v>
          </cell>
          <cell r="B6" t="str">
            <v>NT-CPU-COMPAQ-00244</v>
          </cell>
          <cell r="C6" t="str">
            <v>N</v>
          </cell>
          <cell r="E6" t="str">
            <v>Lotus Notes Application Server 5.0.7</v>
          </cell>
          <cell r="I6" t="str">
            <v>에버텍</v>
          </cell>
          <cell r="J6" t="str">
            <v>NOTES SERVER(울산)</v>
          </cell>
        </row>
        <row r="7">
          <cell r="A7" t="str">
            <v>s1016613</v>
          </cell>
          <cell r="B7" t="str">
            <v>UX-CPU-IBM-00205</v>
          </cell>
          <cell r="C7" t="str">
            <v>N</v>
          </cell>
          <cell r="E7" t="str">
            <v>BPCS</v>
          </cell>
          <cell r="I7" t="str">
            <v>대덕CDC</v>
          </cell>
          <cell r="J7" t="str">
            <v>MIS</v>
          </cell>
        </row>
        <row r="8">
          <cell r="A8" t="str">
            <v>s1016613</v>
          </cell>
          <cell r="B8" t="str">
            <v>UX-CPU-IBM-00205</v>
          </cell>
          <cell r="C8" t="str">
            <v>N</v>
          </cell>
          <cell r="I8" t="str">
            <v>대덕CDC</v>
          </cell>
          <cell r="J8" t="str">
            <v>MIS</v>
          </cell>
        </row>
        <row r="9">
          <cell r="A9" t="str">
            <v>skevt-fw</v>
          </cell>
          <cell r="B9" t="str">
            <v>UX-CPU-SUN-00129</v>
          </cell>
          <cell r="C9" t="str">
            <v>N</v>
          </cell>
          <cell r="I9" t="str">
            <v>SK증권빌딩</v>
          </cell>
          <cell r="J9" t="str">
            <v>에버텍 FW 서버</v>
          </cell>
        </row>
        <row r="10">
          <cell r="A10" t="str">
            <v>YKOCUS</v>
          </cell>
          <cell r="B10" t="str">
            <v>NT-CPU-기타-00040</v>
          </cell>
          <cell r="C10" t="str">
            <v>N</v>
          </cell>
          <cell r="I10" t="str">
            <v>에버텍</v>
          </cell>
          <cell r="J10" t="str">
            <v>FILE SERVER</v>
          </cell>
        </row>
        <row r="11">
          <cell r="A11" t="str">
            <v>YKOCPRT</v>
          </cell>
          <cell r="B11" t="str">
            <v>NT-CPU-기타-00041</v>
          </cell>
          <cell r="C11" t="str">
            <v>N</v>
          </cell>
          <cell r="I11" t="str">
            <v>에버텍</v>
          </cell>
          <cell r="J11" t="str">
            <v>PRINTER SERVER</v>
          </cell>
        </row>
        <row r="12">
          <cell r="A12" t="str">
            <v>SKOC_TSM</v>
          </cell>
          <cell r="B12" t="str">
            <v>NT-CPU-COMPAQ-00241</v>
          </cell>
          <cell r="C12" t="str">
            <v>N</v>
          </cell>
          <cell r="I12" t="str">
            <v>SK증권빌딩</v>
          </cell>
          <cell r="J12" t="str">
            <v>TCO SERVER</v>
          </cell>
        </row>
        <row r="13">
          <cell r="A13" t="str">
            <v>PERF_EV</v>
          </cell>
          <cell r="B13" t="str">
            <v>NT-CPU-COMPAQ-00243</v>
          </cell>
          <cell r="C13" t="str">
            <v>N</v>
          </cell>
          <cell r="I13" t="str">
            <v>SK증권빌딩</v>
          </cell>
          <cell r="J13" t="str">
            <v>PERFORMANCE CHECK</v>
          </cell>
        </row>
        <row r="14">
          <cell r="A14" t="str">
            <v>PRIDEV</v>
          </cell>
          <cell r="B14" t="str">
            <v>NT-CPU-COMPAQ-00242</v>
          </cell>
          <cell r="C14" t="str">
            <v>N</v>
          </cell>
          <cell r="I14" t="str">
            <v>SK증권빌딩</v>
          </cell>
          <cell r="J14" t="str">
            <v>REQUEST</v>
          </cell>
        </row>
        <row r="15">
          <cell r="A15" t="str">
            <v>SKEVTWEB</v>
          </cell>
          <cell r="B15" t="str">
            <v>NT-CPU-COMPAQ-00245</v>
          </cell>
          <cell r="C15" t="str">
            <v>N</v>
          </cell>
          <cell r="I15" t="str">
            <v>SK증권빌딩</v>
          </cell>
          <cell r="J15" t="str">
            <v>DNS 및 WEB Server</v>
          </cell>
        </row>
        <row r="16">
          <cell r="A16" t="str">
            <v>SKEVT_EDM</v>
          </cell>
          <cell r="B16" t="str">
            <v>NT-CPU-COMPAQ-00246</v>
          </cell>
          <cell r="C16" t="str">
            <v>N</v>
          </cell>
          <cell r="I16" t="str">
            <v>SK증권빌딩</v>
          </cell>
          <cell r="J16" t="str">
            <v>도면 관리</v>
          </cell>
        </row>
        <row r="17">
          <cell r="A17" t="str">
            <v>YKOCSRV</v>
          </cell>
          <cell r="B17" t="str">
            <v>NT-CPU-기타-00039</v>
          </cell>
          <cell r="C17" t="str">
            <v>N</v>
          </cell>
          <cell r="I17" t="str">
            <v>SK증권빌딩</v>
          </cell>
          <cell r="J17" t="str">
            <v>Domain Server</v>
          </cell>
        </row>
        <row r="18">
          <cell r="A18" t="str">
            <v>SKEVT-SDMS</v>
          </cell>
          <cell r="B18" t="str">
            <v>NT-CPU-COMPAQ-10002</v>
          </cell>
          <cell r="C18" t="str">
            <v>N</v>
          </cell>
          <cell r="I18" t="str">
            <v>에버텍</v>
          </cell>
          <cell r="J18" t="str">
            <v>SKC화학사업부문 연구소 DB관리 System도입</v>
          </cell>
        </row>
      </sheetData>
      <sheetData sheetId="6" refreshError="1">
        <row r="1">
          <cell r="A1" t="str">
            <v>서버명</v>
          </cell>
          <cell r="B1" t="str">
            <v>자산 번호</v>
          </cell>
          <cell r="C1" t="str">
            <v>SL 관리 대상</v>
          </cell>
          <cell r="D1" t="str">
            <v>SL Portfolio</v>
          </cell>
          <cell r="E1" t="str">
            <v>비고</v>
          </cell>
          <cell r="F1" t="str">
            <v>Function</v>
          </cell>
          <cell r="G1" t="str">
            <v>Sub-Function</v>
          </cell>
          <cell r="H1" t="str">
            <v>Platform</v>
          </cell>
          <cell r="I1" t="str">
            <v>Location</v>
          </cell>
          <cell r="J1" t="str">
            <v>적용업무1</v>
          </cell>
        </row>
        <row r="2">
          <cell r="E2" t="str">
            <v>Application
명</v>
          </cell>
        </row>
        <row r="3">
          <cell r="A3" t="str">
            <v>RC3361</v>
          </cell>
          <cell r="B3" t="str">
            <v>UX-CPU-기타-00037</v>
          </cell>
          <cell r="C3" t="str">
            <v>N</v>
          </cell>
          <cell r="E3" t="str">
            <v>중합 Interface</v>
          </cell>
          <cell r="I3" t="str">
            <v>SKC공장</v>
          </cell>
          <cell r="J3" t="str">
            <v>중합 Interface</v>
          </cell>
        </row>
        <row r="4">
          <cell r="A4" t="str">
            <v>SKCHP1</v>
          </cell>
          <cell r="B4" t="str">
            <v>UX-CPU-HP-00034</v>
          </cell>
          <cell r="C4" t="str">
            <v>N</v>
          </cell>
          <cell r="E4" t="str">
            <v>인사,유통</v>
          </cell>
          <cell r="I4" t="str">
            <v>SKC공장</v>
          </cell>
          <cell r="J4" t="str">
            <v>인사,유통</v>
          </cell>
        </row>
        <row r="5">
          <cell r="A5" t="str">
            <v>SKCCH1</v>
          </cell>
          <cell r="B5" t="str">
            <v>UX-CPU-HP-00035</v>
          </cell>
          <cell r="C5" t="str">
            <v>N</v>
          </cell>
          <cell r="E5" t="str">
            <v>천안 생산 FEP</v>
          </cell>
          <cell r="I5" t="str">
            <v>SKC공장</v>
          </cell>
          <cell r="J5" t="str">
            <v>천안 생산 FEP</v>
          </cell>
        </row>
        <row r="6">
          <cell r="A6" t="str">
            <v>SKCHP2</v>
          </cell>
          <cell r="B6" t="str">
            <v>UX-CPU-HP-00036</v>
          </cell>
          <cell r="C6" t="str">
            <v>N</v>
          </cell>
          <cell r="E6" t="str">
            <v>생산</v>
          </cell>
          <cell r="I6" t="str">
            <v>SKC공장</v>
          </cell>
          <cell r="J6" t="str">
            <v>생산</v>
          </cell>
        </row>
        <row r="7">
          <cell r="A7" t="str">
            <v>mes_sw</v>
          </cell>
          <cell r="B7" t="str">
            <v>UX-CPU-HP-00076</v>
          </cell>
          <cell r="C7" t="str">
            <v>N</v>
          </cell>
          <cell r="E7" t="str">
            <v>FILM 생산진행</v>
          </cell>
          <cell r="I7" t="str">
            <v>SKC공장</v>
          </cell>
          <cell r="J7" t="str">
            <v>FILM 생산진행</v>
          </cell>
        </row>
        <row r="8">
          <cell r="A8" t="str">
            <v>erp_dev</v>
          </cell>
          <cell r="B8" t="str">
            <v>UX-CPU-HP-00021</v>
          </cell>
          <cell r="C8" t="str">
            <v>N</v>
          </cell>
          <cell r="E8" t="str">
            <v>SKC ERP 개발서버</v>
          </cell>
          <cell r="I8" t="str">
            <v>SKT보라매빌딩</v>
          </cell>
          <cell r="J8" t="str">
            <v>ER) Dev (omniback)</v>
          </cell>
        </row>
        <row r="9">
          <cell r="A9" t="str">
            <v>erp_main</v>
          </cell>
          <cell r="B9" t="str">
            <v>UX-CPU-HP-00098</v>
          </cell>
          <cell r="C9" t="str">
            <v>N</v>
          </cell>
          <cell r="E9" t="str">
            <v>SKC ERP DB/CI</v>
          </cell>
          <cell r="I9" t="str">
            <v>SKC공장</v>
          </cell>
          <cell r="J9" t="str">
            <v>SKC ERP DB/CI</v>
          </cell>
        </row>
        <row r="10">
          <cell r="A10" t="str">
            <v>erp_ap1</v>
          </cell>
          <cell r="B10" t="str">
            <v>UX-CPU-HP-00018</v>
          </cell>
          <cell r="C10" t="str">
            <v>N</v>
          </cell>
          <cell r="E10" t="str">
            <v>SKC ERP AP서버</v>
          </cell>
          <cell r="I10" t="str">
            <v>SKT보라매빌딩</v>
          </cell>
          <cell r="J10" t="str">
            <v>ERP AP1</v>
          </cell>
        </row>
        <row r="11">
          <cell r="A11" t="str">
            <v>mes_ca</v>
          </cell>
          <cell r="B11" t="str">
            <v>UX-CPU-HP-00109</v>
          </cell>
          <cell r="C11" t="str">
            <v>N</v>
          </cell>
          <cell r="E11" t="str">
            <v>MEDIA 생산진행</v>
          </cell>
          <cell r="I11" t="str">
            <v>SKC공장</v>
          </cell>
          <cell r="J11" t="str">
            <v>MEDIA 생산진행</v>
          </cell>
        </row>
        <row r="12">
          <cell r="A12" t="str">
            <v>skc2</v>
          </cell>
          <cell r="B12" t="str">
            <v>UX-CPU-SUN-00018</v>
          </cell>
          <cell r="C12" t="str">
            <v>N</v>
          </cell>
          <cell r="E12" t="str">
            <v>천안창고관리</v>
          </cell>
          <cell r="I12" t="str">
            <v>SKC공장</v>
          </cell>
          <cell r="J12" t="str">
            <v>천안창고관리</v>
          </cell>
        </row>
        <row r="13">
          <cell r="A13" t="str">
            <v>skc1</v>
          </cell>
          <cell r="B13" t="str">
            <v>UX-CPU-SUN-00019</v>
          </cell>
          <cell r="C13" t="str">
            <v>N</v>
          </cell>
          <cell r="E13" t="str">
            <v>수원창고관리</v>
          </cell>
          <cell r="I13" t="str">
            <v>SKC공장</v>
          </cell>
          <cell r="J13" t="str">
            <v>수원창고관리</v>
          </cell>
        </row>
        <row r="14">
          <cell r="A14" t="str">
            <v>skcweb</v>
          </cell>
          <cell r="B14" t="str">
            <v>UX-CPU-SUN-00046</v>
          </cell>
          <cell r="C14" t="str">
            <v>N</v>
          </cell>
          <cell r="E14" t="str">
            <v>SKC WEB서버</v>
          </cell>
          <cell r="I14" t="str">
            <v>SKC공장</v>
          </cell>
          <cell r="J14" t="str">
            <v>SKC WEB서버</v>
          </cell>
        </row>
        <row r="15">
          <cell r="A15" t="str">
            <v>skcfw</v>
          </cell>
          <cell r="B15" t="str">
            <v>UX-CPU-SUN-00047</v>
          </cell>
          <cell r="C15" t="str">
            <v>N</v>
          </cell>
          <cell r="E15" t="str">
            <v>SKC Firewall</v>
          </cell>
          <cell r="I15" t="str">
            <v>SKC공장</v>
          </cell>
          <cell r="J15" t="str">
            <v>SKC Firewall</v>
          </cell>
        </row>
        <row r="16">
          <cell r="B16" t="str">
            <v>UX-CPU-ALPHA-00049</v>
          </cell>
          <cell r="C16" t="str">
            <v>N</v>
          </cell>
        </row>
        <row r="17">
          <cell r="B17" t="str">
            <v>UX-CPU-기타-00059</v>
          </cell>
          <cell r="C17" t="str">
            <v>N</v>
          </cell>
        </row>
        <row r="18">
          <cell r="B18" t="str">
            <v>UX-CPU-SUN-00191</v>
          </cell>
          <cell r="C18" t="str">
            <v>N</v>
          </cell>
        </row>
        <row r="19">
          <cell r="B19" t="str">
            <v>UX-CPU-SUN-00192</v>
          </cell>
          <cell r="C19" t="str">
            <v>N</v>
          </cell>
        </row>
        <row r="20">
          <cell r="B20" t="str">
            <v>UX-CPU-SUN-00193</v>
          </cell>
          <cell r="C20" t="str">
            <v>N</v>
          </cell>
        </row>
        <row r="21">
          <cell r="B21" t="str">
            <v>UX-CPU-SUN-00194</v>
          </cell>
          <cell r="C21" t="str">
            <v>N</v>
          </cell>
        </row>
        <row r="22">
          <cell r="A22" t="str">
            <v>SKCIMIS</v>
          </cell>
          <cell r="B22" t="str">
            <v>NT-CPU-기타-00042</v>
          </cell>
          <cell r="C22" t="str">
            <v>N</v>
          </cell>
          <cell r="I22" t="str">
            <v>SKC공장</v>
          </cell>
          <cell r="J22" t="str">
            <v>ORACLE</v>
          </cell>
        </row>
        <row r="23">
          <cell r="A23" t="str">
            <v>SKC_TSM</v>
          </cell>
          <cell r="B23" t="str">
            <v>NT-CPU-COMPAQ-00247</v>
          </cell>
          <cell r="C23" t="str">
            <v>N</v>
          </cell>
          <cell r="I23" t="str">
            <v>SKC공장</v>
          </cell>
          <cell r="J23" t="str">
            <v>TCO! STREAM</v>
          </cell>
        </row>
        <row r="24">
          <cell r="A24" t="str">
            <v>SKC_TSS02</v>
          </cell>
          <cell r="B24" t="str">
            <v>NT-CPU-COMPAQ-00252</v>
          </cell>
          <cell r="C24" t="str">
            <v>N</v>
          </cell>
          <cell r="I24" t="str">
            <v>SKC공장</v>
          </cell>
          <cell r="J24" t="str">
            <v>TCO! STREAM</v>
          </cell>
        </row>
        <row r="25">
          <cell r="A25" t="str">
            <v>SKC_TSS01</v>
          </cell>
          <cell r="B25" t="str">
            <v>NT-CPU-COMPAQ-00253</v>
          </cell>
          <cell r="C25" t="str">
            <v>N</v>
          </cell>
          <cell r="I25" t="str">
            <v>SKC공장</v>
          </cell>
          <cell r="J25" t="str">
            <v>TCO! STREAM</v>
          </cell>
        </row>
        <row r="26">
          <cell r="A26" t="str">
            <v>PERF_SKC</v>
          </cell>
          <cell r="B26" t="str">
            <v>NT-CPU-COMPAQ-00251</v>
          </cell>
          <cell r="C26" t="str">
            <v>N</v>
          </cell>
          <cell r="I26" t="str">
            <v>SKC공장</v>
          </cell>
          <cell r="J26" t="str">
            <v>PERFORMANCE CHECK</v>
          </cell>
        </row>
        <row r="27">
          <cell r="A27" t="str">
            <v>PRIDSKC</v>
          </cell>
          <cell r="B27" t="str">
            <v>NT-CPU-COMPAQ-00250</v>
          </cell>
          <cell r="C27" t="str">
            <v>N</v>
          </cell>
          <cell r="I27" t="str">
            <v>SKC공장</v>
          </cell>
          <cell r="J27" t="str">
            <v>REQUEST</v>
          </cell>
        </row>
        <row r="28">
          <cell r="A28" t="str">
            <v>CH001</v>
          </cell>
          <cell r="B28" t="str">
            <v>NT-CPU-기타-00044</v>
          </cell>
          <cell r="C28" t="str">
            <v>N</v>
          </cell>
          <cell r="I28" t="str">
            <v>SKC공장</v>
          </cell>
          <cell r="J28" t="str">
            <v>FILE SERVER</v>
          </cell>
        </row>
        <row r="29">
          <cell r="A29" t="str">
            <v>SE001</v>
          </cell>
          <cell r="B29" t="str">
            <v>NT-CPU-COMPAQ-00248</v>
          </cell>
          <cell r="C29" t="str">
            <v>N</v>
          </cell>
          <cell r="I29" t="str">
            <v>SKC</v>
          </cell>
          <cell r="J29" t="str">
            <v>파일서버</v>
          </cell>
        </row>
        <row r="30">
          <cell r="A30" t="str">
            <v>SKCGW02</v>
          </cell>
          <cell r="B30" t="str">
            <v>NT-CPU-COMPAQ-00256</v>
          </cell>
          <cell r="C30" t="str">
            <v>N</v>
          </cell>
          <cell r="I30" t="str">
            <v>SKC공장</v>
          </cell>
          <cell r="J30" t="str">
            <v>Group ware</v>
          </cell>
        </row>
        <row r="31">
          <cell r="A31" t="str">
            <v>SKCGW</v>
          </cell>
          <cell r="B31" t="str">
            <v>NT-CPU-COMPAQ-00254</v>
          </cell>
          <cell r="C31" t="str">
            <v>N</v>
          </cell>
          <cell r="I31" t="str">
            <v>SKC공장</v>
          </cell>
          <cell r="J31" t="str">
            <v>NOTES SERVER</v>
          </cell>
        </row>
        <row r="32">
          <cell r="A32" t="str">
            <v>SU001</v>
          </cell>
          <cell r="B32" t="str">
            <v>NT-CPU-COMPAQ-10010</v>
          </cell>
          <cell r="C32" t="str">
            <v>N</v>
          </cell>
          <cell r="I32" t="str">
            <v>SKC공장</v>
          </cell>
          <cell r="J32" t="str">
            <v>SKC File Server(수원) 및 DNS Server 교체(H/W)</v>
          </cell>
        </row>
      </sheetData>
      <sheetData sheetId="7" refreshError="1">
        <row r="1">
          <cell r="A1" t="str">
            <v>서버명</v>
          </cell>
          <cell r="B1" t="str">
            <v>자산 번호</v>
          </cell>
          <cell r="C1" t="str">
            <v>SL 관리 대상</v>
          </cell>
          <cell r="D1" t="str">
            <v>SL Portfolio</v>
          </cell>
          <cell r="E1" t="str">
            <v>Function</v>
          </cell>
          <cell r="F1" t="str">
            <v>서버명</v>
          </cell>
          <cell r="G1" t="str">
            <v>Location</v>
          </cell>
          <cell r="H1" t="str">
            <v>적용업무1</v>
          </cell>
        </row>
        <row r="3">
          <cell r="A3" t="str">
            <v>NEO</v>
          </cell>
          <cell r="C3" t="str">
            <v>Y</v>
          </cell>
          <cell r="D3" t="str">
            <v>A</v>
          </cell>
          <cell r="E3" t="str">
            <v>벌크선영업시스템</v>
          </cell>
          <cell r="F3" t="str">
            <v>NEO</v>
          </cell>
          <cell r="G3" t="str">
            <v>?</v>
          </cell>
        </row>
        <row r="4">
          <cell r="A4" t="str">
            <v>NEO</v>
          </cell>
          <cell r="C4" t="str">
            <v>Y</v>
          </cell>
          <cell r="D4" t="str">
            <v>A</v>
          </cell>
          <cell r="E4" t="str">
            <v>탱커영업시스템</v>
          </cell>
          <cell r="F4" t="str">
            <v>NEO</v>
          </cell>
          <cell r="G4" t="str">
            <v>?</v>
          </cell>
        </row>
        <row r="5">
          <cell r="A5" t="str">
            <v>NEO</v>
          </cell>
          <cell r="C5" t="str">
            <v>Y</v>
          </cell>
          <cell r="D5" t="str">
            <v>A</v>
          </cell>
          <cell r="E5" t="str">
            <v>벙커링영업시스템</v>
          </cell>
          <cell r="F5" t="str">
            <v>NEO</v>
          </cell>
          <cell r="G5" t="str">
            <v>?</v>
          </cell>
        </row>
        <row r="6">
          <cell r="A6" t="str">
            <v>SKSHIP2</v>
          </cell>
          <cell r="B6" t="str">
            <v>NT-CPU-COMPAQ-00661</v>
          </cell>
          <cell r="C6" t="str">
            <v>Y</v>
          </cell>
          <cell r="D6" t="str">
            <v>B</v>
          </cell>
          <cell r="E6" t="str">
            <v>Semi-Liner시스템</v>
          </cell>
          <cell r="F6" t="str">
            <v>SKSHIP2</v>
          </cell>
          <cell r="G6" t="str">
            <v>SK남산빌딩</v>
          </cell>
          <cell r="H6" t="str">
            <v>Telex DB Server</v>
          </cell>
        </row>
        <row r="7">
          <cell r="A7" t="str">
            <v>NEO</v>
          </cell>
          <cell r="C7" t="str">
            <v>Y</v>
          </cell>
          <cell r="D7" t="str">
            <v>C</v>
          </cell>
          <cell r="E7" t="str">
            <v>보험법무시스템</v>
          </cell>
          <cell r="F7" t="str">
            <v>NEO</v>
          </cell>
          <cell r="G7" t="str">
            <v>?</v>
          </cell>
        </row>
        <row r="8">
          <cell r="A8" t="str">
            <v>NEO</v>
          </cell>
          <cell r="C8" t="str">
            <v>Y</v>
          </cell>
          <cell r="D8" t="str">
            <v>A</v>
          </cell>
          <cell r="E8" t="str">
            <v>회계/재무시스템</v>
          </cell>
          <cell r="F8" t="str">
            <v>NEO</v>
          </cell>
          <cell r="G8" t="str">
            <v>?</v>
          </cell>
        </row>
        <row r="9">
          <cell r="A9" t="str">
            <v>NEO</v>
          </cell>
          <cell r="C9" t="str">
            <v>Y</v>
          </cell>
          <cell r="D9" t="str">
            <v>B</v>
          </cell>
          <cell r="E9" t="str">
            <v>인사/급여시스템</v>
          </cell>
          <cell r="F9" t="str">
            <v>NEO</v>
          </cell>
          <cell r="G9" t="str">
            <v>?</v>
          </cell>
        </row>
        <row r="10">
          <cell r="A10" t="str">
            <v>NEO</v>
          </cell>
          <cell r="C10" t="str">
            <v>Y</v>
          </cell>
          <cell r="D10" t="str">
            <v>C</v>
          </cell>
          <cell r="E10" t="str">
            <v>해사시스템</v>
          </cell>
          <cell r="F10" t="str">
            <v>NEO</v>
          </cell>
          <cell r="G10" t="str">
            <v>?</v>
          </cell>
        </row>
        <row r="11">
          <cell r="A11" t="str">
            <v>NEO</v>
          </cell>
          <cell r="C11" t="str">
            <v>Y</v>
          </cell>
          <cell r="D11" t="str">
            <v>A</v>
          </cell>
          <cell r="E11" t="str">
            <v>자재시스템</v>
          </cell>
          <cell r="F11" t="str">
            <v>NEO</v>
          </cell>
          <cell r="G11" t="str">
            <v>?</v>
          </cell>
        </row>
        <row r="12">
          <cell r="A12" t="str">
            <v>SKSHIP2</v>
          </cell>
          <cell r="B12" t="str">
            <v>NT-CPU-COMPAQ-00661</v>
          </cell>
          <cell r="C12" t="str">
            <v>Y</v>
          </cell>
          <cell r="D12" t="str">
            <v>A</v>
          </cell>
          <cell r="E12" t="str">
            <v>텔렉스시스템</v>
          </cell>
          <cell r="F12" t="str">
            <v>SKSHIP2</v>
          </cell>
          <cell r="G12" t="str">
            <v>SK남산빌딩</v>
          </cell>
          <cell r="H12" t="str">
            <v>Telex DB Server</v>
          </cell>
        </row>
        <row r="13">
          <cell r="A13" t="str">
            <v>NEO</v>
          </cell>
          <cell r="C13" t="str">
            <v>Y</v>
          </cell>
          <cell r="D13" t="str">
            <v>D</v>
          </cell>
          <cell r="E13" t="str">
            <v>출장관리시스템</v>
          </cell>
          <cell r="F13" t="str">
            <v>NEO</v>
          </cell>
          <cell r="G13" t="str">
            <v>?</v>
          </cell>
        </row>
        <row r="14">
          <cell r="A14" t="str">
            <v>SHIPNOTES</v>
          </cell>
          <cell r="C14" t="str">
            <v>Y</v>
          </cell>
          <cell r="D14" t="str">
            <v>A</v>
          </cell>
          <cell r="E14" t="str">
            <v>그룹웨어(Notes)</v>
          </cell>
          <cell r="F14" t="str">
            <v>SHIPNOTES</v>
          </cell>
          <cell r="G14" t="str">
            <v>?</v>
          </cell>
        </row>
        <row r="15">
          <cell r="A15" t="str">
            <v>SUMMIT</v>
          </cell>
          <cell r="C15" t="str">
            <v>Y</v>
          </cell>
          <cell r="D15" t="str">
            <v>C</v>
          </cell>
          <cell r="E15" t="str">
            <v>Homepage관리</v>
          </cell>
          <cell r="F15" t="str">
            <v>SUMMIT</v>
          </cell>
          <cell r="G15" t="str">
            <v>?</v>
          </cell>
          <cell r="H15" t="str">
            <v>Homepage관리</v>
          </cell>
        </row>
        <row r="16">
          <cell r="A16" t="str">
            <v>skship_fw</v>
          </cell>
          <cell r="B16" t="str">
            <v>UX-CPU-SUN-00027</v>
          </cell>
          <cell r="C16" t="str">
            <v>N</v>
          </cell>
          <cell r="D16" t="str">
            <v>비대상</v>
          </cell>
          <cell r="F16" t="str">
            <v>skship_fw</v>
          </cell>
          <cell r="G16" t="str">
            <v>SK남산빌딩</v>
          </cell>
          <cell r="H16" t="str">
            <v>F/W</v>
          </cell>
        </row>
        <row r="17">
          <cell r="A17" t="str">
            <v>FORTUNE</v>
          </cell>
          <cell r="B17" t="str">
            <v>NT-CPU-HP-00018</v>
          </cell>
          <cell r="C17" t="str">
            <v>N</v>
          </cell>
          <cell r="D17" t="str">
            <v>비대상</v>
          </cell>
          <cell r="F17" t="str">
            <v>FORTUNE</v>
          </cell>
          <cell r="G17" t="str">
            <v>SK남산빌딩</v>
          </cell>
          <cell r="H17" t="str">
            <v>Terminal서버</v>
          </cell>
        </row>
        <row r="18">
          <cell r="A18" t="str">
            <v>FAX</v>
          </cell>
          <cell r="B18" t="str">
            <v>NT-CPU-기타-00238</v>
          </cell>
          <cell r="C18" t="str">
            <v>N</v>
          </cell>
          <cell r="D18" t="str">
            <v>비대상</v>
          </cell>
          <cell r="F18" t="str">
            <v>FAX</v>
          </cell>
          <cell r="G18" t="str">
            <v>SK남산빌딩</v>
          </cell>
          <cell r="H18" t="str">
            <v>Notes Fax Server</v>
          </cell>
        </row>
        <row r="19">
          <cell r="A19" t="str">
            <v>Backupserv</v>
          </cell>
          <cell r="B19" t="str">
            <v>NT-CPU-기타-00239</v>
          </cell>
          <cell r="C19" t="str">
            <v>N</v>
          </cell>
          <cell r="D19" t="str">
            <v>비대상</v>
          </cell>
          <cell r="F19" t="str">
            <v>Backupserv</v>
          </cell>
          <cell r="G19" t="str">
            <v>SK남산빌딩</v>
          </cell>
          <cell r="H19" t="str">
            <v>RAS Server</v>
          </cell>
        </row>
        <row r="20">
          <cell r="A20" t="str">
            <v>Faxserv_S1</v>
          </cell>
          <cell r="B20" t="str">
            <v>NT-CPU-기타-00240</v>
          </cell>
          <cell r="C20" t="str">
            <v>N</v>
          </cell>
          <cell r="D20" t="str">
            <v>비대상</v>
          </cell>
          <cell r="F20" t="str">
            <v>Faxserv_S1</v>
          </cell>
          <cell r="G20" t="str">
            <v>SK남산빌딩</v>
          </cell>
          <cell r="H20" t="str">
            <v>Fax Server</v>
          </cell>
        </row>
        <row r="21">
          <cell r="A21" t="str">
            <v>PHENIX</v>
          </cell>
          <cell r="B21" t="str">
            <v>NT-CPU-기타-00242</v>
          </cell>
          <cell r="C21" t="str">
            <v>N</v>
          </cell>
          <cell r="D21" t="str">
            <v>비대상</v>
          </cell>
          <cell r="F21" t="str">
            <v>PHENIX</v>
          </cell>
          <cell r="G21" t="str">
            <v>SK해운지사</v>
          </cell>
          <cell r="H21" t="str">
            <v>File,Print Server(군산사무소)</v>
          </cell>
        </row>
        <row r="22">
          <cell r="A22" t="str">
            <v>SHIPNOTES</v>
          </cell>
          <cell r="B22" t="str">
            <v>NT-CPU-COMPAQ-00662</v>
          </cell>
          <cell r="C22" t="str">
            <v>N</v>
          </cell>
          <cell r="D22" t="str">
            <v>비대상</v>
          </cell>
          <cell r="F22" t="str">
            <v>SHIPNOTES</v>
          </cell>
          <cell r="G22" t="str">
            <v>SK남산빌딩</v>
          </cell>
          <cell r="H22" t="str">
            <v>Notes Mail Server</v>
          </cell>
        </row>
        <row r="23">
          <cell r="A23" t="str">
            <v>COMMANDER</v>
          </cell>
          <cell r="B23" t="str">
            <v>NT-CPU-기타-00241</v>
          </cell>
          <cell r="C23" t="str">
            <v>N</v>
          </cell>
          <cell r="D23" t="str">
            <v>비대상</v>
          </cell>
          <cell r="F23" t="str">
            <v>COMMANDER</v>
          </cell>
          <cell r="G23" t="str">
            <v>SK해운지사</v>
          </cell>
          <cell r="H23" t="str">
            <v>File,Print Server(부산사무소)</v>
          </cell>
        </row>
        <row r="24">
          <cell r="A24" t="str">
            <v>ACHIEVER</v>
          </cell>
          <cell r="B24" t="str">
            <v>NT-CPU-기타-00244</v>
          </cell>
          <cell r="C24" t="str">
            <v>N</v>
          </cell>
          <cell r="D24" t="str">
            <v>비대상</v>
          </cell>
          <cell r="F24" t="str">
            <v>ACHIEVER</v>
          </cell>
          <cell r="G24" t="str">
            <v>SK해운지사</v>
          </cell>
          <cell r="H24" t="str">
            <v>File,Print Server(거제신조팀)</v>
          </cell>
        </row>
        <row r="25">
          <cell r="A25" t="str">
            <v>SHIPPING_TSM</v>
          </cell>
          <cell r="B25" t="str">
            <v>NT-CPU-COMPAQ-00668</v>
          </cell>
          <cell r="C25" t="str">
            <v>N</v>
          </cell>
          <cell r="D25" t="str">
            <v>비대상</v>
          </cell>
          <cell r="F25" t="str">
            <v>SHIPPING_TSM</v>
          </cell>
          <cell r="G25" t="str">
            <v>SK남산빌딩</v>
          </cell>
          <cell r="H25" t="str">
            <v>TCO TSM SERVER(신규)</v>
          </cell>
        </row>
        <row r="26">
          <cell r="A26" t="str">
            <v>PRIME</v>
          </cell>
          <cell r="B26" t="str">
            <v>NT-CPU-기타-00237</v>
          </cell>
          <cell r="C26" t="str">
            <v>N</v>
          </cell>
          <cell r="D26" t="str">
            <v>비대상</v>
          </cell>
          <cell r="F26" t="str">
            <v>PRIME</v>
          </cell>
          <cell r="G26" t="str">
            <v>SK남산빌딩</v>
          </cell>
          <cell r="H26" t="str">
            <v>DNS Server</v>
          </cell>
        </row>
        <row r="27">
          <cell r="A27" t="str">
            <v>WINNER</v>
          </cell>
          <cell r="B27" t="str">
            <v>NT-CPU-COMPAQ-00665</v>
          </cell>
          <cell r="C27" t="str">
            <v>N</v>
          </cell>
          <cell r="D27" t="str">
            <v>비대상</v>
          </cell>
          <cell r="F27" t="str">
            <v>WINNER</v>
          </cell>
          <cell r="G27" t="str">
            <v>SK해운지사</v>
          </cell>
          <cell r="H27" t="str">
            <v>File,Print Server(울산사무소)</v>
          </cell>
        </row>
        <row r="28">
          <cell r="A28" t="str">
            <v>SHIPDB2</v>
          </cell>
          <cell r="B28" t="str">
            <v>NT-CPU-COMPAQ-00663</v>
          </cell>
          <cell r="C28" t="str">
            <v>N</v>
          </cell>
          <cell r="D28" t="str">
            <v>비대상</v>
          </cell>
          <cell r="F28" t="str">
            <v>SHIPDB2</v>
          </cell>
          <cell r="G28" t="str">
            <v>SK남산빌딩</v>
          </cell>
          <cell r="H28" t="str">
            <v>MIS DB Server</v>
          </cell>
        </row>
        <row r="29">
          <cell r="A29" t="str">
            <v>SHIPM2</v>
          </cell>
          <cell r="B29" t="str">
            <v>NT-CPU-COMPAQ-00664</v>
          </cell>
          <cell r="C29" t="str">
            <v>N</v>
          </cell>
          <cell r="D29" t="str">
            <v>비대상</v>
          </cell>
          <cell r="F29" t="str">
            <v>SHIPM2</v>
          </cell>
          <cell r="G29" t="str">
            <v>SK남산빌딩</v>
          </cell>
          <cell r="H29" t="str">
            <v>COMPLUS Services</v>
          </cell>
        </row>
        <row r="30">
          <cell r="A30" t="str">
            <v>SUCCESS</v>
          </cell>
          <cell r="B30" t="str">
            <v>NT-CPU-기타-00243</v>
          </cell>
          <cell r="C30" t="str">
            <v>N</v>
          </cell>
          <cell r="D30" t="str">
            <v>비대상</v>
          </cell>
          <cell r="F30" t="str">
            <v>SUCCESS</v>
          </cell>
          <cell r="G30" t="str">
            <v>SK해운지사</v>
          </cell>
          <cell r="H30" t="str">
            <v>File,Print Server(부산사무소)</v>
          </cell>
        </row>
        <row r="31">
          <cell r="A31" t="str">
            <v>BNOVA</v>
          </cell>
          <cell r="B31" t="str">
            <v>NT-CPU-기타-00292</v>
          </cell>
          <cell r="C31" t="str">
            <v>N</v>
          </cell>
          <cell r="D31" t="str">
            <v>비대상</v>
          </cell>
          <cell r="F31" t="str">
            <v>BNOVA</v>
          </cell>
          <cell r="G31" t="str">
            <v>SK해운지사</v>
          </cell>
          <cell r="H31" t="str">
            <v>File,Print Server(양산사무소)</v>
          </cell>
        </row>
        <row r="32">
          <cell r="A32" t="str">
            <v>PRIDSHIP</v>
          </cell>
          <cell r="B32" t="str">
            <v>NT-CPU-COMPAQ-00667</v>
          </cell>
          <cell r="C32" t="str">
            <v>N</v>
          </cell>
          <cell r="D32" t="str">
            <v>비대상</v>
          </cell>
          <cell r="F32" t="str">
            <v>PRIDSHIP</v>
          </cell>
          <cell r="G32" t="str">
            <v>SK남산빌딩</v>
          </cell>
          <cell r="H32" t="str">
            <v>ISAC PRID SERVER</v>
          </cell>
        </row>
        <row r="33">
          <cell r="A33" t="str">
            <v>PRTSHIP</v>
          </cell>
          <cell r="B33" t="str">
            <v>NT-CPU-COMPAQ-00669</v>
          </cell>
          <cell r="C33" t="str">
            <v>N</v>
          </cell>
          <cell r="D33" t="str">
            <v>비대상</v>
          </cell>
          <cell r="F33" t="str">
            <v>PRTSHIP</v>
          </cell>
          <cell r="G33" t="str">
            <v>SK남산빌딩</v>
          </cell>
          <cell r="H33" t="str">
            <v>전사프린터 서버</v>
          </cell>
        </row>
        <row r="34">
          <cell r="A34" t="str">
            <v>PIONEER</v>
          </cell>
          <cell r="B34" t="str">
            <v>NT-CPU-COMPAQ-00670</v>
          </cell>
          <cell r="C34" t="str">
            <v>N</v>
          </cell>
          <cell r="D34" t="str">
            <v>비대상</v>
          </cell>
          <cell r="F34" t="str">
            <v>PIONEER</v>
          </cell>
          <cell r="G34" t="str">
            <v>SK남산빌딩</v>
          </cell>
          <cell r="H34" t="str">
            <v>전사파일 서버</v>
          </cell>
        </row>
        <row r="35">
          <cell r="A35" t="str">
            <v>SHIPDB1</v>
          </cell>
          <cell r="B35" t="str">
            <v>NT-CPU-COMPAQ-00671</v>
          </cell>
          <cell r="C35" t="str">
            <v>N</v>
          </cell>
          <cell r="D35" t="str">
            <v>비대상</v>
          </cell>
          <cell r="F35" t="str">
            <v>SHIPDB1</v>
          </cell>
          <cell r="G35" t="str">
            <v>SK남산빌딩</v>
          </cell>
          <cell r="H35" t="str">
            <v>MIS DB Server</v>
          </cell>
        </row>
        <row r="36">
          <cell r="A36" t="str">
            <v>SUMMIT</v>
          </cell>
          <cell r="B36" t="str">
            <v>NT-CPU-COMPAQ-00666</v>
          </cell>
          <cell r="C36" t="str">
            <v>N</v>
          </cell>
          <cell r="D36" t="str">
            <v>비대상</v>
          </cell>
          <cell r="F36" t="str">
            <v>SUMMIT</v>
          </cell>
          <cell r="G36" t="str">
            <v>SK남산빌딩</v>
          </cell>
          <cell r="H36" t="str">
            <v>해사팀 IMAGE FILE 서버,Web Server</v>
          </cell>
        </row>
        <row r="37">
          <cell r="A37" t="str">
            <v>SHIPM1</v>
          </cell>
          <cell r="B37" t="str">
            <v>NT-CPU-COMPAQ-00672</v>
          </cell>
          <cell r="C37" t="str">
            <v>N</v>
          </cell>
          <cell r="D37" t="str">
            <v>비대상</v>
          </cell>
          <cell r="F37" t="str">
            <v>SHIPM1</v>
          </cell>
          <cell r="G37" t="str">
            <v>SK남산빌딩</v>
          </cell>
          <cell r="H37" t="str">
            <v>COMPLUS Services</v>
          </cell>
        </row>
        <row r="38">
          <cell r="C38" t="str">
            <v>N</v>
          </cell>
          <cell r="D38" t="str">
            <v>비대상</v>
          </cell>
        </row>
        <row r="39">
          <cell r="A39" t="str">
            <v>NAVIGATOR</v>
          </cell>
          <cell r="B39" t="str">
            <v>NT-CPU-기타-00271</v>
          </cell>
          <cell r="C39" t="str">
            <v>N</v>
          </cell>
          <cell r="D39" t="str">
            <v>비대상</v>
          </cell>
          <cell r="F39" t="str">
            <v>NAVIGATOR</v>
          </cell>
          <cell r="G39" t="str">
            <v>울산CLX</v>
          </cell>
          <cell r="H39" t="str">
            <v>File,Print Server(울산SBM팀)</v>
          </cell>
        </row>
      </sheetData>
      <sheetData sheetId="8" refreshError="1">
        <row r="1">
          <cell r="A1" t="str">
            <v>서버명</v>
          </cell>
          <cell r="B1" t="str">
            <v>자산 번호</v>
          </cell>
          <cell r="C1" t="str">
            <v>SL 관리 대상</v>
          </cell>
          <cell r="D1" t="str">
            <v>SL Portfolio</v>
          </cell>
          <cell r="E1" t="str">
            <v>Function</v>
          </cell>
          <cell r="F1" t="str">
            <v>Sub-Function</v>
          </cell>
          <cell r="G1" t="str">
            <v>Platform</v>
          </cell>
          <cell r="H1" t="str">
            <v>Location</v>
          </cell>
          <cell r="I1" t="str">
            <v>적용업무1</v>
          </cell>
        </row>
        <row r="3">
          <cell r="A3" t="str">
            <v>PDMASMP</v>
          </cell>
          <cell r="B3" t="str">
            <v>S01</v>
          </cell>
          <cell r="C3" t="str">
            <v>Y</v>
          </cell>
          <cell r="D3" t="str">
            <v>A</v>
          </cell>
          <cell r="E3" t="str">
            <v>영업</v>
          </cell>
          <cell r="F3" t="str">
            <v>COIS</v>
          </cell>
          <cell r="G3" t="str">
            <v>Host</v>
          </cell>
          <cell r="H3" t="str">
            <v>대덕DC</v>
          </cell>
          <cell r="I3" t="str">
            <v>COIS</v>
          </cell>
        </row>
        <row r="4">
          <cell r="A4" t="str">
            <v>PDMASDV</v>
          </cell>
          <cell r="B4" t="str">
            <v>S01</v>
          </cell>
          <cell r="C4" t="str">
            <v>Y</v>
          </cell>
          <cell r="D4" t="str">
            <v>A</v>
          </cell>
          <cell r="E4" t="str">
            <v>영업</v>
          </cell>
          <cell r="F4" t="str">
            <v>COIS</v>
          </cell>
          <cell r="G4" t="str">
            <v>Host</v>
          </cell>
          <cell r="H4" t="str">
            <v>대덕DC</v>
          </cell>
          <cell r="I4" t="str">
            <v>COIS</v>
          </cell>
        </row>
        <row r="5">
          <cell r="A5" t="str">
            <v>PDMASMQ</v>
          </cell>
          <cell r="B5" t="str">
            <v>S01</v>
          </cell>
          <cell r="C5" t="str">
            <v>Y</v>
          </cell>
          <cell r="D5" t="str">
            <v>A</v>
          </cell>
          <cell r="E5" t="str">
            <v>영업</v>
          </cell>
          <cell r="F5" t="str">
            <v>COIS</v>
          </cell>
          <cell r="G5" t="str">
            <v>Host</v>
          </cell>
          <cell r="H5" t="str">
            <v>대덕DC</v>
          </cell>
          <cell r="I5" t="str">
            <v>COIS</v>
          </cell>
        </row>
        <row r="6">
          <cell r="A6" t="str">
            <v>PDMAS11</v>
          </cell>
          <cell r="B6" t="str">
            <v>S01</v>
          </cell>
          <cell r="C6" t="str">
            <v>Y</v>
          </cell>
          <cell r="D6" t="str">
            <v>A</v>
          </cell>
          <cell r="E6" t="str">
            <v>영업</v>
          </cell>
          <cell r="F6" t="str">
            <v>COIS</v>
          </cell>
          <cell r="G6" t="str">
            <v>Host</v>
          </cell>
          <cell r="H6" t="str">
            <v>대덕DC</v>
          </cell>
          <cell r="I6" t="str">
            <v>COIS</v>
          </cell>
        </row>
        <row r="7">
          <cell r="A7" t="str">
            <v>PDMAS12</v>
          </cell>
          <cell r="B7" t="str">
            <v>S01</v>
          </cell>
          <cell r="C7" t="str">
            <v>Y</v>
          </cell>
          <cell r="D7" t="str">
            <v>A</v>
          </cell>
          <cell r="E7" t="str">
            <v>영업</v>
          </cell>
          <cell r="F7" t="str">
            <v>COIS</v>
          </cell>
          <cell r="G7" t="str">
            <v>Host</v>
          </cell>
          <cell r="H7" t="str">
            <v>대덕DC</v>
          </cell>
          <cell r="I7" t="str">
            <v>COIS</v>
          </cell>
        </row>
        <row r="8">
          <cell r="A8" t="str">
            <v>PDMAS13</v>
          </cell>
          <cell r="B8" t="str">
            <v>S01</v>
          </cell>
          <cell r="C8" t="str">
            <v>Y</v>
          </cell>
          <cell r="D8" t="str">
            <v>A</v>
          </cell>
          <cell r="E8" t="str">
            <v>영업</v>
          </cell>
          <cell r="F8" t="str">
            <v>COIS</v>
          </cell>
          <cell r="G8" t="str">
            <v>Host</v>
          </cell>
          <cell r="H8" t="str">
            <v>대덕DC</v>
          </cell>
          <cell r="I8" t="str">
            <v>COIS</v>
          </cell>
        </row>
        <row r="9">
          <cell r="A9" t="str">
            <v>PDMAS14</v>
          </cell>
          <cell r="B9" t="str">
            <v>S01</v>
          </cell>
          <cell r="C9" t="str">
            <v>Y</v>
          </cell>
          <cell r="D9" t="str">
            <v>A</v>
          </cell>
          <cell r="E9" t="str">
            <v>영업</v>
          </cell>
          <cell r="F9" t="str">
            <v>COIS</v>
          </cell>
          <cell r="G9" t="str">
            <v>Host</v>
          </cell>
          <cell r="H9" t="str">
            <v>대덕DC</v>
          </cell>
          <cell r="I9" t="str">
            <v>COIS</v>
          </cell>
        </row>
        <row r="10">
          <cell r="A10" t="str">
            <v>PDMAS15</v>
          </cell>
          <cell r="B10" t="str">
            <v>S01</v>
          </cell>
          <cell r="C10" t="str">
            <v>Y</v>
          </cell>
          <cell r="D10" t="str">
            <v>A</v>
          </cell>
          <cell r="E10" t="str">
            <v>영업</v>
          </cell>
          <cell r="F10" t="str">
            <v>COIS</v>
          </cell>
          <cell r="G10" t="str">
            <v>Host</v>
          </cell>
          <cell r="H10" t="str">
            <v>대덕DC</v>
          </cell>
          <cell r="I10" t="str">
            <v>COIS</v>
          </cell>
        </row>
        <row r="11">
          <cell r="A11" t="str">
            <v>PDMAS16</v>
          </cell>
          <cell r="B11" t="str">
            <v>S01</v>
          </cell>
          <cell r="C11" t="str">
            <v>Y</v>
          </cell>
          <cell r="D11" t="str">
            <v>A</v>
          </cell>
          <cell r="E11" t="str">
            <v>영업</v>
          </cell>
          <cell r="F11" t="str">
            <v>COIS</v>
          </cell>
          <cell r="G11" t="str">
            <v>Host</v>
          </cell>
          <cell r="H11" t="str">
            <v>대덕DC</v>
          </cell>
          <cell r="I11" t="str">
            <v>COIS</v>
          </cell>
        </row>
        <row r="12">
          <cell r="A12" t="str">
            <v>PDMAS31</v>
          </cell>
          <cell r="B12" t="str">
            <v>S02</v>
          </cell>
          <cell r="C12" t="str">
            <v>Y</v>
          </cell>
          <cell r="D12" t="str">
            <v>A</v>
          </cell>
          <cell r="E12" t="str">
            <v>영업</v>
          </cell>
          <cell r="F12" t="str">
            <v>COIS</v>
          </cell>
          <cell r="G12" t="str">
            <v>Host</v>
          </cell>
          <cell r="H12" t="str">
            <v>대덕DC</v>
          </cell>
          <cell r="I12" t="str">
            <v>COIS</v>
          </cell>
        </row>
        <row r="13">
          <cell r="A13" t="str">
            <v>PDMAS32</v>
          </cell>
          <cell r="B13" t="str">
            <v>S02</v>
          </cell>
          <cell r="C13" t="str">
            <v>Y</v>
          </cell>
          <cell r="D13" t="str">
            <v>A</v>
          </cell>
          <cell r="E13" t="str">
            <v>영업</v>
          </cell>
          <cell r="F13" t="str">
            <v>COIS</v>
          </cell>
          <cell r="G13" t="str">
            <v>Host</v>
          </cell>
          <cell r="H13" t="str">
            <v>대덕DC</v>
          </cell>
          <cell r="I13" t="str">
            <v>COIS</v>
          </cell>
        </row>
        <row r="14">
          <cell r="A14" t="str">
            <v>PDMAS33</v>
          </cell>
          <cell r="B14" t="str">
            <v>S02</v>
          </cell>
          <cell r="C14" t="str">
            <v>Y</v>
          </cell>
          <cell r="D14" t="str">
            <v>A</v>
          </cell>
          <cell r="E14" t="str">
            <v>영업</v>
          </cell>
          <cell r="F14" t="str">
            <v>COIS</v>
          </cell>
          <cell r="G14" t="str">
            <v>Host</v>
          </cell>
          <cell r="H14" t="str">
            <v>대덕DC</v>
          </cell>
          <cell r="I14" t="str">
            <v>COIS</v>
          </cell>
        </row>
        <row r="15">
          <cell r="A15" t="str">
            <v>PDMAS34</v>
          </cell>
          <cell r="B15" t="str">
            <v>S02</v>
          </cell>
          <cell r="C15" t="str">
            <v>Y</v>
          </cell>
          <cell r="D15" t="str">
            <v>A</v>
          </cell>
          <cell r="E15" t="str">
            <v>영업</v>
          </cell>
          <cell r="F15" t="str">
            <v>COIS</v>
          </cell>
          <cell r="G15" t="str">
            <v>Host</v>
          </cell>
          <cell r="H15" t="str">
            <v>대덕DC</v>
          </cell>
          <cell r="I15" t="str">
            <v>COIS</v>
          </cell>
        </row>
        <row r="16">
          <cell r="A16" t="str">
            <v>PDMAS35</v>
          </cell>
          <cell r="B16" t="str">
            <v>S02</v>
          </cell>
          <cell r="C16" t="str">
            <v>Y</v>
          </cell>
          <cell r="D16" t="str">
            <v>A</v>
          </cell>
          <cell r="E16" t="str">
            <v>영업</v>
          </cell>
          <cell r="F16" t="str">
            <v>COIS</v>
          </cell>
          <cell r="G16" t="str">
            <v>Host</v>
          </cell>
          <cell r="H16" t="str">
            <v>대덕DC</v>
          </cell>
          <cell r="I16" t="str">
            <v>COIS</v>
          </cell>
        </row>
        <row r="17">
          <cell r="A17" t="str">
            <v>PDMAS36</v>
          </cell>
          <cell r="B17" t="str">
            <v>S02</v>
          </cell>
          <cell r="C17" t="str">
            <v>Y</v>
          </cell>
          <cell r="D17" t="str">
            <v>A</v>
          </cell>
          <cell r="E17" t="str">
            <v>영업</v>
          </cell>
          <cell r="F17" t="str">
            <v>COIS</v>
          </cell>
          <cell r="G17" t="str">
            <v>Host</v>
          </cell>
          <cell r="H17" t="str">
            <v>대덕DC</v>
          </cell>
          <cell r="I17" t="str">
            <v>COIS</v>
          </cell>
        </row>
        <row r="18">
          <cell r="A18" t="str">
            <v>PDMAS51</v>
          </cell>
          <cell r="B18" t="str">
            <v>S07</v>
          </cell>
          <cell r="C18" t="str">
            <v>Y</v>
          </cell>
          <cell r="D18" t="str">
            <v>A</v>
          </cell>
          <cell r="E18" t="str">
            <v>영업</v>
          </cell>
          <cell r="F18" t="str">
            <v>COIS</v>
          </cell>
          <cell r="G18" t="str">
            <v>Host</v>
          </cell>
          <cell r="H18" t="str">
            <v>대덕DC</v>
          </cell>
          <cell r="I18" t="str">
            <v>COIS</v>
          </cell>
        </row>
        <row r="19">
          <cell r="A19" t="str">
            <v>PDMAS52</v>
          </cell>
          <cell r="B19" t="str">
            <v>S07</v>
          </cell>
          <cell r="C19" t="str">
            <v>Y</v>
          </cell>
          <cell r="D19" t="str">
            <v>A</v>
          </cell>
          <cell r="E19" t="str">
            <v>영업</v>
          </cell>
          <cell r="F19" t="str">
            <v>COIS</v>
          </cell>
          <cell r="G19" t="str">
            <v>Host</v>
          </cell>
          <cell r="H19" t="str">
            <v>대덕DC</v>
          </cell>
          <cell r="I19" t="str">
            <v>COIS</v>
          </cell>
        </row>
        <row r="20">
          <cell r="A20" t="str">
            <v>PDMAS53</v>
          </cell>
          <cell r="B20" t="str">
            <v>S07</v>
          </cell>
          <cell r="C20" t="str">
            <v>Y</v>
          </cell>
          <cell r="D20" t="str">
            <v>A</v>
          </cell>
          <cell r="E20" t="str">
            <v>영업</v>
          </cell>
          <cell r="F20" t="str">
            <v>COIS</v>
          </cell>
          <cell r="G20" t="str">
            <v>Host</v>
          </cell>
          <cell r="H20" t="str">
            <v>대덕DC</v>
          </cell>
          <cell r="I20" t="str">
            <v>COIS</v>
          </cell>
        </row>
        <row r="21">
          <cell r="A21" t="str">
            <v>PDMAS54</v>
          </cell>
          <cell r="B21" t="str">
            <v>S07</v>
          </cell>
          <cell r="C21" t="str">
            <v>Y</v>
          </cell>
          <cell r="D21" t="str">
            <v>A</v>
          </cell>
          <cell r="E21" t="str">
            <v>영업</v>
          </cell>
          <cell r="F21" t="str">
            <v>COIS</v>
          </cell>
          <cell r="G21" t="str">
            <v>Host</v>
          </cell>
          <cell r="H21" t="str">
            <v>대덕DC</v>
          </cell>
          <cell r="I21" t="str">
            <v>COIS</v>
          </cell>
        </row>
        <row r="22">
          <cell r="A22" t="str">
            <v>PDMAS55</v>
          </cell>
          <cell r="B22" t="str">
            <v>S07</v>
          </cell>
          <cell r="C22" t="str">
            <v>Y</v>
          </cell>
          <cell r="D22" t="str">
            <v>A</v>
          </cell>
          <cell r="E22" t="str">
            <v>영업</v>
          </cell>
          <cell r="F22" t="str">
            <v>COIS</v>
          </cell>
          <cell r="G22" t="str">
            <v>Host</v>
          </cell>
          <cell r="H22" t="str">
            <v>대덕DC</v>
          </cell>
          <cell r="I22" t="str">
            <v>COIS</v>
          </cell>
        </row>
        <row r="23">
          <cell r="A23" t="str">
            <v>PDMAS56</v>
          </cell>
          <cell r="B23" t="str">
            <v>S07</v>
          </cell>
          <cell r="C23" t="str">
            <v>Y</v>
          </cell>
          <cell r="D23" t="str">
            <v>A</v>
          </cell>
          <cell r="E23" t="str">
            <v>영업</v>
          </cell>
          <cell r="F23" t="str">
            <v>COIS</v>
          </cell>
          <cell r="G23" t="str">
            <v>Host</v>
          </cell>
          <cell r="H23" t="str">
            <v>대덕DC</v>
          </cell>
          <cell r="I23" t="str">
            <v>COIS</v>
          </cell>
        </row>
        <row r="24">
          <cell r="A24" t="str">
            <v>PDMAS41</v>
          </cell>
          <cell r="B24" t="str">
            <v>S06</v>
          </cell>
          <cell r="C24" t="str">
            <v>Y</v>
          </cell>
          <cell r="D24" t="str">
            <v>A</v>
          </cell>
          <cell r="E24" t="str">
            <v>영업</v>
          </cell>
          <cell r="F24" t="str">
            <v>COIS</v>
          </cell>
          <cell r="G24" t="str">
            <v>Host</v>
          </cell>
          <cell r="H24" t="str">
            <v>대덕DC</v>
          </cell>
          <cell r="I24" t="str">
            <v>COIS</v>
          </cell>
        </row>
        <row r="25">
          <cell r="A25" t="str">
            <v>PDMAS42</v>
          </cell>
          <cell r="B25" t="str">
            <v>S06</v>
          </cell>
          <cell r="C25" t="str">
            <v>Y</v>
          </cell>
          <cell r="D25" t="str">
            <v>A</v>
          </cell>
          <cell r="E25" t="str">
            <v>영업</v>
          </cell>
          <cell r="F25" t="str">
            <v>COIS</v>
          </cell>
          <cell r="G25" t="str">
            <v>Host</v>
          </cell>
          <cell r="H25" t="str">
            <v>대덕DC</v>
          </cell>
          <cell r="I25" t="str">
            <v>COIS</v>
          </cell>
        </row>
        <row r="26">
          <cell r="A26" t="str">
            <v>PDMAS43</v>
          </cell>
          <cell r="B26" t="str">
            <v>S06</v>
          </cell>
          <cell r="C26" t="str">
            <v>Y</v>
          </cell>
          <cell r="D26" t="str">
            <v>A</v>
          </cell>
          <cell r="E26" t="str">
            <v>영업</v>
          </cell>
          <cell r="F26" t="str">
            <v>COIS</v>
          </cell>
          <cell r="G26" t="str">
            <v>Host</v>
          </cell>
          <cell r="H26" t="str">
            <v>대덕DC</v>
          </cell>
          <cell r="I26" t="str">
            <v>COIS</v>
          </cell>
        </row>
        <row r="27">
          <cell r="A27" t="str">
            <v>PDMAS44</v>
          </cell>
          <cell r="B27" t="str">
            <v>S06</v>
          </cell>
          <cell r="C27" t="str">
            <v>Y</v>
          </cell>
          <cell r="D27" t="str">
            <v>A</v>
          </cell>
          <cell r="E27" t="str">
            <v>영업</v>
          </cell>
          <cell r="F27" t="str">
            <v>COIS</v>
          </cell>
          <cell r="G27" t="str">
            <v>Host</v>
          </cell>
          <cell r="H27" t="str">
            <v>대덕DC</v>
          </cell>
          <cell r="I27" t="str">
            <v>COIS</v>
          </cell>
        </row>
        <row r="28">
          <cell r="A28" t="str">
            <v>PDMAS45</v>
          </cell>
          <cell r="B28" t="str">
            <v>S06</v>
          </cell>
          <cell r="C28" t="str">
            <v>Y</v>
          </cell>
          <cell r="D28" t="str">
            <v>A</v>
          </cell>
          <cell r="E28" t="str">
            <v>영업</v>
          </cell>
          <cell r="F28" t="str">
            <v>COIS</v>
          </cell>
          <cell r="G28" t="str">
            <v>Host</v>
          </cell>
          <cell r="H28" t="str">
            <v>대덕DC</v>
          </cell>
          <cell r="I28" t="str">
            <v>COIS</v>
          </cell>
        </row>
        <row r="29">
          <cell r="A29" t="str">
            <v>PDMAS46</v>
          </cell>
          <cell r="B29" t="str">
            <v>S06</v>
          </cell>
          <cell r="C29" t="str">
            <v>Y</v>
          </cell>
          <cell r="D29" t="str">
            <v>A</v>
          </cell>
          <cell r="E29" t="str">
            <v>영업</v>
          </cell>
          <cell r="F29" t="str">
            <v>COIS</v>
          </cell>
          <cell r="G29" t="str">
            <v>Host</v>
          </cell>
          <cell r="H29" t="str">
            <v>대덕DC</v>
          </cell>
          <cell r="I29" t="str">
            <v>COIS</v>
          </cell>
        </row>
        <row r="30">
          <cell r="A30" t="str">
            <v>PDMASES</v>
          </cell>
          <cell r="B30" t="str">
            <v>S06</v>
          </cell>
          <cell r="C30" t="str">
            <v>Y</v>
          </cell>
          <cell r="D30" t="str">
            <v>A</v>
          </cell>
          <cell r="E30" t="str">
            <v>영업</v>
          </cell>
          <cell r="F30" t="str">
            <v>COIS</v>
          </cell>
          <cell r="G30" t="str">
            <v>Host</v>
          </cell>
          <cell r="H30" t="str">
            <v>대덕DC</v>
          </cell>
          <cell r="I30" t="str">
            <v>COIS</v>
          </cell>
        </row>
        <row r="31">
          <cell r="A31" t="str">
            <v>PDMASCM</v>
          </cell>
          <cell r="B31" t="str">
            <v>S06</v>
          </cell>
          <cell r="C31" t="str">
            <v>Y</v>
          </cell>
          <cell r="D31" t="str">
            <v>A</v>
          </cell>
          <cell r="E31" t="str">
            <v>영업</v>
          </cell>
          <cell r="F31" t="str">
            <v>COIS</v>
          </cell>
          <cell r="G31" t="str">
            <v>Host</v>
          </cell>
          <cell r="H31" t="str">
            <v>대덕DC</v>
          </cell>
          <cell r="I31" t="str">
            <v>COIS</v>
          </cell>
        </row>
        <row r="32">
          <cell r="C32" t="str">
            <v>합계</v>
          </cell>
        </row>
        <row r="33">
          <cell r="A33" t="str">
            <v>spip1_svc</v>
          </cell>
          <cell r="B33" t="str">
            <v>UX-CPU-RS6000-00003</v>
          </cell>
          <cell r="C33" t="str">
            <v>Y</v>
          </cell>
          <cell r="D33" t="str">
            <v>A</v>
          </cell>
          <cell r="E33" t="str">
            <v>영업</v>
          </cell>
          <cell r="F33" t="str">
            <v>보증보험</v>
          </cell>
          <cell r="G33" t="str">
            <v>C/S</v>
          </cell>
          <cell r="H33" t="str">
            <v>보라매</v>
          </cell>
          <cell r="I33" t="str">
            <v>보증보험(DR)</v>
          </cell>
        </row>
        <row r="34">
          <cell r="A34" t="str">
            <v>spedi1</v>
          </cell>
          <cell r="B34" t="str">
            <v>UX-CPU-RS6000-00013</v>
          </cell>
          <cell r="C34" t="str">
            <v>Y</v>
          </cell>
          <cell r="D34" t="str">
            <v>A</v>
          </cell>
          <cell r="E34" t="str">
            <v>영업</v>
          </cell>
          <cell r="F34" t="str">
            <v>보증보험</v>
          </cell>
          <cell r="G34" t="str">
            <v>C/S</v>
          </cell>
          <cell r="H34" t="str">
            <v>대전,연구동</v>
          </cell>
          <cell r="I34" t="str">
            <v>보증보험 백업</v>
          </cell>
        </row>
        <row r="35">
          <cell r="A35" t="str">
            <v>spedi5</v>
          </cell>
          <cell r="B35" t="str">
            <v>UX-CPU-RS6000-00014</v>
          </cell>
          <cell r="C35" t="str">
            <v>Y</v>
          </cell>
          <cell r="D35" t="str">
            <v>A</v>
          </cell>
          <cell r="E35" t="str">
            <v>영업</v>
          </cell>
          <cell r="F35" t="str">
            <v>보증보험</v>
          </cell>
          <cell r="G35" t="str">
            <v>C/S</v>
          </cell>
          <cell r="H35" t="str">
            <v>대전,연구동</v>
          </cell>
          <cell r="I35" t="str">
            <v>보증보험</v>
          </cell>
        </row>
        <row r="36">
          <cell r="A36" t="str">
            <v>sptb13(spsam13)</v>
          </cell>
          <cell r="B36" t="str">
            <v>UX-CPU-RS6000-00016</v>
          </cell>
          <cell r="C36" t="str">
            <v>Y</v>
          </cell>
          <cell r="D36" t="str">
            <v>A</v>
          </cell>
          <cell r="E36" t="str">
            <v>영업</v>
          </cell>
          <cell r="F36" t="str">
            <v>신용정보</v>
          </cell>
          <cell r="G36" t="str">
            <v>C/S</v>
          </cell>
          <cell r="H36" t="str">
            <v>대전,연구동</v>
          </cell>
          <cell r="I36" t="str">
            <v>신용정보</v>
          </cell>
        </row>
        <row r="37">
          <cell r="A37" t="str">
            <v>cqis2</v>
          </cell>
          <cell r="B37" t="str">
            <v>UX-CPU-HP-00011</v>
          </cell>
          <cell r="C37" t="str">
            <v>Y</v>
          </cell>
          <cell r="D37" t="str">
            <v>A</v>
          </cell>
          <cell r="E37" t="str">
            <v>고객상담(일반)</v>
          </cell>
          <cell r="F37" t="str">
            <v>통화품질</v>
          </cell>
          <cell r="G37" t="str">
            <v>C/S</v>
          </cell>
          <cell r="H37" t="str">
            <v>보라매</v>
          </cell>
          <cell r="I37" t="str">
            <v>CSMS</v>
          </cell>
        </row>
        <row r="38">
          <cell r="A38" t="str">
            <v>cqis1</v>
          </cell>
          <cell r="B38" t="str">
            <v>UX-CPU-HP-00012</v>
          </cell>
          <cell r="C38" t="str">
            <v>Y</v>
          </cell>
          <cell r="D38" t="str">
            <v>A</v>
          </cell>
          <cell r="E38" t="str">
            <v>고객상담(일반)</v>
          </cell>
          <cell r="F38" t="str">
            <v>통화품질</v>
          </cell>
          <cell r="G38" t="str">
            <v>C/S</v>
          </cell>
          <cell r="H38" t="str">
            <v>보라매</v>
          </cell>
          <cell r="I38" t="str">
            <v>ESM</v>
          </cell>
        </row>
        <row r="39">
          <cell r="A39" t="str">
            <v>FOS01</v>
          </cell>
          <cell r="B39" t="str">
            <v>UX-CPU-HP-00054</v>
          </cell>
          <cell r="C39" t="str">
            <v>Y</v>
          </cell>
          <cell r="D39" t="str">
            <v>A</v>
          </cell>
          <cell r="E39" t="str">
            <v>CDS</v>
          </cell>
          <cell r="F39" t="str">
            <v>CDS</v>
          </cell>
          <cell r="G39" t="str">
            <v>C/S</v>
          </cell>
          <cell r="H39" t="str">
            <v>대전,행정동</v>
          </cell>
          <cell r="I39" t="str">
            <v>CDS (예비)</v>
          </cell>
        </row>
        <row r="40">
          <cell r="A40" t="str">
            <v>FOS02</v>
          </cell>
          <cell r="B40" t="str">
            <v>UX-CPU-HP-00055</v>
          </cell>
          <cell r="C40" t="str">
            <v>Y</v>
          </cell>
          <cell r="D40" t="str">
            <v>A</v>
          </cell>
          <cell r="E40" t="str">
            <v>CDS</v>
          </cell>
          <cell r="F40" t="str">
            <v>CDS</v>
          </cell>
          <cell r="G40" t="str">
            <v>C/S</v>
          </cell>
          <cell r="H40" t="str">
            <v>대전,행정동</v>
          </cell>
          <cell r="I40" t="str">
            <v>CDS (예비)</v>
          </cell>
        </row>
        <row r="41">
          <cell r="A41" t="str">
            <v>EIS01</v>
          </cell>
          <cell r="B41" t="str">
            <v>UX-CPU-HP-00113</v>
          </cell>
          <cell r="C41" t="str">
            <v>Y</v>
          </cell>
          <cell r="D41" t="str">
            <v>A</v>
          </cell>
          <cell r="E41" t="str">
            <v>CDS</v>
          </cell>
          <cell r="F41" t="str">
            <v>CDS</v>
          </cell>
          <cell r="G41" t="str">
            <v>C/S</v>
          </cell>
          <cell r="H41" t="str">
            <v>보라매</v>
          </cell>
          <cell r="I41" t="str">
            <v>CDS Provisioning</v>
          </cell>
        </row>
        <row r="42">
          <cell r="A42" t="str">
            <v>EIS02</v>
          </cell>
          <cell r="B42" t="str">
            <v>UX-CPU-HP-00114</v>
          </cell>
          <cell r="C42" t="str">
            <v>Y</v>
          </cell>
          <cell r="D42" t="str">
            <v>A</v>
          </cell>
          <cell r="E42" t="str">
            <v>CDS</v>
          </cell>
          <cell r="F42" t="str">
            <v>CDS</v>
          </cell>
          <cell r="G42" t="str">
            <v>C/S</v>
          </cell>
          <cell r="H42" t="str">
            <v>보라매</v>
          </cell>
          <cell r="I42" t="str">
            <v>CDS Provisioning</v>
          </cell>
        </row>
        <row r="43">
          <cell r="A43" t="str">
            <v>SKTCVS</v>
          </cell>
          <cell r="B43" t="str">
            <v>UX-CPU-HP-00125</v>
          </cell>
          <cell r="C43" t="str">
            <v>Y</v>
          </cell>
          <cell r="D43" t="str">
            <v>A</v>
          </cell>
          <cell r="E43" t="str">
            <v>고객상담(일반)</v>
          </cell>
          <cell r="F43" t="str">
            <v>CDR</v>
          </cell>
          <cell r="G43" t="str">
            <v>C/S</v>
          </cell>
          <cell r="H43" t="str">
            <v>보라매</v>
          </cell>
          <cell r="I43" t="str">
            <v>CDR오류 검증</v>
          </cell>
        </row>
        <row r="44">
          <cell r="A44" t="str">
            <v>IVRSVR6</v>
          </cell>
          <cell r="B44" t="str">
            <v>NT-Server-CPU-ETC-09000</v>
          </cell>
          <cell r="C44" t="str">
            <v>Y</v>
          </cell>
          <cell r="D44" t="str">
            <v>A</v>
          </cell>
          <cell r="E44" t="str">
            <v>고객상담(일반)</v>
          </cell>
          <cell r="F44" t="str">
            <v>CMIS</v>
          </cell>
          <cell r="G44" t="str">
            <v>C/S</v>
          </cell>
          <cell r="H44" t="str">
            <v>장안동 콜센터</v>
          </cell>
          <cell r="I44" t="str">
            <v>통계,TBSC 서버</v>
          </cell>
        </row>
        <row r="45">
          <cell r="A45" t="str">
            <v>IVR601</v>
          </cell>
          <cell r="B45" t="str">
            <v>NT-Server-CPU-ETC-09001</v>
          </cell>
          <cell r="C45" t="str">
            <v>Y</v>
          </cell>
          <cell r="D45" t="str">
            <v>A</v>
          </cell>
          <cell r="E45" t="str">
            <v>고객상담(일반)</v>
          </cell>
          <cell r="F45" t="str">
            <v>CMIS</v>
          </cell>
          <cell r="G45" t="str">
            <v>C/S</v>
          </cell>
          <cell r="H45" t="str">
            <v>장안동 콜센터</v>
          </cell>
          <cell r="I45" t="str">
            <v>자동응답시스템</v>
          </cell>
        </row>
        <row r="46">
          <cell r="A46" t="str">
            <v>IVR602</v>
          </cell>
          <cell r="B46" t="str">
            <v>NT-Server-CPU-ETC-09002</v>
          </cell>
          <cell r="C46" t="str">
            <v>Y</v>
          </cell>
          <cell r="D46" t="str">
            <v>A</v>
          </cell>
          <cell r="E46" t="str">
            <v>고객상담(일반)</v>
          </cell>
          <cell r="F46" t="str">
            <v>CMIS</v>
          </cell>
          <cell r="G46" t="str">
            <v>C/S</v>
          </cell>
          <cell r="H46" t="str">
            <v>장안동 콜센터</v>
          </cell>
          <cell r="I46" t="str">
            <v>자동응답시스템</v>
          </cell>
        </row>
        <row r="47">
          <cell r="A47" t="str">
            <v>IVR603</v>
          </cell>
          <cell r="B47" t="str">
            <v>NT-Server-CPU-ETC-09003</v>
          </cell>
          <cell r="C47" t="str">
            <v>Y</v>
          </cell>
          <cell r="D47" t="str">
            <v>A</v>
          </cell>
          <cell r="E47" t="str">
            <v>고객상담(일반)</v>
          </cell>
          <cell r="F47" t="str">
            <v>CMIS</v>
          </cell>
          <cell r="G47" t="str">
            <v>C/S</v>
          </cell>
          <cell r="H47" t="str">
            <v>장안동 콜센터</v>
          </cell>
          <cell r="I47" t="str">
            <v>자동응답시스템</v>
          </cell>
        </row>
        <row r="48">
          <cell r="A48" t="str">
            <v>IVR604</v>
          </cell>
          <cell r="B48" t="str">
            <v>NT-Server-CPU-ETC-09004</v>
          </cell>
          <cell r="C48" t="str">
            <v>Y</v>
          </cell>
          <cell r="D48" t="str">
            <v>A</v>
          </cell>
          <cell r="E48" t="str">
            <v>고객상담(일반)</v>
          </cell>
          <cell r="F48" t="str">
            <v>CMIS</v>
          </cell>
          <cell r="G48" t="str">
            <v>C/S</v>
          </cell>
          <cell r="H48" t="str">
            <v>장안동 콜센터</v>
          </cell>
          <cell r="I48" t="str">
            <v>자동응답시스템</v>
          </cell>
        </row>
        <row r="49">
          <cell r="A49" t="str">
            <v xml:space="preserve">RECSVR </v>
          </cell>
          <cell r="B49" t="str">
            <v>NT-Server-CPU-ETC-09005</v>
          </cell>
          <cell r="C49" t="str">
            <v>Y</v>
          </cell>
          <cell r="D49" t="str">
            <v>A</v>
          </cell>
          <cell r="E49" t="str">
            <v>고객상담(일반)</v>
          </cell>
          <cell r="F49" t="str">
            <v>CMIS</v>
          </cell>
          <cell r="G49" t="str">
            <v>C/S</v>
          </cell>
          <cell r="H49" t="str">
            <v>장안동 콜센터</v>
          </cell>
          <cell r="I49" t="str">
            <v>상담내역 녹음 File 서버</v>
          </cell>
        </row>
        <row r="50">
          <cell r="A50" t="str">
            <v>RECSVR2</v>
          </cell>
          <cell r="B50" t="str">
            <v>NT-Server-CPU-ETC-09006</v>
          </cell>
          <cell r="C50" t="str">
            <v>Y</v>
          </cell>
          <cell r="D50" t="str">
            <v>A</v>
          </cell>
          <cell r="E50" t="str">
            <v>고객상담(일반)</v>
          </cell>
          <cell r="F50" t="str">
            <v>CMIS</v>
          </cell>
          <cell r="G50" t="str">
            <v>C/S</v>
          </cell>
          <cell r="H50" t="str">
            <v>장안동 콜센터</v>
          </cell>
          <cell r="I50" t="str">
            <v>상담내역 녹음 File 서버</v>
          </cell>
        </row>
        <row r="51">
          <cell r="A51" t="str">
            <v>REC1</v>
          </cell>
          <cell r="B51" t="str">
            <v>NT-Server-CPU-ETC-09007</v>
          </cell>
          <cell r="C51" t="str">
            <v>Y</v>
          </cell>
          <cell r="D51" t="str">
            <v>A</v>
          </cell>
          <cell r="E51" t="str">
            <v>고객상담(일반)</v>
          </cell>
          <cell r="F51" t="str">
            <v>CMIS</v>
          </cell>
          <cell r="G51" t="str">
            <v>C/S</v>
          </cell>
          <cell r="H51" t="str">
            <v>장안동 콜센터</v>
          </cell>
          <cell r="I51" t="str">
            <v>상담내역 녹음</v>
          </cell>
        </row>
        <row r="52">
          <cell r="A52" t="str">
            <v>REC2</v>
          </cell>
          <cell r="B52" t="str">
            <v>NT-Server-CPU-ETC-09008</v>
          </cell>
          <cell r="C52" t="str">
            <v>Y</v>
          </cell>
          <cell r="D52" t="str">
            <v>A</v>
          </cell>
          <cell r="E52" t="str">
            <v>고객상담(일반)</v>
          </cell>
          <cell r="F52" t="str">
            <v>CMIS</v>
          </cell>
          <cell r="G52" t="str">
            <v>C/S</v>
          </cell>
          <cell r="H52" t="str">
            <v>장안동 콜센터</v>
          </cell>
          <cell r="I52" t="str">
            <v>상담내역 녹음</v>
          </cell>
        </row>
        <row r="53">
          <cell r="A53" t="str">
            <v>REC4</v>
          </cell>
          <cell r="B53" t="str">
            <v>NT-Server-CPU-ETC-09009</v>
          </cell>
          <cell r="C53" t="str">
            <v>Y</v>
          </cell>
          <cell r="D53" t="str">
            <v>A</v>
          </cell>
          <cell r="E53" t="str">
            <v>고객상담(일반)</v>
          </cell>
          <cell r="F53" t="str">
            <v>CMIS</v>
          </cell>
          <cell r="G53" t="str">
            <v>C/S</v>
          </cell>
          <cell r="H53" t="str">
            <v>장안동 콜센터</v>
          </cell>
          <cell r="I53" t="str">
            <v>상담내역 녹음</v>
          </cell>
        </row>
        <row r="54">
          <cell r="A54" t="str">
            <v>REC3</v>
          </cell>
          <cell r="B54" t="str">
            <v>NT-Server-CPU-ETC-09010</v>
          </cell>
          <cell r="C54" t="str">
            <v>Y</v>
          </cell>
          <cell r="D54" t="str">
            <v>A</v>
          </cell>
          <cell r="E54" t="str">
            <v>고객상담(일반)</v>
          </cell>
          <cell r="F54" t="str">
            <v>CMIS</v>
          </cell>
          <cell r="G54" t="str">
            <v>C/S</v>
          </cell>
          <cell r="H54" t="str">
            <v>장안동 콜센터</v>
          </cell>
          <cell r="I54" t="str">
            <v>상담내역 녹음</v>
          </cell>
        </row>
        <row r="55">
          <cell r="A55" t="str">
            <v>SSFAX_SVR_71</v>
          </cell>
          <cell r="B55" t="str">
            <v>NT-Server-CPU-ETC-09011</v>
          </cell>
          <cell r="C55" t="str">
            <v>Y</v>
          </cell>
          <cell r="D55" t="str">
            <v>A</v>
          </cell>
          <cell r="E55" t="str">
            <v>고객상담(일반)</v>
          </cell>
          <cell r="F55" t="str">
            <v>CMIS</v>
          </cell>
          <cell r="G55" t="str">
            <v>C/S</v>
          </cell>
          <cell r="H55" t="str">
            <v>장안동 콜센터</v>
          </cell>
          <cell r="I55" t="str">
            <v>Fax 보내기</v>
          </cell>
        </row>
        <row r="56">
          <cell r="A56" t="str">
            <v>SSFAX_SVR_72</v>
          </cell>
          <cell r="B56" t="str">
            <v>NT-Server-CPU-ETC-09012</v>
          </cell>
          <cell r="C56" t="str">
            <v>Y</v>
          </cell>
          <cell r="D56" t="str">
            <v>A</v>
          </cell>
          <cell r="E56" t="str">
            <v>고객상담(일반)</v>
          </cell>
          <cell r="F56" t="str">
            <v>CMIS</v>
          </cell>
          <cell r="G56" t="str">
            <v>C/S</v>
          </cell>
          <cell r="H56" t="str">
            <v>장안동 콜센터</v>
          </cell>
          <cell r="I56" t="str">
            <v>Fax 보내기</v>
          </cell>
        </row>
        <row r="57">
          <cell r="A57" t="str">
            <v>IVRSVR100</v>
          </cell>
          <cell r="B57" t="str">
            <v>NT-Server-CPU-ETC-09100</v>
          </cell>
          <cell r="C57" t="str">
            <v>Y</v>
          </cell>
          <cell r="D57" t="str">
            <v>A</v>
          </cell>
          <cell r="E57" t="str">
            <v>고객상담(일반)</v>
          </cell>
          <cell r="F57" t="str">
            <v>CMIS</v>
          </cell>
          <cell r="G57" t="str">
            <v>C/S</v>
          </cell>
          <cell r="H57" t="str">
            <v>구로 콜센터</v>
          </cell>
          <cell r="I57" t="str">
            <v>상담 통계,TBSC서버</v>
          </cell>
        </row>
        <row r="58">
          <cell r="A58" t="str">
            <v>IVR101</v>
          </cell>
          <cell r="B58" t="str">
            <v>NT-Server-CPU-ETC-09101</v>
          </cell>
          <cell r="C58" t="str">
            <v>Y</v>
          </cell>
          <cell r="D58" t="str">
            <v>A</v>
          </cell>
          <cell r="E58" t="str">
            <v>고객상담(일반)</v>
          </cell>
          <cell r="F58" t="str">
            <v>CMIS</v>
          </cell>
          <cell r="G58" t="str">
            <v>C/S</v>
          </cell>
          <cell r="H58" t="str">
            <v>구로 콜센터</v>
          </cell>
          <cell r="I58" t="str">
            <v>자동응답시스템</v>
          </cell>
        </row>
        <row r="59">
          <cell r="A59" t="str">
            <v>IVR102</v>
          </cell>
          <cell r="B59" t="str">
            <v>NT-Server-CPU-ETC-09102</v>
          </cell>
          <cell r="C59" t="str">
            <v>Y</v>
          </cell>
          <cell r="D59" t="str">
            <v>A</v>
          </cell>
          <cell r="E59" t="str">
            <v>고객상담(일반)</v>
          </cell>
          <cell r="F59" t="str">
            <v>CMIS</v>
          </cell>
          <cell r="G59" t="str">
            <v>C/S</v>
          </cell>
          <cell r="H59" t="str">
            <v>구로 콜센터</v>
          </cell>
          <cell r="I59" t="str">
            <v>자동응답시스템</v>
          </cell>
        </row>
        <row r="60">
          <cell r="A60" t="str">
            <v>IVR103</v>
          </cell>
          <cell r="B60" t="str">
            <v>NT-Server-CPU-ETC-09103</v>
          </cell>
          <cell r="C60" t="str">
            <v>Y</v>
          </cell>
          <cell r="D60" t="str">
            <v>A</v>
          </cell>
          <cell r="E60" t="str">
            <v>고객상담(일반)</v>
          </cell>
          <cell r="F60" t="str">
            <v>CMIS</v>
          </cell>
          <cell r="G60" t="str">
            <v>C/S</v>
          </cell>
          <cell r="H60" t="str">
            <v>구로 콜센터</v>
          </cell>
          <cell r="I60" t="str">
            <v>자동응답시스템</v>
          </cell>
        </row>
        <row r="61">
          <cell r="A61" t="str">
            <v>IVR104</v>
          </cell>
          <cell r="B61" t="str">
            <v>NT-Server-CPU-ETC-09104</v>
          </cell>
          <cell r="C61" t="str">
            <v>Y</v>
          </cell>
          <cell r="D61" t="str">
            <v>A</v>
          </cell>
          <cell r="E61" t="str">
            <v>고객상담(일반)</v>
          </cell>
          <cell r="F61" t="str">
            <v>CMIS</v>
          </cell>
          <cell r="G61" t="str">
            <v>C/S</v>
          </cell>
          <cell r="H61" t="str">
            <v>구로 콜센터</v>
          </cell>
          <cell r="I61" t="str">
            <v>자동응답시스템</v>
          </cell>
        </row>
        <row r="62">
          <cell r="A62" t="str">
            <v>IVR105</v>
          </cell>
          <cell r="B62" t="str">
            <v>NT-Server-CPU-ETC-09105</v>
          </cell>
          <cell r="C62" t="str">
            <v>Y</v>
          </cell>
          <cell r="D62" t="str">
            <v>A</v>
          </cell>
          <cell r="E62" t="str">
            <v>고객상담(일반)</v>
          </cell>
          <cell r="F62" t="str">
            <v>CMIS</v>
          </cell>
          <cell r="G62" t="str">
            <v>C/S</v>
          </cell>
          <cell r="H62" t="str">
            <v>구로 콜센터</v>
          </cell>
          <cell r="I62" t="str">
            <v>자동응답시스템</v>
          </cell>
        </row>
        <row r="63">
          <cell r="A63" t="str">
            <v>IVR106</v>
          </cell>
          <cell r="B63" t="str">
            <v>NT-Server-CPU-ETC-09106</v>
          </cell>
          <cell r="C63" t="str">
            <v>Y</v>
          </cell>
          <cell r="D63" t="str">
            <v>A</v>
          </cell>
          <cell r="E63" t="str">
            <v>고객상담(일반)</v>
          </cell>
          <cell r="F63" t="str">
            <v>CMIS</v>
          </cell>
          <cell r="G63" t="str">
            <v>C/S</v>
          </cell>
          <cell r="H63" t="str">
            <v>구로 콜센터</v>
          </cell>
          <cell r="I63" t="str">
            <v>자동응답시스템</v>
          </cell>
        </row>
        <row r="64">
          <cell r="A64" t="str">
            <v>IVR107</v>
          </cell>
          <cell r="B64" t="str">
            <v>NT-Server-CPU-ETC-09107</v>
          </cell>
          <cell r="C64" t="str">
            <v>Y</v>
          </cell>
          <cell r="D64" t="str">
            <v>A</v>
          </cell>
          <cell r="E64" t="str">
            <v>고객상담(일반)</v>
          </cell>
          <cell r="F64" t="str">
            <v>CMIS</v>
          </cell>
          <cell r="G64" t="str">
            <v>C/S</v>
          </cell>
          <cell r="H64" t="str">
            <v>구로 콜센터</v>
          </cell>
          <cell r="I64" t="str">
            <v>자동응답시스템</v>
          </cell>
        </row>
        <row r="65">
          <cell r="A65" t="str">
            <v>IVR108</v>
          </cell>
          <cell r="B65" t="str">
            <v>NT-Server-CPU-ETC-09108</v>
          </cell>
          <cell r="C65" t="str">
            <v>Y</v>
          </cell>
          <cell r="D65" t="str">
            <v>A</v>
          </cell>
          <cell r="E65" t="str">
            <v>고객상담(일반)</v>
          </cell>
          <cell r="F65" t="str">
            <v>CMIS</v>
          </cell>
          <cell r="G65" t="str">
            <v>C/S</v>
          </cell>
          <cell r="H65" t="str">
            <v>구로 콜센터</v>
          </cell>
          <cell r="I65" t="str">
            <v>자동응답시스템</v>
          </cell>
        </row>
        <row r="66">
          <cell r="A66" t="str">
            <v>IVR109</v>
          </cell>
          <cell r="B66" t="str">
            <v>NT-Server-CPU-ETC-09109</v>
          </cell>
          <cell r="C66" t="str">
            <v>Y</v>
          </cell>
          <cell r="D66" t="str">
            <v>A</v>
          </cell>
          <cell r="E66" t="str">
            <v>고객상담(일반)</v>
          </cell>
          <cell r="F66" t="str">
            <v>CMIS</v>
          </cell>
          <cell r="G66" t="str">
            <v>C/S</v>
          </cell>
          <cell r="H66" t="str">
            <v>구로 콜센터</v>
          </cell>
          <cell r="I66" t="str">
            <v>자동응답시스템</v>
          </cell>
        </row>
        <row r="67">
          <cell r="A67" t="str">
            <v>IVR110</v>
          </cell>
          <cell r="B67" t="str">
            <v>NT-Server-CPU-ETC-09110</v>
          </cell>
          <cell r="C67" t="str">
            <v>Y</v>
          </cell>
          <cell r="D67" t="str">
            <v>A</v>
          </cell>
          <cell r="E67" t="str">
            <v>고객상담(일반)</v>
          </cell>
          <cell r="F67" t="str">
            <v>CMIS</v>
          </cell>
          <cell r="G67" t="str">
            <v>C/S</v>
          </cell>
          <cell r="H67" t="str">
            <v>구로 콜센터</v>
          </cell>
          <cell r="I67" t="str">
            <v>자동응답시스템</v>
          </cell>
        </row>
        <row r="68">
          <cell r="A68" t="str">
            <v>IVRSVR2</v>
          </cell>
          <cell r="B68" t="str">
            <v>NT-Server-CPU-ETC-09111</v>
          </cell>
          <cell r="C68" t="str">
            <v>Y</v>
          </cell>
          <cell r="D68" t="str">
            <v>A</v>
          </cell>
          <cell r="E68" t="str">
            <v>고객상담(일반)</v>
          </cell>
          <cell r="F68" t="str">
            <v>CMIS</v>
          </cell>
          <cell r="G68" t="str">
            <v>C/S</v>
          </cell>
          <cell r="H68" t="str">
            <v>구로 콜센터</v>
          </cell>
          <cell r="I68" t="str">
            <v>미납 통계,TBSC서버</v>
          </cell>
        </row>
        <row r="69">
          <cell r="A69" t="str">
            <v>IVR121</v>
          </cell>
          <cell r="B69" t="str">
            <v>NT-Server-CPU-ETC-09112</v>
          </cell>
          <cell r="C69" t="str">
            <v>Y</v>
          </cell>
          <cell r="D69" t="str">
            <v>A</v>
          </cell>
          <cell r="E69" t="str">
            <v>고객상담(일반)</v>
          </cell>
          <cell r="F69" t="str">
            <v>CMIS</v>
          </cell>
          <cell r="G69" t="str">
            <v>C/S</v>
          </cell>
          <cell r="H69" t="str">
            <v>구로 콜센터</v>
          </cell>
          <cell r="I69" t="str">
            <v>자동응답시스템</v>
          </cell>
        </row>
        <row r="70">
          <cell r="A70" t="str">
            <v>IVR122</v>
          </cell>
          <cell r="B70" t="str">
            <v>NT-Server-CPU-ETC-09113</v>
          </cell>
          <cell r="C70" t="str">
            <v>Y</v>
          </cell>
          <cell r="D70" t="str">
            <v>A</v>
          </cell>
          <cell r="E70" t="str">
            <v>고객상담(일반)</v>
          </cell>
          <cell r="F70" t="str">
            <v>CMIS</v>
          </cell>
          <cell r="G70" t="str">
            <v>C/S</v>
          </cell>
          <cell r="H70" t="str">
            <v>구로 콜센터</v>
          </cell>
          <cell r="I70" t="str">
            <v>자동응답시스템</v>
          </cell>
        </row>
        <row r="71">
          <cell r="A71" t="str">
            <v>RECSVR1</v>
          </cell>
          <cell r="B71" t="str">
            <v>NT-Server-CPU-ETC-09114</v>
          </cell>
          <cell r="C71" t="str">
            <v>Y</v>
          </cell>
          <cell r="D71" t="str">
            <v>A</v>
          </cell>
          <cell r="E71" t="str">
            <v>고객상담(일반)</v>
          </cell>
          <cell r="F71" t="str">
            <v>CMIS</v>
          </cell>
          <cell r="G71" t="str">
            <v>C/S</v>
          </cell>
          <cell r="H71" t="str">
            <v>구로 콜센터</v>
          </cell>
          <cell r="I71" t="str">
            <v>상담내역 녹음 File Server</v>
          </cell>
        </row>
        <row r="72">
          <cell r="A72" t="str">
            <v>RECSVR2</v>
          </cell>
          <cell r="B72" t="str">
            <v>NT-Server-CPU-ETC-09115</v>
          </cell>
          <cell r="C72" t="str">
            <v>Y</v>
          </cell>
          <cell r="D72" t="str">
            <v>A</v>
          </cell>
          <cell r="E72" t="str">
            <v>고객상담(일반)</v>
          </cell>
          <cell r="F72" t="str">
            <v>CMIS</v>
          </cell>
          <cell r="G72" t="str">
            <v>C/S</v>
          </cell>
          <cell r="H72" t="str">
            <v>구로 콜센터</v>
          </cell>
          <cell r="I72" t="str">
            <v>상담내역 녹음 File Server</v>
          </cell>
        </row>
        <row r="73">
          <cell r="A73" t="str">
            <v>RECSVR3</v>
          </cell>
          <cell r="B73" t="str">
            <v>NT-Server-CPU-ETC-09116</v>
          </cell>
          <cell r="C73" t="str">
            <v>Y</v>
          </cell>
          <cell r="D73" t="str">
            <v>A</v>
          </cell>
          <cell r="E73" t="str">
            <v>고객상담(일반)</v>
          </cell>
          <cell r="F73" t="str">
            <v>CMIS</v>
          </cell>
          <cell r="G73" t="str">
            <v>C/S</v>
          </cell>
          <cell r="H73" t="str">
            <v>구로 콜센터</v>
          </cell>
          <cell r="I73" t="str">
            <v>상담내역 녹음 File Server</v>
          </cell>
        </row>
        <row r="74">
          <cell r="A74" t="str">
            <v>REC1-1</v>
          </cell>
          <cell r="B74" t="str">
            <v>NT-Server-CPU-ETC-09117</v>
          </cell>
          <cell r="C74" t="str">
            <v>Y</v>
          </cell>
          <cell r="D74" t="str">
            <v>A</v>
          </cell>
          <cell r="E74" t="str">
            <v>고객상담(일반)</v>
          </cell>
          <cell r="F74" t="str">
            <v>CMIS</v>
          </cell>
          <cell r="G74" t="str">
            <v>C/S</v>
          </cell>
          <cell r="H74" t="str">
            <v>구로 콜센터</v>
          </cell>
          <cell r="I74" t="str">
            <v>상담내역 녹음</v>
          </cell>
        </row>
        <row r="75">
          <cell r="A75" t="str">
            <v>REC1-2</v>
          </cell>
          <cell r="B75" t="str">
            <v>NT-Server-CPU-ETC-09118</v>
          </cell>
          <cell r="C75" t="str">
            <v>Y</v>
          </cell>
          <cell r="D75" t="str">
            <v>A</v>
          </cell>
          <cell r="E75" t="str">
            <v>고객상담(일반)</v>
          </cell>
          <cell r="F75" t="str">
            <v>CMIS</v>
          </cell>
          <cell r="G75" t="str">
            <v>C/S</v>
          </cell>
          <cell r="H75" t="str">
            <v>구로 콜센터</v>
          </cell>
          <cell r="I75" t="str">
            <v>상담내역 녹음</v>
          </cell>
        </row>
        <row r="76">
          <cell r="A76" t="str">
            <v>REC1-3</v>
          </cell>
          <cell r="B76" t="str">
            <v>NT-Server-CPU-ETC-09119</v>
          </cell>
          <cell r="C76" t="str">
            <v>Y</v>
          </cell>
          <cell r="D76" t="str">
            <v>A</v>
          </cell>
          <cell r="E76" t="str">
            <v>고객상담(일반)</v>
          </cell>
          <cell r="F76" t="str">
            <v>CMIS</v>
          </cell>
          <cell r="G76" t="str">
            <v>C/S</v>
          </cell>
          <cell r="H76" t="str">
            <v>구로 콜센터</v>
          </cell>
          <cell r="I76" t="str">
            <v>상담내역 녹음</v>
          </cell>
        </row>
        <row r="77">
          <cell r="A77" t="str">
            <v>REC2-1</v>
          </cell>
          <cell r="B77" t="str">
            <v>NT-Server-CPU-ETC-09120</v>
          </cell>
          <cell r="C77" t="str">
            <v>Y</v>
          </cell>
          <cell r="D77" t="str">
            <v>A</v>
          </cell>
          <cell r="E77" t="str">
            <v>고객상담(일반)</v>
          </cell>
          <cell r="F77" t="str">
            <v>CMIS</v>
          </cell>
          <cell r="G77" t="str">
            <v>C/S</v>
          </cell>
          <cell r="H77" t="str">
            <v>구로 콜센터</v>
          </cell>
          <cell r="I77" t="str">
            <v>상담내역 녹음</v>
          </cell>
        </row>
        <row r="78">
          <cell r="A78" t="str">
            <v>REC2-2</v>
          </cell>
          <cell r="B78" t="str">
            <v>NT-Server-CPU-ETC-09121</v>
          </cell>
          <cell r="C78" t="str">
            <v>Y</v>
          </cell>
          <cell r="D78" t="str">
            <v>A</v>
          </cell>
          <cell r="E78" t="str">
            <v>고객상담(일반)</v>
          </cell>
          <cell r="F78" t="str">
            <v>CMIS</v>
          </cell>
          <cell r="G78" t="str">
            <v>C/S</v>
          </cell>
          <cell r="H78" t="str">
            <v>구로 콜센터</v>
          </cell>
          <cell r="I78" t="str">
            <v>상담내역 녹음</v>
          </cell>
        </row>
        <row r="79">
          <cell r="A79" t="str">
            <v>REC2-3</v>
          </cell>
          <cell r="B79" t="str">
            <v>NT-Server-CPU-ETC-09122</v>
          </cell>
          <cell r="C79" t="str">
            <v>Y</v>
          </cell>
          <cell r="D79" t="str">
            <v>A</v>
          </cell>
          <cell r="E79" t="str">
            <v>고객상담(일반)</v>
          </cell>
          <cell r="F79" t="str">
            <v>CMIS</v>
          </cell>
          <cell r="G79" t="str">
            <v>C/S</v>
          </cell>
          <cell r="H79" t="str">
            <v>구로 콜센터</v>
          </cell>
          <cell r="I79" t="str">
            <v>상담내역 녹음</v>
          </cell>
        </row>
        <row r="80">
          <cell r="A80" t="str">
            <v>REC3-1</v>
          </cell>
          <cell r="B80" t="str">
            <v>NT-Server-CPU-ETC-09123</v>
          </cell>
          <cell r="C80" t="str">
            <v>Y</v>
          </cell>
          <cell r="D80" t="str">
            <v>A</v>
          </cell>
          <cell r="E80" t="str">
            <v>고객상담(일반)</v>
          </cell>
          <cell r="F80" t="str">
            <v>CMIS</v>
          </cell>
          <cell r="G80" t="str">
            <v>C/S</v>
          </cell>
          <cell r="H80" t="str">
            <v>구로 콜센터</v>
          </cell>
          <cell r="I80" t="str">
            <v>상담내역 녹음</v>
          </cell>
        </row>
        <row r="81">
          <cell r="A81" t="str">
            <v>REC3-2</v>
          </cell>
          <cell r="B81" t="str">
            <v>NT-Server-CPU-ETC-09124</v>
          </cell>
          <cell r="C81" t="str">
            <v>Y</v>
          </cell>
          <cell r="D81" t="str">
            <v>A</v>
          </cell>
          <cell r="E81" t="str">
            <v>고객상담(일반)</v>
          </cell>
          <cell r="F81" t="str">
            <v>CMIS</v>
          </cell>
          <cell r="G81" t="str">
            <v>C/S</v>
          </cell>
          <cell r="H81" t="str">
            <v>구로 콜센터</v>
          </cell>
          <cell r="I81" t="str">
            <v>상담내역 녹음</v>
          </cell>
        </row>
        <row r="82">
          <cell r="A82" t="str">
            <v>REC3-3</v>
          </cell>
          <cell r="B82" t="str">
            <v>NT-Server-CPU-ETC-09125</v>
          </cell>
          <cell r="C82" t="str">
            <v>Y</v>
          </cell>
          <cell r="D82" t="str">
            <v>A</v>
          </cell>
          <cell r="E82" t="str">
            <v>고객상담(일반)</v>
          </cell>
          <cell r="F82" t="str">
            <v>CMIS</v>
          </cell>
          <cell r="G82" t="str">
            <v>C/S</v>
          </cell>
          <cell r="H82" t="str">
            <v>구로 콜센터</v>
          </cell>
          <cell r="I82" t="str">
            <v>상담내역 녹음</v>
          </cell>
        </row>
        <row r="83">
          <cell r="A83" t="str">
            <v>RECSVR4</v>
          </cell>
          <cell r="B83" t="str">
            <v>NT-Server-CPU-ETC-09126</v>
          </cell>
          <cell r="C83" t="str">
            <v>Y</v>
          </cell>
          <cell r="D83" t="str">
            <v>A</v>
          </cell>
          <cell r="E83" t="str">
            <v>고객상담(일반)</v>
          </cell>
          <cell r="F83" t="str">
            <v>CMIS</v>
          </cell>
          <cell r="G83" t="str">
            <v>C/S</v>
          </cell>
          <cell r="H83" t="str">
            <v>구로 콜센터</v>
          </cell>
          <cell r="I83" t="str">
            <v>상담내역 녹음 File Server</v>
          </cell>
        </row>
        <row r="84">
          <cell r="A84" t="str">
            <v>REC4-1</v>
          </cell>
          <cell r="B84" t="str">
            <v>NT-Server-CPU-ETC-09127</v>
          </cell>
          <cell r="C84" t="str">
            <v>Y</v>
          </cell>
          <cell r="D84" t="str">
            <v>A</v>
          </cell>
          <cell r="E84" t="str">
            <v>고객상담(일반)</v>
          </cell>
          <cell r="F84" t="str">
            <v>CMIS</v>
          </cell>
          <cell r="G84" t="str">
            <v>C/S</v>
          </cell>
          <cell r="H84" t="str">
            <v>구로 콜센터</v>
          </cell>
          <cell r="I84" t="str">
            <v>상담내역 녹음</v>
          </cell>
        </row>
        <row r="85">
          <cell r="A85" t="str">
            <v>REC4-2</v>
          </cell>
          <cell r="B85" t="str">
            <v>NT-Server-CPU-ETC-09128</v>
          </cell>
          <cell r="C85" t="str">
            <v>Y</v>
          </cell>
          <cell r="D85" t="str">
            <v>A</v>
          </cell>
          <cell r="E85" t="str">
            <v>고객상담(일반)</v>
          </cell>
          <cell r="F85" t="str">
            <v>CMIS</v>
          </cell>
          <cell r="G85" t="str">
            <v>C/S</v>
          </cell>
          <cell r="H85" t="str">
            <v>구로 콜센터</v>
          </cell>
          <cell r="I85" t="str">
            <v>상담내역 녹음</v>
          </cell>
        </row>
        <row r="86">
          <cell r="A86" t="str">
            <v>REC4-3</v>
          </cell>
          <cell r="B86" t="str">
            <v>NT-Server-CPU-ETC-09129</v>
          </cell>
          <cell r="C86" t="str">
            <v>Y</v>
          </cell>
          <cell r="D86" t="str">
            <v>A</v>
          </cell>
          <cell r="E86" t="str">
            <v>고객상담(일반)</v>
          </cell>
          <cell r="F86" t="str">
            <v>CMIS</v>
          </cell>
          <cell r="G86" t="str">
            <v>C/S</v>
          </cell>
          <cell r="H86" t="str">
            <v>구로 콜센터</v>
          </cell>
          <cell r="I86" t="str">
            <v>상담내역 녹음</v>
          </cell>
        </row>
        <row r="87">
          <cell r="A87" t="str">
            <v>FAX1</v>
          </cell>
          <cell r="B87" t="str">
            <v>NT-Server-CPU-ETC-09130</v>
          </cell>
          <cell r="C87" t="str">
            <v>Y</v>
          </cell>
          <cell r="D87" t="str">
            <v>A</v>
          </cell>
          <cell r="E87" t="str">
            <v>고객상담(일반)</v>
          </cell>
          <cell r="F87" t="str">
            <v>CMIS</v>
          </cell>
          <cell r="G87" t="str">
            <v>C/S</v>
          </cell>
          <cell r="H87" t="str">
            <v>구로 콜센터</v>
          </cell>
          <cell r="I87" t="str">
            <v>FAX 보내기(상담)</v>
          </cell>
        </row>
        <row r="88">
          <cell r="A88" t="str">
            <v>FAX2</v>
          </cell>
          <cell r="B88" t="str">
            <v>NT-Server-CPU-ETC-09131</v>
          </cell>
          <cell r="C88" t="str">
            <v>Y</v>
          </cell>
          <cell r="D88" t="str">
            <v>A</v>
          </cell>
          <cell r="E88" t="str">
            <v>고객상담(일반)</v>
          </cell>
          <cell r="F88" t="str">
            <v>CMIS</v>
          </cell>
          <cell r="G88" t="str">
            <v>C/S</v>
          </cell>
          <cell r="H88" t="str">
            <v>구로 콜센터</v>
          </cell>
          <cell r="I88" t="str">
            <v>FAX 보내기(상담)</v>
          </cell>
        </row>
        <row r="89">
          <cell r="A89" t="str">
            <v>FAX3</v>
          </cell>
          <cell r="B89" t="str">
            <v>NT-Server-CPU-ETC-09132</v>
          </cell>
          <cell r="C89" t="str">
            <v>Y</v>
          </cell>
          <cell r="D89" t="str">
            <v>A</v>
          </cell>
          <cell r="E89" t="str">
            <v>고객상담(일반)</v>
          </cell>
          <cell r="F89" t="str">
            <v>CMIS</v>
          </cell>
          <cell r="G89" t="str">
            <v>C/S</v>
          </cell>
          <cell r="H89" t="str">
            <v>구로 콜센터</v>
          </cell>
          <cell r="I89" t="str">
            <v>FAX 보내기(상담)</v>
          </cell>
        </row>
        <row r="90">
          <cell r="A90" t="str">
            <v>SMFAX_SVR1</v>
          </cell>
          <cell r="B90" t="str">
            <v>NT-Server-CPU-ETC-09133</v>
          </cell>
          <cell r="C90" t="str">
            <v>Y</v>
          </cell>
          <cell r="D90" t="str">
            <v>A</v>
          </cell>
          <cell r="E90" t="str">
            <v>고객상담(일반)</v>
          </cell>
          <cell r="F90" t="str">
            <v>CMIS</v>
          </cell>
          <cell r="G90" t="str">
            <v>C/S</v>
          </cell>
          <cell r="H90" t="str">
            <v>구로 콜센터</v>
          </cell>
          <cell r="I90" t="str">
            <v>FAX 보내기(미납)</v>
          </cell>
        </row>
        <row r="91">
          <cell r="A91" t="str">
            <v>SMFAX_SVR2</v>
          </cell>
          <cell r="B91" t="str">
            <v>NT-Server-CPU-ETC-09134</v>
          </cell>
          <cell r="C91" t="str">
            <v>Y</v>
          </cell>
          <cell r="D91" t="str">
            <v>A</v>
          </cell>
          <cell r="E91" t="str">
            <v>고객상담(일반)</v>
          </cell>
          <cell r="F91" t="str">
            <v>CMIS</v>
          </cell>
          <cell r="G91" t="str">
            <v>C/S</v>
          </cell>
          <cell r="H91" t="str">
            <v>구로 콜센터</v>
          </cell>
          <cell r="I91" t="str">
            <v>FAX 보내기(미납)</v>
          </cell>
        </row>
        <row r="92">
          <cell r="A92" t="str">
            <v>IVR</v>
          </cell>
          <cell r="B92" t="str">
            <v>NT-Server-CPU-ETC-09140</v>
          </cell>
          <cell r="C92" t="str">
            <v>Y</v>
          </cell>
          <cell r="D92" t="str">
            <v>A</v>
          </cell>
          <cell r="E92" t="str">
            <v>고객상담(일반)</v>
          </cell>
          <cell r="F92" t="str">
            <v>CMIS</v>
          </cell>
          <cell r="G92" t="str">
            <v>C/S</v>
          </cell>
          <cell r="H92" t="str">
            <v>구로 콜센터</v>
          </cell>
          <cell r="I92" t="str">
            <v>Market Reserch</v>
          </cell>
        </row>
        <row r="93">
          <cell r="A93" t="str">
            <v>10CMISACS_SVR</v>
          </cell>
          <cell r="B93" t="str">
            <v>NT-Server-CPU-ETC-09141</v>
          </cell>
          <cell r="C93" t="str">
            <v>Y</v>
          </cell>
          <cell r="D93" t="str">
            <v>A</v>
          </cell>
          <cell r="E93" t="str">
            <v>고객상담(일반)</v>
          </cell>
          <cell r="F93" t="str">
            <v>CMIS</v>
          </cell>
          <cell r="G93" t="str">
            <v>C/S</v>
          </cell>
          <cell r="H93" t="str">
            <v>구로 콜센터</v>
          </cell>
          <cell r="I93" t="str">
            <v>상담 ACS 서버</v>
          </cell>
        </row>
        <row r="94">
          <cell r="A94" t="str">
            <v>CMISACS101</v>
          </cell>
          <cell r="B94" t="str">
            <v>NT-Server-CPU-ETC-09142</v>
          </cell>
          <cell r="C94" t="str">
            <v>Y</v>
          </cell>
          <cell r="D94" t="str">
            <v>A</v>
          </cell>
          <cell r="E94" t="str">
            <v>고객상담(일반)</v>
          </cell>
          <cell r="F94" t="str">
            <v>CMIS</v>
          </cell>
          <cell r="G94" t="str">
            <v>C/S</v>
          </cell>
          <cell r="H94" t="str">
            <v>구로 콜센터</v>
          </cell>
          <cell r="I94" t="str">
            <v>상담 ACS</v>
          </cell>
        </row>
        <row r="95">
          <cell r="A95" t="str">
            <v>CMISACS102</v>
          </cell>
          <cell r="B95" t="str">
            <v>NT-Server-CPU-ETC-09143</v>
          </cell>
          <cell r="C95" t="str">
            <v>Y</v>
          </cell>
          <cell r="D95" t="str">
            <v>A</v>
          </cell>
          <cell r="E95" t="str">
            <v>고객상담(일반)</v>
          </cell>
          <cell r="F95" t="str">
            <v>CMIS</v>
          </cell>
          <cell r="G95" t="str">
            <v>C/S</v>
          </cell>
          <cell r="H95" t="str">
            <v>구로 콜센터</v>
          </cell>
          <cell r="I95" t="str">
            <v>상담 ACS</v>
          </cell>
        </row>
        <row r="96">
          <cell r="A96" t="str">
            <v>IVRSVR400</v>
          </cell>
          <cell r="B96" t="str">
            <v>NT-Server-CPU-ETC-09200</v>
          </cell>
          <cell r="C96" t="str">
            <v>Y</v>
          </cell>
          <cell r="D96" t="str">
            <v>A</v>
          </cell>
          <cell r="E96" t="str">
            <v>고객상담(일반)</v>
          </cell>
          <cell r="F96" t="str">
            <v>CMIS</v>
          </cell>
          <cell r="G96" t="str">
            <v>C/S</v>
          </cell>
          <cell r="H96" t="str">
            <v>광주 콜센터</v>
          </cell>
          <cell r="I96" t="str">
            <v>통계,TBSC 서버</v>
          </cell>
        </row>
        <row r="97">
          <cell r="A97" t="str">
            <v>IVR401</v>
          </cell>
          <cell r="B97" t="str">
            <v>NT-Server-CPU-ETC-09201</v>
          </cell>
          <cell r="C97" t="str">
            <v>Y</v>
          </cell>
          <cell r="D97" t="str">
            <v>A</v>
          </cell>
          <cell r="E97" t="str">
            <v>고객상담(일반)</v>
          </cell>
          <cell r="F97" t="str">
            <v>CMIS</v>
          </cell>
          <cell r="G97" t="str">
            <v>C/S</v>
          </cell>
          <cell r="H97" t="str">
            <v>광주 콜센터</v>
          </cell>
          <cell r="I97" t="str">
            <v>자동응답시스템</v>
          </cell>
        </row>
        <row r="98">
          <cell r="A98" t="str">
            <v>IVR402</v>
          </cell>
          <cell r="B98" t="str">
            <v>NT-Server-CPU-ETC-09202</v>
          </cell>
          <cell r="C98" t="str">
            <v>Y</v>
          </cell>
          <cell r="D98" t="str">
            <v>A</v>
          </cell>
          <cell r="E98" t="str">
            <v>고객상담(일반)</v>
          </cell>
          <cell r="F98" t="str">
            <v>CMIS</v>
          </cell>
          <cell r="G98" t="str">
            <v>C/S</v>
          </cell>
          <cell r="H98" t="str">
            <v>광주 콜센터</v>
          </cell>
          <cell r="I98" t="str">
            <v>자동응답시스템</v>
          </cell>
        </row>
        <row r="99">
          <cell r="A99" t="str">
            <v>IVR403</v>
          </cell>
          <cell r="B99" t="str">
            <v>NT-Server-CPU-ETC-09203</v>
          </cell>
          <cell r="C99" t="str">
            <v>Y</v>
          </cell>
          <cell r="D99" t="str">
            <v>A</v>
          </cell>
          <cell r="E99" t="str">
            <v>고객상담(일반)</v>
          </cell>
          <cell r="F99" t="str">
            <v>CMIS</v>
          </cell>
          <cell r="G99" t="str">
            <v>C/S</v>
          </cell>
          <cell r="H99" t="str">
            <v>광주 콜센터</v>
          </cell>
          <cell r="I99" t="str">
            <v>자동응답시스템</v>
          </cell>
        </row>
        <row r="100">
          <cell r="A100" t="str">
            <v>SBREC_SVR_01</v>
          </cell>
          <cell r="B100" t="str">
            <v>NT-Server-CPU-ETC-09204</v>
          </cell>
          <cell r="C100" t="str">
            <v>Y</v>
          </cell>
          <cell r="D100" t="str">
            <v>A</v>
          </cell>
          <cell r="E100" t="str">
            <v>고객상담(일반)</v>
          </cell>
          <cell r="F100" t="str">
            <v>CMIS</v>
          </cell>
          <cell r="G100" t="str">
            <v>C/S</v>
          </cell>
          <cell r="H100" t="str">
            <v>광주 콜센터</v>
          </cell>
          <cell r="I100" t="str">
            <v>상담내역 녹음 File 서버</v>
          </cell>
        </row>
        <row r="101">
          <cell r="A101" t="str">
            <v>SBREC_SVR_02</v>
          </cell>
          <cell r="B101" t="str">
            <v>NT-Server-CPU-ETC-09205</v>
          </cell>
          <cell r="C101" t="str">
            <v>Y</v>
          </cell>
          <cell r="D101" t="str">
            <v>A</v>
          </cell>
          <cell r="E101" t="str">
            <v>고객상담(일반)</v>
          </cell>
          <cell r="F101" t="str">
            <v>CMIS</v>
          </cell>
          <cell r="G101" t="str">
            <v>C/S</v>
          </cell>
          <cell r="H101" t="str">
            <v>광주 콜센터</v>
          </cell>
          <cell r="I101" t="str">
            <v>상담내역 녹음 File 서버</v>
          </cell>
        </row>
        <row r="102">
          <cell r="A102" t="str">
            <v>SBREC_CLI_01</v>
          </cell>
          <cell r="B102" t="str">
            <v>NT-Server-CPU-ETC-09206</v>
          </cell>
          <cell r="C102" t="str">
            <v>Y</v>
          </cell>
          <cell r="D102" t="str">
            <v>A</v>
          </cell>
          <cell r="E102" t="str">
            <v>고객상담(일반)</v>
          </cell>
          <cell r="F102" t="str">
            <v>CMIS</v>
          </cell>
          <cell r="G102" t="str">
            <v>C/S</v>
          </cell>
          <cell r="H102" t="str">
            <v>광주 콜센터</v>
          </cell>
          <cell r="I102" t="str">
            <v>상담내역 녹음</v>
          </cell>
        </row>
        <row r="103">
          <cell r="A103" t="str">
            <v>SBREC_CLI_02</v>
          </cell>
          <cell r="B103" t="str">
            <v>NT-Server-CPU-ETC-09207</v>
          </cell>
          <cell r="C103" t="str">
            <v>Y</v>
          </cell>
          <cell r="D103" t="str">
            <v>A</v>
          </cell>
          <cell r="E103" t="str">
            <v>고객상담(일반)</v>
          </cell>
          <cell r="F103" t="str">
            <v>CMIS</v>
          </cell>
          <cell r="G103" t="str">
            <v>C/S</v>
          </cell>
          <cell r="H103" t="str">
            <v>광주 콜센터</v>
          </cell>
          <cell r="I103" t="str">
            <v>상담내역 녹음</v>
          </cell>
        </row>
        <row r="104">
          <cell r="A104" t="str">
            <v>SBREC_CLI_03</v>
          </cell>
          <cell r="B104" t="str">
            <v>NT-Server-CPU-ETC-09208</v>
          </cell>
          <cell r="C104" t="str">
            <v>Y</v>
          </cell>
          <cell r="D104" t="str">
            <v>A</v>
          </cell>
          <cell r="E104" t="str">
            <v>고객상담(일반)</v>
          </cell>
          <cell r="F104" t="str">
            <v>CMIS</v>
          </cell>
          <cell r="G104" t="str">
            <v>C/S</v>
          </cell>
          <cell r="H104" t="str">
            <v>광주 콜센터</v>
          </cell>
          <cell r="I104" t="str">
            <v>상담내역 녹음</v>
          </cell>
        </row>
        <row r="105">
          <cell r="A105" t="str">
            <v>SBREC_CLI_04</v>
          </cell>
          <cell r="B105" t="str">
            <v>NT-Server-CPU-ETC-09209</v>
          </cell>
          <cell r="C105" t="str">
            <v>Y</v>
          </cell>
          <cell r="D105" t="str">
            <v>A</v>
          </cell>
          <cell r="E105" t="str">
            <v>고객상담(일반)</v>
          </cell>
          <cell r="F105" t="str">
            <v>CMIS</v>
          </cell>
          <cell r="G105" t="str">
            <v>C/S</v>
          </cell>
          <cell r="H105" t="str">
            <v>광주 콜센터</v>
          </cell>
          <cell r="I105" t="str">
            <v>상담내역 녹음</v>
          </cell>
        </row>
        <row r="106">
          <cell r="A106" t="str">
            <v>SBREC_CLI_05</v>
          </cell>
          <cell r="B106" t="str">
            <v>NT-Server-CPU-ETC-09210</v>
          </cell>
          <cell r="C106" t="str">
            <v>Y</v>
          </cell>
          <cell r="D106" t="str">
            <v>A</v>
          </cell>
          <cell r="E106" t="str">
            <v>고객상담(일반)</v>
          </cell>
          <cell r="F106" t="str">
            <v>CMIS</v>
          </cell>
          <cell r="G106" t="str">
            <v>C/S</v>
          </cell>
          <cell r="H106" t="str">
            <v>광주 콜센터</v>
          </cell>
          <cell r="I106" t="str">
            <v>현재 미사용</v>
          </cell>
        </row>
        <row r="107">
          <cell r="A107" t="str">
            <v>SBFAX_SVR_01</v>
          </cell>
          <cell r="B107" t="str">
            <v>NT-Server-CPU-ETC-09211</v>
          </cell>
          <cell r="C107" t="str">
            <v>Y</v>
          </cell>
          <cell r="D107" t="str">
            <v>A</v>
          </cell>
          <cell r="E107" t="str">
            <v>고객상담(일반)</v>
          </cell>
          <cell r="F107" t="str">
            <v>CMIS</v>
          </cell>
          <cell r="G107" t="str">
            <v>C/S</v>
          </cell>
          <cell r="H107" t="str">
            <v>광주 콜센터</v>
          </cell>
          <cell r="I107" t="str">
            <v>Fax 보내기</v>
          </cell>
        </row>
        <row r="108">
          <cell r="A108" t="str">
            <v>SBFAX_SVR_02</v>
          </cell>
          <cell r="B108" t="str">
            <v>NT-Server-CPU-ETC-09212</v>
          </cell>
          <cell r="C108" t="str">
            <v>Y</v>
          </cell>
          <cell r="D108" t="str">
            <v>A</v>
          </cell>
          <cell r="E108" t="str">
            <v>고객상담(일반)</v>
          </cell>
          <cell r="F108" t="str">
            <v>CMIS</v>
          </cell>
          <cell r="G108" t="str">
            <v>C/S</v>
          </cell>
          <cell r="H108" t="str">
            <v>광주 콜센터</v>
          </cell>
          <cell r="I108" t="str">
            <v>Fax 보내기</v>
          </cell>
        </row>
        <row r="109">
          <cell r="A109" t="str">
            <v>40CMISACS_SVR</v>
          </cell>
          <cell r="B109" t="str">
            <v>NT-Server-CPU-ETC-09213</v>
          </cell>
          <cell r="C109" t="str">
            <v>Y</v>
          </cell>
          <cell r="D109" t="str">
            <v>A</v>
          </cell>
          <cell r="E109" t="str">
            <v>고객상담(일반)</v>
          </cell>
          <cell r="F109" t="str">
            <v>CMIS</v>
          </cell>
          <cell r="G109" t="str">
            <v>C/S</v>
          </cell>
          <cell r="H109" t="str">
            <v>광주 콜센터</v>
          </cell>
          <cell r="I109" t="str">
            <v>상담 ACS 서버</v>
          </cell>
        </row>
        <row r="110">
          <cell r="A110" t="str">
            <v>CMISACS401</v>
          </cell>
          <cell r="B110" t="str">
            <v>NT-Server-CPU-ETC-09214</v>
          </cell>
          <cell r="C110" t="str">
            <v>Y</v>
          </cell>
          <cell r="D110" t="str">
            <v>A</v>
          </cell>
          <cell r="E110" t="str">
            <v>고객상담(일반)</v>
          </cell>
          <cell r="F110" t="str">
            <v>CMIS</v>
          </cell>
          <cell r="G110" t="str">
            <v>C/S</v>
          </cell>
          <cell r="H110" t="str">
            <v>광주 콜센터</v>
          </cell>
          <cell r="I110" t="str">
            <v>상담 ACS</v>
          </cell>
        </row>
        <row r="111">
          <cell r="A111" t="str">
            <v>IVRSVR</v>
          </cell>
          <cell r="B111" t="str">
            <v>NT-Server-CPU-ETC-09300</v>
          </cell>
          <cell r="C111" t="str">
            <v>Y</v>
          </cell>
          <cell r="D111" t="str">
            <v>A</v>
          </cell>
          <cell r="E111" t="str">
            <v>고객상담(일반)</v>
          </cell>
          <cell r="F111" t="str">
            <v>CMIS</v>
          </cell>
          <cell r="G111" t="str">
            <v>C/S</v>
          </cell>
          <cell r="H111" t="str">
            <v>대구 콜센터</v>
          </cell>
          <cell r="I111" t="str">
            <v>통계,TBSC 서버</v>
          </cell>
        </row>
        <row r="112">
          <cell r="A112" t="str">
            <v>IVR301</v>
          </cell>
          <cell r="B112" t="str">
            <v>NT-Server-CPU-ETC-09301</v>
          </cell>
          <cell r="C112" t="str">
            <v>Y</v>
          </cell>
          <cell r="D112" t="str">
            <v>A</v>
          </cell>
          <cell r="E112" t="str">
            <v>고객상담(일반)</v>
          </cell>
          <cell r="F112" t="str">
            <v>CMIS</v>
          </cell>
          <cell r="G112" t="str">
            <v>C/S</v>
          </cell>
          <cell r="H112" t="str">
            <v>대구 콜센터</v>
          </cell>
          <cell r="I112" t="str">
            <v>자동응답시스템</v>
          </cell>
        </row>
        <row r="113">
          <cell r="A113" t="str">
            <v>IVR302</v>
          </cell>
          <cell r="B113" t="str">
            <v>NT-Server-CPU-ETC-09302</v>
          </cell>
          <cell r="C113" t="str">
            <v>Y</v>
          </cell>
          <cell r="D113" t="str">
            <v>A</v>
          </cell>
          <cell r="E113" t="str">
            <v>고객상담(일반)</v>
          </cell>
          <cell r="F113" t="str">
            <v>CMIS</v>
          </cell>
          <cell r="G113" t="str">
            <v>C/S</v>
          </cell>
          <cell r="H113" t="str">
            <v>대구 콜센터</v>
          </cell>
          <cell r="I113" t="str">
            <v>자동응답시스템</v>
          </cell>
        </row>
        <row r="114">
          <cell r="A114" t="str">
            <v>RECSVR</v>
          </cell>
          <cell r="B114" t="str">
            <v>NT-Server-CPU-ETC-09303</v>
          </cell>
          <cell r="C114" t="str">
            <v>Y</v>
          </cell>
          <cell r="D114" t="str">
            <v>A</v>
          </cell>
          <cell r="E114" t="str">
            <v>고객상담(일반)</v>
          </cell>
          <cell r="F114" t="str">
            <v>CMIS</v>
          </cell>
          <cell r="G114" t="str">
            <v>C/S</v>
          </cell>
          <cell r="H114" t="str">
            <v>대구 콜센터</v>
          </cell>
          <cell r="I114" t="str">
            <v>상담내역 녹음 File 서버</v>
          </cell>
        </row>
        <row r="115">
          <cell r="A115" t="str">
            <v>REC1</v>
          </cell>
          <cell r="B115" t="str">
            <v>NT-Server-CPU-ETC-09304</v>
          </cell>
          <cell r="C115" t="str">
            <v>Y</v>
          </cell>
          <cell r="D115" t="str">
            <v>A</v>
          </cell>
          <cell r="E115" t="str">
            <v>고객상담(일반)</v>
          </cell>
          <cell r="F115" t="str">
            <v>CMIS</v>
          </cell>
          <cell r="G115" t="str">
            <v>C/S</v>
          </cell>
          <cell r="H115" t="str">
            <v>대구 콜센터</v>
          </cell>
          <cell r="I115" t="str">
            <v>상담내역 녹음</v>
          </cell>
        </row>
        <row r="116">
          <cell r="A116" t="str">
            <v>REC2</v>
          </cell>
          <cell r="B116" t="str">
            <v>NT-Server-CPU-ETC-09305</v>
          </cell>
          <cell r="C116" t="str">
            <v>Y</v>
          </cell>
          <cell r="D116" t="str">
            <v>A</v>
          </cell>
          <cell r="E116" t="str">
            <v>고객상담(일반)</v>
          </cell>
          <cell r="F116" t="str">
            <v>CMIS</v>
          </cell>
          <cell r="G116" t="str">
            <v>C/S</v>
          </cell>
          <cell r="H116" t="str">
            <v>대구 콜센터</v>
          </cell>
          <cell r="I116" t="str">
            <v>상담내역 녹음</v>
          </cell>
        </row>
        <row r="117">
          <cell r="A117" t="str">
            <v>REC3</v>
          </cell>
          <cell r="B117" t="str">
            <v>NT-Server-CPU-ETC-09306</v>
          </cell>
          <cell r="C117" t="str">
            <v>Y</v>
          </cell>
          <cell r="D117" t="str">
            <v>A</v>
          </cell>
          <cell r="E117" t="str">
            <v>고객상담(일반)</v>
          </cell>
          <cell r="F117" t="str">
            <v>CMIS</v>
          </cell>
          <cell r="G117" t="str">
            <v>C/S</v>
          </cell>
          <cell r="H117" t="str">
            <v>대구 콜센터</v>
          </cell>
          <cell r="I117" t="str">
            <v>상담내역 녹음</v>
          </cell>
        </row>
        <row r="118">
          <cell r="A118" t="str">
            <v>FAX31</v>
          </cell>
          <cell r="B118" t="str">
            <v>NT-Server-CPU-ETC-09307</v>
          </cell>
          <cell r="C118" t="str">
            <v>Y</v>
          </cell>
          <cell r="D118" t="str">
            <v>A</v>
          </cell>
          <cell r="E118" t="str">
            <v>고객상담(일반)</v>
          </cell>
          <cell r="F118" t="str">
            <v>CMIS</v>
          </cell>
          <cell r="G118" t="str">
            <v>C/S</v>
          </cell>
          <cell r="H118" t="str">
            <v>대구 콜센터</v>
          </cell>
          <cell r="I118" t="str">
            <v>Fax 전송</v>
          </cell>
        </row>
        <row r="119">
          <cell r="A119" t="str">
            <v>FAX32</v>
          </cell>
          <cell r="B119" t="str">
            <v>NT-Server-CPU-ETC-09308</v>
          </cell>
          <cell r="C119" t="str">
            <v>Y</v>
          </cell>
          <cell r="D119" t="str">
            <v>A</v>
          </cell>
          <cell r="E119" t="str">
            <v>고객상담(일반)</v>
          </cell>
          <cell r="F119" t="str">
            <v>CMIS</v>
          </cell>
          <cell r="G119" t="str">
            <v>C/S</v>
          </cell>
          <cell r="H119" t="str">
            <v>대구 콜센터</v>
          </cell>
          <cell r="I119" t="str">
            <v>Fax 전송</v>
          </cell>
        </row>
        <row r="120">
          <cell r="A120" t="str">
            <v>30cmisACS_SVR</v>
          </cell>
          <cell r="B120" t="str">
            <v>NT-Server-CPU-ETC-09309</v>
          </cell>
          <cell r="C120" t="str">
            <v>Y</v>
          </cell>
          <cell r="D120" t="str">
            <v>A</v>
          </cell>
          <cell r="E120" t="str">
            <v>고객상담(일반)</v>
          </cell>
          <cell r="F120" t="str">
            <v>CMIS</v>
          </cell>
          <cell r="G120" t="str">
            <v>C/S</v>
          </cell>
          <cell r="H120" t="str">
            <v>대구 콜센터</v>
          </cell>
          <cell r="I120" t="str">
            <v>상담 ACS 서버</v>
          </cell>
        </row>
        <row r="121">
          <cell r="A121" t="str">
            <v>CMISACS301</v>
          </cell>
          <cell r="B121" t="str">
            <v>NT-Server-CPU-ETC-09310</v>
          </cell>
          <cell r="C121" t="str">
            <v>Y</v>
          </cell>
          <cell r="D121" t="str">
            <v>A</v>
          </cell>
          <cell r="E121" t="str">
            <v>고객상담(일반)</v>
          </cell>
          <cell r="F121" t="str">
            <v>CMIS</v>
          </cell>
          <cell r="G121" t="str">
            <v>C/S</v>
          </cell>
          <cell r="H121" t="str">
            <v>대구 콜센터</v>
          </cell>
          <cell r="I121" t="str">
            <v>상담 ACS</v>
          </cell>
        </row>
        <row r="122">
          <cell r="A122" t="str">
            <v>IVRSVR200</v>
          </cell>
          <cell r="B122" t="str">
            <v>NT-Server-CPU-ETC-09400</v>
          </cell>
          <cell r="C122" t="str">
            <v>Y</v>
          </cell>
          <cell r="D122" t="str">
            <v>A</v>
          </cell>
          <cell r="E122" t="str">
            <v>고객상담(일반)</v>
          </cell>
          <cell r="F122" t="str">
            <v>CMIS</v>
          </cell>
          <cell r="G122" t="str">
            <v>C/S</v>
          </cell>
          <cell r="H122" t="str">
            <v>부산 콜센터</v>
          </cell>
          <cell r="I122" t="str">
            <v>통계,TBSC 서버</v>
          </cell>
        </row>
        <row r="123">
          <cell r="A123" t="str">
            <v>IVR201</v>
          </cell>
          <cell r="B123" t="str">
            <v>NT-Server-CPU-ETC-09401</v>
          </cell>
          <cell r="C123" t="str">
            <v>Y</v>
          </cell>
          <cell r="D123" t="str">
            <v>A</v>
          </cell>
          <cell r="E123" t="str">
            <v>고객상담(일반)</v>
          </cell>
          <cell r="F123" t="str">
            <v>CMIS</v>
          </cell>
          <cell r="G123" t="str">
            <v>C/S</v>
          </cell>
          <cell r="H123" t="str">
            <v>부산 콜센터</v>
          </cell>
          <cell r="I123" t="str">
            <v>자동응답시스템</v>
          </cell>
        </row>
        <row r="124">
          <cell r="A124" t="str">
            <v>IVR202</v>
          </cell>
          <cell r="B124" t="str">
            <v>NT-Server-CPU-ETC-09402</v>
          </cell>
          <cell r="C124" t="str">
            <v>Y</v>
          </cell>
          <cell r="D124" t="str">
            <v>A</v>
          </cell>
          <cell r="E124" t="str">
            <v>고객상담(일반)</v>
          </cell>
          <cell r="F124" t="str">
            <v>CMIS</v>
          </cell>
          <cell r="G124" t="str">
            <v>C/S</v>
          </cell>
          <cell r="H124" t="str">
            <v>부산 콜센터</v>
          </cell>
          <cell r="I124" t="str">
            <v>자동응답시스템</v>
          </cell>
        </row>
        <row r="125">
          <cell r="A125" t="str">
            <v>PSREC_SVR_01</v>
          </cell>
          <cell r="B125" t="str">
            <v>NT-Server-CPU-ETC-09403</v>
          </cell>
          <cell r="C125" t="str">
            <v>Y</v>
          </cell>
          <cell r="D125" t="str">
            <v>A</v>
          </cell>
          <cell r="E125" t="str">
            <v>고객상담(일반)</v>
          </cell>
          <cell r="F125" t="str">
            <v>CMIS</v>
          </cell>
          <cell r="G125" t="str">
            <v>C/S</v>
          </cell>
          <cell r="H125" t="str">
            <v>부산 콜센터</v>
          </cell>
          <cell r="I125" t="str">
            <v>상담내역 녹음 File 서버</v>
          </cell>
        </row>
        <row r="126">
          <cell r="A126" t="str">
            <v>PSREC_SVR_02</v>
          </cell>
          <cell r="B126" t="str">
            <v>NT-Server-CPU-ETC-09404</v>
          </cell>
          <cell r="C126" t="str">
            <v>Y</v>
          </cell>
          <cell r="D126" t="str">
            <v>A</v>
          </cell>
          <cell r="E126" t="str">
            <v>고객상담(일반)</v>
          </cell>
          <cell r="F126" t="str">
            <v>CMIS</v>
          </cell>
          <cell r="G126" t="str">
            <v>C/S</v>
          </cell>
          <cell r="H126" t="str">
            <v>부산 콜센터</v>
          </cell>
          <cell r="I126" t="str">
            <v>Recording Domain server</v>
          </cell>
        </row>
        <row r="127">
          <cell r="A127" t="str">
            <v>PSREC_CLI_01</v>
          </cell>
          <cell r="B127" t="str">
            <v>NT-Server-CPU-ETC-09405</v>
          </cell>
          <cell r="C127" t="str">
            <v>Y</v>
          </cell>
          <cell r="D127" t="str">
            <v>A</v>
          </cell>
          <cell r="E127" t="str">
            <v>고객상담(일반)</v>
          </cell>
          <cell r="F127" t="str">
            <v>CMIS</v>
          </cell>
          <cell r="G127" t="str">
            <v>C/S</v>
          </cell>
          <cell r="H127" t="str">
            <v>부산 콜센터</v>
          </cell>
          <cell r="I127" t="str">
            <v>상담원 통화내용 녹음</v>
          </cell>
        </row>
        <row r="128">
          <cell r="A128" t="str">
            <v>PSREC_CLI_02</v>
          </cell>
          <cell r="B128" t="str">
            <v>NT-Server-CPU-ETC-09406</v>
          </cell>
          <cell r="C128" t="str">
            <v>Y</v>
          </cell>
          <cell r="D128" t="str">
            <v>A</v>
          </cell>
          <cell r="E128" t="str">
            <v>고객상담(일반)</v>
          </cell>
          <cell r="F128" t="str">
            <v>CMIS</v>
          </cell>
          <cell r="G128" t="str">
            <v>C/S</v>
          </cell>
          <cell r="H128" t="str">
            <v>부산 콜센터</v>
          </cell>
          <cell r="I128" t="str">
            <v>상담원 통화내용 녹음</v>
          </cell>
        </row>
        <row r="129">
          <cell r="A129" t="str">
            <v>PSREC_CLI_03</v>
          </cell>
          <cell r="B129" t="str">
            <v>NT-Server-CPU-ETC-09407</v>
          </cell>
          <cell r="C129" t="str">
            <v>Y</v>
          </cell>
          <cell r="D129" t="str">
            <v>A</v>
          </cell>
          <cell r="E129" t="str">
            <v>고객상담(일반)</v>
          </cell>
          <cell r="F129" t="str">
            <v>CMIS</v>
          </cell>
          <cell r="G129" t="str">
            <v>C/S</v>
          </cell>
          <cell r="H129" t="str">
            <v>부산 콜센터</v>
          </cell>
          <cell r="I129" t="str">
            <v>상담원 통화내용 녹음</v>
          </cell>
        </row>
        <row r="130">
          <cell r="A130" t="str">
            <v>PSREC_CLI_04</v>
          </cell>
          <cell r="B130" t="str">
            <v>NT-Server-CPU-ETC-09408</v>
          </cell>
          <cell r="C130" t="str">
            <v>Y</v>
          </cell>
          <cell r="D130" t="str">
            <v>A</v>
          </cell>
          <cell r="E130" t="str">
            <v>고객상담(일반)</v>
          </cell>
          <cell r="F130" t="str">
            <v>CMIS</v>
          </cell>
          <cell r="G130" t="str">
            <v>C/S</v>
          </cell>
          <cell r="H130" t="str">
            <v>부산 콜센터</v>
          </cell>
          <cell r="I130" t="str">
            <v>상담원 통화내용 녹음</v>
          </cell>
        </row>
        <row r="131">
          <cell r="A131" t="str">
            <v>PSFAX_SVR_01</v>
          </cell>
          <cell r="B131" t="str">
            <v>NT-Server-CPU-ETC-09409</v>
          </cell>
          <cell r="C131" t="str">
            <v>Y</v>
          </cell>
          <cell r="D131" t="str">
            <v>A</v>
          </cell>
          <cell r="E131" t="str">
            <v>고객상담(일반)</v>
          </cell>
          <cell r="F131" t="str">
            <v>CMIS</v>
          </cell>
          <cell r="G131" t="str">
            <v>C/S</v>
          </cell>
          <cell r="H131" t="str">
            <v>부산 콜센터</v>
          </cell>
          <cell r="I131" t="str">
            <v>Fax 보내기</v>
          </cell>
        </row>
        <row r="132">
          <cell r="A132" t="str">
            <v>PSFAX_SVR_02</v>
          </cell>
          <cell r="B132" t="str">
            <v>NT-Server-CPU-ETC-09410</v>
          </cell>
          <cell r="C132" t="str">
            <v>Y</v>
          </cell>
          <cell r="D132" t="str">
            <v>A</v>
          </cell>
          <cell r="E132" t="str">
            <v>고객상담(일반)</v>
          </cell>
          <cell r="F132" t="str">
            <v>CMIS</v>
          </cell>
          <cell r="G132" t="str">
            <v>C/S</v>
          </cell>
          <cell r="H132" t="str">
            <v>부산 콜센터</v>
          </cell>
          <cell r="I132" t="str">
            <v>Fax 보내기</v>
          </cell>
        </row>
        <row r="133">
          <cell r="A133" t="str">
            <v>20CMISACS_SVR</v>
          </cell>
          <cell r="B133" t="str">
            <v>NT-Server-CPU-ETC-09411</v>
          </cell>
          <cell r="C133" t="str">
            <v>Y</v>
          </cell>
          <cell r="D133" t="str">
            <v>A</v>
          </cell>
          <cell r="E133" t="str">
            <v>고객상담(일반)</v>
          </cell>
          <cell r="F133" t="str">
            <v>CMIS</v>
          </cell>
          <cell r="G133" t="str">
            <v>C/S</v>
          </cell>
          <cell r="H133" t="str">
            <v>부산 콜센터</v>
          </cell>
          <cell r="I133" t="str">
            <v>상담 ACS 서버</v>
          </cell>
        </row>
        <row r="134">
          <cell r="A134" t="str">
            <v>CMISACS201</v>
          </cell>
          <cell r="B134" t="str">
            <v>NT-Server-CPU-ETC-09412</v>
          </cell>
          <cell r="C134" t="str">
            <v>Y</v>
          </cell>
          <cell r="D134" t="str">
            <v>A</v>
          </cell>
          <cell r="E134" t="str">
            <v>고객상담(일반)</v>
          </cell>
          <cell r="F134" t="str">
            <v>CMIS</v>
          </cell>
          <cell r="G134" t="str">
            <v>C/S</v>
          </cell>
          <cell r="H134" t="str">
            <v>부산 콜센터</v>
          </cell>
          <cell r="I134" t="str">
            <v>상담 ACS</v>
          </cell>
        </row>
        <row r="135">
          <cell r="A135" t="str">
            <v>IVRSVR500</v>
          </cell>
          <cell r="B135" t="str">
            <v>NT-Server-CPU-ETC-09500</v>
          </cell>
          <cell r="C135" t="str">
            <v>Y</v>
          </cell>
          <cell r="D135" t="str">
            <v>A</v>
          </cell>
          <cell r="E135" t="str">
            <v>고객상담(일반)</v>
          </cell>
          <cell r="F135" t="str">
            <v>CMIS</v>
          </cell>
          <cell r="G135" t="str">
            <v>C/S</v>
          </cell>
          <cell r="H135" t="str">
            <v>청주 콜센터</v>
          </cell>
          <cell r="I135" t="str">
            <v>통계,TBSC 서버</v>
          </cell>
        </row>
        <row r="136">
          <cell r="A136" t="str">
            <v>IVR501</v>
          </cell>
          <cell r="B136" t="str">
            <v>NT-Server-CPU-ETC-09501</v>
          </cell>
          <cell r="C136" t="str">
            <v>Y</v>
          </cell>
          <cell r="D136" t="str">
            <v>A</v>
          </cell>
          <cell r="E136" t="str">
            <v>고객상담(일반)</v>
          </cell>
          <cell r="F136" t="str">
            <v>CMIS</v>
          </cell>
          <cell r="G136" t="str">
            <v>C/S</v>
          </cell>
          <cell r="H136" t="str">
            <v>청주 콜센터</v>
          </cell>
          <cell r="I136" t="str">
            <v>자동응답시스템</v>
          </cell>
        </row>
        <row r="137">
          <cell r="A137" t="str">
            <v>IVR502</v>
          </cell>
          <cell r="B137" t="str">
            <v>NT-Server-CPU-ETC-09502</v>
          </cell>
          <cell r="C137" t="str">
            <v>Y</v>
          </cell>
          <cell r="D137" t="str">
            <v>A</v>
          </cell>
          <cell r="E137" t="str">
            <v>고객상담(일반)</v>
          </cell>
          <cell r="F137" t="str">
            <v>CMIS</v>
          </cell>
          <cell r="G137" t="str">
            <v>C/S</v>
          </cell>
          <cell r="H137" t="str">
            <v>청주 콜센터</v>
          </cell>
          <cell r="I137" t="str">
            <v>자동응답시스템</v>
          </cell>
        </row>
        <row r="138">
          <cell r="A138" t="str">
            <v xml:space="preserve">RECSVR </v>
          </cell>
          <cell r="B138" t="str">
            <v>NT-Server-CPU-ETC-09503</v>
          </cell>
          <cell r="C138" t="str">
            <v>Y</v>
          </cell>
          <cell r="D138" t="str">
            <v>A</v>
          </cell>
          <cell r="E138" t="str">
            <v>고객상담(일반)</v>
          </cell>
          <cell r="F138" t="str">
            <v>CMIS</v>
          </cell>
          <cell r="G138" t="str">
            <v>C/S</v>
          </cell>
          <cell r="H138" t="str">
            <v>청주 콜센터</v>
          </cell>
          <cell r="I138" t="str">
            <v>상담내역 녹음 File 서버</v>
          </cell>
        </row>
        <row r="139">
          <cell r="A139" t="str">
            <v>REC1-1</v>
          </cell>
          <cell r="B139" t="str">
            <v>NT-Server-CPU-ETC-09504</v>
          </cell>
          <cell r="C139" t="str">
            <v>Y</v>
          </cell>
          <cell r="D139" t="str">
            <v>A</v>
          </cell>
          <cell r="E139" t="str">
            <v>고객상담(일반)</v>
          </cell>
          <cell r="F139" t="str">
            <v>CMIS</v>
          </cell>
          <cell r="G139" t="str">
            <v>C/S</v>
          </cell>
          <cell r="H139" t="str">
            <v>청주 콜센터</v>
          </cell>
          <cell r="I139" t="str">
            <v>상담내역 녹음</v>
          </cell>
        </row>
        <row r="140">
          <cell r="A140" t="str">
            <v>REC1-2</v>
          </cell>
          <cell r="B140" t="str">
            <v>NT-Server-CPU-ETC-09505</v>
          </cell>
          <cell r="C140" t="str">
            <v>Y</v>
          </cell>
          <cell r="D140" t="str">
            <v>A</v>
          </cell>
          <cell r="E140" t="str">
            <v>고객상담(일반)</v>
          </cell>
          <cell r="F140" t="str">
            <v>CMIS</v>
          </cell>
          <cell r="G140" t="str">
            <v>C/S</v>
          </cell>
          <cell r="H140" t="str">
            <v>청주 콜센터</v>
          </cell>
          <cell r="I140" t="str">
            <v>상담내역 녹음</v>
          </cell>
        </row>
        <row r="141">
          <cell r="A141" t="str">
            <v>REC1-3</v>
          </cell>
          <cell r="B141" t="str">
            <v>NT-Server-CPU-ETC-09506</v>
          </cell>
          <cell r="C141" t="str">
            <v>Y</v>
          </cell>
          <cell r="D141" t="str">
            <v>A</v>
          </cell>
          <cell r="E141" t="str">
            <v>고객상담(일반)</v>
          </cell>
          <cell r="F141" t="str">
            <v>CMIS</v>
          </cell>
          <cell r="G141" t="str">
            <v>C/S</v>
          </cell>
          <cell r="H141" t="str">
            <v>청주 콜센터</v>
          </cell>
          <cell r="I141" t="str">
            <v>상담내역 녹음</v>
          </cell>
        </row>
        <row r="142">
          <cell r="A142" t="str">
            <v>CBFAX_SVR01</v>
          </cell>
          <cell r="B142" t="str">
            <v>NT-Server-CPU-ETC-09507</v>
          </cell>
          <cell r="C142" t="str">
            <v>Y</v>
          </cell>
          <cell r="D142" t="str">
            <v>A</v>
          </cell>
          <cell r="E142" t="str">
            <v>고객상담(일반)</v>
          </cell>
          <cell r="F142" t="str">
            <v>CMIS</v>
          </cell>
          <cell r="G142" t="str">
            <v>C/S</v>
          </cell>
          <cell r="H142" t="str">
            <v>청주 콜센터</v>
          </cell>
          <cell r="I142" t="str">
            <v>FAX 보내기</v>
          </cell>
        </row>
        <row r="143">
          <cell r="A143" t="str">
            <v>CBFAX_SVR02</v>
          </cell>
          <cell r="B143" t="str">
            <v>NT-Server-CPU-ETC-09508</v>
          </cell>
          <cell r="C143" t="str">
            <v>Y</v>
          </cell>
          <cell r="D143" t="str">
            <v>A</v>
          </cell>
          <cell r="E143" t="str">
            <v>고객상담(일반)</v>
          </cell>
          <cell r="F143" t="str">
            <v>CMIS</v>
          </cell>
          <cell r="G143" t="str">
            <v>C/S</v>
          </cell>
          <cell r="H143" t="str">
            <v>청주 콜센터</v>
          </cell>
          <cell r="I143" t="str">
            <v>FAX 보내기</v>
          </cell>
        </row>
        <row r="144">
          <cell r="A144" t="str">
            <v>50CMISACS_SVR</v>
          </cell>
          <cell r="B144" t="str">
            <v>NT-Server-CPU-ETC-09509</v>
          </cell>
          <cell r="C144" t="str">
            <v>Y</v>
          </cell>
          <cell r="D144" t="str">
            <v>A</v>
          </cell>
          <cell r="E144" t="str">
            <v>고객상담(일반)</v>
          </cell>
          <cell r="F144" t="str">
            <v>CMIS</v>
          </cell>
          <cell r="G144" t="str">
            <v>C/S</v>
          </cell>
          <cell r="H144" t="str">
            <v>청주 콜센터</v>
          </cell>
          <cell r="I144" t="str">
            <v>상담 ACS 서버</v>
          </cell>
        </row>
        <row r="145">
          <cell r="A145" t="str">
            <v>CMISACS501</v>
          </cell>
          <cell r="B145" t="str">
            <v>NT-Server-CPU-ETC-09510</v>
          </cell>
          <cell r="C145" t="str">
            <v>Y</v>
          </cell>
          <cell r="D145" t="str">
            <v>A</v>
          </cell>
          <cell r="E145" t="str">
            <v>고객상담(일반)</v>
          </cell>
          <cell r="F145" t="str">
            <v>CMIS</v>
          </cell>
          <cell r="G145" t="str">
            <v>C/S</v>
          </cell>
          <cell r="H145" t="str">
            <v>청주 콜센터</v>
          </cell>
          <cell r="I145" t="str">
            <v>상담 ACS</v>
          </cell>
        </row>
        <row r="146">
          <cell r="A146" t="str">
            <v>CTI_JA1</v>
          </cell>
          <cell r="B146" t="str">
            <v>UX-CPU-HP-00087</v>
          </cell>
          <cell r="C146" t="str">
            <v>Y</v>
          </cell>
          <cell r="D146" t="str">
            <v>A</v>
          </cell>
          <cell r="E146" t="str">
            <v>고객상담(일반)</v>
          </cell>
          <cell r="F146" t="str">
            <v>CMIS</v>
          </cell>
          <cell r="G146" t="str">
            <v>C/S</v>
          </cell>
          <cell r="H146" t="str">
            <v>서울,장안동</v>
          </cell>
          <cell r="I146" t="str">
            <v>CTI 미들웨어</v>
          </cell>
        </row>
        <row r="147">
          <cell r="A147" t="str">
            <v>CTI_JA2</v>
          </cell>
          <cell r="B147" t="str">
            <v>UX-CPU-HP-00088</v>
          </cell>
          <cell r="C147" t="str">
            <v>Y</v>
          </cell>
          <cell r="D147" t="str">
            <v>A</v>
          </cell>
          <cell r="E147" t="str">
            <v>고객상담(일반)</v>
          </cell>
          <cell r="F147" t="str">
            <v>CMIS</v>
          </cell>
          <cell r="G147" t="str">
            <v>C/S</v>
          </cell>
          <cell r="H147" t="str">
            <v>서울,장안동</v>
          </cell>
          <cell r="I147" t="str">
            <v>CTI 미들웨어</v>
          </cell>
        </row>
        <row r="148">
          <cell r="A148" t="str">
            <v>CTI_CB1</v>
          </cell>
          <cell r="B148" t="str">
            <v>UX-CPU-HP-00126</v>
          </cell>
          <cell r="C148" t="str">
            <v>Y</v>
          </cell>
          <cell r="D148" t="str">
            <v>A</v>
          </cell>
          <cell r="E148" t="str">
            <v>고객상담(일반)</v>
          </cell>
          <cell r="F148" t="str">
            <v>CMIS</v>
          </cell>
          <cell r="G148" t="str">
            <v>C/S</v>
          </cell>
          <cell r="H148" t="str">
            <v>중부</v>
          </cell>
          <cell r="I148" t="str">
            <v>CTI Primary</v>
          </cell>
        </row>
        <row r="149">
          <cell r="A149" t="str">
            <v>CTI_CB2</v>
          </cell>
          <cell r="B149" t="str">
            <v>UX-CPU-HP-00127</v>
          </cell>
          <cell r="C149" t="str">
            <v>Y</v>
          </cell>
          <cell r="D149" t="str">
            <v>A</v>
          </cell>
          <cell r="E149" t="str">
            <v>고객상담(일반)</v>
          </cell>
          <cell r="F149" t="str">
            <v>CMIS</v>
          </cell>
          <cell r="G149" t="str">
            <v>C/S</v>
          </cell>
          <cell r="H149" t="str">
            <v>중부</v>
          </cell>
          <cell r="I149" t="str">
            <v>CTI Backup</v>
          </cell>
        </row>
        <row r="150">
          <cell r="A150" t="str">
            <v>CTI_SM</v>
          </cell>
          <cell r="B150" t="str">
            <v>UX-CPU-HP-00128</v>
          </cell>
          <cell r="C150" t="str">
            <v>Y</v>
          </cell>
          <cell r="D150" t="str">
            <v>A</v>
          </cell>
          <cell r="E150" t="str">
            <v>고객상담(일반)</v>
          </cell>
          <cell r="F150" t="str">
            <v>CMIS</v>
          </cell>
          <cell r="G150" t="str">
            <v>C/S</v>
          </cell>
          <cell r="H150" t="str">
            <v>구로</v>
          </cell>
          <cell r="I150" t="str">
            <v>CTI Backup</v>
          </cell>
        </row>
        <row r="151">
          <cell r="A151" t="str">
            <v>CTI_SS</v>
          </cell>
          <cell r="B151" t="str">
            <v>UX-CPU-HP-00129</v>
          </cell>
          <cell r="C151" t="str">
            <v>Y</v>
          </cell>
          <cell r="D151" t="str">
            <v>A</v>
          </cell>
          <cell r="E151" t="str">
            <v>고객상담(일반)</v>
          </cell>
          <cell r="F151" t="str">
            <v>CMIS</v>
          </cell>
          <cell r="G151" t="str">
            <v>C/S</v>
          </cell>
          <cell r="H151" t="str">
            <v>구로</v>
          </cell>
          <cell r="I151" t="str">
            <v>CTI Primary</v>
          </cell>
        </row>
        <row r="152">
          <cell r="A152" t="str">
            <v>CTI_PS1</v>
          </cell>
          <cell r="B152" t="str">
            <v>UX-CPU-HP-00131</v>
          </cell>
          <cell r="C152" t="str">
            <v>Y</v>
          </cell>
          <cell r="D152" t="str">
            <v>A</v>
          </cell>
          <cell r="E152" t="str">
            <v>고객상담(일반)</v>
          </cell>
          <cell r="F152" t="str">
            <v>CMIS</v>
          </cell>
          <cell r="G152" t="str">
            <v>C/S</v>
          </cell>
          <cell r="H152" t="str">
            <v>부산</v>
          </cell>
          <cell r="I152" t="str">
            <v>CTI 미들웨어</v>
          </cell>
        </row>
        <row r="153">
          <cell r="A153" t="str">
            <v>CTI_PS2</v>
          </cell>
          <cell r="B153" t="str">
            <v>UX-CPU-HP-00132</v>
          </cell>
          <cell r="C153" t="str">
            <v>Y</v>
          </cell>
          <cell r="D153" t="str">
            <v>A</v>
          </cell>
          <cell r="E153" t="str">
            <v>고객상담(일반)</v>
          </cell>
          <cell r="F153" t="str">
            <v>CMIS</v>
          </cell>
          <cell r="G153" t="str">
            <v>C/S</v>
          </cell>
          <cell r="H153" t="str">
            <v>부산</v>
          </cell>
          <cell r="I153" t="str">
            <v>CTI 미들웨어</v>
          </cell>
        </row>
        <row r="154">
          <cell r="A154" t="str">
            <v>CTI_SB1</v>
          </cell>
          <cell r="B154" t="str">
            <v>UX-CPU-HP-00133</v>
          </cell>
          <cell r="C154" t="str">
            <v>Y</v>
          </cell>
          <cell r="D154" t="str">
            <v>A</v>
          </cell>
          <cell r="E154" t="str">
            <v>고객상담(일반)</v>
          </cell>
          <cell r="F154" t="str">
            <v>CMIS</v>
          </cell>
          <cell r="G154" t="str">
            <v>C/S</v>
          </cell>
          <cell r="H154" t="str">
            <v>서부</v>
          </cell>
          <cell r="I154" t="str">
            <v>CTI 미들웨어</v>
          </cell>
        </row>
        <row r="155">
          <cell r="A155" t="str">
            <v>CTI_SB2</v>
          </cell>
          <cell r="B155" t="str">
            <v>UX-CPU-HP-00134</v>
          </cell>
          <cell r="C155" t="str">
            <v>Y</v>
          </cell>
          <cell r="D155" t="str">
            <v>A</v>
          </cell>
          <cell r="E155" t="str">
            <v>고객상담(일반)</v>
          </cell>
          <cell r="F155" t="str">
            <v>CMIS</v>
          </cell>
          <cell r="G155" t="str">
            <v>C/S</v>
          </cell>
          <cell r="H155" t="str">
            <v>서부</v>
          </cell>
          <cell r="I155" t="str">
            <v>CTI 미들웨어</v>
          </cell>
        </row>
        <row r="156">
          <cell r="A156" t="str">
            <v>CTI_TG1</v>
          </cell>
          <cell r="B156" t="str">
            <v>UX-CPU-HP-00135</v>
          </cell>
          <cell r="C156" t="str">
            <v>Y</v>
          </cell>
          <cell r="D156" t="str">
            <v>A</v>
          </cell>
          <cell r="E156" t="str">
            <v>고객상담(일반)</v>
          </cell>
          <cell r="F156" t="str">
            <v>CMIS</v>
          </cell>
          <cell r="G156" t="str">
            <v>C/S</v>
          </cell>
          <cell r="H156" t="str">
            <v>대구</v>
          </cell>
          <cell r="I156" t="str">
            <v>CTI 미들웨어</v>
          </cell>
        </row>
        <row r="157">
          <cell r="A157" t="str">
            <v>CTI_TG2</v>
          </cell>
          <cell r="B157" t="str">
            <v>UX-CPU-HP-00136</v>
          </cell>
          <cell r="C157" t="str">
            <v>Y</v>
          </cell>
          <cell r="D157" t="str">
            <v>A</v>
          </cell>
          <cell r="E157" t="str">
            <v>고객상담(일반)</v>
          </cell>
          <cell r="F157" t="str">
            <v>CMIS</v>
          </cell>
          <cell r="G157" t="str">
            <v>C/S</v>
          </cell>
          <cell r="H157" t="str">
            <v>대구</v>
          </cell>
          <cell r="I157" t="str">
            <v>CTI 미들웨어</v>
          </cell>
        </row>
        <row r="158">
          <cell r="A158" t="str">
            <v>jadbsvr</v>
          </cell>
          <cell r="B158" t="str">
            <v>UX-CPU-RS6000-00101</v>
          </cell>
          <cell r="C158" t="str">
            <v>Y</v>
          </cell>
          <cell r="D158" t="str">
            <v>A</v>
          </cell>
          <cell r="E158" t="str">
            <v>고객상담(일반)</v>
          </cell>
          <cell r="F158" t="str">
            <v>CMIS</v>
          </cell>
          <cell r="G158" t="str">
            <v>C/S</v>
          </cell>
          <cell r="H158" t="str">
            <v>서울,장안동</v>
          </cell>
          <cell r="I158" t="str">
            <v>CTI DB Server</v>
          </cell>
        </row>
        <row r="159">
          <cell r="A159" t="str">
            <v>jadbsvr1</v>
          </cell>
          <cell r="B159" t="str">
            <v>UX-CPU-RS6000-00102</v>
          </cell>
          <cell r="C159" t="str">
            <v>Y</v>
          </cell>
          <cell r="D159" t="str">
            <v>A</v>
          </cell>
          <cell r="E159" t="str">
            <v>고객상담(일반)</v>
          </cell>
          <cell r="F159" t="str">
            <v>CMIS</v>
          </cell>
          <cell r="G159" t="str">
            <v>C/S</v>
          </cell>
          <cell r="H159" t="str">
            <v>서울,장안동</v>
          </cell>
          <cell r="I159" t="str">
            <v>CTI DB Server</v>
          </cell>
        </row>
        <row r="160">
          <cell r="A160" t="str">
            <v>dbsvr</v>
          </cell>
          <cell r="B160" t="str">
            <v>UX-CPU-RS6000-00137</v>
          </cell>
          <cell r="C160" t="str">
            <v>Y</v>
          </cell>
          <cell r="D160" t="str">
            <v>A</v>
          </cell>
          <cell r="E160" t="str">
            <v>고객상담(일반)</v>
          </cell>
          <cell r="F160" t="str">
            <v>CMIS</v>
          </cell>
          <cell r="G160" t="str">
            <v>C/S</v>
          </cell>
          <cell r="H160" t="str">
            <v>구로</v>
          </cell>
          <cell r="I160" t="str">
            <v>DB (Master)</v>
          </cell>
        </row>
        <row r="161">
          <cell r="A161" t="str">
            <v>cbdbsvr</v>
          </cell>
          <cell r="B161" t="str">
            <v>UX-CPU-RS6000-00141</v>
          </cell>
          <cell r="C161" t="str">
            <v>Y</v>
          </cell>
          <cell r="D161" t="str">
            <v>A</v>
          </cell>
          <cell r="E161" t="str">
            <v>고객상담(일반)</v>
          </cell>
          <cell r="F161" t="str">
            <v>CMIS</v>
          </cell>
          <cell r="G161" t="str">
            <v>C/S</v>
          </cell>
          <cell r="H161" t="str">
            <v>중부</v>
          </cell>
          <cell r="I161" t="str">
            <v>미들웨어 QUEUE정보 저장 , 통계데이터 저장</v>
          </cell>
        </row>
        <row r="162">
          <cell r="A162" t="str">
            <v>cbdbsvr1</v>
          </cell>
          <cell r="B162" t="str">
            <v>UX-CPU-RS6000-00142</v>
          </cell>
          <cell r="C162" t="str">
            <v>Y</v>
          </cell>
          <cell r="D162" t="str">
            <v>A</v>
          </cell>
          <cell r="E162" t="str">
            <v>고객상담(일반)</v>
          </cell>
          <cell r="F162" t="str">
            <v>CMIS</v>
          </cell>
          <cell r="G162" t="str">
            <v>C/S</v>
          </cell>
          <cell r="H162" t="str">
            <v>중부</v>
          </cell>
          <cell r="I162" t="str">
            <v>BACKUP DB SERVER</v>
          </cell>
        </row>
        <row r="163">
          <cell r="A163" t="str">
            <v>cmis_bk</v>
          </cell>
          <cell r="B163" t="str">
            <v>UX-CPU-RS6000-00143</v>
          </cell>
          <cell r="C163" t="str">
            <v>Y</v>
          </cell>
          <cell r="D163" t="str">
            <v>A</v>
          </cell>
          <cell r="E163" t="str">
            <v>고객상담(일반)</v>
          </cell>
          <cell r="F163" t="str">
            <v>CMIS</v>
          </cell>
          <cell r="G163" t="str">
            <v>C/S</v>
          </cell>
          <cell r="H163" t="str">
            <v>구로</v>
          </cell>
          <cell r="I163" t="str">
            <v>Auto Backup (FTP Server)</v>
          </cell>
        </row>
        <row r="164">
          <cell r="A164" t="str">
            <v>dbsvr1</v>
          </cell>
          <cell r="B164" t="str">
            <v>UX-CPU-RS6000-00145</v>
          </cell>
          <cell r="C164" t="str">
            <v>Y</v>
          </cell>
          <cell r="D164" t="str">
            <v>A</v>
          </cell>
          <cell r="E164" t="str">
            <v>고객상담(일반)</v>
          </cell>
          <cell r="F164" t="str">
            <v>CMIS</v>
          </cell>
          <cell r="G164" t="str">
            <v>C/S</v>
          </cell>
          <cell r="H164" t="str">
            <v>구로</v>
          </cell>
          <cell r="I164" t="str">
            <v>DB (Backup)</v>
          </cell>
        </row>
        <row r="165">
          <cell r="A165" t="str">
            <v>psdbsvr</v>
          </cell>
          <cell r="B165" t="str">
            <v>UX-CPU-RS6000-00146</v>
          </cell>
          <cell r="C165" t="str">
            <v>Y</v>
          </cell>
          <cell r="D165" t="str">
            <v>A</v>
          </cell>
          <cell r="E165" t="str">
            <v>고객상담(일반)</v>
          </cell>
          <cell r="F165" t="str">
            <v>CMIS</v>
          </cell>
          <cell r="G165" t="str">
            <v>C/S</v>
          </cell>
          <cell r="H165" t="str">
            <v>부산</v>
          </cell>
          <cell r="I165" t="str">
            <v>DB (Master)</v>
          </cell>
        </row>
        <row r="166">
          <cell r="A166" t="str">
            <v>psdbsvr1</v>
          </cell>
          <cell r="B166" t="str">
            <v>UX-CPU-RS6000-00147</v>
          </cell>
          <cell r="C166" t="str">
            <v>Y</v>
          </cell>
          <cell r="D166" t="str">
            <v>A</v>
          </cell>
          <cell r="E166" t="str">
            <v>고객상담(일반)</v>
          </cell>
          <cell r="F166" t="str">
            <v>CMIS</v>
          </cell>
          <cell r="G166" t="str">
            <v>C/S</v>
          </cell>
          <cell r="H166" t="str">
            <v>부산</v>
          </cell>
          <cell r="I166" t="str">
            <v>DB (Backup)</v>
          </cell>
        </row>
        <row r="167">
          <cell r="A167" t="str">
            <v>sbdbsvr</v>
          </cell>
          <cell r="B167" t="str">
            <v>UX-CPU-RS6000-00148</v>
          </cell>
          <cell r="C167" t="str">
            <v>Y</v>
          </cell>
          <cell r="D167" t="str">
            <v>A</v>
          </cell>
          <cell r="E167" t="str">
            <v>고객상담(일반)</v>
          </cell>
          <cell r="F167" t="str">
            <v>CMIS</v>
          </cell>
          <cell r="G167" t="str">
            <v>C/S</v>
          </cell>
          <cell r="H167" t="str">
            <v>서부</v>
          </cell>
          <cell r="I167" t="str">
            <v>DB (Master)</v>
          </cell>
        </row>
        <row r="168">
          <cell r="A168" t="str">
            <v>sbdbsvr1</v>
          </cell>
          <cell r="B168" t="str">
            <v>UX-CPU-RS6000-00149</v>
          </cell>
          <cell r="C168" t="str">
            <v>Y</v>
          </cell>
          <cell r="D168" t="str">
            <v>A</v>
          </cell>
          <cell r="E168" t="str">
            <v>고객상담(일반)</v>
          </cell>
          <cell r="F168" t="str">
            <v>CMIS</v>
          </cell>
          <cell r="G168" t="str">
            <v>C/S</v>
          </cell>
          <cell r="H168" t="str">
            <v>서부</v>
          </cell>
          <cell r="I168" t="str">
            <v>DB (Backup)</v>
          </cell>
        </row>
        <row r="169">
          <cell r="A169" t="str">
            <v>tgdbsvr</v>
          </cell>
          <cell r="B169" t="str">
            <v>UX-CPU-RS6000-00151</v>
          </cell>
          <cell r="C169" t="str">
            <v>Y</v>
          </cell>
          <cell r="D169" t="str">
            <v>A</v>
          </cell>
          <cell r="E169" t="str">
            <v>고객상담(일반)</v>
          </cell>
          <cell r="F169" t="str">
            <v>CMIS</v>
          </cell>
          <cell r="G169" t="str">
            <v>C/S</v>
          </cell>
          <cell r="H169" t="str">
            <v>대구</v>
          </cell>
          <cell r="I169" t="str">
            <v>미들웨어 QUEUE정보 저장 , 통계데이터 저장</v>
          </cell>
        </row>
        <row r="170">
          <cell r="A170" t="str">
            <v>tgdbsvr1</v>
          </cell>
          <cell r="B170" t="str">
            <v>UX-CPU-RS6000-00152</v>
          </cell>
          <cell r="C170" t="str">
            <v>Y</v>
          </cell>
          <cell r="D170" t="str">
            <v>A</v>
          </cell>
          <cell r="E170" t="str">
            <v>고객상담(일반)</v>
          </cell>
          <cell r="F170" t="str">
            <v>CMIS</v>
          </cell>
          <cell r="G170" t="str">
            <v>C/S</v>
          </cell>
          <cell r="H170" t="str">
            <v>대구</v>
          </cell>
          <cell r="I170" t="str">
            <v>BACKUP DB SERVER</v>
          </cell>
        </row>
        <row r="171">
          <cell r="C171" t="str">
            <v>합계</v>
          </cell>
        </row>
        <row r="172">
          <cell r="A172" t="str">
            <v>PDMASMP</v>
          </cell>
          <cell r="B172" t="str">
            <v>S01</v>
          </cell>
          <cell r="C172" t="str">
            <v>Y</v>
          </cell>
          <cell r="D172" t="str">
            <v>B</v>
          </cell>
          <cell r="E172" t="str">
            <v>영업</v>
          </cell>
          <cell r="F172" t="str">
            <v>COIS</v>
          </cell>
          <cell r="G172" t="str">
            <v>Host</v>
          </cell>
          <cell r="H172" t="str">
            <v>대덕DC</v>
          </cell>
          <cell r="I172" t="str">
            <v>COIS</v>
          </cell>
        </row>
        <row r="173">
          <cell r="A173" t="str">
            <v>PDMASDV</v>
          </cell>
          <cell r="B173" t="str">
            <v>S01</v>
          </cell>
          <cell r="C173" t="str">
            <v>Y</v>
          </cell>
          <cell r="D173" t="str">
            <v>B</v>
          </cell>
          <cell r="E173" t="str">
            <v>영업</v>
          </cell>
          <cell r="F173" t="str">
            <v>COIS</v>
          </cell>
          <cell r="G173" t="str">
            <v>Host</v>
          </cell>
          <cell r="H173" t="str">
            <v>대덕DC</v>
          </cell>
          <cell r="I173" t="str">
            <v>COIS</v>
          </cell>
        </row>
        <row r="174">
          <cell r="A174" t="str">
            <v>PDMASMQ</v>
          </cell>
          <cell r="B174" t="str">
            <v>S01</v>
          </cell>
          <cell r="C174" t="str">
            <v>Y</v>
          </cell>
          <cell r="D174" t="str">
            <v>B</v>
          </cell>
          <cell r="E174" t="str">
            <v>영업</v>
          </cell>
          <cell r="F174" t="str">
            <v>COIS</v>
          </cell>
          <cell r="G174" t="str">
            <v>Host</v>
          </cell>
          <cell r="H174" t="str">
            <v>대덕DC</v>
          </cell>
          <cell r="I174" t="str">
            <v>COIS</v>
          </cell>
        </row>
        <row r="175">
          <cell r="A175" t="str">
            <v>PDMAS11</v>
          </cell>
          <cell r="B175" t="str">
            <v>S01</v>
          </cell>
          <cell r="C175" t="str">
            <v>Y</v>
          </cell>
          <cell r="D175" t="str">
            <v>B</v>
          </cell>
          <cell r="E175" t="str">
            <v>영업</v>
          </cell>
          <cell r="F175" t="str">
            <v>COIS</v>
          </cell>
          <cell r="G175" t="str">
            <v>Host</v>
          </cell>
          <cell r="H175" t="str">
            <v>대덕DC</v>
          </cell>
          <cell r="I175" t="str">
            <v>COIS</v>
          </cell>
        </row>
        <row r="176">
          <cell r="A176" t="str">
            <v>PDMAS12</v>
          </cell>
          <cell r="B176" t="str">
            <v>S01</v>
          </cell>
          <cell r="C176" t="str">
            <v>Y</v>
          </cell>
          <cell r="D176" t="str">
            <v>B</v>
          </cell>
          <cell r="E176" t="str">
            <v>영업</v>
          </cell>
          <cell r="F176" t="str">
            <v>COIS</v>
          </cell>
          <cell r="G176" t="str">
            <v>Host</v>
          </cell>
          <cell r="H176" t="str">
            <v>대덕DC</v>
          </cell>
          <cell r="I176" t="str">
            <v>COIS</v>
          </cell>
        </row>
        <row r="177">
          <cell r="A177" t="str">
            <v>PDMAS13</v>
          </cell>
          <cell r="B177" t="str">
            <v>S01</v>
          </cell>
          <cell r="C177" t="str">
            <v>Y</v>
          </cell>
          <cell r="D177" t="str">
            <v>B</v>
          </cell>
          <cell r="E177" t="str">
            <v>영업</v>
          </cell>
          <cell r="F177" t="str">
            <v>COIS</v>
          </cell>
          <cell r="G177" t="str">
            <v>Host</v>
          </cell>
          <cell r="H177" t="str">
            <v>대덕DC</v>
          </cell>
          <cell r="I177" t="str">
            <v>COIS</v>
          </cell>
        </row>
        <row r="178">
          <cell r="A178" t="str">
            <v>PDMAS14</v>
          </cell>
          <cell r="B178" t="str">
            <v>S01</v>
          </cell>
          <cell r="C178" t="str">
            <v>Y</v>
          </cell>
          <cell r="D178" t="str">
            <v>B</v>
          </cell>
          <cell r="E178" t="str">
            <v>영업</v>
          </cell>
          <cell r="F178" t="str">
            <v>COIS</v>
          </cell>
          <cell r="G178" t="str">
            <v>Host</v>
          </cell>
          <cell r="H178" t="str">
            <v>대덕DC</v>
          </cell>
          <cell r="I178" t="str">
            <v>COIS</v>
          </cell>
        </row>
        <row r="179">
          <cell r="A179" t="str">
            <v>PDMAS15</v>
          </cell>
          <cell r="B179" t="str">
            <v>S01</v>
          </cell>
          <cell r="C179" t="str">
            <v>Y</v>
          </cell>
          <cell r="D179" t="str">
            <v>B</v>
          </cell>
          <cell r="E179" t="str">
            <v>영업</v>
          </cell>
          <cell r="F179" t="str">
            <v>COIS</v>
          </cell>
          <cell r="G179" t="str">
            <v>Host</v>
          </cell>
          <cell r="H179" t="str">
            <v>대덕DC</v>
          </cell>
          <cell r="I179" t="str">
            <v>COIS</v>
          </cell>
        </row>
        <row r="180">
          <cell r="A180" t="str">
            <v>PDMAS16</v>
          </cell>
          <cell r="B180" t="str">
            <v>S01</v>
          </cell>
          <cell r="C180" t="str">
            <v>Y</v>
          </cell>
          <cell r="D180" t="str">
            <v>B</v>
          </cell>
          <cell r="E180" t="str">
            <v>영업</v>
          </cell>
          <cell r="F180" t="str">
            <v>COIS</v>
          </cell>
          <cell r="G180" t="str">
            <v>Host</v>
          </cell>
          <cell r="H180" t="str">
            <v>대덕DC</v>
          </cell>
          <cell r="I180" t="str">
            <v>COIS</v>
          </cell>
        </row>
        <row r="181">
          <cell r="A181" t="str">
            <v>PDMAS31</v>
          </cell>
          <cell r="B181" t="str">
            <v>S02</v>
          </cell>
          <cell r="C181" t="str">
            <v>Y</v>
          </cell>
          <cell r="D181" t="str">
            <v>B</v>
          </cell>
          <cell r="E181" t="str">
            <v>영업</v>
          </cell>
          <cell r="F181" t="str">
            <v>COIS</v>
          </cell>
          <cell r="G181" t="str">
            <v>Host</v>
          </cell>
          <cell r="H181" t="str">
            <v>대덕DC</v>
          </cell>
          <cell r="I181" t="str">
            <v>COIS</v>
          </cell>
        </row>
        <row r="182">
          <cell r="A182" t="str">
            <v>PDMAS32</v>
          </cell>
          <cell r="B182" t="str">
            <v>S02</v>
          </cell>
          <cell r="C182" t="str">
            <v>Y</v>
          </cell>
          <cell r="D182" t="str">
            <v>B</v>
          </cell>
          <cell r="E182" t="str">
            <v>영업</v>
          </cell>
          <cell r="F182" t="str">
            <v>COIS</v>
          </cell>
          <cell r="G182" t="str">
            <v>Host</v>
          </cell>
          <cell r="H182" t="str">
            <v>대덕DC</v>
          </cell>
          <cell r="I182" t="str">
            <v>COIS</v>
          </cell>
        </row>
        <row r="183">
          <cell r="A183" t="str">
            <v>PDMAS33</v>
          </cell>
          <cell r="B183" t="str">
            <v>S02</v>
          </cell>
          <cell r="C183" t="str">
            <v>Y</v>
          </cell>
          <cell r="D183" t="str">
            <v>B</v>
          </cell>
          <cell r="E183" t="str">
            <v>영업</v>
          </cell>
          <cell r="F183" t="str">
            <v>COIS</v>
          </cell>
          <cell r="G183" t="str">
            <v>Host</v>
          </cell>
          <cell r="H183" t="str">
            <v>대덕DC</v>
          </cell>
          <cell r="I183" t="str">
            <v>COIS</v>
          </cell>
        </row>
        <row r="184">
          <cell r="A184" t="str">
            <v>PDMAS34</v>
          </cell>
          <cell r="B184" t="str">
            <v>S02</v>
          </cell>
          <cell r="C184" t="str">
            <v>Y</v>
          </cell>
          <cell r="D184" t="str">
            <v>B</v>
          </cell>
          <cell r="E184" t="str">
            <v>영업</v>
          </cell>
          <cell r="F184" t="str">
            <v>COIS</v>
          </cell>
          <cell r="G184" t="str">
            <v>Host</v>
          </cell>
          <cell r="H184" t="str">
            <v>대덕DC</v>
          </cell>
          <cell r="I184" t="str">
            <v>COIS</v>
          </cell>
        </row>
        <row r="185">
          <cell r="A185" t="str">
            <v>PDMAS35</v>
          </cell>
          <cell r="B185" t="str">
            <v>S02</v>
          </cell>
          <cell r="C185" t="str">
            <v>Y</v>
          </cell>
          <cell r="D185" t="str">
            <v>B</v>
          </cell>
          <cell r="E185" t="str">
            <v>영업</v>
          </cell>
          <cell r="F185" t="str">
            <v>COIS</v>
          </cell>
          <cell r="G185" t="str">
            <v>Host</v>
          </cell>
          <cell r="H185" t="str">
            <v>대덕DC</v>
          </cell>
          <cell r="I185" t="str">
            <v>COIS</v>
          </cell>
        </row>
        <row r="186">
          <cell r="A186" t="str">
            <v>PDMAS36</v>
          </cell>
          <cell r="B186" t="str">
            <v>S02</v>
          </cell>
          <cell r="C186" t="str">
            <v>Y</v>
          </cell>
          <cell r="D186" t="str">
            <v>B</v>
          </cell>
          <cell r="E186" t="str">
            <v>영업</v>
          </cell>
          <cell r="F186" t="str">
            <v>COIS</v>
          </cell>
          <cell r="G186" t="str">
            <v>Host</v>
          </cell>
          <cell r="H186" t="str">
            <v>대덕DC</v>
          </cell>
          <cell r="I186" t="str">
            <v>COIS</v>
          </cell>
        </row>
        <row r="187">
          <cell r="A187" t="str">
            <v>PDMAS51</v>
          </cell>
          <cell r="B187" t="str">
            <v>S07</v>
          </cell>
          <cell r="C187" t="str">
            <v>Y</v>
          </cell>
          <cell r="D187" t="str">
            <v>B</v>
          </cell>
          <cell r="E187" t="str">
            <v>영업</v>
          </cell>
          <cell r="F187" t="str">
            <v>COIS</v>
          </cell>
          <cell r="G187" t="str">
            <v>Host</v>
          </cell>
          <cell r="H187" t="str">
            <v>대덕DC</v>
          </cell>
          <cell r="I187" t="str">
            <v>COIS</v>
          </cell>
        </row>
        <row r="188">
          <cell r="A188" t="str">
            <v>PDMAS52</v>
          </cell>
          <cell r="B188" t="str">
            <v>S07</v>
          </cell>
          <cell r="C188" t="str">
            <v>Y</v>
          </cell>
          <cell r="D188" t="str">
            <v>B</v>
          </cell>
          <cell r="E188" t="str">
            <v>영업</v>
          </cell>
          <cell r="F188" t="str">
            <v>COIS</v>
          </cell>
          <cell r="G188" t="str">
            <v>Host</v>
          </cell>
          <cell r="H188" t="str">
            <v>대덕DC</v>
          </cell>
          <cell r="I188" t="str">
            <v>COIS</v>
          </cell>
        </row>
        <row r="189">
          <cell r="A189" t="str">
            <v>PDMAS53</v>
          </cell>
          <cell r="B189" t="str">
            <v>S07</v>
          </cell>
          <cell r="C189" t="str">
            <v>Y</v>
          </cell>
          <cell r="D189" t="str">
            <v>B</v>
          </cell>
          <cell r="E189" t="str">
            <v>영업</v>
          </cell>
          <cell r="F189" t="str">
            <v>COIS</v>
          </cell>
          <cell r="G189" t="str">
            <v>Host</v>
          </cell>
          <cell r="H189" t="str">
            <v>대덕DC</v>
          </cell>
          <cell r="I189" t="str">
            <v>COIS</v>
          </cell>
        </row>
        <row r="190">
          <cell r="A190" t="str">
            <v>PDMAS54</v>
          </cell>
          <cell r="B190" t="str">
            <v>S07</v>
          </cell>
          <cell r="C190" t="str">
            <v>Y</v>
          </cell>
          <cell r="D190" t="str">
            <v>B</v>
          </cell>
          <cell r="E190" t="str">
            <v>영업</v>
          </cell>
          <cell r="F190" t="str">
            <v>COIS</v>
          </cell>
          <cell r="G190" t="str">
            <v>Host</v>
          </cell>
          <cell r="H190" t="str">
            <v>대덕DC</v>
          </cell>
          <cell r="I190" t="str">
            <v>COIS</v>
          </cell>
        </row>
        <row r="191">
          <cell r="A191" t="str">
            <v>PDMAS55</v>
          </cell>
          <cell r="B191" t="str">
            <v>S07</v>
          </cell>
          <cell r="C191" t="str">
            <v>Y</v>
          </cell>
          <cell r="D191" t="str">
            <v>B</v>
          </cell>
          <cell r="E191" t="str">
            <v>영업</v>
          </cell>
          <cell r="F191" t="str">
            <v>COIS</v>
          </cell>
          <cell r="G191" t="str">
            <v>Host</v>
          </cell>
          <cell r="H191" t="str">
            <v>대덕DC</v>
          </cell>
          <cell r="I191" t="str">
            <v>COIS</v>
          </cell>
        </row>
        <row r="192">
          <cell r="A192" t="str">
            <v>PDMAS56</v>
          </cell>
          <cell r="B192" t="str">
            <v>S07</v>
          </cell>
          <cell r="C192" t="str">
            <v>Y</v>
          </cell>
          <cell r="D192" t="str">
            <v>B</v>
          </cell>
          <cell r="E192" t="str">
            <v>영업</v>
          </cell>
          <cell r="F192" t="str">
            <v>COIS</v>
          </cell>
          <cell r="G192" t="str">
            <v>Host</v>
          </cell>
          <cell r="H192" t="str">
            <v>대덕DC</v>
          </cell>
          <cell r="I192" t="str">
            <v>COIS</v>
          </cell>
        </row>
        <row r="193">
          <cell r="A193" t="str">
            <v>PDMAS41</v>
          </cell>
          <cell r="B193" t="str">
            <v>S06</v>
          </cell>
          <cell r="C193" t="str">
            <v>Y</v>
          </cell>
          <cell r="D193" t="str">
            <v>B</v>
          </cell>
          <cell r="E193" t="str">
            <v>영업</v>
          </cell>
          <cell r="F193" t="str">
            <v>COIS</v>
          </cell>
          <cell r="G193" t="str">
            <v>Host</v>
          </cell>
          <cell r="H193" t="str">
            <v>대덕DC</v>
          </cell>
          <cell r="I193" t="str">
            <v>COIS</v>
          </cell>
        </row>
        <row r="194">
          <cell r="A194" t="str">
            <v>PDMAS42</v>
          </cell>
          <cell r="B194" t="str">
            <v>S06</v>
          </cell>
          <cell r="C194" t="str">
            <v>Y</v>
          </cell>
          <cell r="D194" t="str">
            <v>B</v>
          </cell>
          <cell r="E194" t="str">
            <v>영업</v>
          </cell>
          <cell r="F194" t="str">
            <v>COIS</v>
          </cell>
          <cell r="G194" t="str">
            <v>Host</v>
          </cell>
          <cell r="H194" t="str">
            <v>대덕DC</v>
          </cell>
          <cell r="I194" t="str">
            <v>COIS</v>
          </cell>
        </row>
        <row r="195">
          <cell r="A195" t="str">
            <v>PDMAS43</v>
          </cell>
          <cell r="B195" t="str">
            <v>S06</v>
          </cell>
          <cell r="C195" t="str">
            <v>Y</v>
          </cell>
          <cell r="D195" t="str">
            <v>B</v>
          </cell>
          <cell r="E195" t="str">
            <v>영업</v>
          </cell>
          <cell r="F195" t="str">
            <v>COIS</v>
          </cell>
          <cell r="G195" t="str">
            <v>Host</v>
          </cell>
          <cell r="H195" t="str">
            <v>대덕DC</v>
          </cell>
          <cell r="I195" t="str">
            <v>COIS</v>
          </cell>
        </row>
        <row r="196">
          <cell r="A196" t="str">
            <v>PDMAS44</v>
          </cell>
          <cell r="B196" t="str">
            <v>S06</v>
          </cell>
          <cell r="C196" t="str">
            <v>Y</v>
          </cell>
          <cell r="D196" t="str">
            <v>B</v>
          </cell>
          <cell r="E196" t="str">
            <v>영업</v>
          </cell>
          <cell r="F196" t="str">
            <v>COIS</v>
          </cell>
          <cell r="G196" t="str">
            <v>Host</v>
          </cell>
          <cell r="H196" t="str">
            <v>대덕DC</v>
          </cell>
          <cell r="I196" t="str">
            <v>COIS</v>
          </cell>
        </row>
        <row r="197">
          <cell r="A197" t="str">
            <v>PDMAS45</v>
          </cell>
          <cell r="B197" t="str">
            <v>S06</v>
          </cell>
          <cell r="C197" t="str">
            <v>Y</v>
          </cell>
          <cell r="D197" t="str">
            <v>B</v>
          </cell>
          <cell r="E197" t="str">
            <v>영업</v>
          </cell>
          <cell r="F197" t="str">
            <v>COIS</v>
          </cell>
          <cell r="G197" t="str">
            <v>Host</v>
          </cell>
          <cell r="H197" t="str">
            <v>대덕DC</v>
          </cell>
          <cell r="I197" t="str">
            <v>COIS</v>
          </cell>
        </row>
        <row r="198">
          <cell r="A198" t="str">
            <v>PDMAS46</v>
          </cell>
          <cell r="B198" t="str">
            <v>S06</v>
          </cell>
          <cell r="C198" t="str">
            <v>Y</v>
          </cell>
          <cell r="D198" t="str">
            <v>B</v>
          </cell>
          <cell r="E198" t="str">
            <v>영업</v>
          </cell>
          <cell r="F198" t="str">
            <v>COIS</v>
          </cell>
          <cell r="G198" t="str">
            <v>Host</v>
          </cell>
          <cell r="H198" t="str">
            <v>대덕DC</v>
          </cell>
          <cell r="I198" t="str">
            <v>COIS</v>
          </cell>
        </row>
        <row r="199">
          <cell r="A199" t="str">
            <v>PDMASES</v>
          </cell>
          <cell r="B199" t="str">
            <v>S06</v>
          </cell>
          <cell r="C199" t="str">
            <v>Y</v>
          </cell>
          <cell r="D199" t="str">
            <v>B</v>
          </cell>
          <cell r="E199" t="str">
            <v>영업</v>
          </cell>
          <cell r="F199" t="str">
            <v>COIS</v>
          </cell>
          <cell r="G199" t="str">
            <v>Host</v>
          </cell>
          <cell r="H199" t="str">
            <v>대덕DC</v>
          </cell>
          <cell r="I199" t="str">
            <v>COIS</v>
          </cell>
        </row>
        <row r="200">
          <cell r="A200" t="str">
            <v>PDMASCM</v>
          </cell>
          <cell r="B200" t="str">
            <v>S06</v>
          </cell>
          <cell r="C200" t="str">
            <v>Y</v>
          </cell>
          <cell r="D200" t="str">
            <v>B</v>
          </cell>
          <cell r="E200" t="str">
            <v>영업</v>
          </cell>
          <cell r="F200" t="str">
            <v>COIS</v>
          </cell>
          <cell r="G200" t="str">
            <v>Host</v>
          </cell>
          <cell r="H200" t="str">
            <v>대덕DC</v>
          </cell>
          <cell r="I200" t="str">
            <v>COIS</v>
          </cell>
        </row>
        <row r="201">
          <cell r="A201" t="str">
            <v>PDMASCT</v>
          </cell>
          <cell r="B201" t="str">
            <v>S04</v>
          </cell>
          <cell r="C201" t="str">
            <v>Y</v>
          </cell>
          <cell r="D201" t="str">
            <v>B</v>
          </cell>
          <cell r="E201" t="str">
            <v>청구</v>
          </cell>
          <cell r="F201" t="str">
            <v>CDM</v>
          </cell>
          <cell r="G201" t="str">
            <v>Host</v>
          </cell>
          <cell r="H201" t="str">
            <v>대덕DC</v>
          </cell>
          <cell r="I201" t="str">
            <v>CDM</v>
          </cell>
        </row>
        <row r="202">
          <cell r="A202" t="str">
            <v>PDMASC1</v>
          </cell>
          <cell r="B202" t="str">
            <v>S04</v>
          </cell>
          <cell r="C202" t="str">
            <v>Y</v>
          </cell>
          <cell r="D202" t="str">
            <v>B</v>
          </cell>
          <cell r="E202" t="str">
            <v>청구</v>
          </cell>
          <cell r="F202" t="str">
            <v>CDM</v>
          </cell>
          <cell r="G202" t="str">
            <v>Host</v>
          </cell>
          <cell r="H202" t="str">
            <v>대덕DC</v>
          </cell>
          <cell r="I202" t="str">
            <v>CDM</v>
          </cell>
        </row>
        <row r="203">
          <cell r="A203" t="str">
            <v>telesky1</v>
          </cell>
          <cell r="B203" t="str">
            <v>UX-CPU-HP-00085</v>
          </cell>
          <cell r="C203" t="str">
            <v>Y</v>
          </cell>
          <cell r="D203" t="str">
            <v>B</v>
          </cell>
          <cell r="E203" t="str">
            <v>영업 Internet I/F</v>
          </cell>
          <cell r="F203" t="str">
            <v>캠페인 관리</v>
          </cell>
          <cell r="G203" t="str">
            <v>Host</v>
          </cell>
          <cell r="H203" t="str">
            <v>대전,행정동</v>
          </cell>
          <cell r="I203" t="str">
            <v>CyberMarketing I/F</v>
          </cell>
        </row>
        <row r="204">
          <cell r="A204" t="str">
            <v>r2k_if1</v>
          </cell>
          <cell r="B204" t="str">
            <v>UX-CPU-HP-00086</v>
          </cell>
          <cell r="C204" t="str">
            <v>Y</v>
          </cell>
          <cell r="D204" t="str">
            <v>B</v>
          </cell>
          <cell r="E204" t="str">
            <v>영업 Internet I/F</v>
          </cell>
          <cell r="F204" t="str">
            <v>캠페인 관리</v>
          </cell>
          <cell r="G204" t="str">
            <v>Host</v>
          </cell>
          <cell r="H204" t="str">
            <v>대전,행정동</v>
          </cell>
          <cell r="I204" t="str">
            <v>CyberMarketing I/F</v>
          </cell>
        </row>
        <row r="205">
          <cell r="A205" t="str">
            <v>cmif1</v>
          </cell>
          <cell r="B205" t="str">
            <v>UX-CPU-HP-00120</v>
          </cell>
          <cell r="C205" t="str">
            <v>Y</v>
          </cell>
          <cell r="D205" t="str">
            <v>B</v>
          </cell>
          <cell r="E205" t="str">
            <v>영업 Internet I/F</v>
          </cell>
          <cell r="F205" t="str">
            <v>e-station</v>
          </cell>
          <cell r="G205" t="str">
            <v>Host</v>
          </cell>
          <cell r="H205" t="str">
            <v>대전,행정동</v>
          </cell>
          <cell r="I205" t="str">
            <v>e-station</v>
          </cell>
        </row>
        <row r="206">
          <cell r="C206" t="str">
            <v>합계</v>
          </cell>
        </row>
        <row r="207">
          <cell r="A207" t="str">
            <v>TMIVR1</v>
          </cell>
          <cell r="B207" t="str">
            <v>NT-Server-CPU-ETC-09013</v>
          </cell>
          <cell r="C207" t="str">
            <v>Y</v>
          </cell>
          <cell r="D207" t="str">
            <v>B</v>
          </cell>
          <cell r="E207" t="str">
            <v>CRM 센터</v>
          </cell>
          <cell r="F207" t="str">
            <v>TM 고객 상담 시스템</v>
          </cell>
          <cell r="G207" t="str">
            <v>C/S</v>
          </cell>
          <cell r="H207" t="str">
            <v>동아건설 빌딩</v>
          </cell>
          <cell r="I207" t="str">
            <v>자동응답시스템</v>
          </cell>
        </row>
        <row r="208">
          <cell r="A208" t="str">
            <v>TMIVR2</v>
          </cell>
          <cell r="B208" t="str">
            <v>NT-Server-CPU-ETC-09014</v>
          </cell>
          <cell r="C208" t="str">
            <v>Y</v>
          </cell>
          <cell r="D208" t="str">
            <v>B</v>
          </cell>
          <cell r="E208" t="str">
            <v>CRM 센터</v>
          </cell>
          <cell r="F208" t="str">
            <v>TM 고객 상담 시스템</v>
          </cell>
          <cell r="G208" t="str">
            <v>C/S</v>
          </cell>
          <cell r="H208" t="str">
            <v>동아건설 빌딩</v>
          </cell>
          <cell r="I208" t="str">
            <v>자동응답시스템</v>
          </cell>
        </row>
        <row r="209">
          <cell r="A209" t="str">
            <v>TMIVR3</v>
          </cell>
          <cell r="B209" t="str">
            <v>NT-Server-CPU-ETC-09015</v>
          </cell>
          <cell r="C209" t="str">
            <v>Y</v>
          </cell>
          <cell r="D209" t="str">
            <v>B</v>
          </cell>
          <cell r="E209" t="str">
            <v>CRM 센터</v>
          </cell>
          <cell r="F209" t="str">
            <v>TM 고객 상담 시스템</v>
          </cell>
          <cell r="G209" t="str">
            <v>C/S</v>
          </cell>
          <cell r="H209" t="str">
            <v>동아건설 빌딩</v>
          </cell>
          <cell r="I209" t="str">
            <v>자동응답시스템</v>
          </cell>
        </row>
        <row r="210">
          <cell r="A210" t="str">
            <v>TMIVR4</v>
          </cell>
          <cell r="B210" t="str">
            <v>NT-Server-CPU-ETC-09016</v>
          </cell>
          <cell r="C210" t="str">
            <v>Y</v>
          </cell>
          <cell r="D210" t="str">
            <v>B</v>
          </cell>
          <cell r="E210" t="str">
            <v>CRM 센터</v>
          </cell>
          <cell r="F210" t="str">
            <v>TM 고객 상담 시스템</v>
          </cell>
          <cell r="G210" t="str">
            <v>C/S</v>
          </cell>
          <cell r="H210" t="str">
            <v>동아건설 빌딩</v>
          </cell>
          <cell r="I210" t="str">
            <v>자동응답시스템</v>
          </cell>
        </row>
        <row r="211">
          <cell r="A211" t="str">
            <v>TMIVR5</v>
          </cell>
          <cell r="B211" t="str">
            <v>NT-Server-CPU-ETC-09017</v>
          </cell>
          <cell r="C211" t="str">
            <v>Y</v>
          </cell>
          <cell r="D211" t="str">
            <v>B</v>
          </cell>
          <cell r="E211" t="str">
            <v>CRM 센터</v>
          </cell>
          <cell r="F211" t="str">
            <v>TM 고객 상담 시스템</v>
          </cell>
          <cell r="G211" t="str">
            <v>C/S</v>
          </cell>
          <cell r="H211" t="str">
            <v>동아건설 빌딩</v>
          </cell>
          <cell r="I211" t="str">
            <v>자동응답시스템</v>
          </cell>
        </row>
        <row r="212">
          <cell r="A212" t="str">
            <v>TMIVR6</v>
          </cell>
          <cell r="B212" t="str">
            <v>NT-Server-CPU-ETC-09018</v>
          </cell>
          <cell r="C212" t="str">
            <v>Y</v>
          </cell>
          <cell r="D212" t="str">
            <v>B</v>
          </cell>
          <cell r="E212" t="str">
            <v>CRM 센터</v>
          </cell>
          <cell r="F212" t="str">
            <v>TM 고객 상담 시스템</v>
          </cell>
          <cell r="G212" t="str">
            <v>C/S</v>
          </cell>
          <cell r="H212" t="str">
            <v>동아건설 빌딩</v>
          </cell>
          <cell r="I212" t="str">
            <v>자동응답시스템</v>
          </cell>
        </row>
        <row r="213">
          <cell r="A213" t="str">
            <v>TMIVR7</v>
          </cell>
          <cell r="B213" t="str">
            <v>NT-Server-CPU-ETC-09019</v>
          </cell>
          <cell r="C213" t="str">
            <v>Y</v>
          </cell>
          <cell r="D213" t="str">
            <v>B</v>
          </cell>
          <cell r="E213" t="str">
            <v>CRM 센터</v>
          </cell>
          <cell r="F213" t="str">
            <v>TM 고객 상담 시스템</v>
          </cell>
          <cell r="G213" t="str">
            <v>C/S</v>
          </cell>
          <cell r="H213" t="str">
            <v>동아건설 빌딩</v>
          </cell>
          <cell r="I213" t="str">
            <v>자동응답시스템</v>
          </cell>
        </row>
        <row r="214">
          <cell r="A214" t="str">
            <v>TMREC1</v>
          </cell>
          <cell r="B214" t="str">
            <v>NT-Server-CPU-ETC-09020</v>
          </cell>
          <cell r="C214" t="str">
            <v>Y</v>
          </cell>
          <cell r="D214" t="str">
            <v>B</v>
          </cell>
          <cell r="E214" t="str">
            <v>CRM 센터</v>
          </cell>
          <cell r="F214" t="str">
            <v>TM 고객 상담 시스템</v>
          </cell>
          <cell r="G214" t="str">
            <v>C/S</v>
          </cell>
          <cell r="H214" t="str">
            <v>동아건설 빌딩</v>
          </cell>
          <cell r="I214" t="str">
            <v>상담 통화내용 녹음</v>
          </cell>
        </row>
        <row r="215">
          <cell r="A215" t="str">
            <v>TMREC2</v>
          </cell>
          <cell r="B215" t="str">
            <v>NT-Server-CPU-ETC-09021</v>
          </cell>
          <cell r="C215" t="str">
            <v>Y</v>
          </cell>
          <cell r="D215" t="str">
            <v>B</v>
          </cell>
          <cell r="E215" t="str">
            <v>CRM 센터</v>
          </cell>
          <cell r="F215" t="str">
            <v>TM 고객 상담 시스템</v>
          </cell>
          <cell r="G215" t="str">
            <v>C/S</v>
          </cell>
          <cell r="H215" t="str">
            <v>동아건설 빌딩</v>
          </cell>
          <cell r="I215" t="str">
            <v>상담 통화내용 녹음</v>
          </cell>
        </row>
        <row r="216">
          <cell r="A216" t="str">
            <v>TMREC3</v>
          </cell>
          <cell r="B216" t="str">
            <v>NT-Server-CPU-ETC-09022</v>
          </cell>
          <cell r="C216" t="str">
            <v>Y</v>
          </cell>
          <cell r="D216" t="str">
            <v>B</v>
          </cell>
          <cell r="E216" t="str">
            <v>CRM 센터</v>
          </cell>
          <cell r="F216" t="str">
            <v>TM 고객 상담 시스템</v>
          </cell>
          <cell r="G216" t="str">
            <v>C/S</v>
          </cell>
          <cell r="H216" t="str">
            <v>동아건설 빌딩</v>
          </cell>
          <cell r="I216" t="str">
            <v>상담 통화내용 녹음</v>
          </cell>
        </row>
        <row r="217">
          <cell r="A217" t="str">
            <v>TMREC4</v>
          </cell>
          <cell r="B217" t="str">
            <v>NT-Server-CPU-ETC-09023</v>
          </cell>
          <cell r="C217" t="str">
            <v>Y</v>
          </cell>
          <cell r="D217" t="str">
            <v>B</v>
          </cell>
          <cell r="E217" t="str">
            <v>CRM 센터</v>
          </cell>
          <cell r="F217" t="str">
            <v>TM 고객 상담 시스템</v>
          </cell>
          <cell r="G217" t="str">
            <v>C/S</v>
          </cell>
          <cell r="H217" t="str">
            <v>동아건설 빌딩</v>
          </cell>
          <cell r="I217" t="str">
            <v>상담 통화내용 녹음</v>
          </cell>
        </row>
        <row r="218">
          <cell r="A218" t="str">
            <v>TMREC5</v>
          </cell>
          <cell r="B218" t="str">
            <v>NT-Server-CPU-ETC-09024</v>
          </cell>
          <cell r="C218" t="str">
            <v>Y</v>
          </cell>
          <cell r="D218" t="str">
            <v>B</v>
          </cell>
          <cell r="E218" t="str">
            <v>CRM 센터</v>
          </cell>
          <cell r="F218" t="str">
            <v>TM 고객 상담 시스템</v>
          </cell>
          <cell r="G218" t="str">
            <v>C/S</v>
          </cell>
          <cell r="H218" t="str">
            <v>동아건설 빌딩</v>
          </cell>
          <cell r="I218" t="str">
            <v>상담 통화내용 녹음</v>
          </cell>
        </row>
        <row r="219">
          <cell r="A219" t="str">
            <v>TMREC6</v>
          </cell>
          <cell r="B219" t="str">
            <v>NT-Server-CPU-ETC-09025</v>
          </cell>
          <cell r="C219" t="str">
            <v>Y</v>
          </cell>
          <cell r="D219" t="str">
            <v>B</v>
          </cell>
          <cell r="E219" t="str">
            <v>CRM 센터</v>
          </cell>
          <cell r="F219" t="str">
            <v>TM 고객 상담 시스템</v>
          </cell>
          <cell r="G219" t="str">
            <v>C/S</v>
          </cell>
          <cell r="H219" t="str">
            <v>동아건설 빌딩</v>
          </cell>
          <cell r="I219" t="str">
            <v>상담 통화내용 녹음</v>
          </cell>
        </row>
        <row r="220">
          <cell r="A220" t="str">
            <v>CTI_TM</v>
          </cell>
          <cell r="B220" t="str">
            <v>UX-CPU-HP-00139</v>
          </cell>
          <cell r="C220" t="str">
            <v>Y</v>
          </cell>
          <cell r="D220" t="str">
            <v>B</v>
          </cell>
          <cell r="E220" t="str">
            <v>CRM 센터</v>
          </cell>
          <cell r="F220" t="str">
            <v>TM 고객 상담 시스템</v>
          </cell>
          <cell r="G220" t="str">
            <v>C/S</v>
          </cell>
          <cell r="H220" t="str">
            <v>동아건설 빌딩</v>
          </cell>
          <cell r="I220" t="str">
            <v>캠페인관리 TM - CTI Server</v>
          </cell>
        </row>
        <row r="221">
          <cell r="A221" t="str">
            <v>CTI_TM2</v>
          </cell>
          <cell r="B221" t="str">
            <v>UX-CPU-RS6000-00133</v>
          </cell>
          <cell r="C221" t="str">
            <v>Y</v>
          </cell>
          <cell r="D221" t="str">
            <v>B</v>
          </cell>
          <cell r="E221" t="str">
            <v>CRM 센터</v>
          </cell>
          <cell r="F221" t="str">
            <v>TM 고객 상담 시스템</v>
          </cell>
          <cell r="G221" t="str">
            <v>C/S</v>
          </cell>
          <cell r="H221" t="str">
            <v>동아건설 빌딩</v>
          </cell>
          <cell r="I221" t="str">
            <v>TM CTI Server</v>
          </cell>
        </row>
        <row r="222">
          <cell r="A222" t="str">
            <v>CTI_TM1</v>
          </cell>
          <cell r="B222" t="str">
            <v>UX-CPU-RS6000-00134</v>
          </cell>
          <cell r="C222" t="str">
            <v>Y</v>
          </cell>
          <cell r="D222" t="str">
            <v>B</v>
          </cell>
          <cell r="E222" t="str">
            <v>CRM 센터</v>
          </cell>
          <cell r="F222" t="str">
            <v>TM 고객 상담 시스템</v>
          </cell>
          <cell r="G222" t="str">
            <v>C/S</v>
          </cell>
          <cell r="H222" t="str">
            <v>동아건설 빌딩</v>
          </cell>
          <cell r="I222" t="str">
            <v>TM DB Server</v>
          </cell>
        </row>
        <row r="223">
          <cell r="A223" t="str">
            <v>BDS03</v>
          </cell>
          <cell r="B223" t="str">
            <v>UX-CPU-TANDEM-00013</v>
          </cell>
          <cell r="C223" t="str">
            <v>Y</v>
          </cell>
          <cell r="D223" t="str">
            <v>B</v>
          </cell>
          <cell r="E223" t="str">
            <v>청구</v>
          </cell>
          <cell r="F223" t="str">
            <v>착신정산과금</v>
          </cell>
          <cell r="G223" t="str">
            <v>C/S</v>
          </cell>
          <cell r="H223" t="str">
            <v>대전,행정동</v>
          </cell>
          <cell r="I223" t="str">
            <v>착신정산</v>
          </cell>
        </row>
        <row r="224">
          <cell r="A224" t="str">
            <v>BDS03</v>
          </cell>
          <cell r="B224" t="str">
            <v>UX-CPU-TANDEM-00014</v>
          </cell>
          <cell r="C224" t="str">
            <v>Y</v>
          </cell>
          <cell r="D224" t="str">
            <v>B</v>
          </cell>
          <cell r="E224" t="str">
            <v>청구</v>
          </cell>
          <cell r="F224" t="str">
            <v>착신정산과금</v>
          </cell>
          <cell r="G224" t="str">
            <v>C/S</v>
          </cell>
          <cell r="H224" t="str">
            <v>대전,행정동</v>
          </cell>
          <cell r="I224" t="str">
            <v>착신정산</v>
          </cell>
        </row>
        <row r="225">
          <cell r="A225" t="str">
            <v>BDS03</v>
          </cell>
          <cell r="B225" t="str">
            <v>UX-CPU-TANDEM-00015</v>
          </cell>
          <cell r="C225" t="str">
            <v>Y</v>
          </cell>
          <cell r="D225" t="str">
            <v>B</v>
          </cell>
          <cell r="E225" t="str">
            <v>청구</v>
          </cell>
          <cell r="F225" t="str">
            <v>착신정산과금</v>
          </cell>
          <cell r="G225" t="str">
            <v>C/S</v>
          </cell>
          <cell r="H225" t="str">
            <v>대전,행정동</v>
          </cell>
          <cell r="I225" t="str">
            <v>착신정산</v>
          </cell>
        </row>
        <row r="226">
          <cell r="A226" t="str">
            <v>sptb9(spsam9)</v>
          </cell>
          <cell r="B226" t="str">
            <v>UX-CPU-RS6000-00015</v>
          </cell>
          <cell r="C226" t="str">
            <v>Y</v>
          </cell>
          <cell r="D226" t="str">
            <v>B</v>
          </cell>
          <cell r="E226" t="str">
            <v>청구</v>
          </cell>
          <cell r="F226" t="str">
            <v>텔레뱅킹 시스템</v>
          </cell>
          <cell r="G226" t="str">
            <v>C/S</v>
          </cell>
          <cell r="H226" t="str">
            <v>대전,연구동</v>
          </cell>
          <cell r="I226" t="str">
            <v>Telebanking</v>
          </cell>
        </row>
        <row r="227">
          <cell r="A227" t="str">
            <v>bds01</v>
          </cell>
          <cell r="B227" t="str">
            <v>UX-CPU-TANDEM-00001</v>
          </cell>
          <cell r="C227" t="str">
            <v>Y</v>
          </cell>
          <cell r="D227" t="str">
            <v>B</v>
          </cell>
          <cell r="E227" t="str">
            <v>청구</v>
          </cell>
          <cell r="F227" t="str">
            <v>BDS</v>
          </cell>
          <cell r="G227" t="str">
            <v>C/S</v>
          </cell>
          <cell r="H227" t="str">
            <v>보라매</v>
          </cell>
          <cell r="I227" t="str">
            <v>BDS01 Group #01 (CPU #0,UPS1)</v>
          </cell>
        </row>
        <row r="228">
          <cell r="A228" t="str">
            <v>bds01</v>
          </cell>
          <cell r="B228" t="str">
            <v>UX-CPU-TANDEM-00002</v>
          </cell>
          <cell r="C228" t="str">
            <v>Y</v>
          </cell>
          <cell r="D228" t="str">
            <v>B</v>
          </cell>
          <cell r="E228" t="str">
            <v>청구</v>
          </cell>
          <cell r="F228" t="str">
            <v>BDS</v>
          </cell>
          <cell r="G228" t="str">
            <v>C/S</v>
          </cell>
          <cell r="H228" t="str">
            <v>보라매</v>
          </cell>
          <cell r="I228" t="str">
            <v>BDS01 Group #02 (CPU UPS2,#3)</v>
          </cell>
        </row>
        <row r="229">
          <cell r="A229" t="str">
            <v>bds01</v>
          </cell>
          <cell r="B229" t="str">
            <v>UX-CPU-TANDEM-00003</v>
          </cell>
          <cell r="C229" t="str">
            <v>Y</v>
          </cell>
          <cell r="D229" t="str">
            <v>B</v>
          </cell>
          <cell r="E229" t="str">
            <v>청구</v>
          </cell>
          <cell r="F229" t="str">
            <v>BDS</v>
          </cell>
          <cell r="G229" t="str">
            <v>C/S</v>
          </cell>
          <cell r="H229" t="str">
            <v>보라매</v>
          </cell>
          <cell r="I229" t="str">
            <v>BDS01 Group #03 (CPU #4,#5)</v>
          </cell>
        </row>
        <row r="230">
          <cell r="A230" t="str">
            <v>bds01</v>
          </cell>
          <cell r="B230" t="str">
            <v>UX-CPU-TANDEM-00004</v>
          </cell>
          <cell r="C230" t="str">
            <v>Y</v>
          </cell>
          <cell r="D230" t="str">
            <v>B</v>
          </cell>
          <cell r="E230" t="str">
            <v>청구</v>
          </cell>
          <cell r="F230" t="str">
            <v>BDS</v>
          </cell>
          <cell r="G230" t="str">
            <v>C/S</v>
          </cell>
          <cell r="H230" t="str">
            <v>보라매</v>
          </cell>
          <cell r="I230" t="str">
            <v>BDS01 Group #04 (CPU #6,#7)</v>
          </cell>
        </row>
        <row r="231">
          <cell r="A231" t="str">
            <v>bds02</v>
          </cell>
          <cell r="B231" t="str">
            <v>UX-CPU-TANDEM-00005</v>
          </cell>
          <cell r="C231" t="str">
            <v>Y</v>
          </cell>
          <cell r="D231" t="str">
            <v>B</v>
          </cell>
          <cell r="E231" t="str">
            <v>청구</v>
          </cell>
          <cell r="F231" t="str">
            <v>BDS</v>
          </cell>
          <cell r="G231" t="str">
            <v>C/S</v>
          </cell>
          <cell r="H231" t="str">
            <v>보라매</v>
          </cell>
          <cell r="I231" t="str">
            <v>BDS02 Group #01 (CPU #0,UPS1)</v>
          </cell>
        </row>
        <row r="232">
          <cell r="A232" t="str">
            <v>bds02</v>
          </cell>
          <cell r="B232" t="str">
            <v>UX-CPU-TANDEM-00006</v>
          </cell>
          <cell r="C232" t="str">
            <v>Y</v>
          </cell>
          <cell r="D232" t="str">
            <v>B</v>
          </cell>
          <cell r="E232" t="str">
            <v>청구</v>
          </cell>
          <cell r="F232" t="str">
            <v>BDS</v>
          </cell>
          <cell r="G232" t="str">
            <v>C/S</v>
          </cell>
          <cell r="H232" t="str">
            <v>보라매</v>
          </cell>
          <cell r="I232" t="str">
            <v>BDS02 Group #02 (CPU UPS2,#3)</v>
          </cell>
        </row>
        <row r="233">
          <cell r="A233" t="str">
            <v>bds01</v>
          </cell>
          <cell r="B233" t="str">
            <v>UX-CPU-TANDEM-00007</v>
          </cell>
          <cell r="C233" t="str">
            <v>Y</v>
          </cell>
          <cell r="D233" t="str">
            <v>B</v>
          </cell>
          <cell r="E233" t="str">
            <v>청구</v>
          </cell>
          <cell r="F233" t="str">
            <v>BDS</v>
          </cell>
          <cell r="G233" t="str">
            <v>C/S</v>
          </cell>
          <cell r="H233" t="str">
            <v>보라매</v>
          </cell>
          <cell r="I233" t="str">
            <v>BDS01 Group #05 (CPU #8,#9)</v>
          </cell>
        </row>
        <row r="234">
          <cell r="A234" t="str">
            <v>bds01</v>
          </cell>
          <cell r="B234" t="str">
            <v>UX-CPU-TANDEM-00008</v>
          </cell>
          <cell r="C234" t="str">
            <v>Y</v>
          </cell>
          <cell r="D234" t="str">
            <v>B</v>
          </cell>
          <cell r="E234" t="str">
            <v>청구</v>
          </cell>
          <cell r="F234" t="str">
            <v>BDS</v>
          </cell>
          <cell r="G234" t="str">
            <v>C/S</v>
          </cell>
          <cell r="H234" t="str">
            <v>보라매</v>
          </cell>
          <cell r="I234" t="str">
            <v>BDS01 Group #06 (CPU UPS10,UPS11)</v>
          </cell>
        </row>
        <row r="235">
          <cell r="A235" t="str">
            <v>bds01</v>
          </cell>
          <cell r="B235" t="str">
            <v>UX-CPU-TANDEM-00009</v>
          </cell>
          <cell r="C235" t="str">
            <v>Y</v>
          </cell>
          <cell r="D235" t="str">
            <v>B</v>
          </cell>
          <cell r="E235" t="str">
            <v>청구</v>
          </cell>
          <cell r="F235" t="str">
            <v>BDS</v>
          </cell>
          <cell r="G235" t="str">
            <v>C/S</v>
          </cell>
          <cell r="H235" t="str">
            <v>보라매</v>
          </cell>
          <cell r="I235" t="str">
            <v>BDS01 Group #07 (CPU UPS12,UPS13)</v>
          </cell>
        </row>
        <row r="236">
          <cell r="A236" t="str">
            <v>bds01</v>
          </cell>
          <cell r="B236" t="str">
            <v>UX-CPU-TANDEM-00010</v>
          </cell>
          <cell r="C236" t="str">
            <v>Y</v>
          </cell>
          <cell r="D236" t="str">
            <v>B</v>
          </cell>
          <cell r="E236" t="str">
            <v>청구</v>
          </cell>
          <cell r="F236" t="str">
            <v>BDS</v>
          </cell>
          <cell r="G236" t="str">
            <v>C/S</v>
          </cell>
          <cell r="H236" t="str">
            <v>보라매</v>
          </cell>
          <cell r="I236" t="str">
            <v>BDS01 Group #08 (CPU UPS14,UPS15)</v>
          </cell>
        </row>
        <row r="237">
          <cell r="A237" t="str">
            <v>bds02</v>
          </cell>
          <cell r="B237" t="str">
            <v>UX-CPU-TANDEM-00011</v>
          </cell>
          <cell r="C237" t="str">
            <v>Y</v>
          </cell>
          <cell r="D237" t="str">
            <v>B</v>
          </cell>
          <cell r="E237" t="str">
            <v>청구</v>
          </cell>
          <cell r="F237" t="str">
            <v>BDS</v>
          </cell>
          <cell r="G237" t="str">
            <v>C/S</v>
          </cell>
          <cell r="H237" t="str">
            <v>보라매</v>
          </cell>
          <cell r="I237" t="str">
            <v>BDS02 Group #03 (CPU #4,#5)</v>
          </cell>
        </row>
        <row r="238">
          <cell r="A238" t="str">
            <v>bds02</v>
          </cell>
          <cell r="B238" t="str">
            <v>UX-CPU-TANDEM-00012</v>
          </cell>
          <cell r="C238" t="str">
            <v>Y</v>
          </cell>
          <cell r="D238" t="str">
            <v>B</v>
          </cell>
          <cell r="E238" t="str">
            <v>청구</v>
          </cell>
          <cell r="F238" t="str">
            <v>BDS</v>
          </cell>
          <cell r="G238" t="str">
            <v>C/S</v>
          </cell>
          <cell r="H238" t="str">
            <v>보라매</v>
          </cell>
          <cell r="I238" t="str">
            <v>BDS02 Group #04 (CPU #6,#7)</v>
          </cell>
        </row>
        <row r="239">
          <cell r="A239" t="str">
            <v>bds02</v>
          </cell>
          <cell r="B239" t="str">
            <v>UX-CPU-TANDEM-00016</v>
          </cell>
          <cell r="C239" t="str">
            <v>Y</v>
          </cell>
          <cell r="D239" t="str">
            <v>B</v>
          </cell>
          <cell r="E239" t="str">
            <v>청구</v>
          </cell>
          <cell r="F239" t="str">
            <v>BDS</v>
          </cell>
          <cell r="G239" t="str">
            <v>C/S</v>
          </cell>
          <cell r="H239" t="str">
            <v>보라매</v>
          </cell>
          <cell r="I239" t="str">
            <v>BDS02 Group #05 (CPU #8,#9)</v>
          </cell>
        </row>
        <row r="240">
          <cell r="A240" t="str">
            <v>gsmdb01</v>
          </cell>
          <cell r="B240" t="str">
            <v>UX-CPU-SUN-10004</v>
          </cell>
          <cell r="C240" t="str">
            <v>Y</v>
          </cell>
          <cell r="D240" t="str">
            <v>B</v>
          </cell>
          <cell r="E240" t="str">
            <v>청구</v>
          </cell>
          <cell r="F240" t="str">
            <v>BDS</v>
          </cell>
          <cell r="G240" t="str">
            <v>C/S</v>
          </cell>
          <cell r="H240" t="str">
            <v>보라매</v>
          </cell>
          <cell r="I240" t="str">
            <v>SKT EV-DO및GSM 로밍 빌링 기능</v>
          </cell>
        </row>
        <row r="241">
          <cell r="A241" t="str">
            <v>gsmdb02</v>
          </cell>
          <cell r="B241" t="str">
            <v>UX-CPU-SUN-10005</v>
          </cell>
          <cell r="C241" t="str">
            <v>Y</v>
          </cell>
          <cell r="D241" t="str">
            <v>B</v>
          </cell>
          <cell r="E241" t="str">
            <v>청구</v>
          </cell>
          <cell r="F241" t="str">
            <v>BDS</v>
          </cell>
          <cell r="G241" t="str">
            <v>C/S</v>
          </cell>
          <cell r="H241" t="str">
            <v>보라매</v>
          </cell>
          <cell r="I241" t="str">
            <v>SKT EV-DO및GSM 로밍 빌링 기능</v>
          </cell>
        </row>
        <row r="242">
          <cell r="A242" t="str">
            <v>bds02</v>
          </cell>
          <cell r="B242" t="str">
            <v>UX-CPU-TANDEM-10001</v>
          </cell>
          <cell r="C242" t="str">
            <v>Y</v>
          </cell>
          <cell r="D242" t="str">
            <v>B</v>
          </cell>
          <cell r="E242" t="str">
            <v>청구</v>
          </cell>
          <cell r="F242" t="str">
            <v>BDS</v>
          </cell>
          <cell r="G242" t="str">
            <v>C/S</v>
          </cell>
          <cell r="H242" t="str">
            <v>보라매</v>
          </cell>
          <cell r="I242" t="str">
            <v>BDS과금,부가서비스</v>
          </cell>
        </row>
        <row r="243">
          <cell r="A243" t="str">
            <v>OAM01</v>
          </cell>
          <cell r="B243" t="str">
            <v>NT-Server-CPU-HP-08000</v>
          </cell>
          <cell r="C243" t="str">
            <v>Y</v>
          </cell>
          <cell r="D243" t="str">
            <v>B</v>
          </cell>
          <cell r="E243" t="str">
            <v>청구</v>
          </cell>
          <cell r="F243" t="str">
            <v>N-top 과금 시스템</v>
          </cell>
          <cell r="G243" t="str">
            <v>C/S</v>
          </cell>
          <cell r="H243" t="str">
            <v>보라매</v>
          </cell>
          <cell r="I243" t="str">
            <v>ntop-billing console</v>
          </cell>
        </row>
        <row r="244">
          <cell r="A244" t="str">
            <v>OAM02</v>
          </cell>
          <cell r="B244" t="str">
            <v>NT-Server-CPU-HP-08001</v>
          </cell>
          <cell r="C244" t="str">
            <v>Y</v>
          </cell>
          <cell r="D244" t="str">
            <v>B</v>
          </cell>
          <cell r="E244" t="str">
            <v>청구</v>
          </cell>
          <cell r="F244" t="str">
            <v>N-top 과금 시스템</v>
          </cell>
          <cell r="G244" t="str">
            <v>C/S</v>
          </cell>
          <cell r="H244" t="str">
            <v>보라매</v>
          </cell>
          <cell r="I244" t="str">
            <v>ntop billing console</v>
          </cell>
        </row>
        <row r="245">
          <cell r="A245" t="str">
            <v>ntopb01</v>
          </cell>
          <cell r="B245" t="str">
            <v>UX-CPU-HP-00083</v>
          </cell>
          <cell r="C245" t="str">
            <v>Y</v>
          </cell>
          <cell r="D245" t="str">
            <v>B</v>
          </cell>
          <cell r="E245" t="str">
            <v>청구</v>
          </cell>
          <cell r="F245" t="str">
            <v>N-top 과금 시스템</v>
          </cell>
          <cell r="G245" t="str">
            <v>C/S</v>
          </cell>
          <cell r="H245" t="str">
            <v>보라매</v>
          </cell>
          <cell r="I245" t="str">
            <v>n-Top Billing 1</v>
          </cell>
        </row>
        <row r="246">
          <cell r="A246" t="str">
            <v>ntopb02</v>
          </cell>
          <cell r="B246" t="str">
            <v>UX-CPU-HP-00084</v>
          </cell>
          <cell r="C246" t="str">
            <v>Y</v>
          </cell>
          <cell r="D246" t="str">
            <v>B</v>
          </cell>
          <cell r="E246" t="str">
            <v>청구</v>
          </cell>
          <cell r="F246" t="str">
            <v>N-top 과금 시스템</v>
          </cell>
          <cell r="G246" t="str">
            <v>C/S</v>
          </cell>
          <cell r="H246" t="str">
            <v>보라매</v>
          </cell>
          <cell r="I246" t="str">
            <v>n-Top Billing 2</v>
          </cell>
        </row>
        <row r="247">
          <cell r="A247" t="str">
            <v>SKCABS2</v>
          </cell>
          <cell r="B247" t="str">
            <v>NT-Server-CPU-Compaq-08012</v>
          </cell>
          <cell r="C247" t="str">
            <v>Y</v>
          </cell>
          <cell r="D247" t="str">
            <v>B</v>
          </cell>
          <cell r="E247" t="str">
            <v>정산/결산</v>
          </cell>
          <cell r="F247" t="str">
            <v>SK텔링크 정산시스템</v>
          </cell>
          <cell r="G247" t="str">
            <v>C/S</v>
          </cell>
          <cell r="H247" t="str">
            <v>보라매</v>
          </cell>
          <cell r="I247" t="str">
            <v>텔링크정산시스템</v>
          </cell>
        </row>
        <row r="248">
          <cell r="A248" t="str">
            <v>SKCABS</v>
          </cell>
          <cell r="B248" t="str">
            <v>NT-Server-CPU-Compaq-08143</v>
          </cell>
          <cell r="C248" t="str">
            <v>Y</v>
          </cell>
          <cell r="D248" t="str">
            <v>B</v>
          </cell>
          <cell r="E248" t="str">
            <v>정산/결산</v>
          </cell>
          <cell r="F248" t="str">
            <v>SK텔링크 정산시스템</v>
          </cell>
          <cell r="G248" t="str">
            <v>C/S</v>
          </cell>
          <cell r="H248" t="str">
            <v>보라매</v>
          </cell>
          <cell r="I248" t="str">
            <v>텔링크정산시스템</v>
          </cell>
        </row>
        <row r="249">
          <cell r="A249" t="str">
            <v>air</v>
          </cell>
          <cell r="B249" t="str">
            <v>UX-CPU-RS6000-00081</v>
          </cell>
          <cell r="C249" t="str">
            <v>Y</v>
          </cell>
          <cell r="D249" t="str">
            <v>B</v>
          </cell>
          <cell r="E249" t="str">
            <v>미납</v>
          </cell>
          <cell r="F249" t="str">
            <v>종합 채권 관리</v>
          </cell>
          <cell r="G249" t="str">
            <v>C/S</v>
          </cell>
          <cell r="H249" t="str">
            <v>대전,연구동</v>
          </cell>
          <cell r="I249" t="str">
            <v>채권관리용</v>
          </cell>
        </row>
        <row r="250">
          <cell r="A250" t="str">
            <v>sky</v>
          </cell>
          <cell r="B250" t="str">
            <v>UX-CPU-RS6000-00082</v>
          </cell>
          <cell r="C250" t="str">
            <v>Y</v>
          </cell>
          <cell r="D250" t="str">
            <v>B</v>
          </cell>
          <cell r="E250" t="str">
            <v>미납</v>
          </cell>
          <cell r="F250" t="str">
            <v>종합 채권 관리</v>
          </cell>
          <cell r="G250" t="str">
            <v>C/S</v>
          </cell>
          <cell r="H250" t="str">
            <v>대전,연구동</v>
          </cell>
          <cell r="I250" t="str">
            <v>채권관리용</v>
          </cell>
        </row>
        <row r="251">
          <cell r="A251" t="str">
            <v>10ACS_SVR</v>
          </cell>
          <cell r="B251" t="str">
            <v>NT-Server-CPU-ETC-09144</v>
          </cell>
          <cell r="C251" t="str">
            <v>Y</v>
          </cell>
          <cell r="D251" t="str">
            <v>B</v>
          </cell>
          <cell r="E251" t="str">
            <v>고객상담(미납)</v>
          </cell>
          <cell r="F251" t="str">
            <v>CMIS-미납</v>
          </cell>
          <cell r="G251" t="str">
            <v>C/S</v>
          </cell>
          <cell r="H251" t="str">
            <v>구로 콜센터</v>
          </cell>
          <cell r="I251" t="str">
            <v>미납 ACS 서버</v>
          </cell>
        </row>
        <row r="252">
          <cell r="A252" t="str">
            <v>ACS101</v>
          </cell>
          <cell r="B252" t="str">
            <v>NT-Server-CPU-ETC-09145</v>
          </cell>
          <cell r="C252" t="str">
            <v>Y</v>
          </cell>
          <cell r="D252" t="str">
            <v>B</v>
          </cell>
          <cell r="E252" t="str">
            <v>고객상담(미납)</v>
          </cell>
          <cell r="F252" t="str">
            <v>CMIS-미납</v>
          </cell>
          <cell r="G252" t="str">
            <v>C/S</v>
          </cell>
          <cell r="H252" t="str">
            <v>구로 콜센터</v>
          </cell>
          <cell r="I252" t="str">
            <v>Auto Call 서비스</v>
          </cell>
        </row>
        <row r="253">
          <cell r="A253" t="str">
            <v>ACS102</v>
          </cell>
          <cell r="B253" t="str">
            <v>NT-Server-CPU-ETC-09146</v>
          </cell>
          <cell r="C253" t="str">
            <v>Y</v>
          </cell>
          <cell r="D253" t="str">
            <v>B</v>
          </cell>
          <cell r="E253" t="str">
            <v>고객상담(미납)</v>
          </cell>
          <cell r="F253" t="str">
            <v>CMIS-미납</v>
          </cell>
          <cell r="G253" t="str">
            <v>C/S</v>
          </cell>
          <cell r="H253" t="str">
            <v>구로 콜센터</v>
          </cell>
          <cell r="I253" t="str">
            <v>Auto Call 서비스</v>
          </cell>
        </row>
        <row r="254">
          <cell r="A254" t="str">
            <v>ACS103</v>
          </cell>
          <cell r="B254" t="str">
            <v>NT-Server-CPU-ETC-09147</v>
          </cell>
          <cell r="C254" t="str">
            <v>Y</v>
          </cell>
          <cell r="D254" t="str">
            <v>B</v>
          </cell>
          <cell r="E254" t="str">
            <v>고객상담(미납)</v>
          </cell>
          <cell r="F254" t="str">
            <v>CMIS-미납</v>
          </cell>
          <cell r="G254" t="str">
            <v>C/S</v>
          </cell>
          <cell r="H254" t="str">
            <v>구로 콜센터</v>
          </cell>
          <cell r="I254" t="str">
            <v>Auto Call 서비스</v>
          </cell>
        </row>
        <row r="255">
          <cell r="A255" t="str">
            <v>ACS104</v>
          </cell>
          <cell r="B255" t="str">
            <v>NT-Server-CPU-ETC-09148</v>
          </cell>
          <cell r="C255" t="str">
            <v>Y</v>
          </cell>
          <cell r="D255" t="str">
            <v>B</v>
          </cell>
          <cell r="E255" t="str">
            <v>고객상담(미납)</v>
          </cell>
          <cell r="F255" t="str">
            <v>CMIS-미납</v>
          </cell>
          <cell r="G255" t="str">
            <v>C/S</v>
          </cell>
          <cell r="H255" t="str">
            <v>구로 콜센터</v>
          </cell>
          <cell r="I255" t="str">
            <v>Auto Call 서비스</v>
          </cell>
        </row>
        <row r="256">
          <cell r="A256" t="str">
            <v>ACS105</v>
          </cell>
          <cell r="B256" t="str">
            <v>NT-Server-CPU-ETC-09149</v>
          </cell>
          <cell r="C256" t="str">
            <v>Y</v>
          </cell>
          <cell r="D256" t="str">
            <v>B</v>
          </cell>
          <cell r="E256" t="str">
            <v>고객상담(미납)</v>
          </cell>
          <cell r="F256" t="str">
            <v>CMIS-미납</v>
          </cell>
          <cell r="G256" t="str">
            <v>C/S</v>
          </cell>
          <cell r="H256" t="str">
            <v>구로 콜센터</v>
          </cell>
          <cell r="I256" t="str">
            <v>Auto Call 서비스</v>
          </cell>
        </row>
        <row r="257">
          <cell r="A257" t="str">
            <v>ACS106</v>
          </cell>
          <cell r="B257" t="str">
            <v>NT-Server-CPU-ETC-09150</v>
          </cell>
          <cell r="C257" t="str">
            <v>Y</v>
          </cell>
          <cell r="D257" t="str">
            <v>B</v>
          </cell>
          <cell r="E257" t="str">
            <v>고객상담(미납)</v>
          </cell>
          <cell r="F257" t="str">
            <v>CMIS-미납</v>
          </cell>
          <cell r="G257" t="str">
            <v>C/S</v>
          </cell>
          <cell r="H257" t="str">
            <v>구로 콜센터</v>
          </cell>
          <cell r="I257" t="str">
            <v>Auto Call 서비스</v>
          </cell>
        </row>
        <row r="258">
          <cell r="A258" t="str">
            <v>ACS107</v>
          </cell>
          <cell r="B258" t="str">
            <v>NT-Server-CPU-ETC-09151</v>
          </cell>
          <cell r="C258" t="str">
            <v>Y</v>
          </cell>
          <cell r="D258" t="str">
            <v>B</v>
          </cell>
          <cell r="E258" t="str">
            <v>고객상담(미납)</v>
          </cell>
          <cell r="F258" t="str">
            <v>CMIS-미납</v>
          </cell>
          <cell r="G258" t="str">
            <v>C/S</v>
          </cell>
          <cell r="H258" t="str">
            <v>구로 콜센터</v>
          </cell>
          <cell r="I258" t="str">
            <v>Auto Call 서비스</v>
          </cell>
        </row>
        <row r="259">
          <cell r="A259" t="str">
            <v>ACS108</v>
          </cell>
          <cell r="B259" t="str">
            <v>NT-Server-CPU-ETC-09152</v>
          </cell>
          <cell r="C259" t="str">
            <v>Y</v>
          </cell>
          <cell r="D259" t="str">
            <v>B</v>
          </cell>
          <cell r="E259" t="str">
            <v>고객상담(미납)</v>
          </cell>
          <cell r="F259" t="str">
            <v>CMIS-미납</v>
          </cell>
          <cell r="G259" t="str">
            <v>C/S</v>
          </cell>
          <cell r="H259" t="str">
            <v>구로 콜센터</v>
          </cell>
          <cell r="I259" t="str">
            <v>Auto Call 서비스</v>
          </cell>
        </row>
        <row r="260">
          <cell r="A260" t="str">
            <v>ACS109</v>
          </cell>
          <cell r="B260" t="str">
            <v>NT-Server-CPU-ETC-09153</v>
          </cell>
          <cell r="C260" t="str">
            <v>Y</v>
          </cell>
          <cell r="D260" t="str">
            <v>B</v>
          </cell>
          <cell r="E260" t="str">
            <v>고객상담(미납)</v>
          </cell>
          <cell r="F260" t="str">
            <v>CMIS-미납</v>
          </cell>
          <cell r="G260" t="str">
            <v>C/S</v>
          </cell>
          <cell r="H260" t="str">
            <v>구로 콜센터</v>
          </cell>
          <cell r="I260" t="str">
            <v>Auto Call 서비스</v>
          </cell>
        </row>
        <row r="261">
          <cell r="A261" t="str">
            <v>ACS110</v>
          </cell>
          <cell r="B261" t="str">
            <v>NT-Server-CPU-ETC-09154</v>
          </cell>
          <cell r="C261" t="str">
            <v>Y</v>
          </cell>
          <cell r="D261" t="str">
            <v>B</v>
          </cell>
          <cell r="E261" t="str">
            <v>고객상담(미납)</v>
          </cell>
          <cell r="F261" t="str">
            <v>CMIS-미납</v>
          </cell>
          <cell r="G261" t="str">
            <v>C/S</v>
          </cell>
          <cell r="H261" t="str">
            <v>구로 콜센터</v>
          </cell>
          <cell r="I261" t="str">
            <v>Auto Call 서비스</v>
          </cell>
        </row>
        <row r="262">
          <cell r="A262" t="str">
            <v>ACS111</v>
          </cell>
          <cell r="B262" t="str">
            <v>NT-Server-CPU-ETC-09155</v>
          </cell>
          <cell r="C262" t="str">
            <v>Y</v>
          </cell>
          <cell r="D262" t="str">
            <v>B</v>
          </cell>
          <cell r="E262" t="str">
            <v>고객상담(미납)</v>
          </cell>
          <cell r="F262" t="str">
            <v>CMIS-미납</v>
          </cell>
          <cell r="G262" t="str">
            <v>C/S</v>
          </cell>
          <cell r="H262" t="str">
            <v>구로 콜센터</v>
          </cell>
          <cell r="I262" t="str">
            <v>Auto Call 서비스</v>
          </cell>
        </row>
        <row r="263">
          <cell r="A263" t="str">
            <v>ACS112</v>
          </cell>
          <cell r="B263" t="str">
            <v>NT-Server-CPU-ETC-09156</v>
          </cell>
          <cell r="C263" t="str">
            <v>Y</v>
          </cell>
          <cell r="D263" t="str">
            <v>B</v>
          </cell>
          <cell r="E263" t="str">
            <v>고객상담(미납)</v>
          </cell>
          <cell r="F263" t="str">
            <v>CMIS-미납</v>
          </cell>
          <cell r="G263" t="str">
            <v>C/S</v>
          </cell>
          <cell r="H263" t="str">
            <v>구로 콜센터</v>
          </cell>
          <cell r="I263" t="str">
            <v>Auto Call 서비스</v>
          </cell>
        </row>
        <row r="264">
          <cell r="A264" t="str">
            <v>ACS113</v>
          </cell>
          <cell r="B264" t="str">
            <v>NT-Server-CPU-ETC-09157</v>
          </cell>
          <cell r="C264" t="str">
            <v>Y</v>
          </cell>
          <cell r="D264" t="str">
            <v>B</v>
          </cell>
          <cell r="E264" t="str">
            <v>고객상담(미납)</v>
          </cell>
          <cell r="F264" t="str">
            <v>CMIS-미납</v>
          </cell>
          <cell r="G264" t="str">
            <v>C/S</v>
          </cell>
          <cell r="H264" t="str">
            <v>구로 콜센터</v>
          </cell>
          <cell r="I264" t="str">
            <v>Auto Call 서비스</v>
          </cell>
        </row>
        <row r="265">
          <cell r="A265" t="str">
            <v>ACS114</v>
          </cell>
          <cell r="B265" t="str">
            <v>NT-Server-CPU-ETC-09158</v>
          </cell>
          <cell r="C265" t="str">
            <v>Y</v>
          </cell>
          <cell r="D265" t="str">
            <v>B</v>
          </cell>
          <cell r="E265" t="str">
            <v>고객상담(미납)</v>
          </cell>
          <cell r="F265" t="str">
            <v>CMIS-미납</v>
          </cell>
          <cell r="G265" t="str">
            <v>C/S</v>
          </cell>
          <cell r="H265" t="str">
            <v>구로 콜센터</v>
          </cell>
          <cell r="I265" t="str">
            <v>Auto Call 서비스</v>
          </cell>
        </row>
        <row r="266">
          <cell r="A266" t="str">
            <v>ACS115</v>
          </cell>
          <cell r="B266" t="str">
            <v>NT-Server-CPU-ETC-09159</v>
          </cell>
          <cell r="C266" t="str">
            <v>Y</v>
          </cell>
          <cell r="D266" t="str">
            <v>B</v>
          </cell>
          <cell r="E266" t="str">
            <v>고객상담(미납)</v>
          </cell>
          <cell r="F266" t="str">
            <v>CMIS-미납</v>
          </cell>
          <cell r="G266" t="str">
            <v>C/S</v>
          </cell>
          <cell r="H266" t="str">
            <v>구로 콜센터</v>
          </cell>
          <cell r="I266" t="str">
            <v>Auto Call 서비스</v>
          </cell>
        </row>
        <row r="267">
          <cell r="A267" t="str">
            <v>ACS116</v>
          </cell>
          <cell r="B267" t="str">
            <v>NT-Server-CPU-ETC-09160</v>
          </cell>
          <cell r="C267" t="str">
            <v>Y</v>
          </cell>
          <cell r="D267" t="str">
            <v>B</v>
          </cell>
          <cell r="E267" t="str">
            <v>고객상담(미납)</v>
          </cell>
          <cell r="F267" t="str">
            <v>CMIS-미납</v>
          </cell>
          <cell r="G267" t="str">
            <v>C/S</v>
          </cell>
          <cell r="H267" t="str">
            <v>구로 콜센터</v>
          </cell>
          <cell r="I267" t="str">
            <v>Auto Call 서비스</v>
          </cell>
        </row>
        <row r="268">
          <cell r="A268" t="str">
            <v>ACS117</v>
          </cell>
          <cell r="B268" t="str">
            <v>NT-Server-CPU-ETC-09161</v>
          </cell>
          <cell r="C268" t="str">
            <v>Y</v>
          </cell>
          <cell r="D268" t="str">
            <v>B</v>
          </cell>
          <cell r="E268" t="str">
            <v>고객상담(미납)</v>
          </cell>
          <cell r="F268" t="str">
            <v>CMIS-미납</v>
          </cell>
          <cell r="G268" t="str">
            <v>C/S</v>
          </cell>
          <cell r="H268" t="str">
            <v>구로 콜센터</v>
          </cell>
          <cell r="I268" t="str">
            <v>Auto Call 서비스</v>
          </cell>
        </row>
        <row r="269">
          <cell r="A269" t="str">
            <v>40ACS_SVR</v>
          </cell>
          <cell r="B269" t="str">
            <v>NT-Server-CPU-ETC-09215</v>
          </cell>
          <cell r="C269" t="str">
            <v>Y</v>
          </cell>
          <cell r="D269" t="str">
            <v>B</v>
          </cell>
          <cell r="E269" t="str">
            <v>고객상담(미납)</v>
          </cell>
          <cell r="F269" t="str">
            <v>CMIS-미납</v>
          </cell>
          <cell r="G269" t="str">
            <v>C/S</v>
          </cell>
          <cell r="H269" t="str">
            <v>광주 콜센터</v>
          </cell>
          <cell r="I269" t="str">
            <v>미납 ACS 서버</v>
          </cell>
        </row>
        <row r="270">
          <cell r="A270" t="str">
            <v>ACS401</v>
          </cell>
          <cell r="B270" t="str">
            <v>NT-Server-CPU-ETC-09216</v>
          </cell>
          <cell r="C270" t="str">
            <v>Y</v>
          </cell>
          <cell r="D270" t="str">
            <v>B</v>
          </cell>
          <cell r="E270" t="str">
            <v>고객상담(미납)</v>
          </cell>
          <cell r="F270" t="str">
            <v>CMIS-미납</v>
          </cell>
          <cell r="G270" t="str">
            <v>C/S</v>
          </cell>
          <cell r="H270" t="str">
            <v>광주 콜센터</v>
          </cell>
          <cell r="I270" t="str">
            <v>Auto Call 서비스</v>
          </cell>
        </row>
        <row r="271">
          <cell r="A271" t="str">
            <v>ACS402</v>
          </cell>
          <cell r="B271" t="str">
            <v>NT-Server-CPU-ETC-09217</v>
          </cell>
          <cell r="C271" t="str">
            <v>Y</v>
          </cell>
          <cell r="D271" t="str">
            <v>B</v>
          </cell>
          <cell r="E271" t="str">
            <v>고객상담(미납)</v>
          </cell>
          <cell r="F271" t="str">
            <v>CMIS-미납</v>
          </cell>
          <cell r="G271" t="str">
            <v>C/S</v>
          </cell>
          <cell r="H271" t="str">
            <v>광주 콜센터</v>
          </cell>
          <cell r="I271" t="str">
            <v>Auto Call 서비스</v>
          </cell>
        </row>
        <row r="272">
          <cell r="A272" t="str">
            <v>ACS403</v>
          </cell>
          <cell r="B272" t="str">
            <v>NT-Server-CPU-ETC-09218</v>
          </cell>
          <cell r="C272" t="str">
            <v>Y</v>
          </cell>
          <cell r="D272" t="str">
            <v>B</v>
          </cell>
          <cell r="E272" t="str">
            <v>고객상담(미납)</v>
          </cell>
          <cell r="F272" t="str">
            <v>CMIS-미납</v>
          </cell>
          <cell r="G272" t="str">
            <v>C/S</v>
          </cell>
          <cell r="H272" t="str">
            <v>광주 콜센터</v>
          </cell>
          <cell r="I272" t="str">
            <v>Auto Call 서비스</v>
          </cell>
        </row>
        <row r="273">
          <cell r="A273" t="str">
            <v>ACS404</v>
          </cell>
          <cell r="B273" t="str">
            <v>NT-Server-CPU-ETC-09219</v>
          </cell>
          <cell r="C273" t="str">
            <v>Y</v>
          </cell>
          <cell r="D273" t="str">
            <v>B</v>
          </cell>
          <cell r="E273" t="str">
            <v>고객상담(미납)</v>
          </cell>
          <cell r="F273" t="str">
            <v>CMIS-미납</v>
          </cell>
          <cell r="G273" t="str">
            <v>C/S</v>
          </cell>
          <cell r="H273" t="str">
            <v>광주 콜센터</v>
          </cell>
          <cell r="I273" t="str">
            <v>Auto Call 서비스</v>
          </cell>
        </row>
        <row r="274">
          <cell r="A274" t="str">
            <v>ACS405</v>
          </cell>
          <cell r="B274" t="str">
            <v>NT-Server-CPU-ETC-09220</v>
          </cell>
          <cell r="C274" t="str">
            <v>Y</v>
          </cell>
          <cell r="D274" t="str">
            <v>B</v>
          </cell>
          <cell r="E274" t="str">
            <v>고객상담(미납)</v>
          </cell>
          <cell r="F274" t="str">
            <v>CMIS-미납</v>
          </cell>
          <cell r="G274" t="str">
            <v>C/S</v>
          </cell>
          <cell r="H274" t="str">
            <v>광주 콜센터</v>
          </cell>
          <cell r="I274" t="str">
            <v>Auto Call 서비스</v>
          </cell>
        </row>
        <row r="275">
          <cell r="A275" t="str">
            <v>ACS406</v>
          </cell>
          <cell r="B275" t="str">
            <v>NT-Server-CPU-ETC-09221</v>
          </cell>
          <cell r="C275" t="str">
            <v>Y</v>
          </cell>
          <cell r="D275" t="str">
            <v>B</v>
          </cell>
          <cell r="E275" t="str">
            <v>고객상담(미납)</v>
          </cell>
          <cell r="F275" t="str">
            <v>CMIS-미납</v>
          </cell>
          <cell r="G275" t="str">
            <v>C/S</v>
          </cell>
          <cell r="H275" t="str">
            <v>광주 콜센터</v>
          </cell>
          <cell r="I275" t="str">
            <v>Auto Call 서비스</v>
          </cell>
        </row>
        <row r="276">
          <cell r="A276" t="str">
            <v>ACS407</v>
          </cell>
          <cell r="B276" t="str">
            <v>NT-Server-CPU-ETC-09222</v>
          </cell>
          <cell r="C276" t="str">
            <v>Y</v>
          </cell>
          <cell r="D276" t="str">
            <v>B</v>
          </cell>
          <cell r="E276" t="str">
            <v>고객상담(미납)</v>
          </cell>
          <cell r="F276" t="str">
            <v>CMIS-미납</v>
          </cell>
          <cell r="G276" t="str">
            <v>C/S</v>
          </cell>
          <cell r="H276" t="str">
            <v>광주 콜센터</v>
          </cell>
          <cell r="I276" t="str">
            <v>Auto Call 서비스</v>
          </cell>
        </row>
        <row r="277">
          <cell r="A277" t="str">
            <v>ACS408</v>
          </cell>
          <cell r="B277" t="str">
            <v>NT-Server-CPU-ETC-09223</v>
          </cell>
          <cell r="C277" t="str">
            <v>Y</v>
          </cell>
          <cell r="D277" t="str">
            <v>B</v>
          </cell>
          <cell r="E277" t="str">
            <v>고객상담(미납)</v>
          </cell>
          <cell r="F277" t="str">
            <v>CMIS-미납</v>
          </cell>
          <cell r="G277" t="str">
            <v>C/S</v>
          </cell>
          <cell r="H277" t="str">
            <v>광주 콜센터</v>
          </cell>
          <cell r="I277" t="str">
            <v>Auto Call 서비스</v>
          </cell>
        </row>
        <row r="278">
          <cell r="A278" t="str">
            <v>30ACS_SVR</v>
          </cell>
          <cell r="B278" t="str">
            <v>NT-Server-CPU-ETC-09311</v>
          </cell>
          <cell r="C278" t="str">
            <v>Y</v>
          </cell>
          <cell r="D278" t="str">
            <v>B</v>
          </cell>
          <cell r="E278" t="str">
            <v>고객상담(미납)</v>
          </cell>
          <cell r="F278" t="str">
            <v>CMIS-미납</v>
          </cell>
          <cell r="G278" t="str">
            <v>C/S</v>
          </cell>
          <cell r="H278" t="str">
            <v>대구 콜센터</v>
          </cell>
          <cell r="I278" t="str">
            <v>미납 ACS 서버</v>
          </cell>
        </row>
        <row r="279">
          <cell r="A279" t="str">
            <v>ACS301</v>
          </cell>
          <cell r="B279" t="str">
            <v>NT-Server-CPU-ETC-09312</v>
          </cell>
          <cell r="C279" t="str">
            <v>Y</v>
          </cell>
          <cell r="D279" t="str">
            <v>B</v>
          </cell>
          <cell r="E279" t="str">
            <v>고객상담(미납)</v>
          </cell>
          <cell r="F279" t="str">
            <v>CMIS-미납</v>
          </cell>
          <cell r="G279" t="str">
            <v>C/S</v>
          </cell>
          <cell r="H279" t="str">
            <v>대구 콜센터</v>
          </cell>
          <cell r="I279" t="str">
            <v>미납 ACS</v>
          </cell>
        </row>
        <row r="280">
          <cell r="A280" t="str">
            <v>ACS302</v>
          </cell>
          <cell r="B280" t="str">
            <v>NT-Server-CPU-ETC-09313</v>
          </cell>
          <cell r="C280" t="str">
            <v>Y</v>
          </cell>
          <cell r="D280" t="str">
            <v>B</v>
          </cell>
          <cell r="E280" t="str">
            <v>고객상담(미납)</v>
          </cell>
          <cell r="F280" t="str">
            <v>CMIS-미납</v>
          </cell>
          <cell r="G280" t="str">
            <v>C/S</v>
          </cell>
          <cell r="H280" t="str">
            <v>대구 콜센터</v>
          </cell>
          <cell r="I280" t="str">
            <v>미납 ACS</v>
          </cell>
        </row>
        <row r="281">
          <cell r="A281" t="str">
            <v>ACS303</v>
          </cell>
          <cell r="B281" t="str">
            <v>NT-Server-CPU-ETC-09314</v>
          </cell>
          <cell r="C281" t="str">
            <v>Y</v>
          </cell>
          <cell r="D281" t="str">
            <v>B</v>
          </cell>
          <cell r="E281" t="str">
            <v>고객상담(미납)</v>
          </cell>
          <cell r="F281" t="str">
            <v>CMIS-미납</v>
          </cell>
          <cell r="G281" t="str">
            <v>C/S</v>
          </cell>
          <cell r="H281" t="str">
            <v>대구 콜센터</v>
          </cell>
          <cell r="I281" t="str">
            <v>미납 ACS</v>
          </cell>
        </row>
        <row r="282">
          <cell r="A282" t="str">
            <v>ACS304</v>
          </cell>
          <cell r="B282" t="str">
            <v>NT-Server-CPU-ETC-09315</v>
          </cell>
          <cell r="C282" t="str">
            <v>Y</v>
          </cell>
          <cell r="D282" t="str">
            <v>B</v>
          </cell>
          <cell r="E282" t="str">
            <v>고객상담(미납)</v>
          </cell>
          <cell r="F282" t="str">
            <v>CMIS-미납</v>
          </cell>
          <cell r="G282" t="str">
            <v>C/S</v>
          </cell>
          <cell r="H282" t="str">
            <v>대구 콜센터</v>
          </cell>
          <cell r="I282" t="str">
            <v>미납 ACS</v>
          </cell>
        </row>
        <row r="283">
          <cell r="A283" t="str">
            <v>ACS305</v>
          </cell>
          <cell r="B283" t="str">
            <v>NT-Server-CPU-ETC-09316</v>
          </cell>
          <cell r="C283" t="str">
            <v>Y</v>
          </cell>
          <cell r="D283" t="str">
            <v>B</v>
          </cell>
          <cell r="E283" t="str">
            <v>고객상담(미납)</v>
          </cell>
          <cell r="F283" t="str">
            <v>CMIS-미납</v>
          </cell>
          <cell r="G283" t="str">
            <v>C/S</v>
          </cell>
          <cell r="H283" t="str">
            <v>대구 콜센터</v>
          </cell>
          <cell r="I283" t="str">
            <v>미납 ACS</v>
          </cell>
        </row>
        <row r="284">
          <cell r="A284" t="str">
            <v>ACS306</v>
          </cell>
          <cell r="B284" t="str">
            <v>NT-Server-CPU-ETC-09317</v>
          </cell>
          <cell r="C284" t="str">
            <v>Y</v>
          </cell>
          <cell r="D284" t="str">
            <v>B</v>
          </cell>
          <cell r="E284" t="str">
            <v>고객상담(미납)</v>
          </cell>
          <cell r="F284" t="str">
            <v>CMIS-미납</v>
          </cell>
          <cell r="G284" t="str">
            <v>C/S</v>
          </cell>
          <cell r="H284" t="str">
            <v>대구 콜센터</v>
          </cell>
          <cell r="I284" t="str">
            <v>미납 ACS</v>
          </cell>
        </row>
        <row r="285">
          <cell r="A285" t="str">
            <v>ACS307</v>
          </cell>
          <cell r="B285" t="str">
            <v>NT-Server-CPU-ETC-09318</v>
          </cell>
          <cell r="C285" t="str">
            <v>Y</v>
          </cell>
          <cell r="D285" t="str">
            <v>B</v>
          </cell>
          <cell r="E285" t="str">
            <v>고객상담(미납)</v>
          </cell>
          <cell r="F285" t="str">
            <v>CMIS-미납</v>
          </cell>
          <cell r="G285" t="str">
            <v>C/S</v>
          </cell>
          <cell r="H285" t="str">
            <v>대구 콜센터</v>
          </cell>
          <cell r="I285" t="str">
            <v>미납 ACS</v>
          </cell>
        </row>
        <row r="286">
          <cell r="A286" t="str">
            <v>ACS308</v>
          </cell>
          <cell r="B286" t="str">
            <v>NT-Server-CPU-ETC-09319</v>
          </cell>
          <cell r="C286" t="str">
            <v>Y</v>
          </cell>
          <cell r="D286" t="str">
            <v>B</v>
          </cell>
          <cell r="E286" t="str">
            <v>고객상담(미납)</v>
          </cell>
          <cell r="F286" t="str">
            <v>CMIS-미납</v>
          </cell>
          <cell r="G286" t="str">
            <v>C/S</v>
          </cell>
          <cell r="H286" t="str">
            <v>대구 콜센터</v>
          </cell>
          <cell r="I286" t="str">
            <v>미납 ACS</v>
          </cell>
        </row>
        <row r="287">
          <cell r="A287" t="str">
            <v>20ACS_SVR</v>
          </cell>
          <cell r="B287" t="str">
            <v>NT-Server-CPU-ETC-09413</v>
          </cell>
          <cell r="C287" t="str">
            <v>Y</v>
          </cell>
          <cell r="D287" t="str">
            <v>B</v>
          </cell>
          <cell r="E287" t="str">
            <v>고객상담(미납)</v>
          </cell>
          <cell r="F287" t="str">
            <v>CMIS-미납</v>
          </cell>
          <cell r="G287" t="str">
            <v>C/S</v>
          </cell>
          <cell r="H287" t="str">
            <v>부산 콜센터</v>
          </cell>
          <cell r="I287" t="str">
            <v>미납 ACS 서버</v>
          </cell>
        </row>
        <row r="288">
          <cell r="A288" t="str">
            <v>ACS201</v>
          </cell>
          <cell r="B288" t="str">
            <v>NT-Server-CPU-ETC-09414</v>
          </cell>
          <cell r="C288" t="str">
            <v>Y</v>
          </cell>
          <cell r="D288" t="str">
            <v>B</v>
          </cell>
          <cell r="E288" t="str">
            <v>고객상담(미납)</v>
          </cell>
          <cell r="F288" t="str">
            <v>CMIS-미납</v>
          </cell>
          <cell r="G288" t="str">
            <v>C/S</v>
          </cell>
          <cell r="H288" t="str">
            <v>부산 콜센터</v>
          </cell>
          <cell r="I288" t="str">
            <v>Auto Call 서비스</v>
          </cell>
        </row>
        <row r="289">
          <cell r="A289" t="str">
            <v>ACS202</v>
          </cell>
          <cell r="B289" t="str">
            <v>NT-Server-CPU-ETC-09415</v>
          </cell>
          <cell r="C289" t="str">
            <v>Y</v>
          </cell>
          <cell r="D289" t="str">
            <v>B</v>
          </cell>
          <cell r="E289" t="str">
            <v>고객상담(미납)</v>
          </cell>
          <cell r="F289" t="str">
            <v>CMIS-미납</v>
          </cell>
          <cell r="G289" t="str">
            <v>C/S</v>
          </cell>
          <cell r="H289" t="str">
            <v>부산 콜센터</v>
          </cell>
          <cell r="I289" t="str">
            <v>Auto Call 서비스</v>
          </cell>
        </row>
        <row r="290">
          <cell r="A290" t="str">
            <v>ACS203</v>
          </cell>
          <cell r="B290" t="str">
            <v>NT-Server-CPU-ETC-09416</v>
          </cell>
          <cell r="C290" t="str">
            <v>Y</v>
          </cell>
          <cell r="D290" t="str">
            <v>B</v>
          </cell>
          <cell r="E290" t="str">
            <v>고객상담(미납)</v>
          </cell>
          <cell r="F290" t="str">
            <v>CMIS-미납</v>
          </cell>
          <cell r="G290" t="str">
            <v>C/S</v>
          </cell>
          <cell r="H290" t="str">
            <v>부산 콜센터</v>
          </cell>
          <cell r="I290" t="str">
            <v>Auto Call 서비스</v>
          </cell>
        </row>
        <row r="291">
          <cell r="A291" t="str">
            <v>ACS204</v>
          </cell>
          <cell r="B291" t="str">
            <v>NT-Server-CPU-ETC-09417</v>
          </cell>
          <cell r="C291" t="str">
            <v>Y</v>
          </cell>
          <cell r="D291" t="str">
            <v>B</v>
          </cell>
          <cell r="E291" t="str">
            <v>고객상담(미납)</v>
          </cell>
          <cell r="F291" t="str">
            <v>CMIS-미납</v>
          </cell>
          <cell r="G291" t="str">
            <v>C/S</v>
          </cell>
          <cell r="H291" t="str">
            <v>부산 콜센터</v>
          </cell>
          <cell r="I291" t="str">
            <v>Auto Call 서비스</v>
          </cell>
        </row>
        <row r="292">
          <cell r="A292" t="str">
            <v>ACS205</v>
          </cell>
          <cell r="B292" t="str">
            <v>NT-Server-CPU-ETC-09418</v>
          </cell>
          <cell r="C292" t="str">
            <v>Y</v>
          </cell>
          <cell r="D292" t="str">
            <v>B</v>
          </cell>
          <cell r="E292" t="str">
            <v>고객상담(미납)</v>
          </cell>
          <cell r="F292" t="str">
            <v>CMIS-미납</v>
          </cell>
          <cell r="G292" t="str">
            <v>C/S</v>
          </cell>
          <cell r="H292" t="str">
            <v>부산 콜센터</v>
          </cell>
          <cell r="I292" t="str">
            <v>Auto Call 서비스</v>
          </cell>
        </row>
        <row r="293">
          <cell r="A293" t="str">
            <v>ACS206</v>
          </cell>
          <cell r="B293" t="str">
            <v>NT-Server-CPU-ETC-09419</v>
          </cell>
          <cell r="C293" t="str">
            <v>Y</v>
          </cell>
          <cell r="D293" t="str">
            <v>B</v>
          </cell>
          <cell r="E293" t="str">
            <v>고객상담(미납)</v>
          </cell>
          <cell r="F293" t="str">
            <v>CMIS-미납</v>
          </cell>
          <cell r="G293" t="str">
            <v>C/S</v>
          </cell>
          <cell r="H293" t="str">
            <v>부산 콜센터</v>
          </cell>
          <cell r="I293" t="str">
            <v>Auto Call 서비스</v>
          </cell>
        </row>
        <row r="294">
          <cell r="A294" t="str">
            <v>ACS207</v>
          </cell>
          <cell r="B294" t="str">
            <v>NT-Server-CPU-ETC-09420</v>
          </cell>
          <cell r="C294" t="str">
            <v>Y</v>
          </cell>
          <cell r="D294" t="str">
            <v>B</v>
          </cell>
          <cell r="E294" t="str">
            <v>고객상담(미납)</v>
          </cell>
          <cell r="F294" t="str">
            <v>CMIS-미납</v>
          </cell>
          <cell r="G294" t="str">
            <v>C/S</v>
          </cell>
          <cell r="H294" t="str">
            <v>부산 콜센터</v>
          </cell>
          <cell r="I294" t="str">
            <v>Auto Call 서비스</v>
          </cell>
        </row>
        <row r="295">
          <cell r="A295" t="str">
            <v>ACS208</v>
          </cell>
          <cell r="B295" t="str">
            <v>NT-Server-CPU-ETC-09421</v>
          </cell>
          <cell r="C295" t="str">
            <v>Y</v>
          </cell>
          <cell r="D295" t="str">
            <v>B</v>
          </cell>
          <cell r="E295" t="str">
            <v>고객상담(미납)</v>
          </cell>
          <cell r="F295" t="str">
            <v>CMIS-미납</v>
          </cell>
          <cell r="G295" t="str">
            <v>C/S</v>
          </cell>
          <cell r="H295" t="str">
            <v>부산 콜센터</v>
          </cell>
          <cell r="I295" t="str">
            <v>Auto Call 서비스</v>
          </cell>
        </row>
        <row r="296">
          <cell r="A296" t="str">
            <v>ACS209</v>
          </cell>
          <cell r="B296" t="str">
            <v>NT-Server-CPU-ETC-09422</v>
          </cell>
          <cell r="C296" t="str">
            <v>Y</v>
          </cell>
          <cell r="D296" t="str">
            <v>B</v>
          </cell>
          <cell r="E296" t="str">
            <v>고객상담(미납)</v>
          </cell>
          <cell r="F296" t="str">
            <v>CMIS-미납</v>
          </cell>
          <cell r="G296" t="str">
            <v>C/S</v>
          </cell>
          <cell r="H296" t="str">
            <v>부산 콜센터</v>
          </cell>
          <cell r="I296" t="str">
            <v>Auto Call 서비스</v>
          </cell>
        </row>
        <row r="297">
          <cell r="A297" t="str">
            <v>ACS210</v>
          </cell>
          <cell r="B297" t="str">
            <v>NT-Server-CPU-ETC-09423</v>
          </cell>
          <cell r="C297" t="str">
            <v>Y</v>
          </cell>
          <cell r="D297" t="str">
            <v>B</v>
          </cell>
          <cell r="E297" t="str">
            <v>고객상담(미납)</v>
          </cell>
          <cell r="F297" t="str">
            <v>CMIS-미납</v>
          </cell>
          <cell r="G297" t="str">
            <v>C/S</v>
          </cell>
          <cell r="H297" t="str">
            <v>부산 콜센터</v>
          </cell>
          <cell r="I297" t="str">
            <v>Auto Call 서비스</v>
          </cell>
        </row>
        <row r="298">
          <cell r="A298" t="str">
            <v>50ACS_SVR</v>
          </cell>
          <cell r="B298" t="str">
            <v>NT-Server-CPU-ETC-09511</v>
          </cell>
          <cell r="C298" t="str">
            <v>Y</v>
          </cell>
          <cell r="D298" t="str">
            <v>B</v>
          </cell>
          <cell r="E298" t="str">
            <v>고객상담(미납)</v>
          </cell>
          <cell r="F298" t="str">
            <v>CMIS-미납</v>
          </cell>
          <cell r="G298" t="str">
            <v>C/S</v>
          </cell>
          <cell r="H298" t="str">
            <v>청주 콜센터</v>
          </cell>
          <cell r="I298" t="str">
            <v>미납 ACS 서버</v>
          </cell>
        </row>
        <row r="299">
          <cell r="A299" t="str">
            <v>ACS501</v>
          </cell>
          <cell r="B299" t="str">
            <v>NT-Server-CPU-ETC-09512</v>
          </cell>
          <cell r="C299" t="str">
            <v>Y</v>
          </cell>
          <cell r="D299" t="str">
            <v>B</v>
          </cell>
          <cell r="E299" t="str">
            <v>고객상담(미납)</v>
          </cell>
          <cell r="F299" t="str">
            <v>CMIS-미납</v>
          </cell>
          <cell r="G299" t="str">
            <v>C/S</v>
          </cell>
          <cell r="H299" t="str">
            <v>청주 콜센터</v>
          </cell>
          <cell r="I299" t="str">
            <v>Auto Call 서비스</v>
          </cell>
        </row>
        <row r="300">
          <cell r="A300" t="str">
            <v>ACS502</v>
          </cell>
          <cell r="B300" t="str">
            <v>NT-Server-CPU-ETC-09513</v>
          </cell>
          <cell r="C300" t="str">
            <v>Y</v>
          </cell>
          <cell r="D300" t="str">
            <v>B</v>
          </cell>
          <cell r="E300" t="str">
            <v>고객상담(미납)</v>
          </cell>
          <cell r="F300" t="str">
            <v>CMIS-미납</v>
          </cell>
          <cell r="G300" t="str">
            <v>C/S</v>
          </cell>
          <cell r="H300" t="str">
            <v>청주 콜센터</v>
          </cell>
          <cell r="I300" t="str">
            <v>Auto Call 서비스</v>
          </cell>
        </row>
        <row r="301">
          <cell r="A301" t="str">
            <v>ACS503</v>
          </cell>
          <cell r="B301" t="str">
            <v>NT-Server-CPU-ETC-09514</v>
          </cell>
          <cell r="C301" t="str">
            <v>Y</v>
          </cell>
          <cell r="D301" t="str">
            <v>B</v>
          </cell>
          <cell r="E301" t="str">
            <v>고객상담(미납)</v>
          </cell>
          <cell r="F301" t="str">
            <v>CMIS-미납</v>
          </cell>
          <cell r="G301" t="str">
            <v>C/S</v>
          </cell>
          <cell r="H301" t="str">
            <v>청주 콜센터</v>
          </cell>
          <cell r="I301" t="str">
            <v>Auto Call 서비스</v>
          </cell>
        </row>
        <row r="302">
          <cell r="A302" t="str">
            <v>ACS504</v>
          </cell>
          <cell r="B302" t="str">
            <v>NT-Server-CPU-ETC-09515</v>
          </cell>
          <cell r="C302" t="str">
            <v>Y</v>
          </cell>
          <cell r="D302" t="str">
            <v>B</v>
          </cell>
          <cell r="E302" t="str">
            <v>고객상담(미납)</v>
          </cell>
          <cell r="F302" t="str">
            <v>CMIS-미납</v>
          </cell>
          <cell r="G302" t="str">
            <v>C/S</v>
          </cell>
          <cell r="H302" t="str">
            <v>청주 콜센터</v>
          </cell>
          <cell r="I302" t="str">
            <v>Auto Call 서비스</v>
          </cell>
        </row>
        <row r="303">
          <cell r="A303" t="str">
            <v>ACS505</v>
          </cell>
          <cell r="B303" t="str">
            <v>NT-Server-CPU-ETC-09516</v>
          </cell>
          <cell r="C303" t="str">
            <v>Y</v>
          </cell>
          <cell r="D303" t="str">
            <v>B</v>
          </cell>
          <cell r="E303" t="str">
            <v>고객상담(미납)</v>
          </cell>
          <cell r="F303" t="str">
            <v>CMIS-미납</v>
          </cell>
          <cell r="G303" t="str">
            <v>C/S</v>
          </cell>
          <cell r="H303" t="str">
            <v>청주 콜센터</v>
          </cell>
          <cell r="I303" t="str">
            <v>Auto Call 서비스</v>
          </cell>
        </row>
        <row r="304">
          <cell r="A304" t="str">
            <v>ACS506</v>
          </cell>
          <cell r="B304" t="str">
            <v>NT-Server-CPU-ETC-09517</v>
          </cell>
          <cell r="C304" t="str">
            <v>Y</v>
          </cell>
          <cell r="D304" t="str">
            <v>B</v>
          </cell>
          <cell r="E304" t="str">
            <v>고객상담(미납)</v>
          </cell>
          <cell r="F304" t="str">
            <v>CMIS-미납</v>
          </cell>
          <cell r="G304" t="str">
            <v>C/S</v>
          </cell>
          <cell r="H304" t="str">
            <v>청주 콜센터</v>
          </cell>
          <cell r="I304" t="str">
            <v>Auto Call 서비스</v>
          </cell>
        </row>
        <row r="305">
          <cell r="A305" t="str">
            <v>ACS507</v>
          </cell>
          <cell r="B305" t="str">
            <v>NT-Server-CPU-ETC-09518</v>
          </cell>
          <cell r="C305" t="str">
            <v>Y</v>
          </cell>
          <cell r="D305" t="str">
            <v>B</v>
          </cell>
          <cell r="E305" t="str">
            <v>고객상담(미납)</v>
          </cell>
          <cell r="F305" t="str">
            <v>CMIS-미납</v>
          </cell>
          <cell r="G305" t="str">
            <v>C/S</v>
          </cell>
          <cell r="H305" t="str">
            <v>청주 콜센터</v>
          </cell>
          <cell r="I305" t="str">
            <v>Auto Call 서비스</v>
          </cell>
        </row>
        <row r="306">
          <cell r="A306" t="str">
            <v>ACS508</v>
          </cell>
          <cell r="B306" t="str">
            <v>NT-Server-CPU-ETC-09519</v>
          </cell>
          <cell r="C306" t="str">
            <v>Y</v>
          </cell>
          <cell r="D306" t="str">
            <v>B</v>
          </cell>
          <cell r="E306" t="str">
            <v>고객상담(미납)</v>
          </cell>
          <cell r="F306" t="str">
            <v>CMIS-미납</v>
          </cell>
          <cell r="G306" t="str">
            <v>C/S</v>
          </cell>
          <cell r="H306" t="str">
            <v>청주 콜센터</v>
          </cell>
          <cell r="I306" t="str">
            <v>Auto Call 서비스</v>
          </cell>
        </row>
        <row r="307">
          <cell r="A307" t="str">
            <v>cmis_su</v>
          </cell>
          <cell r="B307" t="str">
            <v>UX-CPU-RS6000-00144</v>
          </cell>
          <cell r="C307" t="str">
            <v>Y</v>
          </cell>
          <cell r="D307" t="str">
            <v>B</v>
          </cell>
          <cell r="E307" t="str">
            <v>고객상담(미납)</v>
          </cell>
          <cell r="F307" t="str">
            <v>CMIS-미납</v>
          </cell>
          <cell r="G307" t="str">
            <v>C/S</v>
          </cell>
          <cell r="H307" t="str">
            <v>구로</v>
          </cell>
          <cell r="I307" t="str">
            <v>CMIS 미납 (SNA Server)</v>
          </cell>
        </row>
        <row r="308">
          <cell r="A308" t="str">
            <v>CRMNT01</v>
          </cell>
          <cell r="B308" t="str">
            <v>NT-Server-CPU-Compaq-08139</v>
          </cell>
          <cell r="C308" t="str">
            <v>Y</v>
          </cell>
          <cell r="D308" t="str">
            <v>B</v>
          </cell>
          <cell r="E308" t="str">
            <v>고객관리</v>
          </cell>
          <cell r="F308" t="str">
            <v>고객관리</v>
          </cell>
          <cell r="G308" t="str">
            <v>C/S</v>
          </cell>
          <cell r="H308" t="str">
            <v>보라매</v>
          </cell>
          <cell r="I308" t="str">
            <v>법인영업인프라</v>
          </cell>
        </row>
        <row r="309">
          <cell r="A309" t="str">
            <v>CRMNT02</v>
          </cell>
          <cell r="B309" t="str">
            <v>NT-Server-CPU-Compaq-08140</v>
          </cell>
          <cell r="C309" t="str">
            <v>Y</v>
          </cell>
          <cell r="D309" t="str">
            <v>B</v>
          </cell>
          <cell r="E309" t="str">
            <v>고객관리</v>
          </cell>
          <cell r="F309" t="str">
            <v>고객관리</v>
          </cell>
          <cell r="G309" t="str">
            <v>C/S</v>
          </cell>
          <cell r="H309" t="str">
            <v>보라매</v>
          </cell>
          <cell r="I309" t="str">
            <v>법인영업인프라</v>
          </cell>
        </row>
        <row r="310">
          <cell r="A310" t="str">
            <v>crmux01</v>
          </cell>
          <cell r="B310" t="str">
            <v>UX-CPU-HP-00027</v>
          </cell>
          <cell r="C310" t="str">
            <v>Y</v>
          </cell>
          <cell r="D310" t="str">
            <v>B</v>
          </cell>
          <cell r="E310" t="str">
            <v>고객 관리</v>
          </cell>
          <cell r="F310" t="str">
            <v>고객관리</v>
          </cell>
          <cell r="G310" t="str">
            <v>C/S</v>
          </cell>
          <cell r="H310" t="str">
            <v>보라매</v>
          </cell>
          <cell r="I310" t="str">
            <v>법인 CRM</v>
          </cell>
        </row>
        <row r="311">
          <cell r="A311" t="str">
            <v>r2k01</v>
          </cell>
          <cell r="B311" t="str">
            <v>UX-CPU-HP-00025</v>
          </cell>
          <cell r="C311" t="str">
            <v>Y</v>
          </cell>
          <cell r="D311" t="str">
            <v>B</v>
          </cell>
          <cell r="E311" t="str">
            <v>고객 관리</v>
          </cell>
          <cell r="F311" t="str">
            <v>리더스클럽(가맹점 관리)</v>
          </cell>
          <cell r="G311" t="str">
            <v>C/S</v>
          </cell>
          <cell r="H311" t="str">
            <v>보라매</v>
          </cell>
          <cell r="I311" t="str">
            <v>R2K01(Main):Retention 2000</v>
          </cell>
        </row>
        <row r="312">
          <cell r="A312" t="str">
            <v>r2k02</v>
          </cell>
          <cell r="B312" t="str">
            <v>UX-CPU-HP-00026</v>
          </cell>
          <cell r="C312" t="str">
            <v>Y</v>
          </cell>
          <cell r="D312" t="str">
            <v>B</v>
          </cell>
          <cell r="E312" t="str">
            <v>고객 관리</v>
          </cell>
          <cell r="F312" t="str">
            <v>리더스클럽(가맹점 관리)</v>
          </cell>
          <cell r="G312" t="str">
            <v>C/S</v>
          </cell>
          <cell r="H312" t="str">
            <v>보라매</v>
          </cell>
          <cell r="I312" t="str">
            <v>R2K02(Backup)</v>
          </cell>
        </row>
        <row r="313">
          <cell r="A313" t="str">
            <v>spip5_boot</v>
          </cell>
          <cell r="B313" t="str">
            <v>UX-CPU-RS6000-00004</v>
          </cell>
          <cell r="C313" t="str">
            <v>Y</v>
          </cell>
          <cell r="D313" t="str">
            <v>B</v>
          </cell>
          <cell r="F313" t="str">
            <v>EDI</v>
          </cell>
          <cell r="G313" t="str">
            <v>C/S</v>
          </cell>
          <cell r="H313" t="str">
            <v>보라매</v>
          </cell>
          <cell r="I313" t="str">
            <v>EDI(DR)</v>
          </cell>
        </row>
        <row r="314">
          <cell r="A314" t="str">
            <v>editest</v>
          </cell>
          <cell r="B314" t="str">
            <v>UX-CPU-RS6000-00005</v>
          </cell>
          <cell r="C314" t="str">
            <v>Y</v>
          </cell>
          <cell r="D314" t="str">
            <v>B</v>
          </cell>
          <cell r="F314" t="str">
            <v>EDI</v>
          </cell>
          <cell r="G314" t="str">
            <v>C/S</v>
          </cell>
          <cell r="H314" t="str">
            <v>보라매</v>
          </cell>
          <cell r="I314" t="str">
            <v>텔레뱅킹(DR)/EDI Test</v>
          </cell>
        </row>
        <row r="315">
          <cell r="A315" t="str">
            <v>kmtrs01</v>
          </cell>
          <cell r="B315" t="str">
            <v>UX-CPU-RS6000-00017</v>
          </cell>
          <cell r="C315" t="str">
            <v>Y</v>
          </cell>
          <cell r="D315" t="str">
            <v>B</v>
          </cell>
          <cell r="F315" t="str">
            <v>EDI</v>
          </cell>
          <cell r="G315" t="str">
            <v>C/S</v>
          </cell>
          <cell r="H315" t="str">
            <v>대전,행정동</v>
          </cell>
          <cell r="I315" t="str">
            <v>EDI (kmtrs01) - 대덕 DR</v>
          </cell>
        </row>
        <row r="316">
          <cell r="A316" t="str">
            <v>kmtrs02_boot</v>
          </cell>
          <cell r="B316" t="str">
            <v>UX-CPU-RS6000-00018</v>
          </cell>
          <cell r="C316" t="str">
            <v>Y</v>
          </cell>
          <cell r="D316" t="str">
            <v>B</v>
          </cell>
          <cell r="F316" t="str">
            <v>EDI</v>
          </cell>
          <cell r="G316" t="str">
            <v>C/S</v>
          </cell>
          <cell r="H316" t="str">
            <v>대전,행정동</v>
          </cell>
          <cell r="I316" t="str">
            <v>EDI Backup용 - 대덕 DR</v>
          </cell>
        </row>
        <row r="317">
          <cell r="A317" t="str">
            <v>EDI1</v>
          </cell>
          <cell r="B317" t="str">
            <v>UX-CPU-RS6000-00097</v>
          </cell>
          <cell r="C317" t="str">
            <v>Y</v>
          </cell>
          <cell r="D317" t="str">
            <v>B</v>
          </cell>
          <cell r="F317" t="str">
            <v>EDI</v>
          </cell>
          <cell r="G317" t="str">
            <v>C/S</v>
          </cell>
          <cell r="H317" t="str">
            <v>보라매</v>
          </cell>
          <cell r="I317" t="str">
            <v>EDI ( Main )</v>
          </cell>
        </row>
        <row r="318">
          <cell r="A318" t="str">
            <v>EDI2</v>
          </cell>
          <cell r="B318" t="str">
            <v>UX-CPU-RS6000-00098</v>
          </cell>
          <cell r="C318" t="str">
            <v>Y</v>
          </cell>
          <cell r="D318" t="str">
            <v>B</v>
          </cell>
          <cell r="F318" t="str">
            <v>EDI</v>
          </cell>
          <cell r="G318" t="str">
            <v>C/S</v>
          </cell>
          <cell r="H318" t="str">
            <v>보라매</v>
          </cell>
          <cell r="I318" t="str">
            <v>EDI ( Backup )</v>
          </cell>
        </row>
        <row r="319">
          <cell r="A319" t="str">
            <v>TMREC7</v>
          </cell>
          <cell r="B319" t="str">
            <v>NT-Server-CPU-ETC-09026</v>
          </cell>
          <cell r="C319" t="str">
            <v>Y</v>
          </cell>
          <cell r="D319" t="str">
            <v>B</v>
          </cell>
          <cell r="F319" t="str">
            <v>TM 고객 상담 시스템</v>
          </cell>
          <cell r="G319" t="str">
            <v>C/S</v>
          </cell>
          <cell r="H319" t="str">
            <v>동아건설 빌딩</v>
          </cell>
          <cell r="I319" t="str">
            <v>상담 통화내용 녹음</v>
          </cell>
        </row>
        <row r="320">
          <cell r="C320" t="str">
            <v>합계</v>
          </cell>
        </row>
        <row r="321">
          <cell r="A321" t="str">
            <v>CampaignWeb</v>
          </cell>
          <cell r="B321" t="str">
            <v>UX-CPU-RS6000-00167</v>
          </cell>
          <cell r="C321" t="str">
            <v>Y</v>
          </cell>
          <cell r="D321" t="str">
            <v>B</v>
          </cell>
          <cell r="E321" t="str">
            <v>고객관리</v>
          </cell>
          <cell r="F321" t="str">
            <v>캠페인 관리</v>
          </cell>
          <cell r="G321" t="str">
            <v>Web</v>
          </cell>
          <cell r="H321" t="str">
            <v>보라매</v>
          </cell>
          <cell r="I321" t="str">
            <v>Campaign Web Server</v>
          </cell>
        </row>
        <row r="322">
          <cell r="A322" t="str">
            <v>CampaignDev</v>
          </cell>
          <cell r="B322" t="str">
            <v>UX-CPU-RS6000-00168</v>
          </cell>
          <cell r="C322" t="str">
            <v>Y</v>
          </cell>
          <cell r="D322" t="str">
            <v>B</v>
          </cell>
          <cell r="E322" t="str">
            <v>고객관리</v>
          </cell>
          <cell r="F322" t="str">
            <v>캠페인 관리</v>
          </cell>
          <cell r="G322" t="str">
            <v>Web</v>
          </cell>
          <cell r="H322" t="str">
            <v>보라매</v>
          </cell>
          <cell r="I322" t="str">
            <v>Campaign 개발 Server</v>
          </cell>
        </row>
        <row r="323">
          <cell r="A323" t="str">
            <v>CampaignDB</v>
          </cell>
          <cell r="B323" t="str">
            <v>UX-CPU-RS6000-00169</v>
          </cell>
          <cell r="C323" t="str">
            <v>Y</v>
          </cell>
          <cell r="D323" t="str">
            <v>B</v>
          </cell>
          <cell r="E323" t="str">
            <v>고객관리</v>
          </cell>
          <cell r="F323" t="str">
            <v>캠페인 관리</v>
          </cell>
          <cell r="G323" t="str">
            <v>Web</v>
          </cell>
          <cell r="H323" t="str">
            <v>보라매</v>
          </cell>
          <cell r="I323" t="str">
            <v>Campaign DB Server</v>
          </cell>
        </row>
        <row r="324">
          <cell r="A324" t="str">
            <v>CMS-SMS</v>
          </cell>
          <cell r="B324" t="str">
            <v>UX-CPU-RS6000-00170</v>
          </cell>
          <cell r="C324" t="str">
            <v>Y</v>
          </cell>
          <cell r="D324" t="str">
            <v>B</v>
          </cell>
          <cell r="E324" t="str">
            <v>고객관리</v>
          </cell>
          <cell r="F324" t="str">
            <v>캠페인 관리</v>
          </cell>
          <cell r="G324" t="str">
            <v>Web</v>
          </cell>
          <cell r="H324" t="str">
            <v>보라매</v>
          </cell>
          <cell r="I324" t="str">
            <v>Campaign SMS Server</v>
          </cell>
        </row>
        <row r="325">
          <cell r="C325" t="str">
            <v>합계</v>
          </cell>
        </row>
        <row r="326">
          <cell r="A326" t="str">
            <v>dbm05</v>
          </cell>
          <cell r="B326" t="str">
            <v>UX-CPU-HP-00052</v>
          </cell>
          <cell r="C326" t="str">
            <v>Y</v>
          </cell>
          <cell r="D326" t="str">
            <v>C</v>
          </cell>
          <cell r="E326" t="str">
            <v>DBM</v>
          </cell>
          <cell r="F326" t="str">
            <v>ISM</v>
          </cell>
          <cell r="G326" t="str">
            <v>C/S</v>
          </cell>
          <cell r="H326" t="str">
            <v>대전,행정동</v>
          </cell>
          <cell r="I326" t="str">
            <v>ISM (전략정보시스템)</v>
          </cell>
        </row>
        <row r="327">
          <cell r="A327" t="str">
            <v>dbm01</v>
          </cell>
          <cell r="B327" t="str">
            <v>UX-CPU-HP-00050</v>
          </cell>
          <cell r="C327" t="str">
            <v>Y</v>
          </cell>
          <cell r="D327" t="str">
            <v>C</v>
          </cell>
          <cell r="E327" t="str">
            <v>DBM</v>
          </cell>
          <cell r="F327" t="str">
            <v>Mart</v>
          </cell>
          <cell r="G327" t="str">
            <v>C/S</v>
          </cell>
          <cell r="H327" t="str">
            <v>대전,연구동</v>
          </cell>
          <cell r="I327" t="str">
            <v>MART</v>
          </cell>
        </row>
        <row r="328">
          <cell r="A328" t="str">
            <v>dbm02</v>
          </cell>
          <cell r="B328" t="str">
            <v>UX-CPU-HP-00053</v>
          </cell>
          <cell r="C328" t="str">
            <v>Y</v>
          </cell>
          <cell r="D328" t="str">
            <v>C</v>
          </cell>
          <cell r="E328" t="str">
            <v>DBM</v>
          </cell>
          <cell r="F328" t="str">
            <v>Mining</v>
          </cell>
          <cell r="G328" t="str">
            <v>C/S</v>
          </cell>
          <cell r="H328" t="str">
            <v>대전,행정동</v>
          </cell>
          <cell r="I328" t="str">
            <v>Mining</v>
          </cell>
        </row>
        <row r="329">
          <cell r="A329" t="str">
            <v>dbm03</v>
          </cell>
          <cell r="B329" t="str">
            <v>UX-CPU-HP-00051</v>
          </cell>
          <cell r="C329" t="str">
            <v>Y</v>
          </cell>
          <cell r="D329" t="str">
            <v>C</v>
          </cell>
          <cell r="E329" t="str">
            <v>DBM</v>
          </cell>
          <cell r="F329" t="str">
            <v>OLAP</v>
          </cell>
          <cell r="G329" t="str">
            <v>C/S</v>
          </cell>
          <cell r="H329" t="str">
            <v>대전,행정동</v>
          </cell>
          <cell r="I329" t="str">
            <v>OLAP, Develop, 전사(NMS)</v>
          </cell>
        </row>
        <row r="330">
          <cell r="A330" t="str">
            <v>DBMS_OLAP</v>
          </cell>
          <cell r="B330" t="str">
            <v>NT-Server-CPU-Compaq-08044</v>
          </cell>
          <cell r="C330" t="str">
            <v>Y</v>
          </cell>
          <cell r="D330" t="str">
            <v>C</v>
          </cell>
          <cell r="E330" t="str">
            <v>정보</v>
          </cell>
          <cell r="F330" t="str">
            <v>급여</v>
          </cell>
          <cell r="G330" t="str">
            <v>C/S</v>
          </cell>
          <cell r="H330" t="str">
            <v>보라매</v>
          </cell>
          <cell r="I330" t="str">
            <v>인력정보/급여정보/근무관리</v>
          </cell>
        </row>
        <row r="331">
          <cell r="A331" t="str">
            <v>eDBM</v>
          </cell>
          <cell r="B331" t="str">
            <v>UX-CPU-HP-00137</v>
          </cell>
          <cell r="C331" t="str">
            <v>Y</v>
          </cell>
          <cell r="D331" t="str">
            <v>C</v>
          </cell>
          <cell r="F331" t="str">
            <v>DW</v>
          </cell>
          <cell r="G331" t="str">
            <v>C/S</v>
          </cell>
          <cell r="H331" t="str">
            <v>대덕 연구동</v>
          </cell>
          <cell r="I331" t="str">
            <v>eDBM DW Server</v>
          </cell>
        </row>
        <row r="332">
          <cell r="A332" t="str">
            <v>erp_prod</v>
          </cell>
          <cell r="B332" t="str">
            <v>UX-CPU-HP-00017</v>
          </cell>
          <cell r="C332" t="str">
            <v>Y</v>
          </cell>
          <cell r="D332" t="str">
            <v>C</v>
          </cell>
          <cell r="F332" t="str">
            <v>ERP</v>
          </cell>
          <cell r="G332" t="str">
            <v>C/S</v>
          </cell>
          <cell r="H332" t="str">
            <v>보라매</v>
          </cell>
          <cell r="I332" t="str">
            <v>SKT ERP PROD(DB)</v>
          </cell>
        </row>
        <row r="333">
          <cell r="A333" t="str">
            <v>erp_ap1</v>
          </cell>
          <cell r="B333" t="str">
            <v>UX-CPU-HP-00018</v>
          </cell>
          <cell r="C333" t="str">
            <v>Y</v>
          </cell>
          <cell r="D333" t="str">
            <v>C</v>
          </cell>
          <cell r="F333" t="str">
            <v>ERP</v>
          </cell>
          <cell r="G333" t="str">
            <v>C/S</v>
          </cell>
          <cell r="H333" t="str">
            <v>보라매</v>
          </cell>
          <cell r="I333" t="str">
            <v>SKT ERP APP #1</v>
          </cell>
        </row>
        <row r="334">
          <cell r="A334" t="str">
            <v>erp_ap2</v>
          </cell>
          <cell r="B334" t="str">
            <v>UX-CPU-HP-00019</v>
          </cell>
          <cell r="C334" t="str">
            <v>Y</v>
          </cell>
          <cell r="D334" t="str">
            <v>C</v>
          </cell>
          <cell r="F334" t="str">
            <v>ERP</v>
          </cell>
          <cell r="G334" t="str">
            <v>C/S</v>
          </cell>
          <cell r="H334" t="str">
            <v>보라매</v>
          </cell>
          <cell r="I334" t="str">
            <v>SKT ERP APP #2</v>
          </cell>
        </row>
        <row r="335">
          <cell r="A335" t="str">
            <v>erp_qa</v>
          </cell>
          <cell r="B335" t="str">
            <v>UX-CPU-HP-00020</v>
          </cell>
          <cell r="C335" t="str">
            <v>Y</v>
          </cell>
          <cell r="D335" t="str">
            <v>C</v>
          </cell>
          <cell r="F335" t="str">
            <v>ERP</v>
          </cell>
          <cell r="G335" t="str">
            <v>C/S</v>
          </cell>
          <cell r="H335" t="str">
            <v>보라매</v>
          </cell>
          <cell r="I335" t="str">
            <v>SKT ERP Q/A</v>
          </cell>
        </row>
        <row r="336">
          <cell r="A336" t="str">
            <v>erp_dev</v>
          </cell>
          <cell r="B336" t="str">
            <v>UX-CPU-HP-00021</v>
          </cell>
          <cell r="C336" t="str">
            <v>Y</v>
          </cell>
          <cell r="D336" t="str">
            <v>C</v>
          </cell>
          <cell r="F336" t="str">
            <v>ERP</v>
          </cell>
          <cell r="G336" t="str">
            <v>C/S</v>
          </cell>
          <cell r="H336" t="str">
            <v>보라매</v>
          </cell>
          <cell r="I336" t="str">
            <v>SKT ERP Dev</v>
          </cell>
        </row>
        <row r="337">
          <cell r="A337" t="str">
            <v>erp_dev2</v>
          </cell>
          <cell r="B337" t="str">
            <v>UX-CPU-HP-00100</v>
          </cell>
          <cell r="C337" t="str">
            <v>Y</v>
          </cell>
          <cell r="D337" t="str">
            <v>C</v>
          </cell>
          <cell r="F337" t="str">
            <v>ERP</v>
          </cell>
          <cell r="G337" t="str">
            <v>C/S</v>
          </cell>
          <cell r="H337" t="str">
            <v>보라매</v>
          </cell>
          <cell r="I337" t="str">
            <v>SKTelecom ERP</v>
          </cell>
        </row>
        <row r="338">
          <cell r="A338" t="str">
            <v>erp_qa2</v>
          </cell>
          <cell r="B338" t="str">
            <v>UX-CPU-HP-00115</v>
          </cell>
          <cell r="C338" t="str">
            <v>Y</v>
          </cell>
          <cell r="D338" t="str">
            <v>C</v>
          </cell>
          <cell r="F338" t="str">
            <v>ERP</v>
          </cell>
          <cell r="G338" t="str">
            <v>C/S</v>
          </cell>
          <cell r="H338" t="str">
            <v>보라매</v>
          </cell>
          <cell r="I338" t="str">
            <v>ERP</v>
          </cell>
        </row>
        <row r="339">
          <cell r="A339" t="str">
            <v>erp_ap3</v>
          </cell>
          <cell r="B339" t="str">
            <v>UX-CPU-HP-00116</v>
          </cell>
          <cell r="C339" t="str">
            <v>Y</v>
          </cell>
          <cell r="D339" t="str">
            <v>C</v>
          </cell>
          <cell r="F339" t="str">
            <v>ERP</v>
          </cell>
          <cell r="G339" t="str">
            <v>C/S</v>
          </cell>
          <cell r="H339" t="str">
            <v>보라매</v>
          </cell>
          <cell r="I339" t="str">
            <v>ERP</v>
          </cell>
        </row>
        <row r="340">
          <cell r="A340" t="str">
            <v>erp_tet</v>
          </cell>
          <cell r="B340" t="str">
            <v>UX-CPU-HP-00117</v>
          </cell>
          <cell r="C340" t="str">
            <v>Y</v>
          </cell>
          <cell r="D340" t="str">
            <v>C</v>
          </cell>
          <cell r="F340" t="str">
            <v>ERP</v>
          </cell>
          <cell r="G340" t="str">
            <v>C/S</v>
          </cell>
          <cell r="H340" t="str">
            <v>보라매</v>
          </cell>
          <cell r="I340" t="str">
            <v>ERP</v>
          </cell>
        </row>
        <row r="341">
          <cell r="A341" t="str">
            <v>MIS_TEST2</v>
          </cell>
          <cell r="B341" t="str">
            <v>NT-Server-CPU-Compaq-08148</v>
          </cell>
          <cell r="C341" t="str">
            <v>Y</v>
          </cell>
          <cell r="D341" t="str">
            <v>C</v>
          </cell>
          <cell r="F341" t="str">
            <v>MIS</v>
          </cell>
          <cell r="G341" t="str">
            <v>C/S</v>
          </cell>
          <cell r="H341" t="str">
            <v>보라매</v>
          </cell>
          <cell r="I341" t="str">
            <v>MIS개발/테스트</v>
          </cell>
        </row>
        <row r="342">
          <cell r="A342" t="str">
            <v>MIS_TEST1</v>
          </cell>
          <cell r="B342" t="str">
            <v>NT-Server-CPU-Compaq-08149</v>
          </cell>
          <cell r="C342" t="str">
            <v>Y</v>
          </cell>
          <cell r="D342" t="str">
            <v>C</v>
          </cell>
          <cell r="F342" t="str">
            <v>MIS</v>
          </cell>
          <cell r="G342" t="str">
            <v>C/S</v>
          </cell>
          <cell r="H342" t="str">
            <v>보라매</v>
          </cell>
          <cell r="I342" t="str">
            <v>MIS개발/테스트</v>
          </cell>
        </row>
        <row r="343">
          <cell r="A343" t="str">
            <v>MIS_TEST3</v>
          </cell>
          <cell r="B343" t="str">
            <v>NT-Server-CPU-Compaq-08150</v>
          </cell>
          <cell r="C343" t="str">
            <v>Y</v>
          </cell>
          <cell r="D343" t="str">
            <v>C</v>
          </cell>
          <cell r="F343" t="str">
            <v>MIS</v>
          </cell>
          <cell r="G343" t="str">
            <v>C/S</v>
          </cell>
          <cell r="H343" t="str">
            <v>보라매</v>
          </cell>
          <cell r="I343" t="str">
            <v>MIS개발/테스트</v>
          </cell>
        </row>
        <row r="344">
          <cell r="A344" t="str">
            <v>MIS_TEST4</v>
          </cell>
          <cell r="B344" t="str">
            <v>NT-Server-CPU-Compaq-08151</v>
          </cell>
          <cell r="C344" t="str">
            <v>Y</v>
          </cell>
          <cell r="D344" t="str">
            <v>C</v>
          </cell>
          <cell r="F344" t="str">
            <v>MIS</v>
          </cell>
          <cell r="G344" t="str">
            <v>C/S</v>
          </cell>
          <cell r="H344" t="str">
            <v>보라매</v>
          </cell>
          <cell r="I344" t="str">
            <v>MIS개발/테스트</v>
          </cell>
        </row>
        <row r="345">
          <cell r="A345" t="str">
            <v>kmt0</v>
          </cell>
          <cell r="B345" t="str">
            <v>UX-CPU-HP-00001</v>
          </cell>
          <cell r="C345" t="str">
            <v>Y</v>
          </cell>
          <cell r="D345" t="str">
            <v>C</v>
          </cell>
          <cell r="F345" t="str">
            <v>MIS</v>
          </cell>
          <cell r="G345" t="str">
            <v>C/S</v>
          </cell>
          <cell r="H345" t="str">
            <v>보라매</v>
          </cell>
          <cell r="I345" t="str">
            <v>MIS 재무</v>
          </cell>
        </row>
        <row r="346">
          <cell r="A346" t="str">
            <v>kmt1</v>
          </cell>
          <cell r="B346" t="str">
            <v>UX-CPU-HP-00002</v>
          </cell>
          <cell r="C346" t="str">
            <v>Y</v>
          </cell>
          <cell r="D346" t="str">
            <v>C</v>
          </cell>
          <cell r="F346" t="str">
            <v>MIS</v>
          </cell>
          <cell r="G346" t="str">
            <v>C/S</v>
          </cell>
          <cell r="H346" t="str">
            <v>보라매</v>
          </cell>
          <cell r="I346" t="str">
            <v>MIS 인사급여</v>
          </cell>
        </row>
        <row r="347">
          <cell r="A347" t="str">
            <v>skt22</v>
          </cell>
          <cell r="B347" t="str">
            <v>UX-CPU-HP-00003</v>
          </cell>
          <cell r="C347" t="str">
            <v>Y</v>
          </cell>
          <cell r="D347" t="str">
            <v>C</v>
          </cell>
          <cell r="F347" t="str">
            <v>MIS</v>
          </cell>
          <cell r="G347" t="str">
            <v>C/S</v>
          </cell>
          <cell r="H347" t="str">
            <v>보라매</v>
          </cell>
          <cell r="I347" t="str">
            <v>MIS 구매</v>
          </cell>
        </row>
        <row r="348">
          <cell r="A348" t="str">
            <v>kmt2</v>
          </cell>
          <cell r="B348" t="str">
            <v>UX-CPU-HP-00004</v>
          </cell>
          <cell r="C348" t="str">
            <v>Y</v>
          </cell>
          <cell r="D348" t="str">
            <v>C</v>
          </cell>
          <cell r="F348" t="str">
            <v>MIS</v>
          </cell>
          <cell r="G348" t="str">
            <v>C/S</v>
          </cell>
          <cell r="H348" t="str">
            <v>보라매</v>
          </cell>
          <cell r="I348" t="str">
            <v>MIS 시설</v>
          </cell>
        </row>
        <row r="349">
          <cell r="A349" t="str">
            <v>kmt5</v>
          </cell>
          <cell r="B349" t="str">
            <v>UX-CPU-HP-00005</v>
          </cell>
          <cell r="C349" t="str">
            <v>Y</v>
          </cell>
          <cell r="D349" t="str">
            <v>C</v>
          </cell>
          <cell r="F349" t="str">
            <v>MIS</v>
          </cell>
          <cell r="G349" t="str">
            <v>C/S</v>
          </cell>
          <cell r="H349" t="str">
            <v>보라매</v>
          </cell>
          <cell r="I349" t="str">
            <v>MIS 정보</v>
          </cell>
        </row>
        <row r="350">
          <cell r="A350" t="str">
            <v>kmt10</v>
          </cell>
          <cell r="B350" t="str">
            <v>UX-CPU-HP-00006</v>
          </cell>
          <cell r="C350" t="str">
            <v>Y</v>
          </cell>
          <cell r="D350" t="str">
            <v>C</v>
          </cell>
          <cell r="F350" t="str">
            <v>MIS</v>
          </cell>
          <cell r="G350" t="str">
            <v>C/S</v>
          </cell>
          <cell r="H350" t="str">
            <v>보라매</v>
          </cell>
          <cell r="I350" t="str">
            <v>MIS 개발</v>
          </cell>
        </row>
        <row r="351">
          <cell r="A351" t="str">
            <v>kmt0b</v>
          </cell>
          <cell r="B351" t="str">
            <v>UX-CPU-HP-00007</v>
          </cell>
          <cell r="C351" t="str">
            <v>Y</v>
          </cell>
          <cell r="D351" t="str">
            <v>C</v>
          </cell>
          <cell r="F351" t="str">
            <v>MIS</v>
          </cell>
          <cell r="G351" t="str">
            <v>C/S</v>
          </cell>
          <cell r="H351" t="str">
            <v>보라매</v>
          </cell>
          <cell r="I351" t="str">
            <v>MIS EIS</v>
          </cell>
        </row>
        <row r="352">
          <cell r="A352" t="str">
            <v>cis0</v>
          </cell>
          <cell r="B352" t="str">
            <v>UX-CPU-HP-00008</v>
          </cell>
          <cell r="C352" t="str">
            <v>Y</v>
          </cell>
          <cell r="D352" t="str">
            <v>C</v>
          </cell>
          <cell r="F352" t="str">
            <v>MIS</v>
          </cell>
          <cell r="G352" t="str">
            <v>C/S</v>
          </cell>
          <cell r="H352" t="str">
            <v>보라매</v>
          </cell>
          <cell r="I352" t="str">
            <v>MIS 미납통계</v>
          </cell>
        </row>
        <row r="353">
          <cell r="C353" t="str">
            <v>합계</v>
          </cell>
        </row>
        <row r="354">
          <cell r="A354" t="str">
            <v>NETSWORK5</v>
          </cell>
          <cell r="B354" t="str">
            <v>NT-Server-CPU-Compaq-08102</v>
          </cell>
          <cell r="C354" t="str">
            <v>Y</v>
          </cell>
          <cell r="D354" t="str">
            <v>C</v>
          </cell>
          <cell r="E354" t="str">
            <v>Supex Notes</v>
          </cell>
          <cell r="F354" t="str">
            <v>Supex Notes</v>
          </cell>
          <cell r="G354" t="str">
            <v>Web</v>
          </cell>
          <cell r="H354" t="str">
            <v>보라매</v>
          </cell>
          <cell r="I354" t="str">
            <v>SUPEX Note</v>
          </cell>
        </row>
        <row r="355">
          <cell r="A355" t="str">
            <v>mail</v>
          </cell>
          <cell r="B355" t="str">
            <v>UX-CPU-SUN-00012</v>
          </cell>
          <cell r="C355" t="str">
            <v>Y</v>
          </cell>
          <cell r="D355" t="str">
            <v>C</v>
          </cell>
          <cell r="E355" t="str">
            <v>Mailling</v>
          </cell>
          <cell r="F355" t="str">
            <v>Mail</v>
          </cell>
          <cell r="G355" t="str">
            <v>Web</v>
          </cell>
          <cell r="H355" t="str">
            <v>보라매</v>
          </cell>
          <cell r="I355" t="str">
            <v xml:space="preserve">MAIL 서버 </v>
          </cell>
        </row>
        <row r="356">
          <cell r="A356" t="str">
            <v>WebMail1</v>
          </cell>
          <cell r="B356" t="str">
            <v>UX-CPU-SUN-00083</v>
          </cell>
          <cell r="C356" t="str">
            <v>Y</v>
          </cell>
          <cell r="D356" t="str">
            <v>C</v>
          </cell>
          <cell r="E356" t="str">
            <v>Mailling</v>
          </cell>
          <cell r="F356" t="str">
            <v>Mail</v>
          </cell>
          <cell r="G356" t="str">
            <v>Web</v>
          </cell>
          <cell r="H356" t="str">
            <v>보라매</v>
          </cell>
          <cell r="I356" t="str">
            <v>Web Mail (1)</v>
          </cell>
        </row>
        <row r="357">
          <cell r="A357" t="str">
            <v>WMWas1</v>
          </cell>
          <cell r="B357" t="str">
            <v>UX-CPU-SUN-00084</v>
          </cell>
          <cell r="C357" t="str">
            <v>Y</v>
          </cell>
          <cell r="D357" t="str">
            <v>C</v>
          </cell>
          <cell r="E357" t="str">
            <v>Mailling</v>
          </cell>
          <cell r="F357" t="str">
            <v>Mail</v>
          </cell>
          <cell r="G357" t="str">
            <v>Web</v>
          </cell>
          <cell r="H357" t="str">
            <v>보라매</v>
          </cell>
          <cell r="I357" t="str">
            <v>Web Mail WAS (1)</v>
          </cell>
        </row>
        <row r="358">
          <cell r="A358" t="str">
            <v>WMWas2</v>
          </cell>
          <cell r="B358" t="str">
            <v>UX-CPU-SUN-00085</v>
          </cell>
          <cell r="C358" t="str">
            <v>Y</v>
          </cell>
          <cell r="D358" t="str">
            <v>C</v>
          </cell>
          <cell r="E358" t="str">
            <v>Mailling</v>
          </cell>
          <cell r="F358" t="str">
            <v>Mail</v>
          </cell>
          <cell r="G358" t="str">
            <v>Web</v>
          </cell>
          <cell r="H358" t="str">
            <v>보라매</v>
          </cell>
          <cell r="I358" t="str">
            <v>Web Mail WAS (2)</v>
          </cell>
        </row>
        <row r="359">
          <cell r="A359" t="str">
            <v>WMDB</v>
          </cell>
          <cell r="B359" t="str">
            <v>UX-CPU-SUN-00086</v>
          </cell>
          <cell r="C359" t="str">
            <v>Y</v>
          </cell>
          <cell r="D359" t="str">
            <v>C</v>
          </cell>
          <cell r="E359" t="str">
            <v>Mailling</v>
          </cell>
          <cell r="F359" t="str">
            <v>Mail</v>
          </cell>
          <cell r="G359" t="str">
            <v>Web</v>
          </cell>
          <cell r="H359" t="str">
            <v>보라매</v>
          </cell>
          <cell r="I359" t="str">
            <v>Web Mail DB Server</v>
          </cell>
        </row>
        <row r="360">
          <cell r="A360" t="str">
            <v>CS</v>
          </cell>
          <cell r="B360" t="str">
            <v>NT-Server-CPU-HP-08002</v>
          </cell>
          <cell r="C360" t="str">
            <v>Y</v>
          </cell>
          <cell r="D360" t="str">
            <v>C</v>
          </cell>
          <cell r="E360" t="str">
            <v>Homepage</v>
          </cell>
          <cell r="F360" t="str">
            <v>CS</v>
          </cell>
          <cell r="G360" t="str">
            <v>Web</v>
          </cell>
          <cell r="H360" t="str">
            <v>보라매</v>
          </cell>
          <cell r="I360" t="str">
            <v>인터넷제안마당</v>
          </cell>
        </row>
        <row r="361">
          <cell r="A361" t="str">
            <v>sktfw3</v>
          </cell>
          <cell r="B361" t="str">
            <v>UX-CPU-SUN-00008</v>
          </cell>
          <cell r="C361" t="str">
            <v>Y</v>
          </cell>
          <cell r="D361" t="str">
            <v>C</v>
          </cell>
          <cell r="E361" t="str">
            <v>Home page</v>
          </cell>
          <cell r="F361" t="str">
            <v>홈 페이지</v>
          </cell>
          <cell r="G361" t="str">
            <v>Web</v>
          </cell>
          <cell r="H361" t="str">
            <v>보라매</v>
          </cell>
          <cell r="I361" t="str">
            <v>sktfw1 (Firewall3)</v>
          </cell>
        </row>
        <row r="362">
          <cell r="A362" t="str">
            <v>white</v>
          </cell>
          <cell r="B362" t="str">
            <v>UX-CPU-SUN-00009</v>
          </cell>
          <cell r="C362" t="str">
            <v>Y</v>
          </cell>
          <cell r="D362" t="str">
            <v>C</v>
          </cell>
          <cell r="E362" t="str">
            <v>Home page</v>
          </cell>
          <cell r="F362" t="str">
            <v>홈 페이지</v>
          </cell>
          <cell r="G362" t="str">
            <v>Web</v>
          </cell>
          <cell r="H362" t="str">
            <v>보라매</v>
          </cell>
          <cell r="I362" t="str">
            <v>white</v>
          </cell>
        </row>
        <row r="363">
          <cell r="A363" t="str">
            <v>email2</v>
          </cell>
          <cell r="B363" t="str">
            <v>UX-CPU-SUN-00010</v>
          </cell>
          <cell r="C363" t="str">
            <v>Y</v>
          </cell>
          <cell r="D363" t="str">
            <v>C</v>
          </cell>
          <cell r="E363" t="str">
            <v>Home page</v>
          </cell>
          <cell r="F363" t="str">
            <v>홈 페이지</v>
          </cell>
          <cell r="G363" t="str">
            <v>Web</v>
          </cell>
          <cell r="H363" t="str">
            <v>보라매</v>
          </cell>
          <cell r="I363" t="str">
            <v>REAL</v>
          </cell>
        </row>
        <row r="364">
          <cell r="A364" t="str">
            <v>web</v>
          </cell>
          <cell r="B364" t="str">
            <v>UX-CPU-SUN-00011</v>
          </cell>
          <cell r="C364" t="str">
            <v>Y</v>
          </cell>
          <cell r="D364" t="str">
            <v>C</v>
          </cell>
          <cell r="E364" t="str">
            <v>Home page</v>
          </cell>
          <cell r="F364" t="str">
            <v>홈 페이지</v>
          </cell>
          <cell r="G364" t="str">
            <v>Web</v>
          </cell>
          <cell r="H364" t="str">
            <v>보라매</v>
          </cell>
          <cell r="I364" t="str">
            <v>WEB 서버</v>
          </cell>
        </row>
        <row r="365">
          <cell r="A365" t="str">
            <v>bpm</v>
          </cell>
          <cell r="B365" t="str">
            <v>UX-CPU-HP-00028</v>
          </cell>
          <cell r="C365" t="str">
            <v>Y</v>
          </cell>
          <cell r="D365" t="str">
            <v>C</v>
          </cell>
          <cell r="E365" t="str">
            <v>BPM</v>
          </cell>
          <cell r="F365" t="str">
            <v>BPM</v>
          </cell>
          <cell r="G365" t="str">
            <v>Web</v>
          </cell>
          <cell r="H365" t="str">
            <v>보라매</v>
          </cell>
          <cell r="I365" t="str">
            <v>BPM</v>
          </cell>
        </row>
        <row r="366">
          <cell r="A366" t="str">
            <v>patent</v>
          </cell>
          <cell r="B366" t="str">
            <v>UX-CPU-HP-00094</v>
          </cell>
          <cell r="C366" t="str">
            <v>Y</v>
          </cell>
          <cell r="D366" t="str">
            <v>C</v>
          </cell>
          <cell r="E366" t="str">
            <v>특허 관리</v>
          </cell>
          <cell r="F366" t="str">
            <v>특허 관리</v>
          </cell>
          <cell r="G366" t="str">
            <v>Web</v>
          </cell>
          <cell r="H366" t="str">
            <v>보라매</v>
          </cell>
          <cell r="I366" t="str">
            <v>특허관리</v>
          </cell>
        </row>
        <row r="367">
          <cell r="A367" t="str">
            <v>PDFSERVER</v>
          </cell>
          <cell r="B367" t="str">
            <v>NT-Server-CPU-Compaq-08100</v>
          </cell>
          <cell r="C367" t="str">
            <v>Y</v>
          </cell>
          <cell r="D367" t="str">
            <v>C</v>
          </cell>
          <cell r="E367" t="str">
            <v>정보</v>
          </cell>
          <cell r="F367" t="str">
            <v>문서관리</v>
          </cell>
          <cell r="G367" t="str">
            <v>Web</v>
          </cell>
          <cell r="H367" t="str">
            <v>보라매</v>
          </cell>
          <cell r="I367" t="str">
            <v>전자문서관리 PDF변환용</v>
          </cell>
        </row>
        <row r="368">
          <cell r="A368" t="str">
            <v>NTS_EDMS1</v>
          </cell>
          <cell r="B368" t="str">
            <v>NT-Server-CPU-Compaq-08101</v>
          </cell>
          <cell r="C368" t="str">
            <v>Y</v>
          </cell>
          <cell r="D368" t="str">
            <v>C</v>
          </cell>
          <cell r="E368" t="str">
            <v>정보</v>
          </cell>
          <cell r="F368" t="str">
            <v>문서관리</v>
          </cell>
          <cell r="G368" t="str">
            <v>Web</v>
          </cell>
          <cell r="H368" t="str">
            <v>보라매</v>
          </cell>
          <cell r="I368" t="str">
            <v>전자문서관리</v>
          </cell>
        </row>
        <row r="369">
          <cell r="A369" t="str">
            <v>SKT_APRV</v>
          </cell>
          <cell r="B369" t="str">
            <v>NT-Server-CPU-Compaq-08135</v>
          </cell>
          <cell r="C369" t="str">
            <v>Y</v>
          </cell>
          <cell r="D369" t="str">
            <v>C</v>
          </cell>
          <cell r="E369" t="str">
            <v>정보</v>
          </cell>
          <cell r="F369" t="str">
            <v>문서관리</v>
          </cell>
          <cell r="G369" t="str">
            <v>Web</v>
          </cell>
          <cell r="H369" t="str">
            <v>보라매</v>
          </cell>
          <cell r="I369" t="str">
            <v>전자결재서버</v>
          </cell>
        </row>
        <row r="370">
          <cell r="A370" t="str">
            <v>KMS2</v>
          </cell>
          <cell r="B370" t="str">
            <v>NT-Server-CPU-Compaq-08129</v>
          </cell>
          <cell r="C370" t="str">
            <v>Y</v>
          </cell>
          <cell r="D370" t="str">
            <v>C</v>
          </cell>
          <cell r="E370" t="str">
            <v>정보</v>
          </cell>
          <cell r="F370" t="str">
            <v>지식관리</v>
          </cell>
          <cell r="G370" t="str">
            <v>Web</v>
          </cell>
          <cell r="H370" t="str">
            <v>보라매</v>
          </cell>
          <cell r="I370" t="str">
            <v>지식관리서비스</v>
          </cell>
        </row>
        <row r="371">
          <cell r="A371" t="str">
            <v>KMS1</v>
          </cell>
          <cell r="B371" t="str">
            <v>NT-Server-CPU-Compaq-08130</v>
          </cell>
          <cell r="C371" t="str">
            <v>Y</v>
          </cell>
          <cell r="D371" t="str">
            <v>C</v>
          </cell>
          <cell r="E371" t="str">
            <v>정보</v>
          </cell>
          <cell r="F371" t="str">
            <v>지식관리</v>
          </cell>
          <cell r="G371" t="str">
            <v>Web</v>
          </cell>
          <cell r="H371" t="str">
            <v>보라매</v>
          </cell>
          <cell r="I371" t="str">
            <v>지시관리서비스</v>
          </cell>
        </row>
        <row r="372">
          <cell r="A372" t="str">
            <v>INFORMATION2</v>
          </cell>
          <cell r="B372" t="str">
            <v>NT-Server-CPU-Compaq-08122</v>
          </cell>
          <cell r="C372" t="str">
            <v>Y</v>
          </cell>
          <cell r="D372" t="str">
            <v>C</v>
          </cell>
          <cell r="E372" t="str">
            <v>정보</v>
          </cell>
          <cell r="F372" t="str">
            <v>SKALIB</v>
          </cell>
          <cell r="G372" t="str">
            <v>Web</v>
          </cell>
          <cell r="H372" t="str">
            <v>보라매</v>
          </cell>
          <cell r="I372" t="str">
            <v>SKALIB(도서정보조회)</v>
          </cell>
        </row>
        <row r="373">
          <cell r="A373" t="str">
            <v>NTS_INFO</v>
          </cell>
          <cell r="B373" t="str">
            <v>NT-Server-CPU-Compaq-08099</v>
          </cell>
          <cell r="C373" t="str">
            <v>Y</v>
          </cell>
          <cell r="D373" t="str">
            <v>C</v>
          </cell>
          <cell r="E373" t="str">
            <v>정보</v>
          </cell>
          <cell r="F373" t="str">
            <v>SKINET</v>
          </cell>
          <cell r="G373" t="str">
            <v>Web</v>
          </cell>
          <cell r="H373" t="str">
            <v>보라매</v>
          </cell>
          <cell r="I373" t="str">
            <v>SKINET</v>
          </cell>
        </row>
        <row r="374">
          <cell r="A374" t="str">
            <v>R3C3E2KO</v>
          </cell>
          <cell r="B374" t="str">
            <v>UX-CPU-RS6000-00150</v>
          </cell>
          <cell r="C374" t="str">
            <v>Y</v>
          </cell>
          <cell r="D374" t="str">
            <v>C</v>
          </cell>
          <cell r="E374" t="str">
            <v>연구</v>
          </cell>
          <cell r="F374" t="str">
            <v>CMS</v>
          </cell>
          <cell r="G374" t="str">
            <v>Web</v>
          </cell>
          <cell r="H374" t="str">
            <v>서부</v>
          </cell>
          <cell r="I374" t="str">
            <v>CMS Server</v>
          </cell>
        </row>
        <row r="375">
          <cell r="A375" t="str">
            <v>r3a7edkr</v>
          </cell>
          <cell r="B375" t="str">
            <v>UX-CPU-SUN-00133</v>
          </cell>
          <cell r="C375" t="str">
            <v>Y</v>
          </cell>
          <cell r="D375" t="str">
            <v>C</v>
          </cell>
          <cell r="E375" t="str">
            <v>연구</v>
          </cell>
          <cell r="F375" t="str">
            <v>CMS</v>
          </cell>
          <cell r="G375" t="str">
            <v>Web</v>
          </cell>
          <cell r="H375" t="str">
            <v>구로</v>
          </cell>
          <cell r="I375" t="str">
            <v>CMS 통계용</v>
          </cell>
        </row>
        <row r="376">
          <cell r="A376" t="str">
            <v>r3f128ko</v>
          </cell>
          <cell r="B376" t="str">
            <v>UX-CPU-SUN-00134</v>
          </cell>
          <cell r="C376" t="str">
            <v>Y</v>
          </cell>
          <cell r="D376" t="str">
            <v>C</v>
          </cell>
          <cell r="E376" t="str">
            <v>연구</v>
          </cell>
          <cell r="F376" t="str">
            <v>CMS</v>
          </cell>
          <cell r="G376" t="str">
            <v>Web</v>
          </cell>
          <cell r="H376" t="str">
            <v>구로</v>
          </cell>
          <cell r="I376" t="str">
            <v>CMS 통계용 - 구로 / 장안</v>
          </cell>
        </row>
        <row r="377">
          <cell r="A377" t="str">
            <v>SKTCA2</v>
          </cell>
          <cell r="B377" t="str">
            <v>UX-CPU-SUN-00153</v>
          </cell>
          <cell r="C377" t="str">
            <v>Y</v>
          </cell>
          <cell r="D377" t="str">
            <v>C</v>
          </cell>
          <cell r="F377" t="str">
            <v>CA</v>
          </cell>
          <cell r="G377" t="str">
            <v>Web</v>
          </cell>
          <cell r="H377" t="str">
            <v>보라매</v>
          </cell>
          <cell r="I377" t="str">
            <v>CA Server</v>
          </cell>
        </row>
        <row r="378">
          <cell r="A378" t="str">
            <v>SKTCADB</v>
          </cell>
          <cell r="B378" t="str">
            <v>UX-CPU-SUN-00154</v>
          </cell>
          <cell r="C378" t="str">
            <v>Y</v>
          </cell>
          <cell r="D378" t="str">
            <v>C</v>
          </cell>
          <cell r="F378" t="str">
            <v>CA</v>
          </cell>
          <cell r="G378" t="str">
            <v>Web</v>
          </cell>
          <cell r="H378" t="str">
            <v>보라매</v>
          </cell>
          <cell r="I378" t="str">
            <v>CA DB Server</v>
          </cell>
        </row>
        <row r="379">
          <cell r="A379" t="str">
            <v>DEVELOPER</v>
          </cell>
          <cell r="B379" t="str">
            <v>NT-Server-CPU-Compaq-08098</v>
          </cell>
          <cell r="C379" t="str">
            <v>Y</v>
          </cell>
          <cell r="D379" t="str">
            <v>C</v>
          </cell>
          <cell r="F379" t="str">
            <v>Developer</v>
          </cell>
          <cell r="G379" t="str">
            <v>Web</v>
          </cell>
          <cell r="H379" t="str">
            <v>보라매</v>
          </cell>
          <cell r="I379" t="str">
            <v>통화지역관리(상담용)</v>
          </cell>
        </row>
        <row r="380">
          <cell r="A380" t="str">
            <v>DOMAIN_DNS</v>
          </cell>
          <cell r="B380" t="str">
            <v>NT-Server-CPU-Compaq-08105</v>
          </cell>
          <cell r="C380" t="str">
            <v>Y</v>
          </cell>
          <cell r="D380" t="str">
            <v>C</v>
          </cell>
          <cell r="F380" t="str">
            <v>DNS</v>
          </cell>
          <cell r="G380" t="str">
            <v>Web</v>
          </cell>
          <cell r="H380" t="str">
            <v>보라매</v>
          </cell>
          <cell r="I380" t="str">
            <v>DNS Service</v>
          </cell>
        </row>
        <row r="381">
          <cell r="A381" t="str">
            <v>GREEN_DNS</v>
          </cell>
          <cell r="B381" t="str">
            <v>NT-Server-CPU-Compaq-08103</v>
          </cell>
          <cell r="C381" t="str">
            <v>Y</v>
          </cell>
          <cell r="D381" t="str">
            <v>C</v>
          </cell>
          <cell r="F381" t="str">
            <v>DNS</v>
          </cell>
          <cell r="G381" t="str">
            <v>Web</v>
          </cell>
          <cell r="H381" t="str">
            <v>SKT그린 B/D</v>
          </cell>
          <cell r="I381" t="str">
            <v>DNS Service</v>
          </cell>
        </row>
        <row r="382">
          <cell r="A382" t="str">
            <v>DAEGU_DNS</v>
          </cell>
          <cell r="B382" t="str">
            <v>NT-Server-CPU-Compaq-08104</v>
          </cell>
          <cell r="C382" t="str">
            <v>Y</v>
          </cell>
          <cell r="D382" t="str">
            <v>C</v>
          </cell>
          <cell r="F382" t="str">
            <v>DNS</v>
          </cell>
          <cell r="G382" t="str">
            <v>Web</v>
          </cell>
          <cell r="H382" t="str">
            <v>SKT대구지사</v>
          </cell>
          <cell r="I382" t="str">
            <v>DNS Service</v>
          </cell>
        </row>
        <row r="383">
          <cell r="A383" t="str">
            <v>PUSAN_DNS</v>
          </cell>
          <cell r="B383" t="str">
            <v>NT-Server-CPU-Compaq-08106</v>
          </cell>
          <cell r="C383" t="str">
            <v>Y</v>
          </cell>
          <cell r="D383" t="str">
            <v>C</v>
          </cell>
          <cell r="F383" t="str">
            <v>DNS</v>
          </cell>
          <cell r="G383" t="str">
            <v>Web</v>
          </cell>
          <cell r="H383" t="str">
            <v>SKT부산지사</v>
          </cell>
          <cell r="I383" t="str">
            <v>DNS Service</v>
          </cell>
        </row>
        <row r="384">
          <cell r="A384" t="str">
            <v>JUNNAM_DNS</v>
          </cell>
          <cell r="B384" t="str">
            <v>NT-Server-CPU-Compaq-08107</v>
          </cell>
          <cell r="C384" t="str">
            <v>Y</v>
          </cell>
          <cell r="D384" t="str">
            <v>C</v>
          </cell>
          <cell r="F384" t="str">
            <v>DNS</v>
          </cell>
          <cell r="G384" t="str">
            <v>Web</v>
          </cell>
          <cell r="H384" t="str">
            <v>SKT서부지사(전남)</v>
          </cell>
          <cell r="I384" t="str">
            <v>DNS Service</v>
          </cell>
        </row>
        <row r="385">
          <cell r="A385" t="str">
            <v>JUNBUK_DNS</v>
          </cell>
          <cell r="B385" t="str">
            <v>NT-Server-CPU-Compaq-08108</v>
          </cell>
          <cell r="C385" t="str">
            <v>Y</v>
          </cell>
          <cell r="D385" t="str">
            <v>C</v>
          </cell>
          <cell r="F385" t="str">
            <v>DNS</v>
          </cell>
          <cell r="G385" t="str">
            <v>Web</v>
          </cell>
          <cell r="H385" t="str">
            <v>SKT서부지사(전북)</v>
          </cell>
          <cell r="I385" t="str">
            <v>DNS Service</v>
          </cell>
        </row>
        <row r="386">
          <cell r="A386" t="str">
            <v>JEJU_DNS</v>
          </cell>
          <cell r="B386" t="str">
            <v>NT-Server-CPU-Compaq-08109</v>
          </cell>
          <cell r="C386" t="str">
            <v>Y</v>
          </cell>
          <cell r="D386" t="str">
            <v>C</v>
          </cell>
          <cell r="F386" t="str">
            <v>DNS</v>
          </cell>
          <cell r="G386" t="str">
            <v>Web</v>
          </cell>
          <cell r="H386" t="str">
            <v>SKT서부지사(제주)</v>
          </cell>
          <cell r="I386" t="str">
            <v>DNS Service</v>
          </cell>
        </row>
        <row r="387">
          <cell r="A387" t="str">
            <v>WONJU_DNS</v>
          </cell>
          <cell r="B387" t="str">
            <v>NT-Server-CPU-Compaq-08040</v>
          </cell>
          <cell r="C387" t="str">
            <v>Y</v>
          </cell>
          <cell r="D387" t="str">
            <v>C</v>
          </cell>
          <cell r="F387" t="str">
            <v>DNS</v>
          </cell>
          <cell r="G387" t="str">
            <v>Web</v>
          </cell>
          <cell r="H387" t="str">
            <v>SKT중부지사(강원)</v>
          </cell>
          <cell r="I387" t="str">
            <v>DNS Service</v>
          </cell>
        </row>
        <row r="388">
          <cell r="A388" t="str">
            <v>DAEJUN_DNS</v>
          </cell>
          <cell r="B388" t="str">
            <v>NT-Server-CPU-Compaq-08111</v>
          </cell>
          <cell r="C388" t="str">
            <v>Y</v>
          </cell>
          <cell r="D388" t="str">
            <v>C</v>
          </cell>
          <cell r="F388" t="str">
            <v>DNS</v>
          </cell>
          <cell r="G388" t="str">
            <v>Web</v>
          </cell>
          <cell r="H388" t="str">
            <v>SKT중부지사(충남)</v>
          </cell>
          <cell r="I388" t="str">
            <v>DNS Service</v>
          </cell>
        </row>
        <row r="389">
          <cell r="A389" t="str">
            <v>CHEONGJU_DNS</v>
          </cell>
          <cell r="B389" t="str">
            <v>NT-Server-CPU-Compaq-08112</v>
          </cell>
          <cell r="C389" t="str">
            <v>Y</v>
          </cell>
          <cell r="D389" t="str">
            <v>C</v>
          </cell>
          <cell r="F389" t="str">
            <v>DNS</v>
          </cell>
          <cell r="G389" t="str">
            <v>Web</v>
          </cell>
          <cell r="H389" t="str">
            <v>SKT중부지사(충북)</v>
          </cell>
          <cell r="I389" t="str">
            <v>DNS Service</v>
          </cell>
        </row>
        <row r="390">
          <cell r="A390" t="str">
            <v>gate</v>
          </cell>
          <cell r="B390" t="str">
            <v>UX-CPU-SUN-00005</v>
          </cell>
          <cell r="C390" t="str">
            <v>Y</v>
          </cell>
          <cell r="D390" t="str">
            <v>C</v>
          </cell>
          <cell r="F390" t="str">
            <v>gate</v>
          </cell>
          <cell r="G390" t="str">
            <v>Web</v>
          </cell>
          <cell r="H390" t="str">
            <v>보라매</v>
          </cell>
          <cell r="I390" t="str">
            <v>GATE (DNS)</v>
          </cell>
        </row>
        <row r="391">
          <cell r="A391" t="str">
            <v>hcs</v>
          </cell>
          <cell r="B391" t="str">
            <v>UX-CPU-RS6000-00011</v>
          </cell>
          <cell r="C391" t="str">
            <v>Y</v>
          </cell>
          <cell r="D391" t="str">
            <v>C</v>
          </cell>
          <cell r="F391" t="str">
            <v>HCS</v>
          </cell>
          <cell r="G391" t="str">
            <v>Web</v>
          </cell>
          <cell r="H391" t="str">
            <v>보라매</v>
          </cell>
          <cell r="I391" t="str">
            <v>HCS</v>
          </cell>
        </row>
        <row r="392">
          <cell r="A392" t="str">
            <v>RVCIN</v>
          </cell>
          <cell r="B392" t="str">
            <v>NT-Server-CPU-Compaq-08141</v>
          </cell>
          <cell r="C392" t="str">
            <v>Y</v>
          </cell>
          <cell r="D392" t="str">
            <v>C</v>
          </cell>
          <cell r="F392" t="str">
            <v>RVC(협력업체/차량관리)</v>
          </cell>
          <cell r="G392" t="str">
            <v>Web</v>
          </cell>
          <cell r="H392" t="str">
            <v>보라매</v>
          </cell>
          <cell r="I392" t="str">
            <v>협력업체관리/차량관리</v>
          </cell>
        </row>
        <row r="393">
          <cell r="A393" t="str">
            <v>RVCEX</v>
          </cell>
          <cell r="B393" t="str">
            <v>NT-Server-CPU-Compaq-08142</v>
          </cell>
          <cell r="C393" t="str">
            <v>Y</v>
          </cell>
          <cell r="D393" t="str">
            <v>C</v>
          </cell>
          <cell r="F393" t="str">
            <v>RVC(협력업체/차량관리)</v>
          </cell>
          <cell r="G393" t="str">
            <v>Web</v>
          </cell>
          <cell r="H393" t="str">
            <v>보라매</v>
          </cell>
          <cell r="I393" t="str">
            <v>협력업체관리/차량관리</v>
          </cell>
        </row>
        <row r="394">
          <cell r="A394" t="str">
            <v>skdb1</v>
          </cell>
          <cell r="B394" t="str">
            <v>UX-CPU-HP-00014</v>
          </cell>
          <cell r="C394" t="str">
            <v>Y</v>
          </cell>
          <cell r="D394" t="str">
            <v>C</v>
          </cell>
          <cell r="F394" t="str">
            <v>SKDB</v>
          </cell>
          <cell r="G394" t="str">
            <v>Web</v>
          </cell>
          <cell r="H394" t="str">
            <v>보라매</v>
          </cell>
          <cell r="I394" t="str">
            <v xml:space="preserve">SKDB </v>
          </cell>
        </row>
        <row r="395">
          <cell r="A395" t="str">
            <v>SKDB2</v>
          </cell>
          <cell r="B395" t="str">
            <v>UX-CPU-HP-00101</v>
          </cell>
          <cell r="C395" t="str">
            <v>Y</v>
          </cell>
          <cell r="D395" t="str">
            <v>C</v>
          </cell>
          <cell r="F395" t="str">
            <v>SKDB</v>
          </cell>
          <cell r="G395" t="str">
            <v>Web</v>
          </cell>
          <cell r="H395" t="str">
            <v>보라매</v>
          </cell>
          <cell r="I395" t="str">
            <v>SKT Webservice DB</v>
          </cell>
        </row>
        <row r="396">
          <cell r="C396" t="str">
            <v>합계</v>
          </cell>
        </row>
        <row r="397">
          <cell r="A397" t="str">
            <v>READER</v>
          </cell>
          <cell r="B397" t="str">
            <v>NT-Server-CPU-ETC-09135</v>
          </cell>
          <cell r="C397" t="str">
            <v>Y</v>
          </cell>
          <cell r="D397" t="str">
            <v>D</v>
          </cell>
          <cell r="E397" t="str">
            <v>인트라넷</v>
          </cell>
          <cell r="F397" t="str">
            <v>전광판</v>
          </cell>
          <cell r="G397" t="str">
            <v>C/S</v>
          </cell>
          <cell r="H397" t="str">
            <v>구로 콜센터</v>
          </cell>
          <cell r="I397" t="str">
            <v>전광판 Data 전송서버</v>
          </cell>
        </row>
        <row r="398">
          <cell r="A398" t="str">
            <v>전광판1</v>
          </cell>
          <cell r="B398" t="str">
            <v>NT-Server-CPU-ETC-09136</v>
          </cell>
          <cell r="C398" t="str">
            <v>Y</v>
          </cell>
          <cell r="D398" t="str">
            <v>D</v>
          </cell>
          <cell r="E398" t="str">
            <v>인트라넷</v>
          </cell>
          <cell r="F398" t="str">
            <v>전광판</v>
          </cell>
          <cell r="G398" t="str">
            <v>C/S</v>
          </cell>
          <cell r="H398" t="str">
            <v>구로 콜센터</v>
          </cell>
          <cell r="I398" t="str">
            <v>상담 전광판 Data 생성</v>
          </cell>
        </row>
        <row r="399">
          <cell r="A399" t="str">
            <v>전광판2</v>
          </cell>
          <cell r="B399" t="str">
            <v>NT-Server-CPU-ETC-09137</v>
          </cell>
          <cell r="C399" t="str">
            <v>Y</v>
          </cell>
          <cell r="D399" t="str">
            <v>D</v>
          </cell>
          <cell r="E399" t="str">
            <v>인트라넷</v>
          </cell>
          <cell r="F399" t="str">
            <v>전광판</v>
          </cell>
          <cell r="G399" t="str">
            <v>C/S</v>
          </cell>
          <cell r="H399" t="str">
            <v>구로 콜센터</v>
          </cell>
          <cell r="I399" t="str">
            <v>고객센터 전광판</v>
          </cell>
        </row>
        <row r="400">
          <cell r="A400" t="str">
            <v>전광판</v>
          </cell>
          <cell r="B400" t="str">
            <v>NT-Server-CPU-ETC-09138</v>
          </cell>
          <cell r="C400" t="str">
            <v>Y</v>
          </cell>
          <cell r="D400" t="str">
            <v>D</v>
          </cell>
          <cell r="E400" t="str">
            <v>인트라넷</v>
          </cell>
          <cell r="F400" t="str">
            <v>전광판</v>
          </cell>
          <cell r="G400" t="str">
            <v>C/S</v>
          </cell>
          <cell r="H400" t="str">
            <v>구로 콜센터</v>
          </cell>
          <cell r="I400" t="str">
            <v>고객센터 전광판</v>
          </cell>
        </row>
        <row r="401">
          <cell r="A401" t="str">
            <v>myfax</v>
          </cell>
          <cell r="C401" t="str">
            <v>Y</v>
          </cell>
          <cell r="D401" t="str">
            <v>D</v>
          </cell>
          <cell r="E401" t="str">
            <v>인트라넷</v>
          </cell>
          <cell r="F401" t="str">
            <v>FoIP</v>
          </cell>
          <cell r="G401" t="str">
            <v>C/S</v>
          </cell>
          <cell r="H401" t="str">
            <v>보라매</v>
          </cell>
          <cell r="I401" t="str">
            <v>Fax Over IP</v>
          </cell>
        </row>
        <row r="402">
          <cell r="C402" t="str">
            <v>합계</v>
          </cell>
        </row>
        <row r="403">
          <cell r="A403" t="str">
            <v>NETSWORK6</v>
          </cell>
          <cell r="B403" t="str">
            <v>NT-Server-CPU-HP-08003</v>
          </cell>
          <cell r="C403" t="str">
            <v>Y</v>
          </cell>
          <cell r="D403" t="str">
            <v>D</v>
          </cell>
          <cell r="E403" t="str">
            <v>인트라넷</v>
          </cell>
          <cell r="F403" t="str">
            <v>사내 메일</v>
          </cell>
          <cell r="G403" t="str">
            <v>Web</v>
          </cell>
          <cell r="H403" t="str">
            <v>보라매</v>
          </cell>
          <cell r="I403" t="str">
            <v>홍보실 홈페이지 관리</v>
          </cell>
        </row>
        <row r="404">
          <cell r="A404" t="str">
            <v>NETSWORK7</v>
          </cell>
          <cell r="B404" t="str">
            <v>NT-Server-CPU-HP-08004</v>
          </cell>
          <cell r="C404" t="str">
            <v>Y</v>
          </cell>
          <cell r="D404" t="str">
            <v>D</v>
          </cell>
          <cell r="E404" t="str">
            <v>인트라넷</v>
          </cell>
          <cell r="F404" t="str">
            <v>사내 메일</v>
          </cell>
          <cell r="G404" t="str">
            <v>Web</v>
          </cell>
          <cell r="H404" t="str">
            <v>보라매</v>
          </cell>
          <cell r="I404" t="str">
            <v>인트라넷BBS1 서비스Test</v>
          </cell>
        </row>
        <row r="405">
          <cell r="A405" t="str">
            <v>NETSWORK3</v>
          </cell>
          <cell r="B405" t="str">
            <v>NT-Server-CPU-HP-08005</v>
          </cell>
          <cell r="C405" t="str">
            <v>Y</v>
          </cell>
          <cell r="D405" t="str">
            <v>D</v>
          </cell>
          <cell r="E405" t="str">
            <v>인트라넷</v>
          </cell>
          <cell r="F405" t="str">
            <v>사내 메일</v>
          </cell>
          <cell r="G405" t="str">
            <v>Web</v>
          </cell>
          <cell r="H405" t="str">
            <v>보라매</v>
          </cell>
          <cell r="I405" t="str">
            <v>인트라넷(BBS1)</v>
          </cell>
        </row>
        <row r="406">
          <cell r="A406" t="str">
            <v>NETSWORK</v>
          </cell>
          <cell r="B406" t="str">
            <v>NT-Server-CPU-Compaq-08132</v>
          </cell>
          <cell r="C406" t="str">
            <v>Y</v>
          </cell>
          <cell r="D406" t="str">
            <v>D</v>
          </cell>
          <cell r="E406" t="str">
            <v>인트라넷</v>
          </cell>
          <cell r="F406" t="str">
            <v>사내 메일</v>
          </cell>
          <cell r="G406" t="str">
            <v>Web</v>
          </cell>
          <cell r="H406" t="str">
            <v>보라매</v>
          </cell>
          <cell r="I406" t="str">
            <v>인트라넷 로그온</v>
          </cell>
        </row>
        <row r="407">
          <cell r="A407" t="str">
            <v>NETSWORK2</v>
          </cell>
          <cell r="B407" t="str">
            <v>NT-Server-CPU-Compaq-08133</v>
          </cell>
          <cell r="C407" t="str">
            <v>Y</v>
          </cell>
          <cell r="D407" t="str">
            <v>D</v>
          </cell>
          <cell r="E407" t="str">
            <v>인트라넷</v>
          </cell>
          <cell r="F407" t="str">
            <v>사내 메일</v>
          </cell>
          <cell r="G407" t="str">
            <v>Web</v>
          </cell>
          <cell r="H407" t="str">
            <v>보라매</v>
          </cell>
          <cell r="I407" t="str">
            <v>인트라넷 메일1</v>
          </cell>
        </row>
        <row r="408">
          <cell r="A408" t="str">
            <v>NETSWORK4</v>
          </cell>
          <cell r="B408" t="str">
            <v>NT-Server-CPU-Compaq-08134</v>
          </cell>
          <cell r="C408" t="str">
            <v>Y</v>
          </cell>
          <cell r="D408" t="str">
            <v>D</v>
          </cell>
          <cell r="E408" t="str">
            <v>인트라넷</v>
          </cell>
          <cell r="F408" t="str">
            <v>사내 메일</v>
          </cell>
          <cell r="G408" t="str">
            <v>Web</v>
          </cell>
          <cell r="H408" t="str">
            <v>보라매</v>
          </cell>
          <cell r="I408" t="str">
            <v>인트라넷 메일2</v>
          </cell>
        </row>
        <row r="409">
          <cell r="C409" t="str">
            <v>합계</v>
          </cell>
        </row>
        <row r="410">
          <cell r="A410" t="str">
            <v>LCCDWEB2</v>
          </cell>
          <cell r="B410" t="str">
            <v>UX-CPU-HP-00103</v>
          </cell>
          <cell r="C410" t="str">
            <v>Y</v>
          </cell>
          <cell r="D410" t="str">
            <v>E</v>
          </cell>
          <cell r="E410" t="str">
            <v>Home Page</v>
          </cell>
          <cell r="F410" t="str">
            <v>리더스클럽(Homepage)</v>
          </cell>
          <cell r="G410" t="str">
            <v>Web</v>
          </cell>
          <cell r="H410" t="str">
            <v>보라매</v>
          </cell>
          <cell r="I410" t="str">
            <v>Web service(인증)</v>
          </cell>
        </row>
        <row r="411">
          <cell r="A411" t="str">
            <v>LCCDWEB1</v>
          </cell>
          <cell r="B411" t="str">
            <v>UX-CPU-HP-00104</v>
          </cell>
          <cell r="C411" t="str">
            <v>Y</v>
          </cell>
          <cell r="D411" t="str">
            <v>E</v>
          </cell>
          <cell r="E411" t="str">
            <v>Home Page</v>
          </cell>
          <cell r="F411" t="str">
            <v>리더스클럽(Homepage)</v>
          </cell>
          <cell r="G411" t="str">
            <v>Web</v>
          </cell>
          <cell r="H411" t="str">
            <v>보라매</v>
          </cell>
          <cell r="I411" t="str">
            <v>Web service(인증)</v>
          </cell>
        </row>
        <row r="412">
          <cell r="A412" t="str">
            <v>LCWEB1</v>
          </cell>
          <cell r="B412" t="str">
            <v>UX-CPU-HP-00105</v>
          </cell>
          <cell r="C412" t="str">
            <v>Y</v>
          </cell>
          <cell r="D412" t="str">
            <v>E</v>
          </cell>
          <cell r="E412" t="str">
            <v>Home Page</v>
          </cell>
          <cell r="F412" t="str">
            <v>리더스클럽(Homepage)</v>
          </cell>
          <cell r="G412" t="str">
            <v>Web</v>
          </cell>
          <cell r="H412" t="str">
            <v>보라매</v>
          </cell>
          <cell r="I412" t="str">
            <v>Web service(Contents)</v>
          </cell>
        </row>
        <row r="413">
          <cell r="A413" t="str">
            <v>LCWEB2</v>
          </cell>
          <cell r="B413" t="str">
            <v>UX-CPU-HP-00106</v>
          </cell>
          <cell r="C413" t="str">
            <v>Y</v>
          </cell>
          <cell r="D413" t="str">
            <v>E</v>
          </cell>
          <cell r="E413" t="str">
            <v>Home Page</v>
          </cell>
          <cell r="F413" t="str">
            <v>리더스클럽(Homepage)</v>
          </cell>
          <cell r="G413" t="str">
            <v>Web</v>
          </cell>
          <cell r="H413" t="str">
            <v>보라매</v>
          </cell>
          <cell r="I413" t="str">
            <v>Web service(Contents)</v>
          </cell>
        </row>
        <row r="414">
          <cell r="A414" t="str">
            <v>LCWAS1</v>
          </cell>
          <cell r="B414" t="str">
            <v>UX-CPU-HP-00110</v>
          </cell>
          <cell r="C414" t="str">
            <v>Y</v>
          </cell>
          <cell r="D414" t="str">
            <v>E</v>
          </cell>
          <cell r="E414" t="str">
            <v>Home Page</v>
          </cell>
          <cell r="F414" t="str">
            <v>리더스클럽(Homepage)</v>
          </cell>
          <cell r="G414" t="str">
            <v>Web</v>
          </cell>
          <cell r="H414" t="str">
            <v>보라매</v>
          </cell>
          <cell r="I414" t="str">
            <v>Contents / 인증 WAS server</v>
          </cell>
        </row>
        <row r="415">
          <cell r="A415" t="str">
            <v>LCWAS2</v>
          </cell>
          <cell r="B415" t="str">
            <v>UX-CPU-HP-00111</v>
          </cell>
          <cell r="C415" t="str">
            <v>Y</v>
          </cell>
          <cell r="D415" t="str">
            <v>E</v>
          </cell>
          <cell r="E415" t="str">
            <v>Home Page</v>
          </cell>
          <cell r="F415" t="str">
            <v>리더스클럽(Homepage)</v>
          </cell>
          <cell r="G415" t="str">
            <v>Web</v>
          </cell>
          <cell r="H415" t="str">
            <v>보라매</v>
          </cell>
          <cell r="I415" t="str">
            <v>Contents / 인증 WAS server</v>
          </cell>
        </row>
        <row r="416">
          <cell r="A416" t="str">
            <v>R2K03</v>
          </cell>
          <cell r="B416" t="str">
            <v>UX-CPU-HP-00112</v>
          </cell>
          <cell r="C416" t="str">
            <v>Y</v>
          </cell>
          <cell r="D416" t="str">
            <v>E</v>
          </cell>
          <cell r="E416" t="str">
            <v>Home Page</v>
          </cell>
          <cell r="F416" t="str">
            <v>리더스클럽(Homepage)</v>
          </cell>
          <cell r="G416" t="str">
            <v>Web</v>
          </cell>
          <cell r="H416" t="str">
            <v>보라매</v>
          </cell>
          <cell r="I416" t="str">
            <v>R2K DB 서버</v>
          </cell>
        </row>
        <row r="417">
          <cell r="A417" t="str">
            <v>R2KDev</v>
          </cell>
          <cell r="B417" t="str">
            <v>UX-CPU-HP-00142</v>
          </cell>
          <cell r="C417" t="str">
            <v>Y</v>
          </cell>
          <cell r="D417" t="str">
            <v>E</v>
          </cell>
          <cell r="E417" t="str">
            <v>Home Page</v>
          </cell>
          <cell r="F417" t="str">
            <v>리더스클럽(Homepage)</v>
          </cell>
          <cell r="G417" t="str">
            <v>Web</v>
          </cell>
          <cell r="H417" t="str">
            <v>보라매</v>
          </cell>
          <cell r="I417" t="str">
            <v>R2K Development Server</v>
          </cell>
        </row>
        <row r="418">
          <cell r="A418" t="str">
            <v>LDSDev</v>
          </cell>
          <cell r="B418" t="str">
            <v>UX-CPU-HP-00143</v>
          </cell>
          <cell r="C418" t="str">
            <v>Y</v>
          </cell>
          <cell r="D418" t="str">
            <v>E</v>
          </cell>
          <cell r="E418" t="str">
            <v>Home Page</v>
          </cell>
          <cell r="F418" t="str">
            <v>리더스클럽(Homepage)</v>
          </cell>
          <cell r="G418" t="str">
            <v>Web</v>
          </cell>
          <cell r="H418" t="str">
            <v>보라매</v>
          </cell>
          <cell r="I418" t="str">
            <v>LeadersClub Web Server</v>
          </cell>
        </row>
        <row r="419">
          <cell r="A419" t="str">
            <v>LCWAS3</v>
          </cell>
          <cell r="B419" t="str">
            <v>UX-CPU-HP-00144</v>
          </cell>
          <cell r="C419" t="str">
            <v>Y</v>
          </cell>
          <cell r="D419" t="str">
            <v>E</v>
          </cell>
          <cell r="E419" t="str">
            <v>Home Page</v>
          </cell>
          <cell r="F419" t="str">
            <v>리더스클럽(Homepage)</v>
          </cell>
          <cell r="G419" t="str">
            <v>Web</v>
          </cell>
          <cell r="H419" t="str">
            <v>보라매</v>
          </cell>
          <cell r="I419" t="str">
            <v>LeadersClub WAS Server</v>
          </cell>
        </row>
        <row r="420">
          <cell r="A420" t="str">
            <v>TTLChat</v>
          </cell>
          <cell r="B420" t="str">
            <v>UX-CPU-SUN-00006</v>
          </cell>
          <cell r="C420" t="str">
            <v>Y</v>
          </cell>
          <cell r="D420" t="str">
            <v>E</v>
          </cell>
          <cell r="E420" t="str">
            <v>Home Page</v>
          </cell>
          <cell r="F420" t="str">
            <v>TTL Homepage</v>
          </cell>
          <cell r="G420" t="str">
            <v>Web</v>
          </cell>
          <cell r="H420" t="str">
            <v>보라매</v>
          </cell>
          <cell r="I420" t="str">
            <v>TTL chatting</v>
          </cell>
        </row>
        <row r="421">
          <cell r="A421" t="str">
            <v>TTLWeb1</v>
          </cell>
          <cell r="B421" t="str">
            <v>UX-CPU-SUN-00091</v>
          </cell>
          <cell r="C421" t="str">
            <v>Y</v>
          </cell>
          <cell r="D421" t="str">
            <v>E</v>
          </cell>
          <cell r="E421" t="str">
            <v>Home Page</v>
          </cell>
          <cell r="F421" t="str">
            <v>TTL Homepage</v>
          </cell>
          <cell r="G421" t="str">
            <v>Web</v>
          </cell>
          <cell r="H421" t="str">
            <v>보라매</v>
          </cell>
          <cell r="I421" t="str">
            <v>TTL Web Server (1)</v>
          </cell>
        </row>
        <row r="422">
          <cell r="A422" t="str">
            <v>TTLWeb2</v>
          </cell>
          <cell r="B422" t="str">
            <v>UX-CPU-SUN-00092</v>
          </cell>
          <cell r="C422" t="str">
            <v>Y</v>
          </cell>
          <cell r="D422" t="str">
            <v>E</v>
          </cell>
          <cell r="E422" t="str">
            <v>Home Page</v>
          </cell>
          <cell r="F422" t="str">
            <v>TTL Homepage</v>
          </cell>
          <cell r="G422" t="str">
            <v>Web</v>
          </cell>
          <cell r="H422" t="str">
            <v>보라매</v>
          </cell>
          <cell r="I422" t="str">
            <v>TTL Web Server (2)</v>
          </cell>
        </row>
        <row r="423">
          <cell r="A423" t="str">
            <v>TTLCoDB</v>
          </cell>
          <cell r="B423" t="str">
            <v>UX-CPU-SUN-00093</v>
          </cell>
          <cell r="C423" t="str">
            <v>Y</v>
          </cell>
          <cell r="D423" t="str">
            <v>E</v>
          </cell>
          <cell r="E423" t="str">
            <v>Home Page</v>
          </cell>
          <cell r="F423" t="str">
            <v>TTL Homepage</v>
          </cell>
          <cell r="G423" t="str">
            <v>Web</v>
          </cell>
          <cell r="H423" t="str">
            <v>보라매</v>
          </cell>
          <cell r="I423" t="str">
            <v>TTL Contents DB Server</v>
          </cell>
        </row>
        <row r="424">
          <cell r="A424" t="str">
            <v>TTLCLUBDB</v>
          </cell>
          <cell r="B424" t="str">
            <v>UX-CPU-SUN-00094</v>
          </cell>
          <cell r="C424" t="str">
            <v>Y</v>
          </cell>
          <cell r="D424" t="str">
            <v>E</v>
          </cell>
          <cell r="E424" t="str">
            <v>Home Page</v>
          </cell>
          <cell r="F424" t="str">
            <v>TTL Homepage</v>
          </cell>
          <cell r="G424" t="str">
            <v>Web</v>
          </cell>
          <cell r="H424" t="str">
            <v>보라매</v>
          </cell>
          <cell r="I424" t="str">
            <v>TTL BBS DB Server</v>
          </cell>
        </row>
        <row r="425">
          <cell r="A425" t="str">
            <v>TTLUsDB</v>
          </cell>
          <cell r="B425" t="str">
            <v>UX-CPU-SUN-00095</v>
          </cell>
          <cell r="C425" t="str">
            <v>Y</v>
          </cell>
          <cell r="D425" t="str">
            <v>E</v>
          </cell>
          <cell r="E425" t="str">
            <v>Home Page</v>
          </cell>
          <cell r="F425" t="str">
            <v>TTL Homepage</v>
          </cell>
          <cell r="G425" t="str">
            <v>Web</v>
          </cell>
          <cell r="H425" t="str">
            <v>보라매</v>
          </cell>
          <cell r="I425" t="str">
            <v>TTL User DB Server</v>
          </cell>
        </row>
        <row r="426">
          <cell r="A426" t="str">
            <v>TTLFW</v>
          </cell>
          <cell r="B426" t="str">
            <v>UX-CPU-SUN-00096</v>
          </cell>
          <cell r="C426" t="str">
            <v>Y</v>
          </cell>
          <cell r="D426" t="str">
            <v>E</v>
          </cell>
          <cell r="E426" t="str">
            <v>Home Page</v>
          </cell>
          <cell r="F426" t="str">
            <v>TTL Homepage</v>
          </cell>
          <cell r="G426" t="str">
            <v>Web</v>
          </cell>
          <cell r="H426" t="str">
            <v>보라매</v>
          </cell>
          <cell r="I426" t="str">
            <v>TTL Firewall Server</v>
          </cell>
        </row>
        <row r="427">
          <cell r="A427" t="str">
            <v>TTLBK</v>
          </cell>
          <cell r="B427" t="str">
            <v>UX-CPU-SUN-00097</v>
          </cell>
          <cell r="C427" t="str">
            <v>Y</v>
          </cell>
          <cell r="D427" t="str">
            <v>E</v>
          </cell>
          <cell r="E427" t="str">
            <v>Home Page</v>
          </cell>
          <cell r="F427" t="str">
            <v>TTL Homepage</v>
          </cell>
          <cell r="G427" t="str">
            <v>Web</v>
          </cell>
          <cell r="H427" t="str">
            <v>보라매</v>
          </cell>
          <cell r="I427" t="str">
            <v>TTL Backup Server</v>
          </cell>
        </row>
        <row r="428">
          <cell r="A428" t="str">
            <v>TTLFW2</v>
          </cell>
          <cell r="B428" t="str">
            <v>UX-CPU-SUN-00107</v>
          </cell>
          <cell r="C428" t="str">
            <v>Y</v>
          </cell>
          <cell r="D428" t="str">
            <v>E</v>
          </cell>
          <cell r="E428" t="str">
            <v>Home Page</v>
          </cell>
          <cell r="F428" t="str">
            <v>TTL Homepage</v>
          </cell>
          <cell r="G428" t="str">
            <v>Web</v>
          </cell>
          <cell r="H428" t="str">
            <v>보라매</v>
          </cell>
          <cell r="I428" t="str">
            <v>TTL PlayOn Firewall Server</v>
          </cell>
        </row>
        <row r="429">
          <cell r="A429" t="str">
            <v>TTLClubWAS</v>
          </cell>
          <cell r="B429" t="str">
            <v>UX-CPU-SUN-00110</v>
          </cell>
          <cell r="C429" t="str">
            <v>Y</v>
          </cell>
          <cell r="D429" t="str">
            <v>E</v>
          </cell>
          <cell r="E429" t="str">
            <v>Home Page</v>
          </cell>
          <cell r="F429" t="str">
            <v>TTL Homepage</v>
          </cell>
          <cell r="G429" t="str">
            <v>Web</v>
          </cell>
          <cell r="H429" t="str">
            <v>보라매</v>
          </cell>
          <cell r="I429" t="str">
            <v>TTL Club WAS Server</v>
          </cell>
        </row>
        <row r="430">
          <cell r="A430" t="str">
            <v>TTLDev</v>
          </cell>
          <cell r="B430" t="str">
            <v>UX-CPU-SUN-00150</v>
          </cell>
          <cell r="C430" t="str">
            <v>Y</v>
          </cell>
          <cell r="D430" t="str">
            <v>E</v>
          </cell>
          <cell r="E430" t="str">
            <v>Home Page</v>
          </cell>
          <cell r="F430" t="str">
            <v>TTL Homepage</v>
          </cell>
          <cell r="G430" t="str">
            <v>Web</v>
          </cell>
          <cell r="H430" t="str">
            <v>보라매</v>
          </cell>
          <cell r="I430" t="str">
            <v>TTL PlayOn 개발 장비</v>
          </cell>
        </row>
        <row r="431">
          <cell r="A431" t="str">
            <v>isas1</v>
          </cell>
          <cell r="B431" t="str">
            <v>UX-CPU-HP-00075</v>
          </cell>
          <cell r="C431" t="str">
            <v>Y</v>
          </cell>
          <cell r="D431" t="str">
            <v>E</v>
          </cell>
          <cell r="E431" t="str">
            <v>청구</v>
          </cell>
          <cell r="F431" t="str">
            <v>소액결재</v>
          </cell>
          <cell r="G431" t="str">
            <v>Web</v>
          </cell>
          <cell r="H431" t="str">
            <v>보라매</v>
          </cell>
          <cell r="I431" t="str">
            <v>소액결재시스템</v>
          </cell>
        </row>
        <row r="432">
          <cell r="A432" t="str">
            <v>isas2</v>
          </cell>
          <cell r="B432" t="str">
            <v>UX-CPU-HP-00102</v>
          </cell>
          <cell r="C432" t="str">
            <v>Y</v>
          </cell>
          <cell r="D432" t="str">
            <v>E</v>
          </cell>
          <cell r="E432" t="str">
            <v>청구</v>
          </cell>
          <cell r="F432" t="str">
            <v>소액결재</v>
          </cell>
          <cell r="G432" t="str">
            <v>Web</v>
          </cell>
          <cell r="H432" t="str">
            <v>보라매</v>
          </cell>
          <cell r="I432" t="str">
            <v>SKT Mobile 결제 시스템 DB</v>
          </cell>
        </row>
        <row r="433">
          <cell r="A433" t="str">
            <v>cmdb2</v>
          </cell>
          <cell r="B433" t="str">
            <v>UX-CPU-HP-00023</v>
          </cell>
          <cell r="C433" t="str">
            <v>Y</v>
          </cell>
          <cell r="D433" t="str">
            <v>E</v>
          </cell>
          <cell r="E433" t="str">
            <v>영업 Internet</v>
          </cell>
          <cell r="F433" t="str">
            <v>011e-station</v>
          </cell>
          <cell r="G433" t="str">
            <v>Web</v>
          </cell>
          <cell r="H433" t="str">
            <v>보라매</v>
          </cell>
          <cell r="I433" t="str">
            <v>Cooltown (CYBER-MKT용DB서버)</v>
          </cell>
        </row>
        <row r="434">
          <cell r="A434" t="str">
            <v>cmwas2</v>
          </cell>
          <cell r="B434" t="str">
            <v>UX-CPU-HP-00024</v>
          </cell>
          <cell r="C434" t="str">
            <v>Y</v>
          </cell>
          <cell r="D434" t="str">
            <v>E</v>
          </cell>
          <cell r="E434" t="str">
            <v>영업 Internet</v>
          </cell>
          <cell r="F434" t="str">
            <v>011e-station</v>
          </cell>
          <cell r="G434" t="str">
            <v>Web</v>
          </cell>
          <cell r="H434" t="str">
            <v>보라매</v>
          </cell>
          <cell r="I434" t="str">
            <v>Telepark</v>
          </cell>
        </row>
        <row r="435">
          <cell r="A435" t="str">
            <v>tele1</v>
          </cell>
          <cell r="B435" t="str">
            <v>UX-CPU-HP-00029</v>
          </cell>
          <cell r="C435" t="str">
            <v>Y</v>
          </cell>
          <cell r="D435" t="str">
            <v>E</v>
          </cell>
          <cell r="E435" t="str">
            <v>영업 Internet</v>
          </cell>
          <cell r="F435" t="str">
            <v>011e-station</v>
          </cell>
          <cell r="G435" t="str">
            <v>Web</v>
          </cell>
          <cell r="H435" t="str">
            <v>보라매</v>
          </cell>
          <cell r="I435" t="str">
            <v>Tele-Service01(수도권 통품 서버)</v>
          </cell>
        </row>
        <row r="436">
          <cell r="A436" t="str">
            <v>tele2</v>
          </cell>
          <cell r="B436" t="str">
            <v>UX-CPU-HP-00030</v>
          </cell>
          <cell r="C436" t="str">
            <v>Y</v>
          </cell>
          <cell r="D436" t="str">
            <v>E</v>
          </cell>
          <cell r="E436" t="str">
            <v>영업 Internet</v>
          </cell>
          <cell r="F436" t="str">
            <v>011e-station</v>
          </cell>
          <cell r="G436" t="str">
            <v>Web</v>
          </cell>
          <cell r="H436" t="str">
            <v>보라매</v>
          </cell>
          <cell r="I436" t="str">
            <v>Tele-Service02</v>
          </cell>
        </row>
        <row r="437">
          <cell r="A437" t="str">
            <v>crms</v>
          </cell>
          <cell r="B437" t="str">
            <v>UX-CPU-HP-00069</v>
          </cell>
          <cell r="C437" t="str">
            <v>Y</v>
          </cell>
          <cell r="D437" t="str">
            <v>E</v>
          </cell>
          <cell r="E437" t="str">
            <v>영업 Internet</v>
          </cell>
          <cell r="F437" t="str">
            <v>011e-station</v>
          </cell>
          <cell r="G437" t="str">
            <v>Web</v>
          </cell>
          <cell r="H437" t="str">
            <v>보라매</v>
          </cell>
          <cell r="I437" t="str">
            <v>TTL membership 관리</v>
          </cell>
        </row>
        <row r="438">
          <cell r="A438" t="str">
            <v>cmwas5</v>
          </cell>
          <cell r="B438" t="str">
            <v>UX-CPU-HP-00070</v>
          </cell>
          <cell r="C438" t="str">
            <v>Y</v>
          </cell>
          <cell r="D438" t="str">
            <v>E</v>
          </cell>
          <cell r="E438" t="str">
            <v>영업 Internet</v>
          </cell>
          <cell r="F438" t="str">
            <v>011e-station</v>
          </cell>
          <cell r="G438" t="str">
            <v>Web</v>
          </cell>
          <cell r="H438" t="str">
            <v>보라매</v>
          </cell>
          <cell r="I438" t="str">
            <v>Cyber Web Server</v>
          </cell>
        </row>
        <row r="439">
          <cell r="A439" t="str">
            <v>cmwas4</v>
          </cell>
          <cell r="B439" t="str">
            <v>UX-CPU-HP-00071</v>
          </cell>
          <cell r="C439" t="str">
            <v>Y</v>
          </cell>
          <cell r="D439" t="str">
            <v>E</v>
          </cell>
          <cell r="E439" t="str">
            <v>영업 Internet</v>
          </cell>
          <cell r="F439" t="str">
            <v>011e-station</v>
          </cell>
          <cell r="G439" t="str">
            <v>Web</v>
          </cell>
          <cell r="H439" t="str">
            <v>보라매</v>
          </cell>
          <cell r="I439" t="str">
            <v>Cyber WAS</v>
          </cell>
        </row>
        <row r="440">
          <cell r="A440" t="str">
            <v>cmwas3</v>
          </cell>
          <cell r="B440" t="str">
            <v>UX-CPU-HP-00079</v>
          </cell>
          <cell r="C440" t="str">
            <v>Y</v>
          </cell>
          <cell r="D440" t="str">
            <v>E</v>
          </cell>
          <cell r="E440" t="str">
            <v>영업 Internet</v>
          </cell>
          <cell r="F440" t="str">
            <v>011e-station</v>
          </cell>
          <cell r="G440" t="str">
            <v>Web</v>
          </cell>
          <cell r="H440" t="str">
            <v>보라매</v>
          </cell>
          <cell r="I440" t="str">
            <v>Cyber Web Server</v>
          </cell>
        </row>
        <row r="441">
          <cell r="A441" t="str">
            <v>pg</v>
          </cell>
          <cell r="B441" t="str">
            <v>UX-CPU-HP-00082</v>
          </cell>
          <cell r="C441" t="str">
            <v>Y</v>
          </cell>
          <cell r="D441" t="str">
            <v>E</v>
          </cell>
          <cell r="E441" t="str">
            <v>영업 Internet</v>
          </cell>
          <cell r="F441" t="str">
            <v>011e-station</v>
          </cell>
          <cell r="G441" t="str">
            <v>Web</v>
          </cell>
          <cell r="H441" t="str">
            <v>보라매</v>
          </cell>
          <cell r="I441" t="str">
            <v>Payment Gateway (EBPP)</v>
          </cell>
        </row>
        <row r="442">
          <cell r="A442" t="str">
            <v>CMDB1</v>
          </cell>
          <cell r="B442" t="str">
            <v>UX-CPU-HP-00118</v>
          </cell>
          <cell r="C442" t="str">
            <v>Y</v>
          </cell>
          <cell r="D442" t="str">
            <v>E</v>
          </cell>
          <cell r="E442" t="str">
            <v>영업 Internet</v>
          </cell>
          <cell r="F442" t="str">
            <v>011e-station</v>
          </cell>
          <cell r="G442" t="str">
            <v>Web</v>
          </cell>
          <cell r="H442" t="str">
            <v>보라매</v>
          </cell>
          <cell r="I442" t="str">
            <v>e-station</v>
          </cell>
        </row>
        <row r="443">
          <cell r="A443" t="str">
            <v>cmwas1</v>
          </cell>
          <cell r="B443" t="str">
            <v>UX-CPU-HP-00119</v>
          </cell>
          <cell r="C443" t="str">
            <v>Y</v>
          </cell>
          <cell r="D443" t="str">
            <v>E</v>
          </cell>
          <cell r="E443" t="str">
            <v>영업 Internet</v>
          </cell>
          <cell r="F443" t="str">
            <v>011e-station</v>
          </cell>
          <cell r="G443" t="str">
            <v>Web</v>
          </cell>
          <cell r="H443" t="str">
            <v>보라매</v>
          </cell>
          <cell r="I443" t="str">
            <v>e-station</v>
          </cell>
        </row>
        <row r="444">
          <cell r="A444" t="str">
            <v>cmsms1</v>
          </cell>
          <cell r="B444" t="str">
            <v>UX-CPU-SUN-00048</v>
          </cell>
          <cell r="C444" t="str">
            <v>Y</v>
          </cell>
          <cell r="D444" t="str">
            <v>E</v>
          </cell>
          <cell r="E444" t="str">
            <v>영업 Internet</v>
          </cell>
          <cell r="F444" t="str">
            <v>011e-station</v>
          </cell>
          <cell r="G444" t="str">
            <v>Web</v>
          </cell>
          <cell r="H444" t="str">
            <v>보라매</v>
          </cell>
          <cell r="I444" t="str">
            <v>CYBER (인터넷 Paging G/W)</v>
          </cell>
        </row>
        <row r="445">
          <cell r="A445" t="str">
            <v>CMcache1</v>
          </cell>
          <cell r="B445" t="str">
            <v>UX-CPU-SUN-00116</v>
          </cell>
          <cell r="C445" t="str">
            <v>Y</v>
          </cell>
          <cell r="D445" t="str">
            <v>E</v>
          </cell>
          <cell r="E445" t="str">
            <v>영업 Internet</v>
          </cell>
          <cell r="F445" t="str">
            <v>011e-station</v>
          </cell>
          <cell r="G445" t="str">
            <v>Web</v>
          </cell>
          <cell r="H445" t="str">
            <v>보라매</v>
          </cell>
          <cell r="I445" t="str">
            <v>011e-station</v>
          </cell>
        </row>
        <row r="446">
          <cell r="A446" t="str">
            <v>CMcache2</v>
          </cell>
          <cell r="B446" t="str">
            <v>UX-CPU-SUN-00117</v>
          </cell>
          <cell r="C446" t="str">
            <v>Y</v>
          </cell>
          <cell r="D446" t="str">
            <v>E</v>
          </cell>
          <cell r="E446" t="str">
            <v>영업 Internet</v>
          </cell>
          <cell r="F446" t="str">
            <v>011e-station</v>
          </cell>
          <cell r="G446" t="str">
            <v>Web</v>
          </cell>
          <cell r="H446" t="str">
            <v>보라매</v>
          </cell>
          <cell r="I446" t="str">
            <v>011e-station</v>
          </cell>
        </row>
        <row r="447">
          <cell r="A447" t="str">
            <v>CMcache3</v>
          </cell>
          <cell r="B447" t="str">
            <v>UX-CPU-SUN-00118</v>
          </cell>
          <cell r="C447" t="str">
            <v>Y</v>
          </cell>
          <cell r="D447" t="str">
            <v>E</v>
          </cell>
          <cell r="E447" t="str">
            <v>영업 Internet</v>
          </cell>
          <cell r="F447" t="str">
            <v>011e-station</v>
          </cell>
          <cell r="G447" t="str">
            <v>Web</v>
          </cell>
          <cell r="H447" t="str">
            <v>보라매</v>
          </cell>
          <cell r="I447" t="str">
            <v>011e-station</v>
          </cell>
        </row>
        <row r="448">
          <cell r="A448" t="str">
            <v>CMcache4</v>
          </cell>
          <cell r="B448" t="str">
            <v>UX-CPU-SUN-00119</v>
          </cell>
          <cell r="C448" t="str">
            <v>Y</v>
          </cell>
          <cell r="D448" t="str">
            <v>E</v>
          </cell>
          <cell r="E448" t="str">
            <v>영업 Internet</v>
          </cell>
          <cell r="F448" t="str">
            <v>011e-station</v>
          </cell>
          <cell r="G448" t="str">
            <v>Web</v>
          </cell>
          <cell r="H448" t="str">
            <v>보라매</v>
          </cell>
          <cell r="I448" t="str">
            <v>011e-station</v>
          </cell>
        </row>
        <row r="449">
          <cell r="A449" t="str">
            <v>CMcache5</v>
          </cell>
          <cell r="B449" t="str">
            <v>UX-CPU-SUN-00120</v>
          </cell>
          <cell r="C449" t="str">
            <v>Y</v>
          </cell>
          <cell r="D449" t="str">
            <v>E</v>
          </cell>
          <cell r="E449" t="str">
            <v>영업 Internet</v>
          </cell>
          <cell r="F449" t="str">
            <v>011e-station</v>
          </cell>
          <cell r="G449" t="str">
            <v>Web</v>
          </cell>
          <cell r="H449" t="str">
            <v>보라매</v>
          </cell>
          <cell r="I449" t="str">
            <v>011e-station</v>
          </cell>
        </row>
        <row r="450">
          <cell r="A450" t="str">
            <v>CMweb1</v>
          </cell>
          <cell r="B450" t="str">
            <v>UX-CPU-SUN-00121</v>
          </cell>
          <cell r="C450" t="str">
            <v>Y</v>
          </cell>
          <cell r="D450" t="str">
            <v>E</v>
          </cell>
          <cell r="E450" t="str">
            <v>영업 Internet</v>
          </cell>
          <cell r="F450" t="str">
            <v>011e-station</v>
          </cell>
          <cell r="G450" t="str">
            <v>Web</v>
          </cell>
          <cell r="H450" t="str">
            <v>보라매</v>
          </cell>
          <cell r="I450" t="str">
            <v>011e-station</v>
          </cell>
        </row>
        <row r="451">
          <cell r="A451" t="str">
            <v>CMweb2</v>
          </cell>
          <cell r="B451" t="str">
            <v>UX-CPU-SUN-00122</v>
          </cell>
          <cell r="C451" t="str">
            <v>Y</v>
          </cell>
          <cell r="D451" t="str">
            <v>E</v>
          </cell>
          <cell r="E451" t="str">
            <v>영업 Internet</v>
          </cell>
          <cell r="F451" t="str">
            <v>011e-station</v>
          </cell>
          <cell r="G451" t="str">
            <v>Web</v>
          </cell>
          <cell r="H451" t="str">
            <v>보라매</v>
          </cell>
          <cell r="I451" t="str">
            <v>011e-station</v>
          </cell>
        </row>
        <row r="452">
          <cell r="A452" t="str">
            <v>CMweb3</v>
          </cell>
          <cell r="B452" t="str">
            <v>UX-CPU-SUN-00123</v>
          </cell>
          <cell r="C452" t="str">
            <v>Y</v>
          </cell>
          <cell r="D452" t="str">
            <v>E</v>
          </cell>
          <cell r="E452" t="str">
            <v>영업 Internet</v>
          </cell>
          <cell r="F452" t="str">
            <v>011e-station</v>
          </cell>
          <cell r="G452" t="str">
            <v>Web</v>
          </cell>
          <cell r="H452" t="str">
            <v>보라매</v>
          </cell>
          <cell r="I452" t="str">
            <v>011e-station</v>
          </cell>
        </row>
        <row r="453">
          <cell r="A453" t="str">
            <v>CMweb4</v>
          </cell>
          <cell r="B453" t="str">
            <v>UX-CPU-SUN-00124</v>
          </cell>
          <cell r="C453" t="str">
            <v>Y</v>
          </cell>
          <cell r="D453" t="str">
            <v>E</v>
          </cell>
          <cell r="E453" t="str">
            <v>영업 Internet</v>
          </cell>
          <cell r="F453" t="str">
            <v>011e-station</v>
          </cell>
          <cell r="G453" t="str">
            <v>Web</v>
          </cell>
          <cell r="H453" t="str">
            <v>보라매</v>
          </cell>
          <cell r="I453" t="str">
            <v>011e-station</v>
          </cell>
        </row>
        <row r="454">
          <cell r="A454" t="str">
            <v>CMweb5</v>
          </cell>
          <cell r="B454" t="str">
            <v>UX-CPU-SUN-00125</v>
          </cell>
          <cell r="C454" t="str">
            <v>Y</v>
          </cell>
          <cell r="D454" t="str">
            <v>E</v>
          </cell>
          <cell r="E454" t="str">
            <v>영업 Internet</v>
          </cell>
          <cell r="F454" t="str">
            <v>011e-station</v>
          </cell>
          <cell r="G454" t="str">
            <v>Web</v>
          </cell>
          <cell r="H454" t="str">
            <v>보라매</v>
          </cell>
          <cell r="I454" t="str">
            <v>011e-station</v>
          </cell>
        </row>
        <row r="455">
          <cell r="A455" t="str">
            <v>CMweb6</v>
          </cell>
          <cell r="B455" t="str">
            <v>UX-CPU-SUN-00126</v>
          </cell>
          <cell r="C455" t="str">
            <v>Y</v>
          </cell>
          <cell r="D455" t="str">
            <v>E</v>
          </cell>
          <cell r="E455" t="str">
            <v>영업 Internet</v>
          </cell>
          <cell r="F455" t="str">
            <v>011e-station</v>
          </cell>
          <cell r="G455" t="str">
            <v>Web</v>
          </cell>
          <cell r="H455" t="str">
            <v>보라매</v>
          </cell>
          <cell r="I455" t="str">
            <v>011e-station</v>
          </cell>
        </row>
        <row r="456">
          <cell r="A456" t="str">
            <v>Cmcsweb</v>
          </cell>
          <cell r="B456" t="str">
            <v>UX-CPU-SUN-00127</v>
          </cell>
          <cell r="C456" t="str">
            <v>Y</v>
          </cell>
          <cell r="D456" t="str">
            <v>E</v>
          </cell>
          <cell r="E456" t="str">
            <v>영업 Internet</v>
          </cell>
          <cell r="F456" t="str">
            <v>011e-station</v>
          </cell>
          <cell r="G456" t="str">
            <v>Web</v>
          </cell>
          <cell r="H456" t="str">
            <v>보라매</v>
          </cell>
          <cell r="I456" t="str">
            <v>Cyber 상담</v>
          </cell>
        </row>
        <row r="457">
          <cell r="A457" t="str">
            <v>WASTest</v>
          </cell>
          <cell r="B457" t="str">
            <v>UX-CPU-SUN-00128</v>
          </cell>
          <cell r="C457" t="str">
            <v>Y</v>
          </cell>
          <cell r="D457" t="str">
            <v>E</v>
          </cell>
          <cell r="E457" t="str">
            <v>영업 Internet</v>
          </cell>
          <cell r="F457" t="str">
            <v>011e-station</v>
          </cell>
          <cell r="G457" t="str">
            <v>Web</v>
          </cell>
          <cell r="H457" t="str">
            <v>보라매</v>
          </cell>
          <cell r="I457" t="str">
            <v>011e-Station SMS Server</v>
          </cell>
        </row>
        <row r="458">
          <cell r="A458" t="str">
            <v>DCMS</v>
          </cell>
          <cell r="B458" t="str">
            <v>UX-CPU-SUN-00137</v>
          </cell>
          <cell r="C458" t="str">
            <v>Y</v>
          </cell>
          <cell r="D458" t="str">
            <v>E</v>
          </cell>
          <cell r="E458" t="str">
            <v>영업 Internet</v>
          </cell>
          <cell r="F458" t="str">
            <v>011e-station</v>
          </cell>
          <cell r="G458" t="str">
            <v>Web</v>
          </cell>
          <cell r="H458" t="str">
            <v>보라매</v>
          </cell>
          <cell r="I458" t="str">
            <v>유통망 종합 관리 시스템</v>
          </cell>
        </row>
        <row r="459">
          <cell r="A459" t="str">
            <v>CMcache6</v>
          </cell>
          <cell r="B459" t="str">
            <v>UX-CPU-SUN-00151</v>
          </cell>
          <cell r="C459" t="str">
            <v>Y</v>
          </cell>
          <cell r="D459" t="str">
            <v>E</v>
          </cell>
          <cell r="E459" t="str">
            <v>영업 Internet</v>
          </cell>
          <cell r="F459" t="str">
            <v>011e-station</v>
          </cell>
          <cell r="G459" t="str">
            <v>Web</v>
          </cell>
          <cell r="H459" t="str">
            <v>보라매</v>
          </cell>
          <cell r="I459" t="str">
            <v>011e-station</v>
          </cell>
        </row>
        <row r="460">
          <cell r="A460" t="str">
            <v>CMcache7</v>
          </cell>
          <cell r="B460" t="str">
            <v>UX-CPU-SUN-00152</v>
          </cell>
          <cell r="C460" t="str">
            <v>Y</v>
          </cell>
          <cell r="D460" t="str">
            <v>E</v>
          </cell>
          <cell r="E460" t="str">
            <v>영업 Internet</v>
          </cell>
          <cell r="F460" t="str">
            <v>011e-station</v>
          </cell>
          <cell r="G460" t="str">
            <v>Web</v>
          </cell>
          <cell r="H460" t="str">
            <v>보라매</v>
          </cell>
          <cell r="I460" t="str">
            <v>011e-station</v>
          </cell>
        </row>
        <row r="461">
          <cell r="A461" t="str">
            <v>pointbox</v>
          </cell>
          <cell r="B461" t="str">
            <v>UX-CPU-HP-00121</v>
          </cell>
          <cell r="C461" t="str">
            <v>Y</v>
          </cell>
          <cell r="D461" t="str">
            <v>E</v>
          </cell>
          <cell r="E461" t="str">
            <v>영업 Internet</v>
          </cell>
          <cell r="F461" t="str">
            <v>통합 마일리지</v>
          </cell>
          <cell r="G461" t="str">
            <v>Web</v>
          </cell>
          <cell r="H461" t="str">
            <v>보라매</v>
          </cell>
          <cell r="I461" t="str">
            <v>PointBox DB Server</v>
          </cell>
        </row>
        <row r="462">
          <cell r="A462" t="str">
            <v>pointwas1</v>
          </cell>
          <cell r="B462" t="str">
            <v>UX-CPU-SUN-00113</v>
          </cell>
          <cell r="C462" t="str">
            <v>Y</v>
          </cell>
          <cell r="D462" t="str">
            <v>E</v>
          </cell>
          <cell r="E462" t="str">
            <v>영업 Internet</v>
          </cell>
          <cell r="F462" t="str">
            <v>통합 마일리지</v>
          </cell>
          <cell r="G462" t="str">
            <v>Web</v>
          </cell>
          <cell r="H462" t="str">
            <v>보라매</v>
          </cell>
          <cell r="I462" t="str">
            <v>통합마일리지 WAS1</v>
          </cell>
        </row>
        <row r="463">
          <cell r="A463" t="str">
            <v>pointwas2</v>
          </cell>
          <cell r="B463" t="str">
            <v>UX-CPU-SUN-00114</v>
          </cell>
          <cell r="C463" t="str">
            <v>Y</v>
          </cell>
          <cell r="D463" t="str">
            <v>E</v>
          </cell>
          <cell r="E463" t="str">
            <v>영업 Internet</v>
          </cell>
          <cell r="F463" t="str">
            <v>통합 마일리지</v>
          </cell>
          <cell r="G463" t="str">
            <v>Web</v>
          </cell>
          <cell r="H463" t="str">
            <v>보라매</v>
          </cell>
          <cell r="I463" t="str">
            <v>통합마일리지 WAS2</v>
          </cell>
        </row>
        <row r="464">
          <cell r="A464" t="str">
            <v>COIS-LDAP5</v>
          </cell>
          <cell r="B464" t="str">
            <v>NT-Server-CPU-Compaq-08010</v>
          </cell>
          <cell r="C464" t="str">
            <v>Y</v>
          </cell>
          <cell r="D464" t="str">
            <v>E</v>
          </cell>
          <cell r="E464" t="str">
            <v>영업 Internet</v>
          </cell>
          <cell r="F464" t="str">
            <v>통합인증시스템</v>
          </cell>
          <cell r="G464" t="str">
            <v>Web</v>
          </cell>
          <cell r="H464" t="str">
            <v>보라매</v>
          </cell>
          <cell r="I464" t="str">
            <v>Cyber마케팅 서버(DB)</v>
          </cell>
        </row>
        <row r="465">
          <cell r="A465" t="str">
            <v>SKT-AD04</v>
          </cell>
          <cell r="B465" t="str">
            <v>NT-Server-CPU-Compaq-08017</v>
          </cell>
          <cell r="C465" t="str">
            <v>Y</v>
          </cell>
          <cell r="D465" t="str">
            <v>E</v>
          </cell>
          <cell r="E465" t="str">
            <v>영업 Internet</v>
          </cell>
          <cell r="F465" t="str">
            <v>통합인증시스템</v>
          </cell>
          <cell r="G465" t="str">
            <v>Web</v>
          </cell>
          <cell r="H465" t="str">
            <v>보라매</v>
          </cell>
          <cell r="I465" t="str">
            <v>통합인증시스템</v>
          </cell>
        </row>
        <row r="466">
          <cell r="A466" t="str">
            <v>SKT-AD05</v>
          </cell>
          <cell r="B466" t="str">
            <v>NT-Server-CPU-Compaq-08018</v>
          </cell>
          <cell r="C466" t="str">
            <v>Y</v>
          </cell>
          <cell r="D466" t="str">
            <v>E</v>
          </cell>
          <cell r="E466" t="str">
            <v>영업 Internet</v>
          </cell>
          <cell r="F466" t="str">
            <v>통합인증시스템</v>
          </cell>
          <cell r="G466" t="str">
            <v>Web</v>
          </cell>
          <cell r="H466" t="str">
            <v>보라매</v>
          </cell>
          <cell r="I466" t="str">
            <v>통합인증시스템</v>
          </cell>
        </row>
        <row r="467">
          <cell r="A467" t="str">
            <v>SKT-AD01</v>
          </cell>
          <cell r="B467" t="str">
            <v>NT-Server-CPU-Compaq-08019</v>
          </cell>
          <cell r="C467" t="str">
            <v>Y</v>
          </cell>
          <cell r="D467" t="str">
            <v>E</v>
          </cell>
          <cell r="E467" t="str">
            <v>영업 Internet</v>
          </cell>
          <cell r="F467" t="str">
            <v>통합인증시스템</v>
          </cell>
          <cell r="G467" t="str">
            <v>Web</v>
          </cell>
          <cell r="H467" t="str">
            <v>보라매</v>
          </cell>
          <cell r="I467" t="str">
            <v>통합인증시스템</v>
          </cell>
        </row>
        <row r="468">
          <cell r="A468" t="str">
            <v>SKT-AD02</v>
          </cell>
          <cell r="B468" t="str">
            <v>NT-Server-CPU-Compaq-08020</v>
          </cell>
          <cell r="C468" t="str">
            <v>Y</v>
          </cell>
          <cell r="D468" t="str">
            <v>E</v>
          </cell>
          <cell r="E468" t="str">
            <v>영업 Internet</v>
          </cell>
          <cell r="F468" t="str">
            <v>통합인증시스템</v>
          </cell>
          <cell r="G468" t="str">
            <v>Web</v>
          </cell>
          <cell r="H468" t="str">
            <v>보라매</v>
          </cell>
          <cell r="I468" t="str">
            <v>통합인증시스템</v>
          </cell>
        </row>
        <row r="469">
          <cell r="A469" t="str">
            <v>SKT_SA01</v>
          </cell>
          <cell r="B469" t="str">
            <v>NT-Server-CPU-Compaq-08021</v>
          </cell>
          <cell r="C469" t="str">
            <v>Y</v>
          </cell>
          <cell r="D469" t="str">
            <v>E</v>
          </cell>
          <cell r="E469" t="str">
            <v>영업 Internet</v>
          </cell>
          <cell r="F469" t="str">
            <v>통합인증시스템</v>
          </cell>
          <cell r="G469" t="str">
            <v>Web</v>
          </cell>
          <cell r="H469" t="str">
            <v>보라매</v>
          </cell>
          <cell r="I469" t="str">
            <v>통합인증시스템</v>
          </cell>
        </row>
        <row r="470">
          <cell r="A470" t="str">
            <v>SKT-AD03</v>
          </cell>
          <cell r="B470" t="str">
            <v>NT-Server-CPU-Compaq-08022</v>
          </cell>
          <cell r="C470" t="str">
            <v>Y</v>
          </cell>
          <cell r="D470" t="str">
            <v>E</v>
          </cell>
          <cell r="E470" t="str">
            <v>영업 Internet</v>
          </cell>
          <cell r="F470" t="str">
            <v>통합인증시스템</v>
          </cell>
          <cell r="G470" t="str">
            <v>Web</v>
          </cell>
          <cell r="H470" t="str">
            <v>보라매</v>
          </cell>
          <cell r="I470" t="str">
            <v>통합인증시스템</v>
          </cell>
        </row>
        <row r="471">
          <cell r="A471" t="str">
            <v>SKT_WEB04</v>
          </cell>
          <cell r="B471" t="str">
            <v>NT-Server-CPU-Compaq-08023</v>
          </cell>
          <cell r="C471" t="str">
            <v>Y</v>
          </cell>
          <cell r="D471" t="str">
            <v>E</v>
          </cell>
          <cell r="E471" t="str">
            <v>영업 Internet</v>
          </cell>
          <cell r="F471" t="str">
            <v>통합인증시스템</v>
          </cell>
          <cell r="G471" t="str">
            <v>Web</v>
          </cell>
          <cell r="H471" t="str">
            <v>보라매</v>
          </cell>
          <cell r="I471" t="str">
            <v>통합인증시스템</v>
          </cell>
        </row>
        <row r="472">
          <cell r="A472" t="str">
            <v>SKT_MQ02</v>
          </cell>
          <cell r="B472" t="str">
            <v>NT-Server-CPU-Compaq-08024</v>
          </cell>
          <cell r="C472" t="str">
            <v>Y</v>
          </cell>
          <cell r="D472" t="str">
            <v>E</v>
          </cell>
          <cell r="E472" t="str">
            <v>영업 Internet</v>
          </cell>
          <cell r="F472" t="str">
            <v>통합인증시스템</v>
          </cell>
          <cell r="G472" t="str">
            <v>Web</v>
          </cell>
          <cell r="H472" t="str">
            <v>보라매</v>
          </cell>
          <cell r="I472" t="str">
            <v>통합인증시스템</v>
          </cell>
        </row>
        <row r="473">
          <cell r="A473" t="str">
            <v>SKT_MQ01</v>
          </cell>
          <cell r="B473" t="str">
            <v>NT-Server-CPU-Compaq-08025</v>
          </cell>
          <cell r="C473" t="str">
            <v>Y</v>
          </cell>
          <cell r="D473" t="str">
            <v>E</v>
          </cell>
          <cell r="E473" t="str">
            <v>영업 Internet</v>
          </cell>
          <cell r="F473" t="str">
            <v>통합인증시스템</v>
          </cell>
          <cell r="G473" t="str">
            <v>Web</v>
          </cell>
          <cell r="H473" t="str">
            <v>보라매</v>
          </cell>
          <cell r="I473" t="str">
            <v>통합인증시스템</v>
          </cell>
        </row>
        <row r="474">
          <cell r="A474" t="str">
            <v>SKT_WEB03</v>
          </cell>
          <cell r="B474" t="str">
            <v>NT-Server-CPU-Compaq-08026</v>
          </cell>
          <cell r="C474" t="str">
            <v>Y</v>
          </cell>
          <cell r="D474" t="str">
            <v>E</v>
          </cell>
          <cell r="E474" t="str">
            <v>영업 Internet</v>
          </cell>
          <cell r="F474" t="str">
            <v>통합인증시스템</v>
          </cell>
          <cell r="G474" t="str">
            <v>Web</v>
          </cell>
          <cell r="H474" t="str">
            <v>보라매</v>
          </cell>
          <cell r="I474" t="str">
            <v>통합인증시스템</v>
          </cell>
        </row>
        <row r="475">
          <cell r="A475" t="str">
            <v>SKT_WEB02</v>
          </cell>
          <cell r="B475" t="str">
            <v>NT-Server-CPU-Compaq-08027</v>
          </cell>
          <cell r="C475" t="str">
            <v>Y</v>
          </cell>
          <cell r="D475" t="str">
            <v>E</v>
          </cell>
          <cell r="E475" t="str">
            <v>영업 Internet</v>
          </cell>
          <cell r="F475" t="str">
            <v>통합인증시스템</v>
          </cell>
          <cell r="G475" t="str">
            <v>Web</v>
          </cell>
          <cell r="H475" t="str">
            <v>보라매</v>
          </cell>
          <cell r="I475" t="str">
            <v>통합인증시스템</v>
          </cell>
        </row>
        <row r="476">
          <cell r="A476" t="str">
            <v>SKT_WEB01</v>
          </cell>
          <cell r="B476" t="str">
            <v>NT-Server-CPU-Compaq-08028</v>
          </cell>
          <cell r="C476" t="str">
            <v>Y</v>
          </cell>
          <cell r="D476" t="str">
            <v>E</v>
          </cell>
          <cell r="E476" t="str">
            <v>영업 Internet</v>
          </cell>
          <cell r="F476" t="str">
            <v>통합인증시스템</v>
          </cell>
          <cell r="G476" t="str">
            <v>Web</v>
          </cell>
          <cell r="H476" t="str">
            <v>보라매</v>
          </cell>
          <cell r="I476" t="str">
            <v>통합인증시스템</v>
          </cell>
        </row>
        <row r="477">
          <cell r="A477" t="str">
            <v>COIS-LSVC1</v>
          </cell>
          <cell r="B477" t="str">
            <v>NT-Server-CPU-Compaq-08113</v>
          </cell>
          <cell r="C477" t="str">
            <v>Y</v>
          </cell>
          <cell r="D477" t="str">
            <v>E</v>
          </cell>
          <cell r="E477" t="str">
            <v>영업 Internet</v>
          </cell>
          <cell r="F477" t="str">
            <v>통합인증시스템</v>
          </cell>
          <cell r="G477" t="str">
            <v>Web</v>
          </cell>
          <cell r="H477" t="str">
            <v>보라매</v>
          </cell>
          <cell r="I477" t="str">
            <v>Cyber마케팅 서버(인증)</v>
          </cell>
        </row>
        <row r="478">
          <cell r="A478" t="str">
            <v>COIS-LSVC2</v>
          </cell>
          <cell r="B478" t="str">
            <v>NT-Server-CPU-Compaq-08114</v>
          </cell>
          <cell r="C478" t="str">
            <v>Y</v>
          </cell>
          <cell r="D478" t="str">
            <v>E</v>
          </cell>
          <cell r="E478" t="str">
            <v>영업 Internet</v>
          </cell>
          <cell r="F478" t="str">
            <v>통합인증시스템</v>
          </cell>
          <cell r="G478" t="str">
            <v>Web</v>
          </cell>
          <cell r="H478" t="str">
            <v>보라매</v>
          </cell>
          <cell r="I478" t="str">
            <v>Cyber마케팅 서버(인증)</v>
          </cell>
        </row>
        <row r="479">
          <cell r="A479" t="str">
            <v>COIS-SSA1</v>
          </cell>
          <cell r="B479" t="str">
            <v>NT-Server-CPU-Compaq-08115</v>
          </cell>
          <cell r="C479" t="str">
            <v>Y</v>
          </cell>
          <cell r="D479" t="str">
            <v>E</v>
          </cell>
          <cell r="E479" t="str">
            <v>영업 Internet</v>
          </cell>
          <cell r="F479" t="str">
            <v>통합인증시스템</v>
          </cell>
          <cell r="G479" t="str">
            <v>Web</v>
          </cell>
          <cell r="H479" t="str">
            <v>보라매</v>
          </cell>
          <cell r="I479" t="str">
            <v>Cyber마케팅 서버(통계)</v>
          </cell>
        </row>
        <row r="480">
          <cell r="A480" t="str">
            <v>COIS-SQL2</v>
          </cell>
          <cell r="B480" t="str">
            <v>NT-Server-CPU-Compaq-08116</v>
          </cell>
          <cell r="C480" t="str">
            <v>Y</v>
          </cell>
          <cell r="D480" t="str">
            <v>E</v>
          </cell>
          <cell r="E480" t="str">
            <v>영업 Internet</v>
          </cell>
          <cell r="F480" t="str">
            <v>통합인증시스템</v>
          </cell>
          <cell r="G480" t="str">
            <v>Web</v>
          </cell>
          <cell r="H480" t="str">
            <v>보라매</v>
          </cell>
          <cell r="I480" t="str">
            <v>Cyber마케팅 DB서버(DB)</v>
          </cell>
        </row>
        <row r="481">
          <cell r="A481" t="str">
            <v>SKT-Usage</v>
          </cell>
          <cell r="B481" t="str">
            <v>NT-Server-CPU-Compaq-08117</v>
          </cell>
          <cell r="C481" t="str">
            <v>Y</v>
          </cell>
          <cell r="D481" t="str">
            <v>E</v>
          </cell>
          <cell r="E481" t="str">
            <v>영업 Internet</v>
          </cell>
          <cell r="F481" t="str">
            <v>통합인증시스템</v>
          </cell>
          <cell r="G481" t="str">
            <v>Web</v>
          </cell>
          <cell r="H481" t="str">
            <v>보라매</v>
          </cell>
          <cell r="I481" t="str">
            <v>Cyber마케팅 서버(DB)</v>
          </cell>
        </row>
        <row r="482">
          <cell r="A482" t="str">
            <v>COIS-HMI2</v>
          </cell>
          <cell r="B482" t="str">
            <v>NT-Server-CPU-Compaq-08118</v>
          </cell>
          <cell r="C482" t="str">
            <v>Y</v>
          </cell>
          <cell r="D482" t="str">
            <v>E</v>
          </cell>
          <cell r="E482" t="str">
            <v>영업 Internet</v>
          </cell>
          <cell r="F482" t="str">
            <v>통합인증시스템</v>
          </cell>
          <cell r="G482" t="str">
            <v>Web</v>
          </cell>
          <cell r="H482" t="str">
            <v>보라매</v>
          </cell>
          <cell r="I482" t="str">
            <v>Cyber마케팅 서버(인증,메일)</v>
          </cell>
        </row>
        <row r="483">
          <cell r="A483" t="str">
            <v>COIS-HMI1</v>
          </cell>
          <cell r="B483" t="str">
            <v>NT-Server-CPU-Compaq-08119</v>
          </cell>
          <cell r="C483" t="str">
            <v>Y</v>
          </cell>
          <cell r="D483" t="str">
            <v>E</v>
          </cell>
          <cell r="E483" t="str">
            <v>영업 Internet</v>
          </cell>
          <cell r="F483" t="str">
            <v>통합인증시스템</v>
          </cell>
          <cell r="G483" t="str">
            <v>Web</v>
          </cell>
          <cell r="H483" t="str">
            <v>보라매</v>
          </cell>
          <cell r="I483" t="str">
            <v>Cyber마케팅 서버(인증,메일)</v>
          </cell>
        </row>
        <row r="484">
          <cell r="A484" t="str">
            <v>COIS-LDAP3</v>
          </cell>
          <cell r="B484" t="str">
            <v>NT-Server-CPU-Compaq-08153</v>
          </cell>
          <cell r="C484" t="str">
            <v>Y</v>
          </cell>
          <cell r="D484" t="str">
            <v>E</v>
          </cell>
          <cell r="E484" t="str">
            <v>영업 Internet</v>
          </cell>
          <cell r="F484" t="str">
            <v>통합인증시스템</v>
          </cell>
          <cell r="G484" t="str">
            <v>Web</v>
          </cell>
          <cell r="H484" t="str">
            <v>보라매</v>
          </cell>
          <cell r="I484" t="str">
            <v>Cyber마케팅 DB서버(DB)</v>
          </cell>
        </row>
        <row r="485">
          <cell r="A485" t="str">
            <v>COIS-LDAP4</v>
          </cell>
          <cell r="B485" t="str">
            <v>NT-Server-CPU-Compaq-08154</v>
          </cell>
          <cell r="C485" t="str">
            <v>Y</v>
          </cell>
          <cell r="D485" t="str">
            <v>E</v>
          </cell>
          <cell r="E485" t="str">
            <v>영업 Internet</v>
          </cell>
          <cell r="F485" t="str">
            <v>통합인증시스템</v>
          </cell>
          <cell r="G485" t="str">
            <v>Web</v>
          </cell>
          <cell r="H485" t="str">
            <v>보라매</v>
          </cell>
          <cell r="I485" t="str">
            <v>Cyber마케팅 서버(DB)</v>
          </cell>
        </row>
        <row r="486">
          <cell r="C486" t="str">
            <v>합계</v>
          </cell>
        </row>
        <row r="487">
          <cell r="A487" t="str">
            <v>CDS1</v>
          </cell>
          <cell r="B487" t="str">
            <v>UX-CPU-HP-00009</v>
          </cell>
          <cell r="C487" t="str">
            <v>N</v>
          </cell>
          <cell r="D487" t="str">
            <v>비대상</v>
          </cell>
          <cell r="E487" t="str">
            <v>CDS</v>
          </cell>
          <cell r="F487" t="str">
            <v>CDS</v>
          </cell>
          <cell r="G487" t="str">
            <v>C/S</v>
          </cell>
          <cell r="H487" t="str">
            <v>보라매</v>
          </cell>
          <cell r="I487" t="str">
            <v>CDS1(현재미사용)</v>
          </cell>
        </row>
        <row r="488">
          <cell r="A488" t="str">
            <v>CDS2</v>
          </cell>
          <cell r="B488" t="str">
            <v>UX-CPU-HP-00010</v>
          </cell>
          <cell r="C488" t="str">
            <v>N</v>
          </cell>
          <cell r="D488" t="str">
            <v>비대상</v>
          </cell>
          <cell r="E488" t="str">
            <v>CDS</v>
          </cell>
          <cell r="F488" t="str">
            <v>CDS</v>
          </cell>
          <cell r="G488" t="str">
            <v>C/S</v>
          </cell>
          <cell r="H488" t="str">
            <v>보라매</v>
          </cell>
          <cell r="I488" t="str">
            <v>CDS2(현재미사용)</v>
          </cell>
        </row>
        <row r="489">
          <cell r="B489" t="str">
            <v>NT-Server-CPU-Compaq-09000</v>
          </cell>
          <cell r="C489" t="str">
            <v>N</v>
          </cell>
          <cell r="D489" t="str">
            <v>비대상</v>
          </cell>
          <cell r="H489" t="str">
            <v>동아건설 빌딩</v>
          </cell>
          <cell r="I489" t="str">
            <v>9. 캠페인관리 실행채널(TM) 구축</v>
          </cell>
        </row>
        <row r="490">
          <cell r="B490" t="str">
            <v>NT-Server-CPU-ETC-09027</v>
          </cell>
          <cell r="C490" t="str">
            <v>N</v>
          </cell>
          <cell r="D490" t="str">
            <v>비대상</v>
          </cell>
          <cell r="H490" t="str">
            <v>동아건설 빌딩</v>
          </cell>
        </row>
        <row r="491">
          <cell r="B491" t="str">
            <v>NT-Server-CPU-ETC-09028</v>
          </cell>
          <cell r="C491" t="str">
            <v>N</v>
          </cell>
          <cell r="D491" t="str">
            <v>비대상</v>
          </cell>
          <cell r="H491" t="str">
            <v>동아건설 빌딩</v>
          </cell>
        </row>
        <row r="492">
          <cell r="A492" t="str">
            <v>ARSFEE</v>
          </cell>
          <cell r="B492" t="str">
            <v>NT-Server-CPU-ETC-09139</v>
          </cell>
          <cell r="C492" t="str">
            <v>N</v>
          </cell>
          <cell r="D492" t="str">
            <v>비대상</v>
          </cell>
          <cell r="H492" t="str">
            <v>구로 콜센터</v>
          </cell>
          <cell r="I492" t="str">
            <v>요금정보 시스템</v>
          </cell>
        </row>
        <row r="493">
          <cell r="B493" t="str">
            <v>NT-Server-CPU-ETC-09162</v>
          </cell>
          <cell r="C493" t="str">
            <v>N</v>
          </cell>
          <cell r="D493" t="str">
            <v>비대상</v>
          </cell>
          <cell r="H493" t="str">
            <v>구로 콜센터</v>
          </cell>
        </row>
        <row r="494">
          <cell r="A494" t="str">
            <v>OCS SERVER(T)</v>
          </cell>
          <cell r="B494" t="str">
            <v>NT-Server-CPU-ETC-09163</v>
          </cell>
          <cell r="C494" t="str">
            <v>N</v>
          </cell>
          <cell r="D494" t="str">
            <v>비대상</v>
          </cell>
          <cell r="H494" t="str">
            <v>구로 콜센터</v>
          </cell>
          <cell r="I494" t="str">
            <v>상담OCS TEST장비</v>
          </cell>
        </row>
        <row r="495">
          <cell r="A495" t="str">
            <v>OCS CLIENT(T)</v>
          </cell>
          <cell r="B495" t="str">
            <v>NT-Server-CPU-ETC-09164</v>
          </cell>
          <cell r="C495" t="str">
            <v>N</v>
          </cell>
          <cell r="D495" t="str">
            <v>비대상</v>
          </cell>
          <cell r="H495" t="str">
            <v>구로 콜센터</v>
          </cell>
          <cell r="I495" t="str">
            <v>상담OCS TEST장비</v>
          </cell>
        </row>
        <row r="496">
          <cell r="A496" t="str">
            <v>NetworksDT</v>
          </cell>
          <cell r="B496" t="str">
            <v>NT-Server-CPU-Compaq-08002</v>
          </cell>
          <cell r="C496" t="str">
            <v>N</v>
          </cell>
          <cell r="D496" t="str">
            <v>비대상</v>
          </cell>
          <cell r="H496" t="str">
            <v>보라매</v>
          </cell>
          <cell r="I496" t="str">
            <v>인트라넷Mail Cluster</v>
          </cell>
        </row>
        <row r="497">
          <cell r="A497" t="str">
            <v>Intra WK1</v>
          </cell>
          <cell r="B497" t="str">
            <v>NT-Server-CPU-Compaq-08003</v>
          </cell>
          <cell r="C497" t="str">
            <v>N</v>
          </cell>
          <cell r="D497" t="str">
            <v>비대상</v>
          </cell>
          <cell r="H497" t="str">
            <v>보라매</v>
          </cell>
          <cell r="I497" t="str">
            <v>URL 차단 System</v>
          </cell>
        </row>
        <row r="498">
          <cell r="A498" t="str">
            <v>Intra WK2</v>
          </cell>
          <cell r="B498" t="str">
            <v>NT-Server-CPU-Compaq-08004</v>
          </cell>
          <cell r="C498" t="str">
            <v>N</v>
          </cell>
          <cell r="D498" t="str">
            <v>비대상</v>
          </cell>
          <cell r="H498" t="str">
            <v>보라매</v>
          </cell>
          <cell r="I498" t="str">
            <v>URL 차단 System</v>
          </cell>
        </row>
        <row r="499">
          <cell r="A499" t="str">
            <v>Intranet-ES3</v>
          </cell>
          <cell r="B499" t="str">
            <v>NT-Server-CPU-Compaq-08005</v>
          </cell>
          <cell r="C499" t="str">
            <v>N</v>
          </cell>
          <cell r="D499" t="str">
            <v>비대상</v>
          </cell>
          <cell r="H499" t="str">
            <v>보라매</v>
          </cell>
          <cell r="I499" t="str">
            <v>네트워크/서버 트래픽측정</v>
          </cell>
        </row>
        <row r="500">
          <cell r="A500" t="str">
            <v>Intranet-ES2</v>
          </cell>
          <cell r="B500" t="str">
            <v>NT-Server-CPU-Compaq-08006</v>
          </cell>
          <cell r="C500" t="str">
            <v>N</v>
          </cell>
          <cell r="D500" t="str">
            <v>비대상</v>
          </cell>
          <cell r="H500" t="str">
            <v>보라매</v>
          </cell>
          <cell r="I500" t="str">
            <v>네트워크/서버 트래픽측정</v>
          </cell>
        </row>
        <row r="501">
          <cell r="A501" t="str">
            <v>Intranet-ES1</v>
          </cell>
          <cell r="B501" t="str">
            <v>NT-Server-CPU-Compaq-08007</v>
          </cell>
          <cell r="C501" t="str">
            <v>N</v>
          </cell>
          <cell r="D501" t="str">
            <v>비대상</v>
          </cell>
          <cell r="H501" t="str">
            <v>보라매</v>
          </cell>
          <cell r="I501" t="str">
            <v>네트워크/서버 트래픽측정</v>
          </cell>
        </row>
        <row r="502">
          <cell r="A502" t="str">
            <v>DSS_SRV</v>
          </cell>
          <cell r="B502" t="str">
            <v>NT-Server-CPU-Compaq-08009</v>
          </cell>
          <cell r="C502" t="str">
            <v>N</v>
          </cell>
          <cell r="D502" t="str">
            <v>비대상</v>
          </cell>
          <cell r="H502" t="str">
            <v>보라매</v>
          </cell>
          <cell r="I502" t="str">
            <v>DBM</v>
          </cell>
        </row>
        <row r="503">
          <cell r="A503" t="str">
            <v>MULTI MEDIA02</v>
          </cell>
          <cell r="B503" t="str">
            <v>NT-Server-CPU-Compaq-08015</v>
          </cell>
          <cell r="C503" t="str">
            <v>N</v>
          </cell>
          <cell r="D503" t="str">
            <v>비대상</v>
          </cell>
          <cell r="H503" t="str">
            <v>보라매</v>
          </cell>
          <cell r="I503" t="str">
            <v>텔레콤 멀티미디어 인프라 구축</v>
          </cell>
        </row>
        <row r="504">
          <cell r="A504" t="str">
            <v>MULTI MEDIA01</v>
          </cell>
          <cell r="B504" t="str">
            <v>NT-Server-CPU-Compaq-08016</v>
          </cell>
          <cell r="C504" t="str">
            <v>N</v>
          </cell>
          <cell r="D504" t="str">
            <v>비대상</v>
          </cell>
          <cell r="H504" t="str">
            <v>보라매</v>
          </cell>
          <cell r="I504" t="str">
            <v>텔레콤 멀티미디어 인프라 구축</v>
          </cell>
        </row>
        <row r="505">
          <cell r="A505" t="str">
            <v>Neoguard</v>
          </cell>
          <cell r="B505" t="str">
            <v>NT-Server-CPU-Compaq-08029</v>
          </cell>
          <cell r="C505" t="str">
            <v>N</v>
          </cell>
          <cell r="D505" t="str">
            <v>비대상</v>
          </cell>
          <cell r="H505" t="str">
            <v>보라매</v>
          </cell>
          <cell r="I505" t="str">
            <v>SKT정보보안 인프라관련시스템</v>
          </cell>
        </row>
        <row r="506">
          <cell r="A506" t="str">
            <v>BONSA-1</v>
          </cell>
          <cell r="B506" t="str">
            <v>NT-Server-CPU-Compaq-08032</v>
          </cell>
          <cell r="C506" t="str">
            <v>N</v>
          </cell>
          <cell r="D506" t="str">
            <v>비대상</v>
          </cell>
          <cell r="H506" t="str">
            <v>보라매</v>
          </cell>
          <cell r="I506" t="str">
            <v>용도없음</v>
          </cell>
        </row>
        <row r="507">
          <cell r="A507" t="str">
            <v>WFSERVER</v>
          </cell>
          <cell r="B507" t="str">
            <v>NT-Server-CPU-Compaq-08043</v>
          </cell>
          <cell r="C507" t="str">
            <v>N</v>
          </cell>
          <cell r="D507" t="str">
            <v>비대상</v>
          </cell>
          <cell r="H507" t="str">
            <v>보라매</v>
          </cell>
          <cell r="I507" t="str">
            <v>용도없음</v>
          </cell>
        </row>
        <row r="508">
          <cell r="A508" t="str">
            <v>BILL2</v>
          </cell>
          <cell r="B508" t="str">
            <v>NT-Server-CPU-Compaq-08057</v>
          </cell>
          <cell r="C508" t="str">
            <v>N</v>
          </cell>
          <cell r="D508" t="str">
            <v>비대상</v>
          </cell>
          <cell r="H508" t="str">
            <v>보라매</v>
          </cell>
          <cell r="I508" t="str">
            <v>용도없음</v>
          </cell>
        </row>
        <row r="509">
          <cell r="A509" t="str">
            <v>CA</v>
          </cell>
          <cell r="B509" t="str">
            <v>NT-Server-CPU-Compaq-08058</v>
          </cell>
          <cell r="C509" t="str">
            <v>N</v>
          </cell>
          <cell r="D509" t="str">
            <v>비대상</v>
          </cell>
          <cell r="H509" t="str">
            <v>보라매</v>
          </cell>
          <cell r="I509" t="str">
            <v>용도없음</v>
          </cell>
        </row>
        <row r="510">
          <cell r="A510" t="str">
            <v>SKT_TSM</v>
          </cell>
          <cell r="B510" t="str">
            <v>NT-Server-CPU-Compaq-08059</v>
          </cell>
          <cell r="C510" t="str">
            <v>N</v>
          </cell>
          <cell r="D510" t="str">
            <v>비대상</v>
          </cell>
          <cell r="H510" t="str">
            <v>보라매</v>
          </cell>
          <cell r="I510" t="str">
            <v>TSM(SKT수도권)</v>
          </cell>
        </row>
        <row r="511">
          <cell r="A511" t="str">
            <v>MANTSENT11</v>
          </cell>
          <cell r="B511" t="str">
            <v>NT-Server-CPU-Compaq-08060</v>
          </cell>
          <cell r="C511" t="str">
            <v>N</v>
          </cell>
          <cell r="D511" t="str">
            <v>비대상</v>
          </cell>
          <cell r="H511" t="str">
            <v>보라매</v>
          </cell>
          <cell r="I511" t="str">
            <v>HELPDESK운영관리</v>
          </cell>
        </row>
        <row r="512">
          <cell r="A512" t="str">
            <v>ERP_Server</v>
          </cell>
          <cell r="B512" t="str">
            <v>NT-Server-CPU-HP-08007</v>
          </cell>
          <cell r="C512" t="str">
            <v>N</v>
          </cell>
          <cell r="D512" t="str">
            <v>비대상</v>
          </cell>
          <cell r="H512" t="str">
            <v>보라매</v>
          </cell>
          <cell r="I512" t="str">
            <v>ERP개발용</v>
          </cell>
        </row>
        <row r="513">
          <cell r="A513" t="str">
            <v>TOTAL_INFO</v>
          </cell>
          <cell r="B513" t="str">
            <v>NT-Server-CPU-Compaq-08121</v>
          </cell>
          <cell r="C513" t="str">
            <v>N</v>
          </cell>
          <cell r="D513" t="str">
            <v>비대상</v>
          </cell>
          <cell r="H513" t="str">
            <v>보라매</v>
          </cell>
          <cell r="I513" t="str">
            <v>근무관리</v>
          </cell>
        </row>
        <row r="514">
          <cell r="A514" t="str">
            <v>PCWATCH_AGENT</v>
          </cell>
          <cell r="B514" t="str">
            <v>NT-Server-CPU-Compaq-08124</v>
          </cell>
          <cell r="C514" t="str">
            <v>N</v>
          </cell>
          <cell r="D514" t="str">
            <v>비대상</v>
          </cell>
          <cell r="H514" t="str">
            <v>보라매</v>
          </cell>
          <cell r="I514" t="str">
            <v>OA보안</v>
          </cell>
        </row>
        <row r="515">
          <cell r="A515" t="str">
            <v>VLS2DEV</v>
          </cell>
          <cell r="B515" t="str">
            <v>NT-Server-CPU-Compaq-08125</v>
          </cell>
          <cell r="C515" t="str">
            <v>N</v>
          </cell>
          <cell r="D515" t="str">
            <v>비대상</v>
          </cell>
          <cell r="H515" t="str">
            <v>보라매</v>
          </cell>
          <cell r="I515" t="str">
            <v>VLS개발서버</v>
          </cell>
        </row>
        <row r="516">
          <cell r="A516" t="str">
            <v>MAILI_AGENT</v>
          </cell>
          <cell r="B516" t="str">
            <v>NT-Server-CPU-Compaq-08126</v>
          </cell>
          <cell r="C516" t="str">
            <v>N</v>
          </cell>
          <cell r="D516" t="str">
            <v>비대상</v>
          </cell>
          <cell r="H516" t="str">
            <v>보라매</v>
          </cell>
          <cell r="I516" t="str">
            <v>OA보안</v>
          </cell>
        </row>
        <row r="517">
          <cell r="A517" t="str">
            <v>WEBKEEPER_AGENT</v>
          </cell>
          <cell r="B517" t="str">
            <v>NT-Server-CPU-Compaq-08127</v>
          </cell>
          <cell r="C517" t="str">
            <v>N</v>
          </cell>
          <cell r="D517" t="str">
            <v>비대상</v>
          </cell>
          <cell r="H517" t="str">
            <v>보라매</v>
          </cell>
          <cell r="I517" t="str">
            <v>OA보안</v>
          </cell>
        </row>
        <row r="518">
          <cell r="A518" t="str">
            <v>NEOWATCH_AGENT</v>
          </cell>
          <cell r="B518" t="str">
            <v>NT-Server-CPU-Compaq-08128</v>
          </cell>
          <cell r="C518" t="str">
            <v>N</v>
          </cell>
          <cell r="D518" t="str">
            <v>비대상</v>
          </cell>
          <cell r="H518" t="str">
            <v>보라매</v>
          </cell>
          <cell r="I518" t="str">
            <v>OA보안</v>
          </cell>
        </row>
        <row r="519">
          <cell r="A519" t="str">
            <v>NTS_BACKMGR</v>
          </cell>
          <cell r="B519" t="str">
            <v>NT-Server-CPU-Compaq-08131</v>
          </cell>
          <cell r="C519" t="str">
            <v>N</v>
          </cell>
          <cell r="D519" t="str">
            <v>비대상</v>
          </cell>
          <cell r="H519" t="str">
            <v>보라매</v>
          </cell>
          <cell r="I519" t="str">
            <v>NT성능모니터로그수집</v>
          </cell>
        </row>
        <row r="520">
          <cell r="A520" t="str">
            <v>MIS_TEST</v>
          </cell>
          <cell r="B520" t="str">
            <v>NT-Server-CPU-Compaq-08144</v>
          </cell>
          <cell r="C520" t="str">
            <v>N</v>
          </cell>
          <cell r="D520" t="str">
            <v>비대상</v>
          </cell>
          <cell r="H520" t="str">
            <v>보라매</v>
          </cell>
          <cell r="I520" t="str">
            <v>근무관리</v>
          </cell>
        </row>
        <row r="521">
          <cell r="A521" t="str">
            <v>PRIDT</v>
          </cell>
          <cell r="B521" t="str">
            <v>NT-Server-CPU-Compaq-08152</v>
          </cell>
          <cell r="C521" t="str">
            <v>N</v>
          </cell>
          <cell r="D521" t="str">
            <v>비대상</v>
          </cell>
          <cell r="H521" t="str">
            <v>보라매</v>
          </cell>
          <cell r="I521" t="str">
            <v>PRID Server</v>
          </cell>
        </row>
        <row r="522">
          <cell r="A522" t="str">
            <v>WEBNT1</v>
          </cell>
          <cell r="B522" t="str">
            <v>NT-Server-CPU-Compaq-08156</v>
          </cell>
          <cell r="C522" t="str">
            <v>N</v>
          </cell>
          <cell r="D522" t="str">
            <v>비대상</v>
          </cell>
          <cell r="H522" t="str">
            <v>보라매</v>
          </cell>
          <cell r="I522" t="str">
            <v>대리점업무지원</v>
          </cell>
        </row>
        <row r="523">
          <cell r="A523" t="str">
            <v>WEBNT2</v>
          </cell>
          <cell r="B523" t="str">
            <v>NT-Server-CPU-Compaq-08157</v>
          </cell>
          <cell r="C523" t="str">
            <v>N</v>
          </cell>
          <cell r="D523" t="str">
            <v>비대상</v>
          </cell>
          <cell r="H523" t="str">
            <v>보라매</v>
          </cell>
          <cell r="I523" t="str">
            <v>대리점업무지원</v>
          </cell>
        </row>
        <row r="524">
          <cell r="A524" t="str">
            <v>PERFMAN</v>
          </cell>
          <cell r="B524" t="str">
            <v>NT-Server-CPU-Compaq-08158</v>
          </cell>
          <cell r="C524" t="str">
            <v>N</v>
          </cell>
          <cell r="D524" t="str">
            <v>비대상</v>
          </cell>
          <cell r="H524" t="str">
            <v>보라매</v>
          </cell>
          <cell r="I524" t="str">
            <v>성능모니터수집</v>
          </cell>
        </row>
        <row r="525">
          <cell r="A525" t="str">
            <v>VLSDJ</v>
          </cell>
          <cell r="B525" t="str">
            <v>NT-Server-CPU-Compaq-08147</v>
          </cell>
          <cell r="C525" t="str">
            <v>N</v>
          </cell>
          <cell r="D525" t="str">
            <v>비대상</v>
          </cell>
          <cell r="H525" t="str">
            <v>보라매</v>
          </cell>
          <cell r="I525" t="str">
            <v>VLS</v>
          </cell>
        </row>
        <row r="526">
          <cell r="A526" t="str">
            <v>VLSKJ</v>
          </cell>
          <cell r="B526" t="str">
            <v>NT-Server-CPU-Compaq-08146</v>
          </cell>
          <cell r="C526" t="str">
            <v>N</v>
          </cell>
          <cell r="D526" t="str">
            <v>비대상</v>
          </cell>
          <cell r="H526" t="str">
            <v>보라매</v>
          </cell>
          <cell r="I526" t="str">
            <v>VLS</v>
          </cell>
        </row>
        <row r="527">
          <cell r="A527" t="str">
            <v>VLSPS</v>
          </cell>
          <cell r="B527" t="str">
            <v>NT-Server-CPU-Compaq-08145</v>
          </cell>
          <cell r="C527" t="str">
            <v>N</v>
          </cell>
          <cell r="D527" t="str">
            <v>비대상</v>
          </cell>
          <cell r="H527" t="str">
            <v>보라매</v>
          </cell>
          <cell r="I527" t="str">
            <v>VLS</v>
          </cell>
        </row>
        <row r="528">
          <cell r="A528" t="str">
            <v>HYP_ESS</v>
          </cell>
          <cell r="B528" t="str">
            <v>NT-Server-CPU-HP-08006</v>
          </cell>
          <cell r="C528" t="str">
            <v>N</v>
          </cell>
          <cell r="D528" t="str">
            <v>비대상</v>
          </cell>
          <cell r="H528" t="str">
            <v>보라매</v>
          </cell>
          <cell r="I528" t="str">
            <v>DBM프로젝트용</v>
          </cell>
        </row>
        <row r="529">
          <cell r="A529" t="str">
            <v>BONSA</v>
          </cell>
          <cell r="B529" t="str">
            <v>NT-Server-CPU-Compaq-08030</v>
          </cell>
          <cell r="C529" t="str">
            <v>N</v>
          </cell>
          <cell r="D529" t="str">
            <v>비대상</v>
          </cell>
          <cell r="H529" t="str">
            <v>보라매</v>
          </cell>
          <cell r="I529" t="str">
            <v>FILE SERVER</v>
          </cell>
        </row>
        <row r="530">
          <cell r="A530" t="str">
            <v>JINJU</v>
          </cell>
          <cell r="B530" t="str">
            <v>NT-Server-CPU-Compaq-08067</v>
          </cell>
          <cell r="C530" t="str">
            <v>N</v>
          </cell>
          <cell r="D530" t="str">
            <v>비대상</v>
          </cell>
          <cell r="H530" t="str">
            <v>보라매</v>
          </cell>
          <cell r="I530" t="str">
            <v>용도없음</v>
          </cell>
        </row>
        <row r="531">
          <cell r="A531" t="str">
            <v>YOUNGDENPO</v>
          </cell>
          <cell r="B531" t="str">
            <v>NT-Server-CPU-Compaq-08081</v>
          </cell>
          <cell r="C531" t="str">
            <v>N</v>
          </cell>
          <cell r="D531" t="str">
            <v>비대상</v>
          </cell>
          <cell r="H531" t="str">
            <v>보라매</v>
          </cell>
          <cell r="I531" t="str">
            <v>용도없음</v>
          </cell>
        </row>
        <row r="532">
          <cell r="A532" t="str">
            <v>RTMC01</v>
          </cell>
          <cell r="B532" t="str">
            <v>NT-Server-CPU-Compaq-08159</v>
          </cell>
          <cell r="C532" t="str">
            <v>N</v>
          </cell>
          <cell r="D532" t="str">
            <v>비대상</v>
          </cell>
          <cell r="H532" t="str">
            <v>보라매</v>
          </cell>
        </row>
        <row r="533">
          <cell r="A533" t="str">
            <v>RTMC02</v>
          </cell>
          <cell r="B533" t="str">
            <v>NT-Server-CPU-Compaq-08160</v>
          </cell>
          <cell r="C533" t="str">
            <v>N</v>
          </cell>
          <cell r="D533" t="str">
            <v>비대상</v>
          </cell>
          <cell r="H533" t="str">
            <v>보라매</v>
          </cell>
        </row>
        <row r="534">
          <cell r="A534" t="str">
            <v>ERP_PD1</v>
          </cell>
          <cell r="B534" t="str">
            <v>NT-Server-CPU-Compaq-08161</v>
          </cell>
          <cell r="C534" t="str">
            <v>N</v>
          </cell>
          <cell r="D534" t="str">
            <v>비대상</v>
          </cell>
          <cell r="H534" t="str">
            <v>보라매</v>
          </cell>
          <cell r="I534" t="str">
            <v>옴니백 소프트웨어</v>
          </cell>
        </row>
        <row r="535">
          <cell r="A535" t="str">
            <v>MOBAIL1</v>
          </cell>
          <cell r="B535" t="str">
            <v>NT-Server-CPU-Compaq-08162</v>
          </cell>
          <cell r="C535" t="str">
            <v>N</v>
          </cell>
          <cell r="D535" t="str">
            <v>비대상</v>
          </cell>
          <cell r="H535" t="str">
            <v>보라매</v>
          </cell>
          <cell r="I535" t="str">
            <v>Web Server</v>
          </cell>
        </row>
        <row r="536">
          <cell r="A536" t="str">
            <v>DBMS_OLAP</v>
          </cell>
          <cell r="B536" t="str">
            <v>NT-Server-CPU-IBM-08000</v>
          </cell>
          <cell r="C536" t="str">
            <v>N</v>
          </cell>
          <cell r="D536" t="str">
            <v>비대상</v>
          </cell>
          <cell r="H536" t="str">
            <v>보라매</v>
          </cell>
          <cell r="I536" t="str">
            <v>DB서버</v>
          </cell>
        </row>
        <row r="537">
          <cell r="A537" t="str">
            <v>KMS3</v>
          </cell>
          <cell r="B537" t="str">
            <v>NT-Server-CPU-Compaq-08163</v>
          </cell>
          <cell r="C537" t="str">
            <v>N</v>
          </cell>
          <cell r="D537" t="str">
            <v>비대상</v>
          </cell>
          <cell r="H537" t="str">
            <v>보라매</v>
          </cell>
          <cell r="I537" t="str">
            <v>KM Server</v>
          </cell>
        </row>
        <row r="538">
          <cell r="A538" t="str">
            <v>KMS4</v>
          </cell>
          <cell r="B538" t="str">
            <v>NT-Server-CPU-Compaq-08164</v>
          </cell>
          <cell r="C538" t="str">
            <v>N</v>
          </cell>
          <cell r="D538" t="str">
            <v>비대상</v>
          </cell>
          <cell r="H538" t="str">
            <v>보라매</v>
          </cell>
          <cell r="I538" t="str">
            <v>PDF Server</v>
          </cell>
        </row>
        <row r="539">
          <cell r="A539" t="str">
            <v>SKT-MQ03</v>
          </cell>
          <cell r="B539" t="str">
            <v>NT-Server-CPU-Compaq-08165</v>
          </cell>
          <cell r="C539" t="str">
            <v>N</v>
          </cell>
          <cell r="D539" t="str">
            <v>비대상</v>
          </cell>
          <cell r="H539" t="str">
            <v>보라매</v>
          </cell>
          <cell r="I539" t="str">
            <v>신세기 MQ서버</v>
          </cell>
        </row>
        <row r="540">
          <cell r="A540" t="str">
            <v>SKT-MQ04</v>
          </cell>
          <cell r="B540" t="str">
            <v>NT-Server-CPU-Compaq-08166</v>
          </cell>
          <cell r="C540" t="str">
            <v>N</v>
          </cell>
          <cell r="D540" t="str">
            <v>비대상</v>
          </cell>
          <cell r="H540" t="str">
            <v>보라매</v>
          </cell>
          <cell r="I540" t="str">
            <v>신세기 MQ서버</v>
          </cell>
        </row>
        <row r="541">
          <cell r="A541" t="str">
            <v>NOT INSTALL</v>
          </cell>
          <cell r="B541" t="str">
            <v>NT-Server-CPU-Compaq-08167</v>
          </cell>
          <cell r="C541" t="str">
            <v>N</v>
          </cell>
          <cell r="D541" t="str">
            <v>비대상</v>
          </cell>
          <cell r="H541" t="str">
            <v>보라매</v>
          </cell>
          <cell r="I541" t="str">
            <v>OA보안장비</v>
          </cell>
        </row>
        <row r="542">
          <cell r="A542" t="str">
            <v>NOT INSTALL</v>
          </cell>
          <cell r="B542" t="str">
            <v>NT-Server-CPU-Compaq-08168</v>
          </cell>
          <cell r="C542" t="str">
            <v>N</v>
          </cell>
          <cell r="D542" t="str">
            <v>비대상</v>
          </cell>
          <cell r="H542" t="str">
            <v>보라매</v>
          </cell>
          <cell r="I542" t="str">
            <v>OA보안장비</v>
          </cell>
        </row>
        <row r="543">
          <cell r="A543" t="str">
            <v>NOT INSTALL</v>
          </cell>
          <cell r="B543" t="str">
            <v>NT-Server-CPU-Compaq-08169</v>
          </cell>
          <cell r="C543" t="str">
            <v>N</v>
          </cell>
          <cell r="D543" t="str">
            <v>비대상</v>
          </cell>
          <cell r="H543" t="str">
            <v>보라매</v>
          </cell>
          <cell r="I543" t="str">
            <v>OA보안장비</v>
          </cell>
        </row>
        <row r="544">
          <cell r="A544" t="str">
            <v xml:space="preserve">ERPPP1              </v>
          </cell>
          <cell r="B544" t="str">
            <v>NT-Server-CPU-Compaq-08170</v>
          </cell>
          <cell r="C544" t="str">
            <v>N</v>
          </cell>
          <cell r="D544" t="str">
            <v>비대상</v>
          </cell>
          <cell r="H544" t="str">
            <v>보라매</v>
          </cell>
          <cell r="I544" t="str">
            <v xml:space="preserve">EBP운영용 EBP서버             </v>
          </cell>
        </row>
        <row r="545">
          <cell r="A545" t="str">
            <v xml:space="preserve">ERPSCPI1            </v>
          </cell>
          <cell r="B545" t="str">
            <v>NT-Server-CPU-Compaq-08171</v>
          </cell>
          <cell r="C545" t="str">
            <v>N</v>
          </cell>
          <cell r="D545" t="str">
            <v>비대상</v>
          </cell>
          <cell r="H545" t="str">
            <v>보라매</v>
          </cell>
          <cell r="I545" t="str">
            <v xml:space="preserve">EBP운연용 내부 인증서버       </v>
          </cell>
        </row>
        <row r="546">
          <cell r="A546" t="str">
            <v xml:space="preserve">ERPWBPX1            </v>
          </cell>
          <cell r="B546" t="str">
            <v>NT-Server-CPU-Compaq-08172</v>
          </cell>
          <cell r="C546" t="str">
            <v>N</v>
          </cell>
          <cell r="D546" t="str">
            <v>비대상</v>
          </cell>
          <cell r="H546" t="str">
            <v>보라매</v>
          </cell>
          <cell r="I546" t="str">
            <v xml:space="preserve">EBP운영용 외부 웹서버         </v>
          </cell>
        </row>
        <row r="547">
          <cell r="A547" t="str">
            <v xml:space="preserve">ERPWBPI1            </v>
          </cell>
          <cell r="B547" t="str">
            <v>NT-Server-CPU-Compaq-08173</v>
          </cell>
          <cell r="C547" t="str">
            <v>N</v>
          </cell>
          <cell r="D547" t="str">
            <v>비대상</v>
          </cell>
          <cell r="H547" t="str">
            <v>보라매</v>
          </cell>
          <cell r="I547" t="str">
            <v xml:space="preserve">EBP운영용 내부 웹서버         </v>
          </cell>
        </row>
        <row r="548">
          <cell r="A548" t="str">
            <v xml:space="preserve">ERPMDPI1            </v>
          </cell>
          <cell r="B548" t="str">
            <v>NT-Server-CPU-Compaq-08174</v>
          </cell>
          <cell r="C548" t="str">
            <v>N</v>
          </cell>
          <cell r="D548" t="str">
            <v>비대상</v>
          </cell>
          <cell r="H548" t="str">
            <v>보라매</v>
          </cell>
          <cell r="I548" t="str">
            <v xml:space="preserve">EBP 운영용 ITS 서버           </v>
          </cell>
        </row>
        <row r="549">
          <cell r="A549" t="str">
            <v xml:space="preserve">ERPPQ1              </v>
          </cell>
          <cell r="B549" t="str">
            <v>NT-Server-CPU-Compaq-08175</v>
          </cell>
          <cell r="C549" t="str">
            <v>N</v>
          </cell>
          <cell r="D549" t="str">
            <v>비대상</v>
          </cell>
          <cell r="H549" t="str">
            <v>보라매</v>
          </cell>
          <cell r="I549" t="str">
            <v xml:space="preserve">EBP Test 서버                 </v>
          </cell>
        </row>
        <row r="550">
          <cell r="A550" t="str">
            <v xml:space="preserve">ERPWBQX1            </v>
          </cell>
          <cell r="B550" t="str">
            <v>NT-Server-CPU-Compaq-08176</v>
          </cell>
          <cell r="C550" t="str">
            <v>N</v>
          </cell>
          <cell r="D550" t="str">
            <v>비대상</v>
          </cell>
          <cell r="H550" t="str">
            <v>보라매</v>
          </cell>
          <cell r="I550" t="str">
            <v xml:space="preserve">EBP운영용 외부 웹서버         </v>
          </cell>
        </row>
        <row r="551">
          <cell r="A551" t="str">
            <v xml:space="preserve">ERPSCDI1            </v>
          </cell>
          <cell r="B551" t="str">
            <v>NT-Server-CPU-Compaq-08177</v>
          </cell>
          <cell r="C551" t="str">
            <v>N</v>
          </cell>
          <cell r="D551" t="str">
            <v>비대상</v>
          </cell>
          <cell r="H551" t="str">
            <v>보라매</v>
          </cell>
          <cell r="I551" t="str">
            <v xml:space="preserve">EBP Dev/QA 인증 서버          </v>
          </cell>
        </row>
        <row r="552">
          <cell r="A552" t="str">
            <v>SKT-CYBERM</v>
          </cell>
          <cell r="B552" t="str">
            <v>NT-Server-CPU-IBM-08001</v>
          </cell>
          <cell r="C552" t="str">
            <v>N</v>
          </cell>
          <cell r="D552" t="str">
            <v>비대상</v>
          </cell>
          <cell r="H552" t="str">
            <v>보라매</v>
          </cell>
        </row>
        <row r="553">
          <cell r="A553" t="str">
            <v>SKTSVCNT</v>
          </cell>
          <cell r="B553" t="str">
            <v>NT-Server-CPU-Compaq-08178</v>
          </cell>
          <cell r="C553" t="str">
            <v>N</v>
          </cell>
          <cell r="D553" t="str">
            <v>비대상</v>
          </cell>
          <cell r="H553" t="str">
            <v>보라매</v>
          </cell>
          <cell r="I553" t="str">
            <v>3. CDR 오류검증 시스템 구축 개발</v>
          </cell>
        </row>
        <row r="554">
          <cell r="A554" t="str">
            <v>SKT-CAI</v>
          </cell>
          <cell r="B554" t="str">
            <v>NT-Server-CPU-Compaq-08179</v>
          </cell>
          <cell r="C554" t="str">
            <v>N</v>
          </cell>
          <cell r="D554" t="str">
            <v>비대상</v>
          </cell>
          <cell r="H554" t="str">
            <v>보라매</v>
          </cell>
        </row>
        <row r="555">
          <cell r="A555" t="str">
            <v>BIMS</v>
          </cell>
          <cell r="B555" t="str">
            <v>NT-Server-CPU-Compaq-08008</v>
          </cell>
          <cell r="C555" t="str">
            <v>N</v>
          </cell>
          <cell r="D555" t="str">
            <v>비대상</v>
          </cell>
          <cell r="H555" t="str">
            <v>SKT SK B/D</v>
          </cell>
          <cell r="I555" t="str">
            <v>BIMS 통합시스템구축 관련장비</v>
          </cell>
        </row>
        <row r="556">
          <cell r="A556" t="str">
            <v>GBSSYSTEM</v>
          </cell>
          <cell r="B556" t="str">
            <v>NT-Server-CPU-Compaq-08013</v>
          </cell>
          <cell r="C556" t="str">
            <v>N</v>
          </cell>
          <cell r="D556" t="str">
            <v>비대상</v>
          </cell>
          <cell r="H556" t="str">
            <v>SKT SK B/D</v>
          </cell>
          <cell r="I556" t="str">
            <v>텔레콤 멀티미디어 인프라 구축</v>
          </cell>
        </row>
        <row r="557">
          <cell r="A557" t="str">
            <v>INSTALL</v>
          </cell>
          <cell r="B557" t="str">
            <v>NT-Server-CPU-Compaq-08138</v>
          </cell>
          <cell r="C557" t="str">
            <v>N</v>
          </cell>
          <cell r="D557" t="str">
            <v>비대상</v>
          </cell>
          <cell r="H557" t="str">
            <v>SKT SK B/D</v>
          </cell>
          <cell r="I557" t="str">
            <v>DNS Service</v>
          </cell>
        </row>
        <row r="558">
          <cell r="A558" t="str">
            <v>Intranet-ES4</v>
          </cell>
          <cell r="B558" t="str">
            <v>NT-Server-CPU-Compaq-08000</v>
          </cell>
          <cell r="C558" t="str">
            <v>N</v>
          </cell>
          <cell r="D558" t="str">
            <v>비대상</v>
          </cell>
          <cell r="H558" t="str">
            <v>SKT SK B/D</v>
          </cell>
          <cell r="I558" t="str">
            <v>네트워크/서버 트래픽측정</v>
          </cell>
        </row>
        <row r="559">
          <cell r="A559" t="str">
            <v>OSP-Server</v>
          </cell>
          <cell r="B559" t="str">
            <v>NT-Server-CPU-Compaq-08123</v>
          </cell>
          <cell r="C559" t="str">
            <v>N</v>
          </cell>
          <cell r="D559" t="str">
            <v>비대상</v>
          </cell>
          <cell r="H559" t="str">
            <v>SKT SK B/D</v>
          </cell>
          <cell r="I559" t="str">
            <v>육성관리시스템</v>
          </cell>
        </row>
        <row r="560">
          <cell r="A560" t="str">
            <v>SKT_STSM</v>
          </cell>
          <cell r="B560" t="str">
            <v>NT-Server-CPU-Compaq-08137</v>
          </cell>
          <cell r="C560" t="str">
            <v>N</v>
          </cell>
          <cell r="D560" t="str">
            <v>비대상</v>
          </cell>
          <cell r="H560" t="str">
            <v>SKT SK B/D</v>
          </cell>
          <cell r="I560" t="str">
            <v>TSM(SKT본사)</v>
          </cell>
        </row>
        <row r="561">
          <cell r="A561" t="str">
            <v>HQNTSENT11</v>
          </cell>
          <cell r="B561" t="str">
            <v>NT-Server-CPU-Compaq-08074</v>
          </cell>
          <cell r="C561" t="str">
            <v>N</v>
          </cell>
          <cell r="D561" t="str">
            <v>비대상</v>
          </cell>
          <cell r="H561" t="str">
            <v>SKT그린 B/D</v>
          </cell>
          <cell r="I561" t="str">
            <v>용도없음(장비교체)</v>
          </cell>
        </row>
        <row r="562">
          <cell r="A562" t="str">
            <v>Intranet-ES5</v>
          </cell>
          <cell r="B562" t="str">
            <v>NT-Server-CPU-Compaq-08001</v>
          </cell>
          <cell r="C562" t="str">
            <v>N</v>
          </cell>
          <cell r="D562" t="str">
            <v>비대상</v>
          </cell>
          <cell r="H562" t="str">
            <v>SKT그린 B/D</v>
          </cell>
          <cell r="I562" t="str">
            <v>네트워크/서버 트래픽측정</v>
          </cell>
        </row>
        <row r="563">
          <cell r="A563" t="str">
            <v>SKT</v>
          </cell>
          <cell r="B563" t="str">
            <v>NT-Server-CPU-Compaq-08014</v>
          </cell>
          <cell r="C563" t="str">
            <v>N</v>
          </cell>
          <cell r="D563" t="str">
            <v>비대상</v>
          </cell>
          <cell r="H563" t="str">
            <v>SKT그린 B/D</v>
          </cell>
          <cell r="I563" t="str">
            <v>텔레콤 멀티미디어 인프라 구축</v>
          </cell>
        </row>
        <row r="564">
          <cell r="A564" t="str">
            <v>TEM</v>
          </cell>
          <cell r="B564" t="str">
            <v>NT-Server-CPU-Compaq-08049</v>
          </cell>
          <cell r="C564" t="str">
            <v>N</v>
          </cell>
          <cell r="D564" t="str">
            <v>비대상</v>
          </cell>
          <cell r="H564" t="str">
            <v>SKT그린 B/D</v>
          </cell>
          <cell r="I564" t="str">
            <v>용도없음</v>
          </cell>
        </row>
        <row r="565">
          <cell r="A565" t="str">
            <v>TEST2</v>
          </cell>
          <cell r="B565" t="str">
            <v>NT-Server-CPU-Compaq-08050</v>
          </cell>
          <cell r="C565" t="str">
            <v>N</v>
          </cell>
          <cell r="D565" t="str">
            <v>비대상</v>
          </cell>
          <cell r="H565" t="str">
            <v>SKT그린 B/D</v>
          </cell>
          <cell r="I565" t="str">
            <v>용도없음</v>
          </cell>
        </row>
        <row r="566">
          <cell r="A566" t="str">
            <v>ANDONG</v>
          </cell>
          <cell r="B566" t="str">
            <v>NT-Server-CPU-Compaq-08056</v>
          </cell>
          <cell r="C566" t="str">
            <v>N</v>
          </cell>
          <cell r="D566" t="str">
            <v>비대상</v>
          </cell>
          <cell r="H566" t="str">
            <v>SKT대구지사</v>
          </cell>
          <cell r="I566" t="str">
            <v>용도없음</v>
          </cell>
        </row>
        <row r="567">
          <cell r="A567" t="str">
            <v>DAEGUJUNGANG</v>
          </cell>
          <cell r="B567" t="str">
            <v>NT-Server-CPU-Compaq-08053</v>
          </cell>
          <cell r="C567" t="str">
            <v>N</v>
          </cell>
          <cell r="D567" t="str">
            <v>비대상</v>
          </cell>
          <cell r="H567" t="str">
            <v>SKT대구지사</v>
          </cell>
          <cell r="I567" t="str">
            <v>용도없음</v>
          </cell>
        </row>
        <row r="568">
          <cell r="A568" t="str">
            <v>DONGDAEGU</v>
          </cell>
          <cell r="B568" t="str">
            <v>NT-Server-CPU-Compaq-08051</v>
          </cell>
          <cell r="C568" t="str">
            <v>N</v>
          </cell>
          <cell r="D568" t="str">
            <v>비대상</v>
          </cell>
          <cell r="H568" t="str">
            <v>SKT대구지사</v>
          </cell>
          <cell r="I568" t="str">
            <v>용도없음</v>
          </cell>
        </row>
        <row r="569">
          <cell r="A569" t="str">
            <v>GUMI</v>
          </cell>
          <cell r="B569" t="str">
            <v>NT-Server-CPU-Compaq-08055</v>
          </cell>
          <cell r="C569" t="str">
            <v>N</v>
          </cell>
          <cell r="D569" t="str">
            <v>비대상</v>
          </cell>
          <cell r="H569" t="str">
            <v>SKT대구지사</v>
          </cell>
          <cell r="I569" t="str">
            <v>용도없음</v>
          </cell>
        </row>
        <row r="570">
          <cell r="A570" t="str">
            <v>NAMDAEGU</v>
          </cell>
          <cell r="B570" t="str">
            <v>NT-Server-CPU-Compaq-08052</v>
          </cell>
          <cell r="C570" t="str">
            <v>N</v>
          </cell>
          <cell r="D570" t="str">
            <v>비대상</v>
          </cell>
          <cell r="H570" t="str">
            <v>SKT대구지사</v>
          </cell>
          <cell r="I570" t="str">
            <v>용도없음</v>
          </cell>
        </row>
        <row r="571">
          <cell r="A571" t="str">
            <v>POHANG</v>
          </cell>
          <cell r="B571" t="str">
            <v>NT-Server-CPU-Compaq-08054</v>
          </cell>
          <cell r="C571" t="str">
            <v>N</v>
          </cell>
          <cell r="D571" t="str">
            <v>비대상</v>
          </cell>
          <cell r="H571" t="str">
            <v>SKT대구지사</v>
          </cell>
          <cell r="I571" t="str">
            <v>용도없음</v>
          </cell>
        </row>
        <row r="572">
          <cell r="A572" t="str">
            <v>SDAEGU_PDC</v>
          </cell>
          <cell r="B572" t="str">
            <v>NT-Server-CPU-Compaq-08031</v>
          </cell>
          <cell r="C572" t="str">
            <v>N</v>
          </cell>
          <cell r="D572" t="str">
            <v>비대상</v>
          </cell>
          <cell r="H572" t="str">
            <v>SKT대구지사</v>
          </cell>
          <cell r="I572" t="str">
            <v>FILE SERVER</v>
          </cell>
        </row>
        <row r="573">
          <cell r="A573" t="str">
            <v>SKT_DAEGUDHCP</v>
          </cell>
          <cell r="B573" t="str">
            <v>NT-Server-CPU-Compaq-08155</v>
          </cell>
          <cell r="C573" t="str">
            <v>N</v>
          </cell>
          <cell r="D573" t="str">
            <v>비대상</v>
          </cell>
          <cell r="H573" t="str">
            <v>SKT대구지사</v>
          </cell>
          <cell r="I573" t="str">
            <v>대구지사 DHCP Server Service</v>
          </cell>
        </row>
        <row r="574">
          <cell r="A574" t="str">
            <v>BUKPUSAN</v>
          </cell>
          <cell r="B574" t="str">
            <v>NT-Server-CPU-Compaq-08065</v>
          </cell>
          <cell r="C574" t="str">
            <v>N</v>
          </cell>
          <cell r="D574" t="str">
            <v>비대상</v>
          </cell>
          <cell r="H574" t="str">
            <v>SKT부산지사</v>
          </cell>
          <cell r="I574" t="str">
            <v>용도없음</v>
          </cell>
        </row>
        <row r="575">
          <cell r="A575" t="str">
            <v>DONGPUSAN</v>
          </cell>
          <cell r="B575" t="str">
            <v>NT-Server-CPU-Compaq-08064</v>
          </cell>
          <cell r="C575" t="str">
            <v>N</v>
          </cell>
          <cell r="D575" t="str">
            <v>비대상</v>
          </cell>
          <cell r="H575" t="str">
            <v>SKT부산지사</v>
          </cell>
          <cell r="I575" t="str">
            <v>용도없음</v>
          </cell>
        </row>
        <row r="576">
          <cell r="A576" t="str">
            <v>JUNGPUSAN</v>
          </cell>
          <cell r="B576" t="str">
            <v>NT-Server-CPU-Compaq-08063</v>
          </cell>
          <cell r="C576" t="str">
            <v>N</v>
          </cell>
          <cell r="D576" t="str">
            <v>비대상</v>
          </cell>
          <cell r="H576" t="str">
            <v>SKT부산지사</v>
          </cell>
          <cell r="I576" t="str">
            <v>용도없음</v>
          </cell>
        </row>
        <row r="577">
          <cell r="A577" t="str">
            <v>MASAN</v>
          </cell>
          <cell r="B577" t="str">
            <v>NT-Server-CPU-Compaq-08062</v>
          </cell>
          <cell r="C577" t="str">
            <v>N</v>
          </cell>
          <cell r="D577" t="str">
            <v>비대상</v>
          </cell>
          <cell r="H577" t="str">
            <v>SKT부산지사</v>
          </cell>
          <cell r="I577" t="str">
            <v>용도없음</v>
          </cell>
        </row>
        <row r="578">
          <cell r="A578" t="str">
            <v>NAMPUSAN</v>
          </cell>
          <cell r="B578" t="str">
            <v>NT-Server-CPU-Compaq-08066</v>
          </cell>
          <cell r="C578" t="str">
            <v>N</v>
          </cell>
          <cell r="D578" t="str">
            <v>비대상</v>
          </cell>
          <cell r="H578" t="str">
            <v>SKT부산지사</v>
          </cell>
          <cell r="I578" t="str">
            <v>용도없음</v>
          </cell>
        </row>
        <row r="579">
          <cell r="A579" t="str">
            <v>PUSAN_PDC</v>
          </cell>
          <cell r="B579" t="str">
            <v>NT-Server-CPU-Compaq-08033</v>
          </cell>
          <cell r="C579" t="str">
            <v>N</v>
          </cell>
          <cell r="D579" t="str">
            <v>비대상</v>
          </cell>
          <cell r="H579" t="str">
            <v>SKT부산지사</v>
          </cell>
          <cell r="I579" t="str">
            <v>FILE SERVER</v>
          </cell>
        </row>
        <row r="580">
          <cell r="A580" t="str">
            <v>PUSAN12</v>
          </cell>
          <cell r="B580" t="str">
            <v>NT-Server-CPU-Compaq-08036</v>
          </cell>
          <cell r="C580" t="str">
            <v>N</v>
          </cell>
          <cell r="D580" t="str">
            <v>비대상</v>
          </cell>
          <cell r="H580" t="str">
            <v>SKT부산지사</v>
          </cell>
          <cell r="I580" t="str">
            <v>FILE SERVER</v>
          </cell>
        </row>
        <row r="581">
          <cell r="A581" t="str">
            <v>PUSAN3</v>
          </cell>
          <cell r="B581" t="str">
            <v>NT-Server-CPU-Compaq-08035</v>
          </cell>
          <cell r="C581" t="str">
            <v>N</v>
          </cell>
          <cell r="D581" t="str">
            <v>비대상</v>
          </cell>
          <cell r="H581" t="str">
            <v>SKT부산지사</v>
          </cell>
          <cell r="I581" t="str">
            <v>FILE SERVER</v>
          </cell>
        </row>
        <row r="582">
          <cell r="A582" t="str">
            <v>PUSAN4</v>
          </cell>
          <cell r="B582" t="str">
            <v>NT-Server-CPU-Compaq-08034</v>
          </cell>
          <cell r="C582" t="str">
            <v>N</v>
          </cell>
          <cell r="D582" t="str">
            <v>비대상</v>
          </cell>
          <cell r="H582" t="str">
            <v>SKT부산지사</v>
          </cell>
          <cell r="I582" t="str">
            <v>FILE SERVER</v>
          </cell>
        </row>
        <row r="583">
          <cell r="A583" t="str">
            <v>ULSAN</v>
          </cell>
          <cell r="B583" t="str">
            <v>NT-Server-CPU-Compaq-08061</v>
          </cell>
          <cell r="C583" t="str">
            <v>N</v>
          </cell>
          <cell r="D583" t="str">
            <v>비대상</v>
          </cell>
          <cell r="H583" t="str">
            <v>SKT부산지사</v>
          </cell>
          <cell r="I583" t="str">
            <v>용도없음</v>
          </cell>
        </row>
        <row r="584">
          <cell r="A584" t="str">
            <v>JUNNAM_PDC</v>
          </cell>
          <cell r="B584" t="str">
            <v>NT-Server-CPU-Compaq-08037</v>
          </cell>
          <cell r="C584" t="str">
            <v>N</v>
          </cell>
          <cell r="D584" t="str">
            <v>비대상</v>
          </cell>
          <cell r="H584" t="str">
            <v>SKT서부지사(전남)</v>
          </cell>
          <cell r="I584" t="str">
            <v>FILE SERVER</v>
          </cell>
        </row>
        <row r="585">
          <cell r="A585" t="str">
            <v>KWANGJU</v>
          </cell>
          <cell r="B585" t="str">
            <v>NT-Server-CPU-Compaq-08068</v>
          </cell>
          <cell r="C585" t="str">
            <v>N</v>
          </cell>
          <cell r="D585" t="str">
            <v>비대상</v>
          </cell>
          <cell r="H585" t="str">
            <v>SKT서부지사(전남)</v>
          </cell>
          <cell r="I585" t="str">
            <v>용도없음</v>
          </cell>
        </row>
        <row r="586">
          <cell r="A586" t="str">
            <v>MOKPO</v>
          </cell>
          <cell r="B586" t="str">
            <v>NT-Server-CPU-Compaq-08071</v>
          </cell>
          <cell r="C586" t="str">
            <v>N</v>
          </cell>
          <cell r="D586" t="str">
            <v>비대상</v>
          </cell>
          <cell r="H586" t="str">
            <v>SKT서부지사(전남)</v>
          </cell>
          <cell r="I586" t="str">
            <v>용도없음</v>
          </cell>
        </row>
        <row r="587">
          <cell r="A587" t="str">
            <v>SEOKWANGJU</v>
          </cell>
          <cell r="B587" t="str">
            <v>NT-Server-CPU-Compaq-08070</v>
          </cell>
          <cell r="C587" t="str">
            <v>N</v>
          </cell>
          <cell r="D587" t="str">
            <v>비대상</v>
          </cell>
          <cell r="H587" t="str">
            <v>SKT서부지사(전남)</v>
          </cell>
          <cell r="I587" t="str">
            <v>용도없음</v>
          </cell>
        </row>
        <row r="588">
          <cell r="A588" t="str">
            <v>SUNCHUN</v>
          </cell>
          <cell r="B588" t="str">
            <v>NT-Server-CPU-Compaq-08069</v>
          </cell>
          <cell r="C588" t="str">
            <v>N</v>
          </cell>
          <cell r="D588" t="str">
            <v>비대상</v>
          </cell>
          <cell r="H588" t="str">
            <v>SKT서부지사(전남)</v>
          </cell>
          <cell r="I588" t="str">
            <v>용도없음</v>
          </cell>
        </row>
        <row r="589">
          <cell r="A589" t="str">
            <v>JUNBUK_PDC</v>
          </cell>
          <cell r="B589" t="str">
            <v>NT-Server-CPU-Compaq-08038</v>
          </cell>
          <cell r="C589" t="str">
            <v>N</v>
          </cell>
          <cell r="D589" t="str">
            <v>비대상</v>
          </cell>
          <cell r="H589" t="str">
            <v>SKT서부지사(전북)</v>
          </cell>
          <cell r="I589" t="str">
            <v>FILE SERVER</v>
          </cell>
        </row>
        <row r="590">
          <cell r="A590" t="str">
            <v>KUNSAN</v>
          </cell>
          <cell r="B590" t="str">
            <v>NT-Server-CPU-Compaq-08072</v>
          </cell>
          <cell r="C590" t="str">
            <v>N</v>
          </cell>
          <cell r="D590" t="str">
            <v>비대상</v>
          </cell>
          <cell r="H590" t="str">
            <v>SKT서부지사(전북)</v>
          </cell>
          <cell r="I590" t="str">
            <v>용도없음</v>
          </cell>
        </row>
        <row r="591">
          <cell r="A591" t="str">
            <v>JUNJU</v>
          </cell>
          <cell r="B591" t="str">
            <v>NT-Server-CPU-Compaq-08073</v>
          </cell>
          <cell r="C591" t="str">
            <v>N</v>
          </cell>
          <cell r="D591" t="str">
            <v>비대상</v>
          </cell>
          <cell r="H591" t="str">
            <v>SKT서부지사(전북)</v>
          </cell>
          <cell r="I591" t="str">
            <v>용도없음</v>
          </cell>
        </row>
        <row r="592">
          <cell r="A592" t="str">
            <v>JEJU_PDC</v>
          </cell>
          <cell r="B592" t="str">
            <v>NT-Server-CPU-Compaq-08039</v>
          </cell>
          <cell r="C592" t="str">
            <v>N</v>
          </cell>
          <cell r="D592" t="str">
            <v>비대상</v>
          </cell>
          <cell r="H592" t="str">
            <v>SKT서부지사(제주)</v>
          </cell>
          <cell r="I592" t="str">
            <v>FILE SERVER</v>
          </cell>
        </row>
        <row r="593">
          <cell r="A593" t="str">
            <v>KANGNAM</v>
          </cell>
          <cell r="B593" t="str">
            <v>NT-Server-CPU-Compaq-08078</v>
          </cell>
          <cell r="C593" t="str">
            <v>N</v>
          </cell>
          <cell r="D593" t="str">
            <v>비대상</v>
          </cell>
          <cell r="H593" t="str">
            <v>SKT수도권(강남)</v>
          </cell>
          <cell r="I593" t="str">
            <v>용도없음</v>
          </cell>
        </row>
        <row r="594">
          <cell r="A594" t="str">
            <v>DONGSEOUL</v>
          </cell>
          <cell r="B594" t="str">
            <v>NT-Server-CPU-Compaq-08076</v>
          </cell>
          <cell r="C594" t="str">
            <v>N</v>
          </cell>
          <cell r="D594" t="str">
            <v>비대상</v>
          </cell>
          <cell r="H594" t="str">
            <v>SKT수도권(동서울)</v>
          </cell>
          <cell r="I594" t="str">
            <v>용도없음</v>
          </cell>
        </row>
        <row r="595">
          <cell r="A595" t="str">
            <v>BUCHUN</v>
          </cell>
          <cell r="B595" t="str">
            <v>NT-Server-CPU-Compaq-08087</v>
          </cell>
          <cell r="C595" t="str">
            <v>N</v>
          </cell>
          <cell r="D595" t="str">
            <v>비대상</v>
          </cell>
          <cell r="H595" t="str">
            <v>SKT수도권(부천)</v>
          </cell>
          <cell r="I595" t="str">
            <v>용도없음</v>
          </cell>
        </row>
        <row r="596">
          <cell r="A596" t="str">
            <v>연수원</v>
          </cell>
          <cell r="B596" t="str">
            <v>NT-Server-CPU-Compaq-08089</v>
          </cell>
          <cell r="C596" t="str">
            <v>N</v>
          </cell>
          <cell r="D596" t="str">
            <v>비대상</v>
          </cell>
          <cell r="H596" t="str">
            <v>SKT수도권(분당)</v>
          </cell>
          <cell r="I596" t="str">
            <v>용도없음</v>
          </cell>
        </row>
        <row r="597">
          <cell r="A597" t="str">
            <v>BUNDANG_TCO</v>
          </cell>
          <cell r="B597" t="str">
            <v>NT-Server-CPU-Compaq-08083</v>
          </cell>
          <cell r="C597" t="str">
            <v>N</v>
          </cell>
          <cell r="D597" t="str">
            <v>비대상</v>
          </cell>
          <cell r="H597" t="str">
            <v>SKT수도권(분당)</v>
          </cell>
          <cell r="I597" t="str">
            <v>용도없음</v>
          </cell>
        </row>
        <row r="598">
          <cell r="A598" t="str">
            <v>VLSTEST</v>
          </cell>
          <cell r="B598" t="str">
            <v>NT-Server-CPU-Compaq-08011</v>
          </cell>
          <cell r="C598" t="str">
            <v>N</v>
          </cell>
          <cell r="D598" t="str">
            <v>비대상</v>
          </cell>
          <cell r="H598" t="str">
            <v>SKT수도권(분당)</v>
          </cell>
          <cell r="I598" t="str">
            <v>VLS개발/테스트</v>
          </cell>
        </row>
        <row r="599">
          <cell r="A599" t="str">
            <v>SUNGNAM</v>
          </cell>
          <cell r="B599" t="str">
            <v>NT-Server-CPU-Compaq-08086</v>
          </cell>
          <cell r="C599" t="str">
            <v>N</v>
          </cell>
          <cell r="D599" t="str">
            <v>비대상</v>
          </cell>
          <cell r="H599" t="str">
            <v>SKT수도권(성남)</v>
          </cell>
          <cell r="I599" t="str">
            <v>용도없음</v>
          </cell>
        </row>
        <row r="600">
          <cell r="A600" t="str">
            <v>SUWON</v>
          </cell>
          <cell r="B600" t="str">
            <v>NT-Server-CPU-Compaq-08075</v>
          </cell>
          <cell r="C600" t="str">
            <v>N</v>
          </cell>
          <cell r="D600" t="str">
            <v>비대상</v>
          </cell>
          <cell r="H600" t="str">
            <v>SKT수도권(수원)</v>
          </cell>
          <cell r="I600" t="str">
            <v>용도없음</v>
          </cell>
        </row>
        <row r="601">
          <cell r="A601" t="str">
            <v>ANYANG</v>
          </cell>
          <cell r="B601" t="str">
            <v>NT-Server-CPU-Compaq-08082</v>
          </cell>
          <cell r="C601" t="str">
            <v>N</v>
          </cell>
          <cell r="D601" t="str">
            <v>비대상</v>
          </cell>
          <cell r="H601" t="str">
            <v>SKT수도권(안양)</v>
          </cell>
          <cell r="I601" t="str">
            <v>용도없음</v>
          </cell>
        </row>
        <row r="602">
          <cell r="A602" t="str">
            <v>UIJUNGBU</v>
          </cell>
          <cell r="B602" t="str">
            <v>NT-Server-CPU-Compaq-08077</v>
          </cell>
          <cell r="C602" t="str">
            <v>N</v>
          </cell>
          <cell r="D602" t="str">
            <v>비대상</v>
          </cell>
          <cell r="H602" t="str">
            <v>SKT수도권(의정부)</v>
          </cell>
          <cell r="I602" t="str">
            <v>용도없음</v>
          </cell>
        </row>
        <row r="603">
          <cell r="A603" t="str">
            <v>INCHUN</v>
          </cell>
          <cell r="B603" t="str">
            <v>NT-Server-CPU-Compaq-08088</v>
          </cell>
          <cell r="C603" t="str">
            <v>N</v>
          </cell>
          <cell r="D603" t="str">
            <v>비대상</v>
          </cell>
          <cell r="H603" t="str">
            <v>SKT수도권(인천)</v>
          </cell>
          <cell r="I603" t="str">
            <v>용도없음</v>
          </cell>
        </row>
        <row r="604">
          <cell r="A604" t="str">
            <v>CHUNCHEON</v>
          </cell>
          <cell r="B604" t="str">
            <v>NT-Server-CPU-Compaq-08091</v>
          </cell>
          <cell r="C604" t="str">
            <v>N</v>
          </cell>
          <cell r="D604" t="str">
            <v>비대상</v>
          </cell>
          <cell r="H604" t="str">
            <v>SKT중부지사(강원)</v>
          </cell>
          <cell r="I604" t="str">
            <v>용도없음</v>
          </cell>
        </row>
        <row r="605">
          <cell r="A605" t="str">
            <v>KANGRNG</v>
          </cell>
          <cell r="B605" t="str">
            <v>NT-Server-CPU-Compaq-08090</v>
          </cell>
          <cell r="C605" t="str">
            <v>N</v>
          </cell>
          <cell r="D605" t="str">
            <v>비대상</v>
          </cell>
          <cell r="H605" t="str">
            <v>SKT중부지사(강원)</v>
          </cell>
          <cell r="I605" t="str">
            <v>용도없음</v>
          </cell>
        </row>
        <row r="606">
          <cell r="A606" t="str">
            <v>WONJU_PDC</v>
          </cell>
          <cell r="B606" t="str">
            <v>NT-Server-CPU-Compaq-08110</v>
          </cell>
          <cell r="C606" t="str">
            <v>N</v>
          </cell>
          <cell r="D606" t="str">
            <v>비대상</v>
          </cell>
          <cell r="H606" t="str">
            <v>SKT중부지사(강원)</v>
          </cell>
          <cell r="I606" t="str">
            <v>FILE SERVER</v>
          </cell>
        </row>
        <row r="607">
          <cell r="A607" t="str">
            <v>CHUNAN</v>
          </cell>
          <cell r="B607" t="str">
            <v>NT-Server-CPU-Compaq-08094</v>
          </cell>
          <cell r="C607" t="str">
            <v>N</v>
          </cell>
          <cell r="D607" t="str">
            <v>비대상</v>
          </cell>
          <cell r="H607" t="str">
            <v>SKT중부지사(충남)</v>
          </cell>
          <cell r="I607" t="str">
            <v>용도없음</v>
          </cell>
        </row>
        <row r="608">
          <cell r="A608" t="str">
            <v>CHUNGJU</v>
          </cell>
          <cell r="B608" t="str">
            <v>NT-Server-CPU-Compaq-08096</v>
          </cell>
          <cell r="C608" t="str">
            <v>N</v>
          </cell>
          <cell r="D608" t="str">
            <v>비대상</v>
          </cell>
          <cell r="H608" t="str">
            <v>SKT중부지사(충남)</v>
          </cell>
          <cell r="I608" t="str">
            <v>용도없음</v>
          </cell>
        </row>
        <row r="609">
          <cell r="A609" t="str">
            <v>CHUNGNAM_PDC</v>
          </cell>
          <cell r="B609" t="str">
            <v>NT-Server-CPU-Compaq-08041</v>
          </cell>
          <cell r="C609" t="str">
            <v>N</v>
          </cell>
          <cell r="D609" t="str">
            <v>비대상</v>
          </cell>
          <cell r="H609" t="str">
            <v>SKT중부지사(충남)</v>
          </cell>
          <cell r="I609" t="str">
            <v>FILE SERVER</v>
          </cell>
        </row>
        <row r="610">
          <cell r="A610" t="str">
            <v>DAEJUN</v>
          </cell>
          <cell r="B610" t="str">
            <v>NT-Server-CPU-Compaq-08095</v>
          </cell>
          <cell r="C610" t="str">
            <v>N</v>
          </cell>
          <cell r="D610" t="str">
            <v>비대상</v>
          </cell>
          <cell r="H610" t="str">
            <v>SKT중부지사(충남)</v>
          </cell>
          <cell r="I610" t="str">
            <v>용도없음</v>
          </cell>
        </row>
        <row r="611">
          <cell r="A611" t="str">
            <v>KONGJU</v>
          </cell>
          <cell r="B611" t="str">
            <v>NT-Server-CPU-Compaq-08093</v>
          </cell>
          <cell r="C611" t="str">
            <v>N</v>
          </cell>
          <cell r="D611" t="str">
            <v>비대상</v>
          </cell>
          <cell r="H611" t="str">
            <v>SKT중부지사(충남)</v>
          </cell>
          <cell r="I611" t="str">
            <v>용도없음</v>
          </cell>
        </row>
        <row r="612">
          <cell r="A612" t="str">
            <v>SEOSAN</v>
          </cell>
          <cell r="B612" t="str">
            <v>NT-Server-CPU-Compaq-08092</v>
          </cell>
          <cell r="C612" t="str">
            <v>N</v>
          </cell>
          <cell r="D612" t="str">
            <v>비대상</v>
          </cell>
          <cell r="H612" t="str">
            <v>SKT중부지사(충남)</v>
          </cell>
          <cell r="I612" t="str">
            <v>용도없음</v>
          </cell>
        </row>
        <row r="613">
          <cell r="A613" t="str">
            <v>CHEONGJU_DATA</v>
          </cell>
          <cell r="B613" t="str">
            <v>NT-Server-CPU-Compaq-08097</v>
          </cell>
          <cell r="C613" t="str">
            <v>N</v>
          </cell>
          <cell r="D613" t="str">
            <v>비대상</v>
          </cell>
          <cell r="H613" t="str">
            <v>SKT중부지사(충북)</v>
          </cell>
          <cell r="I613" t="str">
            <v>용도없음</v>
          </cell>
        </row>
        <row r="614">
          <cell r="A614" t="str">
            <v>CHEONGJU_PDC</v>
          </cell>
          <cell r="B614" t="str">
            <v>NT-Server-CPU-Compaq-08042</v>
          </cell>
          <cell r="C614" t="str">
            <v>N</v>
          </cell>
          <cell r="D614" t="str">
            <v>비대상</v>
          </cell>
          <cell r="H614" t="str">
            <v>SKT중부지사(충북)</v>
          </cell>
          <cell r="I614" t="str">
            <v>FILE SERVER</v>
          </cell>
        </row>
        <row r="615">
          <cell r="A615" t="str">
            <v>CHEONGJU_WEB</v>
          </cell>
          <cell r="B615" t="str">
            <v>NT-Server-CPU-Compaq-08120</v>
          </cell>
          <cell r="C615" t="str">
            <v>N</v>
          </cell>
          <cell r="D615" t="str">
            <v>비대상</v>
          </cell>
          <cell r="H615" t="str">
            <v>SKT중부지사(충북)</v>
          </cell>
          <cell r="I615" t="str">
            <v>중부고객센터 상담용</v>
          </cell>
        </row>
        <row r="616">
          <cell r="A616" t="str">
            <v>JONGRO</v>
          </cell>
          <cell r="B616" t="str">
            <v>NT-Server-CPU-Compaq-08079</v>
          </cell>
          <cell r="C616" t="str">
            <v>N</v>
          </cell>
          <cell r="D616" t="str">
            <v>비대상</v>
          </cell>
          <cell r="H616" t="str">
            <v>SKT그린 B/D</v>
          </cell>
          <cell r="I616" t="str">
            <v>용도없음</v>
          </cell>
        </row>
        <row r="617">
          <cell r="A617" t="str">
            <v>SEOCHO</v>
          </cell>
          <cell r="B617" t="str">
            <v>NT-Server-CPU-Compaq-08084</v>
          </cell>
          <cell r="C617" t="str">
            <v>N</v>
          </cell>
          <cell r="D617" t="str">
            <v>비대상</v>
          </cell>
          <cell r="H617" t="str">
            <v>SKT그린 B/D</v>
          </cell>
          <cell r="I617" t="str">
            <v>용도없음</v>
          </cell>
        </row>
        <row r="618">
          <cell r="A618" t="str">
            <v>SHINCHON</v>
          </cell>
          <cell r="B618" t="str">
            <v>NT-Server-CPU-Compaq-08080</v>
          </cell>
          <cell r="C618" t="str">
            <v>N</v>
          </cell>
          <cell r="D618" t="str">
            <v>비대상</v>
          </cell>
          <cell r="H618" t="str">
            <v>SKT그린 B/D</v>
          </cell>
          <cell r="I618" t="str">
            <v>용도없음</v>
          </cell>
        </row>
        <row r="619">
          <cell r="A619" t="str">
            <v>SUNGBUK</v>
          </cell>
          <cell r="B619" t="str">
            <v>NT-Server-CPU-Compaq-08085</v>
          </cell>
          <cell r="C619" t="str">
            <v>N</v>
          </cell>
          <cell r="D619" t="str">
            <v>비대상</v>
          </cell>
          <cell r="H619" t="str">
            <v>SKT그린 B/D</v>
          </cell>
          <cell r="I619" t="str">
            <v>용도없음</v>
          </cell>
        </row>
        <row r="620">
          <cell r="A620" t="str">
            <v>확인불가</v>
          </cell>
          <cell r="B620" t="str">
            <v>UX-CPU-E.T.C-00001</v>
          </cell>
          <cell r="C620" t="str">
            <v>N</v>
          </cell>
          <cell r="D620" t="str">
            <v>비대상</v>
          </cell>
          <cell r="H620" t="str">
            <v>보라매</v>
          </cell>
          <cell r="I620" t="str">
            <v>PRINTER</v>
          </cell>
        </row>
        <row r="621">
          <cell r="A621" t="str">
            <v>확인불가</v>
          </cell>
          <cell r="B621" t="str">
            <v>UX-CPU-E.T.C-00002</v>
          </cell>
          <cell r="C621" t="str">
            <v>N</v>
          </cell>
          <cell r="D621" t="str">
            <v>비대상</v>
          </cell>
          <cell r="H621" t="str">
            <v>보라매</v>
          </cell>
          <cell r="I621" t="str">
            <v>PRINTER</v>
          </cell>
        </row>
        <row r="622">
          <cell r="A622" t="str">
            <v>확인불가</v>
          </cell>
          <cell r="B622" t="str">
            <v>UX-CPU-E.T.C-00003</v>
          </cell>
          <cell r="C622" t="str">
            <v>N</v>
          </cell>
          <cell r="D622" t="str">
            <v>비대상</v>
          </cell>
          <cell r="H622" t="str">
            <v>보라매</v>
          </cell>
          <cell r="I622" t="str">
            <v>PRINTER</v>
          </cell>
        </row>
        <row r="623">
          <cell r="A623" t="str">
            <v>vadsvr</v>
          </cell>
          <cell r="B623" t="str">
            <v>UX-CPU-HP-00013</v>
          </cell>
          <cell r="C623" t="str">
            <v>N</v>
          </cell>
          <cell r="D623" t="str">
            <v>비대상</v>
          </cell>
          <cell r="H623" t="str">
            <v>보라매</v>
          </cell>
          <cell r="I623" t="str">
            <v>VAD (Voice Activate Dialing)</v>
          </cell>
        </row>
        <row r="624">
          <cell r="A624" t="str">
            <v>k580</v>
          </cell>
          <cell r="B624" t="str">
            <v>UX-CPU-HP-00058</v>
          </cell>
          <cell r="C624" t="str">
            <v>N</v>
          </cell>
          <cell r="D624" t="str">
            <v>비대상</v>
          </cell>
          <cell r="H624" t="str">
            <v>보라매</v>
          </cell>
          <cell r="I624" t="str">
            <v>MIS DEV (MIS Test용)</v>
          </cell>
        </row>
        <row r="625">
          <cell r="A625" t="str">
            <v>esm</v>
          </cell>
          <cell r="B625" t="str">
            <v>UX-CPU-HP-00097</v>
          </cell>
          <cell r="C625" t="str">
            <v>N</v>
          </cell>
          <cell r="D625" t="str">
            <v>비대상</v>
          </cell>
          <cell r="H625" t="str">
            <v>보라매</v>
          </cell>
          <cell r="I625" t="str">
            <v>ESM</v>
          </cell>
        </row>
        <row r="626">
          <cell r="A626" t="str">
            <v>telet1</v>
          </cell>
          <cell r="B626" t="str">
            <v>UX-CPU-HP-00130</v>
          </cell>
          <cell r="C626" t="str">
            <v>N</v>
          </cell>
          <cell r="D626" t="str">
            <v>비대상</v>
          </cell>
          <cell r="H626" t="str">
            <v>구로</v>
          </cell>
          <cell r="I626" t="str">
            <v>수도권 통화 품질 서버</v>
          </cell>
        </row>
        <row r="627">
          <cell r="A627" t="str">
            <v>eMailDB1</v>
          </cell>
          <cell r="B627" t="str">
            <v>UX-CPU-HP-00138</v>
          </cell>
          <cell r="C627" t="str">
            <v>N</v>
          </cell>
          <cell r="D627" t="str">
            <v>비대상</v>
          </cell>
          <cell r="H627" t="str">
            <v>보라매</v>
          </cell>
          <cell r="I627" t="str">
            <v>E-Mail Marketing DB Server</v>
          </cell>
        </row>
        <row r="628">
          <cell r="A628" t="str">
            <v>spcws</v>
          </cell>
          <cell r="B628" t="str">
            <v>UX-CPU-RS6000-00002</v>
          </cell>
          <cell r="C628" t="str">
            <v>N</v>
          </cell>
          <cell r="D628" t="str">
            <v>비대상</v>
          </cell>
          <cell r="H628" t="str">
            <v>보라매</v>
          </cell>
          <cell r="I628" t="str">
            <v>SPCWS</v>
          </cell>
        </row>
        <row r="629">
          <cell r="A629" t="str">
            <v>sptb13</v>
          </cell>
          <cell r="B629" t="str">
            <v>UX-CPU-RS6000-00006</v>
          </cell>
          <cell r="C629" t="str">
            <v>N</v>
          </cell>
          <cell r="D629" t="str">
            <v>비대상</v>
          </cell>
          <cell r="H629" t="str">
            <v>보라매</v>
          </cell>
          <cell r="I629" t="str">
            <v>개발서버 (COIS 개발용)</v>
          </cell>
        </row>
        <row r="630">
          <cell r="A630" t="str">
            <v>sam1</v>
          </cell>
          <cell r="B630" t="str">
            <v>UX-CPU-RS6000-00007</v>
          </cell>
          <cell r="C630" t="str">
            <v>N</v>
          </cell>
          <cell r="D630" t="str">
            <v>비대상</v>
          </cell>
          <cell r="H630" t="str">
            <v>보라매</v>
          </cell>
          <cell r="I630" t="str">
            <v>미사용</v>
          </cell>
        </row>
        <row r="631">
          <cell r="A631" t="str">
            <v>sam2</v>
          </cell>
          <cell r="B631" t="str">
            <v>UX-CPU-RS6000-00008</v>
          </cell>
          <cell r="C631" t="str">
            <v>N</v>
          </cell>
          <cell r="D631" t="str">
            <v>비대상</v>
          </cell>
          <cell r="H631" t="str">
            <v>서울,서린빌딩</v>
          </cell>
          <cell r="I631" t="str">
            <v>미사용</v>
          </cell>
        </row>
        <row r="632">
          <cell r="A632" t="str">
            <v>sam3</v>
          </cell>
          <cell r="B632" t="str">
            <v>UX-CPU-RS6000-00009</v>
          </cell>
          <cell r="C632" t="str">
            <v>N</v>
          </cell>
          <cell r="D632" t="str">
            <v>비대상</v>
          </cell>
          <cell r="H632" t="str">
            <v>보라매</v>
          </cell>
          <cell r="I632" t="str">
            <v>미사용</v>
          </cell>
        </row>
        <row r="633">
          <cell r="A633" t="str">
            <v>sam4</v>
          </cell>
          <cell r="B633" t="str">
            <v>UX-CPU-RS6000-00010</v>
          </cell>
          <cell r="C633" t="str">
            <v>N</v>
          </cell>
          <cell r="D633" t="str">
            <v>비대상</v>
          </cell>
          <cell r="H633" t="str">
            <v>보라매</v>
          </cell>
          <cell r="I633" t="str">
            <v>미사용</v>
          </cell>
        </row>
        <row r="634">
          <cell r="A634" t="str">
            <v>spcws</v>
          </cell>
          <cell r="B634" t="str">
            <v>UX-CPU-RS6000-00057</v>
          </cell>
          <cell r="C634" t="str">
            <v>N</v>
          </cell>
          <cell r="D634" t="str">
            <v>비대상</v>
          </cell>
          <cell r="H634" t="str">
            <v>대전,연구동</v>
          </cell>
          <cell r="I634" t="str">
            <v>spedi1관리</v>
          </cell>
        </row>
        <row r="635">
          <cell r="A635" t="str">
            <v>sktivrmain</v>
          </cell>
          <cell r="B635" t="str">
            <v>UX-CPU-RS6000-00135</v>
          </cell>
          <cell r="C635" t="str">
            <v>N</v>
          </cell>
          <cell r="D635" t="str">
            <v>비대상</v>
          </cell>
          <cell r="H635" t="str">
            <v>대전,연구동</v>
          </cell>
          <cell r="I635" t="str">
            <v>ARS IVR 통신서버 Main</v>
          </cell>
        </row>
        <row r="636">
          <cell r="A636" t="str">
            <v>sktivrback</v>
          </cell>
          <cell r="B636" t="str">
            <v>UX-CPU-RS6000-00136</v>
          </cell>
          <cell r="C636" t="str">
            <v>N</v>
          </cell>
          <cell r="D636" t="str">
            <v>비대상</v>
          </cell>
          <cell r="H636" t="str">
            <v>대전,연구동</v>
          </cell>
          <cell r="I636" t="str">
            <v>ARS IVR 통신서버 Backup</v>
          </cell>
        </row>
        <row r="637">
          <cell r="A637" t="str">
            <v>commandpost</v>
          </cell>
          <cell r="B637" t="str">
            <v>UX-CPU-SUN-00001</v>
          </cell>
          <cell r="C637" t="str">
            <v>N</v>
          </cell>
          <cell r="D637" t="str">
            <v>비대상</v>
          </cell>
          <cell r="H637" t="str">
            <v>보라매</v>
          </cell>
          <cell r="I637" t="str">
            <v>A동 OP room</v>
          </cell>
        </row>
        <row r="638">
          <cell r="A638" t="str">
            <v>commandpost</v>
          </cell>
          <cell r="B638" t="str">
            <v>UX-CPU-SUN-00002</v>
          </cell>
          <cell r="C638" t="str">
            <v>N</v>
          </cell>
          <cell r="D638" t="str">
            <v>비대상</v>
          </cell>
          <cell r="H638" t="str">
            <v>보라매</v>
          </cell>
        </row>
        <row r="639">
          <cell r="A639" t="str">
            <v>확인불가</v>
          </cell>
          <cell r="B639" t="str">
            <v>UX-CPU-SUN-00003</v>
          </cell>
          <cell r="C639" t="str">
            <v>N</v>
          </cell>
          <cell r="D639" t="str">
            <v>비대상</v>
          </cell>
          <cell r="H639" t="str">
            <v>보라매</v>
          </cell>
        </row>
        <row r="640">
          <cell r="A640" t="str">
            <v>확인불가</v>
          </cell>
          <cell r="B640" t="str">
            <v>UX-CPU-SUN-00004</v>
          </cell>
          <cell r="C640" t="str">
            <v>N</v>
          </cell>
          <cell r="D640" t="str">
            <v>비대상</v>
          </cell>
          <cell r="H640" t="str">
            <v>보라매</v>
          </cell>
        </row>
        <row r="641">
          <cell r="A641" t="str">
            <v>www</v>
          </cell>
          <cell r="B641" t="str">
            <v>UX-CPU-SUN-00007</v>
          </cell>
          <cell r="C641" t="str">
            <v>N</v>
          </cell>
          <cell r="D641" t="str">
            <v>비대상</v>
          </cell>
          <cell r="H641" t="str">
            <v>보라매</v>
          </cell>
          <cell r="I641" t="str">
            <v>WWW</v>
          </cell>
        </row>
        <row r="642">
          <cell r="A642" t="str">
            <v>dbm04</v>
          </cell>
          <cell r="B642" t="str">
            <v>UX-CPU-SUN-00020</v>
          </cell>
          <cell r="C642" t="str">
            <v>N</v>
          </cell>
          <cell r="D642" t="str">
            <v>비대상</v>
          </cell>
          <cell r="H642" t="str">
            <v>대전,행정동</v>
          </cell>
          <cell r="I642" t="str">
            <v>SDS</v>
          </cell>
        </row>
        <row r="643">
          <cell r="A643" t="str">
            <v>websearch</v>
          </cell>
          <cell r="B643" t="str">
            <v>UX-CPU-SUN-00035</v>
          </cell>
          <cell r="C643" t="str">
            <v>N</v>
          </cell>
          <cell r="D643" t="str">
            <v>비대상</v>
          </cell>
          <cell r="H643" t="str">
            <v>보라매</v>
          </cell>
          <cell r="I643" t="str">
            <v>WEB_SEARCH (Homepage 검색엔진)</v>
          </cell>
        </row>
        <row r="644">
          <cell r="A644" t="str">
            <v>web_dev</v>
          </cell>
          <cell r="B644" t="str">
            <v>UX-CPU-SUN-00036</v>
          </cell>
          <cell r="C644" t="str">
            <v>N</v>
          </cell>
          <cell r="D644" t="str">
            <v>비대상</v>
          </cell>
          <cell r="H644" t="str">
            <v>보라매</v>
          </cell>
          <cell r="I644" t="str">
            <v>WEB_DEV (web 서버 개발용)</v>
          </cell>
        </row>
        <row r="645">
          <cell r="A645" t="str">
            <v>sktfw1</v>
          </cell>
          <cell r="B645" t="str">
            <v>UX-CPU-SUN-00049</v>
          </cell>
          <cell r="C645" t="str">
            <v>N</v>
          </cell>
          <cell r="D645" t="str">
            <v>비대상</v>
          </cell>
          <cell r="H645" t="str">
            <v>보라매</v>
          </cell>
          <cell r="I645" t="str">
            <v>sktfw1 (Firewall1)</v>
          </cell>
        </row>
        <row r="646">
          <cell r="A646" t="str">
            <v>sktfw2</v>
          </cell>
          <cell r="B646" t="str">
            <v>UX-CPU-SUN-00050</v>
          </cell>
          <cell r="C646" t="str">
            <v>N</v>
          </cell>
          <cell r="D646" t="str">
            <v>비대상</v>
          </cell>
          <cell r="H646" t="str">
            <v>보라매</v>
          </cell>
          <cell r="I646" t="str">
            <v>sktfw2 (Firewall2)</v>
          </cell>
        </row>
        <row r="647">
          <cell r="A647" t="str">
            <v>sktca</v>
          </cell>
          <cell r="B647" t="str">
            <v>UX-CPU-SUN-00051</v>
          </cell>
          <cell r="C647" t="str">
            <v>N</v>
          </cell>
          <cell r="D647" t="str">
            <v>비대상</v>
          </cell>
          <cell r="H647" t="str">
            <v>보라매</v>
          </cell>
          <cell r="I647" t="str">
            <v>SKTCA, 고객인증</v>
          </cell>
        </row>
        <row r="648">
          <cell r="A648" t="str">
            <v>sktfw4</v>
          </cell>
          <cell r="B648" t="str">
            <v>UX-CPU-SUN-00063</v>
          </cell>
          <cell r="C648" t="str">
            <v>N</v>
          </cell>
          <cell r="D648" t="str">
            <v>비대상</v>
          </cell>
          <cell r="H648" t="str">
            <v>보라매</v>
          </cell>
          <cell r="I648" t="str">
            <v>sktfw4 (Firewall4)</v>
          </cell>
        </row>
        <row r="649">
          <cell r="A649" t="str">
            <v>sktfw5</v>
          </cell>
          <cell r="B649" t="str">
            <v>UX-CPU-SUN-00064</v>
          </cell>
          <cell r="C649" t="str">
            <v>N</v>
          </cell>
          <cell r="D649" t="str">
            <v>비대상</v>
          </cell>
          <cell r="H649" t="str">
            <v>보라매</v>
          </cell>
          <cell r="I649" t="str">
            <v>sktfw5 (Firewall5)</v>
          </cell>
        </row>
        <row r="650">
          <cell r="A650" t="str">
            <v>sktfw6</v>
          </cell>
          <cell r="B650" t="str">
            <v>UX-CPU-SUN-00065</v>
          </cell>
          <cell r="C650" t="str">
            <v>N</v>
          </cell>
          <cell r="D650" t="str">
            <v>비대상</v>
          </cell>
          <cell r="H650" t="str">
            <v>보라매</v>
          </cell>
          <cell r="I650" t="str">
            <v>sktfw6 (Firewall6)</v>
          </cell>
        </row>
        <row r="651">
          <cell r="A651" t="str">
            <v>sktfw7</v>
          </cell>
          <cell r="B651" t="str">
            <v>UX-CPU-SUN-00066</v>
          </cell>
          <cell r="C651" t="str">
            <v>N</v>
          </cell>
          <cell r="D651" t="str">
            <v>비대상</v>
          </cell>
          <cell r="H651" t="str">
            <v>보라매</v>
          </cell>
          <cell r="I651" t="str">
            <v>sktfw7 (Firewall7)</v>
          </cell>
        </row>
        <row r="652">
          <cell r="A652" t="str">
            <v>sktfw8</v>
          </cell>
          <cell r="B652" t="str">
            <v>UX-CPU-SUN-00067</v>
          </cell>
          <cell r="C652" t="str">
            <v>N</v>
          </cell>
          <cell r="D652" t="str">
            <v>비대상</v>
          </cell>
          <cell r="H652" t="str">
            <v>보라매</v>
          </cell>
          <cell r="I652" t="str">
            <v>sktfw8 (Firewall8)</v>
          </cell>
        </row>
        <row r="653">
          <cell r="A653" t="str">
            <v>sktfwlog</v>
          </cell>
          <cell r="B653" t="str">
            <v>UX-CPU-SUN-00068</v>
          </cell>
          <cell r="C653" t="str">
            <v>N</v>
          </cell>
          <cell r="D653" t="str">
            <v>비대상</v>
          </cell>
          <cell r="H653" t="str">
            <v>보라매</v>
          </cell>
          <cell r="I653" t="str">
            <v>Firewall Log Gathering</v>
          </cell>
        </row>
        <row r="654">
          <cell r="A654" t="str">
            <v>sktcache1</v>
          </cell>
          <cell r="B654" t="str">
            <v>UX-CPU-SUN-00069</v>
          </cell>
          <cell r="C654" t="str">
            <v>N</v>
          </cell>
          <cell r="D654" t="str">
            <v>비대상</v>
          </cell>
          <cell r="H654" t="str">
            <v>보라매</v>
          </cell>
          <cell r="I654" t="str">
            <v>Cache Server</v>
          </cell>
        </row>
        <row r="655">
          <cell r="A655" t="str">
            <v>sktcache2</v>
          </cell>
          <cell r="B655" t="str">
            <v>UX-CPU-SUN-00070</v>
          </cell>
          <cell r="C655" t="str">
            <v>N</v>
          </cell>
          <cell r="D655" t="str">
            <v>비대상</v>
          </cell>
          <cell r="H655" t="str">
            <v>보라매</v>
          </cell>
          <cell r="I655" t="str">
            <v>Cache Server</v>
          </cell>
        </row>
        <row r="656">
          <cell r="A656" t="str">
            <v>sktca2</v>
          </cell>
          <cell r="B656" t="str">
            <v>UX-CPU-SUN-00071</v>
          </cell>
          <cell r="C656" t="str">
            <v>N</v>
          </cell>
          <cell r="D656" t="str">
            <v>비대상</v>
          </cell>
          <cell r="H656" t="str">
            <v>보라매</v>
          </cell>
          <cell r="I656" t="str">
            <v>사내인증서버</v>
          </cell>
        </row>
        <row r="657">
          <cell r="A657" t="str">
            <v>mmdb</v>
          </cell>
          <cell r="B657" t="str">
            <v>UX-CPU-SUN-00072</v>
          </cell>
          <cell r="C657" t="str">
            <v>N</v>
          </cell>
          <cell r="D657" t="str">
            <v>비대상</v>
          </cell>
          <cell r="H657" t="str">
            <v>보라매</v>
          </cell>
          <cell r="I657" t="str">
            <v>MMDB Server</v>
          </cell>
        </row>
        <row r="658">
          <cell r="A658" t="str">
            <v>MailMKT</v>
          </cell>
          <cell r="B658" t="str">
            <v>UX-CPU-SUN-00087</v>
          </cell>
          <cell r="C658" t="str">
            <v>N</v>
          </cell>
          <cell r="D658" t="str">
            <v>비대상</v>
          </cell>
          <cell r="H658" t="str">
            <v>보라매</v>
          </cell>
          <cell r="I658" t="str">
            <v>E-Mail Marketing Server</v>
          </cell>
        </row>
        <row r="659">
          <cell r="A659" t="str">
            <v>Tagent</v>
          </cell>
          <cell r="B659" t="str">
            <v>UX-CPU-SUN-00088</v>
          </cell>
          <cell r="C659" t="str">
            <v>N</v>
          </cell>
          <cell r="D659" t="str">
            <v>비대상</v>
          </cell>
          <cell r="H659" t="str">
            <v>보라매</v>
          </cell>
          <cell r="I659" t="str">
            <v>Tracking Agent Server</v>
          </cell>
        </row>
        <row r="660">
          <cell r="A660" t="str">
            <v>WebBK</v>
          </cell>
          <cell r="B660" t="str">
            <v>UX-CPU-SUN-00098</v>
          </cell>
          <cell r="C660" t="str">
            <v>N</v>
          </cell>
          <cell r="D660" t="str">
            <v>비대상</v>
          </cell>
          <cell r="H660" t="str">
            <v>보라매</v>
          </cell>
          <cell r="I660" t="str">
            <v>Web Backup Master Server</v>
          </cell>
        </row>
        <row r="661">
          <cell r="A661" t="str">
            <v>bill</v>
          </cell>
          <cell r="B661" t="str">
            <v>UX-CPU-SUN-00111</v>
          </cell>
          <cell r="C661" t="str">
            <v>N</v>
          </cell>
          <cell r="D661" t="str">
            <v>비대상</v>
          </cell>
          <cell r="H661" t="str">
            <v>분당 IDC</v>
          </cell>
          <cell r="I661" t="str">
            <v xml:space="preserve">Mobiya Billing </v>
          </cell>
        </row>
        <row r="662">
          <cell r="A662" t="str">
            <v>gather</v>
          </cell>
          <cell r="B662" t="str">
            <v>UX-CPU-SUN-00112</v>
          </cell>
          <cell r="C662" t="str">
            <v>N</v>
          </cell>
          <cell r="D662" t="str">
            <v>비대상</v>
          </cell>
          <cell r="H662" t="str">
            <v>분당 IDC</v>
          </cell>
          <cell r="I662" t="str">
            <v>Mobiya Gathering</v>
          </cell>
        </row>
        <row r="663">
          <cell r="A663" t="str">
            <v>Cmadmin</v>
          </cell>
          <cell r="B663" t="str">
            <v>UX-CPU-SUN-00115</v>
          </cell>
          <cell r="C663" t="str">
            <v>N</v>
          </cell>
          <cell r="D663" t="str">
            <v>비대상</v>
          </cell>
          <cell r="H663" t="str">
            <v>보라매</v>
          </cell>
          <cell r="I663" t="str">
            <v>011e-station</v>
          </cell>
        </row>
        <row r="664">
          <cell r="A664" t="str">
            <v>DOWAS1</v>
          </cell>
          <cell r="B664" t="str">
            <v>UX-CPU-SUN-00132</v>
          </cell>
          <cell r="C664" t="str">
            <v>N</v>
          </cell>
          <cell r="D664" t="str">
            <v>비대상</v>
          </cell>
          <cell r="H664" t="str">
            <v>보라매</v>
          </cell>
          <cell r="I664" t="str">
            <v>DOWAS Server</v>
          </cell>
        </row>
        <row r="665">
          <cell r="A665" t="str">
            <v>r38deekr</v>
          </cell>
          <cell r="B665" t="str">
            <v>UX-CPU-SUN-00135</v>
          </cell>
          <cell r="C665" t="str">
            <v>N</v>
          </cell>
          <cell r="D665" t="str">
            <v>비대상</v>
          </cell>
          <cell r="H665" t="str">
            <v>대구</v>
          </cell>
          <cell r="I665" t="str">
            <v>교환기 CALL 통계</v>
          </cell>
        </row>
        <row r="666">
          <cell r="A666" t="str">
            <v>eMail3</v>
          </cell>
          <cell r="B666" t="str">
            <v>UX-CPU-SUN-00136</v>
          </cell>
          <cell r="C666" t="str">
            <v>N</v>
          </cell>
          <cell r="D666" t="str">
            <v>비대상</v>
          </cell>
          <cell r="H666" t="str">
            <v>보라매</v>
          </cell>
          <cell r="I666" t="str">
            <v>E-Mail Marketing Server</v>
          </cell>
        </row>
        <row r="667">
          <cell r="A667" t="str">
            <v>없음</v>
          </cell>
          <cell r="B667" t="str">
            <v>UX-SAN-EMC-00001</v>
          </cell>
          <cell r="C667" t="str">
            <v>N</v>
          </cell>
          <cell r="D667" t="str">
            <v>비대상</v>
          </cell>
          <cell r="H667" t="str">
            <v>보라매</v>
          </cell>
          <cell r="I667" t="str">
            <v>Telecom SAN</v>
          </cell>
        </row>
        <row r="668">
          <cell r="A668" t="str">
            <v>없음</v>
          </cell>
          <cell r="B668" t="str">
            <v>UX-SAN-HP-00001</v>
          </cell>
          <cell r="C668" t="str">
            <v>N</v>
          </cell>
          <cell r="D668" t="str">
            <v>비대상</v>
          </cell>
          <cell r="H668" t="str">
            <v>보라매</v>
          </cell>
          <cell r="I668" t="str">
            <v>Telecom SAN</v>
          </cell>
        </row>
        <row r="669">
          <cell r="A669" t="str">
            <v>없음</v>
          </cell>
          <cell r="B669" t="str">
            <v>UX-SAN-HP-00002</v>
          </cell>
          <cell r="C669" t="str">
            <v>N</v>
          </cell>
          <cell r="D669" t="str">
            <v>비대상</v>
          </cell>
          <cell r="H669" t="str">
            <v>보라매</v>
          </cell>
          <cell r="I669" t="str">
            <v>Telecom SAN</v>
          </cell>
        </row>
        <row r="670">
          <cell r="A670" t="str">
            <v>없음</v>
          </cell>
          <cell r="B670" t="str">
            <v>UX-SAN-HP-00003</v>
          </cell>
          <cell r="C670" t="str">
            <v>N</v>
          </cell>
          <cell r="D670" t="str">
            <v>비대상</v>
          </cell>
          <cell r="H670" t="str">
            <v>대덕 연구동</v>
          </cell>
          <cell r="I670" t="str">
            <v>eDBM External Disk</v>
          </cell>
        </row>
        <row r="671">
          <cell r="A671" t="str">
            <v>vadsvr</v>
          </cell>
          <cell r="B671" t="str">
            <v>UX-CPU-RS6000-00208</v>
          </cell>
          <cell r="C671" t="str">
            <v>N</v>
          </cell>
          <cell r="D671" t="str">
            <v>비대상</v>
          </cell>
          <cell r="H671" t="str">
            <v>보라매</v>
          </cell>
          <cell r="I671" t="str">
            <v>VAD (Voice Activate Dialing)</v>
          </cell>
        </row>
        <row r="672">
          <cell r="A672" t="str">
            <v>smst</v>
          </cell>
          <cell r="B672" t="str">
            <v>UX-CPU-RS6000-00087</v>
          </cell>
          <cell r="C672" t="str">
            <v>N</v>
          </cell>
          <cell r="D672" t="str">
            <v>비대상</v>
          </cell>
          <cell r="H672" t="str">
            <v>보라매</v>
          </cell>
          <cell r="I672" t="str">
            <v>Tivoli Server</v>
          </cell>
        </row>
        <row r="673">
          <cell r="A673" t="str">
            <v>csbsftp1</v>
          </cell>
          <cell r="B673" t="str">
            <v>UX-CPU-RS6000-00172</v>
          </cell>
          <cell r="C673" t="str">
            <v>N</v>
          </cell>
          <cell r="D673" t="str">
            <v>비대상</v>
          </cell>
          <cell r="H673" t="str">
            <v>보라매</v>
          </cell>
          <cell r="I673" t="str">
            <v>ftp server</v>
          </cell>
        </row>
        <row r="674">
          <cell r="A674" t="str">
            <v>csbsftp2</v>
          </cell>
          <cell r="B674" t="str">
            <v>UX-CPU-RS6000-00173</v>
          </cell>
          <cell r="C674" t="str">
            <v>N</v>
          </cell>
          <cell r="D674" t="str">
            <v>비대상</v>
          </cell>
          <cell r="H674" t="str">
            <v>대덕DC</v>
          </cell>
          <cell r="I674" t="str">
            <v>ftp server</v>
          </cell>
        </row>
        <row r="675">
          <cell r="A675" t="str">
            <v>csbsftp3</v>
          </cell>
          <cell r="B675" t="str">
            <v>UX-CPU-RS6000-00174</v>
          </cell>
          <cell r="C675" t="str">
            <v>N</v>
          </cell>
          <cell r="D675" t="str">
            <v>비대상</v>
          </cell>
          <cell r="H675" t="str">
            <v>원주</v>
          </cell>
          <cell r="I675" t="str">
            <v>ftp server</v>
          </cell>
        </row>
        <row r="676">
          <cell r="A676" t="str">
            <v>csbsftp4</v>
          </cell>
          <cell r="B676" t="str">
            <v>UX-CPU-RS6000-00175</v>
          </cell>
          <cell r="C676" t="str">
            <v>N</v>
          </cell>
          <cell r="D676" t="str">
            <v>비대상</v>
          </cell>
          <cell r="H676" t="str">
            <v>전주</v>
          </cell>
          <cell r="I676" t="str">
            <v>ftp server</v>
          </cell>
        </row>
        <row r="677">
          <cell r="A677" t="str">
            <v>csbsftp5</v>
          </cell>
          <cell r="B677" t="str">
            <v>UX-CPU-RS6000-00176</v>
          </cell>
          <cell r="C677" t="str">
            <v>N</v>
          </cell>
          <cell r="D677" t="str">
            <v>비대상</v>
          </cell>
          <cell r="H677" t="str">
            <v>청주</v>
          </cell>
          <cell r="I677" t="str">
            <v>ftp server</v>
          </cell>
        </row>
        <row r="678">
          <cell r="A678" t="str">
            <v>csbsftp6</v>
          </cell>
          <cell r="B678" t="str">
            <v>UX-CPU-RS6000-00177</v>
          </cell>
          <cell r="C678" t="str">
            <v>N</v>
          </cell>
          <cell r="D678" t="str">
            <v>비대상</v>
          </cell>
          <cell r="H678" t="str">
            <v>광주</v>
          </cell>
          <cell r="I678" t="str">
            <v>ftp server</v>
          </cell>
        </row>
        <row r="679">
          <cell r="A679" t="str">
            <v>csbsftp7</v>
          </cell>
          <cell r="B679" t="str">
            <v>UX-CPU-RS6000-00178</v>
          </cell>
          <cell r="C679" t="str">
            <v>N</v>
          </cell>
          <cell r="D679" t="str">
            <v>비대상</v>
          </cell>
          <cell r="H679" t="str">
            <v>부산</v>
          </cell>
          <cell r="I679" t="str">
            <v>ftp server</v>
          </cell>
        </row>
        <row r="680">
          <cell r="A680" t="str">
            <v>csbsftp8</v>
          </cell>
          <cell r="B680" t="str">
            <v>UX-CPU-RS6000-00179</v>
          </cell>
          <cell r="C680" t="str">
            <v>N</v>
          </cell>
          <cell r="D680" t="str">
            <v>비대상</v>
          </cell>
          <cell r="H680" t="str">
            <v>대구</v>
          </cell>
          <cell r="I680" t="str">
            <v>ftp server</v>
          </cell>
        </row>
        <row r="681">
          <cell r="A681" t="str">
            <v>imsi_3</v>
          </cell>
          <cell r="B681" t="str">
            <v>UX-CPU-RS6000-00199</v>
          </cell>
          <cell r="C681" t="str">
            <v>N</v>
          </cell>
          <cell r="D681" t="str">
            <v>비대상</v>
          </cell>
          <cell r="H681" t="str">
            <v>대덕DC</v>
          </cell>
        </row>
        <row r="682">
          <cell r="A682" t="str">
            <v>SKTRM</v>
          </cell>
          <cell r="B682" t="str">
            <v>UX-CPU-RS6000-00200</v>
          </cell>
          <cell r="C682" t="str">
            <v>N</v>
          </cell>
          <cell r="D682" t="str">
            <v>비대상</v>
          </cell>
          <cell r="H682" t="str">
            <v>보라매</v>
          </cell>
          <cell r="I682" t="str">
            <v>통합 보안 RM Server</v>
          </cell>
        </row>
        <row r="683">
          <cell r="A683" t="str">
            <v>SKTFW11</v>
          </cell>
          <cell r="B683" t="str">
            <v>UX-CPU-SUN-00142</v>
          </cell>
          <cell r="C683" t="str">
            <v>N</v>
          </cell>
          <cell r="D683" t="str">
            <v>비대상</v>
          </cell>
          <cell r="H683" t="str">
            <v>보라매</v>
          </cell>
          <cell r="I683" t="str">
            <v>Firewall</v>
          </cell>
        </row>
        <row r="684">
          <cell r="A684" t="str">
            <v>SKTFW12</v>
          </cell>
          <cell r="B684" t="str">
            <v>UX-CPU-SUN-00143</v>
          </cell>
          <cell r="C684" t="str">
            <v>N</v>
          </cell>
          <cell r="D684" t="str">
            <v>비대상</v>
          </cell>
          <cell r="H684" t="str">
            <v>보라매</v>
          </cell>
          <cell r="I684" t="str">
            <v>Firewall</v>
          </cell>
        </row>
        <row r="685">
          <cell r="A685" t="str">
            <v>SKTDNS1</v>
          </cell>
          <cell r="B685" t="str">
            <v>UX-CPU-SUN-00144</v>
          </cell>
          <cell r="C685" t="str">
            <v>N</v>
          </cell>
          <cell r="D685" t="str">
            <v>비대상</v>
          </cell>
          <cell r="H685" t="str">
            <v>보라매</v>
          </cell>
          <cell r="I685" t="str">
            <v>DNS</v>
          </cell>
        </row>
        <row r="686">
          <cell r="A686" t="str">
            <v>SKTDNS2</v>
          </cell>
          <cell r="B686" t="str">
            <v>UX-CPU-SUN-00145</v>
          </cell>
          <cell r="C686" t="str">
            <v>N</v>
          </cell>
          <cell r="D686" t="str">
            <v>비대상</v>
          </cell>
          <cell r="H686" t="str">
            <v>보라매</v>
          </cell>
          <cell r="I686" t="str">
            <v>DNS</v>
          </cell>
        </row>
      </sheetData>
      <sheetData sheetId="9" refreshError="1">
        <row r="1">
          <cell r="A1" t="str">
            <v>서버명</v>
          </cell>
          <cell r="B1" t="str">
            <v>자산 번호</v>
          </cell>
          <cell r="C1" t="str">
            <v>SL 관리 대상</v>
          </cell>
          <cell r="D1" t="str">
            <v>SL Portfolio</v>
          </cell>
          <cell r="E1" t="str">
            <v>비고</v>
          </cell>
          <cell r="F1" t="str">
            <v>Function</v>
          </cell>
          <cell r="G1" t="str">
            <v>Sub-Function</v>
          </cell>
          <cell r="H1" t="str">
            <v>Platform</v>
          </cell>
          <cell r="I1" t="str">
            <v>Location</v>
          </cell>
          <cell r="J1" t="str">
            <v>적용업무1</v>
          </cell>
        </row>
        <row r="2">
          <cell r="E2" t="str">
            <v>Application
명</v>
          </cell>
        </row>
        <row r="3">
          <cell r="A3" t="str">
            <v>MISDEV</v>
          </cell>
          <cell r="B3" t="str">
            <v>UX-CPU-ALPHA-00001</v>
          </cell>
          <cell r="C3" t="str">
            <v>Y</v>
          </cell>
          <cell r="D3" t="str">
            <v>B</v>
          </cell>
          <cell r="E3" t="str">
            <v>구매</v>
          </cell>
          <cell r="I3" t="str">
            <v>대덕CDC</v>
          </cell>
          <cell r="J3" t="str">
            <v>MIS</v>
          </cell>
        </row>
        <row r="4">
          <cell r="A4" t="str">
            <v>MISDEV</v>
          </cell>
          <cell r="B4" t="str">
            <v>UX-CPU-ALPHA-00001</v>
          </cell>
          <cell r="C4" t="str">
            <v>Y</v>
          </cell>
          <cell r="D4" t="str">
            <v>A</v>
          </cell>
          <cell r="E4" t="str">
            <v>마케팅</v>
          </cell>
          <cell r="I4" t="str">
            <v>대덕CDC</v>
          </cell>
          <cell r="J4" t="str">
            <v>MIS</v>
          </cell>
        </row>
        <row r="5">
          <cell r="A5" t="str">
            <v>MISDEV</v>
          </cell>
          <cell r="B5" t="str">
            <v>UX-CPU-ALPHA-00001</v>
          </cell>
          <cell r="C5" t="str">
            <v>Y</v>
          </cell>
          <cell r="D5" t="str">
            <v>B</v>
          </cell>
          <cell r="E5" t="str">
            <v>인력</v>
          </cell>
          <cell r="I5" t="str">
            <v>대덕CDC</v>
          </cell>
          <cell r="J5" t="str">
            <v>MIS</v>
          </cell>
        </row>
        <row r="6">
          <cell r="A6" t="str">
            <v>MISDEV</v>
          </cell>
          <cell r="B6" t="str">
            <v>UX-CPU-ALPHA-00001</v>
          </cell>
          <cell r="C6" t="str">
            <v>Y</v>
          </cell>
          <cell r="D6" t="str">
            <v>A</v>
          </cell>
          <cell r="E6" t="str">
            <v>자금</v>
          </cell>
          <cell r="I6" t="str">
            <v>대덕CDC</v>
          </cell>
          <cell r="J6" t="str">
            <v>MIS</v>
          </cell>
        </row>
        <row r="7">
          <cell r="A7" t="str">
            <v>MISDEV</v>
          </cell>
          <cell r="B7" t="str">
            <v>UX-CPU-ALPHA-00001</v>
          </cell>
          <cell r="C7" t="str">
            <v>Y</v>
          </cell>
          <cell r="D7" t="str">
            <v>A</v>
          </cell>
          <cell r="E7" t="str">
            <v>일반회계</v>
          </cell>
          <cell r="I7" t="str">
            <v>대덕CDC</v>
          </cell>
          <cell r="J7" t="str">
            <v>MIS</v>
          </cell>
        </row>
        <row r="8">
          <cell r="A8" t="str">
            <v>MISDEV</v>
          </cell>
          <cell r="B8" t="str">
            <v>UX-CPU-ALPHA-00001</v>
          </cell>
          <cell r="C8" t="str">
            <v>Y</v>
          </cell>
          <cell r="D8" t="str">
            <v>A</v>
          </cell>
          <cell r="E8" t="str">
            <v>원가회계</v>
          </cell>
          <cell r="I8" t="str">
            <v>대덕CDC</v>
          </cell>
          <cell r="J8" t="str">
            <v>MIS</v>
          </cell>
        </row>
        <row r="9">
          <cell r="A9" t="str">
            <v>MISDEV</v>
          </cell>
          <cell r="B9" t="str">
            <v>UX-CPU-ALPHA-00001</v>
          </cell>
          <cell r="C9" t="str">
            <v>Y</v>
          </cell>
          <cell r="D9" t="str">
            <v>B</v>
          </cell>
          <cell r="E9" t="str">
            <v>직물생산</v>
          </cell>
          <cell r="I9" t="str">
            <v>대덕CDC</v>
          </cell>
          <cell r="J9" t="str">
            <v>MIS</v>
          </cell>
        </row>
        <row r="10">
          <cell r="A10" t="str">
            <v>JIKMUL_NT</v>
          </cell>
          <cell r="B10" t="str">
            <v>NT-CPU-COMPAQ-00230</v>
          </cell>
          <cell r="C10" t="str">
            <v>Y</v>
          </cell>
          <cell r="D10" t="str">
            <v>B</v>
          </cell>
          <cell r="E10" t="str">
            <v>직물출하</v>
          </cell>
          <cell r="I10" t="str">
            <v>SK케미칼공장</v>
          </cell>
          <cell r="J10" t="str">
            <v>생산관리 Server</v>
          </cell>
        </row>
        <row r="11">
          <cell r="A11" t="str">
            <v>SA2000</v>
          </cell>
          <cell r="B11" t="str">
            <v>UX-CPU-ALPHA-00004</v>
          </cell>
          <cell r="C11" t="str">
            <v>Y</v>
          </cell>
          <cell r="D11" t="str">
            <v>B</v>
          </cell>
          <cell r="E11" t="str">
            <v>수원생산</v>
          </cell>
          <cell r="I11" t="str">
            <v>SK케미칼공장</v>
          </cell>
          <cell r="J11" t="str">
            <v>MIS생산관리</v>
          </cell>
        </row>
        <row r="12">
          <cell r="A12" t="str">
            <v>MISDEV</v>
          </cell>
          <cell r="B12" t="str">
            <v>UX-CPU-ALPHA-00001</v>
          </cell>
          <cell r="C12" t="str">
            <v>Y</v>
          </cell>
          <cell r="D12" t="str">
            <v>C</v>
          </cell>
          <cell r="E12" t="str">
            <v>KPI(TPO, IPO)</v>
          </cell>
          <cell r="I12" t="str">
            <v>대덕CDC</v>
          </cell>
          <cell r="J12" t="str">
            <v>MIS</v>
          </cell>
        </row>
        <row r="13">
          <cell r="A13" t="str">
            <v>MISDEV</v>
          </cell>
          <cell r="B13" t="str">
            <v>UX-CPU-ALPHA-00001</v>
          </cell>
          <cell r="C13" t="str">
            <v>Y</v>
          </cell>
          <cell r="D13" t="str">
            <v>C</v>
          </cell>
          <cell r="E13" t="str">
            <v>정보자원관리</v>
          </cell>
          <cell r="I13" t="str">
            <v>대덕CDC</v>
          </cell>
          <cell r="J13" t="str">
            <v>MIS</v>
          </cell>
        </row>
        <row r="14">
          <cell r="A14" t="str">
            <v>-</v>
          </cell>
          <cell r="B14" t="e">
            <v>#N/A</v>
          </cell>
          <cell r="C14" t="str">
            <v>Y</v>
          </cell>
          <cell r="D14" t="str">
            <v>D</v>
          </cell>
          <cell r="E14" t="str">
            <v>수원구판장</v>
          </cell>
          <cell r="I14" t="e">
            <v>#N/A</v>
          </cell>
          <cell r="J14" t="e">
            <v>#N/A</v>
          </cell>
        </row>
        <row r="15">
          <cell r="A15" t="str">
            <v>-</v>
          </cell>
          <cell r="B15" t="e">
            <v>#N/A</v>
          </cell>
          <cell r="C15" t="str">
            <v>Y</v>
          </cell>
          <cell r="D15" t="str">
            <v>D</v>
          </cell>
          <cell r="E15" t="str">
            <v>울산마을금고</v>
          </cell>
          <cell r="I15" t="e">
            <v>#N/A</v>
          </cell>
          <cell r="J15" t="e">
            <v>#N/A</v>
          </cell>
        </row>
        <row r="16">
          <cell r="A16" t="str">
            <v>SKCHEM_BOA</v>
          </cell>
          <cell r="B16" t="str">
            <v>NT-CPU-COMPAQ-00219</v>
          </cell>
          <cell r="C16" t="str">
            <v>Y</v>
          </cell>
          <cell r="D16" t="str">
            <v>B</v>
          </cell>
          <cell r="E16" t="str">
            <v>Groupware</v>
          </cell>
          <cell r="I16" t="str">
            <v>SK케미칼공장</v>
          </cell>
          <cell r="J16" t="str">
            <v>Notes,DHCP,WINS,MIS,FILE Server</v>
          </cell>
        </row>
        <row r="17">
          <cell r="A17" t="str">
            <v>SKCHEM_SOA</v>
          </cell>
          <cell r="B17" t="str">
            <v>NT-CPU-COMPAQ-00222</v>
          </cell>
          <cell r="C17" t="str">
            <v>Y</v>
          </cell>
          <cell r="D17" t="str">
            <v>B</v>
          </cell>
          <cell r="E17" t="str">
            <v>Groupware</v>
          </cell>
          <cell r="I17" t="str">
            <v>SK케미칼공장</v>
          </cell>
          <cell r="J17" t="str">
            <v>Notes,DHCP,MIS,FILE Server</v>
          </cell>
        </row>
        <row r="18">
          <cell r="A18" t="str">
            <v>SKCHEM_UOA</v>
          </cell>
          <cell r="B18" t="str">
            <v>NT-CPU-COMPAQ-00224</v>
          </cell>
          <cell r="C18" t="str">
            <v>Y</v>
          </cell>
          <cell r="D18" t="str">
            <v>B</v>
          </cell>
          <cell r="E18" t="str">
            <v>Groupware</v>
          </cell>
          <cell r="I18" t="str">
            <v>SK케미칼공장</v>
          </cell>
          <cell r="J18" t="str">
            <v>Notes,DHCP,MIS,FILE Server</v>
          </cell>
        </row>
        <row r="19">
          <cell r="A19" t="str">
            <v>SKCHEM_NT_WWW</v>
          </cell>
          <cell r="B19" t="str">
            <v>NT-CPU-COMPAQ-00220</v>
          </cell>
          <cell r="C19" t="str">
            <v>Y</v>
          </cell>
          <cell r="D19" t="str">
            <v>B</v>
          </cell>
          <cell r="E19" t="str">
            <v>Homepage</v>
          </cell>
          <cell r="I19" t="str">
            <v>SK케미칼공장</v>
          </cell>
          <cell r="J19" t="str">
            <v>WEB Server</v>
          </cell>
        </row>
        <row r="20">
          <cell r="A20" t="str">
            <v>B4600</v>
          </cell>
          <cell r="B20" t="str">
            <v>UX-CPU-VAX-00001</v>
          </cell>
          <cell r="C20" t="str">
            <v>Y</v>
          </cell>
          <cell r="D20" t="str">
            <v>C</v>
          </cell>
          <cell r="E20" t="str">
            <v>SK UCB 구매</v>
          </cell>
          <cell r="I20" t="str">
            <v>SK케미칼본사</v>
          </cell>
          <cell r="J20" t="str">
            <v>MIS(제약,UCB)</v>
          </cell>
        </row>
        <row r="21">
          <cell r="A21" t="str">
            <v>B4600</v>
          </cell>
          <cell r="B21" t="str">
            <v>UX-CPU-VAX-00001</v>
          </cell>
          <cell r="C21" t="str">
            <v>Y</v>
          </cell>
          <cell r="D21" t="str">
            <v>C</v>
          </cell>
          <cell r="E21" t="str">
            <v>SK UCB 마케팅</v>
          </cell>
          <cell r="I21" t="str">
            <v>SK케미칼본사</v>
          </cell>
          <cell r="J21" t="str">
            <v>MIS(제약,UCB)</v>
          </cell>
        </row>
        <row r="22">
          <cell r="A22" t="str">
            <v>B4600</v>
          </cell>
          <cell r="B22" t="str">
            <v>UX-CPU-VAX-00001</v>
          </cell>
          <cell r="C22" t="str">
            <v>Y</v>
          </cell>
          <cell r="D22" t="str">
            <v>C</v>
          </cell>
          <cell r="E22" t="str">
            <v>SK UCB 인력</v>
          </cell>
          <cell r="I22" t="str">
            <v>SK케미칼본사</v>
          </cell>
          <cell r="J22" t="str">
            <v>MIS(제약,UCB)</v>
          </cell>
        </row>
        <row r="23">
          <cell r="A23" t="str">
            <v>B4600</v>
          </cell>
          <cell r="B23" t="str">
            <v>UX-CPU-VAX-00001</v>
          </cell>
          <cell r="C23" t="str">
            <v>Y</v>
          </cell>
          <cell r="D23" t="str">
            <v>C</v>
          </cell>
          <cell r="E23" t="str">
            <v>SK UCB 자금</v>
          </cell>
          <cell r="I23" t="str">
            <v>SK케미칼본사</v>
          </cell>
          <cell r="J23" t="str">
            <v>MIS(제약,UCB)</v>
          </cell>
        </row>
        <row r="24">
          <cell r="A24" t="str">
            <v>B4600</v>
          </cell>
          <cell r="B24" t="str">
            <v>UX-CPU-VAX-00001</v>
          </cell>
          <cell r="C24" t="str">
            <v>Y</v>
          </cell>
          <cell r="D24" t="str">
            <v>C</v>
          </cell>
          <cell r="E24" t="str">
            <v>SK UCB 일반회계</v>
          </cell>
          <cell r="I24" t="str">
            <v>SK케미칼본사</v>
          </cell>
          <cell r="J24" t="str">
            <v>MIS(제약,UCB)</v>
          </cell>
        </row>
        <row r="25">
          <cell r="A25" t="str">
            <v>B4600</v>
          </cell>
          <cell r="B25" t="str">
            <v>UX-CPU-VAX-00001</v>
          </cell>
          <cell r="C25" t="str">
            <v>Y</v>
          </cell>
          <cell r="D25" t="str">
            <v>C</v>
          </cell>
          <cell r="E25" t="str">
            <v>SK UCB 원가회계</v>
          </cell>
          <cell r="I25" t="str">
            <v>SK케미칼본사</v>
          </cell>
          <cell r="J25" t="str">
            <v>MIS(제약,UCB)</v>
          </cell>
        </row>
        <row r="26">
          <cell r="A26" t="str">
            <v>B4600</v>
          </cell>
          <cell r="B26" t="str">
            <v>UX-CPU-VAX-00001</v>
          </cell>
          <cell r="C26" t="str">
            <v>Y</v>
          </cell>
          <cell r="D26" t="str">
            <v>B</v>
          </cell>
          <cell r="E26" t="str">
            <v>SK제약 MIS(구)</v>
          </cell>
          <cell r="I26" t="str">
            <v>SK케미칼본사</v>
          </cell>
          <cell r="J26" t="str">
            <v>MIS(제약,UCB)</v>
          </cell>
        </row>
        <row r="27">
          <cell r="A27" t="str">
            <v>MISSKP</v>
          </cell>
          <cell r="B27" t="str">
            <v>UX-CPU-ALPHA-00010</v>
          </cell>
          <cell r="C27" t="str">
            <v>Y</v>
          </cell>
          <cell r="D27" t="str">
            <v>B</v>
          </cell>
          <cell r="E27" t="str">
            <v>SK제약 MIS(신)</v>
          </cell>
          <cell r="I27" t="str">
            <v>대덕CDC</v>
          </cell>
          <cell r="J27" t="str">
            <v>SK제약 통합 MIS Server</v>
          </cell>
        </row>
        <row r="28">
          <cell r="A28" t="str">
            <v>misbon</v>
          </cell>
          <cell r="B28" t="str">
            <v>UX-CPU-ALPHA-00002</v>
          </cell>
          <cell r="C28" t="str">
            <v>N</v>
          </cell>
          <cell r="D28" t="str">
            <v>비대상</v>
          </cell>
          <cell r="I28" t="str">
            <v>대덕CDC</v>
          </cell>
          <cell r="J28" t="str">
            <v>MIS</v>
          </cell>
        </row>
        <row r="29">
          <cell r="A29" t="str">
            <v>SMLS01</v>
          </cell>
          <cell r="B29" t="str">
            <v>UX-CPU-ALPHA-00005</v>
          </cell>
          <cell r="C29" t="str">
            <v>N</v>
          </cell>
          <cell r="D29" t="str">
            <v>비대상</v>
          </cell>
          <cell r="I29" t="str">
            <v>SK케미칼기타</v>
          </cell>
          <cell r="J29" t="str">
            <v>생산관리</v>
          </cell>
        </row>
        <row r="30">
          <cell r="A30" t="str">
            <v>없음</v>
          </cell>
          <cell r="B30" t="str">
            <v>UX-CPU-ALPHA-00007</v>
          </cell>
          <cell r="C30" t="str">
            <v>N</v>
          </cell>
          <cell r="D30" t="str">
            <v>비대상</v>
          </cell>
          <cell r="I30" t="str">
            <v>SK케미칼본사</v>
          </cell>
          <cell r="J30" t="str">
            <v>유휴</v>
          </cell>
        </row>
        <row r="31">
          <cell r="A31" t="str">
            <v>없음</v>
          </cell>
          <cell r="B31" t="str">
            <v>UX-CPU-DEC-00001</v>
          </cell>
          <cell r="C31" t="str">
            <v>N</v>
          </cell>
          <cell r="D31" t="str">
            <v>비대상</v>
          </cell>
          <cell r="I31" t="str">
            <v>SK케미칼공장</v>
          </cell>
          <cell r="J31" t="str">
            <v>생산관리</v>
          </cell>
        </row>
        <row r="32">
          <cell r="A32" t="str">
            <v>chemical-fw</v>
          </cell>
          <cell r="B32" t="str">
            <v>UX-CPU-SUN-00089</v>
          </cell>
          <cell r="C32" t="str">
            <v>N</v>
          </cell>
          <cell r="D32" t="str">
            <v>비대상</v>
          </cell>
          <cell r="I32" t="str">
            <v>SK남산빌딩</v>
          </cell>
          <cell r="J32" t="str">
            <v>Firewall Server</v>
          </cell>
        </row>
        <row r="33">
          <cell r="A33" t="str">
            <v>U4600</v>
          </cell>
          <cell r="B33" t="str">
            <v>UX-CPU-VAX-00002</v>
          </cell>
          <cell r="C33" t="str">
            <v>N</v>
          </cell>
          <cell r="D33" t="str">
            <v>비대상</v>
          </cell>
          <cell r="I33" t="str">
            <v>SK케미칼공장</v>
          </cell>
          <cell r="J33" t="str">
            <v>품질관리</v>
          </cell>
        </row>
        <row r="34">
          <cell r="A34" t="str">
            <v>없음</v>
          </cell>
          <cell r="B34" t="str">
            <v>UX-CPU-VAX-00004</v>
          </cell>
          <cell r="C34" t="str">
            <v>N</v>
          </cell>
          <cell r="D34" t="str">
            <v>비대상</v>
          </cell>
          <cell r="I34" t="str">
            <v>SK케미칼본사</v>
          </cell>
          <cell r="J34" t="str">
            <v>유휴</v>
          </cell>
        </row>
        <row r="35">
          <cell r="A35" t="str">
            <v>없음</v>
          </cell>
          <cell r="B35" t="str">
            <v>UX-CPU-VAX-00007</v>
          </cell>
          <cell r="C35" t="str">
            <v>N</v>
          </cell>
          <cell r="D35" t="str">
            <v>비대상</v>
          </cell>
          <cell r="I35" t="str">
            <v>SK케미칼공장</v>
          </cell>
          <cell r="J35" t="str">
            <v>유휴</v>
          </cell>
        </row>
        <row r="36">
          <cell r="A36" t="str">
            <v>SKI_NT01</v>
          </cell>
          <cell r="B36" t="str">
            <v>NT-CPU-기타-00035</v>
          </cell>
          <cell r="C36" t="str">
            <v>N</v>
          </cell>
          <cell r="D36" t="str">
            <v>비대상</v>
          </cell>
          <cell r="I36" t="str">
            <v>SK케미칼공장</v>
          </cell>
          <cell r="J36" t="str">
            <v>MIS File Server</v>
          </cell>
        </row>
        <row r="37">
          <cell r="A37" t="str">
            <v>SKI_NT02</v>
          </cell>
          <cell r="B37" t="str">
            <v>NT-CPU-기타-00036</v>
          </cell>
          <cell r="C37" t="str">
            <v>N</v>
          </cell>
          <cell r="D37" t="str">
            <v>비대상</v>
          </cell>
          <cell r="I37" t="str">
            <v>SK케미칼공장</v>
          </cell>
          <cell r="J37" t="str">
            <v>공용 File Server</v>
          </cell>
        </row>
        <row r="38">
          <cell r="A38" t="str">
            <v>ULNT1</v>
          </cell>
          <cell r="B38" t="str">
            <v>NT-CPU-기타-00037</v>
          </cell>
          <cell r="C38" t="str">
            <v>N</v>
          </cell>
          <cell r="D38" t="str">
            <v>비대상</v>
          </cell>
          <cell r="I38" t="str">
            <v>SK케미칼공장</v>
          </cell>
          <cell r="J38" t="str">
            <v>MIS File Server</v>
          </cell>
        </row>
        <row r="39">
          <cell r="A39" t="str">
            <v>SKCHEM_TSS02</v>
          </cell>
          <cell r="B39" t="str">
            <v>NT-CPU-COMPAQ-00225</v>
          </cell>
          <cell r="C39" t="str">
            <v>N</v>
          </cell>
          <cell r="D39" t="str">
            <v>비대상</v>
          </cell>
          <cell r="I39" t="str">
            <v>SK케미칼공장</v>
          </cell>
          <cell r="J39" t="str">
            <v>TCO Server</v>
          </cell>
        </row>
        <row r="40">
          <cell r="A40" t="str">
            <v>SKCHEM_TSM</v>
          </cell>
          <cell r="B40" t="str">
            <v>NT-CPU-COMPAQ-00221</v>
          </cell>
          <cell r="C40" t="str">
            <v>N</v>
          </cell>
          <cell r="D40" t="str">
            <v>비대상</v>
          </cell>
          <cell r="I40" t="str">
            <v>SK케미칼공장</v>
          </cell>
          <cell r="J40" t="str">
            <v>TCO Server</v>
          </cell>
        </row>
        <row r="41">
          <cell r="A41" t="str">
            <v>SKCHEM_TSS01</v>
          </cell>
          <cell r="B41" t="str">
            <v>NT-CPU-COMPAQ-00223</v>
          </cell>
          <cell r="C41" t="str">
            <v>N</v>
          </cell>
          <cell r="D41" t="str">
            <v>비대상</v>
          </cell>
          <cell r="I41" t="str">
            <v>SK케미칼공장</v>
          </cell>
          <cell r="J41" t="str">
            <v>TCO Server</v>
          </cell>
        </row>
        <row r="42">
          <cell r="A42" t="str">
            <v>RTDBSVR</v>
          </cell>
          <cell r="B42" t="str">
            <v>NT-CPU-COMPAQ-00226</v>
          </cell>
          <cell r="C42" t="str">
            <v>N</v>
          </cell>
          <cell r="D42" t="str">
            <v>비대상</v>
          </cell>
          <cell r="I42" t="str">
            <v>SK케미칼공장</v>
          </cell>
          <cell r="J42" t="str">
            <v>RTDB Server</v>
          </cell>
        </row>
        <row r="43">
          <cell r="A43" t="str">
            <v>PRIDCHEM</v>
          </cell>
          <cell r="B43" t="str">
            <v>NT-CPU-COMPAQ-00227</v>
          </cell>
          <cell r="C43" t="str">
            <v>N</v>
          </cell>
          <cell r="D43" t="str">
            <v>비대상</v>
          </cell>
          <cell r="I43" t="str">
            <v>SK케미칼공장</v>
          </cell>
          <cell r="J43" t="str">
            <v>PRID Server</v>
          </cell>
        </row>
        <row r="44">
          <cell r="A44" t="str">
            <v>PERF_CHEM</v>
          </cell>
          <cell r="B44" t="str">
            <v>NT-CPU-COMPAQ-00228</v>
          </cell>
          <cell r="C44" t="str">
            <v>N</v>
          </cell>
          <cell r="D44" t="str">
            <v>비대상</v>
          </cell>
          <cell r="I44" t="str">
            <v>SK케미칼공장</v>
          </cell>
          <cell r="J44" t="str">
            <v>PerFman Server</v>
          </cell>
        </row>
        <row r="45">
          <cell r="A45" t="str">
            <v>SKI_NT01</v>
          </cell>
          <cell r="B45" t="str">
            <v>NT-CPU-기타-00035</v>
          </cell>
          <cell r="C45" t="str">
            <v>N</v>
          </cell>
          <cell r="D45" t="str">
            <v>비대상</v>
          </cell>
          <cell r="I45" t="str">
            <v>SK케미칼공장</v>
          </cell>
          <cell r="J45" t="str">
            <v>MIS File Server</v>
          </cell>
        </row>
        <row r="46">
          <cell r="A46" t="str">
            <v>RTDBSUSVR</v>
          </cell>
          <cell r="B46" t="str">
            <v>NT-CPU-COMPAQ-00231</v>
          </cell>
          <cell r="C46" t="str">
            <v>N</v>
          </cell>
          <cell r="D46" t="str">
            <v>비대상</v>
          </cell>
          <cell r="I46" t="str">
            <v>SK케미칼공장</v>
          </cell>
          <cell r="J46" t="str">
            <v>RTDB Server</v>
          </cell>
        </row>
        <row r="47">
          <cell r="A47" t="str">
            <v>OIS</v>
          </cell>
          <cell r="B47" t="str">
            <v>NT-CPU-IBM-00069</v>
          </cell>
          <cell r="C47" t="str">
            <v>N</v>
          </cell>
          <cell r="D47" t="str">
            <v>비대상</v>
          </cell>
          <cell r="I47" t="str">
            <v>SK케미칼공장</v>
          </cell>
          <cell r="J47" t="str">
            <v>생산관리 운영서버</v>
          </cell>
        </row>
        <row r="48">
          <cell r="A48" t="str">
            <v>CMMS</v>
          </cell>
          <cell r="B48" t="str">
            <v>NT-CPU-IBM-00070</v>
          </cell>
          <cell r="C48" t="str">
            <v>N</v>
          </cell>
          <cell r="D48" t="str">
            <v>비대상</v>
          </cell>
          <cell r="I48" t="str">
            <v>SK케미칼공장</v>
          </cell>
          <cell r="J48" t="str">
            <v>설비관리 운영서버</v>
          </cell>
        </row>
        <row r="49">
          <cell r="A49" t="str">
            <v>LOIS</v>
          </cell>
          <cell r="B49" t="str">
            <v>NT-CPU-IBM-00071</v>
          </cell>
          <cell r="C49" t="str">
            <v>N</v>
          </cell>
          <cell r="D49" t="str">
            <v>비대상</v>
          </cell>
          <cell r="I49" t="str">
            <v>SK케미칼공장</v>
          </cell>
          <cell r="J49" t="str">
            <v>물류정보 운영서버</v>
          </cell>
        </row>
      </sheetData>
      <sheetData sheetId="10" refreshError="1">
        <row r="1">
          <cell r="A1" t="str">
            <v>서버명</v>
          </cell>
          <cell r="B1" t="str">
            <v>자산 번호</v>
          </cell>
          <cell r="C1" t="str">
            <v>SL 관리 대상</v>
          </cell>
          <cell r="D1" t="str">
            <v>SL Portfolio</v>
          </cell>
          <cell r="E1" t="str">
            <v>Function</v>
          </cell>
          <cell r="F1" t="str">
            <v>서버명</v>
          </cell>
          <cell r="G1" t="str">
            <v>Location</v>
          </cell>
          <cell r="H1" t="str">
            <v>적용업무1</v>
          </cell>
        </row>
        <row r="3">
          <cell r="A3" t="str">
            <v>SKEC_APP1</v>
          </cell>
          <cell r="B3" t="str">
            <v>NT-CPU-COMPAQ-00621</v>
          </cell>
          <cell r="C3" t="str">
            <v>Y</v>
          </cell>
          <cell r="D3" t="str">
            <v>C</v>
          </cell>
          <cell r="E3" t="str">
            <v>OfficeNet</v>
          </cell>
          <cell r="F3" t="str">
            <v>SKEC_APP1</v>
          </cell>
          <cell r="G3" t="str">
            <v>SK건설빌딩</v>
          </cell>
          <cell r="H3" t="str">
            <v>Notes Application Server</v>
          </cell>
        </row>
        <row r="4">
          <cell r="A4" t="str">
            <v>KM_01</v>
          </cell>
          <cell r="C4" t="str">
            <v>Y</v>
          </cell>
          <cell r="D4" t="str">
            <v>C</v>
          </cell>
          <cell r="E4" t="str">
            <v>KM(@ranet)</v>
          </cell>
          <cell r="F4" t="str">
            <v>KM_01</v>
          </cell>
          <cell r="G4" t="str">
            <v>?</v>
          </cell>
          <cell r="H4" t="str">
            <v>KM(@ranet)</v>
          </cell>
        </row>
        <row r="5">
          <cell r="A5" t="str">
            <v>KM_NOTES</v>
          </cell>
          <cell r="C5" t="str">
            <v>Y</v>
          </cell>
          <cell r="D5" t="str">
            <v>C</v>
          </cell>
          <cell r="E5" t="str">
            <v>KM(@ranet)</v>
          </cell>
          <cell r="F5" t="str">
            <v>KM_NOTES</v>
          </cell>
          <cell r="H5" t="str">
            <v>KM(@ranet)</v>
          </cell>
        </row>
        <row r="6">
          <cell r="A6" t="str">
            <v>KM_02</v>
          </cell>
          <cell r="C6" t="str">
            <v>Y</v>
          </cell>
          <cell r="D6" t="str">
            <v>C</v>
          </cell>
          <cell r="E6" t="str">
            <v>KM(@ranet)</v>
          </cell>
          <cell r="F6" t="str">
            <v>KM_02</v>
          </cell>
          <cell r="H6" t="str">
            <v>KM(@ranet)</v>
          </cell>
        </row>
        <row r="7">
          <cell r="A7" t="str">
            <v>SKDBS-2</v>
          </cell>
          <cell r="B7" t="str">
            <v>NT-CPU-COMPAQ-00616</v>
          </cell>
          <cell r="C7" t="str">
            <v>Y</v>
          </cell>
          <cell r="D7" t="str">
            <v>B</v>
          </cell>
          <cell r="E7" t="str">
            <v>영업정보</v>
          </cell>
          <cell r="F7" t="str">
            <v>SKDBS-2</v>
          </cell>
          <cell r="G7" t="str">
            <v>SK건설빌딩</v>
          </cell>
          <cell r="H7" t="str">
            <v>해외영업</v>
          </cell>
        </row>
        <row r="8">
          <cell r="A8" t="str">
            <v>AS84</v>
          </cell>
          <cell r="B8" t="str">
            <v>UX-CPU-ALPHA-00008</v>
          </cell>
          <cell r="C8" t="str">
            <v>Y</v>
          </cell>
          <cell r="D8" t="str">
            <v>A</v>
          </cell>
          <cell r="E8" t="str">
            <v>분양관리</v>
          </cell>
          <cell r="F8" t="str">
            <v>AS84</v>
          </cell>
          <cell r="G8" t="str">
            <v>대덕CDC</v>
          </cell>
          <cell r="H8" t="str">
            <v>MIS</v>
          </cell>
        </row>
        <row r="9">
          <cell r="A9" t="str">
            <v>SKEC_EIS</v>
          </cell>
          <cell r="B9" t="str">
            <v>NT-CPU-COMPAQ-00631</v>
          </cell>
          <cell r="C9" t="str">
            <v>Y</v>
          </cell>
          <cell r="D9" t="str">
            <v>C</v>
          </cell>
          <cell r="E9" t="str">
            <v>관리회계</v>
          </cell>
          <cell r="F9" t="str">
            <v>SKEC_EIS</v>
          </cell>
          <cell r="G9" t="str">
            <v>SK건설빌딩</v>
          </cell>
          <cell r="H9" t="str">
            <v>관리회계 시스템</v>
          </cell>
        </row>
        <row r="10">
          <cell r="A10" t="str">
            <v>SKEC_EIS</v>
          </cell>
          <cell r="B10" t="str">
            <v>NT-CPU-COMPAQ-00631</v>
          </cell>
          <cell r="C10" t="str">
            <v>Y</v>
          </cell>
          <cell r="D10" t="str">
            <v>C</v>
          </cell>
          <cell r="E10" t="str">
            <v>KPI</v>
          </cell>
          <cell r="F10" t="str">
            <v>SKEC_EIS</v>
          </cell>
          <cell r="G10" t="str">
            <v>SK건설빌딩</v>
          </cell>
          <cell r="H10" t="str">
            <v>관리회계 시스템</v>
          </cell>
        </row>
        <row r="11">
          <cell r="A11" t="str">
            <v>SKEC_APP2</v>
          </cell>
          <cell r="B11" t="str">
            <v>NT-CPU-COMPAQ-00629</v>
          </cell>
          <cell r="C11" t="str">
            <v>Y</v>
          </cell>
          <cell r="D11" t="str">
            <v>C</v>
          </cell>
          <cell r="E11" t="str">
            <v>HRMS</v>
          </cell>
          <cell r="F11" t="str">
            <v>SKEC_APP2</v>
          </cell>
          <cell r="G11" t="str">
            <v>SK건설빌딩</v>
          </cell>
          <cell r="H11" t="str">
            <v>인사관리 시스템</v>
          </cell>
        </row>
        <row r="12">
          <cell r="A12" t="str">
            <v>AS84</v>
          </cell>
          <cell r="B12" t="str">
            <v>UX-CPU-ALPHA-00008</v>
          </cell>
          <cell r="C12" t="str">
            <v>Y</v>
          </cell>
          <cell r="D12" t="str">
            <v>C</v>
          </cell>
          <cell r="E12" t="str">
            <v>민방위자원관리</v>
          </cell>
          <cell r="F12" t="str">
            <v>AS84</v>
          </cell>
          <cell r="G12" t="str">
            <v>대덕CDC</v>
          </cell>
          <cell r="H12" t="str">
            <v>MIS</v>
          </cell>
        </row>
        <row r="13">
          <cell r="A13" t="str">
            <v>AS84</v>
          </cell>
          <cell r="B13" t="str">
            <v>UX-CPU-ALPHA-00008</v>
          </cell>
          <cell r="C13" t="str">
            <v>Y</v>
          </cell>
          <cell r="D13" t="str">
            <v>C</v>
          </cell>
          <cell r="E13" t="str">
            <v>JobMS</v>
          </cell>
          <cell r="F13" t="str">
            <v>AS84</v>
          </cell>
          <cell r="G13" t="str">
            <v>대덕CDC</v>
          </cell>
          <cell r="H13" t="str">
            <v>MIS</v>
          </cell>
        </row>
        <row r="14">
          <cell r="A14" t="str">
            <v>PC</v>
          </cell>
          <cell r="C14" t="str">
            <v>Y</v>
          </cell>
          <cell r="D14" t="str">
            <v>C</v>
          </cell>
          <cell r="E14" t="str">
            <v>예산/견적 JobMS</v>
          </cell>
          <cell r="F14" t="str">
            <v>PC</v>
          </cell>
          <cell r="G14" t="str">
            <v>?</v>
          </cell>
          <cell r="H14" t="str">
            <v>예산/견적 JobMS</v>
          </cell>
        </row>
        <row r="15">
          <cell r="A15" t="str">
            <v>AS84</v>
          </cell>
          <cell r="B15" t="str">
            <v>UX-CPU-ALPHA-00008</v>
          </cell>
          <cell r="C15" t="str">
            <v>Y</v>
          </cell>
          <cell r="D15" t="str">
            <v>C</v>
          </cell>
          <cell r="E15" t="str">
            <v>재무회계/공통코드</v>
          </cell>
          <cell r="F15" t="str">
            <v>AS84</v>
          </cell>
          <cell r="G15" t="str">
            <v>대덕CDC</v>
          </cell>
          <cell r="H15" t="str">
            <v>MIS</v>
          </cell>
        </row>
        <row r="16">
          <cell r="A16" t="str">
            <v>AS84</v>
          </cell>
          <cell r="B16" t="str">
            <v>UX-CPU-ALPHA-00008</v>
          </cell>
          <cell r="C16" t="str">
            <v>Y</v>
          </cell>
          <cell r="D16" t="str">
            <v>C</v>
          </cell>
          <cell r="E16" t="str">
            <v>세무회계</v>
          </cell>
          <cell r="F16" t="str">
            <v>AS84</v>
          </cell>
          <cell r="G16" t="str">
            <v>대덕CDC</v>
          </cell>
          <cell r="H16" t="str">
            <v>MIS</v>
          </cell>
        </row>
        <row r="17">
          <cell r="A17" t="str">
            <v>AS84</v>
          </cell>
          <cell r="B17" t="str">
            <v>UX-CPU-ALPHA-00008</v>
          </cell>
          <cell r="C17" t="str">
            <v>Y</v>
          </cell>
          <cell r="D17" t="str">
            <v>C</v>
          </cell>
          <cell r="E17" t="str">
            <v>해외결산</v>
          </cell>
          <cell r="F17" t="str">
            <v>AS84</v>
          </cell>
          <cell r="G17" t="str">
            <v>대덕CDC</v>
          </cell>
          <cell r="H17" t="str">
            <v>MIS</v>
          </cell>
        </row>
        <row r="18">
          <cell r="A18" t="str">
            <v>PC</v>
          </cell>
          <cell r="C18" t="str">
            <v>Y</v>
          </cell>
          <cell r="D18" t="str">
            <v>C</v>
          </cell>
          <cell r="E18" t="str">
            <v>해외회계</v>
          </cell>
          <cell r="F18" t="str">
            <v>PC</v>
          </cell>
          <cell r="G18" t="str">
            <v>?</v>
          </cell>
        </row>
        <row r="19">
          <cell r="A19" t="str">
            <v>PC</v>
          </cell>
          <cell r="C19" t="str">
            <v>Y</v>
          </cell>
          <cell r="D19" t="str">
            <v>D</v>
          </cell>
          <cell r="E19" t="str">
            <v>기업가치평가</v>
          </cell>
          <cell r="F19" t="str">
            <v>PC</v>
          </cell>
          <cell r="G19" t="str">
            <v>?</v>
          </cell>
          <cell r="H19" t="str">
            <v>기업가치평가</v>
          </cell>
        </row>
        <row r="20">
          <cell r="A20" t="str">
            <v>AS84</v>
          </cell>
          <cell r="B20" t="str">
            <v>UX-CPU-ALPHA-00008</v>
          </cell>
          <cell r="C20" t="str">
            <v>Y</v>
          </cell>
          <cell r="D20" t="str">
            <v>C</v>
          </cell>
          <cell r="E20" t="str">
            <v>고정자산</v>
          </cell>
          <cell r="F20" t="str">
            <v>AS84</v>
          </cell>
          <cell r="G20" t="str">
            <v>대덕CDC</v>
          </cell>
          <cell r="H20" t="str">
            <v>MIS</v>
          </cell>
        </row>
        <row r="21">
          <cell r="A21" t="str">
            <v>AS84</v>
          </cell>
          <cell r="B21" t="str">
            <v>UX-CPU-ALPHA-00008</v>
          </cell>
          <cell r="C21" t="str">
            <v>Y</v>
          </cell>
          <cell r="D21" t="str">
            <v>C</v>
          </cell>
          <cell r="E21" t="str">
            <v>자금청구</v>
          </cell>
          <cell r="F21" t="str">
            <v>AS84</v>
          </cell>
          <cell r="G21" t="str">
            <v>대덕CDC</v>
          </cell>
          <cell r="H21" t="str">
            <v>MIS</v>
          </cell>
        </row>
        <row r="22">
          <cell r="A22" t="str">
            <v>AS84</v>
          </cell>
          <cell r="B22" t="str">
            <v>UX-CPU-ALPHA-00008</v>
          </cell>
          <cell r="C22" t="str">
            <v>Y</v>
          </cell>
          <cell r="D22" t="str">
            <v>C</v>
          </cell>
          <cell r="E22" t="str">
            <v>자금관리</v>
          </cell>
          <cell r="F22" t="str">
            <v>AS84</v>
          </cell>
          <cell r="G22" t="str">
            <v>대덕CDC</v>
          </cell>
          <cell r="H22" t="str">
            <v>MIS</v>
          </cell>
        </row>
        <row r="23">
          <cell r="A23" t="str">
            <v>WEBDEV1</v>
          </cell>
          <cell r="B23" t="str">
            <v>NT-CPU-COMPAQ-00622</v>
          </cell>
          <cell r="C23" t="str">
            <v>Y</v>
          </cell>
          <cell r="D23" t="str">
            <v>D</v>
          </cell>
          <cell r="E23" t="str">
            <v>자금결재현황</v>
          </cell>
          <cell r="F23" t="str">
            <v>WEBDEV1</v>
          </cell>
          <cell r="G23" t="str">
            <v>SK건설빌딩</v>
          </cell>
          <cell r="H23" t="str">
            <v>Intranet 개발</v>
          </cell>
        </row>
        <row r="24">
          <cell r="A24" t="str">
            <v>AS84</v>
          </cell>
          <cell r="B24" t="str">
            <v>UX-CPU-ALPHA-00008</v>
          </cell>
          <cell r="C24" t="str">
            <v>Y</v>
          </cell>
          <cell r="D24" t="str">
            <v>C</v>
          </cell>
          <cell r="E24" t="str">
            <v>Charge No/공통코드</v>
          </cell>
          <cell r="F24" t="str">
            <v>AS84</v>
          </cell>
          <cell r="G24" t="str">
            <v>대덕CDC</v>
          </cell>
          <cell r="H24" t="str">
            <v>MIS</v>
          </cell>
        </row>
        <row r="25">
          <cell r="A25" t="str">
            <v>AS84</v>
          </cell>
          <cell r="B25" t="str">
            <v>UX-CPU-ALPHA-00008</v>
          </cell>
          <cell r="C25" t="str">
            <v>Y</v>
          </cell>
          <cell r="D25" t="str">
            <v>B</v>
          </cell>
          <cell r="E25" t="str">
            <v>계약관리</v>
          </cell>
          <cell r="F25" t="str">
            <v>AS84</v>
          </cell>
          <cell r="G25" t="str">
            <v>대덕CDC</v>
          </cell>
          <cell r="H25" t="str">
            <v>MIS</v>
          </cell>
        </row>
        <row r="26">
          <cell r="A26" t="str">
            <v>AS84</v>
          </cell>
          <cell r="B26" t="str">
            <v>UX-CPU-ALPHA-00008</v>
          </cell>
          <cell r="C26" t="str">
            <v>Y</v>
          </cell>
          <cell r="D26" t="str">
            <v>D</v>
          </cell>
          <cell r="E26" t="str">
            <v>부서지원</v>
          </cell>
          <cell r="F26" t="str">
            <v>AS84</v>
          </cell>
          <cell r="G26" t="str">
            <v>대덕CDC</v>
          </cell>
          <cell r="H26" t="str">
            <v>MIS</v>
          </cell>
        </row>
        <row r="27">
          <cell r="A27" t="str">
            <v>AS84</v>
          </cell>
          <cell r="B27" t="str">
            <v>UX-CPU-ALPHA-00008</v>
          </cell>
          <cell r="C27" t="str">
            <v>Y</v>
          </cell>
          <cell r="D27" t="str">
            <v>C</v>
          </cell>
          <cell r="E27" t="str">
            <v>전산자원관리</v>
          </cell>
          <cell r="F27" t="str">
            <v>AS84</v>
          </cell>
          <cell r="G27" t="str">
            <v>대덕CDC</v>
          </cell>
          <cell r="H27" t="str">
            <v>MIS</v>
          </cell>
        </row>
        <row r="28">
          <cell r="A28" t="str">
            <v>AS84</v>
          </cell>
          <cell r="B28" t="str">
            <v>UX-CPU-ALPHA-00008</v>
          </cell>
          <cell r="C28" t="str">
            <v>Y</v>
          </cell>
          <cell r="D28" t="str">
            <v>C</v>
          </cell>
          <cell r="E28" t="str">
            <v>주택품질보증정보</v>
          </cell>
          <cell r="F28" t="str">
            <v>AS84</v>
          </cell>
          <cell r="G28" t="str">
            <v>대덕CDC</v>
          </cell>
          <cell r="H28" t="str">
            <v>MIS</v>
          </cell>
        </row>
        <row r="29">
          <cell r="A29" t="str">
            <v>AS84</v>
          </cell>
          <cell r="B29" t="str">
            <v>UX-CPU-ALPHA-00008</v>
          </cell>
          <cell r="C29" t="str">
            <v>Y</v>
          </cell>
          <cell r="D29" t="str">
            <v>D</v>
          </cell>
          <cell r="E29" t="str">
            <v>산재/고용보험</v>
          </cell>
          <cell r="F29" t="str">
            <v>AS84</v>
          </cell>
          <cell r="G29" t="str">
            <v>대덕CDC</v>
          </cell>
          <cell r="H29" t="str">
            <v>MIS</v>
          </cell>
        </row>
        <row r="30">
          <cell r="A30" t="str">
            <v>SKOADB</v>
          </cell>
          <cell r="B30" t="str">
            <v>NT-CPU-COMPAQ-00602</v>
          </cell>
          <cell r="C30" t="str">
            <v>Y</v>
          </cell>
          <cell r="D30" t="str">
            <v>C</v>
          </cell>
          <cell r="E30" t="str">
            <v>품질평가</v>
          </cell>
          <cell r="F30" t="str">
            <v>SKOADB</v>
          </cell>
          <cell r="G30" t="str">
            <v>SK건설빌딩</v>
          </cell>
          <cell r="H30" t="str">
            <v>Application DB Server</v>
          </cell>
        </row>
        <row r="31">
          <cell r="A31" t="str">
            <v>SKOADB</v>
          </cell>
          <cell r="B31" t="str">
            <v>NT-CPU-COMPAQ-00602</v>
          </cell>
          <cell r="C31" t="str">
            <v>Y</v>
          </cell>
          <cell r="D31" t="str">
            <v>C</v>
          </cell>
          <cell r="E31" t="str">
            <v>품질경영</v>
          </cell>
          <cell r="F31" t="str">
            <v>SKOADB</v>
          </cell>
          <cell r="G31" t="str">
            <v>SK건설빌딩</v>
          </cell>
          <cell r="H31" t="str">
            <v>Application DB Server</v>
          </cell>
        </row>
        <row r="32">
          <cell r="A32" t="str">
            <v>SKOADB</v>
          </cell>
          <cell r="B32" t="str">
            <v>NT-CPU-COMPAQ-00602</v>
          </cell>
          <cell r="C32" t="str">
            <v>Y</v>
          </cell>
          <cell r="D32" t="str">
            <v>C</v>
          </cell>
          <cell r="E32" t="str">
            <v>품질보증</v>
          </cell>
          <cell r="F32" t="str">
            <v>SKOADB</v>
          </cell>
          <cell r="G32" t="str">
            <v>SK건설빌딩</v>
          </cell>
          <cell r="H32" t="str">
            <v>Application DB Server</v>
          </cell>
        </row>
        <row r="33">
          <cell r="A33" t="str">
            <v>SKOADB</v>
          </cell>
          <cell r="B33" t="str">
            <v>NT-CPU-COMPAQ-00602</v>
          </cell>
          <cell r="C33" t="str">
            <v>Y</v>
          </cell>
          <cell r="D33" t="str">
            <v>C</v>
          </cell>
          <cell r="E33" t="str">
            <v>협력업체평가</v>
          </cell>
          <cell r="F33" t="str">
            <v>SKOADB</v>
          </cell>
          <cell r="G33" t="str">
            <v>SK건설빌딩</v>
          </cell>
          <cell r="H33" t="str">
            <v>Application DB Server</v>
          </cell>
        </row>
        <row r="34">
          <cell r="A34" t="str">
            <v>PC</v>
          </cell>
          <cell r="C34" t="str">
            <v>Y</v>
          </cell>
          <cell r="D34" t="str">
            <v>C</v>
          </cell>
          <cell r="E34" t="str">
            <v>현장품질관리</v>
          </cell>
          <cell r="F34" t="str">
            <v>PC</v>
          </cell>
          <cell r="G34" t="str">
            <v>?</v>
          </cell>
        </row>
        <row r="35">
          <cell r="A35" t="str">
            <v>AS84</v>
          </cell>
          <cell r="B35" t="str">
            <v>UX-CPU-ALPHA-00008</v>
          </cell>
          <cell r="C35" t="str">
            <v>Y</v>
          </cell>
          <cell r="D35" t="str">
            <v>C</v>
          </cell>
          <cell r="E35" t="str">
            <v>안전관리</v>
          </cell>
          <cell r="F35" t="str">
            <v>AS84</v>
          </cell>
          <cell r="G35" t="str">
            <v>대덕CDC</v>
          </cell>
          <cell r="H35" t="str">
            <v>MIS</v>
          </cell>
        </row>
        <row r="36">
          <cell r="A36" t="str">
            <v>SKCEMS_APP</v>
          </cell>
          <cell r="B36" t="str">
            <v>NT-CPU-COMPAQ-00649</v>
          </cell>
          <cell r="C36" t="str">
            <v>Y</v>
          </cell>
          <cell r="D36" t="str">
            <v>C</v>
          </cell>
          <cell r="E36" t="str">
            <v>공통코드</v>
          </cell>
          <cell r="F36" t="str">
            <v>SKCEMS_APP</v>
          </cell>
          <cell r="G36" t="str">
            <v>SK건설빌딩</v>
          </cell>
          <cell r="H36" t="str">
            <v>장비관리 시스템</v>
          </cell>
        </row>
        <row r="37">
          <cell r="A37" t="str">
            <v>SKPCMS_APP</v>
          </cell>
          <cell r="B37" t="str">
            <v>NT-CPU-COMPAQ-00649</v>
          </cell>
          <cell r="C37" t="str">
            <v>Y</v>
          </cell>
          <cell r="D37" t="str">
            <v>B</v>
          </cell>
          <cell r="E37" t="str">
            <v>원가관리</v>
          </cell>
          <cell r="F37" t="str">
            <v>SKPCMS_APP</v>
          </cell>
          <cell r="G37" t="str">
            <v>SK건설빌딩</v>
          </cell>
          <cell r="H37" t="str">
            <v>장비관리 시스템</v>
          </cell>
        </row>
        <row r="38">
          <cell r="A38" t="str">
            <v>PC</v>
          </cell>
          <cell r="C38" t="str">
            <v>Y</v>
          </cell>
          <cell r="D38" t="str">
            <v>B</v>
          </cell>
          <cell r="E38" t="str">
            <v>공무정산관리</v>
          </cell>
          <cell r="F38" t="str">
            <v>PC</v>
          </cell>
          <cell r="G38" t="str">
            <v>?</v>
          </cell>
        </row>
        <row r="39">
          <cell r="A39" t="str">
            <v>AS84</v>
          </cell>
          <cell r="B39" t="str">
            <v>UX-CPU-ALPHA-00008</v>
          </cell>
          <cell r="C39" t="str">
            <v>Y</v>
          </cell>
          <cell r="D39" t="str">
            <v>C</v>
          </cell>
          <cell r="E39" t="str">
            <v>현장운영</v>
          </cell>
          <cell r="F39" t="str">
            <v>AS84</v>
          </cell>
          <cell r="G39" t="str">
            <v>대덕CDC</v>
          </cell>
          <cell r="H39" t="str">
            <v>MIS</v>
          </cell>
        </row>
        <row r="40">
          <cell r="A40" t="str">
            <v>SKPLMS_APP</v>
          </cell>
          <cell r="B40" t="str">
            <v>NT-CPU-COMPAQ-00648</v>
          </cell>
          <cell r="C40" t="str">
            <v>Y</v>
          </cell>
          <cell r="D40" t="str">
            <v>C</v>
          </cell>
          <cell r="E40" t="str">
            <v>노무관리</v>
          </cell>
          <cell r="F40" t="str">
            <v>SKPLMS_APP</v>
          </cell>
          <cell r="G40" t="str">
            <v>SK건설빌딩</v>
          </cell>
          <cell r="H40" t="str">
            <v>노무관리 시스템</v>
          </cell>
        </row>
        <row r="41">
          <cell r="A41" t="str">
            <v>SKESMS_APP</v>
          </cell>
          <cell r="B41" t="str">
            <v>NT-CPU-COMPAQ-00648</v>
          </cell>
          <cell r="C41" t="str">
            <v>Y</v>
          </cell>
          <cell r="D41" t="str">
            <v>C</v>
          </cell>
          <cell r="E41" t="str">
            <v>외주관리</v>
          </cell>
          <cell r="F41" t="str">
            <v>SKESMS_APP</v>
          </cell>
          <cell r="G41" t="str">
            <v>SK건설빌딩</v>
          </cell>
          <cell r="H41" t="str">
            <v>노무관리 시스템</v>
          </cell>
        </row>
        <row r="42">
          <cell r="A42" t="str">
            <v>SKESMS_WEB</v>
          </cell>
          <cell r="C42" t="str">
            <v>Y</v>
          </cell>
          <cell r="D42" t="str">
            <v>C</v>
          </cell>
          <cell r="E42" t="str">
            <v>외주입찰</v>
          </cell>
          <cell r="F42" t="str">
            <v>SKESMS_WEB</v>
          </cell>
          <cell r="G42" t="str">
            <v>?</v>
          </cell>
        </row>
        <row r="43">
          <cell r="A43" t="str">
            <v>SKCEMS_APP</v>
          </cell>
          <cell r="B43" t="str">
            <v>NT-CPU-COMPAQ-00649</v>
          </cell>
          <cell r="C43" t="str">
            <v>Y</v>
          </cell>
          <cell r="D43" t="str">
            <v>C</v>
          </cell>
          <cell r="E43" t="str">
            <v>장비관리</v>
          </cell>
          <cell r="F43" t="str">
            <v>SKCEMS_APP</v>
          </cell>
          <cell r="G43" t="str">
            <v>SK건설빌딩</v>
          </cell>
          <cell r="H43" t="str">
            <v>장비관리 시스템</v>
          </cell>
        </row>
        <row r="44">
          <cell r="A44" t="str">
            <v>AS84</v>
          </cell>
          <cell r="B44" t="str">
            <v>UX-CPU-ALPHA-00008</v>
          </cell>
          <cell r="C44" t="str">
            <v>Y</v>
          </cell>
          <cell r="D44" t="str">
            <v>C</v>
          </cell>
          <cell r="E44" t="str">
            <v>자재구매</v>
          </cell>
          <cell r="F44" t="str">
            <v>AS84</v>
          </cell>
          <cell r="G44" t="str">
            <v>대덕CDC</v>
          </cell>
          <cell r="H44" t="str">
            <v>MIS</v>
          </cell>
        </row>
        <row r="45">
          <cell r="A45" t="str">
            <v>SKOADB</v>
          </cell>
          <cell r="B45" t="str">
            <v>NT-CPU-COMPAQ-00602</v>
          </cell>
          <cell r="C45" t="str">
            <v>Y</v>
          </cell>
          <cell r="D45" t="str">
            <v>C</v>
          </cell>
          <cell r="E45" t="str">
            <v>통합 구매/자재관리</v>
          </cell>
          <cell r="F45" t="str">
            <v>SKOADB</v>
          </cell>
          <cell r="G45" t="str">
            <v>SK건설빌딩</v>
          </cell>
          <cell r="H45" t="str">
            <v>Application DB Server</v>
          </cell>
        </row>
        <row r="46">
          <cell r="A46" t="str">
            <v>SKIMMS_WEB</v>
          </cell>
          <cell r="C46" t="str">
            <v>Y</v>
          </cell>
          <cell r="D46" t="str">
            <v>C</v>
          </cell>
          <cell r="E46" t="str">
            <v>e-Procument</v>
          </cell>
          <cell r="F46" t="str">
            <v>SKIMMS_WEB</v>
          </cell>
          <cell r="G46" t="str">
            <v>?</v>
          </cell>
        </row>
        <row r="47">
          <cell r="A47" t="str">
            <v>SKIMMS_WAP</v>
          </cell>
          <cell r="C47" t="str">
            <v>Y</v>
          </cell>
          <cell r="D47" t="str">
            <v>C</v>
          </cell>
          <cell r="E47" t="str">
            <v>e-Procument</v>
          </cell>
          <cell r="F47" t="str">
            <v>SKIMMS_WAP</v>
          </cell>
          <cell r="G47" t="str">
            <v>?</v>
          </cell>
        </row>
        <row r="48">
          <cell r="A48" t="str">
            <v>SKOADB</v>
          </cell>
          <cell r="B48" t="str">
            <v>NT-CPU-COMPAQ-00602</v>
          </cell>
          <cell r="C48" t="str">
            <v>Y</v>
          </cell>
          <cell r="D48" t="str">
            <v>D</v>
          </cell>
          <cell r="E48" t="str">
            <v>EDCS</v>
          </cell>
          <cell r="F48" t="str">
            <v>SKOADB</v>
          </cell>
          <cell r="G48" t="str">
            <v>SK건설빌딩</v>
          </cell>
          <cell r="H48" t="str">
            <v>Application DB Server</v>
          </cell>
        </row>
        <row r="49">
          <cell r="A49" t="str">
            <v>SKOADB</v>
          </cell>
          <cell r="B49" t="str">
            <v>NT-CPU-COMPAQ-00602</v>
          </cell>
          <cell r="C49" t="str">
            <v>Y</v>
          </cell>
          <cell r="D49" t="str">
            <v>D</v>
          </cell>
          <cell r="E49" t="str">
            <v>EMS</v>
          </cell>
          <cell r="F49" t="str">
            <v>SKOADB</v>
          </cell>
          <cell r="G49" t="str">
            <v>SK건설빌딩</v>
          </cell>
          <cell r="H49" t="str">
            <v>Application DB Server</v>
          </cell>
        </row>
        <row r="50">
          <cell r="A50" t="str">
            <v>SKOADB</v>
          </cell>
          <cell r="B50" t="str">
            <v>NT-CPU-COMPAQ-00602</v>
          </cell>
          <cell r="C50" t="str">
            <v>Y</v>
          </cell>
          <cell r="D50" t="str">
            <v>D</v>
          </cell>
          <cell r="E50" t="str">
            <v>EPRS</v>
          </cell>
          <cell r="F50" t="str">
            <v>SKOADB</v>
          </cell>
          <cell r="G50" t="str">
            <v>SK건설빌딩</v>
          </cell>
          <cell r="H50" t="str">
            <v>Application DB Server</v>
          </cell>
        </row>
        <row r="51">
          <cell r="A51" t="str">
            <v>SKOADB</v>
          </cell>
          <cell r="B51" t="str">
            <v>NT-CPU-COMPAQ-00602</v>
          </cell>
          <cell r="C51" t="str">
            <v>Y</v>
          </cell>
          <cell r="D51" t="str">
            <v>D</v>
          </cell>
          <cell r="E51" t="str">
            <v>PCR</v>
          </cell>
          <cell r="F51" t="str">
            <v>SKOADB</v>
          </cell>
          <cell r="G51" t="str">
            <v>SK건설빌딩</v>
          </cell>
          <cell r="H51" t="str">
            <v>Application DB Server</v>
          </cell>
        </row>
        <row r="52">
          <cell r="A52" t="str">
            <v>SKOADB</v>
          </cell>
          <cell r="B52" t="str">
            <v>NT-CPU-COMPAQ-00602</v>
          </cell>
          <cell r="C52" t="str">
            <v>Y</v>
          </cell>
          <cell r="D52" t="str">
            <v>D</v>
          </cell>
          <cell r="E52" t="str">
            <v>PMIS</v>
          </cell>
          <cell r="F52" t="str">
            <v>SKOADB</v>
          </cell>
          <cell r="G52" t="str">
            <v>SK건설빌딩</v>
          </cell>
          <cell r="H52" t="str">
            <v>Application DB Server</v>
          </cell>
        </row>
        <row r="53">
          <cell r="A53" t="str">
            <v>SKOADB</v>
          </cell>
          <cell r="B53" t="str">
            <v>NT-CPU-COMPAQ-00602</v>
          </cell>
          <cell r="C53" t="str">
            <v>Y</v>
          </cell>
          <cell r="D53" t="str">
            <v>D</v>
          </cell>
          <cell r="E53" t="str">
            <v>PPRS</v>
          </cell>
          <cell r="F53" t="str">
            <v>SKOADB</v>
          </cell>
          <cell r="G53" t="str">
            <v>SK건설빌딩</v>
          </cell>
          <cell r="H53" t="str">
            <v>Application DB Server</v>
          </cell>
        </row>
        <row r="54">
          <cell r="A54" t="str">
            <v>SKOADB</v>
          </cell>
          <cell r="B54" t="str">
            <v>NT-CPU-COMPAQ-00602</v>
          </cell>
          <cell r="C54" t="str">
            <v>Y</v>
          </cell>
          <cell r="D54" t="str">
            <v>D</v>
          </cell>
          <cell r="E54" t="str">
            <v>VDCS</v>
          </cell>
          <cell r="F54" t="str">
            <v>SKOADB</v>
          </cell>
          <cell r="G54" t="str">
            <v>SK건설빌딩</v>
          </cell>
          <cell r="H54" t="str">
            <v>Application DB Server</v>
          </cell>
        </row>
        <row r="55">
          <cell r="A55" t="str">
            <v>SKOADB</v>
          </cell>
          <cell r="B55" t="str">
            <v>NT-CPU-COMPAQ-00602</v>
          </cell>
          <cell r="C55" t="str">
            <v>Y</v>
          </cell>
          <cell r="D55" t="str">
            <v>D</v>
          </cell>
          <cell r="E55" t="str">
            <v>ICMS</v>
          </cell>
          <cell r="F55" t="str">
            <v>SKOADB</v>
          </cell>
          <cell r="G55" t="str">
            <v>SK건설빌딩</v>
          </cell>
          <cell r="H55" t="str">
            <v>Application DB Server</v>
          </cell>
        </row>
        <row r="56">
          <cell r="A56" t="str">
            <v>skec-pki</v>
          </cell>
          <cell r="B56" t="str">
            <v>UX-CPU-SUN-00108</v>
          </cell>
          <cell r="C56" t="str">
            <v>N</v>
          </cell>
          <cell r="D56" t="str">
            <v>비대상</v>
          </cell>
          <cell r="F56" t="str">
            <v>skec-pki</v>
          </cell>
          <cell r="G56" t="str">
            <v>SK건설본사</v>
          </cell>
          <cell r="H56" t="str">
            <v>SK건설 구매인증 보안 서버</v>
          </cell>
        </row>
        <row r="57">
          <cell r="A57" t="str">
            <v>없음</v>
          </cell>
          <cell r="B57" t="str">
            <v>UX-CPU-기타-00009</v>
          </cell>
          <cell r="C57" t="str">
            <v>N</v>
          </cell>
          <cell r="D57" t="str">
            <v>비대상</v>
          </cell>
          <cell r="F57" t="str">
            <v>없음</v>
          </cell>
          <cell r="G57" t="str">
            <v>SK건설본사</v>
          </cell>
          <cell r="H57" t="str">
            <v>printer</v>
          </cell>
        </row>
        <row r="58">
          <cell r="A58" t="str">
            <v>없음</v>
          </cell>
          <cell r="B58" t="str">
            <v>UX-CPU-기타-00010</v>
          </cell>
          <cell r="C58" t="str">
            <v>N</v>
          </cell>
          <cell r="D58" t="str">
            <v>비대상</v>
          </cell>
          <cell r="F58" t="str">
            <v>없음</v>
          </cell>
          <cell r="G58" t="str">
            <v>SK건설본사</v>
          </cell>
          <cell r="H58" t="str">
            <v>printer</v>
          </cell>
        </row>
        <row r="59">
          <cell r="A59" t="str">
            <v>plant8</v>
          </cell>
          <cell r="B59" t="str">
            <v>NT-CPU-INTERGRAPH-00009</v>
          </cell>
          <cell r="C59" t="str">
            <v>N</v>
          </cell>
          <cell r="D59" t="str">
            <v>비대상</v>
          </cell>
          <cell r="F59" t="str">
            <v>plant8</v>
          </cell>
          <cell r="G59" t="str">
            <v>SK건설빌딩</v>
          </cell>
          <cell r="H59" t="str">
            <v>BDC</v>
          </cell>
        </row>
        <row r="60">
          <cell r="A60" t="str">
            <v>SKPDB</v>
          </cell>
          <cell r="B60" t="str">
            <v>NT-CPU-INTERGRAPH-00010</v>
          </cell>
          <cell r="C60" t="str">
            <v>N</v>
          </cell>
          <cell r="D60" t="str">
            <v>비대상</v>
          </cell>
          <cell r="F60" t="str">
            <v>SKPDB</v>
          </cell>
          <cell r="G60" t="str">
            <v>SK건설빌딩</v>
          </cell>
          <cell r="H60" t="str">
            <v>Application DB Server</v>
          </cell>
        </row>
        <row r="61">
          <cell r="A61" t="str">
            <v>Data-Trans</v>
          </cell>
          <cell r="B61" t="str">
            <v>NT-CPU-COMPAQ-00605</v>
          </cell>
          <cell r="C61" t="str">
            <v>N</v>
          </cell>
          <cell r="D61" t="str">
            <v>비대상</v>
          </cell>
          <cell r="F61" t="str">
            <v>Data-Trans</v>
          </cell>
          <cell r="G61" t="str">
            <v>관훈빌딩</v>
          </cell>
          <cell r="H61" t="str">
            <v>Datatrans Server</v>
          </cell>
        </row>
        <row r="62">
          <cell r="A62" t="str">
            <v>SKEIMS</v>
          </cell>
          <cell r="B62" t="str">
            <v>NT-CPU-COMPAQ-00613</v>
          </cell>
          <cell r="C62" t="str">
            <v>N</v>
          </cell>
          <cell r="D62" t="str">
            <v>비대상</v>
          </cell>
          <cell r="F62" t="str">
            <v>SKEIMS</v>
          </cell>
          <cell r="G62" t="str">
            <v>SK건설빌딩</v>
          </cell>
          <cell r="H62" t="str">
            <v>Document Server(EIMS)</v>
          </cell>
        </row>
        <row r="63">
          <cell r="A63" t="str">
            <v>A800</v>
          </cell>
          <cell r="B63" t="str">
            <v>NT-CPU-COMPAQ-00679</v>
          </cell>
          <cell r="C63" t="str">
            <v>N</v>
          </cell>
          <cell r="D63" t="str">
            <v>비대상</v>
          </cell>
          <cell r="F63" t="str">
            <v>A800</v>
          </cell>
          <cell r="G63" t="str">
            <v>SK건설빌딩</v>
          </cell>
          <cell r="H63" t="str">
            <v>현재 사용안함</v>
          </cell>
        </row>
        <row r="64">
          <cell r="A64" t="str">
            <v>SKEIMS-02</v>
          </cell>
          <cell r="B64" t="str">
            <v>NT-CPU-COMPAQ-00614</v>
          </cell>
          <cell r="C64" t="str">
            <v>N</v>
          </cell>
          <cell r="D64" t="str">
            <v>비대상</v>
          </cell>
          <cell r="F64" t="str">
            <v>SKEIMS-02</v>
          </cell>
          <cell r="G64" t="str">
            <v>SK건설빌딩</v>
          </cell>
          <cell r="H64" t="str">
            <v>Document Server(EIMS)</v>
          </cell>
        </row>
        <row r="65">
          <cell r="A65" t="str">
            <v>SKDEPART2</v>
          </cell>
          <cell r="B65" t="str">
            <v>NT-CPU-COMPAQ-00601</v>
          </cell>
          <cell r="C65" t="str">
            <v>N</v>
          </cell>
          <cell r="D65" t="str">
            <v>비대상</v>
          </cell>
          <cell r="F65" t="str">
            <v>SKDEPART2</v>
          </cell>
          <cell r="G65" t="str">
            <v>SK건설빌딩</v>
          </cell>
          <cell r="H65" t="str">
            <v>Project File Server</v>
          </cell>
        </row>
        <row r="66">
          <cell r="A66" t="str">
            <v>plant3(old)</v>
          </cell>
          <cell r="B66" t="str">
            <v>NT-CPU-COMPAQ-00603</v>
          </cell>
          <cell r="C66" t="str">
            <v>N</v>
          </cell>
          <cell r="D66" t="str">
            <v>비대상</v>
          </cell>
          <cell r="F66" t="str">
            <v>plant3(old)</v>
          </cell>
          <cell r="G66" t="str">
            <v>SK건설빌딩</v>
          </cell>
          <cell r="H66" t="str">
            <v>Printer Server</v>
          </cell>
        </row>
        <row r="67">
          <cell r="A67" t="str">
            <v>SKEC-BDC1</v>
          </cell>
          <cell r="B67" t="str">
            <v>NT-CPU-COMPAQ-00609</v>
          </cell>
          <cell r="C67" t="str">
            <v>N</v>
          </cell>
          <cell r="D67" t="str">
            <v>비대상</v>
          </cell>
          <cell r="F67" t="str">
            <v>SKEC-BDC1</v>
          </cell>
          <cell r="G67" t="str">
            <v>SK건설빌딩</v>
          </cell>
          <cell r="H67" t="str">
            <v>BDC</v>
          </cell>
        </row>
        <row r="68">
          <cell r="A68" t="str">
            <v>SKEC-DHCP(old)</v>
          </cell>
          <cell r="B68" t="str">
            <v>NT-CPU-COMPAQ-00611</v>
          </cell>
          <cell r="C68" t="str">
            <v>N</v>
          </cell>
          <cell r="D68" t="str">
            <v>비대상</v>
          </cell>
          <cell r="F68" t="str">
            <v>SKEC-DHCP(old)</v>
          </cell>
          <cell r="G68" t="str">
            <v>관훈빌딩</v>
          </cell>
          <cell r="H68" t="str">
            <v>DHCP Server</v>
          </cell>
        </row>
        <row r="69">
          <cell r="A69" t="str">
            <v>skoas-1(old)</v>
          </cell>
          <cell r="B69" t="str">
            <v>NT-CPU-COMPAQ-00623</v>
          </cell>
          <cell r="C69" t="str">
            <v>N</v>
          </cell>
          <cell r="D69" t="str">
            <v>비대상</v>
          </cell>
          <cell r="F69" t="str">
            <v>skoas-1(old)</v>
          </cell>
          <cell r="G69" t="str">
            <v>관훈빌딩</v>
          </cell>
          <cell r="H69" t="str">
            <v>File Server</v>
          </cell>
        </row>
        <row r="70">
          <cell r="A70" t="str">
            <v>SKEC-BDC2(old)</v>
          </cell>
          <cell r="B70" t="str">
            <v>NT-CPU-COMPAQ-00608</v>
          </cell>
          <cell r="C70" t="str">
            <v>N</v>
          </cell>
          <cell r="D70" t="str">
            <v>비대상</v>
          </cell>
          <cell r="F70" t="str">
            <v>SKEC-BDC2(old)</v>
          </cell>
          <cell r="G70" t="str">
            <v>관훈빌딩</v>
          </cell>
          <cell r="H70" t="str">
            <v>BDC</v>
          </cell>
        </row>
        <row r="71">
          <cell r="A71" t="str">
            <v>plant6(old)</v>
          </cell>
          <cell r="B71" t="str">
            <v>NT-CPU-INTERGRAPH-00011</v>
          </cell>
          <cell r="C71" t="str">
            <v>N</v>
          </cell>
          <cell r="D71" t="str">
            <v>비대상</v>
          </cell>
          <cell r="F71" t="str">
            <v>plant6(old)</v>
          </cell>
          <cell r="G71" t="str">
            <v>SK건설빌딩</v>
          </cell>
          <cell r="H71" t="str">
            <v>PDC</v>
          </cell>
        </row>
        <row r="72">
          <cell r="A72" t="str">
            <v>plant1(old)</v>
          </cell>
          <cell r="B72" t="str">
            <v>NT-CPU-COMPAQ-00604</v>
          </cell>
          <cell r="C72" t="str">
            <v>N</v>
          </cell>
          <cell r="D72" t="str">
            <v>비대상</v>
          </cell>
          <cell r="F72" t="str">
            <v>plant1(old)</v>
          </cell>
          <cell r="G72" t="str">
            <v>SK건설빌딩</v>
          </cell>
          <cell r="H72" t="str">
            <v>Printer Server</v>
          </cell>
        </row>
        <row r="73">
          <cell r="A73" t="str">
            <v>skdbs-1</v>
          </cell>
          <cell r="B73" t="str">
            <v>NT-CPU-COMPAQ-00617</v>
          </cell>
          <cell r="C73" t="str">
            <v>N</v>
          </cell>
          <cell r="D73" t="str">
            <v>비대상</v>
          </cell>
          <cell r="F73" t="str">
            <v>skdbs-1</v>
          </cell>
          <cell r="G73" t="str">
            <v>관훈빌딩</v>
          </cell>
          <cell r="H73" t="str">
            <v>EIS</v>
          </cell>
        </row>
        <row r="74">
          <cell r="A74" t="str">
            <v>A1000</v>
          </cell>
          <cell r="B74" t="str">
            <v>NT-CPU-COMPAQ-00680</v>
          </cell>
          <cell r="C74" t="str">
            <v>N</v>
          </cell>
          <cell r="D74" t="str">
            <v>비대상</v>
          </cell>
          <cell r="F74" t="str">
            <v>A1000</v>
          </cell>
          <cell r="G74" t="str">
            <v>관훈빌딩</v>
          </cell>
          <cell r="H74" t="str">
            <v>REFRESH로 인해 사용안함</v>
          </cell>
        </row>
        <row r="75">
          <cell r="A75" t="str">
            <v>skec_eb</v>
          </cell>
          <cell r="B75" t="str">
            <v>NT-CPU-COMPAQ-00630</v>
          </cell>
          <cell r="C75" t="str">
            <v>N</v>
          </cell>
          <cell r="D75" t="str">
            <v>비대상</v>
          </cell>
          <cell r="F75" t="str">
            <v>skec_eb</v>
          </cell>
          <cell r="G75" t="str">
            <v>SK건설빌딩</v>
          </cell>
          <cell r="H75" t="str">
            <v>REFRESH로 인해 사용안함</v>
          </cell>
        </row>
        <row r="76">
          <cell r="A76" t="str">
            <v>SKEIMSRS</v>
          </cell>
          <cell r="B76" t="str">
            <v>NT-CPU-COMPAQ-00612</v>
          </cell>
          <cell r="C76" t="str">
            <v>N</v>
          </cell>
          <cell r="D76" t="str">
            <v>비대상</v>
          </cell>
          <cell r="F76" t="str">
            <v>SKEIMSRS</v>
          </cell>
          <cell r="G76" t="str">
            <v>SK건설빌딩</v>
          </cell>
          <cell r="H76" t="str">
            <v>EIMS 개발</v>
          </cell>
        </row>
        <row r="77">
          <cell r="A77" t="str">
            <v>SKPJTDT2</v>
          </cell>
          <cell r="B77" t="str">
            <v>NT-CPU-COMPAQ-00606</v>
          </cell>
          <cell r="C77" t="str">
            <v>N</v>
          </cell>
          <cell r="D77" t="str">
            <v>비대상</v>
          </cell>
          <cell r="F77" t="str">
            <v>SKPJTDT2</v>
          </cell>
          <cell r="G77" t="str">
            <v>SK건설빌딩</v>
          </cell>
          <cell r="H77" t="str">
            <v>Project File Server</v>
          </cell>
        </row>
        <row r="78">
          <cell r="A78" t="str">
            <v>skeims_01</v>
          </cell>
          <cell r="B78" t="str">
            <v>NT-CPU-COMPAQ-00599</v>
          </cell>
          <cell r="C78" t="str">
            <v>N</v>
          </cell>
          <cell r="D78" t="str">
            <v>비대상</v>
          </cell>
          <cell r="F78" t="str">
            <v>skeims_01</v>
          </cell>
          <cell r="G78" t="str">
            <v>SK건설빌딩</v>
          </cell>
          <cell r="H78" t="str">
            <v>EIMS Server</v>
          </cell>
        </row>
        <row r="79">
          <cell r="A79" t="str">
            <v>plantdb1</v>
          </cell>
          <cell r="B79" t="str">
            <v>NT-CPU-COMPAQ-00600</v>
          </cell>
          <cell r="C79" t="str">
            <v>N</v>
          </cell>
          <cell r="D79" t="str">
            <v>비대상</v>
          </cell>
          <cell r="F79" t="str">
            <v>plantdb1</v>
          </cell>
          <cell r="G79" t="str">
            <v>SK건설빌딩</v>
          </cell>
          <cell r="H79" t="str">
            <v>Intra Web Server</v>
          </cell>
        </row>
        <row r="80">
          <cell r="A80" t="str">
            <v>SKEC-Master</v>
          </cell>
          <cell r="B80" t="str">
            <v>NT-CPU-COMPAQ-00610</v>
          </cell>
          <cell r="C80" t="str">
            <v>N</v>
          </cell>
          <cell r="D80" t="str">
            <v>비대상</v>
          </cell>
          <cell r="F80" t="str">
            <v>SKEC-Master</v>
          </cell>
          <cell r="G80" t="str">
            <v>SK건설빌딩</v>
          </cell>
          <cell r="H80" t="str">
            <v>PDC</v>
          </cell>
        </row>
        <row r="81">
          <cell r="A81" t="str">
            <v>skec_pilot</v>
          </cell>
          <cell r="B81" t="str">
            <v>NT-CPU-COMPAQ-00615</v>
          </cell>
          <cell r="C81" t="str">
            <v>N</v>
          </cell>
          <cell r="D81" t="str">
            <v>비대상</v>
          </cell>
          <cell r="F81" t="str">
            <v>skec_pilot</v>
          </cell>
          <cell r="G81" t="str">
            <v>SK건설빌딩</v>
          </cell>
          <cell r="H81" t="str">
            <v>DMZ Backup Main Server</v>
          </cell>
        </row>
        <row r="82">
          <cell r="A82" t="str">
            <v>skec_mail</v>
          </cell>
          <cell r="B82" t="str">
            <v>NT-CPU-COMPAQ-00619</v>
          </cell>
          <cell r="C82" t="str">
            <v>N</v>
          </cell>
          <cell r="D82" t="str">
            <v>비대상</v>
          </cell>
          <cell r="F82" t="str">
            <v>skec_mail</v>
          </cell>
          <cell r="G82" t="str">
            <v>SK건설빌딩</v>
          </cell>
          <cell r="H82" t="str">
            <v>Notes Mail Server</v>
          </cell>
        </row>
        <row r="83">
          <cell r="A83" t="str">
            <v>inetsrv</v>
          </cell>
          <cell r="B83" t="str">
            <v>NT-CPU-COMPAQ-00624</v>
          </cell>
          <cell r="C83" t="str">
            <v>N</v>
          </cell>
          <cell r="D83" t="str">
            <v>비대상</v>
          </cell>
          <cell r="F83" t="str">
            <v>inetsrv</v>
          </cell>
          <cell r="G83" t="str">
            <v>SK건설빌딩</v>
          </cell>
          <cell r="H83" t="str">
            <v>Web Server</v>
          </cell>
        </row>
        <row r="84">
          <cell r="A84" t="str">
            <v>SMARTPLANT</v>
          </cell>
          <cell r="B84" t="str">
            <v>NT-CPU-INTERGRAPH-00003</v>
          </cell>
          <cell r="C84" t="str">
            <v>N</v>
          </cell>
          <cell r="D84" t="str">
            <v>비대상</v>
          </cell>
          <cell r="F84" t="str">
            <v>SMARTPLANT</v>
          </cell>
          <cell r="G84" t="str">
            <v>SK건설빌딩</v>
          </cell>
          <cell r="H84" t="str">
            <v>3D CAD</v>
          </cell>
        </row>
        <row r="85">
          <cell r="A85" t="str">
            <v>PDS-Other</v>
          </cell>
          <cell r="B85" t="str">
            <v>NT-CPU-INTERGRAPH-00004</v>
          </cell>
          <cell r="C85" t="str">
            <v>N</v>
          </cell>
          <cell r="D85" t="str">
            <v>비대상</v>
          </cell>
          <cell r="F85" t="str">
            <v>PDS-Other</v>
          </cell>
          <cell r="G85" t="str">
            <v>SK건설빌딩</v>
          </cell>
          <cell r="H85" t="str">
            <v>3D CAD</v>
          </cell>
        </row>
        <row r="86">
          <cell r="A86" t="str">
            <v>PDS-DBI</v>
          </cell>
          <cell r="B86" t="str">
            <v>NT-CPU-INTERGRAPH-00005</v>
          </cell>
          <cell r="C86" t="str">
            <v>N</v>
          </cell>
          <cell r="D86" t="str">
            <v>비대상</v>
          </cell>
          <cell r="F86" t="str">
            <v>PDS-DBI</v>
          </cell>
          <cell r="G86" t="str">
            <v>SK건설빌딩</v>
          </cell>
          <cell r="H86" t="str">
            <v>3D CAD</v>
          </cell>
        </row>
        <row r="87">
          <cell r="A87" t="str">
            <v>PDS-FSI</v>
          </cell>
          <cell r="B87" t="str">
            <v>NT-CPU-INTERGRAPH-00006</v>
          </cell>
          <cell r="C87" t="str">
            <v>N</v>
          </cell>
          <cell r="D87" t="str">
            <v>비대상</v>
          </cell>
          <cell r="F87" t="str">
            <v>PDS-FSI</v>
          </cell>
          <cell r="G87" t="str">
            <v>SK건설빌딩</v>
          </cell>
          <cell r="H87" t="str">
            <v>3D CAD</v>
          </cell>
        </row>
        <row r="88">
          <cell r="A88" t="str">
            <v>IpIot-S1</v>
          </cell>
          <cell r="B88" t="str">
            <v>NT-CPU-INTERGRAPH-00007</v>
          </cell>
          <cell r="C88" t="str">
            <v>N</v>
          </cell>
          <cell r="D88" t="str">
            <v>비대상</v>
          </cell>
          <cell r="F88" t="str">
            <v>IpIot-S1</v>
          </cell>
          <cell r="G88" t="str">
            <v>SK건설빌딩</v>
          </cell>
          <cell r="H88" t="str">
            <v>3D CAD</v>
          </cell>
        </row>
        <row r="89">
          <cell r="A89" t="str">
            <v>IpIot-S2</v>
          </cell>
          <cell r="B89" t="str">
            <v>NT-CPU-INTERGRAPH-00008</v>
          </cell>
          <cell r="C89" t="str">
            <v>N</v>
          </cell>
          <cell r="D89" t="str">
            <v>비대상</v>
          </cell>
          <cell r="F89" t="str">
            <v>IpIot-S2</v>
          </cell>
          <cell r="G89" t="str">
            <v>SK건설빌딩</v>
          </cell>
          <cell r="H89" t="str">
            <v>3D CAD</v>
          </cell>
        </row>
        <row r="90">
          <cell r="A90" t="str">
            <v>iplot_s3</v>
          </cell>
          <cell r="B90" t="str">
            <v>NT-CPU-INTERGRAPH-00012</v>
          </cell>
          <cell r="C90" t="str">
            <v>N</v>
          </cell>
          <cell r="D90" t="str">
            <v>비대상</v>
          </cell>
          <cell r="F90" t="str">
            <v>iplot_s3</v>
          </cell>
          <cell r="G90" t="str">
            <v>SK건설빌딩</v>
          </cell>
          <cell r="H90" t="str">
            <v>3D CAD</v>
          </cell>
        </row>
        <row r="91">
          <cell r="A91" t="str">
            <v>isogen_s1</v>
          </cell>
          <cell r="B91" t="str">
            <v>NT-CPU-INTERGRAPH-00013</v>
          </cell>
          <cell r="C91" t="str">
            <v>N</v>
          </cell>
          <cell r="D91" t="str">
            <v>비대상</v>
          </cell>
          <cell r="F91" t="str">
            <v>isogen_s1</v>
          </cell>
          <cell r="G91" t="str">
            <v>SK건설빌딩</v>
          </cell>
          <cell r="H91" t="str">
            <v>3D CAD</v>
          </cell>
        </row>
        <row r="92">
          <cell r="A92" t="str">
            <v>isogen_s2</v>
          </cell>
          <cell r="B92" t="str">
            <v>NT-CPU-INTERGRAPH-00014</v>
          </cell>
          <cell r="C92" t="str">
            <v>N</v>
          </cell>
          <cell r="D92" t="str">
            <v>비대상</v>
          </cell>
          <cell r="F92" t="str">
            <v>isogen_s2</v>
          </cell>
          <cell r="G92" t="str">
            <v>SK건설빌딩</v>
          </cell>
          <cell r="H92" t="str">
            <v>3D CAD</v>
          </cell>
        </row>
        <row r="93">
          <cell r="A93" t="str">
            <v>SKEC-BDC3</v>
          </cell>
          <cell r="B93" t="str">
            <v>NT-CPU-COMPAQ-00607</v>
          </cell>
          <cell r="C93" t="str">
            <v>N</v>
          </cell>
          <cell r="D93" t="str">
            <v>비대상</v>
          </cell>
          <cell r="F93" t="str">
            <v>SKEC-BDC3</v>
          </cell>
          <cell r="G93" t="str">
            <v>SK건설빌딩</v>
          </cell>
          <cell r="H93" t="str">
            <v>BDC</v>
          </cell>
        </row>
        <row r="94">
          <cell r="A94" t="str">
            <v>skec-fw</v>
          </cell>
          <cell r="B94" t="str">
            <v>NT-CPU-COMPAQ-00618</v>
          </cell>
          <cell r="C94" t="str">
            <v>N</v>
          </cell>
          <cell r="D94" t="str">
            <v>비대상</v>
          </cell>
          <cell r="F94" t="str">
            <v>skec-fw</v>
          </cell>
          <cell r="G94" t="str">
            <v>SK건설빌딩</v>
          </cell>
          <cell r="H94" t="str">
            <v>Firewall Server</v>
          </cell>
        </row>
        <row r="95">
          <cell r="A95" t="str">
            <v>cosmos</v>
          </cell>
          <cell r="B95" t="str">
            <v>NT-CPU-COMPAQ-00620</v>
          </cell>
          <cell r="C95" t="str">
            <v>N</v>
          </cell>
          <cell r="D95" t="str">
            <v>비대상</v>
          </cell>
          <cell r="F95" t="str">
            <v>cosmos</v>
          </cell>
          <cell r="G95" t="str">
            <v>SK건설빌딩</v>
          </cell>
          <cell r="H95" t="str">
            <v>NT Mail Server</v>
          </cell>
        </row>
        <row r="96">
          <cell r="A96" t="str">
            <v>skec_tsm</v>
          </cell>
          <cell r="B96" t="str">
            <v>NT-CPU-COMPAQ-00625</v>
          </cell>
          <cell r="C96" t="str">
            <v>N</v>
          </cell>
          <cell r="D96" t="str">
            <v>비대상</v>
          </cell>
          <cell r="F96" t="str">
            <v>skec_tsm</v>
          </cell>
          <cell r="G96" t="str">
            <v>SK건설빌딩</v>
          </cell>
          <cell r="H96" t="str">
            <v>TCO Server</v>
          </cell>
        </row>
        <row r="97">
          <cell r="A97" t="str">
            <v>perf_skec</v>
          </cell>
          <cell r="B97" t="str">
            <v>NT-CPU-COMPAQ-00627</v>
          </cell>
          <cell r="C97" t="str">
            <v>N</v>
          </cell>
          <cell r="D97" t="str">
            <v>비대상</v>
          </cell>
          <cell r="F97" t="str">
            <v>perf_skec</v>
          </cell>
          <cell r="G97" t="str">
            <v>SK건설빌딩</v>
          </cell>
          <cell r="H97" t="str">
            <v>Perfman</v>
          </cell>
        </row>
        <row r="98">
          <cell r="A98" t="str">
            <v>PRIDEC</v>
          </cell>
          <cell r="B98" t="str">
            <v>NT-CPU-COMPAQ-00626</v>
          </cell>
          <cell r="C98" t="str">
            <v>N</v>
          </cell>
          <cell r="D98" t="str">
            <v>비대상</v>
          </cell>
          <cell r="F98" t="str">
            <v>PRIDEC</v>
          </cell>
          <cell r="G98" t="str">
            <v>SK건설빌딩</v>
          </cell>
          <cell r="H98" t="str">
            <v>PRID Server</v>
          </cell>
        </row>
        <row r="99">
          <cell r="A99" t="str">
            <v>SKEC-BDC2</v>
          </cell>
          <cell r="B99" t="str">
            <v>NT-CPU-COMPAQ-00628</v>
          </cell>
          <cell r="C99" t="str">
            <v>N</v>
          </cell>
          <cell r="D99" t="str">
            <v>비대상</v>
          </cell>
          <cell r="F99" t="str">
            <v>SKEC-BDC2</v>
          </cell>
          <cell r="G99" t="str">
            <v>SK건설빌딩</v>
          </cell>
          <cell r="H99" t="str">
            <v>File Server</v>
          </cell>
        </row>
        <row r="100">
          <cell r="A100" t="str">
            <v>NS</v>
          </cell>
          <cell r="B100" t="str">
            <v>NT-CPU-COMPAQ-00632</v>
          </cell>
          <cell r="C100" t="str">
            <v>N</v>
          </cell>
          <cell r="D100" t="str">
            <v>비대상</v>
          </cell>
          <cell r="F100" t="str">
            <v>NS</v>
          </cell>
          <cell r="G100" t="str">
            <v>SK건설빌딩</v>
          </cell>
          <cell r="H100" t="str">
            <v>DNS, DHCP Server</v>
          </cell>
        </row>
        <row r="101">
          <cell r="A101" t="str">
            <v>skpjtdt3</v>
          </cell>
          <cell r="B101" t="str">
            <v>NT-CPU-COMPAQ-00633</v>
          </cell>
          <cell r="C101" t="str">
            <v>N</v>
          </cell>
          <cell r="D101" t="str">
            <v>비대상</v>
          </cell>
          <cell r="F101" t="str">
            <v>skpjtdt3</v>
          </cell>
          <cell r="G101" t="str">
            <v>SK건설빌딩</v>
          </cell>
          <cell r="H101" t="str">
            <v>Project File Server</v>
          </cell>
        </row>
        <row r="102">
          <cell r="A102" t="str">
            <v>PLANT6</v>
          </cell>
          <cell r="B102" t="str">
            <v>NT-CPU-COMPAQ-00634</v>
          </cell>
          <cell r="C102" t="str">
            <v>N</v>
          </cell>
          <cell r="D102" t="str">
            <v>비대상</v>
          </cell>
          <cell r="F102" t="str">
            <v>PLANT6</v>
          </cell>
          <cell r="G102" t="str">
            <v>SK건설빌딩</v>
          </cell>
          <cell r="H102" t="str">
            <v>PDC (plant)</v>
          </cell>
        </row>
        <row r="103">
          <cell r="A103" t="str">
            <v>SKDEPART</v>
          </cell>
          <cell r="B103" t="str">
            <v>NT-CPU-COMPAQ-00635</v>
          </cell>
          <cell r="C103" t="str">
            <v>N</v>
          </cell>
          <cell r="D103" t="str">
            <v>비대상</v>
          </cell>
          <cell r="F103" t="str">
            <v>SKDEPART</v>
          </cell>
          <cell r="G103" t="str">
            <v>SK건설빌딩</v>
          </cell>
          <cell r="H103" t="str">
            <v>Project File Server</v>
          </cell>
        </row>
        <row r="104">
          <cell r="A104" t="str">
            <v>SKEC_ARC</v>
          </cell>
          <cell r="B104" t="str">
            <v>NT-CPU-COMPAQ-00636</v>
          </cell>
          <cell r="C104" t="str">
            <v>N</v>
          </cell>
          <cell r="D104" t="str">
            <v>비대상</v>
          </cell>
          <cell r="F104" t="str">
            <v>SKEC_ARC</v>
          </cell>
          <cell r="G104" t="str">
            <v>SK건설빌딩</v>
          </cell>
          <cell r="H104" t="str">
            <v>Backup Server</v>
          </cell>
        </row>
        <row r="105">
          <cell r="A105" t="str">
            <v>SKEC_RPMAA</v>
          </cell>
          <cell r="B105" t="str">
            <v>NT-CPU-COMPAQ-00637</v>
          </cell>
          <cell r="C105" t="str">
            <v>N</v>
          </cell>
          <cell r="D105" t="str">
            <v>비대상</v>
          </cell>
          <cell r="F105" t="str">
            <v>SKEC_RPMAA</v>
          </cell>
          <cell r="G105" t="str">
            <v>SK건설빌딩</v>
          </cell>
          <cell r="H105" t="str">
            <v>Project WEB , File Server</v>
          </cell>
        </row>
        <row r="106">
          <cell r="A106" t="str">
            <v>KMPJT1</v>
          </cell>
          <cell r="B106" t="str">
            <v>NT-CPU-COMPAQ-00638</v>
          </cell>
          <cell r="C106" t="str">
            <v>N</v>
          </cell>
          <cell r="D106" t="str">
            <v>비대상</v>
          </cell>
          <cell r="F106" t="str">
            <v>KMPJT1</v>
          </cell>
          <cell r="G106" t="str">
            <v>SK건설빌딩</v>
          </cell>
          <cell r="H106" t="str">
            <v>KM Project File Server</v>
          </cell>
        </row>
        <row r="107">
          <cell r="A107" t="str">
            <v>KM_KB</v>
          </cell>
          <cell r="B107" t="str">
            <v>NT-CPU-COMPAQ-00639</v>
          </cell>
          <cell r="C107" t="str">
            <v>N</v>
          </cell>
          <cell r="D107" t="str">
            <v>비대상</v>
          </cell>
          <cell r="F107" t="str">
            <v>KM_KB</v>
          </cell>
          <cell r="G107" t="str">
            <v>SK건설빌딩</v>
          </cell>
          <cell r="H107" t="str">
            <v>KM용 Oracle DB Server</v>
          </cell>
        </row>
        <row r="108">
          <cell r="A108" t="str">
            <v>KM_EDMS</v>
          </cell>
          <cell r="B108" t="str">
            <v>NT-CPU-COMPAQ-00640</v>
          </cell>
          <cell r="C108" t="str">
            <v>N</v>
          </cell>
          <cell r="D108" t="str">
            <v>비대상</v>
          </cell>
          <cell r="F108" t="str">
            <v>KM_EDMS</v>
          </cell>
          <cell r="G108" t="str">
            <v>SK건설빌딩</v>
          </cell>
          <cell r="H108" t="str">
            <v>KM EDMS용 Oracle DB server</v>
          </cell>
        </row>
        <row r="109">
          <cell r="A109" t="str">
            <v>KM_KB2</v>
          </cell>
          <cell r="B109" t="str">
            <v>NT-CPU-COMPAQ-00641</v>
          </cell>
          <cell r="C109" t="str">
            <v>N</v>
          </cell>
          <cell r="D109" t="str">
            <v>비대상</v>
          </cell>
          <cell r="F109" t="str">
            <v>KM_KB2</v>
          </cell>
          <cell r="G109" t="str">
            <v>SK건설빌딩</v>
          </cell>
          <cell r="H109" t="str">
            <v>KM용 WorkFlow</v>
          </cell>
        </row>
        <row r="110">
          <cell r="A110" t="str">
            <v>KM01</v>
          </cell>
          <cell r="B110" t="str">
            <v>NT-CPU-COMPAQ-00642</v>
          </cell>
          <cell r="C110" t="str">
            <v>N</v>
          </cell>
          <cell r="D110" t="str">
            <v>비대상</v>
          </cell>
          <cell r="F110" t="str">
            <v>KM01</v>
          </cell>
          <cell r="G110" t="str">
            <v>SK건설빌딩</v>
          </cell>
          <cell r="H110" t="str">
            <v>KM용 Web Server</v>
          </cell>
        </row>
        <row r="111">
          <cell r="A111" t="str">
            <v>KM02</v>
          </cell>
          <cell r="B111" t="str">
            <v>NT-CPU-COMPAQ-00643</v>
          </cell>
          <cell r="C111" t="str">
            <v>N</v>
          </cell>
          <cell r="D111" t="str">
            <v>비대상</v>
          </cell>
          <cell r="F111" t="str">
            <v>KM02</v>
          </cell>
          <cell r="G111" t="str">
            <v>SK건설빌딩</v>
          </cell>
          <cell r="H111" t="str">
            <v>KM용 Web Server</v>
          </cell>
        </row>
        <row r="112">
          <cell r="A112" t="str">
            <v>KMNOTES</v>
          </cell>
          <cell r="B112" t="str">
            <v>NT-CPU-COMPAQ-00644</v>
          </cell>
          <cell r="C112" t="str">
            <v>N</v>
          </cell>
          <cell r="D112" t="str">
            <v>비대상</v>
          </cell>
          <cell r="F112" t="str">
            <v>KMNOTES</v>
          </cell>
          <cell r="G112" t="str">
            <v>SK건설빌딩</v>
          </cell>
          <cell r="H112" t="str">
            <v>KM Notes Server</v>
          </cell>
        </row>
        <row r="113">
          <cell r="A113" t="str">
            <v>SKESMS-APP</v>
          </cell>
          <cell r="B113" t="str">
            <v>NT-CPU-COMPAQ-00650</v>
          </cell>
          <cell r="C113" t="str">
            <v>N</v>
          </cell>
          <cell r="D113" t="str">
            <v>비대상</v>
          </cell>
          <cell r="F113" t="str">
            <v>SKESMS-APP</v>
          </cell>
          <cell r="G113" t="str">
            <v>SK건설빌딩</v>
          </cell>
          <cell r="H113" t="str">
            <v>외주관리 시스템</v>
          </cell>
        </row>
        <row r="114">
          <cell r="A114" t="str">
            <v>SKIMMS_APP</v>
          </cell>
          <cell r="B114" t="str">
            <v>NT-CPU-COMPAQ-00651</v>
          </cell>
          <cell r="C114" t="str">
            <v>N</v>
          </cell>
          <cell r="D114" t="str">
            <v>비대상</v>
          </cell>
          <cell r="F114" t="str">
            <v>SKIMMS_APP</v>
          </cell>
          <cell r="G114" t="str">
            <v>SK건설빌딩</v>
          </cell>
          <cell r="H114" t="str">
            <v>통합자재/구매관리 시스템</v>
          </cell>
        </row>
        <row r="115">
          <cell r="A115" t="str">
            <v>SKCOST_DB2</v>
          </cell>
          <cell r="B115" t="str">
            <v>NT-CPU-COMPAQ-00652</v>
          </cell>
          <cell r="C115" t="str">
            <v>N</v>
          </cell>
          <cell r="D115" t="str">
            <v>비대상</v>
          </cell>
          <cell r="F115" t="str">
            <v>SKCOST_DB2</v>
          </cell>
          <cell r="G115" t="str">
            <v>SK건설빌딩</v>
          </cell>
          <cell r="H115" t="str">
            <v>원가관련 DB SERVER</v>
          </cell>
        </row>
        <row r="116">
          <cell r="A116" t="str">
            <v>SKCOST_DB1</v>
          </cell>
          <cell r="B116" t="str">
            <v>NT-CPU-COMPAQ-00653</v>
          </cell>
          <cell r="C116" t="str">
            <v>N</v>
          </cell>
          <cell r="D116" t="str">
            <v>비대상</v>
          </cell>
          <cell r="F116" t="str">
            <v>SKCOST_DB1</v>
          </cell>
          <cell r="G116" t="str">
            <v>SK건설빌딩</v>
          </cell>
          <cell r="H116" t="str">
            <v>원가관련 DB SERVER</v>
          </cell>
        </row>
        <row r="117">
          <cell r="A117" t="str">
            <v>SKIMMS-DOC</v>
          </cell>
          <cell r="B117" t="str">
            <v>NT-CPU-COMPAQ-00655</v>
          </cell>
          <cell r="C117" t="str">
            <v>N</v>
          </cell>
          <cell r="D117" t="str">
            <v>비대상</v>
          </cell>
          <cell r="F117" t="str">
            <v>SKIMMS-DOC</v>
          </cell>
          <cell r="G117" t="str">
            <v>SK건설빌딩</v>
          </cell>
          <cell r="H117" t="str">
            <v>통합자재/구매관리 시스템</v>
          </cell>
        </row>
        <row r="118">
          <cell r="A118" t="str">
            <v>IDS-Internal</v>
          </cell>
          <cell r="B118" t="str">
            <v>NT-CPU-COMPAQ-00656</v>
          </cell>
          <cell r="C118" t="str">
            <v>N</v>
          </cell>
          <cell r="D118" t="str">
            <v>비대상</v>
          </cell>
          <cell r="F118" t="str">
            <v>IDS-Internal</v>
          </cell>
          <cell r="G118" t="str">
            <v>SK건설빌딩</v>
          </cell>
          <cell r="H118" t="str">
            <v>IDS시스템 구축</v>
          </cell>
        </row>
        <row r="119">
          <cell r="A119" t="str">
            <v>IDS-External</v>
          </cell>
          <cell r="B119" t="str">
            <v>NT-CPU-COMPAQ-00657</v>
          </cell>
          <cell r="C119" t="str">
            <v>N</v>
          </cell>
          <cell r="D119" t="str">
            <v>비대상</v>
          </cell>
          <cell r="F119" t="str">
            <v>IDS-External</v>
          </cell>
          <cell r="G119" t="str">
            <v>SK건설빌딩</v>
          </cell>
          <cell r="H119" t="str">
            <v>IDS시스템 구축</v>
          </cell>
        </row>
        <row r="120">
          <cell r="A120" t="str">
            <v>FW2</v>
          </cell>
          <cell r="B120" t="str">
            <v>NT-CPU-COMPAQ-00658</v>
          </cell>
          <cell r="C120" t="str">
            <v>N</v>
          </cell>
          <cell r="D120" t="str">
            <v>비대상</v>
          </cell>
          <cell r="F120" t="str">
            <v>FW2</v>
          </cell>
          <cell r="G120" t="str">
            <v>SK건설빌딩</v>
          </cell>
          <cell r="H120" t="str">
            <v>IDS시스템 구축</v>
          </cell>
        </row>
        <row r="121">
          <cell r="A121" t="str">
            <v>SKQMS_APP</v>
          </cell>
          <cell r="B121" t="str">
            <v>NT-CPU-COMPAQ-00659</v>
          </cell>
          <cell r="C121" t="str">
            <v>N</v>
          </cell>
          <cell r="D121" t="str">
            <v>비대상</v>
          </cell>
          <cell r="F121" t="str">
            <v>SKQMS_APP</v>
          </cell>
          <cell r="G121" t="str">
            <v>SK건설빌딩</v>
          </cell>
          <cell r="H121" t="str">
            <v>MIDS 서버도입</v>
          </cell>
        </row>
        <row r="122">
          <cell r="A122" t="str">
            <v>fw3</v>
          </cell>
          <cell r="B122" t="str">
            <v>NT-CPU-COMPAQ-00660</v>
          </cell>
          <cell r="C122" t="str">
            <v>N</v>
          </cell>
          <cell r="D122" t="str">
            <v>비대상</v>
          </cell>
          <cell r="F122" t="str">
            <v>fw3</v>
          </cell>
          <cell r="G122" t="str">
            <v>관훈빌딩</v>
          </cell>
          <cell r="H122" t="str">
            <v>FW구축 Project</v>
          </cell>
        </row>
        <row r="123">
          <cell r="A123" t="str">
            <v>SKPJTDT1</v>
          </cell>
          <cell r="B123" t="str">
            <v>NT-CPU-COMPAQ-10020</v>
          </cell>
          <cell r="C123" t="str">
            <v>N</v>
          </cell>
          <cell r="D123" t="str">
            <v>비대상</v>
          </cell>
          <cell r="F123" t="str">
            <v>SKPJTDT1</v>
          </cell>
          <cell r="G123" t="str">
            <v>관훈빌딩</v>
          </cell>
          <cell r="H123" t="str">
            <v>SK건설 광양발전소 프로젝트용 File Server</v>
          </cell>
        </row>
        <row r="124">
          <cell r="B124" t="str">
            <v>NT-CPU-COMPAQ-00710</v>
          </cell>
          <cell r="C124" t="str">
            <v>N</v>
          </cell>
          <cell r="D124" t="str">
            <v>비대상</v>
          </cell>
          <cell r="G124" t="str">
            <v>관훈빌딩</v>
          </cell>
          <cell r="H124" t="str">
            <v>IDS시스템 구축</v>
          </cell>
        </row>
        <row r="125">
          <cell r="A125" t="str">
            <v>NS</v>
          </cell>
          <cell r="B125" t="str">
            <v>NT-CPU-COMPAQ-00715</v>
          </cell>
          <cell r="C125" t="str">
            <v>N</v>
          </cell>
          <cell r="D125" t="str">
            <v>비대상</v>
          </cell>
          <cell r="F125" t="str">
            <v>NS</v>
          </cell>
          <cell r="G125" t="str">
            <v>관훈빌딩</v>
          </cell>
          <cell r="H125" t="str">
            <v>DHCP(국내현장)</v>
          </cell>
        </row>
        <row r="126">
          <cell r="B126" t="str">
            <v>NT-CPU-COMPAQ-00716</v>
          </cell>
          <cell r="C126" t="str">
            <v>N</v>
          </cell>
          <cell r="D126" t="str">
            <v>비대상</v>
          </cell>
          <cell r="G126" t="str">
            <v>관훈빌딩</v>
          </cell>
          <cell r="H126" t="str">
            <v>MES TFT구매요청건(현재사용안함)</v>
          </cell>
        </row>
      </sheetData>
      <sheetData sheetId="11" refreshError="1">
        <row r="1">
          <cell r="A1" t="str">
            <v>서버명</v>
          </cell>
          <cell r="B1" t="str">
            <v>자산 번호</v>
          </cell>
          <cell r="C1" t="str">
            <v>SL 관리 대상</v>
          </cell>
          <cell r="D1" t="str">
            <v>SL Portfolio</v>
          </cell>
          <cell r="E1" t="str">
            <v>비고</v>
          </cell>
          <cell r="F1" t="str">
            <v>Function</v>
          </cell>
          <cell r="G1" t="str">
            <v>Sub-Function</v>
          </cell>
          <cell r="H1" t="str">
            <v>Platform</v>
          </cell>
          <cell r="I1" t="str">
            <v>Location</v>
          </cell>
          <cell r="J1" t="str">
            <v>적용업무1</v>
          </cell>
        </row>
        <row r="2">
          <cell r="E2" t="str">
            <v>Application
ID</v>
          </cell>
        </row>
        <row r="3">
          <cell r="A3" t="str">
            <v>SK_OLAP</v>
          </cell>
          <cell r="B3" t="str">
            <v>NT-CPU-NCR-00001</v>
          </cell>
          <cell r="C3" t="str">
            <v>N</v>
          </cell>
          <cell r="E3" t="str">
            <v>ROLAP</v>
          </cell>
          <cell r="I3" t="str">
            <v>SK서린빌딩</v>
          </cell>
          <cell r="J3" t="str">
            <v>OK Cashbag OLAP 서버</v>
          </cell>
        </row>
        <row r="4">
          <cell r="A4" t="str">
            <v>없음</v>
          </cell>
          <cell r="B4" t="str">
            <v>UX-CPU-기타-00009</v>
          </cell>
          <cell r="C4" t="str">
            <v>N</v>
          </cell>
          <cell r="E4" t="str">
            <v>ActionDB</v>
          </cell>
          <cell r="I4" t="str">
            <v>SK건설본사</v>
          </cell>
          <cell r="J4" t="str">
            <v>printer</v>
          </cell>
        </row>
        <row r="5">
          <cell r="A5" t="str">
            <v>SK-MOLAP</v>
          </cell>
          <cell r="B5" t="str">
            <v>NT-CPU-NCR-00004</v>
          </cell>
          <cell r="C5" t="str">
            <v>N</v>
          </cell>
          <cell r="E5" t="str">
            <v>ESV</v>
          </cell>
          <cell r="I5" t="str">
            <v>대덕CDC</v>
          </cell>
          <cell r="J5" t="str">
            <v>MOLAP Server</v>
          </cell>
        </row>
        <row r="6">
          <cell r="A6" t="str">
            <v>SK-MOLAP</v>
          </cell>
          <cell r="B6" t="str">
            <v>NT-CPU-NCR-00004</v>
          </cell>
          <cell r="C6" t="str">
            <v>N</v>
          </cell>
          <cell r="E6" t="str">
            <v>KFA</v>
          </cell>
          <cell r="I6" t="str">
            <v>대덕CDC</v>
          </cell>
          <cell r="J6" t="str">
            <v>MOLAP Server</v>
          </cell>
        </row>
        <row r="7">
          <cell r="A7" t="str">
            <v>DBM_GIS</v>
          </cell>
          <cell r="B7" t="e">
            <v>#N/A</v>
          </cell>
          <cell r="C7" t="str">
            <v>N</v>
          </cell>
          <cell r="E7" t="str">
            <v>GMAT</v>
          </cell>
          <cell r="I7" t="e">
            <v>#N/A</v>
          </cell>
          <cell r="J7" t="e">
            <v>#N/A</v>
          </cell>
        </row>
        <row r="8">
          <cell r="A8" t="str">
            <v>OAHQTA1</v>
          </cell>
          <cell r="B8" t="str">
            <v>NT-CPU-COMPAQ-00101</v>
          </cell>
          <cell r="C8" t="str">
            <v>Y</v>
          </cell>
          <cell r="D8" t="str">
            <v>A</v>
          </cell>
          <cell r="E8" t="str">
            <v>IOK-MAIL</v>
          </cell>
          <cell r="I8" t="str">
            <v>SK서린빌딩</v>
          </cell>
          <cell r="J8" t="str">
            <v>Notes 메일 서버 2</v>
          </cell>
        </row>
        <row r="9">
          <cell r="A9" t="str">
            <v>OAHQTB</v>
          </cell>
          <cell r="B9" t="str">
            <v>NT-CPU-COMPAQ-00123</v>
          </cell>
          <cell r="C9" t="str">
            <v>Y</v>
          </cell>
          <cell r="D9" t="str">
            <v>A</v>
          </cell>
          <cell r="E9" t="str">
            <v>IOK-MAIL</v>
          </cell>
          <cell r="I9" t="str">
            <v>대덕DDC</v>
          </cell>
          <cell r="J9" t="str">
            <v>대덕 노츠 메일 서버</v>
          </cell>
        </row>
        <row r="10">
          <cell r="A10" t="str">
            <v>OACLXA1</v>
          </cell>
          <cell r="B10" t="str">
            <v>NT-CPU-COMPAQ-00166</v>
          </cell>
          <cell r="C10" t="str">
            <v>Y</v>
          </cell>
          <cell r="D10" t="str">
            <v>A</v>
          </cell>
          <cell r="E10" t="str">
            <v>IOK-MAIL</v>
          </cell>
          <cell r="I10" t="str">
            <v>울산CLX</v>
          </cell>
          <cell r="J10" t="str">
            <v>CLX메일 이중화</v>
          </cell>
        </row>
        <row r="11">
          <cell r="A11" t="str">
            <v>OAHQTC</v>
          </cell>
          <cell r="B11" t="str">
            <v>NT-CPU-COMPAQ-00103</v>
          </cell>
          <cell r="C11" t="str">
            <v>Y</v>
          </cell>
          <cell r="D11" t="str">
            <v>B</v>
          </cell>
          <cell r="E11" t="str">
            <v>IOK-게시판</v>
          </cell>
          <cell r="I11" t="str">
            <v>SK서린빌딩</v>
          </cell>
          <cell r="J11" t="str">
            <v>Notes 본사게시판 서버</v>
          </cell>
        </row>
        <row r="12">
          <cell r="A12" t="str">
            <v>OAHQTB</v>
          </cell>
          <cell r="B12" t="str">
            <v>NT-CPU-COMPAQ-00123</v>
          </cell>
          <cell r="C12" t="str">
            <v>Y</v>
          </cell>
          <cell r="D12" t="str">
            <v>B</v>
          </cell>
          <cell r="E12" t="str">
            <v>IOK-게시판</v>
          </cell>
          <cell r="I12" t="str">
            <v>대덕DDC</v>
          </cell>
          <cell r="J12" t="str">
            <v>대덕 노츠 메일 서버</v>
          </cell>
        </row>
        <row r="13">
          <cell r="A13" t="str">
            <v>OACLXB</v>
          </cell>
          <cell r="B13" t="str">
            <v>NT-CPU-COMPAQ-00135</v>
          </cell>
          <cell r="C13" t="str">
            <v>Y</v>
          </cell>
          <cell r="D13" t="str">
            <v>B</v>
          </cell>
          <cell r="E13" t="str">
            <v>IOK-게시판</v>
          </cell>
          <cell r="I13" t="str">
            <v>울산CLX</v>
          </cell>
          <cell r="J13" t="str">
            <v>SKCLX 게시판 Notes 서버</v>
          </cell>
        </row>
        <row r="14">
          <cell r="A14" t="str">
            <v>APHQTA</v>
          </cell>
          <cell r="B14" t="str">
            <v>NT-CPU-COMPAQ-00056</v>
          </cell>
          <cell r="C14" t="str">
            <v>Y</v>
          </cell>
          <cell r="D14" t="str">
            <v>A</v>
          </cell>
          <cell r="E14" t="str">
            <v>IOK-전자결재</v>
          </cell>
          <cell r="I14" t="str">
            <v>SK서린빌딩</v>
          </cell>
          <cell r="J14" t="str">
            <v>NOTES 결재 서버</v>
          </cell>
        </row>
        <row r="15">
          <cell r="A15" t="str">
            <v>APCLXA</v>
          </cell>
          <cell r="B15" t="str">
            <v>NT-CPU-COMPAQ-00164</v>
          </cell>
          <cell r="C15" t="str">
            <v>Y</v>
          </cell>
          <cell r="D15" t="str">
            <v>A</v>
          </cell>
          <cell r="E15" t="str">
            <v>IOK-전자결재</v>
          </cell>
          <cell r="I15" t="str">
            <v>울산CLX</v>
          </cell>
          <cell r="J15" t="str">
            <v>전자결재서버</v>
          </cell>
        </row>
        <row r="16">
          <cell r="A16" t="str">
            <v>APHQTB</v>
          </cell>
          <cell r="B16" t="str">
            <v>NT-CPU-COMPAQ-00121</v>
          </cell>
          <cell r="C16" t="str">
            <v>Y</v>
          </cell>
          <cell r="D16" t="str">
            <v>A</v>
          </cell>
          <cell r="E16" t="str">
            <v>IOK-전자결재</v>
          </cell>
          <cell r="I16" t="str">
            <v>대덕DDC</v>
          </cell>
          <cell r="J16" t="str">
            <v>대덕 전자문서함 서버(Lotus)</v>
          </cell>
        </row>
        <row r="17">
          <cell r="A17" t="str">
            <v>EDMHQTA</v>
          </cell>
          <cell r="B17" t="str">
            <v>NT-CPU-COMPAQ-00098</v>
          </cell>
          <cell r="C17" t="str">
            <v>Y</v>
          </cell>
          <cell r="D17" t="str">
            <v>B</v>
          </cell>
          <cell r="E17" t="str">
            <v>IOK-전자문서함</v>
          </cell>
          <cell r="I17" t="str">
            <v>SK서린빌딩</v>
          </cell>
          <cell r="J17" t="str">
            <v>노츠 문서함 서버</v>
          </cell>
        </row>
        <row r="18">
          <cell r="A18" t="str">
            <v>EDMHQTB</v>
          </cell>
          <cell r="B18" t="str">
            <v>NT-CPU-COMPAQ-00124</v>
          </cell>
          <cell r="C18" t="str">
            <v>Y</v>
          </cell>
          <cell r="D18" t="str">
            <v>B</v>
          </cell>
          <cell r="E18" t="str">
            <v>IOK-전자문서함</v>
          </cell>
          <cell r="I18" t="str">
            <v>대덕DDC</v>
          </cell>
          <cell r="J18" t="str">
            <v>대덕 노츠문서함　서버</v>
          </cell>
        </row>
        <row r="19">
          <cell r="A19" t="str">
            <v>EDMCLXA</v>
          </cell>
          <cell r="B19" t="str">
            <v>NT-CPU-COMPAQ-00148</v>
          </cell>
          <cell r="C19" t="str">
            <v>Y</v>
          </cell>
          <cell r="D19" t="str">
            <v>B</v>
          </cell>
          <cell r="E19" t="str">
            <v>IOK-전자문서함</v>
          </cell>
          <cell r="I19" t="str">
            <v>울산CLX</v>
          </cell>
          <cell r="J19" t="str">
            <v>전자문서함</v>
          </cell>
        </row>
        <row r="20">
          <cell r="A20" t="str">
            <v>KMHQT2</v>
          </cell>
          <cell r="B20" t="str">
            <v>NT-CPU-COMPAQ-00677</v>
          </cell>
          <cell r="C20" t="str">
            <v>Y</v>
          </cell>
          <cell r="D20" t="str">
            <v>B</v>
          </cell>
          <cell r="E20" t="str">
            <v>IOK-TOPIC</v>
          </cell>
          <cell r="I20" t="str">
            <v>SK서린빌딩</v>
          </cell>
          <cell r="J20" t="str">
            <v>NOTES KM 서버</v>
          </cell>
        </row>
        <row r="21">
          <cell r="A21" t="str">
            <v>OAHQTC</v>
          </cell>
          <cell r="B21" t="str">
            <v>NT-CPU-COMPAQ-00103</v>
          </cell>
          <cell r="C21" t="str">
            <v>Y</v>
          </cell>
          <cell r="D21" t="str">
            <v>B</v>
          </cell>
          <cell r="E21" t="str">
            <v>IOK-COMMUNICATION</v>
          </cell>
          <cell r="I21" t="str">
            <v>SK서린빌딩</v>
          </cell>
          <cell r="J21" t="str">
            <v>Notes 본사게시판 서버</v>
          </cell>
        </row>
        <row r="22">
          <cell r="A22" t="str">
            <v>OAHQTB</v>
          </cell>
          <cell r="B22" t="str">
            <v>NT-CPU-COMPAQ-00123</v>
          </cell>
          <cell r="C22" t="str">
            <v>Y</v>
          </cell>
          <cell r="D22" t="str">
            <v>B</v>
          </cell>
          <cell r="E22" t="str">
            <v>IOK-COMMUNICATION</v>
          </cell>
          <cell r="I22" t="str">
            <v>대덕DDC</v>
          </cell>
          <cell r="J22" t="str">
            <v>대덕 노츠 메일 서버</v>
          </cell>
        </row>
        <row r="23">
          <cell r="A23" t="str">
            <v>OACLXB</v>
          </cell>
          <cell r="B23" t="str">
            <v>NT-CPU-COMPAQ-00135</v>
          </cell>
          <cell r="C23" t="str">
            <v>Y</v>
          </cell>
          <cell r="D23" t="str">
            <v>B</v>
          </cell>
          <cell r="E23" t="str">
            <v>IOK-COMMUNICATION</v>
          </cell>
          <cell r="I23" t="str">
            <v>울산CLX</v>
          </cell>
          <cell r="J23" t="str">
            <v>SKCLX 게시판 Notes 서버</v>
          </cell>
        </row>
        <row r="24">
          <cell r="A24" t="str">
            <v>KMCOM</v>
          </cell>
          <cell r="B24" t="str">
            <v>NT-CPU-COMPAQ-00676</v>
          </cell>
          <cell r="C24" t="str">
            <v>Y</v>
          </cell>
          <cell r="D24" t="str">
            <v>B</v>
          </cell>
          <cell r="E24" t="str">
            <v>IOK-COMMUNITY</v>
          </cell>
          <cell r="I24" t="str">
            <v>SK서린빌딩</v>
          </cell>
          <cell r="J24" t="str">
            <v>Notes 본사 COMMUNITY 서버</v>
          </cell>
        </row>
        <row r="25">
          <cell r="A25" t="str">
            <v>KMCLX2</v>
          </cell>
          <cell r="B25" t="str">
            <v>NT-CPU-COMPAQ-00159</v>
          </cell>
          <cell r="C25" t="str">
            <v>Y</v>
          </cell>
          <cell r="D25" t="str">
            <v>B</v>
          </cell>
          <cell r="E25" t="str">
            <v>IOK-COMMUNITY</v>
          </cell>
          <cell r="I25" t="str">
            <v>울산CLX</v>
          </cell>
          <cell r="J25" t="str">
            <v>KM SERVER (2th)</v>
          </cell>
        </row>
        <row r="26">
          <cell r="A26" t="str">
            <v>KMHQT2</v>
          </cell>
          <cell r="B26" t="str">
            <v>NT-CPU-COMPAQ-00677</v>
          </cell>
          <cell r="C26" t="str">
            <v>Y</v>
          </cell>
          <cell r="D26" t="str">
            <v>B</v>
          </cell>
          <cell r="E26" t="str">
            <v>IOK-K-DB</v>
          </cell>
          <cell r="I26" t="str">
            <v>SK서린빌딩</v>
          </cell>
          <cell r="J26" t="str">
            <v>NOTES KM 서버</v>
          </cell>
        </row>
        <row r="27">
          <cell r="A27" t="str">
            <v>KMHQT3</v>
          </cell>
          <cell r="B27" t="e">
            <v>#N/A</v>
          </cell>
          <cell r="C27" t="str">
            <v>Y</v>
          </cell>
          <cell r="D27" t="str">
            <v>B</v>
          </cell>
          <cell r="E27" t="str">
            <v>IOK-K-DB</v>
          </cell>
          <cell r="I27" t="e">
            <v>#N/A</v>
          </cell>
          <cell r="J27" t="e">
            <v>#N/A</v>
          </cell>
        </row>
        <row r="28">
          <cell r="A28" t="str">
            <v>KMCLX</v>
          </cell>
          <cell r="B28" t="str">
            <v>NT-CPU-COMPAQ-00154</v>
          </cell>
          <cell r="C28" t="str">
            <v>Y</v>
          </cell>
          <cell r="D28" t="str">
            <v>B</v>
          </cell>
          <cell r="E28" t="str">
            <v>IOK-K-DB</v>
          </cell>
          <cell r="I28" t="str">
            <v>울산CLX</v>
          </cell>
          <cell r="J28" t="str">
            <v>CLX KM SERVER</v>
          </cell>
        </row>
        <row r="29">
          <cell r="A29" t="str">
            <v>KMHQT2</v>
          </cell>
          <cell r="B29" t="str">
            <v>NT-CPU-COMPAQ-00677</v>
          </cell>
          <cell r="C29" t="str">
            <v>Y</v>
          </cell>
          <cell r="D29" t="str">
            <v>B</v>
          </cell>
          <cell r="E29" t="str">
            <v>IOK-지식/활용사례등록</v>
          </cell>
          <cell r="I29" t="str">
            <v>SK서린빌딩</v>
          </cell>
          <cell r="J29" t="str">
            <v>NOTES KM 서버</v>
          </cell>
        </row>
        <row r="30">
          <cell r="A30" t="str">
            <v>KANTDEV</v>
          </cell>
          <cell r="B30" t="str">
            <v>NT-CPU-COMPAQ-00018</v>
          </cell>
          <cell r="C30" t="str">
            <v>Y</v>
          </cell>
          <cell r="D30" t="str">
            <v>B</v>
          </cell>
          <cell r="E30" t="str">
            <v>IOK-KANT</v>
          </cell>
          <cell r="I30" t="str">
            <v>SK서린빌딩</v>
          </cell>
          <cell r="J30" t="str">
            <v>K-Point 실적조회 서버</v>
          </cell>
        </row>
        <row r="31">
          <cell r="A31" t="str">
            <v>KMHQT2</v>
          </cell>
          <cell r="B31" t="str">
            <v>NT-CPU-COMPAQ-00677</v>
          </cell>
          <cell r="C31" t="str">
            <v>Y</v>
          </cell>
          <cell r="D31" t="str">
            <v>B</v>
          </cell>
          <cell r="E31" t="str">
            <v>IOK-SOLUTIONPACK</v>
          </cell>
          <cell r="I31" t="str">
            <v>SK서린빌딩</v>
          </cell>
          <cell r="J31" t="str">
            <v>NOTES KM 서버</v>
          </cell>
        </row>
        <row r="32">
          <cell r="A32" t="str">
            <v>OACLXA1</v>
          </cell>
          <cell r="B32" t="str">
            <v>NT-CPU-COMPAQ-00166</v>
          </cell>
          <cell r="C32" t="str">
            <v>Y</v>
          </cell>
          <cell r="D32" t="str">
            <v>B</v>
          </cell>
          <cell r="E32" t="str">
            <v>IOK-CLX</v>
          </cell>
          <cell r="I32" t="str">
            <v>울산CLX</v>
          </cell>
          <cell r="J32" t="str">
            <v>CLX메일 이중화</v>
          </cell>
        </row>
        <row r="33">
          <cell r="A33" t="str">
            <v>OACLXB</v>
          </cell>
          <cell r="B33" t="str">
            <v>NT-CPU-COMPAQ-00135</v>
          </cell>
          <cell r="C33" t="str">
            <v>Y</v>
          </cell>
          <cell r="D33" t="str">
            <v>B</v>
          </cell>
          <cell r="E33" t="str">
            <v>IOK-CLX</v>
          </cell>
          <cell r="I33" t="str">
            <v>울산CLX</v>
          </cell>
          <cell r="J33" t="str">
            <v>SKCLX 게시판 Notes 서버</v>
          </cell>
        </row>
        <row r="34">
          <cell r="A34" t="str">
            <v>OACLXC</v>
          </cell>
          <cell r="B34" t="str">
            <v>NT-CPU-COMPAQ-00136</v>
          </cell>
          <cell r="C34" t="str">
            <v>Y</v>
          </cell>
          <cell r="D34" t="str">
            <v>B</v>
          </cell>
          <cell r="E34" t="str">
            <v>IOK-CLX</v>
          </cell>
          <cell r="I34" t="str">
            <v>울산CLX</v>
          </cell>
          <cell r="J34" t="str">
            <v>SKCLX 적용업무 Notes 서버</v>
          </cell>
        </row>
        <row r="35">
          <cell r="A35" t="str">
            <v>SK_OLAP</v>
          </cell>
          <cell r="B35" t="str">
            <v>NT-CPU-NCR-00001</v>
          </cell>
          <cell r="C35" t="str">
            <v>Y</v>
          </cell>
          <cell r="D35" t="str">
            <v>C</v>
          </cell>
          <cell r="E35" t="str">
            <v>OLAP</v>
          </cell>
          <cell r="I35" t="str">
            <v>SK서린빌딩</v>
          </cell>
          <cell r="J35" t="str">
            <v>OK Cashbag OLAP 서버</v>
          </cell>
        </row>
        <row r="36">
          <cell r="A36" t="str">
            <v>Sieb_GW</v>
          </cell>
          <cell r="B36" t="str">
            <v>NT-CPU-COMPAQ-00125</v>
          </cell>
          <cell r="C36" t="str">
            <v>Y</v>
          </cell>
          <cell r="D36" t="str">
            <v>C</v>
          </cell>
          <cell r="E36" t="str">
            <v>Siebel Callcenter</v>
          </cell>
          <cell r="I36" t="str">
            <v>대덕CDC</v>
          </cell>
          <cell r="J36" t="str">
            <v>B2B EC Transaction운영서버</v>
          </cell>
        </row>
        <row r="37">
          <cell r="A37" t="str">
            <v>skweb2</v>
          </cell>
          <cell r="B37" t="str">
            <v>NT-CPU-COMPAQ-00055</v>
          </cell>
          <cell r="C37" t="str">
            <v>Y</v>
          </cell>
          <cell r="D37" t="str">
            <v>C</v>
          </cell>
          <cell r="E37" t="str">
            <v>www.skmip.com</v>
          </cell>
          <cell r="I37" t="str">
            <v>SK서린빌딩</v>
          </cell>
          <cell r="J37" t="str">
            <v>CEO 홈페이지 외 Web Server</v>
          </cell>
        </row>
        <row r="38">
          <cell r="A38" t="str">
            <v>learn</v>
          </cell>
          <cell r="B38" t="str">
            <v>NT-CPU-COMPAQ-00036</v>
          </cell>
          <cell r="C38" t="str">
            <v>Y</v>
          </cell>
          <cell r="D38" t="str">
            <v>C</v>
          </cell>
          <cell r="E38" t="str">
            <v>www.Learnplus.co.kr</v>
          </cell>
          <cell r="I38" t="str">
            <v>SK서린빌딩</v>
          </cell>
          <cell r="J38" t="str">
            <v>SK 직능교육 시스템 서버(LearnPlu</v>
          </cell>
        </row>
        <row r="39">
          <cell r="A39" t="str">
            <v>skweb2</v>
          </cell>
          <cell r="B39" t="str">
            <v>NT-CPU-COMPAQ-00055</v>
          </cell>
          <cell r="C39" t="str">
            <v>Y</v>
          </cell>
          <cell r="D39" t="str">
            <v>C</v>
          </cell>
          <cell r="E39" t="str">
            <v>www.finechemsource.com</v>
          </cell>
          <cell r="I39" t="str">
            <v>SK서린빌딩</v>
          </cell>
          <cell r="J39" t="str">
            <v>CEO 홈페이지 외 Web Server</v>
          </cell>
        </row>
        <row r="40">
          <cell r="A40" t="str">
            <v>skweb2</v>
          </cell>
          <cell r="B40" t="str">
            <v>NT-CPU-COMPAQ-00055</v>
          </cell>
          <cell r="C40" t="str">
            <v>Y</v>
          </cell>
          <cell r="D40" t="str">
            <v>C</v>
          </cell>
          <cell r="E40" t="str">
            <v>www.skcorp.com</v>
          </cell>
          <cell r="I40" t="str">
            <v>SK서린빌딩</v>
          </cell>
          <cell r="J40" t="str">
            <v>CEO 홈페이지 외 Web Server</v>
          </cell>
        </row>
        <row r="41">
          <cell r="A41" t="str">
            <v>skweb1</v>
          </cell>
          <cell r="B41" t="str">
            <v>NT-CPU-COMPAQ-00044</v>
          </cell>
          <cell r="C41" t="str">
            <v>Y</v>
          </cell>
          <cell r="D41" t="str">
            <v>C</v>
          </cell>
          <cell r="E41" t="str">
            <v>www.taewonchey.pe.kr</v>
          </cell>
          <cell r="I41" t="str">
            <v>SK서린빌딩</v>
          </cell>
          <cell r="J41" t="str">
            <v>주식회사 홈페이지 Web 서버</v>
          </cell>
        </row>
        <row r="42">
          <cell r="A42" t="str">
            <v>skweb2</v>
          </cell>
          <cell r="B42" t="str">
            <v>NT-CPU-COMPAQ-00055</v>
          </cell>
          <cell r="C42" t="str">
            <v>Y</v>
          </cell>
          <cell r="D42" t="str">
            <v>C</v>
          </cell>
          <cell r="E42" t="str">
            <v>pcs.skcorp.com</v>
          </cell>
          <cell r="I42" t="str">
            <v>SK서린빌딩</v>
          </cell>
          <cell r="J42" t="str">
            <v>CEO 홈페이지 외 Web Server</v>
          </cell>
        </row>
        <row r="43">
          <cell r="A43" t="str">
            <v>webpetro</v>
          </cell>
          <cell r="B43" t="str">
            <v>NT-CPU-COMPAQ-00061</v>
          </cell>
          <cell r="C43" t="str">
            <v>Y</v>
          </cell>
          <cell r="D43" t="str">
            <v>C</v>
          </cell>
          <cell r="E43" t="str">
            <v>www.e-sk.co.kr</v>
          </cell>
          <cell r="I43" t="str">
            <v>SK서린빌딩</v>
          </cell>
          <cell r="J43" t="str">
            <v>WEB 개발용서버</v>
          </cell>
        </row>
        <row r="44">
          <cell r="A44" t="str">
            <v>webpetro</v>
          </cell>
          <cell r="B44" t="str">
            <v>NT-CPU-COMPAQ-00061</v>
          </cell>
          <cell r="C44" t="str">
            <v>Y</v>
          </cell>
          <cell r="D44" t="str">
            <v>C</v>
          </cell>
          <cell r="E44" t="str">
            <v>www.yubase.com/kor</v>
          </cell>
          <cell r="I44" t="str">
            <v>SK서린빌딩</v>
          </cell>
          <cell r="J44" t="str">
            <v>WEB 개발용서버</v>
          </cell>
        </row>
        <row r="45">
          <cell r="A45" t="str">
            <v>skweb2</v>
          </cell>
          <cell r="B45" t="str">
            <v>NT-CPU-COMPAQ-00055</v>
          </cell>
          <cell r="C45" t="str">
            <v>Y</v>
          </cell>
          <cell r="D45" t="str">
            <v>C</v>
          </cell>
          <cell r="E45" t="str">
            <v>www.skzic.com/eng</v>
          </cell>
          <cell r="I45" t="str">
            <v>SK서린빌딩</v>
          </cell>
          <cell r="J45" t="str">
            <v>CEO 홈페이지 외 Web Server</v>
          </cell>
        </row>
        <row r="46">
          <cell r="A46" t="str">
            <v>webpetro</v>
          </cell>
          <cell r="B46" t="str">
            <v>NT-CPU-COMPAQ-00061</v>
          </cell>
          <cell r="C46" t="str">
            <v>Y</v>
          </cell>
          <cell r="D46" t="str">
            <v>C</v>
          </cell>
          <cell r="E46" t="str">
            <v>www.skbitumen.com</v>
          </cell>
          <cell r="I46" t="str">
            <v>SK서린빌딩</v>
          </cell>
          <cell r="J46" t="str">
            <v>WEB 개발용서버</v>
          </cell>
        </row>
        <row r="47">
          <cell r="A47" t="str">
            <v>webpetro</v>
          </cell>
          <cell r="B47" t="str">
            <v>NT-CPU-COMPAQ-00061</v>
          </cell>
          <cell r="C47" t="str">
            <v>Y</v>
          </cell>
          <cell r="D47" t="str">
            <v>C</v>
          </cell>
          <cell r="E47" t="str">
            <v>www.skaviation.com</v>
          </cell>
          <cell r="I47" t="str">
            <v>SK서린빌딩</v>
          </cell>
          <cell r="J47" t="str">
            <v>WEB 개발용서버</v>
          </cell>
        </row>
        <row r="48">
          <cell r="A48" t="str">
            <v>skweb5</v>
          </cell>
          <cell r="B48" t="str">
            <v>NT-CPU-IBM-00113</v>
          </cell>
          <cell r="C48" t="str">
            <v>Y</v>
          </cell>
          <cell r="D48" t="str">
            <v>C</v>
          </cell>
          <cell r="E48" t="str">
            <v>www.skntis.com</v>
          </cell>
          <cell r="I48" t="str">
            <v>SK서린빌딩</v>
          </cell>
          <cell r="J48" t="str">
            <v>석유 시작 동향분석 WEB 서버</v>
          </cell>
        </row>
        <row r="49">
          <cell r="A49" t="str">
            <v>skweb2</v>
          </cell>
          <cell r="B49" t="str">
            <v>NT-CPU-COMPAQ-00055</v>
          </cell>
          <cell r="C49" t="str">
            <v>Y</v>
          </cell>
          <cell r="D49" t="str">
            <v>C</v>
          </cell>
          <cell r="E49" t="str">
            <v>www.lubeok.com</v>
          </cell>
          <cell r="I49" t="str">
            <v>SK서린빌딩</v>
          </cell>
          <cell r="J49" t="str">
            <v>CEO 홈페이지 외 Web Server</v>
          </cell>
        </row>
        <row r="50">
          <cell r="A50" t="str">
            <v>cetus</v>
          </cell>
          <cell r="B50" t="str">
            <v>NT-CPU-COMPAQ-00005</v>
          </cell>
          <cell r="C50" t="str">
            <v>Y</v>
          </cell>
          <cell r="D50" t="str">
            <v>C</v>
          </cell>
          <cell r="E50" t="str">
            <v>www.skfc.com</v>
          </cell>
          <cell r="I50" t="str">
            <v>SK서린빌딩</v>
          </cell>
          <cell r="J50" t="str">
            <v>SK축구단 Site Web Server</v>
          </cell>
        </row>
        <row r="51">
          <cell r="A51" t="str">
            <v>skweb3</v>
          </cell>
          <cell r="B51" t="str">
            <v>NT-CPU-COMPAQ-00046</v>
          </cell>
          <cell r="C51" t="str">
            <v>Y</v>
          </cell>
          <cell r="D51" t="str">
            <v>C</v>
          </cell>
          <cell r="E51" t="str">
            <v>www.skzic.com</v>
          </cell>
          <cell r="I51" t="str">
            <v>SK서린빌딩</v>
          </cell>
          <cell r="J51" t="str">
            <v>화학 홈페이지외 9개 Web 서버</v>
          </cell>
        </row>
        <row r="52">
          <cell r="A52" t="str">
            <v>skweb3</v>
          </cell>
          <cell r="B52" t="str">
            <v>NT-CPU-COMPAQ-00046</v>
          </cell>
          <cell r="C52" t="str">
            <v>Y</v>
          </cell>
          <cell r="D52" t="str">
            <v>C</v>
          </cell>
          <cell r="E52" t="str">
            <v>www.skasphalt.com</v>
          </cell>
          <cell r="I52" t="str">
            <v>SK서린빌딩</v>
          </cell>
          <cell r="J52" t="str">
            <v>화학 홈페이지외 9개 Web 서버</v>
          </cell>
        </row>
        <row r="53">
          <cell r="A53" t="str">
            <v>skweb3</v>
          </cell>
          <cell r="B53" t="str">
            <v>NT-CPU-COMPAQ-00046</v>
          </cell>
          <cell r="C53" t="str">
            <v>Y</v>
          </cell>
          <cell r="D53" t="str">
            <v>C</v>
          </cell>
          <cell r="E53" t="str">
            <v>www.skmarine.com</v>
          </cell>
          <cell r="I53" t="str">
            <v>SK서린빌딩</v>
          </cell>
          <cell r="J53" t="str">
            <v>화학 홈페이지외 9개 Web 서버</v>
          </cell>
        </row>
        <row r="54">
          <cell r="A54" t="str">
            <v>skweb3</v>
          </cell>
          <cell r="B54" t="str">
            <v>NT-CPU-COMPAQ-00046</v>
          </cell>
          <cell r="C54" t="str">
            <v>Y</v>
          </cell>
          <cell r="D54" t="str">
            <v>C</v>
          </cell>
          <cell r="E54" t="str">
            <v>www.sklpg.co.kr</v>
          </cell>
          <cell r="I54" t="str">
            <v>SK서린빌딩</v>
          </cell>
          <cell r="J54" t="str">
            <v>화학 홈페이지외 9개 Web 서버</v>
          </cell>
        </row>
        <row r="55">
          <cell r="A55" t="str">
            <v>GISO</v>
          </cell>
          <cell r="B55" t="str">
            <v>UX-CPU-IBM-00031</v>
          </cell>
          <cell r="C55" t="str">
            <v>Y</v>
          </cell>
          <cell r="D55" t="str">
            <v>C</v>
          </cell>
          <cell r="E55" t="str">
            <v>TOPS</v>
          </cell>
          <cell r="H55" t="str">
            <v>C/S</v>
          </cell>
          <cell r="I55" t="str">
            <v>울산CLX</v>
          </cell>
          <cell r="J55" t="str">
            <v>일반업무관리</v>
          </cell>
        </row>
        <row r="56">
          <cell r="A56" t="str">
            <v>CLXDAMS</v>
          </cell>
          <cell r="B56" t="str">
            <v>NT-CPU-COMPAQ-00138</v>
          </cell>
          <cell r="C56" t="str">
            <v>Y</v>
          </cell>
          <cell r="D56" t="str">
            <v>C</v>
          </cell>
          <cell r="E56" t="str">
            <v>LOTAS</v>
          </cell>
          <cell r="I56" t="str">
            <v>울산CLX</v>
          </cell>
          <cell r="J56" t="str">
            <v>근태관리시스템</v>
          </cell>
        </row>
        <row r="57">
          <cell r="A57" t="str">
            <v>GISO</v>
          </cell>
          <cell r="B57" t="str">
            <v>UX-CPU-IBM-00031</v>
          </cell>
          <cell r="C57" t="str">
            <v>Y</v>
          </cell>
          <cell r="D57" t="str">
            <v>C</v>
          </cell>
          <cell r="E57" t="str">
            <v>IDEA</v>
          </cell>
          <cell r="I57" t="str">
            <v>울산CLX</v>
          </cell>
          <cell r="J57" t="str">
            <v>일반업무관리</v>
          </cell>
        </row>
        <row r="58">
          <cell r="A58" t="str">
            <v>GISO</v>
          </cell>
          <cell r="B58" t="str">
            <v>UX-CPU-IBM-00031</v>
          </cell>
          <cell r="C58" t="str">
            <v>Y</v>
          </cell>
          <cell r="D58" t="str">
            <v>C</v>
          </cell>
          <cell r="E58" t="str">
            <v>CARS</v>
          </cell>
          <cell r="I58" t="str">
            <v>울산CLX</v>
          </cell>
          <cell r="J58" t="str">
            <v>일반업무관리</v>
          </cell>
        </row>
        <row r="59">
          <cell r="A59" t="str">
            <v>ASOS3NT</v>
          </cell>
          <cell r="B59" t="str">
            <v>NT-CPU-COMPAQ-00129</v>
          </cell>
          <cell r="C59" t="str">
            <v>Y</v>
          </cell>
          <cell r="D59" t="str">
            <v>B</v>
          </cell>
          <cell r="E59" t="str">
            <v>ASOS</v>
          </cell>
          <cell r="I59" t="str">
            <v>울산CLX</v>
          </cell>
          <cell r="J59" t="str">
            <v>아스팔트출하시스템</v>
          </cell>
        </row>
        <row r="60">
          <cell r="A60" t="str">
            <v>RTC</v>
          </cell>
          <cell r="B60" t="e">
            <v>#N/A</v>
          </cell>
          <cell r="C60" t="str">
            <v>Y</v>
          </cell>
          <cell r="D60" t="str">
            <v>B</v>
          </cell>
          <cell r="E60" t="str">
            <v>RTC</v>
          </cell>
          <cell r="I60" t="e">
            <v>#N/A</v>
          </cell>
          <cell r="J60" t="e">
            <v>#N/A</v>
          </cell>
        </row>
        <row r="61">
          <cell r="A61" t="str">
            <v>RTC</v>
          </cell>
          <cell r="B61" t="e">
            <v>#N/A</v>
          </cell>
          <cell r="C61" t="str">
            <v>Y</v>
          </cell>
          <cell r="D61" t="str">
            <v>C</v>
          </cell>
          <cell r="E61" t="str">
            <v>ROMS</v>
          </cell>
          <cell r="H61" t="str">
            <v>C/S</v>
          </cell>
          <cell r="I61" t="e">
            <v>#N/A</v>
          </cell>
          <cell r="J61" t="e">
            <v>#N/A</v>
          </cell>
        </row>
        <row r="62">
          <cell r="A62" t="str">
            <v>TT</v>
          </cell>
          <cell r="B62" t="str">
            <v>UX-CPU-IBM-00084</v>
          </cell>
          <cell r="C62" t="str">
            <v>Y</v>
          </cell>
          <cell r="D62" t="str">
            <v>D</v>
          </cell>
          <cell r="E62" t="str">
            <v>TTES</v>
          </cell>
          <cell r="I62" t="str">
            <v>울산CLX</v>
          </cell>
          <cell r="J62" t="str">
            <v>트럭 출하</v>
          </cell>
        </row>
        <row r="63">
          <cell r="A63" t="str">
            <v>TT</v>
          </cell>
          <cell r="B63" t="str">
            <v>UX-CPU-IBM-00084</v>
          </cell>
          <cell r="C63" t="str">
            <v>Y</v>
          </cell>
          <cell r="D63" t="str">
            <v>B</v>
          </cell>
          <cell r="E63" t="str">
            <v>T/T</v>
          </cell>
          <cell r="I63" t="str">
            <v>울산CLX</v>
          </cell>
          <cell r="J63" t="str">
            <v>트럭 출하</v>
          </cell>
        </row>
        <row r="64">
          <cell r="A64" t="str">
            <v>SEIS</v>
          </cell>
          <cell r="B64" t="str">
            <v>UX-CPU-IBM-00100</v>
          </cell>
          <cell r="C64" t="str">
            <v>Y</v>
          </cell>
          <cell r="D64" t="str">
            <v>C</v>
          </cell>
          <cell r="E64" t="str">
            <v>LIOMS</v>
          </cell>
          <cell r="I64" t="str">
            <v>울산CLX</v>
          </cell>
          <cell r="J64" t="str">
            <v>폐기물처리시스템</v>
          </cell>
        </row>
        <row r="65">
          <cell r="A65" t="str">
            <v>LIMS</v>
          </cell>
          <cell r="B65" t="str">
            <v>UX-CPU-IBM-00025</v>
          </cell>
          <cell r="C65" t="str">
            <v>Y</v>
          </cell>
          <cell r="D65" t="str">
            <v>A</v>
          </cell>
          <cell r="E65" t="str">
            <v>LAB</v>
          </cell>
          <cell r="I65" t="str">
            <v>울산CLX</v>
          </cell>
          <cell r="J65" t="str">
            <v>실험실업무관리</v>
          </cell>
        </row>
        <row r="66">
          <cell r="A66" t="str">
            <v>SEIS</v>
          </cell>
          <cell r="B66" t="str">
            <v>UX-CPU-IBM-00100</v>
          </cell>
          <cell r="C66" t="str">
            <v>Y</v>
          </cell>
          <cell r="D66" t="str">
            <v>C</v>
          </cell>
          <cell r="E66" t="str">
            <v>IOMS</v>
          </cell>
          <cell r="I66" t="str">
            <v>울산CLX</v>
          </cell>
          <cell r="J66" t="str">
            <v>폐기물처리시스템</v>
          </cell>
        </row>
        <row r="67">
          <cell r="A67" t="str">
            <v>CLXDAMS</v>
          </cell>
          <cell r="B67" t="str">
            <v>NT-CPU-COMPAQ-00138</v>
          </cell>
          <cell r="C67" t="str">
            <v>Y</v>
          </cell>
          <cell r="D67" t="str">
            <v>C</v>
          </cell>
          <cell r="E67" t="str">
            <v>CPMS</v>
          </cell>
          <cell r="I67" t="str">
            <v>울산CLX</v>
          </cell>
          <cell r="J67" t="str">
            <v>근태관리시스템</v>
          </cell>
        </row>
        <row r="68">
          <cell r="A68" t="str">
            <v>GISO</v>
          </cell>
          <cell r="B68" t="str">
            <v>UX-CPU-IBM-00031</v>
          </cell>
          <cell r="C68" t="str">
            <v>Y</v>
          </cell>
          <cell r="D68" t="str">
            <v>C</v>
          </cell>
          <cell r="E68" t="str">
            <v>QCMS</v>
          </cell>
          <cell r="I68" t="str">
            <v>울산CLX</v>
          </cell>
          <cell r="J68" t="str">
            <v>일반업무관리</v>
          </cell>
        </row>
        <row r="69">
          <cell r="A69" t="str">
            <v>TIMS</v>
          </cell>
          <cell r="B69" t="e">
            <v>#N/A</v>
          </cell>
          <cell r="C69" t="str">
            <v>Y</v>
          </cell>
          <cell r="D69" t="str">
            <v>C</v>
          </cell>
          <cell r="E69" t="str">
            <v>EIDMS</v>
          </cell>
          <cell r="I69" t="e">
            <v>#N/A</v>
          </cell>
          <cell r="J69" t="e">
            <v>#N/A</v>
          </cell>
        </row>
        <row r="70">
          <cell r="A70" t="str">
            <v>IDMS</v>
          </cell>
          <cell r="B70" t="str">
            <v>UX-CPU-IBM-00026</v>
          </cell>
          <cell r="C70" t="str">
            <v>Y</v>
          </cell>
          <cell r="D70" t="str">
            <v>C</v>
          </cell>
          <cell r="E70" t="str">
            <v>IDMS</v>
          </cell>
          <cell r="I70" t="str">
            <v>울산CLX</v>
          </cell>
          <cell r="J70" t="str">
            <v>검사업무관리</v>
          </cell>
        </row>
        <row r="71">
          <cell r="A71" t="str">
            <v>TIMS</v>
          </cell>
          <cell r="B71" t="e">
            <v>#N/A</v>
          </cell>
          <cell r="C71" t="str">
            <v>Y</v>
          </cell>
          <cell r="D71" t="str">
            <v>B</v>
          </cell>
          <cell r="E71" t="str">
            <v>TIMS</v>
          </cell>
          <cell r="I71" t="e">
            <v>#N/A</v>
          </cell>
          <cell r="J71" t="e">
            <v>#N/A</v>
          </cell>
        </row>
        <row r="72">
          <cell r="A72" t="str">
            <v>TIMS</v>
          </cell>
          <cell r="B72" t="e">
            <v>#N/A</v>
          </cell>
          <cell r="C72" t="str">
            <v>Y</v>
          </cell>
          <cell r="D72" t="str">
            <v>C</v>
          </cell>
          <cell r="E72" t="str">
            <v>CIMS</v>
          </cell>
          <cell r="I72" t="e">
            <v>#N/A</v>
          </cell>
          <cell r="J72" t="e">
            <v>#N/A</v>
          </cell>
        </row>
        <row r="73">
          <cell r="A73" t="str">
            <v>TIMS</v>
          </cell>
          <cell r="B73" t="e">
            <v>#N/A</v>
          </cell>
          <cell r="C73" t="str">
            <v>Y</v>
          </cell>
          <cell r="D73" t="str">
            <v>C</v>
          </cell>
          <cell r="E73" t="str">
            <v>KPI</v>
          </cell>
          <cell r="I73" t="e">
            <v>#N/A</v>
          </cell>
          <cell r="J73" t="e">
            <v>#N/A</v>
          </cell>
        </row>
        <row r="74">
          <cell r="A74" t="str">
            <v>GISO</v>
          </cell>
          <cell r="B74" t="str">
            <v>UX-CPU-IBM-00031</v>
          </cell>
          <cell r="C74" t="str">
            <v>Y</v>
          </cell>
          <cell r="D74" t="str">
            <v>C</v>
          </cell>
          <cell r="E74" t="str">
            <v>CMAS</v>
          </cell>
          <cell r="I74" t="str">
            <v>울산CLX</v>
          </cell>
          <cell r="J74" t="str">
            <v>일반업무관리</v>
          </cell>
        </row>
        <row r="75">
          <cell r="A75" t="str">
            <v>CLXDAMS</v>
          </cell>
          <cell r="B75" t="str">
            <v>NT-CPU-COMPAQ-00138</v>
          </cell>
          <cell r="C75" t="str">
            <v>Y</v>
          </cell>
          <cell r="D75" t="str">
            <v>C</v>
          </cell>
          <cell r="E75" t="str">
            <v>DAMS</v>
          </cell>
          <cell r="H75" t="str">
            <v>C/S</v>
          </cell>
          <cell r="I75" t="str">
            <v>울산CLX</v>
          </cell>
          <cell r="J75" t="str">
            <v>근태관리시스템</v>
          </cell>
        </row>
        <row r="76">
          <cell r="A76" t="str">
            <v>TMS_ALPHA</v>
          </cell>
          <cell r="B76" t="str">
            <v>NT-CPU-COMPAQ-00140</v>
          </cell>
          <cell r="C76" t="str">
            <v>Y</v>
          </cell>
          <cell r="D76" t="str">
            <v>C</v>
          </cell>
          <cell r="E76" t="str">
            <v>EMS</v>
          </cell>
          <cell r="H76" t="str">
            <v>C/S</v>
          </cell>
          <cell r="I76" t="str">
            <v>울산CLX</v>
          </cell>
          <cell r="J76" t="str">
            <v>Environment data gathering</v>
          </cell>
        </row>
        <row r="77">
          <cell r="A77" t="str">
            <v>SEIS</v>
          </cell>
          <cell r="B77" t="str">
            <v>UX-CPU-IBM-00100</v>
          </cell>
          <cell r="C77" t="str">
            <v>Y</v>
          </cell>
          <cell r="D77" t="str">
            <v>C</v>
          </cell>
          <cell r="E77" t="str">
            <v>SEIS</v>
          </cell>
          <cell r="H77" t="str">
            <v>C/S</v>
          </cell>
          <cell r="I77" t="str">
            <v>울산CLX</v>
          </cell>
          <cell r="J77" t="str">
            <v>폐기물처리시스템</v>
          </cell>
        </row>
        <row r="78">
          <cell r="A78" t="str">
            <v>ICANSVR1</v>
          </cell>
          <cell r="B78" t="e">
            <v>#N/A</v>
          </cell>
          <cell r="C78" t="str">
            <v>Y</v>
          </cell>
          <cell r="D78" t="str">
            <v>C</v>
          </cell>
          <cell r="E78" t="str">
            <v>SKMMS</v>
          </cell>
          <cell r="I78" t="e">
            <v>#N/A</v>
          </cell>
          <cell r="J78" t="e">
            <v>#N/A</v>
          </cell>
        </row>
        <row r="79">
          <cell r="A79" t="str">
            <v>DAS</v>
          </cell>
          <cell r="B79" t="e">
            <v>#N/A</v>
          </cell>
          <cell r="C79" t="str">
            <v>Y</v>
          </cell>
          <cell r="D79" t="str">
            <v>C</v>
          </cell>
          <cell r="E79" t="str">
            <v>SAMS</v>
          </cell>
          <cell r="I79" t="e">
            <v>#N/A</v>
          </cell>
          <cell r="J79" t="e">
            <v>#N/A</v>
          </cell>
        </row>
        <row r="80">
          <cell r="A80" t="str">
            <v>GISO</v>
          </cell>
          <cell r="B80" t="str">
            <v>UX-CPU-IBM-00031</v>
          </cell>
          <cell r="C80" t="str">
            <v>Y</v>
          </cell>
          <cell r="D80" t="str">
            <v>C</v>
          </cell>
          <cell r="E80" t="str">
            <v>HMS</v>
          </cell>
          <cell r="I80" t="str">
            <v>울산CLX</v>
          </cell>
          <cell r="J80" t="str">
            <v>일반업무관리</v>
          </cell>
        </row>
        <row r="81">
          <cell r="A81" t="str">
            <v>TMS_ALPHA</v>
          </cell>
          <cell r="B81" t="str">
            <v>NT-CPU-COMPAQ-00140</v>
          </cell>
          <cell r="C81" t="str">
            <v>Y</v>
          </cell>
          <cell r="D81" t="str">
            <v>C</v>
          </cell>
          <cell r="E81" t="str">
            <v>TMS</v>
          </cell>
          <cell r="H81" t="str">
            <v>C/S</v>
          </cell>
          <cell r="I81" t="str">
            <v>울산CLX</v>
          </cell>
          <cell r="J81" t="str">
            <v>Environment data gathering</v>
          </cell>
        </row>
        <row r="82">
          <cell r="A82" t="str">
            <v>AW01</v>
          </cell>
          <cell r="B82" t="str">
            <v>UX-CPU-IBM-00019</v>
          </cell>
          <cell r="C82" t="str">
            <v>Y</v>
          </cell>
          <cell r="D82" t="str">
            <v>B</v>
          </cell>
          <cell r="E82" t="str">
            <v>AW01</v>
          </cell>
          <cell r="I82" t="str">
            <v>울산CLX</v>
          </cell>
          <cell r="J82" t="str">
            <v>합성수지자동1창고</v>
          </cell>
        </row>
        <row r="83">
          <cell r="A83" t="str">
            <v>AW02</v>
          </cell>
          <cell r="B83" t="e">
            <v>#N/A</v>
          </cell>
          <cell r="C83" t="str">
            <v>Y</v>
          </cell>
          <cell r="D83" t="str">
            <v>A</v>
          </cell>
          <cell r="E83" t="str">
            <v>AW02</v>
          </cell>
          <cell r="I83" t="e">
            <v>#N/A</v>
          </cell>
          <cell r="J83" t="e">
            <v>#N/A</v>
          </cell>
        </row>
        <row r="84">
          <cell r="A84" t="str">
            <v>GISO</v>
          </cell>
          <cell r="B84" t="str">
            <v>UX-CPU-IBM-00031</v>
          </cell>
          <cell r="C84" t="str">
            <v>Y</v>
          </cell>
          <cell r="D84" t="str">
            <v>C</v>
          </cell>
          <cell r="E84" t="str">
            <v>LSS</v>
          </cell>
          <cell r="I84" t="str">
            <v>울산CLX</v>
          </cell>
          <cell r="J84" t="str">
            <v>일반업무관리</v>
          </cell>
        </row>
        <row r="85">
          <cell r="A85" t="str">
            <v>AW02</v>
          </cell>
          <cell r="B85" t="e">
            <v>#N/A</v>
          </cell>
          <cell r="C85" t="str">
            <v>Y</v>
          </cell>
          <cell r="D85" t="str">
            <v>A</v>
          </cell>
          <cell r="E85" t="str">
            <v>PSMS</v>
          </cell>
          <cell r="I85" t="e">
            <v>#N/A</v>
          </cell>
          <cell r="J85" t="e">
            <v>#N/A</v>
          </cell>
        </row>
        <row r="86">
          <cell r="A86" t="str">
            <v>LWMS</v>
          </cell>
          <cell r="B86" t="e">
            <v>#N/A</v>
          </cell>
          <cell r="C86" t="str">
            <v>Y</v>
          </cell>
          <cell r="D86" t="str">
            <v>B</v>
          </cell>
          <cell r="E86" t="str">
            <v>LWMS</v>
          </cell>
          <cell r="H86" t="str">
            <v>C/S</v>
          </cell>
          <cell r="I86" t="e">
            <v>#N/A</v>
          </cell>
          <cell r="J86" t="e">
            <v>#N/A</v>
          </cell>
        </row>
        <row r="87">
          <cell r="A87" t="str">
            <v>GISO</v>
          </cell>
          <cell r="B87" t="str">
            <v>UX-CPU-IBM-00031</v>
          </cell>
          <cell r="C87" t="str">
            <v>Y</v>
          </cell>
          <cell r="D87" t="str">
            <v>C</v>
          </cell>
          <cell r="E87" t="str">
            <v>CATS</v>
          </cell>
          <cell r="I87" t="str">
            <v>울산CLX</v>
          </cell>
          <cell r="J87" t="str">
            <v>일반업무관리</v>
          </cell>
        </row>
        <row r="88">
          <cell r="A88" t="str">
            <v>CLXWEBA</v>
          </cell>
          <cell r="B88" t="str">
            <v>NT-CPU-COMPAQ-00160</v>
          </cell>
          <cell r="C88" t="str">
            <v>Y</v>
          </cell>
          <cell r="D88" t="str">
            <v>C</v>
          </cell>
          <cell r="E88" t="str">
            <v>WWW.SKMSS.COM</v>
          </cell>
          <cell r="I88" t="str">
            <v>울산CLX</v>
          </cell>
          <cell r="J88" t="str">
            <v>WEB SERVER</v>
          </cell>
        </row>
        <row r="89">
          <cell r="A89" t="str">
            <v>CLXWEBB</v>
          </cell>
          <cell r="B89" t="str">
            <v>NT-CPU-COMPAQ-00161</v>
          </cell>
          <cell r="C89" t="str">
            <v>Y</v>
          </cell>
          <cell r="D89" t="str">
            <v>B</v>
          </cell>
          <cell r="E89" t="str">
            <v>WWW.SKTECSOLUTIONS.COM</v>
          </cell>
          <cell r="I89" t="str">
            <v>울산CLX</v>
          </cell>
          <cell r="J89" t="str">
            <v>WEB SERVER</v>
          </cell>
        </row>
        <row r="90">
          <cell r="A90" t="str">
            <v>CLXWEBB</v>
          </cell>
          <cell r="B90" t="str">
            <v>NT-CPU-COMPAQ-00161</v>
          </cell>
          <cell r="C90" t="str">
            <v>Y</v>
          </cell>
          <cell r="D90" t="str">
            <v>B</v>
          </cell>
          <cell r="E90" t="str">
            <v>WWW.SKCOMPLEX.COM</v>
          </cell>
          <cell r="I90" t="str">
            <v>울산CLX</v>
          </cell>
          <cell r="J90" t="str">
            <v>WEB SERVER</v>
          </cell>
        </row>
        <row r="91">
          <cell r="A91" t="str">
            <v>CLXWEBA</v>
          </cell>
          <cell r="B91" t="str">
            <v>NT-CPU-COMPAQ-00160</v>
          </cell>
          <cell r="C91" t="str">
            <v>Y</v>
          </cell>
          <cell r="D91" t="str">
            <v>C</v>
          </cell>
          <cell r="E91" t="str">
            <v>WWW.SKLABZONE.COM</v>
          </cell>
          <cell r="I91" t="str">
            <v>울산CLX</v>
          </cell>
          <cell r="J91" t="str">
            <v>WEB SERVER</v>
          </cell>
        </row>
        <row r="92">
          <cell r="A92" t="str">
            <v>CLXWEBB</v>
          </cell>
          <cell r="B92" t="str">
            <v>NT-CPU-COMPAQ-00161</v>
          </cell>
          <cell r="C92" t="str">
            <v>Y</v>
          </cell>
          <cell r="D92" t="str">
            <v>C</v>
          </cell>
          <cell r="E92" t="str">
            <v>WWW.SKEPLANT.COM</v>
          </cell>
          <cell r="I92" t="str">
            <v>울산CLX</v>
          </cell>
          <cell r="J92" t="str">
            <v>WEB SERVER</v>
          </cell>
        </row>
        <row r="93">
          <cell r="A93" t="str">
            <v>CLXWEBA</v>
          </cell>
          <cell r="B93" t="str">
            <v>NT-CPU-COMPAQ-00160</v>
          </cell>
          <cell r="C93" t="str">
            <v>Y</v>
          </cell>
          <cell r="D93" t="str">
            <v>C</v>
          </cell>
          <cell r="E93" t="str">
            <v>WWW.SKENERGYSAVE.COM</v>
          </cell>
          <cell r="I93" t="str">
            <v>울산CLX</v>
          </cell>
          <cell r="J93" t="str">
            <v>WEB SERVER</v>
          </cell>
        </row>
        <row r="94">
          <cell r="A94" t="str">
            <v>CLXWEBA</v>
          </cell>
          <cell r="B94" t="str">
            <v>NT-CPU-COMPAQ-00160</v>
          </cell>
          <cell r="C94" t="str">
            <v>Y</v>
          </cell>
          <cell r="D94" t="str">
            <v>C</v>
          </cell>
          <cell r="E94" t="str">
            <v>WWW.SKPOWERTECH.COM</v>
          </cell>
          <cell r="I94" t="str">
            <v>울산CLX</v>
          </cell>
          <cell r="J94" t="str">
            <v>WEB SERVER</v>
          </cell>
        </row>
        <row r="95">
          <cell r="A95" t="str">
            <v>CLXWEBA</v>
          </cell>
          <cell r="B95" t="str">
            <v>NT-CPU-COMPAQ-00160</v>
          </cell>
          <cell r="C95" t="str">
            <v>Y</v>
          </cell>
          <cell r="D95" t="str">
            <v>C</v>
          </cell>
          <cell r="E95" t="str">
            <v>WWW.NIRPLUS.COM</v>
          </cell>
          <cell r="I95" t="str">
            <v>울산CLX</v>
          </cell>
          <cell r="J95" t="str">
            <v>WEB SERVER</v>
          </cell>
        </row>
        <row r="96">
          <cell r="A96" t="str">
            <v>CLXWEBB</v>
          </cell>
          <cell r="B96" t="str">
            <v>NT-CPU-COMPAQ-00161</v>
          </cell>
          <cell r="C96" t="str">
            <v>Y</v>
          </cell>
          <cell r="D96" t="str">
            <v>C</v>
          </cell>
          <cell r="E96" t="str">
            <v>WWW.SKM2C.COM</v>
          </cell>
          <cell r="I96" t="str">
            <v>울산CLX</v>
          </cell>
          <cell r="J96" t="str">
            <v>WEB SERVER</v>
          </cell>
        </row>
        <row r="97">
          <cell r="A97" t="str">
            <v>CLXWEBB</v>
          </cell>
          <cell r="B97" t="str">
            <v>NT-CPU-COMPAQ-00161</v>
          </cell>
          <cell r="C97" t="str">
            <v>Y</v>
          </cell>
          <cell r="D97" t="str">
            <v>B</v>
          </cell>
          <cell r="E97" t="str">
            <v>WWW.SKSEAGATE.COM</v>
          </cell>
          <cell r="I97" t="str">
            <v>울산CLX</v>
          </cell>
          <cell r="J97" t="str">
            <v>WEB SERVER</v>
          </cell>
        </row>
        <row r="98">
          <cell r="A98" t="str">
            <v>CLXWEBA</v>
          </cell>
          <cell r="B98" t="str">
            <v>NT-CPU-COMPAQ-00160</v>
          </cell>
          <cell r="C98" t="str">
            <v>Y</v>
          </cell>
          <cell r="D98" t="str">
            <v>C</v>
          </cell>
          <cell r="E98" t="str">
            <v>TOPES.SKCORP.COM</v>
          </cell>
          <cell r="I98" t="str">
            <v>울산CLX</v>
          </cell>
          <cell r="J98" t="str">
            <v>WEB SERVER</v>
          </cell>
        </row>
        <row r="99">
          <cell r="A99" t="str">
            <v>Liberty</v>
          </cell>
          <cell r="B99" t="str">
            <v>UX-CPU-IBM-00120</v>
          </cell>
          <cell r="C99" t="str">
            <v>Y</v>
          </cell>
          <cell r="D99" t="str">
            <v>C</v>
          </cell>
          <cell r="E99" t="str">
            <v>PBPAS</v>
          </cell>
          <cell r="I99" t="str">
            <v>대덕CDC</v>
          </cell>
          <cell r="J99" t="str">
            <v>PBPAS, PMSP, COS</v>
          </cell>
        </row>
        <row r="100">
          <cell r="A100" t="str">
            <v>Punky</v>
          </cell>
          <cell r="B100" t="str">
            <v>UX-CPU-IBM-00123</v>
          </cell>
          <cell r="C100" t="str">
            <v>Y</v>
          </cell>
          <cell r="D100" t="str">
            <v>C</v>
          </cell>
          <cell r="E100" t="str">
            <v>SSM</v>
          </cell>
          <cell r="H100" t="str">
            <v>C/S</v>
          </cell>
          <cell r="I100" t="str">
            <v>대덕CDC</v>
          </cell>
          <cell r="J100" t="str">
            <v>HRIS, YSCS, COMS SSM,PSAS</v>
          </cell>
        </row>
        <row r="101">
          <cell r="A101" t="str">
            <v>Quety</v>
          </cell>
          <cell r="B101" t="str">
            <v>UX-CPU-IBM-00124</v>
          </cell>
          <cell r="C101" t="str">
            <v>Y</v>
          </cell>
          <cell r="D101" t="str">
            <v>B</v>
          </cell>
          <cell r="E101" t="str">
            <v>RADAR</v>
          </cell>
          <cell r="I101" t="str">
            <v>대덕CDC</v>
          </cell>
          <cell r="J101" t="e">
            <v>#N/A</v>
          </cell>
        </row>
        <row r="102">
          <cell r="A102" t="str">
            <v>Aries</v>
          </cell>
          <cell r="B102" t="str">
            <v>NT-CPU-COMPAQ-00010</v>
          </cell>
          <cell r="C102" t="str">
            <v>Y</v>
          </cell>
          <cell r="D102" t="str">
            <v>C</v>
          </cell>
          <cell r="E102" t="str">
            <v>ICMS</v>
          </cell>
          <cell r="H102" t="str">
            <v>C/S</v>
          </cell>
          <cell r="I102" t="str">
            <v>SK서린빌딩</v>
          </cell>
          <cell r="J102" t="str">
            <v>package시스템 서버(제무제표/통계</v>
          </cell>
        </row>
        <row r="103">
          <cell r="A103" t="str">
            <v>싱가폴 현지 Server</v>
          </cell>
          <cell r="B103" t="e">
            <v>#N/A</v>
          </cell>
          <cell r="C103" t="str">
            <v>Y</v>
          </cell>
          <cell r="D103" t="str">
            <v>C</v>
          </cell>
          <cell r="E103" t="str">
            <v>SIMS</v>
          </cell>
          <cell r="I103" t="e">
            <v>#N/A</v>
          </cell>
          <cell r="J103" t="e">
            <v>#N/A</v>
          </cell>
        </row>
        <row r="104">
          <cell r="A104" t="str">
            <v>Aries</v>
          </cell>
          <cell r="B104" t="str">
            <v>NT-CPU-COMPAQ-00010</v>
          </cell>
          <cell r="C104" t="str">
            <v>Y</v>
          </cell>
          <cell r="D104" t="str">
            <v>C</v>
          </cell>
          <cell r="E104" t="str">
            <v>COMB</v>
          </cell>
          <cell r="I104" t="str">
            <v>SK서린빌딩</v>
          </cell>
          <cell r="J104" t="str">
            <v>package시스템 서버(제무제표/통계</v>
          </cell>
        </row>
        <row r="105">
          <cell r="A105" t="str">
            <v>Mercury</v>
          </cell>
          <cell r="B105" t="str">
            <v>NT-CPU-COMPAQ-00007</v>
          </cell>
          <cell r="C105" t="str">
            <v>Y</v>
          </cell>
          <cell r="D105" t="str">
            <v>C</v>
          </cell>
          <cell r="E105" t="str">
            <v>CRS</v>
          </cell>
          <cell r="I105" t="str">
            <v>SK서린빌딩</v>
          </cell>
          <cell r="J105" t="str">
            <v>재무 SQL 적용업무 시스템</v>
          </cell>
        </row>
        <row r="106">
          <cell r="A106" t="str">
            <v>Vega</v>
          </cell>
          <cell r="B106" t="str">
            <v>NT-CPU-COMPAQ-00009</v>
          </cell>
          <cell r="C106" t="str">
            <v>Y</v>
          </cell>
          <cell r="D106" t="str">
            <v>B</v>
          </cell>
          <cell r="E106" t="str">
            <v>EGMS</v>
          </cell>
          <cell r="H106" t="str">
            <v>C/S</v>
          </cell>
          <cell r="I106" t="str">
            <v>SK서린빌딩</v>
          </cell>
          <cell r="J106" t="str">
            <v>석유 SQL 적용업무 시스템</v>
          </cell>
        </row>
        <row r="107">
          <cell r="A107" t="str">
            <v>Yssii</v>
          </cell>
          <cell r="B107" t="str">
            <v>NT-CPU-COMPAQ-00040</v>
          </cell>
          <cell r="C107" t="str">
            <v>Y</v>
          </cell>
          <cell r="D107" t="str">
            <v>B</v>
          </cell>
          <cell r="E107" t="str">
            <v>EGMS</v>
          </cell>
          <cell r="H107" t="str">
            <v>C/S</v>
          </cell>
          <cell r="I107" t="str">
            <v>SK서린빌딩</v>
          </cell>
          <cell r="J107" t="str">
            <v>배치잡 Server</v>
          </cell>
        </row>
        <row r="108">
          <cell r="A108" t="str">
            <v>Vega</v>
          </cell>
          <cell r="B108" t="str">
            <v>NT-CPU-COMPAQ-00009</v>
          </cell>
          <cell r="C108" t="str">
            <v>Y</v>
          </cell>
          <cell r="D108" t="str">
            <v>C</v>
          </cell>
          <cell r="E108" t="str">
            <v>GMS</v>
          </cell>
          <cell r="H108" t="str">
            <v>C/S</v>
          </cell>
          <cell r="I108" t="str">
            <v>SK서린빌딩</v>
          </cell>
          <cell r="J108" t="str">
            <v>석유 SQL 적용업무 시스템</v>
          </cell>
        </row>
        <row r="109">
          <cell r="A109" t="str">
            <v>Yssii</v>
          </cell>
          <cell r="B109" t="str">
            <v>NT-CPU-COMPAQ-00040</v>
          </cell>
          <cell r="C109" t="str">
            <v>Y</v>
          </cell>
          <cell r="D109" t="str">
            <v>C</v>
          </cell>
          <cell r="E109" t="str">
            <v>GMS</v>
          </cell>
          <cell r="H109" t="str">
            <v>C/S</v>
          </cell>
          <cell r="I109" t="str">
            <v>SK서린빌딩</v>
          </cell>
          <cell r="J109" t="str">
            <v>배치잡 Server</v>
          </cell>
        </row>
        <row r="110">
          <cell r="A110" t="str">
            <v>Skdb_c</v>
          </cell>
          <cell r="B110" t="str">
            <v>NT-CPU-IBM-00114</v>
          </cell>
          <cell r="C110" t="str">
            <v>Y</v>
          </cell>
          <cell r="D110" t="str">
            <v>C</v>
          </cell>
          <cell r="E110" t="str">
            <v>TRMS</v>
          </cell>
          <cell r="H110" t="str">
            <v>C/S</v>
          </cell>
          <cell r="I110" t="str">
            <v>SK서린빌딩</v>
          </cell>
          <cell r="J110" t="str">
            <v>급여명세 발송 외 3개 DB서버</v>
          </cell>
        </row>
        <row r="111">
          <cell r="A111" t="str">
            <v>Skweb2</v>
          </cell>
          <cell r="B111" t="str">
            <v>NT-CPU-COMPAQ-00055</v>
          </cell>
          <cell r="C111" t="str">
            <v>Y</v>
          </cell>
          <cell r="D111" t="str">
            <v>C</v>
          </cell>
          <cell r="E111" t="str">
            <v>TRMS</v>
          </cell>
          <cell r="H111" t="str">
            <v>C/S</v>
          </cell>
          <cell r="I111" t="str">
            <v>SK서린빌딩</v>
          </cell>
          <cell r="J111" t="str">
            <v>CEO 홈페이지 외 Web Server</v>
          </cell>
        </row>
        <row r="112">
          <cell r="A112" t="str">
            <v>P01(HOST)</v>
          </cell>
          <cell r="B112" t="e">
            <v>#N/A</v>
          </cell>
          <cell r="C112" t="str">
            <v>Y</v>
          </cell>
          <cell r="D112" t="str">
            <v>C</v>
          </cell>
          <cell r="E112" t="str">
            <v>CAPS</v>
          </cell>
          <cell r="H112" t="str">
            <v>Host</v>
          </cell>
          <cell r="I112" t="e">
            <v>#N/A</v>
          </cell>
          <cell r="J112" t="e">
            <v>#N/A</v>
          </cell>
        </row>
        <row r="113">
          <cell r="A113" t="str">
            <v>Crux</v>
          </cell>
          <cell r="B113" t="str">
            <v>NT-CPU-COMPAQ-00008</v>
          </cell>
          <cell r="C113" t="str">
            <v>Y</v>
          </cell>
          <cell r="D113" t="str">
            <v>C</v>
          </cell>
          <cell r="E113" t="str">
            <v>CIMS</v>
          </cell>
          <cell r="H113" t="str">
            <v>C/S</v>
          </cell>
          <cell r="I113" t="str">
            <v>SK서린빌딩</v>
          </cell>
          <cell r="J113" t="str">
            <v>기획/인총 SQL 적용업무시스템</v>
          </cell>
        </row>
        <row r="114">
          <cell r="A114" t="str">
            <v>Crux</v>
          </cell>
          <cell r="B114" t="str">
            <v>NT-CPU-COMPAQ-00008</v>
          </cell>
          <cell r="C114" t="str">
            <v>Y</v>
          </cell>
          <cell r="D114" t="str">
            <v>C</v>
          </cell>
          <cell r="E114" t="str">
            <v>EPMS</v>
          </cell>
          <cell r="H114" t="str">
            <v>C/S</v>
          </cell>
          <cell r="I114" t="str">
            <v>SK서린빌딩</v>
          </cell>
          <cell r="J114" t="str">
            <v>기획/인총 SQL 적용업무시스템</v>
          </cell>
        </row>
        <row r="115">
          <cell r="A115" t="str">
            <v>Crux</v>
          </cell>
          <cell r="B115" t="str">
            <v>NT-CPU-COMPAQ-00008</v>
          </cell>
          <cell r="C115" t="str">
            <v>Y</v>
          </cell>
          <cell r="D115" t="str">
            <v>C</v>
          </cell>
          <cell r="E115" t="str">
            <v>PMDB</v>
          </cell>
          <cell r="H115" t="str">
            <v>C/S</v>
          </cell>
          <cell r="I115" t="str">
            <v>SK서린빌딩</v>
          </cell>
          <cell r="J115" t="str">
            <v>기획/인총 SQL 적용업무시스템</v>
          </cell>
        </row>
        <row r="116">
          <cell r="A116" t="str">
            <v>없음</v>
          </cell>
          <cell r="B116" t="str">
            <v>UX-CPU-기타-00009</v>
          </cell>
          <cell r="C116" t="str">
            <v>Y</v>
          </cell>
          <cell r="D116" t="str">
            <v>C</v>
          </cell>
          <cell r="E116" t="str">
            <v>CAFÉ</v>
          </cell>
          <cell r="I116" t="str">
            <v>SK건설본사</v>
          </cell>
          <cell r="J116" t="str">
            <v>printer</v>
          </cell>
        </row>
        <row r="117">
          <cell r="A117" t="str">
            <v>없음</v>
          </cell>
          <cell r="B117" t="str">
            <v>UX-CPU-기타-00009</v>
          </cell>
          <cell r="C117" t="str">
            <v>Y</v>
          </cell>
          <cell r="D117" t="str">
            <v>C</v>
          </cell>
          <cell r="E117" t="str">
            <v>IDCARD</v>
          </cell>
          <cell r="H117" t="str">
            <v>C/S</v>
          </cell>
          <cell r="I117" t="str">
            <v>SK건설본사</v>
          </cell>
          <cell r="J117" t="str">
            <v>printer</v>
          </cell>
        </row>
        <row r="118">
          <cell r="A118" t="str">
            <v>Crux</v>
          </cell>
          <cell r="B118" t="str">
            <v>NT-CPU-COMPAQ-00008</v>
          </cell>
          <cell r="C118" t="str">
            <v>Y</v>
          </cell>
          <cell r="D118" t="str">
            <v>C</v>
          </cell>
          <cell r="E118" t="str">
            <v>SKMG</v>
          </cell>
          <cell r="H118" t="str">
            <v>C/S</v>
          </cell>
          <cell r="I118" t="str">
            <v>SK서린빌딩</v>
          </cell>
          <cell r="J118" t="str">
            <v>기획/인총 SQL 적용업무시스템</v>
          </cell>
        </row>
        <row r="119">
          <cell r="A119" t="str">
            <v>Crux</v>
          </cell>
          <cell r="B119" t="str">
            <v>NT-CPU-COMPAQ-00008</v>
          </cell>
          <cell r="C119" t="str">
            <v>Y</v>
          </cell>
          <cell r="D119" t="str">
            <v>C</v>
          </cell>
          <cell r="E119" t="str">
            <v>JCSS</v>
          </cell>
          <cell r="I119" t="str">
            <v>SK서린빌딩</v>
          </cell>
          <cell r="J119" t="str">
            <v>기획/인총 SQL 적용업무시스템</v>
          </cell>
        </row>
        <row r="120">
          <cell r="A120" t="str">
            <v>Crux</v>
          </cell>
          <cell r="B120" t="str">
            <v>NT-CPU-COMPAQ-00008</v>
          </cell>
          <cell r="C120" t="str">
            <v>Y</v>
          </cell>
          <cell r="D120" t="str">
            <v>C</v>
          </cell>
          <cell r="E120" t="str">
            <v>LTOT</v>
          </cell>
          <cell r="H120" t="str">
            <v>C/S</v>
          </cell>
          <cell r="I120" t="str">
            <v>SK서린빌딩</v>
          </cell>
          <cell r="J120" t="str">
            <v>기획/인총 SQL 적용업무시스템</v>
          </cell>
        </row>
        <row r="121">
          <cell r="A121" t="str">
            <v>Crux</v>
          </cell>
          <cell r="B121" t="str">
            <v>NT-CPU-COMPAQ-00008</v>
          </cell>
          <cell r="C121" t="str">
            <v>Y</v>
          </cell>
          <cell r="D121" t="str">
            <v>C</v>
          </cell>
          <cell r="E121" t="str">
            <v>EMD</v>
          </cell>
          <cell r="I121" t="str">
            <v>SK서린빌딩</v>
          </cell>
          <cell r="J121" t="str">
            <v>기획/인총 SQL 적용업무시스템</v>
          </cell>
        </row>
        <row r="122">
          <cell r="A122" t="str">
            <v>Punky</v>
          </cell>
          <cell r="B122" t="str">
            <v>UX-CPU-IBM-00123</v>
          </cell>
          <cell r="C122" t="str">
            <v>Y</v>
          </cell>
          <cell r="D122" t="str">
            <v>C</v>
          </cell>
          <cell r="E122" t="str">
            <v>ARSIS</v>
          </cell>
          <cell r="I122" t="str">
            <v>대덕CDC</v>
          </cell>
          <cell r="J122" t="str">
            <v>HRIS, YSCS, COMS SSM,PSAS</v>
          </cell>
        </row>
        <row r="123">
          <cell r="A123" t="str">
            <v>Arsis2</v>
          </cell>
          <cell r="B123" t="str">
            <v>NT-CPU-COMPAQ-00057</v>
          </cell>
          <cell r="C123" t="str">
            <v>Y</v>
          </cell>
          <cell r="D123" t="str">
            <v>C</v>
          </cell>
          <cell r="E123" t="str">
            <v>ARSIS</v>
          </cell>
          <cell r="I123" t="str">
            <v>SK서린빌딩</v>
          </cell>
          <cell r="J123" t="str">
            <v>매출채권 유동화 시스템</v>
          </cell>
        </row>
        <row r="124">
          <cell r="A124" t="str">
            <v>Mercury</v>
          </cell>
          <cell r="B124" t="str">
            <v>NT-CPU-COMPAQ-00007</v>
          </cell>
          <cell r="C124" t="str">
            <v>Y</v>
          </cell>
          <cell r="D124" t="str">
            <v>C</v>
          </cell>
          <cell r="E124" t="str">
            <v>ARSIS</v>
          </cell>
          <cell r="I124" t="str">
            <v>SK서린빌딩</v>
          </cell>
          <cell r="J124" t="str">
            <v>재무 SQL 적용업무 시스템</v>
          </cell>
        </row>
        <row r="125">
          <cell r="A125" t="str">
            <v>Crux</v>
          </cell>
          <cell r="B125" t="str">
            <v>NT-CPU-COMPAQ-00008</v>
          </cell>
          <cell r="C125" t="str">
            <v>Y</v>
          </cell>
          <cell r="D125" t="str">
            <v>C</v>
          </cell>
          <cell r="E125" t="str">
            <v>DAS</v>
          </cell>
          <cell r="H125" t="str">
            <v>C/S</v>
          </cell>
          <cell r="I125" t="str">
            <v>SK서린빌딩</v>
          </cell>
          <cell r="J125" t="str">
            <v>기획/인총 SQL 적용업무시스템</v>
          </cell>
        </row>
        <row r="126">
          <cell r="A126" t="str">
            <v>Punky</v>
          </cell>
          <cell r="B126" t="str">
            <v>UX-CPU-IBM-00123</v>
          </cell>
          <cell r="C126" t="str">
            <v>Y</v>
          </cell>
          <cell r="D126" t="str">
            <v>C</v>
          </cell>
          <cell r="E126" t="str">
            <v>HRIS</v>
          </cell>
          <cell r="I126" t="str">
            <v>대덕CDC</v>
          </cell>
          <cell r="J126" t="str">
            <v>HRIS, YSCS, COMS SSM,PSAS</v>
          </cell>
        </row>
        <row r="127">
          <cell r="A127" t="str">
            <v>Crux</v>
          </cell>
          <cell r="B127" t="str">
            <v>NT-CPU-COMPAQ-00008</v>
          </cell>
          <cell r="C127" t="str">
            <v>Y</v>
          </cell>
          <cell r="D127" t="str">
            <v>C</v>
          </cell>
          <cell r="E127" t="str">
            <v>LMS</v>
          </cell>
          <cell r="H127" t="str">
            <v>C/S</v>
          </cell>
          <cell r="I127" t="str">
            <v>SK서린빌딩</v>
          </cell>
          <cell r="J127" t="str">
            <v>기획/인총 SQL 적용업무시스템</v>
          </cell>
        </row>
        <row r="128">
          <cell r="A128" t="str">
            <v>SK㈜ 중앙통제실 Server</v>
          </cell>
          <cell r="B128" t="e">
            <v>#N/A</v>
          </cell>
          <cell r="C128" t="str">
            <v>Y</v>
          </cell>
          <cell r="D128" t="str">
            <v>C</v>
          </cell>
          <cell r="E128" t="str">
            <v>CAFM</v>
          </cell>
          <cell r="I128" t="e">
            <v>#N/A</v>
          </cell>
          <cell r="J128" t="e">
            <v>#N/A</v>
          </cell>
        </row>
        <row r="129">
          <cell r="A129" t="str">
            <v>SKDEV_A</v>
          </cell>
          <cell r="B129" t="str">
            <v>NT-CPU-COMPAQ-00047</v>
          </cell>
          <cell r="C129" t="str">
            <v>Y</v>
          </cell>
          <cell r="D129" t="str">
            <v>C</v>
          </cell>
          <cell r="E129" t="str">
            <v>AIMS</v>
          </cell>
          <cell r="H129" t="str">
            <v>Host</v>
          </cell>
          <cell r="I129" t="str">
            <v>SK서린빌딩</v>
          </cell>
          <cell r="J129" t="str">
            <v>SQL 6.5 DB Test 서버</v>
          </cell>
        </row>
        <row r="130">
          <cell r="A130" t="str">
            <v>없음</v>
          </cell>
          <cell r="B130" t="str">
            <v>UX-CPU-기타-00009</v>
          </cell>
          <cell r="C130" t="str">
            <v>Y</v>
          </cell>
          <cell r="D130" t="str">
            <v>C</v>
          </cell>
          <cell r="E130" t="str">
            <v>ERS</v>
          </cell>
          <cell r="I130" t="str">
            <v>SK건설본사</v>
          </cell>
          <cell r="J130" t="str">
            <v>printer</v>
          </cell>
        </row>
        <row r="131">
          <cell r="A131" t="str">
            <v>Crux</v>
          </cell>
          <cell r="B131" t="str">
            <v>NT-CPU-COMPAQ-00008</v>
          </cell>
          <cell r="C131" t="str">
            <v>Y</v>
          </cell>
          <cell r="D131" t="str">
            <v>C</v>
          </cell>
          <cell r="E131" t="str">
            <v>NAS</v>
          </cell>
          <cell r="H131" t="str">
            <v>C/S</v>
          </cell>
          <cell r="I131" t="str">
            <v>SK서린빌딩</v>
          </cell>
          <cell r="J131" t="str">
            <v>기획/인총 SQL 적용업무시스템</v>
          </cell>
        </row>
        <row r="132">
          <cell r="A132" t="str">
            <v>Crux</v>
          </cell>
          <cell r="B132" t="str">
            <v>NT-CPU-COMPAQ-00008</v>
          </cell>
          <cell r="C132" t="str">
            <v>Y</v>
          </cell>
          <cell r="D132" t="str">
            <v>C</v>
          </cell>
          <cell r="E132" t="str">
            <v>SMS</v>
          </cell>
          <cell r="H132" t="str">
            <v>Host</v>
          </cell>
          <cell r="I132" t="str">
            <v>SK서린빌딩</v>
          </cell>
          <cell r="J132" t="str">
            <v>기획/인총 SQL 적용업무시스템</v>
          </cell>
        </row>
        <row r="133">
          <cell r="A133" t="str">
            <v>Epetro</v>
          </cell>
          <cell r="B133" t="str">
            <v>NT-CPU-COMPAQ-00048</v>
          </cell>
          <cell r="C133" t="str">
            <v>Y</v>
          </cell>
          <cell r="D133" t="str">
            <v>C</v>
          </cell>
          <cell r="E133" t="str">
            <v>EPIS</v>
          </cell>
          <cell r="I133" t="str">
            <v>SK서린빌딩</v>
          </cell>
          <cell r="J133" t="str">
            <v>석유개발 기술정보 시스템</v>
          </cell>
        </row>
        <row r="134">
          <cell r="A134" t="str">
            <v>P01(HOST)</v>
          </cell>
          <cell r="B134" t="e">
            <v>#N/A</v>
          </cell>
          <cell r="C134" t="str">
            <v>Y</v>
          </cell>
          <cell r="D134" t="str">
            <v>C</v>
          </cell>
          <cell r="E134" t="str">
            <v>LICS</v>
          </cell>
          <cell r="H134" t="str">
            <v>Host</v>
          </cell>
          <cell r="I134" t="e">
            <v>#N/A</v>
          </cell>
          <cell r="J134" t="e">
            <v>#N/A</v>
          </cell>
        </row>
        <row r="135">
          <cell r="A135" t="str">
            <v>Eis1</v>
          </cell>
          <cell r="B135" t="str">
            <v>NT-CPU-COMPAQ-00004</v>
          </cell>
          <cell r="C135" t="str">
            <v>Y</v>
          </cell>
          <cell r="D135" t="str">
            <v>C</v>
          </cell>
          <cell r="E135" t="str">
            <v>LODS</v>
          </cell>
          <cell r="I135" t="str">
            <v>SK서린빌딩</v>
          </cell>
          <cell r="J135" t="str">
            <v>임원정보용 파일/SQL 서버</v>
          </cell>
        </row>
        <row r="136">
          <cell r="A136" t="str">
            <v>Eis1</v>
          </cell>
          <cell r="B136" t="str">
            <v>NT-CPU-COMPAQ-00004</v>
          </cell>
          <cell r="C136" t="str">
            <v>Y</v>
          </cell>
          <cell r="D136" t="str">
            <v>C</v>
          </cell>
          <cell r="E136" t="str">
            <v>LOFO</v>
          </cell>
          <cell r="I136" t="str">
            <v>SK서린빌딩</v>
          </cell>
          <cell r="J136" t="str">
            <v>임원정보용 파일/SQL 서버</v>
          </cell>
        </row>
        <row r="137">
          <cell r="A137" t="str">
            <v>Leo</v>
          </cell>
          <cell r="B137" t="str">
            <v>NT-CPU-COMPAQ-00011</v>
          </cell>
          <cell r="C137" t="str">
            <v>Y</v>
          </cell>
          <cell r="D137" t="str">
            <v>C</v>
          </cell>
          <cell r="E137" t="str">
            <v>LSAS</v>
          </cell>
          <cell r="H137" t="str">
            <v>C/S</v>
          </cell>
          <cell r="I137" t="str">
            <v>SK서린빌딩</v>
          </cell>
          <cell r="J137" t="str">
            <v>화학 SQL 적용업무 시스템</v>
          </cell>
        </row>
        <row r="138">
          <cell r="A138" t="str">
            <v>Leo</v>
          </cell>
          <cell r="B138" t="str">
            <v>NT-CPU-COMPAQ-00011</v>
          </cell>
          <cell r="C138" t="str">
            <v>Y</v>
          </cell>
          <cell r="D138" t="str">
            <v>B</v>
          </cell>
          <cell r="E138" t="str">
            <v>LBC</v>
          </cell>
          <cell r="H138" t="str">
            <v>C/S</v>
          </cell>
          <cell r="I138" t="str">
            <v>SK서린빌딩</v>
          </cell>
          <cell r="J138" t="str">
            <v>화학 SQL 적용업무 시스템</v>
          </cell>
        </row>
        <row r="139">
          <cell r="A139" t="str">
            <v>Aries</v>
          </cell>
          <cell r="B139" t="str">
            <v>NT-CPU-COMPAQ-00010</v>
          </cell>
          <cell r="C139" t="str">
            <v>Y</v>
          </cell>
          <cell r="D139" t="str">
            <v>C</v>
          </cell>
          <cell r="E139" t="str">
            <v>LBIS</v>
          </cell>
          <cell r="H139" t="str">
            <v>C/S</v>
          </cell>
          <cell r="I139" t="str">
            <v>SK서린빌딩</v>
          </cell>
          <cell r="J139" t="str">
            <v>package시스템 서버(제무제표/통계</v>
          </cell>
        </row>
        <row r="140">
          <cell r="A140" t="str">
            <v>Cetus</v>
          </cell>
          <cell r="B140" t="str">
            <v>NT-CPU-COMPAQ-00005</v>
          </cell>
          <cell r="C140" t="str">
            <v>Y</v>
          </cell>
          <cell r="D140" t="str">
            <v>C</v>
          </cell>
          <cell r="E140" t="str">
            <v>LBIS</v>
          </cell>
          <cell r="H140" t="str">
            <v>C/S</v>
          </cell>
          <cell r="I140" t="str">
            <v>SK서린빌딩</v>
          </cell>
          <cell r="J140" t="str">
            <v>SK축구단 Site Web Server</v>
          </cell>
        </row>
        <row r="141">
          <cell r="A141" t="str">
            <v>Vega</v>
          </cell>
          <cell r="B141" t="str">
            <v>NT-CPU-COMPAQ-00009</v>
          </cell>
          <cell r="C141" t="str">
            <v>Y</v>
          </cell>
          <cell r="D141" t="str">
            <v>C</v>
          </cell>
          <cell r="E141" t="str">
            <v>LBIS</v>
          </cell>
          <cell r="H141" t="str">
            <v>C/S</v>
          </cell>
          <cell r="I141" t="str">
            <v>SK서린빌딩</v>
          </cell>
          <cell r="J141" t="str">
            <v>석유 SQL 적용업무 시스템</v>
          </cell>
        </row>
        <row r="142">
          <cell r="A142" t="str">
            <v>Sklpis</v>
          </cell>
          <cell r="B142" t="str">
            <v>NT-CPU-COMPAQ-00091</v>
          </cell>
          <cell r="C142" t="str">
            <v>Y</v>
          </cell>
          <cell r="D142" t="str">
            <v>C</v>
          </cell>
          <cell r="E142" t="str">
            <v>LPIS</v>
          </cell>
          <cell r="H142" t="str">
            <v>C/S</v>
          </cell>
          <cell r="I142" t="str">
            <v>SK서린빌딩</v>
          </cell>
          <cell r="J142" t="str">
            <v>LPIS 서버</v>
          </cell>
        </row>
        <row r="143">
          <cell r="A143" t="str">
            <v>Skdb7_pds</v>
          </cell>
          <cell r="B143" t="str">
            <v>NT-CPU-COMPAQ-00041</v>
          </cell>
          <cell r="C143" t="str">
            <v>Y</v>
          </cell>
          <cell r="D143" t="str">
            <v>B</v>
          </cell>
          <cell r="E143" t="str">
            <v>PDS</v>
          </cell>
          <cell r="H143" t="str">
            <v>C/S</v>
          </cell>
          <cell r="I143" t="str">
            <v>SK서린빌딩</v>
          </cell>
          <cell r="J143" t="str">
            <v>Pricing 관리 시스템</v>
          </cell>
        </row>
        <row r="144">
          <cell r="A144" t="str">
            <v>Leo</v>
          </cell>
          <cell r="B144" t="str">
            <v>NT-CPU-COMPAQ-00011</v>
          </cell>
          <cell r="C144" t="str">
            <v>Y</v>
          </cell>
          <cell r="D144" t="str">
            <v>C</v>
          </cell>
          <cell r="E144" t="str">
            <v>PIDB</v>
          </cell>
          <cell r="H144" t="str">
            <v>C/S</v>
          </cell>
          <cell r="I144" t="str">
            <v>SK서린빌딩</v>
          </cell>
          <cell r="J144" t="str">
            <v>화학 SQL 적용업무 시스템</v>
          </cell>
        </row>
        <row r="145">
          <cell r="A145" t="str">
            <v>Esca</v>
          </cell>
          <cell r="B145" t="str">
            <v>NT-CPU-COMPAQ-00037</v>
          </cell>
          <cell r="C145" t="str">
            <v>Y</v>
          </cell>
          <cell r="D145" t="str">
            <v>C</v>
          </cell>
          <cell r="E145" t="str">
            <v>RSAFS</v>
          </cell>
          <cell r="H145" t="str">
            <v>C/S</v>
          </cell>
          <cell r="I145" t="str">
            <v>SK서린빌딩</v>
          </cell>
          <cell r="J145" t="str">
            <v>지역별 판매관리 시스템</v>
          </cell>
        </row>
        <row r="146">
          <cell r="A146" t="str">
            <v>Aries</v>
          </cell>
          <cell r="B146" t="str">
            <v>NT-CPU-COMPAQ-00010</v>
          </cell>
          <cell r="C146" t="str">
            <v>Y</v>
          </cell>
          <cell r="D146" t="str">
            <v>C</v>
          </cell>
          <cell r="E146" t="str">
            <v>SAFS</v>
          </cell>
          <cell r="H146" t="str">
            <v>C/S</v>
          </cell>
          <cell r="I146" t="str">
            <v>SK서린빌딩</v>
          </cell>
          <cell r="J146" t="str">
            <v>package시스템 서버(제무제표/통계</v>
          </cell>
        </row>
        <row r="147">
          <cell r="A147" t="str">
            <v>P01(HOST)</v>
          </cell>
          <cell r="B147" t="e">
            <v>#N/A</v>
          </cell>
          <cell r="C147" t="str">
            <v>Y</v>
          </cell>
          <cell r="D147" t="str">
            <v>C</v>
          </cell>
          <cell r="E147" t="str">
            <v>VIS</v>
          </cell>
          <cell r="I147" t="e">
            <v>#N/A</v>
          </cell>
          <cell r="J147" t="e">
            <v>#N/A</v>
          </cell>
        </row>
        <row r="148">
          <cell r="A148" t="str">
            <v>Leo</v>
          </cell>
          <cell r="B148" t="str">
            <v>NT-CPU-COMPAQ-00011</v>
          </cell>
          <cell r="C148" t="str">
            <v>Y</v>
          </cell>
          <cell r="D148" t="str">
            <v>B</v>
          </cell>
          <cell r="E148" t="str">
            <v>CMS</v>
          </cell>
          <cell r="H148" t="str">
            <v>C/S</v>
          </cell>
          <cell r="I148" t="str">
            <v>SK서린빌딩</v>
          </cell>
          <cell r="J148" t="str">
            <v>화학 SQL 적용업무 시스템</v>
          </cell>
        </row>
        <row r="149">
          <cell r="A149" t="str">
            <v>Leo</v>
          </cell>
          <cell r="B149" t="str">
            <v>NT-CPU-COMPAQ-00011</v>
          </cell>
          <cell r="C149" t="str">
            <v>Y</v>
          </cell>
          <cell r="D149" t="str">
            <v>C</v>
          </cell>
          <cell r="E149" t="str">
            <v>CPAS</v>
          </cell>
          <cell r="H149" t="str">
            <v>C/S</v>
          </cell>
          <cell r="I149" t="str">
            <v>SK서린빌딩</v>
          </cell>
          <cell r="J149" t="str">
            <v>화학 SQL 적용업무 시스템</v>
          </cell>
        </row>
        <row r="150">
          <cell r="A150" t="str">
            <v>Leo</v>
          </cell>
          <cell r="B150" t="str">
            <v>NT-CPU-COMPAQ-00011</v>
          </cell>
          <cell r="C150" t="str">
            <v>Y</v>
          </cell>
          <cell r="D150" t="str">
            <v>C</v>
          </cell>
          <cell r="E150" t="str">
            <v>CSAS</v>
          </cell>
          <cell r="H150" t="str">
            <v>C/S</v>
          </cell>
          <cell r="I150" t="str">
            <v>SK서린빌딩</v>
          </cell>
          <cell r="J150" t="str">
            <v>화학 SQL 적용업무 시스템</v>
          </cell>
        </row>
        <row r="151">
          <cell r="A151" t="str">
            <v>P01(HOST)</v>
          </cell>
          <cell r="B151" t="e">
            <v>#N/A</v>
          </cell>
          <cell r="C151" t="str">
            <v>Y</v>
          </cell>
          <cell r="D151" t="str">
            <v>B</v>
          </cell>
          <cell r="E151" t="str">
            <v>HRMS</v>
          </cell>
          <cell r="H151" t="str">
            <v>Host</v>
          </cell>
          <cell r="I151" t="e">
            <v>#N/A</v>
          </cell>
          <cell r="J151" t="e">
            <v>#N/A</v>
          </cell>
        </row>
        <row r="152">
          <cell r="A152" t="str">
            <v>P01(HOST)</v>
          </cell>
          <cell r="B152" t="e">
            <v>#N/A</v>
          </cell>
          <cell r="C152" t="str">
            <v>Y</v>
          </cell>
          <cell r="D152" t="str">
            <v>B</v>
          </cell>
          <cell r="E152" t="str">
            <v>MIIS</v>
          </cell>
          <cell r="H152" t="str">
            <v>Host</v>
          </cell>
          <cell r="I152" t="e">
            <v>#N/A</v>
          </cell>
          <cell r="J152" t="e">
            <v>#N/A</v>
          </cell>
        </row>
        <row r="153">
          <cell r="A153" t="str">
            <v>P01(HOST)</v>
          </cell>
          <cell r="B153" t="e">
            <v>#N/A</v>
          </cell>
          <cell r="C153" t="str">
            <v>Y</v>
          </cell>
          <cell r="D153" t="str">
            <v>C</v>
          </cell>
          <cell r="E153" t="str">
            <v>PDAS</v>
          </cell>
          <cell r="H153" t="str">
            <v>Host</v>
          </cell>
          <cell r="I153" t="e">
            <v>#N/A</v>
          </cell>
          <cell r="J153" t="e">
            <v>#N/A</v>
          </cell>
        </row>
        <row r="154">
          <cell r="A154" t="str">
            <v>Leo</v>
          </cell>
          <cell r="B154" t="str">
            <v>NT-CPU-COMPAQ-00011</v>
          </cell>
          <cell r="C154" t="str">
            <v>Y</v>
          </cell>
          <cell r="D154" t="str">
            <v>B</v>
          </cell>
          <cell r="E154" t="str">
            <v>PEMS</v>
          </cell>
          <cell r="H154" t="str">
            <v>C/S</v>
          </cell>
          <cell r="I154" t="str">
            <v>SK서린빌딩</v>
          </cell>
          <cell r="J154" t="str">
            <v>화학 SQL 적용업무 시스템</v>
          </cell>
        </row>
        <row r="155">
          <cell r="A155" t="str">
            <v>Leo</v>
          </cell>
          <cell r="B155" t="str">
            <v>NT-CPU-COMPAQ-00011</v>
          </cell>
          <cell r="C155" t="str">
            <v>Y</v>
          </cell>
          <cell r="D155" t="str">
            <v>B</v>
          </cell>
          <cell r="E155" t="str">
            <v>PMS</v>
          </cell>
          <cell r="H155" t="str">
            <v>C/S</v>
          </cell>
          <cell r="I155" t="str">
            <v>SK서린빌딩</v>
          </cell>
          <cell r="J155" t="str">
            <v>화학 SQL 적용업무 시스템</v>
          </cell>
        </row>
        <row r="156">
          <cell r="A156" t="str">
            <v>P01(HOST)</v>
          </cell>
          <cell r="B156" t="e">
            <v>#N/A</v>
          </cell>
          <cell r="C156" t="str">
            <v>Y</v>
          </cell>
          <cell r="D156" t="str">
            <v>C</v>
          </cell>
          <cell r="E156" t="str">
            <v>SW(M)S</v>
          </cell>
          <cell r="I156" t="e">
            <v>#N/A</v>
          </cell>
          <cell r="J156" t="e">
            <v>#N/A</v>
          </cell>
        </row>
        <row r="157">
          <cell r="A157" t="str">
            <v>P01(HOST)</v>
          </cell>
          <cell r="B157" t="e">
            <v>#N/A</v>
          </cell>
          <cell r="C157" t="str">
            <v>Y</v>
          </cell>
          <cell r="D157" t="str">
            <v>A</v>
          </cell>
          <cell r="E157" t="str">
            <v>YSS-영업</v>
          </cell>
          <cell r="I157" t="e">
            <v>#N/A</v>
          </cell>
          <cell r="J157" t="e">
            <v>#N/A</v>
          </cell>
        </row>
        <row r="158">
          <cell r="A158" t="str">
            <v>Nesty</v>
          </cell>
          <cell r="B158" t="str">
            <v>UX-CPU-IBM-00121</v>
          </cell>
          <cell r="C158" t="str">
            <v>Y</v>
          </cell>
          <cell r="D158" t="str">
            <v>C</v>
          </cell>
          <cell r="E158" t="str">
            <v>QMS</v>
          </cell>
          <cell r="H158" t="str">
            <v>C/S</v>
          </cell>
          <cell r="I158" t="str">
            <v>대덕CDC</v>
          </cell>
          <cell r="J158" t="str">
            <v>QMS, POPS</v>
          </cell>
        </row>
        <row r="159">
          <cell r="A159" t="str">
            <v>Telexsrv</v>
          </cell>
          <cell r="B159" t="str">
            <v>NT-CPU-COMPAQ-00035</v>
          </cell>
          <cell r="C159" t="str">
            <v>Y</v>
          </cell>
          <cell r="D159" t="str">
            <v>B</v>
          </cell>
          <cell r="E159" t="str">
            <v>BIS</v>
          </cell>
          <cell r="H159" t="str">
            <v>C/S</v>
          </cell>
          <cell r="I159" t="e">
            <v>#N/A</v>
          </cell>
          <cell r="J159" t="str">
            <v>TELEX 서버</v>
          </cell>
        </row>
        <row r="160">
          <cell r="A160" t="str">
            <v>Vega</v>
          </cell>
          <cell r="B160" t="str">
            <v>NT-CPU-COMPAQ-00009</v>
          </cell>
          <cell r="C160" t="str">
            <v>Y</v>
          </cell>
          <cell r="D160" t="str">
            <v>B</v>
          </cell>
          <cell r="E160" t="str">
            <v>BIS</v>
          </cell>
          <cell r="H160" t="str">
            <v>C/S</v>
          </cell>
          <cell r="I160" t="e">
            <v>#N/A</v>
          </cell>
          <cell r="J160" t="str">
            <v>석유 SQL 적용업무 시스템</v>
          </cell>
        </row>
        <row r="161">
          <cell r="A161" t="str">
            <v>Ykinstall</v>
          </cell>
          <cell r="B161" t="str">
            <v>NT-CPU-COMPAQ-00001</v>
          </cell>
          <cell r="C161" t="str">
            <v>Y</v>
          </cell>
          <cell r="D161" t="str">
            <v>B</v>
          </cell>
          <cell r="E161" t="str">
            <v>BIS</v>
          </cell>
          <cell r="H161" t="str">
            <v>C/S</v>
          </cell>
          <cell r="I161" t="e">
            <v>#N/A</v>
          </cell>
          <cell r="J161" t="str">
            <v>전사설치 File 서버</v>
          </cell>
        </row>
        <row r="162">
          <cell r="A162" t="str">
            <v>Liberty</v>
          </cell>
          <cell r="B162" t="str">
            <v>UX-CPU-IBM-00120</v>
          </cell>
          <cell r="C162" t="str">
            <v>Y</v>
          </cell>
          <cell r="D162" t="str">
            <v>B</v>
          </cell>
          <cell r="E162" t="str">
            <v>COS</v>
          </cell>
          <cell r="H162" t="str">
            <v>C/S</v>
          </cell>
          <cell r="I162" t="str">
            <v>대덕CDC</v>
          </cell>
          <cell r="J162" t="str">
            <v>PBPAS, PMSP, COS</v>
          </cell>
        </row>
        <row r="163">
          <cell r="A163" t="str">
            <v>Nesty</v>
          </cell>
          <cell r="B163" t="str">
            <v>UX-CPU-IBM-00121</v>
          </cell>
          <cell r="C163" t="str">
            <v>Y</v>
          </cell>
          <cell r="D163" t="str">
            <v>B</v>
          </cell>
          <cell r="E163" t="str">
            <v>POPS</v>
          </cell>
          <cell r="H163" t="str">
            <v>C/S</v>
          </cell>
          <cell r="I163" t="str">
            <v>대덕CDC</v>
          </cell>
          <cell r="J163" t="str">
            <v>QMS, POPS</v>
          </cell>
        </row>
        <row r="164">
          <cell r="A164" t="str">
            <v>Punky</v>
          </cell>
          <cell r="B164" t="str">
            <v>UX-CPU-IBM-00123</v>
          </cell>
          <cell r="C164" t="str">
            <v>Y</v>
          </cell>
          <cell r="D164" t="str">
            <v>C</v>
          </cell>
          <cell r="E164" t="str">
            <v>PSAS</v>
          </cell>
          <cell r="H164" t="str">
            <v>C/S</v>
          </cell>
          <cell r="I164" t="str">
            <v>대덕CDC</v>
          </cell>
          <cell r="J164" t="str">
            <v>HRIS, YSCS, COMS SSM,PSAS</v>
          </cell>
        </row>
        <row r="165">
          <cell r="A165" t="str">
            <v>Punky</v>
          </cell>
          <cell r="B165" t="str">
            <v>UX-CPU-IBM-00123</v>
          </cell>
          <cell r="C165" t="str">
            <v>Y</v>
          </cell>
          <cell r="D165" t="str">
            <v>C</v>
          </cell>
          <cell r="E165" t="str">
            <v>YSCS</v>
          </cell>
          <cell r="H165" t="str">
            <v>Host</v>
          </cell>
          <cell r="I165" t="str">
            <v>대덕CDC</v>
          </cell>
          <cell r="J165" t="str">
            <v>HRIS, YSCS, COMS SSM,PSAS</v>
          </cell>
        </row>
        <row r="166">
          <cell r="A166" t="str">
            <v>P01(HOST)</v>
          </cell>
          <cell r="B166" t="e">
            <v>#N/A</v>
          </cell>
          <cell r="C166" t="str">
            <v>Y</v>
          </cell>
          <cell r="D166" t="str">
            <v>A</v>
          </cell>
          <cell r="E166" t="str">
            <v>YSS</v>
          </cell>
          <cell r="H166" t="str">
            <v>Host</v>
          </cell>
          <cell r="I166" t="e">
            <v>#N/A</v>
          </cell>
          <cell r="J166" t="e">
            <v>#N/A</v>
          </cell>
        </row>
        <row r="167">
          <cell r="A167" t="str">
            <v>없음</v>
          </cell>
          <cell r="B167" t="str">
            <v>UX-CPU-기타-00009</v>
          </cell>
          <cell r="C167" t="str">
            <v>Y</v>
          </cell>
          <cell r="D167" t="str">
            <v>B</v>
          </cell>
          <cell r="E167" t="str">
            <v>Card Reader</v>
          </cell>
          <cell r="I167" t="str">
            <v>SK건설본사</v>
          </cell>
          <cell r="J167" t="str">
            <v>printer</v>
          </cell>
        </row>
        <row r="168">
          <cell r="A168" t="str">
            <v>각 물류센터 Server</v>
          </cell>
          <cell r="B168" t="e">
            <v>#N/A</v>
          </cell>
          <cell r="C168" t="str">
            <v>Y</v>
          </cell>
          <cell r="D168" t="str">
            <v>C</v>
          </cell>
          <cell r="E168" t="str">
            <v>PCAS</v>
          </cell>
          <cell r="I168" t="e">
            <v>#N/A</v>
          </cell>
          <cell r="J168" t="e">
            <v>#N/A</v>
          </cell>
        </row>
        <row r="169">
          <cell r="A169" t="str">
            <v>P01(HOST)</v>
          </cell>
          <cell r="B169" t="e">
            <v>#N/A</v>
          </cell>
          <cell r="C169" t="str">
            <v>Y</v>
          </cell>
          <cell r="D169" t="str">
            <v>C</v>
          </cell>
          <cell r="E169" t="str">
            <v>ICS</v>
          </cell>
          <cell r="H169" t="str">
            <v>Host</v>
          </cell>
          <cell r="I169" t="e">
            <v>#N/A</v>
          </cell>
          <cell r="J169" t="e">
            <v>#N/A</v>
          </cell>
        </row>
        <row r="170">
          <cell r="A170" t="str">
            <v>P01(HOST)</v>
          </cell>
          <cell r="B170" t="e">
            <v>#N/A</v>
          </cell>
          <cell r="C170" t="str">
            <v>Y</v>
          </cell>
          <cell r="D170" t="str">
            <v>A</v>
          </cell>
          <cell r="E170" t="str">
            <v>AIMS</v>
          </cell>
          <cell r="I170" t="e">
            <v>#N/A</v>
          </cell>
          <cell r="J170" t="e">
            <v>#N/A</v>
          </cell>
        </row>
        <row r="171">
          <cell r="A171" t="str">
            <v>Mercury</v>
          </cell>
          <cell r="B171" t="str">
            <v>NT-CPU-COMPAQ-00007</v>
          </cell>
          <cell r="C171" t="str">
            <v>Y</v>
          </cell>
          <cell r="D171" t="str">
            <v>A</v>
          </cell>
          <cell r="E171" t="str">
            <v>AIMS</v>
          </cell>
          <cell r="I171" t="str">
            <v>SK서린빌딩</v>
          </cell>
          <cell r="J171" t="str">
            <v>재무 SQL 적용업무 시스템</v>
          </cell>
        </row>
        <row r="172">
          <cell r="A172" t="str">
            <v>Oxy</v>
          </cell>
          <cell r="B172" t="e">
            <v>#N/A</v>
          </cell>
          <cell r="C172" t="str">
            <v>Y</v>
          </cell>
          <cell r="D172" t="str">
            <v>A</v>
          </cell>
          <cell r="E172" t="str">
            <v>AIMS</v>
          </cell>
          <cell r="I172" t="str">
            <v>대덕CDC</v>
          </cell>
          <cell r="J172" t="str">
            <v>AIMS ROUTING용(운영)</v>
          </cell>
        </row>
        <row r="173">
          <cell r="A173" t="str">
            <v>P01(HOST)</v>
          </cell>
          <cell r="B173" t="e">
            <v>#N/A</v>
          </cell>
          <cell r="C173" t="str">
            <v>Y</v>
          </cell>
          <cell r="D173" t="str">
            <v>A</v>
          </cell>
          <cell r="E173" t="str">
            <v>AIMS</v>
          </cell>
          <cell r="I173" t="e">
            <v>#N/A</v>
          </cell>
          <cell r="J173" t="e">
            <v>#N/A</v>
          </cell>
        </row>
        <row r="174">
          <cell r="A174" t="str">
            <v>Mercury</v>
          </cell>
          <cell r="B174" t="str">
            <v>NT-CPU-COMPAQ-00007</v>
          </cell>
          <cell r="C174" t="str">
            <v>Y</v>
          </cell>
          <cell r="D174" t="str">
            <v>A</v>
          </cell>
          <cell r="E174" t="str">
            <v>AIMS</v>
          </cell>
          <cell r="I174" t="str">
            <v>SK서린빌딩</v>
          </cell>
          <cell r="J174" t="str">
            <v>재무 SQL 적용업무 시스템</v>
          </cell>
        </row>
        <row r="175">
          <cell r="A175" t="str">
            <v>Oxy</v>
          </cell>
          <cell r="B175" t="e">
            <v>#N/A</v>
          </cell>
          <cell r="C175" t="str">
            <v>Y</v>
          </cell>
          <cell r="D175" t="str">
            <v>A</v>
          </cell>
          <cell r="E175" t="str">
            <v>AIMS</v>
          </cell>
          <cell r="I175" t="str">
            <v>대덕CDC</v>
          </cell>
          <cell r="J175" t="str">
            <v>AIMS ROUTING용(운영)</v>
          </cell>
        </row>
        <row r="176">
          <cell r="A176" t="str">
            <v>P01(HOST)</v>
          </cell>
          <cell r="B176" t="e">
            <v>#N/A</v>
          </cell>
          <cell r="C176" t="str">
            <v>Y</v>
          </cell>
          <cell r="D176" t="str">
            <v>C</v>
          </cell>
          <cell r="E176" t="str">
            <v>DFMS</v>
          </cell>
          <cell r="H176" t="str">
            <v>Host</v>
          </cell>
          <cell r="I176" t="e">
            <v>#N/A</v>
          </cell>
          <cell r="J176" t="e">
            <v>#N/A</v>
          </cell>
        </row>
        <row r="177">
          <cell r="A177" t="str">
            <v>P01(HOST)</v>
          </cell>
          <cell r="B177" t="e">
            <v>#N/A</v>
          </cell>
          <cell r="C177" t="str">
            <v>Y</v>
          </cell>
          <cell r="D177" t="str">
            <v>C</v>
          </cell>
          <cell r="E177" t="str">
            <v>FAS</v>
          </cell>
          <cell r="H177" t="str">
            <v>Host</v>
          </cell>
          <cell r="I177" t="e">
            <v>#N/A</v>
          </cell>
          <cell r="J177" t="e">
            <v>#N/A</v>
          </cell>
        </row>
        <row r="178">
          <cell r="A178" t="str">
            <v>Mercury</v>
          </cell>
          <cell r="B178" t="str">
            <v>NT-CPU-COMPAQ-00007</v>
          </cell>
          <cell r="C178" t="str">
            <v>Y</v>
          </cell>
          <cell r="D178" t="str">
            <v>C</v>
          </cell>
          <cell r="E178" t="str">
            <v>POMS</v>
          </cell>
          <cell r="H178" t="str">
            <v>C/S</v>
          </cell>
          <cell r="I178" t="str">
            <v>SK서린빌딩</v>
          </cell>
          <cell r="J178" t="str">
            <v>재무 SQL 적용업무 시스템</v>
          </cell>
        </row>
        <row r="179">
          <cell r="A179" t="str">
            <v>P01(HOST)</v>
          </cell>
          <cell r="B179" t="e">
            <v>#N/A</v>
          </cell>
          <cell r="C179" t="str">
            <v>Y</v>
          </cell>
          <cell r="D179" t="str">
            <v>C</v>
          </cell>
          <cell r="E179" t="str">
            <v>RMAS</v>
          </cell>
          <cell r="I179" t="e">
            <v>#N/A</v>
          </cell>
          <cell r="J179" t="e">
            <v>#N/A</v>
          </cell>
        </row>
        <row r="180">
          <cell r="A180" t="str">
            <v>Mercury</v>
          </cell>
          <cell r="B180" t="str">
            <v>NT-CPU-COMPAQ-00007</v>
          </cell>
          <cell r="C180" t="str">
            <v>Y</v>
          </cell>
          <cell r="D180" t="str">
            <v>C</v>
          </cell>
          <cell r="E180" t="str">
            <v>RMAS</v>
          </cell>
          <cell r="I180" t="str">
            <v>SK서린빌딩</v>
          </cell>
          <cell r="J180" t="str">
            <v>재무 SQL 적용업무 시스템</v>
          </cell>
        </row>
        <row r="181">
          <cell r="A181" t="str">
            <v>Mercury</v>
          </cell>
          <cell r="B181" t="str">
            <v>NT-CPU-COMPAQ-00007</v>
          </cell>
          <cell r="C181" t="str">
            <v>Y</v>
          </cell>
          <cell r="D181" t="str">
            <v>C</v>
          </cell>
          <cell r="E181" t="str">
            <v>TFIS</v>
          </cell>
          <cell r="H181" t="str">
            <v>C/S</v>
          </cell>
          <cell r="I181" t="str">
            <v>SK서린빌딩</v>
          </cell>
          <cell r="J181" t="str">
            <v>재무 SQL 적용업무 시스템</v>
          </cell>
        </row>
        <row r="182">
          <cell r="A182" t="str">
            <v>Aries</v>
          </cell>
          <cell r="B182" t="str">
            <v>NT-CPU-COMPAQ-00010</v>
          </cell>
          <cell r="C182" t="str">
            <v>Y</v>
          </cell>
          <cell r="D182" t="str">
            <v>C</v>
          </cell>
          <cell r="E182" t="str">
            <v>VIS</v>
          </cell>
          <cell r="H182" t="str">
            <v>Host</v>
          </cell>
          <cell r="I182" t="str">
            <v>SK서린빌딩</v>
          </cell>
          <cell r="J182" t="str">
            <v>package시스템 서버(제무제표/통계</v>
          </cell>
        </row>
        <row r="183">
          <cell r="A183" t="str">
            <v>Orion</v>
          </cell>
          <cell r="B183" t="str">
            <v>NT-CPU-COMPAQ-00013</v>
          </cell>
          <cell r="C183" t="str">
            <v>Y</v>
          </cell>
          <cell r="D183" t="str">
            <v>C</v>
          </cell>
          <cell r="E183" t="str">
            <v>VIS</v>
          </cell>
          <cell r="H183" t="str">
            <v>Host</v>
          </cell>
          <cell r="I183" t="str">
            <v>SK서린빌딩</v>
          </cell>
          <cell r="J183" t="str">
            <v>SQL 적용업무시스템 Test 서버</v>
          </cell>
        </row>
        <row r="184">
          <cell r="A184" t="str">
            <v>P01(HOST)</v>
          </cell>
          <cell r="B184" t="e">
            <v>#N/A</v>
          </cell>
          <cell r="C184" t="str">
            <v>Y</v>
          </cell>
          <cell r="D184" t="str">
            <v>C</v>
          </cell>
          <cell r="E184" t="str">
            <v>VMS</v>
          </cell>
          <cell r="H184" t="str">
            <v>Host</v>
          </cell>
          <cell r="I184" t="e">
            <v>#N/A</v>
          </cell>
          <cell r="J184" t="e">
            <v>#N/A</v>
          </cell>
        </row>
        <row r="185">
          <cell r="A185" t="str">
            <v>Mercury</v>
          </cell>
          <cell r="B185" t="str">
            <v>NT-CPU-COMPAQ-00007</v>
          </cell>
          <cell r="C185" t="str">
            <v>Y</v>
          </cell>
          <cell r="D185" t="str">
            <v>C</v>
          </cell>
          <cell r="E185" t="str">
            <v>ADS</v>
          </cell>
          <cell r="I185" t="str">
            <v>SK서린빌딩</v>
          </cell>
          <cell r="J185" t="str">
            <v>재무 SQL 적용업무 시스템</v>
          </cell>
        </row>
        <row r="186">
          <cell r="A186" t="str">
            <v>Aries</v>
          </cell>
          <cell r="B186" t="str">
            <v>NT-CPU-COMPAQ-00010</v>
          </cell>
          <cell r="C186" t="str">
            <v>Y</v>
          </cell>
          <cell r="D186" t="str">
            <v>C</v>
          </cell>
          <cell r="E186" t="str">
            <v>RMS</v>
          </cell>
          <cell r="I186" t="str">
            <v>SK서린빌딩</v>
          </cell>
          <cell r="J186" t="str">
            <v>package시스템 서버(제무제표/통계</v>
          </cell>
        </row>
        <row r="187">
          <cell r="A187" t="str">
            <v>Kiddy</v>
          </cell>
          <cell r="B187" t="str">
            <v>UX-CPU-IBM-00053</v>
          </cell>
          <cell r="C187" t="str">
            <v>Y</v>
          </cell>
          <cell r="D187" t="str">
            <v>C</v>
          </cell>
          <cell r="E187" t="str">
            <v>FBS</v>
          </cell>
          <cell r="I187" t="str">
            <v>대덕CDC</v>
          </cell>
          <cell r="J187" t="str">
            <v>TPMS, FBS, MAMS</v>
          </cell>
        </row>
        <row r="188">
          <cell r="A188" t="str">
            <v>EPSM_DB</v>
          </cell>
          <cell r="B188" t="str">
            <v>NT-CPU-COMPAQ-00088</v>
          </cell>
          <cell r="C188" t="str">
            <v>Y</v>
          </cell>
          <cell r="D188" t="str">
            <v>B</v>
          </cell>
          <cell r="E188" t="str">
            <v>PIMS</v>
          </cell>
          <cell r="H188" t="str">
            <v>C/S</v>
          </cell>
          <cell r="I188" t="str">
            <v>SK서린빌딩</v>
          </cell>
          <cell r="J188" t="str">
            <v>구매정보시스템 Web DB 서버</v>
          </cell>
        </row>
        <row r="189">
          <cell r="A189" t="str">
            <v>EPSM_DB</v>
          </cell>
          <cell r="B189" t="str">
            <v>NT-CPU-COMPAQ-00088</v>
          </cell>
          <cell r="C189" t="str">
            <v>Y</v>
          </cell>
          <cell r="D189" t="str">
            <v>B</v>
          </cell>
          <cell r="E189" t="str">
            <v>skebid.com</v>
          </cell>
          <cell r="I189" t="str">
            <v>SK서린빌딩</v>
          </cell>
          <cell r="J189" t="str">
            <v>구매정보시스템 Web DB 서버</v>
          </cell>
        </row>
        <row r="190">
          <cell r="A190" t="str">
            <v>EPSM_WEB</v>
          </cell>
          <cell r="B190" t="str">
            <v>NT-CPU-COMPAQ-00089</v>
          </cell>
          <cell r="C190" t="str">
            <v>Y</v>
          </cell>
          <cell r="D190" t="str">
            <v>B</v>
          </cell>
          <cell r="E190" t="str">
            <v>skebid.com</v>
          </cell>
          <cell r="I190" t="str">
            <v>SK서린빌딩</v>
          </cell>
          <cell r="J190" t="str">
            <v>구매정보시스템 Web 서버</v>
          </cell>
        </row>
      </sheetData>
      <sheetData sheetId="12" refreshError="1">
        <row r="1">
          <cell r="A1" t="str">
            <v>서버명</v>
          </cell>
          <cell r="B1" t="str">
            <v>자산 번호</v>
          </cell>
          <cell r="C1" t="str">
            <v>SL 관리 대상</v>
          </cell>
          <cell r="D1" t="str">
            <v>SL Portfolio</v>
          </cell>
          <cell r="E1" t="str">
            <v>Function</v>
          </cell>
          <cell r="F1" t="str">
            <v>Location</v>
          </cell>
          <cell r="G1" t="str">
            <v>적용업무1</v>
          </cell>
        </row>
        <row r="3">
          <cell r="A3" t="str">
            <v>WHHOST3</v>
          </cell>
          <cell r="B3" t="str">
            <v>UX-CPU-HP-00044</v>
          </cell>
          <cell r="C3" t="str">
            <v>Y</v>
          </cell>
          <cell r="D3" t="str">
            <v>A</v>
          </cell>
          <cell r="E3" t="str">
            <v>객실시스템(GEAC)</v>
          </cell>
          <cell r="F3" t="str">
            <v>워커힐</v>
          </cell>
          <cell r="G3" t="str">
            <v>프론트,POS</v>
          </cell>
        </row>
        <row r="4">
          <cell r="A4" t="str">
            <v>AIRGARDEN</v>
          </cell>
          <cell r="B4" t="str">
            <v>NT-CPU-COMPAQ-00594</v>
          </cell>
          <cell r="C4" t="str">
            <v>Y</v>
          </cell>
          <cell r="D4" t="str">
            <v>A</v>
          </cell>
          <cell r="E4" t="str">
            <v>객실시스템(영종도)</v>
          </cell>
          <cell r="F4" t="str">
            <v>워커힐기타</v>
          </cell>
          <cell r="G4" t="str">
            <v>인천공항 환승호텔 FRONT시스템</v>
          </cell>
        </row>
        <row r="5">
          <cell r="A5" t="str">
            <v>WHEDI</v>
          </cell>
          <cell r="B5" t="str">
            <v>NT-CPU-COMPAQ-00596</v>
          </cell>
          <cell r="C5" t="str">
            <v>Y</v>
          </cell>
          <cell r="D5" t="str">
            <v>A</v>
          </cell>
          <cell r="E5" t="str">
            <v>EDI</v>
          </cell>
          <cell r="F5" t="str">
            <v>워커힐</v>
          </cell>
          <cell r="G5" t="str">
            <v>신용카드결재시스템</v>
          </cell>
        </row>
        <row r="6">
          <cell r="A6" t="str">
            <v>WHHOST3</v>
          </cell>
          <cell r="B6" t="str">
            <v>UX-CPU-HP-00044</v>
          </cell>
          <cell r="C6" t="str">
            <v>Y</v>
          </cell>
          <cell r="D6" t="str">
            <v>A</v>
          </cell>
          <cell r="E6" t="str">
            <v>CAS</v>
          </cell>
          <cell r="F6" t="str">
            <v>워커힐</v>
          </cell>
          <cell r="G6" t="str">
            <v>프론트,POS</v>
          </cell>
        </row>
        <row r="7">
          <cell r="A7" t="str">
            <v>WHHOST3</v>
          </cell>
          <cell r="B7" t="str">
            <v>UX-CPU-HP-00044</v>
          </cell>
          <cell r="C7" t="str">
            <v>Y</v>
          </cell>
          <cell r="D7" t="str">
            <v>A</v>
          </cell>
          <cell r="E7" t="str">
            <v>미니바판매관리시스템</v>
          </cell>
          <cell r="F7" t="str">
            <v>워커힐</v>
          </cell>
          <cell r="G7" t="str">
            <v>프론트,POS</v>
          </cell>
        </row>
        <row r="8">
          <cell r="A8" t="str">
            <v>WHSQL</v>
          </cell>
          <cell r="B8" t="str">
            <v>NT-CPU-COMPAQ-00593</v>
          </cell>
          <cell r="C8" t="str">
            <v>Y</v>
          </cell>
          <cell r="D8" t="str">
            <v>A</v>
          </cell>
          <cell r="E8" t="str">
            <v>DELPHI</v>
          </cell>
          <cell r="F8" t="str">
            <v>워커힐</v>
          </cell>
          <cell r="G8" t="str">
            <v>delphi</v>
          </cell>
        </row>
        <row r="9">
          <cell r="A9" t="str">
            <v>WHHOST3</v>
          </cell>
          <cell r="B9" t="str">
            <v>UX-CPU-HP-00044</v>
          </cell>
          <cell r="C9" t="str">
            <v>Y</v>
          </cell>
          <cell r="D9" t="str">
            <v>A</v>
          </cell>
          <cell r="E9" t="str">
            <v>EPSON POS</v>
          </cell>
          <cell r="F9" t="str">
            <v>워커힐</v>
          </cell>
          <cell r="G9" t="str">
            <v>프론트,POS</v>
          </cell>
        </row>
        <row r="10">
          <cell r="A10" t="str">
            <v>WHHOST3</v>
          </cell>
          <cell r="B10" t="str">
            <v>UX-CPU-HP-00044</v>
          </cell>
          <cell r="C10" t="str">
            <v>Y</v>
          </cell>
          <cell r="D10" t="str">
            <v>A</v>
          </cell>
          <cell r="E10" t="str">
            <v>NCR POS</v>
          </cell>
          <cell r="F10" t="str">
            <v>워커힐</v>
          </cell>
          <cell r="G10" t="str">
            <v>프론트,POS</v>
          </cell>
        </row>
        <row r="11">
          <cell r="A11" t="str">
            <v>POSSRV</v>
          </cell>
          <cell r="B11" t="str">
            <v>UX-CPU-HP-00124</v>
          </cell>
          <cell r="C11" t="str">
            <v>Y</v>
          </cell>
          <cell r="D11" t="str">
            <v>A</v>
          </cell>
          <cell r="E11" t="str">
            <v>DFS POS</v>
          </cell>
          <cell r="F11" t="str">
            <v>워커힐</v>
          </cell>
          <cell r="G11" t="str">
            <v>워커힐 면세점</v>
          </cell>
        </row>
        <row r="12">
          <cell r="A12" t="str">
            <v>WHHOST3</v>
          </cell>
          <cell r="B12" t="str">
            <v>UX-CPU-HP-00044</v>
          </cell>
          <cell r="C12" t="str">
            <v>Y</v>
          </cell>
          <cell r="D12" t="str">
            <v>A</v>
          </cell>
          <cell r="E12" t="str">
            <v>무선주문시스템</v>
          </cell>
          <cell r="F12" t="str">
            <v>워커힐</v>
          </cell>
          <cell r="G12" t="str">
            <v>프론트,POS</v>
          </cell>
        </row>
        <row r="13">
          <cell r="A13" t="str">
            <v>WHHOST3</v>
          </cell>
          <cell r="B13" t="str">
            <v>UX-CPU-HP-00044</v>
          </cell>
          <cell r="C13" t="str">
            <v>Y</v>
          </cell>
          <cell r="D13" t="str">
            <v>A</v>
          </cell>
          <cell r="E13" t="str">
            <v>KTR발권시스템</v>
          </cell>
          <cell r="F13" t="str">
            <v>워커힐</v>
          </cell>
          <cell r="G13" t="str">
            <v>프론트,POS</v>
          </cell>
        </row>
        <row r="14">
          <cell r="A14" t="str">
            <v>WHHOST1</v>
          </cell>
          <cell r="B14" t="str">
            <v>UX-CPU-HP-00043</v>
          </cell>
          <cell r="C14" t="str">
            <v>Y</v>
          </cell>
          <cell r="D14" t="str">
            <v>A</v>
          </cell>
          <cell r="E14" t="str">
            <v>통합예약정보시스템</v>
          </cell>
          <cell r="F14" t="str">
            <v>워커힐</v>
          </cell>
          <cell r="G14" t="str">
            <v>통합경영정보시스템</v>
          </cell>
        </row>
        <row r="15">
          <cell r="A15" t="str">
            <v>WHHOST1</v>
          </cell>
          <cell r="B15" t="str">
            <v>UX-CPU-HP-00043</v>
          </cell>
          <cell r="C15" t="str">
            <v>Y</v>
          </cell>
          <cell r="D15" t="str">
            <v>B</v>
          </cell>
          <cell r="E15" t="str">
            <v>영업회계정보시스템</v>
          </cell>
          <cell r="F15" t="str">
            <v>워커힐</v>
          </cell>
          <cell r="G15" t="str">
            <v>통합경영정보시스템</v>
          </cell>
        </row>
        <row r="16">
          <cell r="A16" t="str">
            <v>POSSRV</v>
          </cell>
          <cell r="B16" t="str">
            <v>UX-CPU-HP-00124</v>
          </cell>
          <cell r="C16" t="str">
            <v>Y</v>
          </cell>
          <cell r="D16" t="str">
            <v>C</v>
          </cell>
          <cell r="E16" t="str">
            <v>DFS정보시스템</v>
          </cell>
          <cell r="F16" t="str">
            <v>워커힐</v>
          </cell>
          <cell r="G16" t="str">
            <v>워커힐 면세점</v>
          </cell>
        </row>
        <row r="17">
          <cell r="A17" t="str">
            <v>WHHOST1</v>
          </cell>
          <cell r="B17" t="str">
            <v>UX-CPU-HP-00043</v>
          </cell>
          <cell r="C17" t="str">
            <v>Y</v>
          </cell>
          <cell r="D17" t="str">
            <v>C</v>
          </cell>
          <cell r="E17" t="str">
            <v>구매원가정보시스템</v>
          </cell>
          <cell r="F17" t="str">
            <v>워커힐</v>
          </cell>
          <cell r="G17" t="str">
            <v>통합경영정보시스템</v>
          </cell>
        </row>
        <row r="18">
          <cell r="A18" t="str">
            <v>WHHOST1</v>
          </cell>
          <cell r="B18" t="str">
            <v>UX-CPU-HP-00043</v>
          </cell>
          <cell r="C18" t="str">
            <v>Y</v>
          </cell>
          <cell r="D18" t="str">
            <v>C</v>
          </cell>
          <cell r="E18" t="str">
            <v>POS매출분석시스템</v>
          </cell>
          <cell r="F18" t="str">
            <v>워커힐</v>
          </cell>
          <cell r="G18" t="str">
            <v>통합경영정보시스템</v>
          </cell>
        </row>
        <row r="19">
          <cell r="A19" t="str">
            <v>WHHOST5</v>
          </cell>
          <cell r="B19" t="str">
            <v>UX-CPU-HP-00095</v>
          </cell>
          <cell r="C19" t="str">
            <v>Y</v>
          </cell>
          <cell r="D19" t="str">
            <v>C</v>
          </cell>
          <cell r="E19" t="str">
            <v>CRM DW</v>
          </cell>
          <cell r="F19" t="str">
            <v>워커힐</v>
          </cell>
          <cell r="G19" t="str">
            <v>CRM DW</v>
          </cell>
        </row>
        <row r="20">
          <cell r="A20" t="str">
            <v>WHWEBNOTES</v>
          </cell>
          <cell r="B20" t="str">
            <v>NT-CPU-COMPAQ-00595</v>
          </cell>
          <cell r="C20" t="str">
            <v>Y</v>
          </cell>
          <cell r="D20" t="str">
            <v>C</v>
          </cell>
          <cell r="E20" t="str">
            <v>Notes</v>
          </cell>
          <cell r="F20" t="str">
            <v>워커힐</v>
          </cell>
          <cell r="G20" t="str">
            <v>워커힐 NOTES서버</v>
          </cell>
        </row>
        <row r="21">
          <cell r="A21" t="str">
            <v>WHHOST1</v>
          </cell>
          <cell r="B21" t="str">
            <v>UX-CPU-HP-00043</v>
          </cell>
          <cell r="C21" t="str">
            <v>Y</v>
          </cell>
          <cell r="D21" t="str">
            <v>C</v>
          </cell>
          <cell r="E21" t="str">
            <v>인력정보시스템</v>
          </cell>
          <cell r="F21" t="str">
            <v>워커힐</v>
          </cell>
          <cell r="G21" t="str">
            <v>통합경영정보시스템</v>
          </cell>
        </row>
        <row r="22">
          <cell r="A22" t="str">
            <v>WHHOST1</v>
          </cell>
          <cell r="B22" t="str">
            <v>UX-CPU-HP-00043</v>
          </cell>
          <cell r="C22" t="str">
            <v>Y</v>
          </cell>
          <cell r="D22" t="str">
            <v>C</v>
          </cell>
          <cell r="E22" t="str">
            <v>재무정보시스템</v>
          </cell>
          <cell r="F22" t="str">
            <v>워커힐</v>
          </cell>
          <cell r="G22" t="str">
            <v>통합경영정보시스템</v>
          </cell>
        </row>
        <row r="23">
          <cell r="A23" t="str">
            <v>WHEPMS</v>
          </cell>
          <cell r="B23" t="str">
            <v>NT-CPU-IBM-00106</v>
          </cell>
          <cell r="C23" t="str">
            <v>Y</v>
          </cell>
          <cell r="D23" t="str">
            <v>C</v>
          </cell>
          <cell r="E23" t="str">
            <v>구매Homepage</v>
          </cell>
          <cell r="F23" t="str">
            <v>워커힐</v>
          </cell>
          <cell r="G23" t="str">
            <v>전자구매시스템</v>
          </cell>
        </row>
        <row r="24">
          <cell r="A24" t="str">
            <v>WHHOST1</v>
          </cell>
          <cell r="B24" t="str">
            <v>UX-CPU-HP-00043</v>
          </cell>
          <cell r="C24" t="str">
            <v>Y</v>
          </cell>
          <cell r="D24" t="str">
            <v>D</v>
          </cell>
          <cell r="E24" t="str">
            <v>마케팅상품정보시스템</v>
          </cell>
          <cell r="F24" t="str">
            <v>워커힐</v>
          </cell>
          <cell r="G24" t="str">
            <v>통합경영정보시스템</v>
          </cell>
        </row>
        <row r="25">
          <cell r="A25" t="str">
            <v>WHHOST1</v>
          </cell>
          <cell r="B25" t="str">
            <v>UX-CPU-HP-00043</v>
          </cell>
          <cell r="C25" t="str">
            <v>Y</v>
          </cell>
          <cell r="D25" t="str">
            <v>D</v>
          </cell>
          <cell r="E25" t="str">
            <v>고객정보시스템</v>
          </cell>
          <cell r="F25" t="str">
            <v>워커힐</v>
          </cell>
          <cell r="G25" t="str">
            <v>통합경영정보시스템</v>
          </cell>
        </row>
        <row r="26">
          <cell r="A26" t="str">
            <v>WHHOST1</v>
          </cell>
          <cell r="B26" t="str">
            <v>UX-CPU-HP-00043</v>
          </cell>
          <cell r="C26" t="str">
            <v>Y</v>
          </cell>
          <cell r="D26" t="str">
            <v>D</v>
          </cell>
          <cell r="E26" t="str">
            <v>Mileage정보시스템</v>
          </cell>
          <cell r="F26" t="str">
            <v>워커힐</v>
          </cell>
          <cell r="G26" t="str">
            <v>통합경영정보시스템</v>
          </cell>
        </row>
        <row r="27">
          <cell r="A27" t="str">
            <v>WHHOST1</v>
          </cell>
          <cell r="B27" t="str">
            <v>UX-CPU-HP-00043</v>
          </cell>
          <cell r="C27" t="str">
            <v>Y</v>
          </cell>
          <cell r="D27" t="str">
            <v>D</v>
          </cell>
          <cell r="E27" t="str">
            <v>식당정보시스템</v>
          </cell>
          <cell r="F27" t="str">
            <v>워커힐</v>
          </cell>
          <cell r="G27" t="str">
            <v>통합경영정보시스템</v>
          </cell>
        </row>
        <row r="28">
          <cell r="A28" t="str">
            <v>WHHOST1</v>
          </cell>
          <cell r="B28" t="str">
            <v>UX-CPU-HP-00043</v>
          </cell>
          <cell r="C28" t="str">
            <v>Y</v>
          </cell>
          <cell r="D28" t="str">
            <v>D</v>
          </cell>
          <cell r="E28" t="str">
            <v>KTR정보시스템</v>
          </cell>
          <cell r="F28" t="str">
            <v>워커힐</v>
          </cell>
          <cell r="G28" t="str">
            <v>통합경영정보시스템</v>
          </cell>
        </row>
        <row r="29">
          <cell r="A29" t="str">
            <v>WHHOST1</v>
          </cell>
          <cell r="B29" t="str">
            <v>UX-CPU-HP-00043</v>
          </cell>
          <cell r="C29" t="str">
            <v>Y</v>
          </cell>
          <cell r="D29" t="str">
            <v>D</v>
          </cell>
          <cell r="E29" t="str">
            <v>관리회계정보시스템</v>
          </cell>
          <cell r="F29" t="str">
            <v>워커힐</v>
          </cell>
          <cell r="G29" t="str">
            <v>통합경영정보시스템</v>
          </cell>
        </row>
        <row r="30">
          <cell r="A30" t="str">
            <v>WHHOST1</v>
          </cell>
          <cell r="B30" t="str">
            <v>UX-CPU-HP-00043</v>
          </cell>
          <cell r="C30" t="str">
            <v>Y</v>
          </cell>
          <cell r="D30" t="str">
            <v>D</v>
          </cell>
          <cell r="E30" t="str">
            <v>감사정보시스템</v>
          </cell>
          <cell r="F30" t="str">
            <v>워커힐</v>
          </cell>
          <cell r="G30" t="str">
            <v>통합경영정보시스템</v>
          </cell>
        </row>
        <row r="31">
          <cell r="A31" t="str">
            <v>WHHOST1</v>
          </cell>
          <cell r="B31" t="str">
            <v>UX-CPU-HP-00043</v>
          </cell>
          <cell r="C31" t="str">
            <v>Y</v>
          </cell>
          <cell r="D31" t="str">
            <v>D</v>
          </cell>
          <cell r="E31" t="str">
            <v>기준정보시스템</v>
          </cell>
          <cell r="F31" t="str">
            <v>워커힐</v>
          </cell>
          <cell r="G31" t="str">
            <v>통합경영정보시스템</v>
          </cell>
        </row>
        <row r="32">
          <cell r="B32" t="str">
            <v>UX-기타-기타-00001</v>
          </cell>
          <cell r="C32" t="str">
            <v>N</v>
          </cell>
          <cell r="F32" t="str">
            <v>워커힐</v>
          </cell>
          <cell r="G32" t="str">
            <v>HP9000 D370에 물린 Line Printer</v>
          </cell>
        </row>
        <row r="33">
          <cell r="B33" t="str">
            <v>UX-기타-기타-00002</v>
          </cell>
          <cell r="C33" t="str">
            <v>N</v>
          </cell>
          <cell r="F33" t="str">
            <v>워커힐</v>
          </cell>
          <cell r="G33" t="str">
            <v>HP9000 D370에 물린 Line Printer</v>
          </cell>
        </row>
        <row r="34">
          <cell r="A34" t="str">
            <v>WHHOST2</v>
          </cell>
          <cell r="B34" t="str">
            <v>UX-CPU-HP-00042</v>
          </cell>
          <cell r="C34" t="str">
            <v>N</v>
          </cell>
          <cell r="D34" t="str">
            <v>비대상</v>
          </cell>
          <cell r="F34" t="str">
            <v>워커힐</v>
          </cell>
          <cell r="G34" t="str">
            <v>프론트,POS 시스템 BACKUP용</v>
          </cell>
        </row>
        <row r="35">
          <cell r="A35" t="str">
            <v>SHERATON</v>
          </cell>
          <cell r="B35" t="str">
            <v>UX-CPU-IBM-00060</v>
          </cell>
          <cell r="C35" t="str">
            <v>N</v>
          </cell>
          <cell r="D35" t="str">
            <v>비대상</v>
          </cell>
          <cell r="F35" t="str">
            <v>워커힐</v>
          </cell>
          <cell r="G35" t="str">
            <v>구매,재무회계</v>
          </cell>
        </row>
        <row r="36">
          <cell r="A36" t="str">
            <v>whhost4</v>
          </cell>
          <cell r="B36" t="str">
            <v>UX-CPU-IBM-00070</v>
          </cell>
          <cell r="C36" t="str">
            <v>N</v>
          </cell>
          <cell r="D36" t="str">
            <v>비대상</v>
          </cell>
          <cell r="F36" t="str">
            <v>워커힐</v>
          </cell>
          <cell r="G36" t="str">
            <v>HOMEPAGE,구 C/S Notes</v>
          </cell>
        </row>
        <row r="37">
          <cell r="A37" t="str">
            <v>meetingmatrix</v>
          </cell>
          <cell r="B37" t="str">
            <v>NT-CPU-기타-00234</v>
          </cell>
          <cell r="C37" t="str">
            <v>N</v>
          </cell>
          <cell r="D37" t="str">
            <v>비대상</v>
          </cell>
          <cell r="F37" t="str">
            <v>워커힐</v>
          </cell>
          <cell r="G37" t="str">
            <v>판매원실적관리시스템</v>
          </cell>
        </row>
        <row r="38">
          <cell r="A38" t="str">
            <v>wh_tsm</v>
          </cell>
          <cell r="B38" t="str">
            <v>NT-CPU-COMPAQ-00592</v>
          </cell>
          <cell r="C38" t="str">
            <v>N</v>
          </cell>
          <cell r="D38" t="str">
            <v>비대상</v>
          </cell>
          <cell r="F38" t="str">
            <v>워커힐</v>
          </cell>
          <cell r="G38" t="str">
            <v>TCO Server</v>
          </cell>
        </row>
        <row r="39">
          <cell r="A39" t="str">
            <v>mis_server1</v>
          </cell>
          <cell r="B39" t="str">
            <v>NT-CPU-기타-00235</v>
          </cell>
          <cell r="C39" t="str">
            <v>N</v>
          </cell>
          <cell r="D39" t="str">
            <v>비대상</v>
          </cell>
          <cell r="F39" t="str">
            <v>워커힐</v>
          </cell>
          <cell r="G39" t="str">
            <v>워커힐 PDC,WINS,FileServer</v>
          </cell>
        </row>
        <row r="40">
          <cell r="A40" t="str">
            <v>PERFMAN_WH</v>
          </cell>
          <cell r="B40" t="str">
            <v>NT-CPU-COMPAQ-00597</v>
          </cell>
          <cell r="C40" t="str">
            <v>N</v>
          </cell>
          <cell r="D40" t="str">
            <v>비대상</v>
          </cell>
          <cell r="F40" t="str">
            <v>워커힐</v>
          </cell>
          <cell r="G40" t="str">
            <v>워커힐 PERFMAN CONSOLE서버</v>
          </cell>
        </row>
        <row r="41">
          <cell r="A41" t="str">
            <v>WHFAX</v>
          </cell>
          <cell r="B41" t="str">
            <v>NT-CPU-기타-00236</v>
          </cell>
          <cell r="C41" t="str">
            <v>N</v>
          </cell>
          <cell r="D41" t="str">
            <v>비대상</v>
          </cell>
          <cell r="F41" t="str">
            <v>워커힐</v>
          </cell>
          <cell r="G41" t="str">
            <v>워커힐 FAX서버</v>
          </cell>
        </row>
        <row r="42">
          <cell r="A42" t="str">
            <v>WHEPMS</v>
          </cell>
          <cell r="B42" t="str">
            <v>NT-CPU-IBM-00106</v>
          </cell>
          <cell r="C42" t="str">
            <v>N</v>
          </cell>
          <cell r="D42" t="str">
            <v>비대상</v>
          </cell>
          <cell r="F42" t="str">
            <v>워커힐</v>
          </cell>
          <cell r="G42" t="str">
            <v>전자구매시스템</v>
          </cell>
        </row>
        <row r="43">
          <cell r="A43" t="str">
            <v>WHDW</v>
          </cell>
          <cell r="B43" t="str">
            <v>NT-CPU-HP-00017</v>
          </cell>
          <cell r="C43" t="str">
            <v>N</v>
          </cell>
          <cell r="D43" t="str">
            <v>비대상</v>
          </cell>
          <cell r="F43" t="str">
            <v>워커힐</v>
          </cell>
          <cell r="G43" t="str">
            <v>워커힐 CRM/DW서버</v>
          </cell>
        </row>
        <row r="44">
          <cell r="A44" t="str">
            <v>WHCAS</v>
          </cell>
          <cell r="B44" t="str">
            <v>NT-CPU-IBM-10010</v>
          </cell>
          <cell r="C44" t="str">
            <v>N</v>
          </cell>
          <cell r="D44" t="str">
            <v>비대상</v>
          </cell>
          <cell r="F44" t="str">
            <v>워커힐</v>
          </cell>
          <cell r="G44" t="str">
            <v>워커힐 CAS Projcet(H/W)</v>
          </cell>
        </row>
        <row r="45">
          <cell r="A45" t="str">
            <v>whfirewall</v>
          </cell>
          <cell r="B45" t="str">
            <v>NT-CPU-IBM-00111</v>
          </cell>
          <cell r="C45" t="str">
            <v>N</v>
          </cell>
          <cell r="D45" t="str">
            <v>비대상</v>
          </cell>
          <cell r="F45" t="str">
            <v>워커힐</v>
          </cell>
          <cell r="G45" t="str">
            <v>Firewall Server</v>
          </cell>
        </row>
        <row r="46">
          <cell r="A46" t="str">
            <v>PRIDWH</v>
          </cell>
          <cell r="B46" t="str">
            <v>NT-CPU-COMPAQ-00598</v>
          </cell>
          <cell r="C46" t="str">
            <v>N</v>
          </cell>
          <cell r="D46" t="str">
            <v>비대상</v>
          </cell>
          <cell r="F46" t="str">
            <v>워커힐</v>
          </cell>
          <cell r="G46" t="str">
            <v>Prid Server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>
        <row r="1">
          <cell r="A1" t="str">
            <v>서버명</v>
          </cell>
        </row>
      </sheetData>
      <sheetData sheetId="23">
        <row r="1">
          <cell r="A1" t="str">
            <v>서버명</v>
          </cell>
        </row>
      </sheetData>
      <sheetData sheetId="24">
        <row r="1">
          <cell r="A1" t="str">
            <v>서버명</v>
          </cell>
        </row>
      </sheetData>
      <sheetData sheetId="25">
        <row r="1">
          <cell r="A1" t="str">
            <v>서버명</v>
          </cell>
        </row>
      </sheetData>
      <sheetData sheetId="26">
        <row r="1">
          <cell r="A1" t="str">
            <v>서버명</v>
          </cell>
        </row>
      </sheetData>
      <sheetData sheetId="27">
        <row r="1">
          <cell r="A1" t="str">
            <v>서버명</v>
          </cell>
        </row>
      </sheetData>
      <sheetData sheetId="28">
        <row r="1">
          <cell r="A1" t="str">
            <v>서버명</v>
          </cell>
        </row>
      </sheetData>
      <sheetData sheetId="29">
        <row r="1">
          <cell r="A1" t="str">
            <v>서버명</v>
          </cell>
        </row>
      </sheetData>
      <sheetData sheetId="30"/>
      <sheetData sheetId="31" refreshError="1"/>
      <sheetData sheetId="3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종합"/>
      <sheetName val="Service Class 분류 기준"/>
      <sheetName val="금액"/>
      <sheetName val="Factor"/>
      <sheetName val="초기구축"/>
      <sheetName val="변경관리"/>
      <sheetName val="구성관리"/>
      <sheetName val="자산관리"/>
      <sheetName val="Monitoring"/>
      <sheetName val="장애 접수"/>
      <sheetName val="장애처리"/>
      <sheetName val="정기점검"/>
      <sheetName val="개별 백업"/>
      <sheetName val="DM"/>
      <sheetName val="Storage"/>
      <sheetName val="보안"/>
      <sheetName val="성능"/>
      <sheetName val="Service Class 조사 (종합)"/>
      <sheetName val="서버별 백업"/>
      <sheetName val="Sheet2"/>
      <sheetName val="Sheet3"/>
      <sheetName val="Best1"/>
      <sheetName val="Net-Backup"/>
      <sheetName val="SL Master(SKC정보소재사업부문)"/>
      <sheetName val="SL Master(케미칼)"/>
      <sheetName val="SL Master(SK Corp)"/>
      <sheetName val="SL Master(건설)"/>
      <sheetName val="SL Master(SKC화학사업부문)"/>
      <sheetName val="SL Master(해운)"/>
      <sheetName val="SL Master(SKT)"/>
      <sheetName val="Tivoli"/>
      <sheetName val="SL Master(워커힐)"/>
      <sheetName val="index"/>
      <sheetName val="추이"/>
      <sheetName val="선번"/>
      <sheetName val="Unix-price"/>
      <sheetName val="Service_Class_분류_기준"/>
      <sheetName val="장애_접수"/>
      <sheetName val="개별_백업"/>
      <sheetName val="Service_Class_조사_(종합)"/>
      <sheetName val="서버별_백업"/>
      <sheetName val="SL_Master(SKC정보소재사업부문)"/>
      <sheetName val="SL_Master(케미칼)"/>
      <sheetName val="SL_Master(SK_Corp)"/>
      <sheetName val="SL_Master(건설)"/>
      <sheetName val="SL_Master(SKC화학사업부문)"/>
      <sheetName val="SL_Master(해운)"/>
      <sheetName val="SL_Master(SKT)"/>
      <sheetName val="SL_Master(워커힐)"/>
      <sheetName val="이름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1">
          <cell r="A1" t="str">
            <v>ammy</v>
          </cell>
          <cell r="B1">
            <v>230035.04</v>
          </cell>
        </row>
        <row r="2">
          <cell r="A2" t="str">
            <v>fep1</v>
          </cell>
          <cell r="B2">
            <v>912613.78399999999</v>
          </cell>
        </row>
        <row r="3">
          <cell r="A3" t="str">
            <v>fep2</v>
          </cell>
          <cell r="B3">
            <v>844002.88699999999</v>
          </cell>
        </row>
        <row r="4">
          <cell r="A4" t="str">
            <v>hkss</v>
          </cell>
          <cell r="B4">
            <v>255862.78400000001</v>
          </cell>
        </row>
        <row r="5">
          <cell r="A5" t="str">
            <v>huvis</v>
          </cell>
          <cell r="B5">
            <v>858961.05599999998</v>
          </cell>
        </row>
        <row r="6">
          <cell r="A6" t="str">
            <v>juddy</v>
          </cell>
          <cell r="B6">
            <v>376036.576</v>
          </cell>
        </row>
        <row r="7">
          <cell r="A7" t="str">
            <v>kiddy</v>
          </cell>
          <cell r="B7">
            <v>242514.17600000001</v>
          </cell>
        </row>
        <row r="8">
          <cell r="A8" t="str">
            <v>liberty</v>
          </cell>
          <cell r="B8">
            <v>77668.576000000001</v>
          </cell>
        </row>
        <row r="9">
          <cell r="A9" t="str">
            <v>misdev</v>
          </cell>
          <cell r="B9">
            <v>1309275.4240000001</v>
          </cell>
        </row>
        <row r="10">
          <cell r="A10" t="str">
            <v>misskp</v>
          </cell>
          <cell r="B10">
            <v>172799.16800000001</v>
          </cell>
        </row>
        <row r="11">
          <cell r="A11" t="str">
            <v>nesty</v>
          </cell>
          <cell r="B11">
            <v>111123.10400000001</v>
          </cell>
        </row>
        <row r="12">
          <cell r="A12" t="str">
            <v>ocbsapp1</v>
          </cell>
          <cell r="B12">
            <v>45810.911999999997</v>
          </cell>
        </row>
        <row r="13">
          <cell r="A13" t="str">
            <v>ocbspg</v>
          </cell>
          <cell r="B13">
            <v>901213.02099999995</v>
          </cell>
        </row>
        <row r="14">
          <cell r="A14" t="str">
            <v>punky</v>
          </cell>
          <cell r="B14">
            <v>286916.51199999999</v>
          </cell>
        </row>
        <row r="15">
          <cell r="A15" t="str">
            <v>QUETY</v>
          </cell>
          <cell r="B15">
            <v>28066.304</v>
          </cell>
        </row>
        <row r="16">
          <cell r="A16" t="str">
            <v>rooky</v>
          </cell>
          <cell r="B16">
            <v>977637.79799999995</v>
          </cell>
        </row>
        <row r="17">
          <cell r="A17" t="str">
            <v>skcams</v>
          </cell>
          <cell r="B17">
            <v>2310083.7719999999</v>
          </cell>
        </row>
        <row r="18">
          <cell r="A18" t="str">
            <v>skcmss</v>
          </cell>
          <cell r="B18">
            <v>12016914.327</v>
          </cell>
        </row>
        <row r="19">
          <cell r="A19" t="str">
            <v>skdb2</v>
          </cell>
          <cell r="B19">
            <v>13322.752</v>
          </cell>
        </row>
        <row r="20">
          <cell r="A20" t="str">
            <v>skgeaib</v>
          </cell>
          <cell r="B20">
            <v>3591.616</v>
          </cell>
        </row>
        <row r="21">
          <cell r="A21" t="str">
            <v>skgeaim</v>
          </cell>
          <cell r="B21">
            <v>9536.6720000000005</v>
          </cell>
        </row>
        <row r="22">
          <cell r="A22" t="str">
            <v>skgedw</v>
          </cell>
          <cell r="B22">
            <v>1004218.432</v>
          </cell>
        </row>
        <row r="23">
          <cell r="A23" t="str">
            <v>skgwmisp</v>
          </cell>
          <cell r="B23">
            <v>281935.55200000003</v>
          </cell>
        </row>
        <row r="24">
          <cell r="A24" t="str">
            <v>skgwmist</v>
          </cell>
          <cell r="B24">
            <v>423550.94400000002</v>
          </cell>
        </row>
        <row r="25">
          <cell r="A25" t="str">
            <v>sktmk1</v>
          </cell>
          <cell r="B25">
            <v>615848.16399999999</v>
          </cell>
        </row>
        <row r="26">
          <cell r="A26" t="str">
            <v>smr50</v>
          </cell>
          <cell r="B26">
            <v>806990.63399999996</v>
          </cell>
        </row>
        <row r="27">
          <cell r="A27" t="str">
            <v>spnode15</v>
          </cell>
          <cell r="B27">
            <v>862695.2</v>
          </cell>
        </row>
        <row r="28">
          <cell r="A28" t="str">
            <v>sunny</v>
          </cell>
          <cell r="B28">
            <v>3614280.9240000001</v>
          </cell>
        </row>
        <row r="29">
          <cell r="A29" t="str">
            <v>ykpb</v>
          </cell>
          <cell r="B29">
            <v>520249.59999999998</v>
          </cell>
        </row>
      </sheetData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>
        <row r="1">
          <cell r="A1" t="str">
            <v>ammy</v>
          </cell>
        </row>
      </sheetData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V"/>
      <sheetName val="OPT"/>
      <sheetName val="Carepaq"/>
      <sheetName val="RACK"/>
      <sheetName val="ML330G2ATA"/>
      <sheetName val="ML330G2SCSI"/>
      <sheetName val="ML350G3"/>
      <sheetName val="ML370G3"/>
      <sheetName val="ML530G2"/>
      <sheetName val="ML570G2"/>
      <sheetName val="DL320"/>
      <sheetName val="DL360G2"/>
      <sheetName val="DL360G3"/>
      <sheetName val="DL380G2"/>
      <sheetName val="DL380G3"/>
      <sheetName val="DL560"/>
      <sheetName val="DL580G2"/>
      <sheetName val="DL740"/>
      <sheetName val="DL760"/>
      <sheetName val="DL760G2"/>
    </sheetNames>
    <sheetDataSet>
      <sheetData sheetId="0" refreshError="1"/>
      <sheetData sheetId="1" refreshError="1">
        <row r="1">
          <cell r="A1" t="str">
            <v>P/N</v>
          </cell>
          <cell r="B1" t="str">
            <v>Description</v>
          </cell>
          <cell r="C1" t="str">
            <v>Compatible with</v>
          </cell>
          <cell r="D1" t="str">
            <v>SRP</v>
          </cell>
          <cell r="E1" t="str">
            <v>Status</v>
          </cell>
        </row>
        <row r="3">
          <cell r="A3" t="str">
            <v>ProLiant 300 Series Options</v>
          </cell>
        </row>
        <row r="4">
          <cell r="A4" t="str">
            <v>Processor Options</v>
          </cell>
        </row>
        <row r="5">
          <cell r="A5" t="str">
            <v>283701-B21</v>
          </cell>
          <cell r="B5" t="str">
            <v>Xeon 2.0GHz-512KB Processor Option Kit</v>
          </cell>
          <cell r="C5" t="str">
            <v>ML350G3</v>
          </cell>
          <cell r="D5">
            <v>1288000</v>
          </cell>
        </row>
        <row r="6">
          <cell r="A6" t="str">
            <v>283702-B21</v>
          </cell>
          <cell r="B6" t="str">
            <v>Xeon 2.2GHz-512KB Processor Option Kit</v>
          </cell>
          <cell r="C6" t="str">
            <v>ML350G3</v>
          </cell>
          <cell r="D6">
            <v>1544000</v>
          </cell>
        </row>
        <row r="7">
          <cell r="A7" t="str">
            <v>292891-B21</v>
          </cell>
          <cell r="B7" t="str">
            <v>Xeon 2.4GHz/533MHz-512KB Processor Option Kit</v>
          </cell>
          <cell r="C7" t="str">
            <v>DL360G3</v>
          </cell>
          <cell r="D7">
            <v>1544000</v>
          </cell>
        </row>
        <row r="8">
          <cell r="A8" t="str">
            <v>292892-B21</v>
          </cell>
          <cell r="B8" t="str">
            <v>Xeon 2.8GHz/533MHz-512KB Processor Option Kit</v>
          </cell>
          <cell r="C8" t="str">
            <v>DL360G3</v>
          </cell>
          <cell r="D8">
            <v>2060000</v>
          </cell>
        </row>
        <row r="9">
          <cell r="A9" t="str">
            <v>257913-B21</v>
          </cell>
          <cell r="B9" t="str">
            <v>Xeon 2.4GHz-512KB Processor Option Kit</v>
          </cell>
          <cell r="C9" t="str">
            <v>ML350G3, ML370G3, DL380G3</v>
          </cell>
          <cell r="D9">
            <v>1673000</v>
          </cell>
        </row>
        <row r="10">
          <cell r="A10" t="str">
            <v>257915-B21</v>
          </cell>
          <cell r="B10" t="str">
            <v>Xeon 2.8GHz-512KB Processor Option Kit</v>
          </cell>
          <cell r="C10" t="str">
            <v>ML370G3, DL380G3, DL380G3 Packaged Cluster</v>
          </cell>
          <cell r="D10">
            <v>2060000</v>
          </cell>
        </row>
        <row r="12">
          <cell r="A12" t="str">
            <v>245037-B21</v>
          </cell>
          <cell r="B12" t="str">
            <v>PIII 1000-256KB (133MHz FSB) FC-PGA</v>
          </cell>
          <cell r="C12" t="str">
            <v>ML330G2</v>
          </cell>
          <cell r="D12">
            <v>1585000</v>
          </cell>
        </row>
        <row r="13">
          <cell r="A13" t="str">
            <v>238888-B21</v>
          </cell>
          <cell r="B13" t="str">
            <v xml:space="preserve">PIII 1133-512KB (133MHz FSB) FC-PGA2  </v>
          </cell>
          <cell r="C13" t="str">
            <v>ML330G2, ML350G2, ML370G2</v>
          </cell>
          <cell r="D13">
            <v>1759000</v>
          </cell>
        </row>
        <row r="14">
          <cell r="A14" t="str">
            <v>231117-B21</v>
          </cell>
          <cell r="B14" t="str">
            <v>PIII 1266-512KB (133MHz FSB) FC-PGA2</v>
          </cell>
          <cell r="C14" t="str">
            <v>ML330G2, ML350G2, ML370G2</v>
          </cell>
          <cell r="D14">
            <v>1733000</v>
          </cell>
        </row>
        <row r="15">
          <cell r="A15" t="str">
            <v>231118-B21</v>
          </cell>
          <cell r="B15" t="str">
            <v>PIII 1400-512KB (133MHz FSB) FC-PGA2</v>
          </cell>
          <cell r="C15" t="str">
            <v>ML330G2, ML350G2, ML370G2</v>
          </cell>
          <cell r="D15">
            <v>1847000</v>
          </cell>
        </row>
        <row r="16">
          <cell r="A16" t="str">
            <v>201097-B21</v>
          </cell>
          <cell r="B16" t="str">
            <v xml:space="preserve">PIII 1133-512KB (133MHz FSB) FC-PGA2 </v>
          </cell>
          <cell r="C16" t="str">
            <v>DL380G2</v>
          </cell>
          <cell r="D16">
            <v>1759000</v>
          </cell>
        </row>
        <row r="17">
          <cell r="A17" t="str">
            <v>201098-B21</v>
          </cell>
          <cell r="B17" t="str">
            <v>PIII 1266-512KB (133MHz FSB) FC-PGA2</v>
          </cell>
          <cell r="C17" t="str">
            <v>DL380G2, DL380 G2 Packaged  Cluster</v>
          </cell>
          <cell r="D17">
            <v>1733000</v>
          </cell>
        </row>
        <row r="18">
          <cell r="A18" t="str">
            <v>201099-B21</v>
          </cell>
          <cell r="B18" t="str">
            <v>PIII 1400-512KB (133MHz FSB) FC-PGA2</v>
          </cell>
          <cell r="C18" t="str">
            <v>DL380G2</v>
          </cell>
          <cell r="D18">
            <v>1847000</v>
          </cell>
        </row>
        <row r="19">
          <cell r="A19" t="str">
            <v>232545-B21</v>
          </cell>
          <cell r="B19" t="str">
            <v xml:space="preserve">PIII 1133-512KB (133MHz FSB) FC-PGA2  </v>
          </cell>
          <cell r="C19" t="str">
            <v>DL360</v>
          </cell>
          <cell r="D19">
            <v>1811000</v>
          </cell>
        </row>
        <row r="20">
          <cell r="A20" t="str">
            <v>236121-B21</v>
          </cell>
          <cell r="B20" t="str">
            <v xml:space="preserve">PIII 1266-512KB (133MHz FSB) FC-PGA2  </v>
          </cell>
          <cell r="C20" t="str">
            <v>DL360</v>
          </cell>
          <cell r="D20">
            <v>1733000</v>
          </cell>
        </row>
        <row r="21">
          <cell r="A21" t="str">
            <v>233273-B21</v>
          </cell>
          <cell r="B21" t="str">
            <v xml:space="preserve">PIII 1400-512KB (133MHz FSB) FC-PGA2  </v>
          </cell>
          <cell r="C21" t="str">
            <v>DL360G2</v>
          </cell>
          <cell r="D21">
            <v>1847000</v>
          </cell>
        </row>
        <row r="23">
          <cell r="A23" t="str">
            <v>Memory Options</v>
          </cell>
        </row>
        <row r="24">
          <cell r="A24" t="str">
            <v>128277-B21</v>
          </cell>
          <cell r="B24" t="str">
            <v>128MB Registered SDRAM DIMM - 133MHz</v>
          </cell>
          <cell r="C24" t="str">
            <v>ML530, ML370, ML350, ML350G2, ML330, ML330G2, 
DL380, DL360, DL320, BL e-Class</v>
          </cell>
          <cell r="D24">
            <v>284000</v>
          </cell>
        </row>
        <row r="25">
          <cell r="A25" t="str">
            <v>128278-B21</v>
          </cell>
          <cell r="B25" t="str">
            <v>256MB Registered SDRAM DIMM - 133MHz</v>
          </cell>
          <cell r="C25" t="str">
            <v>ML530, ML370, ML350, ML350G2, ML330, ML330G2, 
DL380, DL360, DL320, BL e-Class</v>
          </cell>
          <cell r="D25">
            <v>348000</v>
          </cell>
        </row>
        <row r="26">
          <cell r="A26" t="str">
            <v>128279-B21</v>
          </cell>
          <cell r="B26" t="str">
            <v>512MB Registered SDRAM DIMM - 133MHz</v>
          </cell>
          <cell r="C26" t="str">
            <v>ML530, ML370, ML350, ML350G2, ML330, ML330G2, 
DL380, DL360, DL320, BL e-Class</v>
          </cell>
          <cell r="D26">
            <v>772000</v>
          </cell>
        </row>
        <row r="27">
          <cell r="A27" t="str">
            <v>128280-B21</v>
          </cell>
          <cell r="B27" t="str">
            <v>1GB Registered SDRAM DIMM - 133MHz</v>
          </cell>
          <cell r="C27" t="str">
            <v>ML370, ML350(1GHz 이상 Model), ML350 G2, ML330G2, 
DL380, DL360</v>
          </cell>
          <cell r="D27">
            <v>1673000</v>
          </cell>
        </row>
        <row r="29">
          <cell r="A29" t="str">
            <v>287494-B21</v>
          </cell>
          <cell r="B29" t="str">
            <v>128MB of Advanced ECC PC2100 DDR SDRAM DIMM 
(1*128MB)</v>
          </cell>
          <cell r="C29" t="str">
            <v>ML350G3</v>
          </cell>
          <cell r="D29">
            <v>272000</v>
          </cell>
        </row>
        <row r="30">
          <cell r="A30" t="str">
            <v>287495-B21</v>
          </cell>
          <cell r="B30" t="str">
            <v>256MB of Advanced ECC PC2100 DDR SDRAM DIMM 
(1*256MB)</v>
          </cell>
          <cell r="C30" t="str">
            <v>ML350G3</v>
          </cell>
          <cell r="D30">
            <v>424000</v>
          </cell>
        </row>
        <row r="31">
          <cell r="A31" t="str">
            <v>287496-B21</v>
          </cell>
          <cell r="B31" t="str">
            <v>512MB of Advanced ECC PC2100 DDR SDRAM DIMM
(1*512MB)</v>
          </cell>
          <cell r="C31" t="str">
            <v>ML350G3</v>
          </cell>
          <cell r="D31">
            <v>772000</v>
          </cell>
        </row>
        <row r="32">
          <cell r="A32" t="str">
            <v>287497-B21</v>
          </cell>
          <cell r="B32" t="str">
            <v>1GB of Advanced ECC PC2100 DDR SDRAM DIMM 
(1*1GB)</v>
          </cell>
          <cell r="C32" t="str">
            <v>ML350G3</v>
          </cell>
          <cell r="D32">
            <v>1802000</v>
          </cell>
        </row>
        <row r="33">
          <cell r="A33" t="str">
            <v>301044-B21</v>
          </cell>
          <cell r="B33" t="str">
            <v>2GB of Advanced ECC PC2100 DDR SDRAM DIMM 
(1*2GB)</v>
          </cell>
          <cell r="C33" t="str">
            <v>ML350G3</v>
          </cell>
          <cell r="D33">
            <v>14682000</v>
          </cell>
        </row>
        <row r="35">
          <cell r="A35" t="str">
            <v>300678-B21</v>
          </cell>
          <cell r="B35" t="str">
            <v>512MB of Advanced ECC PC2100 DDR SDRAM DIMM
(2 x 256 MB)</v>
          </cell>
          <cell r="C35" t="str">
            <v>DL360G3, ML370G3, DL380G3, DL380G3 Packaged Cluster</v>
          </cell>
          <cell r="D35">
            <v>841000</v>
          </cell>
        </row>
        <row r="36">
          <cell r="A36" t="str">
            <v>300679-B21</v>
          </cell>
          <cell r="B36" t="str">
            <v>1GB of Advanced ECC PC2100 DDR SDRAM DIMM 
(2 x 512 MB)</v>
          </cell>
          <cell r="C36" t="str">
            <v>DL360G3, ML370G3, DL380G3, DL380G3 Packaged Cluster</v>
          </cell>
          <cell r="D36">
            <v>1544000</v>
          </cell>
        </row>
        <row r="37">
          <cell r="A37" t="str">
            <v>300680-B21</v>
          </cell>
          <cell r="B37" t="str">
            <v>2GB of Advanced ECC PC2100 DDR SDRAM DIMM 
(2 x 1GB)</v>
          </cell>
          <cell r="C37" t="str">
            <v>DL360G3, ML370G3, DL380G3, DL380G3 Packaged Cluster</v>
          </cell>
          <cell r="D37">
            <v>3346000</v>
          </cell>
        </row>
        <row r="38">
          <cell r="A38" t="str">
            <v>300682-B21</v>
          </cell>
          <cell r="B38" t="str">
            <v>4GB of Advanced ECC PC2100 DDR SDRAM DIMM 
(2 x 2GB)</v>
          </cell>
          <cell r="C38" t="str">
            <v>DL360G3, ML370G3</v>
          </cell>
          <cell r="D38">
            <v>29363000</v>
          </cell>
        </row>
        <row r="40">
          <cell r="A40" t="str">
            <v>201692-B21</v>
          </cell>
          <cell r="B40" t="str">
            <v>256MB Registered SDRAM - 133MHz (2 x 128MB)</v>
          </cell>
          <cell r="C40" t="str">
            <v>DL360, DL360G2, DL380G2, DL380G2 Packaged Cluster, 
ML370G2</v>
          </cell>
          <cell r="D40">
            <v>566000</v>
          </cell>
        </row>
        <row r="41">
          <cell r="A41" t="str">
            <v>201693-B21</v>
          </cell>
          <cell r="B41" t="str">
            <v>512MB Registered SDRAM  - 133MHz (2 x 256MB)</v>
          </cell>
          <cell r="C41" t="str">
            <v>DL360, DL360G2, DL380G2, DL380G2 Packaged Cluster, 
ML370G2</v>
          </cell>
          <cell r="D41">
            <v>710000</v>
          </cell>
        </row>
        <row r="42">
          <cell r="A42" t="str">
            <v>201694-B21</v>
          </cell>
          <cell r="B42" t="str">
            <v>1GB Registered SDRAM  - 133MHz (2 x 512MB)</v>
          </cell>
          <cell r="C42" t="str">
            <v>DL360, DL360G2, DL380G2, DL380G2 Packaged Cluster, 
ML370G2</v>
          </cell>
          <cell r="D42">
            <v>1544000</v>
          </cell>
        </row>
        <row r="43">
          <cell r="A43" t="str">
            <v>201695-B21</v>
          </cell>
          <cell r="B43" t="str">
            <v>2GB Registered SDRAM  - 133MHz (2 x 1GB)</v>
          </cell>
          <cell r="C43" t="str">
            <v>DL360, DL360G2, DL380G2, DL380G2 Packaged Cluster, 
ML370G2</v>
          </cell>
          <cell r="D43">
            <v>3346000</v>
          </cell>
        </row>
        <row r="45">
          <cell r="A45" t="str">
            <v>Hard Drive Options</v>
          </cell>
        </row>
        <row r="46">
          <cell r="A46" t="str">
            <v>230534-B21</v>
          </cell>
          <cell r="B46" t="str">
            <v>40GB ATA/100 7,200 RPM Drive (1")</v>
          </cell>
          <cell r="C46" t="str">
            <v>DL320, ML330, ML330e, ML330G2</v>
          </cell>
          <cell r="D46">
            <v>374000</v>
          </cell>
        </row>
        <row r="47">
          <cell r="A47" t="str">
            <v>278424-B21</v>
          </cell>
          <cell r="B47" t="str">
            <v>80GB ATA 100 7,200 RPM Hard Drive(1")</v>
          </cell>
          <cell r="C47" t="str">
            <v>DL320, ML330G2</v>
          </cell>
          <cell r="D47">
            <v>413000</v>
          </cell>
        </row>
        <row r="48">
          <cell r="A48" t="str">
            <v>271832-B21</v>
          </cell>
          <cell r="B48" t="str">
            <v xml:space="preserve">36.4GB Ultra320 Non Hot Plug SCSI 10K Hard Drive(1") </v>
          </cell>
          <cell r="C48" t="str">
            <v>DL320, ML330G2, ML350G3, ML370G2</v>
          </cell>
          <cell r="D48">
            <v>781000</v>
          </cell>
        </row>
        <row r="49">
          <cell r="A49" t="str">
            <v>301048-B21</v>
          </cell>
          <cell r="B49" t="str">
            <v>CD-ROM/Diskette Drive Assembly Option Kit</v>
          </cell>
          <cell r="C49" t="str">
            <v>DL320G2</v>
          </cell>
          <cell r="D49">
            <v>514000</v>
          </cell>
          <cell r="E49" t="str">
            <v>NEW</v>
          </cell>
        </row>
        <row r="50">
          <cell r="A50" t="str">
            <v>212691-B21</v>
          </cell>
          <cell r="B50" t="str">
            <v>CD-ROM/Diskette Drive Assembly OptionKit</v>
          </cell>
          <cell r="C50" t="str">
            <v>DL320, DL360</v>
          </cell>
          <cell r="D50">
            <v>509000</v>
          </cell>
        </row>
        <row r="51">
          <cell r="A51" t="str">
            <v>268494-B21</v>
          </cell>
          <cell r="B51" t="str">
            <v>DVD-ROM/Diskette Drive Assembly Option Kit</v>
          </cell>
          <cell r="C51" t="str">
            <v>DL320, DL360</v>
          </cell>
          <cell r="D51">
            <v>566000</v>
          </cell>
        </row>
        <row r="52">
          <cell r="A52" t="str">
            <v>283533-B21</v>
          </cell>
          <cell r="B52" t="str">
            <v>Slotless SCSI module with Cable</v>
          </cell>
          <cell r="C52" t="str">
            <v>DL320G2</v>
          </cell>
          <cell r="D52">
            <v>643000</v>
          </cell>
          <cell r="E52" t="str">
            <v>NEW</v>
          </cell>
        </row>
        <row r="53">
          <cell r="A53" t="str">
            <v>244059-B21</v>
          </cell>
          <cell r="B53" t="str">
            <v>Wide Ultra2/3 Internal Two Bay Hot Plug SCSI Drive Cage 
(without fan)</v>
          </cell>
          <cell r="C53" t="str">
            <v>ML330G2, ML350 , ML350G2, ML350G3, 
ML370G2, ML370G3</v>
          </cell>
          <cell r="D53">
            <v>953000</v>
          </cell>
        </row>
        <row r="55">
          <cell r="A55" t="str">
            <v>Power Supply</v>
          </cell>
        </row>
        <row r="56">
          <cell r="A56" t="str">
            <v>293703-B21</v>
          </cell>
          <cell r="B56" t="str">
            <v>325W Hot Plug Redundant Power Supply (IEC Cord)</v>
          </cell>
          <cell r="C56" t="str">
            <v>DL360G3</v>
          </cell>
          <cell r="D56">
            <v>731000</v>
          </cell>
        </row>
        <row r="57">
          <cell r="A57" t="str">
            <v>225011-001</v>
          </cell>
          <cell r="B57" t="str">
            <v xml:space="preserve">Hot Plug Redundant Power Supply </v>
          </cell>
          <cell r="C57" t="str">
            <v>DL380G2, DL380G2 Packaged  Cluster</v>
          </cell>
          <cell r="D57">
            <v>535000</v>
          </cell>
        </row>
        <row r="58">
          <cell r="A58" t="str">
            <v>313054-B21</v>
          </cell>
          <cell r="B58" t="str">
            <v>HotPlug AC Redundant Power Supply Module (IEC Cord)</v>
          </cell>
          <cell r="C58" t="str">
            <v>DL380G2, DL380G3, DL380G3 Packaged Cluster</v>
          </cell>
          <cell r="D58">
            <v>535000</v>
          </cell>
        </row>
        <row r="59">
          <cell r="A59" t="str">
            <v>237046-001</v>
          </cell>
          <cell r="B59" t="str">
            <v xml:space="preserve">Hot Plug Redundant Power Supply </v>
          </cell>
          <cell r="C59" t="str">
            <v>ML350G2</v>
          </cell>
          <cell r="D59">
            <v>481000</v>
          </cell>
        </row>
        <row r="60">
          <cell r="A60" t="str">
            <v>283655-B21</v>
          </cell>
          <cell r="B60" t="str">
            <v>Hot Plug Redundant Power Supply Option Kit (Rack)</v>
          </cell>
          <cell r="C60" t="str">
            <v>ML350G3</v>
          </cell>
          <cell r="D60">
            <v>633000</v>
          </cell>
        </row>
        <row r="61">
          <cell r="A61" t="str">
            <v>225075-001</v>
          </cell>
          <cell r="B61" t="str">
            <v xml:space="preserve">Hot Plug Redundant Power Supply </v>
          </cell>
          <cell r="C61" t="str">
            <v>ML370G2, ML370G3</v>
          </cell>
          <cell r="D61">
            <v>606000</v>
          </cell>
        </row>
        <row r="63">
          <cell r="A63" t="str">
            <v>Redundant Fan Kit</v>
          </cell>
        </row>
        <row r="64">
          <cell r="A64" t="str">
            <v>225073-B21</v>
          </cell>
          <cell r="B64" t="str">
            <v xml:space="preserve">Hot Plug Redundant Fan Kit </v>
          </cell>
          <cell r="C64" t="str">
            <v>ML370G2, ML370G3</v>
          </cell>
          <cell r="D64">
            <v>424000</v>
          </cell>
        </row>
        <row r="65">
          <cell r="A65" t="str">
            <v>293048-B21</v>
          </cell>
          <cell r="B65" t="str">
            <v xml:space="preserve">Hot Plug Redundant Fan Kit </v>
          </cell>
          <cell r="C65" t="str">
            <v>DL380G3, DL380G3 Packaged Cluster</v>
          </cell>
          <cell r="D65">
            <v>507000</v>
          </cell>
        </row>
        <row r="66">
          <cell r="A66" t="str">
            <v>225012-B21</v>
          </cell>
          <cell r="B66" t="str">
            <v xml:space="preserve">Hot Plug Redundant Fan Kit </v>
          </cell>
          <cell r="C66" t="str">
            <v>DL380G2</v>
          </cell>
          <cell r="D66">
            <v>430000</v>
          </cell>
        </row>
        <row r="68">
          <cell r="A68" t="str">
            <v>Cable Options</v>
          </cell>
        </row>
        <row r="69">
          <cell r="A69" t="str">
            <v>212690-B21</v>
          </cell>
          <cell r="B69" t="str">
            <v>ProLiant DL320 Wide Ultra3 SCSI Cable Option Kit</v>
          </cell>
          <cell r="C69" t="str">
            <v>DL320</v>
          </cell>
          <cell r="D69">
            <v>225000</v>
          </cell>
        </row>
        <row r="70">
          <cell r="A70" t="str">
            <v>273463-B21</v>
          </cell>
          <cell r="B70" t="str">
            <v>ProLiant ML330G2 SCSI Cable Kit</v>
          </cell>
          <cell r="C70" t="str">
            <v>ML330G2</v>
          </cell>
          <cell r="D70">
            <v>144000</v>
          </cell>
        </row>
        <row r="71">
          <cell r="A71" t="str">
            <v>159547-B22</v>
          </cell>
          <cell r="B71" t="str">
            <v>Internal to External SCSI Cable Option Kit</v>
          </cell>
          <cell r="C71" t="str">
            <v>ML330G2, ML350G2, ML350G3</v>
          </cell>
          <cell r="D71">
            <v>135000</v>
          </cell>
        </row>
        <row r="73">
          <cell r="A73" t="str">
            <v>Smart Array Options</v>
          </cell>
        </row>
        <row r="74">
          <cell r="A74" t="str">
            <v>263697-B21</v>
          </cell>
          <cell r="B74" t="str">
            <v xml:space="preserve">Smart Array 5i Plus Controller and BBWC Enabler Option </v>
          </cell>
          <cell r="C74" t="str">
            <v>ML370G2</v>
          </cell>
          <cell r="D74">
            <v>1004000</v>
          </cell>
        </row>
        <row r="75">
          <cell r="A75" t="str">
            <v>264030-B21</v>
          </cell>
          <cell r="B75" t="str">
            <v>Smart Array 5i Plus Controller and BBWC Enabler Option</v>
          </cell>
          <cell r="C75" t="str">
            <v>DL380G2</v>
          </cell>
          <cell r="D75">
            <v>1004000</v>
          </cell>
        </row>
        <row r="76">
          <cell r="A76" t="str">
            <v>188044-B21</v>
          </cell>
          <cell r="B76" t="str">
            <v>RAID LC2 Controller - Single Internal Ultra 2 Channel</v>
          </cell>
          <cell r="C76" t="str">
            <v>DL320, ML330, ML330e, ML330G2, ML350, 
ML350G2, ML350G3</v>
          </cell>
          <cell r="D76">
            <v>1432000</v>
          </cell>
        </row>
        <row r="78">
          <cell r="A78" t="str">
            <v>Rack Conversion Kit</v>
          </cell>
        </row>
        <row r="79">
          <cell r="A79" t="str">
            <v>238547-B22</v>
          </cell>
          <cell r="B79" t="str">
            <v>ML330 G2 Tower to Rack Enabling Kit</v>
          </cell>
          <cell r="C79" t="str">
            <v>ML330G2</v>
          </cell>
          <cell r="D79">
            <v>889000</v>
          </cell>
        </row>
        <row r="80">
          <cell r="A80" t="str">
            <v>158438-B21</v>
          </cell>
          <cell r="B80" t="str">
            <v>ML350 Tower to Rack Conversion kit</v>
          </cell>
          <cell r="C80" t="str">
            <v>ML350</v>
          </cell>
          <cell r="D80">
            <v>1144000</v>
          </cell>
        </row>
        <row r="81">
          <cell r="A81" t="str">
            <v>237045-B21</v>
          </cell>
          <cell r="B81" t="str">
            <v>ML350 G2 Tower to Rack Conversion Kit</v>
          </cell>
          <cell r="C81" t="str">
            <v>ML350G2</v>
          </cell>
          <cell r="D81">
            <v>877000</v>
          </cell>
        </row>
        <row r="82">
          <cell r="A82" t="str">
            <v>290683-B21</v>
          </cell>
          <cell r="B82" t="str">
            <v>ML350 G3 Tower to Rack Conversion Kit</v>
          </cell>
          <cell r="C82" t="str">
            <v>ML350G3</v>
          </cell>
          <cell r="D82">
            <v>889000</v>
          </cell>
        </row>
        <row r="83">
          <cell r="A83" t="str">
            <v>157006-B21</v>
          </cell>
          <cell r="B83" t="str">
            <v>ML370 Tower to Rack Conversion kit</v>
          </cell>
          <cell r="C83" t="str">
            <v>ML370</v>
          </cell>
          <cell r="D83">
            <v>1144000</v>
          </cell>
        </row>
        <row r="84">
          <cell r="A84" t="str">
            <v>225074-B22</v>
          </cell>
          <cell r="B84" t="str">
            <v>ML370 G3 Tower to Rack Conversion Kit</v>
          </cell>
          <cell r="C84" t="str">
            <v>ML370G2, ML370G3</v>
          </cell>
          <cell r="D84">
            <v>889000</v>
          </cell>
        </row>
        <row r="86">
          <cell r="A86" t="str">
            <v>Rack Options</v>
          </cell>
        </row>
        <row r="87">
          <cell r="A87" t="str">
            <v>174574-B21</v>
          </cell>
          <cell r="B87" t="str">
            <v>DL320/360 3rd Party Cabinet Rack Kit</v>
          </cell>
          <cell r="C87" t="str">
            <v>DL320, DL360</v>
          </cell>
          <cell r="D87">
            <v>331000</v>
          </cell>
        </row>
        <row r="88">
          <cell r="A88" t="str">
            <v>174575-B21</v>
          </cell>
          <cell r="B88" t="str">
            <v>DL320/360 Sliding Rails &amp; Cable Management Solution Kit</v>
          </cell>
          <cell r="C88" t="str">
            <v>DL320, DL360</v>
          </cell>
          <cell r="D88">
            <v>572000</v>
          </cell>
        </row>
        <row r="89">
          <cell r="A89" t="str">
            <v>174576-B21</v>
          </cell>
          <cell r="B89" t="str">
            <v>DL320/360 Telco Rack Kit</v>
          </cell>
          <cell r="C89" t="str">
            <v>DL320, DL360</v>
          </cell>
          <cell r="D89">
            <v>286000</v>
          </cell>
        </row>
        <row r="90">
          <cell r="A90" t="str">
            <v>233274-B21</v>
          </cell>
          <cell r="B90" t="str">
            <v>DL360G2 Sliding Rail Option Kit</v>
          </cell>
          <cell r="C90" t="str">
            <v>DL360G2</v>
          </cell>
          <cell r="D90">
            <v>566000</v>
          </cell>
        </row>
        <row r="91">
          <cell r="A91" t="str">
            <v>303341-B21</v>
          </cell>
          <cell r="B91" t="str">
            <v>DL360G3 Universal Sliding Rail Kit</v>
          </cell>
          <cell r="C91" t="str">
            <v>DL360G3</v>
          </cell>
          <cell r="D91">
            <v>548000</v>
          </cell>
        </row>
        <row r="92">
          <cell r="A92" t="str">
            <v>166097-B21</v>
          </cell>
          <cell r="B92" t="str">
            <v>Vertical-Mount PDU Bracket /w High Voltage Cable</v>
          </cell>
          <cell r="C92" t="str">
            <v>DL360G3</v>
          </cell>
          <cell r="D92">
            <v>572000</v>
          </cell>
        </row>
        <row r="93">
          <cell r="A93" t="str">
            <v>191265-B21</v>
          </cell>
          <cell r="B93" t="str">
            <v>Vertical-Mount PDU Bracket</v>
          </cell>
          <cell r="C93" t="str">
            <v>DL360G3</v>
          </cell>
          <cell r="D93">
            <v>217000</v>
          </cell>
        </row>
        <row r="94">
          <cell r="A94" t="str">
            <v>251243-B21</v>
          </cell>
          <cell r="B94" t="str">
            <v>DL360 Telco Rack Option Kit</v>
          </cell>
          <cell r="C94" t="str">
            <v>DL360G2, DL360G3</v>
          </cell>
          <cell r="D94">
            <v>503000</v>
          </cell>
        </row>
        <row r="95">
          <cell r="A95" t="str">
            <v>231121-B21</v>
          </cell>
          <cell r="B95" t="str">
            <v>ML370 Telco Rail Kit</v>
          </cell>
          <cell r="C95" t="str">
            <v>ML370G2, ML370G3</v>
          </cell>
          <cell r="D95">
            <v>701000</v>
          </cell>
        </row>
        <row r="96">
          <cell r="A96" t="str">
            <v>231122-B21</v>
          </cell>
          <cell r="B96" t="str">
            <v>ML370 3rd Party Rail Kit</v>
          </cell>
          <cell r="C96" t="str">
            <v>ML370G2, ML370G3</v>
          </cell>
          <cell r="D96">
            <v>284000</v>
          </cell>
        </row>
        <row r="97">
          <cell r="A97" t="str">
            <v>228892-B21</v>
          </cell>
          <cell r="B97" t="str">
            <v>DL380G2 Telco Rail Kit</v>
          </cell>
          <cell r="C97" t="str">
            <v>DL380G2, DL380G2 Packaged  Cluster</v>
          </cell>
          <cell r="D97">
            <v>503000</v>
          </cell>
        </row>
        <row r="98">
          <cell r="A98" t="str">
            <v>228894-B21</v>
          </cell>
          <cell r="B98" t="str">
            <v>DL380G2 3rd Party Rail Kit</v>
          </cell>
          <cell r="C98" t="str">
            <v>DL380G2, DL380G2 Packaged  Cluster</v>
          </cell>
          <cell r="D98">
            <v>503000</v>
          </cell>
        </row>
        <row r="99">
          <cell r="A99" t="str">
            <v>293052-B21</v>
          </cell>
          <cell r="B99" t="str">
            <v>Round Hole Rack Cabinet Rail Kit</v>
          </cell>
          <cell r="C99" t="str">
            <v>DL380G3, DL380G3 Packaged Cluster</v>
          </cell>
          <cell r="D99">
            <v>501000</v>
          </cell>
        </row>
        <row r="100">
          <cell r="A100" t="str">
            <v>313877-B21</v>
          </cell>
          <cell r="B100" t="str">
            <v>M-Series Rack Rail Kit ALL</v>
          </cell>
          <cell r="C100" t="str">
            <v>DL380G3 Packaged Cluster, Smart Array Cluster Storage</v>
          </cell>
          <cell r="D100">
            <v>486000</v>
          </cell>
        </row>
        <row r="101">
          <cell r="A101" t="str">
            <v>174571-B21</v>
          </cell>
          <cell r="B101" t="str">
            <v>Internal Array Cable Tray Kit for Smart Array 4200</v>
          </cell>
          <cell r="C101" t="str">
            <v>DL360, DL320</v>
          </cell>
          <cell r="D101">
            <v>217000</v>
          </cell>
        </row>
        <row r="103">
          <cell r="A103" t="str">
            <v>ProLiant 500/700 Series Option</v>
          </cell>
        </row>
        <row r="105">
          <cell r="A105" t="str">
            <v>500/700 Series Processor Options</v>
          </cell>
        </row>
        <row r="106">
          <cell r="A106" t="str">
            <v>Processor VRM / Others</v>
          </cell>
        </row>
        <row r="107">
          <cell r="A107" t="str">
            <v>328819-B21</v>
          </cell>
          <cell r="B107" t="str">
            <v>Cache Accelerator - PL8000/8500</v>
          </cell>
          <cell r="C107" t="str">
            <v>PL8000/PL8500</v>
          </cell>
          <cell r="D107">
            <v>3146000</v>
          </cell>
        </row>
        <row r="108">
          <cell r="A108" t="str">
            <v>Processor Options - Xeon</v>
          </cell>
        </row>
        <row r="109">
          <cell r="A109" t="str">
            <v>174882-B21</v>
          </cell>
          <cell r="B109" t="str">
            <v>Xeon 6/933 256K for ML530( 2-Way Xeon)</v>
          </cell>
          <cell r="C109" t="str">
            <v>ML530</v>
          </cell>
          <cell r="D109">
            <v>1794000</v>
          </cell>
        </row>
        <row r="110">
          <cell r="A110" t="str">
            <v>128283-B21</v>
          </cell>
          <cell r="B110" t="str">
            <v>Xeon 6/1000 256K for ML530( 2-Way Xeon)</v>
          </cell>
          <cell r="C110" t="str">
            <v>ML530</v>
          </cell>
          <cell r="D110">
            <v>1804000</v>
          </cell>
        </row>
        <row r="111">
          <cell r="A111" t="str">
            <v>191224-B21</v>
          </cell>
          <cell r="B111" t="str">
            <v>Xeon 2.40GHz-512KB Processor Option Kit</v>
          </cell>
          <cell r="C111" t="str">
            <v>ML530G2</v>
          </cell>
          <cell r="D111">
            <v>1673000</v>
          </cell>
        </row>
        <row r="112">
          <cell r="A112" t="str">
            <v>306504-B21</v>
          </cell>
          <cell r="B112" t="str">
            <v>Xeon 2.80GHz-512KB Processor Option Kit</v>
          </cell>
          <cell r="C112" t="str">
            <v>ML530G2</v>
          </cell>
          <cell r="D112">
            <v>2060000</v>
          </cell>
        </row>
        <row r="113">
          <cell r="A113" t="str">
            <v>174448-B21</v>
          </cell>
          <cell r="B113" t="str">
            <v xml:space="preserve">Xeon 700-1MB Processor Option Kit </v>
          </cell>
          <cell r="C113" t="str">
            <v>ML570, DL580</v>
          </cell>
          <cell r="D113">
            <v>4428000</v>
          </cell>
        </row>
        <row r="114">
          <cell r="A114" t="str">
            <v>174449-B21</v>
          </cell>
          <cell r="B114" t="str">
            <v xml:space="preserve">Xeon 700-2MB Processor Option Kit </v>
          </cell>
          <cell r="C114" t="str">
            <v>ML570, DL580</v>
          </cell>
          <cell r="D114">
            <v>7802000</v>
          </cell>
        </row>
        <row r="115">
          <cell r="A115" t="str">
            <v>222627-B21</v>
          </cell>
          <cell r="B115" t="str">
            <v>Xeon 900-2MB Processor Option Kit</v>
          </cell>
          <cell r="C115" t="str">
            <v>ML570, DL580</v>
          </cell>
          <cell r="D115">
            <v>15606000</v>
          </cell>
        </row>
        <row r="116">
          <cell r="A116" t="str">
            <v>226775-B21</v>
          </cell>
          <cell r="B116" t="str">
            <v>Xeon MP X1400-512KB Processor Option Kit</v>
          </cell>
          <cell r="C116" t="str">
            <v>ML570G2, DL580G2</v>
          </cell>
          <cell r="D116">
            <v>3966000</v>
          </cell>
        </row>
        <row r="117">
          <cell r="A117" t="str">
            <v>191220-B21</v>
          </cell>
          <cell r="B117" t="str">
            <v>Xeon MP X1500-1MB Processor Option Kit</v>
          </cell>
          <cell r="C117" t="str">
            <v>DL580G2</v>
          </cell>
          <cell r="D117">
            <v>4245000</v>
          </cell>
        </row>
        <row r="118">
          <cell r="A118" t="str">
            <v>226776-B21</v>
          </cell>
          <cell r="B118" t="str">
            <v>Xeon MP X1600-1MB Processor Option Kit</v>
          </cell>
          <cell r="C118" t="str">
            <v>DL580G2</v>
          </cell>
          <cell r="D118">
            <v>13215000</v>
          </cell>
        </row>
        <row r="119">
          <cell r="A119" t="str">
            <v>307276-B21</v>
          </cell>
          <cell r="B119" t="str">
            <v>Xeon MP X2000-2MB Processor Option Kit</v>
          </cell>
          <cell r="C119" t="str">
            <v>ML570G2, DL580G2</v>
          </cell>
          <cell r="D119">
            <v>14473000</v>
          </cell>
        </row>
        <row r="120">
          <cell r="A120" t="str">
            <v>270765-B21</v>
          </cell>
          <cell r="B120" t="str">
            <v>Xeon MP X2000-2MB Processor Option Kit</v>
          </cell>
          <cell r="C120" t="str">
            <v>DL560</v>
          </cell>
          <cell r="D120">
            <v>13447000</v>
          </cell>
        </row>
        <row r="121">
          <cell r="A121" t="str">
            <v>270763-B21</v>
          </cell>
          <cell r="B121" t="str">
            <v>Xeon MP X1500-1MB Processor Option Kit</v>
          </cell>
          <cell r="C121" t="str">
            <v>DL560</v>
          </cell>
          <cell r="D121">
            <v>4032000</v>
          </cell>
        </row>
        <row r="122">
          <cell r="A122" t="str">
            <v>167444-B21</v>
          </cell>
          <cell r="B122" t="str">
            <v xml:space="preserve">Xeon 700-1MB Processor Option Kit </v>
          </cell>
          <cell r="C122" t="str">
            <v>PL8000, PL8500, ML750, DL760</v>
          </cell>
          <cell r="D122">
            <v>4428000</v>
          </cell>
        </row>
        <row r="123">
          <cell r="A123" t="str">
            <v>175810-B21</v>
          </cell>
          <cell r="B123" t="str">
            <v xml:space="preserve">Xeon 700-2MB Processor Option Kit </v>
          </cell>
          <cell r="C123" t="str">
            <v>PL8000, PL8500, ML750, DL760</v>
          </cell>
          <cell r="D123">
            <v>8038000</v>
          </cell>
        </row>
        <row r="124">
          <cell r="A124" t="str">
            <v>177666-B21</v>
          </cell>
          <cell r="B124" t="str">
            <v>Xeon 900-2MB Processor Option Kit</v>
          </cell>
          <cell r="C124" t="str">
            <v>ML750, DL760</v>
          </cell>
          <cell r="D124">
            <v>16613000</v>
          </cell>
        </row>
        <row r="125">
          <cell r="A125" t="str">
            <v>287519-B21</v>
          </cell>
          <cell r="B125" t="str">
            <v>Xeon MP 1.5GHz-1MB Processor Option Kit (4P)</v>
          </cell>
          <cell r="C125" t="str">
            <v>DL740, DL760G2</v>
          </cell>
          <cell r="D125">
            <v>25430000</v>
          </cell>
        </row>
        <row r="126">
          <cell r="A126" t="str">
            <v>287520-B21</v>
          </cell>
          <cell r="B126" t="str">
            <v>Xeon MP 2.0GHz -2MB Processor Option Kit (4P)</v>
          </cell>
          <cell r="C126" t="str">
            <v>DL740, DL760G2</v>
          </cell>
          <cell r="D126">
            <v>69449000</v>
          </cell>
        </row>
        <row r="128">
          <cell r="A128" t="str">
            <v>500/700 Series Memory Options</v>
          </cell>
        </row>
        <row r="129">
          <cell r="A129" t="str">
            <v>Registered Synchronous Dimm</v>
          </cell>
        </row>
        <row r="130">
          <cell r="A130" t="str">
            <v>128277-B21</v>
          </cell>
          <cell r="B130" t="str">
            <v>128MB Registered SDRAM DIMM - 133MHz</v>
          </cell>
          <cell r="C130" t="str">
            <v>ML530, ML370, ML350, ML350G2, ML330, ML330G2, DL380, DL360, DL320, BL e-Class</v>
          </cell>
          <cell r="D130">
            <v>284000</v>
          </cell>
        </row>
        <row r="131">
          <cell r="A131" t="str">
            <v>128278-B21</v>
          </cell>
          <cell r="B131" t="str">
            <v>256MB Registered SDRAM DIMM - 133MHz</v>
          </cell>
          <cell r="C131" t="str">
            <v>ML530, ML370, ML350, ML350G2, ML330, ML330G2, DL380, DL360, DL320, BL e-Class</v>
          </cell>
          <cell r="D131">
            <v>348000</v>
          </cell>
        </row>
        <row r="132">
          <cell r="A132" t="str">
            <v>128279-B21</v>
          </cell>
          <cell r="B132" t="str">
            <v>512MB Registered SDRAM DIMM - 133MHz</v>
          </cell>
          <cell r="C132" t="str">
            <v>ML530, ML370, ML350, ML350G2, ML330, ML330G2, DL380, DL360, DL320, BL e-Class</v>
          </cell>
          <cell r="D132">
            <v>772000</v>
          </cell>
        </row>
        <row r="133">
          <cell r="A133" t="str">
            <v>DDR Memory Kits</v>
          </cell>
        </row>
        <row r="134">
          <cell r="A134" t="str">
            <v>300678-B21</v>
          </cell>
          <cell r="B134" t="str">
            <v>512MB of Advanced ECC PC2100 DDR SDRAM DIMM Memory Kit 
(2 x 256 MB)</v>
          </cell>
          <cell r="C134" t="str">
            <v>DL560, DL360G3, ML370G3, DL380G3</v>
          </cell>
          <cell r="D134">
            <v>841000</v>
          </cell>
        </row>
        <row r="135">
          <cell r="A135" t="str">
            <v>300679-B21</v>
          </cell>
          <cell r="B135" t="str">
            <v>1GB of Advanced ECC PC2100 DDR SDRAM DIMM Memory Kit 
(2 x 512 MB)</v>
          </cell>
          <cell r="C135" t="str">
            <v>DL560, DL360G3, ML370G3, DL380G3</v>
          </cell>
          <cell r="D135">
            <v>1544000</v>
          </cell>
        </row>
        <row r="136">
          <cell r="A136" t="str">
            <v>300680-B21</v>
          </cell>
          <cell r="B136" t="str">
            <v>2GB of Advanced ECC PC2100 DDR SDRAM DIMM Memory Kit 
(2 x 1GB)</v>
          </cell>
          <cell r="C136" t="str">
            <v>DL560, DL360G3, ML370G3, DL380G3</v>
          </cell>
          <cell r="D136">
            <v>3346000</v>
          </cell>
        </row>
        <row r="137">
          <cell r="A137" t="str">
            <v>300682-B21</v>
          </cell>
          <cell r="B137" t="str">
            <v>4GB of Advanced ECC PC2100 DDR SDRAM DIMM Memory Kit 
(2 x 2GB)</v>
          </cell>
          <cell r="C137" t="str">
            <v>DL560, DL360G3, ML370G3</v>
          </cell>
          <cell r="D137">
            <v>29363000</v>
          </cell>
        </row>
        <row r="138">
          <cell r="A138" t="str">
            <v>187418-B21</v>
          </cell>
          <cell r="B138" t="str">
            <v>512MB PC1600 ECC SDRAM Memory Kit (2x256MB)</v>
          </cell>
          <cell r="C138" t="str">
            <v>ML530G2, ML570G2</v>
          </cell>
          <cell r="D138">
            <v>772000</v>
          </cell>
        </row>
        <row r="139">
          <cell r="A139" t="str">
            <v>187419-B21</v>
          </cell>
          <cell r="B139" t="str">
            <v>1GB  PC1600 ECC SDRAM Memory Kit (2x512 MB)</v>
          </cell>
          <cell r="C139" t="str">
            <v>ML530G2, ML570G2</v>
          </cell>
          <cell r="D139">
            <v>1544000</v>
          </cell>
        </row>
        <row r="140">
          <cell r="A140" t="str">
            <v>187420-B21</v>
          </cell>
          <cell r="B140" t="str">
            <v>2GB  PC1600 ECC SDRAM Memory Kit (2x1GB)</v>
          </cell>
          <cell r="C140" t="str">
            <v>ML530G2, ML570G2</v>
          </cell>
          <cell r="D140">
            <v>3026000</v>
          </cell>
        </row>
        <row r="141">
          <cell r="A141" t="str">
            <v>187421-B21</v>
          </cell>
          <cell r="B141" t="str">
            <v>4GB  PC1600 ECC SDRAM Memory Kit (2x2GB)</v>
          </cell>
          <cell r="C141" t="str">
            <v>ML530G2, ML570G2</v>
          </cell>
          <cell r="D141">
            <v>27890000</v>
          </cell>
        </row>
        <row r="142">
          <cell r="A142" t="str">
            <v>202170-B21</v>
          </cell>
          <cell r="B142" t="str">
            <v>1GB  PC1600 Registered ECC SDRAM Memory Kit (4x256MB)</v>
          </cell>
          <cell r="C142" t="str">
            <v>DL580G2</v>
          </cell>
          <cell r="D142">
            <v>1630000</v>
          </cell>
        </row>
        <row r="143">
          <cell r="A143" t="str">
            <v>202171-B21</v>
          </cell>
          <cell r="B143" t="str">
            <v>2GB  PC1600 Registered ECC SDRAM Memory Kit (4x512MB)</v>
          </cell>
          <cell r="C143" t="str">
            <v>DL580G2</v>
          </cell>
          <cell r="D143">
            <v>3090000</v>
          </cell>
        </row>
        <row r="144">
          <cell r="A144" t="str">
            <v>202172-B21</v>
          </cell>
          <cell r="B144" t="str">
            <v>4GB  PC1600 Registered ECC SDRAM Memory Kit (4x1GB)</v>
          </cell>
          <cell r="C144" t="str">
            <v>DL580G2</v>
          </cell>
          <cell r="D144">
            <v>6265000</v>
          </cell>
        </row>
        <row r="145">
          <cell r="A145" t="str">
            <v>202173-B21</v>
          </cell>
          <cell r="B145" t="str">
            <v>8GB  PC1600 Registered ECC SDRAM Memory Kit (4x2GB)</v>
          </cell>
          <cell r="C145" t="str">
            <v>DL580G2</v>
          </cell>
          <cell r="D145">
            <v>55757000</v>
          </cell>
        </row>
        <row r="146">
          <cell r="A146" t="str">
            <v>203320-B21</v>
          </cell>
          <cell r="B146" t="str">
            <v>Hot Plug Memory Expansion Board</v>
          </cell>
          <cell r="C146" t="str">
            <v>DL580G2</v>
          </cell>
          <cell r="D146">
            <v>1508000</v>
          </cell>
        </row>
        <row r="147">
          <cell r="B147" t="str">
            <v>* DL580 G2 (Hot Plug Mirrored Memory, Dual-Board Online Spare Memory 구현시 필요)</v>
          </cell>
        </row>
        <row r="148">
          <cell r="A148" t="str">
            <v>236844-B21</v>
          </cell>
          <cell r="B148" t="str">
            <v>Hot Plug Memory Expansion Board</v>
          </cell>
          <cell r="C148" t="str">
            <v>ML570G2</v>
          </cell>
          <cell r="D148">
            <v>1508000</v>
          </cell>
        </row>
        <row r="149">
          <cell r="B149" t="str">
            <v>* 2GB DIMM을 사용하여 16GB Memory 구성할 때 필요</v>
          </cell>
        </row>
        <row r="150">
          <cell r="A150" t="str">
            <v>Memory 2XDIMM SDRAM</v>
          </cell>
        </row>
        <row r="151">
          <cell r="A151" t="str">
            <v>328807-B21</v>
          </cell>
          <cell r="B151" t="str">
            <v>512MB Registered SDRAM (2x256MB)</v>
          </cell>
          <cell r="C151" t="str">
            <v>PL8000, PL8500, ML750, DL760</v>
          </cell>
          <cell r="D151">
            <v>1359000</v>
          </cell>
        </row>
        <row r="152">
          <cell r="A152" t="str">
            <v>328808-B21</v>
          </cell>
          <cell r="B152" t="str">
            <v>1GB Registered SDRAM (2x512MB)</v>
          </cell>
          <cell r="C152" t="str">
            <v>PL8000, PL8500, ML750, DL760</v>
          </cell>
          <cell r="D152">
            <v>3699000</v>
          </cell>
        </row>
        <row r="153">
          <cell r="A153" t="str">
            <v>328809-B21</v>
          </cell>
          <cell r="B153" t="str">
            <v>2GB Registered SDRAM 100MHz (2x1024MB)</v>
          </cell>
          <cell r="C153" t="str">
            <v>PL8000, PL8500, ML750, DL760</v>
          </cell>
          <cell r="D153">
            <v>6342000</v>
          </cell>
        </row>
        <row r="154">
          <cell r="A154" t="str">
            <v>236852-B21</v>
          </cell>
          <cell r="B154" t="str">
            <v>256MB 133MHz ECC SDRAM Memory Option Kit (1x256MB)</v>
          </cell>
          <cell r="C154" t="str">
            <v>DL740, DL760G2</v>
          </cell>
          <cell r="D154">
            <v>600000</v>
          </cell>
        </row>
        <row r="155">
          <cell r="A155" t="str">
            <v>236853-B21</v>
          </cell>
          <cell r="B155" t="str">
            <v>512MB 133MHz ECC SDRAM Memory Option Kit (1x512MB)</v>
          </cell>
          <cell r="C155" t="str">
            <v>DL740, DL760G2</v>
          </cell>
          <cell r="D155">
            <v>1219000</v>
          </cell>
        </row>
        <row r="156">
          <cell r="A156" t="str">
            <v>236854-B21</v>
          </cell>
          <cell r="B156" t="str">
            <v>1GB 133MHz ECC SDRAM Memory Option Kit (1x1024MB)</v>
          </cell>
          <cell r="C156" t="str">
            <v>DL740, DL760G2</v>
          </cell>
          <cell r="D156">
            <v>2419000</v>
          </cell>
        </row>
        <row r="157">
          <cell r="A157" t="str">
            <v>317093-B21</v>
          </cell>
          <cell r="B157" t="str">
            <v>2GB 133MHz ECC SDRAM Memory Option Kit (1x2048MB)</v>
          </cell>
          <cell r="C157" t="str">
            <v>DL740, DL760G2</v>
          </cell>
          <cell r="D157">
            <v>12837000</v>
          </cell>
        </row>
        <row r="158">
          <cell r="A158" t="str">
            <v>Memory 4XDIMM SDRAM</v>
          </cell>
        </row>
        <row r="159">
          <cell r="A159" t="str">
            <v>189080-B21</v>
          </cell>
          <cell r="B159" t="str">
            <v>512MB Registered SDRAM 100MHz DIMM KIT (4x128MB)</v>
          </cell>
          <cell r="C159" t="str">
            <v>ML570, DL580</v>
          </cell>
          <cell r="D159">
            <v>1056000</v>
          </cell>
        </row>
        <row r="160">
          <cell r="A160" t="str">
            <v>189081-B21</v>
          </cell>
          <cell r="B160" t="str">
            <v>1GB Registered SDRAM 100MHz DIMM KIT (4x256MB)</v>
          </cell>
          <cell r="C160" t="str">
            <v>ML570, DL580</v>
          </cell>
          <cell r="D160">
            <v>1865000</v>
          </cell>
        </row>
        <row r="161">
          <cell r="A161" t="str">
            <v>189082-B21</v>
          </cell>
          <cell r="B161" t="str">
            <v>2GB Registered SDRAM 100MHz DIMM KIT (4x512MB)</v>
          </cell>
          <cell r="C161" t="str">
            <v>ML570, DL580</v>
          </cell>
          <cell r="D161">
            <v>3533000</v>
          </cell>
        </row>
        <row r="162">
          <cell r="A162" t="str">
            <v>189083-B21</v>
          </cell>
          <cell r="B162" t="str">
            <v>4GB Registered SDRAM 100MHz DIMM KIT (4x1024MB)</v>
          </cell>
          <cell r="C162" t="str">
            <v>ML570, DL580</v>
          </cell>
          <cell r="D162">
            <v>7166000</v>
          </cell>
        </row>
        <row r="164">
          <cell r="A164" t="str">
            <v>500/700 Series Unique Options</v>
          </cell>
        </row>
        <row r="165">
          <cell r="A165" t="str">
            <v>Redundant Fan Kits</v>
          </cell>
        </row>
        <row r="166">
          <cell r="A166" t="str">
            <v>128284-B21</v>
          </cell>
          <cell r="B166" t="str">
            <v xml:space="preserve">Hot Plug Redundant Fan Kit </v>
          </cell>
          <cell r="C166" t="str">
            <v>ML530, ML530G2, ML570</v>
          </cell>
          <cell r="D166">
            <v>432000</v>
          </cell>
        </row>
        <row r="167">
          <cell r="A167" t="str">
            <v>288635-B21</v>
          </cell>
          <cell r="B167" t="str">
            <v xml:space="preserve">Hot Plug Redundant Fan Kit </v>
          </cell>
          <cell r="C167" t="str">
            <v>DL560</v>
          </cell>
          <cell r="D167">
            <v>363000</v>
          </cell>
        </row>
        <row r="168">
          <cell r="A168" t="str">
            <v>Drive cage</v>
          </cell>
        </row>
        <row r="169">
          <cell r="A169" t="str">
            <v>128288-001</v>
          </cell>
          <cell r="B169" t="str">
            <v>Wide Ultra2/Ultra3 Simplex Drive Cage Option Kit (6x1")            
(Includes power supply)</v>
          </cell>
          <cell r="C169" t="str">
            <v>ML530</v>
          </cell>
          <cell r="D169">
            <v>1716000</v>
          </cell>
        </row>
        <row r="170">
          <cell r="B170" t="str">
            <v>* Includes Required additional Power Supply</v>
          </cell>
        </row>
        <row r="171">
          <cell r="A171" t="str">
            <v>244058-B21</v>
          </cell>
          <cell r="B171" t="str">
            <v>Wide Ultra2/Ultra3 Internal Two-Bay Hot Plug SCSI Drive Cage 
(with fan)</v>
          </cell>
          <cell r="C171" t="str">
            <v>ML530 G2, ML570, ML570G2</v>
          </cell>
          <cell r="D171">
            <v>953000</v>
          </cell>
        </row>
        <row r="172">
          <cell r="A172" t="str">
            <v>Fault Management Options</v>
          </cell>
        </row>
        <row r="173">
          <cell r="A173" t="str">
            <v>212693-B21</v>
          </cell>
          <cell r="B173" t="str">
            <v>Integrated Smart Array Bypass Kit (long cable)</v>
          </cell>
          <cell r="C173" t="str">
            <v xml:space="preserve"> PL8500</v>
          </cell>
          <cell r="D173">
            <v>114000</v>
          </cell>
        </row>
        <row r="174">
          <cell r="B174" t="str">
            <v>* Required when the customer chooses to install the Smart Array 5300 Controller in a 64-bit/66MHz PCI slot</v>
          </cell>
        </row>
        <row r="175">
          <cell r="A175" t="str">
            <v>Power Options</v>
          </cell>
        </row>
        <row r="176">
          <cell r="A176" t="str">
            <v>105739-001</v>
          </cell>
          <cell r="B176" t="str">
            <v>Hot Plug Redundant Power Supply for PL 6400R &amp; DL580</v>
          </cell>
          <cell r="C176" t="str">
            <v>PL 6400R, DL580</v>
          </cell>
          <cell r="D176">
            <v>566000</v>
          </cell>
        </row>
        <row r="177">
          <cell r="A177" t="str">
            <v>401231-B31</v>
          </cell>
          <cell r="B177" t="str">
            <v>1150/500 Watt Redundant Power Supply</v>
          </cell>
          <cell r="C177" t="str">
            <v>PL8000, PL8500, ML750, DL760</v>
          </cell>
          <cell r="D177">
            <v>2574000</v>
          </cell>
        </row>
        <row r="178">
          <cell r="B178" t="str">
            <v>* 1150W @ 220V, 500W @ 110V</v>
          </cell>
        </row>
        <row r="179">
          <cell r="A179" t="str">
            <v>128286-001</v>
          </cell>
          <cell r="B179" t="str">
            <v xml:space="preserve">Hot Plug Redundant Power Supply </v>
          </cell>
          <cell r="C179" t="str">
            <v>ML530, ML570</v>
          </cell>
          <cell r="D179">
            <v>563000</v>
          </cell>
        </row>
        <row r="180">
          <cell r="A180" t="str">
            <v>236845-001</v>
          </cell>
          <cell r="B180" t="str">
            <v>Hot Plug Redundant Power Supply</v>
          </cell>
          <cell r="C180" t="str">
            <v>ML530G2, ML570G2</v>
          </cell>
          <cell r="D180">
            <v>753000</v>
          </cell>
        </row>
        <row r="181">
          <cell r="A181" t="str">
            <v>267555-B21</v>
          </cell>
          <cell r="B181" t="str">
            <v>Hot Plug Redundant Power Supply</v>
          </cell>
          <cell r="C181" t="str">
            <v>DL560</v>
          </cell>
          <cell r="D181">
            <v>609000</v>
          </cell>
        </row>
        <row r="182">
          <cell r="A182" t="str">
            <v>278535-001</v>
          </cell>
          <cell r="B182" t="str">
            <v>Hot Plug Redundant Power Supply</v>
          </cell>
          <cell r="C182" t="str">
            <v>DL580G2</v>
          </cell>
          <cell r="D182">
            <v>877000</v>
          </cell>
        </row>
        <row r="183">
          <cell r="A183" t="str">
            <v xml:space="preserve">Rack Options </v>
          </cell>
        </row>
        <row r="184">
          <cell r="A184" t="str">
            <v>305381-B21</v>
          </cell>
          <cell r="B184" t="str">
            <v>2-Device IDE Cable</v>
          </cell>
          <cell r="C184" t="str">
            <v xml:space="preserve"> ML530, ML530G2, ML570G2</v>
          </cell>
          <cell r="D184">
            <v>47000</v>
          </cell>
        </row>
        <row r="185">
          <cell r="B185" t="str">
            <v xml:space="preserve">* Removable Media Bay에 DVD ROM 장착할 시 요망 </v>
          </cell>
        </row>
        <row r="186">
          <cell r="A186" t="str">
            <v>274739-B21</v>
          </cell>
          <cell r="B186" t="str">
            <v>Rack Option Kit: round/threaded hole racks</v>
          </cell>
          <cell r="C186" t="str">
            <v>ML530G2</v>
          </cell>
          <cell r="D186">
            <v>275000</v>
          </cell>
        </row>
        <row r="187">
          <cell r="A187" t="str">
            <v>287528-B21</v>
          </cell>
          <cell r="B187" t="str">
            <v>DL580G2 Third Party Racking Kit</v>
          </cell>
          <cell r="C187" t="str">
            <v>DL580G2</v>
          </cell>
          <cell r="D187">
            <v>237000</v>
          </cell>
        </row>
        <row r="188">
          <cell r="A188" t="str">
            <v>289294-B21</v>
          </cell>
          <cell r="B188" t="str">
            <v>DL580G2 Folding Cable Management Arm</v>
          </cell>
          <cell r="C188" t="str">
            <v>DL580G2</v>
          </cell>
          <cell r="D188">
            <v>317000</v>
          </cell>
        </row>
        <row r="189">
          <cell r="A189" t="str">
            <v>288874-B21</v>
          </cell>
          <cell r="B189" t="str">
            <v>DL580G2 Cable Assembly, SCSI, Ultra3, LVDS</v>
          </cell>
          <cell r="C189" t="str">
            <v>DL580G2</v>
          </cell>
          <cell r="D189">
            <v>123000</v>
          </cell>
        </row>
        <row r="190">
          <cell r="A190" t="str">
            <v>291034-B21</v>
          </cell>
          <cell r="B190" t="str">
            <v>DL580G2 Power Cord, Cable 10A</v>
          </cell>
          <cell r="C190" t="str">
            <v xml:space="preserve"> DL580G2</v>
          </cell>
          <cell r="D190">
            <v>86000</v>
          </cell>
        </row>
        <row r="191">
          <cell r="B191" t="str">
            <v>* IEC320-C14 to IEC320-C19, DL580G2를 PDU에 연결시 필요</v>
          </cell>
        </row>
        <row r="192">
          <cell r="A192" t="str">
            <v>321716-B21</v>
          </cell>
          <cell r="B192" t="str">
            <v>DL740 Cable Management Arm</v>
          </cell>
          <cell r="C192" t="str">
            <v xml:space="preserve"> DL740</v>
          </cell>
          <cell r="D192">
            <v>299000</v>
          </cell>
        </row>
        <row r="193">
          <cell r="A193" t="str">
            <v>Rack Conversion Kits</v>
          </cell>
        </row>
        <row r="194">
          <cell r="A194" t="str">
            <v>253699-B21</v>
          </cell>
          <cell r="B194" t="str">
            <v>ML530 G2 Tower to Rack Conversion Kit</v>
          </cell>
          <cell r="C194" t="str">
            <v>ML530G2</v>
          </cell>
          <cell r="D194">
            <v>927000</v>
          </cell>
        </row>
        <row r="195">
          <cell r="A195" t="str">
            <v>271258-B21</v>
          </cell>
          <cell r="B195" t="str">
            <v>ML530 G2 Rack to Tower Conversion Kit</v>
          </cell>
          <cell r="C195" t="str">
            <v>ML530G2</v>
          </cell>
          <cell r="D195">
            <v>951000</v>
          </cell>
        </row>
        <row r="196">
          <cell r="A196" t="str">
            <v>128289-B21</v>
          </cell>
          <cell r="B196" t="str">
            <v>Tower to Rack Conversion Kit</v>
          </cell>
          <cell r="C196" t="str">
            <v>ML530, ML570</v>
          </cell>
          <cell r="D196">
            <v>1144000</v>
          </cell>
        </row>
        <row r="197">
          <cell r="A197" t="str">
            <v>328810-B31</v>
          </cell>
          <cell r="B197" t="str">
            <v>PL 8000 Rack to Tower Conversion kit</v>
          </cell>
          <cell r="C197" t="str">
            <v>PL8000</v>
          </cell>
          <cell r="D197">
            <v>1144000</v>
          </cell>
        </row>
        <row r="198">
          <cell r="B198" t="str">
            <v>* Replaces 328810-B21.</v>
          </cell>
        </row>
        <row r="199">
          <cell r="A199" t="str">
            <v>232550-B31</v>
          </cell>
          <cell r="B199" t="str">
            <v xml:space="preserve">ML750 Rack to Tower KIT </v>
          </cell>
          <cell r="C199" t="str">
            <v>ML750</v>
          </cell>
          <cell r="D199">
            <v>1144000</v>
          </cell>
        </row>
        <row r="201">
          <cell r="A201" t="str">
            <v>ProLiant BL Series Option</v>
          </cell>
        </row>
        <row r="203">
          <cell r="A203" t="str">
            <v>BL Series Processor Options</v>
          </cell>
        </row>
        <row r="205">
          <cell r="A205" t="str">
            <v>Processor Options</v>
          </cell>
        </row>
        <row r="206">
          <cell r="A206" t="str">
            <v>234277-B21</v>
          </cell>
          <cell r="B206" t="str">
            <v>PIII P1400-512KB 133MHz Processor Option Kit</v>
          </cell>
          <cell r="C206" t="str">
            <v>BL20p</v>
          </cell>
          <cell r="D206">
            <v>1867000</v>
          </cell>
        </row>
        <row r="207">
          <cell r="A207" t="str">
            <v>323247-B21</v>
          </cell>
          <cell r="B207" t="str">
            <v>Xeon 3.06GHz-512KB Processor Option Kit</v>
          </cell>
          <cell r="C207" t="str">
            <v>BL20p G2</v>
          </cell>
          <cell r="D207">
            <v>2839000</v>
          </cell>
          <cell r="E207" t="str">
            <v>NEW</v>
          </cell>
        </row>
        <row r="208">
          <cell r="A208" t="str">
            <v>300873-B21</v>
          </cell>
          <cell r="B208" t="str">
            <v>Xeon 2.8GHz-512KB Processor Option Kit</v>
          </cell>
          <cell r="C208" t="str">
            <v>BL20p G2</v>
          </cell>
          <cell r="D208">
            <v>1953000</v>
          </cell>
        </row>
        <row r="209">
          <cell r="A209" t="str">
            <v>309330-B21</v>
          </cell>
          <cell r="B209" t="str">
            <v>Xeon MP 1.5GHz 1M Processor Option Kit</v>
          </cell>
          <cell r="C209" t="str">
            <v>BL40p</v>
          </cell>
          <cell r="D209">
            <v>4032000</v>
          </cell>
        </row>
        <row r="210">
          <cell r="A210" t="str">
            <v>309331-B21</v>
          </cell>
          <cell r="B210" t="str">
            <v>Xeon MP 2.0GHz 2M Processor Option Kit</v>
          </cell>
          <cell r="C210" t="str">
            <v>BL40p</v>
          </cell>
          <cell r="D210">
            <v>13746000</v>
          </cell>
        </row>
        <row r="212">
          <cell r="A212" t="str">
            <v>BL Series Memory Options</v>
          </cell>
        </row>
        <row r="214">
          <cell r="A214" t="str">
            <v>Registered Synchronous Dimm</v>
          </cell>
        </row>
        <row r="215">
          <cell r="A215" t="str">
            <v>128277-B21</v>
          </cell>
          <cell r="B215" t="str">
            <v>128MB Registered SDRAM DIMM - 133MHz</v>
          </cell>
          <cell r="C215" t="str">
            <v>ML530, ML370, ML350, ML350G2, ML330,
ML330G2, DL380, DL360, DL320, BL e-Class</v>
          </cell>
          <cell r="D215">
            <v>284000</v>
          </cell>
        </row>
        <row r="216">
          <cell r="A216" t="str">
            <v>128278-B21</v>
          </cell>
          <cell r="B216" t="str">
            <v>256MB Registered SDRAM DIMM - 133MHz</v>
          </cell>
          <cell r="C216" t="str">
            <v>ML530, ML370, ML350, ML350G2, ML330, 
ML330G2, DL380, DL360, DL320, BL e-Class</v>
          </cell>
          <cell r="D216">
            <v>348000</v>
          </cell>
        </row>
        <row r="217">
          <cell r="A217" t="str">
            <v>128279-B21</v>
          </cell>
          <cell r="B217" t="str">
            <v>512MB Registered SDRAM DIMM - 133MHz</v>
          </cell>
          <cell r="C217" t="str">
            <v>ML530, ML370, ML350, ML350G2, ML330, 
ML330G2, DL380, DL360, DL320, BL e-Class</v>
          </cell>
          <cell r="D217">
            <v>772000</v>
          </cell>
        </row>
        <row r="219">
          <cell r="A219" t="str">
            <v>2XRegistered Synchronous Dimm</v>
          </cell>
        </row>
        <row r="220">
          <cell r="A220" t="str">
            <v>201692-B21</v>
          </cell>
          <cell r="B220" t="str">
            <v>256MB Registered SDRAM - 133MHz (2 x 128MB)</v>
          </cell>
          <cell r="C220" t="str">
            <v>DL360, DL360G2, DL380G2, 
 DL380G2 Packaged Cluster, ML370G2, BL20p</v>
          </cell>
          <cell r="D220">
            <v>566000</v>
          </cell>
        </row>
        <row r="221">
          <cell r="A221" t="str">
            <v>201693-B21</v>
          </cell>
          <cell r="B221" t="str">
            <v>512MB Registered SDRAM  - 133MHz (2 x 256MB)</v>
          </cell>
          <cell r="C221" t="str">
            <v>DL360, DL360G2, DL380G2, 
 DL380G2 Packaged Cluster, ML370G2, BL20p</v>
          </cell>
          <cell r="D221">
            <v>710000</v>
          </cell>
        </row>
        <row r="222">
          <cell r="A222" t="str">
            <v>201694-B21</v>
          </cell>
          <cell r="B222" t="str">
            <v>1GB Registered SDRAM  - 133MHz (2 x 512MB)</v>
          </cell>
          <cell r="C222" t="str">
            <v>DL360, DL360G2, DL380G2, 
 DL380G2 Packaged Cluster, ML370G2, BL20p</v>
          </cell>
          <cell r="D222">
            <v>1544000</v>
          </cell>
        </row>
        <row r="223">
          <cell r="A223" t="str">
            <v>201695-B21</v>
          </cell>
          <cell r="B223" t="str">
            <v>2GB Registered SDRAM  - 133MHz (2 x 1GB)</v>
          </cell>
          <cell r="C223" t="str">
            <v>DL360, DL360G2, DL380G2, 
 DL380G2 Packaged Cluster, ML370G2, BL20p</v>
          </cell>
          <cell r="D223">
            <v>3346000</v>
          </cell>
        </row>
        <row r="225">
          <cell r="A225" t="str">
            <v>DDR Memory Kits</v>
          </cell>
        </row>
        <row r="226">
          <cell r="A226" t="str">
            <v>300678-B21</v>
          </cell>
          <cell r="B226" t="str">
            <v>512MB of Advanced ECC PC2100 DDR SDRAM DIMM 
Memory Kit (2 x 256 MB)</v>
          </cell>
          <cell r="C226" t="str">
            <v>DL360G3, ML370G3, DL380G3, 
 BL20p G2, BL40p</v>
          </cell>
          <cell r="D226">
            <v>841000</v>
          </cell>
        </row>
        <row r="227">
          <cell r="A227" t="str">
            <v>300679-B21</v>
          </cell>
          <cell r="B227" t="str">
            <v>1GB of Advanced ECC PC2100 DDR SDRAM DIMM 
Memory Kit (2 x 512 MB)</v>
          </cell>
          <cell r="C227" t="str">
            <v>DL360G3, ML370G3, DL380G3, 
 BL20p G2, BL40p</v>
          </cell>
          <cell r="D227">
            <v>1544000</v>
          </cell>
        </row>
        <row r="228">
          <cell r="A228" t="str">
            <v>300680-B21</v>
          </cell>
          <cell r="B228" t="str">
            <v>2GB of Advanced ECC PC2100 DDR SDRAM DIMM 
Memory Kit (2 x 1GB)</v>
          </cell>
          <cell r="C228" t="str">
            <v>DL360G3, ML370G3, DL380G3, 
 BL20p G2, BL40p</v>
          </cell>
          <cell r="D228">
            <v>3346000</v>
          </cell>
        </row>
        <row r="229">
          <cell r="A229" t="str">
            <v>300682-B21</v>
          </cell>
          <cell r="B229" t="str">
            <v>4GB of Advanced ECC PC2100 DDR SDRAM DIMM 
Memory Kit (2 x 2GB)</v>
          </cell>
          <cell r="C229" t="str">
            <v>DL360G3, ML370G3, 
 BL20p G2, BL40p</v>
          </cell>
          <cell r="D229">
            <v>29363000</v>
          </cell>
        </row>
        <row r="231">
          <cell r="A231" t="str">
            <v>BL Series Unique Options</v>
          </cell>
        </row>
        <row r="233">
          <cell r="A233" t="str">
            <v>Blade Enclosure</v>
          </cell>
        </row>
        <row r="234">
          <cell r="A234" t="str">
            <v>243280-B21</v>
          </cell>
          <cell r="B234" t="str">
            <v>BL e-Class Server Blade Enclosure</v>
          </cell>
          <cell r="C234" t="str">
            <v>BL10e</v>
          </cell>
          <cell r="D234">
            <v>8809000</v>
          </cell>
        </row>
        <row r="235">
          <cell r="A235" t="str">
            <v>273644-B21</v>
          </cell>
          <cell r="B235" t="str">
            <v>BL e-Class Server Blade Enclosure (RDP 20 node license 포함 제품)</v>
          </cell>
          <cell r="C235" t="str">
            <v>BL10e</v>
          </cell>
          <cell r="D235">
            <v>11804000</v>
          </cell>
        </row>
        <row r="236">
          <cell r="A236" t="str">
            <v>243564-B21</v>
          </cell>
          <cell r="B236" t="str">
            <v>BLp Enclosure ALL</v>
          </cell>
          <cell r="C236" t="str">
            <v>BL20p, BL20p G2, BL40p</v>
          </cell>
          <cell r="D236">
            <v>6233000</v>
          </cell>
        </row>
        <row r="237">
          <cell r="A237" t="str">
            <v>281404-B21</v>
          </cell>
          <cell r="B237" t="str">
            <v>BLp Enclosure with 8 RDP license ALL</v>
          </cell>
          <cell r="C237" t="str">
            <v>BL20p, BL20p G2, BL40p</v>
          </cell>
          <cell r="D237">
            <v>7633000</v>
          </cell>
        </row>
        <row r="239">
          <cell r="A239" t="str">
            <v>Interconnect Trays</v>
          </cell>
        </row>
        <row r="240">
          <cell r="A240" t="str">
            <v>243282-B21</v>
          </cell>
          <cell r="B240" t="str">
            <v xml:space="preserve">BL e-Class Interconnect RJ45 Patch Panel </v>
          </cell>
          <cell r="C240" t="str">
            <v>BL10e</v>
          </cell>
          <cell r="D240">
            <v>5032000</v>
          </cell>
        </row>
        <row r="241">
          <cell r="A241" t="str">
            <v>253177-B21</v>
          </cell>
          <cell r="B241" t="str">
            <v>BL e-Class Interconnect RJ21 Patch Panel</v>
          </cell>
          <cell r="C241" t="str">
            <v>BL10e</v>
          </cell>
          <cell r="D241">
            <v>5032000</v>
          </cell>
        </row>
        <row r="242">
          <cell r="A242" t="str">
            <v>257076-B21</v>
          </cell>
          <cell r="B242" t="str">
            <v>RJ-21 to RJ-45 cable 4개</v>
          </cell>
          <cell r="C242" t="str">
            <v>BL10e</v>
          </cell>
          <cell r="D242">
            <v>877000</v>
          </cell>
        </row>
        <row r="243">
          <cell r="B243" t="str">
            <v>* 253177-B21에 포함 발주 요망</v>
          </cell>
        </row>
        <row r="244">
          <cell r="A244" t="str">
            <v>243283-B21</v>
          </cell>
          <cell r="B244" t="str">
            <v>BL e-Class Interconnect Gigabit Ethernet Switch</v>
          </cell>
          <cell r="C244" t="str">
            <v>BL10e</v>
          </cell>
          <cell r="D244">
            <v>7047000</v>
          </cell>
        </row>
        <row r="246">
          <cell r="A246" t="str">
            <v>p-Class Interconnects</v>
          </cell>
        </row>
        <row r="247">
          <cell r="A247" t="str">
            <v>230766-B21</v>
          </cell>
          <cell r="B247" t="str">
            <v>BLp PPs-pair ALL</v>
          </cell>
          <cell r="C247" t="str">
            <v>BL20p, BL20p G2, BL40p</v>
          </cell>
          <cell r="D247">
            <v>3052000</v>
          </cell>
        </row>
        <row r="248">
          <cell r="A248" t="str">
            <v>249655-B21</v>
          </cell>
          <cell r="B248" t="str">
            <v>BLp SWs (C) -pair ALL</v>
          </cell>
          <cell r="C248" t="str">
            <v>BL20p, BL20p G2, BL40p</v>
          </cell>
          <cell r="D248">
            <v>6970000</v>
          </cell>
        </row>
        <row r="249">
          <cell r="A249" t="str">
            <v>279720-B21</v>
          </cell>
          <cell r="B249" t="str">
            <v>BLp SWs (F) - pair ALL</v>
          </cell>
          <cell r="C249" t="str">
            <v>BL20p, BL20p G2, BL40p</v>
          </cell>
          <cell r="D249">
            <v>11704000</v>
          </cell>
        </row>
        <row r="250">
          <cell r="A250" t="str">
            <v>306465-B21</v>
          </cell>
          <cell r="B250" t="str">
            <v>BLp-Class RJ-45 Patch panel 2 with Fibre pass-through(pair)</v>
          </cell>
          <cell r="C250" t="str">
            <v>BL20p, BL20p G2, BL40p</v>
          </cell>
          <cell r="D250">
            <v>6112000</v>
          </cell>
        </row>
        <row r="251">
          <cell r="B251" t="str">
            <v>* BL20p는 Fiber Channel 연결이 불가능함</v>
          </cell>
        </row>
        <row r="253">
          <cell r="A253" t="str">
            <v>Power Options</v>
          </cell>
        </row>
        <row r="254">
          <cell r="A254" t="str">
            <v>239162-001</v>
          </cell>
          <cell r="B254" t="str">
            <v>BLp 1Ph Pwr Enc w/4PS US</v>
          </cell>
          <cell r="C254" t="str">
            <v>BL20p, BL20p G2, BL40p</v>
          </cell>
          <cell r="D254">
            <v>11067000</v>
          </cell>
        </row>
        <row r="255">
          <cell r="A255" t="str">
            <v>230769-001</v>
          </cell>
          <cell r="B255" t="str">
            <v>BLp 3Ph Pwr Enc w/6PS US</v>
          </cell>
          <cell r="C255" t="str">
            <v>BL20p, BL20p G2, BL40p</v>
          </cell>
          <cell r="D255">
            <v>15013000</v>
          </cell>
        </row>
        <row r="256">
          <cell r="A256" t="str">
            <v>231710-001</v>
          </cell>
          <cell r="B256" t="str">
            <v>BLp 1Ph Pwr Enc Empty US</v>
          </cell>
          <cell r="C256" t="str">
            <v>BL20p, BL20p G2, BL40p</v>
          </cell>
          <cell r="D256">
            <v>4833000</v>
          </cell>
        </row>
        <row r="257">
          <cell r="A257" t="str">
            <v>231709-001</v>
          </cell>
          <cell r="B257" t="str">
            <v>BLp 3Ph Pwr Enc Empty US</v>
          </cell>
          <cell r="C257" t="str">
            <v>BL20p, BL20p G2, BL40p</v>
          </cell>
          <cell r="D257">
            <v>5417000</v>
          </cell>
        </row>
        <row r="258">
          <cell r="A258" t="str">
            <v>239161-B21</v>
          </cell>
          <cell r="B258" t="str">
            <v>BLp Pwr Supply ALL</v>
          </cell>
          <cell r="C258" t="str">
            <v>BL20p, BL20p G2, BL40p</v>
          </cell>
          <cell r="D258">
            <v>1983000</v>
          </cell>
        </row>
        <row r="259">
          <cell r="A259" t="str">
            <v>240563-B21</v>
          </cell>
          <cell r="B259" t="str">
            <v>BLp DC Pwr Kit ALL</v>
          </cell>
          <cell r="C259" t="str">
            <v>BL20p, BL20p G2, BL40p</v>
          </cell>
          <cell r="D259">
            <v>1778000</v>
          </cell>
        </row>
        <row r="261">
          <cell r="A261" t="str">
            <v>Power Distribution</v>
          </cell>
        </row>
        <row r="262">
          <cell r="A262" t="str">
            <v>240560-B21</v>
          </cell>
          <cell r="B262" t="str">
            <v>BLp Scalable Busbar ALL</v>
          </cell>
          <cell r="C262" t="str">
            <v>BL20p, BL20p G2, BL40p</v>
          </cell>
          <cell r="D262">
            <v>3637000</v>
          </cell>
        </row>
        <row r="263">
          <cell r="A263" t="str">
            <v>240559-B21</v>
          </cell>
          <cell r="B263" t="str">
            <v>BLp Mini Busbar ALL</v>
          </cell>
          <cell r="C263" t="str">
            <v>BL20p, BL20p G2, BL40p</v>
          </cell>
          <cell r="D263">
            <v>2415000</v>
          </cell>
        </row>
        <row r="264">
          <cell r="A264" t="str">
            <v>240562-B21</v>
          </cell>
          <cell r="B264" t="str">
            <v>BLp 1:1 Connect Kit ALL</v>
          </cell>
          <cell r="C264" t="str">
            <v>BL20p, BL20p G2, BL40p</v>
          </cell>
          <cell r="D264">
            <v>889000</v>
          </cell>
        </row>
        <row r="266">
          <cell r="A266" t="str">
            <v>Rack Options</v>
          </cell>
        </row>
        <row r="267">
          <cell r="A267" t="str">
            <v>266076-B21</v>
          </cell>
          <cell r="B267" t="str">
            <v>BL Enclosure Telco Rack Kit</v>
          </cell>
          <cell r="C267" t="str">
            <v>BL10e</v>
          </cell>
          <cell r="D267">
            <v>1030000</v>
          </cell>
        </row>
        <row r="268">
          <cell r="A268" t="str">
            <v>293119-B21</v>
          </cell>
          <cell r="B268" t="str">
            <v>BLe Enclosure Shipping Bracket Kit</v>
          </cell>
          <cell r="C268" t="str">
            <v>BL10e</v>
          </cell>
          <cell r="D268">
            <v>363000</v>
          </cell>
        </row>
        <row r="269">
          <cell r="B269" t="str">
            <v>* Enclosure를 Rack에 장착한 상태로 운반시 반드시 필요</v>
          </cell>
        </row>
        <row r="270">
          <cell r="A270" t="str">
            <v>293121-B21</v>
          </cell>
          <cell r="B270" t="str">
            <v>BLp-class Enclosure Shipping Bracket Option Kit</v>
          </cell>
          <cell r="C270" t="str">
            <v>BL20p, BL20p G2, BL40p</v>
          </cell>
          <cell r="D270">
            <v>363000</v>
          </cell>
        </row>
        <row r="271">
          <cell r="B271" t="str">
            <v>* Enclosure를 Rack에 장착한 상태로 운반시 반드시 필요</v>
          </cell>
        </row>
        <row r="273">
          <cell r="A273" t="str">
            <v>Diagnostic Options</v>
          </cell>
        </row>
        <row r="274">
          <cell r="A274" t="str">
            <v>230743-B21</v>
          </cell>
          <cell r="B274" t="str">
            <v>BLp Diag Station ALL</v>
          </cell>
          <cell r="C274" t="str">
            <v>BL20p, BL20p G2</v>
          </cell>
          <cell r="D274">
            <v>4578000</v>
          </cell>
        </row>
        <row r="275">
          <cell r="A275" t="str">
            <v>309329-B21</v>
          </cell>
          <cell r="B275" t="str">
            <v>ProLiant p-Class Diagnostic Station Upgrade Kit for BL40p</v>
          </cell>
          <cell r="C275" t="str">
            <v>BL40p</v>
          </cell>
          <cell r="D275">
            <v>2443000</v>
          </cell>
        </row>
        <row r="277">
          <cell r="A277" t="str">
            <v>Communications</v>
          </cell>
        </row>
        <row r="278">
          <cell r="A278" t="str">
            <v>230255-B21</v>
          </cell>
          <cell r="B278" t="str">
            <v>NC7780 x2 UPGRD BL20p ALL</v>
          </cell>
          <cell r="C278" t="str">
            <v>BL20p</v>
          </cell>
          <cell r="D278">
            <v>889000</v>
          </cell>
        </row>
        <row r="280">
          <cell r="A280" t="str">
            <v>Fibre Channel Mezzanine Card</v>
          </cell>
        </row>
        <row r="281">
          <cell r="A281" t="str">
            <v>300874-B21</v>
          </cell>
          <cell r="B281" t="str">
            <v>Dual port Fibre Channel Mezzanine Card(2-Gb) 
for ProLiant BL20p G2</v>
          </cell>
          <cell r="C281" t="str">
            <v>BL20p G2</v>
          </cell>
          <cell r="D281">
            <v>2443000</v>
          </cell>
        </row>
        <row r="283">
          <cell r="A283" t="str">
            <v>OPTIONS</v>
          </cell>
        </row>
        <row r="284">
          <cell r="A284" t="str">
            <v>REMOTE MANAGEMENT</v>
          </cell>
        </row>
        <row r="285">
          <cell r="A285" t="str">
            <v>227251-371</v>
          </cell>
          <cell r="B285" t="str">
            <v>Remote Insight Lights-Out Edition II</v>
          </cell>
          <cell r="C285" t="str">
            <v>DL590/64, PL8500 DC, BL 제외</v>
          </cell>
          <cell r="D285">
            <v>1634000</v>
          </cell>
        </row>
        <row r="286">
          <cell r="A286" t="str">
            <v>201493-B21</v>
          </cell>
          <cell r="B286" t="str">
            <v>New 220V High-Line PDU Power Cord for Remote Insight Board</v>
          </cell>
          <cell r="D286">
            <v>42000</v>
          </cell>
        </row>
        <row r="288">
          <cell r="A288" t="str">
            <v>Accelerator PCI Card</v>
          </cell>
        </row>
        <row r="289">
          <cell r="A289" t="str">
            <v>227933-B21</v>
          </cell>
          <cell r="B289" t="str">
            <v>AXL300 Accelerator PCI Card</v>
          </cell>
          <cell r="D289">
            <v>3761000</v>
          </cell>
        </row>
        <row r="290">
          <cell r="A290" t="str">
            <v>524545-B21</v>
          </cell>
          <cell r="B290" t="str">
            <v>HP/Atalla AXL600L SSL Accelerator Card for ProLiant Servers</v>
          </cell>
          <cell r="D290">
            <v>3761000</v>
          </cell>
        </row>
        <row r="292">
          <cell r="A292" t="str">
            <v>SmartArray Cluster Storage</v>
          </cell>
        </row>
        <row r="293">
          <cell r="A293" t="str">
            <v>201724-B21</v>
          </cell>
          <cell r="B293" t="str">
            <v>Smart Array Cluster Storage</v>
          </cell>
          <cell r="C293" t="str">
            <v>See Each SVR Spec.</v>
          </cell>
          <cell r="D293">
            <v>13994000</v>
          </cell>
        </row>
        <row r="294">
          <cell r="A294" t="str">
            <v>218252-B21</v>
          </cell>
          <cell r="B294" t="str">
            <v>Smart Array Cluster Storage Redundant Controller Option Kit</v>
          </cell>
          <cell r="C294" t="str">
            <v>See Each SVR Spec.</v>
          </cell>
          <cell r="D294">
            <v>7047000</v>
          </cell>
        </row>
        <row r="295">
          <cell r="A295" t="str">
            <v>292944-B21</v>
          </cell>
          <cell r="B295" t="str">
            <v>4-Port Shared Storage Module with SmartArray Multipath Software
for SmartArray Cluster Storage</v>
          </cell>
          <cell r="C295" t="str">
            <v>See Each SVR Spec.</v>
          </cell>
          <cell r="D295">
            <v>3176000</v>
          </cell>
        </row>
        <row r="296">
          <cell r="A296" t="str">
            <v>148649-B21</v>
          </cell>
          <cell r="B296" t="str">
            <v>Drive Height Converter (4 Pack)</v>
          </cell>
          <cell r="C296" t="str">
            <v>MA8000/EMA12000/EMA16000
Enclosure4300</v>
          </cell>
          <cell r="D296">
            <v>58000</v>
          </cell>
        </row>
        <row r="298">
          <cell r="A298" t="str">
            <v>CD-ROM / DVD-ROM</v>
          </cell>
        </row>
        <row r="299">
          <cell r="A299" t="str">
            <v>217053-B21</v>
          </cell>
          <cell r="B299" t="str">
            <v xml:space="preserve">12x DVD ROM </v>
          </cell>
          <cell r="C299" t="str">
            <v>Mostly ML Series Servers</v>
          </cell>
          <cell r="D299">
            <v>370000</v>
          </cell>
        </row>
        <row r="300">
          <cell r="A300" t="str">
            <v>264007-B21</v>
          </cell>
          <cell r="B300" t="str">
            <v>DVDROM DRV SLIM 8/24X</v>
          </cell>
          <cell r="C300" t="str">
            <v>Mostly DL Series Servers</v>
          </cell>
          <cell r="D300">
            <v>477000</v>
          </cell>
        </row>
        <row r="302">
          <cell r="A302" t="str">
            <v>NETWORK INTERFACE CARD (NIC)</v>
          </cell>
        </row>
        <row r="303">
          <cell r="A303" t="str">
            <v>Gigabit NICs</v>
          </cell>
        </row>
        <row r="304">
          <cell r="A304" t="str">
            <v>203539-B21</v>
          </cell>
          <cell r="B304" t="str">
            <v>NC6136 Gigabit NIC 64bit/66MHz PCI, 1000 SX</v>
          </cell>
          <cell r="D304">
            <v>1600000</v>
          </cell>
        </row>
        <row r="305">
          <cell r="A305" t="str">
            <v>158575-B21</v>
          </cell>
          <cell r="B305" t="str">
            <v>NC7131 Gigabit NIC 64bit/66MHz PCI, 10/100/1000-T</v>
          </cell>
          <cell r="D305">
            <v>570000</v>
          </cell>
        </row>
        <row r="306">
          <cell r="A306" t="str">
            <v>244949-B21</v>
          </cell>
          <cell r="B306" t="str">
            <v>NC6770 PCI-X Gigabit Server Adapter</v>
          </cell>
          <cell r="C306" t="str">
            <v>See Each SVR Spec</v>
          </cell>
          <cell r="D306">
            <v>1834000</v>
          </cell>
        </row>
        <row r="307">
          <cell r="A307" t="str">
            <v>244948-B21</v>
          </cell>
          <cell r="B307" t="str">
            <v>NC7770 PCI-X Gigabit Server Adapter</v>
          </cell>
          <cell r="C307" t="str">
            <v>See Each SVR Spec</v>
          </cell>
          <cell r="D307">
            <v>570000</v>
          </cell>
        </row>
        <row r="309">
          <cell r="A309" t="str">
            <v>Gigabit Upgrade Module</v>
          </cell>
        </row>
        <row r="310">
          <cell r="A310" t="str">
            <v>338456-B23</v>
          </cell>
          <cell r="B310" t="str">
            <v xml:space="preserve">NC6132 1000 SX Gigabit Upgrade Module </v>
          </cell>
          <cell r="C310" t="str">
            <v>NC3131, NC3134</v>
          </cell>
          <cell r="D310">
            <v>1432000</v>
          </cell>
        </row>
        <row r="311">
          <cell r="A311" t="str">
            <v>153543-B21</v>
          </cell>
          <cell r="B311" t="str">
            <v>NC7132 10/100/1000-T Gigabit Upgrade Module</v>
          </cell>
          <cell r="C311" t="str">
            <v>NC3131, NC3134</v>
          </cell>
          <cell r="D311">
            <v>927000</v>
          </cell>
        </row>
        <row r="313">
          <cell r="A313" t="str">
            <v>Fast Ethernet NICs</v>
          </cell>
        </row>
        <row r="314">
          <cell r="A314" t="str">
            <v>174830-B21</v>
          </cell>
          <cell r="B314" t="str">
            <v>NC3123 Fast Ethernet NIC 10/100 WOL</v>
          </cell>
          <cell r="D314">
            <v>245000</v>
          </cell>
        </row>
        <row r="315">
          <cell r="A315" t="str">
            <v>138603-B21</v>
          </cell>
          <cell r="B315" t="str">
            <v xml:space="preserve">NC3134 Fast Ethernet NIC 64bit PCI, 10/100 Dual Port  </v>
          </cell>
          <cell r="D315">
            <v>718000</v>
          </cell>
        </row>
        <row r="317">
          <cell r="A317" t="str">
            <v>Fast Ethernet Upgrade Module</v>
          </cell>
        </row>
        <row r="318">
          <cell r="A318" t="str">
            <v>138604-B21</v>
          </cell>
          <cell r="B318" t="str">
            <v xml:space="preserve">NC3135 Fast Ethernet 10/100 Dual Port Upgrade Module </v>
          </cell>
          <cell r="C318" t="str">
            <v>NC3131, NC3134</v>
          </cell>
          <cell r="D318">
            <v>572000</v>
          </cell>
        </row>
        <row r="320">
          <cell r="A320" t="str">
            <v>HARD DRIVE &amp; CONTROLLER OPTIONS</v>
          </cell>
        </row>
        <row r="321">
          <cell r="A321" t="str">
            <v>U320 SCSI Hot Plug Hard Drives</v>
          </cell>
        </row>
        <row r="322">
          <cell r="A322" t="str">
            <v>286775-B22</v>
          </cell>
          <cell r="B322" t="str">
            <v>18.2GB Pluggable Ultra320 SCSI 15K Universal Hard Drive(1")</v>
          </cell>
          <cell r="C322" t="str">
            <v>See Each SVR Spec.</v>
          </cell>
          <cell r="D322">
            <v>1004000</v>
          </cell>
        </row>
        <row r="323">
          <cell r="A323" t="str">
            <v>286713-B22</v>
          </cell>
          <cell r="B323" t="str">
            <v>36.4GB Pluggable Ultra320 SCSI 10K Universal Hard Drive(1")</v>
          </cell>
          <cell r="C323" t="str">
            <v>See Each SVR Spec.</v>
          </cell>
          <cell r="D323">
            <v>828000</v>
          </cell>
        </row>
        <row r="324">
          <cell r="A324" t="str">
            <v>286776-B22</v>
          </cell>
          <cell r="B324" t="str">
            <v>36.4GB Pluggable Ultra320 SCSI 15K Universal Hard Drive(1")</v>
          </cell>
          <cell r="C324" t="str">
            <v>See Each SVR Spec.</v>
          </cell>
          <cell r="D324">
            <v>1415000</v>
          </cell>
        </row>
        <row r="325">
          <cell r="A325" t="str">
            <v>286714-B22</v>
          </cell>
          <cell r="B325" t="str">
            <v>72.8GB Pluggable Ultra320 SCSI 10K Universal Hard Drive(1")</v>
          </cell>
          <cell r="C325" t="str">
            <v>See Each SVR Spec.</v>
          </cell>
          <cell r="D325">
            <v>1342000</v>
          </cell>
        </row>
        <row r="326">
          <cell r="A326" t="str">
            <v>286778-B22</v>
          </cell>
          <cell r="B326" t="str">
            <v>72.8GB Pluggable Ultra320 SCSI 15K Universal Hard Drive(1")</v>
          </cell>
          <cell r="C326" t="str">
            <v>See Each SVR Spec.</v>
          </cell>
          <cell r="D326">
            <v>2735000</v>
          </cell>
        </row>
        <row r="327">
          <cell r="A327" t="str">
            <v>286716-B22</v>
          </cell>
          <cell r="B327" t="str">
            <v>146.8GB Pluggable Ultra320 SCSI 10K Universal Hard Drive(1")</v>
          </cell>
          <cell r="C327" t="str">
            <v>See Each SVR Spec.</v>
          </cell>
          <cell r="D327">
            <v>3080000</v>
          </cell>
        </row>
        <row r="329">
          <cell r="A329" t="str">
            <v>DEC Classic SBB / SCA Disk</v>
          </cell>
        </row>
        <row r="330">
          <cell r="A330" t="str">
            <v>380588-B21</v>
          </cell>
          <cell r="B330" t="str">
            <v>9 GB, Pluggable Wide Ultra-3, 10K rpm</v>
          </cell>
          <cell r="C330" t="str">
            <v>Alpha</v>
          </cell>
          <cell r="D330">
            <v>1232000</v>
          </cell>
        </row>
        <row r="331">
          <cell r="A331" t="str">
            <v>380589-B21</v>
          </cell>
          <cell r="B331" t="str">
            <v>18 GB, Pluggable Wide Ultra-3, 10K rpm</v>
          </cell>
          <cell r="C331" t="str">
            <v>Alpha</v>
          </cell>
          <cell r="D331">
            <v>1385000</v>
          </cell>
        </row>
        <row r="332">
          <cell r="A332" t="str">
            <v>159138-001</v>
          </cell>
          <cell r="B332" t="str">
            <v>36 GB, Pluggable Wide Ultra-3, 10K rpm</v>
          </cell>
          <cell r="C332" t="str">
            <v>Alpha</v>
          </cell>
          <cell r="D332">
            <v>1845000</v>
          </cell>
        </row>
        <row r="334">
          <cell r="A334" t="str">
            <v>Controller Options</v>
          </cell>
        </row>
        <row r="335">
          <cell r="A335" t="str">
            <v>225338-B21</v>
          </cell>
          <cell r="B335" t="str">
            <v>Smart Array 532</v>
          </cell>
          <cell r="C335" t="str">
            <v>See Each SVR Spec.</v>
          </cell>
          <cell r="D335">
            <v>1726000</v>
          </cell>
        </row>
        <row r="336">
          <cell r="A336" t="str">
            <v>291966-B21</v>
          </cell>
          <cell r="B336" t="str">
            <v xml:space="preserve">Smart Array 641 </v>
          </cell>
          <cell r="C336" t="str">
            <v>See Each SVR Spec.</v>
          </cell>
          <cell r="D336">
            <v>1342000</v>
          </cell>
        </row>
        <row r="337">
          <cell r="A337" t="str">
            <v>291967-B21</v>
          </cell>
          <cell r="B337" t="str">
            <v xml:space="preserve">Smart Array 642 </v>
          </cell>
          <cell r="C337" t="str">
            <v>See Each SVR Spec.</v>
          </cell>
          <cell r="D337">
            <v>1710000</v>
          </cell>
        </row>
        <row r="338">
          <cell r="A338" t="str">
            <v>238633-B21</v>
          </cell>
          <cell r="B338" t="str">
            <v xml:space="preserve">Smart Array 5312 </v>
          </cell>
          <cell r="C338" t="str">
            <v>See Each SVR Spec.</v>
          </cell>
          <cell r="D338">
            <v>3475000</v>
          </cell>
        </row>
        <row r="339">
          <cell r="A339" t="str">
            <v>283552-B21</v>
          </cell>
          <cell r="B339" t="str">
            <v>Smart Array 5302/128</v>
          </cell>
          <cell r="C339" t="str">
            <v>See Each SVR Spec.</v>
          </cell>
          <cell r="D339">
            <v>3364000</v>
          </cell>
        </row>
        <row r="340">
          <cell r="A340" t="str">
            <v>283551-B21</v>
          </cell>
          <cell r="B340" t="str">
            <v xml:space="preserve">Smart Array 5304/256 </v>
          </cell>
          <cell r="C340" t="str">
            <v>See Each SVR Spec.</v>
          </cell>
          <cell r="D340">
            <v>5787000</v>
          </cell>
        </row>
        <row r="341">
          <cell r="A341" t="str">
            <v>216687-B21</v>
          </cell>
          <cell r="B341" t="str">
            <v xml:space="preserve">SAN Access Module for SA-5302 </v>
          </cell>
          <cell r="C341" t="str">
            <v>See Each SVR Spec.</v>
          </cell>
          <cell r="D341">
            <v>2288000</v>
          </cell>
        </row>
        <row r="342">
          <cell r="A342" t="str">
            <v>153506-B21</v>
          </cell>
          <cell r="B342" t="str">
            <v>128MB Battery Backed Cache Module</v>
          </cell>
          <cell r="C342" t="str">
            <v>See Each SVR Spec.</v>
          </cell>
          <cell r="D342">
            <v>1497000</v>
          </cell>
        </row>
        <row r="343">
          <cell r="A343" t="str">
            <v>254786-B21</v>
          </cell>
          <cell r="B343" t="str">
            <v>256MB Battery Backed Cache Module</v>
          </cell>
          <cell r="C343" t="str">
            <v>See Each SVR Spec.</v>
          </cell>
          <cell r="D343">
            <v>1497000</v>
          </cell>
        </row>
        <row r="344">
          <cell r="A344" t="str">
            <v>255514-B21</v>
          </cell>
          <cell r="B344" t="str">
            <v>Battery Backed Write Cache Enabler</v>
          </cell>
          <cell r="C344" t="str">
            <v>BL p-Class(20p), DL360G2, DL360G3, DL380G3, 
DL560(1p), DL580G2(1p)</v>
          </cell>
          <cell r="D344">
            <v>501000</v>
          </cell>
        </row>
        <row r="345">
          <cell r="A345" t="str">
            <v>291969-B21</v>
          </cell>
          <cell r="B345" t="str">
            <v>64MB Battery Backed Write Cache Enabler</v>
          </cell>
          <cell r="C345" t="str">
            <v>Smart Array 641, 642</v>
          </cell>
          <cell r="D345">
            <v>731000</v>
          </cell>
        </row>
        <row r="346">
          <cell r="A346" t="str">
            <v>153507-B21</v>
          </cell>
          <cell r="B346" t="str">
            <v>Ultra 3 Channel Expansion Module</v>
          </cell>
          <cell r="C346" t="str">
            <v>Smart Array 5302/32, 5302/64</v>
          </cell>
          <cell r="D346">
            <v>1247000</v>
          </cell>
        </row>
        <row r="347">
          <cell r="A347" t="str">
            <v>288601-B21</v>
          </cell>
          <cell r="B347" t="str">
            <v>Raid Advanced Data Guarding Upgrade for SmartArray 5302</v>
          </cell>
          <cell r="C347" t="str">
            <v>See Each SVR Spec.</v>
          </cell>
          <cell r="D347">
            <v>744000</v>
          </cell>
        </row>
        <row r="348">
          <cell r="A348" t="str">
            <v>154457-B21</v>
          </cell>
          <cell r="B348" t="str">
            <v>64-bit/66-MHz 1-Channel WU3 SCSI Adapter</v>
          </cell>
          <cell r="C348" t="str">
            <v>See Each SVR Spec.</v>
          </cell>
          <cell r="D348">
            <v>856000</v>
          </cell>
        </row>
        <row r="349">
          <cell r="A349" t="str">
            <v>129803-B21</v>
          </cell>
          <cell r="B349" t="str">
            <v>64-bit/66-MHz 2-Channel WU3 SCSI Adapter</v>
          </cell>
          <cell r="C349" t="str">
            <v>See Each SVR Spec.</v>
          </cell>
          <cell r="D349">
            <v>1142000</v>
          </cell>
        </row>
        <row r="350">
          <cell r="A350" t="str">
            <v>284688-B21</v>
          </cell>
          <cell r="B350" t="str">
            <v>64-Bit/66-MHz 2-Channel WU3 SCSI Adapter</v>
          </cell>
          <cell r="C350" t="str">
            <v>See Each SVR Spec.</v>
          </cell>
          <cell r="D350">
            <v>877000</v>
          </cell>
        </row>
        <row r="351">
          <cell r="A351" t="str">
            <v>268351-B21</v>
          </cell>
          <cell r="B351" t="str">
            <v>64-Bit/133-MHz 2-Channel Ultra320 SCSI Adapter</v>
          </cell>
          <cell r="C351" t="str">
            <v>See Each SVR Spec.</v>
          </cell>
          <cell r="D351">
            <v>854000</v>
          </cell>
        </row>
        <row r="353">
          <cell r="A353" t="str">
            <v>RACK OPTIONS</v>
          </cell>
        </row>
        <row r="354">
          <cell r="A354" t="str">
            <v>Racks</v>
          </cell>
        </row>
        <row r="355">
          <cell r="A355" t="str">
            <v>245160-B21</v>
          </cell>
          <cell r="B355" t="str">
            <v xml:space="preserve">Rack 10647 - 47U 일반포장 Pallet </v>
          </cell>
          <cell r="D355">
            <v>4028000</v>
          </cell>
        </row>
        <row r="356">
          <cell r="A356" t="str">
            <v>245161-B21</v>
          </cell>
          <cell r="B356" t="str">
            <v>Rack 10642 - 42U, 일반 포장 Pallet</v>
          </cell>
          <cell r="D356">
            <v>3521000</v>
          </cell>
        </row>
        <row r="357">
          <cell r="A357" t="str">
            <v>245162-B21</v>
          </cell>
          <cell r="B357" t="str">
            <v>Rack 10636 - 36U 일반 포장 Pallet</v>
          </cell>
          <cell r="D357">
            <v>3372000</v>
          </cell>
        </row>
        <row r="358">
          <cell r="A358" t="str">
            <v>245163-B21</v>
          </cell>
          <cell r="B358" t="str">
            <v>Rack 10622 - 22U, 일반 포장 Pallet</v>
          </cell>
          <cell r="C358" t="str">
            <v>Side Panel 포함</v>
          </cell>
          <cell r="D358">
            <v>3406000</v>
          </cell>
        </row>
        <row r="359">
          <cell r="A359" t="str">
            <v>257415-B21</v>
          </cell>
          <cell r="B359" t="str">
            <v>Rack 10842 - 42U 800mm 광폭형 Pallet</v>
          </cell>
          <cell r="D359">
            <v>4658000</v>
          </cell>
        </row>
        <row r="360">
          <cell r="B360" t="str">
            <v>* Wider Version of 245161-B21</v>
          </cell>
        </row>
        <row r="362">
          <cell r="A362" t="str">
            <v>Universal Rack Accessories</v>
          </cell>
        </row>
        <row r="363">
          <cell r="A363" t="str">
            <v>255486-B21</v>
          </cell>
          <cell r="B363" t="str">
            <v>Side Panel 47U 10000 Series</v>
          </cell>
          <cell r="C363" t="str">
            <v>Rack 10000 Series</v>
          </cell>
          <cell r="D363">
            <v>929000</v>
          </cell>
        </row>
        <row r="364">
          <cell r="A364" t="str">
            <v>246099-B21</v>
          </cell>
          <cell r="B364" t="str">
            <v>Side Panel 42U 10000 Series</v>
          </cell>
          <cell r="C364" t="str">
            <v>Rack 10000 Series</v>
          </cell>
          <cell r="D364">
            <v>804000</v>
          </cell>
        </row>
        <row r="365">
          <cell r="A365" t="str">
            <v>246102-B21</v>
          </cell>
          <cell r="B365" t="str">
            <v>Side Panel 36U 10000 Series</v>
          </cell>
          <cell r="C365" t="str">
            <v>Rack 10000 Series</v>
          </cell>
          <cell r="D365">
            <v>918000</v>
          </cell>
        </row>
        <row r="366">
          <cell r="A366" t="str">
            <v>120672-B21</v>
          </cell>
          <cell r="B366" t="str">
            <v>Ballast Kit (used primarily in CTO environment)</v>
          </cell>
          <cell r="C366" t="str">
            <v>Rack 9000 Series</v>
          </cell>
          <cell r="D366">
            <v>815000</v>
          </cell>
        </row>
        <row r="367">
          <cell r="A367" t="str">
            <v>255488-B21</v>
          </cell>
          <cell r="B367" t="str">
            <v>800mm Stabilizer Option Kit</v>
          </cell>
          <cell r="C367" t="str">
            <v>10842 Rack</v>
          </cell>
          <cell r="D367">
            <v>503000</v>
          </cell>
        </row>
        <row r="368">
          <cell r="A368" t="str">
            <v>246107-B21</v>
          </cell>
          <cell r="B368" t="str">
            <v>600mm Stabilizer Option Kit for 10000 Series</v>
          </cell>
          <cell r="C368" t="str">
            <v>Rack 10000 Series</v>
          </cell>
          <cell r="D368">
            <v>488000</v>
          </cell>
        </row>
        <row r="369">
          <cell r="A369" t="str">
            <v>260457-B21</v>
          </cell>
          <cell r="B369" t="str">
            <v>Grounding Option Kit (9000/10000)</v>
          </cell>
          <cell r="C369" t="str">
            <v>All</v>
          </cell>
          <cell r="D369">
            <v>144000</v>
          </cell>
        </row>
        <row r="370">
          <cell r="A370" t="str">
            <v>257413-B21</v>
          </cell>
          <cell r="B370" t="str">
            <v>Fan Kit 110VAC for R10000</v>
          </cell>
          <cell r="C370" t="str">
            <v>Rack 10000 Series</v>
          </cell>
          <cell r="D370">
            <v>772000</v>
          </cell>
        </row>
        <row r="371">
          <cell r="A371" t="str">
            <v>257414-B21</v>
          </cell>
          <cell r="B371" t="str">
            <v>Fan Kit 220VAC for R10000</v>
          </cell>
          <cell r="C371" t="str">
            <v>Rack 10000 Series</v>
          </cell>
          <cell r="D371">
            <v>772000</v>
          </cell>
        </row>
        <row r="372">
          <cell r="A372" t="str">
            <v>253214-B21</v>
          </cell>
          <cell r="B372" t="str">
            <v>Rack Blanking Panel Kit for 10000 Series (10 * 1U panel)</v>
          </cell>
          <cell r="C372" t="str">
            <v>Rack 10000 Series</v>
          </cell>
          <cell r="D372">
            <v>129000</v>
          </cell>
        </row>
        <row r="373">
          <cell r="A373" t="str">
            <v>253214-B22</v>
          </cell>
          <cell r="B373" t="str">
            <v>Rack Blanking Panel Kit for 10000 Series (10 * 2U panel)</v>
          </cell>
          <cell r="C373" t="str">
            <v>Rack 10000 Series</v>
          </cell>
          <cell r="D373">
            <v>162000</v>
          </cell>
        </row>
        <row r="374">
          <cell r="A374" t="str">
            <v>253214-B23</v>
          </cell>
          <cell r="B374" t="str">
            <v>Rack Blanking Panel Kit for 10000 Series (10 * 3U panel)</v>
          </cell>
          <cell r="C374" t="str">
            <v>Rack 10000 Series</v>
          </cell>
          <cell r="D374">
            <v>202000</v>
          </cell>
        </row>
        <row r="375">
          <cell r="A375" t="str">
            <v>253214-B24</v>
          </cell>
          <cell r="B375" t="str">
            <v>Rack Blanking Panel Kit for 10000 Series (10 * 4U panel)</v>
          </cell>
          <cell r="C375" t="str">
            <v>Rack 10000 Series</v>
          </cell>
          <cell r="D375">
            <v>243000</v>
          </cell>
        </row>
        <row r="376">
          <cell r="A376" t="str">
            <v>253214-B25</v>
          </cell>
          <cell r="B376" t="str">
            <v>Rack Blanking Panel Kit for 10000 Series (10 * 5U panel)</v>
          </cell>
          <cell r="C376" t="str">
            <v>Rack 10000 Series</v>
          </cell>
          <cell r="D376">
            <v>280000</v>
          </cell>
        </row>
        <row r="377">
          <cell r="A377" t="str">
            <v>253214-B26</v>
          </cell>
          <cell r="B377" t="str">
            <v>Rack Blanking Panel Kit for 10000 Series 
(one each of a 1U, 2U, 4U, 8U panel)</v>
          </cell>
          <cell r="C377" t="str">
            <v>Rack 10000 Series</v>
          </cell>
          <cell r="D377">
            <v>115000</v>
          </cell>
        </row>
        <row r="378">
          <cell r="A378" t="str">
            <v>169940-B21</v>
          </cell>
          <cell r="B378" t="str">
            <v>Rack Blanking Panel Kit for 9000 Series 
(one each of a 1U, 2U, 4U, 8U panel)</v>
          </cell>
          <cell r="C378" t="str">
            <v>Rack 9000 Series</v>
          </cell>
          <cell r="D378">
            <v>114000</v>
          </cell>
        </row>
        <row r="379">
          <cell r="A379" t="str">
            <v>189453-B21</v>
          </cell>
          <cell r="B379" t="str">
            <v>Rack Blanking Panel Kit for 9000 Series (10 * 1U panel)</v>
          </cell>
          <cell r="C379" t="str">
            <v>Rack 9000 Series</v>
          </cell>
          <cell r="D379">
            <v>129000</v>
          </cell>
        </row>
        <row r="380">
          <cell r="A380" t="str">
            <v>189453-B22</v>
          </cell>
          <cell r="B380" t="str">
            <v>Rack Blanking Panel Kit for 9000 Series (10 * 2U panel)</v>
          </cell>
          <cell r="C380" t="str">
            <v>Rack 9000 Series</v>
          </cell>
          <cell r="D380">
            <v>162000</v>
          </cell>
        </row>
        <row r="381">
          <cell r="A381" t="str">
            <v>189453-B23</v>
          </cell>
          <cell r="B381" t="str">
            <v>Rack Blanking Panel Kit for 9000 Series (10 * 3U panel)</v>
          </cell>
          <cell r="C381" t="str">
            <v>Rack 9000 Series</v>
          </cell>
          <cell r="D381">
            <v>202000</v>
          </cell>
        </row>
        <row r="382">
          <cell r="A382" t="str">
            <v>189453-B24</v>
          </cell>
          <cell r="B382" t="str">
            <v>Rack Blanking Panel Kit for 9000 Series (10 * 4U panel)</v>
          </cell>
          <cell r="C382" t="str">
            <v>Rack 9000 Series</v>
          </cell>
          <cell r="D382">
            <v>243000</v>
          </cell>
        </row>
        <row r="383">
          <cell r="A383" t="str">
            <v>189453-B25</v>
          </cell>
          <cell r="B383" t="str">
            <v>Rack Blanking Panel Kit for 9000 Series (10 * 5U panel)</v>
          </cell>
          <cell r="C383" t="str">
            <v>Rack 9000 Series</v>
          </cell>
          <cell r="D383">
            <v>280000</v>
          </cell>
        </row>
        <row r="384">
          <cell r="A384" t="str">
            <v>218216-B21</v>
          </cell>
          <cell r="B384" t="str">
            <v xml:space="preserve">9136 Extension Kit </v>
          </cell>
          <cell r="C384" t="str">
            <v>Rack 9000 Series</v>
          </cell>
          <cell r="D384">
            <v>972000</v>
          </cell>
        </row>
        <row r="385">
          <cell r="A385" t="str">
            <v>332558-B21</v>
          </cell>
          <cell r="B385" t="str">
            <v>Adjustable Rail Assemblies</v>
          </cell>
          <cell r="C385" t="str">
            <v>All Rack Mount Components</v>
          </cell>
          <cell r="D385">
            <v>157000</v>
          </cell>
        </row>
        <row r="386">
          <cell r="A386" t="str">
            <v>234672-B21</v>
          </cell>
          <cell r="B386" t="str">
            <v>100KG Sliding Shelf Kit</v>
          </cell>
          <cell r="D386">
            <v>712000</v>
          </cell>
        </row>
        <row r="387">
          <cell r="A387" t="str">
            <v>226555-B21</v>
          </cell>
          <cell r="B387" t="str">
            <v xml:space="preserve">Sun Rail Kit for Ultra 2, 5, 10 </v>
          </cell>
          <cell r="C387" t="str">
            <v>Rack 9000 Series</v>
          </cell>
          <cell r="D387">
            <v>755000</v>
          </cell>
        </row>
        <row r="388">
          <cell r="A388" t="str">
            <v>248929-B21</v>
          </cell>
          <cell r="B388" t="str">
            <v>Baying Kit  10000 Series</v>
          </cell>
          <cell r="C388" t="str">
            <v>Rack 10000 Series</v>
          </cell>
          <cell r="D388">
            <v>215000</v>
          </cell>
        </row>
        <row r="389">
          <cell r="A389" t="str">
            <v>248931-B21</v>
          </cell>
          <cell r="B389" t="str">
            <v>9000/10000 Offset Baying Kit</v>
          </cell>
          <cell r="C389" t="str">
            <v>All</v>
          </cell>
          <cell r="D389">
            <v>617000</v>
          </cell>
        </row>
        <row r="390">
          <cell r="A390" t="str">
            <v>203039-B21</v>
          </cell>
          <cell r="B390" t="str">
            <v>Console Management Controller (CMC) Option Kit</v>
          </cell>
          <cell r="C390" t="str">
            <v>All Racks</v>
          </cell>
          <cell r="D390">
            <v>3273000</v>
          </cell>
        </row>
        <row r="391">
          <cell r="A391" t="str">
            <v>203039-B22</v>
          </cell>
          <cell r="B391" t="str">
            <v>Console Management Controller (CMC) Sensors Option Kit</v>
          </cell>
          <cell r="C391" t="str">
            <v>All Racks</v>
          </cell>
          <cell r="D391">
            <v>755000</v>
          </cell>
        </row>
        <row r="392">
          <cell r="A392" t="str">
            <v>203039-B23</v>
          </cell>
          <cell r="B392" t="str">
            <v>Console Management Controller (CMC) Locking Option Kit</v>
          </cell>
          <cell r="C392" t="str">
            <v>All Racks</v>
          </cell>
          <cell r="D392">
            <v>1128000</v>
          </cell>
        </row>
        <row r="393">
          <cell r="A393" t="str">
            <v>203039-B24</v>
          </cell>
          <cell r="B393" t="str">
            <v>Console Management Controller (CMC) Smoke Sensors Option Kit</v>
          </cell>
          <cell r="C393" t="str">
            <v>All Racks</v>
          </cell>
          <cell r="D393">
            <v>908000</v>
          </cell>
        </row>
        <row r="395">
          <cell r="A395" t="str">
            <v>Monitor Options</v>
          </cell>
        </row>
        <row r="396">
          <cell r="A396" t="str">
            <v>221546-B31</v>
          </cell>
          <cell r="B396" t="str">
            <v>TFT5600RKM Integrated Keyboard and Monitor</v>
          </cell>
          <cell r="C396" t="str">
            <v>All Racks</v>
          </cell>
          <cell r="D396">
            <v>6295000</v>
          </cell>
        </row>
        <row r="397">
          <cell r="A397" t="str">
            <v>281683-B21</v>
          </cell>
          <cell r="B397" t="str">
            <v>TFT5110R Rackmount Flat Panel Monitor</v>
          </cell>
          <cell r="C397" t="str">
            <v>All Racks</v>
          </cell>
          <cell r="D397">
            <v>3789000</v>
          </cell>
        </row>
        <row r="398">
          <cell r="A398" t="str">
            <v>253449-B21</v>
          </cell>
          <cell r="B398" t="str">
            <v>Monitor/Utility Shelf Graphite</v>
          </cell>
          <cell r="C398" t="str">
            <v>All Racks</v>
          </cell>
          <cell r="D398">
            <v>303000</v>
          </cell>
        </row>
        <row r="399">
          <cell r="A399" t="str">
            <v>257054-B31</v>
          </cell>
          <cell r="B399" t="str">
            <v>1U Integrated Keyboard and Drawer</v>
          </cell>
          <cell r="C399" t="str">
            <v>All Racks</v>
          </cell>
          <cell r="D399">
            <v>1115000</v>
          </cell>
        </row>
        <row r="400">
          <cell r="A400" t="str">
            <v>287139-B21</v>
          </cell>
          <cell r="B400" t="str">
            <v>Input Device Adjustable Rails</v>
          </cell>
          <cell r="C400" t="str">
            <v>All Racks</v>
          </cell>
          <cell r="D400">
            <v>150000</v>
          </cell>
        </row>
        <row r="401">
          <cell r="B401" t="str">
            <v>*257054-B31, 281683-B21, 221546-B31 3rd Party Rack에 탑재시 필요</v>
          </cell>
        </row>
        <row r="402">
          <cell r="A402" t="str">
            <v>287138-B21</v>
          </cell>
          <cell r="B402" t="str">
            <v>Input Device Telco Rails</v>
          </cell>
          <cell r="C402" t="str">
            <v>All Racks</v>
          </cell>
          <cell r="D402">
            <v>150000</v>
          </cell>
        </row>
        <row r="403">
          <cell r="B403" t="str">
            <v>*257054-B31, 281683-B21, 221546-B31 Telco Rack에 탑재시 필요</v>
          </cell>
        </row>
        <row r="405">
          <cell r="A405" t="str">
            <v>Power Distribution Units</v>
          </cell>
        </row>
        <row r="406">
          <cell r="A406" t="str">
            <v>142257-002</v>
          </cell>
          <cell r="B406" t="str">
            <v>PDU Cable Kit</v>
          </cell>
          <cell r="C406" t="str">
            <v>All Racks</v>
          </cell>
          <cell r="D406">
            <v>34000</v>
          </cell>
        </row>
        <row r="407">
          <cell r="A407" t="str">
            <v>215852-B21</v>
          </cell>
          <cell r="B407" t="str">
            <v>1U / 0U PDU Mounting bracket Kit</v>
          </cell>
          <cell r="D407">
            <v>79000</v>
          </cell>
        </row>
        <row r="408">
          <cell r="A408" t="str">
            <v>252663-B24</v>
          </cell>
          <cell r="B408" t="str">
            <v>16A Model - mPDU, 16A High</v>
          </cell>
          <cell r="C408" t="str">
            <v>Control Unit 입력전원부 : IEC320-C20 (분리 가능)
Extension Bar 코드연결 부분 : C13
Extension Bar : 2개</v>
          </cell>
          <cell r="D408">
            <v>770000</v>
          </cell>
        </row>
        <row r="409">
          <cell r="A409" t="str">
            <v>252663-B31</v>
          </cell>
          <cell r="B409" t="str">
            <v>32A Model - mPDU, 32A, High</v>
          </cell>
          <cell r="C409" t="str">
            <v>Control Unit 입력전원부 : IEC309-32A
Extension Bar 코드연결 부분 : C13
Extension Bar : 4개</v>
          </cell>
          <cell r="D409">
            <v>1135000</v>
          </cell>
        </row>
        <row r="410">
          <cell r="A410" t="str">
            <v>252663-B21</v>
          </cell>
          <cell r="B410" t="str">
            <v>40A Model - mPDU, 40A, High</v>
          </cell>
          <cell r="C410" t="str">
            <v>Control Unit 입력전원부 : Hardwire
Extension Bar 코드연결 부분 : 
 C13(8구 Extension Bar 3개)
 C19(4구 Extension Bar 1개)</v>
          </cell>
          <cell r="D410">
            <v>1222000</v>
          </cell>
        </row>
        <row r="411">
          <cell r="A411" t="str">
            <v>310777-B21</v>
          </cell>
          <cell r="B411" t="str">
            <v>Third Party PDU Mounting Kit</v>
          </cell>
          <cell r="D411">
            <v>77000</v>
          </cell>
        </row>
        <row r="413">
          <cell r="A413" t="str">
            <v>Switch Box</v>
          </cell>
        </row>
        <row r="414">
          <cell r="A414" t="str">
            <v>144007-B33</v>
          </cell>
          <cell r="B414" t="str">
            <v>Switch Box Connector Kit (Opal)</v>
          </cell>
          <cell r="C414" t="str">
            <v>All Racks</v>
          </cell>
          <cell r="D414">
            <v>458000</v>
          </cell>
        </row>
        <row r="415">
          <cell r="A415" t="str">
            <v>149361-B21</v>
          </cell>
          <cell r="B415" t="str">
            <v>Video Adapter for KVM Switch (9 Pin) - 4 Packs</v>
          </cell>
          <cell r="C415" t="str">
            <v>All Racks</v>
          </cell>
          <cell r="D415">
            <v>77000</v>
          </cell>
        </row>
        <row r="416">
          <cell r="A416" t="str">
            <v>262585-B21</v>
          </cell>
          <cell r="B416" t="str">
            <v>IP Console Switch 1x1x16 port (1 remote user and 1 local user)</v>
          </cell>
          <cell r="C416" t="str">
            <v>All Racks</v>
          </cell>
          <cell r="D416">
            <v>9150000</v>
          </cell>
        </row>
        <row r="417">
          <cell r="A417" t="str">
            <v>262586-B21</v>
          </cell>
          <cell r="B417" t="str">
            <v>IP Console Switch 3x1x16 port (3 remote users and 1 local user)</v>
          </cell>
          <cell r="C417" t="str">
            <v>All Racks</v>
          </cell>
          <cell r="D417">
            <v>11948000</v>
          </cell>
        </row>
        <row r="418">
          <cell r="A418" t="str">
            <v>262587-B21</v>
          </cell>
          <cell r="B418" t="str">
            <v>IP Console Switch Interface adapter (8 pack)</v>
          </cell>
          <cell r="C418" t="str">
            <v>All Racks</v>
          </cell>
          <cell r="D418">
            <v>2263000</v>
          </cell>
        </row>
        <row r="419">
          <cell r="A419" t="str">
            <v>262588-B21</v>
          </cell>
          <cell r="B419" t="str">
            <v>IP Console Switch Interface adapter (single pack)</v>
          </cell>
          <cell r="C419" t="str">
            <v>All Racks</v>
          </cell>
          <cell r="D419">
            <v>315000</v>
          </cell>
        </row>
        <row r="420">
          <cell r="A420" t="str">
            <v>262589-B21</v>
          </cell>
          <cell r="B420" t="str">
            <v>IP Console Switch Expansion module</v>
          </cell>
          <cell r="C420" t="str">
            <v>All Racks</v>
          </cell>
          <cell r="D420">
            <v>611000</v>
          </cell>
        </row>
        <row r="421">
          <cell r="A421" t="str">
            <v>120206-B31</v>
          </cell>
          <cell r="B421" t="str">
            <v>1 x 2-Port KVM Rack Switch Box</v>
          </cell>
          <cell r="C421" t="str">
            <v>All Racks</v>
          </cell>
          <cell r="D421">
            <v>1144000</v>
          </cell>
        </row>
        <row r="422">
          <cell r="A422" t="str">
            <v>400336-B31</v>
          </cell>
          <cell r="B422" t="str">
            <v>1 x 4-Port KVM Rack Switch Box (0U Side Mount)</v>
          </cell>
          <cell r="C422" t="str">
            <v>All Racks</v>
          </cell>
          <cell r="D422">
            <v>2052000</v>
          </cell>
        </row>
        <row r="423">
          <cell r="A423" t="str">
            <v>400337-B31</v>
          </cell>
          <cell r="B423" t="str">
            <v>1 x 8-Port KVM Rack Switch Box (0U Side Mount)</v>
          </cell>
          <cell r="C423" t="str">
            <v>All Racks</v>
          </cell>
          <cell r="D423">
            <v>2555000</v>
          </cell>
        </row>
        <row r="424">
          <cell r="A424" t="str">
            <v>400338-B31</v>
          </cell>
          <cell r="B424" t="str">
            <v>2 x 8-Port KVM Rack Switch Box (0U Side Mount)</v>
          </cell>
          <cell r="C424" t="str">
            <v>All Racks</v>
          </cell>
          <cell r="D424">
            <v>3310000</v>
          </cell>
        </row>
        <row r="425">
          <cell r="A425" t="str">
            <v>400542-B21</v>
          </cell>
          <cell r="B425" t="str">
            <v>2 x 8-Port KVM Rack Switch Box, 48V DC (0U Side Mount)</v>
          </cell>
          <cell r="C425" t="str">
            <v>All Racks (for Telco appln)</v>
          </cell>
          <cell r="D425">
            <v>4295000</v>
          </cell>
        </row>
        <row r="427">
          <cell r="A427" t="str">
            <v>Rack Cables &amp; Cable Management</v>
          </cell>
        </row>
        <row r="428">
          <cell r="A428" t="str">
            <v>263474-B21</v>
          </cell>
          <cell r="B428" t="str">
            <v>CAT5 UTP Cables 3ft (4/pack)</v>
          </cell>
          <cell r="C428" t="str">
            <v>IP Console Switch</v>
          </cell>
          <cell r="D428">
            <v>43000</v>
          </cell>
        </row>
        <row r="429">
          <cell r="B429" t="str">
            <v>Unshielded Category 5 cables with RJ45 connectors</v>
          </cell>
        </row>
        <row r="430">
          <cell r="A430" t="str">
            <v>263474-B22</v>
          </cell>
          <cell r="B430" t="str">
            <v>CAT5 UTP Cables 6ft (8/pack)</v>
          </cell>
          <cell r="C430" t="str">
            <v>IP Console Switch</v>
          </cell>
          <cell r="D430">
            <v>100000</v>
          </cell>
        </row>
        <row r="431">
          <cell r="B431" t="str">
            <v>Unshielded Category 5 cables with RJ45 connectors</v>
          </cell>
        </row>
        <row r="432">
          <cell r="A432" t="str">
            <v>263474-B23</v>
          </cell>
          <cell r="B432" t="str">
            <v>CAT5 UTP Cables 12ft (8/pack)</v>
          </cell>
          <cell r="C432" t="str">
            <v>IP Console Switch</v>
          </cell>
          <cell r="D432">
            <v>113000</v>
          </cell>
        </row>
        <row r="433">
          <cell r="B433" t="str">
            <v>Unshielded Category 5 cables with RJ45 connectors</v>
          </cell>
        </row>
        <row r="434">
          <cell r="A434" t="str">
            <v>263474-B24</v>
          </cell>
          <cell r="B434" t="str">
            <v>CAT5 UTP Cables 20ft (4/pack)</v>
          </cell>
          <cell r="C434" t="str">
            <v>IP Console Switch</v>
          </cell>
          <cell r="D434">
            <v>77000</v>
          </cell>
        </row>
        <row r="435">
          <cell r="B435" t="str">
            <v>Unshielded Category 5 cables with RJ45 connectors</v>
          </cell>
        </row>
        <row r="436">
          <cell r="A436" t="str">
            <v>263474-B25</v>
          </cell>
          <cell r="B436" t="str">
            <v>CAT5 UTP Cables 40ft (1/pack)</v>
          </cell>
          <cell r="C436" t="str">
            <v>IP Console Switch</v>
          </cell>
          <cell r="D436">
            <v>37000</v>
          </cell>
        </row>
        <row r="437">
          <cell r="B437" t="str">
            <v>Unshielded Category 5 cables with RJ45 connectors</v>
          </cell>
        </row>
        <row r="438">
          <cell r="A438" t="str">
            <v>110936-B24</v>
          </cell>
          <cell r="B438" t="str">
            <v>CPU to Switch Cable (3 ft)</v>
          </cell>
          <cell r="C438" t="str">
            <v>All Racks</v>
          </cell>
          <cell r="D438">
            <v>101000</v>
          </cell>
        </row>
        <row r="439">
          <cell r="A439" t="str">
            <v>110936-B25</v>
          </cell>
          <cell r="B439" t="str">
            <v>CPU to Switch Cable (6 ft)</v>
          </cell>
          <cell r="C439" t="str">
            <v>All Racks</v>
          </cell>
          <cell r="D439">
            <v>114000</v>
          </cell>
        </row>
        <row r="440">
          <cell r="A440" t="str">
            <v>110936-B21</v>
          </cell>
          <cell r="B440" t="str">
            <v>CPU to Switch Cable (12 ft)</v>
          </cell>
          <cell r="C440" t="str">
            <v>All Racks</v>
          </cell>
          <cell r="D440">
            <v>185000</v>
          </cell>
        </row>
        <row r="441">
          <cell r="A441" t="str">
            <v>110936-B22</v>
          </cell>
          <cell r="B441" t="str">
            <v>CPU to Switch Cable (20 ft)</v>
          </cell>
          <cell r="C441" t="str">
            <v>All Racks</v>
          </cell>
          <cell r="D441">
            <v>243000</v>
          </cell>
        </row>
        <row r="442">
          <cell r="A442" t="str">
            <v>110936-B23</v>
          </cell>
          <cell r="B442" t="str">
            <v>CPU to Switch Cable (40 ft)</v>
          </cell>
          <cell r="C442" t="str">
            <v>All Racks</v>
          </cell>
          <cell r="D442">
            <v>314000</v>
          </cell>
        </row>
        <row r="443">
          <cell r="A443" t="str">
            <v>149363-B21</v>
          </cell>
          <cell r="B443" t="str">
            <v>CPU to Switch Cable (20 ft) - Plenum rated</v>
          </cell>
          <cell r="C443" t="str">
            <v>All Racks</v>
          </cell>
          <cell r="D443">
            <v>643000</v>
          </cell>
        </row>
        <row r="444">
          <cell r="A444" t="str">
            <v>149364-B21</v>
          </cell>
          <cell r="B444" t="str">
            <v>CPU to Switch Cable (40 ft) - Plenum rated</v>
          </cell>
          <cell r="C444" t="str">
            <v>All Racks</v>
          </cell>
          <cell r="D444">
            <v>1133000</v>
          </cell>
        </row>
        <row r="445">
          <cell r="A445" t="str">
            <v>168233-B21</v>
          </cell>
          <cell r="B445" t="str">
            <v>Cable Management D Rings</v>
          </cell>
          <cell r="C445" t="str">
            <v>Rack 9000/10000 Series</v>
          </cell>
          <cell r="D445">
            <v>77000</v>
          </cell>
        </row>
        <row r="446">
          <cell r="A446" t="str">
            <v>292407-B21</v>
          </cell>
          <cell r="B446" t="str">
            <v xml:space="preserve">Netelligent Cable Management Kit </v>
          </cell>
          <cell r="C446" t="str">
            <v>All Racks</v>
          </cell>
          <cell r="D446">
            <v>315000</v>
          </cell>
        </row>
        <row r="448">
          <cell r="A448" t="str">
            <v>ProLiant Essential Software</v>
          </cell>
        </row>
        <row r="449">
          <cell r="A449" t="str">
            <v>ProLiant Essentials Value Pack</v>
          </cell>
        </row>
        <row r="450">
          <cell r="A450" t="str">
            <v>267196-B21</v>
          </cell>
          <cell r="B450" t="str">
            <v>Rapid Deployment Pack Software  1user</v>
          </cell>
          <cell r="D450">
            <v>275000</v>
          </cell>
        </row>
        <row r="451">
          <cell r="A451" t="str">
            <v>269817-B21</v>
          </cell>
          <cell r="B451" t="str">
            <v xml:space="preserve">Rapid Deployment Pack 10user </v>
          </cell>
          <cell r="D451">
            <v>2723000</v>
          </cell>
        </row>
        <row r="452">
          <cell r="A452" t="str">
            <v>302127-B21</v>
          </cell>
          <cell r="B452" t="str">
            <v>Rapid Deployment Pack - Flexible Quantity License Kit</v>
          </cell>
          <cell r="D452">
            <v>275000</v>
          </cell>
        </row>
        <row r="453">
          <cell r="A453" t="str">
            <v>263825-B21</v>
          </cell>
          <cell r="B453" t="str">
            <v>Integrated Lights-Out Advance Pack - 1 License</v>
          </cell>
          <cell r="C453" t="str">
            <v>DL360G2, DL360G3, ML370G3, DL380G3, DL380G3 Packaged Cluster, DL580G2</v>
          </cell>
          <cell r="D453">
            <v>916000</v>
          </cell>
        </row>
        <row r="454">
          <cell r="A454" t="str">
            <v>302280-B21</v>
          </cell>
          <cell r="B454" t="str">
            <v>Integrated Lights-Out Advance Pack 
- Flexible Quantity License Kit</v>
          </cell>
          <cell r="C454" t="str">
            <v>DL360G2, DL360G3, ML370G3, DL380G3, DL380G3 Packaged Cluster, DL580G2</v>
          </cell>
          <cell r="D454">
            <v>916000</v>
          </cell>
        </row>
        <row r="455">
          <cell r="A455" t="str">
            <v>280189-B21</v>
          </cell>
          <cell r="B455" t="str">
            <v>Recovery Server Option Pack Software - 1 License</v>
          </cell>
          <cell r="C455" t="str">
            <v>See Each SVR Spec</v>
          </cell>
          <cell r="D455">
            <v>2060000</v>
          </cell>
        </row>
        <row r="456">
          <cell r="A456" t="str">
            <v>303380-B21</v>
          </cell>
          <cell r="B456" t="str">
            <v>Recovery Server Option Pack - Flexible Quantity License Kit</v>
          </cell>
          <cell r="D456">
            <v>2060000</v>
          </cell>
        </row>
        <row r="457">
          <cell r="A457" t="str">
            <v>303284-B21</v>
          </cell>
          <cell r="B457" t="str">
            <v xml:space="preserve">Workload Management Pack v2.0 - 1 License </v>
          </cell>
          <cell r="C457" t="str">
            <v>See Each SVR Spec</v>
          </cell>
          <cell r="D457">
            <v>1154000</v>
          </cell>
        </row>
        <row r="458">
          <cell r="A458" t="str">
            <v>294744-B21</v>
          </cell>
          <cell r="B458" t="str">
            <v xml:space="preserve">Workload Management Pack v2.0 - Flexible Quantity License Kit </v>
          </cell>
          <cell r="D458">
            <v>1154000</v>
          </cell>
        </row>
        <row r="459">
          <cell r="A459" t="str">
            <v>306696-B21</v>
          </cell>
          <cell r="B459" t="str">
            <v>Performance Management Pack - 1 License</v>
          </cell>
          <cell r="C459" t="str">
            <v>See Each SVR Spec</v>
          </cell>
          <cell r="D459">
            <v>215000</v>
          </cell>
        </row>
        <row r="460">
          <cell r="A460" t="str">
            <v>306697-B21</v>
          </cell>
          <cell r="B460" t="str">
            <v>Performance Management Pack - Flexible Quantity License Kit</v>
          </cell>
          <cell r="D460">
            <v>215000</v>
          </cell>
        </row>
        <row r="462">
          <cell r="A462" t="str">
            <v>High Availability Clustering Options</v>
          </cell>
        </row>
        <row r="463">
          <cell r="A463" t="str">
            <v>ProLiant Clusters for Microsoft Windows</v>
          </cell>
        </row>
        <row r="464">
          <cell r="A464" t="str">
            <v>309816-B21</v>
          </cell>
          <cell r="B464" t="str">
            <v>HA/F100 Kit</v>
          </cell>
          <cell r="C464" t="str">
            <v>RA4000, RA4100</v>
          </cell>
          <cell r="D464">
            <v>284000</v>
          </cell>
        </row>
        <row r="465">
          <cell r="A465" t="str">
            <v>252408-B22</v>
          </cell>
          <cell r="B465" t="str">
            <v>HA/F100 (v.2)</v>
          </cell>
          <cell r="C465" t="str">
            <v>MSA1000</v>
          </cell>
          <cell r="D465">
            <v>282000</v>
          </cell>
        </row>
        <row r="466">
          <cell r="B466" t="str">
            <v>* NT 4.0EE, W2K Adv. SVR</v>
          </cell>
        </row>
        <row r="467">
          <cell r="A467" t="str">
            <v>252409-B22</v>
          </cell>
          <cell r="B467" t="str">
            <v>HA/F200 (v.2)</v>
          </cell>
          <cell r="C467" t="str">
            <v>MSA1000</v>
          </cell>
          <cell r="D467">
            <v>9798000</v>
          </cell>
        </row>
        <row r="468">
          <cell r="B468" t="str">
            <v>* NT 4.0EE, W2K Adv. SVR</v>
          </cell>
        </row>
        <row r="469">
          <cell r="A469" t="str">
            <v>380357-B23</v>
          </cell>
          <cell r="B469" t="str">
            <v>HA/F200 Kit</v>
          </cell>
          <cell r="C469" t="str">
            <v>RA4000, RA4100</v>
          </cell>
          <cell r="D469">
            <v>5710000</v>
          </cell>
        </row>
        <row r="470">
          <cell r="B470" t="str">
            <v>* NT Enterprise Edition, W2K Adv. SVR</v>
          </cell>
        </row>
        <row r="471">
          <cell r="A471" t="str">
            <v>313047-B21</v>
          </cell>
          <cell r="B471" t="str">
            <v>HA/F500 Basic Kit for Enterprise Virtual Array (V2)</v>
          </cell>
          <cell r="D471">
            <v>284000</v>
          </cell>
        </row>
        <row r="472">
          <cell r="B472" t="str">
            <v>* Windows NT, W2K</v>
          </cell>
        </row>
        <row r="473">
          <cell r="A473" t="str">
            <v>254623-B22</v>
          </cell>
          <cell r="B473" t="str">
            <v>HA/F500 Enhanced Kit for Enterprise Virtual Array (V2)</v>
          </cell>
          <cell r="D473">
            <v>15622000</v>
          </cell>
        </row>
        <row r="474">
          <cell r="B474" t="str">
            <v>* Windows NT, W2K</v>
          </cell>
        </row>
        <row r="475">
          <cell r="A475" t="str">
            <v>103250-B25</v>
          </cell>
          <cell r="B475" t="str">
            <v>HA/F500 for MA8000/EMA 12000, EMA 16000 Basic Kit</v>
          </cell>
          <cell r="C475" t="str">
            <v>MA8000, EMA12000, EMA16000</v>
          </cell>
          <cell r="D475">
            <v>287000</v>
          </cell>
        </row>
        <row r="476">
          <cell r="B476" t="str">
            <v>* NT Enterprise Edition, W2K Adv. SVR, W2K DC</v>
          </cell>
        </row>
        <row r="477">
          <cell r="A477" t="str">
            <v>379937-B25</v>
          </cell>
          <cell r="B477" t="str">
            <v>HA/F500 for MA8000/EMA 12000, EMA 16000 Enhanced Kit</v>
          </cell>
          <cell r="C477" t="str">
            <v>MA8000, EMA12000, EMA16000</v>
          </cell>
          <cell r="D477">
            <v>11554000</v>
          </cell>
        </row>
        <row r="478">
          <cell r="B478" t="str">
            <v>* NT Enterprise Edition, W2K Adv. SVR, W2K DC</v>
          </cell>
        </row>
        <row r="479">
          <cell r="A479" t="str">
            <v>164227-B23</v>
          </cell>
          <cell r="B479" t="str">
            <v>HA/F500 for MA8000/EMA 12000, EMA 16000 Enhanced DT Kit</v>
          </cell>
          <cell r="C479" t="str">
            <v>MA8000, EMA12000, EMA16000</v>
          </cell>
          <cell r="D479">
            <v>11554000</v>
          </cell>
        </row>
        <row r="480">
          <cell r="B480" t="str">
            <v>* NT Enterprise Edition, W2K Adv. SVR, W2K DC</v>
          </cell>
        </row>
        <row r="482">
          <cell r="A482" t="str">
            <v>ProLiant Clusters for Oracle</v>
          </cell>
        </row>
        <row r="483">
          <cell r="A483" t="str">
            <v>252478-B22</v>
          </cell>
          <cell r="B483" t="str">
            <v>PDC/O5000 9i Cluster Kit</v>
          </cell>
          <cell r="C483" t="str">
            <v>Window 2000 Adv SVR, Window 2000 
DC, RA8000, ESA12000, MA8000, EMA12000</v>
          </cell>
          <cell r="D483">
            <v>21267000</v>
          </cell>
        </row>
        <row r="484">
          <cell r="A484" t="str">
            <v>224398-B22</v>
          </cell>
          <cell r="B484" t="str">
            <v>PDC/O5000 for Oracle8i R8.1.7
(Enhanced Cluster Kit)</v>
          </cell>
          <cell r="C484" t="str">
            <v>Windows 2000
 RA8000, ESA12000, MA8000, EMA12000</v>
          </cell>
          <cell r="D484">
            <v>21473000</v>
          </cell>
        </row>
        <row r="485">
          <cell r="A485" t="str">
            <v>177927-B22</v>
          </cell>
          <cell r="B485" t="str">
            <v>PDC/O5000 for Oracle8i R8.0.5/8.0.6/8.1.5/8.1.6/8.1.7
(Enhanced Cluster Kit)</v>
          </cell>
          <cell r="C485" t="str">
            <v>Windows NT
 RA8000, ESA12000, MA8000, EMA12000</v>
          </cell>
          <cell r="D485">
            <v>21473000</v>
          </cell>
        </row>
        <row r="486">
          <cell r="A486" t="str">
            <v>252479-B21</v>
          </cell>
          <cell r="B486" t="str">
            <v>PDC/O2000 for Oracle9i 
(Cluster Kit)</v>
          </cell>
          <cell r="C486" t="str">
            <v>Windows 2000
 RA4000, RA4100</v>
          </cell>
          <cell r="D486">
            <v>14320000</v>
          </cell>
        </row>
        <row r="487">
          <cell r="A487" t="str">
            <v>279406-B22</v>
          </cell>
          <cell r="B487" t="str">
            <v>PDC/O2000-MSA1000 for Oracle9i 
Real Application Cluster on Windows2000</v>
          </cell>
          <cell r="C487" t="str">
            <v>Windows 2000 Advanced Server 
 with Service Pack2</v>
          </cell>
          <cell r="D487">
            <v>13602000</v>
          </cell>
        </row>
        <row r="488">
          <cell r="A488" t="str">
            <v>224397-B23</v>
          </cell>
          <cell r="B488" t="str">
            <v>PDC/O2000 for Oracle8i R8.1.7
(Cluster Kit)</v>
          </cell>
          <cell r="C488" t="str">
            <v>Windows 2000
 RA4000, RA4100</v>
          </cell>
          <cell r="D488">
            <v>14320000</v>
          </cell>
        </row>
        <row r="489">
          <cell r="A489" t="str">
            <v>162950-B23</v>
          </cell>
          <cell r="B489" t="str">
            <v>PDC/O2000 for Oracle8i R8.1.5/8.1.6/8.1.7
(Enhanced Ethernet Kit)</v>
          </cell>
          <cell r="C489" t="str">
            <v>Windows NT
 RA4000, RA4100</v>
          </cell>
          <cell r="D489">
            <v>14320000</v>
          </cell>
        </row>
        <row r="490">
          <cell r="B490" t="str">
            <v>* Replaces 162950-B22</v>
          </cell>
        </row>
        <row r="492">
          <cell r="A492" t="str">
            <v>ProLiant Clusters for Linux</v>
          </cell>
        </row>
        <row r="493">
          <cell r="A493" t="str">
            <v>303523-B22</v>
          </cell>
          <cell r="B493" t="str">
            <v>ProLiant Cluster HA/L100 - LifeKeeper for Linux</v>
          </cell>
          <cell r="C493" t="str">
            <v>Red Hat Linux 7.2, 7.3, Red Hat Linux Advanced
Server 2.1, SuSE Linux Enterprise Server 7</v>
          </cell>
          <cell r="D493">
            <v>308000</v>
          </cell>
          <cell r="E493" t="str">
            <v>NEW</v>
          </cell>
        </row>
        <row r="494">
          <cell r="B494" t="str">
            <v>* LifeKeeper for Linux Ver. 4.2 - 30일 평가판 포함</v>
          </cell>
        </row>
        <row r="495">
          <cell r="A495" t="str">
            <v>305199-B21</v>
          </cell>
          <cell r="B495" t="str">
            <v>HP Serviceguard for Linux ProLiant Cluster 
(2 node license cluster kit)</v>
          </cell>
          <cell r="C495" t="str">
            <v>DL380G2, DL380G3, DL380G3 Packaged Cluster, DL580, DL580G2, Smart Array Cluster Storage</v>
          </cell>
          <cell r="D495">
            <v>5705000</v>
          </cell>
        </row>
        <row r="496">
          <cell r="A496" t="str">
            <v>307754-B21</v>
          </cell>
          <cell r="B496" t="str">
            <v>HP Serviceguard for Linux 
(Single node license cluster kit)</v>
          </cell>
          <cell r="C496" t="str">
            <v>See Each SVR Spec</v>
          </cell>
          <cell r="D496">
            <v>2854000</v>
          </cell>
        </row>
        <row r="498">
          <cell r="A498" t="str">
            <v>NSS Online</v>
          </cell>
        </row>
        <row r="499">
          <cell r="A499" t="str">
            <v>283196-B21</v>
          </cell>
          <cell r="B499" t="str">
            <v>Enterprise 0C6D-A 60Hz (opal)</v>
          </cell>
          <cell r="C499" t="str">
            <v>EVA w/ Loop Switch</v>
          </cell>
          <cell r="D499">
            <v>236732000</v>
          </cell>
        </row>
        <row r="500">
          <cell r="A500" t="str">
            <v>283194-B21</v>
          </cell>
          <cell r="B500" t="str">
            <v>Enterprise 2C6D-A 60Hz (opal)</v>
          </cell>
          <cell r="D500">
            <v>562465000</v>
          </cell>
        </row>
        <row r="501">
          <cell r="A501" t="str">
            <v>283197-B21</v>
          </cell>
          <cell r="B501" t="str">
            <v>Enterprise 0C12D-A 60Hz (opal)</v>
          </cell>
          <cell r="D501">
            <v>423696000</v>
          </cell>
        </row>
        <row r="502">
          <cell r="A502" t="str">
            <v>283195-B21</v>
          </cell>
          <cell r="B502" t="str">
            <v>Enterprise 2C12D-A 60Hz (opal)</v>
          </cell>
          <cell r="D502">
            <v>759263000</v>
          </cell>
        </row>
        <row r="503">
          <cell r="A503" t="str">
            <v>289192-B21</v>
          </cell>
          <cell r="B503" t="str">
            <v>Enterprise 8C8D-A 60Hz (opal)</v>
          </cell>
          <cell r="D503">
            <v>1466169000</v>
          </cell>
        </row>
        <row r="504">
          <cell r="A504" t="str">
            <v>283264-B21</v>
          </cell>
          <cell r="B504" t="str">
            <v>Enterprise 0C6D-B 60Hz (graphite)</v>
          </cell>
          <cell r="D504">
            <v>236732000</v>
          </cell>
        </row>
        <row r="505">
          <cell r="A505" t="str">
            <v>283198-B21</v>
          </cell>
          <cell r="B505" t="str">
            <v>Enterprise 2C6D-B 60Hz (graphite)</v>
          </cell>
          <cell r="D505">
            <v>562465000</v>
          </cell>
        </row>
        <row r="506">
          <cell r="A506" t="str">
            <v>283265-B21</v>
          </cell>
          <cell r="B506" t="str">
            <v>Enterprise 0C12D-B 60Hz (graphite)</v>
          </cell>
          <cell r="D506">
            <v>423696000</v>
          </cell>
        </row>
        <row r="507">
          <cell r="A507" t="str">
            <v>283199-B21</v>
          </cell>
          <cell r="B507" t="str">
            <v>Enterprise 2C12D-B 60Hz (graphite)</v>
          </cell>
          <cell r="D507">
            <v>759263000</v>
          </cell>
        </row>
        <row r="508">
          <cell r="A508" t="str">
            <v>283263-B21</v>
          </cell>
          <cell r="B508" t="str">
            <v>Enterprise 8C8D-B 60Hz (graphite)</v>
          </cell>
          <cell r="D508">
            <v>1551231000</v>
          </cell>
        </row>
        <row r="509">
          <cell r="A509" t="str">
            <v>309620-B21</v>
          </cell>
          <cell r="B509" t="str">
            <v>Enterprise 2C2D-B 60HZ (41U graphite)</v>
          </cell>
          <cell r="D509">
            <v>334238000</v>
          </cell>
        </row>
        <row r="510">
          <cell r="A510" t="str">
            <v>238590-B21</v>
          </cell>
          <cell r="B510" t="str">
            <v>36GB 10K dual-port 2Gb/s FC-AL Drive</v>
          </cell>
          <cell r="C510" t="str">
            <v xml:space="preserve">  - FC HDD</v>
          </cell>
          <cell r="D510">
            <v>7155000</v>
          </cell>
        </row>
        <row r="511">
          <cell r="A511" t="str">
            <v>238921-B21</v>
          </cell>
          <cell r="B511" t="str">
            <v>72GB 10K dual-port 2Gb/s FC-AL Drive</v>
          </cell>
          <cell r="D511">
            <v>11640000</v>
          </cell>
        </row>
        <row r="512">
          <cell r="A512" t="str">
            <v>293556-B21</v>
          </cell>
          <cell r="B512" t="str">
            <v>146GB 10K dual-port 2Gb/s FC-AL Drive</v>
          </cell>
          <cell r="D512">
            <v>16285000</v>
          </cell>
        </row>
        <row r="513">
          <cell r="A513" t="str">
            <v>236205-B21</v>
          </cell>
          <cell r="B513" t="str">
            <v>36GB 15K dual-port 2Gb/s FC-AL Drive</v>
          </cell>
          <cell r="D513">
            <v>8261000</v>
          </cell>
        </row>
        <row r="514">
          <cell r="A514" t="str">
            <v>293568-B21</v>
          </cell>
          <cell r="B514" t="str">
            <v>72GB 15K dual-port 2Gb/s FC-AL Drive</v>
          </cell>
          <cell r="D514">
            <v>13374000</v>
          </cell>
        </row>
        <row r="515">
          <cell r="A515" t="str">
            <v>221691-B21</v>
          </cell>
          <cell r="B515" t="str">
            <v>FC Short Wave 2m Cable, LC/SC (1Gb/s to 2Gb/s)</v>
          </cell>
          <cell r="C515" t="str">
            <v xml:space="preserve">  - FC Cables</v>
          </cell>
          <cell r="D515">
            <v>562000</v>
          </cell>
        </row>
        <row r="516">
          <cell r="A516" t="str">
            <v>221691-B22</v>
          </cell>
          <cell r="B516" t="str">
            <v>FC Short Wave 5m Cable, LC/SC (1Gb/s to 2Gb/s)</v>
          </cell>
          <cell r="D516">
            <v>598000</v>
          </cell>
        </row>
        <row r="517">
          <cell r="A517" t="str">
            <v>221691-B23</v>
          </cell>
          <cell r="B517" t="str">
            <v>FC Short Wave 15m Cable, LC/SC (1Gb/s to 2Gb/s)</v>
          </cell>
          <cell r="D517">
            <v>751000</v>
          </cell>
        </row>
        <row r="518">
          <cell r="A518" t="str">
            <v>221691-B26</v>
          </cell>
          <cell r="B518" t="str">
            <v>FC Short Wave 30m Cable, LC/SC (1Gb/s to 2Gb/s)</v>
          </cell>
          <cell r="D518">
            <v>978000</v>
          </cell>
        </row>
        <row r="519">
          <cell r="A519" t="str">
            <v>221691-B27</v>
          </cell>
          <cell r="B519" t="str">
            <v>FC Short Wave 50m Cable, LC/SC (1Gb/s to 2Gb/s)</v>
          </cell>
          <cell r="D519">
            <v>1401000</v>
          </cell>
        </row>
        <row r="520">
          <cell r="A520" t="str">
            <v>221692-B21</v>
          </cell>
          <cell r="B520" t="str">
            <v>FC Short Wave 2m Cable, LC/LC (2Gb/s to 2Gb/s)</v>
          </cell>
          <cell r="D520">
            <v>562000</v>
          </cell>
        </row>
        <row r="521">
          <cell r="A521" t="str">
            <v>221692-B22</v>
          </cell>
          <cell r="B521" t="str">
            <v>FC Short Wave 5m Cable, LC/LC (2Gb/s to 2Gb/s)</v>
          </cell>
          <cell r="D521">
            <v>598000</v>
          </cell>
        </row>
        <row r="522">
          <cell r="A522" t="str">
            <v>221692-B23</v>
          </cell>
          <cell r="B522" t="str">
            <v>FC Short Wave 15m Cable, LC/LC (2Gb/s to 2Gb/s)</v>
          </cell>
          <cell r="D522">
            <v>751000</v>
          </cell>
        </row>
        <row r="523">
          <cell r="A523" t="str">
            <v>221692-B26</v>
          </cell>
          <cell r="B523" t="str">
            <v>FC Short Wave 30m Cable, LC/LC (2Gb/s to 2Gb/s)</v>
          </cell>
          <cell r="D523">
            <v>978000</v>
          </cell>
        </row>
        <row r="524">
          <cell r="A524" t="str">
            <v>221692-B27</v>
          </cell>
          <cell r="B524" t="str">
            <v>FC Short Wave 50m Cable, LC/LC (2Gb/s to 2Gb/s)</v>
          </cell>
          <cell r="D524">
            <v>1401000</v>
          </cell>
        </row>
        <row r="525">
          <cell r="A525" t="str">
            <v>250203-B24</v>
          </cell>
          <cell r="B525" t="str">
            <v>VCS v2.0a for Dual HSV Controllers</v>
          </cell>
          <cell r="C525" t="str">
            <v xml:space="preserve">  - Virtual Controller S/W (Base)</v>
          </cell>
          <cell r="D525">
            <v>76050000</v>
          </cell>
        </row>
        <row r="526">
          <cell r="A526" t="str">
            <v>250193-B22</v>
          </cell>
          <cell r="B526" t="str">
            <v xml:space="preserve">Tru64 Kit v2.0 for EVA </v>
          </cell>
          <cell r="C526" t="str">
            <v xml:space="preserve">  - Platform Kits </v>
          </cell>
          <cell r="D526">
            <v>1788000</v>
          </cell>
        </row>
        <row r="527">
          <cell r="A527" t="str">
            <v>250194-B22</v>
          </cell>
          <cell r="B527" t="str">
            <v>OpenVMS Kit v2.0 for EVA</v>
          </cell>
          <cell r="D527">
            <v>1788000</v>
          </cell>
        </row>
        <row r="528">
          <cell r="A528" t="str">
            <v>250195-B22</v>
          </cell>
          <cell r="B528" t="str">
            <v>Windows NT Kit v2.0 for EVA</v>
          </cell>
          <cell r="D528">
            <v>1788000</v>
          </cell>
        </row>
        <row r="529">
          <cell r="A529" t="str">
            <v>250197-B22</v>
          </cell>
          <cell r="B529" t="str">
            <v>SUN Solaris Kit v2.0 for EVA</v>
          </cell>
          <cell r="D529">
            <v>1788000</v>
          </cell>
        </row>
        <row r="530">
          <cell r="A530" t="str">
            <v>282447-B21</v>
          </cell>
          <cell r="B530" t="str">
            <v xml:space="preserve">IBM AIX Kit v2.0 for EVA </v>
          </cell>
          <cell r="D530">
            <v>1788000</v>
          </cell>
        </row>
        <row r="531">
          <cell r="A531" t="str">
            <v>282448-B21</v>
          </cell>
          <cell r="B531" t="str">
            <v>HP-UX Kit v2.0 for EVA</v>
          </cell>
          <cell r="D531">
            <v>1788000</v>
          </cell>
        </row>
        <row r="532">
          <cell r="A532" t="str">
            <v>309621-B21</v>
          </cell>
          <cell r="B532" t="str">
            <v>NetWare Kit v2.0 for EVA</v>
          </cell>
          <cell r="D532">
            <v>1788000</v>
          </cell>
        </row>
        <row r="533">
          <cell r="A533" t="str">
            <v>309622-B21</v>
          </cell>
          <cell r="B533" t="str">
            <v xml:space="preserve">Linux Kit v2.0 for EVA </v>
          </cell>
          <cell r="D533">
            <v>1788000</v>
          </cell>
        </row>
        <row r="534">
          <cell r="A534" t="str">
            <v>312930-B21</v>
          </cell>
          <cell r="B534" t="str">
            <v>Datacenter Kit v2.0 for EVA</v>
          </cell>
          <cell r="D534">
            <v>1788000</v>
          </cell>
        </row>
        <row r="535">
          <cell r="A535" t="str">
            <v>189715-002</v>
          </cell>
          <cell r="B535" t="str">
            <v>SANworks Management Appliance II</v>
          </cell>
          <cell r="C535" t="str">
            <v xml:space="preserve">  - SANworks Management Appliance</v>
          </cell>
          <cell r="D535">
            <v>45927000</v>
          </cell>
        </row>
        <row r="536">
          <cell r="A536" t="str">
            <v>253255-B22</v>
          </cell>
          <cell r="B536" t="str">
            <v>Snapshot for VCS v2.0 up to 1.6 TB</v>
          </cell>
          <cell r="C536" t="str">
            <v xml:space="preserve">  - Snapshot Controller S/W (Optional)</v>
          </cell>
          <cell r="D536">
            <v>52448000</v>
          </cell>
        </row>
        <row r="537">
          <cell r="A537" t="str">
            <v>253256-B22</v>
          </cell>
          <cell r="B537" t="str">
            <v>Snapshot for VCS v2.0 up to 3.1 TB</v>
          </cell>
          <cell r="D537">
            <v>78672000</v>
          </cell>
        </row>
        <row r="538">
          <cell r="A538" t="str">
            <v>253257-B22</v>
          </cell>
          <cell r="B538" t="str">
            <v>Snapshot for VCS v2.0 up to 6.2 TB</v>
          </cell>
          <cell r="D538">
            <v>104896000</v>
          </cell>
        </row>
        <row r="539">
          <cell r="A539" t="str">
            <v>253258-B22</v>
          </cell>
          <cell r="B539" t="str">
            <v>Snapshot for VCS v2.0 up to 12.3 TB</v>
          </cell>
          <cell r="D539">
            <v>209792000</v>
          </cell>
        </row>
        <row r="540">
          <cell r="A540" t="str">
            <v>274522-B22</v>
          </cell>
          <cell r="B540" t="str">
            <v>Snapshot for VCS v2.0 up to 17.5 TB</v>
          </cell>
          <cell r="D540">
            <v>288464000</v>
          </cell>
        </row>
        <row r="541">
          <cell r="A541" t="str">
            <v>253259-B22</v>
          </cell>
          <cell r="B541" t="str">
            <v>Snapshot for VCS v2.0 Upgrade from 1.6 - 3.1 TB</v>
          </cell>
          <cell r="D541">
            <v>26224000</v>
          </cell>
        </row>
        <row r="542">
          <cell r="A542" t="str">
            <v>253260-B22</v>
          </cell>
          <cell r="B542" t="str">
            <v>Snapshot for VCS v2.0 Upgrade from 1.6 - 6.2 TB</v>
          </cell>
          <cell r="D542">
            <v>52448000</v>
          </cell>
        </row>
        <row r="543">
          <cell r="A543" t="str">
            <v>253261-B22</v>
          </cell>
          <cell r="B543" t="str">
            <v>Snapshot for VCS v2.0 Upgrade from 1.6 - 12.3 TB</v>
          </cell>
          <cell r="D543">
            <v>157344000</v>
          </cell>
        </row>
        <row r="544">
          <cell r="A544" t="str">
            <v>274523-B22</v>
          </cell>
          <cell r="B544" t="str">
            <v>Snapshot for VCS v2.0 Upgrade from 1.6 - 17.5 TB</v>
          </cell>
          <cell r="D544">
            <v>236016000</v>
          </cell>
        </row>
        <row r="545">
          <cell r="A545" t="str">
            <v>253262-B22</v>
          </cell>
          <cell r="B545" t="str">
            <v>Snapshot for VCS v2.0 Upgrade from 3.1 - 6.2 TB</v>
          </cell>
          <cell r="D545">
            <v>26224000</v>
          </cell>
        </row>
        <row r="546">
          <cell r="A546" t="str">
            <v>253263-B22</v>
          </cell>
          <cell r="B546" t="str">
            <v>Snapshot for VCS v2.0 Upgrade from 3.1 - 12.3 TB</v>
          </cell>
          <cell r="D546">
            <v>131120000</v>
          </cell>
        </row>
        <row r="547">
          <cell r="A547" t="str">
            <v>274524-B22</v>
          </cell>
          <cell r="B547" t="str">
            <v>Snapshot for VCS v2.0 Upgrade from 3.1 - 17.5 TB</v>
          </cell>
          <cell r="D547">
            <v>209792000</v>
          </cell>
        </row>
        <row r="548">
          <cell r="A548" t="str">
            <v>253264-B22</v>
          </cell>
          <cell r="B548" t="str">
            <v>Snapshot for VCS v2.0 Upgrade from 6.2 - 12.3 TB</v>
          </cell>
          <cell r="D548">
            <v>104896000</v>
          </cell>
        </row>
        <row r="549">
          <cell r="A549" t="str">
            <v>274525-B22</v>
          </cell>
          <cell r="B549" t="str">
            <v>Snapshot for VCS v2.0 Upgrade from 6.2 - 17.5 TB</v>
          </cell>
          <cell r="D549">
            <v>183568000</v>
          </cell>
        </row>
        <row r="550">
          <cell r="A550" t="str">
            <v>274526-B22</v>
          </cell>
          <cell r="B550" t="str">
            <v>Snapshot for VCS v2.0 Upgrade from 12.3 - 17.5 TB</v>
          </cell>
          <cell r="D550">
            <v>78672000</v>
          </cell>
        </row>
        <row r="551">
          <cell r="A551" t="str">
            <v>289191-B21</v>
          </cell>
          <cell r="B551" t="str">
            <v>Enterprise 41U Graphite Utility Cabinet (w/ 2 x PDU, 8 x Power Strip)</v>
          </cell>
          <cell r="C551" t="str">
            <v xml:space="preserve">  - Optional Component</v>
          </cell>
          <cell r="D551">
            <v>54598000</v>
          </cell>
        </row>
        <row r="552">
          <cell r="A552" t="str">
            <v>232113-B21</v>
          </cell>
          <cell r="B552" t="str">
            <v>M5214 Disk Enclosure Kit for EVA</v>
          </cell>
          <cell r="D552">
            <v>32472000</v>
          </cell>
        </row>
        <row r="554">
          <cell r="A554" t="str">
            <v>238791-B21</v>
          </cell>
          <cell r="B554" t="str">
            <v>EMA16K S14 (60Hz)</v>
          </cell>
          <cell r="C554" t="str">
            <v>EMA/MA</v>
          </cell>
          <cell r="D554">
            <v>475232000</v>
          </cell>
        </row>
        <row r="555">
          <cell r="A555" t="str">
            <v>238792-B21</v>
          </cell>
          <cell r="B555" t="str">
            <v>EMA16K D14 (60Hz)</v>
          </cell>
          <cell r="D555">
            <v>770231000</v>
          </cell>
        </row>
        <row r="556">
          <cell r="A556" t="str">
            <v>175991-B21</v>
          </cell>
          <cell r="B556" t="str">
            <v xml:space="preserve">EMA12K S14 (60Hz) </v>
          </cell>
          <cell r="D556">
            <v>139748000</v>
          </cell>
        </row>
        <row r="557">
          <cell r="A557" t="str">
            <v>175990-B21</v>
          </cell>
          <cell r="B557" t="str">
            <v xml:space="preserve">EMA12K D14 (60Hz) </v>
          </cell>
          <cell r="D557">
            <v>251904000</v>
          </cell>
        </row>
        <row r="558">
          <cell r="A558" t="str">
            <v>175993-B21</v>
          </cell>
          <cell r="B558" t="str">
            <v xml:space="preserve">EMA12K Blue (60Hz) </v>
          </cell>
          <cell r="D558">
            <v>107499000</v>
          </cell>
        </row>
        <row r="559">
          <cell r="A559" t="str">
            <v>175992-B21</v>
          </cell>
          <cell r="B559" t="str">
            <v xml:space="preserve">MA8K (60Hz) </v>
          </cell>
          <cell r="D559">
            <v>90105000</v>
          </cell>
        </row>
        <row r="560">
          <cell r="A560" t="str">
            <v>176622-B21</v>
          </cell>
          <cell r="B560" t="str">
            <v>HSG80 Array Controller</v>
          </cell>
          <cell r="C560" t="str">
            <v xml:space="preserve">  - Array Controller/Options</v>
          </cell>
          <cell r="D560">
            <v>43389000</v>
          </cell>
        </row>
        <row r="561">
          <cell r="A561" t="str">
            <v>380674-B21</v>
          </cell>
          <cell r="B561" t="str">
            <v>256 MB (2 x 128 MB) Cache Upgrade Kit for HSZ80, HSG80</v>
          </cell>
          <cell r="D561">
            <v>16796000</v>
          </cell>
        </row>
        <row r="562">
          <cell r="A562" t="str">
            <v>235094-B23</v>
          </cell>
          <cell r="B562" t="str">
            <v xml:space="preserve">ACS 8.7G </v>
          </cell>
          <cell r="C562" t="str">
            <v xml:space="preserve">  - Array Configuration S/W</v>
          </cell>
          <cell r="D562">
            <v>8748000</v>
          </cell>
        </row>
        <row r="563">
          <cell r="A563" t="str">
            <v>222318-B23</v>
          </cell>
          <cell r="B563" t="str">
            <v xml:space="preserve">ACS 8.7F </v>
          </cell>
          <cell r="D563">
            <v>15309000</v>
          </cell>
        </row>
        <row r="564">
          <cell r="A564" t="str">
            <v>222364-B23</v>
          </cell>
          <cell r="B564" t="str">
            <v xml:space="preserve">ACS 8.7S </v>
          </cell>
          <cell r="D564">
            <v>30618000</v>
          </cell>
        </row>
        <row r="565">
          <cell r="A565" t="str">
            <v>222316-B23</v>
          </cell>
          <cell r="B565" t="str">
            <v xml:space="preserve">ACS 8.7P </v>
          </cell>
          <cell r="D565">
            <v>69984000</v>
          </cell>
        </row>
        <row r="566">
          <cell r="A566" t="str">
            <v>235095-B23</v>
          </cell>
          <cell r="B566" t="str">
            <v>ACS 8.xG-8.7G Upgrade License</v>
          </cell>
          <cell r="D566">
            <v>2624000</v>
          </cell>
        </row>
        <row r="567">
          <cell r="A567" t="str">
            <v>222315-B23</v>
          </cell>
          <cell r="B567" t="str">
            <v>ACS 8.xG-8.7F Upgrade License</v>
          </cell>
          <cell r="D567">
            <v>6889000</v>
          </cell>
        </row>
        <row r="568">
          <cell r="A568" t="str">
            <v>222308-B23</v>
          </cell>
          <cell r="B568" t="str">
            <v>ACS 8.xG-8.7S Upgrade License</v>
          </cell>
          <cell r="D568">
            <v>22964000</v>
          </cell>
        </row>
        <row r="569">
          <cell r="A569" t="str">
            <v>222370-B23</v>
          </cell>
          <cell r="B569" t="str">
            <v>ACS 8.xG-8.7P Upgrade License</v>
          </cell>
          <cell r="D569">
            <v>64298000</v>
          </cell>
        </row>
        <row r="570">
          <cell r="A570" t="str">
            <v>222319-B23</v>
          </cell>
          <cell r="B570" t="str">
            <v>ACS 8.xF-8.7F Upgrade License</v>
          </cell>
          <cell r="D570">
            <v>4593000</v>
          </cell>
        </row>
        <row r="571">
          <cell r="A571" t="str">
            <v>222309-B23</v>
          </cell>
          <cell r="B571" t="str">
            <v>ACS 8.xF-8.7S Upgrade License</v>
          </cell>
          <cell r="D571">
            <v>16074000</v>
          </cell>
        </row>
        <row r="572">
          <cell r="A572" t="str">
            <v>222371-B23</v>
          </cell>
          <cell r="B572" t="str">
            <v>ACS 8.xF-8.7P Upgrade License</v>
          </cell>
          <cell r="D572">
            <v>57409000</v>
          </cell>
        </row>
        <row r="573">
          <cell r="A573" t="str">
            <v>222365-B23</v>
          </cell>
          <cell r="B573" t="str">
            <v>ACS 8.xS-8.7S Upgrade License</v>
          </cell>
          <cell r="D573">
            <v>9185000</v>
          </cell>
        </row>
        <row r="574">
          <cell r="A574" t="str">
            <v>222372-B23</v>
          </cell>
          <cell r="B574" t="str">
            <v>ACS 8.xS-ACS 8.7P Upgrade License</v>
          </cell>
          <cell r="D574">
            <v>41334000</v>
          </cell>
        </row>
        <row r="575">
          <cell r="A575" t="str">
            <v>222317-B23</v>
          </cell>
          <cell r="B575" t="str">
            <v>ACS 8.6P-8.7P Upgrade License</v>
          </cell>
          <cell r="D575">
            <v>20995000</v>
          </cell>
        </row>
        <row r="576">
          <cell r="A576" t="str">
            <v>279803-B21</v>
          </cell>
          <cell r="B576" t="str">
            <v>HSG80 Solution Software 8.7 for Tru64 UNIX</v>
          </cell>
          <cell r="C576" t="str">
            <v xml:space="preserve">  - Platform Kits for EMA/MA</v>
          </cell>
          <cell r="D576">
            <v>1640000</v>
          </cell>
        </row>
        <row r="577">
          <cell r="A577" t="str">
            <v>279807-B21</v>
          </cell>
          <cell r="B577" t="str">
            <v>HSG80 Solution Software 8.7 for OVMS</v>
          </cell>
          <cell r="D577">
            <v>1640000</v>
          </cell>
        </row>
        <row r="578">
          <cell r="A578" t="str">
            <v>279811-B21</v>
          </cell>
          <cell r="B578" t="str">
            <v>HSG80 Solution Software 8.7 for Windows NT/2000</v>
          </cell>
          <cell r="D578">
            <v>1640000</v>
          </cell>
        </row>
        <row r="579">
          <cell r="A579" t="str">
            <v>279815-B21</v>
          </cell>
          <cell r="B579" t="str">
            <v>HSG80 Solution Software 8.7 for Novell NetWare</v>
          </cell>
          <cell r="D579">
            <v>1640000</v>
          </cell>
        </row>
        <row r="580">
          <cell r="A580" t="str">
            <v>279819-B21</v>
          </cell>
          <cell r="B580" t="str">
            <v>HSG80 Solution Software 8.7 for Sun Solaris</v>
          </cell>
          <cell r="D580">
            <v>1640000</v>
          </cell>
        </row>
        <row r="581">
          <cell r="A581" t="str">
            <v>279823-B21</v>
          </cell>
          <cell r="B581" t="str">
            <v>HSG80 Solution Software 8.7 for HP-UX</v>
          </cell>
          <cell r="D581">
            <v>1640000</v>
          </cell>
        </row>
        <row r="582">
          <cell r="A582" t="str">
            <v>279827-B21</v>
          </cell>
          <cell r="B582" t="str">
            <v>HSG80 Solution Software 8.7 for IBM AIX</v>
          </cell>
          <cell r="D582">
            <v>1640000</v>
          </cell>
        </row>
        <row r="583">
          <cell r="A583" t="str">
            <v>279831-B21</v>
          </cell>
          <cell r="B583" t="str">
            <v>HSG80 Solution Software 8.7 for Linux</v>
          </cell>
          <cell r="D583">
            <v>1640000</v>
          </cell>
        </row>
        <row r="584">
          <cell r="A584" t="str">
            <v>135820-B21</v>
          </cell>
          <cell r="B584" t="str">
            <v>Model 2200 Controller Shelf</v>
          </cell>
          <cell r="C584" t="str">
            <v xml:space="preserve">  - Modular Storage Components</v>
          </cell>
          <cell r="D584">
            <v>26511000</v>
          </cell>
        </row>
        <row r="585">
          <cell r="A585" t="str">
            <v>135823-B21</v>
          </cell>
          <cell r="B585" t="str">
            <v>Model 2200 External Cache Battery</v>
          </cell>
          <cell r="D585">
            <v>4513000</v>
          </cell>
        </row>
        <row r="586">
          <cell r="A586" t="str">
            <v>180311-B21</v>
          </cell>
          <cell r="B586" t="str">
            <v xml:space="preserve">42U Modular Storage Cabinet (opal) </v>
          </cell>
          <cell r="D586">
            <v>46721000</v>
          </cell>
        </row>
        <row r="587">
          <cell r="A587" t="str">
            <v>180313-B21</v>
          </cell>
          <cell r="B587" t="str">
            <v xml:space="preserve">36U Modular Storage Cabinet (opal) </v>
          </cell>
          <cell r="D587">
            <v>39768000</v>
          </cell>
        </row>
        <row r="588">
          <cell r="A588" t="str">
            <v>180315-B21</v>
          </cell>
          <cell r="B588" t="str">
            <v xml:space="preserve">22U Modular Storage Cabinet (opal) </v>
          </cell>
          <cell r="D588">
            <v>34022000</v>
          </cell>
        </row>
        <row r="589">
          <cell r="A589" t="str">
            <v>180317-B21</v>
          </cell>
          <cell r="B589" t="str">
            <v xml:space="preserve">41U Modular Storage Cabinet (opal) </v>
          </cell>
          <cell r="D589">
            <v>44070000</v>
          </cell>
        </row>
        <row r="590">
          <cell r="A590" t="str">
            <v>190209-B31</v>
          </cell>
          <cell r="B590" t="str">
            <v>StorageWorks Enclosure 4314R</v>
          </cell>
          <cell r="D590">
            <v>12925000</v>
          </cell>
        </row>
        <row r="591">
          <cell r="A591" t="str">
            <v>190211-B31</v>
          </cell>
          <cell r="B591" t="str">
            <v>StorageWorks Enclosure 4354R</v>
          </cell>
          <cell r="D591">
            <v>15410000</v>
          </cell>
        </row>
        <row r="592">
          <cell r="A592" t="str">
            <v>190212-B21</v>
          </cell>
          <cell r="B592" t="str">
            <v>StorageWorks Enclosure 43xx Ultra3 Single Bus I/O Module</v>
          </cell>
          <cell r="D592">
            <v>2199000</v>
          </cell>
        </row>
        <row r="593">
          <cell r="A593" t="str">
            <v>190213-B21</v>
          </cell>
          <cell r="B593" t="str">
            <v>StorageWorks Enclosure 43xx Ultra3 Dual Bus I/O Module</v>
          </cell>
          <cell r="D593">
            <v>3318000</v>
          </cell>
        </row>
        <row r="594">
          <cell r="A594" t="str">
            <v>119826-B31</v>
          </cell>
          <cell r="B594" t="str">
            <v>StorageWorks 43xx Redundant Power Supply</v>
          </cell>
          <cell r="D594">
            <v>1761000</v>
          </cell>
        </row>
        <row r="595">
          <cell r="A595" t="str">
            <v>168256-B21</v>
          </cell>
          <cell r="B595" t="str">
            <v>SCSI Cable, VHDCI 68M / VHDCI 68M, 1m</v>
          </cell>
          <cell r="D595">
            <v>3106000</v>
          </cell>
        </row>
        <row r="596">
          <cell r="A596" t="str">
            <v>168257-B21</v>
          </cell>
          <cell r="B596" t="str">
            <v>SCSI Cable, VHDCI 68M / VHDCI 68M, 2m</v>
          </cell>
          <cell r="D596">
            <v>3106000</v>
          </cell>
        </row>
        <row r="597">
          <cell r="A597" t="str">
            <v>189715-002</v>
          </cell>
          <cell r="B597" t="str">
            <v>SANworks Management Appliance II</v>
          </cell>
          <cell r="C597" t="str">
            <v xml:space="preserve">  - SANworks Management Appliance</v>
          </cell>
          <cell r="D597">
            <v>45927000</v>
          </cell>
        </row>
        <row r="599">
          <cell r="A599" t="str">
            <v>168794-B21</v>
          </cell>
          <cell r="B599" t="str">
            <v>64bit/33MHz PCI-to-FC HBA for Tru64/OVMS (1Gb)</v>
          </cell>
          <cell r="C599" t="str">
            <v>FC Host Bus Adapter</v>
          </cell>
          <cell r="D599">
            <v>17822000</v>
          </cell>
        </row>
        <row r="600">
          <cell r="A600" t="str">
            <v>176479-B21</v>
          </cell>
          <cell r="B600" t="str">
            <v>64bit/33MHz PCI-to-FC HBA for NT/2000 (1Gb)</v>
          </cell>
          <cell r="D600">
            <v>12438000</v>
          </cell>
        </row>
        <row r="601">
          <cell r="A601" t="str">
            <v>197819-B21</v>
          </cell>
          <cell r="B601" t="str">
            <v>64bit/66MHz PCI-to-FC HBA for IBM AIX (1Gb)</v>
          </cell>
          <cell r="D601">
            <v>20979000</v>
          </cell>
        </row>
        <row r="602">
          <cell r="A602" t="str">
            <v>254457-B21</v>
          </cell>
          <cell r="B602" t="str">
            <v>cPCI-to-FC HBA for Solaris (1Gb)</v>
          </cell>
          <cell r="D602">
            <v>23602000</v>
          </cell>
        </row>
        <row r="603">
          <cell r="A603" t="str">
            <v>254458-B21</v>
          </cell>
          <cell r="B603" t="str">
            <v>SBus-to-FC HBA for Solaris (1Gb)</v>
          </cell>
          <cell r="D603">
            <v>28322000</v>
          </cell>
        </row>
        <row r="604">
          <cell r="A604" t="str">
            <v>281540-B21</v>
          </cell>
          <cell r="B604" t="str">
            <v>64bit/122MHz PCI-X HBA for NetWare (1Gb)</v>
          </cell>
          <cell r="D604">
            <v>11599000</v>
          </cell>
        </row>
        <row r="605">
          <cell r="A605" t="str">
            <v>281541-B21</v>
          </cell>
          <cell r="B605" t="str">
            <v>64bit/133MHz PCI-X HBA for Linux (1Gb)</v>
          </cell>
          <cell r="D605">
            <v>11599000</v>
          </cell>
        </row>
        <row r="606">
          <cell r="A606" t="str">
            <v>167433-B21</v>
          </cell>
          <cell r="B606" t="str">
            <v>64bit/66MHz PCI-to-FC HBA for Linux (1Gb) for EMA/MA only</v>
          </cell>
          <cell r="D606">
            <v>12022000</v>
          </cell>
        </row>
        <row r="607">
          <cell r="A607" t="str">
            <v>245299-B21</v>
          </cell>
          <cell r="B607" t="str">
            <v>64bit/66MHz PCI-to-FC HBA for NT/2000 (2Gb)</v>
          </cell>
          <cell r="D607">
            <v>13073000</v>
          </cell>
        </row>
        <row r="608">
          <cell r="A608" t="str">
            <v>261329-B21</v>
          </cell>
          <cell r="B608" t="str">
            <v>64bit/66MHz PCI-to-FC HBA for Tru64/OVMS (2Gb)</v>
          </cell>
          <cell r="D608">
            <v>19469000</v>
          </cell>
        </row>
        <row r="609">
          <cell r="A609" t="str">
            <v>254456-B21</v>
          </cell>
          <cell r="B609" t="str">
            <v>PCI-to-FC HBA for Solaris (2Gb)</v>
          </cell>
          <cell r="D609">
            <v>17822000</v>
          </cell>
        </row>
        <row r="611">
          <cell r="A611" t="str">
            <v>201723-B22</v>
          </cell>
          <cell r="B611" t="str">
            <v xml:space="preserve">MSA1000 </v>
          </cell>
          <cell r="C611" t="str">
            <v>MSA1000</v>
          </cell>
          <cell r="D611">
            <v>43718000</v>
          </cell>
        </row>
        <row r="612">
          <cell r="A612" t="str">
            <v>218231-B22</v>
          </cell>
          <cell r="B612" t="str">
            <v xml:space="preserve">  - MSA1000 Controller </v>
          </cell>
          <cell r="D612">
            <v>18350000</v>
          </cell>
        </row>
        <row r="613">
          <cell r="A613" t="str">
            <v>218960-B21</v>
          </cell>
          <cell r="B613" t="str">
            <v xml:space="preserve">  - MSA Fibre Channel I/O Module </v>
          </cell>
          <cell r="D613">
            <v>4921000</v>
          </cell>
        </row>
        <row r="614">
          <cell r="A614" t="str">
            <v>218232-B21</v>
          </cell>
          <cell r="B614" t="str">
            <v xml:space="preserve">  - MSA Fabric Switch 6</v>
          </cell>
          <cell r="D614">
            <v>27771000</v>
          </cell>
        </row>
        <row r="615">
          <cell r="A615" t="str">
            <v>286763-B21</v>
          </cell>
          <cell r="B615" t="str">
            <v xml:space="preserve">  - MSA Embedded 3-port Hub </v>
          </cell>
          <cell r="D615">
            <v>5800000</v>
          </cell>
        </row>
        <row r="616">
          <cell r="A616" t="str">
            <v>221470-B21</v>
          </cell>
          <cell r="B616" t="str">
            <v xml:space="preserve">  - 2Gb/s SFP SW Transceiver Kit</v>
          </cell>
          <cell r="D616">
            <v>1935000</v>
          </cell>
        </row>
        <row r="617">
          <cell r="A617" t="str">
            <v>245299-B21</v>
          </cell>
          <cell r="B617" t="str">
            <v xml:space="preserve">  - 64bit/66MHz PCI-to-FC HBA for NT/2000 (2Gb)</v>
          </cell>
          <cell r="D617">
            <v>13073000</v>
          </cell>
        </row>
        <row r="618">
          <cell r="A618" t="str">
            <v>281540-B21</v>
          </cell>
          <cell r="B618" t="str">
            <v xml:space="preserve">  - 64bit/122MHz PCI-X HBA for NetWare (1Gb)</v>
          </cell>
          <cell r="D618">
            <v>11599000</v>
          </cell>
        </row>
        <row r="619">
          <cell r="A619" t="str">
            <v>281541-B21</v>
          </cell>
          <cell r="B619" t="str">
            <v xml:space="preserve">  - 64bit/133MHz PCI-X HBA for Linux (1Gb)</v>
          </cell>
          <cell r="D619">
            <v>11599000</v>
          </cell>
        </row>
        <row r="620">
          <cell r="A620" t="str">
            <v>213076-B23</v>
          </cell>
          <cell r="B620" t="str">
            <v xml:space="preserve">  - Secure Path v4.0 for Windows for MSA, 1-license</v>
          </cell>
          <cell r="D620">
            <v>9488000</v>
          </cell>
        </row>
        <row r="621">
          <cell r="A621" t="str">
            <v>231316-B23</v>
          </cell>
          <cell r="B621" t="str">
            <v xml:space="preserve">  - Secure Path v4.0 for Windows for MSA, 5-license</v>
          </cell>
          <cell r="D621">
            <v>42695000</v>
          </cell>
        </row>
        <row r="622">
          <cell r="A622" t="str">
            <v>231317-B23</v>
          </cell>
          <cell r="B622" t="str">
            <v xml:space="preserve">  - Secure Path v4.0 for Windows for MSA, 10-license</v>
          </cell>
          <cell r="D622">
            <v>76851000</v>
          </cell>
        </row>
        <row r="623">
          <cell r="A623" t="str">
            <v>231318-B23</v>
          </cell>
          <cell r="B623" t="str">
            <v xml:space="preserve">  - Secure Path v4.0 for Windows for MSA, 25-license</v>
          </cell>
          <cell r="D623">
            <v>172915000</v>
          </cell>
        </row>
        <row r="624">
          <cell r="A624" t="str">
            <v>231319-B23</v>
          </cell>
          <cell r="B624" t="str">
            <v xml:space="preserve">  - Secure Path v4.0 for Windows for MSA, 50-license</v>
          </cell>
          <cell r="D624">
            <v>311247000</v>
          </cell>
        </row>
        <row r="625">
          <cell r="A625" t="str">
            <v>261715-B21</v>
          </cell>
          <cell r="B625" t="str">
            <v xml:space="preserve">  - Secure Path Upgrade to v4.0 for Windows for MSA </v>
          </cell>
          <cell r="D625">
            <v>2846000</v>
          </cell>
        </row>
        <row r="627">
          <cell r="A627" t="str">
            <v>380588-B21</v>
          </cell>
          <cell r="B627" t="str">
            <v>9 GB, Pluggable Wide Ultra-3, 10K rpm</v>
          </cell>
          <cell r="C627" t="str">
            <v>SCSI HDD</v>
          </cell>
          <cell r="D627" t="str">
            <v>ISSG</v>
          </cell>
        </row>
        <row r="628">
          <cell r="A628" t="str">
            <v>380589-B21</v>
          </cell>
          <cell r="B628" t="str">
            <v>18 GB, Pluggable Wide Ultra-3, 10K rpm</v>
          </cell>
          <cell r="D628" t="str">
            <v>ISSG</v>
          </cell>
        </row>
        <row r="629">
          <cell r="A629" t="str">
            <v>159138-001</v>
          </cell>
          <cell r="B629" t="str">
            <v>36 GB, Pluggable Wide Ultra-3, 10K rpm</v>
          </cell>
          <cell r="D629" t="str">
            <v>ISSG</v>
          </cell>
        </row>
        <row r="630">
          <cell r="A630" t="str">
            <v>142673-B22</v>
          </cell>
          <cell r="B630" t="str">
            <v>18.2GB Pluggable Wide Ultra-3 (1") 10K Drive - Universal</v>
          </cell>
          <cell r="D630" t="str">
            <v>ISSG</v>
          </cell>
        </row>
        <row r="631">
          <cell r="A631" t="str">
            <v>188122-B22</v>
          </cell>
          <cell r="B631" t="str">
            <v>18.2GB Pluggable Wide Ultra-3 (1") 15K Drive - Universal</v>
          </cell>
          <cell r="D631" t="str">
            <v>ISSG</v>
          </cell>
        </row>
        <row r="632">
          <cell r="A632" t="str">
            <v>176496-B22</v>
          </cell>
          <cell r="B632" t="str">
            <v>36.4GB Pluggable Wide Ultra-3 (1") 10K Drive - Universal</v>
          </cell>
          <cell r="D632" t="str">
            <v>ISSG</v>
          </cell>
        </row>
        <row r="633">
          <cell r="A633" t="str">
            <v>232916-B22</v>
          </cell>
          <cell r="B633" t="str">
            <v>36.4GB Pluggable Wide Ultra-3 (1") 15K Drive - Universal</v>
          </cell>
          <cell r="D633" t="str">
            <v>ISSG</v>
          </cell>
        </row>
        <row r="634">
          <cell r="A634" t="str">
            <v>232432-B22</v>
          </cell>
          <cell r="B634" t="str">
            <v>72.8GB Pluggable Wide Ultra-3 (1") 10K Drive - Universal</v>
          </cell>
          <cell r="D634" t="str">
            <v>ISSG</v>
          </cell>
        </row>
        <row r="636">
          <cell r="A636" t="str">
            <v>258707-B21</v>
          </cell>
          <cell r="B636" t="str">
            <v>SAN Switch 2/8-EL</v>
          </cell>
          <cell r="C636" t="str">
            <v>SAN Switch/Software</v>
          </cell>
          <cell r="D636">
            <v>33567000</v>
          </cell>
        </row>
        <row r="637">
          <cell r="A637" t="str">
            <v>288162-B21</v>
          </cell>
          <cell r="B637" t="str">
            <v xml:space="preserve">  - SAN Switch 2/16 Upgrade Kit</v>
          </cell>
          <cell r="D637">
            <v>12582000</v>
          </cell>
        </row>
        <row r="638">
          <cell r="A638" t="str">
            <v>283056-B21</v>
          </cell>
          <cell r="B638" t="str">
            <v>SAN Switch 2/16-EL</v>
          </cell>
          <cell r="D638">
            <v>77492000</v>
          </cell>
        </row>
        <row r="639">
          <cell r="A639" t="str">
            <v>288250-B21</v>
          </cell>
          <cell r="B639" t="str">
            <v xml:space="preserve">  - SAN Switch 2/16-EL Upgrade Kit</v>
          </cell>
          <cell r="D639">
            <v>85097000</v>
          </cell>
        </row>
        <row r="640">
          <cell r="A640" t="str">
            <v>316095-B21</v>
          </cell>
          <cell r="B640" t="str">
            <v xml:space="preserve">Edge Switch 2/24 </v>
          </cell>
          <cell r="D640">
            <v>60577000</v>
          </cell>
        </row>
        <row r="641">
          <cell r="A641" t="str">
            <v>317067-B21</v>
          </cell>
          <cell r="B641" t="str">
            <v xml:space="preserve">  - Product Manager License for Edge Switch 2/24</v>
          </cell>
          <cell r="D641">
            <v>12588000</v>
          </cell>
        </row>
        <row r="642">
          <cell r="A642" t="str">
            <v>316096-B21</v>
          </cell>
          <cell r="B642" t="str">
            <v xml:space="preserve">  - 8-FlexPort Upgrade for Edge Switch 2/24</v>
          </cell>
          <cell r="D642">
            <v>60577000</v>
          </cell>
        </row>
        <row r="643">
          <cell r="A643" t="str">
            <v>A6582A</v>
          </cell>
          <cell r="B643" t="str">
            <v xml:space="preserve">  - HA-Fabric Manager Server for Edge Switch 2/24</v>
          </cell>
          <cell r="D643">
            <v>34747000</v>
          </cell>
        </row>
        <row r="644">
          <cell r="A644" t="str">
            <v>287406-B22</v>
          </cell>
          <cell r="B644" t="str">
            <v xml:space="preserve">  - HA-Fabric Manager Software for Edge Switch 2/24</v>
          </cell>
          <cell r="D644">
            <v>73097000</v>
          </cell>
        </row>
        <row r="645">
          <cell r="A645" t="str">
            <v>317070-B21</v>
          </cell>
          <cell r="B645" t="str">
            <v xml:space="preserve">  - SANtegrity Binding OS for Edge Switch 2/24</v>
          </cell>
          <cell r="D645">
            <v>12058000</v>
          </cell>
        </row>
        <row r="646">
          <cell r="A646" t="str">
            <v>286810-B21</v>
          </cell>
          <cell r="B646" t="str">
            <v>Edge Switch 2/32</v>
          </cell>
          <cell r="D646">
            <v>224892000</v>
          </cell>
        </row>
        <row r="647">
          <cell r="A647" t="str">
            <v>300658-B21</v>
          </cell>
          <cell r="B647" t="str">
            <v xml:space="preserve">  - Product Manager License for Edge Switch 2/32</v>
          </cell>
          <cell r="D647">
            <v>36855000</v>
          </cell>
        </row>
        <row r="648">
          <cell r="A648" t="str">
            <v>302660-B21</v>
          </cell>
          <cell r="B648" t="str">
            <v xml:space="preserve">  - 8-FlexPort Upgrade for Edge Switch 2/32</v>
          </cell>
          <cell r="D648">
            <v>60577000</v>
          </cell>
        </row>
        <row r="649">
          <cell r="A649" t="str">
            <v>287406-B21</v>
          </cell>
          <cell r="B649" t="str">
            <v xml:space="preserve">  - HA-Fabric Manager for Edge Switch 2/32</v>
          </cell>
          <cell r="D649">
            <v>73097000</v>
          </cell>
        </row>
        <row r="650">
          <cell r="A650" t="str">
            <v>317071-B21</v>
          </cell>
          <cell r="B650" t="str">
            <v xml:space="preserve">  - SANtegrity Binding OS for Edge Switch 2/32</v>
          </cell>
          <cell r="D650">
            <v>20974000</v>
          </cell>
        </row>
        <row r="651">
          <cell r="A651" t="str">
            <v>287055-B21</v>
          </cell>
          <cell r="B651" t="str">
            <v>SAN Switch 2/16 (w/ 2 Power Supplies)</v>
          </cell>
          <cell r="D651">
            <v>159961000</v>
          </cell>
        </row>
        <row r="652">
          <cell r="A652" t="str">
            <v>262872-B21</v>
          </cell>
          <cell r="B652" t="str">
            <v xml:space="preserve">  - Trunking for SAN Switch 2/16</v>
          </cell>
          <cell r="D652">
            <v>25957000</v>
          </cell>
        </row>
        <row r="653">
          <cell r="A653" t="str">
            <v>262870-B21</v>
          </cell>
          <cell r="B653" t="str">
            <v xml:space="preserve">  - Advanced Performance Monitor for SAN Switch 2/16</v>
          </cell>
          <cell r="D653">
            <v>18357000</v>
          </cell>
        </row>
        <row r="654">
          <cell r="A654" t="str">
            <v>262864-B21</v>
          </cell>
          <cell r="B654" t="str">
            <v xml:space="preserve">  - Fabric Watch for SAN Switch 2/16</v>
          </cell>
          <cell r="D654">
            <v>4956000</v>
          </cell>
        </row>
        <row r="655">
          <cell r="A655" t="str">
            <v>262874-B21</v>
          </cell>
          <cell r="B655" t="str">
            <v xml:space="preserve">  - Performance Package for SAN Switch 2/16 (all three above)</v>
          </cell>
          <cell r="D655">
            <v>33037000</v>
          </cell>
        </row>
        <row r="656">
          <cell r="A656" t="str">
            <v>262866-B21</v>
          </cell>
          <cell r="B656" t="str">
            <v xml:space="preserve">  - QuickLoop for SAN Switch 2/16</v>
          </cell>
          <cell r="D656">
            <v>7474000</v>
          </cell>
        </row>
        <row r="657">
          <cell r="A657" t="str">
            <v>262868-B21</v>
          </cell>
          <cell r="B657" t="str">
            <v xml:space="preserve">  - Extended Fabric for SAN Switch 2/16</v>
          </cell>
          <cell r="D657">
            <v>21504000</v>
          </cell>
        </row>
        <row r="658">
          <cell r="A658" t="str">
            <v>311026-B21</v>
          </cell>
          <cell r="B658" t="str">
            <v>SAN Switch 2/32 Power Pak</v>
          </cell>
          <cell r="D658">
            <v>367131000</v>
          </cell>
        </row>
        <row r="659">
          <cell r="A659" t="str">
            <v>313455-B21</v>
          </cell>
          <cell r="B659" t="str">
            <v xml:space="preserve">  - Fabric Manager for SAN Switch 2/32</v>
          </cell>
          <cell r="D659">
            <v>52448000</v>
          </cell>
        </row>
        <row r="660">
          <cell r="A660" t="str">
            <v>254508-B21</v>
          </cell>
          <cell r="B660" t="str">
            <v>Core Switch 2/64</v>
          </cell>
          <cell r="D660">
            <v>887420000</v>
          </cell>
        </row>
        <row r="661">
          <cell r="A661" t="str">
            <v>286352-B21</v>
          </cell>
          <cell r="B661" t="str">
            <v xml:space="preserve">  - Core Switch Blade</v>
          </cell>
          <cell r="D661">
            <v>262240000</v>
          </cell>
        </row>
        <row r="662">
          <cell r="A662" t="str">
            <v>288144-B21</v>
          </cell>
          <cell r="B662" t="str">
            <v xml:space="preserve">  - ISL Trunking for Core Switch 2/64</v>
          </cell>
          <cell r="D662">
            <v>136365000</v>
          </cell>
        </row>
        <row r="663">
          <cell r="A663" t="str">
            <v>288141-B21</v>
          </cell>
          <cell r="B663" t="str">
            <v xml:space="preserve">  - Extended Fabric for Core Switch 2/64</v>
          </cell>
          <cell r="D663">
            <v>136365000</v>
          </cell>
        </row>
        <row r="664">
          <cell r="A664" t="str">
            <v>286809-B21</v>
          </cell>
          <cell r="B664" t="str">
            <v>Director 2/64 Base 32-port Configuration</v>
          </cell>
          <cell r="D664">
            <v>1009278000</v>
          </cell>
        </row>
        <row r="665">
          <cell r="A665" t="str">
            <v>287406-B22</v>
          </cell>
          <cell r="B665" t="str">
            <v xml:space="preserve">  - HA-Fabric Manager for Director 2/64/140</v>
          </cell>
          <cell r="D665">
            <v>73097000</v>
          </cell>
        </row>
        <row r="666">
          <cell r="A666" t="str">
            <v>300833-B21</v>
          </cell>
          <cell r="B666" t="str">
            <v xml:space="preserve">  - Short Wave 8-port Module Kit for Director 2/64/140</v>
          </cell>
          <cell r="D666">
            <v>93803000</v>
          </cell>
        </row>
        <row r="667">
          <cell r="A667" t="str">
            <v>300834-B21</v>
          </cell>
          <cell r="B667" t="str">
            <v xml:space="preserve">  - Short Wave Optical Transceiver Kit for Director 2/64/140 &amp; SR2122</v>
          </cell>
          <cell r="D667">
            <v>1935000</v>
          </cell>
        </row>
        <row r="668">
          <cell r="A668" t="str">
            <v>300835-B21</v>
          </cell>
          <cell r="B668" t="str">
            <v xml:space="preserve">  - 10Km Long Distance Optical Transceiver Kit for Director 2/64/140</v>
          </cell>
          <cell r="D668">
            <v>11879000</v>
          </cell>
        </row>
        <row r="669">
          <cell r="A669" t="str">
            <v>300836-B21</v>
          </cell>
          <cell r="B669" t="str">
            <v xml:space="preserve">  - 35Km Long Distance Optical Transceiver Kit for Director 2/64/140</v>
          </cell>
          <cell r="D669">
            <v>21493000</v>
          </cell>
        </row>
        <row r="670">
          <cell r="A670" t="str">
            <v>254520-B21</v>
          </cell>
          <cell r="B670" t="str">
            <v xml:space="preserve">  - Rackmount Kit, M-Series Cabinets for Director 2/64/140</v>
          </cell>
          <cell r="D670">
            <v>12383000</v>
          </cell>
        </row>
        <row r="671">
          <cell r="A671" t="str">
            <v>302659-B21</v>
          </cell>
          <cell r="B671" t="str">
            <v xml:space="preserve">  - Rackmount Kit, 9000 &amp; Millennium Cabinets for Director 2/64/140</v>
          </cell>
          <cell r="D671">
            <v>4862000</v>
          </cell>
        </row>
        <row r="672">
          <cell r="A672" t="str">
            <v>317072-B21</v>
          </cell>
          <cell r="B672" t="str">
            <v xml:space="preserve">  - SANtegrity Binding OS for Director 2/64</v>
          </cell>
          <cell r="D672">
            <v>78667000</v>
          </cell>
        </row>
        <row r="673">
          <cell r="A673" t="str">
            <v>316093-B21</v>
          </cell>
          <cell r="B673" t="str">
            <v>Director 2/140 Base 64-port Configuration</v>
          </cell>
          <cell r="D673">
            <v>1615398000</v>
          </cell>
        </row>
        <row r="674">
          <cell r="A674" t="str">
            <v>287406-B22</v>
          </cell>
          <cell r="B674" t="str">
            <v xml:space="preserve">  - HA-Fabric Manager for Director 2/64/140</v>
          </cell>
          <cell r="D674">
            <v>73097000</v>
          </cell>
        </row>
        <row r="675">
          <cell r="A675" t="str">
            <v>A6582A</v>
          </cell>
          <cell r="B675" t="str">
            <v xml:space="preserve">  - HA-Fabric Manager Server for Director 2/140</v>
          </cell>
          <cell r="D675">
            <v>34747000</v>
          </cell>
        </row>
        <row r="676">
          <cell r="A676" t="str">
            <v>316094-B21</v>
          </cell>
          <cell r="B676" t="str">
            <v xml:space="preserve">  - Short Wave 4-port Module Kit for Director 2/140</v>
          </cell>
          <cell r="D676">
            <v>47177000</v>
          </cell>
        </row>
        <row r="677">
          <cell r="A677" t="str">
            <v>300833-B21</v>
          </cell>
          <cell r="B677" t="str">
            <v xml:space="preserve">  - Short Wave 8-port Module Kit for Director 2/64/140</v>
          </cell>
          <cell r="D677">
            <v>93803000</v>
          </cell>
        </row>
        <row r="678">
          <cell r="A678" t="str">
            <v>300834-B21</v>
          </cell>
          <cell r="B678" t="str">
            <v xml:space="preserve">  - Short Wave Optical Transceiver Kit for Director 2/64/140</v>
          </cell>
          <cell r="D678">
            <v>1935000</v>
          </cell>
        </row>
        <row r="679">
          <cell r="A679" t="str">
            <v>300835-B21</v>
          </cell>
          <cell r="B679" t="str">
            <v xml:space="preserve">  - 10Km Long Distance Optical Transceiver Kit for Director 2/64/140</v>
          </cell>
          <cell r="D679">
            <v>11879000</v>
          </cell>
        </row>
        <row r="680">
          <cell r="A680" t="str">
            <v>300836-B21</v>
          </cell>
          <cell r="B680" t="str">
            <v xml:space="preserve">  - 35Km Long Distance Optical Transceiver Kit for Director 2/64/140</v>
          </cell>
          <cell r="D680">
            <v>21493000</v>
          </cell>
        </row>
        <row r="681">
          <cell r="A681" t="str">
            <v>254520-B21</v>
          </cell>
          <cell r="B681" t="str">
            <v xml:space="preserve">  - Rackmount Kit, M-Series Cabinets for Director 2/64/140</v>
          </cell>
          <cell r="D681">
            <v>12383000</v>
          </cell>
        </row>
        <row r="682">
          <cell r="A682" t="str">
            <v>302659-B21</v>
          </cell>
          <cell r="B682" t="str">
            <v xml:space="preserve">  - Rackmount Kit, 9000 &amp; Millennium Cabinets for Director 2/64/140</v>
          </cell>
          <cell r="D682">
            <v>4862000</v>
          </cell>
        </row>
        <row r="683">
          <cell r="A683" t="str">
            <v>317073-B21</v>
          </cell>
          <cell r="B683" t="str">
            <v xml:space="preserve">  - SANtegrity Binding OS for Director 2/140</v>
          </cell>
          <cell r="D683">
            <v>97029000</v>
          </cell>
        </row>
        <row r="684">
          <cell r="A684" t="str">
            <v>320908-B21</v>
          </cell>
          <cell r="B684" t="str">
            <v xml:space="preserve">  - HA-Fabric Manager Upgrade Kit for Director 2/140</v>
          </cell>
          <cell r="D684">
            <v>2087000</v>
          </cell>
        </row>
        <row r="685">
          <cell r="A685" t="str">
            <v>293360-B21</v>
          </cell>
          <cell r="B685" t="str">
            <v>SR2122 iSCSI Storage Router</v>
          </cell>
          <cell r="D685">
            <v>80209000</v>
          </cell>
        </row>
        <row r="686">
          <cell r="A686" t="str">
            <v>300834-B21</v>
          </cell>
          <cell r="B686" t="str">
            <v xml:space="preserve">  - Short Wave Optical Transceiver Kit for Director 2/64/140 &amp; SR2122</v>
          </cell>
          <cell r="D686">
            <v>1935000</v>
          </cell>
        </row>
        <row r="688">
          <cell r="A688" t="str">
            <v>221691-B21</v>
          </cell>
          <cell r="B688" t="str">
            <v>FC Short Wave 2m Cable, LC/SC (1Gb/s to 2Gb/s)</v>
          </cell>
          <cell r="C688" t="str">
            <v>FC Cables/Connectors</v>
          </cell>
          <cell r="D688">
            <v>562000</v>
          </cell>
        </row>
        <row r="689">
          <cell r="A689" t="str">
            <v>221691-B22</v>
          </cell>
          <cell r="B689" t="str">
            <v>FC Short Wave 5m Cable, LC/SC (1Gb/s to 2Gb/s)</v>
          </cell>
          <cell r="D689">
            <v>598000</v>
          </cell>
        </row>
        <row r="690">
          <cell r="A690" t="str">
            <v>221691-B23</v>
          </cell>
          <cell r="B690" t="str">
            <v>FC Short Wave 15m Cable, LC/SC (1Gb/s to 2Gb/s)</v>
          </cell>
          <cell r="D690">
            <v>751000</v>
          </cell>
        </row>
        <row r="691">
          <cell r="A691" t="str">
            <v>221691-B26</v>
          </cell>
          <cell r="B691" t="str">
            <v>FC Short Wave 30m Cable, LC/SC (1Gb/s to 2Gb/s)</v>
          </cell>
          <cell r="D691">
            <v>978000</v>
          </cell>
        </row>
        <row r="692">
          <cell r="A692" t="str">
            <v>221691-B27</v>
          </cell>
          <cell r="B692" t="str">
            <v>FC Short Wave 50m Cable, LC/SC (1Gb/s to 2Gb/s)</v>
          </cell>
          <cell r="D692">
            <v>1401000</v>
          </cell>
        </row>
        <row r="693">
          <cell r="A693" t="str">
            <v>221692-B21</v>
          </cell>
          <cell r="B693" t="str">
            <v>FC Short Wave 2m Cable, LC/LC (2Gb/s to 2Gb/s)</v>
          </cell>
          <cell r="D693">
            <v>562000</v>
          </cell>
        </row>
        <row r="694">
          <cell r="A694" t="str">
            <v>221692-B22</v>
          </cell>
          <cell r="B694" t="str">
            <v>FC Short Wave 5m Cable, LC/LC (2Gb/s to 2Gb/s)</v>
          </cell>
          <cell r="D694">
            <v>598000</v>
          </cell>
        </row>
        <row r="695">
          <cell r="A695" t="str">
            <v>221692-B23</v>
          </cell>
          <cell r="B695" t="str">
            <v>FC Short Wave 15m Cable, LC/LC (2Gb/s to 2Gb/s)</v>
          </cell>
          <cell r="D695">
            <v>751000</v>
          </cell>
        </row>
        <row r="696">
          <cell r="A696" t="str">
            <v>221692-B26</v>
          </cell>
          <cell r="B696" t="str">
            <v>FC Short Wave 30m Cable, LC/LC (2Gb/s to 2Gb/s)</v>
          </cell>
          <cell r="D696">
            <v>978000</v>
          </cell>
        </row>
        <row r="697">
          <cell r="A697" t="str">
            <v>221692-B27</v>
          </cell>
          <cell r="B697" t="str">
            <v>FC Short Wave 50m Cable, LC/LC (2Gb/s to 2Gb/s)</v>
          </cell>
          <cell r="D697">
            <v>1401000</v>
          </cell>
        </row>
        <row r="698">
          <cell r="A698" t="str">
            <v>234457-B21</v>
          </cell>
          <cell r="B698" t="str">
            <v>FC Short Wave 2m Cable, SC (1Gb/s)</v>
          </cell>
          <cell r="D698">
            <v>802000</v>
          </cell>
        </row>
        <row r="699">
          <cell r="A699" t="str">
            <v>234457-B22</v>
          </cell>
          <cell r="B699" t="str">
            <v>FC Short Wave 5m Cable, SC (1Gb/s)</v>
          </cell>
          <cell r="D699">
            <v>832000</v>
          </cell>
        </row>
        <row r="700">
          <cell r="A700" t="str">
            <v>234457-B23</v>
          </cell>
          <cell r="B700" t="str">
            <v>FC Short Wave 15m Cable, SC (1Gb/s)</v>
          </cell>
          <cell r="D700">
            <v>1247000</v>
          </cell>
        </row>
        <row r="701">
          <cell r="A701" t="str">
            <v>380561-B21</v>
          </cell>
          <cell r="B701" t="str">
            <v>Short Wave GBIC (1Gb)</v>
          </cell>
          <cell r="D701">
            <v>1941000</v>
          </cell>
        </row>
        <row r="702">
          <cell r="A702" t="str">
            <v>380596-B21</v>
          </cell>
          <cell r="B702" t="str">
            <v xml:space="preserve">Fibre Channel Connection Kit, 2 x GBIC &amp; 2 x FC Cable 2m </v>
          </cell>
          <cell r="D702">
            <v>4830000</v>
          </cell>
        </row>
        <row r="703">
          <cell r="A703" t="str">
            <v>380579-B21</v>
          </cell>
          <cell r="B703" t="str">
            <v xml:space="preserve">Fibre Channel Connection Kit, 3 x GBIC &amp; 2 x FC Cable 2m </v>
          </cell>
          <cell r="D703">
            <v>6766000</v>
          </cell>
        </row>
        <row r="704">
          <cell r="A704" t="str">
            <v>221470-B21</v>
          </cell>
          <cell r="B704" t="str">
            <v>2Gb/s SFP SW Transceiver Kit</v>
          </cell>
          <cell r="D704">
            <v>1935000</v>
          </cell>
        </row>
        <row r="706">
          <cell r="A706" t="str">
            <v>328215-001</v>
          </cell>
          <cell r="B706" t="str">
            <v>SCSI Cable, Wide / Wide, LVD, 5m</v>
          </cell>
          <cell r="C706" t="str">
            <v>SCSI Cables</v>
          </cell>
          <cell r="D706">
            <v>503000</v>
          </cell>
        </row>
        <row r="707">
          <cell r="A707" t="str">
            <v>328215-002</v>
          </cell>
          <cell r="B707" t="str">
            <v>SCSI Cable, Wide / Wide, LVD, 10m</v>
          </cell>
          <cell r="D707">
            <v>708000</v>
          </cell>
        </row>
        <row r="708">
          <cell r="A708" t="str">
            <v>328215-003</v>
          </cell>
          <cell r="B708" t="str">
            <v>SCSI Cable, Wide / Wide, LVD, 15m</v>
          </cell>
          <cell r="D708">
            <v>912000</v>
          </cell>
        </row>
        <row r="709">
          <cell r="A709" t="str">
            <v>328215-004</v>
          </cell>
          <cell r="B709" t="str">
            <v>SCSI Cable, Wide / Wide, LVD, 20m</v>
          </cell>
          <cell r="D709">
            <v>1123000</v>
          </cell>
        </row>
        <row r="710">
          <cell r="A710" t="str">
            <v>400982-002</v>
          </cell>
          <cell r="B710" t="str">
            <v>SCSI Cable, VHDCI / VHDCI, 2m</v>
          </cell>
          <cell r="D710">
            <v>734000</v>
          </cell>
        </row>
        <row r="711">
          <cell r="A711" t="str">
            <v>400983-005</v>
          </cell>
          <cell r="B711" t="str">
            <v>SCSI Cable, VHDCI / VHDCI, 5m</v>
          </cell>
          <cell r="D711">
            <v>923000</v>
          </cell>
        </row>
        <row r="712">
          <cell r="A712" t="str">
            <v>341174-B21</v>
          </cell>
          <cell r="B712" t="str">
            <v>SCSI Cable, VHDCI / VHDCI, 6ft</v>
          </cell>
          <cell r="D712">
            <v>416000</v>
          </cell>
        </row>
        <row r="713">
          <cell r="A713" t="str">
            <v>341175-B21</v>
          </cell>
          <cell r="B713" t="str">
            <v>SCSI Cable, VHDCI / VHDCI, 12ft</v>
          </cell>
          <cell r="D713">
            <v>627000</v>
          </cell>
        </row>
        <row r="714">
          <cell r="A714" t="str">
            <v>341176-B21</v>
          </cell>
          <cell r="B714" t="str">
            <v>SCSI Cable, VHDCI / Wide, 6ft</v>
          </cell>
          <cell r="D714">
            <v>416000</v>
          </cell>
        </row>
        <row r="715">
          <cell r="A715" t="str">
            <v>341177-B21</v>
          </cell>
          <cell r="B715" t="str">
            <v>SCSI Cable, VHDCI / Wide, 12ft</v>
          </cell>
          <cell r="D715">
            <v>627000</v>
          </cell>
        </row>
        <row r="717">
          <cell r="A717" t="str">
            <v>165989-B23</v>
          </cell>
          <cell r="B717" t="str">
            <v>Secure Path v4.0a for Windows 1-license</v>
          </cell>
          <cell r="C717" t="str">
            <v>Secure Path for EVA, EMA, MA</v>
          </cell>
          <cell r="D717">
            <v>9536000</v>
          </cell>
        </row>
        <row r="718">
          <cell r="A718" t="str">
            <v>231292-B23</v>
          </cell>
          <cell r="B718" t="str">
            <v>Secure Path v4.0a for Windows 5-license</v>
          </cell>
          <cell r="D718">
            <v>42912000</v>
          </cell>
        </row>
        <row r="719">
          <cell r="A719" t="str">
            <v>231293-B23</v>
          </cell>
          <cell r="B719" t="str">
            <v>Secure Path v4.0a for Windows 10-license</v>
          </cell>
          <cell r="D719">
            <v>77242000</v>
          </cell>
        </row>
        <row r="720">
          <cell r="A720" t="str">
            <v>231294-B23</v>
          </cell>
          <cell r="B720" t="str">
            <v>Secure Path v4.0a for Windows 25-license</v>
          </cell>
          <cell r="D720">
            <v>173794000</v>
          </cell>
        </row>
        <row r="721">
          <cell r="A721" t="str">
            <v>231295-B23</v>
          </cell>
          <cell r="B721" t="str">
            <v>Secure Path v4.0a for Windows 50-license</v>
          </cell>
          <cell r="D721">
            <v>312828000</v>
          </cell>
        </row>
        <row r="722">
          <cell r="A722" t="str">
            <v>165988-B23</v>
          </cell>
          <cell r="B722" t="str">
            <v xml:space="preserve">Secure Path Upgrade to v4.0a for Windows </v>
          </cell>
          <cell r="D722">
            <v>2861000</v>
          </cell>
        </row>
        <row r="723">
          <cell r="A723" t="str">
            <v>165991-B23</v>
          </cell>
          <cell r="B723" t="str">
            <v>Secure Path v3.0a for Sun Solaris 1-license</v>
          </cell>
          <cell r="D723">
            <v>19072000</v>
          </cell>
        </row>
        <row r="724">
          <cell r="A724" t="str">
            <v>231300-B23</v>
          </cell>
          <cell r="B724" t="str">
            <v>Secure Path v3.0a for Sun Solaris 5-license</v>
          </cell>
          <cell r="D724">
            <v>85824000</v>
          </cell>
        </row>
        <row r="725">
          <cell r="A725" t="str">
            <v>231301-B23</v>
          </cell>
          <cell r="B725" t="str">
            <v>Secure Path v3.0a for Sun Solaris 10-license</v>
          </cell>
          <cell r="D725">
            <v>154483000</v>
          </cell>
        </row>
        <row r="726">
          <cell r="A726" t="str">
            <v>231302-B23</v>
          </cell>
          <cell r="B726" t="str">
            <v>Secure Path v3.0a for Sun Solaris 25-license</v>
          </cell>
          <cell r="D726">
            <v>347587000</v>
          </cell>
        </row>
        <row r="727">
          <cell r="A727" t="str">
            <v>231303-B23</v>
          </cell>
          <cell r="B727" t="str">
            <v>Secure Path v3.0a for Sun Solaris 50-license</v>
          </cell>
          <cell r="D727">
            <v>625657000</v>
          </cell>
        </row>
        <row r="728">
          <cell r="A728" t="str">
            <v>165990-B22</v>
          </cell>
          <cell r="B728" t="str">
            <v xml:space="preserve">Secure Path Upgrade to v3.0a for Sun Solaris </v>
          </cell>
          <cell r="D728">
            <v>5722000</v>
          </cell>
        </row>
        <row r="729">
          <cell r="A729" t="str">
            <v>165993-B21</v>
          </cell>
          <cell r="B729" t="str">
            <v>Secure Path v3.0 for NetWare 1-license</v>
          </cell>
          <cell r="D729">
            <v>9536000</v>
          </cell>
        </row>
        <row r="730">
          <cell r="A730" t="str">
            <v>231308-B21</v>
          </cell>
          <cell r="B730" t="str">
            <v>Secure Path v3.0 for NetWare 5-license</v>
          </cell>
          <cell r="D730">
            <v>42912000</v>
          </cell>
        </row>
        <row r="731">
          <cell r="A731" t="str">
            <v>231309-B21</v>
          </cell>
          <cell r="B731" t="str">
            <v>Secure Path v3.0 for NetWare 10-license</v>
          </cell>
          <cell r="D731">
            <v>77242000</v>
          </cell>
        </row>
        <row r="732">
          <cell r="A732" t="str">
            <v>231310-B21</v>
          </cell>
          <cell r="B732" t="str">
            <v>Secure Path v3.0 for NetWare 25-license</v>
          </cell>
          <cell r="D732">
            <v>173794000</v>
          </cell>
        </row>
        <row r="733">
          <cell r="A733" t="str">
            <v>231311-B21</v>
          </cell>
          <cell r="B733" t="str">
            <v>Secure Path v3.0 for NetWare 50-license</v>
          </cell>
          <cell r="D733">
            <v>312828000</v>
          </cell>
        </row>
        <row r="734">
          <cell r="A734" t="str">
            <v>261705-B22</v>
          </cell>
          <cell r="B734" t="str">
            <v xml:space="preserve">Secure Path v3.0a for HP-UX 1-license </v>
          </cell>
          <cell r="D734">
            <v>19072000</v>
          </cell>
        </row>
        <row r="735">
          <cell r="A735" t="str">
            <v>261706-B22</v>
          </cell>
          <cell r="B735" t="str">
            <v xml:space="preserve">Secure Path v3.0a for HP-UX 5-license </v>
          </cell>
          <cell r="D735">
            <v>85824000</v>
          </cell>
        </row>
        <row r="736">
          <cell r="A736" t="str">
            <v>261707-B22</v>
          </cell>
          <cell r="B736" t="str">
            <v xml:space="preserve">Secure Path v3.0a for HP-UX 10-license </v>
          </cell>
          <cell r="D736">
            <v>154483000</v>
          </cell>
        </row>
        <row r="737">
          <cell r="A737" t="str">
            <v>261708-B22</v>
          </cell>
          <cell r="B737" t="str">
            <v xml:space="preserve">Secure Path v3.0a for HP-UX 25-license </v>
          </cell>
          <cell r="D737">
            <v>347587000</v>
          </cell>
        </row>
        <row r="738">
          <cell r="A738" t="str">
            <v>261709-B22</v>
          </cell>
          <cell r="B738" t="str">
            <v xml:space="preserve">Secure Path v3.0a for HP-UX 50-license </v>
          </cell>
          <cell r="D738">
            <v>625657000</v>
          </cell>
        </row>
        <row r="739">
          <cell r="A739" t="str">
            <v>231495-B22</v>
          </cell>
          <cell r="B739" t="str">
            <v>Secure Path v2.0b for IBM AIX 1-license</v>
          </cell>
          <cell r="D739">
            <v>19072000</v>
          </cell>
        </row>
        <row r="740">
          <cell r="A740" t="str">
            <v>231312-B22</v>
          </cell>
          <cell r="B740" t="str">
            <v>Secure Path v2.0b for IBM AIX 5-license</v>
          </cell>
          <cell r="D740">
            <v>85824000</v>
          </cell>
        </row>
        <row r="741">
          <cell r="A741" t="str">
            <v>231313-B22</v>
          </cell>
          <cell r="B741" t="str">
            <v>Secure Path v2.0b for IBM AIX 10-license</v>
          </cell>
          <cell r="D741">
            <v>154483000</v>
          </cell>
        </row>
        <row r="743">
          <cell r="A743" t="str">
            <v>261769-B23</v>
          </cell>
          <cell r="B743" t="str">
            <v>Virtual Replicator v3.0</v>
          </cell>
          <cell r="C743" t="str">
            <v>Virtual Replicator</v>
          </cell>
          <cell r="D743">
            <v>238000</v>
          </cell>
        </row>
        <row r="744">
          <cell r="A744" t="str">
            <v>261770-B21</v>
          </cell>
          <cell r="B744" t="str">
            <v xml:space="preserve">Virtual Replicator v3.0 1-License </v>
          </cell>
          <cell r="D744">
            <v>10954000</v>
          </cell>
        </row>
        <row r="745">
          <cell r="A745" t="str">
            <v>266236-B21</v>
          </cell>
          <cell r="B745" t="str">
            <v xml:space="preserve">Virtual Replicator v3.0 3-License </v>
          </cell>
          <cell r="D745">
            <v>21444000</v>
          </cell>
        </row>
        <row r="746">
          <cell r="A746" t="str">
            <v>261775-B21</v>
          </cell>
          <cell r="B746" t="str">
            <v>Virtual Replicator v3.0 5-License</v>
          </cell>
          <cell r="D746">
            <v>32000000</v>
          </cell>
        </row>
        <row r="747">
          <cell r="A747" t="str">
            <v>261771-B21</v>
          </cell>
          <cell r="B747" t="str">
            <v xml:space="preserve">Virtual Replicator v3.0 10-License </v>
          </cell>
          <cell r="D747">
            <v>54858000</v>
          </cell>
        </row>
        <row r="748">
          <cell r="A748" t="str">
            <v>261772-B21</v>
          </cell>
          <cell r="B748" t="str">
            <v>Virtual Replicator v3.0 25-License</v>
          </cell>
          <cell r="D748">
            <v>110057000</v>
          </cell>
        </row>
        <row r="749">
          <cell r="A749" t="str">
            <v>261773-B21</v>
          </cell>
          <cell r="B749" t="str">
            <v xml:space="preserve">Virtual Replicator v3.0 50-License </v>
          </cell>
          <cell r="D749">
            <v>169318999.99999997</v>
          </cell>
        </row>
        <row r="750">
          <cell r="D750">
            <v>0</v>
          </cell>
        </row>
        <row r="751">
          <cell r="A751" t="str">
            <v>263668-B22</v>
          </cell>
          <cell r="B751" t="str">
            <v xml:space="preserve">Enterprise Volume Manager v2.0D Documentation Kit </v>
          </cell>
          <cell r="C751" t="str">
            <v>Enterprise Volume Manager</v>
          </cell>
          <cell r="D751">
            <v>346000</v>
          </cell>
        </row>
        <row r="752">
          <cell r="A752" t="str">
            <v>263669-B22</v>
          </cell>
          <cell r="B752" t="str">
            <v>Enterprise Volume Manager v2.0D Upgrade from v1.x</v>
          </cell>
          <cell r="D752">
            <v>14304000</v>
          </cell>
        </row>
        <row r="753">
          <cell r="A753" t="str">
            <v>263670-B22</v>
          </cell>
          <cell r="B753" t="str">
            <v>Enterprise Volume Manager v2.0D for Multi OS</v>
          </cell>
          <cell r="D753">
            <v>47680000</v>
          </cell>
        </row>
        <row r="754">
          <cell r="A754" t="str">
            <v>263671-B22</v>
          </cell>
          <cell r="B754" t="str">
            <v>Enterprise Volume Manager v2.0D Additional 1 Server License</v>
          </cell>
          <cell r="D754">
            <v>23840000</v>
          </cell>
        </row>
        <row r="755">
          <cell r="A755" t="str">
            <v>263675-B22</v>
          </cell>
          <cell r="B755" t="str">
            <v>Enterprise Volume Manager v2.0D Additional 5 Server Licenses</v>
          </cell>
          <cell r="D755">
            <v>23840000</v>
          </cell>
        </row>
        <row r="756">
          <cell r="A756" t="str">
            <v>263673-B22</v>
          </cell>
          <cell r="B756" t="str">
            <v>Enterprise Volume Manager v2.0D Additional 10 Server Licenses</v>
          </cell>
          <cell r="D756">
            <v>41720000</v>
          </cell>
        </row>
        <row r="757">
          <cell r="A757" t="str">
            <v>263674-B22</v>
          </cell>
          <cell r="B757" t="str">
            <v>Enterprise Volume Manager v2.0D Additional 25 Server Licenses</v>
          </cell>
          <cell r="D757">
            <v>89400000</v>
          </cell>
        </row>
        <row r="758">
          <cell r="D758">
            <v>0</v>
          </cell>
        </row>
        <row r="759">
          <cell r="A759" t="str">
            <v>218206-B22</v>
          </cell>
          <cell r="B759" t="str">
            <v xml:space="preserve">Command Scripter 1.0b 5-license </v>
          </cell>
          <cell r="C759" t="str">
            <v>Command Scripter</v>
          </cell>
          <cell r="D759">
            <v>10475000</v>
          </cell>
        </row>
        <row r="760">
          <cell r="A760" t="str">
            <v>218207-B22</v>
          </cell>
          <cell r="B760" t="str">
            <v xml:space="preserve">Command Scripter 1.0b 10-license </v>
          </cell>
          <cell r="D760">
            <v>18061000</v>
          </cell>
        </row>
        <row r="761">
          <cell r="A761" t="str">
            <v>218208-B22</v>
          </cell>
          <cell r="B761" t="str">
            <v xml:space="preserve">Command Scripter 1.0b 25-license </v>
          </cell>
          <cell r="D761">
            <v>39012000</v>
          </cell>
        </row>
        <row r="762">
          <cell r="D762">
            <v>0</v>
          </cell>
        </row>
        <row r="763">
          <cell r="A763" t="str">
            <v>235904-B24</v>
          </cell>
          <cell r="B763" t="str">
            <v>Network View v2.0B, 64 Switch Port License</v>
          </cell>
          <cell r="C763" t="str">
            <v>Network View</v>
          </cell>
          <cell r="D763">
            <v>37035000</v>
          </cell>
        </row>
        <row r="764">
          <cell r="A764" t="str">
            <v>235905-B24</v>
          </cell>
          <cell r="B764" t="str">
            <v>Network View v2.0B, 128 Switch Port License</v>
          </cell>
          <cell r="D764">
            <v>58730000</v>
          </cell>
        </row>
        <row r="765">
          <cell r="A765" t="str">
            <v>236073-B24</v>
          </cell>
          <cell r="B765" t="str">
            <v>Network View v2.0B, 256 Switch Port License</v>
          </cell>
          <cell r="D765">
            <v>97780000</v>
          </cell>
        </row>
        <row r="766">
          <cell r="A766" t="str">
            <v>236074-B24</v>
          </cell>
          <cell r="B766" t="str">
            <v>Network View v2.0B, 512 Switch Port License</v>
          </cell>
          <cell r="D766">
            <v>173400000</v>
          </cell>
        </row>
        <row r="767">
          <cell r="D767">
            <v>0</v>
          </cell>
        </row>
        <row r="768">
          <cell r="A768" t="str">
            <v>322311-001</v>
          </cell>
          <cell r="B768" t="str">
            <v>NAS B2000 w/ No Storage</v>
          </cell>
          <cell r="C768" t="str">
            <v>Network Attached Storage</v>
          </cell>
          <cell r="D768">
            <v>67072000</v>
          </cell>
        </row>
        <row r="769">
          <cell r="A769" t="str">
            <v>322312-001</v>
          </cell>
          <cell r="B769" t="str">
            <v>NAS B2000 w/ External Storage</v>
          </cell>
          <cell r="D769">
            <v>104824000.00000001</v>
          </cell>
        </row>
        <row r="770">
          <cell r="A770" t="str">
            <v>322313-001</v>
          </cell>
          <cell r="B770" t="str">
            <v>NAS B3000 w/ No Storage</v>
          </cell>
          <cell r="D770">
            <v>72181000</v>
          </cell>
        </row>
        <row r="771">
          <cell r="A771" t="str">
            <v>322314-001</v>
          </cell>
          <cell r="B771" t="str">
            <v>NAS B3000 w/ External Storage</v>
          </cell>
          <cell r="D771">
            <v>182340000</v>
          </cell>
        </row>
        <row r="772">
          <cell r="A772" t="str">
            <v>278546-001</v>
          </cell>
          <cell r="B772" t="str">
            <v xml:space="preserve">NAS Data Copy </v>
          </cell>
          <cell r="D772">
            <v>26226000</v>
          </cell>
        </row>
        <row r="773">
          <cell r="A773" t="str">
            <v>331474-B21</v>
          </cell>
          <cell r="B773" t="str">
            <v>NAS Cluster Kit</v>
          </cell>
          <cell r="D773">
            <v>36475000.000000007</v>
          </cell>
        </row>
        <row r="774">
          <cell r="A774" t="str">
            <v>322310-001</v>
          </cell>
          <cell r="B774" t="str">
            <v>NAS E7000</v>
          </cell>
          <cell r="D774">
            <v>255290000</v>
          </cell>
        </row>
        <row r="776">
          <cell r="A776" t="str">
            <v>NSS Nearline</v>
          </cell>
        </row>
        <row r="777">
          <cell r="A777" t="str">
            <v>C1554C</v>
          </cell>
          <cell r="B777" t="str">
            <v>Bare 5.25in HP 24GB Int DAT Drive,  (DDS3)</v>
          </cell>
          <cell r="C777" t="str">
            <v>DAT-trade ready</v>
          </cell>
          <cell r="D777">
            <v>1464705</v>
          </cell>
        </row>
        <row r="778">
          <cell r="A778" t="str">
            <v>C5685C</v>
          </cell>
          <cell r="B778" t="str">
            <v>Bare 5.25in HP 40GB Int DAT Drive,  (DDS4)</v>
          </cell>
          <cell r="D778">
            <v>2060493</v>
          </cell>
        </row>
        <row r="779">
          <cell r="A779" t="str">
            <v>C5715A</v>
          </cell>
          <cell r="B779" t="str">
            <v>Bare 3.5in HP 240GB Int DAT Autoloader w/ built-in h/w data compression (DDS4)</v>
          </cell>
          <cell r="D779">
            <v>5124528</v>
          </cell>
        </row>
        <row r="780">
          <cell r="A780" t="str">
            <v>C7505A</v>
          </cell>
          <cell r="B780" t="str">
            <v xml:space="preserve">HP DLTVS80 Trade Ready Tape Drive </v>
          </cell>
          <cell r="D780">
            <v>4510209</v>
          </cell>
        </row>
        <row r="781">
          <cell r="A781" t="str">
            <v>C1555D</v>
          </cell>
          <cell r="B781" t="str">
            <v xml:space="preserve">HP DAT24i - 24GB Int DAT Drive for PC, </v>
          </cell>
          <cell r="C781" t="str">
            <v>DAT</v>
          </cell>
          <cell r="D781">
            <v>2453355</v>
          </cell>
        </row>
        <row r="782">
          <cell r="A782" t="str">
            <v>C1556D</v>
          </cell>
          <cell r="B782" t="str">
            <v xml:space="preserve">HP DAT24e - 24GB Ext DAT Drive for PC, </v>
          </cell>
          <cell r="D782">
            <v>2655635</v>
          </cell>
        </row>
        <row r="783">
          <cell r="A783" t="str">
            <v>C5653C</v>
          </cell>
          <cell r="B783" t="str">
            <v>HP DAT24eU - 24GB Ext DAT Drive for Unix, ODBR</v>
          </cell>
          <cell r="D783">
            <v>2655635</v>
          </cell>
        </row>
        <row r="784">
          <cell r="A784" t="str">
            <v>C5686A</v>
          </cell>
          <cell r="B784" t="str">
            <v xml:space="preserve">HP DAT40i - 40 GB Int DAT Drive for PC, </v>
          </cell>
          <cell r="D784">
            <v>3271140</v>
          </cell>
        </row>
        <row r="785">
          <cell r="A785" t="str">
            <v>C5687B</v>
          </cell>
          <cell r="B785" t="str">
            <v xml:space="preserve">HP DAT40e - 40 GB Ext DAT Drive for PC, </v>
          </cell>
          <cell r="D785">
            <v>3473420</v>
          </cell>
        </row>
        <row r="786">
          <cell r="A786" t="str">
            <v>295513-B22</v>
          </cell>
          <cell r="B786" t="str">
            <v>12/24GB DAT Drive Internal</v>
          </cell>
          <cell r="D786">
            <v>3977000</v>
          </cell>
        </row>
        <row r="787">
          <cell r="A787" t="str">
            <v>215488-B21</v>
          </cell>
          <cell r="B787" t="str">
            <v>20/40GB DAT Drive Internal - Hot Plug</v>
          </cell>
          <cell r="D787">
            <v>7157000</v>
          </cell>
        </row>
        <row r="788">
          <cell r="A788" t="str">
            <v>157769-B22</v>
          </cell>
          <cell r="B788" t="str">
            <v>20/40GB DAT Drive Internal</v>
          </cell>
          <cell r="D788">
            <v>4773000</v>
          </cell>
        </row>
        <row r="789">
          <cell r="A789" t="str">
            <v>157770-B32</v>
          </cell>
          <cell r="B789" t="str">
            <v>20/40GB DAT Drive External</v>
          </cell>
          <cell r="D789">
            <v>5832000</v>
          </cell>
        </row>
        <row r="790">
          <cell r="A790" t="str">
            <v>166504-B21</v>
          </cell>
          <cell r="B790" t="str">
            <v>20/40GB DAT 8-Cassette Autoloader Internal</v>
          </cell>
          <cell r="D790">
            <v>10771000</v>
          </cell>
        </row>
        <row r="791">
          <cell r="A791" t="str">
            <v>166505-B31</v>
          </cell>
          <cell r="B791" t="str">
            <v>20/40GB DAT 8-Cassette Autoloader External</v>
          </cell>
          <cell r="D791">
            <v>11598000</v>
          </cell>
        </row>
        <row r="792">
          <cell r="A792" t="str">
            <v>C5725A</v>
          </cell>
          <cell r="B792" t="str">
            <v xml:space="preserve">HP DLT80i (40/80GB) Int Tape Drive </v>
          </cell>
          <cell r="C792" t="str">
            <v>DLT</v>
          </cell>
          <cell r="D792">
            <v>8419451</v>
          </cell>
        </row>
        <row r="793">
          <cell r="A793" t="str">
            <v>C5726A</v>
          </cell>
          <cell r="B793" t="str">
            <v xml:space="preserve">HP DLT80e (40/80GB) Ext Tape Drive </v>
          </cell>
          <cell r="D793">
            <v>8702636</v>
          </cell>
        </row>
        <row r="794">
          <cell r="A794" t="str">
            <v>C7504A</v>
          </cell>
          <cell r="B794" t="str">
            <v>HP DLTVS 80i In Tape Drive</v>
          </cell>
          <cell r="D794">
            <v>4429670</v>
          </cell>
        </row>
        <row r="795">
          <cell r="A795" t="str">
            <v>C7503B</v>
          </cell>
          <cell r="B795" t="str">
            <v>HP DLTVS 80e Ext Tape Drive</v>
          </cell>
          <cell r="D795">
            <v>4631949</v>
          </cell>
        </row>
        <row r="796">
          <cell r="A796" t="str">
            <v>A4686A</v>
          </cell>
          <cell r="B796" t="str">
            <v>HP Surestore DLT8000 Tape Drive LVDS</v>
          </cell>
          <cell r="D796">
            <v>33604000</v>
          </cell>
        </row>
        <row r="797">
          <cell r="A797" t="str">
            <v>A5589A</v>
          </cell>
          <cell r="B797" t="str">
            <v>HP SureStore DLT8000 Tape Drive HVDS</v>
          </cell>
          <cell r="D797">
            <v>33604000</v>
          </cell>
        </row>
        <row r="798">
          <cell r="A798" t="str">
            <v>A4687A</v>
          </cell>
          <cell r="B798" t="str">
            <v>HP SureStore FC Interface DLT LVDS</v>
          </cell>
          <cell r="D798">
            <v>20076000</v>
          </cell>
        </row>
        <row r="799">
          <cell r="A799" t="str">
            <v>A5590A</v>
          </cell>
          <cell r="B799" t="str">
            <v>HP SureStore FC Interface DLT HVDS</v>
          </cell>
          <cell r="D799">
            <v>20076000</v>
          </cell>
        </row>
        <row r="800">
          <cell r="A800" t="str">
            <v>280129-B21</v>
          </cell>
          <cell r="B800" t="str">
            <v>40/80GB DLT VS80 Drive Internal</v>
          </cell>
          <cell r="D800">
            <v>8742000</v>
          </cell>
        </row>
        <row r="801">
          <cell r="A801" t="str">
            <v>280129-B31</v>
          </cell>
          <cell r="B801" t="str">
            <v>40/80GB DLT VS80 Drive External</v>
          </cell>
          <cell r="D801">
            <v>9909000</v>
          </cell>
        </row>
        <row r="802">
          <cell r="A802" t="str">
            <v>146196-B22</v>
          </cell>
          <cell r="B802" t="str">
            <v>40/80GB DLT Drive Internal</v>
          </cell>
          <cell r="D802">
            <v>19020000</v>
          </cell>
        </row>
        <row r="803">
          <cell r="A803" t="str">
            <v>146197-B23</v>
          </cell>
          <cell r="B803" t="str">
            <v xml:space="preserve">40/80GB DLT Drive External </v>
          </cell>
          <cell r="D803">
            <v>17052000</v>
          </cell>
        </row>
        <row r="804">
          <cell r="A804" t="str">
            <v>274332-B21</v>
          </cell>
          <cell r="B804" t="str">
            <v>40/80GB DLT Drive, Single-Drive, 3U RM</v>
          </cell>
          <cell r="D804">
            <v>17170000</v>
          </cell>
        </row>
        <row r="805">
          <cell r="A805" t="str">
            <v>274335-B21</v>
          </cell>
          <cell r="B805" t="str">
            <v>40/80GB DLT Drive, Dual-Drive, 3U RM</v>
          </cell>
          <cell r="D805">
            <v>28805000</v>
          </cell>
        </row>
        <row r="806">
          <cell r="A806" t="str">
            <v>274337-B21</v>
          </cell>
          <cell r="B806" t="str">
            <v>40/80GB DLT Drive, 4-Drive, 5U RM</v>
          </cell>
          <cell r="D806">
            <v>57615000</v>
          </cell>
        </row>
        <row r="807">
          <cell r="A807" t="str">
            <v>157766-B22</v>
          </cell>
          <cell r="B807" t="str">
            <v xml:space="preserve">50GB AIT Drive Internal </v>
          </cell>
          <cell r="C807" t="str">
            <v>AIT</v>
          </cell>
          <cell r="D807">
            <v>11658000</v>
          </cell>
        </row>
        <row r="808">
          <cell r="A808" t="str">
            <v>157767-B32</v>
          </cell>
          <cell r="B808" t="str">
            <v>50GB AIT Drive External</v>
          </cell>
          <cell r="D808">
            <v>13408000</v>
          </cell>
        </row>
        <row r="809">
          <cell r="A809" t="str">
            <v>216884-B21</v>
          </cell>
          <cell r="B809" t="str">
            <v>35GB AIT Drive Internal</v>
          </cell>
          <cell r="D809">
            <v>5243000</v>
          </cell>
        </row>
        <row r="810">
          <cell r="A810" t="str">
            <v>216885-B31</v>
          </cell>
          <cell r="B810" t="str">
            <v>35GB AIT Drive External</v>
          </cell>
          <cell r="D810">
            <v>6993000</v>
          </cell>
        </row>
        <row r="811">
          <cell r="A811" t="str">
            <v>216886-B21</v>
          </cell>
          <cell r="B811" t="str">
            <v>35GB AIT Drive Internal - Hot Plug</v>
          </cell>
          <cell r="D811">
            <v>8159000</v>
          </cell>
        </row>
        <row r="812">
          <cell r="A812" t="str">
            <v>215487-B21</v>
          </cell>
          <cell r="B812" t="str">
            <v>50GB AIT Drive Internal - Hot Plug</v>
          </cell>
          <cell r="D812">
            <v>14574000</v>
          </cell>
        </row>
        <row r="813">
          <cell r="A813" t="str">
            <v>171532-B21</v>
          </cell>
          <cell r="B813" t="str">
            <v>8-Cassette Magazine w/ 7 x Media &amp; 1 x Cleaning Cartridge</v>
          </cell>
          <cell r="D813">
            <v>1575000</v>
          </cell>
        </row>
        <row r="814">
          <cell r="A814" t="str">
            <v>246627-B22</v>
          </cell>
          <cell r="B814" t="str">
            <v>35GB AIT Drive Internal, IDE</v>
          </cell>
          <cell r="D814">
            <v>4368000</v>
          </cell>
        </row>
        <row r="815">
          <cell r="A815" t="str">
            <v>249160-B31</v>
          </cell>
          <cell r="B815" t="str">
            <v>100GB AIT Drive External</v>
          </cell>
          <cell r="D815">
            <v>22739000</v>
          </cell>
        </row>
        <row r="816">
          <cell r="A816" t="str">
            <v>249161-B21</v>
          </cell>
          <cell r="B816" t="str">
            <v>100GB AIT Drive Internal - Hot Plug</v>
          </cell>
          <cell r="D816">
            <v>23905000</v>
          </cell>
        </row>
        <row r="817">
          <cell r="A817" t="str">
            <v>249189-B21</v>
          </cell>
          <cell r="B817" t="str">
            <v xml:space="preserve">100GB AIT Drive Internal </v>
          </cell>
          <cell r="D817">
            <v>20989000</v>
          </cell>
        </row>
        <row r="818">
          <cell r="A818" t="str">
            <v>274333-B21</v>
          </cell>
          <cell r="B818" t="str">
            <v>50GB AIT Drive, Single-Drive, 3U RM</v>
          </cell>
          <cell r="D818">
            <v>14574000</v>
          </cell>
        </row>
        <row r="819">
          <cell r="A819" t="str">
            <v>268664-B22</v>
          </cell>
          <cell r="B819" t="str">
            <v>Superloader 8-Cartridge Magazine</v>
          </cell>
          <cell r="D819">
            <v>5826000</v>
          </cell>
        </row>
        <row r="820">
          <cell r="A820" t="str">
            <v>268664-B23</v>
          </cell>
          <cell r="B820" t="str">
            <v>Superloader Bar Code Reader</v>
          </cell>
          <cell r="D820">
            <v>3785000</v>
          </cell>
        </row>
        <row r="821">
          <cell r="A821" t="str">
            <v>192103-B32</v>
          </cell>
          <cell r="B821" t="str">
            <v>110/220GB SDLT Drive External</v>
          </cell>
          <cell r="C821" t="str">
            <v>SDLT</v>
          </cell>
          <cell r="D821">
            <v>26588000</v>
          </cell>
        </row>
        <row r="822">
          <cell r="A822" t="str">
            <v>192106-B25</v>
          </cell>
          <cell r="B822" t="str">
            <v>110/220GB SDLT Drive Internal</v>
          </cell>
          <cell r="D822">
            <v>24926000</v>
          </cell>
        </row>
        <row r="823">
          <cell r="A823" t="str">
            <v>274331-B21</v>
          </cell>
          <cell r="B823" t="str">
            <v>110/220GB SDLT Drive, Single-Drive, 3U RM</v>
          </cell>
          <cell r="D823">
            <v>28863000</v>
          </cell>
        </row>
        <row r="824">
          <cell r="A824" t="str">
            <v>274334-B21</v>
          </cell>
          <cell r="B824" t="str">
            <v>110/220GB SDLT Drive, Dual-Drive, 3U RM</v>
          </cell>
          <cell r="D824">
            <v>52483000</v>
          </cell>
        </row>
        <row r="825">
          <cell r="A825" t="str">
            <v>274336-B21</v>
          </cell>
          <cell r="B825" t="str">
            <v>110/220GB SDLT Drive, 4-Drive, 5U RM</v>
          </cell>
          <cell r="D825">
            <v>104971000</v>
          </cell>
        </row>
        <row r="826">
          <cell r="A826" t="str">
            <v>257319-B21</v>
          </cell>
          <cell r="B826" t="str">
            <v>160/320GB SDLT Drive Internal</v>
          </cell>
          <cell r="D826">
            <v>20408000</v>
          </cell>
        </row>
        <row r="827">
          <cell r="A827" t="str">
            <v>257319-B31</v>
          </cell>
          <cell r="B827" t="str">
            <v>160/320GB SDLT Drive External</v>
          </cell>
          <cell r="D827">
            <v>21633000</v>
          </cell>
        </row>
        <row r="828">
          <cell r="A828" t="str">
            <v>C7420A</v>
          </cell>
          <cell r="B828" t="str">
            <v>HP Ultrium 215i Internal Tape Drive</v>
          </cell>
          <cell r="C828" t="str">
            <v>Ultrium</v>
          </cell>
          <cell r="D828">
            <v>10805009</v>
          </cell>
        </row>
        <row r="829">
          <cell r="A829" t="str">
            <v>C7421B</v>
          </cell>
          <cell r="B829" t="str">
            <v>HP Ultrium 215e External Tape Drive</v>
          </cell>
          <cell r="D829">
            <v>11209568</v>
          </cell>
        </row>
        <row r="830">
          <cell r="A830" t="str">
            <v>C7400A</v>
          </cell>
          <cell r="B830" t="str">
            <v>HP Ultrium 230i Internal Tape Drive</v>
          </cell>
          <cell r="D830">
            <v>13946536</v>
          </cell>
        </row>
        <row r="831">
          <cell r="A831" t="str">
            <v>C7401B</v>
          </cell>
          <cell r="B831" t="str">
            <v>HP Ultrium 230e External Tape Drive</v>
          </cell>
          <cell r="D831">
            <v>14351095</v>
          </cell>
        </row>
        <row r="832">
          <cell r="A832" t="str">
            <v>Q1508A</v>
          </cell>
          <cell r="B832" t="str">
            <v>HP Ultrium 460i Internal Tape Drive</v>
          </cell>
          <cell r="D832">
            <v>16456912</v>
          </cell>
        </row>
        <row r="833">
          <cell r="A833" t="str">
            <v>Q1509A</v>
          </cell>
          <cell r="B833" t="str">
            <v>HP Ultrium 460e External Tape Drive</v>
          </cell>
          <cell r="D833">
            <v>16934292</v>
          </cell>
        </row>
        <row r="834">
          <cell r="A834" t="str">
            <v>Q1515A</v>
          </cell>
          <cell r="B834" t="str">
            <v>100/200GB LTO Drive Internal</v>
          </cell>
          <cell r="D834">
            <v>13946536</v>
          </cell>
        </row>
        <row r="835">
          <cell r="A835" t="str">
            <v>Q1516A</v>
          </cell>
          <cell r="B835" t="str">
            <v>100/200GB LTO Drive External US</v>
          </cell>
          <cell r="D835">
            <v>14351095</v>
          </cell>
        </row>
        <row r="836">
          <cell r="A836" t="str">
            <v>Q1517A</v>
          </cell>
          <cell r="B836" t="str">
            <v>100/200GB LTO Drive External</v>
          </cell>
          <cell r="D836">
            <v>14351095</v>
          </cell>
        </row>
        <row r="837">
          <cell r="A837" t="str">
            <v>Q1518A</v>
          </cell>
          <cell r="B837" t="str">
            <v>HP Ultrium 460 for Proliant, Internal</v>
          </cell>
          <cell r="D837">
            <v>16456912</v>
          </cell>
        </row>
        <row r="838">
          <cell r="A838" t="str">
            <v>Q1519A</v>
          </cell>
          <cell r="B838" t="str">
            <v>Ultrium 460 External Proliant US</v>
          </cell>
          <cell r="D838">
            <v>16934292</v>
          </cell>
        </row>
        <row r="839">
          <cell r="A839" t="str">
            <v>Q1520A</v>
          </cell>
          <cell r="B839" t="str">
            <v>HP Ultrium 460 for Proliant, External Other</v>
          </cell>
          <cell r="D839">
            <v>16934292</v>
          </cell>
        </row>
        <row r="840">
          <cell r="A840" t="str">
            <v>A6306A</v>
          </cell>
          <cell r="B840" t="str">
            <v>HP Surestore Ultrium Tape Drive HVDS</v>
          </cell>
          <cell r="D840">
            <v>42002000</v>
          </cell>
        </row>
        <row r="841">
          <cell r="A841" t="str">
            <v>A6307A</v>
          </cell>
          <cell r="B841" t="str">
            <v>HP Surestore Ultrium Tape Drive LVDS</v>
          </cell>
          <cell r="D841">
            <v>42002000</v>
          </cell>
        </row>
        <row r="842">
          <cell r="A842" t="str">
            <v>A4673A</v>
          </cell>
          <cell r="B842" t="str">
            <v>HP Surestore FC Interface Ultrium HVDS</v>
          </cell>
          <cell r="D842">
            <v>24246000</v>
          </cell>
        </row>
        <row r="843">
          <cell r="A843" t="str">
            <v>A4674A</v>
          </cell>
          <cell r="B843" t="str">
            <v>HP Surestore FC Interface Ultrium LVDS</v>
          </cell>
          <cell r="D843">
            <v>24246000</v>
          </cell>
        </row>
        <row r="844">
          <cell r="A844" t="str">
            <v>C1354A</v>
          </cell>
          <cell r="B844" t="str">
            <v>HP Tape Array 5500</v>
          </cell>
          <cell r="C844" t="str">
            <v>Tape Array</v>
          </cell>
          <cell r="D844">
            <v>2008500</v>
          </cell>
        </row>
        <row r="845">
          <cell r="A845" t="str">
            <v>C7508A</v>
          </cell>
          <cell r="B845" t="str">
            <v>HP Tape Array 5300</v>
          </cell>
          <cell r="D845">
            <v>2977047</v>
          </cell>
        </row>
        <row r="846">
          <cell r="A846" t="str">
            <v>C7498A</v>
          </cell>
          <cell r="B846" t="str">
            <v>HP DAT24m Array Module</v>
          </cell>
          <cell r="D846">
            <v>4510938</v>
          </cell>
        </row>
        <row r="847">
          <cell r="A847" t="str">
            <v>C7497A</v>
          </cell>
          <cell r="B847" t="str">
            <v>HP DAT40m Array Module</v>
          </cell>
          <cell r="D847">
            <v>6110039</v>
          </cell>
        </row>
        <row r="848">
          <cell r="A848" t="str">
            <v>C7456A</v>
          </cell>
          <cell r="B848" t="str">
            <v>HP DLT80m Tape Drive Module</v>
          </cell>
          <cell r="D848">
            <v>17582882</v>
          </cell>
        </row>
        <row r="849">
          <cell r="A849" t="str">
            <v>C7507A</v>
          </cell>
          <cell r="B849" t="str">
            <v>HP DLT VS80 Array Module</v>
          </cell>
          <cell r="D849">
            <v>7249823</v>
          </cell>
        </row>
        <row r="850">
          <cell r="A850" t="str">
            <v>C7492A</v>
          </cell>
          <cell r="B850" t="str">
            <v xml:space="preserve">HP Ultrium 215 Array Module </v>
          </cell>
          <cell r="D850">
            <v>15853530</v>
          </cell>
        </row>
        <row r="851">
          <cell r="A851" t="str">
            <v>C7470A</v>
          </cell>
          <cell r="B851" t="str">
            <v xml:space="preserve">HP Ultrium 230 Array Module </v>
          </cell>
          <cell r="D851">
            <v>20296549</v>
          </cell>
        </row>
        <row r="852">
          <cell r="A852" t="str">
            <v>Q1512A</v>
          </cell>
          <cell r="B852" t="str">
            <v>HP Ultrium 460 Tape Array Module</v>
          </cell>
          <cell r="D852">
            <v>25473186</v>
          </cell>
        </row>
        <row r="853">
          <cell r="A853" t="str">
            <v>C7499A</v>
          </cell>
          <cell r="B853" t="str">
            <v>HP DVD-ROM Array Module</v>
          </cell>
          <cell r="D853">
            <v>1950676</v>
          </cell>
        </row>
        <row r="854">
          <cell r="A854" t="str">
            <v>C7496A</v>
          </cell>
          <cell r="B854" t="str">
            <v>HP Tape Array PSU/Fan kit</v>
          </cell>
          <cell r="D854">
            <v>850586</v>
          </cell>
        </row>
        <row r="855">
          <cell r="A855" t="str">
            <v>35470-90400</v>
          </cell>
          <cell r="B855" t="str">
            <v>3.5in Black Front Panels (Qty 40) for DDS3</v>
          </cell>
          <cell r="D855">
            <v>404028</v>
          </cell>
        </row>
        <row r="856">
          <cell r="A856" t="str">
            <v>35470-90600</v>
          </cell>
          <cell r="B856" t="str">
            <v>3.5in White Front Panels (Qty 40) for DDS3</v>
          </cell>
          <cell r="D856">
            <v>404028</v>
          </cell>
        </row>
        <row r="857">
          <cell r="A857" t="str">
            <v>C5716A</v>
          </cell>
          <cell r="B857" t="str">
            <v xml:space="preserve">HP DAT40x6i - 40x6 GB Int DAT Autoloader </v>
          </cell>
          <cell r="C857" t="str">
            <v xml:space="preserve">Autoloader </v>
          </cell>
          <cell r="D857">
            <v>7188518</v>
          </cell>
        </row>
        <row r="858">
          <cell r="A858" t="str">
            <v>C5717C</v>
          </cell>
          <cell r="B858" t="str">
            <v xml:space="preserve">HP DAT40x6e - 40x6 GB Ext DAT Autoloader </v>
          </cell>
          <cell r="D858">
            <v>7851209</v>
          </cell>
        </row>
        <row r="859">
          <cell r="A859" t="str">
            <v>268664-B21</v>
          </cell>
          <cell r="B859" t="str">
            <v>DLT1 SuperLoader 1280</v>
          </cell>
          <cell r="D859">
            <v>29154000</v>
          </cell>
        </row>
        <row r="860">
          <cell r="A860" t="str">
            <v>280349-B31</v>
          </cell>
          <cell r="B860" t="str">
            <v>35GB AIT Autoloader RM</v>
          </cell>
          <cell r="D860">
            <v>19823000</v>
          </cell>
        </row>
        <row r="861">
          <cell r="A861" t="str">
            <v>292355-B31</v>
          </cell>
          <cell r="B861" t="str">
            <v>35GB AIT Autoloader TT</v>
          </cell>
          <cell r="D861">
            <v>20698000</v>
          </cell>
        </row>
        <row r="862">
          <cell r="A862" t="str">
            <v>C9264CB</v>
          </cell>
          <cell r="B862" t="str">
            <v>HP 1/8 DLTVS Autoloader</v>
          </cell>
          <cell r="D862">
            <v>17331267</v>
          </cell>
        </row>
        <row r="863">
          <cell r="A863" t="str">
            <v>C9572CB</v>
          </cell>
          <cell r="B863" t="str">
            <v>HP Ultrium Tape Autoloader 1/8</v>
          </cell>
          <cell r="D863">
            <v>28000000</v>
          </cell>
        </row>
        <row r="864">
          <cell r="A864" t="str">
            <v>C9268R</v>
          </cell>
          <cell r="B864" t="str">
            <v>HP Autoloader 1/8 Rack Kit</v>
          </cell>
          <cell r="D864">
            <v>668625</v>
          </cell>
        </row>
        <row r="865">
          <cell r="A865" t="str">
            <v>C9244A</v>
          </cell>
          <cell r="B865" t="str">
            <v xml:space="preserve">HP DLT1 or VS80 LVDS Connectivity Kit </v>
          </cell>
          <cell r="D865">
            <v>1790957</v>
          </cell>
        </row>
        <row r="866">
          <cell r="A866" t="str">
            <v>C5683-92111</v>
          </cell>
          <cell r="B866" t="str">
            <v>Upgrade kit - Dove grey incl 40 x front panels 3.5in for DDS4</v>
          </cell>
          <cell r="C866" t="str">
            <v>Accessories</v>
          </cell>
          <cell r="D866">
            <v>623763</v>
          </cell>
        </row>
        <row r="867">
          <cell r="A867" t="str">
            <v>C1537-92206</v>
          </cell>
          <cell r="B867" t="str">
            <v>5.25in DDS3 Black Front Panels (40)</v>
          </cell>
          <cell r="D867">
            <v>404028</v>
          </cell>
        </row>
        <row r="868">
          <cell r="A868" t="str">
            <v>C1537-92207</v>
          </cell>
          <cell r="B868" t="str">
            <v>5.25in DDS3 Parchment Front Panels (40)</v>
          </cell>
          <cell r="D868">
            <v>404028</v>
          </cell>
        </row>
        <row r="869">
          <cell r="A869" t="str">
            <v>C1537-92208</v>
          </cell>
          <cell r="B869" t="str">
            <v>5.25in DDS3 Flint Grey Front Panels (40)</v>
          </cell>
          <cell r="D869">
            <v>404028</v>
          </cell>
        </row>
        <row r="870">
          <cell r="A870" t="str">
            <v>C5683-92238</v>
          </cell>
          <cell r="B870" t="str">
            <v>5.25in DDS4 Parchment Front Panels (40)</v>
          </cell>
          <cell r="D870">
            <v>623763</v>
          </cell>
        </row>
        <row r="871">
          <cell r="A871" t="str">
            <v>C5683-92239</v>
          </cell>
          <cell r="B871" t="str">
            <v>5.25in DDS4 Flint Grey Front Panels (40)</v>
          </cell>
          <cell r="D871">
            <v>623763</v>
          </cell>
        </row>
        <row r="872">
          <cell r="A872" t="str">
            <v>C5683-92240</v>
          </cell>
          <cell r="B872" t="str">
            <v>5.25in DDS4 Black Front Panels (40)</v>
          </cell>
          <cell r="D872">
            <v>623763</v>
          </cell>
        </row>
        <row r="873">
          <cell r="A873" t="str">
            <v>C1533-92102</v>
          </cell>
          <cell r="B873" t="str">
            <v>3.5in DDS3 Flint Grey Front Panels (40)</v>
          </cell>
          <cell r="D873">
            <v>404028</v>
          </cell>
        </row>
        <row r="874">
          <cell r="A874" t="str">
            <v>C5683-92105</v>
          </cell>
          <cell r="B874" t="str">
            <v>3.5in DDS4 Flint Grey Front Panels (40)</v>
          </cell>
          <cell r="D874">
            <v>623763</v>
          </cell>
        </row>
        <row r="875">
          <cell r="A875" t="str">
            <v>274338-B21</v>
          </cell>
          <cell r="B875" t="str">
            <v>3U RM Storage Enclosure</v>
          </cell>
          <cell r="D875">
            <v>2474000</v>
          </cell>
        </row>
        <row r="876">
          <cell r="A876" t="str">
            <v>274339-B21</v>
          </cell>
          <cell r="B876" t="str">
            <v>5U RM Storage Enclosure</v>
          </cell>
          <cell r="D876">
            <v>5901000</v>
          </cell>
        </row>
        <row r="877">
          <cell r="A877" t="str">
            <v>152454-B21</v>
          </cell>
          <cell r="B877" t="str">
            <v>MDR-I 2xHVD Port</v>
          </cell>
          <cell r="C877" t="str">
            <v>Modular Data Router</v>
          </cell>
          <cell r="D877">
            <v>4211000</v>
          </cell>
        </row>
        <row r="878">
          <cell r="A878" t="str">
            <v>162969-B21</v>
          </cell>
          <cell r="B878" t="str">
            <v>MDR-I 2xLVD/SE Port</v>
          </cell>
          <cell r="D878">
            <v>4211000</v>
          </cell>
        </row>
        <row r="879">
          <cell r="A879" t="str">
            <v>218242-B21</v>
          </cell>
          <cell r="B879" t="str">
            <v>MDR_II 4xHVD Port</v>
          </cell>
          <cell r="D879">
            <v>4774000</v>
          </cell>
        </row>
        <row r="880">
          <cell r="A880" t="str">
            <v>218243-B21</v>
          </cell>
          <cell r="B880" t="str">
            <v>MDR_II 4xLVD Port</v>
          </cell>
          <cell r="D880">
            <v>4774000</v>
          </cell>
        </row>
        <row r="881">
          <cell r="A881" t="str">
            <v>218244-B21</v>
          </cell>
          <cell r="B881" t="str">
            <v>MDR_II 2xFC Port</v>
          </cell>
          <cell r="D881">
            <v>4176000</v>
          </cell>
        </row>
        <row r="882">
          <cell r="A882" t="str">
            <v>328215-001</v>
          </cell>
          <cell r="B882" t="str">
            <v>SCSI Cable, Wide / Wide, LVD, 5m</v>
          </cell>
          <cell r="C882" t="str">
            <v>Cable/Adapter/Others</v>
          </cell>
          <cell r="D882">
            <v>503000</v>
          </cell>
        </row>
        <row r="883">
          <cell r="A883" t="str">
            <v>328215-002</v>
          </cell>
          <cell r="B883" t="str">
            <v>SCSI Cable, Wide / Wide, LVD, 10m</v>
          </cell>
          <cell r="D883">
            <v>708000</v>
          </cell>
        </row>
        <row r="884">
          <cell r="A884" t="str">
            <v>328215-003</v>
          </cell>
          <cell r="B884" t="str">
            <v>SCSI Cable, Wide / Wide, LVD, 15m</v>
          </cell>
          <cell r="D884">
            <v>912000</v>
          </cell>
        </row>
        <row r="885">
          <cell r="A885" t="str">
            <v>328215-004</v>
          </cell>
          <cell r="B885" t="str">
            <v>SCSI Cable, Wide / Wide, LVD, 20m</v>
          </cell>
          <cell r="D885">
            <v>1123000</v>
          </cell>
        </row>
        <row r="886">
          <cell r="A886" t="str">
            <v>400982-002</v>
          </cell>
          <cell r="B886" t="str">
            <v>SCSI Cable, VHDCI / VHDCI, 2m</v>
          </cell>
          <cell r="D886">
            <v>734000</v>
          </cell>
        </row>
        <row r="887">
          <cell r="A887" t="str">
            <v>400983-005</v>
          </cell>
          <cell r="B887" t="str">
            <v>SCSI Cable, VHDCI / VHDCI, 5m</v>
          </cell>
          <cell r="D887">
            <v>923000</v>
          </cell>
        </row>
        <row r="888">
          <cell r="A888" t="str">
            <v>341174-B21</v>
          </cell>
          <cell r="B888" t="str">
            <v>SCSI Cable, VHDCI / VHDCI, 6ft</v>
          </cell>
          <cell r="D888">
            <v>416000</v>
          </cell>
        </row>
        <row r="889">
          <cell r="A889" t="str">
            <v>341175-B21</v>
          </cell>
          <cell r="B889" t="str">
            <v>SCSI Cable, VHDCI / VHDCI, 12ft</v>
          </cell>
          <cell r="D889">
            <v>627000</v>
          </cell>
        </row>
        <row r="890">
          <cell r="A890" t="str">
            <v>341176-B21</v>
          </cell>
          <cell r="B890" t="str">
            <v>SCSI Cable, VHDCI / Wide, 6ft</v>
          </cell>
          <cell r="D890">
            <v>416000</v>
          </cell>
        </row>
        <row r="891">
          <cell r="A891" t="str">
            <v>341177-B21</v>
          </cell>
          <cell r="B891" t="str">
            <v>SCSI Cable, VHDCI / Wide, 12ft</v>
          </cell>
          <cell r="D891">
            <v>627000</v>
          </cell>
        </row>
        <row r="892">
          <cell r="A892" t="str">
            <v>201160-B21</v>
          </cell>
          <cell r="B892" t="str">
            <v>SCSI Cable, VHDCI / Wide, 10m</v>
          </cell>
          <cell r="D892">
            <v>1097000</v>
          </cell>
        </row>
        <row r="893">
          <cell r="A893" t="str">
            <v>201160-B23</v>
          </cell>
          <cell r="B893" t="str">
            <v>SCSI Cable, VHDCI / Wide, 20m</v>
          </cell>
          <cell r="D893">
            <v>1531000</v>
          </cell>
        </row>
        <row r="894">
          <cell r="A894" t="str">
            <v>202165-B22</v>
          </cell>
          <cell r="B894" t="str">
            <v xml:space="preserve">Cluster Backup Connect Kit, LVD </v>
          </cell>
          <cell r="D894">
            <v>21710000</v>
          </cell>
        </row>
        <row r="895">
          <cell r="A895" t="str">
            <v>C5644-61000</v>
          </cell>
          <cell r="B895" t="str">
            <v>Int SCSI 50-Way Ribbon Cable</v>
          </cell>
          <cell r="D895">
            <v>111994</v>
          </cell>
        </row>
        <row r="896">
          <cell r="A896" t="str">
            <v>168048-B21</v>
          </cell>
          <cell r="B896" t="str">
            <v xml:space="preserve">LVD Cable Kit VHDCI/68HD </v>
          </cell>
          <cell r="D896">
            <v>1155000</v>
          </cell>
        </row>
        <row r="897">
          <cell r="A897" t="str">
            <v>242381-B21</v>
          </cell>
          <cell r="B897" t="str">
            <v>LVD Cable Kit w/ External 68HD-68HD Cables</v>
          </cell>
          <cell r="D897">
            <v>976000</v>
          </cell>
        </row>
        <row r="898">
          <cell r="A898" t="str">
            <v>C5665A</v>
          </cell>
          <cell r="B898" t="str">
            <v>SCSI Cable Wide to Narrow (50 to 68 pin)</v>
          </cell>
          <cell r="D898">
            <v>140347</v>
          </cell>
        </row>
        <row r="899">
          <cell r="A899" t="str">
            <v>C5678A</v>
          </cell>
          <cell r="B899" t="str">
            <v>SCSI Terminator (Ext Single Ended Wide Active)</v>
          </cell>
          <cell r="D899">
            <v>92147</v>
          </cell>
        </row>
        <row r="900">
          <cell r="A900" t="str">
            <v>C5679A</v>
          </cell>
          <cell r="B900" t="str">
            <v>0.9m Ext SCSI Cable (68 to 50 pin High Density Latch)</v>
          </cell>
          <cell r="D900">
            <v>113411</v>
          </cell>
        </row>
        <row r="901">
          <cell r="A901" t="str">
            <v>C5743A</v>
          </cell>
          <cell r="B901" t="str">
            <v>2.5m SCSI Cable External LVD/SE</v>
          </cell>
          <cell r="D901">
            <v>140347</v>
          </cell>
        </row>
        <row r="902">
          <cell r="A902" t="str">
            <v>C5710A</v>
          </cell>
          <cell r="B902" t="str">
            <v>50-68 pin Internal SCSI Adapter</v>
          </cell>
          <cell r="D902">
            <v>52453</v>
          </cell>
        </row>
        <row r="903">
          <cell r="A903" t="str">
            <v>C5732A</v>
          </cell>
          <cell r="B903" t="str">
            <v>Rail kits Dell PowerEdge Server 2300, 4100, 4200, 6100</v>
          </cell>
          <cell r="D903">
            <v>25518</v>
          </cell>
        </row>
        <row r="904">
          <cell r="A904" t="str">
            <v>C5738A</v>
          </cell>
          <cell r="B904" t="str">
            <v>Ext SCSI Terminator (LVD/SE Multimode)</v>
          </cell>
          <cell r="D904">
            <v>106323</v>
          </cell>
        </row>
        <row r="905">
          <cell r="A905" t="str">
            <v>C5741A</v>
          </cell>
          <cell r="B905" t="str">
            <v>0.9m Ext SCSI Cable (68 to 68 pin High Density, LVD/SE Ultra2 Conductor)</v>
          </cell>
          <cell r="D905">
            <v>106323</v>
          </cell>
        </row>
        <row r="906">
          <cell r="A906" t="str">
            <v>C5742A</v>
          </cell>
          <cell r="B906" t="str">
            <v>1.5m ext SCSI Cable (68 to 68 pin High Density, LVD/SE Ultra2 Conductor)</v>
          </cell>
          <cell r="D906">
            <v>120500</v>
          </cell>
        </row>
        <row r="907">
          <cell r="A907" t="str">
            <v>C5743A</v>
          </cell>
          <cell r="B907" t="str">
            <v>2.5m ext SCSI Cable (68 to 68 pin High Density, LVD/SE Ultra2 Conductor)</v>
          </cell>
          <cell r="D907">
            <v>140347</v>
          </cell>
        </row>
        <row r="908">
          <cell r="A908" t="str">
            <v>C7423A</v>
          </cell>
          <cell r="B908" t="str">
            <v>68 pin Male to 50 pin Male Ribbon Cable Adapter</v>
          </cell>
          <cell r="D908">
            <v>92147</v>
          </cell>
        </row>
        <row r="909">
          <cell r="A909" t="str">
            <v>C7424A</v>
          </cell>
          <cell r="B909" t="str">
            <v>1.0m Int SCSI Cable (4 connector, 68 way, terminated, LVD/SE Ultra2 conductor)</v>
          </cell>
          <cell r="D909">
            <v>262264</v>
          </cell>
        </row>
        <row r="910">
          <cell r="A910" t="str">
            <v>C7434A</v>
          </cell>
          <cell r="B910" t="str">
            <v>68 to 68 pin VHD SCSI Adapter</v>
          </cell>
          <cell r="D910">
            <v>85059</v>
          </cell>
        </row>
        <row r="911">
          <cell r="A911" t="str">
            <v>C7458B</v>
          </cell>
          <cell r="B911" t="str">
            <v>DDS 2 &amp; 3 Universal Connect Kit version 2</v>
          </cell>
          <cell r="D911">
            <v>352993</v>
          </cell>
        </row>
        <row r="912">
          <cell r="A912" t="str">
            <v>C7469A</v>
          </cell>
          <cell r="B912" t="str">
            <v>Compaq Rail Kit</v>
          </cell>
          <cell r="D912">
            <v>25518</v>
          </cell>
        </row>
        <row r="913">
          <cell r="A913" t="str">
            <v>C7474A</v>
          </cell>
          <cell r="B913" t="str">
            <v>HP High End Tape Kit</v>
          </cell>
          <cell r="D913">
            <v>368587</v>
          </cell>
        </row>
        <row r="914">
          <cell r="A914" t="str">
            <v>Q1497A</v>
          </cell>
          <cell r="B914" t="str">
            <v>Tape Mounting Kit for TC Netservers</v>
          </cell>
          <cell r="D914">
            <v>6734</v>
          </cell>
        </row>
        <row r="915">
          <cell r="A915" t="str">
            <v>175195-B21</v>
          </cell>
          <cell r="B915" t="str">
            <v>SSL2020 TT, 1 x AIT</v>
          </cell>
          <cell r="C915" t="str">
            <v>SSL2020</v>
          </cell>
          <cell r="D915">
            <v>42596000</v>
          </cell>
        </row>
        <row r="916">
          <cell r="A916" t="str">
            <v>175195-B22</v>
          </cell>
          <cell r="B916" t="str">
            <v>SSL2020 TT, 2 x AIT</v>
          </cell>
          <cell r="D916">
            <v>55003000</v>
          </cell>
        </row>
        <row r="917">
          <cell r="A917" t="str">
            <v>175196-B21</v>
          </cell>
          <cell r="B917" t="str">
            <v>SSL2020 RM, 1 x AIT</v>
          </cell>
          <cell r="D917">
            <v>42596000</v>
          </cell>
        </row>
        <row r="918">
          <cell r="A918" t="str">
            <v>175196-B22</v>
          </cell>
          <cell r="B918" t="str">
            <v>SSL2020 RM, 2 x AIT</v>
          </cell>
          <cell r="D918">
            <v>55003000</v>
          </cell>
        </row>
        <row r="919">
          <cell r="A919" t="str">
            <v>175197-B21</v>
          </cell>
          <cell r="B919" t="str">
            <v>Add-on 50GB AIT Drive for SSL2020</v>
          </cell>
          <cell r="D919">
            <v>19680000</v>
          </cell>
        </row>
        <row r="920">
          <cell r="A920" t="str">
            <v>175199-B21</v>
          </cell>
          <cell r="B920" t="str">
            <v>SSL2020 TT to RM Conversion Kit</v>
          </cell>
          <cell r="D920">
            <v>2185000</v>
          </cell>
        </row>
        <row r="921">
          <cell r="A921" t="str">
            <v>175198-B21</v>
          </cell>
          <cell r="B921" t="str">
            <v>19-Slot Magazine for SSL2020</v>
          </cell>
          <cell r="D921">
            <v>1106000</v>
          </cell>
        </row>
        <row r="922">
          <cell r="A922" t="str">
            <v>231821-B21</v>
          </cell>
          <cell r="B922" t="str">
            <v>MSL5026DLX TT, 1 x 40/80GB DLT</v>
          </cell>
          <cell r="C922" t="str">
            <v>MSL5026/5052</v>
          </cell>
          <cell r="D922">
            <v>60143000</v>
          </cell>
        </row>
        <row r="923">
          <cell r="A923" t="str">
            <v>231821-B22</v>
          </cell>
          <cell r="B923" t="str">
            <v>MSL5026DLX TT, 2 x 40/80GB DLT</v>
          </cell>
          <cell r="D923">
            <v>92619000</v>
          </cell>
        </row>
        <row r="924">
          <cell r="A924" t="str">
            <v>231891-B21</v>
          </cell>
          <cell r="B924" t="str">
            <v>MSL5026DLX RM, 1 x 40/80GB DLT</v>
          </cell>
          <cell r="D924">
            <v>60143000</v>
          </cell>
        </row>
        <row r="925">
          <cell r="A925" t="str">
            <v>231891-B22</v>
          </cell>
          <cell r="B925" t="str">
            <v>MSL5026DLX RM, 2 x 40/80GB DLT</v>
          </cell>
          <cell r="D925">
            <v>92619000</v>
          </cell>
        </row>
        <row r="926">
          <cell r="A926" t="str">
            <v>302511-B21</v>
          </cell>
          <cell r="B926" t="str">
            <v>MSL5026SL TT, 1 x SDLT-I</v>
          </cell>
          <cell r="D926">
            <v>55914000</v>
          </cell>
        </row>
        <row r="927">
          <cell r="A927" t="str">
            <v>302511-B22</v>
          </cell>
          <cell r="B927" t="str">
            <v>MSL5026SL TT, 2 x SDLT-I</v>
          </cell>
          <cell r="D927">
            <v>85293000</v>
          </cell>
        </row>
        <row r="928">
          <cell r="A928" t="str">
            <v>255102-B21</v>
          </cell>
          <cell r="B928" t="str">
            <v>MSL5052SL RM, 0 x SDLT-I</v>
          </cell>
          <cell r="D928">
            <v>83981000</v>
          </cell>
        </row>
        <row r="929">
          <cell r="A929" t="str">
            <v>302512-B21</v>
          </cell>
          <cell r="B929" t="str">
            <v>MSL5026SL RM, 1 x SDLT-I</v>
          </cell>
          <cell r="D929">
            <v>55914000</v>
          </cell>
        </row>
        <row r="930">
          <cell r="A930" t="str">
            <v>302512-B22</v>
          </cell>
          <cell r="B930" t="str">
            <v>MSL5026SL RM, 2 x SDLT-I</v>
          </cell>
          <cell r="D930">
            <v>85293000</v>
          </cell>
        </row>
        <row r="931">
          <cell r="A931" t="str">
            <v>293472-B21</v>
          </cell>
          <cell r="B931" t="str">
            <v>MSL5026SL RM, 0 x SDLT-I</v>
          </cell>
          <cell r="D931">
            <v>39231000</v>
          </cell>
        </row>
        <row r="932">
          <cell r="A932" t="str">
            <v>293473-B21</v>
          </cell>
          <cell r="B932" t="str">
            <v>MSL5026S2 TT, 1 x SDLT-II</v>
          </cell>
          <cell r="D932">
            <v>64303000</v>
          </cell>
        </row>
        <row r="933">
          <cell r="A933" t="str">
            <v>293473-B22</v>
          </cell>
          <cell r="B933" t="str">
            <v>MSL5026S2 TT, 2 x SDLT-II</v>
          </cell>
          <cell r="D933">
            <v>98087000</v>
          </cell>
        </row>
        <row r="934">
          <cell r="A934" t="str">
            <v>293472-B22</v>
          </cell>
          <cell r="B934" t="str">
            <v>MSL5026S2 RM, 1 x SDLT-II</v>
          </cell>
          <cell r="D934">
            <v>64303000</v>
          </cell>
        </row>
        <row r="935">
          <cell r="A935" t="str">
            <v>293472-B23</v>
          </cell>
          <cell r="B935" t="str">
            <v>MSL5026S2 RM, 2 x SDLT-II</v>
          </cell>
          <cell r="D935">
            <v>98087000</v>
          </cell>
        </row>
        <row r="936">
          <cell r="A936" t="str">
            <v>293472-B24</v>
          </cell>
          <cell r="B936" t="str">
            <v>MSL5026S2 RM, 1 x SDLT-II, Embedded Data Router (1 FC x 2 LVD)</v>
          </cell>
          <cell r="D936">
            <v>94819000</v>
          </cell>
        </row>
        <row r="937">
          <cell r="A937" t="str">
            <v>293472-B25</v>
          </cell>
          <cell r="B937" t="str">
            <v>MSL5026S2 RM, 2 x SDLT-II, Embedded Data Router (1 FC x 2 LVD)</v>
          </cell>
          <cell r="D937">
            <v>128603000</v>
          </cell>
        </row>
        <row r="938">
          <cell r="A938" t="str">
            <v>249490-B21</v>
          </cell>
          <cell r="B938" t="str">
            <v xml:space="preserve">MSL5052SL TT, 2 x SDLT-I </v>
          </cell>
          <cell r="D938">
            <v>155826000</v>
          </cell>
        </row>
        <row r="939">
          <cell r="A939" t="str">
            <v>249491-B21</v>
          </cell>
          <cell r="B939" t="str">
            <v>MSL5052SL RM, 2 x SDLT-I</v>
          </cell>
          <cell r="D939">
            <v>155826000</v>
          </cell>
        </row>
        <row r="940">
          <cell r="A940" t="str">
            <v>293476-B21</v>
          </cell>
          <cell r="B940" t="str">
            <v xml:space="preserve">MSL5052S2 TT, 2 x SDLT-II </v>
          </cell>
          <cell r="D940">
            <v>158280000</v>
          </cell>
        </row>
        <row r="941">
          <cell r="A941" t="str">
            <v>293474-B21</v>
          </cell>
          <cell r="B941" t="str">
            <v>MSL5052S2 RM, 2 x SDLT-II</v>
          </cell>
          <cell r="D941">
            <v>138495000</v>
          </cell>
        </row>
        <row r="942">
          <cell r="A942" t="str">
            <v>293474-B24</v>
          </cell>
          <cell r="B942" t="str">
            <v>MSL5052S2 RM, 2 x SDLT-II, Embedded Data Router (1 FC x 2 LVD)</v>
          </cell>
          <cell r="D942">
            <v>167089000</v>
          </cell>
        </row>
        <row r="943">
          <cell r="A943" t="str">
            <v>301898-B21</v>
          </cell>
          <cell r="B943" t="str">
            <v>MSL5030L1 TT, 1 x LTO-I</v>
          </cell>
          <cell r="C943" t="str">
            <v>MSL5030/5060</v>
          </cell>
          <cell r="D943">
            <v>62366000</v>
          </cell>
        </row>
        <row r="944">
          <cell r="A944" t="str">
            <v>301898-B22</v>
          </cell>
          <cell r="B944" t="str">
            <v>MSL5030L1 TT, 2 x LTO-I</v>
          </cell>
          <cell r="D944">
            <v>95135000</v>
          </cell>
        </row>
        <row r="945">
          <cell r="A945" t="str">
            <v>301897-B21</v>
          </cell>
          <cell r="B945" t="str">
            <v>MSL5030L1 RM, 0 x LTO-I</v>
          </cell>
          <cell r="D945">
            <v>38050000</v>
          </cell>
        </row>
        <row r="946">
          <cell r="A946" t="str">
            <v>301897-B22</v>
          </cell>
          <cell r="B946" t="str">
            <v>MSL5030L1 RM, 1 x LTO-I</v>
          </cell>
          <cell r="D946">
            <v>62366000</v>
          </cell>
        </row>
        <row r="947">
          <cell r="A947" t="str">
            <v>301897-B23</v>
          </cell>
          <cell r="B947" t="str">
            <v>MSL5030L1 RM, 2 x LTO-I</v>
          </cell>
          <cell r="D947">
            <v>95135000</v>
          </cell>
        </row>
        <row r="948">
          <cell r="A948" t="str">
            <v>301897-B24</v>
          </cell>
          <cell r="B948" t="str">
            <v>MSL5030L1 RM, 1 x LTO-I, Embedded Data Router (1 FC x 2 LVD)</v>
          </cell>
          <cell r="D948">
            <v>91963000</v>
          </cell>
        </row>
        <row r="949">
          <cell r="A949" t="str">
            <v>301897-B25</v>
          </cell>
          <cell r="B949" t="str">
            <v>MSL5030L1 RM, 2 x LTO-I, Embedded Data Router (1 FC x 2 LVD)</v>
          </cell>
          <cell r="D949">
            <v>124732000</v>
          </cell>
        </row>
        <row r="950">
          <cell r="A950" t="str">
            <v>301900-B21</v>
          </cell>
          <cell r="B950" t="str">
            <v xml:space="preserve">MSL5060L1 TT, 2 x LTO-I </v>
          </cell>
          <cell r="D950">
            <v>111829000</v>
          </cell>
        </row>
        <row r="951">
          <cell r="A951" t="str">
            <v>301899-B21</v>
          </cell>
          <cell r="B951" t="str">
            <v>MSL5060L1 RM, 0 x LTO-I</v>
          </cell>
          <cell r="D951">
            <v>68234000</v>
          </cell>
        </row>
        <row r="952">
          <cell r="A952" t="str">
            <v>301899-B22</v>
          </cell>
          <cell r="B952" t="str">
            <v xml:space="preserve">MSL5060L1 RM, 2 x LTO-I </v>
          </cell>
          <cell r="D952">
            <v>111829000</v>
          </cell>
        </row>
        <row r="953">
          <cell r="A953" t="str">
            <v>301899-B23</v>
          </cell>
          <cell r="B953" t="str">
            <v xml:space="preserve">MSL5060L1 RM, 2 x LTO-I, Embedded Data Router (1 FC x 2 LVD) </v>
          </cell>
          <cell r="D953">
            <v>138360000</v>
          </cell>
        </row>
        <row r="954">
          <cell r="A954" t="str">
            <v>231823-B21</v>
          </cell>
          <cell r="B954" t="str">
            <v>Add-on 40/80GB DLT Drive for MSL5000</v>
          </cell>
          <cell r="C954" t="str">
            <v xml:space="preserve">MSL Options </v>
          </cell>
          <cell r="D954">
            <v>33675000</v>
          </cell>
        </row>
        <row r="955">
          <cell r="A955" t="str">
            <v>231823-B22</v>
          </cell>
          <cell r="B955" t="str">
            <v xml:space="preserve">Add-on SDLT-I Drive for MSL5000 </v>
          </cell>
          <cell r="D955">
            <v>40416000</v>
          </cell>
        </row>
        <row r="956">
          <cell r="A956" t="str">
            <v>293475-B21</v>
          </cell>
          <cell r="B956" t="str">
            <v xml:space="preserve">Add-on SDLT-II Drive for MSL5000 </v>
          </cell>
          <cell r="D956">
            <v>36619000</v>
          </cell>
        </row>
        <row r="957">
          <cell r="A957" t="str">
            <v>301901-B21</v>
          </cell>
          <cell r="B957" t="str">
            <v>Add-on LTO-I Drive for MSL5000</v>
          </cell>
          <cell r="D957">
            <v>39191000</v>
          </cell>
        </row>
        <row r="958">
          <cell r="A958" t="str">
            <v>231894-B21</v>
          </cell>
          <cell r="B958" t="str">
            <v>MSL5026 TT to RM Conversion kit, Alpha Rack</v>
          </cell>
          <cell r="D958">
            <v>2646000</v>
          </cell>
        </row>
        <row r="959">
          <cell r="A959" t="str">
            <v>231894-B22</v>
          </cell>
          <cell r="B959" t="str">
            <v>MSL5000 TT to RM Conversion Kit, PLT Rack</v>
          </cell>
          <cell r="D959">
            <v>4639000</v>
          </cell>
        </row>
        <row r="960">
          <cell r="A960" t="str">
            <v>304826-B21</v>
          </cell>
          <cell r="B960" t="str">
            <v>MSL5000 TT to RM Conversion kit, HP-UX Server Rack</v>
          </cell>
          <cell r="D960">
            <v>6415000</v>
          </cell>
        </row>
        <row r="961">
          <cell r="A961" t="str">
            <v>232136-B21</v>
          </cell>
          <cell r="B961" t="str">
            <v xml:space="preserve">MSL5000 Dual Magazine Pack, SDLT (2 x 13-slot Magazine) </v>
          </cell>
          <cell r="D961">
            <v>5965000</v>
          </cell>
        </row>
        <row r="962">
          <cell r="A962" t="str">
            <v>301902-B21</v>
          </cell>
          <cell r="B962" t="str">
            <v>MSL5000 Dual Magazine Pack, LTO (2 x 15-slot Magazine)</v>
          </cell>
          <cell r="D962">
            <v>2683000</v>
          </cell>
        </row>
        <row r="963">
          <cell r="A963" t="str">
            <v>286694-B21</v>
          </cell>
          <cell r="B963" t="str">
            <v xml:space="preserve">MSL5026 Embedded Data Router (1 FC x 2 LVD) </v>
          </cell>
          <cell r="D963">
            <v>36081000</v>
          </cell>
        </row>
        <row r="964">
          <cell r="A964" t="str">
            <v>262672-B21</v>
          </cell>
          <cell r="B964" t="str">
            <v>MSL5000 Embedded Data Router (1 FC x 2 LVD)</v>
          </cell>
          <cell r="D964">
            <v>34637000</v>
          </cell>
        </row>
        <row r="965">
          <cell r="A965" t="str">
            <v>262653-B21</v>
          </cell>
          <cell r="B965" t="str">
            <v>Network Storage Router M2402, 2 FC x 4 SCSI, LVD (Only MSL/ESL SDLT-I/II supported)</v>
          </cell>
          <cell r="D965">
            <v>77560000</v>
          </cell>
        </row>
        <row r="966">
          <cell r="A966" t="str">
            <v>262654-B21</v>
          </cell>
          <cell r="B966" t="str">
            <v xml:space="preserve">2x4 HVD FC TO SCSI </v>
          </cell>
          <cell r="D966">
            <v>80622000</v>
          </cell>
        </row>
        <row r="967">
          <cell r="A967" t="str">
            <v>262659-B21</v>
          </cell>
          <cell r="B967" t="str">
            <v xml:space="preserve">4 LVD Port </v>
          </cell>
          <cell r="D967">
            <v>11732000</v>
          </cell>
        </row>
        <row r="968">
          <cell r="A968" t="str">
            <v>262660-B21</v>
          </cell>
          <cell r="B968" t="str">
            <v xml:space="preserve">4 HVD Port </v>
          </cell>
          <cell r="D968">
            <v>11732000</v>
          </cell>
        </row>
        <row r="969">
          <cell r="A969" t="str">
            <v>262661-B21</v>
          </cell>
          <cell r="B969" t="str">
            <v xml:space="preserve">1 GB to 2 GB FC Port </v>
          </cell>
          <cell r="D969">
            <v>14283000</v>
          </cell>
        </row>
        <row r="970">
          <cell r="A970" t="str">
            <v>280823-B21</v>
          </cell>
          <cell r="B970" t="str">
            <v>Network Storage Router M1200, 1 FC x 2 SCSI, LVD (Only MSL/ESL SDLT-I/II supported)</v>
          </cell>
          <cell r="D970">
            <v>40819000</v>
          </cell>
        </row>
        <row r="971">
          <cell r="A971" t="str">
            <v>175312-B21</v>
          </cell>
          <cell r="B971" t="str">
            <v>SSL2020 Passthrough Transport</v>
          </cell>
          <cell r="C971" t="str">
            <v xml:space="preserve">Pass Mechanism </v>
          </cell>
          <cell r="D971">
            <v>5540000</v>
          </cell>
        </row>
        <row r="972">
          <cell r="A972" t="str">
            <v>175312-B22</v>
          </cell>
          <cell r="B972" t="str">
            <v>SSL2020 Passthrough Extender</v>
          </cell>
          <cell r="D972">
            <v>1106000</v>
          </cell>
        </row>
        <row r="973">
          <cell r="A973" t="str">
            <v>231824-B22</v>
          </cell>
          <cell r="B973" t="str">
            <v>MSL5026/5030 Passthrough Extender</v>
          </cell>
          <cell r="D973">
            <v>4873000</v>
          </cell>
        </row>
        <row r="974">
          <cell r="A974" t="str">
            <v>231824-B23</v>
          </cell>
          <cell r="B974" t="str">
            <v>MSL5052/5060 Passthrough Extender</v>
          </cell>
          <cell r="D974">
            <v>2887000</v>
          </cell>
        </row>
        <row r="975">
          <cell r="A975" t="str">
            <v>304825-B21</v>
          </cell>
          <cell r="B975" t="str">
            <v>MSL5000 Universal Passthrough Mechanism (Current MSL SDLT or LTO supported)</v>
          </cell>
          <cell r="D975">
            <v>17820000</v>
          </cell>
        </row>
        <row r="976">
          <cell r="A976" t="str">
            <v>262662-B21</v>
          </cell>
          <cell r="B976" t="str">
            <v xml:space="preserve">Power Supply Option </v>
          </cell>
          <cell r="D976">
            <v>5863000</v>
          </cell>
        </row>
        <row r="977">
          <cell r="A977" t="str">
            <v>293409-B22</v>
          </cell>
          <cell r="B977" t="str">
            <v>ESL9322S2, 2 x SDLT-II, 222-slot</v>
          </cell>
          <cell r="C977" t="str">
            <v>ESL9322</v>
          </cell>
          <cell r="D977">
            <v>497074000</v>
          </cell>
        </row>
        <row r="978">
          <cell r="A978" t="str">
            <v>293409-B28</v>
          </cell>
          <cell r="B978" t="str">
            <v>ESL9322S2, 8 x SDLT-II, 222-slot</v>
          </cell>
          <cell r="D978">
            <v>822891000</v>
          </cell>
        </row>
        <row r="979">
          <cell r="A979" t="str">
            <v>293410-B22</v>
          </cell>
          <cell r="B979" t="str">
            <v>ESL9322S2, 2 x SDLT-II, 322-slot</v>
          </cell>
          <cell r="D979">
            <v>517446000</v>
          </cell>
        </row>
        <row r="980">
          <cell r="A980" t="str">
            <v>293410-B28</v>
          </cell>
          <cell r="B980" t="str">
            <v>ESL9322S2, 8 x SDLT-II, 322-slot</v>
          </cell>
          <cell r="D980">
            <v>843263000</v>
          </cell>
        </row>
        <row r="981">
          <cell r="A981" t="str">
            <v>301927-B22</v>
          </cell>
          <cell r="B981" t="str">
            <v xml:space="preserve">ESL9322L1, 2 x LTO-I, 222-slot </v>
          </cell>
          <cell r="D981">
            <v>496274000</v>
          </cell>
        </row>
        <row r="982">
          <cell r="A982" t="str">
            <v>301927-B28</v>
          </cell>
          <cell r="B982" t="str">
            <v xml:space="preserve">ESL9322L1, 8 x LTO-I, 222-slot </v>
          </cell>
          <cell r="D982">
            <v>821564000</v>
          </cell>
        </row>
        <row r="983">
          <cell r="A983" t="str">
            <v>301928-B22</v>
          </cell>
          <cell r="B983" t="str">
            <v xml:space="preserve">ESL9322L1, 2 x LTO-I, 322-slot </v>
          </cell>
          <cell r="D983">
            <v>516613000</v>
          </cell>
        </row>
        <row r="984">
          <cell r="A984" t="str">
            <v>301928-B28</v>
          </cell>
          <cell r="B984" t="str">
            <v xml:space="preserve">ESL9322L1, 8 x LTO-I, 322-slot </v>
          </cell>
          <cell r="D984">
            <v>841903000</v>
          </cell>
        </row>
        <row r="985">
          <cell r="A985" t="str">
            <v>293588-B21</v>
          </cell>
          <cell r="B985" t="str">
            <v>ESL9322L1 222 to 322 Slot Upgrade License</v>
          </cell>
          <cell r="D985">
            <v>32076000</v>
          </cell>
        </row>
        <row r="986">
          <cell r="A986" t="str">
            <v>274672-B22</v>
          </cell>
          <cell r="B986" t="str">
            <v>ESL9595SL, 2 x SDLT-I, 400-slot</v>
          </cell>
          <cell r="C986" t="str">
            <v>ESL9595</v>
          </cell>
          <cell r="D986">
            <v>563371000</v>
          </cell>
        </row>
        <row r="987">
          <cell r="A987" t="str">
            <v>274672-B28</v>
          </cell>
          <cell r="B987" t="str">
            <v>ESL9595SL, 16 x SDLT-I, 400-slot</v>
          </cell>
          <cell r="D987">
            <v>1077754000</v>
          </cell>
        </row>
        <row r="988">
          <cell r="A988" t="str">
            <v>281628-B22</v>
          </cell>
          <cell r="B988" t="str">
            <v>ESL9595SL, 2 x SDLT-I, 595-slot</v>
          </cell>
          <cell r="D988">
            <v>602154000</v>
          </cell>
        </row>
        <row r="989">
          <cell r="A989" t="str">
            <v>281628-B28</v>
          </cell>
          <cell r="B989" t="str">
            <v>ESL9595SL, 16 x SDLT-I, 595-slot</v>
          </cell>
          <cell r="D989">
            <v>1116536000</v>
          </cell>
        </row>
        <row r="990">
          <cell r="A990" t="str">
            <v>293411-B22</v>
          </cell>
          <cell r="B990" t="str">
            <v>ESL9595S2, 2 x SDLT-II, 400-slot</v>
          </cell>
          <cell r="D990">
            <v>647877000</v>
          </cell>
        </row>
        <row r="991">
          <cell r="A991" t="str">
            <v>293411-B28</v>
          </cell>
          <cell r="B991" t="str">
            <v>ESL9595S2, 16 x SDLT-II, 400-slot</v>
          </cell>
          <cell r="D991">
            <v>1436254000</v>
          </cell>
        </row>
        <row r="992">
          <cell r="A992" t="str">
            <v>293412-B22</v>
          </cell>
          <cell r="B992" t="str">
            <v>ESL9595S2, 2 x SDLT-II, 500-slot</v>
          </cell>
          <cell r="D992">
            <v>671351000</v>
          </cell>
        </row>
        <row r="993">
          <cell r="A993" t="str">
            <v>293412-B28</v>
          </cell>
          <cell r="B993" t="str">
            <v>ESL9595S2, 16 x SDLT-II, 500-slot</v>
          </cell>
          <cell r="D993">
            <v>1459727000</v>
          </cell>
        </row>
        <row r="994">
          <cell r="A994" t="str">
            <v>293413-B22</v>
          </cell>
          <cell r="B994" t="str">
            <v>ESL9595S2, 2 x SDLT-II, 595-slot</v>
          </cell>
          <cell r="D994">
            <v>692477000</v>
          </cell>
        </row>
        <row r="995">
          <cell r="A995" t="str">
            <v>293413-B28</v>
          </cell>
          <cell r="B995" t="str">
            <v>ESL9595S2, 16 x SDLT-II, 595-slot</v>
          </cell>
          <cell r="D995">
            <v>1480854000</v>
          </cell>
        </row>
        <row r="996">
          <cell r="A996" t="str">
            <v>301929-B22</v>
          </cell>
          <cell r="B996" t="str">
            <v>ESL9595L1, 2 x LTO-I, 400-slot</v>
          </cell>
          <cell r="D996">
            <v>577368000</v>
          </cell>
        </row>
        <row r="997">
          <cell r="A997" t="str">
            <v>301929-B28</v>
          </cell>
          <cell r="B997" t="str">
            <v>ESL9595L1, 16 x LTO-I, 400-slot</v>
          </cell>
          <cell r="D997">
            <v>1311894000</v>
          </cell>
        </row>
        <row r="998">
          <cell r="A998" t="str">
            <v>301931-B22</v>
          </cell>
          <cell r="B998" t="str">
            <v>ESL9595L1, 2 x LTO-I, 500-slot</v>
          </cell>
          <cell r="D998">
            <v>597051000</v>
          </cell>
        </row>
        <row r="999">
          <cell r="A999" t="str">
            <v>301931-B28</v>
          </cell>
          <cell r="B999" t="str">
            <v>ESL9595L1, 16 x LTO-I, 500-slot</v>
          </cell>
          <cell r="D999">
            <v>1331577000</v>
          </cell>
        </row>
        <row r="1000">
          <cell r="A1000" t="str">
            <v>301932-B22</v>
          </cell>
          <cell r="B1000" t="str">
            <v>ESL9595L1, 2 x LTO-I, 595-slot</v>
          </cell>
          <cell r="D1000">
            <v>616734000</v>
          </cell>
        </row>
        <row r="1001">
          <cell r="A1001" t="str">
            <v>301932-B28</v>
          </cell>
          <cell r="B1001" t="str">
            <v>ESL9595L1, 16 x LTO-I, 595-slot</v>
          </cell>
          <cell r="D1001">
            <v>1351260000</v>
          </cell>
        </row>
        <row r="1002">
          <cell r="A1002" t="str">
            <v>301930-B21</v>
          </cell>
          <cell r="B1002" t="str">
            <v>Add-on LTO-I Drive for ESL9000</v>
          </cell>
          <cell r="C1002" t="str">
            <v xml:space="preserve">ESL Options </v>
          </cell>
          <cell r="D1002">
            <v>38475000</v>
          </cell>
        </row>
        <row r="1003">
          <cell r="A1003" t="str">
            <v>234617-B21</v>
          </cell>
          <cell r="B1003" t="str">
            <v>Add-on SDLT-I Drive for ESL9000</v>
          </cell>
          <cell r="D1003">
            <v>41973000</v>
          </cell>
        </row>
        <row r="1004">
          <cell r="A1004" t="str">
            <v>293414-B21</v>
          </cell>
          <cell r="B1004" t="str">
            <v xml:space="preserve">Add-on SDLT-II Drive for ESL9000 </v>
          </cell>
          <cell r="D1004">
            <v>44246000</v>
          </cell>
        </row>
        <row r="1005">
          <cell r="A1005" t="str">
            <v>293415-B21</v>
          </cell>
          <cell r="B1005" t="str">
            <v>Add-on SDLT-II Drive for ESL9xxx, HVD</v>
          </cell>
          <cell r="D1005">
            <v>56313000</v>
          </cell>
        </row>
        <row r="1006">
          <cell r="A1006" t="str">
            <v>274674-B21</v>
          </cell>
          <cell r="B1006" t="str">
            <v>ESL9595L1 400 to 500 Slot Upgrade License</v>
          </cell>
          <cell r="D1006">
            <v>34992000</v>
          </cell>
        </row>
        <row r="1007">
          <cell r="A1007" t="str">
            <v>274674-B22</v>
          </cell>
          <cell r="B1007" t="str">
            <v>ESL9595L1 500 to 595 Slot Upgrade License</v>
          </cell>
          <cell r="D1007">
            <v>34992000</v>
          </cell>
        </row>
        <row r="1008">
          <cell r="A1008" t="str">
            <v>274674-B23</v>
          </cell>
          <cell r="B1008" t="str">
            <v>ESL9595L1 400 to 595 Slot Upgrade License</v>
          </cell>
          <cell r="D1008">
            <v>69984000</v>
          </cell>
        </row>
        <row r="1009">
          <cell r="A1009" t="str">
            <v>262664-B21</v>
          </cell>
          <cell r="B1009" t="str">
            <v>ESL9000 Embedded Data Router Upgrade (2 FC x 4 LVD)</v>
          </cell>
          <cell r="D1009">
            <v>60882000</v>
          </cell>
        </row>
        <row r="1010">
          <cell r="A1010" t="str">
            <v>262665-B21</v>
          </cell>
          <cell r="B1010" t="str">
            <v>ESL9000 Embedded Data Router (2 FC x 4 LVD)</v>
          </cell>
          <cell r="D1010">
            <v>62996000</v>
          </cell>
        </row>
        <row r="1011">
          <cell r="A1011" t="str">
            <v>221249-B21</v>
          </cell>
          <cell r="B1011" t="str">
            <v xml:space="preserve">ESL9000 LVD Extender Kit </v>
          </cell>
          <cell r="D1011">
            <v>3069000</v>
          </cell>
        </row>
        <row r="1012">
          <cell r="A1012" t="str">
            <v>229909-B21</v>
          </cell>
          <cell r="B1012" t="str">
            <v>ESL9000 6-slot Magazine (Only old ESL SDLT-I supported)</v>
          </cell>
          <cell r="D1012">
            <v>1292000</v>
          </cell>
        </row>
        <row r="1013">
          <cell r="A1013" t="str">
            <v>249632-B21</v>
          </cell>
          <cell r="B1013" t="str">
            <v>ESL9000 SDLT Ext axis kit  upgrade</v>
          </cell>
          <cell r="D1013">
            <v>24477000</v>
          </cell>
        </row>
        <row r="1014">
          <cell r="A1014" t="str">
            <v>274673-B21</v>
          </cell>
          <cell r="B1014" t="str">
            <v xml:space="preserve">ESL9000 5MB Memory Module </v>
          </cell>
          <cell r="D1014">
            <v>1925000</v>
          </cell>
        </row>
        <row r="1015">
          <cell r="A1015" t="str">
            <v>302254-B21</v>
          </cell>
          <cell r="B1015" t="str">
            <v>ESL9000 Universal Load Port Magazine, 2 x 4-slot fixed (Current ESL SDLT or LTO supported)</v>
          </cell>
          <cell r="D1015">
            <v>1506000</v>
          </cell>
        </row>
        <row r="1016">
          <cell r="A1016" t="str">
            <v>161268-B21</v>
          </cell>
          <cell r="B1016" t="str">
            <v>ESL9000 Passthrough Kit</v>
          </cell>
          <cell r="D1016">
            <v>23833000</v>
          </cell>
        </row>
        <row r="1017">
          <cell r="A1017" t="str">
            <v>146210-021</v>
          </cell>
          <cell r="B1017" t="str">
            <v>ESL9000 Power Cord (one pair), Central Europe</v>
          </cell>
          <cell r="D1017">
            <v>395000</v>
          </cell>
        </row>
        <row r="1018">
          <cell r="A1018" t="str">
            <v>154457-B21</v>
          </cell>
          <cell r="B1018" t="str">
            <v>64-bit / 66-MHz 1-Channel WU3 SCSI Adapter</v>
          </cell>
          <cell r="C1018" t="str">
            <v>Host Bus Adapter</v>
          </cell>
          <cell r="D1018" t="str">
            <v>ISSG</v>
          </cell>
        </row>
        <row r="1019">
          <cell r="A1019" t="str">
            <v>129803-B21</v>
          </cell>
          <cell r="B1019" t="str">
            <v>64-bit / 66-MHz 2-Channel WU3 SCSI Adapter</v>
          </cell>
          <cell r="D1019" t="str">
            <v>ISSG</v>
          </cell>
        </row>
        <row r="1020">
          <cell r="A1020" t="str">
            <v>120186-B21</v>
          </cell>
          <cell r="B1020" t="str">
            <v>64-Bit/66-MHz Fibre Channel Host Adapter</v>
          </cell>
          <cell r="D1020" t="str">
            <v>ISSG</v>
          </cell>
        </row>
        <row r="1021">
          <cell r="A1021" t="str">
            <v>C1118M</v>
          </cell>
          <cell r="B1021" t="str">
            <v>HP SureStore 220mx MO Jukebox 1 Drive</v>
          </cell>
          <cell r="C1021" t="str">
            <v>Jukebox</v>
          </cell>
          <cell r="D1021">
            <v>21363420</v>
          </cell>
        </row>
        <row r="1022">
          <cell r="A1022" t="str">
            <v>C1119M</v>
          </cell>
          <cell r="B1022" t="str">
            <v>HP SureStore 220mx MO Jukebox 2 Drive</v>
          </cell>
          <cell r="D1022">
            <v>29735937</v>
          </cell>
        </row>
        <row r="1023">
          <cell r="A1023" t="str">
            <v>C1150M</v>
          </cell>
          <cell r="B1023" t="str">
            <v>HP SureStore 300mx Optical Jukebox</v>
          </cell>
          <cell r="D1023">
            <v>49530185</v>
          </cell>
        </row>
        <row r="1024">
          <cell r="A1024" t="str">
            <v>C1160M</v>
          </cell>
          <cell r="B1024" t="str">
            <v>HP SureStore 600mx Optical Jukebox</v>
          </cell>
          <cell r="D1024">
            <v>77586217</v>
          </cell>
        </row>
        <row r="1025">
          <cell r="A1025" t="str">
            <v>C1170M</v>
          </cell>
          <cell r="B1025" t="str">
            <v>HP SureStore 700mx Optical Jukebox</v>
          </cell>
          <cell r="D1025">
            <v>59263911</v>
          </cell>
        </row>
        <row r="1026">
          <cell r="A1026" t="str">
            <v>C1104M</v>
          </cell>
          <cell r="B1026" t="str">
            <v>HP SureStore Optical 1200mx Jukebox 4 Drives</v>
          </cell>
          <cell r="D1026">
            <v>132269551</v>
          </cell>
        </row>
        <row r="1027">
          <cell r="A1027" t="str">
            <v>C1105M</v>
          </cell>
          <cell r="B1027" t="str">
            <v>HP SureStore Optical 1200mx Jukebox 6 Drives</v>
          </cell>
          <cell r="D1027">
            <v>151358888</v>
          </cell>
        </row>
        <row r="1028">
          <cell r="A1028" t="str">
            <v>C1111M</v>
          </cell>
          <cell r="B1028" t="str">
            <v>HP SureStore Optical 2200mx Jukebox 4 Drives</v>
          </cell>
          <cell r="D1028">
            <v>211273695</v>
          </cell>
        </row>
        <row r="1029">
          <cell r="A1029" t="str">
            <v>C1107M</v>
          </cell>
          <cell r="B1029" t="str">
            <v>HP SureStore Optical 2200mx Jukebox 6 Drives</v>
          </cell>
          <cell r="D1029">
            <v>230363032</v>
          </cell>
        </row>
        <row r="1030">
          <cell r="A1030" t="str">
            <v>C1110M</v>
          </cell>
          <cell r="B1030" t="str">
            <v>HP SureStore Optical 2200mx Jukebox 10 Drives</v>
          </cell>
          <cell r="D1030">
            <v>268541706</v>
          </cell>
        </row>
        <row r="1031">
          <cell r="A1031" t="str">
            <v>C1114M</v>
          </cell>
          <cell r="B1031" t="str">
            <v>HP SureStore Optical 9100mx Subsystem</v>
          </cell>
          <cell r="D1031">
            <v>8061923</v>
          </cell>
        </row>
        <row r="1032">
          <cell r="A1032" t="str">
            <v>C5130J</v>
          </cell>
          <cell r="B1032" t="str">
            <v>40fx 1 Drive Conversion - C1100F &amp; C1115F Field Conversion Kit</v>
          </cell>
          <cell r="C1032" t="str">
            <v>Accessories</v>
          </cell>
          <cell r="D1032">
            <v>10924783</v>
          </cell>
        </row>
        <row r="1033">
          <cell r="A1033" t="str">
            <v>C1154J</v>
          </cell>
          <cell r="B1033" t="str">
            <v>2 Drive Upgrade Kit 660/1200ex - C1104J&amp;C111J 2 Drive Upgrade Kit</v>
          </cell>
          <cell r="D1033">
            <v>21452549</v>
          </cell>
        </row>
        <row r="1034">
          <cell r="A1034" t="str">
            <v>C1155J</v>
          </cell>
          <cell r="B1034" t="str">
            <v>160ex Upgrade to 320ex-C1150J (need C1155J), C1104J &amp; C1111J 2 Drive Upgrade</v>
          </cell>
          <cell r="D1034">
            <v>28831165</v>
          </cell>
        </row>
        <row r="1035">
          <cell r="A1035" t="str">
            <v>C1158J</v>
          </cell>
          <cell r="B1035" t="str">
            <v>1200ex 4 Drive Kit and 2nd SCSI Bus - C1105J, C1107J 4 Drive Upgrade Kit</v>
          </cell>
          <cell r="D1035">
            <v>35853278</v>
          </cell>
        </row>
        <row r="1036">
          <cell r="A1036" t="str">
            <v>C1159J</v>
          </cell>
          <cell r="B1036" t="str">
            <v>660/1200ex Capacity Kit - C1104J, C1105J Capacity Ugrade Kit</v>
          </cell>
          <cell r="D1036">
            <v>71666038</v>
          </cell>
        </row>
        <row r="1037">
          <cell r="A1037" t="str">
            <v>C1154M</v>
          </cell>
          <cell r="B1037" t="str">
            <v>HP 2 Drive Upgrade for 1200mx &amp; 2200mx</v>
          </cell>
          <cell r="D1037">
            <v>21452547</v>
          </cell>
        </row>
        <row r="1038">
          <cell r="A1038" t="str">
            <v>C1155M</v>
          </cell>
          <cell r="B1038" t="str">
            <v>HP Upgrade Kit for Model 300mx</v>
          </cell>
          <cell r="D1038">
            <v>30419240</v>
          </cell>
        </row>
        <row r="1039">
          <cell r="A1039" t="str">
            <v>C1158M</v>
          </cell>
          <cell r="B1039" t="str">
            <v>HP 4 Drive Upgrade for 6 Drive Model 2200mx</v>
          </cell>
          <cell r="D1039">
            <v>40541886</v>
          </cell>
        </row>
        <row r="1040">
          <cell r="A1040" t="str">
            <v>C1159M</v>
          </cell>
          <cell r="B1040" t="str">
            <v>HP Capacity Upgrade Kit for Model 1200</v>
          </cell>
          <cell r="D1040">
            <v>81367354</v>
          </cell>
        </row>
        <row r="1041">
          <cell r="A1041" t="str">
            <v>C5130M</v>
          </cell>
          <cell r="B1041" t="str">
            <v>1 Drive Kit for 24 Slot Jukebox</v>
          </cell>
          <cell r="D1041">
            <v>10722222</v>
          </cell>
        </row>
        <row r="1042">
          <cell r="A1042" t="str">
            <v>C5131M</v>
          </cell>
          <cell r="B1042" t="str">
            <v>HP 80fx and 160ex 2 Drive Conversion Kit</v>
          </cell>
          <cell r="D1042">
            <v>21452547</v>
          </cell>
        </row>
        <row r="1043">
          <cell r="A1043" t="str">
            <v>C5132M</v>
          </cell>
          <cell r="B1043" t="str">
            <v>HP Drive Conversion Kit for Model 160fx</v>
          </cell>
          <cell r="D1043">
            <v>40541884</v>
          </cell>
        </row>
        <row r="1044">
          <cell r="A1044" t="str">
            <v>C5133M</v>
          </cell>
          <cell r="B1044" t="str">
            <v>HP Drive Conversion Kit for Model 200fx</v>
          </cell>
          <cell r="D1044">
            <v>21452547</v>
          </cell>
        </row>
        <row r="1045">
          <cell r="A1045" t="str">
            <v>C5138M</v>
          </cell>
          <cell r="B1045" t="str">
            <v>HP 4 Drive Conversion Kit for 330fx/600ex</v>
          </cell>
          <cell r="D1045">
            <v>40541884</v>
          </cell>
        </row>
        <row r="1046">
          <cell r="A1046" t="str">
            <v>C5139M</v>
          </cell>
          <cell r="B1046" t="str">
            <v>HP 4 Drive Conversion Kit for Model 600fx</v>
          </cell>
          <cell r="D1046">
            <v>40541884</v>
          </cell>
        </row>
        <row r="1047">
          <cell r="A1047" t="str">
            <v>C5187M</v>
          </cell>
          <cell r="B1047" t="str">
            <v>HP Drive Conversion Kit for Model 320ex</v>
          </cell>
          <cell r="D1047">
            <v>40541884</v>
          </cell>
        </row>
        <row r="1048">
          <cell r="A1048" t="str">
            <v>C5188M</v>
          </cell>
          <cell r="B1048" t="str">
            <v>HP Drive Conversion Kit for Model 400ex</v>
          </cell>
          <cell r="D1048">
            <v>21452547</v>
          </cell>
        </row>
        <row r="1049">
          <cell r="A1049" t="str">
            <v>C5189M</v>
          </cell>
          <cell r="B1049" t="str">
            <v>HP Drive Conversion Kit for Model 400ex</v>
          </cell>
          <cell r="D1049">
            <v>40541884</v>
          </cell>
        </row>
        <row r="1050">
          <cell r="A1050" t="str">
            <v>C1113M</v>
          </cell>
          <cell r="B1050" t="str">
            <v>HP 9.1GB Multifunction Optical Drive - Mechanism 14x</v>
          </cell>
          <cell r="D1050">
            <v>8359010</v>
          </cell>
        </row>
        <row r="1051">
          <cell r="A1051" t="str">
            <v>152842-001</v>
          </cell>
          <cell r="B1051" t="str">
            <v>20/40GB DAT Media, 10-Pack</v>
          </cell>
          <cell r="C1051" t="str">
            <v>DAT Media</v>
          </cell>
          <cell r="D1051">
            <v>1872000</v>
          </cell>
        </row>
        <row r="1052">
          <cell r="A1052" t="str">
            <v>295515-B21</v>
          </cell>
          <cell r="B1052" t="str">
            <v>12/24GB DAT Media, 10-Pack</v>
          </cell>
          <cell r="D1052">
            <v>798000</v>
          </cell>
        </row>
        <row r="1053">
          <cell r="A1053" t="str">
            <v>242781-001</v>
          </cell>
          <cell r="B1053" t="str">
            <v>DAT Cleaning Cartridge</v>
          </cell>
          <cell r="D1053">
            <v>219000</v>
          </cell>
        </row>
        <row r="1054">
          <cell r="A1054" t="str">
            <v>C5706A</v>
          </cell>
          <cell r="B1054" t="str">
            <v>DDS Data Cartridge 4GB 90m</v>
          </cell>
          <cell r="D1054">
            <v>4579</v>
          </cell>
        </row>
        <row r="1055">
          <cell r="A1055" t="str">
            <v>C5707A</v>
          </cell>
          <cell r="B1055" t="str">
            <v>DDS Data Cartridge 8GB 120m</v>
          </cell>
          <cell r="D1055">
            <v>7178</v>
          </cell>
        </row>
        <row r="1056">
          <cell r="A1056" t="str">
            <v>C5708A</v>
          </cell>
          <cell r="B1056" t="str">
            <v>DDS Data Cartridge 24GB 125m</v>
          </cell>
          <cell r="D1056">
            <v>10040</v>
          </cell>
        </row>
        <row r="1057">
          <cell r="A1057" t="str">
            <v>C5718A</v>
          </cell>
          <cell r="B1057" t="str">
            <v>DDS Data Cartridge 40GB 150m</v>
          </cell>
          <cell r="D1057">
            <v>20708</v>
          </cell>
        </row>
        <row r="1058">
          <cell r="A1058" t="str">
            <v>C5709A</v>
          </cell>
          <cell r="B1058" t="str">
            <v>DDS Cleaning Cartridge</v>
          </cell>
          <cell r="D1058">
            <v>10561.12</v>
          </cell>
        </row>
        <row r="1059">
          <cell r="A1059" t="str">
            <v>C1571A</v>
          </cell>
          <cell r="B1059" t="str">
            <v>Magazine for use with HP Autoloader</v>
          </cell>
          <cell r="D1059">
            <v>28762.959999999999</v>
          </cell>
        </row>
        <row r="1060">
          <cell r="A1060" t="str">
            <v>152841-001</v>
          </cell>
          <cell r="B1060" t="str">
            <v>50GB AIT Media, 5-Pack</v>
          </cell>
          <cell r="C1060" t="str">
            <v>AIT Media</v>
          </cell>
          <cell r="D1060">
            <v>2794000</v>
          </cell>
        </row>
        <row r="1061">
          <cell r="A1061" t="str">
            <v>246504-B21</v>
          </cell>
          <cell r="B1061" t="str">
            <v>100GB AIT Media, 5-Pack</v>
          </cell>
          <cell r="D1061">
            <v>3771000</v>
          </cell>
        </row>
        <row r="1062">
          <cell r="A1062" t="str">
            <v>402371-B21</v>
          </cell>
          <cell r="B1062" t="str">
            <v>35GB AIT Media, 5-Pack</v>
          </cell>
          <cell r="D1062">
            <v>2120000</v>
          </cell>
        </row>
        <row r="1063">
          <cell r="A1063" t="str">
            <v>402374-B21</v>
          </cell>
          <cell r="B1063" t="str">
            <v>AIT Cleaning Cartridge</v>
          </cell>
          <cell r="D1063">
            <v>337000</v>
          </cell>
        </row>
        <row r="1064">
          <cell r="A1064" t="str">
            <v>230430-B21</v>
          </cell>
          <cell r="B1064" t="str">
            <v xml:space="preserve">AIT Bar Code Labels for SSL2020, 54-Pack </v>
          </cell>
          <cell r="D1064">
            <v>572000</v>
          </cell>
        </row>
        <row r="1065">
          <cell r="A1065" t="str">
            <v>Q1996A</v>
          </cell>
          <cell r="B1065" t="str">
            <v>HP AIT Cleaning Cartridge</v>
          </cell>
          <cell r="D1065">
            <v>38310.879999999997</v>
          </cell>
        </row>
        <row r="1066">
          <cell r="A1066" t="str">
            <v>Q1997A</v>
          </cell>
          <cell r="B1066" t="str">
            <v>HP AIT-1 35/70GB Data Cartridge</v>
          </cell>
          <cell r="D1066">
            <v>73224.56</v>
          </cell>
        </row>
        <row r="1067">
          <cell r="A1067" t="str">
            <v>Q1998A</v>
          </cell>
          <cell r="B1067" t="str">
            <v>HP AIT-2 50/100GB Data Cartridge</v>
          </cell>
          <cell r="D1067">
            <v>93655.44</v>
          </cell>
        </row>
        <row r="1068">
          <cell r="A1068" t="str">
            <v>Q1999A</v>
          </cell>
          <cell r="B1068" t="str">
            <v>HP AIT-3 100/200GB Data Cartridge</v>
          </cell>
          <cell r="D1068">
            <v>114091.42857142858</v>
          </cell>
        </row>
        <row r="1069">
          <cell r="A1069" t="str">
            <v>295192-B21</v>
          </cell>
          <cell r="B1069" t="str">
            <v xml:space="preserve">40/80GB DLT Media, 7-Pack </v>
          </cell>
          <cell r="C1069" t="str">
            <v>DLT Media</v>
          </cell>
          <cell r="D1069">
            <v>3930000</v>
          </cell>
        </row>
        <row r="1070">
          <cell r="A1070" t="str">
            <v>217861-B21</v>
          </cell>
          <cell r="B1070" t="str">
            <v xml:space="preserve">40/80GB DLT Media, 21-Pack </v>
          </cell>
          <cell r="D1070">
            <v>11449000</v>
          </cell>
        </row>
        <row r="1071">
          <cell r="A1071" t="str">
            <v>217862-B22</v>
          </cell>
          <cell r="B1071" t="str">
            <v xml:space="preserve">40/80GB DLT Media, 315-Pack </v>
          </cell>
          <cell r="D1071">
            <v>145070000</v>
          </cell>
        </row>
        <row r="1072">
          <cell r="A1072" t="str">
            <v>199704-001</v>
          </cell>
          <cell r="B1072" t="str">
            <v>DLT Cleaning Cartridge</v>
          </cell>
          <cell r="D1072">
            <v>459000</v>
          </cell>
        </row>
        <row r="1073">
          <cell r="A1073" t="str">
            <v>C5141A</v>
          </cell>
          <cell r="B1073" t="str">
            <v>HP DLT Tape IIIXT (15 GB Native)</v>
          </cell>
          <cell r="D1073">
            <v>61881</v>
          </cell>
        </row>
        <row r="1074">
          <cell r="A1074" t="str">
            <v>C5141F</v>
          </cell>
          <cell r="B1074" t="str">
            <v>HP DLT Tape IV (20 GB Native)</v>
          </cell>
          <cell r="D1074">
            <v>76628.571428571435</v>
          </cell>
        </row>
        <row r="1075">
          <cell r="A1075" t="str">
            <v>C5142A</v>
          </cell>
          <cell r="B1075" t="str">
            <v>HP DLT Cleaning Cartridge</v>
          </cell>
          <cell r="D1075">
            <v>75634</v>
          </cell>
        </row>
        <row r="1076">
          <cell r="A1076" t="str">
            <v>C7998A</v>
          </cell>
          <cell r="B1076" t="str">
            <v>HP DLT1 Cleaning Cartridge</v>
          </cell>
          <cell r="D1076">
            <v>95320</v>
          </cell>
        </row>
        <row r="1077">
          <cell r="A1077" t="str">
            <v>C5141B</v>
          </cell>
          <cell r="B1077" t="str">
            <v>DLT Automation Bar Code Labels (100 pack)</v>
          </cell>
          <cell r="D1077">
            <v>194579</v>
          </cell>
        </row>
        <row r="1078">
          <cell r="A1078" t="str">
            <v>188527-B21</v>
          </cell>
          <cell r="B1078" t="str">
            <v>SDLT Media, 5-Pack</v>
          </cell>
          <cell r="C1078" t="str">
            <v>SDLT Media</v>
          </cell>
          <cell r="D1078">
            <v>4046000</v>
          </cell>
        </row>
        <row r="1079">
          <cell r="A1079" t="str">
            <v>188527-B22</v>
          </cell>
          <cell r="B1079" t="str">
            <v>SDLT Media, 10-Pack</v>
          </cell>
          <cell r="D1079">
            <v>8060000</v>
          </cell>
        </row>
        <row r="1080">
          <cell r="A1080" t="str">
            <v>188527-B26</v>
          </cell>
          <cell r="B1080" t="str">
            <v>SDLT Media, 20-Pack</v>
          </cell>
          <cell r="D1080">
            <v>16130000</v>
          </cell>
        </row>
        <row r="1081">
          <cell r="A1081" t="str">
            <v>158398-001</v>
          </cell>
          <cell r="B1081" t="str">
            <v>SDLT Bar Code Labels, 100-pack</v>
          </cell>
          <cell r="D1081">
            <v>582000</v>
          </cell>
        </row>
        <row r="1082">
          <cell r="A1082" t="str">
            <v>C7980A</v>
          </cell>
          <cell r="B1082" t="str">
            <v>HP SuperDLT Tape Data Cartridge</v>
          </cell>
          <cell r="D1082">
            <v>170285.71428571429</v>
          </cell>
        </row>
        <row r="1083">
          <cell r="A1083" t="str">
            <v>C7982A</v>
          </cell>
          <cell r="B1083" t="str">
            <v>HP SuperDLT Tape Cleaning Cartridge</v>
          </cell>
          <cell r="D1083">
            <v>205026</v>
          </cell>
        </row>
        <row r="1084">
          <cell r="A1084" t="str">
            <v>C7971A</v>
          </cell>
          <cell r="B1084" t="str">
            <v>HP LTO Ultrium Data Cartridge</v>
          </cell>
          <cell r="C1084" t="str">
            <v>LTO Media</v>
          </cell>
          <cell r="D1084">
            <v>102171.42857142858</v>
          </cell>
        </row>
        <row r="1085">
          <cell r="A1085" t="str">
            <v>C7978A</v>
          </cell>
          <cell r="B1085" t="str">
            <v>HP LTO Ultrium Universal Cleaning Cartridge</v>
          </cell>
          <cell r="D1085">
            <v>149203</v>
          </cell>
        </row>
        <row r="1086">
          <cell r="A1086" t="str">
            <v>C7970B</v>
          </cell>
          <cell r="B1086" t="str">
            <v>HP LTO Ultrium Bar Code Label, 100-pack</v>
          </cell>
          <cell r="D1086">
            <v>211251</v>
          </cell>
        </row>
        <row r="1087">
          <cell r="A1087" t="str">
            <v>C7972A</v>
          </cell>
          <cell r="B1087" t="str">
            <v>HP Ultrium 400GB Data Cartridge</v>
          </cell>
          <cell r="D1087">
            <v>191566.32</v>
          </cell>
        </row>
        <row r="1088">
          <cell r="A1088" t="str">
            <v>92279T</v>
          </cell>
          <cell r="B1088" t="str">
            <v>HP 1.2 GB R/W Optical Disks (512 bytes per sector)</v>
          </cell>
          <cell r="C1088" t="str">
            <v>MO Media</v>
          </cell>
          <cell r="D1088">
            <v>84251</v>
          </cell>
        </row>
        <row r="1089">
          <cell r="A1089" t="str">
            <v>92280T</v>
          </cell>
          <cell r="B1089" t="str">
            <v>HP 1.3 GB Rewritable Optical Disks (1024 bytes per sector)</v>
          </cell>
          <cell r="D1089">
            <v>84251</v>
          </cell>
        </row>
        <row r="1090">
          <cell r="A1090" t="str">
            <v>92289T</v>
          </cell>
          <cell r="B1090" t="str">
            <v>HP 1.2 GB WORM Optical Disks (512 bytes per sector)</v>
          </cell>
          <cell r="D1090">
            <v>84251</v>
          </cell>
        </row>
        <row r="1091">
          <cell r="A1091" t="str">
            <v>92290T</v>
          </cell>
          <cell r="B1091" t="str">
            <v>HP 1.3 GB WORM Optical Disks (1024 bytes per sector)</v>
          </cell>
          <cell r="D1091">
            <v>84251</v>
          </cell>
        </row>
        <row r="1092">
          <cell r="A1092" t="str">
            <v>92279F</v>
          </cell>
          <cell r="B1092" t="str">
            <v>HP 2.3 GB R/W Optical Disks (512 bytes per sector) 1-pk</v>
          </cell>
          <cell r="D1092">
            <v>68117</v>
          </cell>
        </row>
        <row r="1093">
          <cell r="A1093" t="str">
            <v>92280F</v>
          </cell>
          <cell r="B1093" t="str">
            <v>HP 2.6 GB R/W Optical Disks (1024 bytes per sector) 1-pk</v>
          </cell>
          <cell r="D1093">
            <v>68117</v>
          </cell>
        </row>
        <row r="1094">
          <cell r="A1094" t="str">
            <v>92289F</v>
          </cell>
          <cell r="B1094" t="str">
            <v>HP 2.3 GB WORM Optical Disks (512 bytes per sector) 1-pk</v>
          </cell>
          <cell r="D1094">
            <v>68117</v>
          </cell>
        </row>
        <row r="1095">
          <cell r="A1095" t="str">
            <v>92290F</v>
          </cell>
          <cell r="B1095" t="str">
            <v>HP 2.6 GB WORM Optical Disks (1024 bytes per sector) 1-pk</v>
          </cell>
          <cell r="D1095">
            <v>68117</v>
          </cell>
        </row>
        <row r="1096">
          <cell r="A1096" t="str">
            <v>88143J</v>
          </cell>
          <cell r="B1096" t="str">
            <v>HP 4.8 GB Rewritable Magneto-Optical Cartridge, 1-pk</v>
          </cell>
          <cell r="D1096">
            <v>76304</v>
          </cell>
        </row>
        <row r="1097">
          <cell r="A1097" t="str">
            <v>88145J</v>
          </cell>
          <cell r="B1097" t="str">
            <v>HP 4.8 GB Write-once Magneto-Optical Cartridge, 1-pk</v>
          </cell>
          <cell r="D1097">
            <v>76304</v>
          </cell>
        </row>
        <row r="1098">
          <cell r="A1098" t="str">
            <v>88146J</v>
          </cell>
          <cell r="B1098" t="str">
            <v>HP 5.2 GB Write-once Magneto-Optical Cartridge, 1-pk</v>
          </cell>
          <cell r="D1098">
            <v>76304</v>
          </cell>
        </row>
        <row r="1099">
          <cell r="A1099" t="str">
            <v>88147J</v>
          </cell>
          <cell r="B1099" t="str">
            <v>HP 5.2 GB Rewritable Magneto-Optical Cartridge, 1-pk</v>
          </cell>
          <cell r="D1099">
            <v>76304</v>
          </cell>
        </row>
        <row r="1100">
          <cell r="A1100" t="str">
            <v>C7983A</v>
          </cell>
          <cell r="B1100" t="str">
            <v>HP 9.1 GB RW Optical Disk (4096 bps)</v>
          </cell>
          <cell r="D1100">
            <v>114205</v>
          </cell>
        </row>
        <row r="1101">
          <cell r="A1101" t="str">
            <v>C7984A</v>
          </cell>
          <cell r="B1101" t="str">
            <v>HP 9.1 GB WORM Optical Disk (4096 bps)</v>
          </cell>
          <cell r="D1101">
            <v>114205</v>
          </cell>
        </row>
        <row r="1102">
          <cell r="A1102" t="str">
            <v>C7985A</v>
          </cell>
          <cell r="B1102" t="str">
            <v>HP 8.6 GB RW Optical Disk (2048 bps)</v>
          </cell>
          <cell r="D1102">
            <v>114205</v>
          </cell>
        </row>
        <row r="1103">
          <cell r="A1103" t="str">
            <v>C7986A</v>
          </cell>
          <cell r="B1103" t="str">
            <v>HP 8.6 GB WORM Optical Disk (2048 bps)</v>
          </cell>
          <cell r="D1103">
            <v>114205</v>
          </cell>
        </row>
        <row r="1104">
          <cell r="A1104" t="str">
            <v>C7988A</v>
          </cell>
          <cell r="B1104" t="str">
            <v>HP 9.1 GB RW Optical Disk (512 bps)</v>
          </cell>
          <cell r="D1104">
            <v>114205</v>
          </cell>
        </row>
        <row r="1105">
          <cell r="A1105" t="str">
            <v>C4425A</v>
          </cell>
          <cell r="B1105" t="str">
            <v>One Pack of TR-4 Formatted Mini Data Cartridge/8GB</v>
          </cell>
          <cell r="C1105" t="str">
            <v>Travan Media</v>
          </cell>
          <cell r="D1105">
            <v>62691</v>
          </cell>
        </row>
        <row r="1106">
          <cell r="A1106" t="str">
            <v>C4429A</v>
          </cell>
          <cell r="B1106" t="str">
            <v>One Pack 5GB Mini Data Cartridge</v>
          </cell>
          <cell r="D1106">
            <v>47681</v>
          </cell>
        </row>
        <row r="1107">
          <cell r="A1107" t="str">
            <v>C4435A</v>
          </cell>
          <cell r="B1107" t="str">
            <v xml:space="preserve">20GB Travan Data Cartridge, 1 pack </v>
          </cell>
          <cell r="D1107">
            <v>67286</v>
          </cell>
        </row>
        <row r="1109">
          <cell r="A1109" t="str">
            <v>Monitor</v>
          </cell>
        </row>
        <row r="1110">
          <cell r="A1110" t="str">
            <v>CRT</v>
          </cell>
        </row>
        <row r="1111">
          <cell r="A1111" t="str">
            <v>261602-371</v>
          </cell>
          <cell r="B1111" t="str">
            <v>S5500 15" CRT  Monitor</v>
          </cell>
          <cell r="D1111">
            <v>240000</v>
          </cell>
        </row>
        <row r="1112">
          <cell r="A1112" t="str">
            <v>261606-371</v>
          </cell>
          <cell r="B1112" t="str">
            <v>S7500 17" CRT Monitor</v>
          </cell>
          <cell r="D1112">
            <v>384000</v>
          </cell>
        </row>
        <row r="1113">
          <cell r="A1113" t="str">
            <v>261611-373</v>
          </cell>
          <cell r="B1113" t="str">
            <v>V7550 17" Flat Monitor</v>
          </cell>
          <cell r="D1113">
            <v>440000</v>
          </cell>
        </row>
        <row r="1114">
          <cell r="A1114" t="str">
            <v>P9009W#AB1</v>
          </cell>
          <cell r="B1114" t="str">
            <v>P930 19" Flat Monitor</v>
          </cell>
          <cell r="D1114">
            <v>1300000</v>
          </cell>
        </row>
        <row r="1115">
          <cell r="A1115" t="str">
            <v>P4819X#AB1</v>
          </cell>
          <cell r="B1115" t="str">
            <v>P1130 21" Flat Monitor</v>
          </cell>
          <cell r="D1115">
            <v>3400000</v>
          </cell>
        </row>
        <row r="1117">
          <cell r="A1117" t="str">
            <v>LCD</v>
          </cell>
        </row>
        <row r="1118">
          <cell r="A1118" t="str">
            <v>P4825D#AB1</v>
          </cell>
          <cell r="B1118" t="str">
            <v>TFT1501 15" LCD Monitor</v>
          </cell>
          <cell r="C1118" t="str">
            <v>0.3mm</v>
          </cell>
          <cell r="D1118">
            <v>1200000</v>
          </cell>
        </row>
        <row r="1119">
          <cell r="A1119" t="str">
            <v>D5063D#AB1</v>
          </cell>
          <cell r="B1119" t="str">
            <v>TFT1520 15" LCD Monitor</v>
          </cell>
          <cell r="C1119" t="str">
            <v>0.297mm</v>
          </cell>
          <cell r="D1119">
            <v>1250000</v>
          </cell>
        </row>
        <row r="1120">
          <cell r="A1120" t="str">
            <v>D5063P#AB1</v>
          </cell>
          <cell r="B1120" t="str">
            <v>TFT1520M 15" LCD Monitor</v>
          </cell>
          <cell r="C1120" t="str">
            <v>0.297mm</v>
          </cell>
          <cell r="D1120">
            <v>1340000</v>
          </cell>
        </row>
        <row r="1121">
          <cell r="A1121" t="str">
            <v>P9019A#AB1</v>
          </cell>
          <cell r="B1121" t="str">
            <v>TFT1701 17" LCD Monitor</v>
          </cell>
          <cell r="C1121" t="str">
            <v>0.264mm</v>
          </cell>
          <cell r="D1121">
            <v>2850000</v>
          </cell>
        </row>
        <row r="1122">
          <cell r="A1122" t="str">
            <v>D5064D#AB1</v>
          </cell>
          <cell r="B1122" t="str">
            <v>TFT1720 17" LCD Monitor</v>
          </cell>
          <cell r="C1122" t="str">
            <v>0.264mm</v>
          </cell>
          <cell r="D1122">
            <v>3000000</v>
          </cell>
        </row>
        <row r="1123">
          <cell r="A1123" t="str">
            <v>D5064P#AB1</v>
          </cell>
          <cell r="B1123" t="str">
            <v>TFT1720M 17" LCD Monitor</v>
          </cell>
          <cell r="C1123" t="str">
            <v>0.264mm</v>
          </cell>
          <cell r="D1123">
            <v>3100000</v>
          </cell>
        </row>
        <row r="1124">
          <cell r="A1124" t="str">
            <v>P9021A#AB1</v>
          </cell>
          <cell r="B1124" t="str">
            <v>TFT1825 18" LCD Monitor</v>
          </cell>
          <cell r="C1124" t="str">
            <v>0.28mm</v>
          </cell>
          <cell r="D1124">
            <v>3900000</v>
          </cell>
        </row>
        <row r="1125">
          <cell r="A1125" t="str">
            <v>P4831D#AB1</v>
          </cell>
          <cell r="B1125" t="str">
            <v>TFT2025 20" LCD Monitor</v>
          </cell>
          <cell r="C1125" t="str">
            <v>0.255mm</v>
          </cell>
          <cell r="D1125">
            <v>4900000</v>
          </cell>
        </row>
        <row r="1127">
          <cell r="A1127" t="str">
            <v>OS &amp; Software</v>
          </cell>
        </row>
        <row r="1128">
          <cell r="A1128" t="str">
            <v>C10-00090</v>
          </cell>
          <cell r="B1128" t="str">
            <v>Windows Advanced Svr 2000 Korean CD 25 Clt</v>
          </cell>
          <cell r="C1128" t="str">
            <v>K1가 4,650,000</v>
          </cell>
          <cell r="D1128">
            <v>5374000</v>
          </cell>
        </row>
        <row r="1129">
          <cell r="A1129" t="str">
            <v>228-00737</v>
          </cell>
          <cell r="B1129" t="str">
            <v>SQL Svr 2000 Standard Edtn Korean CD 5 Clt</v>
          </cell>
          <cell r="C1129" t="str">
            <v>K1가 1,890,000</v>
          </cell>
          <cell r="D1129">
            <v>2194000</v>
          </cell>
        </row>
        <row r="1130">
          <cell r="A1130" t="str">
            <v>228-00738</v>
          </cell>
          <cell r="B1130" t="str">
            <v>SQL Svr 2000 Standard Edtn Korean CD 10 Clt</v>
          </cell>
          <cell r="C1130" t="str">
            <v>K1가 2,870,000</v>
          </cell>
          <cell r="D1130">
            <v>3326000</v>
          </cell>
        </row>
        <row r="1131">
          <cell r="A1131" t="str">
            <v>299994-001</v>
          </cell>
          <cell r="B1131" t="str">
            <v>H Windows 2000 Server 5 User License</v>
          </cell>
          <cell r="D1131" t="str">
            <v>-</v>
          </cell>
        </row>
      </sheetData>
      <sheetData sheetId="2" refreshError="1">
        <row r="1">
          <cell r="C1" t="str">
            <v>Proliant용 Care Pack 권장소비자 가격표</v>
          </cell>
          <cell r="D1">
            <v>37656</v>
          </cell>
        </row>
        <row r="2">
          <cell r="A2" t="str">
            <v>* 본 권장소비자 가격은 참고를 위한 목적으로 제공되고, 가격설정의 권리는 각 판매업자에게 있음을 분명히 합니다.</v>
          </cell>
          <cell r="E2" t="str">
            <v>PL:72</v>
          </cell>
        </row>
        <row r="3">
          <cell r="A3" t="str">
            <v>제품군</v>
          </cell>
          <cell r="B3" t="str">
            <v>제품 기본 Warranty</v>
          </cell>
          <cell r="C3" t="str">
            <v>Care Pack 서비스  내용(업그레이드)</v>
          </cell>
          <cell r="D3" t="str">
            <v>제품번호</v>
          </cell>
          <cell r="E3" t="str">
            <v>가격</v>
          </cell>
        </row>
        <row r="4">
          <cell r="E4" t="str">
            <v>(단위 : 원)</v>
          </cell>
        </row>
        <row r="5">
          <cell r="A5" t="str">
            <v>Proliant Servers</v>
          </cell>
        </row>
        <row r="7">
          <cell r="A7" t="str">
            <v>Entry 300 Series</v>
          </cell>
        </row>
        <row r="8">
          <cell r="A8" t="str">
            <v xml:space="preserve">Proliant </v>
          </cell>
          <cell r="B8" t="str">
            <v>ML 330e, DL320</v>
          </cell>
          <cell r="C8" t="str">
            <v xml:space="preserve">*H/W  3년간 업무시간내 고장접수후 익일 출장응답 </v>
          </cell>
          <cell r="D8" t="str">
            <v>224468-371</v>
          </cell>
          <cell r="E8">
            <v>222000</v>
          </cell>
        </row>
        <row r="9">
          <cell r="A9" t="str">
            <v>ML330, ML350, DL320, DL360</v>
          </cell>
          <cell r="B9" t="str">
            <v xml:space="preserve">: 1년 - 익일지원 </v>
          </cell>
          <cell r="C9" t="str">
            <v>H/W 3년간 업무시간내 고장접수후 4시간 출장응답 -(9X5)</v>
          </cell>
          <cell r="D9" t="str">
            <v>209420-371</v>
          </cell>
          <cell r="E9">
            <v>303000</v>
          </cell>
        </row>
        <row r="10">
          <cell r="B10" t="str">
            <v xml:space="preserve">  2,3년 - 부품, 5일내 </v>
          </cell>
          <cell r="C10" t="str">
            <v xml:space="preserve">H/W 3년간 연중무휴 고장접수후 4시간 출장응답 -(24X7) </v>
          </cell>
          <cell r="D10" t="str">
            <v>376910-371</v>
          </cell>
          <cell r="E10">
            <v>528000</v>
          </cell>
        </row>
        <row r="11">
          <cell r="B11" t="str">
            <v>ML330G2 :                               1년 익일지원</v>
          </cell>
          <cell r="C11" t="str">
            <v>H/W 3년간 업무시간내 고장접수후 4시간 출장응답,                                   Windows NT/2000 O/S 전화지원 -(9X5)</v>
          </cell>
          <cell r="D11" t="str">
            <v>179834-371</v>
          </cell>
          <cell r="E11">
            <v>1766000</v>
          </cell>
        </row>
        <row r="12">
          <cell r="B12" t="str">
            <v>ML 350, DL360</v>
          </cell>
          <cell r="C12" t="str">
            <v>H/W 3년간 연중무휴 고장접수후 4시간 출장응답,                             Windows NT/2000 O/S 전화지원 -(24X7)</v>
          </cell>
          <cell r="D12" t="str">
            <v>179839-371</v>
          </cell>
          <cell r="E12">
            <v>2559000</v>
          </cell>
        </row>
        <row r="13">
          <cell r="B13" t="str">
            <v>: 3년 익일지원</v>
          </cell>
          <cell r="C13" t="str">
            <v>H/W 및 O/S 설치지원 서비스</v>
          </cell>
          <cell r="D13" t="str">
            <v>212609-371</v>
          </cell>
          <cell r="E13">
            <v>343000</v>
          </cell>
        </row>
        <row r="14">
          <cell r="C14" t="str">
            <v>*DL320, ML330e, ML330 G2에만 적용됨</v>
          </cell>
        </row>
        <row r="16">
          <cell r="B16" t="str">
            <v>Post Warranty</v>
          </cell>
          <cell r="C16" t="str">
            <v>H/W 1년간 업무시간내 고장접수후 4시간 출장응답 -(9X5)</v>
          </cell>
          <cell r="D16" t="str">
            <v>209284-371</v>
          </cell>
          <cell r="E16">
            <v>856000</v>
          </cell>
        </row>
        <row r="17">
          <cell r="C17" t="str">
            <v xml:space="preserve">H/W 1년간 연중무휴 고장접수후 4시간 출장응답 -(24X7) </v>
          </cell>
          <cell r="D17" t="str">
            <v>209286-371</v>
          </cell>
          <cell r="E17">
            <v>1242000</v>
          </cell>
        </row>
        <row r="18">
          <cell r="C18" t="str">
            <v>H/W 1년간 업무시간내 고장접수후 4시간 출장응답,                                   Windows NT/2000 O/S 전화지원 -(9X5)</v>
          </cell>
          <cell r="D18" t="str">
            <v>369193-371</v>
          </cell>
          <cell r="E18">
            <v>1530000</v>
          </cell>
        </row>
        <row r="19">
          <cell r="A19" t="str">
            <v>300 Series</v>
          </cell>
        </row>
        <row r="20">
          <cell r="A20" t="str">
            <v>Proliant ML370,DL380</v>
          </cell>
          <cell r="B20" t="str">
            <v xml:space="preserve">3년 익일지원 </v>
          </cell>
          <cell r="C20" t="str">
            <v>H/W 3년간 업무시간내 고장접수후 4시간 출장응답 -(9X5)</v>
          </cell>
          <cell r="D20" t="str">
            <v>324417-371</v>
          </cell>
          <cell r="E20">
            <v>532000</v>
          </cell>
        </row>
        <row r="21">
          <cell r="C21" t="str">
            <v xml:space="preserve">H/W 3년간 연중무휴 고장접수후 4시간 출장응답 -(24X7) </v>
          </cell>
          <cell r="D21" t="str">
            <v>376912-371</v>
          </cell>
          <cell r="E21">
            <v>982000</v>
          </cell>
        </row>
        <row r="22">
          <cell r="C22" t="str">
            <v>H/W 3년간 업무시간내 고장접수후 4시간 출장응답,                                   Windows NT/2000 O/S 전화지원 -(9X5)</v>
          </cell>
          <cell r="D22" t="str">
            <v>179835-371</v>
          </cell>
          <cell r="E22">
            <v>2585000</v>
          </cell>
        </row>
        <row r="23">
          <cell r="C23" t="str">
            <v>H/W 3년간 연중무휴 고장접수후 4시간 출장응답,                             Windows NT/2000 O/S 전화지원 -(24X7)</v>
          </cell>
          <cell r="D23" t="str">
            <v>179840-371</v>
          </cell>
          <cell r="E23">
            <v>3748000</v>
          </cell>
        </row>
        <row r="24">
          <cell r="C24" t="str">
            <v>H/W 및 O/S 설치지원 서비스</v>
          </cell>
          <cell r="D24" t="str">
            <v>212613-371</v>
          </cell>
          <cell r="E24">
            <v>572000</v>
          </cell>
        </row>
        <row r="26">
          <cell r="B26" t="str">
            <v>Post Warranty</v>
          </cell>
          <cell r="C26" t="str">
            <v>H/W 1년간 업무시간내 고장접수후 4시간 출장응답 -(9X5)</v>
          </cell>
          <cell r="D26" t="str">
            <v>209287-371</v>
          </cell>
          <cell r="E26">
            <v>1290000</v>
          </cell>
        </row>
        <row r="27">
          <cell r="C27" t="str">
            <v xml:space="preserve">H/W 1년간 연중무휴 고장접수후 4시간 출장응답 -(24X7) </v>
          </cell>
          <cell r="D27" t="str">
            <v>209289-371</v>
          </cell>
          <cell r="E27">
            <v>1870000</v>
          </cell>
        </row>
        <row r="28">
          <cell r="C28" t="str">
            <v>H/W 1년간 업무시간내 고장접수후 4시간 출장응답,                                   Windows NT/2000 O/S 전화지원 -(9X5)</v>
          </cell>
          <cell r="D28" t="str">
            <v>369195-371</v>
          </cell>
          <cell r="E28">
            <v>2255000</v>
          </cell>
        </row>
        <row r="30">
          <cell r="A30" t="str">
            <v>500 Series</v>
          </cell>
        </row>
        <row r="31">
          <cell r="A31" t="str">
            <v>Proliant ML530, ML570, DL580</v>
          </cell>
          <cell r="B31" t="str">
            <v>3년 익일지원</v>
          </cell>
          <cell r="C31" t="str">
            <v>H/W 3년간 업무시간내 고장접수후 4시간 출장응답 -(9X5)</v>
          </cell>
          <cell r="D31" t="str">
            <v>324418-371</v>
          </cell>
          <cell r="E31">
            <v>922000</v>
          </cell>
        </row>
        <row r="32">
          <cell r="C32" t="str">
            <v xml:space="preserve">H/W 3년간 연중무휴 고장접수후 4시간 출장응답 -(24X7) </v>
          </cell>
          <cell r="D32" t="str">
            <v>376911-371</v>
          </cell>
          <cell r="E32">
            <v>1923000</v>
          </cell>
        </row>
        <row r="33">
          <cell r="C33" t="str">
            <v>H/W 3년간 업무시간내 고장접수후 4시간 출장응답,                                   Windows NT/2000 O/S 전화지원 -(9X5)</v>
          </cell>
          <cell r="D33" t="str">
            <v>179836-371</v>
          </cell>
          <cell r="E33">
            <v>3056000</v>
          </cell>
        </row>
        <row r="34">
          <cell r="C34" t="str">
            <v>H/W 3년간 연중무휴 고장접수후 4시간 출장응답,                             Windows NT/2000 O/S 전화지원 -(24X7)</v>
          </cell>
          <cell r="D34" t="str">
            <v>179841-371</v>
          </cell>
          <cell r="E34">
            <v>4432000</v>
          </cell>
        </row>
        <row r="35">
          <cell r="C35" t="str">
            <v>H/W 및 O/S 설치지원 서비스</v>
          </cell>
          <cell r="D35" t="str">
            <v>212617-371</v>
          </cell>
          <cell r="E35">
            <v>858000</v>
          </cell>
        </row>
        <row r="37">
          <cell r="B37" t="str">
            <v>Post Warranty</v>
          </cell>
          <cell r="C37" t="str">
            <v>H/W 1년간 업무시간내 고장접수후 4시간 출장응답 -(9X5)</v>
          </cell>
          <cell r="D37" t="str">
            <v>209290-371</v>
          </cell>
          <cell r="E37">
            <v>2562000</v>
          </cell>
        </row>
        <row r="38">
          <cell r="C38" t="str">
            <v xml:space="preserve">H/W 1년간 연중무휴 고장접수후 4시간 출장응답 -(24X7) </v>
          </cell>
          <cell r="D38" t="str">
            <v>209292-371</v>
          </cell>
          <cell r="E38">
            <v>3715000</v>
          </cell>
        </row>
        <row r="39">
          <cell r="C39" t="str">
            <v>H/W 1년간 업무시간내 고장접수후 4시간 출장응답,                                   Windows NT/2000 O/S 전화지원 -(9X5)</v>
          </cell>
          <cell r="D39" t="str">
            <v>369197-371</v>
          </cell>
          <cell r="E39">
            <v>3622000</v>
          </cell>
        </row>
        <row r="42">
          <cell r="A42" t="str">
            <v>700 Series</v>
          </cell>
        </row>
        <row r="43">
          <cell r="A43" t="str">
            <v xml:space="preserve">Proliant </v>
          </cell>
          <cell r="B43" t="str">
            <v xml:space="preserve">3년 익일지원 </v>
          </cell>
          <cell r="C43" t="str">
            <v>H/W 3년간 업무시간내 고장접수후 4시간 출장응답 -(9X5)</v>
          </cell>
          <cell r="D43" t="str">
            <v>376907-371</v>
          </cell>
          <cell r="E43">
            <v>1545000</v>
          </cell>
        </row>
        <row r="44">
          <cell r="A44" t="str">
            <v>DL760, ML 750</v>
          </cell>
          <cell r="C44" t="str">
            <v xml:space="preserve">H/W 3년간 연중무휴 고장접수후 4시간 출장응답 -(24X7) </v>
          </cell>
          <cell r="D44" t="str">
            <v>376908-371</v>
          </cell>
          <cell r="E44">
            <v>2885000</v>
          </cell>
        </row>
        <row r="45">
          <cell r="C45" t="str">
            <v>H/W 구입후 3년간 업무시간내 고장접수후 4시간 출장응답,                                   Windows NT/2000 O/S 전화지원 -(9X5)</v>
          </cell>
          <cell r="D45" t="str">
            <v>179837-371</v>
          </cell>
          <cell r="E45">
            <v>3900000</v>
          </cell>
        </row>
        <row r="46">
          <cell r="C46" t="str">
            <v>H/W 3년간 연중무휴 고장접수후 4시간 출장응답,                             Windows NT/2000 O/S 전화지원 -(24X7)</v>
          </cell>
          <cell r="D46" t="str">
            <v>179842-371</v>
          </cell>
          <cell r="E46">
            <v>5655000</v>
          </cell>
        </row>
        <row r="47">
          <cell r="C47" t="str">
            <v>H/W 및 O/S 설치지원 서비스</v>
          </cell>
          <cell r="D47" t="str">
            <v>207961-371</v>
          </cell>
          <cell r="E47">
            <v>1143000</v>
          </cell>
        </row>
        <row r="49">
          <cell r="B49" t="str">
            <v>Post Warranty</v>
          </cell>
          <cell r="C49" t="str">
            <v>H/W 1년간 업무시간내 고장접수후 4시간 출장응답 -(9X5)</v>
          </cell>
          <cell r="D49" t="str">
            <v>209293-371</v>
          </cell>
          <cell r="E49">
            <v>4085000</v>
          </cell>
        </row>
        <row r="50">
          <cell r="C50" t="str">
            <v xml:space="preserve">H/W 1년간 연중무휴 고장접수후 4시간 출장응답 -(24X7) </v>
          </cell>
          <cell r="D50" t="str">
            <v>209295-371</v>
          </cell>
          <cell r="E50">
            <v>5923000</v>
          </cell>
        </row>
        <row r="51">
          <cell r="C51" t="str">
            <v>H/W 1년간 업무시간내 고장접수후 4시간 출장응답,                                   Windows NT/2000 O/S 전화지원 -(9X5)</v>
          </cell>
          <cell r="D51" t="str">
            <v>369199-371</v>
          </cell>
          <cell r="E51">
            <v>5338000</v>
          </cell>
        </row>
        <row r="54">
          <cell r="A54" t="str">
            <v>Cluster Models</v>
          </cell>
        </row>
        <row r="55">
          <cell r="A55" t="str">
            <v xml:space="preserve">Proliant CL1850, </v>
          </cell>
          <cell r="B55" t="str">
            <v xml:space="preserve">3년 익일지원 </v>
          </cell>
          <cell r="C55" t="str">
            <v>H/W 3년간 업무시간내 고장접수후 4시간 출장응답 -(9X5)</v>
          </cell>
          <cell r="D55" t="str">
            <v>224617-371</v>
          </cell>
          <cell r="E55">
            <v>1129000</v>
          </cell>
        </row>
        <row r="56">
          <cell r="A56" t="str">
            <v>DL380 Generation2 Packaged</v>
          </cell>
          <cell r="C56" t="str">
            <v xml:space="preserve">H/W 3년간 연중무휴 고장접수후 4시간 출장응답 -(24X7) </v>
          </cell>
          <cell r="D56" t="str">
            <v>224618-371</v>
          </cell>
          <cell r="E56">
            <v>1958000</v>
          </cell>
        </row>
        <row r="57">
          <cell r="A57" t="str">
            <v>Cluster</v>
          </cell>
          <cell r="C57" t="str">
            <v>H/W 3년간 업무시간내 고장접수후 4시간 출장응답,                                   Windows NT/2000 O/S 전화지원 -(9X5)</v>
          </cell>
          <cell r="D57" t="str">
            <v>176268-371</v>
          </cell>
          <cell r="E57">
            <v>2963000</v>
          </cell>
        </row>
        <row r="58">
          <cell r="C58" t="str">
            <v>H/W 3년간 연중무휴 고장접수후 4시간 출장응답,                             Windows NT/2000 O/S 전화지원 -(24X7)</v>
          </cell>
          <cell r="D58" t="str">
            <v>176269-371</v>
          </cell>
          <cell r="E58">
            <v>4296000</v>
          </cell>
        </row>
        <row r="59">
          <cell r="C59" t="str">
            <v>H/W 및 O/S 설치지원 서비스</v>
          </cell>
          <cell r="D59" t="str">
            <v>209320-371</v>
          </cell>
          <cell r="E59">
            <v>858000</v>
          </cell>
        </row>
        <row r="61">
          <cell r="A61" t="str">
            <v>BL e-Class server blade</v>
          </cell>
        </row>
        <row r="62">
          <cell r="A62" t="str">
            <v xml:space="preserve">각 enclosure별로 CarePaq적용 </v>
          </cell>
          <cell r="B62" t="str">
            <v xml:space="preserve">3년 익일지원 </v>
          </cell>
          <cell r="C62" t="str">
            <v>H/W 3년간 업무시간내 고장접수후 4시간 출장응답 -(9X5)</v>
          </cell>
          <cell r="D62" t="str">
            <v>280910-371</v>
          </cell>
          <cell r="E62">
            <v>8280000</v>
          </cell>
        </row>
        <row r="63">
          <cell r="A63" t="str">
            <v xml:space="preserve">(1 enclosure = 1 CarePaq, </v>
          </cell>
          <cell r="C63" t="str">
            <v xml:space="preserve">H/W 3년간 연중무휴 고장접수후 4시간 출장응답 -(24X7) </v>
          </cell>
          <cell r="D63" t="str">
            <v>280911-371</v>
          </cell>
          <cell r="E63">
            <v>9505000</v>
          </cell>
        </row>
        <row r="64">
          <cell r="A64" t="str">
            <v xml:space="preserve"> 1 enclosure당 20개 서버까지 지원)</v>
          </cell>
          <cell r="C64" t="str">
            <v>H/W 및 O/S 설치지원 서비스</v>
          </cell>
          <cell r="D64" t="str">
            <v>280912-371</v>
          </cell>
          <cell r="E64">
            <v>1143000</v>
          </cell>
        </row>
        <row r="66">
          <cell r="A66" t="str">
            <v>BL p-Class server blade</v>
          </cell>
        </row>
        <row r="67">
          <cell r="A67" t="str">
            <v xml:space="preserve">각 enclosure별로 CarePaq적용 </v>
          </cell>
          <cell r="B67" t="str">
            <v xml:space="preserve">3년 익일지원 </v>
          </cell>
          <cell r="C67" t="str">
            <v>H/W 3년간 업무시간내 고장접수후 4시간 출장응답 -(9X5)</v>
          </cell>
          <cell r="D67" t="str">
            <v>291452-371</v>
          </cell>
          <cell r="E67">
            <v>3994000</v>
          </cell>
        </row>
        <row r="68">
          <cell r="A68" t="str">
            <v xml:space="preserve">(1 enclosure = 1 CarePaq, </v>
          </cell>
          <cell r="C68" t="str">
            <v xml:space="preserve">H/W 3년간 연중무휴 고장접수후 4시간 출장응답 -(24X7) </v>
          </cell>
          <cell r="D68" t="str">
            <v>291454-371</v>
          </cell>
          <cell r="E68">
            <v>5597000</v>
          </cell>
        </row>
        <row r="69">
          <cell r="A69" t="str">
            <v xml:space="preserve"> 1 enclosure당 8개 서버까지 지원)</v>
          </cell>
          <cell r="C69" t="str">
            <v>H/W 및 O/S 설치지원 서비스</v>
          </cell>
          <cell r="D69" t="str">
            <v>299018-371</v>
          </cell>
          <cell r="E69">
            <v>1200000</v>
          </cell>
        </row>
        <row r="71">
          <cell r="A71" t="str">
            <v>All Models</v>
          </cell>
          <cell r="C71" t="str">
            <v>Window NT/2000 Healthcheck Service</v>
          </cell>
          <cell r="D71" t="str">
            <v>209268-371</v>
          </cell>
          <cell r="E71">
            <v>1143000</v>
          </cell>
        </row>
        <row r="73">
          <cell r="A73" t="str">
            <v>All Models</v>
          </cell>
          <cell r="C73" t="str">
            <v>*RPMS Installation and Start-up Service</v>
          </cell>
          <cell r="D73" t="str">
            <v>260139-371</v>
          </cell>
          <cell r="E73">
            <v>643000</v>
          </cell>
        </row>
        <row r="74">
          <cell r="C74" t="str">
            <v>*Remote Pre-Failure Monitoring Service = 사전경보 서비스</v>
          </cell>
        </row>
        <row r="77">
          <cell r="A77" t="str">
            <v>Remark</v>
          </cell>
          <cell r="C77" t="str">
            <v>1. Proliant CarePaq은 System Cabinet에 내장된 DAT, HDD 및 Option 장치, CPU, Keyboard, Mouse를 포함합니다. (DLT 테이프, 외장형 Storage 및 Option 장치는 제외)</v>
          </cell>
        </row>
        <row r="78">
          <cell r="C78" t="str">
            <v>2. CarePaq은 장비구매 90일이내에 구입이 가능합니다.</v>
          </cell>
        </row>
        <row r="79">
          <cell r="C79" t="str">
            <v>3. CarePaq 구입후에는 별도 고객등록이 필요합니다.</v>
          </cell>
        </row>
        <row r="80">
          <cell r="C80" t="str">
            <v xml:space="preserve">4. CarePaq 서비스 시작일은 제품 워런티 시작일과 동일합니다.    </v>
          </cell>
        </row>
        <row r="81">
          <cell r="C81" t="str">
            <v xml:space="preserve">   (워런티 가간은 제품보증서 또는 본사 홈페이지에 명시된 기간에 준합니다.)  </v>
          </cell>
        </row>
        <row r="82">
          <cell r="C82" t="str">
            <v>5. 모든 가격은 부가세 별도 입니다.</v>
          </cell>
        </row>
        <row r="86">
          <cell r="B86" t="str">
            <v>Storage용 Care Pack 권장소비자 가격표</v>
          </cell>
          <cell r="D86">
            <v>37291</v>
          </cell>
        </row>
        <row r="87">
          <cell r="A87" t="str">
            <v>* 본 권장소비자 가격은 참고를 위한 목적으로 제공되고, 가격설정의 권리는 각 판매업자에게 있음을 분명히 합니다.</v>
          </cell>
        </row>
        <row r="88">
          <cell r="A88" t="str">
            <v>제품군</v>
          </cell>
          <cell r="B88" t="str">
            <v>제품 기본 Warranty</v>
          </cell>
          <cell r="C88" t="str">
            <v>Care Pack 서비스  내용(업그레이드)</v>
          </cell>
          <cell r="D88" t="str">
            <v>Part Number</v>
          </cell>
          <cell r="E88" t="str">
            <v>가격</v>
          </cell>
        </row>
        <row r="89">
          <cell r="E89" t="str">
            <v>(단위 : 원)</v>
          </cell>
        </row>
        <row r="90">
          <cell r="A90" t="str">
            <v>Storage Options</v>
          </cell>
        </row>
        <row r="91">
          <cell r="A91" t="str">
            <v>Storage - Raid Array 4000/4100*</v>
          </cell>
        </row>
        <row r="93">
          <cell r="A93" t="str">
            <v>RA 4000/4100,</v>
          </cell>
          <cell r="B93" t="str">
            <v>1년 익일 지원 + 2,3년 부품만</v>
          </cell>
          <cell r="C93" t="str">
            <v>H/W 3년간 업무시간내 고장접수후 4시간 출장응답 -(9X5)</v>
          </cell>
          <cell r="D93" t="str">
            <v>223368-371</v>
          </cell>
          <cell r="E93">
            <v>1730000</v>
          </cell>
        </row>
        <row r="94">
          <cell r="A94" t="str">
            <v>Smart Array Cluster Storage</v>
          </cell>
          <cell r="C94" t="str">
            <v xml:space="preserve">H/W 3년간 연중무휴 고장접수후 4시간 출장응답 -(24X7) </v>
          </cell>
          <cell r="D94" t="str">
            <v>223370-371</v>
          </cell>
          <cell r="E94">
            <v>2473000</v>
          </cell>
        </row>
        <row r="95">
          <cell r="A95" t="str">
            <v>Proliant Storage Subsystem</v>
          </cell>
        </row>
        <row r="97">
          <cell r="A97" t="str">
            <v>MSA 1000</v>
          </cell>
          <cell r="B97" t="str">
            <v>1년 익일 지원 + 2,3년 부품만</v>
          </cell>
          <cell r="C97" t="str">
            <v>H/W 3년간 업무시간내 고장접수후 4시간 출장응답 -(9X5)</v>
          </cell>
          <cell r="D97" t="str">
            <v>273879-371</v>
          </cell>
          <cell r="E97">
            <v>3943000</v>
          </cell>
        </row>
        <row r="98">
          <cell r="C98" t="str">
            <v xml:space="preserve">H/W 3년간 연중무휴 고장접수후 4시간 출장응답 -(24X7) </v>
          </cell>
          <cell r="D98" t="str">
            <v>273877-371</v>
          </cell>
          <cell r="E98">
            <v>5772000</v>
          </cell>
        </row>
        <row r="99">
          <cell r="A99" t="str">
            <v>(*이외 Storage 장비 및 S/W는 'CarePaq Priority Service'를 참조)</v>
          </cell>
        </row>
        <row r="101">
          <cell r="A101" t="str">
            <v>Tape &amp; Library</v>
          </cell>
        </row>
        <row r="102">
          <cell r="A102" t="str">
            <v>Modular Data Router</v>
          </cell>
          <cell r="B102" t="str">
            <v>1년 익일 지원 + 2,3년 부품만</v>
          </cell>
          <cell r="C102" t="str">
            <v>H/W 3년간 업무시간내 고장접수후 4시간 출장응답 -(9X5)</v>
          </cell>
          <cell r="D102" t="str">
            <v>222595-371</v>
          </cell>
          <cell r="E102">
            <v>1679000</v>
          </cell>
        </row>
        <row r="103">
          <cell r="C103" t="str">
            <v xml:space="preserve">H/W 3년간 연중무휴 고장접수후 4시간 출장응답 -(24X7) </v>
          </cell>
          <cell r="D103" t="str">
            <v>222597-371</v>
          </cell>
          <cell r="E103">
            <v>2439000</v>
          </cell>
        </row>
        <row r="105">
          <cell r="A105" t="str">
            <v xml:space="preserve">MSL 5026/5030 </v>
          </cell>
          <cell r="B105" t="str">
            <v>1년 익일지원</v>
          </cell>
          <cell r="C105" t="str">
            <v>H/W 1년간 업무시간내 고장접수후 4 시간 출장응답 -(9X5)</v>
          </cell>
          <cell r="D105" t="str">
            <v>317320-371</v>
          </cell>
          <cell r="E105">
            <v>670000</v>
          </cell>
        </row>
        <row r="106">
          <cell r="C106" t="str">
            <v>H/W 1년간 연중 무휴  고장접수후 4 시간 출장응답 -(24X7)</v>
          </cell>
          <cell r="D106" t="str">
            <v>317323-371</v>
          </cell>
          <cell r="E106">
            <v>1403000</v>
          </cell>
        </row>
        <row r="107">
          <cell r="C107" t="str">
            <v>H/W 3년간 업무시간내  고장접수후 익일 출장응답  -(9x5)</v>
          </cell>
          <cell r="D107" t="str">
            <v>317318-371</v>
          </cell>
          <cell r="E107">
            <v>3143000</v>
          </cell>
        </row>
        <row r="108">
          <cell r="C108" t="str">
            <v>H/W 3년간 업무시간내  고장접수후 4 시간 출장응답  -(9x5)</v>
          </cell>
          <cell r="D108" t="str">
            <v>317321-371</v>
          </cell>
          <cell r="E108">
            <v>4214000</v>
          </cell>
        </row>
        <row r="109">
          <cell r="C109" t="str">
            <v>H/W 3년간 연중 무휴  고장접수후 4 시간 출장응답 -(24X7)</v>
          </cell>
          <cell r="D109" t="str">
            <v>317324-371</v>
          </cell>
          <cell r="E109">
            <v>6323000</v>
          </cell>
        </row>
        <row r="110">
          <cell r="C110" t="str">
            <v>H/W 5년간 업무시간내  고장접수후 익일 출장응답  -(9x5)</v>
          </cell>
          <cell r="D110" t="str">
            <v>317319-371</v>
          </cell>
          <cell r="E110">
            <v>5807000</v>
          </cell>
        </row>
        <row r="111">
          <cell r="C111" t="str">
            <v>H/W 5년간 업무시간내  고장접수후 4 시간 출장응답  -(9x5)</v>
          </cell>
          <cell r="D111" t="str">
            <v>317322-371</v>
          </cell>
          <cell r="E111">
            <v>7535000</v>
          </cell>
        </row>
        <row r="112">
          <cell r="C112" t="str">
            <v>H/W 5년간 연중 무휴  고장접수후 4 시간 출장응답 -(24X7)</v>
          </cell>
          <cell r="D112" t="str">
            <v>317325-371</v>
          </cell>
          <cell r="E112">
            <v>10936000</v>
          </cell>
        </row>
        <row r="114">
          <cell r="A114" t="str">
            <v xml:space="preserve">MSL 5052/5060 </v>
          </cell>
          <cell r="B114" t="str">
            <v>1년 익일지원</v>
          </cell>
          <cell r="C114" t="str">
            <v>H/W 1년간 업무시간내 고장접수후 4 시간 출장응답 -(9X5)</v>
          </cell>
          <cell r="D114" t="str">
            <v>317329-371</v>
          </cell>
          <cell r="E114">
            <v>2840000</v>
          </cell>
        </row>
        <row r="115">
          <cell r="C115" t="str">
            <v>H/W 1년간 연중 무휴  고장접수후 4 시간 출장응답 -(24X7)</v>
          </cell>
          <cell r="D115" t="str">
            <v>317332-371</v>
          </cell>
          <cell r="E115">
            <v>5945000</v>
          </cell>
        </row>
        <row r="116">
          <cell r="C116" t="str">
            <v>H/W 3년간 업무시간내  고장접수후 익일 출장응답  -(9x5)</v>
          </cell>
          <cell r="D116" t="str">
            <v>317327-371</v>
          </cell>
          <cell r="E116">
            <v>13311000</v>
          </cell>
        </row>
        <row r="117">
          <cell r="C117" t="str">
            <v>H/W 3년간 업무시간내  고장접수후 4 시간 출장응답  -(9x5)</v>
          </cell>
          <cell r="D117" t="str">
            <v>317330-371</v>
          </cell>
          <cell r="E117">
            <v>17849000</v>
          </cell>
        </row>
        <row r="118">
          <cell r="C118" t="str">
            <v>H/W 3년간 연중 무휴  고장접수후 4 시간 출장응답 -(24X7)</v>
          </cell>
          <cell r="D118" t="str">
            <v>317333-371</v>
          </cell>
          <cell r="E118">
            <v>26779000</v>
          </cell>
        </row>
        <row r="119">
          <cell r="C119" t="str">
            <v>H/W 5년간 업무시간내  고장접수후 익일 출장응답  -(9x5)</v>
          </cell>
          <cell r="D119" t="str">
            <v>317328-371</v>
          </cell>
          <cell r="E119">
            <v>24593000</v>
          </cell>
        </row>
        <row r="120">
          <cell r="C120" t="str">
            <v>H/W 5년간 업무시간내  고장접수후 4 시간 출장응답  -(9x5)</v>
          </cell>
          <cell r="D120" t="str">
            <v>317331-371</v>
          </cell>
          <cell r="E120">
            <v>31912000</v>
          </cell>
        </row>
        <row r="121">
          <cell r="C121" t="str">
            <v>H/W 5년간 연중 무휴  고장접수후 4 시간 출장응답 -(24X7)</v>
          </cell>
          <cell r="D121" t="str">
            <v>317334-371</v>
          </cell>
          <cell r="E121">
            <v>46316000</v>
          </cell>
        </row>
        <row r="123">
          <cell r="A123" t="str">
            <v>DLT/SDLT &amp; AIT Drives - Single</v>
          </cell>
          <cell r="B123" t="str">
            <v>3년 부품</v>
          </cell>
          <cell r="C123" t="str">
            <v>H/W 3년간 업무시간내 고장접수후 4시간 출장응답 -(9X5)</v>
          </cell>
          <cell r="D123" t="str">
            <v>222589-371</v>
          </cell>
          <cell r="E123">
            <v>1020000</v>
          </cell>
        </row>
        <row r="124">
          <cell r="A124" t="str">
            <v xml:space="preserve">(AIT 35/70&amp;50/100,  DLT 40/80, </v>
          </cell>
          <cell r="C124" t="str">
            <v xml:space="preserve">H/W 3년간 연중무휴 고장접수후 4시간 출장응답 -(24X7) </v>
          </cell>
          <cell r="D124" t="str">
            <v>222591-371</v>
          </cell>
          <cell r="E124">
            <v>1479000</v>
          </cell>
        </row>
        <row r="125">
          <cell r="A125" t="str">
            <v>SDLT 110/120&amp;160/320)</v>
          </cell>
        </row>
        <row r="126">
          <cell r="A126" t="str">
            <v>DAT Autoloader</v>
          </cell>
          <cell r="B126" t="str">
            <v>3년 부품</v>
          </cell>
          <cell r="C126" t="str">
            <v>H/W 3년간 업무시간내 고장접수후 4시간 출장응답 -(9X5)</v>
          </cell>
          <cell r="D126" t="str">
            <v>223273-371</v>
          </cell>
          <cell r="E126">
            <v>669000</v>
          </cell>
        </row>
        <row r="127">
          <cell r="C127" t="str">
            <v xml:space="preserve">H/W 3년간 연중무휴 고장접수후 4시간 출장응답 -(24X7) </v>
          </cell>
          <cell r="D127" t="str">
            <v>223275-371</v>
          </cell>
          <cell r="E127">
            <v>999000</v>
          </cell>
        </row>
        <row r="129">
          <cell r="A129" t="str">
            <v>SSL 2020 AIT Tape Library</v>
          </cell>
          <cell r="B129" t="str">
            <v>1년 익일 지원 + 2,3년 부품만</v>
          </cell>
          <cell r="C129" t="str">
            <v>H/W 3년간 업무시간내 고장접수후 4시간 출장응답 -(9X5)</v>
          </cell>
          <cell r="D129" t="str">
            <v xml:space="preserve">287649-371 </v>
          </cell>
          <cell r="E129">
            <v>3478000</v>
          </cell>
        </row>
        <row r="130">
          <cell r="C130" t="str">
            <v xml:space="preserve">H/W 3년간 연중무휴 고장접수후 4시간 출장응답 -(24X7) </v>
          </cell>
          <cell r="D130" t="str">
            <v>287650-371</v>
          </cell>
          <cell r="E130">
            <v>5573000</v>
          </cell>
        </row>
        <row r="132">
          <cell r="A132" t="str">
            <v>ESL 9000 Enterprise Library</v>
          </cell>
          <cell r="B132" t="str">
            <v>1년 익일지원</v>
          </cell>
          <cell r="C132" t="str">
            <v>H/W 1년간 업무시간내 고장접수후 4 시간 출장응답 -(9X5)</v>
          </cell>
          <cell r="D132" t="str">
            <v>317338-371</v>
          </cell>
          <cell r="E132">
            <v>5673000</v>
          </cell>
        </row>
        <row r="133">
          <cell r="A133" t="str">
            <v>0-8 Drives</v>
          </cell>
          <cell r="C133" t="str">
            <v>H/W 1년간 연중 무휴  고장접수후 4 시간 출장응답 -(24X7)</v>
          </cell>
          <cell r="D133" t="str">
            <v>317341-371</v>
          </cell>
          <cell r="E133">
            <v>11876000</v>
          </cell>
        </row>
        <row r="134">
          <cell r="C134" t="str">
            <v>H/W 3년간 업무시간내  고장접수후 익일 출장응답  -(9x5)</v>
          </cell>
          <cell r="D134" t="str">
            <v>317336-371</v>
          </cell>
          <cell r="E134">
            <v>26591000</v>
          </cell>
        </row>
        <row r="135">
          <cell r="C135" t="str">
            <v>H/W 3년간 업무시간내  고장접수후 4 시간 출장응답  -(9x5)</v>
          </cell>
          <cell r="D135" t="str">
            <v>317339-371</v>
          </cell>
          <cell r="E135">
            <v>35657000</v>
          </cell>
        </row>
        <row r="136">
          <cell r="C136" t="str">
            <v>H/W 3년간 연중 무휴  고장접수후 4 시간 출장응답 -(24X7)</v>
          </cell>
          <cell r="D136" t="str">
            <v>317342-371</v>
          </cell>
          <cell r="E136">
            <v>53497000</v>
          </cell>
        </row>
        <row r="137">
          <cell r="C137" t="str">
            <v>H/W 5년간 업무시간내  고장접수후 익일 출장응답  -(9x5)</v>
          </cell>
          <cell r="D137" t="str">
            <v>317337-371</v>
          </cell>
          <cell r="E137">
            <v>49128000</v>
          </cell>
        </row>
        <row r="138">
          <cell r="C138" t="str">
            <v>H/W 5년간 업무시간내  고장접수후 4 시간 출장응답  -(9x5)</v>
          </cell>
          <cell r="D138" t="str">
            <v>317340-371</v>
          </cell>
          <cell r="E138">
            <v>63749000</v>
          </cell>
        </row>
        <row r="139">
          <cell r="C139" t="str">
            <v>H/W 5년간 연중 무휴  고장접수후 4 시간 출장응답 -(24X7)</v>
          </cell>
          <cell r="D139" t="str">
            <v>317343-371</v>
          </cell>
          <cell r="E139">
            <v>92524000</v>
          </cell>
        </row>
        <row r="141">
          <cell r="A141" t="str">
            <v>ESL 9000xxx Enterprise Library</v>
          </cell>
          <cell r="B141" t="str">
            <v xml:space="preserve">1년 익일지원 </v>
          </cell>
          <cell r="C141" t="str">
            <v>H/W 1년간 업무시간내 고장접수후 4 시간 출장응답 -(9X5)</v>
          </cell>
          <cell r="D141" t="str">
            <v>317347-371</v>
          </cell>
          <cell r="E141">
            <v>7376000</v>
          </cell>
        </row>
        <row r="142">
          <cell r="A142" t="str">
            <v>9-16 Drives</v>
          </cell>
          <cell r="C142" t="str">
            <v>H/W 1년간 연중 무휴  고장접수후 4 시간 출장응답 -(24X7)</v>
          </cell>
          <cell r="D142" t="str">
            <v>317350-371</v>
          </cell>
          <cell r="E142">
            <v>15440000</v>
          </cell>
        </row>
        <row r="143">
          <cell r="C143" t="str">
            <v>H/W 3년간 업무시간내  고장접수후 익일 출장응답  -(9x5)</v>
          </cell>
          <cell r="D143" t="str">
            <v>317345-371</v>
          </cell>
          <cell r="E143">
            <v>34571000</v>
          </cell>
        </row>
        <row r="144">
          <cell r="C144" t="str">
            <v>H/W 3년간 업무시간내  고장접수후 4 시간 출장응답  -(9x5)</v>
          </cell>
          <cell r="D144" t="str">
            <v>317348-371</v>
          </cell>
          <cell r="E144">
            <v>46357000</v>
          </cell>
        </row>
        <row r="145">
          <cell r="C145" t="str">
            <v>H/W 3년간 연중 무휴  고장접수후 4 시간 출장응답 -(24X7)</v>
          </cell>
          <cell r="D145" t="str">
            <v>317351-371</v>
          </cell>
          <cell r="E145">
            <v>69552000</v>
          </cell>
        </row>
        <row r="146">
          <cell r="C146" t="str">
            <v>H/W 5년간 업무시간내  고장접수후 익일 출장응답  -(9x5)</v>
          </cell>
          <cell r="D146" t="str">
            <v>317346-371</v>
          </cell>
          <cell r="E146">
            <v>63872000</v>
          </cell>
        </row>
        <row r="147">
          <cell r="C147" t="str">
            <v>H/W 5년간 업무시간내  고장접수후 4 시간 출장응답  -(9x5)</v>
          </cell>
          <cell r="D147" t="str">
            <v>317349-371</v>
          </cell>
          <cell r="E147">
            <v>82881000</v>
          </cell>
        </row>
        <row r="148">
          <cell r="C148" t="str">
            <v>H/W 5년간 연중 무휴  고장접수후 4 시간 출장응답 -(24X7)</v>
          </cell>
          <cell r="D148" t="str">
            <v>317352-371</v>
          </cell>
          <cell r="E148">
            <v>120292000</v>
          </cell>
        </row>
        <row r="150">
          <cell r="A150" t="str">
            <v>NAS(Tasksmart N-series)</v>
          </cell>
          <cell r="B150" t="str">
            <v xml:space="preserve">3년 익일지원 </v>
          </cell>
          <cell r="C150" t="str">
            <v>H/W 3년간 업무시간내 고장접수후 4시간 출장응답 -(9X5)</v>
          </cell>
          <cell r="D150" t="str">
            <v>376907-371</v>
          </cell>
          <cell r="E150">
            <v>1545000</v>
          </cell>
        </row>
        <row r="151">
          <cell r="C151" t="str">
            <v xml:space="preserve">H/W 3년간 연중무휴 고장접수후 4시간 출장응답 -(24X7) </v>
          </cell>
          <cell r="D151" t="str">
            <v>376908-371</v>
          </cell>
          <cell r="E151">
            <v>2885000</v>
          </cell>
        </row>
        <row r="153">
          <cell r="A153" t="str">
            <v>Fibre Channel Interconnect</v>
          </cell>
        </row>
        <row r="154">
          <cell r="A154" t="str">
            <v>FC Hub 7 port</v>
          </cell>
          <cell r="B154" t="str">
            <v>1년 익일 지원 + 2,3년 부품만</v>
          </cell>
          <cell r="C154" t="str">
            <v>H/W 3년간 업무시간내 고장접수후 4시간 출장응답 -(9X5)</v>
          </cell>
          <cell r="D154" t="str">
            <v>223267-371</v>
          </cell>
          <cell r="E154">
            <v>173000</v>
          </cell>
        </row>
        <row r="155">
          <cell r="C155" t="str">
            <v xml:space="preserve">H/W 3년간 연중무휴 고장접수후 4시간 출장응답 -(24X7) </v>
          </cell>
          <cell r="D155" t="str">
            <v>223269-371</v>
          </cell>
          <cell r="E155">
            <v>315000</v>
          </cell>
        </row>
        <row r="157">
          <cell r="A157" t="str">
            <v>FC Hub 12 port</v>
          </cell>
          <cell r="B157" t="str">
            <v>1년 익일 지원 + 2,3년 부품만</v>
          </cell>
          <cell r="C157" t="str">
            <v>H/W 3년간 업무시간내 고장접수후 4시간 출장응답 -(9X5)</v>
          </cell>
          <cell r="D157" t="str">
            <v>222284-371</v>
          </cell>
          <cell r="E157">
            <v>938000</v>
          </cell>
        </row>
        <row r="158">
          <cell r="C158" t="str">
            <v xml:space="preserve">H/W 3년간 연중무휴 고장접수후 4시간 출장응답 -(24X7) </v>
          </cell>
          <cell r="D158" t="str">
            <v>222286-371</v>
          </cell>
          <cell r="E158">
            <v>1239000</v>
          </cell>
        </row>
        <row r="160">
          <cell r="A160" t="str">
            <v>FC SAN Switch 8-EL</v>
          </cell>
          <cell r="B160" t="str">
            <v>1년 익일 지원 + 2,3년 부품만</v>
          </cell>
          <cell r="C160" t="str">
            <v>H/W 3년간 업무시간내 고장접수후 4시간 출장응답 -(9X5)</v>
          </cell>
          <cell r="D160" t="str">
            <v>222686-371</v>
          </cell>
          <cell r="E160">
            <v>1261000</v>
          </cell>
        </row>
        <row r="161">
          <cell r="A161" t="str">
            <v>8 or 3 port FC-AL Switch)</v>
          </cell>
          <cell r="C161" t="str">
            <v xml:space="preserve">H/W 3년간 연중무휴 고장접수후 4시간 출장응답 -(24X7) </v>
          </cell>
          <cell r="D161" t="str">
            <v>222688-371</v>
          </cell>
          <cell r="E161">
            <v>1829000</v>
          </cell>
        </row>
        <row r="163">
          <cell r="A163" t="str">
            <v>FC SAN Switch 8 port/16-EL</v>
          </cell>
          <cell r="B163" t="str">
            <v>1년 익일 지원 + 2,3년 부품만</v>
          </cell>
          <cell r="C163" t="str">
            <v>H/W 3년간 업무시간내 고장접수후 4시간 출장응답 -(9X5)</v>
          </cell>
          <cell r="D163" t="str">
            <v>223386-371</v>
          </cell>
          <cell r="E163">
            <v>3580000</v>
          </cell>
        </row>
        <row r="164">
          <cell r="C164" t="str">
            <v xml:space="preserve">H/W 3년간 연중무휴 고장접수후 4시간 출장응답 -(24X7) </v>
          </cell>
          <cell r="D164" t="str">
            <v>223388-371</v>
          </cell>
          <cell r="E164">
            <v>6015000</v>
          </cell>
        </row>
        <row r="166">
          <cell r="A166" t="str">
            <v>FC SAN Switch 16 port</v>
          </cell>
          <cell r="B166" t="str">
            <v>1년 익일 지원 + 2,3년 부품만</v>
          </cell>
          <cell r="C166" t="str">
            <v>H/W 3년간 업무시간내 고장접수후 4시간 출장응답 -(9X5)</v>
          </cell>
          <cell r="D166" t="str">
            <v>223392-371</v>
          </cell>
          <cell r="E166">
            <v>5325000</v>
          </cell>
        </row>
        <row r="167">
          <cell r="C167" t="str">
            <v xml:space="preserve">H/W 3년간 연중무휴 고장접수후 4시간 출장응답 -(24X7) </v>
          </cell>
          <cell r="D167" t="str">
            <v>223394-371</v>
          </cell>
          <cell r="E167">
            <v>8948000</v>
          </cell>
        </row>
        <row r="169">
          <cell r="A169" t="str">
            <v xml:space="preserve">CarePaq Priority Service </v>
          </cell>
        </row>
        <row r="170">
          <cell r="A170" t="str">
            <v>for Storage</v>
          </cell>
        </row>
        <row r="172">
          <cell r="A172" t="str">
            <v>Enterprise Storage</v>
          </cell>
          <cell r="C172" t="str">
            <v>Warranty Plus</v>
          </cell>
        </row>
        <row r="173">
          <cell r="A173" t="str">
            <v>Service Plan</v>
          </cell>
          <cell r="C173" t="str">
            <v>H/W 3년간 업무시간내 고장접수 후 익일 출장응답(9x5),S/W SANworks 2시간내 전화 지원,</v>
          </cell>
          <cell r="D173" t="str">
            <v>263265-371</v>
          </cell>
          <cell r="E173">
            <v>8.7999999999999995E-2</v>
          </cell>
        </row>
        <row r="174">
          <cell r="A174" t="str">
            <v>(Storage Configuration 내의 compaq storage</v>
          </cell>
        </row>
        <row r="175">
          <cell r="A175" t="str">
            <v>및 storage option, S/W 포함)</v>
          </cell>
          <cell r="C175" t="str">
            <v>Priority</v>
          </cell>
        </row>
        <row r="176">
          <cell r="C176" t="str">
            <v>H/W 1년간 업무시간내 고장접수 후 4시간내  출장응답(9x5),S/W SANworks 2시간내 전화 지원 및 StorageWorks 신버전 사용권 및 SW update 제공</v>
          </cell>
          <cell r="D176" t="str">
            <v>263266-371</v>
          </cell>
          <cell r="E176">
            <v>3.6999999999999998E-2</v>
          </cell>
        </row>
        <row r="177">
          <cell r="C177" t="str">
            <v>H/W 2년간 업무시간내 고장접수 후 4시간내  출장응답(9x5),S/W SANworks 2시간내 전화 지원 및 StorageWorks 신버전 사용권 및 SW update 제공</v>
          </cell>
          <cell r="D177" t="str">
            <v>263267-371</v>
          </cell>
          <cell r="E177">
            <v>7.3999999999999996E-2</v>
          </cell>
        </row>
        <row r="178">
          <cell r="C178" t="str">
            <v>H/W 3년간 업무시간내 고장접수 후 4시간내  출장응답(9x5),S/W SANworks 2시간내 전화 지원 및 StorageWorks 신버전 사용권 및 SW update 제공</v>
          </cell>
          <cell r="D178" t="str">
            <v>263268-371</v>
          </cell>
          <cell r="E178">
            <v>0.112</v>
          </cell>
        </row>
        <row r="179">
          <cell r="C179" t="str">
            <v>Priority Plus</v>
          </cell>
        </row>
        <row r="180">
          <cell r="C180" t="str">
            <v>H/W 1년간 연중무휴 고장접수 후 4시간내  출장응답(24x7),S/W SANworks 2시간내 전화 지원 및 StorageWorks 신버전 사용권 및 SW update 제공</v>
          </cell>
          <cell r="D180" t="str">
            <v>263269-371</v>
          </cell>
          <cell r="E180">
            <v>5.8999999999999997E-2</v>
          </cell>
        </row>
        <row r="181">
          <cell r="C181" t="str">
            <v>H/W 2년간 연중무휴 고장접수 후 4시간내  출장응답(24x7),S/W SANworks 2시간내 전화 지원 및 StorageWorks 신버전 사용권 및 SW update 제공</v>
          </cell>
          <cell r="D181" t="str">
            <v>263270-371</v>
          </cell>
          <cell r="E181">
            <v>0.107</v>
          </cell>
        </row>
        <row r="182">
          <cell r="C182" t="str">
            <v>H/W 3년간 연중무휴 고장접수 후 4시간내  출장응답(24x7),S/W SANworks 2시간내 전화 지원 및 StorageWorks 신버전 사용권 및 SW update 제공</v>
          </cell>
          <cell r="D182" t="str">
            <v>263271-371</v>
          </cell>
          <cell r="E182">
            <v>0.16300000000000001</v>
          </cell>
        </row>
        <row r="184">
          <cell r="C184" t="str">
            <v>Priority Premier</v>
          </cell>
        </row>
        <row r="185">
          <cell r="C185" t="str">
            <v>H/W 1년간 연중무휴 고장접수 후 2시간내  출장응답(24x7),S/W SANworks 2시간내 전화 지원 및 StorageWorks 신버전 사용권 및 SW update 제공,TAM 지정, Tech News Letter, 월간 서비스 Review, 년2회 Healthcheck 서비스 제공</v>
          </cell>
          <cell r="D185" t="str">
            <v>263272-371</v>
          </cell>
          <cell r="E185">
            <v>8.2000000000000003E-2</v>
          </cell>
        </row>
        <row r="186">
          <cell r="C186" t="str">
            <v>H/W 2년간 연중무휴 고장접수 후 2시간내  출장응답(24x7),S/W SANworks 2시간내 전화 지원 및 StorageWorks 신버전 사용권 및 SW update 제공,TAM 지정, Tech News Letter, 월간 서비스 Review, 년2회 Healthcheck 서비스 제공</v>
          </cell>
          <cell r="D186" t="str">
            <v>263273-371</v>
          </cell>
          <cell r="E186">
            <v>0.151</v>
          </cell>
        </row>
        <row r="187">
          <cell r="C187" t="str">
            <v>H/W 3년간 연중무휴 고장접수 후 2시간내  출장응답(24x7),S/W SANworks 2시간내 전화 지원 및 StorageWorks 신버전 사용권 및 SW update 제공,TAM 지정, Tech News Letter, 월간 서비스 Review, 년2회 Healthcheck 서비스 제공</v>
          </cell>
          <cell r="D187" t="str">
            <v>263274-371</v>
          </cell>
          <cell r="E187">
            <v>0.23300000000000001</v>
          </cell>
        </row>
        <row r="189">
          <cell r="A189" t="str">
            <v>Remark</v>
          </cell>
        </row>
        <row r="190">
          <cell r="C190" t="str">
            <v>1 모든 외장형 Storage 및 Option 장치는 별도의 CarePaq을 구입하여야 하며, RA/MA 8000, ESA/EMA12000, S/W 등은 Enterprise Storage Service plan을 참고하여 견적  하시기 바랍니다.</v>
          </cell>
        </row>
        <row r="191">
          <cell r="C191" t="str">
            <v xml:space="preserve">2. Enterprise Storage Service Plan의 가격은, Storage 전제품(S/W포함)  총 견적가에 상기요율을 적용한 후, 전체 DC율(%)을 적용합니다. </v>
          </cell>
        </row>
        <row r="192">
          <cell r="C192" t="str">
            <v xml:space="preserve">3. CarePaq은 장비구매 90일이내에 구입이 가능합니다. </v>
          </cell>
        </row>
        <row r="194">
          <cell r="C194" t="str">
            <v xml:space="preserve">   (워런티 가간은 제품보증서 또는 본사 홈페이지에 명시된 기간에 준합니다.)  </v>
          </cell>
        </row>
        <row r="195">
          <cell r="C195" t="str">
            <v>5. 모든 가격은 부가세 별도 입니다.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 V1.2 (2)"/>
      <sheetName val="Calc V1.2"/>
      <sheetName val="Area Adjusting"/>
      <sheetName val="Netsgo-1"/>
      <sheetName val="Care"/>
      <sheetName val="OPT"/>
      <sheetName val="SV"/>
      <sheetName val="서버별 백업"/>
      <sheetName val="Page 1A - Proposal Strategy "/>
      <sheetName val="cgs09rte"/>
      <sheetName val="Carepaq"/>
      <sheetName val="ENG_General_Calc"/>
      <sheetName val="품목"/>
      <sheetName val="BASIC (2)"/>
      <sheetName val="지하철"/>
      <sheetName val="9618UH"/>
      <sheetName val="주요공정"/>
      <sheetName val="단가표"/>
      <sheetName val="Svr"/>
      <sheetName val="OPT7"/>
      <sheetName val="SV7"/>
      <sheetName val="Sheet15"/>
      <sheetName val="Benchmarks"/>
      <sheetName val="Baseline"/>
      <sheetName val="Benchmarks Output"/>
      <sheetName val="Metrics"/>
      <sheetName val="Data"/>
      <sheetName val="Business Case"/>
      <sheetName val="Graphs"/>
      <sheetName val="IT Inventory"/>
      <sheetName val="Version"/>
      <sheetName val="Project Inventory - Baseline"/>
      <sheetName val="내역서(1)"/>
      <sheetName val="총괄(강남북)"/>
      <sheetName val="#REF"/>
      <sheetName val="BSC별 (2)"/>
      <sheetName val="계산"/>
      <sheetName val="WPABX"/>
      <sheetName val="ERL_TBL"/>
      <sheetName val="예측트래픽(00.07월)"/>
      <sheetName val="예측트래픽(00.08월)"/>
      <sheetName val="ERL"/>
      <sheetName val="종합순위(최종)"/>
      <sheetName val="경인"/>
      <sheetName val="BTS및중계기(공정현황)"/>
      <sheetName val="증설및기타(공정현황)"/>
      <sheetName val="Calc_V1_2_(2)"/>
      <sheetName val="Calc_V1_2"/>
      <sheetName val="Area_Adjusting"/>
      <sheetName val="서버별_백업"/>
      <sheetName val="Page_1A_-_Proposal_Strategy_"/>
      <sheetName val="BASIC_(2)"/>
    </sheetNames>
    <sheetDataSet>
      <sheetData sheetId="0" refreshError="1">
        <row r="1">
          <cell r="M1">
            <v>235</v>
          </cell>
          <cell r="P1" t="str">
            <v>1999.8월</v>
          </cell>
          <cell r="W1" t="str">
            <v>CHC산출</v>
          </cell>
        </row>
        <row r="2">
          <cell r="H2" t="str">
            <v>기지국명</v>
          </cell>
          <cell r="I2" t="str">
            <v>기지국명</v>
          </cell>
          <cell r="J2" t="str">
            <v>개통월</v>
          </cell>
          <cell r="K2" t="str">
            <v>H/O</v>
          </cell>
          <cell r="L2" t="str">
            <v>전송로</v>
          </cell>
          <cell r="M2" t="str">
            <v>CHC</v>
          </cell>
          <cell r="N2" t="str">
            <v>BTS</v>
          </cell>
          <cell r="O2" t="str">
            <v>소요</v>
          </cell>
          <cell r="P2" t="str">
            <v>Traffic</v>
          </cell>
          <cell r="Q2" t="str">
            <v>Ratio</v>
          </cell>
          <cell r="R2" t="str">
            <v>소요FA</v>
          </cell>
          <cell r="S2" t="str">
            <v>조정FA</v>
          </cell>
          <cell r="T2" t="str">
            <v>M</v>
          </cell>
          <cell r="U2" t="str">
            <v>Col</v>
          </cell>
          <cell r="V2" t="str">
            <v>fa 증설</v>
          </cell>
          <cell r="W2" t="str">
            <v>erl/sec</v>
          </cell>
          <cell r="X2" t="str">
            <v>TCE/fa</v>
          </cell>
          <cell r="Y2" t="str">
            <v>CHC/fa</v>
          </cell>
          <cell r="Z2" t="str">
            <v>CHC/fa</v>
          </cell>
          <cell r="AA2" t="str">
            <v>CHC</v>
          </cell>
          <cell r="AB2" t="str">
            <v>TCE</v>
          </cell>
          <cell r="AC2" t="str">
            <v>TCE</v>
          </cell>
        </row>
        <row r="3">
          <cell r="H3">
            <v>235</v>
          </cell>
          <cell r="I3">
            <v>235</v>
          </cell>
          <cell r="K3" t="str">
            <v>Ratio</v>
          </cell>
          <cell r="L3" t="str">
            <v>T1/E1</v>
          </cell>
          <cell r="M3" t="str">
            <v>Type</v>
          </cell>
          <cell r="N3" t="str">
            <v>Type</v>
          </cell>
          <cell r="O3" t="str">
            <v>Traffic</v>
          </cell>
          <cell r="P3" t="str">
            <v>(오름순)</v>
          </cell>
          <cell r="T3" t="str">
            <v>(Sec)</v>
          </cell>
          <cell r="U3" t="str">
            <v>Ratio</v>
          </cell>
          <cell r="W3" t="str">
            <v>/조정fa</v>
          </cell>
          <cell r="X3" t="str">
            <v>erl-B</v>
          </cell>
          <cell r="Y3" t="str">
            <v>Min적용</v>
          </cell>
          <cell r="Z3" t="str">
            <v>By ERL</v>
          </cell>
          <cell r="AA3" t="str">
            <v>Total</v>
          </cell>
          <cell r="AC3" t="str">
            <v>W/O OVH</v>
          </cell>
        </row>
        <row r="4">
          <cell r="H4" t="str">
            <v>2호터널</v>
          </cell>
          <cell r="I4" t="str">
            <v>2호터널</v>
          </cell>
          <cell r="M4" t="str">
            <v>CSM</v>
          </cell>
          <cell r="N4">
            <v>3</v>
          </cell>
          <cell r="O4">
            <v>14.828598301620875</v>
          </cell>
          <cell r="P4">
            <v>32.186781019400605</v>
          </cell>
          <cell r="Q4">
            <v>1.4299909665763324</v>
          </cell>
          <cell r="R4" t="e">
            <v>#VALUE!</v>
          </cell>
          <cell r="S4">
            <v>6</v>
          </cell>
          <cell r="T4">
            <v>187</v>
          </cell>
          <cell r="U4">
            <v>16</v>
          </cell>
          <cell r="V4" t="e">
            <v>#VALUE!</v>
          </cell>
          <cell r="W4">
            <v>2.471433050270146</v>
          </cell>
          <cell r="X4">
            <v>27</v>
          </cell>
          <cell r="Y4">
            <v>3</v>
          </cell>
          <cell r="Z4">
            <v>2</v>
          </cell>
          <cell r="AA4">
            <v>18</v>
          </cell>
          <cell r="AB4">
            <v>288</v>
          </cell>
          <cell r="AC4">
            <v>252</v>
          </cell>
        </row>
        <row r="5">
          <cell r="H5"/>
          <cell r="I5" t="str">
            <v>2호터널</v>
          </cell>
          <cell r="N5"/>
          <cell r="O5">
            <v>31.198207799292547</v>
          </cell>
          <cell r="P5">
            <v>31.198207799292547</v>
          </cell>
          <cell r="Q5">
            <v>0.96928635953026199</v>
          </cell>
          <cell r="U5">
            <v>17</v>
          </cell>
          <cell r="W5">
            <v>5.1997012998820908</v>
          </cell>
        </row>
        <row r="6">
          <cell r="H6"/>
          <cell r="I6" t="str">
            <v>2호터널</v>
          </cell>
          <cell r="N6"/>
          <cell r="O6">
            <v>32.186781019400605</v>
          </cell>
          <cell r="P6">
            <v>14.828598301620875</v>
          </cell>
          <cell r="Q6">
            <v>0.46070460704607047</v>
          </cell>
          <cell r="W6">
            <v>5.3644635032334342</v>
          </cell>
        </row>
        <row r="7">
          <cell r="H7" t="str">
            <v>가락</v>
          </cell>
          <cell r="I7" t="str">
            <v>가락</v>
          </cell>
          <cell r="M7" t="str">
            <v>CSM</v>
          </cell>
          <cell r="N7">
            <v>2</v>
          </cell>
          <cell r="O7">
            <v>41.255924178804122</v>
          </cell>
          <cell r="P7">
            <v>86.602478127879507</v>
          </cell>
          <cell r="Q7">
            <v>0.47638272103350826</v>
          </cell>
          <cell r="R7" t="e">
            <v>#VALUE!</v>
          </cell>
          <cell r="S7">
            <v>6</v>
          </cell>
          <cell r="T7">
            <v>187</v>
          </cell>
          <cell r="U7">
            <v>6</v>
          </cell>
          <cell r="V7" t="e">
            <v>#VALUE!</v>
          </cell>
          <cell r="W7">
            <v>6.87598736313402</v>
          </cell>
          <cell r="X7">
            <v>35</v>
          </cell>
          <cell r="Y7">
            <v>2</v>
          </cell>
          <cell r="Z7">
            <v>2</v>
          </cell>
          <cell r="AA7">
            <v>12</v>
          </cell>
          <cell r="AB7">
            <v>192</v>
          </cell>
          <cell r="AC7">
            <v>168</v>
          </cell>
        </row>
        <row r="8">
          <cell r="H8"/>
          <cell r="I8" t="str">
            <v>가락</v>
          </cell>
          <cell r="N8"/>
          <cell r="O8">
            <v>86.602478127879507</v>
          </cell>
          <cell r="P8">
            <v>41.255924178804122</v>
          </cell>
          <cell r="Q8">
            <v>0.47638272103350826</v>
          </cell>
          <cell r="U8">
            <v>7</v>
          </cell>
          <cell r="W8">
            <v>14.433746354646585</v>
          </cell>
        </row>
        <row r="9">
          <cell r="H9"/>
          <cell r="I9" t="str">
            <v>가락</v>
          </cell>
          <cell r="N9"/>
          <cell r="O9">
            <v>0</v>
          </cell>
          <cell r="P9">
            <v>0</v>
          </cell>
          <cell r="Q9">
            <v>0</v>
          </cell>
          <cell r="W9">
            <v>0</v>
          </cell>
        </row>
        <row r="10">
          <cell r="H10" t="str">
            <v>가락2</v>
          </cell>
          <cell r="I10" t="str">
            <v>가락2</v>
          </cell>
          <cell r="M10" t="str">
            <v>CSM</v>
          </cell>
          <cell r="N10">
            <v>3</v>
          </cell>
          <cell r="O10">
            <v>123.40543846858536</v>
          </cell>
          <cell r="P10">
            <v>123.40543846858536</v>
          </cell>
          <cell r="Q10">
            <v>0.62197452229299366</v>
          </cell>
          <cell r="R10" t="e">
            <v>#VALUE!</v>
          </cell>
          <cell r="S10">
            <v>6</v>
          </cell>
          <cell r="T10">
            <v>187</v>
          </cell>
          <cell r="U10">
            <v>8</v>
          </cell>
          <cell r="V10" t="e">
            <v>#VALUE!</v>
          </cell>
          <cell r="W10">
            <v>20.56757307809756</v>
          </cell>
          <cell r="X10">
            <v>50</v>
          </cell>
          <cell r="Y10">
            <v>3</v>
          </cell>
          <cell r="Z10">
            <v>3</v>
          </cell>
          <cell r="AA10">
            <v>18</v>
          </cell>
          <cell r="AB10">
            <v>288</v>
          </cell>
          <cell r="AC10">
            <v>252</v>
          </cell>
        </row>
        <row r="11">
          <cell r="H11"/>
          <cell r="I11" t="str">
            <v>가락2</v>
          </cell>
          <cell r="N11"/>
          <cell r="O11">
            <v>31.715983708327514</v>
          </cell>
          <cell r="P11">
            <v>45.039054931528291</v>
          </cell>
          <cell r="Q11">
            <v>0.36496815286624207</v>
          </cell>
          <cell r="U11">
            <v>9</v>
          </cell>
          <cell r="W11">
            <v>5.285997284721252</v>
          </cell>
        </row>
        <row r="12">
          <cell r="H12"/>
          <cell r="I12" t="str">
            <v>가락2</v>
          </cell>
          <cell r="N12"/>
          <cell r="O12">
            <v>45.039054931528291</v>
          </cell>
          <cell r="P12">
            <v>31.715983708327514</v>
          </cell>
          <cell r="Q12">
            <v>0.25700636942675159</v>
          </cell>
          <cell r="W12">
            <v>7.5065091552547152</v>
          </cell>
        </row>
        <row r="13">
          <cell r="H13" t="str">
            <v>농수산물</v>
          </cell>
          <cell r="I13" t="str">
            <v>가락시장</v>
          </cell>
          <cell r="M13" t="str">
            <v>CSM</v>
          </cell>
          <cell r="N13">
            <v>3</v>
          </cell>
          <cell r="O13">
            <v>88.308619935409155</v>
          </cell>
          <cell r="P13">
            <v>88.308619935409155</v>
          </cell>
          <cell r="Q13">
            <v>1.4726264726264728</v>
          </cell>
          <cell r="R13" t="e">
            <v>#VALUE!</v>
          </cell>
          <cell r="S13">
            <v>6</v>
          </cell>
          <cell r="T13">
            <v>187</v>
          </cell>
          <cell r="U13">
            <v>16</v>
          </cell>
          <cell r="V13" t="e">
            <v>#VALUE!</v>
          </cell>
          <cell r="W13">
            <v>14.718103322568192</v>
          </cell>
          <cell r="X13">
            <v>54</v>
          </cell>
          <cell r="Y13">
            <v>4</v>
          </cell>
          <cell r="Z13">
            <v>4</v>
          </cell>
          <cell r="AA13">
            <v>24</v>
          </cell>
          <cell r="AB13">
            <v>384</v>
          </cell>
          <cell r="AC13">
            <v>348</v>
          </cell>
        </row>
        <row r="14">
          <cell r="H14"/>
          <cell r="I14" t="str">
            <v>가락시장</v>
          </cell>
          <cell r="N14"/>
          <cell r="O14">
            <v>76.222027809807429</v>
          </cell>
          <cell r="P14">
            <v>76.222027809807429</v>
          </cell>
          <cell r="Q14">
            <v>0.8631323631323633</v>
          </cell>
          <cell r="U14">
            <v>17</v>
          </cell>
          <cell r="W14">
            <v>12.703671301634571</v>
          </cell>
        </row>
        <row r="15">
          <cell r="H15"/>
          <cell r="I15" t="str">
            <v>가락시장</v>
          </cell>
          <cell r="N15"/>
          <cell r="O15">
            <v>53.823583668185975</v>
          </cell>
          <cell r="P15">
            <v>53.823583668185975</v>
          </cell>
          <cell r="Q15">
            <v>0.60949410949410954</v>
          </cell>
          <cell r="W15">
            <v>8.9705972780309953</v>
          </cell>
        </row>
        <row r="16">
          <cell r="H16" t="str">
            <v>가리봉</v>
          </cell>
          <cell r="I16" t="str">
            <v>가리봉</v>
          </cell>
          <cell r="M16" t="str">
            <v>CSM</v>
          </cell>
          <cell r="N16">
            <v>3</v>
          </cell>
          <cell r="O16">
            <v>56.079523047046898</v>
          </cell>
          <cell r="P16">
            <v>150.23733415495732</v>
          </cell>
          <cell r="Q16">
            <v>0.37327288428324701</v>
          </cell>
          <cell r="R16" t="e">
            <v>#VALUE!</v>
          </cell>
          <cell r="S16">
            <v>6</v>
          </cell>
          <cell r="T16">
            <v>187</v>
          </cell>
          <cell r="U16">
            <v>5</v>
          </cell>
          <cell r="V16" t="e">
            <v>#VALUE!</v>
          </cell>
          <cell r="W16">
            <v>9.3465871745078157</v>
          </cell>
          <cell r="X16">
            <v>52</v>
          </cell>
          <cell r="Y16">
            <v>3</v>
          </cell>
          <cell r="Z16">
            <v>3</v>
          </cell>
          <cell r="AA16">
            <v>18</v>
          </cell>
          <cell r="AB16">
            <v>288</v>
          </cell>
          <cell r="AC16">
            <v>252</v>
          </cell>
        </row>
        <row r="17">
          <cell r="H17"/>
          <cell r="I17" t="str">
            <v>가리봉</v>
          </cell>
          <cell r="N17"/>
          <cell r="O17">
            <v>0</v>
          </cell>
          <cell r="P17">
            <v>56.079523047046898</v>
          </cell>
          <cell r="Q17">
            <v>0.37327288428324701</v>
          </cell>
          <cell r="U17">
            <v>6</v>
          </cell>
          <cell r="W17">
            <v>0</v>
          </cell>
        </row>
        <row r="18">
          <cell r="H18"/>
          <cell r="I18" t="str">
            <v>가리봉</v>
          </cell>
          <cell r="N18"/>
          <cell r="O18">
            <v>150.23733415495732</v>
          </cell>
          <cell r="P18">
            <v>0</v>
          </cell>
          <cell r="Q18">
            <v>0</v>
          </cell>
          <cell r="W18">
            <v>25.039555692492886</v>
          </cell>
        </row>
        <row r="19">
          <cell r="H19" t="str">
            <v>가양</v>
          </cell>
          <cell r="I19" t="str">
            <v>가양</v>
          </cell>
          <cell r="M19" t="str">
            <v>CSM</v>
          </cell>
          <cell r="N19">
            <v>3</v>
          </cell>
          <cell r="O19">
            <v>35.344981864076487</v>
          </cell>
          <cell r="P19">
            <v>99.093702165910813</v>
          </cell>
          <cell r="Q19">
            <v>0.49591749033089821</v>
          </cell>
          <cell r="R19" t="e">
            <v>#VALUE!</v>
          </cell>
          <cell r="S19">
            <v>6</v>
          </cell>
          <cell r="T19">
            <v>187</v>
          </cell>
          <cell r="U19">
            <v>6</v>
          </cell>
          <cell r="V19" t="e">
            <v>#VALUE!</v>
          </cell>
          <cell r="W19">
            <v>5.8908303106794149</v>
          </cell>
          <cell r="X19">
            <v>41</v>
          </cell>
          <cell r="Y19">
            <v>3</v>
          </cell>
          <cell r="Z19">
            <v>3</v>
          </cell>
          <cell r="AA19">
            <v>20</v>
          </cell>
          <cell r="AB19">
            <v>320</v>
          </cell>
          <cell r="AC19">
            <v>284</v>
          </cell>
        </row>
        <row r="20">
          <cell r="H20"/>
          <cell r="I20" t="str">
            <v>가양</v>
          </cell>
          <cell r="N20"/>
          <cell r="O20">
            <v>13.797318221639495</v>
          </cell>
          <cell r="P20">
            <v>35.344981864076487</v>
          </cell>
          <cell r="Q20">
            <v>0.35668242372152992</v>
          </cell>
          <cell r="U20">
            <v>7</v>
          </cell>
          <cell r="W20">
            <v>2.299553036939916</v>
          </cell>
        </row>
        <row r="21">
          <cell r="H21"/>
          <cell r="I21" t="str">
            <v>가양</v>
          </cell>
          <cell r="N21"/>
          <cell r="O21">
            <v>99.093702165910813</v>
          </cell>
          <cell r="P21">
            <v>13.797318221639495</v>
          </cell>
          <cell r="Q21">
            <v>0.1392350666093683</v>
          </cell>
          <cell r="W21">
            <v>16.515617027651803</v>
          </cell>
        </row>
        <row r="22">
          <cell r="H22" t="str">
            <v>갈월</v>
          </cell>
          <cell r="I22" t="str">
            <v>갈월</v>
          </cell>
          <cell r="M22" t="str">
            <v>CSM</v>
          </cell>
          <cell r="N22">
            <v>3</v>
          </cell>
          <cell r="O22">
            <v>138.08727739077503</v>
          </cell>
          <cell r="P22">
            <v>138.08727739077503</v>
          </cell>
          <cell r="Q22">
            <v>0.96962196219621966</v>
          </cell>
          <cell r="R22" t="e">
            <v>#VALUE!</v>
          </cell>
          <cell r="S22">
            <v>6</v>
          </cell>
          <cell r="T22">
            <v>187</v>
          </cell>
          <cell r="U22">
            <v>11</v>
          </cell>
          <cell r="V22" t="e">
            <v>#VALUE!</v>
          </cell>
          <cell r="W22">
            <v>23.014546231795837</v>
          </cell>
          <cell r="X22">
            <v>64</v>
          </cell>
          <cell r="Y22">
            <v>4</v>
          </cell>
          <cell r="Z22">
            <v>4</v>
          </cell>
          <cell r="AA22">
            <v>24</v>
          </cell>
          <cell r="AB22">
            <v>384</v>
          </cell>
          <cell r="AC22">
            <v>348</v>
          </cell>
        </row>
        <row r="23">
          <cell r="H23"/>
          <cell r="I23" t="str">
            <v>갈월</v>
          </cell>
          <cell r="N23"/>
          <cell r="O23">
            <v>49.747464244516387</v>
          </cell>
          <cell r="P23">
            <v>84.144992613460573</v>
          </cell>
          <cell r="Q23">
            <v>0.60936093609360942</v>
          </cell>
          <cell r="U23">
            <v>12</v>
          </cell>
          <cell r="W23">
            <v>8.2912440407527317</v>
          </cell>
        </row>
        <row r="24">
          <cell r="H24"/>
          <cell r="I24" t="str">
            <v>갈월</v>
          </cell>
          <cell r="N24"/>
          <cell r="O24">
            <v>84.144992613460573</v>
          </cell>
          <cell r="P24">
            <v>49.747464244516387</v>
          </cell>
          <cell r="Q24">
            <v>0.36026102610261024</v>
          </cell>
          <cell r="W24">
            <v>14.024165435576762</v>
          </cell>
        </row>
        <row r="25">
          <cell r="H25" t="str">
            <v>강남2</v>
          </cell>
          <cell r="I25" t="str">
            <v>강남2</v>
          </cell>
          <cell r="M25" t="str">
            <v>CSM</v>
          </cell>
          <cell r="N25">
            <v>3</v>
          </cell>
          <cell r="O25">
            <v>139.93314139948012</v>
          </cell>
          <cell r="P25">
            <v>139.93314139948012</v>
          </cell>
          <cell r="Q25">
            <v>1.1390113715479231</v>
          </cell>
          <cell r="R25" t="e">
            <v>#VALUE!</v>
          </cell>
          <cell r="S25">
            <v>6</v>
          </cell>
          <cell r="T25">
            <v>187</v>
          </cell>
          <cell r="U25">
            <v>13</v>
          </cell>
          <cell r="V25" t="e">
            <v>#VALUE!</v>
          </cell>
          <cell r="W25">
            <v>23.322190233246687</v>
          </cell>
          <cell r="X25">
            <v>69</v>
          </cell>
          <cell r="Y25">
            <v>5</v>
          </cell>
          <cell r="Z25">
            <v>5</v>
          </cell>
          <cell r="AA25">
            <v>30</v>
          </cell>
          <cell r="AB25">
            <v>480</v>
          </cell>
          <cell r="AC25">
            <v>444</v>
          </cell>
        </row>
        <row r="26">
          <cell r="H26"/>
          <cell r="I26" t="str">
            <v>강남2</v>
          </cell>
          <cell r="N26"/>
          <cell r="O26">
            <v>84.271641200197479</v>
          </cell>
          <cell r="P26">
            <v>84.271641200197479</v>
          </cell>
          <cell r="Q26">
            <v>0.60222789510327224</v>
          </cell>
          <cell r="U26">
            <v>14</v>
          </cell>
          <cell r="W26">
            <v>14.045273533366247</v>
          </cell>
        </row>
        <row r="27">
          <cell r="H27"/>
          <cell r="I27" t="str">
            <v>강남2</v>
          </cell>
          <cell r="N27"/>
          <cell r="O27">
            <v>75.113798110233816</v>
          </cell>
          <cell r="P27">
            <v>75.113798110233816</v>
          </cell>
          <cell r="Q27">
            <v>0.53678347644465074</v>
          </cell>
          <cell r="W27">
            <v>12.518966351705636</v>
          </cell>
        </row>
        <row r="28">
          <cell r="H28" t="str">
            <v>강남역</v>
          </cell>
          <cell r="I28" t="str">
            <v>강남역</v>
          </cell>
          <cell r="M28" t="str">
            <v>CSM</v>
          </cell>
          <cell r="N28">
            <v>3</v>
          </cell>
          <cell r="O28">
            <v>85.116940401131927</v>
          </cell>
          <cell r="P28">
            <v>85.116940401131927</v>
          </cell>
          <cell r="Q28">
            <v>1.8831646734130634</v>
          </cell>
          <cell r="R28" t="e">
            <v>#VALUE!</v>
          </cell>
          <cell r="S28">
            <v>6</v>
          </cell>
          <cell r="T28">
            <v>187</v>
          </cell>
          <cell r="U28">
            <v>20</v>
          </cell>
          <cell r="V28" t="e">
            <v>#VALUE!</v>
          </cell>
          <cell r="W28">
            <v>14.186156733521988</v>
          </cell>
          <cell r="X28">
            <v>59</v>
          </cell>
          <cell r="Y28">
            <v>4</v>
          </cell>
          <cell r="Z28">
            <v>4</v>
          </cell>
          <cell r="AA28">
            <v>24</v>
          </cell>
          <cell r="AB28">
            <v>384</v>
          </cell>
          <cell r="AC28">
            <v>348</v>
          </cell>
        </row>
        <row r="29">
          <cell r="H29"/>
          <cell r="I29" t="str">
            <v>강남역</v>
          </cell>
          <cell r="N29"/>
          <cell r="O29">
            <v>80.144607636208391</v>
          </cell>
          <cell r="P29">
            <v>80.144607636208391</v>
          </cell>
          <cell r="Q29">
            <v>0.94158233670653169</v>
          </cell>
          <cell r="U29">
            <v>21</v>
          </cell>
          <cell r="W29">
            <v>13.357434606034731</v>
          </cell>
        </row>
        <row r="30">
          <cell r="H30"/>
          <cell r="I30" t="str">
            <v>강남역</v>
          </cell>
          <cell r="N30"/>
          <cell r="O30">
            <v>80.144607636208391</v>
          </cell>
          <cell r="P30">
            <v>80.144607636208391</v>
          </cell>
          <cell r="Q30">
            <v>0.94158233670653169</v>
          </cell>
          <cell r="W30">
            <v>13.357434606034731</v>
          </cell>
        </row>
        <row r="31">
          <cell r="H31" t="str">
            <v>강서구청</v>
          </cell>
          <cell r="I31" t="str">
            <v>화곡역</v>
          </cell>
          <cell r="M31" t="str">
            <v>CSM</v>
          </cell>
          <cell r="N31">
            <v>3</v>
          </cell>
          <cell r="O31">
            <v>47.715404087281868</v>
          </cell>
          <cell r="P31">
            <v>96.718406001516854</v>
          </cell>
          <cell r="Q31">
            <v>1.3177163338453663</v>
          </cell>
          <cell r="R31" t="e">
            <v>#VALUE!</v>
          </cell>
          <cell r="S31">
            <v>6</v>
          </cell>
          <cell r="T31">
            <v>187</v>
          </cell>
          <cell r="U31">
            <v>15</v>
          </cell>
          <cell r="V31" t="e">
            <v>#VALUE!</v>
          </cell>
          <cell r="W31">
            <v>7.9525673478803114</v>
          </cell>
          <cell r="X31">
            <v>55</v>
          </cell>
          <cell r="Y31">
            <v>4</v>
          </cell>
          <cell r="Z31">
            <v>4</v>
          </cell>
          <cell r="AA31">
            <v>24</v>
          </cell>
          <cell r="AB31">
            <v>384</v>
          </cell>
          <cell r="AC31">
            <v>348</v>
          </cell>
        </row>
        <row r="32">
          <cell r="H32"/>
          <cell r="I32" t="str">
            <v>화곡역</v>
          </cell>
          <cell r="N32"/>
          <cell r="O32">
            <v>96.718406001516854</v>
          </cell>
          <cell r="P32">
            <v>79.732019284404586</v>
          </cell>
          <cell r="Q32">
            <v>0.82437275985663094</v>
          </cell>
          <cell r="U32">
            <v>16</v>
          </cell>
          <cell r="W32">
            <v>16.119734333586141</v>
          </cell>
        </row>
        <row r="33">
          <cell r="H33"/>
          <cell r="I33" t="str">
            <v>화곡역</v>
          </cell>
          <cell r="N33"/>
          <cell r="O33">
            <v>79.732019284404586</v>
          </cell>
          <cell r="P33">
            <v>47.715404087281868</v>
          </cell>
          <cell r="Q33">
            <v>0.4933435739887353</v>
          </cell>
          <cell r="W33">
            <v>13.288669880734098</v>
          </cell>
        </row>
        <row r="34">
          <cell r="H34" t="str">
            <v>개포</v>
          </cell>
          <cell r="I34" t="str">
            <v>개포</v>
          </cell>
          <cell r="M34" t="str">
            <v>CSM</v>
          </cell>
          <cell r="N34">
            <v>2</v>
          </cell>
          <cell r="O34">
            <v>36.192312884247066</v>
          </cell>
          <cell r="P34">
            <v>53.450474597511317</v>
          </cell>
          <cell r="Q34">
            <v>0.67711864406779654</v>
          </cell>
          <cell r="R34" t="e">
            <v>#VALUE!</v>
          </cell>
          <cell r="S34">
            <v>6</v>
          </cell>
          <cell r="T34">
            <v>187</v>
          </cell>
          <cell r="U34">
            <v>8</v>
          </cell>
          <cell r="V34" t="e">
            <v>#VALUE!</v>
          </cell>
          <cell r="W34">
            <v>6.032052147374511</v>
          </cell>
          <cell r="X34">
            <v>27</v>
          </cell>
          <cell r="Y34">
            <v>2</v>
          </cell>
          <cell r="Z34">
            <v>2</v>
          </cell>
          <cell r="AA34">
            <v>12</v>
          </cell>
          <cell r="AB34">
            <v>192</v>
          </cell>
          <cell r="AC34">
            <v>168</v>
          </cell>
        </row>
        <row r="35">
          <cell r="H35"/>
          <cell r="I35" t="str">
            <v>개포</v>
          </cell>
          <cell r="N35"/>
          <cell r="O35">
            <v>53.450474597511317</v>
          </cell>
          <cell r="P35">
            <v>36.192312884247066</v>
          </cell>
          <cell r="Q35">
            <v>0.67711864406779654</v>
          </cell>
          <cell r="U35">
            <v>9</v>
          </cell>
          <cell r="W35">
            <v>8.9084124329185528</v>
          </cell>
        </row>
        <row r="36">
          <cell r="H36"/>
          <cell r="I36" t="str">
            <v>개포</v>
          </cell>
          <cell r="N36"/>
          <cell r="O36">
            <v>0</v>
          </cell>
          <cell r="P36">
            <v>0</v>
          </cell>
          <cell r="Q36">
            <v>0</v>
          </cell>
          <cell r="W36">
            <v>0</v>
          </cell>
        </row>
        <row r="37">
          <cell r="H37" t="str">
            <v>개포IC</v>
          </cell>
          <cell r="I37" t="str">
            <v>개포IC</v>
          </cell>
          <cell r="M37" t="str">
            <v>CSM</v>
          </cell>
          <cell r="N37">
            <v>1</v>
          </cell>
          <cell r="O37">
            <v>67.392664485525785</v>
          </cell>
          <cell r="P37">
            <v>67.392664485525785</v>
          </cell>
          <cell r="Q37">
            <v>2.1</v>
          </cell>
          <cell r="R37" t="e">
            <v>#VALUE!</v>
          </cell>
          <cell r="S37">
            <v>6</v>
          </cell>
          <cell r="T37">
            <v>187</v>
          </cell>
          <cell r="U37">
            <v>23</v>
          </cell>
          <cell r="V37" t="e">
            <v>#VALUE!</v>
          </cell>
          <cell r="W37">
            <v>11.232110747587631</v>
          </cell>
          <cell r="X37">
            <v>21</v>
          </cell>
          <cell r="Y37">
            <v>2</v>
          </cell>
          <cell r="Z37">
            <v>2</v>
          </cell>
          <cell r="AA37">
            <v>12</v>
          </cell>
          <cell r="AB37">
            <v>192</v>
          </cell>
          <cell r="AC37">
            <v>180</v>
          </cell>
        </row>
        <row r="38">
          <cell r="H38"/>
          <cell r="I38" t="str">
            <v>개포IC</v>
          </cell>
          <cell r="N38"/>
          <cell r="O38">
            <v>0</v>
          </cell>
          <cell r="P38">
            <v>0</v>
          </cell>
          <cell r="Q38">
            <v>0</v>
          </cell>
          <cell r="U38">
            <v>24</v>
          </cell>
          <cell r="W38">
            <v>0</v>
          </cell>
        </row>
        <row r="39">
          <cell r="H39"/>
          <cell r="I39" t="str">
            <v>개포IC</v>
          </cell>
          <cell r="N39"/>
          <cell r="O39">
            <v>0</v>
          </cell>
          <cell r="P39">
            <v>0</v>
          </cell>
          <cell r="Q39">
            <v>0</v>
          </cell>
          <cell r="W39">
            <v>0</v>
          </cell>
        </row>
        <row r="40">
          <cell r="H40" t="str">
            <v>거여</v>
          </cell>
          <cell r="I40" t="str">
            <v>거여</v>
          </cell>
          <cell r="M40" t="str">
            <v>CSM</v>
          </cell>
          <cell r="N40">
            <v>3</v>
          </cell>
          <cell r="O40">
            <v>58.172245338196241</v>
          </cell>
          <cell r="P40">
            <v>60.122966277965588</v>
          </cell>
          <cell r="Q40">
            <v>1.7360774818401938</v>
          </cell>
          <cell r="R40" t="e">
            <v>#VALUE!</v>
          </cell>
          <cell r="S40">
            <v>6</v>
          </cell>
          <cell r="T40">
            <v>187</v>
          </cell>
          <cell r="U40">
            <v>19</v>
          </cell>
          <cell r="V40" t="e">
            <v>#VALUE!</v>
          </cell>
          <cell r="W40">
            <v>9.6953742230327062</v>
          </cell>
          <cell r="X40">
            <v>44</v>
          </cell>
          <cell r="Y40">
            <v>3</v>
          </cell>
          <cell r="Z40">
            <v>3</v>
          </cell>
          <cell r="AA40">
            <v>19</v>
          </cell>
          <cell r="AB40">
            <v>304</v>
          </cell>
          <cell r="AC40">
            <v>268</v>
          </cell>
        </row>
        <row r="41">
          <cell r="H41"/>
          <cell r="I41" t="str">
            <v>거여</v>
          </cell>
          <cell r="N41"/>
          <cell r="O41">
            <v>60.122966277965588</v>
          </cell>
          <cell r="P41">
            <v>58.172245338196241</v>
          </cell>
          <cell r="Q41">
            <v>0.96755447941888617</v>
          </cell>
          <cell r="U41">
            <v>20</v>
          </cell>
          <cell r="W41">
            <v>10.020494379660931</v>
          </cell>
        </row>
        <row r="42">
          <cell r="H42"/>
          <cell r="I42" t="str">
            <v>거여</v>
          </cell>
          <cell r="N42"/>
          <cell r="O42">
            <v>46.205882558417137</v>
          </cell>
          <cell r="P42">
            <v>46.205882558417137</v>
          </cell>
          <cell r="Q42">
            <v>0.76852300242130756</v>
          </cell>
          <cell r="W42">
            <v>7.7009804264028565</v>
          </cell>
        </row>
        <row r="43">
          <cell r="H43" t="str">
            <v>건대</v>
          </cell>
          <cell r="I43" t="str">
            <v>건대</v>
          </cell>
          <cell r="M43" t="str">
            <v>CSM</v>
          </cell>
          <cell r="N43">
            <v>3</v>
          </cell>
          <cell r="O43">
            <v>54.635149560143233</v>
          </cell>
          <cell r="P43">
            <v>56.837396252549716</v>
          </cell>
          <cell r="Q43">
            <v>1.7868945868945869</v>
          </cell>
          <cell r="R43" t="e">
            <v>#VALUE!</v>
          </cell>
          <cell r="S43">
            <v>6</v>
          </cell>
          <cell r="T43">
            <v>187</v>
          </cell>
          <cell r="U43">
            <v>19</v>
          </cell>
          <cell r="V43" t="e">
            <v>#VALUE!</v>
          </cell>
          <cell r="W43">
            <v>9.1058582600238722</v>
          </cell>
          <cell r="X43">
            <v>42</v>
          </cell>
          <cell r="Y43">
            <v>3</v>
          </cell>
          <cell r="Z43">
            <v>3</v>
          </cell>
          <cell r="AA43">
            <v>18</v>
          </cell>
          <cell r="AB43">
            <v>288</v>
          </cell>
          <cell r="AC43">
            <v>252</v>
          </cell>
        </row>
        <row r="44">
          <cell r="H44"/>
          <cell r="I44" t="str">
            <v>건대</v>
          </cell>
          <cell r="N44"/>
          <cell r="O44">
            <v>56.837396252549716</v>
          </cell>
          <cell r="P44">
            <v>54.635149560143233</v>
          </cell>
          <cell r="Q44">
            <v>0.96125356125356132</v>
          </cell>
          <cell r="U44">
            <v>20</v>
          </cell>
          <cell r="W44">
            <v>9.4728993754249533</v>
          </cell>
        </row>
        <row r="45">
          <cell r="H45"/>
          <cell r="I45" t="str">
            <v>건대</v>
          </cell>
          <cell r="N45"/>
          <cell r="O45">
            <v>46.927286136720539</v>
          </cell>
          <cell r="P45">
            <v>46.927286136720539</v>
          </cell>
          <cell r="Q45">
            <v>0.82564102564102571</v>
          </cell>
          <cell r="W45">
            <v>7.8212143561200902</v>
          </cell>
        </row>
        <row r="46">
          <cell r="H46" t="str">
            <v>고덕</v>
          </cell>
          <cell r="I46" t="str">
            <v>고덕</v>
          </cell>
          <cell r="M46" t="str">
            <v>CSM</v>
          </cell>
          <cell r="N46">
            <v>2</v>
          </cell>
          <cell r="O46">
            <v>44.137249705221244</v>
          </cell>
          <cell r="P46">
            <v>44.137249705221244</v>
          </cell>
          <cell r="Q46">
            <v>0.71722365038560421</v>
          </cell>
          <cell r="R46" t="e">
            <v>#VALUE!</v>
          </cell>
          <cell r="S46">
            <v>6</v>
          </cell>
          <cell r="T46">
            <v>187</v>
          </cell>
          <cell r="U46">
            <v>9</v>
          </cell>
          <cell r="V46" t="e">
            <v>#VALUE!</v>
          </cell>
          <cell r="W46">
            <v>7.3562082842035403</v>
          </cell>
          <cell r="X46">
            <v>24</v>
          </cell>
          <cell r="Y46">
            <v>2</v>
          </cell>
          <cell r="Z46">
            <v>2</v>
          </cell>
          <cell r="AA46">
            <v>12</v>
          </cell>
          <cell r="AB46">
            <v>192</v>
          </cell>
          <cell r="AC46">
            <v>168</v>
          </cell>
        </row>
        <row r="47">
          <cell r="H47"/>
          <cell r="I47" t="str">
            <v>고덕</v>
          </cell>
          <cell r="N47"/>
          <cell r="O47">
            <v>31.656279351559714</v>
          </cell>
          <cell r="P47">
            <v>31.656279351559714</v>
          </cell>
          <cell r="Q47">
            <v>0.71722365038560421</v>
          </cell>
          <cell r="U47">
            <v>10</v>
          </cell>
          <cell r="W47">
            <v>5.2760465585932854</v>
          </cell>
        </row>
        <row r="48">
          <cell r="H48"/>
          <cell r="I48" t="str">
            <v>고덕</v>
          </cell>
          <cell r="N48"/>
          <cell r="O48">
            <v>0</v>
          </cell>
          <cell r="P48">
            <v>0</v>
          </cell>
          <cell r="Q48">
            <v>0</v>
          </cell>
          <cell r="W48">
            <v>0</v>
          </cell>
        </row>
        <row r="49">
          <cell r="H49" t="str">
            <v>고려대</v>
          </cell>
          <cell r="I49" t="str">
            <v>고려대</v>
          </cell>
          <cell r="M49" t="str">
            <v>CSM</v>
          </cell>
          <cell r="N49">
            <v>3</v>
          </cell>
          <cell r="O49">
            <v>68.280974649629528</v>
          </cell>
          <cell r="P49">
            <v>68.280974649629528</v>
          </cell>
          <cell r="Q49">
            <v>1.6365366317792578</v>
          </cell>
          <cell r="R49" t="e">
            <v>#VALUE!</v>
          </cell>
          <cell r="S49">
            <v>6</v>
          </cell>
          <cell r="T49">
            <v>187</v>
          </cell>
          <cell r="U49">
            <v>18</v>
          </cell>
          <cell r="V49" t="e">
            <v>#VALUE!</v>
          </cell>
          <cell r="W49">
            <v>11.380162441604922</v>
          </cell>
          <cell r="X49">
            <v>47</v>
          </cell>
          <cell r="Y49">
            <v>3</v>
          </cell>
          <cell r="Z49">
            <v>3</v>
          </cell>
          <cell r="AA49">
            <v>18</v>
          </cell>
          <cell r="AB49">
            <v>288</v>
          </cell>
          <cell r="AC49">
            <v>252</v>
          </cell>
        </row>
        <row r="50">
          <cell r="H50"/>
          <cell r="I50" t="str">
            <v>고려대</v>
          </cell>
          <cell r="N50"/>
          <cell r="O50">
            <v>53.338420730110222</v>
          </cell>
          <cell r="P50">
            <v>58.405895537599363</v>
          </cell>
          <cell r="Q50">
            <v>0.85537583254043748</v>
          </cell>
          <cell r="U50">
            <v>19</v>
          </cell>
          <cell r="W50">
            <v>8.8897367883517031</v>
          </cell>
        </row>
        <row r="51">
          <cell r="H51"/>
          <cell r="I51" t="str">
            <v>고려대</v>
          </cell>
          <cell r="N51"/>
          <cell r="O51">
            <v>58.405895537599363</v>
          </cell>
          <cell r="P51">
            <v>53.338420730110222</v>
          </cell>
          <cell r="Q51">
            <v>0.7811607992388202</v>
          </cell>
          <cell r="W51">
            <v>9.7343159229332272</v>
          </cell>
        </row>
        <row r="52">
          <cell r="H52" t="str">
            <v>고척</v>
          </cell>
          <cell r="I52" t="str">
            <v>고척</v>
          </cell>
          <cell r="M52" t="str">
            <v>CSM</v>
          </cell>
          <cell r="N52">
            <v>3</v>
          </cell>
          <cell r="O52">
            <v>20.148173050851803</v>
          </cell>
          <cell r="P52">
            <v>64.242417587061013</v>
          </cell>
          <cell r="Q52">
            <v>0.66432865731462931</v>
          </cell>
          <cell r="R52" t="e">
            <v>#VALUE!</v>
          </cell>
          <cell r="S52">
            <v>6</v>
          </cell>
          <cell r="T52">
            <v>187</v>
          </cell>
          <cell r="U52">
            <v>8</v>
          </cell>
          <cell r="V52" t="e">
            <v>#VALUE!</v>
          </cell>
          <cell r="W52">
            <v>3.3580288418086339</v>
          </cell>
          <cell r="X52">
            <v>33</v>
          </cell>
          <cell r="Y52">
            <v>3</v>
          </cell>
          <cell r="Z52">
            <v>2</v>
          </cell>
          <cell r="AA52">
            <v>18</v>
          </cell>
          <cell r="AB52">
            <v>288</v>
          </cell>
          <cell r="AC52">
            <v>252</v>
          </cell>
        </row>
        <row r="53">
          <cell r="H53"/>
          <cell r="I53" t="str">
            <v>고척</v>
          </cell>
          <cell r="N53"/>
          <cell r="O53">
            <v>64.242417587061013</v>
          </cell>
          <cell r="P53">
            <v>22.529905967406169</v>
          </cell>
          <cell r="Q53">
            <v>0.35070140280561124</v>
          </cell>
          <cell r="U53">
            <v>9</v>
          </cell>
          <cell r="W53">
            <v>10.707069597843502</v>
          </cell>
        </row>
        <row r="54">
          <cell r="H54"/>
          <cell r="I54" t="str">
            <v>고척</v>
          </cell>
          <cell r="N54"/>
          <cell r="O54">
            <v>22.529905967406169</v>
          </cell>
          <cell r="P54">
            <v>20.148173050851803</v>
          </cell>
          <cell r="Q54">
            <v>0.31362725450901807</v>
          </cell>
          <cell r="W54">
            <v>3.754984327901028</v>
          </cell>
        </row>
        <row r="55">
          <cell r="H55" t="str">
            <v>고척교</v>
          </cell>
          <cell r="I55" t="str">
            <v>고척교</v>
          </cell>
          <cell r="M55" t="str">
            <v>CSM</v>
          </cell>
          <cell r="N55">
            <v>3</v>
          </cell>
          <cell r="O55">
            <v>97.870720547705943</v>
          </cell>
          <cell r="P55">
            <v>97.870720547705943</v>
          </cell>
          <cell r="Q55">
            <v>1.5697767145135566</v>
          </cell>
          <cell r="R55" t="e">
            <v>#VALUE!</v>
          </cell>
          <cell r="S55">
            <v>6</v>
          </cell>
          <cell r="T55">
            <v>187</v>
          </cell>
          <cell r="U55">
            <v>17</v>
          </cell>
          <cell r="V55" t="e">
            <v>#VALUE!</v>
          </cell>
          <cell r="W55">
            <v>16.311786757950991</v>
          </cell>
          <cell r="X55">
            <v>60</v>
          </cell>
          <cell r="Y55">
            <v>4</v>
          </cell>
          <cell r="Z55">
            <v>4</v>
          </cell>
          <cell r="AA55">
            <v>25</v>
          </cell>
          <cell r="AB55">
            <v>400</v>
          </cell>
          <cell r="AC55">
            <v>364</v>
          </cell>
        </row>
        <row r="56">
          <cell r="H56"/>
          <cell r="I56" t="str">
            <v>고척교</v>
          </cell>
          <cell r="N56"/>
          <cell r="O56">
            <v>76.329796408019462</v>
          </cell>
          <cell r="P56">
            <v>77.305381740432807</v>
          </cell>
          <cell r="Q56">
            <v>0.78987240829346095</v>
          </cell>
          <cell r="U56">
            <v>18</v>
          </cell>
          <cell r="W56">
            <v>12.72163273466991</v>
          </cell>
        </row>
        <row r="57">
          <cell r="H57"/>
          <cell r="I57" t="str">
            <v>고척교</v>
          </cell>
          <cell r="N57"/>
          <cell r="O57">
            <v>77.305381740432807</v>
          </cell>
          <cell r="P57">
            <v>76.329796408019462</v>
          </cell>
          <cell r="Q57">
            <v>0.77990430622009566</v>
          </cell>
          <cell r="W57">
            <v>12.884230290072134</v>
          </cell>
        </row>
        <row r="58">
          <cell r="H58" t="str">
            <v>공항</v>
          </cell>
          <cell r="I58" t="str">
            <v>공항</v>
          </cell>
          <cell r="M58" t="str">
            <v>CSM</v>
          </cell>
          <cell r="N58">
            <v>3</v>
          </cell>
          <cell r="O58">
            <v>34.547528320535285</v>
          </cell>
          <cell r="P58">
            <v>111.004703351637</v>
          </cell>
          <cell r="Q58">
            <v>1.0090322580645164</v>
          </cell>
          <cell r="R58" t="e">
            <v>#VALUE!</v>
          </cell>
          <cell r="S58">
            <v>6</v>
          </cell>
          <cell r="T58">
            <v>187</v>
          </cell>
          <cell r="U58">
            <v>12</v>
          </cell>
          <cell r="V58" t="e">
            <v>#VALUE!</v>
          </cell>
          <cell r="W58">
            <v>5.7579213867558812</v>
          </cell>
          <cell r="X58">
            <v>55</v>
          </cell>
          <cell r="Y58">
            <v>4</v>
          </cell>
          <cell r="Z58">
            <v>4</v>
          </cell>
          <cell r="AA58">
            <v>24</v>
          </cell>
          <cell r="AB58">
            <v>384</v>
          </cell>
          <cell r="AC58">
            <v>348</v>
          </cell>
        </row>
        <row r="59">
          <cell r="H59"/>
          <cell r="I59" t="str">
            <v>공항</v>
          </cell>
          <cell r="N59"/>
          <cell r="O59">
            <v>77.459798158148772</v>
          </cell>
          <cell r="P59">
            <v>77.459798158148772</v>
          </cell>
          <cell r="Q59">
            <v>0.69780645161290333</v>
          </cell>
          <cell r="U59">
            <v>13</v>
          </cell>
          <cell r="W59">
            <v>12.909966359691461</v>
          </cell>
        </row>
        <row r="60">
          <cell r="H60"/>
          <cell r="I60" t="str">
            <v>공항</v>
          </cell>
          <cell r="N60"/>
          <cell r="O60">
            <v>111.004703351637</v>
          </cell>
          <cell r="P60">
            <v>34.547528320535285</v>
          </cell>
          <cell r="Q60">
            <v>0.31122580645161291</v>
          </cell>
          <cell r="W60">
            <v>18.500783891939502</v>
          </cell>
        </row>
        <row r="61">
          <cell r="H61" t="str">
            <v>공항2</v>
          </cell>
          <cell r="I61" t="str">
            <v>공항2</v>
          </cell>
          <cell r="M61" t="str">
            <v>CSM</v>
          </cell>
          <cell r="N61">
            <v>3</v>
          </cell>
          <cell r="O61">
            <v>69.835621045133166</v>
          </cell>
          <cell r="P61">
            <v>94.935960203383928</v>
          </cell>
          <cell r="Q61">
            <v>1.363539445628998</v>
          </cell>
          <cell r="R61" t="e">
            <v>#VALUE!</v>
          </cell>
          <cell r="S61">
            <v>6</v>
          </cell>
          <cell r="T61">
            <v>187</v>
          </cell>
          <cell r="U61">
            <v>15</v>
          </cell>
          <cell r="V61" t="e">
            <v>#VALUE!</v>
          </cell>
          <cell r="W61">
            <v>11.63927017418886</v>
          </cell>
          <cell r="X61">
            <v>55</v>
          </cell>
          <cell r="Y61">
            <v>4</v>
          </cell>
          <cell r="Z61">
            <v>4</v>
          </cell>
          <cell r="AA61">
            <v>24</v>
          </cell>
          <cell r="AB61">
            <v>384</v>
          </cell>
          <cell r="AC61">
            <v>348</v>
          </cell>
        </row>
        <row r="62">
          <cell r="H62"/>
          <cell r="I62" t="str">
            <v>공항2</v>
          </cell>
          <cell r="N62"/>
          <cell r="O62">
            <v>59.613305500845556</v>
          </cell>
          <cell r="P62">
            <v>69.835621045133166</v>
          </cell>
          <cell r="Q62">
            <v>0.73560767590618337</v>
          </cell>
          <cell r="U62">
            <v>16</v>
          </cell>
          <cell r="W62">
            <v>9.9355509168075926</v>
          </cell>
        </row>
        <row r="63">
          <cell r="H63"/>
          <cell r="I63" t="str">
            <v>공항2</v>
          </cell>
          <cell r="N63"/>
          <cell r="O63">
            <v>94.935960203383928</v>
          </cell>
          <cell r="P63">
            <v>59.613305500845556</v>
          </cell>
          <cell r="Q63">
            <v>0.6279317697228145</v>
          </cell>
          <cell r="W63">
            <v>15.822660033897321</v>
          </cell>
        </row>
        <row r="64">
          <cell r="H64" t="str">
            <v>공항3</v>
          </cell>
          <cell r="I64" t="str">
            <v>공항3</v>
          </cell>
          <cell r="M64" t="str">
            <v>CSM</v>
          </cell>
          <cell r="N64">
            <v>3</v>
          </cell>
          <cell r="O64">
            <v>100.54778232993267</v>
          </cell>
          <cell r="P64">
            <v>100.54778232993267</v>
          </cell>
          <cell r="Q64">
            <v>0.87701549162187808</v>
          </cell>
          <cell r="R64" t="e">
            <v>#VALUE!</v>
          </cell>
          <cell r="S64">
            <v>6</v>
          </cell>
          <cell r="T64">
            <v>187</v>
          </cell>
          <cell r="U64">
            <v>10</v>
          </cell>
          <cell r="V64" t="e">
            <v>#VALUE!</v>
          </cell>
          <cell r="W64">
            <v>16.757963721655447</v>
          </cell>
          <cell r="X64">
            <v>48</v>
          </cell>
          <cell r="Y64">
            <v>3</v>
          </cell>
          <cell r="Z64">
            <v>3</v>
          </cell>
          <cell r="AA64">
            <v>18</v>
          </cell>
          <cell r="AB64">
            <v>288</v>
          </cell>
          <cell r="AC64">
            <v>252</v>
          </cell>
        </row>
        <row r="65">
          <cell r="H65"/>
          <cell r="I65" t="str">
            <v>공항3</v>
          </cell>
          <cell r="N65"/>
          <cell r="O65">
            <v>62.719182591513494</v>
          </cell>
          <cell r="P65">
            <v>62.719182591513494</v>
          </cell>
          <cell r="Q65">
            <v>0.62377489724944679</v>
          </cell>
          <cell r="U65">
            <v>11</v>
          </cell>
          <cell r="W65">
            <v>10.453197098585582</v>
          </cell>
        </row>
        <row r="66">
          <cell r="H66"/>
          <cell r="I66" t="str">
            <v>공항3</v>
          </cell>
          <cell r="N66"/>
          <cell r="O66">
            <v>25.462780160061993</v>
          </cell>
          <cell r="P66">
            <v>25.462780160061993</v>
          </cell>
          <cell r="Q66">
            <v>0.25324059437243129</v>
          </cell>
          <cell r="W66">
            <v>4.2437966933436657</v>
          </cell>
        </row>
        <row r="67">
          <cell r="H67" t="str">
            <v>광명대교</v>
          </cell>
          <cell r="I67" t="str">
            <v>광명대교</v>
          </cell>
          <cell r="M67" t="str">
            <v>CSM</v>
          </cell>
          <cell r="N67">
            <v>3</v>
          </cell>
          <cell r="O67">
            <v>28.876088978260945</v>
          </cell>
          <cell r="P67">
            <v>66.860475995119344</v>
          </cell>
          <cell r="Q67">
            <v>1.2093991671624034</v>
          </cell>
          <cell r="R67" t="e">
            <v>#VALUE!</v>
          </cell>
          <cell r="S67">
            <v>6</v>
          </cell>
          <cell r="T67">
            <v>187</v>
          </cell>
          <cell r="U67">
            <v>14</v>
          </cell>
          <cell r="V67" t="e">
            <v>#VALUE!</v>
          </cell>
          <cell r="W67">
            <v>4.8126814963768245</v>
          </cell>
          <cell r="X67">
            <v>41</v>
          </cell>
          <cell r="Y67">
            <v>3</v>
          </cell>
          <cell r="Z67">
            <v>3</v>
          </cell>
          <cell r="AA67">
            <v>18</v>
          </cell>
          <cell r="AB67">
            <v>288</v>
          </cell>
          <cell r="AC67">
            <v>252</v>
          </cell>
        </row>
        <row r="68">
          <cell r="H68"/>
          <cell r="I68" t="str">
            <v>광명대교</v>
          </cell>
          <cell r="N68"/>
          <cell r="O68">
            <v>66.860475995119344</v>
          </cell>
          <cell r="P68">
            <v>51.984915006318253</v>
          </cell>
          <cell r="Q68">
            <v>0.77751338488994648</v>
          </cell>
          <cell r="U68">
            <v>15</v>
          </cell>
          <cell r="W68">
            <v>11.143412665853225</v>
          </cell>
        </row>
        <row r="69">
          <cell r="H69"/>
          <cell r="I69" t="str">
            <v>광명대교</v>
          </cell>
          <cell r="N69"/>
          <cell r="O69">
            <v>51.984915006318253</v>
          </cell>
          <cell r="P69">
            <v>28.876088978260945</v>
          </cell>
          <cell r="Q69">
            <v>0.43188578227245694</v>
          </cell>
          <cell r="W69">
            <v>8.6641525010530422</v>
          </cell>
        </row>
        <row r="70">
          <cell r="H70" t="str">
            <v>구로구청</v>
          </cell>
          <cell r="I70" t="str">
            <v>구로구청</v>
          </cell>
          <cell r="M70" t="str">
            <v>CSM</v>
          </cell>
          <cell r="N70">
            <v>3</v>
          </cell>
          <cell r="O70">
            <v>35.032021366186314</v>
          </cell>
          <cell r="P70">
            <v>59.843432877046638</v>
          </cell>
          <cell r="Q70">
            <v>1.576560659599529</v>
          </cell>
          <cell r="R70" t="e">
            <v>#VALUE!</v>
          </cell>
          <cell r="S70">
            <v>6</v>
          </cell>
          <cell r="T70">
            <v>187</v>
          </cell>
          <cell r="U70">
            <v>17</v>
          </cell>
          <cell r="V70" t="e">
            <v>#VALUE!</v>
          </cell>
          <cell r="W70">
            <v>5.8386702276977189</v>
          </cell>
          <cell r="X70">
            <v>42</v>
          </cell>
          <cell r="Y70">
            <v>3</v>
          </cell>
          <cell r="Z70">
            <v>3</v>
          </cell>
          <cell r="AA70">
            <v>19</v>
          </cell>
          <cell r="AB70">
            <v>304</v>
          </cell>
          <cell r="AC70">
            <v>268</v>
          </cell>
        </row>
        <row r="71">
          <cell r="H71"/>
          <cell r="I71" t="str">
            <v>구로구청</v>
          </cell>
          <cell r="N71"/>
          <cell r="O71">
            <v>59.843432877046638</v>
          </cell>
          <cell r="P71">
            <v>59.31478064315047</v>
          </cell>
          <cell r="Q71">
            <v>0.99116607773851595</v>
          </cell>
          <cell r="U71">
            <v>18</v>
          </cell>
          <cell r="W71">
            <v>9.9739054795077724</v>
          </cell>
        </row>
        <row r="72">
          <cell r="H72"/>
          <cell r="I72" t="str">
            <v>구로구청</v>
          </cell>
          <cell r="N72"/>
          <cell r="O72">
            <v>59.31478064315047</v>
          </cell>
          <cell r="P72">
            <v>35.032021366186314</v>
          </cell>
          <cell r="Q72">
            <v>0.58539458186101301</v>
          </cell>
          <cell r="W72">
            <v>9.8857967738584112</v>
          </cell>
        </row>
        <row r="73">
          <cell r="H73" t="str">
            <v>구로역</v>
          </cell>
          <cell r="I73" t="str">
            <v>구로역</v>
          </cell>
          <cell r="M73" t="str">
            <v>CSM</v>
          </cell>
          <cell r="N73">
            <v>3</v>
          </cell>
          <cell r="O73">
            <v>33.375911363106823</v>
          </cell>
          <cell r="P73">
            <v>105.54004404009454</v>
          </cell>
          <cell r="Q73">
            <v>0.97333333333333338</v>
          </cell>
          <cell r="R73" t="e">
            <v>#VALUE!</v>
          </cell>
          <cell r="S73">
            <v>6</v>
          </cell>
          <cell r="T73">
            <v>187</v>
          </cell>
          <cell r="U73">
            <v>11</v>
          </cell>
          <cell r="V73" t="e">
            <v>#VALUE!</v>
          </cell>
          <cell r="W73">
            <v>5.5626518938511369</v>
          </cell>
          <cell r="X73">
            <v>52</v>
          </cell>
          <cell r="Y73">
            <v>3</v>
          </cell>
          <cell r="Z73">
            <v>3</v>
          </cell>
          <cell r="AA73">
            <v>18</v>
          </cell>
          <cell r="AB73">
            <v>288</v>
          </cell>
          <cell r="AC73">
            <v>252</v>
          </cell>
        </row>
        <row r="74">
          <cell r="H74"/>
          <cell r="I74" t="str">
            <v>구로역</v>
          </cell>
          <cell r="N74"/>
          <cell r="O74">
            <v>105.54004404009454</v>
          </cell>
          <cell r="P74">
            <v>69.3497315025852</v>
          </cell>
          <cell r="Q74">
            <v>0.65709401709401705</v>
          </cell>
          <cell r="U74">
            <v>12</v>
          </cell>
          <cell r="W74">
            <v>17.590007340015756</v>
          </cell>
        </row>
        <row r="75">
          <cell r="H75"/>
          <cell r="I75" t="str">
            <v>구로역</v>
          </cell>
          <cell r="N75"/>
          <cell r="O75">
            <v>69.3497315025852</v>
          </cell>
          <cell r="P75">
            <v>33.375911363106823</v>
          </cell>
          <cell r="Q75">
            <v>0.31623931623931628</v>
          </cell>
          <cell r="W75">
            <v>11.558288583764201</v>
          </cell>
        </row>
        <row r="76">
          <cell r="H76" t="str">
            <v>구의</v>
          </cell>
          <cell r="I76" t="str">
            <v>구의</v>
          </cell>
          <cell r="M76" t="str">
            <v>CSM</v>
          </cell>
          <cell r="N76">
            <v>3</v>
          </cell>
          <cell r="O76">
            <v>88.873113197550154</v>
          </cell>
          <cell r="P76">
            <v>88.873113197550154</v>
          </cell>
          <cell r="Q76">
            <v>1.0995552514539855</v>
          </cell>
          <cell r="R76" t="e">
            <v>#VALUE!</v>
          </cell>
          <cell r="S76">
            <v>6</v>
          </cell>
          <cell r="T76">
            <v>187</v>
          </cell>
          <cell r="U76">
            <v>12</v>
          </cell>
          <cell r="V76" t="e">
            <v>#VALUE!</v>
          </cell>
          <cell r="W76">
            <v>14.812185532925026</v>
          </cell>
          <cell r="X76">
            <v>48</v>
          </cell>
          <cell r="Y76">
            <v>3</v>
          </cell>
          <cell r="Z76">
            <v>3</v>
          </cell>
          <cell r="AA76">
            <v>18</v>
          </cell>
          <cell r="AB76">
            <v>288</v>
          </cell>
          <cell r="AC76">
            <v>252</v>
          </cell>
        </row>
        <row r="77">
          <cell r="H77"/>
          <cell r="I77" t="str">
            <v>구의</v>
          </cell>
          <cell r="N77"/>
          <cell r="O77">
            <v>18.668522580669105</v>
          </cell>
          <cell r="P77">
            <v>79.052375748761676</v>
          </cell>
          <cell r="Q77">
            <v>0.8894970920287375</v>
          </cell>
          <cell r="U77">
            <v>13</v>
          </cell>
          <cell r="W77">
            <v>3.1114204301115174</v>
          </cell>
        </row>
        <row r="78">
          <cell r="H78"/>
          <cell r="I78" t="str">
            <v>구의</v>
          </cell>
          <cell r="N78"/>
          <cell r="O78">
            <v>79.052375748761676</v>
          </cell>
          <cell r="P78">
            <v>18.668522580669105</v>
          </cell>
          <cell r="Q78">
            <v>0.21005815942524803</v>
          </cell>
          <cell r="W78">
            <v>13.175395958126947</v>
          </cell>
        </row>
        <row r="79">
          <cell r="H79" t="str">
            <v>군자</v>
          </cell>
          <cell r="I79" t="str">
            <v>군자</v>
          </cell>
          <cell r="M79" t="str">
            <v>CSM</v>
          </cell>
          <cell r="N79">
            <v>3</v>
          </cell>
          <cell r="O79">
            <v>113.02254252539539</v>
          </cell>
          <cell r="P79">
            <v>113.02254252539539</v>
          </cell>
          <cell r="Q79">
            <v>1.3582851309969375</v>
          </cell>
          <cell r="R79" t="e">
            <v>#VALUE!</v>
          </cell>
          <cell r="S79">
            <v>6</v>
          </cell>
          <cell r="T79">
            <v>187</v>
          </cell>
          <cell r="U79">
            <v>15</v>
          </cell>
          <cell r="V79" t="e">
            <v>#VALUE!</v>
          </cell>
          <cell r="W79">
            <v>18.837090420899234</v>
          </cell>
          <cell r="X79">
            <v>63</v>
          </cell>
          <cell r="Y79">
            <v>4</v>
          </cell>
          <cell r="Z79">
            <v>4</v>
          </cell>
          <cell r="AA79">
            <v>24</v>
          </cell>
          <cell r="AB79">
            <v>384</v>
          </cell>
          <cell r="AC79">
            <v>348</v>
          </cell>
        </row>
        <row r="80">
          <cell r="H80"/>
          <cell r="I80" t="str">
            <v>군자</v>
          </cell>
          <cell r="N80"/>
          <cell r="O80">
            <v>46.14734638668746</v>
          </cell>
          <cell r="P80">
            <v>107.36949259302617</v>
          </cell>
          <cell r="Q80">
            <v>0.94998298741068377</v>
          </cell>
          <cell r="U80">
            <v>16</v>
          </cell>
          <cell r="W80">
            <v>7.6912243977812436</v>
          </cell>
        </row>
        <row r="81">
          <cell r="H81"/>
          <cell r="I81" t="str">
            <v>군자</v>
          </cell>
          <cell r="N81"/>
          <cell r="O81">
            <v>107.36949259302617</v>
          </cell>
          <cell r="P81">
            <v>46.14734638668746</v>
          </cell>
          <cell r="Q81">
            <v>0.40830214358625372</v>
          </cell>
          <cell r="W81">
            <v>17.894915432171029</v>
          </cell>
        </row>
        <row r="82">
          <cell r="H82" t="str">
            <v>군자교</v>
          </cell>
          <cell r="I82" t="str">
            <v>군자교</v>
          </cell>
          <cell r="M82" t="str">
            <v>CSM</v>
          </cell>
          <cell r="N82">
            <v>3</v>
          </cell>
          <cell r="O82">
            <v>39.823734435761239</v>
          </cell>
          <cell r="P82">
            <v>130.27824058458273</v>
          </cell>
          <cell r="Q82">
            <v>0.7082953509571559</v>
          </cell>
          <cell r="R82" t="e">
            <v>#VALUE!</v>
          </cell>
          <cell r="S82">
            <v>6</v>
          </cell>
          <cell r="T82">
            <v>187</v>
          </cell>
          <cell r="U82">
            <v>9</v>
          </cell>
          <cell r="V82" t="e">
            <v>#VALUE!</v>
          </cell>
          <cell r="W82">
            <v>6.6372890726268734</v>
          </cell>
          <cell r="X82">
            <v>55</v>
          </cell>
          <cell r="Y82">
            <v>4</v>
          </cell>
          <cell r="Z82">
            <v>4</v>
          </cell>
          <cell r="AA82">
            <v>24</v>
          </cell>
          <cell r="AB82">
            <v>384</v>
          </cell>
          <cell r="AC82">
            <v>348</v>
          </cell>
        </row>
        <row r="83">
          <cell r="H83"/>
          <cell r="I83" t="str">
            <v>군자교</v>
          </cell>
          <cell r="N83"/>
          <cell r="O83">
            <v>52.451737701176583</v>
          </cell>
          <cell r="P83">
            <v>52.451737701176583</v>
          </cell>
          <cell r="Q83">
            <v>0.40261318748100883</v>
          </cell>
          <cell r="U83">
            <v>10</v>
          </cell>
          <cell r="W83">
            <v>8.7419562835294311</v>
          </cell>
        </row>
        <row r="84">
          <cell r="H84"/>
          <cell r="I84" t="str">
            <v>군자교</v>
          </cell>
          <cell r="N84"/>
          <cell r="O84">
            <v>130.27824058458273</v>
          </cell>
          <cell r="P84">
            <v>39.823734435761239</v>
          </cell>
          <cell r="Q84">
            <v>0.30568216347614707</v>
          </cell>
          <cell r="W84">
            <v>21.713040097430454</v>
          </cell>
        </row>
        <row r="85">
          <cell r="H85" t="str">
            <v>금호</v>
          </cell>
          <cell r="I85" t="str">
            <v>금호</v>
          </cell>
          <cell r="M85" t="str">
            <v>CSM</v>
          </cell>
          <cell r="N85">
            <v>3</v>
          </cell>
          <cell r="O85">
            <v>46.417037836519235</v>
          </cell>
          <cell r="P85">
            <v>46.417037836519235</v>
          </cell>
          <cell r="Q85">
            <v>0.98620309050772625</v>
          </cell>
          <cell r="R85" t="e">
            <v>#VALUE!</v>
          </cell>
          <cell r="S85">
            <v>6</v>
          </cell>
          <cell r="T85">
            <v>187</v>
          </cell>
          <cell r="U85">
            <v>11</v>
          </cell>
          <cell r="V85" t="e">
            <v>#VALUE!</v>
          </cell>
          <cell r="W85">
            <v>7.7361729727532058</v>
          </cell>
          <cell r="X85">
            <v>30</v>
          </cell>
          <cell r="Y85">
            <v>3</v>
          </cell>
          <cell r="Z85">
            <v>2</v>
          </cell>
          <cell r="AA85">
            <v>18</v>
          </cell>
          <cell r="AB85">
            <v>288</v>
          </cell>
          <cell r="AC85">
            <v>252</v>
          </cell>
        </row>
        <row r="86">
          <cell r="H86"/>
          <cell r="I86" t="str">
            <v>금호</v>
          </cell>
          <cell r="N86"/>
          <cell r="O86">
            <v>45.776626166589331</v>
          </cell>
          <cell r="P86">
            <v>45.776626166589331</v>
          </cell>
          <cell r="Q86">
            <v>0.98620309050772625</v>
          </cell>
          <cell r="U86">
            <v>12</v>
          </cell>
          <cell r="W86">
            <v>7.6294376944315552</v>
          </cell>
        </row>
        <row r="87">
          <cell r="H87"/>
          <cell r="I87" t="str">
            <v>금호</v>
          </cell>
          <cell r="N87"/>
          <cell r="O87">
            <v>0</v>
          </cell>
          <cell r="P87">
            <v>0</v>
          </cell>
          <cell r="Q87">
            <v>0</v>
          </cell>
          <cell r="W87">
            <v>0</v>
          </cell>
        </row>
        <row r="88">
          <cell r="H88" t="str">
            <v>까치산</v>
          </cell>
          <cell r="I88" t="str">
            <v>까치산</v>
          </cell>
          <cell r="M88" t="str">
            <v>CSM</v>
          </cell>
          <cell r="N88">
            <v>3</v>
          </cell>
          <cell r="O88">
            <v>86.780319916837442</v>
          </cell>
          <cell r="P88">
            <v>86.780319916837442</v>
          </cell>
          <cell r="Q88">
            <v>1.0627112279384152</v>
          </cell>
          <cell r="R88" t="e">
            <v>#VALUE!</v>
          </cell>
          <cell r="S88">
            <v>6</v>
          </cell>
          <cell r="T88">
            <v>187</v>
          </cell>
          <cell r="U88">
            <v>12</v>
          </cell>
          <cell r="V88" t="e">
            <v>#VALUE!</v>
          </cell>
          <cell r="W88">
            <v>14.463386652806241</v>
          </cell>
          <cell r="X88">
            <v>46</v>
          </cell>
          <cell r="Y88">
            <v>3</v>
          </cell>
          <cell r="Z88">
            <v>3</v>
          </cell>
          <cell r="AA88">
            <v>18</v>
          </cell>
          <cell r="AB88">
            <v>288</v>
          </cell>
          <cell r="AC88">
            <v>252</v>
          </cell>
        </row>
        <row r="89">
          <cell r="H89"/>
          <cell r="I89" t="str">
            <v>까치산</v>
          </cell>
          <cell r="N89"/>
          <cell r="O89">
            <v>54.192892234960816</v>
          </cell>
          <cell r="P89">
            <v>54.192892234960816</v>
          </cell>
          <cell r="Q89">
            <v>0.6244836650394292</v>
          </cell>
          <cell r="U89">
            <v>13</v>
          </cell>
          <cell r="W89">
            <v>9.0321487058268026</v>
          </cell>
        </row>
        <row r="90">
          <cell r="H90"/>
          <cell r="I90" t="str">
            <v>까치산</v>
          </cell>
          <cell r="N90"/>
          <cell r="O90">
            <v>38.029528104750007</v>
          </cell>
          <cell r="P90">
            <v>38.029528104750007</v>
          </cell>
          <cell r="Q90">
            <v>0.43822756289898601</v>
          </cell>
          <cell r="W90">
            <v>6.3382546841250011</v>
          </cell>
        </row>
        <row r="91">
          <cell r="H91" t="str">
            <v>난곡</v>
          </cell>
          <cell r="I91" t="str">
            <v>난곡</v>
          </cell>
          <cell r="M91" t="str">
            <v>CSM</v>
          </cell>
          <cell r="N91">
            <v>3</v>
          </cell>
          <cell r="O91">
            <v>0</v>
          </cell>
          <cell r="P91">
            <v>47.701314937461476</v>
          </cell>
          <cell r="Q91">
            <v>0.56853396901072706</v>
          </cell>
          <cell r="R91" t="e">
            <v>#VALUE!</v>
          </cell>
          <cell r="S91">
            <v>6</v>
          </cell>
          <cell r="T91">
            <v>187</v>
          </cell>
          <cell r="U91">
            <v>7</v>
          </cell>
          <cell r="V91" t="e">
            <v>#VALUE!</v>
          </cell>
          <cell r="W91">
            <v>0</v>
          </cell>
          <cell r="X91">
            <v>26</v>
          </cell>
          <cell r="Y91">
            <v>3</v>
          </cell>
          <cell r="Z91">
            <v>2</v>
          </cell>
          <cell r="AA91">
            <v>18</v>
          </cell>
          <cell r="AB91">
            <v>288</v>
          </cell>
          <cell r="AC91">
            <v>252</v>
          </cell>
        </row>
        <row r="92">
          <cell r="H92"/>
          <cell r="I92" t="str">
            <v>난곡</v>
          </cell>
          <cell r="N92"/>
          <cell r="O92">
            <v>27.119817908425652</v>
          </cell>
          <cell r="P92">
            <v>27.119817908425652</v>
          </cell>
          <cell r="Q92">
            <v>0.56853396901072706</v>
          </cell>
          <cell r="U92">
            <v>8</v>
          </cell>
          <cell r="W92">
            <v>4.5199696514042751</v>
          </cell>
        </row>
        <row r="93">
          <cell r="H93"/>
          <cell r="I93" t="str">
            <v>난곡</v>
          </cell>
          <cell r="N93"/>
          <cell r="O93">
            <v>47.701314937461476</v>
          </cell>
          <cell r="P93">
            <v>0</v>
          </cell>
          <cell r="Q93">
            <v>0</v>
          </cell>
          <cell r="W93">
            <v>7.9502191562435796</v>
          </cell>
        </row>
        <row r="94">
          <cell r="H94" t="str">
            <v>내곡IC</v>
          </cell>
          <cell r="I94" t="str">
            <v>내곡IC</v>
          </cell>
          <cell r="M94" t="str">
            <v>CSM</v>
          </cell>
          <cell r="N94">
            <v>2</v>
          </cell>
          <cell r="O94">
            <v>28.182316494141435</v>
          </cell>
          <cell r="P94">
            <v>28.182316494141435</v>
          </cell>
          <cell r="Q94">
            <v>0.64413145539906091</v>
          </cell>
          <cell r="R94" t="e">
            <v>#VALUE!</v>
          </cell>
          <cell r="S94">
            <v>6</v>
          </cell>
          <cell r="T94">
            <v>187</v>
          </cell>
          <cell r="U94">
            <v>8</v>
          </cell>
          <cell r="V94" t="e">
            <v>#VALUE!</v>
          </cell>
          <cell r="W94">
            <v>4.6970527490235723</v>
          </cell>
          <cell r="X94">
            <v>18</v>
          </cell>
          <cell r="Y94">
            <v>2</v>
          </cell>
          <cell r="Z94">
            <v>1</v>
          </cell>
          <cell r="AA94">
            <v>12</v>
          </cell>
          <cell r="AB94">
            <v>192</v>
          </cell>
          <cell r="AC94">
            <v>168</v>
          </cell>
        </row>
        <row r="95">
          <cell r="H95"/>
          <cell r="I95" t="str">
            <v>내곡IC</v>
          </cell>
          <cell r="N95"/>
          <cell r="O95">
            <v>18.153116539888284</v>
          </cell>
          <cell r="P95">
            <v>18.153116539888284</v>
          </cell>
          <cell r="Q95">
            <v>0.64413145539906091</v>
          </cell>
          <cell r="U95">
            <v>9</v>
          </cell>
          <cell r="W95">
            <v>3.025519423314714</v>
          </cell>
        </row>
        <row r="96">
          <cell r="H96"/>
          <cell r="I96" t="str">
            <v>내곡IC</v>
          </cell>
          <cell r="N96"/>
          <cell r="O96">
            <v>0</v>
          </cell>
          <cell r="P96">
            <v>0</v>
          </cell>
          <cell r="Q96">
            <v>0</v>
          </cell>
          <cell r="W96">
            <v>0</v>
          </cell>
        </row>
        <row r="97">
          <cell r="H97" t="str">
            <v>내수</v>
          </cell>
          <cell r="I97" t="str">
            <v>내수</v>
          </cell>
          <cell r="M97" t="str">
            <v>CSM</v>
          </cell>
          <cell r="N97">
            <v>3</v>
          </cell>
          <cell r="O97">
            <v>65.497423900579307</v>
          </cell>
          <cell r="P97">
            <v>97.320585964119942</v>
          </cell>
          <cell r="Q97">
            <v>1.2569809793605828</v>
          </cell>
          <cell r="R97" t="e">
            <v>#VALUE!</v>
          </cell>
          <cell r="S97">
            <v>6</v>
          </cell>
          <cell r="T97">
            <v>187</v>
          </cell>
          <cell r="U97">
            <v>14</v>
          </cell>
          <cell r="V97" t="e">
            <v>#VALUE!</v>
          </cell>
          <cell r="W97">
            <v>10.916237316763217</v>
          </cell>
          <cell r="X97">
            <v>54</v>
          </cell>
          <cell r="Y97">
            <v>4</v>
          </cell>
          <cell r="Z97">
            <v>4</v>
          </cell>
          <cell r="AA97">
            <v>24</v>
          </cell>
          <cell r="AB97">
            <v>384</v>
          </cell>
          <cell r="AC97">
            <v>348</v>
          </cell>
        </row>
        <row r="98">
          <cell r="H98"/>
          <cell r="I98" t="str">
            <v>내수</v>
          </cell>
          <cell r="N98"/>
          <cell r="O98">
            <v>97.320585964119942</v>
          </cell>
          <cell r="P98">
            <v>65.497423900579307</v>
          </cell>
          <cell r="Q98">
            <v>0.67300687980574669</v>
          </cell>
          <cell r="U98">
            <v>15</v>
          </cell>
          <cell r="W98">
            <v>16.220097660686658</v>
          </cell>
        </row>
        <row r="99">
          <cell r="H99"/>
          <cell r="I99" t="str">
            <v>내수</v>
          </cell>
          <cell r="N99"/>
          <cell r="O99">
            <v>56.832701556545977</v>
          </cell>
          <cell r="P99">
            <v>56.832701556545977</v>
          </cell>
          <cell r="Q99">
            <v>0.58397409955483626</v>
          </cell>
          <cell r="W99">
            <v>9.4721169260909956</v>
          </cell>
        </row>
        <row r="100">
          <cell r="H100" t="str">
            <v>노량진</v>
          </cell>
          <cell r="I100" t="str">
            <v>노량진</v>
          </cell>
          <cell r="M100" t="str">
            <v>CSM</v>
          </cell>
          <cell r="N100">
            <v>3</v>
          </cell>
          <cell r="O100">
            <v>47.499162169084592</v>
          </cell>
          <cell r="P100">
            <v>117.30663796903214</v>
          </cell>
          <cell r="Q100">
            <v>0.6578525641025641</v>
          </cell>
          <cell r="R100" t="e">
            <v>#VALUE!</v>
          </cell>
          <cell r="S100">
            <v>6</v>
          </cell>
          <cell r="T100">
            <v>187</v>
          </cell>
          <cell r="U100">
            <v>8</v>
          </cell>
          <cell r="V100" t="e">
            <v>#VALUE!</v>
          </cell>
          <cell r="W100">
            <v>7.9165270281807656</v>
          </cell>
          <cell r="X100">
            <v>49</v>
          </cell>
          <cell r="Y100">
            <v>3</v>
          </cell>
          <cell r="Z100">
            <v>3</v>
          </cell>
          <cell r="AA100">
            <v>19</v>
          </cell>
          <cell r="AB100">
            <v>304</v>
          </cell>
          <cell r="AC100">
            <v>268</v>
          </cell>
        </row>
        <row r="101">
          <cell r="H101"/>
          <cell r="I101" t="str">
            <v>노량진</v>
          </cell>
          <cell r="N101"/>
          <cell r="O101">
            <v>117.30663796903214</v>
          </cell>
          <cell r="P101">
            <v>47.499162169084592</v>
          </cell>
          <cell r="Q101">
            <v>0.40491452991452986</v>
          </cell>
          <cell r="U101">
            <v>9</v>
          </cell>
          <cell r="W101">
            <v>19.551106328172022</v>
          </cell>
        </row>
        <row r="102">
          <cell r="H102"/>
          <cell r="I102" t="str">
            <v>노량진</v>
          </cell>
          <cell r="N102"/>
          <cell r="O102">
            <v>29.671310405094399</v>
          </cell>
          <cell r="P102">
            <v>29.671310405094399</v>
          </cell>
          <cell r="Q102">
            <v>0.25293803418803418</v>
          </cell>
          <cell r="W102">
            <v>4.9452184008490665</v>
          </cell>
        </row>
        <row r="103">
          <cell r="H103" t="str">
            <v>노유동</v>
          </cell>
          <cell r="I103" t="str">
            <v>노유동</v>
          </cell>
          <cell r="M103" t="str">
            <v>CSM</v>
          </cell>
          <cell r="N103">
            <v>3</v>
          </cell>
          <cell r="O103">
            <v>36.234724569223616</v>
          </cell>
          <cell r="P103">
            <v>44.297855831221604</v>
          </cell>
          <cell r="Q103">
            <v>1.546805349182764</v>
          </cell>
          <cell r="R103" t="e">
            <v>#VALUE!</v>
          </cell>
          <cell r="S103">
            <v>6</v>
          </cell>
          <cell r="T103">
            <v>187</v>
          </cell>
          <cell r="U103">
            <v>17</v>
          </cell>
          <cell r="V103" t="e">
            <v>#VALUE!</v>
          </cell>
          <cell r="W103">
            <v>6.0391207615372693</v>
          </cell>
          <cell r="X103">
            <v>34</v>
          </cell>
          <cell r="Y103">
            <v>3</v>
          </cell>
          <cell r="Z103">
            <v>2</v>
          </cell>
          <cell r="AA103">
            <v>18</v>
          </cell>
          <cell r="AB103">
            <v>288</v>
          </cell>
          <cell r="AC103">
            <v>252</v>
          </cell>
        </row>
        <row r="104">
          <cell r="H104"/>
          <cell r="I104" t="str">
            <v>노유동</v>
          </cell>
          <cell r="N104"/>
          <cell r="O104">
            <v>32.285435787836853</v>
          </cell>
          <cell r="P104">
            <v>36.234724569223616</v>
          </cell>
          <cell r="Q104">
            <v>0.81797919762258542</v>
          </cell>
          <cell r="U104">
            <v>18</v>
          </cell>
          <cell r="W104">
            <v>5.3809059646394752</v>
          </cell>
        </row>
        <row r="105">
          <cell r="H105"/>
          <cell r="I105" t="str">
            <v>노유동</v>
          </cell>
          <cell r="N105"/>
          <cell r="O105">
            <v>44.297855831221604</v>
          </cell>
          <cell r="P105">
            <v>32.285435787836853</v>
          </cell>
          <cell r="Q105">
            <v>0.72882615156017849</v>
          </cell>
          <cell r="W105">
            <v>7.382975971870267</v>
          </cell>
        </row>
        <row r="106">
          <cell r="H106" t="str">
            <v>논현</v>
          </cell>
          <cell r="I106" t="str">
            <v>논현</v>
          </cell>
          <cell r="M106" t="str">
            <v>CSM</v>
          </cell>
          <cell r="N106">
            <v>3</v>
          </cell>
          <cell r="O106">
            <v>54.595071522070612</v>
          </cell>
          <cell r="P106">
            <v>60.983439546548375</v>
          </cell>
          <cell r="Q106">
            <v>1.8695372750642671</v>
          </cell>
          <cell r="R106" t="e">
            <v>#VALUE!</v>
          </cell>
          <cell r="S106">
            <v>6</v>
          </cell>
          <cell r="T106">
            <v>187</v>
          </cell>
          <cell r="U106">
            <v>20</v>
          </cell>
          <cell r="V106" t="e">
            <v>#VALUE!</v>
          </cell>
          <cell r="W106">
            <v>9.0991785870117692</v>
          </cell>
          <cell r="X106">
            <v>46</v>
          </cell>
          <cell r="Y106">
            <v>3</v>
          </cell>
          <cell r="Z106">
            <v>3</v>
          </cell>
          <cell r="AA106">
            <v>19</v>
          </cell>
          <cell r="AB106">
            <v>304</v>
          </cell>
          <cell r="AC106">
            <v>268</v>
          </cell>
        </row>
        <row r="107">
          <cell r="H107"/>
          <cell r="I107" t="str">
            <v>논현</v>
          </cell>
          <cell r="N107"/>
          <cell r="O107">
            <v>59.415741871829901</v>
          </cell>
          <cell r="P107">
            <v>59.415741871829901</v>
          </cell>
          <cell r="Q107">
            <v>0.97429305912596387</v>
          </cell>
          <cell r="U107">
            <v>21</v>
          </cell>
          <cell r="W107">
            <v>9.902623645304983</v>
          </cell>
        </row>
        <row r="108">
          <cell r="H108"/>
          <cell r="I108" t="str">
            <v>논현</v>
          </cell>
          <cell r="N108"/>
          <cell r="O108">
            <v>60.983439546548375</v>
          </cell>
          <cell r="P108">
            <v>54.595071522070612</v>
          </cell>
          <cell r="Q108">
            <v>0.89524421593830317</v>
          </cell>
          <cell r="W108">
            <v>10.163906591091395</v>
          </cell>
        </row>
        <row r="109">
          <cell r="H109" t="str">
            <v>논현2</v>
          </cell>
          <cell r="I109" t="str">
            <v>논현2</v>
          </cell>
          <cell r="M109" t="str">
            <v>CSM</v>
          </cell>
          <cell r="N109">
            <v>3</v>
          </cell>
          <cell r="O109">
            <v>96.095244584421849</v>
          </cell>
          <cell r="P109">
            <v>96.095244584421849</v>
          </cell>
          <cell r="Q109">
            <v>1.872231012658228</v>
          </cell>
          <cell r="R109" t="e">
            <v>#VALUE!</v>
          </cell>
          <cell r="S109">
            <v>6</v>
          </cell>
          <cell r="T109">
            <v>187</v>
          </cell>
          <cell r="U109">
            <v>20</v>
          </cell>
          <cell r="V109" t="e">
            <v>#VALUE!</v>
          </cell>
          <cell r="W109">
            <v>16.015874097403643</v>
          </cell>
          <cell r="X109">
            <v>65</v>
          </cell>
          <cell r="Y109">
            <v>4</v>
          </cell>
          <cell r="Z109">
            <v>4</v>
          </cell>
          <cell r="AA109">
            <v>24</v>
          </cell>
          <cell r="AB109">
            <v>384</v>
          </cell>
          <cell r="AC109">
            <v>348</v>
          </cell>
        </row>
        <row r="110">
          <cell r="H110"/>
          <cell r="I110" t="str">
            <v>논현2</v>
          </cell>
          <cell r="N110"/>
          <cell r="O110">
            <v>88.26469854629255</v>
          </cell>
          <cell r="P110">
            <v>91.647798533639659</v>
          </cell>
          <cell r="Q110">
            <v>0.95371835443037967</v>
          </cell>
          <cell r="U110">
            <v>21</v>
          </cell>
          <cell r="W110">
            <v>14.710783091048759</v>
          </cell>
        </row>
        <row r="111">
          <cell r="H111"/>
          <cell r="I111" t="str">
            <v>논현2</v>
          </cell>
          <cell r="N111"/>
          <cell r="O111">
            <v>91.647798533639659</v>
          </cell>
          <cell r="P111">
            <v>88.26469854629255</v>
          </cell>
          <cell r="Q111">
            <v>0.91851265822784822</v>
          </cell>
          <cell r="W111">
            <v>15.274633088939943</v>
          </cell>
        </row>
        <row r="112">
          <cell r="H112" t="str">
            <v>논현3</v>
          </cell>
          <cell r="I112" t="str">
            <v>논현3</v>
          </cell>
          <cell r="M112" t="str">
            <v>CSM</v>
          </cell>
          <cell r="N112">
            <v>3</v>
          </cell>
          <cell r="O112">
            <v>56.605254385305223</v>
          </cell>
          <cell r="P112">
            <v>56.605254385305223</v>
          </cell>
          <cell r="Q112">
            <v>1.3061362103843561</v>
          </cell>
          <cell r="R112" t="e">
            <v>#VALUE!</v>
          </cell>
          <cell r="S112">
            <v>6</v>
          </cell>
          <cell r="T112">
            <v>187</v>
          </cell>
          <cell r="U112">
            <v>15</v>
          </cell>
          <cell r="V112" t="e">
            <v>#VALUE!</v>
          </cell>
          <cell r="W112">
            <v>9.4342090642175371</v>
          </cell>
          <cell r="X112">
            <v>37</v>
          </cell>
          <cell r="Y112">
            <v>3</v>
          </cell>
          <cell r="Z112">
            <v>3</v>
          </cell>
          <cell r="AA112">
            <v>18</v>
          </cell>
          <cell r="AB112">
            <v>288</v>
          </cell>
          <cell r="AC112">
            <v>252</v>
          </cell>
        </row>
        <row r="113">
          <cell r="H113"/>
          <cell r="I113" t="str">
            <v>논현3</v>
          </cell>
          <cell r="N113"/>
          <cell r="O113">
            <v>28.245373058075433</v>
          </cell>
          <cell r="P113">
            <v>45.68879939258958</v>
          </cell>
          <cell r="Q113">
            <v>0.80714767363452455</v>
          </cell>
          <cell r="U113">
            <v>16</v>
          </cell>
          <cell r="W113">
            <v>4.7075621763459052</v>
          </cell>
        </row>
        <row r="114">
          <cell r="H114"/>
          <cell r="I114" t="str">
            <v>논현3</v>
          </cell>
          <cell r="N114"/>
          <cell r="O114">
            <v>45.68879939258958</v>
          </cell>
          <cell r="P114">
            <v>28.245373058075433</v>
          </cell>
          <cell r="Q114">
            <v>0.49898853674983146</v>
          </cell>
          <cell r="W114">
            <v>7.6147998987649297</v>
          </cell>
        </row>
        <row r="115">
          <cell r="H115" t="str">
            <v>농수산물</v>
          </cell>
          <cell r="I115" t="str">
            <v>농수산물</v>
          </cell>
          <cell r="M115" t="str">
            <v>CSM</v>
          </cell>
          <cell r="N115">
            <v>3</v>
          </cell>
          <cell r="O115">
            <v>60.449984124329873</v>
          </cell>
          <cell r="P115">
            <v>104.60391498978341</v>
          </cell>
          <cell r="Q115">
            <v>1.0874384236453201</v>
          </cell>
          <cell r="R115" t="e">
            <v>#VALUE!</v>
          </cell>
          <cell r="S115">
            <v>6</v>
          </cell>
          <cell r="T115">
            <v>187</v>
          </cell>
          <cell r="U115">
            <v>12</v>
          </cell>
          <cell r="V115" t="e">
            <v>#VALUE!</v>
          </cell>
          <cell r="W115">
            <v>10.074997354054979</v>
          </cell>
          <cell r="X115">
            <v>54</v>
          </cell>
          <cell r="Y115">
            <v>4</v>
          </cell>
          <cell r="Z115">
            <v>4</v>
          </cell>
          <cell r="AA115">
            <v>24</v>
          </cell>
          <cell r="AB115">
            <v>384</v>
          </cell>
          <cell r="AC115">
            <v>348</v>
          </cell>
        </row>
        <row r="116">
          <cell r="H116"/>
          <cell r="I116" t="str">
            <v>농수산물</v>
          </cell>
          <cell r="N116"/>
          <cell r="O116">
            <v>104.60391498978341</v>
          </cell>
          <cell r="P116">
            <v>60.449984124329873</v>
          </cell>
          <cell r="Q116">
            <v>0.57789408866995062</v>
          </cell>
          <cell r="U116">
            <v>13</v>
          </cell>
          <cell r="W116">
            <v>17.433985831630569</v>
          </cell>
        </row>
        <row r="117">
          <cell r="H117"/>
          <cell r="I117" t="str">
            <v>농수산물</v>
          </cell>
          <cell r="N117"/>
          <cell r="O117">
            <v>53.300332299289266</v>
          </cell>
          <cell r="P117">
            <v>53.300332299289266</v>
          </cell>
          <cell r="Q117">
            <v>0.50954433497536944</v>
          </cell>
          <cell r="W117">
            <v>8.8833887165482111</v>
          </cell>
        </row>
        <row r="118">
          <cell r="H118" t="str">
            <v>단국대</v>
          </cell>
          <cell r="I118" t="str">
            <v>단국대</v>
          </cell>
          <cell r="M118" t="str">
            <v>CSM</v>
          </cell>
          <cell r="N118">
            <v>3</v>
          </cell>
          <cell r="O118">
            <v>84.010235502168342</v>
          </cell>
          <cell r="P118">
            <v>107.42732213165048</v>
          </cell>
          <cell r="Q118">
            <v>1.6064930431680344</v>
          </cell>
          <cell r="R118" t="e">
            <v>#VALUE!</v>
          </cell>
          <cell r="S118">
            <v>6</v>
          </cell>
          <cell r="T118">
            <v>187</v>
          </cell>
          <cell r="U118">
            <v>18</v>
          </cell>
          <cell r="V118" t="e">
            <v>#VALUE!</v>
          </cell>
          <cell r="W118">
            <v>14.001705917028056</v>
          </cell>
          <cell r="X118">
            <v>65</v>
          </cell>
          <cell r="Y118">
            <v>4</v>
          </cell>
          <cell r="Z118">
            <v>4</v>
          </cell>
          <cell r="AA118">
            <v>24</v>
          </cell>
          <cell r="AB118">
            <v>384</v>
          </cell>
          <cell r="AC118">
            <v>348</v>
          </cell>
        </row>
        <row r="119">
          <cell r="H119"/>
          <cell r="I119" t="str">
            <v>단국대</v>
          </cell>
          <cell r="N119"/>
          <cell r="O119">
            <v>107.42732213165048</v>
          </cell>
          <cell r="P119">
            <v>88.571010148499582</v>
          </cell>
          <cell r="Q119">
            <v>0.82447377809489852</v>
          </cell>
          <cell r="U119">
            <v>19</v>
          </cell>
          <cell r="W119">
            <v>17.904553688608413</v>
          </cell>
        </row>
        <row r="120">
          <cell r="H120"/>
          <cell r="I120" t="str">
            <v>단국대</v>
          </cell>
          <cell r="N120"/>
          <cell r="O120">
            <v>88.571010148499582</v>
          </cell>
          <cell r="P120">
            <v>84.010235502168342</v>
          </cell>
          <cell r="Q120">
            <v>0.78201926507313591</v>
          </cell>
          <cell r="W120">
            <v>14.76183502474993</v>
          </cell>
        </row>
        <row r="121">
          <cell r="H121" t="str">
            <v>당산</v>
          </cell>
          <cell r="I121" t="str">
            <v>당산</v>
          </cell>
          <cell r="M121" t="str">
            <v>CSM</v>
          </cell>
          <cell r="N121">
            <v>3</v>
          </cell>
          <cell r="O121">
            <v>98.620815070297425</v>
          </cell>
          <cell r="P121">
            <v>106.94249964534946</v>
          </cell>
          <cell r="Q121">
            <v>1.5311258278145694</v>
          </cell>
          <cell r="R121" t="e">
            <v>#VALUE!</v>
          </cell>
          <cell r="S121">
            <v>6</v>
          </cell>
          <cell r="T121">
            <v>187</v>
          </cell>
          <cell r="U121">
            <v>17</v>
          </cell>
          <cell r="V121" t="e">
            <v>#VALUE!</v>
          </cell>
          <cell r="W121">
            <v>16.436802511716238</v>
          </cell>
          <cell r="X121">
            <v>64</v>
          </cell>
          <cell r="Y121">
            <v>4</v>
          </cell>
          <cell r="Z121">
            <v>4</v>
          </cell>
          <cell r="AA121">
            <v>24</v>
          </cell>
          <cell r="AB121">
            <v>384</v>
          </cell>
          <cell r="AC121">
            <v>348</v>
          </cell>
        </row>
        <row r="122">
          <cell r="H122"/>
          <cell r="I122" t="str">
            <v>당산</v>
          </cell>
          <cell r="N122"/>
          <cell r="O122">
            <v>65.121608227747558</v>
          </cell>
          <cell r="P122">
            <v>98.620815070297425</v>
          </cell>
          <cell r="Q122">
            <v>0.92218543046357615</v>
          </cell>
          <cell r="U122">
            <v>18</v>
          </cell>
          <cell r="W122">
            <v>10.85360137129126</v>
          </cell>
        </row>
        <row r="123">
          <cell r="H123"/>
          <cell r="I123" t="str">
            <v>당산</v>
          </cell>
          <cell r="N123"/>
          <cell r="O123">
            <v>106.94249964534946</v>
          </cell>
          <cell r="P123">
            <v>65.121608227747558</v>
          </cell>
          <cell r="Q123">
            <v>0.60894039735099326</v>
          </cell>
          <cell r="W123">
            <v>17.823749940891577</v>
          </cell>
        </row>
        <row r="124">
          <cell r="H124" t="str">
            <v>대림</v>
          </cell>
          <cell r="I124" t="str">
            <v>대림</v>
          </cell>
          <cell r="M124" t="str">
            <v>CSM</v>
          </cell>
          <cell r="N124">
            <v>3</v>
          </cell>
          <cell r="O124">
            <v>87.89916775832954</v>
          </cell>
          <cell r="P124">
            <v>87.89916775832954</v>
          </cell>
          <cell r="Q124">
            <v>1.6563411078717198</v>
          </cell>
          <cell r="R124" t="e">
            <v>#VALUE!</v>
          </cell>
          <cell r="S124">
            <v>6</v>
          </cell>
          <cell r="T124">
            <v>187</v>
          </cell>
          <cell r="U124">
            <v>18</v>
          </cell>
          <cell r="V124" t="e">
            <v>#VALUE!</v>
          </cell>
          <cell r="W124">
            <v>14.649861293054924</v>
          </cell>
          <cell r="X124">
            <v>57</v>
          </cell>
          <cell r="Y124">
            <v>4</v>
          </cell>
          <cell r="Z124">
            <v>4</v>
          </cell>
          <cell r="AA124">
            <v>25</v>
          </cell>
          <cell r="AB124">
            <v>400</v>
          </cell>
          <cell r="AC124">
            <v>364</v>
          </cell>
        </row>
        <row r="125">
          <cell r="H125"/>
          <cell r="I125" t="str">
            <v>대림</v>
          </cell>
          <cell r="N125"/>
          <cell r="O125">
            <v>61.18345860729206</v>
          </cell>
          <cell r="P125">
            <v>84.407546298541661</v>
          </cell>
          <cell r="Q125">
            <v>0.96027696793002904</v>
          </cell>
          <cell r="U125">
            <v>19</v>
          </cell>
          <cell r="W125">
            <v>10.197243101215344</v>
          </cell>
        </row>
        <row r="126">
          <cell r="H126"/>
          <cell r="I126" t="str">
            <v>대림</v>
          </cell>
          <cell r="N126"/>
          <cell r="O126">
            <v>84.407546298541661</v>
          </cell>
          <cell r="P126">
            <v>61.18345860729206</v>
          </cell>
          <cell r="Q126">
            <v>0.69606413994169092</v>
          </cell>
          <cell r="W126">
            <v>14.067924383090277</v>
          </cell>
        </row>
        <row r="127">
          <cell r="H127" t="str">
            <v>대방</v>
          </cell>
          <cell r="I127" t="str">
            <v>대방</v>
          </cell>
          <cell r="M127" t="str">
            <v>CSM</v>
          </cell>
          <cell r="N127">
            <v>3</v>
          </cell>
          <cell r="O127">
            <v>72.506693963434202</v>
          </cell>
          <cell r="P127">
            <v>72.506693963434202</v>
          </cell>
          <cell r="Q127">
            <v>1.4646166807076666</v>
          </cell>
          <cell r="R127" t="e">
            <v>#VALUE!</v>
          </cell>
          <cell r="S127">
            <v>6</v>
          </cell>
          <cell r="T127">
            <v>187</v>
          </cell>
          <cell r="U127">
            <v>16</v>
          </cell>
          <cell r="V127" t="e">
            <v>#VALUE!</v>
          </cell>
          <cell r="W127">
            <v>12.084448993905701</v>
          </cell>
          <cell r="X127">
            <v>46</v>
          </cell>
          <cell r="Y127">
            <v>3</v>
          </cell>
          <cell r="Z127">
            <v>3</v>
          </cell>
          <cell r="AA127">
            <v>19</v>
          </cell>
          <cell r="AB127">
            <v>304</v>
          </cell>
          <cell r="AC127">
            <v>268</v>
          </cell>
        </row>
        <row r="128">
          <cell r="H128"/>
          <cell r="I128" t="str">
            <v>대방</v>
          </cell>
          <cell r="N128"/>
          <cell r="O128">
            <v>47.248464853173004</v>
          </cell>
          <cell r="P128">
            <v>58.94604858863859</v>
          </cell>
          <cell r="Q128">
            <v>0.81297388374052237</v>
          </cell>
          <cell r="U128">
            <v>17</v>
          </cell>
          <cell r="W128">
            <v>7.8747441421955005</v>
          </cell>
        </row>
        <row r="129">
          <cell r="H129"/>
          <cell r="I129" t="str">
            <v>대방</v>
          </cell>
          <cell r="N129"/>
          <cell r="O129">
            <v>58.94604858863859</v>
          </cell>
          <cell r="P129">
            <v>47.248464853173004</v>
          </cell>
          <cell r="Q129">
            <v>0.65164279696714411</v>
          </cell>
          <cell r="W129">
            <v>9.8243414314397643</v>
          </cell>
        </row>
        <row r="130">
          <cell r="H130" t="str">
            <v>대치</v>
          </cell>
          <cell r="I130" t="str">
            <v>대치</v>
          </cell>
          <cell r="M130" t="str">
            <v>CSM</v>
          </cell>
          <cell r="N130">
            <v>3</v>
          </cell>
          <cell r="O130">
            <v>19.867904134770551</v>
          </cell>
          <cell r="P130">
            <v>86.727390324438204</v>
          </cell>
          <cell r="Q130">
            <v>0.85413929040735859</v>
          </cell>
          <cell r="R130" t="e">
            <v>#VALUE!</v>
          </cell>
          <cell r="S130">
            <v>6</v>
          </cell>
          <cell r="T130">
            <v>187</v>
          </cell>
          <cell r="U130">
            <v>10</v>
          </cell>
          <cell r="V130" t="e">
            <v>#VALUE!</v>
          </cell>
          <cell r="W130">
            <v>3.3113173557950919</v>
          </cell>
          <cell r="X130">
            <v>43</v>
          </cell>
          <cell r="Y130">
            <v>3</v>
          </cell>
          <cell r="Z130">
            <v>3</v>
          </cell>
          <cell r="AA130">
            <v>18</v>
          </cell>
          <cell r="AB130">
            <v>288</v>
          </cell>
          <cell r="AC130">
            <v>252</v>
          </cell>
        </row>
        <row r="131">
          <cell r="H131"/>
          <cell r="I131" t="str">
            <v>대치</v>
          </cell>
          <cell r="N131"/>
          <cell r="O131">
            <v>54.209367495827109</v>
          </cell>
          <cell r="P131">
            <v>54.209367495827109</v>
          </cell>
          <cell r="Q131">
            <v>0.62505475251861575</v>
          </cell>
          <cell r="U131">
            <v>11</v>
          </cell>
          <cell r="W131">
            <v>9.0348945826378522</v>
          </cell>
        </row>
        <row r="132">
          <cell r="H132"/>
          <cell r="I132" t="str">
            <v>대치</v>
          </cell>
          <cell r="N132"/>
          <cell r="O132">
            <v>86.727390324438204</v>
          </cell>
          <cell r="P132">
            <v>19.867904134770551</v>
          </cell>
          <cell r="Q132">
            <v>0.22908453788874283</v>
          </cell>
          <cell r="W132">
            <v>14.454565054073035</v>
          </cell>
        </row>
        <row r="133">
          <cell r="H133" t="str">
            <v>대치2</v>
          </cell>
          <cell r="I133" t="str">
            <v>대치2</v>
          </cell>
          <cell r="M133" t="str">
            <v>CSM</v>
          </cell>
          <cell r="N133">
            <v>3</v>
          </cell>
          <cell r="O133">
            <v>5.6649687757978837</v>
          </cell>
          <cell r="P133">
            <v>51.910367474958385</v>
          </cell>
          <cell r="Q133">
            <v>0.56276747503566316</v>
          </cell>
          <cell r="R133" t="e">
            <v>#VALUE!</v>
          </cell>
          <cell r="S133">
            <v>6</v>
          </cell>
          <cell r="T133">
            <v>187</v>
          </cell>
          <cell r="U133">
            <v>7</v>
          </cell>
          <cell r="V133" t="e">
            <v>#VALUE!</v>
          </cell>
          <cell r="W133">
            <v>0.94416146263298062</v>
          </cell>
          <cell r="X133">
            <v>27</v>
          </cell>
          <cell r="Y133">
            <v>3</v>
          </cell>
          <cell r="Z133">
            <v>2</v>
          </cell>
          <cell r="AA133">
            <v>18</v>
          </cell>
          <cell r="AB133">
            <v>288</v>
          </cell>
          <cell r="AC133">
            <v>252</v>
          </cell>
        </row>
        <row r="134">
          <cell r="H134"/>
          <cell r="I134" t="str">
            <v>대치2</v>
          </cell>
          <cell r="N134"/>
          <cell r="O134">
            <v>51.910367474958385</v>
          </cell>
          <cell r="P134">
            <v>23.548497656257862</v>
          </cell>
          <cell r="Q134">
            <v>0.45363766048502124</v>
          </cell>
          <cell r="U134">
            <v>8</v>
          </cell>
          <cell r="W134">
            <v>8.6517279124930635</v>
          </cell>
        </row>
        <row r="135">
          <cell r="H135"/>
          <cell r="I135" t="str">
            <v>대치2</v>
          </cell>
          <cell r="N135"/>
          <cell r="O135">
            <v>23.548497656257862</v>
          </cell>
          <cell r="P135">
            <v>5.6649687757978837</v>
          </cell>
          <cell r="Q135">
            <v>0.10912981455064194</v>
          </cell>
          <cell r="W135">
            <v>3.9247496093763101</v>
          </cell>
        </row>
        <row r="136">
          <cell r="H136" t="str">
            <v>대치3</v>
          </cell>
          <cell r="I136" t="str">
            <v>대치3</v>
          </cell>
          <cell r="M136" t="str">
            <v>CSM</v>
          </cell>
          <cell r="N136">
            <v>3</v>
          </cell>
          <cell r="O136">
            <v>31.908673358254589</v>
          </cell>
          <cell r="P136">
            <v>75.742339971564903</v>
          </cell>
          <cell r="Q136">
            <v>1.2250922509225093</v>
          </cell>
          <cell r="R136" t="e">
            <v>#VALUE!</v>
          </cell>
          <cell r="S136">
            <v>6</v>
          </cell>
          <cell r="T136">
            <v>187</v>
          </cell>
          <cell r="U136">
            <v>14</v>
          </cell>
          <cell r="V136" t="e">
            <v>#VALUE!</v>
          </cell>
          <cell r="W136">
            <v>5.3181122263757645</v>
          </cell>
          <cell r="X136">
            <v>44</v>
          </cell>
          <cell r="Y136">
            <v>3</v>
          </cell>
          <cell r="Z136">
            <v>3</v>
          </cell>
          <cell r="AA136">
            <v>18</v>
          </cell>
          <cell r="AB136">
            <v>288</v>
          </cell>
          <cell r="AC136">
            <v>252</v>
          </cell>
        </row>
        <row r="137">
          <cell r="H137"/>
          <cell r="I137" t="str">
            <v>대치3</v>
          </cell>
          <cell r="N137"/>
          <cell r="O137">
            <v>60.882680407647811</v>
          </cell>
          <cell r="P137">
            <v>60.882680407647811</v>
          </cell>
          <cell r="Q137">
            <v>0.80381303813038141</v>
          </cell>
          <cell r="U137">
            <v>15</v>
          </cell>
          <cell r="W137">
            <v>10.147113401274636</v>
          </cell>
        </row>
        <row r="138">
          <cell r="H138"/>
          <cell r="I138" t="str">
            <v>대치3</v>
          </cell>
          <cell r="N138"/>
          <cell r="O138">
            <v>75.742339971564903</v>
          </cell>
          <cell r="P138">
            <v>31.908673358254589</v>
          </cell>
          <cell r="Q138">
            <v>0.42127921279212793</v>
          </cell>
          <cell r="W138">
            <v>12.623723328594151</v>
          </cell>
        </row>
        <row r="139">
          <cell r="H139" t="str">
            <v>도봉</v>
          </cell>
          <cell r="I139" t="str">
            <v>도봉</v>
          </cell>
          <cell r="M139" t="str">
            <v>CSM</v>
          </cell>
          <cell r="N139">
            <v>3</v>
          </cell>
          <cell r="O139">
            <v>20.964660285551542</v>
          </cell>
          <cell r="P139">
            <v>48.026492545267793</v>
          </cell>
          <cell r="Q139">
            <v>0.76610381488430268</v>
          </cell>
          <cell r="R139" t="e">
            <v>#VALUE!</v>
          </cell>
          <cell r="S139">
            <v>6</v>
          </cell>
          <cell r="T139">
            <v>187</v>
          </cell>
          <cell r="U139">
            <v>9</v>
          </cell>
          <cell r="V139" t="e">
            <v>#VALUE!</v>
          </cell>
          <cell r="W139">
            <v>3.4941100475919238</v>
          </cell>
          <cell r="X139">
            <v>28</v>
          </cell>
          <cell r="Y139">
            <v>3</v>
          </cell>
          <cell r="Z139">
            <v>2</v>
          </cell>
          <cell r="AA139">
            <v>18</v>
          </cell>
          <cell r="AB139">
            <v>288</v>
          </cell>
          <cell r="AC139">
            <v>252</v>
          </cell>
        </row>
        <row r="140">
          <cell r="H140"/>
          <cell r="I140" t="str">
            <v>도봉</v>
          </cell>
          <cell r="N140"/>
          <cell r="O140">
            <v>48.026492545267793</v>
          </cell>
          <cell r="P140">
            <v>20.964660285551542</v>
          </cell>
          <cell r="Q140">
            <v>0.43652282676672916</v>
          </cell>
          <cell r="U140">
            <v>10</v>
          </cell>
          <cell r="W140">
            <v>8.0044154242112988</v>
          </cell>
        </row>
        <row r="141">
          <cell r="H141"/>
          <cell r="I141" t="str">
            <v>도봉</v>
          </cell>
          <cell r="N141"/>
          <cell r="O141">
            <v>15.828618868890636</v>
          </cell>
          <cell r="P141">
            <v>15.828618868890636</v>
          </cell>
          <cell r="Q141">
            <v>0.32958098811757347</v>
          </cell>
          <cell r="W141">
            <v>2.6381031448151062</v>
          </cell>
        </row>
        <row r="142">
          <cell r="H142" t="str">
            <v>도산로</v>
          </cell>
          <cell r="I142" t="str">
            <v>도산로</v>
          </cell>
          <cell r="M142" t="str">
            <v>CSM</v>
          </cell>
          <cell r="N142">
            <v>3</v>
          </cell>
          <cell r="O142">
            <v>66.681050711009831</v>
          </cell>
          <cell r="P142">
            <v>116.47124925703797</v>
          </cell>
          <cell r="Q142">
            <v>1.1406926406926408</v>
          </cell>
          <cell r="R142" t="e">
            <v>#VALUE!</v>
          </cell>
          <cell r="S142">
            <v>6</v>
          </cell>
          <cell r="T142">
            <v>187</v>
          </cell>
          <cell r="U142">
            <v>13</v>
          </cell>
          <cell r="V142" t="e">
            <v>#VALUE!</v>
          </cell>
          <cell r="W142">
            <v>11.113508451834972</v>
          </cell>
          <cell r="X142">
            <v>60</v>
          </cell>
          <cell r="Y142">
            <v>4</v>
          </cell>
          <cell r="Z142">
            <v>4</v>
          </cell>
          <cell r="AA142">
            <v>24</v>
          </cell>
          <cell r="AB142">
            <v>384</v>
          </cell>
          <cell r="AC142">
            <v>348</v>
          </cell>
        </row>
        <row r="143">
          <cell r="H143"/>
          <cell r="I143" t="str">
            <v>도산로</v>
          </cell>
          <cell r="N143"/>
          <cell r="O143">
            <v>66.176846168771576</v>
          </cell>
          <cell r="P143">
            <v>66.681050711009831</v>
          </cell>
          <cell r="Q143">
            <v>0.57251082251082253</v>
          </cell>
          <cell r="U143">
            <v>14</v>
          </cell>
          <cell r="W143">
            <v>11.029474361461929</v>
          </cell>
        </row>
        <row r="144">
          <cell r="H144"/>
          <cell r="I144" t="str">
            <v>도산로</v>
          </cell>
          <cell r="N144"/>
          <cell r="O144">
            <v>116.47124925703797</v>
          </cell>
          <cell r="P144">
            <v>66.176846168771576</v>
          </cell>
          <cell r="Q144">
            <v>0.56818181818181823</v>
          </cell>
          <cell r="W144">
            <v>19.411874876172995</v>
          </cell>
        </row>
        <row r="145">
          <cell r="H145" t="str">
            <v>독산</v>
          </cell>
          <cell r="I145" t="str">
            <v>독산</v>
          </cell>
          <cell r="M145" t="str">
            <v>CSM</v>
          </cell>
          <cell r="N145">
            <v>3</v>
          </cell>
          <cell r="O145">
            <v>56.15941637083445</v>
          </cell>
          <cell r="P145">
            <v>143.1848006310515</v>
          </cell>
          <cell r="Q145">
            <v>1.102855698761688</v>
          </cell>
          <cell r="R145" t="e">
            <v>#VALUE!</v>
          </cell>
          <cell r="S145">
            <v>6</v>
          </cell>
          <cell r="T145">
            <v>187</v>
          </cell>
          <cell r="U145">
            <v>13</v>
          </cell>
          <cell r="V145" t="e">
            <v>#VALUE!</v>
          </cell>
          <cell r="W145">
            <v>9.3599027284724077</v>
          </cell>
          <cell r="X145">
            <v>69</v>
          </cell>
          <cell r="Y145">
            <v>5</v>
          </cell>
          <cell r="Z145">
            <v>5</v>
          </cell>
          <cell r="AA145">
            <v>30</v>
          </cell>
          <cell r="AB145">
            <v>480</v>
          </cell>
          <cell r="AC145">
            <v>444</v>
          </cell>
        </row>
        <row r="146">
          <cell r="H146"/>
          <cell r="I146" t="str">
            <v>독산</v>
          </cell>
          <cell r="N146"/>
          <cell r="O146">
            <v>143.1848006310515</v>
          </cell>
          <cell r="P146">
            <v>101.75275698117686</v>
          </cell>
          <cell r="Q146">
            <v>0.71063937326257265</v>
          </cell>
          <cell r="U146">
            <v>14</v>
          </cell>
          <cell r="W146">
            <v>23.864133438508585</v>
          </cell>
        </row>
        <row r="147">
          <cell r="H147"/>
          <cell r="I147" t="str">
            <v>독산</v>
          </cell>
          <cell r="N147"/>
          <cell r="O147">
            <v>101.75275698117686</v>
          </cell>
          <cell r="P147">
            <v>56.15941637083445</v>
          </cell>
          <cell r="Q147">
            <v>0.39221632549911545</v>
          </cell>
          <cell r="W147">
            <v>16.958792830196142</v>
          </cell>
        </row>
        <row r="148">
          <cell r="H148" t="str">
            <v>독산2</v>
          </cell>
          <cell r="I148" t="str">
            <v>독산2</v>
          </cell>
          <cell r="M148" t="str">
            <v>CSM</v>
          </cell>
          <cell r="N148">
            <v>3</v>
          </cell>
          <cell r="O148">
            <v>76.302092022074007</v>
          </cell>
          <cell r="P148">
            <v>76.302092022074007</v>
          </cell>
          <cell r="Q148">
            <v>1.5924119241192414</v>
          </cell>
          <cell r="R148" t="e">
            <v>#VALUE!</v>
          </cell>
          <cell r="S148">
            <v>6</v>
          </cell>
          <cell r="T148">
            <v>187</v>
          </cell>
          <cell r="U148">
            <v>17</v>
          </cell>
          <cell r="V148" t="e">
            <v>#VALUE!</v>
          </cell>
          <cell r="W148">
            <v>12.717015337012334</v>
          </cell>
          <cell r="X148">
            <v>50</v>
          </cell>
          <cell r="Y148">
            <v>3</v>
          </cell>
          <cell r="Z148">
            <v>3</v>
          </cell>
          <cell r="AA148">
            <v>19</v>
          </cell>
          <cell r="AB148">
            <v>304</v>
          </cell>
          <cell r="AC148">
            <v>268</v>
          </cell>
        </row>
        <row r="149">
          <cell r="H149"/>
          <cell r="I149" t="str">
            <v>독산2</v>
          </cell>
          <cell r="N149"/>
          <cell r="O149">
            <v>48.96567856592717</v>
          </cell>
          <cell r="P149">
            <v>72.538682605267127</v>
          </cell>
          <cell r="Q149">
            <v>0.95067750677506802</v>
          </cell>
          <cell r="U149">
            <v>18</v>
          </cell>
          <cell r="W149">
            <v>8.1609464276545278</v>
          </cell>
        </row>
        <row r="150">
          <cell r="H150"/>
          <cell r="I150" t="str">
            <v>독산2</v>
          </cell>
          <cell r="N150"/>
          <cell r="O150">
            <v>72.538682605267127</v>
          </cell>
          <cell r="P150">
            <v>48.96567856592717</v>
          </cell>
          <cell r="Q150">
            <v>0.64173441734417347</v>
          </cell>
          <cell r="W150">
            <v>12.089780434211187</v>
          </cell>
        </row>
        <row r="151">
          <cell r="H151" t="str">
            <v>동대문</v>
          </cell>
          <cell r="I151" t="str">
            <v>동대문</v>
          </cell>
          <cell r="M151" t="str">
            <v>CSM</v>
          </cell>
          <cell r="N151">
            <v>3</v>
          </cell>
          <cell r="O151">
            <v>48.343468584284743</v>
          </cell>
          <cell r="P151">
            <v>125.98921462556486</v>
          </cell>
          <cell r="Q151">
            <v>1.0117548278757345</v>
          </cell>
          <cell r="R151" t="e">
            <v>#VALUE!</v>
          </cell>
          <cell r="S151">
            <v>6</v>
          </cell>
          <cell r="T151">
            <v>187</v>
          </cell>
          <cell r="U151">
            <v>12</v>
          </cell>
          <cell r="V151" t="e">
            <v>#VALUE!</v>
          </cell>
          <cell r="W151">
            <v>8.0572447640474572</v>
          </cell>
          <cell r="X151">
            <v>60</v>
          </cell>
          <cell r="Y151">
            <v>4</v>
          </cell>
          <cell r="Z151">
            <v>4</v>
          </cell>
          <cell r="AA151">
            <v>24</v>
          </cell>
          <cell r="AB151">
            <v>384</v>
          </cell>
          <cell r="AC151">
            <v>348</v>
          </cell>
        </row>
        <row r="152">
          <cell r="H152"/>
          <cell r="I152" t="str">
            <v>동대문</v>
          </cell>
          <cell r="N152"/>
          <cell r="O152">
            <v>79.12672757340259</v>
          </cell>
          <cell r="P152">
            <v>79.12672757340259</v>
          </cell>
          <cell r="Q152">
            <v>0.62804366078925256</v>
          </cell>
          <cell r="U152">
            <v>13</v>
          </cell>
          <cell r="W152">
            <v>13.187787928900432</v>
          </cell>
        </row>
        <row r="153">
          <cell r="H153"/>
          <cell r="I153" t="str">
            <v>동대문</v>
          </cell>
          <cell r="N153"/>
          <cell r="O153">
            <v>125.98921462556486</v>
          </cell>
          <cell r="P153">
            <v>48.343468584284743</v>
          </cell>
          <cell r="Q153">
            <v>0.3837111670864819</v>
          </cell>
          <cell r="W153">
            <v>20.998202437594141</v>
          </cell>
        </row>
        <row r="154">
          <cell r="H154" t="str">
            <v>동대문2</v>
          </cell>
          <cell r="I154" t="str">
            <v>동대문2</v>
          </cell>
          <cell r="M154" t="str">
            <v>CSM</v>
          </cell>
          <cell r="N154">
            <v>3</v>
          </cell>
          <cell r="O154">
            <v>70.062082543688135</v>
          </cell>
          <cell r="P154">
            <v>70.062082543688135</v>
          </cell>
          <cell r="Q154">
            <v>1.2928270042194097</v>
          </cell>
          <cell r="R154" t="e">
            <v>#VALUE!</v>
          </cell>
          <cell r="S154">
            <v>6</v>
          </cell>
          <cell r="T154">
            <v>187</v>
          </cell>
          <cell r="U154">
            <v>14</v>
          </cell>
          <cell r="V154" t="e">
            <v>#VALUE!</v>
          </cell>
          <cell r="W154">
            <v>11.677013757281356</v>
          </cell>
          <cell r="X154">
            <v>43</v>
          </cell>
          <cell r="Y154">
            <v>3</v>
          </cell>
          <cell r="Z154">
            <v>3</v>
          </cell>
          <cell r="AA154">
            <v>18</v>
          </cell>
          <cell r="AB154">
            <v>288</v>
          </cell>
          <cell r="AC154">
            <v>252</v>
          </cell>
        </row>
        <row r="155">
          <cell r="H155"/>
          <cell r="I155" t="str">
            <v>동대문2</v>
          </cell>
          <cell r="N155"/>
          <cell r="O155">
            <v>60.336164755977855</v>
          </cell>
          <cell r="P155">
            <v>60.336164755977855</v>
          </cell>
          <cell r="Q155">
            <v>0.8611814345991563</v>
          </cell>
          <cell r="U155">
            <v>15</v>
          </cell>
          <cell r="W155">
            <v>10.056027459329643</v>
          </cell>
        </row>
        <row r="156">
          <cell r="H156"/>
          <cell r="I156" t="str">
            <v>동대문2</v>
          </cell>
          <cell r="N156"/>
          <cell r="O156">
            <v>30.241987528351466</v>
          </cell>
          <cell r="P156">
            <v>30.241987528351466</v>
          </cell>
          <cell r="Q156">
            <v>0.43164556962025324</v>
          </cell>
          <cell r="W156">
            <v>5.0403312547252446</v>
          </cell>
        </row>
        <row r="157">
          <cell r="H157" t="str">
            <v>동대문시장</v>
          </cell>
          <cell r="I157" t="str">
            <v>동대문시장</v>
          </cell>
          <cell r="M157" t="str">
            <v>CSM</v>
          </cell>
          <cell r="N157">
            <v>3</v>
          </cell>
          <cell r="O157">
            <v>120.36234052196852</v>
          </cell>
          <cell r="P157">
            <v>120.36234052196852</v>
          </cell>
          <cell r="Q157">
            <v>1.5904918032786886</v>
          </cell>
          <cell r="R157" t="e">
            <v>#VALUE!</v>
          </cell>
          <cell r="S157">
            <v>6</v>
          </cell>
          <cell r="T157">
            <v>187</v>
          </cell>
          <cell r="U157">
            <v>17</v>
          </cell>
          <cell r="V157" t="e">
            <v>#VALUE!</v>
          </cell>
          <cell r="W157">
            <v>20.060390086994754</v>
          </cell>
          <cell r="X157">
            <v>71</v>
          </cell>
          <cell r="Y157">
            <v>5</v>
          </cell>
          <cell r="Z157">
            <v>5</v>
          </cell>
          <cell r="AA157">
            <v>30</v>
          </cell>
          <cell r="AB157">
            <v>480</v>
          </cell>
          <cell r="AC157">
            <v>444</v>
          </cell>
        </row>
        <row r="158">
          <cell r="H158"/>
          <cell r="I158" t="str">
            <v>동대문시장</v>
          </cell>
          <cell r="N158"/>
          <cell r="O158">
            <v>94.86920216879092</v>
          </cell>
          <cell r="P158">
            <v>96.566113854838349</v>
          </cell>
          <cell r="Q158">
            <v>0.80229508196721311</v>
          </cell>
          <cell r="U158">
            <v>18</v>
          </cell>
          <cell r="W158">
            <v>15.811533694798486</v>
          </cell>
        </row>
        <row r="159">
          <cell r="H159"/>
          <cell r="I159" t="str">
            <v>동대문시장</v>
          </cell>
          <cell r="N159"/>
          <cell r="O159">
            <v>96.566113854838349</v>
          </cell>
          <cell r="P159">
            <v>94.86920216879092</v>
          </cell>
          <cell r="Q159">
            <v>0.78819672131147533</v>
          </cell>
          <cell r="W159">
            <v>16.094352309139726</v>
          </cell>
        </row>
        <row r="160">
          <cell r="H160" t="str">
            <v>동부터미널</v>
          </cell>
          <cell r="I160" t="str">
            <v>동부터미널</v>
          </cell>
          <cell r="M160" t="str">
            <v>CSM</v>
          </cell>
          <cell r="N160">
            <v>3</v>
          </cell>
          <cell r="O160">
            <v>64.364315529697151</v>
          </cell>
          <cell r="P160">
            <v>81.396299916643784</v>
          </cell>
          <cell r="Q160">
            <v>1.6383228840125388</v>
          </cell>
          <cell r="R160" t="e">
            <v>#VALUE!</v>
          </cell>
          <cell r="S160">
            <v>6</v>
          </cell>
          <cell r="T160">
            <v>187</v>
          </cell>
          <cell r="U160">
            <v>18</v>
          </cell>
          <cell r="V160" t="e">
            <v>#VALUE!</v>
          </cell>
          <cell r="W160">
            <v>10.727385921616191</v>
          </cell>
          <cell r="X160">
            <v>53</v>
          </cell>
          <cell r="Y160">
            <v>4</v>
          </cell>
          <cell r="Z160">
            <v>4</v>
          </cell>
          <cell r="AA160">
            <v>24</v>
          </cell>
          <cell r="AB160">
            <v>384</v>
          </cell>
          <cell r="AC160">
            <v>348</v>
          </cell>
        </row>
        <row r="161">
          <cell r="H161"/>
          <cell r="I161" t="str">
            <v>동부터미널</v>
          </cell>
          <cell r="N161"/>
          <cell r="O161">
            <v>81.396299916643784</v>
          </cell>
          <cell r="P161">
            <v>68.989105297688269</v>
          </cell>
          <cell r="Q161">
            <v>0.84757053291536033</v>
          </cell>
          <cell r="U161">
            <v>19</v>
          </cell>
          <cell r="W161">
            <v>13.566049986107297</v>
          </cell>
        </row>
        <row r="162">
          <cell r="H162"/>
          <cell r="I162" t="str">
            <v>동부터미널</v>
          </cell>
          <cell r="N162"/>
          <cell r="O162">
            <v>68.989105297688269</v>
          </cell>
          <cell r="P162">
            <v>64.364315529697151</v>
          </cell>
          <cell r="Q162">
            <v>0.79075235109717856</v>
          </cell>
          <cell r="W162">
            <v>11.498184216281379</v>
          </cell>
        </row>
        <row r="163">
          <cell r="H163" t="str">
            <v>동작대로</v>
          </cell>
          <cell r="I163" t="str">
            <v>동작대로</v>
          </cell>
          <cell r="M163" t="str">
            <v>CSM</v>
          </cell>
          <cell r="N163">
            <v>3</v>
          </cell>
          <cell r="O163">
            <v>49.406320107572924</v>
          </cell>
          <cell r="P163">
            <v>76.339322927276399</v>
          </cell>
          <cell r="Q163">
            <v>1.4161893852615501</v>
          </cell>
          <cell r="R163" t="e">
            <v>#VALUE!</v>
          </cell>
          <cell r="S163">
            <v>6</v>
          </cell>
          <cell r="T163">
            <v>187</v>
          </cell>
          <cell r="U163">
            <v>16</v>
          </cell>
          <cell r="V163" t="e">
            <v>#VALUE!</v>
          </cell>
          <cell r="W163">
            <v>8.2343866845954867</v>
          </cell>
          <cell r="X163">
            <v>47</v>
          </cell>
          <cell r="Y163">
            <v>3</v>
          </cell>
          <cell r="Z163">
            <v>3</v>
          </cell>
          <cell r="AA163">
            <v>18</v>
          </cell>
          <cell r="AB163">
            <v>288</v>
          </cell>
          <cell r="AC163">
            <v>252</v>
          </cell>
        </row>
        <row r="164">
          <cell r="H164"/>
          <cell r="I164" t="str">
            <v>동작대로</v>
          </cell>
          <cell r="N164"/>
          <cell r="O164">
            <v>58.704618700089604</v>
          </cell>
          <cell r="P164">
            <v>58.704618700089604</v>
          </cell>
          <cell r="Q164">
            <v>0.76899579992363498</v>
          </cell>
          <cell r="U164">
            <v>17</v>
          </cell>
          <cell r="W164">
            <v>9.7841031166816013</v>
          </cell>
        </row>
        <row r="165">
          <cell r="H165"/>
          <cell r="I165" t="str">
            <v>동작대로</v>
          </cell>
          <cell r="N165"/>
          <cell r="O165">
            <v>76.339322927276399</v>
          </cell>
          <cell r="P165">
            <v>49.406320107572924</v>
          </cell>
          <cell r="Q165">
            <v>0.64719358533791516</v>
          </cell>
          <cell r="W165">
            <v>12.7232204878794</v>
          </cell>
        </row>
        <row r="166">
          <cell r="H166" t="str">
            <v>등촌</v>
          </cell>
          <cell r="I166" t="str">
            <v>등촌</v>
          </cell>
          <cell r="M166" t="str">
            <v>CSM</v>
          </cell>
          <cell r="N166">
            <v>3</v>
          </cell>
          <cell r="O166">
            <v>24.416442194404105</v>
          </cell>
          <cell r="P166">
            <v>74.86489641630024</v>
          </cell>
          <cell r="Q166">
            <v>1.2528501628664492</v>
          </cell>
          <cell r="R166" t="e">
            <v>#VALUE!</v>
          </cell>
          <cell r="S166">
            <v>6</v>
          </cell>
          <cell r="T166">
            <v>187</v>
          </cell>
          <cell r="U166">
            <v>14</v>
          </cell>
          <cell r="V166" t="e">
            <v>#VALUE!</v>
          </cell>
          <cell r="W166">
            <v>4.0694070324006839</v>
          </cell>
          <cell r="X166">
            <v>45</v>
          </cell>
          <cell r="Y166">
            <v>3</v>
          </cell>
          <cell r="Z166">
            <v>3</v>
          </cell>
          <cell r="AA166">
            <v>18</v>
          </cell>
          <cell r="AB166">
            <v>288</v>
          </cell>
          <cell r="AC166">
            <v>252</v>
          </cell>
        </row>
        <row r="167">
          <cell r="H167"/>
          <cell r="I167" t="str">
            <v>등촌</v>
          </cell>
          <cell r="N167"/>
          <cell r="O167">
            <v>74.86489641630024</v>
          </cell>
          <cell r="P167">
            <v>69.378055473737504</v>
          </cell>
          <cell r="Q167">
            <v>0.92671009771986945</v>
          </cell>
          <cell r="U167">
            <v>15</v>
          </cell>
          <cell r="W167">
            <v>12.477482736050041</v>
          </cell>
        </row>
        <row r="168">
          <cell r="H168"/>
          <cell r="I168" t="str">
            <v>등촌</v>
          </cell>
          <cell r="N168"/>
          <cell r="O168">
            <v>69.378055473737504</v>
          </cell>
          <cell r="P168">
            <v>24.416442194404105</v>
          </cell>
          <cell r="Q168">
            <v>0.32614006514657973</v>
          </cell>
          <cell r="W168">
            <v>11.563009245622917</v>
          </cell>
        </row>
        <row r="169">
          <cell r="H169" t="str">
            <v>뚝섬</v>
          </cell>
          <cell r="I169" t="str">
            <v>뚝섬</v>
          </cell>
          <cell r="M169" t="str">
            <v>CSM</v>
          </cell>
          <cell r="N169">
            <v>3</v>
          </cell>
          <cell r="O169">
            <v>113.49329312700162</v>
          </cell>
          <cell r="P169">
            <v>113.49329312700162</v>
          </cell>
          <cell r="Q169">
            <v>1.5021725636250776</v>
          </cell>
          <cell r="R169" t="e">
            <v>#VALUE!</v>
          </cell>
          <cell r="S169">
            <v>6</v>
          </cell>
          <cell r="T169">
            <v>187</v>
          </cell>
          <cell r="U169">
            <v>17</v>
          </cell>
          <cell r="V169" t="e">
            <v>#VALUE!</v>
          </cell>
          <cell r="W169">
            <v>18.915548854500269</v>
          </cell>
          <cell r="X169">
            <v>66</v>
          </cell>
          <cell r="Y169">
            <v>4</v>
          </cell>
          <cell r="Z169">
            <v>4</v>
          </cell>
          <cell r="AA169">
            <v>24</v>
          </cell>
          <cell r="AB169">
            <v>384</v>
          </cell>
          <cell r="AC169">
            <v>348</v>
          </cell>
        </row>
        <row r="170">
          <cell r="H170"/>
          <cell r="I170" t="str">
            <v>뚝섬</v>
          </cell>
          <cell r="N170"/>
          <cell r="O170">
            <v>66.46860463397023</v>
          </cell>
          <cell r="P170">
            <v>104.01790645687021</v>
          </cell>
          <cell r="Q170">
            <v>0.91651148355058976</v>
          </cell>
          <cell r="U170">
            <v>18</v>
          </cell>
          <cell r="W170">
            <v>11.078100772328371</v>
          </cell>
        </row>
        <row r="171">
          <cell r="H171"/>
          <cell r="I171" t="str">
            <v>뚝섬</v>
          </cell>
          <cell r="N171"/>
          <cell r="O171">
            <v>104.01790645687021</v>
          </cell>
          <cell r="P171">
            <v>66.46860463397023</v>
          </cell>
          <cell r="Q171">
            <v>0.58566108007448792</v>
          </cell>
          <cell r="W171">
            <v>17.336317742811701</v>
          </cell>
        </row>
        <row r="172">
          <cell r="H172" t="str">
            <v>마포</v>
          </cell>
          <cell r="I172" t="str">
            <v>마포</v>
          </cell>
          <cell r="M172" t="str">
            <v>CSM</v>
          </cell>
          <cell r="N172">
            <v>3</v>
          </cell>
          <cell r="O172">
            <v>66.984183392409392</v>
          </cell>
          <cell r="P172">
            <v>99.55385894274967</v>
          </cell>
          <cell r="Q172">
            <v>1.5370619946091644</v>
          </cell>
          <cell r="R172" t="e">
            <v>#VALUE!</v>
          </cell>
          <cell r="S172">
            <v>6</v>
          </cell>
          <cell r="T172">
            <v>187</v>
          </cell>
          <cell r="U172">
            <v>17</v>
          </cell>
          <cell r="V172" t="e">
            <v>#VALUE!</v>
          </cell>
          <cell r="W172">
            <v>11.164030565401566</v>
          </cell>
          <cell r="X172">
            <v>60</v>
          </cell>
          <cell r="Y172">
            <v>4</v>
          </cell>
          <cell r="Z172">
            <v>4</v>
          </cell>
          <cell r="AA172">
            <v>24</v>
          </cell>
          <cell r="AB172">
            <v>384</v>
          </cell>
          <cell r="AC172">
            <v>348</v>
          </cell>
        </row>
        <row r="173">
          <cell r="H173"/>
          <cell r="I173" t="str">
            <v>마포</v>
          </cell>
          <cell r="N173"/>
          <cell r="O173">
            <v>99.55385894274967</v>
          </cell>
          <cell r="P173">
            <v>86.036269605172805</v>
          </cell>
          <cell r="Q173">
            <v>0.86421832884097027</v>
          </cell>
          <cell r="U173">
            <v>18</v>
          </cell>
          <cell r="W173">
            <v>16.592309823791613</v>
          </cell>
        </row>
        <row r="174">
          <cell r="H174"/>
          <cell r="I174" t="str">
            <v>마포</v>
          </cell>
          <cell r="N174"/>
          <cell r="O174">
            <v>86.036269605172805</v>
          </cell>
          <cell r="P174">
            <v>66.984183392409392</v>
          </cell>
          <cell r="Q174">
            <v>0.67284366576819399</v>
          </cell>
          <cell r="W174">
            <v>14.339378267528801</v>
          </cell>
        </row>
        <row r="175">
          <cell r="H175" t="str">
            <v>마포대교</v>
          </cell>
          <cell r="I175" t="str">
            <v>마포대교</v>
          </cell>
          <cell r="M175" t="str">
            <v>CSM</v>
          </cell>
          <cell r="N175">
            <v>3</v>
          </cell>
          <cell r="O175">
            <v>46.046652835424275</v>
          </cell>
          <cell r="P175">
            <v>68.252099096201704</v>
          </cell>
          <cell r="Q175">
            <v>0.67465548232474537</v>
          </cell>
          <cell r="R175" t="e">
            <v>#VALUE!</v>
          </cell>
          <cell r="S175">
            <v>6</v>
          </cell>
          <cell r="T175">
            <v>187</v>
          </cell>
          <cell r="U175">
            <v>8</v>
          </cell>
          <cell r="V175" t="e">
            <v>#VALUE!</v>
          </cell>
          <cell r="W175">
            <v>7.6744421392373789</v>
          </cell>
          <cell r="X175">
            <v>34</v>
          </cell>
          <cell r="Y175">
            <v>3</v>
          </cell>
          <cell r="Z175">
            <v>2</v>
          </cell>
          <cell r="AA175">
            <v>18</v>
          </cell>
          <cell r="AB175">
            <v>288</v>
          </cell>
          <cell r="AC175">
            <v>252</v>
          </cell>
        </row>
        <row r="176">
          <cell r="H176"/>
          <cell r="I176" t="str">
            <v>마포대교</v>
          </cell>
          <cell r="N176"/>
          <cell r="O176">
            <v>0</v>
          </cell>
          <cell r="P176">
            <v>46.046652835424275</v>
          </cell>
          <cell r="Q176">
            <v>0.67465548232474537</v>
          </cell>
          <cell r="U176">
            <v>9</v>
          </cell>
          <cell r="W176">
            <v>0</v>
          </cell>
        </row>
        <row r="177">
          <cell r="H177"/>
          <cell r="I177" t="str">
            <v>마포대교</v>
          </cell>
          <cell r="N177"/>
          <cell r="O177">
            <v>68.252099096201704</v>
          </cell>
          <cell r="P177">
            <v>0</v>
          </cell>
          <cell r="Q177">
            <v>0</v>
          </cell>
          <cell r="W177">
            <v>11.37534984936695</v>
          </cell>
        </row>
        <row r="178">
          <cell r="H178" t="str">
            <v>만리동</v>
          </cell>
          <cell r="I178" t="str">
            <v>만리동</v>
          </cell>
          <cell r="M178" t="str">
            <v>CSM</v>
          </cell>
          <cell r="N178">
            <v>3</v>
          </cell>
          <cell r="O178">
            <v>8.5557262740698512</v>
          </cell>
          <cell r="P178">
            <v>99.948230897544107</v>
          </cell>
          <cell r="Q178">
            <v>0.57396449704142005</v>
          </cell>
          <cell r="R178" t="e">
            <v>#VALUE!</v>
          </cell>
          <cell r="S178">
            <v>6</v>
          </cell>
          <cell r="T178">
            <v>187</v>
          </cell>
          <cell r="U178">
            <v>7</v>
          </cell>
          <cell r="V178" t="e">
            <v>#VALUE!</v>
          </cell>
          <cell r="W178">
            <v>1.4259543790116418</v>
          </cell>
          <cell r="X178">
            <v>42</v>
          </cell>
          <cell r="Y178">
            <v>3</v>
          </cell>
          <cell r="Z178">
            <v>3</v>
          </cell>
          <cell r="AA178">
            <v>18</v>
          </cell>
          <cell r="AB178">
            <v>288</v>
          </cell>
          <cell r="AC178">
            <v>252</v>
          </cell>
        </row>
        <row r="179">
          <cell r="H179"/>
          <cell r="I179" t="str">
            <v>만리동</v>
          </cell>
          <cell r="N179"/>
          <cell r="O179">
            <v>99.948230897544107</v>
          </cell>
          <cell r="P179">
            <v>48.811009803218774</v>
          </cell>
          <cell r="Q179">
            <v>0.48836291913214985</v>
          </cell>
          <cell r="U179">
            <v>8</v>
          </cell>
          <cell r="W179">
            <v>16.658038482924017</v>
          </cell>
        </row>
        <row r="180">
          <cell r="H180"/>
          <cell r="I180" t="str">
            <v>만리동</v>
          </cell>
          <cell r="N180"/>
          <cell r="O180">
            <v>48.811009803218774</v>
          </cell>
          <cell r="P180">
            <v>8.5557262740698512</v>
          </cell>
          <cell r="Q180">
            <v>8.5601577909270227E-2</v>
          </cell>
          <cell r="W180">
            <v>8.1351683005364617</v>
          </cell>
        </row>
        <row r="181">
          <cell r="H181" t="str">
            <v>망우</v>
          </cell>
          <cell r="I181" t="str">
            <v>망우</v>
          </cell>
          <cell r="M181" t="str">
            <v>CSM</v>
          </cell>
          <cell r="N181">
            <v>3</v>
          </cell>
          <cell r="O181">
            <v>69.591799069695782</v>
          </cell>
          <cell r="P181">
            <v>69.591799069695782</v>
          </cell>
          <cell r="Q181">
            <v>1.3732928679817908</v>
          </cell>
          <cell r="R181" t="e">
            <v>#VALUE!</v>
          </cell>
          <cell r="S181">
            <v>6</v>
          </cell>
          <cell r="T181">
            <v>187</v>
          </cell>
          <cell r="U181">
            <v>15</v>
          </cell>
          <cell r="V181" t="e">
            <v>#VALUE!</v>
          </cell>
          <cell r="W181">
            <v>11.598633178282631</v>
          </cell>
          <cell r="X181">
            <v>44</v>
          </cell>
          <cell r="Y181">
            <v>3</v>
          </cell>
          <cell r="Z181">
            <v>3</v>
          </cell>
          <cell r="AA181">
            <v>18</v>
          </cell>
          <cell r="AB181">
            <v>288</v>
          </cell>
          <cell r="AC181">
            <v>252</v>
          </cell>
        </row>
        <row r="182">
          <cell r="H182"/>
          <cell r="I182" t="str">
            <v>망우</v>
          </cell>
          <cell r="N182"/>
          <cell r="O182">
            <v>30.202207183509863</v>
          </cell>
          <cell r="P182">
            <v>65.367714148925188</v>
          </cell>
          <cell r="Q182">
            <v>0.93930197268588789</v>
          </cell>
          <cell r="U182">
            <v>16</v>
          </cell>
          <cell r="W182">
            <v>5.0337011972516441</v>
          </cell>
        </row>
        <row r="183">
          <cell r="H183"/>
          <cell r="I183" t="str">
            <v>망우</v>
          </cell>
          <cell r="N183"/>
          <cell r="O183">
            <v>65.367714148925188</v>
          </cell>
          <cell r="P183">
            <v>30.202207183509863</v>
          </cell>
          <cell r="Q183">
            <v>0.43399089529590301</v>
          </cell>
          <cell r="W183">
            <v>10.894619024820864</v>
          </cell>
        </row>
        <row r="184">
          <cell r="H184" t="str">
            <v>망원</v>
          </cell>
          <cell r="I184" t="str">
            <v>망원</v>
          </cell>
          <cell r="M184" t="str">
            <v>CSM</v>
          </cell>
          <cell r="N184">
            <v>3</v>
          </cell>
          <cell r="O184">
            <v>85.662928910836527</v>
          </cell>
          <cell r="P184">
            <v>85.662928910836527</v>
          </cell>
          <cell r="Q184">
            <v>1.2767102229054574</v>
          </cell>
          <cell r="R184" t="e">
            <v>#VALUE!</v>
          </cell>
          <cell r="S184">
            <v>6</v>
          </cell>
          <cell r="T184">
            <v>187</v>
          </cell>
          <cell r="U184">
            <v>14</v>
          </cell>
          <cell r="V184" t="e">
            <v>#VALUE!</v>
          </cell>
          <cell r="W184">
            <v>14.277154818472754</v>
          </cell>
          <cell r="X184">
            <v>50</v>
          </cell>
          <cell r="Y184">
            <v>3</v>
          </cell>
          <cell r="Z184">
            <v>3</v>
          </cell>
          <cell r="AA184">
            <v>18</v>
          </cell>
          <cell r="AB184">
            <v>288</v>
          </cell>
          <cell r="AC184">
            <v>252</v>
          </cell>
        </row>
        <row r="185">
          <cell r="H185"/>
          <cell r="I185" t="str">
            <v>망원</v>
          </cell>
          <cell r="N185"/>
          <cell r="O185">
            <v>37.662717399691381</v>
          </cell>
          <cell r="P185">
            <v>71.704019664797073</v>
          </cell>
          <cell r="Q185">
            <v>0.83704842428900861</v>
          </cell>
          <cell r="U185">
            <v>15</v>
          </cell>
          <cell r="W185">
            <v>6.2771195666152302</v>
          </cell>
        </row>
        <row r="186">
          <cell r="H186"/>
          <cell r="I186" t="str">
            <v>망원</v>
          </cell>
          <cell r="N186"/>
          <cell r="O186">
            <v>71.704019664797073</v>
          </cell>
          <cell r="P186">
            <v>37.662717399691381</v>
          </cell>
          <cell r="Q186">
            <v>0.43966179861644883</v>
          </cell>
          <cell r="W186">
            <v>11.950669944132846</v>
          </cell>
        </row>
        <row r="187">
          <cell r="H187" t="str">
            <v>면목</v>
          </cell>
          <cell r="I187" t="str">
            <v>면목</v>
          </cell>
          <cell r="M187" t="str">
            <v>CSM</v>
          </cell>
          <cell r="N187">
            <v>3</v>
          </cell>
          <cell r="O187">
            <v>112.10874620405463</v>
          </cell>
          <cell r="P187">
            <v>112.10874620405463</v>
          </cell>
          <cell r="Q187">
            <v>1.2975101626016261</v>
          </cell>
          <cell r="R187" t="e">
            <v>#VALUE!</v>
          </cell>
          <cell r="S187">
            <v>6</v>
          </cell>
          <cell r="T187">
            <v>187</v>
          </cell>
          <cell r="U187">
            <v>14</v>
          </cell>
          <cell r="V187" t="e">
            <v>#VALUE!</v>
          </cell>
          <cell r="W187">
            <v>18.684791034009105</v>
          </cell>
          <cell r="X187">
            <v>61</v>
          </cell>
          <cell r="Y187">
            <v>4</v>
          </cell>
          <cell r="Z187">
            <v>4</v>
          </cell>
          <cell r="AA187">
            <v>24</v>
          </cell>
          <cell r="AB187">
            <v>384</v>
          </cell>
          <cell r="AC187">
            <v>348</v>
          </cell>
        </row>
        <row r="188">
          <cell r="H188"/>
          <cell r="I188" t="str">
            <v>면목</v>
          </cell>
          <cell r="N188"/>
          <cell r="O188">
            <v>96.78493892311424</v>
          </cell>
          <cell r="P188">
            <v>96.78493892311424</v>
          </cell>
          <cell r="Q188">
            <v>0.86331300813008138</v>
          </cell>
          <cell r="U188">
            <v>15</v>
          </cell>
          <cell r="W188">
            <v>16.130823153852372</v>
          </cell>
        </row>
        <row r="189">
          <cell r="H189"/>
          <cell r="I189" t="str">
            <v>면목</v>
          </cell>
          <cell r="N189"/>
          <cell r="O189">
            <v>48.677298593173106</v>
          </cell>
          <cell r="P189">
            <v>48.677298593173106</v>
          </cell>
          <cell r="Q189">
            <v>0.43419715447154467</v>
          </cell>
          <cell r="W189">
            <v>8.1128830988621843</v>
          </cell>
        </row>
        <row r="190">
          <cell r="H190" t="str">
            <v>면목2</v>
          </cell>
          <cell r="I190" t="str">
            <v>면목2</v>
          </cell>
          <cell r="M190" t="str">
            <v>CSM</v>
          </cell>
          <cell r="N190">
            <v>3</v>
          </cell>
          <cell r="O190">
            <v>43.8454785948013</v>
          </cell>
          <cell r="P190">
            <v>93.314057126739741</v>
          </cell>
          <cell r="Q190">
            <v>1.063410791650256</v>
          </cell>
          <cell r="R190" t="e">
            <v>#VALUE!</v>
          </cell>
          <cell r="S190">
            <v>6</v>
          </cell>
          <cell r="T190">
            <v>187</v>
          </cell>
          <cell r="U190">
            <v>12</v>
          </cell>
          <cell r="V190" t="e">
            <v>#VALUE!</v>
          </cell>
          <cell r="W190">
            <v>7.3075797658002166</v>
          </cell>
          <cell r="X190">
            <v>49</v>
          </cell>
          <cell r="Y190">
            <v>3</v>
          </cell>
          <cell r="Z190">
            <v>3</v>
          </cell>
          <cell r="AA190">
            <v>18</v>
          </cell>
          <cell r="AB190">
            <v>288</v>
          </cell>
          <cell r="AC190">
            <v>252</v>
          </cell>
        </row>
        <row r="191">
          <cell r="H191"/>
          <cell r="I191" t="str">
            <v>면목2</v>
          </cell>
          <cell r="N191"/>
          <cell r="O191">
            <v>55.385696766442216</v>
          </cell>
          <cell r="P191">
            <v>55.385696766442216</v>
          </cell>
          <cell r="Q191">
            <v>0.59354076408034662</v>
          </cell>
          <cell r="U191">
            <v>13</v>
          </cell>
          <cell r="W191">
            <v>9.2309494610737026</v>
          </cell>
        </row>
        <row r="192">
          <cell r="H192"/>
          <cell r="I192" t="str">
            <v>면목2</v>
          </cell>
          <cell r="N192"/>
          <cell r="O192">
            <v>93.314057126739741</v>
          </cell>
          <cell r="P192">
            <v>43.8454785948013</v>
          </cell>
          <cell r="Q192">
            <v>0.46987002756990937</v>
          </cell>
          <cell r="W192">
            <v>15.552342854456624</v>
          </cell>
        </row>
        <row r="193">
          <cell r="H193" t="str">
            <v>명동</v>
          </cell>
          <cell r="I193" t="str">
            <v>명동</v>
          </cell>
          <cell r="M193" t="str">
            <v>CSM</v>
          </cell>
          <cell r="N193">
            <v>2</v>
          </cell>
          <cell r="O193">
            <v>76.558416957227422</v>
          </cell>
          <cell r="P193">
            <v>76.558416957227422</v>
          </cell>
          <cell r="Q193">
            <v>0.60056315366049884</v>
          </cell>
          <cell r="R193" t="e">
            <v>#VALUE!</v>
          </cell>
          <cell r="S193">
            <v>6</v>
          </cell>
          <cell r="T193">
            <v>187</v>
          </cell>
          <cell r="U193">
            <v>8</v>
          </cell>
          <cell r="V193" t="e">
            <v>#VALUE!</v>
          </cell>
          <cell r="W193">
            <v>12.759736159537903</v>
          </cell>
          <cell r="X193">
            <v>34</v>
          </cell>
          <cell r="Y193">
            <v>2</v>
          </cell>
          <cell r="Z193">
            <v>2</v>
          </cell>
          <cell r="AA193">
            <v>12</v>
          </cell>
          <cell r="AB193">
            <v>192</v>
          </cell>
          <cell r="AC193">
            <v>168</v>
          </cell>
        </row>
        <row r="194">
          <cell r="H194"/>
          <cell r="I194" t="str">
            <v>명동</v>
          </cell>
          <cell r="N194"/>
          <cell r="O194">
            <v>45.97816432708791</v>
          </cell>
          <cell r="P194">
            <v>45.97816432708791</v>
          </cell>
          <cell r="Q194">
            <v>0.60056315366049884</v>
          </cell>
          <cell r="U194">
            <v>9</v>
          </cell>
          <cell r="W194">
            <v>7.6630273878479853</v>
          </cell>
        </row>
        <row r="195">
          <cell r="H195"/>
          <cell r="I195" t="str">
            <v>명동</v>
          </cell>
          <cell r="N195"/>
          <cell r="O195">
            <v>0</v>
          </cell>
          <cell r="P195">
            <v>0</v>
          </cell>
          <cell r="Q195">
            <v>0</v>
          </cell>
          <cell r="W195">
            <v>0</v>
          </cell>
        </row>
        <row r="196">
          <cell r="H196" t="str">
            <v>목6동</v>
          </cell>
          <cell r="I196" t="str">
            <v>목6동</v>
          </cell>
          <cell r="M196" t="str">
            <v>CSM</v>
          </cell>
          <cell r="N196">
            <v>3</v>
          </cell>
          <cell r="O196">
            <v>52.230288931746301</v>
          </cell>
          <cell r="P196">
            <v>62.709221801608869</v>
          </cell>
          <cell r="Q196">
            <v>1.3309305373525555</v>
          </cell>
          <cell r="R196" t="e">
            <v>#VALUE!</v>
          </cell>
          <cell r="S196">
            <v>6</v>
          </cell>
          <cell r="T196">
            <v>187</v>
          </cell>
          <cell r="U196">
            <v>15</v>
          </cell>
          <cell r="V196" t="e">
            <v>#VALUE!</v>
          </cell>
          <cell r="W196">
            <v>8.7050481552910508</v>
          </cell>
          <cell r="X196">
            <v>40</v>
          </cell>
          <cell r="Y196">
            <v>3</v>
          </cell>
          <cell r="Z196">
            <v>3</v>
          </cell>
          <cell r="AA196">
            <v>19</v>
          </cell>
          <cell r="AB196">
            <v>304</v>
          </cell>
          <cell r="AC196">
            <v>268</v>
          </cell>
        </row>
        <row r="197">
          <cell r="H197"/>
          <cell r="I197" t="str">
            <v>목6동</v>
          </cell>
          <cell r="N197"/>
          <cell r="O197">
            <v>31.231329337629582</v>
          </cell>
          <cell r="P197">
            <v>52.230288931746301</v>
          </cell>
          <cell r="Q197">
            <v>0.83289646133682815</v>
          </cell>
          <cell r="U197">
            <v>16</v>
          </cell>
          <cell r="W197">
            <v>5.2052215562715967</v>
          </cell>
        </row>
        <row r="198">
          <cell r="H198"/>
          <cell r="I198" t="str">
            <v>목6동</v>
          </cell>
          <cell r="N198"/>
          <cell r="O198">
            <v>62.709221801608869</v>
          </cell>
          <cell r="P198">
            <v>31.231329337629582</v>
          </cell>
          <cell r="Q198">
            <v>0.49803407601572741</v>
          </cell>
          <cell r="W198">
            <v>10.451536966934812</v>
          </cell>
        </row>
        <row r="199">
          <cell r="H199" t="str">
            <v>목동</v>
          </cell>
          <cell r="I199" t="str">
            <v>목동</v>
          </cell>
          <cell r="M199" t="str">
            <v>CSM</v>
          </cell>
          <cell r="N199">
            <v>3</v>
          </cell>
          <cell r="O199">
            <v>87.460152280033228</v>
          </cell>
          <cell r="P199">
            <v>87.460152280033228</v>
          </cell>
          <cell r="Q199">
            <v>1.6493759750390011</v>
          </cell>
          <cell r="R199" t="e">
            <v>#VALUE!</v>
          </cell>
          <cell r="S199">
            <v>6</v>
          </cell>
          <cell r="T199">
            <v>187</v>
          </cell>
          <cell r="U199">
            <v>18</v>
          </cell>
          <cell r="V199" t="e">
            <v>#VALUE!</v>
          </cell>
          <cell r="W199">
            <v>14.576692046672205</v>
          </cell>
          <cell r="X199">
            <v>56</v>
          </cell>
          <cell r="Y199">
            <v>4</v>
          </cell>
          <cell r="Z199">
            <v>4</v>
          </cell>
          <cell r="AA199">
            <v>24</v>
          </cell>
          <cell r="AB199">
            <v>384</v>
          </cell>
          <cell r="AC199">
            <v>348</v>
          </cell>
        </row>
        <row r="200">
          <cell r="H200"/>
          <cell r="I200" t="str">
            <v>목동</v>
          </cell>
          <cell r="N200"/>
          <cell r="O200">
            <v>80.365100925022716</v>
          </cell>
          <cell r="P200">
            <v>80.365100925022716</v>
          </cell>
          <cell r="Q200">
            <v>0.91887675507020261</v>
          </cell>
          <cell r="U200">
            <v>19</v>
          </cell>
          <cell r="W200">
            <v>13.394183487503787</v>
          </cell>
        </row>
        <row r="201">
          <cell r="H201"/>
          <cell r="I201" t="str">
            <v>목동</v>
          </cell>
          <cell r="N201"/>
          <cell r="O201">
            <v>63.889573018916622</v>
          </cell>
          <cell r="P201">
            <v>63.889573018916622</v>
          </cell>
          <cell r="Q201">
            <v>0.73049921996879863</v>
          </cell>
          <cell r="W201">
            <v>10.648262169819438</v>
          </cell>
        </row>
        <row r="202">
          <cell r="H202" t="str">
            <v>목동3</v>
          </cell>
          <cell r="I202" t="str">
            <v>목동3</v>
          </cell>
          <cell r="M202" t="str">
            <v>CSM</v>
          </cell>
          <cell r="N202">
            <v>3</v>
          </cell>
          <cell r="O202">
            <v>21.215325328350708</v>
          </cell>
          <cell r="P202">
            <v>73.231213332198536</v>
          </cell>
          <cell r="Q202">
            <v>0.80410122164048858</v>
          </cell>
          <cell r="R202" t="e">
            <v>#VALUE!</v>
          </cell>
          <cell r="S202">
            <v>6</v>
          </cell>
          <cell r="T202">
            <v>187</v>
          </cell>
          <cell r="U202">
            <v>10</v>
          </cell>
          <cell r="V202" t="e">
            <v>#VALUE!</v>
          </cell>
          <cell r="W202">
            <v>3.5358875547251181</v>
          </cell>
          <cell r="X202">
            <v>38</v>
          </cell>
          <cell r="Y202">
            <v>3</v>
          </cell>
          <cell r="Z202">
            <v>3</v>
          </cell>
          <cell r="AA202">
            <v>19</v>
          </cell>
          <cell r="AB202">
            <v>304</v>
          </cell>
          <cell r="AC202">
            <v>268</v>
          </cell>
        </row>
        <row r="203">
          <cell r="H203"/>
          <cell r="I203" t="str">
            <v>목동3</v>
          </cell>
          <cell r="N203"/>
          <cell r="O203">
            <v>37.669982774285373</v>
          </cell>
          <cell r="P203">
            <v>37.669982774285373</v>
          </cell>
          <cell r="Q203">
            <v>0.51439790575916233</v>
          </cell>
          <cell r="U203">
            <v>11</v>
          </cell>
          <cell r="W203">
            <v>6.2783304623808958</v>
          </cell>
        </row>
        <row r="204">
          <cell r="H204"/>
          <cell r="I204" t="str">
            <v>목동3</v>
          </cell>
          <cell r="N204"/>
          <cell r="O204">
            <v>73.231213332198536</v>
          </cell>
          <cell r="P204">
            <v>21.215325328350708</v>
          </cell>
          <cell r="Q204">
            <v>0.28970331588132631</v>
          </cell>
          <cell r="W204">
            <v>12.205202222033089</v>
          </cell>
        </row>
        <row r="205">
          <cell r="H205" t="str">
            <v>문래</v>
          </cell>
          <cell r="I205" t="str">
            <v>문래</v>
          </cell>
          <cell r="M205" t="str">
            <v>CSM</v>
          </cell>
          <cell r="N205">
            <v>3</v>
          </cell>
          <cell r="O205">
            <v>62.672332628374271</v>
          </cell>
          <cell r="P205">
            <v>76.889056503547579</v>
          </cell>
          <cell r="Q205">
            <v>1.3234663234663238</v>
          </cell>
          <cell r="R205" t="e">
            <v>#VALUE!</v>
          </cell>
          <cell r="S205">
            <v>6</v>
          </cell>
          <cell r="T205">
            <v>187</v>
          </cell>
          <cell r="U205">
            <v>15</v>
          </cell>
          <cell r="V205" t="e">
            <v>#VALUE!</v>
          </cell>
          <cell r="W205">
            <v>10.445388771395711</v>
          </cell>
          <cell r="X205">
            <v>46</v>
          </cell>
          <cell r="Y205">
            <v>3</v>
          </cell>
          <cell r="Z205">
            <v>3</v>
          </cell>
          <cell r="AA205">
            <v>18</v>
          </cell>
          <cell r="AB205">
            <v>288</v>
          </cell>
          <cell r="AC205">
            <v>252</v>
          </cell>
        </row>
        <row r="206">
          <cell r="H206"/>
          <cell r="I206" t="str">
            <v>문래</v>
          </cell>
          <cell r="N206"/>
          <cell r="O206">
            <v>39.087744297170275</v>
          </cell>
          <cell r="P206">
            <v>62.672332628374271</v>
          </cell>
          <cell r="Q206">
            <v>0.81510081510081522</v>
          </cell>
          <cell r="U206">
            <v>16</v>
          </cell>
          <cell r="W206">
            <v>6.5146240495283791</v>
          </cell>
        </row>
        <row r="207">
          <cell r="H207"/>
          <cell r="I207" t="str">
            <v>문래</v>
          </cell>
          <cell r="N207"/>
          <cell r="O207">
            <v>76.889056503547579</v>
          </cell>
          <cell r="P207">
            <v>39.087744297170275</v>
          </cell>
          <cell r="Q207">
            <v>0.50836550836550853</v>
          </cell>
          <cell r="W207">
            <v>12.814842750591263</v>
          </cell>
        </row>
        <row r="208">
          <cell r="H208" t="str">
            <v>문정</v>
          </cell>
          <cell r="I208" t="str">
            <v>문정</v>
          </cell>
          <cell r="M208" t="str">
            <v>CSM</v>
          </cell>
          <cell r="N208">
            <v>3</v>
          </cell>
          <cell r="O208">
            <v>37.510853782008766</v>
          </cell>
          <cell r="P208">
            <v>79.947045756263904</v>
          </cell>
          <cell r="Q208">
            <v>1.0159118727050183</v>
          </cell>
          <cell r="R208" t="e">
            <v>#VALUE!</v>
          </cell>
          <cell r="S208">
            <v>6</v>
          </cell>
          <cell r="T208">
            <v>187</v>
          </cell>
          <cell r="U208">
            <v>12</v>
          </cell>
          <cell r="V208" t="e">
            <v>#VALUE!</v>
          </cell>
          <cell r="W208">
            <v>6.251808963668128</v>
          </cell>
          <cell r="X208">
            <v>43</v>
          </cell>
          <cell r="Y208">
            <v>3</v>
          </cell>
          <cell r="Z208">
            <v>3</v>
          </cell>
          <cell r="AA208">
            <v>19</v>
          </cell>
          <cell r="AB208">
            <v>304</v>
          </cell>
          <cell r="AC208">
            <v>268</v>
          </cell>
        </row>
        <row r="209">
          <cell r="H209"/>
          <cell r="I209" t="str">
            <v>문정</v>
          </cell>
          <cell r="N209"/>
          <cell r="O209">
            <v>79.947045756263904</v>
          </cell>
          <cell r="P209">
            <v>43.708299189471077</v>
          </cell>
          <cell r="Q209">
            <v>0.54671562627498971</v>
          </cell>
          <cell r="U209">
            <v>13</v>
          </cell>
          <cell r="W209">
            <v>13.324507626043983</v>
          </cell>
        </row>
        <row r="210">
          <cell r="H210"/>
          <cell r="I210" t="str">
            <v>문정</v>
          </cell>
          <cell r="N210"/>
          <cell r="O210">
            <v>43.708299189471077</v>
          </cell>
          <cell r="P210">
            <v>37.510853782008766</v>
          </cell>
          <cell r="Q210">
            <v>0.46919624643002855</v>
          </cell>
          <cell r="W210">
            <v>7.2847165315785132</v>
          </cell>
        </row>
        <row r="211">
          <cell r="H211" t="str">
            <v>미8군</v>
          </cell>
          <cell r="I211" t="str">
            <v>미8군</v>
          </cell>
          <cell r="M211" t="str">
            <v>CSM</v>
          </cell>
          <cell r="N211">
            <v>3</v>
          </cell>
          <cell r="O211">
            <v>79.860959898601195</v>
          </cell>
          <cell r="P211">
            <v>79.860959898601195</v>
          </cell>
          <cell r="Q211">
            <v>0.62150320188742836</v>
          </cell>
          <cell r="R211" t="e">
            <v>#VALUE!</v>
          </cell>
          <cell r="S211">
            <v>6</v>
          </cell>
          <cell r="T211">
            <v>187</v>
          </cell>
          <cell r="U211">
            <v>8</v>
          </cell>
          <cell r="V211" t="e">
            <v>#VALUE!</v>
          </cell>
          <cell r="W211">
            <v>13.310159983100199</v>
          </cell>
          <cell r="X211">
            <v>37</v>
          </cell>
          <cell r="Y211">
            <v>3</v>
          </cell>
          <cell r="Z211">
            <v>3</v>
          </cell>
          <cell r="AA211">
            <v>18</v>
          </cell>
          <cell r="AB211">
            <v>288</v>
          </cell>
          <cell r="AC211">
            <v>252</v>
          </cell>
        </row>
        <row r="212">
          <cell r="H212"/>
          <cell r="I212" t="str">
            <v>미8군</v>
          </cell>
          <cell r="N212"/>
          <cell r="O212">
            <v>12.193129367733851</v>
          </cell>
          <cell r="P212">
            <v>37.440712915050305</v>
          </cell>
          <cell r="Q212">
            <v>0.46882372767104818</v>
          </cell>
          <cell r="U212">
            <v>9</v>
          </cell>
          <cell r="W212">
            <v>2.032188227955642</v>
          </cell>
        </row>
        <row r="213">
          <cell r="H213"/>
          <cell r="I213" t="str">
            <v>미8군</v>
          </cell>
          <cell r="N213"/>
          <cell r="O213">
            <v>37.440712915050305</v>
          </cell>
          <cell r="P213">
            <v>12.193129367733851</v>
          </cell>
          <cell r="Q213">
            <v>0.15267947421638017</v>
          </cell>
          <cell r="W213">
            <v>6.2401188191750512</v>
          </cell>
        </row>
        <row r="214">
          <cell r="H214" t="str">
            <v>미아</v>
          </cell>
          <cell r="I214" t="str">
            <v>미아</v>
          </cell>
          <cell r="M214" t="str">
            <v>CSM</v>
          </cell>
          <cell r="N214">
            <v>3</v>
          </cell>
          <cell r="O214">
            <v>41.605748192476177</v>
          </cell>
          <cell r="P214">
            <v>84.894754447268909</v>
          </cell>
          <cell r="Q214">
            <v>0.75129310344827571</v>
          </cell>
          <cell r="R214" t="e">
            <v>#VALUE!</v>
          </cell>
          <cell r="S214">
            <v>6</v>
          </cell>
          <cell r="T214">
            <v>187</v>
          </cell>
          <cell r="U214">
            <v>9</v>
          </cell>
          <cell r="V214" t="e">
            <v>#VALUE!</v>
          </cell>
          <cell r="W214">
            <v>6.9342913654126965</v>
          </cell>
          <cell r="X214">
            <v>41</v>
          </cell>
          <cell r="Y214">
            <v>3</v>
          </cell>
          <cell r="Z214">
            <v>3</v>
          </cell>
          <cell r="AA214">
            <v>18</v>
          </cell>
          <cell r="AB214">
            <v>288</v>
          </cell>
          <cell r="AC214">
            <v>252</v>
          </cell>
        </row>
        <row r="215">
          <cell r="H215"/>
          <cell r="I215" t="str">
            <v>미아</v>
          </cell>
          <cell r="N215"/>
          <cell r="O215">
            <v>84.894754447268909</v>
          </cell>
          <cell r="P215">
            <v>41.605748192476177</v>
          </cell>
          <cell r="Q215">
            <v>0.49008620689655163</v>
          </cell>
          <cell r="U215">
            <v>10</v>
          </cell>
          <cell r="W215">
            <v>14.149125741211485</v>
          </cell>
        </row>
        <row r="216">
          <cell r="H216"/>
          <cell r="I216" t="str">
            <v>미아</v>
          </cell>
          <cell r="N216"/>
          <cell r="O216">
            <v>22.17509534269179</v>
          </cell>
          <cell r="P216">
            <v>22.17509534269179</v>
          </cell>
          <cell r="Q216">
            <v>0.26120689655172413</v>
          </cell>
          <cell r="W216">
            <v>3.6958492237819649</v>
          </cell>
        </row>
        <row r="217">
          <cell r="H217" t="str">
            <v>미아2</v>
          </cell>
          <cell r="I217" t="str">
            <v>미아2</v>
          </cell>
          <cell r="M217" t="str">
            <v>CSM</v>
          </cell>
          <cell r="N217">
            <v>3</v>
          </cell>
          <cell r="O217">
            <v>29.827715001798808</v>
          </cell>
          <cell r="P217">
            <v>31.561884478647578</v>
          </cell>
          <cell r="Q217">
            <v>1.5857142857142859</v>
          </cell>
          <cell r="R217" t="e">
            <v>#VALUE!</v>
          </cell>
          <cell r="S217">
            <v>6</v>
          </cell>
          <cell r="T217">
            <v>187</v>
          </cell>
          <cell r="U217">
            <v>17</v>
          </cell>
          <cell r="V217" t="e">
            <v>#VALUE!</v>
          </cell>
          <cell r="W217">
            <v>4.9712858336331349</v>
          </cell>
          <cell r="X217">
            <v>27</v>
          </cell>
          <cell r="Y217">
            <v>3</v>
          </cell>
          <cell r="Z217">
            <v>2</v>
          </cell>
          <cell r="AA217">
            <v>18</v>
          </cell>
          <cell r="AB217">
            <v>288</v>
          </cell>
          <cell r="AC217">
            <v>252</v>
          </cell>
        </row>
        <row r="218">
          <cell r="H218"/>
          <cell r="I218" t="str">
            <v>미아2</v>
          </cell>
          <cell r="N218"/>
          <cell r="O218">
            <v>31.561884478647578</v>
          </cell>
          <cell r="P218">
            <v>29.827715001798808</v>
          </cell>
          <cell r="Q218">
            <v>0.94505494505494503</v>
          </cell>
          <cell r="U218">
            <v>18</v>
          </cell>
          <cell r="W218">
            <v>5.260314079774596</v>
          </cell>
        </row>
        <row r="219">
          <cell r="H219"/>
          <cell r="I219" t="str">
            <v>미아2</v>
          </cell>
          <cell r="N219"/>
          <cell r="O219">
            <v>20.220416100056635</v>
          </cell>
          <cell r="P219">
            <v>20.220416100056635</v>
          </cell>
          <cell r="Q219">
            <v>0.64065934065934071</v>
          </cell>
          <cell r="W219">
            <v>3.3700693500094392</v>
          </cell>
        </row>
        <row r="220">
          <cell r="H220" t="str">
            <v>미아삼</v>
          </cell>
          <cell r="I220" t="str">
            <v>미아삼</v>
          </cell>
          <cell r="M220" t="str">
            <v>CSM</v>
          </cell>
          <cell r="N220">
            <v>3</v>
          </cell>
          <cell r="O220">
            <v>105.59668391077504</v>
          </cell>
          <cell r="P220">
            <v>105.59668391077504</v>
          </cell>
          <cell r="Q220">
            <v>0.96781354051054369</v>
          </cell>
          <cell r="R220" t="e">
            <v>#VALUE!</v>
          </cell>
          <cell r="S220">
            <v>6</v>
          </cell>
          <cell r="T220">
            <v>187</v>
          </cell>
          <cell r="U220">
            <v>11</v>
          </cell>
          <cell r="V220" t="e">
            <v>#VALUE!</v>
          </cell>
          <cell r="W220">
            <v>17.599447318462506</v>
          </cell>
          <cell r="X220">
            <v>52</v>
          </cell>
          <cell r="Y220">
            <v>3</v>
          </cell>
          <cell r="Z220">
            <v>3</v>
          </cell>
          <cell r="AA220">
            <v>18</v>
          </cell>
          <cell r="AB220">
            <v>288</v>
          </cell>
          <cell r="AC220">
            <v>252</v>
          </cell>
        </row>
        <row r="221">
          <cell r="H221"/>
          <cell r="I221" t="str">
            <v>미아삼</v>
          </cell>
          <cell r="N221"/>
          <cell r="O221">
            <v>70.847053744798558</v>
          </cell>
          <cell r="P221">
            <v>70.847053744798558</v>
          </cell>
          <cell r="Q221">
            <v>0.67092119866814637</v>
          </cell>
          <cell r="U221">
            <v>12</v>
          </cell>
          <cell r="W221">
            <v>11.80784229079976</v>
          </cell>
        </row>
        <row r="222">
          <cell r="H222"/>
          <cell r="I222" t="str">
            <v>미아삼</v>
          </cell>
          <cell r="N222"/>
          <cell r="O222">
            <v>31.350846777061399</v>
          </cell>
          <cell r="P222">
            <v>31.350846777061399</v>
          </cell>
          <cell r="Q222">
            <v>0.29689234184239732</v>
          </cell>
          <cell r="W222">
            <v>5.2251411295102335</v>
          </cell>
        </row>
        <row r="223">
          <cell r="H223" t="str">
            <v>반포</v>
          </cell>
          <cell r="I223" t="str">
            <v>반포</v>
          </cell>
          <cell r="M223" t="str">
            <v>CSM</v>
          </cell>
          <cell r="N223">
            <v>3</v>
          </cell>
          <cell r="O223">
            <v>14.37182856082986</v>
          </cell>
          <cell r="P223">
            <v>116.85665365531896</v>
          </cell>
          <cell r="Q223">
            <v>0.66764275256222549</v>
          </cell>
          <cell r="R223" t="e">
            <v>#VALUE!</v>
          </cell>
          <cell r="S223">
            <v>6</v>
          </cell>
          <cell r="T223">
            <v>187</v>
          </cell>
          <cell r="U223">
            <v>8</v>
          </cell>
          <cell r="V223" t="e">
            <v>#VALUE!</v>
          </cell>
          <cell r="W223">
            <v>2.39530476013831</v>
          </cell>
          <cell r="X223">
            <v>49</v>
          </cell>
          <cell r="Y223">
            <v>3</v>
          </cell>
          <cell r="Z223">
            <v>3</v>
          </cell>
          <cell r="AA223">
            <v>18</v>
          </cell>
          <cell r="AB223">
            <v>288</v>
          </cell>
          <cell r="AC223">
            <v>252</v>
          </cell>
        </row>
        <row r="224">
          <cell r="H224"/>
          <cell r="I224" t="str">
            <v>반포</v>
          </cell>
          <cell r="N224"/>
          <cell r="O224">
            <v>116.85665365531896</v>
          </cell>
          <cell r="P224">
            <v>63.646669340817951</v>
          </cell>
          <cell r="Q224">
            <v>0.54465592972181553</v>
          </cell>
          <cell r="U224">
            <v>9</v>
          </cell>
          <cell r="W224">
            <v>19.476108942553161</v>
          </cell>
        </row>
        <row r="225">
          <cell r="H225"/>
          <cell r="I225" t="str">
            <v>반포</v>
          </cell>
          <cell r="N225"/>
          <cell r="O225">
            <v>63.646669340817951</v>
          </cell>
          <cell r="P225">
            <v>14.37182856082986</v>
          </cell>
          <cell r="Q225">
            <v>0.12298682284040997</v>
          </cell>
          <cell r="W225">
            <v>10.607778223469658</v>
          </cell>
        </row>
        <row r="226">
          <cell r="H226" t="str">
            <v>반포2</v>
          </cell>
          <cell r="I226" t="str">
            <v>반포2</v>
          </cell>
          <cell r="M226" t="str">
            <v>CSM</v>
          </cell>
          <cell r="N226">
            <v>3</v>
          </cell>
          <cell r="O226">
            <v>70.339507438553483</v>
          </cell>
          <cell r="P226">
            <v>138.03940862781371</v>
          </cell>
          <cell r="Q226">
            <v>0.72577140373750537</v>
          </cell>
          <cell r="R226" t="e">
            <v>#VALUE!</v>
          </cell>
          <cell r="S226">
            <v>6</v>
          </cell>
          <cell r="T226">
            <v>187</v>
          </cell>
          <cell r="U226">
            <v>9</v>
          </cell>
          <cell r="V226" t="e">
            <v>#VALUE!</v>
          </cell>
          <cell r="W226">
            <v>11.723251239758914</v>
          </cell>
          <cell r="X226">
            <v>58</v>
          </cell>
          <cell r="Y226">
            <v>4</v>
          </cell>
          <cell r="Z226">
            <v>4</v>
          </cell>
          <cell r="AA226">
            <v>25</v>
          </cell>
          <cell r="AB226">
            <v>400</v>
          </cell>
          <cell r="AC226">
            <v>364</v>
          </cell>
        </row>
        <row r="227">
          <cell r="H227"/>
          <cell r="I227" t="str">
            <v>반포2</v>
          </cell>
          <cell r="N227"/>
          <cell r="O227">
            <v>138.03940862781371</v>
          </cell>
          <cell r="P227">
            <v>70.339507438553483</v>
          </cell>
          <cell r="Q227">
            <v>0.50956106040851801</v>
          </cell>
          <cell r="U227">
            <v>10</v>
          </cell>
          <cell r="W227">
            <v>23.006568104635619</v>
          </cell>
        </row>
        <row r="228">
          <cell r="H228"/>
          <cell r="I228" t="str">
            <v>반포2</v>
          </cell>
          <cell r="N228"/>
          <cell r="O228">
            <v>29.845547932349991</v>
          </cell>
          <cell r="P228">
            <v>29.845547932349991</v>
          </cell>
          <cell r="Q228">
            <v>0.21621034332898742</v>
          </cell>
          <cell r="W228">
            <v>4.9742579887249985</v>
          </cell>
        </row>
        <row r="229">
          <cell r="H229" t="str">
            <v>반포3</v>
          </cell>
          <cell r="I229" t="str">
            <v>반포3</v>
          </cell>
          <cell r="M229" t="str">
            <v>CSM</v>
          </cell>
          <cell r="N229">
            <v>3</v>
          </cell>
          <cell r="O229">
            <v>89.388319365423229</v>
          </cell>
          <cell r="P229">
            <v>104.74032989355686</v>
          </cell>
          <cell r="Q229">
            <v>1.7092198581560285</v>
          </cell>
          <cell r="R229" t="e">
            <v>#VALUE!</v>
          </cell>
          <cell r="S229">
            <v>6</v>
          </cell>
          <cell r="T229">
            <v>187</v>
          </cell>
          <cell r="U229">
            <v>19</v>
          </cell>
          <cell r="V229" t="e">
            <v>#VALUE!</v>
          </cell>
          <cell r="W229">
            <v>14.898053227570538</v>
          </cell>
          <cell r="X229">
            <v>66</v>
          </cell>
          <cell r="Y229">
            <v>4</v>
          </cell>
          <cell r="Z229">
            <v>4</v>
          </cell>
          <cell r="AA229">
            <v>24</v>
          </cell>
          <cell r="AB229">
            <v>384</v>
          </cell>
          <cell r="AC229">
            <v>348</v>
          </cell>
        </row>
        <row r="230">
          <cell r="H230"/>
          <cell r="I230" t="str">
            <v>반포3</v>
          </cell>
          <cell r="N230"/>
          <cell r="O230">
            <v>89.635932438457644</v>
          </cell>
          <cell r="P230">
            <v>89.635932438457644</v>
          </cell>
          <cell r="Q230">
            <v>0.85579196217494091</v>
          </cell>
          <cell r="U230">
            <v>20</v>
          </cell>
          <cell r="W230">
            <v>14.939322073076275</v>
          </cell>
        </row>
        <row r="231">
          <cell r="H231"/>
          <cell r="I231" t="str">
            <v>반포3</v>
          </cell>
          <cell r="N231"/>
          <cell r="O231">
            <v>104.74032989355686</v>
          </cell>
          <cell r="P231">
            <v>89.388319365423229</v>
          </cell>
          <cell r="Q231">
            <v>0.85342789598108748</v>
          </cell>
          <cell r="W231">
            <v>17.456721648926145</v>
          </cell>
        </row>
        <row r="232">
          <cell r="H232" t="str">
            <v>반포고</v>
          </cell>
          <cell r="I232" t="str">
            <v>반포고</v>
          </cell>
          <cell r="M232" t="str">
            <v>CSM</v>
          </cell>
          <cell r="N232">
            <v>3</v>
          </cell>
          <cell r="O232">
            <v>90.794047006652747</v>
          </cell>
          <cell r="P232">
            <v>90.794047006652747</v>
          </cell>
          <cell r="Q232">
            <v>1.0346396081175648</v>
          </cell>
          <cell r="R232" t="e">
            <v>#VALUE!</v>
          </cell>
          <cell r="S232">
            <v>6</v>
          </cell>
          <cell r="T232">
            <v>187</v>
          </cell>
          <cell r="U232">
            <v>12</v>
          </cell>
          <cell r="V232" t="e">
            <v>#VALUE!</v>
          </cell>
          <cell r="W232">
            <v>15.132341167775458</v>
          </cell>
          <cell r="X232">
            <v>47</v>
          </cell>
          <cell r="Y232">
            <v>3</v>
          </cell>
          <cell r="Z232">
            <v>3</v>
          </cell>
          <cell r="AA232">
            <v>19</v>
          </cell>
          <cell r="AB232">
            <v>304</v>
          </cell>
          <cell r="AC232">
            <v>268</v>
          </cell>
        </row>
        <row r="233">
          <cell r="H233"/>
          <cell r="I233" t="str">
            <v>반포고</v>
          </cell>
          <cell r="N233"/>
          <cell r="O233">
            <v>55.721748932704315</v>
          </cell>
          <cell r="P233">
            <v>55.721748932704315</v>
          </cell>
          <cell r="Q233">
            <v>0.61371588523442977</v>
          </cell>
          <cell r="U233">
            <v>13</v>
          </cell>
          <cell r="W233">
            <v>9.2869581554507192</v>
          </cell>
        </row>
        <row r="234">
          <cell r="H234"/>
          <cell r="I234" t="str">
            <v>반포고</v>
          </cell>
          <cell r="N234"/>
          <cell r="O234">
            <v>38.217368281666644</v>
          </cell>
          <cell r="P234">
            <v>38.217368281666644</v>
          </cell>
          <cell r="Q234">
            <v>0.42092372288313512</v>
          </cell>
          <cell r="W234">
            <v>6.3695613802777737</v>
          </cell>
        </row>
        <row r="235">
          <cell r="H235" t="str">
            <v>반포IC</v>
          </cell>
          <cell r="I235" t="str">
            <v>반포IC</v>
          </cell>
          <cell r="M235" t="str">
            <v>CSM</v>
          </cell>
          <cell r="N235">
            <v>2</v>
          </cell>
          <cell r="O235">
            <v>33.362828053167753</v>
          </cell>
          <cell r="P235">
            <v>49.547998641889862</v>
          </cell>
          <cell r="Q235">
            <v>0.67334360554699546</v>
          </cell>
          <cell r="R235" t="e">
            <v>#VALUE!</v>
          </cell>
          <cell r="S235">
            <v>6</v>
          </cell>
          <cell r="T235">
            <v>187</v>
          </cell>
          <cell r="U235">
            <v>8</v>
          </cell>
          <cell r="V235" t="e">
            <v>#VALUE!</v>
          </cell>
          <cell r="W235">
            <v>5.5604713421946252</v>
          </cell>
          <cell r="X235">
            <v>26</v>
          </cell>
          <cell r="Y235">
            <v>2</v>
          </cell>
          <cell r="Z235">
            <v>2</v>
          </cell>
          <cell r="AA235">
            <v>13</v>
          </cell>
          <cell r="AB235">
            <v>208</v>
          </cell>
          <cell r="AC235">
            <v>184</v>
          </cell>
        </row>
        <row r="236">
          <cell r="H236"/>
          <cell r="I236" t="str">
            <v>반포IC</v>
          </cell>
          <cell r="N236"/>
          <cell r="O236">
            <v>49.547998641889862</v>
          </cell>
          <cell r="P236">
            <v>33.362828053167753</v>
          </cell>
          <cell r="Q236">
            <v>0.67334360554699546</v>
          </cell>
          <cell r="U236">
            <v>9</v>
          </cell>
          <cell r="W236">
            <v>8.2579997736483097</v>
          </cell>
        </row>
        <row r="237">
          <cell r="H237"/>
          <cell r="I237" t="str">
            <v>반포IC</v>
          </cell>
          <cell r="N237"/>
          <cell r="O237">
            <v>0</v>
          </cell>
          <cell r="P237">
            <v>0</v>
          </cell>
          <cell r="Q237">
            <v>0</v>
          </cell>
          <cell r="W237">
            <v>0</v>
          </cell>
        </row>
        <row r="238">
          <cell r="H238" t="str">
            <v>방배</v>
          </cell>
          <cell r="I238" t="str">
            <v>방배</v>
          </cell>
          <cell r="M238" t="str">
            <v>CSM</v>
          </cell>
          <cell r="N238">
            <v>3</v>
          </cell>
          <cell r="O238">
            <v>50.421433208232209</v>
          </cell>
          <cell r="P238">
            <v>100.08987545528463</v>
          </cell>
          <cell r="Q238">
            <v>0.73524305555555536</v>
          </cell>
          <cell r="R238" t="e">
            <v>#VALUE!</v>
          </cell>
          <cell r="S238">
            <v>6</v>
          </cell>
          <cell r="T238">
            <v>187</v>
          </cell>
          <cell r="U238">
            <v>9</v>
          </cell>
          <cell r="V238" t="e">
            <v>#VALUE!</v>
          </cell>
          <cell r="W238">
            <v>8.4035722013720342</v>
          </cell>
          <cell r="X238">
            <v>45</v>
          </cell>
          <cell r="Y238">
            <v>3</v>
          </cell>
          <cell r="Z238">
            <v>3</v>
          </cell>
          <cell r="AA238">
            <v>20</v>
          </cell>
          <cell r="AB238">
            <v>320</v>
          </cell>
          <cell r="AC238">
            <v>284</v>
          </cell>
        </row>
        <row r="239">
          <cell r="H239"/>
          <cell r="I239" t="str">
            <v>방배</v>
          </cell>
          <cell r="N239"/>
          <cell r="O239">
            <v>100.08987545528463</v>
          </cell>
          <cell r="P239">
            <v>50.421433208232209</v>
          </cell>
          <cell r="Q239">
            <v>0.50376157407407396</v>
          </cell>
          <cell r="U239">
            <v>10</v>
          </cell>
          <cell r="W239">
            <v>16.681645909214105</v>
          </cell>
        </row>
        <row r="240">
          <cell r="H240"/>
          <cell r="I240" t="str">
            <v>방배</v>
          </cell>
          <cell r="N240"/>
          <cell r="O240">
            <v>23.168952651686254</v>
          </cell>
          <cell r="P240">
            <v>23.168952651686254</v>
          </cell>
          <cell r="Q240">
            <v>0.23148148148148145</v>
          </cell>
          <cell r="W240">
            <v>3.8614921086143759</v>
          </cell>
        </row>
        <row r="241">
          <cell r="H241" t="str">
            <v>방이</v>
          </cell>
          <cell r="I241" t="str">
            <v>방이</v>
          </cell>
          <cell r="M241" t="str">
            <v>CSM</v>
          </cell>
          <cell r="N241">
            <v>3</v>
          </cell>
          <cell r="O241">
            <v>51.794502769968567</v>
          </cell>
          <cell r="P241">
            <v>95.084951491584164</v>
          </cell>
          <cell r="Q241">
            <v>0.80290246371920371</v>
          </cell>
          <cell r="R241" t="e">
            <v>#VALUE!</v>
          </cell>
          <cell r="S241">
            <v>6</v>
          </cell>
          <cell r="T241">
            <v>187</v>
          </cell>
          <cell r="U241">
            <v>10</v>
          </cell>
          <cell r="V241" t="e">
            <v>#VALUE!</v>
          </cell>
          <cell r="W241">
            <v>8.632417128328095</v>
          </cell>
          <cell r="X241">
            <v>45</v>
          </cell>
          <cell r="Y241">
            <v>3</v>
          </cell>
          <cell r="Z241">
            <v>3</v>
          </cell>
          <cell r="AA241">
            <v>19</v>
          </cell>
          <cell r="AB241">
            <v>304</v>
          </cell>
          <cell r="AC241">
            <v>268</v>
          </cell>
        </row>
        <row r="242">
          <cell r="H242"/>
          <cell r="I242" t="str">
            <v>방이</v>
          </cell>
          <cell r="N242"/>
          <cell r="O242">
            <v>24.549439045245325</v>
          </cell>
          <cell r="P242">
            <v>51.794502769968567</v>
          </cell>
          <cell r="Q242">
            <v>0.54471819102261232</v>
          </cell>
          <cell r="U242">
            <v>11</v>
          </cell>
          <cell r="W242">
            <v>4.0915731742075545</v>
          </cell>
        </row>
        <row r="243">
          <cell r="H243"/>
          <cell r="I243" t="str">
            <v>방이</v>
          </cell>
          <cell r="N243"/>
          <cell r="O243">
            <v>95.084951491584164</v>
          </cell>
          <cell r="P243">
            <v>24.549439045245325</v>
          </cell>
          <cell r="Q243">
            <v>0.25818427269659133</v>
          </cell>
          <cell r="W243">
            <v>15.847491915264028</v>
          </cell>
        </row>
        <row r="244">
          <cell r="H244" t="str">
            <v>방학</v>
          </cell>
          <cell r="I244" t="str">
            <v>방학</v>
          </cell>
          <cell r="M244" t="str">
            <v>CSM</v>
          </cell>
          <cell r="N244">
            <v>3</v>
          </cell>
          <cell r="O244">
            <v>39.56963439632608</v>
          </cell>
          <cell r="P244">
            <v>88.584598454410468</v>
          </cell>
          <cell r="Q244">
            <v>0.85584304805231715</v>
          </cell>
          <cell r="R244" t="e">
            <v>#VALUE!</v>
          </cell>
          <cell r="S244">
            <v>6</v>
          </cell>
          <cell r="T244">
            <v>187</v>
          </cell>
          <cell r="U244">
            <v>10</v>
          </cell>
          <cell r="V244" t="e">
            <v>#VALUE!</v>
          </cell>
          <cell r="W244">
            <v>6.594939066054347</v>
          </cell>
          <cell r="X244">
            <v>44</v>
          </cell>
          <cell r="Y244">
            <v>3</v>
          </cell>
          <cell r="Z244">
            <v>3</v>
          </cell>
          <cell r="AA244">
            <v>18</v>
          </cell>
          <cell r="AB244">
            <v>288</v>
          </cell>
          <cell r="AC244">
            <v>252</v>
          </cell>
        </row>
        <row r="245">
          <cell r="H245"/>
          <cell r="I245" t="str">
            <v>방학</v>
          </cell>
          <cell r="N245"/>
          <cell r="O245">
            <v>36.244878355387165</v>
          </cell>
          <cell r="P245">
            <v>39.56963439632608</v>
          </cell>
          <cell r="Q245">
            <v>0.44668751777082732</v>
          </cell>
          <cell r="U245">
            <v>11</v>
          </cell>
          <cell r="W245">
            <v>6.0408130592311942</v>
          </cell>
        </row>
        <row r="246">
          <cell r="H246"/>
          <cell r="I246" t="str">
            <v>방학</v>
          </cell>
          <cell r="N246"/>
          <cell r="O246">
            <v>88.584598454410468</v>
          </cell>
          <cell r="P246">
            <v>36.244878355387165</v>
          </cell>
          <cell r="Q246">
            <v>0.40915553028148988</v>
          </cell>
          <cell r="W246">
            <v>14.764099742401745</v>
          </cell>
        </row>
        <row r="247">
          <cell r="H247" t="str">
            <v>방화</v>
          </cell>
          <cell r="I247" t="str">
            <v>방화</v>
          </cell>
          <cell r="M247" t="str">
            <v>CSM</v>
          </cell>
          <cell r="N247">
            <v>3</v>
          </cell>
          <cell r="O247">
            <v>59.500659348811027</v>
          </cell>
          <cell r="P247">
            <v>59.500659348811027</v>
          </cell>
          <cell r="Q247">
            <v>1.4339875111507583</v>
          </cell>
          <cell r="R247" t="e">
            <v>#VALUE!</v>
          </cell>
          <cell r="S247">
            <v>6</v>
          </cell>
          <cell r="T247">
            <v>187</v>
          </cell>
          <cell r="U247">
            <v>16</v>
          </cell>
          <cell r="V247" t="e">
            <v>#VALUE!</v>
          </cell>
          <cell r="W247">
            <v>9.9167765581351706</v>
          </cell>
          <cell r="X247">
            <v>40</v>
          </cell>
          <cell r="Y247">
            <v>3</v>
          </cell>
          <cell r="Z247">
            <v>3</v>
          </cell>
          <cell r="AA247">
            <v>19</v>
          </cell>
          <cell r="AB247">
            <v>304</v>
          </cell>
          <cell r="AC247">
            <v>268</v>
          </cell>
        </row>
        <row r="248">
          <cell r="H248"/>
          <cell r="I248" t="str">
            <v>방화</v>
          </cell>
          <cell r="N248"/>
          <cell r="O248">
            <v>47.823455908366405</v>
          </cell>
          <cell r="P248">
            <v>47.823455908366405</v>
          </cell>
          <cell r="Q248">
            <v>0.8037466547725246</v>
          </cell>
          <cell r="U248">
            <v>17</v>
          </cell>
          <cell r="W248">
            <v>7.9705759847277342</v>
          </cell>
        </row>
        <row r="249">
          <cell r="H249"/>
          <cell r="I249" t="str">
            <v>방화</v>
          </cell>
          <cell r="N249"/>
          <cell r="O249">
            <v>37.499746503064223</v>
          </cell>
          <cell r="P249">
            <v>37.499746503064223</v>
          </cell>
          <cell r="Q249">
            <v>0.63024085637823379</v>
          </cell>
          <cell r="W249">
            <v>6.2499577505107036</v>
          </cell>
        </row>
        <row r="250">
          <cell r="H250" t="str">
            <v>봉천</v>
          </cell>
          <cell r="I250" t="str">
            <v>봉천</v>
          </cell>
          <cell r="M250" t="str">
            <v>CSM</v>
          </cell>
          <cell r="N250">
            <v>3</v>
          </cell>
          <cell r="O250">
            <v>61.02795662271658</v>
          </cell>
          <cell r="P250">
            <v>110.06104262104795</v>
          </cell>
          <cell r="Q250">
            <v>0.92906234658811981</v>
          </cell>
          <cell r="R250" t="e">
            <v>#VALUE!</v>
          </cell>
          <cell r="S250">
            <v>6</v>
          </cell>
          <cell r="T250">
            <v>187</v>
          </cell>
          <cell r="U250">
            <v>11</v>
          </cell>
          <cell r="V250" t="e">
            <v>#VALUE!</v>
          </cell>
          <cell r="W250">
            <v>10.171326103786097</v>
          </cell>
          <cell r="X250">
            <v>53</v>
          </cell>
          <cell r="Y250">
            <v>4</v>
          </cell>
          <cell r="Z250">
            <v>4</v>
          </cell>
          <cell r="AA250">
            <v>24</v>
          </cell>
          <cell r="AB250">
            <v>384</v>
          </cell>
          <cell r="AC250">
            <v>348</v>
          </cell>
        </row>
        <row r="251">
          <cell r="H251"/>
          <cell r="I251" t="str">
            <v>봉천</v>
          </cell>
          <cell r="N251"/>
          <cell r="O251">
            <v>110.06104262104795</v>
          </cell>
          <cell r="P251">
            <v>61.02795662271658</v>
          </cell>
          <cell r="Q251">
            <v>0.55449189985272462</v>
          </cell>
          <cell r="U251">
            <v>12</v>
          </cell>
          <cell r="W251">
            <v>18.343507103507992</v>
          </cell>
        </row>
        <row r="252">
          <cell r="H252"/>
          <cell r="I252" t="str">
            <v>봉천</v>
          </cell>
          <cell r="N252"/>
          <cell r="O252">
            <v>41.225613902729307</v>
          </cell>
          <cell r="P252">
            <v>41.225613902729307</v>
          </cell>
          <cell r="Q252">
            <v>0.37457044673539525</v>
          </cell>
          <cell r="W252">
            <v>6.8709356504548849</v>
          </cell>
        </row>
        <row r="253">
          <cell r="H253" t="str">
            <v>봉천역</v>
          </cell>
          <cell r="I253" t="str">
            <v>봉천역</v>
          </cell>
          <cell r="M253" t="str">
            <v>CSM</v>
          </cell>
          <cell r="N253">
            <v>3</v>
          </cell>
          <cell r="O253">
            <v>50.131286641516027</v>
          </cell>
          <cell r="P253">
            <v>58.308514164295275</v>
          </cell>
          <cell r="Q253">
            <v>1.5259026687598114</v>
          </cell>
          <cell r="R253" t="e">
            <v>#VALUE!</v>
          </cell>
          <cell r="S253">
            <v>6</v>
          </cell>
          <cell r="T253">
            <v>187</v>
          </cell>
          <cell r="U253">
            <v>17</v>
          </cell>
          <cell r="V253" t="e">
            <v>#VALUE!</v>
          </cell>
          <cell r="W253">
            <v>8.3552144402526718</v>
          </cell>
          <cell r="X253">
            <v>40</v>
          </cell>
          <cell r="Y253">
            <v>3</v>
          </cell>
          <cell r="Z253">
            <v>3</v>
          </cell>
          <cell r="AA253">
            <v>19</v>
          </cell>
          <cell r="AB253">
            <v>304</v>
          </cell>
          <cell r="AC253">
            <v>268</v>
          </cell>
        </row>
        <row r="254">
          <cell r="H254"/>
          <cell r="I254" t="str">
            <v>봉천역</v>
          </cell>
          <cell r="N254"/>
          <cell r="O254">
            <v>58.308514164295275</v>
          </cell>
          <cell r="P254">
            <v>50.131286641516027</v>
          </cell>
          <cell r="Q254">
            <v>0.8597592883307168</v>
          </cell>
          <cell r="U254">
            <v>18</v>
          </cell>
          <cell r="W254">
            <v>9.7180856940492131</v>
          </cell>
        </row>
        <row r="255">
          <cell r="H255"/>
          <cell r="I255" t="str">
            <v>봉천역</v>
          </cell>
          <cell r="N255"/>
          <cell r="O255">
            <v>38.841830733201398</v>
          </cell>
          <cell r="P255">
            <v>38.841830733201398</v>
          </cell>
          <cell r="Q255">
            <v>0.6661433804290946</v>
          </cell>
          <cell r="W255">
            <v>6.4736384555335666</v>
          </cell>
        </row>
        <row r="256">
          <cell r="H256" t="str">
            <v>불광</v>
          </cell>
          <cell r="I256" t="str">
            <v>불광</v>
          </cell>
          <cell r="M256" t="str">
            <v>CSM</v>
          </cell>
          <cell r="N256">
            <v>3</v>
          </cell>
          <cell r="O256">
            <v>24.263021144013461</v>
          </cell>
          <cell r="P256">
            <v>43.823378077529931</v>
          </cell>
          <cell r="Q256">
            <v>1.2340590979782271</v>
          </cell>
          <cell r="R256" t="e">
            <v>#VALUE!</v>
          </cell>
          <cell r="S256">
            <v>6</v>
          </cell>
          <cell r="T256">
            <v>187</v>
          </cell>
          <cell r="U256">
            <v>14</v>
          </cell>
          <cell r="V256" t="e">
            <v>#VALUE!</v>
          </cell>
          <cell r="W256">
            <v>4.0438368573355765</v>
          </cell>
          <cell r="X256">
            <v>31</v>
          </cell>
          <cell r="Y256">
            <v>3</v>
          </cell>
          <cell r="Z256">
            <v>2</v>
          </cell>
          <cell r="AA256">
            <v>18</v>
          </cell>
          <cell r="AB256">
            <v>288</v>
          </cell>
          <cell r="AC256">
            <v>252</v>
          </cell>
        </row>
        <row r="257">
          <cell r="H257"/>
          <cell r="I257" t="str">
            <v>불광</v>
          </cell>
          <cell r="N257"/>
          <cell r="O257">
            <v>29.817617276701938</v>
          </cell>
          <cell r="P257">
            <v>29.817617276701938</v>
          </cell>
          <cell r="Q257">
            <v>0.68040435458786941</v>
          </cell>
          <cell r="U257">
            <v>15</v>
          </cell>
          <cell r="W257">
            <v>4.9696028794503233</v>
          </cell>
        </row>
        <row r="258">
          <cell r="H258"/>
          <cell r="I258" t="str">
            <v>불광</v>
          </cell>
          <cell r="N258"/>
          <cell r="O258">
            <v>43.823378077529931</v>
          </cell>
          <cell r="P258">
            <v>24.263021144013461</v>
          </cell>
          <cell r="Q258">
            <v>0.5536547433903577</v>
          </cell>
          <cell r="W258">
            <v>7.3038963462549882</v>
          </cell>
        </row>
        <row r="259">
          <cell r="H259" t="str">
            <v>불광2</v>
          </cell>
          <cell r="I259" t="str">
            <v>불광2</v>
          </cell>
          <cell r="M259" t="str">
            <v>CSM</v>
          </cell>
          <cell r="N259">
            <v>3</v>
          </cell>
          <cell r="O259">
            <v>46.311675884356802</v>
          </cell>
          <cell r="P259">
            <v>62.150967362282806</v>
          </cell>
          <cell r="Q259">
            <v>1.0847803881511746</v>
          </cell>
          <cell r="R259" t="e">
            <v>#VALUE!</v>
          </cell>
          <cell r="S259">
            <v>6</v>
          </cell>
          <cell r="T259">
            <v>187</v>
          </cell>
          <cell r="U259">
            <v>12</v>
          </cell>
          <cell r="V259" t="e">
            <v>#VALUE!</v>
          </cell>
          <cell r="W259">
            <v>7.7186126473928001</v>
          </cell>
          <cell r="X259">
            <v>37</v>
          </cell>
          <cell r="Y259">
            <v>3</v>
          </cell>
          <cell r="Z259">
            <v>3</v>
          </cell>
          <cell r="AA259">
            <v>19</v>
          </cell>
          <cell r="AB259">
            <v>304</v>
          </cell>
          <cell r="AC259">
            <v>268</v>
          </cell>
        </row>
        <row r="260">
          <cell r="H260"/>
          <cell r="I260" t="str">
            <v>불광2</v>
          </cell>
          <cell r="N260"/>
          <cell r="O260">
            <v>62.150967362282806</v>
          </cell>
          <cell r="P260">
            <v>46.311675884356802</v>
          </cell>
          <cell r="Q260">
            <v>0.74514811031664963</v>
          </cell>
          <cell r="U260">
            <v>13</v>
          </cell>
          <cell r="W260">
            <v>10.358494560380468</v>
          </cell>
        </row>
        <row r="261">
          <cell r="H261"/>
          <cell r="I261" t="str">
            <v>불광2</v>
          </cell>
          <cell r="N261"/>
          <cell r="O261">
            <v>21.108474614871334</v>
          </cell>
          <cell r="P261">
            <v>21.108474614871334</v>
          </cell>
          <cell r="Q261">
            <v>0.33963227783452504</v>
          </cell>
          <cell r="W261">
            <v>3.5180791024785556</v>
          </cell>
        </row>
        <row r="262">
          <cell r="H262" t="str">
            <v>불암</v>
          </cell>
          <cell r="I262" t="str">
            <v>불암</v>
          </cell>
          <cell r="M262" t="str">
            <v>CSM</v>
          </cell>
          <cell r="N262">
            <v>3</v>
          </cell>
          <cell r="O262">
            <v>32.551394571973212</v>
          </cell>
          <cell r="P262">
            <v>91.636816774394603</v>
          </cell>
          <cell r="Q262">
            <v>1.0649668180230527</v>
          </cell>
          <cell r="R262" t="e">
            <v>#VALUE!</v>
          </cell>
          <cell r="S262">
            <v>6</v>
          </cell>
          <cell r="T262">
            <v>187</v>
          </cell>
          <cell r="U262">
            <v>12</v>
          </cell>
          <cell r="V262" t="e">
            <v>#VALUE!</v>
          </cell>
          <cell r="W262">
            <v>5.425232428662202</v>
          </cell>
          <cell r="X262">
            <v>48</v>
          </cell>
          <cell r="Y262">
            <v>3</v>
          </cell>
          <cell r="Z262">
            <v>3</v>
          </cell>
          <cell r="AA262">
            <v>19</v>
          </cell>
          <cell r="AB262">
            <v>304</v>
          </cell>
          <cell r="AC262">
            <v>268</v>
          </cell>
        </row>
        <row r="263">
          <cell r="H263"/>
          <cell r="I263" t="str">
            <v>불암</v>
          </cell>
          <cell r="N263"/>
          <cell r="O263">
            <v>65.038774602015309</v>
          </cell>
          <cell r="P263">
            <v>65.038774602015309</v>
          </cell>
          <cell r="Q263">
            <v>0.70974502270345785</v>
          </cell>
          <cell r="U263">
            <v>13</v>
          </cell>
          <cell r="W263">
            <v>10.839795767002551</v>
          </cell>
        </row>
        <row r="264">
          <cell r="H264"/>
          <cell r="I264" t="str">
            <v>불암</v>
          </cell>
          <cell r="N264"/>
          <cell r="O264">
            <v>91.636816774394603</v>
          </cell>
          <cell r="P264">
            <v>32.551394571973212</v>
          </cell>
          <cell r="Q264">
            <v>0.3552217953195948</v>
          </cell>
          <cell r="W264">
            <v>15.272802795732433</v>
          </cell>
        </row>
        <row r="265">
          <cell r="H265" t="str">
            <v>사당</v>
          </cell>
          <cell r="I265" t="str">
            <v>사당</v>
          </cell>
          <cell r="M265" t="str">
            <v>CSM</v>
          </cell>
          <cell r="N265">
            <v>3</v>
          </cell>
          <cell r="O265">
            <v>72.31376935824683</v>
          </cell>
          <cell r="P265">
            <v>104.49752649681277</v>
          </cell>
          <cell r="Q265">
            <v>1.3412373943853912</v>
          </cell>
          <cell r="R265" t="e">
            <v>#VALUE!</v>
          </cell>
          <cell r="S265">
            <v>6</v>
          </cell>
          <cell r="T265">
            <v>187</v>
          </cell>
          <cell r="U265">
            <v>15</v>
          </cell>
          <cell r="V265" t="e">
            <v>#VALUE!</v>
          </cell>
          <cell r="W265">
            <v>12.052294893041138</v>
          </cell>
          <cell r="X265">
            <v>59</v>
          </cell>
          <cell r="Y265">
            <v>4</v>
          </cell>
          <cell r="Z265">
            <v>4</v>
          </cell>
          <cell r="AA265">
            <v>25</v>
          </cell>
          <cell r="AB265">
            <v>400</v>
          </cell>
          <cell r="AC265">
            <v>364</v>
          </cell>
        </row>
        <row r="266">
          <cell r="H266"/>
          <cell r="I266" t="str">
            <v>사당</v>
          </cell>
          <cell r="N266"/>
          <cell r="O266">
            <v>104.49752649681277</v>
          </cell>
          <cell r="P266">
            <v>72.31376935824683</v>
          </cell>
          <cell r="Q266">
            <v>0.6920141727991278</v>
          </cell>
          <cell r="U266">
            <v>16</v>
          </cell>
          <cell r="W266">
            <v>17.416254416135462</v>
          </cell>
        </row>
        <row r="267">
          <cell r="H267"/>
          <cell r="I267" t="str">
            <v>사당</v>
          </cell>
          <cell r="N267"/>
          <cell r="O267">
            <v>67.842220800056708</v>
          </cell>
          <cell r="P267">
            <v>67.842220800056708</v>
          </cell>
          <cell r="Q267">
            <v>0.64922322158626344</v>
          </cell>
          <cell r="W267">
            <v>11.307036800009451</v>
          </cell>
        </row>
        <row r="268">
          <cell r="H268" t="str">
            <v>사천교</v>
          </cell>
          <cell r="I268" t="str">
            <v>사천교</v>
          </cell>
          <cell r="M268" t="str">
            <v>CSM</v>
          </cell>
          <cell r="N268">
            <v>3</v>
          </cell>
          <cell r="O268">
            <v>66.80311820865235</v>
          </cell>
          <cell r="P268">
            <v>66.80311820865235</v>
          </cell>
          <cell r="Q268">
            <v>1.4173302107728336</v>
          </cell>
          <cell r="R268" t="e">
            <v>#VALUE!</v>
          </cell>
          <cell r="S268">
            <v>6</v>
          </cell>
          <cell r="T268">
            <v>187</v>
          </cell>
          <cell r="U268">
            <v>16</v>
          </cell>
          <cell r="V268" t="e">
            <v>#VALUE!</v>
          </cell>
          <cell r="W268">
            <v>11.133853034775392</v>
          </cell>
          <cell r="X268">
            <v>43</v>
          </cell>
          <cell r="Y268">
            <v>3</v>
          </cell>
          <cell r="Z268">
            <v>3</v>
          </cell>
          <cell r="AA268">
            <v>18</v>
          </cell>
          <cell r="AB268">
            <v>288</v>
          </cell>
          <cell r="AC268">
            <v>252</v>
          </cell>
        </row>
        <row r="269">
          <cell r="H269"/>
          <cell r="I269" t="str">
            <v>사천교</v>
          </cell>
          <cell r="N269"/>
          <cell r="O269">
            <v>46.464932337165685</v>
          </cell>
          <cell r="P269">
            <v>48.217145273786073</v>
          </cell>
          <cell r="Q269">
            <v>0.72177985948477752</v>
          </cell>
          <cell r="U269">
            <v>17</v>
          </cell>
          <cell r="W269">
            <v>7.7441553895276138</v>
          </cell>
        </row>
        <row r="270">
          <cell r="H270"/>
          <cell r="I270" t="str">
            <v>사천교</v>
          </cell>
          <cell r="N270"/>
          <cell r="O270">
            <v>48.217145273786073</v>
          </cell>
          <cell r="P270">
            <v>46.464932337165685</v>
          </cell>
          <cell r="Q270">
            <v>0.6955503512880562</v>
          </cell>
          <cell r="W270">
            <v>8.0361908789643461</v>
          </cell>
        </row>
        <row r="271">
          <cell r="H271" t="str">
            <v>산업대</v>
          </cell>
          <cell r="I271" t="str">
            <v>산업대</v>
          </cell>
          <cell r="M271" t="str">
            <v>CSM</v>
          </cell>
          <cell r="N271">
            <v>3</v>
          </cell>
          <cell r="O271">
            <v>52.959137588708209</v>
          </cell>
          <cell r="P271">
            <v>72.083270606852835</v>
          </cell>
          <cell r="Q271">
            <v>1.1145356101624324</v>
          </cell>
          <cell r="R271" t="e">
            <v>#VALUE!</v>
          </cell>
          <cell r="S271">
            <v>6</v>
          </cell>
          <cell r="T271">
            <v>187</v>
          </cell>
          <cell r="U271">
            <v>13</v>
          </cell>
          <cell r="V271" t="e">
            <v>#VALUE!</v>
          </cell>
          <cell r="W271">
            <v>8.8265229314513682</v>
          </cell>
          <cell r="X271">
            <v>41</v>
          </cell>
          <cell r="Y271">
            <v>3</v>
          </cell>
          <cell r="Z271">
            <v>3</v>
          </cell>
          <cell r="AA271">
            <v>18</v>
          </cell>
          <cell r="AB271">
            <v>288</v>
          </cell>
          <cell r="AC271">
            <v>252</v>
          </cell>
        </row>
        <row r="272">
          <cell r="H272"/>
          <cell r="I272" t="str">
            <v>산업대</v>
          </cell>
          <cell r="N272"/>
          <cell r="O272">
            <v>27.380234399604245</v>
          </cell>
          <cell r="P272">
            <v>52.959137588708209</v>
          </cell>
          <cell r="Q272">
            <v>0.73469387755102045</v>
          </cell>
          <cell r="U272">
            <v>14</v>
          </cell>
          <cell r="W272">
            <v>4.5633723999340408</v>
          </cell>
        </row>
        <row r="273">
          <cell r="H273"/>
          <cell r="I273" t="str">
            <v>산업대</v>
          </cell>
          <cell r="N273"/>
          <cell r="O273">
            <v>72.083270606852835</v>
          </cell>
          <cell r="P273">
            <v>27.380234399604245</v>
          </cell>
          <cell r="Q273">
            <v>0.37984173261141196</v>
          </cell>
          <cell r="W273">
            <v>12.013878434475473</v>
          </cell>
        </row>
        <row r="274">
          <cell r="H274" t="str">
            <v>삼각지</v>
          </cell>
          <cell r="I274" t="str">
            <v>삼각지</v>
          </cell>
          <cell r="M274" t="str">
            <v>CSM</v>
          </cell>
          <cell r="N274">
            <v>3</v>
          </cell>
          <cell r="O274">
            <v>25.438637805483197</v>
          </cell>
          <cell r="P274">
            <v>139.97278906239808</v>
          </cell>
          <cell r="Q274">
            <v>0.29830605799598048</v>
          </cell>
          <cell r="R274" t="e">
            <v>#VALUE!</v>
          </cell>
          <cell r="S274">
            <v>6</v>
          </cell>
          <cell r="T274">
            <v>187</v>
          </cell>
          <cell r="U274">
            <v>4</v>
          </cell>
          <cell r="V274" t="e">
            <v>#VALUE!</v>
          </cell>
          <cell r="W274">
            <v>4.2397729675805325</v>
          </cell>
          <cell r="X274">
            <v>47</v>
          </cell>
          <cell r="Y274">
            <v>3</v>
          </cell>
          <cell r="Z274">
            <v>3</v>
          </cell>
          <cell r="AA274">
            <v>18</v>
          </cell>
          <cell r="AB274">
            <v>288</v>
          </cell>
          <cell r="AC274">
            <v>252</v>
          </cell>
        </row>
        <row r="275">
          <cell r="H275"/>
          <cell r="I275" t="str">
            <v>삼각지</v>
          </cell>
          <cell r="N275"/>
          <cell r="O275">
            <v>16.316093126423663</v>
          </cell>
          <cell r="P275">
            <v>25.438637805483197</v>
          </cell>
          <cell r="Q275">
            <v>0.18173987941429801</v>
          </cell>
          <cell r="U275">
            <v>5</v>
          </cell>
          <cell r="W275">
            <v>2.7193488544039437</v>
          </cell>
        </row>
        <row r="276">
          <cell r="H276"/>
          <cell r="I276" t="str">
            <v>삼각지</v>
          </cell>
          <cell r="N276"/>
          <cell r="O276">
            <v>139.97278906239808</v>
          </cell>
          <cell r="P276">
            <v>16.316093126423663</v>
          </cell>
          <cell r="Q276">
            <v>0.11656617858168246</v>
          </cell>
          <cell r="W276">
            <v>23.328798177066346</v>
          </cell>
        </row>
        <row r="277">
          <cell r="H277" t="str">
            <v>삼선</v>
          </cell>
          <cell r="I277" t="str">
            <v>삼선</v>
          </cell>
          <cell r="M277" t="str">
            <v>CSM</v>
          </cell>
          <cell r="N277">
            <v>3</v>
          </cell>
          <cell r="O277">
            <v>83.849795917831443</v>
          </cell>
          <cell r="P277">
            <v>83.849795917831443</v>
          </cell>
          <cell r="Q277">
            <v>1.0965116279069766</v>
          </cell>
          <cell r="R277" t="e">
            <v>#VALUE!</v>
          </cell>
          <cell r="S277">
            <v>6</v>
          </cell>
          <cell r="T277">
            <v>187</v>
          </cell>
          <cell r="U277">
            <v>12</v>
          </cell>
          <cell r="V277" t="e">
            <v>#VALUE!</v>
          </cell>
          <cell r="W277">
            <v>13.974965986305241</v>
          </cell>
          <cell r="X277">
            <v>46</v>
          </cell>
          <cell r="Y277">
            <v>3</v>
          </cell>
          <cell r="Z277">
            <v>3</v>
          </cell>
          <cell r="AA277">
            <v>18</v>
          </cell>
          <cell r="AB277">
            <v>288</v>
          </cell>
          <cell r="AC277">
            <v>252</v>
          </cell>
        </row>
        <row r="278">
          <cell r="H278"/>
          <cell r="I278" t="str">
            <v>삼선</v>
          </cell>
          <cell r="N278"/>
          <cell r="O278">
            <v>48.433007118817159</v>
          </cell>
          <cell r="P278">
            <v>48.433007118817159</v>
          </cell>
          <cell r="Q278">
            <v>0.57761627906976731</v>
          </cell>
          <cell r="U278">
            <v>13</v>
          </cell>
          <cell r="W278">
            <v>8.0721678531361931</v>
          </cell>
        </row>
        <row r="279">
          <cell r="H279"/>
          <cell r="I279" t="str">
            <v>삼선</v>
          </cell>
          <cell r="N279"/>
          <cell r="O279">
            <v>43.509269102711947</v>
          </cell>
          <cell r="P279">
            <v>43.509269102711947</v>
          </cell>
          <cell r="Q279">
            <v>0.51889534883720922</v>
          </cell>
          <cell r="W279">
            <v>7.2515448504519915</v>
          </cell>
        </row>
        <row r="280">
          <cell r="H280" t="str">
            <v>삼성</v>
          </cell>
          <cell r="I280" t="str">
            <v>삼성</v>
          </cell>
          <cell r="M280" t="str">
            <v>CSM</v>
          </cell>
          <cell r="N280">
            <v>3</v>
          </cell>
          <cell r="O280">
            <v>82.467262279491763</v>
          </cell>
          <cell r="P280">
            <v>112.19683959028032</v>
          </cell>
          <cell r="Q280">
            <v>1.447004608294931</v>
          </cell>
          <cell r="R280" t="e">
            <v>#VALUE!</v>
          </cell>
          <cell r="S280">
            <v>6</v>
          </cell>
          <cell r="T280">
            <v>187</v>
          </cell>
          <cell r="U280">
            <v>16</v>
          </cell>
          <cell r="V280" t="e">
            <v>#VALUE!</v>
          </cell>
          <cell r="W280">
            <v>13.744543713248627</v>
          </cell>
          <cell r="X280">
            <v>64</v>
          </cell>
          <cell r="Y280">
            <v>4</v>
          </cell>
          <cell r="Z280">
            <v>4</v>
          </cell>
          <cell r="AA280">
            <v>24</v>
          </cell>
          <cell r="AB280">
            <v>384</v>
          </cell>
          <cell r="AC280">
            <v>348</v>
          </cell>
        </row>
        <row r="281">
          <cell r="H281"/>
          <cell r="I281" t="str">
            <v>삼성</v>
          </cell>
          <cell r="N281"/>
          <cell r="O281">
            <v>79.882081643771002</v>
          </cell>
          <cell r="P281">
            <v>82.467262279491763</v>
          </cell>
          <cell r="Q281">
            <v>0.73502304147465447</v>
          </cell>
          <cell r="U281">
            <v>17</v>
          </cell>
          <cell r="W281">
            <v>13.313680273961834</v>
          </cell>
        </row>
        <row r="282">
          <cell r="H282"/>
          <cell r="I282" t="str">
            <v>삼성</v>
          </cell>
          <cell r="N282"/>
          <cell r="O282">
            <v>112.19683959028032</v>
          </cell>
          <cell r="P282">
            <v>79.882081643771002</v>
          </cell>
          <cell r="Q282">
            <v>0.71198156682027647</v>
          </cell>
          <cell r="W282">
            <v>18.69947326504672</v>
          </cell>
        </row>
        <row r="283">
          <cell r="H283" t="str">
            <v>삼성2</v>
          </cell>
          <cell r="I283" t="str">
            <v>삼성2</v>
          </cell>
          <cell r="M283" t="str">
            <v>CSM</v>
          </cell>
          <cell r="N283">
            <v>3</v>
          </cell>
          <cell r="O283">
            <v>43.499465068119072</v>
          </cell>
          <cell r="P283">
            <v>53.569946414340684</v>
          </cell>
          <cell r="Q283">
            <v>1.6458658346333854</v>
          </cell>
          <cell r="R283" t="e">
            <v>#VALUE!</v>
          </cell>
          <cell r="S283">
            <v>6</v>
          </cell>
          <cell r="T283">
            <v>187</v>
          </cell>
          <cell r="U283">
            <v>18</v>
          </cell>
          <cell r="V283" t="e">
            <v>#VALUE!</v>
          </cell>
          <cell r="W283">
            <v>7.2499108446865117</v>
          </cell>
          <cell r="X283">
            <v>39</v>
          </cell>
          <cell r="Y283">
            <v>3</v>
          </cell>
          <cell r="Z283">
            <v>3</v>
          </cell>
          <cell r="AA283">
            <v>19</v>
          </cell>
          <cell r="AB283">
            <v>304</v>
          </cell>
          <cell r="AC283">
            <v>268</v>
          </cell>
        </row>
        <row r="284">
          <cell r="H284"/>
          <cell r="I284" t="str">
            <v>삼성2</v>
          </cell>
          <cell r="N284"/>
          <cell r="O284">
            <v>44.669479498385492</v>
          </cell>
          <cell r="P284">
            <v>44.669479498385492</v>
          </cell>
          <cell r="Q284">
            <v>0.8338533541341655</v>
          </cell>
          <cell r="U284">
            <v>19</v>
          </cell>
          <cell r="W284">
            <v>7.4449132497309156</v>
          </cell>
        </row>
        <row r="285">
          <cell r="H285"/>
          <cell r="I285" t="str">
            <v>삼성2</v>
          </cell>
          <cell r="N285"/>
          <cell r="O285">
            <v>53.569946414340684</v>
          </cell>
          <cell r="P285">
            <v>43.499465068119072</v>
          </cell>
          <cell r="Q285">
            <v>0.81201248049921992</v>
          </cell>
          <cell r="W285">
            <v>8.928324402390114</v>
          </cell>
        </row>
        <row r="286">
          <cell r="H286" t="str">
            <v>삼전</v>
          </cell>
          <cell r="I286" t="str">
            <v>삼전</v>
          </cell>
          <cell r="M286" t="str">
            <v>CSM</v>
          </cell>
          <cell r="N286">
            <v>3</v>
          </cell>
          <cell r="O286">
            <v>83.140726361531208</v>
          </cell>
          <cell r="P286">
            <v>83.140726361531208</v>
          </cell>
          <cell r="Q286">
            <v>0.89688715953307385</v>
          </cell>
          <cell r="R286" t="e">
            <v>#VALUE!</v>
          </cell>
          <cell r="S286">
            <v>6</v>
          </cell>
          <cell r="T286">
            <v>187</v>
          </cell>
          <cell r="U286">
            <v>10</v>
          </cell>
          <cell r="V286" t="e">
            <v>#VALUE!</v>
          </cell>
          <cell r="W286">
            <v>13.856787726921867</v>
          </cell>
          <cell r="X286">
            <v>42</v>
          </cell>
          <cell r="Y286">
            <v>3</v>
          </cell>
          <cell r="Z286">
            <v>3</v>
          </cell>
          <cell r="AA286">
            <v>18</v>
          </cell>
          <cell r="AB286">
            <v>288</v>
          </cell>
          <cell r="AC286">
            <v>252</v>
          </cell>
        </row>
        <row r="287">
          <cell r="H287"/>
          <cell r="I287" t="str">
            <v>삼전</v>
          </cell>
          <cell r="N287"/>
          <cell r="O287">
            <v>40.243993616243124</v>
          </cell>
          <cell r="P287">
            <v>40.243993616243124</v>
          </cell>
          <cell r="Q287">
            <v>0.48404669260700389</v>
          </cell>
          <cell r="U287">
            <v>11</v>
          </cell>
          <cell r="W287">
            <v>6.707332269373854</v>
          </cell>
        </row>
        <row r="288">
          <cell r="H288"/>
          <cell r="I288" t="str">
            <v>삼전</v>
          </cell>
          <cell r="N288"/>
          <cell r="O288">
            <v>34.323856291667163</v>
          </cell>
          <cell r="P288">
            <v>34.323856291667163</v>
          </cell>
          <cell r="Q288">
            <v>0.41284046692607002</v>
          </cell>
          <cell r="W288">
            <v>5.7206427152778607</v>
          </cell>
        </row>
        <row r="289">
          <cell r="H289" t="str">
            <v>상계</v>
          </cell>
          <cell r="I289" t="str">
            <v>상계</v>
          </cell>
          <cell r="M289" t="str">
            <v>CSM</v>
          </cell>
          <cell r="N289">
            <v>3</v>
          </cell>
          <cell r="O289">
            <v>78.597182690872174</v>
          </cell>
          <cell r="P289">
            <v>110.17946990461812</v>
          </cell>
          <cell r="Q289">
            <v>1.3579513299377477</v>
          </cell>
          <cell r="R289" t="e">
            <v>#VALUE!</v>
          </cell>
          <cell r="S289">
            <v>6</v>
          </cell>
          <cell r="T289">
            <v>187</v>
          </cell>
          <cell r="U289">
            <v>15</v>
          </cell>
          <cell r="V289" t="e">
            <v>#VALUE!</v>
          </cell>
          <cell r="W289">
            <v>13.099530448478696</v>
          </cell>
          <cell r="X289">
            <v>61</v>
          </cell>
          <cell r="Y289">
            <v>4</v>
          </cell>
          <cell r="Z289">
            <v>4</v>
          </cell>
          <cell r="AA289">
            <v>24</v>
          </cell>
          <cell r="AB289">
            <v>384</v>
          </cell>
          <cell r="AC289">
            <v>348</v>
          </cell>
        </row>
        <row r="290">
          <cell r="H290"/>
          <cell r="I290" t="str">
            <v>상계</v>
          </cell>
          <cell r="N290"/>
          <cell r="O290">
            <v>110.17946990461812</v>
          </cell>
          <cell r="P290">
            <v>78.597182690872174</v>
          </cell>
          <cell r="Q290">
            <v>0.71335597057159028</v>
          </cell>
          <cell r="U290">
            <v>16</v>
          </cell>
          <cell r="W290">
            <v>18.363244984103019</v>
          </cell>
        </row>
        <row r="291">
          <cell r="H291"/>
          <cell r="I291" t="str">
            <v>상계</v>
          </cell>
          <cell r="N291"/>
          <cell r="O291">
            <v>71.021174997940037</v>
          </cell>
          <cell r="P291">
            <v>71.021174997940037</v>
          </cell>
          <cell r="Q291">
            <v>0.64459535936615742</v>
          </cell>
          <cell r="W291">
            <v>11.836862499656673</v>
          </cell>
        </row>
        <row r="292">
          <cell r="H292" t="str">
            <v>상계2</v>
          </cell>
          <cell r="I292" t="str">
            <v>상계2</v>
          </cell>
          <cell r="M292" t="str">
            <v>CSM</v>
          </cell>
          <cell r="N292">
            <v>3</v>
          </cell>
          <cell r="O292">
            <v>18.54937472060827</v>
          </cell>
          <cell r="P292">
            <v>58.820617569537909</v>
          </cell>
          <cell r="Q292">
            <v>0.79306549257017067</v>
          </cell>
          <cell r="R292" t="e">
            <v>#VALUE!</v>
          </cell>
          <cell r="S292">
            <v>6</v>
          </cell>
          <cell r="T292">
            <v>187</v>
          </cell>
          <cell r="U292">
            <v>9</v>
          </cell>
          <cell r="V292" t="e">
            <v>#VALUE!</v>
          </cell>
          <cell r="W292">
            <v>3.0915624534347117</v>
          </cell>
          <cell r="X292">
            <v>32</v>
          </cell>
          <cell r="Y292">
            <v>3</v>
          </cell>
          <cell r="Z292">
            <v>2</v>
          </cell>
          <cell r="AA292">
            <v>18</v>
          </cell>
          <cell r="AB292">
            <v>288</v>
          </cell>
          <cell r="AC292">
            <v>252</v>
          </cell>
        </row>
        <row r="293">
          <cell r="H293"/>
          <cell r="I293" t="str">
            <v>상계2</v>
          </cell>
          <cell r="N293"/>
          <cell r="O293">
            <v>28.099227325458948</v>
          </cell>
          <cell r="P293">
            <v>28.099227325458948</v>
          </cell>
          <cell r="Q293">
            <v>0.47771051183269125</v>
          </cell>
          <cell r="U293">
            <v>10</v>
          </cell>
          <cell r="W293">
            <v>4.683204554243158</v>
          </cell>
        </row>
        <row r="294">
          <cell r="H294"/>
          <cell r="I294" t="str">
            <v>상계2</v>
          </cell>
          <cell r="N294"/>
          <cell r="O294">
            <v>58.820617569537909</v>
          </cell>
          <cell r="P294">
            <v>18.54937472060827</v>
          </cell>
          <cell r="Q294">
            <v>0.31535498073747942</v>
          </cell>
          <cell r="W294">
            <v>9.8034362615896509</v>
          </cell>
        </row>
        <row r="295">
          <cell r="H295" t="str">
            <v>상계3</v>
          </cell>
          <cell r="I295" t="str">
            <v>상계3</v>
          </cell>
          <cell r="M295" t="str">
            <v>CSM</v>
          </cell>
          <cell r="N295">
            <v>3</v>
          </cell>
          <cell r="O295">
            <v>22.651263234269219</v>
          </cell>
          <cell r="P295">
            <v>83.088490249471846</v>
          </cell>
          <cell r="Q295">
            <v>0.67695599022004904</v>
          </cell>
          <cell r="R295" t="e">
            <v>#VALUE!</v>
          </cell>
          <cell r="S295">
            <v>6</v>
          </cell>
          <cell r="T295">
            <v>187</v>
          </cell>
          <cell r="U295">
            <v>8</v>
          </cell>
          <cell r="V295" t="e">
            <v>#VALUE!</v>
          </cell>
          <cell r="W295">
            <v>3.77521053904487</v>
          </cell>
          <cell r="X295">
            <v>39</v>
          </cell>
          <cell r="Y295">
            <v>3</v>
          </cell>
          <cell r="Z295">
            <v>3</v>
          </cell>
          <cell r="AA295">
            <v>19</v>
          </cell>
          <cell r="AB295">
            <v>304</v>
          </cell>
          <cell r="AC295">
            <v>268</v>
          </cell>
        </row>
        <row r="296">
          <cell r="H296"/>
          <cell r="I296" t="str">
            <v>상계3</v>
          </cell>
          <cell r="N296"/>
          <cell r="O296">
            <v>83.088490249471846</v>
          </cell>
          <cell r="P296">
            <v>33.595987958450877</v>
          </cell>
          <cell r="Q296">
            <v>0.40433985330073358</v>
          </cell>
          <cell r="U296">
            <v>9</v>
          </cell>
          <cell r="W296">
            <v>13.848081708245308</v>
          </cell>
        </row>
        <row r="297">
          <cell r="H297"/>
          <cell r="I297" t="str">
            <v>상계3</v>
          </cell>
          <cell r="N297"/>
          <cell r="O297">
            <v>33.595987958450877</v>
          </cell>
          <cell r="P297">
            <v>22.651263234269219</v>
          </cell>
          <cell r="Q297">
            <v>0.27261613691931541</v>
          </cell>
          <cell r="W297">
            <v>5.5993313264084792</v>
          </cell>
        </row>
        <row r="298">
          <cell r="H298" t="str">
            <v>상도</v>
          </cell>
          <cell r="I298" t="str">
            <v>상도</v>
          </cell>
          <cell r="M298" t="str">
            <v>CSM</v>
          </cell>
          <cell r="N298">
            <v>3</v>
          </cell>
          <cell r="O298">
            <v>14.699745387333712</v>
          </cell>
          <cell r="P298">
            <v>71.002543757687363</v>
          </cell>
          <cell r="Q298">
            <v>0.84023437499999998</v>
          </cell>
          <cell r="R298" t="e">
            <v>#VALUE!</v>
          </cell>
          <cell r="S298">
            <v>6</v>
          </cell>
          <cell r="T298">
            <v>187</v>
          </cell>
          <cell r="U298">
            <v>10</v>
          </cell>
          <cell r="V298" t="e">
            <v>#VALUE!</v>
          </cell>
          <cell r="W298">
            <v>2.4499575645556186</v>
          </cell>
          <cell r="X298">
            <v>37</v>
          </cell>
          <cell r="Y298">
            <v>3</v>
          </cell>
          <cell r="Z298">
            <v>3</v>
          </cell>
          <cell r="AA298">
            <v>18</v>
          </cell>
          <cell r="AB298">
            <v>288</v>
          </cell>
          <cell r="AC298">
            <v>252</v>
          </cell>
        </row>
        <row r="299">
          <cell r="H299"/>
          <cell r="I299" t="str">
            <v>상도</v>
          </cell>
          <cell r="N299"/>
          <cell r="O299">
            <v>44.95903259031688</v>
          </cell>
          <cell r="P299">
            <v>44.95903259031688</v>
          </cell>
          <cell r="Q299">
            <v>0.63320312499999998</v>
          </cell>
          <cell r="U299">
            <v>11</v>
          </cell>
          <cell r="W299">
            <v>7.4931720983861467</v>
          </cell>
        </row>
        <row r="300">
          <cell r="H300"/>
          <cell r="I300" t="str">
            <v>상도</v>
          </cell>
          <cell r="N300"/>
          <cell r="O300">
            <v>71.002543757687363</v>
          </cell>
          <cell r="P300">
            <v>14.699745387333712</v>
          </cell>
          <cell r="Q300">
            <v>0.20703125</v>
          </cell>
          <cell r="W300">
            <v>11.833757292947894</v>
          </cell>
        </row>
        <row r="301">
          <cell r="H301" t="str">
            <v>상수</v>
          </cell>
          <cell r="I301" t="str">
            <v>상수</v>
          </cell>
          <cell r="M301" t="str">
            <v>CSM</v>
          </cell>
          <cell r="N301">
            <v>3</v>
          </cell>
          <cell r="O301">
            <v>77.915963868985259</v>
          </cell>
          <cell r="P301">
            <v>97.188609592934483</v>
          </cell>
          <cell r="Q301">
            <v>1.3430997876857749</v>
          </cell>
          <cell r="R301" t="e">
            <v>#VALUE!</v>
          </cell>
          <cell r="S301">
            <v>6</v>
          </cell>
          <cell r="T301">
            <v>187</v>
          </cell>
          <cell r="U301">
            <v>15</v>
          </cell>
          <cell r="V301" t="e">
            <v>#VALUE!</v>
          </cell>
          <cell r="W301">
            <v>12.98599397816421</v>
          </cell>
          <cell r="X301">
            <v>56</v>
          </cell>
          <cell r="Y301">
            <v>4</v>
          </cell>
          <cell r="Z301">
            <v>4</v>
          </cell>
          <cell r="AA301">
            <v>24</v>
          </cell>
          <cell r="AB301">
            <v>384</v>
          </cell>
          <cell r="AC301">
            <v>348</v>
          </cell>
        </row>
        <row r="302">
          <cell r="H302"/>
          <cell r="I302" t="str">
            <v>상수</v>
          </cell>
          <cell r="N302"/>
          <cell r="O302">
            <v>97.188609592934483</v>
          </cell>
          <cell r="P302">
            <v>77.915963868985259</v>
          </cell>
          <cell r="Q302">
            <v>0.80169851380042456</v>
          </cell>
          <cell r="U302">
            <v>16</v>
          </cell>
          <cell r="W302">
            <v>16.198101598822415</v>
          </cell>
        </row>
        <row r="303">
          <cell r="H303"/>
          <cell r="I303" t="str">
            <v>상수</v>
          </cell>
          <cell r="N303"/>
          <cell r="O303">
            <v>52.618037040760704</v>
          </cell>
          <cell r="P303">
            <v>52.618037040760704</v>
          </cell>
          <cell r="Q303">
            <v>0.54140127388535031</v>
          </cell>
          <cell r="W303">
            <v>8.7696728401267841</v>
          </cell>
        </row>
        <row r="304">
          <cell r="H304" t="str">
            <v>상왕십리</v>
          </cell>
          <cell r="I304" t="str">
            <v>상왕십리</v>
          </cell>
          <cell r="M304" t="str">
            <v>CSM</v>
          </cell>
          <cell r="N304">
            <v>3</v>
          </cell>
          <cell r="O304">
            <v>32.289246926137565</v>
          </cell>
          <cell r="P304">
            <v>42.936721476432119</v>
          </cell>
          <cell r="Q304">
            <v>1.1219709208400648</v>
          </cell>
          <cell r="R304" t="e">
            <v>#VALUE!</v>
          </cell>
          <cell r="S304">
            <v>6</v>
          </cell>
          <cell r="T304">
            <v>187</v>
          </cell>
          <cell r="U304">
            <v>13</v>
          </cell>
          <cell r="V304" t="e">
            <v>#VALUE!</v>
          </cell>
          <cell r="W304">
            <v>5.3815411543562606</v>
          </cell>
          <cell r="X304">
            <v>29</v>
          </cell>
          <cell r="Y304">
            <v>3</v>
          </cell>
          <cell r="Z304">
            <v>2</v>
          </cell>
          <cell r="AA304">
            <v>18</v>
          </cell>
          <cell r="AB304">
            <v>288</v>
          </cell>
          <cell r="AC304">
            <v>252</v>
          </cell>
        </row>
        <row r="305">
          <cell r="H305"/>
          <cell r="I305" t="str">
            <v>상왕십리</v>
          </cell>
          <cell r="N305"/>
          <cell r="O305">
            <v>15.88450600662836</v>
          </cell>
          <cell r="P305">
            <v>32.289246926137565</v>
          </cell>
          <cell r="Q305">
            <v>0.75201938610662367</v>
          </cell>
          <cell r="U305">
            <v>14</v>
          </cell>
          <cell r="W305">
            <v>2.6474176677713932</v>
          </cell>
        </row>
        <row r="306">
          <cell r="H306"/>
          <cell r="I306" t="str">
            <v>상왕십리</v>
          </cell>
          <cell r="N306"/>
          <cell r="O306">
            <v>42.936721476432119</v>
          </cell>
          <cell r="P306">
            <v>15.88450600662836</v>
          </cell>
          <cell r="Q306">
            <v>0.369951534733441</v>
          </cell>
          <cell r="W306">
            <v>7.1561202460720201</v>
          </cell>
        </row>
        <row r="307">
          <cell r="H307" t="str">
            <v>상일</v>
          </cell>
          <cell r="I307" t="str">
            <v>상일</v>
          </cell>
          <cell r="M307" t="str">
            <v>CSM</v>
          </cell>
          <cell r="N307">
            <v>2</v>
          </cell>
          <cell r="O307">
            <v>34.070244320905907</v>
          </cell>
          <cell r="P307">
            <v>51.304607676217969</v>
          </cell>
          <cell r="Q307">
            <v>0.6640776699029125</v>
          </cell>
          <cell r="R307" t="e">
            <v>#VALUE!</v>
          </cell>
          <cell r="S307">
            <v>6</v>
          </cell>
          <cell r="T307">
            <v>187</v>
          </cell>
          <cell r="U307">
            <v>8</v>
          </cell>
          <cell r="V307" t="e">
            <v>#VALUE!</v>
          </cell>
          <cell r="W307">
            <v>5.6783740534843181</v>
          </cell>
          <cell r="X307">
            <v>26</v>
          </cell>
          <cell r="Y307">
            <v>2</v>
          </cell>
          <cell r="Z307">
            <v>2</v>
          </cell>
          <cell r="AA307">
            <v>13</v>
          </cell>
          <cell r="AB307">
            <v>208</v>
          </cell>
          <cell r="AC307">
            <v>184</v>
          </cell>
        </row>
        <row r="308">
          <cell r="H308"/>
          <cell r="I308" t="str">
            <v>상일</v>
          </cell>
          <cell r="N308"/>
          <cell r="O308">
            <v>51.304607676217969</v>
          </cell>
          <cell r="P308">
            <v>34.070244320905907</v>
          </cell>
          <cell r="Q308">
            <v>0.6640776699029125</v>
          </cell>
          <cell r="U308">
            <v>9</v>
          </cell>
          <cell r="W308">
            <v>8.5507679460363288</v>
          </cell>
        </row>
        <row r="309">
          <cell r="H309"/>
          <cell r="I309" t="str">
            <v>상일</v>
          </cell>
          <cell r="N309"/>
          <cell r="O309">
            <v>0</v>
          </cell>
          <cell r="P309">
            <v>0</v>
          </cell>
          <cell r="Q309">
            <v>0</v>
          </cell>
          <cell r="W309">
            <v>0</v>
          </cell>
        </row>
        <row r="310">
          <cell r="H310" t="str">
            <v>서린동</v>
          </cell>
          <cell r="I310" t="str">
            <v>서린동</v>
          </cell>
          <cell r="M310" t="str">
            <v>CSM</v>
          </cell>
          <cell r="N310">
            <v>3</v>
          </cell>
          <cell r="O310">
            <v>53.779067312182647</v>
          </cell>
          <cell r="P310">
            <v>73.978827868802867</v>
          </cell>
          <cell r="Q310">
            <v>1.1279596977329978</v>
          </cell>
          <cell r="R310" t="e">
            <v>#VALUE!</v>
          </cell>
          <cell r="S310">
            <v>6</v>
          </cell>
          <cell r="T310">
            <v>187</v>
          </cell>
          <cell r="U310">
            <v>13</v>
          </cell>
          <cell r="V310" t="e">
            <v>#VALUE!</v>
          </cell>
          <cell r="W310">
            <v>8.9631778853637751</v>
          </cell>
          <cell r="X310">
            <v>42</v>
          </cell>
          <cell r="Y310">
            <v>3</v>
          </cell>
          <cell r="Z310">
            <v>3</v>
          </cell>
          <cell r="AA310">
            <v>18</v>
          </cell>
          <cell r="AB310">
            <v>288</v>
          </cell>
          <cell r="AC310">
            <v>252</v>
          </cell>
        </row>
        <row r="311">
          <cell r="H311"/>
          <cell r="I311" t="str">
            <v>서린동</v>
          </cell>
          <cell r="N311"/>
          <cell r="O311">
            <v>29.666069009353702</v>
          </cell>
          <cell r="P311">
            <v>53.779067312182647</v>
          </cell>
          <cell r="Q311">
            <v>0.7269521410579346</v>
          </cell>
          <cell r="U311">
            <v>14</v>
          </cell>
          <cell r="W311">
            <v>4.9443448348922834</v>
          </cell>
        </row>
        <row r="312">
          <cell r="H312"/>
          <cell r="I312" t="str">
            <v>서린동</v>
          </cell>
          <cell r="N312"/>
          <cell r="O312">
            <v>73.978827868802867</v>
          </cell>
          <cell r="P312">
            <v>29.666069009353702</v>
          </cell>
          <cell r="Q312">
            <v>0.4010075566750631</v>
          </cell>
          <cell r="W312">
            <v>12.329804644800477</v>
          </cell>
        </row>
        <row r="313">
          <cell r="H313" t="str">
            <v>서문청</v>
          </cell>
          <cell r="I313" t="str">
            <v>서문청</v>
          </cell>
          <cell r="M313" t="str">
            <v>CSM</v>
          </cell>
          <cell r="N313">
            <v>3</v>
          </cell>
          <cell r="O313">
            <v>34.51921214667577</v>
          </cell>
          <cell r="P313">
            <v>42.272362311958958</v>
          </cell>
          <cell r="Q313">
            <v>1.0220700152207001</v>
          </cell>
          <cell r="R313" t="e">
            <v>#VALUE!</v>
          </cell>
          <cell r="S313">
            <v>6</v>
          </cell>
          <cell r="T313">
            <v>187</v>
          </cell>
          <cell r="U313">
            <v>12</v>
          </cell>
          <cell r="V313" t="e">
            <v>#VALUE!</v>
          </cell>
          <cell r="W313">
            <v>5.7532020244459616</v>
          </cell>
          <cell r="X313">
            <v>28</v>
          </cell>
          <cell r="Y313">
            <v>3</v>
          </cell>
          <cell r="Z313">
            <v>2</v>
          </cell>
          <cell r="AA313">
            <v>18</v>
          </cell>
          <cell r="AB313">
            <v>288</v>
          </cell>
          <cell r="AC313">
            <v>252</v>
          </cell>
        </row>
        <row r="314">
          <cell r="H314"/>
          <cell r="I314" t="str">
            <v>서문청</v>
          </cell>
          <cell r="N314"/>
          <cell r="O314">
            <v>8.6861018449230727</v>
          </cell>
          <cell r="P314">
            <v>34.51921214667577</v>
          </cell>
          <cell r="Q314">
            <v>0.81659056316590561</v>
          </cell>
          <cell r="U314">
            <v>13</v>
          </cell>
          <cell r="W314">
            <v>1.447683640820512</v>
          </cell>
        </row>
        <row r="315">
          <cell r="H315"/>
          <cell r="I315" t="str">
            <v>서문청</v>
          </cell>
          <cell r="N315"/>
          <cell r="O315">
            <v>42.272362311958958</v>
          </cell>
          <cell r="P315">
            <v>8.6861018449230727</v>
          </cell>
          <cell r="Q315">
            <v>0.20547945205479451</v>
          </cell>
          <cell r="W315">
            <v>7.0453937186598266</v>
          </cell>
        </row>
        <row r="316">
          <cell r="H316" t="str">
            <v>서빙고</v>
          </cell>
          <cell r="I316" t="str">
            <v>서빙고</v>
          </cell>
          <cell r="M316" t="str">
            <v>CSM</v>
          </cell>
          <cell r="N316">
            <v>3</v>
          </cell>
          <cell r="O316">
            <v>28.227961723783412</v>
          </cell>
          <cell r="P316">
            <v>117.11507003582238</v>
          </cell>
          <cell r="Q316">
            <v>0.85266339251983392</v>
          </cell>
          <cell r="R316" t="e">
            <v>#VALUE!</v>
          </cell>
          <cell r="S316">
            <v>6</v>
          </cell>
          <cell r="T316">
            <v>187</v>
          </cell>
          <cell r="U316">
            <v>10</v>
          </cell>
          <cell r="V316" t="e">
            <v>#VALUE!</v>
          </cell>
          <cell r="W316">
            <v>4.7046602872972354</v>
          </cell>
          <cell r="X316">
            <v>54</v>
          </cell>
          <cell r="Y316">
            <v>4</v>
          </cell>
          <cell r="Z316">
            <v>4</v>
          </cell>
          <cell r="AA316">
            <v>24</v>
          </cell>
          <cell r="AB316">
            <v>384</v>
          </cell>
          <cell r="AC316">
            <v>348</v>
          </cell>
        </row>
        <row r="317">
          <cell r="H317"/>
          <cell r="I317" t="str">
            <v>서빙고</v>
          </cell>
          <cell r="N317"/>
          <cell r="O317">
            <v>117.11507003582238</v>
          </cell>
          <cell r="P317">
            <v>71.631771208158852</v>
          </cell>
          <cell r="Q317">
            <v>0.61163581412920298</v>
          </cell>
          <cell r="U317">
            <v>11</v>
          </cell>
          <cell r="W317">
            <v>19.519178339303732</v>
          </cell>
        </row>
        <row r="318">
          <cell r="H318"/>
          <cell r="I318" t="str">
            <v>서빙고</v>
          </cell>
          <cell r="N318"/>
          <cell r="O318">
            <v>71.631771208158852</v>
          </cell>
          <cell r="P318">
            <v>28.227961723783412</v>
          </cell>
          <cell r="Q318">
            <v>0.24102757839063094</v>
          </cell>
          <cell r="W318">
            <v>11.938628534693143</v>
          </cell>
        </row>
        <row r="319">
          <cell r="H319" t="str">
            <v>서울대</v>
          </cell>
          <cell r="I319" t="str">
            <v>서울대</v>
          </cell>
          <cell r="M319" t="str">
            <v>CSM</v>
          </cell>
          <cell r="N319">
            <v>1</v>
          </cell>
          <cell r="O319">
            <v>35.825736422899297</v>
          </cell>
          <cell r="P319">
            <v>35.825736422899297</v>
          </cell>
          <cell r="Q319">
            <v>2.1</v>
          </cell>
          <cell r="R319" t="e">
            <v>#VALUE!</v>
          </cell>
          <cell r="S319">
            <v>6</v>
          </cell>
          <cell r="T319">
            <v>187</v>
          </cell>
          <cell r="U319">
            <v>23</v>
          </cell>
          <cell r="V319" t="e">
            <v>#VALUE!</v>
          </cell>
          <cell r="W319">
            <v>5.9709560704832159</v>
          </cell>
          <cell r="X319">
            <v>14</v>
          </cell>
          <cell r="Y319">
            <v>1</v>
          </cell>
          <cell r="Z319">
            <v>1</v>
          </cell>
          <cell r="AA319">
            <v>7</v>
          </cell>
          <cell r="AB319">
            <v>112</v>
          </cell>
          <cell r="AC319">
            <v>100</v>
          </cell>
        </row>
        <row r="320">
          <cell r="H320"/>
          <cell r="I320" t="str">
            <v>서울대</v>
          </cell>
          <cell r="N320"/>
          <cell r="O320">
            <v>0</v>
          </cell>
          <cell r="P320">
            <v>0</v>
          </cell>
          <cell r="Q320">
            <v>0</v>
          </cell>
          <cell r="U320">
            <v>24</v>
          </cell>
          <cell r="W320">
            <v>0</v>
          </cell>
        </row>
        <row r="321">
          <cell r="H321"/>
          <cell r="I321" t="str">
            <v>서울대</v>
          </cell>
          <cell r="N321"/>
          <cell r="O321">
            <v>0</v>
          </cell>
          <cell r="P321">
            <v>0</v>
          </cell>
          <cell r="Q321">
            <v>0</v>
          </cell>
          <cell r="W321">
            <v>0</v>
          </cell>
        </row>
        <row r="322">
          <cell r="H322" t="str">
            <v>서울역</v>
          </cell>
          <cell r="I322" t="str">
            <v>서울역</v>
          </cell>
          <cell r="M322" t="str">
            <v>CSM</v>
          </cell>
          <cell r="N322">
            <v>3</v>
          </cell>
          <cell r="O322">
            <v>66.465978139458713</v>
          </cell>
          <cell r="P322">
            <v>107.06106280480516</v>
          </cell>
          <cell r="Q322">
            <v>1.3316918747801618</v>
          </cell>
          <cell r="R322" t="e">
            <v>#VALUE!</v>
          </cell>
          <cell r="S322">
            <v>6</v>
          </cell>
          <cell r="T322">
            <v>187</v>
          </cell>
          <cell r="U322">
            <v>15</v>
          </cell>
          <cell r="V322" t="e">
            <v>#VALUE!</v>
          </cell>
          <cell r="W322">
            <v>11.077663023243119</v>
          </cell>
          <cell r="X322">
            <v>60</v>
          </cell>
          <cell r="Y322">
            <v>4</v>
          </cell>
          <cell r="Z322">
            <v>4</v>
          </cell>
          <cell r="AA322">
            <v>24</v>
          </cell>
          <cell r="AB322">
            <v>384</v>
          </cell>
          <cell r="AC322">
            <v>348</v>
          </cell>
        </row>
        <row r="323">
          <cell r="H323"/>
          <cell r="I323" t="str">
            <v>서울역</v>
          </cell>
          <cell r="N323"/>
          <cell r="O323">
            <v>107.06106280480516</v>
          </cell>
          <cell r="P323">
            <v>76.106369303028927</v>
          </cell>
          <cell r="Q323">
            <v>0.71086880056278579</v>
          </cell>
          <cell r="U323">
            <v>16</v>
          </cell>
          <cell r="W323">
            <v>17.843510467467528</v>
          </cell>
        </row>
        <row r="324">
          <cell r="H324"/>
          <cell r="I324" t="str">
            <v>서울역</v>
          </cell>
          <cell r="N324"/>
          <cell r="O324">
            <v>76.106369303028927</v>
          </cell>
          <cell r="P324">
            <v>66.465978139458713</v>
          </cell>
          <cell r="Q324">
            <v>0.62082307421737604</v>
          </cell>
          <cell r="W324">
            <v>12.684394883838154</v>
          </cell>
        </row>
        <row r="325">
          <cell r="H325" t="str">
            <v>서초3</v>
          </cell>
          <cell r="I325" t="str">
            <v>서초3</v>
          </cell>
          <cell r="M325" t="str">
            <v>CSM</v>
          </cell>
          <cell r="N325">
            <v>3</v>
          </cell>
          <cell r="O325">
            <v>43.819780958085907</v>
          </cell>
          <cell r="P325">
            <v>108.11045535104033</v>
          </cell>
          <cell r="Q325">
            <v>0.9016745384285102</v>
          </cell>
          <cell r="R325" t="e">
            <v>#VALUE!</v>
          </cell>
          <cell r="S325">
            <v>6</v>
          </cell>
          <cell r="T325">
            <v>187</v>
          </cell>
          <cell r="U325">
            <v>11</v>
          </cell>
          <cell r="V325" t="e">
            <v>#VALUE!</v>
          </cell>
          <cell r="W325">
            <v>7.3032968263476512</v>
          </cell>
          <cell r="X325">
            <v>51</v>
          </cell>
          <cell r="Y325">
            <v>3</v>
          </cell>
          <cell r="Z325">
            <v>3</v>
          </cell>
          <cell r="AA325">
            <v>19</v>
          </cell>
          <cell r="AB325">
            <v>304</v>
          </cell>
          <cell r="AC325">
            <v>268</v>
          </cell>
        </row>
        <row r="326">
          <cell r="H326"/>
          <cell r="I326" t="str">
            <v>서초3</v>
          </cell>
          <cell r="N326"/>
          <cell r="O326">
            <v>53.660663969859442</v>
          </cell>
          <cell r="P326">
            <v>53.660663969859442</v>
          </cell>
          <cell r="Q326">
            <v>0.49635036496350371</v>
          </cell>
          <cell r="U326">
            <v>12</v>
          </cell>
          <cell r="W326">
            <v>8.9434439949765743</v>
          </cell>
        </row>
        <row r="327">
          <cell r="H327"/>
          <cell r="I327" t="str">
            <v>서초3</v>
          </cell>
          <cell r="N327"/>
          <cell r="O327">
            <v>108.11045535104033</v>
          </cell>
          <cell r="P327">
            <v>43.819780958085907</v>
          </cell>
          <cell r="Q327">
            <v>0.40532417346500649</v>
          </cell>
          <cell r="W327">
            <v>18.018409225173389</v>
          </cell>
        </row>
        <row r="328">
          <cell r="H328" t="str">
            <v>서초4</v>
          </cell>
          <cell r="I328" t="str">
            <v>서초4</v>
          </cell>
          <cell r="M328" t="str">
            <v>CSM</v>
          </cell>
          <cell r="N328">
            <v>3</v>
          </cell>
          <cell r="O328">
            <v>74.252743983331484</v>
          </cell>
          <cell r="P328">
            <v>93.483941233956102</v>
          </cell>
          <cell r="Q328">
            <v>1.3490338164251208</v>
          </cell>
          <cell r="R328" t="e">
            <v>#VALUE!</v>
          </cell>
          <cell r="S328">
            <v>6</v>
          </cell>
          <cell r="T328">
            <v>187</v>
          </cell>
          <cell r="U328">
            <v>15</v>
          </cell>
          <cell r="V328" t="e">
            <v>#VALUE!</v>
          </cell>
          <cell r="W328">
            <v>12.375457330555248</v>
          </cell>
          <cell r="X328">
            <v>54</v>
          </cell>
          <cell r="Y328">
            <v>4</v>
          </cell>
          <cell r="Z328">
            <v>4</v>
          </cell>
          <cell r="AA328">
            <v>24</v>
          </cell>
          <cell r="AB328">
            <v>384</v>
          </cell>
          <cell r="AC328">
            <v>348</v>
          </cell>
        </row>
        <row r="329">
          <cell r="H329"/>
          <cell r="I329" t="str">
            <v>서초4</v>
          </cell>
          <cell r="N329"/>
          <cell r="O329">
            <v>93.483941233956102</v>
          </cell>
          <cell r="P329">
            <v>74.252743983331484</v>
          </cell>
          <cell r="Q329">
            <v>0.79428341384863133</v>
          </cell>
          <cell r="U329">
            <v>16</v>
          </cell>
          <cell r="W329">
            <v>15.580656872326017</v>
          </cell>
        </row>
        <row r="330">
          <cell r="H330"/>
          <cell r="I330" t="str">
            <v>서초4</v>
          </cell>
          <cell r="N330"/>
          <cell r="O330">
            <v>51.86025403397403</v>
          </cell>
          <cell r="P330">
            <v>51.86025403397403</v>
          </cell>
          <cell r="Q330">
            <v>0.55475040257648944</v>
          </cell>
          <cell r="W330">
            <v>8.6433756723290056</v>
          </cell>
        </row>
        <row r="331">
          <cell r="H331" t="str">
            <v>서초고</v>
          </cell>
          <cell r="I331" t="str">
            <v>서초고</v>
          </cell>
          <cell r="M331" t="str">
            <v>CSM</v>
          </cell>
          <cell r="N331">
            <v>3</v>
          </cell>
          <cell r="O331">
            <v>162.00908941958045</v>
          </cell>
          <cell r="P331">
            <v>162.00908941958045</v>
          </cell>
          <cell r="Q331">
            <v>1.0714436248682824</v>
          </cell>
          <cell r="R331" t="e">
            <v>#VALUE!</v>
          </cell>
          <cell r="S331">
            <v>6</v>
          </cell>
          <cell r="T331">
            <v>187</v>
          </cell>
          <cell r="U331">
            <v>12</v>
          </cell>
          <cell r="V331" t="e">
            <v>#VALUE!</v>
          </cell>
          <cell r="W331">
            <v>27.001514903263409</v>
          </cell>
          <cell r="X331">
            <v>75</v>
          </cell>
          <cell r="Y331">
            <v>5</v>
          </cell>
          <cell r="Z331">
            <v>5</v>
          </cell>
          <cell r="AA331">
            <v>30</v>
          </cell>
          <cell r="AB331">
            <v>480</v>
          </cell>
          <cell r="AC331">
            <v>444</v>
          </cell>
        </row>
        <row r="332">
          <cell r="H332"/>
          <cell r="I332" t="str">
            <v>서초고</v>
          </cell>
          <cell r="N332"/>
          <cell r="O332">
            <v>117.72546687433369</v>
          </cell>
          <cell r="P332">
            <v>117.72546687433369</v>
          </cell>
          <cell r="Q332">
            <v>0.7266596417281348</v>
          </cell>
          <cell r="U332">
            <v>13</v>
          </cell>
          <cell r="W332">
            <v>19.620911145722282</v>
          </cell>
        </row>
        <row r="333">
          <cell r="H333"/>
          <cell r="I333" t="str">
            <v>서초고</v>
          </cell>
          <cell r="N333"/>
          <cell r="O333">
            <v>55.858139154991271</v>
          </cell>
          <cell r="P333">
            <v>55.858139154991271</v>
          </cell>
          <cell r="Q333">
            <v>0.34478398314014747</v>
          </cell>
          <cell r="W333">
            <v>9.3096898591652124</v>
          </cell>
        </row>
        <row r="334">
          <cell r="H334" t="str">
            <v>석계</v>
          </cell>
          <cell r="I334" t="str">
            <v>석계</v>
          </cell>
          <cell r="M334" t="str">
            <v>CSM</v>
          </cell>
          <cell r="N334">
            <v>3</v>
          </cell>
          <cell r="O334">
            <v>42.708574244060088</v>
          </cell>
          <cell r="P334">
            <v>88.199372599385327</v>
          </cell>
          <cell r="Q334">
            <v>1.2650406504065044</v>
          </cell>
          <cell r="R334" t="e">
            <v>#VALUE!</v>
          </cell>
          <cell r="S334">
            <v>6</v>
          </cell>
          <cell r="T334">
            <v>187</v>
          </cell>
          <cell r="U334">
            <v>14</v>
          </cell>
          <cell r="V334" t="e">
            <v>#VALUE!</v>
          </cell>
          <cell r="W334">
            <v>7.1180957073433477</v>
          </cell>
          <cell r="X334">
            <v>50</v>
          </cell>
          <cell r="Y334">
            <v>3</v>
          </cell>
          <cell r="Z334">
            <v>3</v>
          </cell>
          <cell r="AA334">
            <v>19</v>
          </cell>
          <cell r="AB334">
            <v>304</v>
          </cell>
          <cell r="AC334">
            <v>268</v>
          </cell>
        </row>
        <row r="335">
          <cell r="H335"/>
          <cell r="I335" t="str">
            <v>석계</v>
          </cell>
          <cell r="N335"/>
          <cell r="O335">
            <v>88.199372599385327</v>
          </cell>
          <cell r="P335">
            <v>68.867217434511943</v>
          </cell>
          <cell r="Q335">
            <v>0.78081300813008148</v>
          </cell>
          <cell r="U335">
            <v>15</v>
          </cell>
          <cell r="W335">
            <v>14.699895433230887</v>
          </cell>
        </row>
        <row r="336">
          <cell r="H336"/>
          <cell r="I336" t="str">
            <v>석계</v>
          </cell>
          <cell r="N336"/>
          <cell r="O336">
            <v>68.867217434511943</v>
          </cell>
          <cell r="P336">
            <v>42.708574244060088</v>
          </cell>
          <cell r="Q336">
            <v>0.48422764227642284</v>
          </cell>
          <cell r="W336">
            <v>11.477869572418657</v>
          </cell>
        </row>
        <row r="337">
          <cell r="H337" t="str">
            <v>선릉</v>
          </cell>
          <cell r="I337" t="str">
            <v>선릉</v>
          </cell>
          <cell r="M337" t="str">
            <v>CSM</v>
          </cell>
          <cell r="N337">
            <v>3</v>
          </cell>
          <cell r="O337">
            <v>20.946778543069009</v>
          </cell>
          <cell r="P337">
            <v>83.246053471901575</v>
          </cell>
          <cell r="Q337">
            <v>0.41039925719591452</v>
          </cell>
          <cell r="R337" t="e">
            <v>#VALUE!</v>
          </cell>
          <cell r="S337">
            <v>6</v>
          </cell>
          <cell r="T337">
            <v>187</v>
          </cell>
          <cell r="U337">
            <v>6</v>
          </cell>
          <cell r="V337" t="e">
            <v>#VALUE!</v>
          </cell>
          <cell r="W337">
            <v>3.4911297571781681</v>
          </cell>
          <cell r="X337">
            <v>35</v>
          </cell>
          <cell r="Y337">
            <v>3</v>
          </cell>
          <cell r="Z337">
            <v>2</v>
          </cell>
          <cell r="AA337">
            <v>18</v>
          </cell>
          <cell r="AB337">
            <v>288</v>
          </cell>
          <cell r="AC337">
            <v>252</v>
          </cell>
        </row>
        <row r="338">
          <cell r="H338"/>
          <cell r="I338" t="str">
            <v>선릉</v>
          </cell>
          <cell r="N338"/>
          <cell r="O338">
            <v>83.246053471901575</v>
          </cell>
          <cell r="P338">
            <v>20.946778543069009</v>
          </cell>
          <cell r="Q338">
            <v>0.25162488393686161</v>
          </cell>
          <cell r="U338">
            <v>7</v>
          </cell>
          <cell r="W338">
            <v>13.87434224531693</v>
          </cell>
        </row>
        <row r="339">
          <cell r="H339"/>
          <cell r="I339" t="str">
            <v>선릉</v>
          </cell>
          <cell r="N339"/>
          <cell r="O339">
            <v>13.217339966290778</v>
          </cell>
          <cell r="P339">
            <v>13.217339966290778</v>
          </cell>
          <cell r="Q339">
            <v>0.15877437325905291</v>
          </cell>
          <cell r="W339">
            <v>2.2028899943817963</v>
          </cell>
        </row>
        <row r="340">
          <cell r="H340" t="str">
            <v>선릉역</v>
          </cell>
          <cell r="I340" t="str">
            <v>선릉역</v>
          </cell>
          <cell r="M340" t="str">
            <v>CSM</v>
          </cell>
          <cell r="N340">
            <v>3</v>
          </cell>
          <cell r="O340">
            <v>68.765659644173297</v>
          </cell>
          <cell r="P340">
            <v>153.79767671083619</v>
          </cell>
          <cell r="Q340">
            <v>1.2000952834683181</v>
          </cell>
          <cell r="R340" t="e">
            <v>#VALUE!</v>
          </cell>
          <cell r="S340">
            <v>6</v>
          </cell>
          <cell r="T340">
            <v>187</v>
          </cell>
          <cell r="U340">
            <v>14</v>
          </cell>
          <cell r="V340" t="e">
            <v>#VALUE!</v>
          </cell>
          <cell r="W340">
            <v>11.460943274028883</v>
          </cell>
          <cell r="X340">
            <v>76</v>
          </cell>
          <cell r="Y340">
            <v>5</v>
          </cell>
          <cell r="Z340">
            <v>5</v>
          </cell>
          <cell r="AA340">
            <v>30</v>
          </cell>
          <cell r="AB340">
            <v>480</v>
          </cell>
          <cell r="AC340">
            <v>444</v>
          </cell>
        </row>
        <row r="341">
          <cell r="H341"/>
          <cell r="I341" t="str">
            <v>선릉역</v>
          </cell>
          <cell r="N341"/>
          <cell r="O341">
            <v>153.79767671083619</v>
          </cell>
          <cell r="P341">
            <v>115.8062067848864</v>
          </cell>
          <cell r="Q341">
            <v>0.7529776083849451</v>
          </cell>
          <cell r="U341">
            <v>15</v>
          </cell>
          <cell r="W341">
            <v>25.632946118472699</v>
          </cell>
        </row>
        <row r="342">
          <cell r="H342"/>
          <cell r="I342" t="str">
            <v>선릉역</v>
          </cell>
          <cell r="N342"/>
          <cell r="O342">
            <v>115.8062067848864</v>
          </cell>
          <cell r="P342">
            <v>68.765659644173297</v>
          </cell>
          <cell r="Q342">
            <v>0.44711767508337302</v>
          </cell>
          <cell r="W342">
            <v>19.301034464147733</v>
          </cell>
        </row>
        <row r="343">
          <cell r="H343" t="str">
            <v>성내</v>
          </cell>
          <cell r="I343" t="str">
            <v>성내</v>
          </cell>
          <cell r="M343" t="str">
            <v>CSM</v>
          </cell>
          <cell r="N343">
            <v>3</v>
          </cell>
          <cell r="O343">
            <v>69.510795591886932</v>
          </cell>
          <cell r="P343">
            <v>79.850659225524723</v>
          </cell>
          <cell r="Q343">
            <v>1.3942350332594233</v>
          </cell>
          <cell r="R343" t="e">
            <v>#VALUE!</v>
          </cell>
          <cell r="S343">
            <v>6</v>
          </cell>
          <cell r="T343">
            <v>187</v>
          </cell>
          <cell r="U343">
            <v>15</v>
          </cell>
          <cell r="V343" t="e">
            <v>#VALUE!</v>
          </cell>
          <cell r="W343">
            <v>11.585132598647823</v>
          </cell>
          <cell r="X343">
            <v>49</v>
          </cell>
          <cell r="Y343">
            <v>3</v>
          </cell>
          <cell r="Z343">
            <v>3</v>
          </cell>
          <cell r="AA343">
            <v>18</v>
          </cell>
          <cell r="AB343">
            <v>288</v>
          </cell>
          <cell r="AC343">
            <v>252</v>
          </cell>
        </row>
        <row r="344">
          <cell r="H344"/>
          <cell r="I344" t="str">
            <v>성내</v>
          </cell>
          <cell r="N344"/>
          <cell r="O344">
            <v>79.850659225524723</v>
          </cell>
          <cell r="P344">
            <v>69.510795591886932</v>
          </cell>
          <cell r="Q344">
            <v>0.87050997782705097</v>
          </cell>
          <cell r="U344">
            <v>16</v>
          </cell>
          <cell r="W344">
            <v>13.30844320425412</v>
          </cell>
        </row>
        <row r="345">
          <cell r="H345"/>
          <cell r="I345" t="str">
            <v>성내</v>
          </cell>
          <cell r="N345"/>
          <cell r="O345">
            <v>41.819790929199421</v>
          </cell>
          <cell r="P345">
            <v>41.819790929199421</v>
          </cell>
          <cell r="Q345">
            <v>0.52372505543237247</v>
          </cell>
          <cell r="W345">
            <v>6.9699651548665704</v>
          </cell>
        </row>
        <row r="346">
          <cell r="H346" t="str">
            <v>성내역</v>
          </cell>
          <cell r="I346" t="str">
            <v>성내역</v>
          </cell>
          <cell r="M346" t="str">
            <v>CSM</v>
          </cell>
          <cell r="N346">
            <v>3</v>
          </cell>
          <cell r="O346">
            <v>54.130844930755543</v>
          </cell>
          <cell r="P346">
            <v>92.966355030543156</v>
          </cell>
          <cell r="Q346">
            <v>1.1823456278491506</v>
          </cell>
          <cell r="R346" t="e">
            <v>#VALUE!</v>
          </cell>
          <cell r="S346">
            <v>6</v>
          </cell>
          <cell r="T346">
            <v>187</v>
          </cell>
          <cell r="U346">
            <v>13</v>
          </cell>
          <cell r="V346" t="e">
            <v>#VALUE!</v>
          </cell>
          <cell r="W346">
            <v>9.0218074884592578</v>
          </cell>
          <cell r="X346">
            <v>51</v>
          </cell>
          <cell r="Y346">
            <v>3</v>
          </cell>
          <cell r="Z346">
            <v>3</v>
          </cell>
          <cell r="AA346">
            <v>18</v>
          </cell>
          <cell r="AB346">
            <v>288</v>
          </cell>
          <cell r="AC346">
            <v>252</v>
          </cell>
        </row>
        <row r="347">
          <cell r="H347"/>
          <cell r="I347" t="str">
            <v>성내역</v>
          </cell>
          <cell r="N347"/>
          <cell r="O347">
            <v>55.78751847667904</v>
          </cell>
          <cell r="P347">
            <v>55.78751847667904</v>
          </cell>
          <cell r="Q347">
            <v>0.6000828843762952</v>
          </cell>
          <cell r="U347">
            <v>14</v>
          </cell>
          <cell r="W347">
            <v>9.2979197461131733</v>
          </cell>
        </row>
        <row r="348">
          <cell r="H348"/>
          <cell r="I348" t="str">
            <v>성내역</v>
          </cell>
          <cell r="N348"/>
          <cell r="O348">
            <v>92.966355030543156</v>
          </cell>
          <cell r="P348">
            <v>54.130844930755543</v>
          </cell>
          <cell r="Q348">
            <v>0.58226274347285534</v>
          </cell>
          <cell r="W348">
            <v>15.494392505090525</v>
          </cell>
        </row>
        <row r="349">
          <cell r="H349" t="str">
            <v>성수</v>
          </cell>
          <cell r="I349" t="str">
            <v>성수</v>
          </cell>
          <cell r="M349" t="str">
            <v>CSM</v>
          </cell>
          <cell r="N349">
            <v>3</v>
          </cell>
          <cell r="O349">
            <v>47.631276850173656</v>
          </cell>
          <cell r="P349">
            <v>104.32952161280764</v>
          </cell>
          <cell r="Q349">
            <v>0.79506641366223896</v>
          </cell>
          <cell r="R349" t="e">
            <v>#VALUE!</v>
          </cell>
          <cell r="S349">
            <v>6</v>
          </cell>
          <cell r="T349">
            <v>187</v>
          </cell>
          <cell r="U349">
            <v>9</v>
          </cell>
          <cell r="V349" t="e">
            <v>#VALUE!</v>
          </cell>
          <cell r="W349">
            <v>7.9385461416956096</v>
          </cell>
          <cell r="X349">
            <v>48</v>
          </cell>
          <cell r="Y349">
            <v>3</v>
          </cell>
          <cell r="Z349">
            <v>3</v>
          </cell>
          <cell r="AA349">
            <v>19</v>
          </cell>
          <cell r="AB349">
            <v>304</v>
          </cell>
          <cell r="AC349">
            <v>268</v>
          </cell>
        </row>
        <row r="350">
          <cell r="H350"/>
          <cell r="I350" t="str">
            <v>성수</v>
          </cell>
          <cell r="N350"/>
          <cell r="O350">
            <v>104.32952161280764</v>
          </cell>
          <cell r="P350">
            <v>47.631276850173656</v>
          </cell>
          <cell r="Q350">
            <v>0.45654648956356736</v>
          </cell>
          <cell r="U350">
            <v>10</v>
          </cell>
          <cell r="W350">
            <v>17.388253602134608</v>
          </cell>
        </row>
        <row r="351">
          <cell r="H351"/>
          <cell r="I351" t="str">
            <v>성수</v>
          </cell>
          <cell r="N351"/>
          <cell r="O351">
            <v>35.317621737618367</v>
          </cell>
          <cell r="P351">
            <v>35.317621737618367</v>
          </cell>
          <cell r="Q351">
            <v>0.33851992409867165</v>
          </cell>
          <cell r="W351">
            <v>5.8862702896030612</v>
          </cell>
        </row>
        <row r="352">
          <cell r="H352" t="str">
            <v>세검정</v>
          </cell>
          <cell r="I352" t="str">
            <v>세검정</v>
          </cell>
          <cell r="M352" t="str">
            <v>CSM</v>
          </cell>
          <cell r="N352">
            <v>3</v>
          </cell>
          <cell r="O352">
            <v>36.949339984268342</v>
          </cell>
          <cell r="P352">
            <v>36.949339984268342</v>
          </cell>
          <cell r="Q352">
            <v>1.6566314076484949</v>
          </cell>
          <cell r="R352" t="e">
            <v>#VALUE!</v>
          </cell>
          <cell r="S352">
            <v>6</v>
          </cell>
          <cell r="T352">
            <v>187</v>
          </cell>
          <cell r="U352">
            <v>18</v>
          </cell>
          <cell r="V352" t="e">
            <v>#VALUE!</v>
          </cell>
          <cell r="W352">
            <v>6.1582233307113903</v>
          </cell>
          <cell r="X352">
            <v>31</v>
          </cell>
          <cell r="Y352">
            <v>3</v>
          </cell>
          <cell r="Z352">
            <v>2</v>
          </cell>
          <cell r="AA352">
            <v>18</v>
          </cell>
          <cell r="AB352">
            <v>288</v>
          </cell>
          <cell r="AC352">
            <v>252</v>
          </cell>
        </row>
        <row r="353">
          <cell r="H353"/>
          <cell r="I353" t="str">
            <v>세검정</v>
          </cell>
          <cell r="N353"/>
          <cell r="O353">
            <v>32.199140051384376</v>
          </cell>
          <cell r="P353">
            <v>32.199140051384376</v>
          </cell>
          <cell r="Q353">
            <v>0.87144019528071615</v>
          </cell>
          <cell r="U353">
            <v>19</v>
          </cell>
          <cell r="W353">
            <v>5.3665233418973957</v>
          </cell>
        </row>
        <row r="354">
          <cell r="H354"/>
          <cell r="I354" t="str">
            <v>세검정</v>
          </cell>
          <cell r="N354"/>
          <cell r="O354">
            <v>29.0122970584369</v>
          </cell>
          <cell r="P354">
            <v>29.0122970584369</v>
          </cell>
          <cell r="Q354">
            <v>0.78519121236777867</v>
          </cell>
          <cell r="W354">
            <v>4.835382843072817</v>
          </cell>
        </row>
        <row r="355">
          <cell r="H355" t="str">
            <v>수색</v>
          </cell>
          <cell r="I355" t="str">
            <v>수색</v>
          </cell>
          <cell r="M355" t="str">
            <v>CSM</v>
          </cell>
          <cell r="N355">
            <v>2</v>
          </cell>
          <cell r="O355">
            <v>58.654626526239269</v>
          </cell>
          <cell r="P355">
            <v>58.654626526239269</v>
          </cell>
          <cell r="Q355">
            <v>0.58823529411764697</v>
          </cell>
          <cell r="R355" t="e">
            <v>#VALUE!</v>
          </cell>
          <cell r="S355">
            <v>6</v>
          </cell>
          <cell r="T355">
            <v>187</v>
          </cell>
          <cell r="U355">
            <v>7</v>
          </cell>
          <cell r="V355" t="e">
            <v>#VALUE!</v>
          </cell>
          <cell r="W355">
            <v>9.7757710877065449</v>
          </cell>
          <cell r="X355">
            <v>28</v>
          </cell>
          <cell r="Y355">
            <v>2</v>
          </cell>
          <cell r="Z355">
            <v>2</v>
          </cell>
          <cell r="AA355">
            <v>12</v>
          </cell>
          <cell r="AB355">
            <v>192</v>
          </cell>
          <cell r="AC355">
            <v>168</v>
          </cell>
        </row>
        <row r="356">
          <cell r="H356"/>
          <cell r="I356" t="str">
            <v>수색</v>
          </cell>
          <cell r="N356"/>
          <cell r="O356">
            <v>34.502721486023091</v>
          </cell>
          <cell r="P356">
            <v>34.502721486023091</v>
          </cell>
          <cell r="Q356">
            <v>0.58823529411764697</v>
          </cell>
          <cell r="U356">
            <v>8</v>
          </cell>
          <cell r="W356">
            <v>5.7504535810038488</v>
          </cell>
        </row>
        <row r="357">
          <cell r="H357"/>
          <cell r="I357" t="str">
            <v>수색</v>
          </cell>
          <cell r="N357"/>
          <cell r="O357">
            <v>0</v>
          </cell>
          <cell r="P357">
            <v>0</v>
          </cell>
          <cell r="Q357">
            <v>0</v>
          </cell>
          <cell r="W357">
            <v>0</v>
          </cell>
        </row>
        <row r="358">
          <cell r="H358" t="str">
            <v>수유</v>
          </cell>
          <cell r="I358" t="str">
            <v>수유</v>
          </cell>
          <cell r="M358" t="str">
            <v>CSM</v>
          </cell>
          <cell r="N358">
            <v>3</v>
          </cell>
          <cell r="O358">
            <v>41.682456765151741</v>
          </cell>
          <cell r="P358">
            <v>103.4366196341381</v>
          </cell>
          <cell r="Q358">
            <v>1.0024798512089275</v>
          </cell>
          <cell r="R358" t="e">
            <v>#VALUE!</v>
          </cell>
          <cell r="S358">
            <v>6</v>
          </cell>
          <cell r="T358">
            <v>187</v>
          </cell>
          <cell r="U358">
            <v>12</v>
          </cell>
          <cell r="V358" t="e">
            <v>#VALUE!</v>
          </cell>
          <cell r="W358">
            <v>6.9470761275252899</v>
          </cell>
          <cell r="X358">
            <v>52</v>
          </cell>
          <cell r="Y358">
            <v>3</v>
          </cell>
          <cell r="Z358">
            <v>3</v>
          </cell>
          <cell r="AA358">
            <v>18</v>
          </cell>
          <cell r="AB358">
            <v>288</v>
          </cell>
          <cell r="AC358">
            <v>252</v>
          </cell>
        </row>
        <row r="359">
          <cell r="H359"/>
          <cell r="I359" t="str">
            <v>수유</v>
          </cell>
          <cell r="N359"/>
          <cell r="O359">
            <v>103.4366196341381</v>
          </cell>
          <cell r="P359">
            <v>62.010670295233446</v>
          </cell>
          <cell r="Q359">
            <v>0.5995040297582146</v>
          </cell>
          <cell r="U359">
            <v>13</v>
          </cell>
          <cell r="W359">
            <v>17.239436605689683</v>
          </cell>
        </row>
        <row r="360">
          <cell r="H360"/>
          <cell r="I360" t="str">
            <v>수유</v>
          </cell>
          <cell r="N360"/>
          <cell r="O360">
            <v>62.010670295233446</v>
          </cell>
          <cell r="P360">
            <v>41.682456765151741</v>
          </cell>
          <cell r="Q360">
            <v>0.40297582145071292</v>
          </cell>
          <cell r="W360">
            <v>10.335111715872241</v>
          </cell>
        </row>
        <row r="361">
          <cell r="H361" t="str">
            <v>수유2</v>
          </cell>
          <cell r="I361" t="str">
            <v>수유2</v>
          </cell>
          <cell r="M361" t="str">
            <v>CSM</v>
          </cell>
          <cell r="N361">
            <v>3</v>
          </cell>
          <cell r="O361">
            <v>61.321511365064445</v>
          </cell>
          <cell r="P361">
            <v>76.407799985437251</v>
          </cell>
          <cell r="Q361">
            <v>1.5943940643033803</v>
          </cell>
          <cell r="R361" t="e">
            <v>#VALUE!</v>
          </cell>
          <cell r="S361">
            <v>6</v>
          </cell>
          <cell r="T361">
            <v>187</v>
          </cell>
          <cell r="U361">
            <v>17</v>
          </cell>
          <cell r="V361" t="e">
            <v>#VALUE!</v>
          </cell>
          <cell r="W361">
            <v>10.220251894177407</v>
          </cell>
          <cell r="X361">
            <v>50</v>
          </cell>
          <cell r="Y361">
            <v>3</v>
          </cell>
          <cell r="Z361">
            <v>3</v>
          </cell>
          <cell r="AA361">
            <v>18</v>
          </cell>
          <cell r="AB361">
            <v>288</v>
          </cell>
          <cell r="AC361">
            <v>252</v>
          </cell>
        </row>
        <row r="362">
          <cell r="H362"/>
          <cell r="I362" t="str">
            <v>수유2</v>
          </cell>
          <cell r="N362"/>
          <cell r="O362">
            <v>60.502631398196613</v>
          </cell>
          <cell r="P362">
            <v>61.321511365064445</v>
          </cell>
          <cell r="Q362">
            <v>0.80255564715581218</v>
          </cell>
          <cell r="U362">
            <v>18</v>
          </cell>
          <cell r="W362">
            <v>10.083771899699435</v>
          </cell>
        </row>
        <row r="363">
          <cell r="H363"/>
          <cell r="I363" t="str">
            <v>수유2</v>
          </cell>
          <cell r="N363"/>
          <cell r="O363">
            <v>76.407799985437251</v>
          </cell>
          <cell r="P363">
            <v>60.502631398196613</v>
          </cell>
          <cell r="Q363">
            <v>0.79183841714756809</v>
          </cell>
          <cell r="W363">
            <v>12.734633330906208</v>
          </cell>
        </row>
        <row r="364">
          <cell r="H364" t="str">
            <v>수출공단</v>
          </cell>
          <cell r="I364" t="str">
            <v>수출공단</v>
          </cell>
          <cell r="M364" t="str">
            <v>CSM</v>
          </cell>
          <cell r="N364">
            <v>3</v>
          </cell>
          <cell r="O364">
            <v>95.087050729826942</v>
          </cell>
          <cell r="P364">
            <v>95.087050729826942</v>
          </cell>
          <cell r="Q364">
            <v>1.2410044977511243</v>
          </cell>
          <cell r="R364" t="e">
            <v>#VALUE!</v>
          </cell>
          <cell r="S364">
            <v>6</v>
          </cell>
          <cell r="T364">
            <v>187</v>
          </cell>
          <cell r="U364">
            <v>14</v>
          </cell>
          <cell r="V364" t="e">
            <v>#VALUE!</v>
          </cell>
          <cell r="W364">
            <v>15.847841788304491</v>
          </cell>
          <cell r="X364">
            <v>53</v>
          </cell>
          <cell r="Y364">
            <v>4</v>
          </cell>
          <cell r="Z364">
            <v>4</v>
          </cell>
          <cell r="AA364">
            <v>24</v>
          </cell>
          <cell r="AB364">
            <v>384</v>
          </cell>
          <cell r="AC364">
            <v>348</v>
          </cell>
        </row>
        <row r="365">
          <cell r="H365"/>
          <cell r="I365" t="str">
            <v>수출공단</v>
          </cell>
          <cell r="N365"/>
          <cell r="O365">
            <v>55.598125614141679</v>
          </cell>
          <cell r="P365">
            <v>62.40533201946289</v>
          </cell>
          <cell r="Q365">
            <v>0.65629685157421291</v>
          </cell>
          <cell r="U365">
            <v>15</v>
          </cell>
          <cell r="W365">
            <v>9.2663542690236138</v>
          </cell>
        </row>
        <row r="366">
          <cell r="H366"/>
          <cell r="I366" t="str">
            <v>수출공단</v>
          </cell>
          <cell r="N366"/>
          <cell r="O366">
            <v>62.40533201946289</v>
          </cell>
          <cell r="P366">
            <v>55.598125614141679</v>
          </cell>
          <cell r="Q366">
            <v>0.5847076461769114</v>
          </cell>
          <cell r="W366">
            <v>10.400888669910481</v>
          </cell>
        </row>
        <row r="367">
          <cell r="H367" t="str">
            <v>수표</v>
          </cell>
          <cell r="I367" t="str">
            <v>수표</v>
          </cell>
          <cell r="M367" t="str">
            <v>CSM</v>
          </cell>
          <cell r="N367">
            <v>3</v>
          </cell>
          <cell r="O367">
            <v>91.89115525825467</v>
          </cell>
          <cell r="P367">
            <v>133.41994620664022</v>
          </cell>
          <cell r="Q367">
            <v>1.3510989010989012</v>
          </cell>
          <cell r="R367" t="e">
            <v>#VALUE!</v>
          </cell>
          <cell r="S367">
            <v>6</v>
          </cell>
          <cell r="T367">
            <v>187</v>
          </cell>
          <cell r="U367">
            <v>15</v>
          </cell>
          <cell r="V367" t="e">
            <v>#VALUE!</v>
          </cell>
          <cell r="W367">
            <v>15.315192543042444</v>
          </cell>
          <cell r="X367">
            <v>71</v>
          </cell>
          <cell r="Y367">
            <v>5</v>
          </cell>
          <cell r="Z367">
            <v>5</v>
          </cell>
          <cell r="AA367">
            <v>30</v>
          </cell>
          <cell r="AB367">
            <v>480</v>
          </cell>
          <cell r="AC367">
            <v>444</v>
          </cell>
        </row>
        <row r="368">
          <cell r="H368"/>
          <cell r="I368" t="str">
            <v>수표</v>
          </cell>
          <cell r="N368"/>
          <cell r="O368">
            <v>88.37238744621142</v>
          </cell>
          <cell r="P368">
            <v>91.89115525825467</v>
          </cell>
          <cell r="Q368">
            <v>0.68873626373626373</v>
          </cell>
          <cell r="U368">
            <v>16</v>
          </cell>
          <cell r="W368">
            <v>14.728731241035236</v>
          </cell>
        </row>
        <row r="369">
          <cell r="H369"/>
          <cell r="I369" t="str">
            <v>수표</v>
          </cell>
          <cell r="N369"/>
          <cell r="O369">
            <v>133.41994620664022</v>
          </cell>
          <cell r="P369">
            <v>88.37238744621142</v>
          </cell>
          <cell r="Q369">
            <v>0.66236263736263734</v>
          </cell>
          <cell r="W369">
            <v>22.236657701106704</v>
          </cell>
        </row>
        <row r="370">
          <cell r="H370" t="str">
            <v>숭인</v>
          </cell>
          <cell r="I370" t="str">
            <v>숭인</v>
          </cell>
          <cell r="M370" t="str">
            <v>CSM</v>
          </cell>
          <cell r="N370">
            <v>3</v>
          </cell>
          <cell r="O370">
            <v>127.98577587526295</v>
          </cell>
          <cell r="P370">
            <v>127.98577587526295</v>
          </cell>
          <cell r="Q370">
            <v>1.3795674869500374</v>
          </cell>
          <cell r="R370" t="e">
            <v>#VALUE!</v>
          </cell>
          <cell r="S370">
            <v>6</v>
          </cell>
          <cell r="T370">
            <v>187</v>
          </cell>
          <cell r="U370">
            <v>15</v>
          </cell>
          <cell r="V370" t="e">
            <v>#VALUE!</v>
          </cell>
          <cell r="W370">
            <v>21.330962645877158</v>
          </cell>
          <cell r="X370">
            <v>70</v>
          </cell>
          <cell r="Y370">
            <v>5</v>
          </cell>
          <cell r="Z370">
            <v>5</v>
          </cell>
          <cell r="AA370">
            <v>30</v>
          </cell>
          <cell r="AB370">
            <v>480</v>
          </cell>
          <cell r="AC370">
            <v>444</v>
          </cell>
        </row>
        <row r="371">
          <cell r="H371"/>
          <cell r="I371" t="str">
            <v>숭인</v>
          </cell>
          <cell r="N371"/>
          <cell r="O371">
            <v>93.627178324856786</v>
          </cell>
          <cell r="P371">
            <v>93.627178324856786</v>
          </cell>
          <cell r="Q371">
            <v>0.73154362416107388</v>
          </cell>
          <cell r="U371">
            <v>16</v>
          </cell>
          <cell r="W371">
            <v>15.604529720809465</v>
          </cell>
        </row>
        <row r="372">
          <cell r="H372"/>
          <cell r="I372" t="str">
            <v>숭인</v>
          </cell>
          <cell r="N372"/>
          <cell r="O372">
            <v>82.937836864730428</v>
          </cell>
          <cell r="P372">
            <v>82.937836864730428</v>
          </cell>
          <cell r="Q372">
            <v>0.64802386278896351</v>
          </cell>
          <cell r="W372">
            <v>13.822972810788405</v>
          </cell>
        </row>
        <row r="373">
          <cell r="H373" t="str">
            <v>시흥SE</v>
          </cell>
          <cell r="I373" t="str">
            <v>시흥SE</v>
          </cell>
          <cell r="M373" t="str">
            <v>CSM</v>
          </cell>
          <cell r="N373">
            <v>3</v>
          </cell>
          <cell r="O373">
            <v>89.027442271941979</v>
          </cell>
          <cell r="P373">
            <v>112.74168150394686</v>
          </cell>
          <cell r="Q373">
            <v>1.1192269076305221</v>
          </cell>
          <cell r="R373" t="e">
            <v>#VALUE!</v>
          </cell>
          <cell r="S373">
            <v>6</v>
          </cell>
          <cell r="T373">
            <v>187</v>
          </cell>
          <cell r="U373">
            <v>13</v>
          </cell>
          <cell r="V373" t="e">
            <v>#VALUE!</v>
          </cell>
          <cell r="W373">
            <v>14.837907045323663</v>
          </cell>
          <cell r="X373">
            <v>58</v>
          </cell>
          <cell r="Y373">
            <v>4</v>
          </cell>
          <cell r="Z373">
            <v>4</v>
          </cell>
          <cell r="AA373">
            <v>24</v>
          </cell>
          <cell r="AB373">
            <v>384</v>
          </cell>
          <cell r="AC373">
            <v>348</v>
          </cell>
        </row>
        <row r="374">
          <cell r="H374"/>
          <cell r="I374" t="str">
            <v>시흥SE</v>
          </cell>
          <cell r="N374"/>
          <cell r="O374">
            <v>37.156081278785706</v>
          </cell>
          <cell r="P374">
            <v>89.027442271941979</v>
          </cell>
          <cell r="Q374">
            <v>0.78965863453815266</v>
          </cell>
          <cell r="U374">
            <v>14</v>
          </cell>
          <cell r="W374">
            <v>6.1926802131309513</v>
          </cell>
        </row>
        <row r="375">
          <cell r="H375"/>
          <cell r="I375" t="str">
            <v>시흥SE</v>
          </cell>
          <cell r="N375"/>
          <cell r="O375">
            <v>112.74168150394686</v>
          </cell>
          <cell r="P375">
            <v>37.156081278785706</v>
          </cell>
          <cell r="Q375">
            <v>0.32956827309236952</v>
          </cell>
          <cell r="W375">
            <v>18.790280250657812</v>
          </cell>
        </row>
        <row r="376">
          <cell r="H376" t="str">
            <v>신길</v>
          </cell>
          <cell r="I376" t="str">
            <v>신길</v>
          </cell>
          <cell r="M376" t="str">
            <v>CSM</v>
          </cell>
          <cell r="N376">
            <v>3</v>
          </cell>
          <cell r="O376">
            <v>26.378373972248436</v>
          </cell>
          <cell r="P376">
            <v>55.991516939829488</v>
          </cell>
          <cell r="Q376">
            <v>1.1965455628350208</v>
          </cell>
          <cell r="R376" t="e">
            <v>#VALUE!</v>
          </cell>
          <cell r="S376">
            <v>6</v>
          </cell>
          <cell r="T376">
            <v>187</v>
          </cell>
          <cell r="U376">
            <v>13</v>
          </cell>
          <cell r="V376" t="e">
            <v>#VALUE!</v>
          </cell>
          <cell r="W376">
            <v>4.3963956620414057</v>
          </cell>
          <cell r="X376">
            <v>36</v>
          </cell>
          <cell r="Y376">
            <v>3</v>
          </cell>
          <cell r="Z376">
            <v>2</v>
          </cell>
          <cell r="AA376">
            <v>18</v>
          </cell>
          <cell r="AB376">
            <v>288</v>
          </cell>
          <cell r="AC376">
            <v>252</v>
          </cell>
        </row>
        <row r="377">
          <cell r="H377"/>
          <cell r="I377" t="str">
            <v>신길</v>
          </cell>
          <cell r="N377"/>
          <cell r="O377">
            <v>40.618027178506445</v>
          </cell>
          <cell r="P377">
            <v>40.618027178506445</v>
          </cell>
          <cell r="Q377">
            <v>0.7254318046456224</v>
          </cell>
          <cell r="U377">
            <v>14</v>
          </cell>
          <cell r="W377">
            <v>6.7696711964177405</v>
          </cell>
        </row>
        <row r="378">
          <cell r="H378"/>
          <cell r="I378" t="str">
            <v>신길</v>
          </cell>
          <cell r="N378"/>
          <cell r="O378">
            <v>55.991516939829488</v>
          </cell>
          <cell r="P378">
            <v>26.378373972248436</v>
          </cell>
          <cell r="Q378">
            <v>0.47111375818939843</v>
          </cell>
          <cell r="W378">
            <v>9.3319194899715807</v>
          </cell>
        </row>
        <row r="379">
          <cell r="H379" t="str">
            <v>신내IC</v>
          </cell>
          <cell r="I379" t="str">
            <v>신내IC</v>
          </cell>
          <cell r="M379" t="str">
            <v>CSM</v>
          </cell>
          <cell r="N379">
            <v>2</v>
          </cell>
          <cell r="O379">
            <v>10.935556865876164</v>
          </cell>
          <cell r="P379">
            <v>32.213778960321953</v>
          </cell>
          <cell r="Q379">
            <v>0.33946830265848671</v>
          </cell>
          <cell r="R379" t="e">
            <v>#VALUE!</v>
          </cell>
          <cell r="S379">
            <v>6</v>
          </cell>
          <cell r="T379">
            <v>187</v>
          </cell>
          <cell r="U379">
            <v>5</v>
          </cell>
          <cell r="V379" t="e">
            <v>#VALUE!</v>
          </cell>
          <cell r="W379">
            <v>1.8225928109793605</v>
          </cell>
          <cell r="X379">
            <v>17</v>
          </cell>
          <cell r="Y379">
            <v>2</v>
          </cell>
          <cell r="Z379">
            <v>1</v>
          </cell>
          <cell r="AA379">
            <v>12</v>
          </cell>
          <cell r="AB379">
            <v>192</v>
          </cell>
          <cell r="AC379">
            <v>168</v>
          </cell>
        </row>
        <row r="380">
          <cell r="H380"/>
          <cell r="I380" t="str">
            <v>신내IC</v>
          </cell>
          <cell r="N380"/>
          <cell r="O380">
            <v>32.213778960321953</v>
          </cell>
          <cell r="P380">
            <v>10.935556865876164</v>
          </cell>
          <cell r="Q380">
            <v>0.33946830265848671</v>
          </cell>
          <cell r="U380">
            <v>6</v>
          </cell>
          <cell r="W380">
            <v>5.3689631600536591</v>
          </cell>
        </row>
        <row r="381">
          <cell r="H381"/>
          <cell r="I381" t="str">
            <v>신내IC</v>
          </cell>
          <cell r="N381"/>
          <cell r="O381">
            <v>0</v>
          </cell>
          <cell r="P381">
            <v>0</v>
          </cell>
          <cell r="Q381">
            <v>0</v>
          </cell>
          <cell r="W381">
            <v>0</v>
          </cell>
        </row>
        <row r="382">
          <cell r="H382" t="str">
            <v>신답역</v>
          </cell>
          <cell r="I382" t="str">
            <v>신답역</v>
          </cell>
          <cell r="M382" t="str">
            <v>CSM</v>
          </cell>
          <cell r="N382">
            <v>3</v>
          </cell>
          <cell r="O382">
            <v>138.84514822136549</v>
          </cell>
          <cell r="P382">
            <v>138.84514822136549</v>
          </cell>
          <cell r="Q382">
            <v>1.0198019801980198</v>
          </cell>
          <cell r="R382" t="e">
            <v>#VALUE!</v>
          </cell>
          <cell r="S382">
            <v>6</v>
          </cell>
          <cell r="T382">
            <v>187</v>
          </cell>
          <cell r="U382">
            <v>12</v>
          </cell>
          <cell r="V382" t="e">
            <v>#VALUE!</v>
          </cell>
          <cell r="W382">
            <v>23.140858036894247</v>
          </cell>
          <cell r="X382">
            <v>65</v>
          </cell>
          <cell r="Y382">
            <v>4</v>
          </cell>
          <cell r="Z382">
            <v>4</v>
          </cell>
          <cell r="AA382">
            <v>24</v>
          </cell>
          <cell r="AB382">
            <v>384</v>
          </cell>
          <cell r="AC382">
            <v>348</v>
          </cell>
        </row>
        <row r="383">
          <cell r="H383"/>
          <cell r="I383" t="str">
            <v>신답역</v>
          </cell>
          <cell r="N383"/>
          <cell r="O383">
            <v>79.330504876056679</v>
          </cell>
          <cell r="P383">
            <v>79.330504876056679</v>
          </cell>
          <cell r="Q383">
            <v>0.57135957498188839</v>
          </cell>
          <cell r="U383">
            <v>13</v>
          </cell>
          <cell r="W383">
            <v>13.221750812676113</v>
          </cell>
        </row>
        <row r="384">
          <cell r="H384"/>
          <cell r="I384" t="str">
            <v>신답역</v>
          </cell>
          <cell r="N384"/>
          <cell r="O384">
            <v>62.264052220979401</v>
          </cell>
          <cell r="P384">
            <v>62.264052220979401</v>
          </cell>
          <cell r="Q384">
            <v>0.44844240521613132</v>
          </cell>
          <cell r="W384">
            <v>10.3773420368299</v>
          </cell>
        </row>
        <row r="385">
          <cell r="H385" t="str">
            <v>신당</v>
          </cell>
          <cell r="I385" t="str">
            <v>신당</v>
          </cell>
          <cell r="M385" t="str">
            <v>CSM</v>
          </cell>
          <cell r="N385">
            <v>3</v>
          </cell>
          <cell r="O385">
            <v>53.922157173378686</v>
          </cell>
          <cell r="P385">
            <v>53.922157173378686</v>
          </cell>
          <cell r="Q385">
            <v>0.86740947075208918</v>
          </cell>
          <cell r="R385" t="e">
            <v>#VALUE!</v>
          </cell>
          <cell r="S385">
            <v>6</v>
          </cell>
          <cell r="T385">
            <v>187</v>
          </cell>
          <cell r="U385">
            <v>10</v>
          </cell>
          <cell r="V385" t="e">
            <v>#VALUE!</v>
          </cell>
          <cell r="W385">
            <v>8.9870261955631143</v>
          </cell>
          <cell r="X385">
            <v>31</v>
          </cell>
          <cell r="Y385">
            <v>3</v>
          </cell>
          <cell r="Z385">
            <v>2</v>
          </cell>
          <cell r="AA385">
            <v>18</v>
          </cell>
          <cell r="AB385">
            <v>288</v>
          </cell>
          <cell r="AC385">
            <v>252</v>
          </cell>
        </row>
        <row r="386">
          <cell r="H386"/>
          <cell r="I386" t="str">
            <v>신당</v>
          </cell>
          <cell r="N386"/>
          <cell r="O386">
            <v>14.178973919685093</v>
          </cell>
          <cell r="P386">
            <v>32.59361589588628</v>
          </cell>
          <cell r="Q386">
            <v>0.6044568245125348</v>
          </cell>
          <cell r="U386">
            <v>11</v>
          </cell>
          <cell r="W386">
            <v>2.3631623199475156</v>
          </cell>
        </row>
        <row r="387">
          <cell r="H387"/>
          <cell r="I387" t="str">
            <v>신당</v>
          </cell>
          <cell r="N387"/>
          <cell r="O387">
            <v>32.59361589588628</v>
          </cell>
          <cell r="P387">
            <v>14.178973919685093</v>
          </cell>
          <cell r="Q387">
            <v>0.26295264623955433</v>
          </cell>
          <cell r="W387">
            <v>5.4322693159810465</v>
          </cell>
        </row>
        <row r="388">
          <cell r="H388" t="str">
            <v>신대방</v>
          </cell>
          <cell r="I388" t="str">
            <v>신대방</v>
          </cell>
          <cell r="M388" t="str">
            <v>CSM</v>
          </cell>
          <cell r="N388">
            <v>3</v>
          </cell>
          <cell r="O388">
            <v>47.952934741051344</v>
          </cell>
          <cell r="P388">
            <v>71.962842093962706</v>
          </cell>
          <cell r="Q388">
            <v>1.5506505576208176</v>
          </cell>
          <cell r="R388" t="e">
            <v>#VALUE!</v>
          </cell>
          <cell r="S388">
            <v>6</v>
          </cell>
          <cell r="T388">
            <v>187</v>
          </cell>
          <cell r="U388">
            <v>17</v>
          </cell>
          <cell r="V388" t="e">
            <v>#VALUE!</v>
          </cell>
          <cell r="W388">
            <v>7.9921557901752243</v>
          </cell>
          <cell r="X388">
            <v>47</v>
          </cell>
          <cell r="Y388">
            <v>3</v>
          </cell>
          <cell r="Z388">
            <v>3</v>
          </cell>
          <cell r="AA388">
            <v>18</v>
          </cell>
          <cell r="AB388">
            <v>288</v>
          </cell>
          <cell r="AC388">
            <v>252</v>
          </cell>
        </row>
        <row r="389">
          <cell r="H389"/>
          <cell r="I389" t="str">
            <v>신대방</v>
          </cell>
          <cell r="N389"/>
          <cell r="O389">
            <v>71.962842093962706</v>
          </cell>
          <cell r="P389">
            <v>63.636286479930774</v>
          </cell>
          <cell r="Q389">
            <v>0.88429368029739774</v>
          </cell>
          <cell r="U389">
            <v>18</v>
          </cell>
          <cell r="W389">
            <v>11.993807015660451</v>
          </cell>
        </row>
        <row r="390">
          <cell r="H390"/>
          <cell r="I390" t="str">
            <v>신대방</v>
          </cell>
          <cell r="N390"/>
          <cell r="O390">
            <v>63.636286479930774</v>
          </cell>
          <cell r="P390">
            <v>47.952934741051344</v>
          </cell>
          <cell r="Q390">
            <v>0.66635687732341986</v>
          </cell>
          <cell r="W390">
            <v>10.606047746655129</v>
          </cell>
        </row>
        <row r="391">
          <cell r="H391" t="str">
            <v>신림</v>
          </cell>
          <cell r="I391" t="str">
            <v>신림</v>
          </cell>
          <cell r="M391" t="str">
            <v>CSM</v>
          </cell>
          <cell r="N391">
            <v>2</v>
          </cell>
          <cell r="O391">
            <v>53.088122269030407</v>
          </cell>
          <cell r="P391">
            <v>60.600592401440366</v>
          </cell>
          <cell r="Q391">
            <v>0.87603305785123975</v>
          </cell>
          <cell r="R391" t="e">
            <v>#VALUE!</v>
          </cell>
          <cell r="S391">
            <v>6</v>
          </cell>
          <cell r="T391">
            <v>187</v>
          </cell>
          <cell r="U391">
            <v>10</v>
          </cell>
          <cell r="V391" t="e">
            <v>#VALUE!</v>
          </cell>
          <cell r="W391">
            <v>8.8480203781717339</v>
          </cell>
          <cell r="X391">
            <v>32</v>
          </cell>
          <cell r="Y391">
            <v>2</v>
          </cell>
          <cell r="Z391">
            <v>2</v>
          </cell>
          <cell r="AA391">
            <v>13</v>
          </cell>
          <cell r="AB391">
            <v>208</v>
          </cell>
          <cell r="AC391">
            <v>184</v>
          </cell>
        </row>
        <row r="392">
          <cell r="H392"/>
          <cell r="I392" t="str">
            <v>신림</v>
          </cell>
          <cell r="N392"/>
          <cell r="O392">
            <v>0</v>
          </cell>
          <cell r="P392">
            <v>53.088122269030407</v>
          </cell>
          <cell r="Q392">
            <v>0.87603305785123975</v>
          </cell>
          <cell r="U392">
            <v>11</v>
          </cell>
          <cell r="W392">
            <v>0</v>
          </cell>
        </row>
        <row r="393">
          <cell r="H393"/>
          <cell r="I393" t="str">
            <v>신림</v>
          </cell>
          <cell r="N393"/>
          <cell r="O393">
            <v>60.600592401440366</v>
          </cell>
          <cell r="P393">
            <v>0</v>
          </cell>
          <cell r="Q393">
            <v>0</v>
          </cell>
          <cell r="W393">
            <v>10.100098733573395</v>
          </cell>
        </row>
        <row r="394">
          <cell r="H394" t="str">
            <v>신림2</v>
          </cell>
          <cell r="I394" t="str">
            <v>신림2</v>
          </cell>
          <cell r="M394" t="str">
            <v>CSM</v>
          </cell>
          <cell r="N394">
            <v>3</v>
          </cell>
          <cell r="O394">
            <v>67.937427700425658</v>
          </cell>
          <cell r="P394">
            <v>114.59551369827672</v>
          </cell>
          <cell r="Q394">
            <v>1.0652648825778264</v>
          </cell>
          <cell r="R394" t="e">
            <v>#VALUE!</v>
          </cell>
          <cell r="S394">
            <v>6</v>
          </cell>
          <cell r="T394">
            <v>187</v>
          </cell>
          <cell r="U394">
            <v>12</v>
          </cell>
          <cell r="V394" t="e">
            <v>#VALUE!</v>
          </cell>
          <cell r="W394">
            <v>11.32290461673761</v>
          </cell>
          <cell r="X394">
            <v>57</v>
          </cell>
          <cell r="Y394">
            <v>4</v>
          </cell>
          <cell r="Z394">
            <v>4</v>
          </cell>
          <cell r="AA394">
            <v>24</v>
          </cell>
          <cell r="AB394">
            <v>384</v>
          </cell>
          <cell r="AC394">
            <v>348</v>
          </cell>
        </row>
        <row r="395">
          <cell r="H395"/>
          <cell r="I395" t="str">
            <v>신림2</v>
          </cell>
          <cell r="N395"/>
          <cell r="O395">
            <v>114.59551369827672</v>
          </cell>
          <cell r="P395">
            <v>67.937427700425658</v>
          </cell>
          <cell r="Q395">
            <v>0.59284543965046421</v>
          </cell>
          <cell r="U395">
            <v>13</v>
          </cell>
          <cell r="W395">
            <v>19.09925228304612</v>
          </cell>
        </row>
        <row r="396">
          <cell r="H396"/>
          <cell r="I396" t="str">
            <v>신림2</v>
          </cell>
          <cell r="N396"/>
          <cell r="O396">
            <v>54.137148743314775</v>
          </cell>
          <cell r="P396">
            <v>54.137148743314775</v>
          </cell>
          <cell r="Q396">
            <v>0.47241944292736204</v>
          </cell>
          <cell r="W396">
            <v>9.0228581238857952</v>
          </cell>
        </row>
        <row r="397">
          <cell r="H397" t="str">
            <v>신문로</v>
          </cell>
          <cell r="I397" t="str">
            <v>신문로</v>
          </cell>
          <cell r="M397" t="str">
            <v>CSM</v>
          </cell>
          <cell r="N397">
            <v>3</v>
          </cell>
          <cell r="O397">
            <v>95.451132156218037</v>
          </cell>
          <cell r="P397">
            <v>142.40051885741215</v>
          </cell>
          <cell r="Q397">
            <v>1.0624833820792343</v>
          </cell>
          <cell r="R397" t="e">
            <v>#VALUE!</v>
          </cell>
          <cell r="S397">
            <v>6</v>
          </cell>
          <cell r="T397">
            <v>187</v>
          </cell>
          <cell r="U397">
            <v>12</v>
          </cell>
          <cell r="V397" t="e">
            <v>#VALUE!</v>
          </cell>
          <cell r="W397">
            <v>15.908522026036339</v>
          </cell>
          <cell r="X397">
            <v>68</v>
          </cell>
          <cell r="Y397">
            <v>4</v>
          </cell>
          <cell r="Z397">
            <v>4</v>
          </cell>
          <cell r="AA397">
            <v>24</v>
          </cell>
          <cell r="AB397">
            <v>384</v>
          </cell>
          <cell r="AC397">
            <v>348</v>
          </cell>
        </row>
        <row r="398">
          <cell r="H398"/>
          <cell r="I398" t="str">
            <v>신문로</v>
          </cell>
          <cell r="N398"/>
          <cell r="O398">
            <v>142.40051885741215</v>
          </cell>
          <cell r="P398">
            <v>95.451132156218037</v>
          </cell>
          <cell r="Q398">
            <v>0.67030045200744481</v>
          </cell>
          <cell r="U398">
            <v>13</v>
          </cell>
          <cell r="W398">
            <v>23.733419809568691</v>
          </cell>
        </row>
        <row r="399">
          <cell r="H399"/>
          <cell r="I399" t="str">
            <v>신문로</v>
          </cell>
          <cell r="N399"/>
          <cell r="O399">
            <v>55.847052729243003</v>
          </cell>
          <cell r="P399">
            <v>55.847052729243003</v>
          </cell>
          <cell r="Q399">
            <v>0.39218293007178945</v>
          </cell>
          <cell r="W399">
            <v>9.3078421215405012</v>
          </cell>
        </row>
        <row r="400">
          <cell r="H400" t="str">
            <v>신사</v>
          </cell>
          <cell r="I400" t="str">
            <v>신사</v>
          </cell>
          <cell r="M400" t="str">
            <v>CSM</v>
          </cell>
          <cell r="N400">
            <v>3</v>
          </cell>
          <cell r="O400">
            <v>84.07630797914544</v>
          </cell>
          <cell r="P400">
            <v>133.46995762744069</v>
          </cell>
          <cell r="Q400">
            <v>0.99197545433089451</v>
          </cell>
          <cell r="R400" t="e">
            <v>#VALUE!</v>
          </cell>
          <cell r="S400">
            <v>6</v>
          </cell>
          <cell r="T400">
            <v>187</v>
          </cell>
          <cell r="U400">
            <v>11</v>
          </cell>
          <cell r="V400" t="e">
            <v>#VALUE!</v>
          </cell>
          <cell r="W400">
            <v>14.012717996524239</v>
          </cell>
          <cell r="X400">
            <v>63</v>
          </cell>
          <cell r="Y400">
            <v>4</v>
          </cell>
          <cell r="Z400">
            <v>4</v>
          </cell>
          <cell r="AA400">
            <v>24</v>
          </cell>
          <cell r="AB400">
            <v>384</v>
          </cell>
          <cell r="AC400">
            <v>348</v>
          </cell>
        </row>
        <row r="401">
          <cell r="H401"/>
          <cell r="I401" t="str">
            <v>신사</v>
          </cell>
          <cell r="N401"/>
          <cell r="O401">
            <v>48.322613877860285</v>
          </cell>
          <cell r="P401">
            <v>84.07630797914544</v>
          </cell>
          <cell r="Q401">
            <v>0.62992683502478175</v>
          </cell>
          <cell r="U401">
            <v>12</v>
          </cell>
          <cell r="W401">
            <v>8.0537689796433813</v>
          </cell>
        </row>
        <row r="402">
          <cell r="H402"/>
          <cell r="I402" t="str">
            <v>신사</v>
          </cell>
          <cell r="N402"/>
          <cell r="O402">
            <v>133.46995762744069</v>
          </cell>
          <cell r="P402">
            <v>48.322613877860285</v>
          </cell>
          <cell r="Q402">
            <v>0.36204861930611282</v>
          </cell>
          <cell r="W402">
            <v>22.244992937906783</v>
          </cell>
        </row>
        <row r="403">
          <cell r="H403" t="str">
            <v>신사2</v>
          </cell>
          <cell r="I403" t="str">
            <v>신사2</v>
          </cell>
          <cell r="M403" t="str">
            <v>CSM</v>
          </cell>
          <cell r="N403">
            <v>3</v>
          </cell>
          <cell r="O403">
            <v>53.999734200711146</v>
          </cell>
          <cell r="P403">
            <v>74.625196587148181</v>
          </cell>
          <cell r="Q403">
            <v>1.6447225244831341</v>
          </cell>
          <cell r="R403" t="e">
            <v>#VALUE!</v>
          </cell>
          <cell r="S403">
            <v>6</v>
          </cell>
          <cell r="T403">
            <v>187</v>
          </cell>
          <cell r="U403">
            <v>18</v>
          </cell>
          <cell r="V403" t="e">
            <v>#VALUE!</v>
          </cell>
          <cell r="W403">
            <v>8.9999557001185249</v>
          </cell>
          <cell r="X403">
            <v>50</v>
          </cell>
          <cell r="Y403">
            <v>3</v>
          </cell>
          <cell r="Z403">
            <v>3</v>
          </cell>
          <cell r="AA403">
            <v>18</v>
          </cell>
          <cell r="AB403">
            <v>288</v>
          </cell>
          <cell r="AC403">
            <v>252</v>
          </cell>
        </row>
        <row r="404">
          <cell r="H404"/>
          <cell r="I404" t="str">
            <v>신사2</v>
          </cell>
          <cell r="N404"/>
          <cell r="O404">
            <v>68.73800752015336</v>
          </cell>
          <cell r="P404">
            <v>68.73800752015336</v>
          </cell>
          <cell r="Q404">
            <v>0.92110990206746468</v>
          </cell>
          <cell r="U404">
            <v>19</v>
          </cell>
          <cell r="W404">
            <v>11.456334586692227</v>
          </cell>
        </row>
        <row r="405">
          <cell r="H405"/>
          <cell r="I405" t="str">
            <v>신사2</v>
          </cell>
          <cell r="N405"/>
          <cell r="O405">
            <v>74.625196587148181</v>
          </cell>
          <cell r="P405">
            <v>53.999734200711146</v>
          </cell>
          <cell r="Q405">
            <v>0.72361262241566926</v>
          </cell>
          <cell r="W405">
            <v>12.437532764524697</v>
          </cell>
        </row>
        <row r="406">
          <cell r="H406" t="str">
            <v>신정2</v>
          </cell>
          <cell r="I406" t="str">
            <v>신정2</v>
          </cell>
          <cell r="M406" t="str">
            <v>CSM</v>
          </cell>
          <cell r="N406">
            <v>3</v>
          </cell>
          <cell r="O406">
            <v>73.586111054044139</v>
          </cell>
          <cell r="P406">
            <v>86.522942778075901</v>
          </cell>
          <cell r="Q406">
            <v>1.1279510346837656</v>
          </cell>
          <cell r="R406" t="e">
            <v>#VALUE!</v>
          </cell>
          <cell r="S406">
            <v>6</v>
          </cell>
          <cell r="T406">
            <v>187</v>
          </cell>
          <cell r="U406">
            <v>13</v>
          </cell>
          <cell r="V406" t="e">
            <v>#VALUE!</v>
          </cell>
          <cell r="W406">
            <v>12.264351842340689</v>
          </cell>
          <cell r="X406">
            <v>47</v>
          </cell>
          <cell r="Y406">
            <v>3</v>
          </cell>
          <cell r="Z406">
            <v>3</v>
          </cell>
          <cell r="AA406">
            <v>18</v>
          </cell>
          <cell r="AB406">
            <v>288</v>
          </cell>
          <cell r="AC406">
            <v>252</v>
          </cell>
        </row>
        <row r="407">
          <cell r="H407"/>
          <cell r="I407" t="str">
            <v>신정2</v>
          </cell>
          <cell r="N407"/>
          <cell r="O407">
            <v>86.522942778075901</v>
          </cell>
          <cell r="P407">
            <v>73.586111054044139</v>
          </cell>
          <cell r="Q407">
            <v>0.85048090935587284</v>
          </cell>
          <cell r="U407">
            <v>14</v>
          </cell>
          <cell r="W407">
            <v>14.42049046301265</v>
          </cell>
        </row>
        <row r="408">
          <cell r="H408"/>
          <cell r="I408" t="str">
            <v>신정2</v>
          </cell>
          <cell r="N408"/>
          <cell r="O408">
            <v>24.007531776370808</v>
          </cell>
          <cell r="P408">
            <v>24.007531776370808</v>
          </cell>
          <cell r="Q408">
            <v>0.27747012532789267</v>
          </cell>
          <cell r="W408">
            <v>4.0012552960618013</v>
          </cell>
        </row>
        <row r="409">
          <cell r="H409" t="str">
            <v>신정역</v>
          </cell>
          <cell r="I409" t="str">
            <v>신정역</v>
          </cell>
          <cell r="M409" t="str">
            <v>CSM</v>
          </cell>
          <cell r="N409">
            <v>3</v>
          </cell>
          <cell r="O409">
            <v>24.225631966898202</v>
          </cell>
          <cell r="P409">
            <v>68.264667398132389</v>
          </cell>
          <cell r="Q409">
            <v>0.71747967479674801</v>
          </cell>
          <cell r="R409" t="e">
            <v>#VALUE!</v>
          </cell>
          <cell r="S409">
            <v>6</v>
          </cell>
          <cell r="T409">
            <v>187</v>
          </cell>
          <cell r="U409">
            <v>9</v>
          </cell>
          <cell r="V409" t="e">
            <v>#VALUE!</v>
          </cell>
          <cell r="W409">
            <v>4.0376053278163671</v>
          </cell>
          <cell r="X409">
            <v>35</v>
          </cell>
          <cell r="Y409">
            <v>3</v>
          </cell>
          <cell r="Z409">
            <v>2</v>
          </cell>
          <cell r="AA409">
            <v>18</v>
          </cell>
          <cell r="AB409">
            <v>288</v>
          </cell>
          <cell r="AC409">
            <v>252</v>
          </cell>
        </row>
        <row r="410">
          <cell r="H410"/>
          <cell r="I410" t="str">
            <v>신정역</v>
          </cell>
          <cell r="N410"/>
          <cell r="O410">
            <v>68.264667398132389</v>
          </cell>
          <cell r="P410">
            <v>24.752879398021992</v>
          </cell>
          <cell r="Q410">
            <v>0.36260162601626023</v>
          </cell>
          <cell r="U410">
            <v>10</v>
          </cell>
          <cell r="W410">
            <v>11.377444566355399</v>
          </cell>
        </row>
        <row r="411">
          <cell r="H411"/>
          <cell r="I411" t="str">
            <v>신정역</v>
          </cell>
          <cell r="N411"/>
          <cell r="O411">
            <v>24.752879398021992</v>
          </cell>
          <cell r="P411">
            <v>24.225631966898202</v>
          </cell>
          <cell r="Q411">
            <v>0.35487804878048784</v>
          </cell>
          <cell r="W411">
            <v>4.1254798996703324</v>
          </cell>
        </row>
        <row r="412">
          <cell r="H412" t="str">
            <v>신촌</v>
          </cell>
          <cell r="I412" t="str">
            <v>신촌</v>
          </cell>
          <cell r="M412" t="str">
            <v>CSM</v>
          </cell>
          <cell r="N412">
            <v>3</v>
          </cell>
          <cell r="O412">
            <v>96.646243117229005</v>
          </cell>
          <cell r="P412">
            <v>100.83207655349013</v>
          </cell>
          <cell r="Q412">
            <v>1.5458179581795819</v>
          </cell>
          <cell r="R412" t="e">
            <v>#VALUE!</v>
          </cell>
          <cell r="S412">
            <v>6</v>
          </cell>
          <cell r="T412">
            <v>187</v>
          </cell>
          <cell r="U412">
            <v>17</v>
          </cell>
          <cell r="V412" t="e">
            <v>#VALUE!</v>
          </cell>
          <cell r="W412">
            <v>16.107707186204834</v>
          </cell>
          <cell r="X412">
            <v>61</v>
          </cell>
          <cell r="Y412">
            <v>4</v>
          </cell>
          <cell r="Z412">
            <v>4</v>
          </cell>
          <cell r="AA412">
            <v>24</v>
          </cell>
          <cell r="AB412">
            <v>384</v>
          </cell>
          <cell r="AC412">
            <v>348</v>
          </cell>
        </row>
        <row r="413">
          <cell r="H413"/>
          <cell r="I413" t="str">
            <v>신촌</v>
          </cell>
          <cell r="N413"/>
          <cell r="O413">
            <v>59.22179157969439</v>
          </cell>
          <cell r="P413">
            <v>96.646243117229005</v>
          </cell>
          <cell r="Q413">
            <v>0.95848708487084877</v>
          </cell>
          <cell r="U413">
            <v>18</v>
          </cell>
          <cell r="W413">
            <v>9.8702985966157311</v>
          </cell>
        </row>
        <row r="414">
          <cell r="H414"/>
          <cell r="I414" t="str">
            <v>신촌</v>
          </cell>
          <cell r="N414"/>
          <cell r="O414">
            <v>100.83207655349013</v>
          </cell>
          <cell r="P414">
            <v>59.22179157969439</v>
          </cell>
          <cell r="Q414">
            <v>0.58733087330873313</v>
          </cell>
          <cell r="W414">
            <v>16.805346092248353</v>
          </cell>
        </row>
        <row r="415">
          <cell r="H415" t="str">
            <v>신촌역</v>
          </cell>
          <cell r="I415" t="str">
            <v>신촌역</v>
          </cell>
          <cell r="M415" t="str">
            <v>CSM</v>
          </cell>
          <cell r="N415">
            <v>3</v>
          </cell>
          <cell r="O415">
            <v>102.85094704407429</v>
          </cell>
          <cell r="P415">
            <v>117.27876652277544</v>
          </cell>
          <cell r="Q415">
            <v>1.1026378896882494</v>
          </cell>
          <cell r="R415" t="e">
            <v>#VALUE!</v>
          </cell>
          <cell r="S415">
            <v>6</v>
          </cell>
          <cell r="T415">
            <v>187</v>
          </cell>
          <cell r="U415">
            <v>13</v>
          </cell>
          <cell r="V415" t="e">
            <v>#VALUE!</v>
          </cell>
          <cell r="W415">
            <v>17.141824507345714</v>
          </cell>
          <cell r="X415">
            <v>59</v>
          </cell>
          <cell r="Y415">
            <v>4</v>
          </cell>
          <cell r="Z415">
            <v>4</v>
          </cell>
          <cell r="AA415">
            <v>25</v>
          </cell>
          <cell r="AB415">
            <v>400</v>
          </cell>
          <cell r="AC415">
            <v>364</v>
          </cell>
        </row>
        <row r="416">
          <cell r="H416"/>
          <cell r="I416" t="str">
            <v>신촌역</v>
          </cell>
          <cell r="N416"/>
          <cell r="O416">
            <v>26.465064579839733</v>
          </cell>
          <cell r="P416">
            <v>102.85094704407429</v>
          </cell>
          <cell r="Q416">
            <v>0.87697841726618708</v>
          </cell>
          <cell r="U416">
            <v>14</v>
          </cell>
          <cell r="W416">
            <v>4.4108440966399556</v>
          </cell>
        </row>
        <row r="417">
          <cell r="H417"/>
          <cell r="I417" t="str">
            <v>신촌역</v>
          </cell>
          <cell r="N417"/>
          <cell r="O417">
            <v>117.27876652277544</v>
          </cell>
          <cell r="P417">
            <v>26.465064579839733</v>
          </cell>
          <cell r="Q417">
            <v>0.22565947242206236</v>
          </cell>
          <cell r="W417">
            <v>19.546461087129241</v>
          </cell>
        </row>
        <row r="418">
          <cell r="H418" t="str">
            <v>쌍문</v>
          </cell>
          <cell r="I418" t="str">
            <v>쌍문</v>
          </cell>
          <cell r="M418" t="str">
            <v>CSM</v>
          </cell>
          <cell r="N418">
            <v>3</v>
          </cell>
          <cell r="O418">
            <v>32.908260213350957</v>
          </cell>
          <cell r="P418">
            <v>32.908260213350957</v>
          </cell>
          <cell r="Q418">
            <v>1.7520080321285141</v>
          </cell>
          <cell r="R418" t="e">
            <v>#VALUE!</v>
          </cell>
          <cell r="S418">
            <v>6</v>
          </cell>
          <cell r="T418">
            <v>187</v>
          </cell>
          <cell r="U418">
            <v>19</v>
          </cell>
          <cell r="V418" t="e">
            <v>#VALUE!</v>
          </cell>
          <cell r="W418">
            <v>5.4847100355584928</v>
          </cell>
          <cell r="X418">
            <v>29</v>
          </cell>
          <cell r="Y418">
            <v>3</v>
          </cell>
          <cell r="Z418">
            <v>2</v>
          </cell>
          <cell r="AA418">
            <v>18</v>
          </cell>
          <cell r="AB418">
            <v>288</v>
          </cell>
          <cell r="AC418">
            <v>252</v>
          </cell>
        </row>
        <row r="419">
          <cell r="H419"/>
          <cell r="I419" t="str">
            <v>쌍문</v>
          </cell>
          <cell r="N419"/>
          <cell r="O419">
            <v>28.117399037712516</v>
          </cell>
          <cell r="P419">
            <v>29.538137179453564</v>
          </cell>
          <cell r="Q419">
            <v>0.89759036144578297</v>
          </cell>
          <cell r="U419">
            <v>20</v>
          </cell>
          <cell r="W419">
            <v>4.6862331729520861</v>
          </cell>
        </row>
        <row r="420">
          <cell r="H420"/>
          <cell r="I420" t="str">
            <v>쌍문</v>
          </cell>
          <cell r="N420"/>
          <cell r="O420">
            <v>29.538137179453564</v>
          </cell>
          <cell r="P420">
            <v>28.117399037712516</v>
          </cell>
          <cell r="Q420">
            <v>0.854417670682731</v>
          </cell>
          <cell r="W420">
            <v>4.9230228632422603</v>
          </cell>
        </row>
        <row r="421">
          <cell r="H421" t="str">
            <v>쌍문2</v>
          </cell>
          <cell r="I421" t="str">
            <v>쌍문2</v>
          </cell>
          <cell r="M421" t="str">
            <v>CSM</v>
          </cell>
          <cell r="N421">
            <v>3</v>
          </cell>
          <cell r="O421">
            <v>55.762092296337066</v>
          </cell>
          <cell r="P421">
            <v>62.58814152571626</v>
          </cell>
          <cell r="Q421">
            <v>1.2857142857142856</v>
          </cell>
          <cell r="R421" t="e">
            <v>#VALUE!</v>
          </cell>
          <cell r="S421">
            <v>6</v>
          </cell>
          <cell r="T421">
            <v>187</v>
          </cell>
          <cell r="U421">
            <v>14</v>
          </cell>
          <cell r="V421" t="e">
            <v>#VALUE!</v>
          </cell>
          <cell r="W421">
            <v>9.2936820493895116</v>
          </cell>
          <cell r="X421">
            <v>40</v>
          </cell>
          <cell r="Y421">
            <v>3</v>
          </cell>
          <cell r="Z421">
            <v>3</v>
          </cell>
          <cell r="AA421">
            <v>19</v>
          </cell>
          <cell r="AB421">
            <v>304</v>
          </cell>
          <cell r="AC421">
            <v>268</v>
          </cell>
        </row>
        <row r="422">
          <cell r="H422"/>
          <cell r="I422" t="str">
            <v>쌍문2</v>
          </cell>
          <cell r="N422"/>
          <cell r="O422">
            <v>62.58814152571626</v>
          </cell>
          <cell r="P422">
            <v>55.762092296337066</v>
          </cell>
          <cell r="Q422">
            <v>0.89093701996927799</v>
          </cell>
          <cell r="U422">
            <v>15</v>
          </cell>
          <cell r="W422">
            <v>10.431356920952711</v>
          </cell>
        </row>
        <row r="423">
          <cell r="H423"/>
          <cell r="I423" t="str">
            <v>쌍문2</v>
          </cell>
          <cell r="N423"/>
          <cell r="O423">
            <v>24.708375379583842</v>
          </cell>
          <cell r="P423">
            <v>24.708375379583842</v>
          </cell>
          <cell r="Q423">
            <v>0.39477726574500771</v>
          </cell>
          <cell r="W423">
            <v>4.1180625632639734</v>
          </cell>
        </row>
        <row r="424">
          <cell r="H424" t="str">
            <v>아현</v>
          </cell>
          <cell r="I424" t="str">
            <v>아현</v>
          </cell>
          <cell r="M424" t="str">
            <v>CSM</v>
          </cell>
          <cell r="N424">
            <v>3</v>
          </cell>
          <cell r="O424">
            <v>50.423698447991455</v>
          </cell>
          <cell r="P424">
            <v>67.210679574111836</v>
          </cell>
          <cell r="Q424">
            <v>1.4094304388422034</v>
          </cell>
          <cell r="R424" t="e">
            <v>#VALUE!</v>
          </cell>
          <cell r="S424">
            <v>6</v>
          </cell>
          <cell r="T424">
            <v>187</v>
          </cell>
          <cell r="U424">
            <v>16</v>
          </cell>
          <cell r="V424" t="e">
            <v>#VALUE!</v>
          </cell>
          <cell r="W424">
            <v>8.4039497413319086</v>
          </cell>
          <cell r="X424">
            <v>43</v>
          </cell>
          <cell r="Y424">
            <v>3</v>
          </cell>
          <cell r="Z424">
            <v>3</v>
          </cell>
          <cell r="AA424">
            <v>18</v>
          </cell>
          <cell r="AB424">
            <v>288</v>
          </cell>
          <cell r="AC424">
            <v>252</v>
          </cell>
        </row>
        <row r="425">
          <cell r="H425"/>
          <cell r="I425" t="str">
            <v>아현</v>
          </cell>
          <cell r="N425"/>
          <cell r="O425">
            <v>67.210679574111836</v>
          </cell>
          <cell r="P425">
            <v>50.423698447991455</v>
          </cell>
          <cell r="Q425">
            <v>0.75023342670401483</v>
          </cell>
          <cell r="U425">
            <v>17</v>
          </cell>
          <cell r="W425">
            <v>11.20177992901864</v>
          </cell>
        </row>
        <row r="426">
          <cell r="H426"/>
          <cell r="I426" t="str">
            <v>아현</v>
          </cell>
          <cell r="N426"/>
          <cell r="O426">
            <v>44.305079159031706</v>
          </cell>
          <cell r="P426">
            <v>44.305079159031706</v>
          </cell>
          <cell r="Q426">
            <v>0.6591970121381886</v>
          </cell>
          <cell r="W426">
            <v>7.3841798598386177</v>
          </cell>
        </row>
        <row r="427">
          <cell r="H427" t="str">
            <v>안국역</v>
          </cell>
          <cell r="I427" t="str">
            <v>안국역</v>
          </cell>
          <cell r="M427" t="str">
            <v>CSM</v>
          </cell>
          <cell r="N427">
            <v>3</v>
          </cell>
          <cell r="O427">
            <v>33.915921465633076</v>
          </cell>
          <cell r="P427">
            <v>103.59562390921523</v>
          </cell>
          <cell r="Q427">
            <v>1.1794871794871793</v>
          </cell>
          <cell r="R427" t="e">
            <v>#VALUE!</v>
          </cell>
          <cell r="S427">
            <v>6</v>
          </cell>
          <cell r="T427">
            <v>187</v>
          </cell>
          <cell r="U427">
            <v>13</v>
          </cell>
          <cell r="V427" t="e">
            <v>#VALUE!</v>
          </cell>
          <cell r="W427">
            <v>5.6526535776055127</v>
          </cell>
          <cell r="X427">
            <v>55</v>
          </cell>
          <cell r="Y427">
            <v>4</v>
          </cell>
          <cell r="Z427">
            <v>4</v>
          </cell>
          <cell r="AA427">
            <v>24</v>
          </cell>
          <cell r="AB427">
            <v>384</v>
          </cell>
          <cell r="AC427">
            <v>348</v>
          </cell>
        </row>
        <row r="428">
          <cell r="H428"/>
          <cell r="I428" t="str">
            <v>안국역</v>
          </cell>
          <cell r="N428"/>
          <cell r="O428">
            <v>103.59562390921523</v>
          </cell>
          <cell r="P428">
            <v>88.273788786261804</v>
          </cell>
          <cell r="Q428">
            <v>0.85209959123002599</v>
          </cell>
          <cell r="U428">
            <v>14</v>
          </cell>
          <cell r="W428">
            <v>17.265937318202539</v>
          </cell>
        </row>
        <row r="429">
          <cell r="H429"/>
          <cell r="I429" t="str">
            <v>안국역</v>
          </cell>
          <cell r="N429"/>
          <cell r="O429">
            <v>88.273788786261804</v>
          </cell>
          <cell r="P429">
            <v>33.915921465633076</v>
          </cell>
          <cell r="Q429">
            <v>0.32738758825715342</v>
          </cell>
          <cell r="W429">
            <v>14.712298131043633</v>
          </cell>
        </row>
        <row r="430">
          <cell r="H430" t="str">
            <v>암사</v>
          </cell>
          <cell r="I430" t="str">
            <v>암사</v>
          </cell>
          <cell r="M430" t="str">
            <v>CSM</v>
          </cell>
          <cell r="N430">
            <v>3</v>
          </cell>
          <cell r="O430">
            <v>35.96300309303944</v>
          </cell>
          <cell r="P430">
            <v>53.068523607620655</v>
          </cell>
          <cell r="Q430">
            <v>1.1320528211284513</v>
          </cell>
          <cell r="R430" t="e">
            <v>#VALUE!</v>
          </cell>
          <cell r="S430">
            <v>6</v>
          </cell>
          <cell r="T430">
            <v>187</v>
          </cell>
          <cell r="U430">
            <v>13</v>
          </cell>
          <cell r="V430" t="e">
            <v>#VALUE!</v>
          </cell>
          <cell r="W430">
            <v>5.9938338488399063</v>
          </cell>
          <cell r="X430">
            <v>34</v>
          </cell>
          <cell r="Y430">
            <v>3</v>
          </cell>
          <cell r="Z430">
            <v>2</v>
          </cell>
          <cell r="AA430">
            <v>18</v>
          </cell>
          <cell r="AB430">
            <v>288</v>
          </cell>
          <cell r="AC430">
            <v>252</v>
          </cell>
        </row>
        <row r="431">
          <cell r="H431"/>
          <cell r="I431" t="str">
            <v>암사</v>
          </cell>
          <cell r="N431"/>
          <cell r="O431">
            <v>53.068523607620655</v>
          </cell>
          <cell r="P431">
            <v>35.96300309303944</v>
          </cell>
          <cell r="Q431">
            <v>0.67767106842737079</v>
          </cell>
          <cell r="U431">
            <v>14</v>
          </cell>
          <cell r="W431">
            <v>8.8447539346034425</v>
          </cell>
        </row>
        <row r="432">
          <cell r="H432"/>
          <cell r="I432" t="str">
            <v>암사</v>
          </cell>
          <cell r="N432"/>
          <cell r="O432">
            <v>24.113368770089338</v>
          </cell>
          <cell r="P432">
            <v>24.113368770089338</v>
          </cell>
          <cell r="Q432">
            <v>0.45438175270108044</v>
          </cell>
          <cell r="W432">
            <v>4.0188947950148899</v>
          </cell>
        </row>
        <row r="433">
          <cell r="H433" t="str">
            <v>압구정</v>
          </cell>
          <cell r="I433" t="str">
            <v>압구정</v>
          </cell>
          <cell r="M433" t="str">
            <v>CSM</v>
          </cell>
          <cell r="N433">
            <v>3</v>
          </cell>
          <cell r="O433">
            <v>80.208251478435059</v>
          </cell>
          <cell r="P433">
            <v>80.208251478435059</v>
          </cell>
          <cell r="Q433">
            <v>0.72867552507501077</v>
          </cell>
          <cell r="R433" t="e">
            <v>#VALUE!</v>
          </cell>
          <cell r="S433">
            <v>6</v>
          </cell>
          <cell r="T433">
            <v>187</v>
          </cell>
          <cell r="U433">
            <v>9</v>
          </cell>
          <cell r="V433" t="e">
            <v>#VALUE!</v>
          </cell>
          <cell r="W433">
            <v>13.36804191307251</v>
          </cell>
          <cell r="X433">
            <v>39</v>
          </cell>
          <cell r="Y433">
            <v>3</v>
          </cell>
          <cell r="Z433">
            <v>3</v>
          </cell>
          <cell r="AA433">
            <v>20</v>
          </cell>
          <cell r="AB433">
            <v>320</v>
          </cell>
          <cell r="AC433">
            <v>284</v>
          </cell>
        </row>
        <row r="434">
          <cell r="H434"/>
          <cell r="I434" t="str">
            <v>압구정</v>
          </cell>
          <cell r="N434"/>
          <cell r="O434">
            <v>30.598089933907932</v>
          </cell>
          <cell r="P434">
            <v>30.598089933907932</v>
          </cell>
          <cell r="Q434">
            <v>0.38148306900985857</v>
          </cell>
          <cell r="U434">
            <v>10</v>
          </cell>
          <cell r="W434">
            <v>5.099681655651322</v>
          </cell>
        </row>
        <row r="435">
          <cell r="H435"/>
          <cell r="I435" t="str">
            <v>압구정</v>
          </cell>
          <cell r="N435"/>
          <cell r="O435">
            <v>27.847699827489244</v>
          </cell>
          <cell r="P435">
            <v>27.847699827489244</v>
          </cell>
          <cell r="Q435">
            <v>0.3471924560651522</v>
          </cell>
          <cell r="W435">
            <v>4.6412833045815409</v>
          </cell>
        </row>
        <row r="436">
          <cell r="H436" t="str">
            <v>양재</v>
          </cell>
          <cell r="I436" t="str">
            <v>양재</v>
          </cell>
          <cell r="M436" t="str">
            <v>CSM</v>
          </cell>
          <cell r="N436">
            <v>3</v>
          </cell>
          <cell r="O436">
            <v>52.06593530267363</v>
          </cell>
          <cell r="P436">
            <v>97.859303190749387</v>
          </cell>
          <cell r="Q436">
            <v>1.3108558725453872</v>
          </cell>
          <cell r="R436" t="e">
            <v>#VALUE!</v>
          </cell>
          <cell r="S436">
            <v>6</v>
          </cell>
          <cell r="T436">
            <v>187</v>
          </cell>
          <cell r="U436">
            <v>15</v>
          </cell>
          <cell r="V436" t="e">
            <v>#VALUE!</v>
          </cell>
          <cell r="W436">
            <v>8.6776558837789377</v>
          </cell>
          <cell r="X436">
            <v>55</v>
          </cell>
          <cell r="Y436">
            <v>4</v>
          </cell>
          <cell r="Z436">
            <v>4</v>
          </cell>
          <cell r="AA436">
            <v>25</v>
          </cell>
          <cell r="AB436">
            <v>400</v>
          </cell>
          <cell r="AC436">
            <v>364</v>
          </cell>
        </row>
        <row r="437">
          <cell r="H437"/>
          <cell r="I437" t="str">
            <v>양재</v>
          </cell>
          <cell r="N437"/>
          <cell r="O437">
            <v>97.859303190749387</v>
          </cell>
          <cell r="P437">
            <v>76.213506968119759</v>
          </cell>
          <cell r="Q437">
            <v>0.77880696554279372</v>
          </cell>
          <cell r="U437">
            <v>16</v>
          </cell>
          <cell r="W437">
            <v>16.309883865124899</v>
          </cell>
        </row>
        <row r="438">
          <cell r="H438"/>
          <cell r="I438" t="str">
            <v>양재</v>
          </cell>
          <cell r="N438"/>
          <cell r="O438">
            <v>76.213506968119759</v>
          </cell>
          <cell r="P438">
            <v>52.06593530267363</v>
          </cell>
          <cell r="Q438">
            <v>0.53204890700259355</v>
          </cell>
          <cell r="W438">
            <v>12.702251161353294</v>
          </cell>
        </row>
        <row r="439">
          <cell r="H439" t="str">
            <v>양재2</v>
          </cell>
          <cell r="I439" t="str">
            <v>양재2</v>
          </cell>
          <cell r="M439" t="str">
            <v>CSM</v>
          </cell>
          <cell r="N439">
            <v>3</v>
          </cell>
          <cell r="O439">
            <v>54.141045212961849</v>
          </cell>
          <cell r="P439">
            <v>93.464036421667544</v>
          </cell>
          <cell r="Q439">
            <v>1.5238583889173931</v>
          </cell>
          <cell r="R439" t="e">
            <v>#VALUE!</v>
          </cell>
          <cell r="S439">
            <v>6</v>
          </cell>
          <cell r="T439">
            <v>187</v>
          </cell>
          <cell r="U439">
            <v>17</v>
          </cell>
          <cell r="V439" t="e">
            <v>#VALUE!</v>
          </cell>
          <cell r="W439">
            <v>9.0235075354936409</v>
          </cell>
          <cell r="X439">
            <v>57</v>
          </cell>
          <cell r="Y439">
            <v>4</v>
          </cell>
          <cell r="Z439">
            <v>4</v>
          </cell>
          <cell r="AA439">
            <v>25</v>
          </cell>
          <cell r="AB439">
            <v>400</v>
          </cell>
          <cell r="AC439">
            <v>364</v>
          </cell>
        </row>
        <row r="440">
          <cell r="H440"/>
          <cell r="I440" t="str">
            <v>양재2</v>
          </cell>
          <cell r="N440"/>
          <cell r="O440">
            <v>93.464036421667544</v>
          </cell>
          <cell r="P440">
            <v>88.284910750277021</v>
          </cell>
          <cell r="Q440">
            <v>0.94458696767573092</v>
          </cell>
          <cell r="U440">
            <v>18</v>
          </cell>
          <cell r="W440">
            <v>15.577339403611257</v>
          </cell>
        </row>
        <row r="441">
          <cell r="H441"/>
          <cell r="I441" t="str">
            <v>양재2</v>
          </cell>
          <cell r="N441"/>
          <cell r="O441">
            <v>88.284910750277021</v>
          </cell>
          <cell r="P441">
            <v>54.141045212961849</v>
          </cell>
          <cell r="Q441">
            <v>0.57927142124166231</v>
          </cell>
          <cell r="W441">
            <v>14.714151791712837</v>
          </cell>
        </row>
        <row r="442">
          <cell r="H442" t="str">
            <v>양재3</v>
          </cell>
          <cell r="I442" t="str">
            <v>양재3</v>
          </cell>
          <cell r="M442" t="str">
            <v>CSM</v>
          </cell>
          <cell r="N442">
            <v>3</v>
          </cell>
          <cell r="O442">
            <v>22.762796445177123</v>
          </cell>
          <cell r="P442">
            <v>122.8814763470223</v>
          </cell>
          <cell r="Q442">
            <v>0.55205143906919774</v>
          </cell>
          <cell r="R442" t="e">
            <v>#VALUE!</v>
          </cell>
          <cell r="S442">
            <v>6</v>
          </cell>
          <cell r="T442">
            <v>187</v>
          </cell>
          <cell r="U442">
            <v>7</v>
          </cell>
          <cell r="V442" t="e">
            <v>#VALUE!</v>
          </cell>
          <cell r="W442">
            <v>3.7937994075295207</v>
          </cell>
          <cell r="X442">
            <v>49</v>
          </cell>
          <cell r="Y442">
            <v>3</v>
          </cell>
          <cell r="Z442">
            <v>3</v>
          </cell>
          <cell r="AA442">
            <v>18</v>
          </cell>
          <cell r="AB442">
            <v>288</v>
          </cell>
          <cell r="AC442">
            <v>252</v>
          </cell>
        </row>
        <row r="443">
          <cell r="H443"/>
          <cell r="I443" t="str">
            <v>양재3</v>
          </cell>
          <cell r="N443"/>
          <cell r="O443">
            <v>122.8814763470223</v>
          </cell>
          <cell r="P443">
            <v>45.074099407144125</v>
          </cell>
          <cell r="Q443">
            <v>0.36680955296999385</v>
          </cell>
          <cell r="U443">
            <v>8</v>
          </cell>
          <cell r="W443">
            <v>20.48024605783705</v>
          </cell>
        </row>
        <row r="444">
          <cell r="H444"/>
          <cell r="I444" t="str">
            <v>양재3</v>
          </cell>
          <cell r="N444"/>
          <cell r="O444">
            <v>45.074099407144125</v>
          </cell>
          <cell r="P444">
            <v>22.762796445177123</v>
          </cell>
          <cell r="Q444">
            <v>0.18524188609920389</v>
          </cell>
          <cell r="W444">
            <v>7.5123499011906878</v>
          </cell>
        </row>
        <row r="445">
          <cell r="H445" t="str">
            <v>양재4</v>
          </cell>
          <cell r="I445" t="str">
            <v>양재4</v>
          </cell>
          <cell r="M445" t="str">
            <v>CSM</v>
          </cell>
          <cell r="N445">
            <v>3</v>
          </cell>
          <cell r="O445">
            <v>76.15144615159079</v>
          </cell>
          <cell r="P445">
            <v>76.15144615159079</v>
          </cell>
          <cell r="Q445">
            <v>1.5918135304150083</v>
          </cell>
          <cell r="R445" t="e">
            <v>#VALUE!</v>
          </cell>
          <cell r="S445">
            <v>6</v>
          </cell>
          <cell r="T445">
            <v>187</v>
          </cell>
          <cell r="U445">
            <v>17</v>
          </cell>
          <cell r="V445" t="e">
            <v>#VALUE!</v>
          </cell>
          <cell r="W445">
            <v>12.691907691931798</v>
          </cell>
          <cell r="X445">
            <v>50</v>
          </cell>
          <cell r="Y445">
            <v>3</v>
          </cell>
          <cell r="Z445">
            <v>3</v>
          </cell>
          <cell r="AA445">
            <v>18</v>
          </cell>
          <cell r="AB445">
            <v>288</v>
          </cell>
          <cell r="AC445">
            <v>252</v>
          </cell>
        </row>
        <row r="446">
          <cell r="H446"/>
          <cell r="I446" t="str">
            <v>양재4</v>
          </cell>
          <cell r="N446"/>
          <cell r="O446">
            <v>45.500380844412689</v>
          </cell>
          <cell r="P446">
            <v>75.718521500359444</v>
          </cell>
          <cell r="Q446">
            <v>0.99431495167708905</v>
          </cell>
          <cell r="U446">
            <v>18</v>
          </cell>
          <cell r="W446">
            <v>7.5833968074021145</v>
          </cell>
        </row>
        <row r="447">
          <cell r="H447"/>
          <cell r="I447" t="str">
            <v>양재4</v>
          </cell>
          <cell r="N447"/>
          <cell r="O447">
            <v>75.718521500359444</v>
          </cell>
          <cell r="P447">
            <v>45.500380844412689</v>
          </cell>
          <cell r="Q447">
            <v>0.59749857873791923</v>
          </cell>
          <cell r="W447">
            <v>12.619753583393241</v>
          </cell>
        </row>
        <row r="448">
          <cell r="H448" t="str">
            <v>양평SE</v>
          </cell>
          <cell r="I448" t="str">
            <v>양평SE</v>
          </cell>
          <cell r="M448" t="str">
            <v>CSM</v>
          </cell>
          <cell r="N448">
            <v>3</v>
          </cell>
          <cell r="O448">
            <v>75.06732684385031</v>
          </cell>
          <cell r="P448">
            <v>110.24430595119476</v>
          </cell>
          <cell r="Q448">
            <v>1.082049669915121</v>
          </cell>
          <cell r="R448" t="e">
            <v>#VALUE!</v>
          </cell>
          <cell r="S448">
            <v>6</v>
          </cell>
          <cell r="T448">
            <v>187</v>
          </cell>
          <cell r="U448">
            <v>12</v>
          </cell>
          <cell r="V448" t="e">
            <v>#VALUE!</v>
          </cell>
          <cell r="W448">
            <v>12.511221140641718</v>
          </cell>
          <cell r="X448">
            <v>56</v>
          </cell>
          <cell r="Y448">
            <v>4</v>
          </cell>
          <cell r="Z448">
            <v>4</v>
          </cell>
          <cell r="AA448">
            <v>24</v>
          </cell>
          <cell r="AB448">
            <v>384</v>
          </cell>
          <cell r="AC448">
            <v>348</v>
          </cell>
        </row>
        <row r="449">
          <cell r="H449"/>
          <cell r="I449" t="str">
            <v>양평SE</v>
          </cell>
          <cell r="N449"/>
          <cell r="O449">
            <v>44.222488020661594</v>
          </cell>
          <cell r="P449">
            <v>75.06732684385031</v>
          </cell>
          <cell r="Q449">
            <v>0.68091795033008484</v>
          </cell>
          <cell r="U449">
            <v>13</v>
          </cell>
          <cell r="W449">
            <v>7.3704146701102653</v>
          </cell>
        </row>
        <row r="450">
          <cell r="H450"/>
          <cell r="I450" t="str">
            <v>양평SE</v>
          </cell>
          <cell r="N450"/>
          <cell r="O450">
            <v>110.24430595119476</v>
          </cell>
          <cell r="P450">
            <v>44.222488020661594</v>
          </cell>
          <cell r="Q450">
            <v>0.40113171958503618</v>
          </cell>
          <cell r="W450">
            <v>18.374050991865793</v>
          </cell>
        </row>
        <row r="451">
          <cell r="H451" t="str">
            <v>언주로</v>
          </cell>
          <cell r="I451" t="str">
            <v>언주로</v>
          </cell>
          <cell r="M451" t="str">
            <v>CSM</v>
          </cell>
          <cell r="N451">
            <v>3</v>
          </cell>
          <cell r="O451">
            <v>96.952687657719139</v>
          </cell>
          <cell r="P451">
            <v>96.952687657719139</v>
          </cell>
          <cell r="Q451">
            <v>0.97881355932203384</v>
          </cell>
          <cell r="R451" t="e">
            <v>#VALUE!</v>
          </cell>
          <cell r="S451">
            <v>6</v>
          </cell>
          <cell r="T451">
            <v>187</v>
          </cell>
          <cell r="U451">
            <v>11</v>
          </cell>
          <cell r="V451" t="e">
            <v>#VALUE!</v>
          </cell>
          <cell r="W451">
            <v>16.158781276286522</v>
          </cell>
          <cell r="X451">
            <v>49</v>
          </cell>
          <cell r="Y451">
            <v>3</v>
          </cell>
          <cell r="Z451">
            <v>3</v>
          </cell>
          <cell r="AA451">
            <v>19</v>
          </cell>
          <cell r="AB451">
            <v>304</v>
          </cell>
          <cell r="AC451">
            <v>268</v>
          </cell>
        </row>
        <row r="452">
          <cell r="H452"/>
          <cell r="I452" t="str">
            <v>언주로</v>
          </cell>
          <cell r="N452"/>
          <cell r="O452">
            <v>35.638329043674297</v>
          </cell>
          <cell r="P452">
            <v>59.260276248415188</v>
          </cell>
          <cell r="Q452">
            <v>0.61122881355932202</v>
          </cell>
          <cell r="U452">
            <v>12</v>
          </cell>
          <cell r="W452">
            <v>5.9397215072790495</v>
          </cell>
        </row>
        <row r="453">
          <cell r="H453"/>
          <cell r="I453" t="str">
            <v>언주로</v>
          </cell>
          <cell r="N453"/>
          <cell r="O453">
            <v>59.260276248415188</v>
          </cell>
          <cell r="P453">
            <v>35.638329043674297</v>
          </cell>
          <cell r="Q453">
            <v>0.36758474576271183</v>
          </cell>
          <cell r="W453">
            <v>9.8767127080691974</v>
          </cell>
        </row>
        <row r="454">
          <cell r="H454" t="str">
            <v>여의도</v>
          </cell>
          <cell r="I454" t="str">
            <v>여의도</v>
          </cell>
          <cell r="M454" t="str">
            <v>CSM</v>
          </cell>
          <cell r="N454">
            <v>3</v>
          </cell>
          <cell r="O454">
            <v>59.596072708406417</v>
          </cell>
          <cell r="P454">
            <v>148.8177394310033</v>
          </cell>
          <cell r="Q454">
            <v>1.0041714947856315</v>
          </cell>
          <cell r="R454" t="e">
            <v>#VALUE!</v>
          </cell>
          <cell r="S454">
            <v>6</v>
          </cell>
          <cell r="T454">
            <v>187</v>
          </cell>
          <cell r="U454">
            <v>12</v>
          </cell>
          <cell r="V454" t="e">
            <v>#VALUE!</v>
          </cell>
          <cell r="W454">
            <v>9.9326787847344029</v>
          </cell>
          <cell r="X454">
            <v>69</v>
          </cell>
          <cell r="Y454">
            <v>5</v>
          </cell>
          <cell r="Z454">
            <v>5</v>
          </cell>
          <cell r="AA454">
            <v>30</v>
          </cell>
          <cell r="AB454">
            <v>480</v>
          </cell>
          <cell r="AC454">
            <v>444</v>
          </cell>
        </row>
        <row r="455">
          <cell r="H455"/>
          <cell r="I455" t="str">
            <v>여의도</v>
          </cell>
          <cell r="N455"/>
          <cell r="O455">
            <v>89.842459146642767</v>
          </cell>
          <cell r="P455">
            <v>89.842459146642767</v>
          </cell>
          <cell r="Q455">
            <v>0.60370799536500575</v>
          </cell>
          <cell r="U455">
            <v>13</v>
          </cell>
          <cell r="W455">
            <v>14.973743191107127</v>
          </cell>
        </row>
        <row r="456">
          <cell r="H456"/>
          <cell r="I456" t="str">
            <v>여의도</v>
          </cell>
          <cell r="N456"/>
          <cell r="O456">
            <v>148.8177394310033</v>
          </cell>
          <cell r="P456">
            <v>59.596072708406417</v>
          </cell>
          <cell r="Q456">
            <v>0.4004634994206257</v>
          </cell>
          <cell r="W456">
            <v>24.802956571833885</v>
          </cell>
        </row>
        <row r="457">
          <cell r="H457" t="str">
            <v>여의하류</v>
          </cell>
          <cell r="I457" t="str">
            <v>여의하류</v>
          </cell>
          <cell r="M457" t="str">
            <v>CSM</v>
          </cell>
          <cell r="N457">
            <v>3</v>
          </cell>
          <cell r="O457">
            <v>48.679397071157176</v>
          </cell>
          <cell r="P457">
            <v>111.64929218361166</v>
          </cell>
          <cell r="Q457">
            <v>1.0112936344969201</v>
          </cell>
          <cell r="R457" t="e">
            <v>#VALUE!</v>
          </cell>
          <cell r="S457">
            <v>6</v>
          </cell>
          <cell r="T457">
            <v>187</v>
          </cell>
          <cell r="U457">
            <v>12</v>
          </cell>
          <cell r="V457" t="e">
            <v>#VALUE!</v>
          </cell>
          <cell r="W457">
            <v>8.1132328451928633</v>
          </cell>
          <cell r="X457">
            <v>55</v>
          </cell>
          <cell r="Y457">
            <v>4</v>
          </cell>
          <cell r="Z457">
            <v>4</v>
          </cell>
          <cell r="AA457">
            <v>26</v>
          </cell>
          <cell r="AB457">
            <v>416</v>
          </cell>
          <cell r="AC457">
            <v>380</v>
          </cell>
        </row>
        <row r="458">
          <cell r="H458"/>
          <cell r="I458" t="str">
            <v>여의하류</v>
          </cell>
          <cell r="N458"/>
          <cell r="O458">
            <v>111.64929218361166</v>
          </cell>
          <cell r="P458">
            <v>64.230821410216024</v>
          </cell>
          <cell r="Q458">
            <v>0.57529089664613287</v>
          </cell>
          <cell r="U458">
            <v>13</v>
          </cell>
          <cell r="W458">
            <v>18.608215363935276</v>
          </cell>
        </row>
        <row r="459">
          <cell r="H459"/>
          <cell r="I459" t="str">
            <v>여의하류</v>
          </cell>
          <cell r="N459"/>
          <cell r="O459">
            <v>64.230821410216024</v>
          </cell>
          <cell r="P459">
            <v>48.679397071157176</v>
          </cell>
          <cell r="Q459">
            <v>0.43600273785078714</v>
          </cell>
          <cell r="W459">
            <v>10.705136901702671</v>
          </cell>
        </row>
        <row r="460">
          <cell r="H460" t="str">
            <v>역삼</v>
          </cell>
          <cell r="I460" t="str">
            <v>역삼</v>
          </cell>
          <cell r="M460" t="str">
            <v>CSM</v>
          </cell>
          <cell r="N460">
            <v>3</v>
          </cell>
          <cell r="O460">
            <v>55.430899441175129</v>
          </cell>
          <cell r="P460">
            <v>79.494272925339274</v>
          </cell>
          <cell r="Q460">
            <v>0.99718151071025929</v>
          </cell>
          <cell r="R460" t="e">
            <v>#VALUE!</v>
          </cell>
          <cell r="S460">
            <v>6</v>
          </cell>
          <cell r="T460">
            <v>187</v>
          </cell>
          <cell r="U460">
            <v>11</v>
          </cell>
          <cell r="V460" t="e">
            <v>#VALUE!</v>
          </cell>
          <cell r="W460">
            <v>9.2384832401958548</v>
          </cell>
          <cell r="X460">
            <v>43</v>
          </cell>
          <cell r="Y460">
            <v>3</v>
          </cell>
          <cell r="Z460">
            <v>3</v>
          </cell>
          <cell r="AA460">
            <v>18</v>
          </cell>
          <cell r="AB460">
            <v>288</v>
          </cell>
          <cell r="AC460">
            <v>252</v>
          </cell>
        </row>
        <row r="461">
          <cell r="H461"/>
          <cell r="I461" t="str">
            <v>역삼</v>
          </cell>
          <cell r="N461"/>
          <cell r="O461">
            <v>23.839319727328348</v>
          </cell>
          <cell r="P461">
            <v>55.430899441175129</v>
          </cell>
          <cell r="Q461">
            <v>0.69729425028184888</v>
          </cell>
          <cell r="U461">
            <v>12</v>
          </cell>
          <cell r="W461">
            <v>3.9732199545547249</v>
          </cell>
        </row>
        <row r="462">
          <cell r="H462"/>
          <cell r="I462" t="str">
            <v>역삼</v>
          </cell>
          <cell r="N462"/>
          <cell r="O462">
            <v>79.494272925339274</v>
          </cell>
          <cell r="P462">
            <v>23.839319727328348</v>
          </cell>
          <cell r="Q462">
            <v>0.29988726042841035</v>
          </cell>
          <cell r="W462">
            <v>13.249045487556545</v>
          </cell>
        </row>
        <row r="463">
          <cell r="H463" t="str">
            <v>역삼2</v>
          </cell>
          <cell r="I463" t="str">
            <v>역삼2</v>
          </cell>
          <cell r="M463" t="str">
            <v>CSM</v>
          </cell>
          <cell r="N463">
            <v>3</v>
          </cell>
          <cell r="O463">
            <v>25.695323359622709</v>
          </cell>
          <cell r="P463">
            <v>136.9901275497958</v>
          </cell>
          <cell r="Q463">
            <v>0.4918079096045197</v>
          </cell>
          <cell r="R463" t="e">
            <v>#VALUE!</v>
          </cell>
          <cell r="S463">
            <v>6</v>
          </cell>
          <cell r="T463">
            <v>187</v>
          </cell>
          <cell r="U463">
            <v>6</v>
          </cell>
          <cell r="V463" t="e">
            <v>#VALUE!</v>
          </cell>
          <cell r="W463">
            <v>4.2825538932704514</v>
          </cell>
          <cell r="X463">
            <v>51</v>
          </cell>
          <cell r="Y463">
            <v>3</v>
          </cell>
          <cell r="Z463">
            <v>3</v>
          </cell>
          <cell r="AA463">
            <v>19</v>
          </cell>
          <cell r="AB463">
            <v>304</v>
          </cell>
          <cell r="AC463">
            <v>268</v>
          </cell>
        </row>
        <row r="464">
          <cell r="H464"/>
          <cell r="I464" t="str">
            <v>역삼2</v>
          </cell>
          <cell r="N464"/>
          <cell r="O464">
            <v>41.677504907098886</v>
          </cell>
          <cell r="P464">
            <v>41.677504907098886</v>
          </cell>
          <cell r="Q464">
            <v>0.3042372881355932</v>
          </cell>
          <cell r="U464">
            <v>7</v>
          </cell>
          <cell r="W464">
            <v>6.9462508178498146</v>
          </cell>
        </row>
        <row r="465">
          <cell r="H465"/>
          <cell r="I465" t="str">
            <v>역삼2</v>
          </cell>
          <cell r="N465"/>
          <cell r="O465">
            <v>136.9901275497958</v>
          </cell>
          <cell r="P465">
            <v>25.695323359622709</v>
          </cell>
          <cell r="Q465">
            <v>0.1875706214689265</v>
          </cell>
          <cell r="W465">
            <v>22.831687924965966</v>
          </cell>
        </row>
        <row r="466">
          <cell r="H466" t="str">
            <v>역삼3</v>
          </cell>
          <cell r="I466" t="str">
            <v>역삼3</v>
          </cell>
          <cell r="M466" t="str">
            <v>CSM</v>
          </cell>
          <cell r="N466">
            <v>3</v>
          </cell>
          <cell r="O466">
            <v>42.626489439672078</v>
          </cell>
          <cell r="P466">
            <v>94.839659235254331</v>
          </cell>
          <cell r="Q466">
            <v>1.0509927797833936</v>
          </cell>
          <cell r="R466" t="e">
            <v>#VALUE!</v>
          </cell>
          <cell r="S466">
            <v>6</v>
          </cell>
          <cell r="T466">
            <v>187</v>
          </cell>
          <cell r="U466">
            <v>12</v>
          </cell>
          <cell r="V466" t="e">
            <v>#VALUE!</v>
          </cell>
          <cell r="W466">
            <v>7.1044149066120132</v>
          </cell>
          <cell r="X466">
            <v>49</v>
          </cell>
          <cell r="Y466">
            <v>3</v>
          </cell>
          <cell r="Z466">
            <v>3</v>
          </cell>
          <cell r="AA466">
            <v>18</v>
          </cell>
          <cell r="AB466">
            <v>288</v>
          </cell>
          <cell r="AC466">
            <v>252</v>
          </cell>
        </row>
        <row r="467">
          <cell r="H467"/>
          <cell r="I467" t="str">
            <v>역삼3</v>
          </cell>
          <cell r="N467"/>
          <cell r="O467">
            <v>57.049307653697667</v>
          </cell>
          <cell r="P467">
            <v>57.049307653697667</v>
          </cell>
          <cell r="Q467">
            <v>0.60153429602888087</v>
          </cell>
          <cell r="U467">
            <v>13</v>
          </cell>
          <cell r="W467">
            <v>9.5082179422829451</v>
          </cell>
        </row>
        <row r="468">
          <cell r="H468"/>
          <cell r="I468" t="str">
            <v>역삼3</v>
          </cell>
          <cell r="N468"/>
          <cell r="O468">
            <v>94.839659235254331</v>
          </cell>
          <cell r="P468">
            <v>42.626489439672078</v>
          </cell>
          <cell r="Q468">
            <v>0.44945848375451269</v>
          </cell>
          <cell r="W468">
            <v>15.806609872542388</v>
          </cell>
        </row>
        <row r="469">
          <cell r="H469" t="str">
            <v>역촌</v>
          </cell>
          <cell r="I469" t="str">
            <v>역촌</v>
          </cell>
          <cell r="M469" t="str">
            <v>CSM</v>
          </cell>
          <cell r="N469">
            <v>3</v>
          </cell>
          <cell r="O469">
            <v>69.326946543694376</v>
          </cell>
          <cell r="P469">
            <v>90.206857183634895</v>
          </cell>
          <cell r="Q469">
            <v>1.604003753518924</v>
          </cell>
          <cell r="R469" t="e">
            <v>#VALUE!</v>
          </cell>
          <cell r="S469">
            <v>6</v>
          </cell>
          <cell r="T469">
            <v>187</v>
          </cell>
          <cell r="U469">
            <v>18</v>
          </cell>
          <cell r="V469" t="e">
            <v>#VALUE!</v>
          </cell>
          <cell r="W469">
            <v>11.554491090615729</v>
          </cell>
          <cell r="X469">
            <v>57</v>
          </cell>
          <cell r="Y469">
            <v>4</v>
          </cell>
          <cell r="Z469">
            <v>4</v>
          </cell>
          <cell r="AA469">
            <v>24</v>
          </cell>
          <cell r="AB469">
            <v>384</v>
          </cell>
          <cell r="AC469">
            <v>348</v>
          </cell>
        </row>
        <row r="470">
          <cell r="H470"/>
          <cell r="I470" t="str">
            <v>역촌</v>
          </cell>
          <cell r="N470"/>
          <cell r="O470">
            <v>90.206857183634895</v>
          </cell>
          <cell r="P470">
            <v>75.365190972001514</v>
          </cell>
          <cell r="Q470">
            <v>0.83547075383171732</v>
          </cell>
          <cell r="U470">
            <v>19</v>
          </cell>
          <cell r="W470">
            <v>15.034476197272483</v>
          </cell>
        </row>
        <row r="471">
          <cell r="H471"/>
          <cell r="I471" t="str">
            <v>역촌</v>
          </cell>
          <cell r="N471"/>
          <cell r="O471">
            <v>75.365190972001514</v>
          </cell>
          <cell r="P471">
            <v>69.326946543694376</v>
          </cell>
          <cell r="Q471">
            <v>0.76853299968720667</v>
          </cell>
          <cell r="W471">
            <v>12.560865162000253</v>
          </cell>
        </row>
        <row r="472">
          <cell r="H472" t="str">
            <v>염창</v>
          </cell>
          <cell r="I472" t="str">
            <v>염창</v>
          </cell>
          <cell r="M472" t="str">
            <v>CSM</v>
          </cell>
          <cell r="N472">
            <v>3</v>
          </cell>
          <cell r="O472">
            <v>86.927213875032535</v>
          </cell>
          <cell r="P472">
            <v>86.927213875032535</v>
          </cell>
          <cell r="Q472">
            <v>0.97718631178707227</v>
          </cell>
          <cell r="R472" t="e">
            <v>#VALUE!</v>
          </cell>
          <cell r="S472">
            <v>6</v>
          </cell>
          <cell r="T472">
            <v>187</v>
          </cell>
          <cell r="U472">
            <v>11</v>
          </cell>
          <cell r="V472" t="e">
            <v>#VALUE!</v>
          </cell>
          <cell r="W472">
            <v>14.48786897917209</v>
          </cell>
          <cell r="X472">
            <v>45</v>
          </cell>
          <cell r="Y472">
            <v>3</v>
          </cell>
          <cell r="Z472">
            <v>3</v>
          </cell>
          <cell r="AA472">
            <v>18</v>
          </cell>
          <cell r="AB472">
            <v>288</v>
          </cell>
          <cell r="AC472">
            <v>252</v>
          </cell>
        </row>
        <row r="473">
          <cell r="H473"/>
          <cell r="I473" t="str">
            <v>염창</v>
          </cell>
          <cell r="N473"/>
          <cell r="O473">
            <v>43.827180835852907</v>
          </cell>
          <cell r="P473">
            <v>43.827180835852907</v>
          </cell>
          <cell r="Q473">
            <v>0.50418250950570342</v>
          </cell>
          <cell r="U473">
            <v>12</v>
          </cell>
          <cell r="W473">
            <v>7.3045301393088176</v>
          </cell>
        </row>
        <row r="474">
          <cell r="H474"/>
          <cell r="I474" t="str">
            <v>염창</v>
          </cell>
          <cell r="N474"/>
          <cell r="O474">
            <v>41.11690268461615</v>
          </cell>
          <cell r="P474">
            <v>41.11690268461615</v>
          </cell>
          <cell r="Q474">
            <v>0.47300380228136885</v>
          </cell>
          <cell r="W474">
            <v>6.8528171141026917</v>
          </cell>
        </row>
        <row r="475">
          <cell r="H475" t="str">
            <v>염창2</v>
          </cell>
          <cell r="I475" t="str">
            <v>염창2</v>
          </cell>
          <cell r="M475" t="str">
            <v>CSM</v>
          </cell>
          <cell r="N475">
            <v>3</v>
          </cell>
          <cell r="O475">
            <v>0</v>
          </cell>
          <cell r="P475">
            <v>73.128240687381521</v>
          </cell>
          <cell r="Q475">
            <v>0.69613947696139478</v>
          </cell>
          <cell r="R475" t="e">
            <v>#VALUE!</v>
          </cell>
          <cell r="S475">
            <v>6</v>
          </cell>
          <cell r="T475">
            <v>187</v>
          </cell>
          <cell r="U475">
            <v>8</v>
          </cell>
          <cell r="V475" t="e">
            <v>#VALUE!</v>
          </cell>
          <cell r="W475">
            <v>0</v>
          </cell>
          <cell r="X475">
            <v>36</v>
          </cell>
          <cell r="Y475">
            <v>3</v>
          </cell>
          <cell r="Z475">
            <v>2</v>
          </cell>
          <cell r="AA475">
            <v>18</v>
          </cell>
          <cell r="AB475">
            <v>288</v>
          </cell>
          <cell r="AC475">
            <v>252</v>
          </cell>
        </row>
        <row r="476">
          <cell r="H476"/>
          <cell r="I476" t="str">
            <v>염창2</v>
          </cell>
          <cell r="N476"/>
          <cell r="O476">
            <v>50.907455223220758</v>
          </cell>
          <cell r="P476">
            <v>50.907455223220758</v>
          </cell>
          <cell r="Q476">
            <v>0.69613947696139478</v>
          </cell>
          <cell r="U476">
            <v>9</v>
          </cell>
          <cell r="W476">
            <v>8.4845758705367924</v>
          </cell>
        </row>
        <row r="477">
          <cell r="H477"/>
          <cell r="I477" t="str">
            <v>염창2</v>
          </cell>
          <cell r="N477"/>
          <cell r="O477">
            <v>73.128240687381521</v>
          </cell>
          <cell r="P477">
            <v>0</v>
          </cell>
          <cell r="Q477">
            <v>0</v>
          </cell>
          <cell r="W477">
            <v>12.188040114563586</v>
          </cell>
        </row>
        <row r="478">
          <cell r="H478" t="str">
            <v>영동</v>
          </cell>
          <cell r="I478" t="str">
            <v>영동</v>
          </cell>
          <cell r="M478" t="str">
            <v>CSM</v>
          </cell>
          <cell r="N478">
            <v>3</v>
          </cell>
          <cell r="O478">
            <v>52.96558377303009</v>
          </cell>
          <cell r="P478">
            <v>88.985166818113981</v>
          </cell>
          <cell r="Q478">
            <v>0.98112416107382538</v>
          </cell>
          <cell r="R478" t="e">
            <v>#VALUE!</v>
          </cell>
          <cell r="S478">
            <v>6</v>
          </cell>
          <cell r="T478">
            <v>187</v>
          </cell>
          <cell r="U478">
            <v>11</v>
          </cell>
          <cell r="V478" t="e">
            <v>#VALUE!</v>
          </cell>
          <cell r="W478">
            <v>8.827597295505015</v>
          </cell>
          <cell r="X478">
            <v>46</v>
          </cell>
          <cell r="Y478">
            <v>3</v>
          </cell>
          <cell r="Z478">
            <v>3</v>
          </cell>
          <cell r="AA478">
            <v>20</v>
          </cell>
          <cell r="AB478">
            <v>320</v>
          </cell>
          <cell r="AC478">
            <v>284</v>
          </cell>
        </row>
        <row r="479">
          <cell r="H479"/>
          <cell r="I479" t="str">
            <v>영동</v>
          </cell>
          <cell r="N479"/>
          <cell r="O479">
            <v>88.985166818113981</v>
          </cell>
          <cell r="P479">
            <v>52.96558377303009</v>
          </cell>
          <cell r="Q479">
            <v>0.59521812080536907</v>
          </cell>
          <cell r="U479">
            <v>12</v>
          </cell>
          <cell r="W479">
            <v>14.830861136352331</v>
          </cell>
        </row>
        <row r="480">
          <cell r="H480"/>
          <cell r="I480" t="str">
            <v>영동</v>
          </cell>
          <cell r="N480"/>
          <cell r="O480">
            <v>34.339913369406396</v>
          </cell>
          <cell r="P480">
            <v>34.339913369406396</v>
          </cell>
          <cell r="Q480">
            <v>0.38590604026845632</v>
          </cell>
          <cell r="W480">
            <v>5.723318894901066</v>
          </cell>
        </row>
        <row r="481">
          <cell r="H481" t="str">
            <v>영동역</v>
          </cell>
          <cell r="I481" t="str">
            <v>영동역</v>
          </cell>
          <cell r="M481" t="str">
            <v>CSM</v>
          </cell>
          <cell r="N481">
            <v>3</v>
          </cell>
          <cell r="O481">
            <v>60.666893332470536</v>
          </cell>
          <cell r="P481">
            <v>73.050731650337227</v>
          </cell>
          <cell r="Q481">
            <v>1.6233333333333333</v>
          </cell>
          <cell r="R481" t="e">
            <v>#VALUE!</v>
          </cell>
          <cell r="S481">
            <v>6</v>
          </cell>
          <cell r="T481">
            <v>187</v>
          </cell>
          <cell r="U481">
            <v>18</v>
          </cell>
          <cell r="V481" t="e">
            <v>#VALUE!</v>
          </cell>
          <cell r="W481">
            <v>10.11114888874509</v>
          </cell>
          <cell r="X481">
            <v>49</v>
          </cell>
          <cell r="Y481">
            <v>3</v>
          </cell>
          <cell r="Z481">
            <v>3</v>
          </cell>
          <cell r="AA481">
            <v>18</v>
          </cell>
          <cell r="AB481">
            <v>288</v>
          </cell>
          <cell r="AC481">
            <v>252</v>
          </cell>
        </row>
        <row r="482">
          <cell r="H482"/>
          <cell r="I482" t="str">
            <v>영동역</v>
          </cell>
          <cell r="N482"/>
          <cell r="O482">
            <v>57.918794379910224</v>
          </cell>
          <cell r="P482">
            <v>60.666893332470536</v>
          </cell>
          <cell r="Q482">
            <v>0.83047619047619048</v>
          </cell>
          <cell r="U482">
            <v>19</v>
          </cell>
          <cell r="W482">
            <v>9.6531323966517046</v>
          </cell>
        </row>
        <row r="483">
          <cell r="H483"/>
          <cell r="I483" t="str">
            <v>영동역</v>
          </cell>
          <cell r="N483"/>
          <cell r="O483">
            <v>73.050731650337227</v>
          </cell>
          <cell r="P483">
            <v>57.918794379910224</v>
          </cell>
          <cell r="Q483">
            <v>0.79285714285714282</v>
          </cell>
          <cell r="W483">
            <v>12.175121941722871</v>
          </cell>
        </row>
        <row r="484">
          <cell r="H484" t="str">
            <v>영동IC</v>
          </cell>
          <cell r="I484" t="str">
            <v>영동IC</v>
          </cell>
          <cell r="M484" t="str">
            <v>CSM</v>
          </cell>
          <cell r="N484">
            <v>3</v>
          </cell>
          <cell r="O484">
            <v>96.50791128971332</v>
          </cell>
          <cell r="P484">
            <v>96.50791128971332</v>
          </cell>
          <cell r="Q484">
            <v>1.7045177045177045</v>
          </cell>
          <cell r="R484" t="e">
            <v>#VALUE!</v>
          </cell>
          <cell r="S484">
            <v>6</v>
          </cell>
          <cell r="T484">
            <v>187</v>
          </cell>
          <cell r="U484">
            <v>19</v>
          </cell>
          <cell r="V484" t="e">
            <v>#VALUE!</v>
          </cell>
          <cell r="W484">
            <v>16.084651881618885</v>
          </cell>
          <cell r="X484">
            <v>62</v>
          </cell>
          <cell r="Y484">
            <v>4</v>
          </cell>
          <cell r="Z484">
            <v>4</v>
          </cell>
          <cell r="AA484">
            <v>24</v>
          </cell>
          <cell r="AB484">
            <v>384</v>
          </cell>
          <cell r="AC484">
            <v>348</v>
          </cell>
        </row>
        <row r="485">
          <cell r="H485"/>
          <cell r="I485" t="str">
            <v>영동IC</v>
          </cell>
          <cell r="N485"/>
          <cell r="O485">
            <v>78.125451996434577</v>
          </cell>
          <cell r="P485">
            <v>86.373991422905817</v>
          </cell>
          <cell r="Q485">
            <v>0.89499389499389503</v>
          </cell>
          <cell r="U485">
            <v>20</v>
          </cell>
          <cell r="W485">
            <v>13.02090866607243</v>
          </cell>
        </row>
        <row r="486">
          <cell r="H486"/>
          <cell r="I486" t="str">
            <v>영동IC</v>
          </cell>
          <cell r="N486"/>
          <cell r="O486">
            <v>86.373991422905817</v>
          </cell>
          <cell r="P486">
            <v>78.125451996434577</v>
          </cell>
          <cell r="Q486">
            <v>0.80952380952380942</v>
          </cell>
          <cell r="W486">
            <v>14.39566523715097</v>
          </cell>
        </row>
        <row r="487">
          <cell r="H487" t="str">
            <v>영등포</v>
          </cell>
          <cell r="I487" t="str">
            <v>영등포</v>
          </cell>
          <cell r="M487" t="str">
            <v>CSM</v>
          </cell>
          <cell r="N487">
            <v>3</v>
          </cell>
          <cell r="O487">
            <v>54.706649903603108</v>
          </cell>
          <cell r="P487">
            <v>94.268685248344781</v>
          </cell>
          <cell r="Q487">
            <v>1.0736971939562132</v>
          </cell>
          <cell r="R487" t="e">
            <v>#VALUE!</v>
          </cell>
          <cell r="S487">
            <v>6</v>
          </cell>
          <cell r="T487">
            <v>187</v>
          </cell>
          <cell r="U487">
            <v>12</v>
          </cell>
          <cell r="V487" t="e">
            <v>#VALUE!</v>
          </cell>
          <cell r="W487">
            <v>9.1177749839338507</v>
          </cell>
          <cell r="X487">
            <v>50</v>
          </cell>
          <cell r="Y487">
            <v>3</v>
          </cell>
          <cell r="Z487">
            <v>3</v>
          </cell>
          <cell r="AA487">
            <v>18</v>
          </cell>
          <cell r="AB487">
            <v>288</v>
          </cell>
          <cell r="AC487">
            <v>252</v>
          </cell>
        </row>
        <row r="488">
          <cell r="H488"/>
          <cell r="I488" t="str">
            <v>영등포</v>
          </cell>
          <cell r="N488"/>
          <cell r="O488">
            <v>46.509372925486161</v>
          </cell>
          <cell r="P488">
            <v>54.706649903603108</v>
          </cell>
          <cell r="Q488">
            <v>0.58032685784767191</v>
          </cell>
          <cell r="U488">
            <v>13</v>
          </cell>
          <cell r="W488">
            <v>7.7515621542476936</v>
          </cell>
        </row>
        <row r="489">
          <cell r="H489"/>
          <cell r="I489" t="str">
            <v>영등포</v>
          </cell>
          <cell r="N489"/>
          <cell r="O489">
            <v>94.268685248344781</v>
          </cell>
          <cell r="P489">
            <v>46.509372925486161</v>
          </cell>
          <cell r="Q489">
            <v>0.49337033610854136</v>
          </cell>
          <cell r="W489">
            <v>15.711447541390797</v>
          </cell>
        </row>
        <row r="490">
          <cell r="H490" t="str">
            <v>영등포2</v>
          </cell>
          <cell r="I490" t="str">
            <v>영등포2</v>
          </cell>
          <cell r="M490" t="str">
            <v>CSM</v>
          </cell>
          <cell r="N490">
            <v>3</v>
          </cell>
          <cell r="O490">
            <v>75.025328109765923</v>
          </cell>
          <cell r="P490">
            <v>78.828937767423824</v>
          </cell>
          <cell r="Q490">
            <v>1.4873837981407703</v>
          </cell>
          <cell r="R490" t="e">
            <v>#VALUE!</v>
          </cell>
          <cell r="S490">
            <v>6</v>
          </cell>
          <cell r="T490">
            <v>187</v>
          </cell>
          <cell r="U490">
            <v>16</v>
          </cell>
          <cell r="V490" t="e">
            <v>#VALUE!</v>
          </cell>
          <cell r="W490">
            <v>12.504221351627654</v>
          </cell>
          <cell r="X490">
            <v>50</v>
          </cell>
          <cell r="Y490">
            <v>3</v>
          </cell>
          <cell r="Z490">
            <v>3</v>
          </cell>
          <cell r="AA490">
            <v>19</v>
          </cell>
          <cell r="AB490">
            <v>304</v>
          </cell>
          <cell r="AC490">
            <v>268</v>
          </cell>
        </row>
        <row r="491">
          <cell r="H491"/>
          <cell r="I491" t="str">
            <v>영등포2</v>
          </cell>
          <cell r="N491"/>
          <cell r="O491">
            <v>42.223556750147331</v>
          </cell>
          <cell r="P491">
            <v>75.025328109765923</v>
          </cell>
          <cell r="Q491">
            <v>0.95174856131031427</v>
          </cell>
          <cell r="U491">
            <v>17</v>
          </cell>
          <cell r="W491">
            <v>7.0372594583578882</v>
          </cell>
        </row>
        <row r="492">
          <cell r="H492"/>
          <cell r="I492" t="str">
            <v>영등포2</v>
          </cell>
          <cell r="N492"/>
          <cell r="O492">
            <v>78.828937767423824</v>
          </cell>
          <cell r="P492">
            <v>42.223556750147331</v>
          </cell>
          <cell r="Q492">
            <v>0.53563523683045589</v>
          </cell>
          <cell r="W492">
            <v>13.138156294570637</v>
          </cell>
        </row>
        <row r="493">
          <cell r="H493" t="str">
            <v>영등포역</v>
          </cell>
          <cell r="I493" t="str">
            <v>영등포역</v>
          </cell>
          <cell r="M493" t="str">
            <v>CSM</v>
          </cell>
          <cell r="N493">
            <v>3</v>
          </cell>
          <cell r="O493">
            <v>113.58082536122386</v>
          </cell>
          <cell r="P493">
            <v>113.58082536122386</v>
          </cell>
          <cell r="Q493">
            <v>0.77107843137254906</v>
          </cell>
          <cell r="R493" t="e">
            <v>#VALUE!</v>
          </cell>
          <cell r="S493">
            <v>6</v>
          </cell>
          <cell r="T493">
            <v>187</v>
          </cell>
          <cell r="U493">
            <v>9</v>
          </cell>
          <cell r="V493" t="e">
            <v>#VALUE!</v>
          </cell>
          <cell r="W493">
            <v>18.930137560203978</v>
          </cell>
          <cell r="X493">
            <v>51</v>
          </cell>
          <cell r="Y493">
            <v>3</v>
          </cell>
          <cell r="Z493">
            <v>3</v>
          </cell>
          <cell r="AA493">
            <v>18</v>
          </cell>
          <cell r="AB493">
            <v>288</v>
          </cell>
          <cell r="AC493">
            <v>252</v>
          </cell>
        </row>
        <row r="494">
          <cell r="H494"/>
          <cell r="I494" t="str">
            <v>영등포역</v>
          </cell>
          <cell r="N494"/>
          <cell r="O494">
            <v>87.579724653531926</v>
          </cell>
          <cell r="P494">
            <v>87.579724653531926</v>
          </cell>
          <cell r="Q494">
            <v>0.77107843137254906</v>
          </cell>
          <cell r="U494">
            <v>10</v>
          </cell>
          <cell r="W494">
            <v>14.596620775588654</v>
          </cell>
        </row>
        <row r="495">
          <cell r="H495"/>
          <cell r="I495" t="str">
            <v>영등포역</v>
          </cell>
          <cell r="N495"/>
          <cell r="O495">
            <v>0</v>
          </cell>
          <cell r="P495">
            <v>0</v>
          </cell>
          <cell r="Q495">
            <v>0</v>
          </cell>
          <cell r="W495">
            <v>0</v>
          </cell>
        </row>
        <row r="496">
          <cell r="H496" t="str">
            <v>예술의전당</v>
          </cell>
          <cell r="I496" t="str">
            <v>예술의전당</v>
          </cell>
          <cell r="M496" t="str">
            <v>CSM</v>
          </cell>
          <cell r="N496">
            <v>3</v>
          </cell>
          <cell r="O496">
            <v>72.472424945550458</v>
          </cell>
          <cell r="P496">
            <v>109.87146470496286</v>
          </cell>
          <cell r="Q496">
            <v>1.0234553775743709</v>
          </cell>
          <cell r="R496" t="e">
            <v>#VALUE!</v>
          </cell>
          <cell r="S496">
            <v>6</v>
          </cell>
          <cell r="T496">
            <v>187</v>
          </cell>
          <cell r="U496">
            <v>12</v>
          </cell>
          <cell r="V496" t="e">
            <v>#VALUE!</v>
          </cell>
          <cell r="W496">
            <v>12.078737490925077</v>
          </cell>
          <cell r="X496">
            <v>55</v>
          </cell>
          <cell r="Y496">
            <v>4</v>
          </cell>
          <cell r="Z496">
            <v>4</v>
          </cell>
          <cell r="AA496">
            <v>24</v>
          </cell>
          <cell r="AB496">
            <v>384</v>
          </cell>
          <cell r="AC496">
            <v>348</v>
          </cell>
        </row>
        <row r="497">
          <cell r="H497"/>
          <cell r="I497" t="str">
            <v>예술의전당</v>
          </cell>
          <cell r="N497"/>
          <cell r="O497">
            <v>109.87146470496286</v>
          </cell>
          <cell r="P497">
            <v>72.472424945550458</v>
          </cell>
          <cell r="Q497">
            <v>0.65961098398169349</v>
          </cell>
          <cell r="U497">
            <v>13</v>
          </cell>
          <cell r="W497">
            <v>18.311910784160478</v>
          </cell>
        </row>
        <row r="498">
          <cell r="H498"/>
          <cell r="I498" t="str">
            <v>예술의전당</v>
          </cell>
          <cell r="N498"/>
          <cell r="O498">
            <v>39.976116448716461</v>
          </cell>
          <cell r="P498">
            <v>39.976116448716461</v>
          </cell>
          <cell r="Q498">
            <v>0.36384439359267734</v>
          </cell>
          <cell r="W498">
            <v>6.6626860747860768</v>
          </cell>
        </row>
        <row r="499">
          <cell r="H499" t="str">
            <v>오금</v>
          </cell>
          <cell r="I499" t="str">
            <v>오금</v>
          </cell>
          <cell r="M499" t="str">
            <v>CSM</v>
          </cell>
          <cell r="N499">
            <v>3</v>
          </cell>
          <cell r="O499">
            <v>60.24146427752909</v>
          </cell>
          <cell r="P499">
            <v>102.07949221532951</v>
          </cell>
          <cell r="Q499">
            <v>1.4341763942931258</v>
          </cell>
          <cell r="R499" t="e">
            <v>#VALUE!</v>
          </cell>
          <cell r="S499">
            <v>6</v>
          </cell>
          <cell r="T499">
            <v>187</v>
          </cell>
          <cell r="U499">
            <v>16</v>
          </cell>
          <cell r="V499" t="e">
            <v>#VALUE!</v>
          </cell>
          <cell r="W499">
            <v>10.040244046254848</v>
          </cell>
          <cell r="X499">
            <v>59</v>
          </cell>
          <cell r="Y499">
            <v>4</v>
          </cell>
          <cell r="Z499">
            <v>4</v>
          </cell>
          <cell r="AA499">
            <v>24</v>
          </cell>
          <cell r="AB499">
            <v>384</v>
          </cell>
          <cell r="AC499">
            <v>348</v>
          </cell>
        </row>
        <row r="500">
          <cell r="H500"/>
          <cell r="I500" t="str">
            <v>오금</v>
          </cell>
          <cell r="N500"/>
          <cell r="O500">
            <v>102.07949221532951</v>
          </cell>
          <cell r="P500">
            <v>86.158533799125394</v>
          </cell>
          <cell r="Q500">
            <v>0.8440337224383917</v>
          </cell>
          <cell r="U500">
            <v>17</v>
          </cell>
          <cell r="W500">
            <v>17.013248702554918</v>
          </cell>
        </row>
        <row r="501">
          <cell r="H501"/>
          <cell r="I501" t="str">
            <v>오금</v>
          </cell>
          <cell r="N501"/>
          <cell r="O501">
            <v>86.158533799125394</v>
          </cell>
          <cell r="P501">
            <v>60.24146427752909</v>
          </cell>
          <cell r="Q501">
            <v>0.59014267185473412</v>
          </cell>
          <cell r="W501">
            <v>14.359755633187566</v>
          </cell>
        </row>
        <row r="502">
          <cell r="H502" t="str">
            <v>오류</v>
          </cell>
          <cell r="I502" t="str">
            <v>오류</v>
          </cell>
          <cell r="M502" t="str">
            <v>CSM</v>
          </cell>
          <cell r="N502">
            <v>3</v>
          </cell>
          <cell r="O502">
            <v>52.765320482916088</v>
          </cell>
          <cell r="P502">
            <v>101.4355100070799</v>
          </cell>
          <cell r="Q502">
            <v>0.91954690676735396</v>
          </cell>
          <cell r="R502" t="e">
            <v>#VALUE!</v>
          </cell>
          <cell r="S502">
            <v>6</v>
          </cell>
          <cell r="T502">
            <v>187</v>
          </cell>
          <cell r="U502">
            <v>11</v>
          </cell>
          <cell r="V502" t="e">
            <v>#VALUE!</v>
          </cell>
          <cell r="W502">
            <v>8.7942200804860153</v>
          </cell>
          <cell r="X502">
            <v>49</v>
          </cell>
          <cell r="Y502">
            <v>3</v>
          </cell>
          <cell r="Z502">
            <v>3</v>
          </cell>
          <cell r="AA502">
            <v>20</v>
          </cell>
          <cell r="AB502">
            <v>320</v>
          </cell>
          <cell r="AC502">
            <v>284</v>
          </cell>
        </row>
        <row r="503">
          <cell r="H503"/>
          <cell r="I503" t="str">
            <v>오류</v>
          </cell>
          <cell r="N503"/>
          <cell r="O503">
            <v>101.4355100070799</v>
          </cell>
          <cell r="P503">
            <v>52.765320482916088</v>
          </cell>
          <cell r="Q503">
            <v>0.52018588440313673</v>
          </cell>
          <cell r="U503">
            <v>12</v>
          </cell>
          <cell r="W503">
            <v>16.905918334513316</v>
          </cell>
        </row>
        <row r="504">
          <cell r="H504"/>
          <cell r="I504" t="str">
            <v>오류</v>
          </cell>
          <cell r="N504"/>
          <cell r="O504">
            <v>40.509388980463214</v>
          </cell>
          <cell r="P504">
            <v>40.509388980463214</v>
          </cell>
          <cell r="Q504">
            <v>0.39936102236421722</v>
          </cell>
          <cell r="W504">
            <v>6.7515648300772027</v>
          </cell>
        </row>
        <row r="505">
          <cell r="H505" t="str">
            <v>오류IC</v>
          </cell>
          <cell r="I505" t="str">
            <v>오류IC</v>
          </cell>
          <cell r="M505" t="str">
            <v>CSM</v>
          </cell>
          <cell r="N505">
            <v>3</v>
          </cell>
          <cell r="O505">
            <v>52.351223886087865</v>
          </cell>
          <cell r="P505">
            <v>80.865933066595304</v>
          </cell>
          <cell r="Q505">
            <v>0.92994883903974812</v>
          </cell>
          <cell r="R505" t="e">
            <v>#VALUE!</v>
          </cell>
          <cell r="S505">
            <v>6</v>
          </cell>
          <cell r="T505">
            <v>187</v>
          </cell>
          <cell r="U505">
            <v>11</v>
          </cell>
          <cell r="V505" t="e">
            <v>#VALUE!</v>
          </cell>
          <cell r="W505">
            <v>8.7252039810146442</v>
          </cell>
          <cell r="X505">
            <v>42</v>
          </cell>
          <cell r="Y505">
            <v>3</v>
          </cell>
          <cell r="Z505">
            <v>3</v>
          </cell>
          <cell r="AA505">
            <v>18</v>
          </cell>
          <cell r="AB505">
            <v>288</v>
          </cell>
          <cell r="AC505">
            <v>252</v>
          </cell>
        </row>
        <row r="506">
          <cell r="H506"/>
          <cell r="I506" t="str">
            <v>오류IC</v>
          </cell>
          <cell r="N506"/>
          <cell r="O506">
            <v>22.849956687058409</v>
          </cell>
          <cell r="P506">
            <v>52.351223886087865</v>
          </cell>
          <cell r="Q506">
            <v>0.64738292011019283</v>
          </cell>
          <cell r="U506">
            <v>12</v>
          </cell>
          <cell r="W506">
            <v>3.8083261145097347</v>
          </cell>
        </row>
        <row r="507">
          <cell r="H507"/>
          <cell r="I507" t="str">
            <v>오류IC</v>
          </cell>
          <cell r="N507"/>
          <cell r="O507">
            <v>80.865933066595304</v>
          </cell>
          <cell r="P507">
            <v>22.849956687058409</v>
          </cell>
          <cell r="Q507">
            <v>0.28256591892955524</v>
          </cell>
          <cell r="W507">
            <v>13.477655511099217</v>
          </cell>
        </row>
        <row r="508">
          <cell r="H508" t="str">
            <v>옥수</v>
          </cell>
          <cell r="I508" t="str">
            <v>옥수</v>
          </cell>
          <cell r="M508" t="str">
            <v>CSM</v>
          </cell>
          <cell r="N508">
            <v>3</v>
          </cell>
          <cell r="O508">
            <v>52.092589008729568</v>
          </cell>
          <cell r="P508">
            <v>52.092589008729568</v>
          </cell>
          <cell r="Q508">
            <v>1.6789751318764128</v>
          </cell>
          <cell r="R508" t="e">
            <v>#VALUE!</v>
          </cell>
          <cell r="S508">
            <v>6</v>
          </cell>
          <cell r="T508">
            <v>187</v>
          </cell>
          <cell r="U508">
            <v>18</v>
          </cell>
          <cell r="V508" t="e">
            <v>#VALUE!</v>
          </cell>
          <cell r="W508">
            <v>8.6820981681215947</v>
          </cell>
          <cell r="X508">
            <v>39</v>
          </cell>
          <cell r="Y508">
            <v>3</v>
          </cell>
          <cell r="Z508">
            <v>3</v>
          </cell>
          <cell r="AA508">
            <v>19</v>
          </cell>
          <cell r="AB508">
            <v>304</v>
          </cell>
          <cell r="AC508">
            <v>268</v>
          </cell>
        </row>
        <row r="509">
          <cell r="H509"/>
          <cell r="I509" t="str">
            <v>옥수</v>
          </cell>
          <cell r="N509"/>
          <cell r="O509">
            <v>47.028576964926913</v>
          </cell>
          <cell r="P509">
            <v>47.028576964926913</v>
          </cell>
          <cell r="Q509">
            <v>0.90278824415975867</v>
          </cell>
          <cell r="U509">
            <v>19</v>
          </cell>
          <cell r="W509">
            <v>7.8380961608211521</v>
          </cell>
        </row>
        <row r="510">
          <cell r="H510"/>
          <cell r="I510" t="str">
            <v>옥수</v>
          </cell>
          <cell r="N510"/>
          <cell r="O510">
            <v>40.433584535788583</v>
          </cell>
          <cell r="P510">
            <v>40.433584535788583</v>
          </cell>
          <cell r="Q510">
            <v>0.77618688771665401</v>
          </cell>
          <cell r="W510">
            <v>6.7389307559647635</v>
          </cell>
        </row>
        <row r="511">
          <cell r="H511" t="str">
            <v>왕십리</v>
          </cell>
          <cell r="I511" t="str">
            <v>왕십리</v>
          </cell>
          <cell r="M511" t="str">
            <v>CSM</v>
          </cell>
          <cell r="N511">
            <v>3</v>
          </cell>
          <cell r="O511">
            <v>74.752077878377918</v>
          </cell>
          <cell r="P511">
            <v>74.752077878377918</v>
          </cell>
          <cell r="Q511">
            <v>1.8462377317339151</v>
          </cell>
          <cell r="R511" t="e">
            <v>#VALUE!</v>
          </cell>
          <cell r="S511">
            <v>6</v>
          </cell>
          <cell r="T511">
            <v>187</v>
          </cell>
          <cell r="U511">
            <v>20</v>
          </cell>
          <cell r="V511" t="e">
            <v>#VALUE!</v>
          </cell>
          <cell r="W511">
            <v>12.45867964639632</v>
          </cell>
          <cell r="X511">
            <v>53</v>
          </cell>
          <cell r="Y511">
            <v>4</v>
          </cell>
          <cell r="Z511">
            <v>4</v>
          </cell>
          <cell r="AA511">
            <v>25</v>
          </cell>
          <cell r="AB511">
            <v>400</v>
          </cell>
          <cell r="AC511">
            <v>364</v>
          </cell>
        </row>
        <row r="512">
          <cell r="H512"/>
          <cell r="I512" t="str">
            <v>왕십리</v>
          </cell>
          <cell r="N512"/>
          <cell r="O512">
            <v>65.622053099339396</v>
          </cell>
          <cell r="P512">
            <v>72.38805360523402</v>
          </cell>
          <cell r="Q512">
            <v>0.96837513631406769</v>
          </cell>
          <cell r="U512">
            <v>21</v>
          </cell>
          <cell r="W512">
            <v>10.937008849889899</v>
          </cell>
        </row>
        <row r="513">
          <cell r="H513"/>
          <cell r="I513" t="str">
            <v>왕십리</v>
          </cell>
          <cell r="N513"/>
          <cell r="O513">
            <v>72.38805360523402</v>
          </cell>
          <cell r="P513">
            <v>65.622053099339396</v>
          </cell>
          <cell r="Q513">
            <v>0.87786259541984735</v>
          </cell>
          <cell r="W513">
            <v>12.064675600872336</v>
          </cell>
        </row>
        <row r="514">
          <cell r="H514" t="str">
            <v>용두</v>
          </cell>
          <cell r="I514" t="str">
            <v>용두</v>
          </cell>
          <cell r="M514" t="str">
            <v>CSM</v>
          </cell>
          <cell r="N514">
            <v>3</v>
          </cell>
          <cell r="O514">
            <v>63.845248845215586</v>
          </cell>
          <cell r="P514">
            <v>82.560946792098477</v>
          </cell>
          <cell r="Q514">
            <v>1.6860564585115481</v>
          </cell>
          <cell r="R514" t="e">
            <v>#VALUE!</v>
          </cell>
          <cell r="S514">
            <v>6</v>
          </cell>
          <cell r="T514">
            <v>187</v>
          </cell>
          <cell r="U514">
            <v>18</v>
          </cell>
          <cell r="V514" t="e">
            <v>#VALUE!</v>
          </cell>
          <cell r="W514">
            <v>10.640874807535932</v>
          </cell>
          <cell r="X514">
            <v>54</v>
          </cell>
          <cell r="Y514">
            <v>4</v>
          </cell>
          <cell r="Z514">
            <v>4</v>
          </cell>
          <cell r="AA514">
            <v>24</v>
          </cell>
          <cell r="AB514">
            <v>384</v>
          </cell>
          <cell r="AC514">
            <v>348</v>
          </cell>
        </row>
        <row r="515">
          <cell r="H515"/>
          <cell r="I515" t="str">
            <v>용두</v>
          </cell>
          <cell r="N515"/>
          <cell r="O515">
            <v>75.35716871443033</v>
          </cell>
          <cell r="P515">
            <v>75.35716871443033</v>
          </cell>
          <cell r="Q515">
            <v>0.91274593669803228</v>
          </cell>
          <cell r="U515">
            <v>19</v>
          </cell>
          <cell r="W515">
            <v>12.559528119071722</v>
          </cell>
        </row>
        <row r="516">
          <cell r="H516"/>
          <cell r="I516" t="str">
            <v>용두</v>
          </cell>
          <cell r="N516"/>
          <cell r="O516">
            <v>82.560946792098477</v>
          </cell>
          <cell r="P516">
            <v>63.845248845215586</v>
          </cell>
          <cell r="Q516">
            <v>0.77331052181351578</v>
          </cell>
          <cell r="W516">
            <v>13.76015779868308</v>
          </cell>
        </row>
        <row r="517">
          <cell r="H517" t="str">
            <v>용산역</v>
          </cell>
          <cell r="I517" t="str">
            <v>용산역</v>
          </cell>
          <cell r="M517" t="str">
            <v>CSM</v>
          </cell>
          <cell r="N517">
            <v>3</v>
          </cell>
          <cell r="O517">
            <v>78.006375281527767</v>
          </cell>
          <cell r="P517">
            <v>98.980672435146829</v>
          </cell>
          <cell r="Q517">
            <v>1.2236542835481423</v>
          </cell>
          <cell r="R517" t="e">
            <v>#VALUE!</v>
          </cell>
          <cell r="S517">
            <v>6</v>
          </cell>
          <cell r="T517">
            <v>187</v>
          </cell>
          <cell r="U517">
            <v>14</v>
          </cell>
          <cell r="V517" t="e">
            <v>#VALUE!</v>
          </cell>
          <cell r="W517">
            <v>13.001062546921295</v>
          </cell>
          <cell r="X517">
            <v>54</v>
          </cell>
          <cell r="Y517">
            <v>4</v>
          </cell>
          <cell r="Z517">
            <v>4</v>
          </cell>
          <cell r="AA517">
            <v>24</v>
          </cell>
          <cell r="AB517">
            <v>384</v>
          </cell>
          <cell r="AC517">
            <v>348</v>
          </cell>
        </row>
        <row r="518">
          <cell r="H518"/>
          <cell r="I518" t="str">
            <v>용산역</v>
          </cell>
          <cell r="N518"/>
          <cell r="O518">
            <v>98.980672435146829</v>
          </cell>
          <cell r="P518">
            <v>78.006375281527767</v>
          </cell>
          <cell r="Q518">
            <v>0.78809704321455643</v>
          </cell>
          <cell r="U518">
            <v>15</v>
          </cell>
          <cell r="W518">
            <v>16.496778739191139</v>
          </cell>
        </row>
        <row r="519">
          <cell r="H519"/>
          <cell r="I519" t="str">
            <v>용산역</v>
          </cell>
          <cell r="N519"/>
          <cell r="O519">
            <v>43.111748532215195</v>
          </cell>
          <cell r="P519">
            <v>43.111748532215195</v>
          </cell>
          <cell r="Q519">
            <v>0.43555724033358595</v>
          </cell>
          <cell r="W519">
            <v>7.1852914220358661</v>
          </cell>
        </row>
        <row r="520">
          <cell r="H520" t="str">
            <v>워커힐</v>
          </cell>
          <cell r="I520" t="str">
            <v>워커힐</v>
          </cell>
          <cell r="M520" t="str">
            <v>CSM</v>
          </cell>
          <cell r="N520">
            <v>3</v>
          </cell>
          <cell r="O520">
            <v>103.65755956526543</v>
          </cell>
          <cell r="P520">
            <v>103.65755956526543</v>
          </cell>
          <cell r="Q520">
            <v>0.13236587510993841</v>
          </cell>
          <cell r="R520" t="e">
            <v>#VALUE!</v>
          </cell>
          <cell r="S520">
            <v>6</v>
          </cell>
          <cell r="T520">
            <v>187</v>
          </cell>
          <cell r="U520">
            <v>3</v>
          </cell>
          <cell r="V520" t="e">
            <v>#VALUE!</v>
          </cell>
          <cell r="W520">
            <v>17.276259927544238</v>
          </cell>
          <cell r="X520">
            <v>35</v>
          </cell>
          <cell r="Y520">
            <v>3</v>
          </cell>
          <cell r="Z520">
            <v>2</v>
          </cell>
          <cell r="AA520">
            <v>18</v>
          </cell>
          <cell r="AB520">
            <v>288</v>
          </cell>
          <cell r="AC520">
            <v>252</v>
          </cell>
        </row>
        <row r="521">
          <cell r="H521"/>
          <cell r="I521" t="str">
            <v>워커힐</v>
          </cell>
          <cell r="N521"/>
          <cell r="O521">
            <v>13.720723583616927</v>
          </cell>
          <cell r="P521">
            <v>13.720723583616927</v>
          </cell>
          <cell r="Q521">
            <v>0.13236587510993841</v>
          </cell>
          <cell r="U521">
            <v>4</v>
          </cell>
          <cell r="W521">
            <v>2.2867872639361546</v>
          </cell>
        </row>
        <row r="522">
          <cell r="H522"/>
          <cell r="I522" t="str">
            <v>워커힐</v>
          </cell>
          <cell r="N522"/>
          <cell r="O522">
            <v>0</v>
          </cell>
          <cell r="P522">
            <v>0</v>
          </cell>
          <cell r="Q522">
            <v>0</v>
          </cell>
          <cell r="W522">
            <v>0</v>
          </cell>
        </row>
        <row r="523">
          <cell r="H523" t="str">
            <v>월계</v>
          </cell>
          <cell r="I523" t="str">
            <v>월계</v>
          </cell>
          <cell r="M523" t="str">
            <v>CSM</v>
          </cell>
          <cell r="N523">
            <v>3</v>
          </cell>
          <cell r="O523">
            <v>46.942815964201763</v>
          </cell>
          <cell r="P523">
            <v>46.942815964201763</v>
          </cell>
          <cell r="Q523">
            <v>1.1696238466997873</v>
          </cell>
          <cell r="R523" t="e">
            <v>#VALUE!</v>
          </cell>
          <cell r="S523">
            <v>6</v>
          </cell>
          <cell r="T523">
            <v>187</v>
          </cell>
          <cell r="U523">
            <v>13</v>
          </cell>
          <cell r="V523" t="e">
            <v>#VALUE!</v>
          </cell>
          <cell r="W523">
            <v>7.8238026607002942</v>
          </cell>
          <cell r="X523">
            <v>31</v>
          </cell>
          <cell r="Y523">
            <v>3</v>
          </cell>
          <cell r="Z523">
            <v>2</v>
          </cell>
          <cell r="AA523">
            <v>18</v>
          </cell>
          <cell r="AB523">
            <v>288</v>
          </cell>
          <cell r="AC523">
            <v>252</v>
          </cell>
        </row>
        <row r="524">
          <cell r="H524"/>
          <cell r="I524" t="str">
            <v>월계</v>
          </cell>
          <cell r="N524"/>
          <cell r="O524">
            <v>34.415847332164958</v>
          </cell>
          <cell r="P524">
            <v>34.415847332164958</v>
          </cell>
          <cell r="Q524">
            <v>0.73314407381121371</v>
          </cell>
          <cell r="U524">
            <v>14</v>
          </cell>
          <cell r="W524">
            <v>5.7359745553608263</v>
          </cell>
        </row>
        <row r="525">
          <cell r="H525"/>
          <cell r="I525" t="str">
            <v>월계</v>
          </cell>
          <cell r="N525"/>
          <cell r="O525">
            <v>20.489589650804888</v>
          </cell>
          <cell r="P525">
            <v>20.489589650804888</v>
          </cell>
          <cell r="Q525">
            <v>0.43647977288857348</v>
          </cell>
          <cell r="W525">
            <v>3.4149316084674814</v>
          </cell>
        </row>
        <row r="526">
          <cell r="H526" t="str">
            <v>을지</v>
          </cell>
          <cell r="I526" t="str">
            <v>을지</v>
          </cell>
          <cell r="M526" t="str">
            <v>CSM</v>
          </cell>
          <cell r="N526">
            <v>3</v>
          </cell>
          <cell r="O526">
            <v>124.92971567447265</v>
          </cell>
          <cell r="P526">
            <v>124.92971567447265</v>
          </cell>
          <cell r="Q526">
            <v>0.82986888391429492</v>
          </cell>
          <cell r="R526" t="e">
            <v>#VALUE!</v>
          </cell>
          <cell r="S526">
            <v>6</v>
          </cell>
          <cell r="T526">
            <v>187</v>
          </cell>
          <cell r="U526">
            <v>10</v>
          </cell>
          <cell r="V526" t="e">
            <v>#VALUE!</v>
          </cell>
          <cell r="W526">
            <v>20.821619279078774</v>
          </cell>
          <cell r="X526">
            <v>56</v>
          </cell>
          <cell r="Y526">
            <v>4</v>
          </cell>
          <cell r="Z526">
            <v>4</v>
          </cell>
          <cell r="AA526">
            <v>24</v>
          </cell>
          <cell r="AB526">
            <v>384</v>
          </cell>
          <cell r="AC526">
            <v>348</v>
          </cell>
        </row>
        <row r="527">
          <cell r="H527"/>
          <cell r="I527" t="str">
            <v>을지</v>
          </cell>
          <cell r="N527"/>
          <cell r="O527">
            <v>47.662664150830153</v>
          </cell>
          <cell r="P527">
            <v>56.012619563674654</v>
          </cell>
          <cell r="Q527">
            <v>0.44835305404541093</v>
          </cell>
          <cell r="U527">
            <v>11</v>
          </cell>
          <cell r="W527">
            <v>7.9437773584716922</v>
          </cell>
        </row>
        <row r="528">
          <cell r="H528"/>
          <cell r="I528" t="str">
            <v>을지</v>
          </cell>
          <cell r="N528"/>
          <cell r="O528">
            <v>56.012619563674654</v>
          </cell>
          <cell r="P528">
            <v>47.662664150830153</v>
          </cell>
          <cell r="Q528">
            <v>0.38151582986888399</v>
          </cell>
          <cell r="W528">
            <v>9.3354365939457757</v>
          </cell>
        </row>
        <row r="529">
          <cell r="H529" t="str">
            <v>을지2</v>
          </cell>
          <cell r="I529" t="str">
            <v>을지2</v>
          </cell>
          <cell r="M529" t="str">
            <v>CSM</v>
          </cell>
          <cell r="N529">
            <v>3</v>
          </cell>
          <cell r="O529">
            <v>52.844311124326474</v>
          </cell>
          <cell r="P529">
            <v>94.956155345384147</v>
          </cell>
          <cell r="Q529">
            <v>1.3042729152308756</v>
          </cell>
          <cell r="R529" t="e">
            <v>#VALUE!</v>
          </cell>
          <cell r="S529">
            <v>6</v>
          </cell>
          <cell r="T529">
            <v>187</v>
          </cell>
          <cell r="U529">
            <v>15</v>
          </cell>
          <cell r="V529" t="e">
            <v>#VALUE!</v>
          </cell>
          <cell r="W529">
            <v>8.8073851873877462</v>
          </cell>
          <cell r="X529">
            <v>54</v>
          </cell>
          <cell r="Y529">
            <v>4</v>
          </cell>
          <cell r="Z529">
            <v>4</v>
          </cell>
          <cell r="AA529">
            <v>24</v>
          </cell>
          <cell r="AB529">
            <v>384</v>
          </cell>
          <cell r="AC529">
            <v>348</v>
          </cell>
        </row>
        <row r="530">
          <cell r="H530"/>
          <cell r="I530" t="str">
            <v>을지2</v>
          </cell>
          <cell r="N530"/>
          <cell r="O530">
            <v>71.00443042711359</v>
          </cell>
          <cell r="P530">
            <v>71.00443042711359</v>
          </cell>
          <cell r="Q530">
            <v>0.74776016540317036</v>
          </cell>
          <cell r="U530">
            <v>16</v>
          </cell>
          <cell r="W530">
            <v>11.834071737852264</v>
          </cell>
        </row>
        <row r="531">
          <cell r="H531"/>
          <cell r="I531" t="str">
            <v>을지2</v>
          </cell>
          <cell r="N531"/>
          <cell r="O531">
            <v>94.956155345384147</v>
          </cell>
          <cell r="P531">
            <v>52.844311124326474</v>
          </cell>
          <cell r="Q531">
            <v>0.55651274982770516</v>
          </cell>
          <cell r="W531">
            <v>15.826025890897357</v>
          </cell>
        </row>
        <row r="532">
          <cell r="H532" t="str">
            <v>을지3가</v>
          </cell>
          <cell r="I532" t="str">
            <v>을지3가</v>
          </cell>
          <cell r="M532" t="str">
            <v>CSM</v>
          </cell>
          <cell r="N532">
            <v>3</v>
          </cell>
          <cell r="O532">
            <v>85.402066452645045</v>
          </cell>
          <cell r="P532">
            <v>85.402066452645045</v>
          </cell>
          <cell r="Q532">
            <v>0.92209072978303763</v>
          </cell>
          <cell r="R532" t="e">
            <v>#VALUE!</v>
          </cell>
          <cell r="S532">
            <v>6</v>
          </cell>
          <cell r="T532">
            <v>187</v>
          </cell>
          <cell r="U532">
            <v>11</v>
          </cell>
          <cell r="V532" t="e">
            <v>#VALUE!</v>
          </cell>
          <cell r="W532">
            <v>14.233677742107508</v>
          </cell>
          <cell r="X532">
            <v>44</v>
          </cell>
          <cell r="Y532">
            <v>3</v>
          </cell>
          <cell r="Z532">
            <v>3</v>
          </cell>
          <cell r="AA532">
            <v>18</v>
          </cell>
          <cell r="AB532">
            <v>288</v>
          </cell>
          <cell r="AC532">
            <v>252</v>
          </cell>
        </row>
        <row r="533">
          <cell r="H533"/>
          <cell r="I533" t="str">
            <v>을지3가</v>
          </cell>
          <cell r="N533"/>
          <cell r="O533">
            <v>53.397347269208055</v>
          </cell>
          <cell r="P533">
            <v>53.397347269208055</v>
          </cell>
          <cell r="Q533">
            <v>0.62524654832347148</v>
          </cell>
          <cell r="U533">
            <v>12</v>
          </cell>
          <cell r="W533">
            <v>8.8995578782013425</v>
          </cell>
        </row>
        <row r="534">
          <cell r="H534"/>
          <cell r="I534" t="str">
            <v>을지3가</v>
          </cell>
          <cell r="N534"/>
          <cell r="O534">
            <v>25.351106511090887</v>
          </cell>
          <cell r="P534">
            <v>25.351106511090887</v>
          </cell>
          <cell r="Q534">
            <v>0.29684418145956609</v>
          </cell>
          <cell r="W534">
            <v>4.2251844185151475</v>
          </cell>
        </row>
        <row r="535">
          <cell r="H535" t="str">
            <v>을지역</v>
          </cell>
          <cell r="I535" t="str">
            <v>을지역</v>
          </cell>
          <cell r="M535" t="str">
            <v>CSM</v>
          </cell>
          <cell r="N535">
            <v>3</v>
          </cell>
          <cell r="O535">
            <v>15.066184089705178</v>
          </cell>
          <cell r="P535">
            <v>113.38892393070918</v>
          </cell>
          <cell r="Q535">
            <v>0.42367293109132875</v>
          </cell>
          <cell r="R535" t="e">
            <v>#VALUE!</v>
          </cell>
          <cell r="S535">
            <v>6</v>
          </cell>
          <cell r="T535">
            <v>187</v>
          </cell>
          <cell r="U535">
            <v>6</v>
          </cell>
          <cell r="V535" t="e">
            <v>#VALUE!</v>
          </cell>
          <cell r="W535">
            <v>2.5110306816175298</v>
          </cell>
          <cell r="X535">
            <v>43</v>
          </cell>
          <cell r="Y535">
            <v>3</v>
          </cell>
          <cell r="Z535">
            <v>3</v>
          </cell>
          <cell r="AA535">
            <v>18</v>
          </cell>
          <cell r="AB535">
            <v>288</v>
          </cell>
          <cell r="AC535">
            <v>252</v>
          </cell>
        </row>
        <row r="536">
          <cell r="H536"/>
          <cell r="I536" t="str">
            <v>을지역</v>
          </cell>
          <cell r="N536"/>
          <cell r="O536">
            <v>32.973633665310096</v>
          </cell>
          <cell r="P536">
            <v>32.973633665310096</v>
          </cell>
          <cell r="Q536">
            <v>0.29080118694362023</v>
          </cell>
          <cell r="U536">
            <v>7</v>
          </cell>
          <cell r="W536">
            <v>5.4956056108850158</v>
          </cell>
        </row>
        <row r="537">
          <cell r="H537"/>
          <cell r="I537" t="str">
            <v>을지역</v>
          </cell>
          <cell r="N537"/>
          <cell r="O537">
            <v>113.38892393070918</v>
          </cell>
          <cell r="P537">
            <v>15.066184089705178</v>
          </cell>
          <cell r="Q537">
            <v>0.13287174414770855</v>
          </cell>
          <cell r="W537">
            <v>18.898153988451529</v>
          </cell>
        </row>
        <row r="538">
          <cell r="H538" t="str">
            <v>응암</v>
          </cell>
          <cell r="I538" t="str">
            <v>응암</v>
          </cell>
          <cell r="M538" t="str">
            <v>CSM</v>
          </cell>
          <cell r="N538">
            <v>3</v>
          </cell>
          <cell r="O538">
            <v>94.00568847218679</v>
          </cell>
          <cell r="P538">
            <v>94.00568847218679</v>
          </cell>
          <cell r="Q538">
            <v>0.72995202193283082</v>
          </cell>
          <cell r="R538" t="e">
            <v>#VALUE!</v>
          </cell>
          <cell r="S538">
            <v>6</v>
          </cell>
          <cell r="T538">
            <v>187</v>
          </cell>
          <cell r="U538">
            <v>9</v>
          </cell>
          <cell r="V538" t="e">
            <v>#VALUE!</v>
          </cell>
          <cell r="W538">
            <v>15.667614745364466</v>
          </cell>
          <cell r="X538">
            <v>43</v>
          </cell>
          <cell r="Y538">
            <v>3</v>
          </cell>
          <cell r="Z538">
            <v>3</v>
          </cell>
          <cell r="AA538">
            <v>20</v>
          </cell>
          <cell r="AB538">
            <v>320</v>
          </cell>
          <cell r="AC538">
            <v>284</v>
          </cell>
        </row>
        <row r="539">
          <cell r="H539"/>
          <cell r="I539" t="str">
            <v>응암</v>
          </cell>
          <cell r="N539"/>
          <cell r="O539">
            <v>40.301958971455001</v>
          </cell>
          <cell r="P539">
            <v>40.301958971455001</v>
          </cell>
          <cell r="Q539">
            <v>0.42871830020562035</v>
          </cell>
          <cell r="U539">
            <v>10</v>
          </cell>
          <cell r="W539">
            <v>6.7169931619091665</v>
          </cell>
        </row>
        <row r="540">
          <cell r="H540"/>
          <cell r="I540" t="str">
            <v>응암</v>
          </cell>
          <cell r="N540"/>
          <cell r="O540">
            <v>28.317683402005549</v>
          </cell>
          <cell r="P540">
            <v>28.317683402005549</v>
          </cell>
          <cell r="Q540">
            <v>0.30123372172721041</v>
          </cell>
          <cell r="W540">
            <v>4.7196139003342585</v>
          </cell>
        </row>
        <row r="541">
          <cell r="H541" t="str">
            <v>의사당</v>
          </cell>
          <cell r="I541" t="str">
            <v>의사당</v>
          </cell>
          <cell r="M541" t="str">
            <v>CSM</v>
          </cell>
          <cell r="N541">
            <v>3</v>
          </cell>
          <cell r="O541">
            <v>69.406692630853271</v>
          </cell>
          <cell r="P541">
            <v>100.63600853770686</v>
          </cell>
          <cell r="Q541">
            <v>1.3731178846860081</v>
          </cell>
          <cell r="R541" t="e">
            <v>#VALUE!</v>
          </cell>
          <cell r="S541">
            <v>6</v>
          </cell>
          <cell r="T541">
            <v>187</v>
          </cell>
          <cell r="U541">
            <v>15</v>
          </cell>
          <cell r="V541" t="e">
            <v>#VALUE!</v>
          </cell>
          <cell r="W541">
            <v>11.567782105142213</v>
          </cell>
          <cell r="X541">
            <v>58</v>
          </cell>
          <cell r="Y541">
            <v>4</v>
          </cell>
          <cell r="Z541">
            <v>4</v>
          </cell>
          <cell r="AA541">
            <v>24</v>
          </cell>
          <cell r="AB541">
            <v>384</v>
          </cell>
          <cell r="AC541">
            <v>348</v>
          </cell>
        </row>
        <row r="542">
          <cell r="H542"/>
          <cell r="I542" t="str">
            <v>의사당</v>
          </cell>
          <cell r="N542"/>
          <cell r="O542">
            <v>68.778410535685822</v>
          </cell>
          <cell r="P542">
            <v>69.406692630853271</v>
          </cell>
          <cell r="Q542">
            <v>0.6896804994491369</v>
          </cell>
          <cell r="U542">
            <v>16</v>
          </cell>
          <cell r="W542">
            <v>11.463068422614304</v>
          </cell>
        </row>
        <row r="543">
          <cell r="H543"/>
          <cell r="I543" t="str">
            <v>의사당</v>
          </cell>
          <cell r="N543"/>
          <cell r="O543">
            <v>100.63600853770686</v>
          </cell>
          <cell r="P543">
            <v>68.778410535685822</v>
          </cell>
          <cell r="Q543">
            <v>0.68343738523687125</v>
          </cell>
          <cell r="W543">
            <v>16.77266808961781</v>
          </cell>
        </row>
        <row r="544">
          <cell r="H544" t="str">
            <v>의사당2</v>
          </cell>
          <cell r="I544" t="str">
            <v>의사당2</v>
          </cell>
          <cell r="M544" t="str">
            <v>CSM</v>
          </cell>
          <cell r="N544">
            <v>3</v>
          </cell>
          <cell r="O544">
            <v>58.836699890075948</v>
          </cell>
          <cell r="P544">
            <v>77.004201452204981</v>
          </cell>
          <cell r="Q544">
            <v>1.0014071294559099</v>
          </cell>
          <cell r="R544" t="e">
            <v>#VALUE!</v>
          </cell>
          <cell r="S544">
            <v>6</v>
          </cell>
          <cell r="T544">
            <v>187</v>
          </cell>
          <cell r="U544">
            <v>12</v>
          </cell>
          <cell r="V544" t="e">
            <v>#VALUE!</v>
          </cell>
          <cell r="W544">
            <v>9.8061166483459914</v>
          </cell>
          <cell r="X544">
            <v>42</v>
          </cell>
          <cell r="Y544">
            <v>3</v>
          </cell>
          <cell r="Z544">
            <v>3</v>
          </cell>
          <cell r="AA544">
            <v>19</v>
          </cell>
          <cell r="AB544">
            <v>304</v>
          </cell>
          <cell r="AC544">
            <v>268</v>
          </cell>
        </row>
        <row r="545">
          <cell r="H545"/>
          <cell r="I545" t="str">
            <v>의사당2</v>
          </cell>
          <cell r="N545"/>
          <cell r="O545">
            <v>77.004201452204981</v>
          </cell>
          <cell r="P545">
            <v>58.836699890075948</v>
          </cell>
          <cell r="Q545">
            <v>0.7640712945590995</v>
          </cell>
          <cell r="U545">
            <v>13</v>
          </cell>
          <cell r="W545">
            <v>12.834033575367497</v>
          </cell>
        </row>
        <row r="546">
          <cell r="H546"/>
          <cell r="I546" t="str">
            <v>의사당2</v>
          </cell>
          <cell r="N546"/>
          <cell r="O546">
            <v>18.275856442221258</v>
          </cell>
          <cell r="P546">
            <v>18.275856442221258</v>
          </cell>
          <cell r="Q546">
            <v>0.23733583489681051</v>
          </cell>
          <cell r="W546">
            <v>3.0459760737035428</v>
          </cell>
        </row>
        <row r="547">
          <cell r="H547" t="str">
            <v>이대</v>
          </cell>
          <cell r="I547" t="str">
            <v>이대</v>
          </cell>
          <cell r="M547" t="str">
            <v>CSM</v>
          </cell>
          <cell r="N547">
            <v>3</v>
          </cell>
          <cell r="O547">
            <v>46.707023543943713</v>
          </cell>
          <cell r="P547">
            <v>62.900328437032158</v>
          </cell>
          <cell r="Q547">
            <v>1.2285845167201099</v>
          </cell>
          <cell r="R547" t="e">
            <v>#VALUE!</v>
          </cell>
          <cell r="S547">
            <v>6</v>
          </cell>
          <cell r="T547">
            <v>187</v>
          </cell>
          <cell r="U547">
            <v>14</v>
          </cell>
          <cell r="V547" t="e">
            <v>#VALUE!</v>
          </cell>
          <cell r="W547">
            <v>7.7845039239906191</v>
          </cell>
          <cell r="X547">
            <v>39</v>
          </cell>
          <cell r="Y547">
            <v>3</v>
          </cell>
          <cell r="Z547">
            <v>3</v>
          </cell>
          <cell r="AA547">
            <v>19</v>
          </cell>
          <cell r="AB547">
            <v>304</v>
          </cell>
          <cell r="AC547">
            <v>268</v>
          </cell>
        </row>
        <row r="548">
          <cell r="H548"/>
          <cell r="I548" t="str">
            <v>이대</v>
          </cell>
          <cell r="N548"/>
          <cell r="O548">
            <v>62.900328437032158</v>
          </cell>
          <cell r="P548">
            <v>46.707023543943713</v>
          </cell>
          <cell r="Q548">
            <v>0.74255611543747135</v>
          </cell>
          <cell r="U548">
            <v>15</v>
          </cell>
          <cell r="W548">
            <v>10.483388072838693</v>
          </cell>
        </row>
        <row r="549">
          <cell r="H549"/>
          <cell r="I549" t="str">
            <v>이대</v>
          </cell>
          <cell r="N549"/>
          <cell r="O549">
            <v>30.571346070403628</v>
          </cell>
          <cell r="P549">
            <v>30.571346070403628</v>
          </cell>
          <cell r="Q549">
            <v>0.48602840128263858</v>
          </cell>
          <cell r="W549">
            <v>5.0952243450672716</v>
          </cell>
        </row>
        <row r="550">
          <cell r="H550" t="str">
            <v>이문동</v>
          </cell>
          <cell r="I550" t="str">
            <v>이문동</v>
          </cell>
          <cell r="M550" t="str">
            <v>CSM</v>
          </cell>
          <cell r="N550">
            <v>2</v>
          </cell>
          <cell r="O550">
            <v>42.670847442511146</v>
          </cell>
          <cell r="P550">
            <v>51.26592694322315</v>
          </cell>
          <cell r="Q550">
            <v>0.83234323432343227</v>
          </cell>
          <cell r="R550" t="e">
            <v>#VALUE!</v>
          </cell>
          <cell r="S550">
            <v>6</v>
          </cell>
          <cell r="T550">
            <v>187</v>
          </cell>
          <cell r="U550">
            <v>10</v>
          </cell>
          <cell r="V550" t="e">
            <v>#VALUE!</v>
          </cell>
          <cell r="W550">
            <v>7.1118079070851907</v>
          </cell>
          <cell r="X550">
            <v>28</v>
          </cell>
          <cell r="Y550">
            <v>2</v>
          </cell>
          <cell r="Z550">
            <v>2</v>
          </cell>
          <cell r="AA550">
            <v>12</v>
          </cell>
          <cell r="AB550">
            <v>192</v>
          </cell>
          <cell r="AC550">
            <v>168</v>
          </cell>
        </row>
        <row r="551">
          <cell r="H551"/>
          <cell r="I551" t="str">
            <v>이문동</v>
          </cell>
          <cell r="N551"/>
          <cell r="O551">
            <v>51.26592694322315</v>
          </cell>
          <cell r="P551">
            <v>42.670847442511146</v>
          </cell>
          <cell r="Q551">
            <v>0.83234323432343227</v>
          </cell>
          <cell r="U551">
            <v>11</v>
          </cell>
          <cell r="W551">
            <v>8.5443211572038589</v>
          </cell>
        </row>
        <row r="552">
          <cell r="H552"/>
          <cell r="I552" t="str">
            <v>이문동</v>
          </cell>
          <cell r="N552"/>
          <cell r="O552">
            <v>0</v>
          </cell>
          <cell r="P552">
            <v>0</v>
          </cell>
          <cell r="Q552">
            <v>0</v>
          </cell>
          <cell r="W552">
            <v>0</v>
          </cell>
        </row>
        <row r="553">
          <cell r="H553" t="str">
            <v>인사동</v>
          </cell>
          <cell r="I553" t="str">
            <v>인사동</v>
          </cell>
          <cell r="M553" t="str">
            <v>CSM</v>
          </cell>
          <cell r="N553">
            <v>3</v>
          </cell>
          <cell r="O553">
            <v>51.216273674847628</v>
          </cell>
          <cell r="P553">
            <v>105.76251001972069</v>
          </cell>
          <cell r="Q553">
            <v>1.2727583846680357</v>
          </cell>
          <cell r="R553" t="e">
            <v>#VALUE!</v>
          </cell>
          <cell r="S553">
            <v>6</v>
          </cell>
          <cell r="T553">
            <v>187</v>
          </cell>
          <cell r="U553">
            <v>14</v>
          </cell>
          <cell r="V553" t="e">
            <v>#VALUE!</v>
          </cell>
          <cell r="W553">
            <v>8.536045612474604</v>
          </cell>
          <cell r="X553">
            <v>58</v>
          </cell>
          <cell r="Y553">
            <v>4</v>
          </cell>
          <cell r="Z553">
            <v>4</v>
          </cell>
          <cell r="AA553">
            <v>24</v>
          </cell>
          <cell r="AB553">
            <v>384</v>
          </cell>
          <cell r="AC553">
            <v>348</v>
          </cell>
        </row>
        <row r="554">
          <cell r="H554"/>
          <cell r="I554" t="str">
            <v>인사동</v>
          </cell>
          <cell r="N554"/>
          <cell r="O554">
            <v>105.76251001972069</v>
          </cell>
          <cell r="P554">
            <v>83.393847736289004</v>
          </cell>
          <cell r="Q554">
            <v>0.7885010266940452</v>
          </cell>
          <cell r="U554">
            <v>15</v>
          </cell>
          <cell r="W554">
            <v>17.627085003286783</v>
          </cell>
        </row>
        <row r="555">
          <cell r="H555"/>
          <cell r="I555" t="str">
            <v>인사동</v>
          </cell>
          <cell r="N555"/>
          <cell r="O555">
            <v>83.393847736289004</v>
          </cell>
          <cell r="P555">
            <v>51.216273674847628</v>
          </cell>
          <cell r="Q555">
            <v>0.48425735797399039</v>
          </cell>
          <cell r="W555">
            <v>13.898974622714833</v>
          </cell>
        </row>
        <row r="556">
          <cell r="H556" t="str">
            <v>일원</v>
          </cell>
          <cell r="I556" t="str">
            <v>일원</v>
          </cell>
          <cell r="M556" t="str">
            <v>CSM</v>
          </cell>
          <cell r="N556">
            <v>3</v>
          </cell>
          <cell r="O556">
            <v>62.395416885597712</v>
          </cell>
          <cell r="P556">
            <v>62.395416885597712</v>
          </cell>
          <cell r="Q556">
            <v>1.3336974330966687</v>
          </cell>
          <cell r="R556" t="e">
            <v>#VALUE!</v>
          </cell>
          <cell r="S556">
            <v>6</v>
          </cell>
          <cell r="T556">
            <v>187</v>
          </cell>
          <cell r="U556">
            <v>15</v>
          </cell>
          <cell r="V556" t="e">
            <v>#VALUE!</v>
          </cell>
          <cell r="W556">
            <v>10.399236147599618</v>
          </cell>
          <cell r="X556">
            <v>40</v>
          </cell>
          <cell r="Y556">
            <v>3</v>
          </cell>
          <cell r="Z556">
            <v>3</v>
          </cell>
          <cell r="AA556">
            <v>18</v>
          </cell>
          <cell r="AB556">
            <v>288</v>
          </cell>
          <cell r="AC556">
            <v>252</v>
          </cell>
        </row>
        <row r="557">
          <cell r="H557"/>
          <cell r="I557" t="str">
            <v>일원</v>
          </cell>
          <cell r="N557"/>
          <cell r="O557">
            <v>55.750356103133733</v>
          </cell>
          <cell r="P557">
            <v>55.750356103133733</v>
          </cell>
          <cell r="Q557">
            <v>0.89350081922446756</v>
          </cell>
          <cell r="U557">
            <v>16</v>
          </cell>
          <cell r="W557">
            <v>9.2917260171889549</v>
          </cell>
        </row>
        <row r="558">
          <cell r="H558"/>
          <cell r="I558" t="str">
            <v>일원</v>
          </cell>
          <cell r="N558"/>
          <cell r="O558">
            <v>27.466251234184465</v>
          </cell>
          <cell r="P558">
            <v>27.466251234184465</v>
          </cell>
          <cell r="Q558">
            <v>0.44019661387220099</v>
          </cell>
          <cell r="W558">
            <v>4.5777085390307439</v>
          </cell>
        </row>
        <row r="559">
          <cell r="H559" t="str">
            <v>자양</v>
          </cell>
          <cell r="I559" t="str">
            <v>자양</v>
          </cell>
          <cell r="M559" t="str">
            <v>CSM</v>
          </cell>
          <cell r="N559">
            <v>3</v>
          </cell>
          <cell r="O559">
            <v>26.723331468170013</v>
          </cell>
          <cell r="P559">
            <v>80.511143316869664</v>
          </cell>
          <cell r="Q559">
            <v>0.89218455743879477</v>
          </cell>
          <cell r="R559" t="e">
            <v>#VALUE!</v>
          </cell>
          <cell r="S559">
            <v>6</v>
          </cell>
          <cell r="T559">
            <v>187</v>
          </cell>
          <cell r="U559">
            <v>10</v>
          </cell>
          <cell r="V559" t="e">
            <v>#VALUE!</v>
          </cell>
          <cell r="W559">
            <v>4.4538885780283355</v>
          </cell>
          <cell r="X559">
            <v>41</v>
          </cell>
          <cell r="Y559">
            <v>3</v>
          </cell>
          <cell r="Z559">
            <v>3</v>
          </cell>
          <cell r="AA559">
            <v>20</v>
          </cell>
          <cell r="AB559">
            <v>320</v>
          </cell>
          <cell r="AC559">
            <v>284</v>
          </cell>
        </row>
        <row r="560">
          <cell r="H560"/>
          <cell r="I560" t="str">
            <v>자양</v>
          </cell>
          <cell r="N560"/>
          <cell r="O560">
            <v>45.107467300882725</v>
          </cell>
          <cell r="P560">
            <v>45.107467300882725</v>
          </cell>
          <cell r="Q560">
            <v>0.56026365348399254</v>
          </cell>
          <cell r="U560">
            <v>11</v>
          </cell>
          <cell r="W560">
            <v>7.5179112168137872</v>
          </cell>
        </row>
        <row r="561">
          <cell r="H561"/>
          <cell r="I561" t="str">
            <v>자양</v>
          </cell>
          <cell r="N561"/>
          <cell r="O561">
            <v>80.511143316869664</v>
          </cell>
          <cell r="P561">
            <v>26.723331468170013</v>
          </cell>
          <cell r="Q561">
            <v>0.33192090395480223</v>
          </cell>
          <cell r="W561">
            <v>13.418523886144945</v>
          </cell>
        </row>
        <row r="562">
          <cell r="H562" t="str">
            <v>잠실</v>
          </cell>
          <cell r="I562" t="str">
            <v>잠실</v>
          </cell>
          <cell r="M562" t="str">
            <v>CSM</v>
          </cell>
          <cell r="N562">
            <v>3</v>
          </cell>
          <cell r="O562">
            <v>43.51301043579209</v>
          </cell>
          <cell r="P562">
            <v>115.75341309015516</v>
          </cell>
          <cell r="Q562">
            <v>0.82345483359746441</v>
          </cell>
          <cell r="R562" t="e">
            <v>#VALUE!</v>
          </cell>
          <cell r="S562">
            <v>6</v>
          </cell>
          <cell r="T562">
            <v>187</v>
          </cell>
          <cell r="U562">
            <v>10</v>
          </cell>
          <cell r="V562" t="e">
            <v>#VALUE!</v>
          </cell>
          <cell r="W562">
            <v>7.2521684059653486</v>
          </cell>
          <cell r="X562">
            <v>52</v>
          </cell>
          <cell r="Y562">
            <v>3</v>
          </cell>
          <cell r="Z562">
            <v>3</v>
          </cell>
          <cell r="AA562">
            <v>18</v>
          </cell>
          <cell r="AB562">
            <v>288</v>
          </cell>
          <cell r="AC562">
            <v>252</v>
          </cell>
        </row>
        <row r="563">
          <cell r="H563"/>
          <cell r="I563" t="str">
            <v>잠실</v>
          </cell>
          <cell r="N563"/>
          <cell r="O563">
            <v>51.804697078700187</v>
          </cell>
          <cell r="P563">
            <v>51.804697078700187</v>
          </cell>
          <cell r="Q563">
            <v>0.44754358161648178</v>
          </cell>
          <cell r="U563">
            <v>11</v>
          </cell>
          <cell r="W563">
            <v>8.6341161797833639</v>
          </cell>
        </row>
        <row r="564">
          <cell r="H564"/>
          <cell r="I564" t="str">
            <v>잠실</v>
          </cell>
          <cell r="N564"/>
          <cell r="O564">
            <v>115.75341309015516</v>
          </cell>
          <cell r="P564">
            <v>43.51301043579209</v>
          </cell>
          <cell r="Q564">
            <v>0.37591125198098263</v>
          </cell>
          <cell r="W564">
            <v>19.292235515025862</v>
          </cell>
        </row>
        <row r="565">
          <cell r="H565" t="str">
            <v>잠실2</v>
          </cell>
          <cell r="I565" t="str">
            <v>잠실2</v>
          </cell>
          <cell r="M565" t="str">
            <v>CSM</v>
          </cell>
          <cell r="N565">
            <v>3</v>
          </cell>
          <cell r="O565">
            <v>50.645043537123357</v>
          </cell>
          <cell r="P565">
            <v>100.3486087008002</v>
          </cell>
          <cell r="Q565">
            <v>0.97670656745389839</v>
          </cell>
          <cell r="R565" t="e">
            <v>#VALUE!</v>
          </cell>
          <cell r="S565">
            <v>6</v>
          </cell>
          <cell r="T565">
            <v>187</v>
          </cell>
          <cell r="U565">
            <v>11</v>
          </cell>
          <cell r="V565" t="e">
            <v>#VALUE!</v>
          </cell>
          <cell r="W565">
            <v>8.44084058952056</v>
          </cell>
          <cell r="X565">
            <v>50</v>
          </cell>
          <cell r="Y565">
            <v>3</v>
          </cell>
          <cell r="Z565">
            <v>3</v>
          </cell>
          <cell r="AA565">
            <v>18</v>
          </cell>
          <cell r="AB565">
            <v>288</v>
          </cell>
          <cell r="AC565">
            <v>252</v>
          </cell>
        </row>
        <row r="566">
          <cell r="H566"/>
          <cell r="I566" t="str">
            <v>잠실2</v>
          </cell>
          <cell r="N566"/>
          <cell r="O566">
            <v>100.3486087008002</v>
          </cell>
          <cell r="P566">
            <v>50.645043537123357</v>
          </cell>
          <cell r="Q566">
            <v>0.50469103849886765</v>
          </cell>
          <cell r="U566">
            <v>12</v>
          </cell>
          <cell r="W566">
            <v>16.724768116800032</v>
          </cell>
        </row>
        <row r="567">
          <cell r="H567"/>
          <cell r="I567" t="str">
            <v>잠실2</v>
          </cell>
          <cell r="N567"/>
          <cell r="O567">
            <v>47.366101615809598</v>
          </cell>
          <cell r="P567">
            <v>47.366101615809598</v>
          </cell>
          <cell r="Q567">
            <v>0.47201552895503068</v>
          </cell>
          <cell r="W567">
            <v>7.8943502693015999</v>
          </cell>
        </row>
        <row r="568">
          <cell r="H568" t="str">
            <v>잠실역</v>
          </cell>
          <cell r="I568" t="str">
            <v>잠실역</v>
          </cell>
          <cell r="M568" t="str">
            <v>CSM</v>
          </cell>
          <cell r="N568">
            <v>3</v>
          </cell>
          <cell r="O568">
            <v>43.849362038452441</v>
          </cell>
          <cell r="P568">
            <v>106.13124676204382</v>
          </cell>
          <cell r="Q568">
            <v>1.0400572246065809</v>
          </cell>
          <cell r="R568" t="e">
            <v>#VALUE!</v>
          </cell>
          <cell r="S568">
            <v>6</v>
          </cell>
          <cell r="T568">
            <v>187</v>
          </cell>
          <cell r="U568">
            <v>12</v>
          </cell>
          <cell r="V568" t="e">
            <v>#VALUE!</v>
          </cell>
          <cell r="W568">
            <v>7.3082270064087398</v>
          </cell>
          <cell r="X568">
            <v>53</v>
          </cell>
          <cell r="Y568">
            <v>4</v>
          </cell>
          <cell r="Z568">
            <v>4</v>
          </cell>
          <cell r="AA568">
            <v>24</v>
          </cell>
          <cell r="AB568">
            <v>384</v>
          </cell>
          <cell r="AC568">
            <v>348</v>
          </cell>
        </row>
        <row r="569">
          <cell r="H569"/>
          <cell r="I569" t="str">
            <v>잠실역</v>
          </cell>
          <cell r="N569"/>
          <cell r="O569">
            <v>106.13124676204382</v>
          </cell>
          <cell r="P569">
            <v>66.533207912915032</v>
          </cell>
          <cell r="Q569">
            <v>0.62689556509299005</v>
          </cell>
          <cell r="U569">
            <v>13</v>
          </cell>
          <cell r="W569">
            <v>17.688541127007301</v>
          </cell>
        </row>
        <row r="570">
          <cell r="H570"/>
          <cell r="I570" t="str">
            <v>잠실역</v>
          </cell>
          <cell r="N570"/>
          <cell r="O570">
            <v>66.533207912915032</v>
          </cell>
          <cell r="P570">
            <v>43.849362038452441</v>
          </cell>
          <cell r="Q570">
            <v>0.41316165951359085</v>
          </cell>
          <cell r="W570">
            <v>11.088867985485839</v>
          </cell>
        </row>
        <row r="571">
          <cell r="H571" t="str">
            <v>잠원</v>
          </cell>
          <cell r="I571" t="str">
            <v>잠원</v>
          </cell>
          <cell r="M571" t="str">
            <v>CSM</v>
          </cell>
          <cell r="N571">
            <v>3</v>
          </cell>
          <cell r="O571">
            <v>68.103317365056355</v>
          </cell>
          <cell r="P571">
            <v>96.840167676160874</v>
          </cell>
          <cell r="Q571">
            <v>1.3684210526315792</v>
          </cell>
          <cell r="R571" t="e">
            <v>#VALUE!</v>
          </cell>
          <cell r="S571">
            <v>6</v>
          </cell>
          <cell r="T571">
            <v>187</v>
          </cell>
          <cell r="U571">
            <v>15</v>
          </cell>
          <cell r="V571" t="e">
            <v>#VALUE!</v>
          </cell>
          <cell r="W571">
            <v>11.35055289417606</v>
          </cell>
          <cell r="X571">
            <v>56</v>
          </cell>
          <cell r="Y571">
            <v>4</v>
          </cell>
          <cell r="Z571">
            <v>4</v>
          </cell>
          <cell r="AA571">
            <v>24</v>
          </cell>
          <cell r="AB571">
            <v>384</v>
          </cell>
          <cell r="AC571">
            <v>348</v>
          </cell>
        </row>
        <row r="572">
          <cell r="H572"/>
          <cell r="I572" t="str">
            <v>잠원</v>
          </cell>
          <cell r="N572"/>
          <cell r="O572">
            <v>96.840167676160874</v>
          </cell>
          <cell r="P572">
            <v>68.103317365056355</v>
          </cell>
          <cell r="Q572">
            <v>0.70325484764542945</v>
          </cell>
          <cell r="U572">
            <v>16</v>
          </cell>
          <cell r="W572">
            <v>16.140027946026812</v>
          </cell>
        </row>
        <row r="573">
          <cell r="H573"/>
          <cell r="I573" t="str">
            <v>잠원</v>
          </cell>
          <cell r="N573"/>
          <cell r="O573">
            <v>64.414806823374334</v>
          </cell>
          <cell r="P573">
            <v>64.414806823374334</v>
          </cell>
          <cell r="Q573">
            <v>0.66516620498614976</v>
          </cell>
          <cell r="W573">
            <v>10.735801137229055</v>
          </cell>
        </row>
        <row r="574">
          <cell r="H574" t="str">
            <v>장안</v>
          </cell>
          <cell r="I574" t="str">
            <v>장안</v>
          </cell>
          <cell r="M574" t="str">
            <v>CSM</v>
          </cell>
          <cell r="N574">
            <v>3</v>
          </cell>
          <cell r="O574">
            <v>40.25526000237528</v>
          </cell>
          <cell r="P574">
            <v>102.4808203581596</v>
          </cell>
          <cell r="Q574">
            <v>1.2136929460580912</v>
          </cell>
          <cell r="R574" t="e">
            <v>#VALUE!</v>
          </cell>
          <cell r="S574">
            <v>6</v>
          </cell>
          <cell r="T574">
            <v>187</v>
          </cell>
          <cell r="U574">
            <v>14</v>
          </cell>
          <cell r="V574" t="e">
            <v>#VALUE!</v>
          </cell>
          <cell r="W574">
            <v>6.7092100003958803</v>
          </cell>
          <cell r="X574">
            <v>55</v>
          </cell>
          <cell r="Y574">
            <v>4</v>
          </cell>
          <cell r="Z574">
            <v>4</v>
          </cell>
          <cell r="AA574">
            <v>24</v>
          </cell>
          <cell r="AB574">
            <v>384</v>
          </cell>
          <cell r="AC574">
            <v>348</v>
          </cell>
        </row>
        <row r="575">
          <cell r="H575"/>
          <cell r="I575" t="str">
            <v>장안</v>
          </cell>
          <cell r="N575"/>
          <cell r="O575">
            <v>102.4808203581596</v>
          </cell>
          <cell r="P575">
            <v>84.124988772569466</v>
          </cell>
          <cell r="Q575">
            <v>0.82088520055325032</v>
          </cell>
          <cell r="U575">
            <v>15</v>
          </cell>
          <cell r="W575">
            <v>17.080136726359935</v>
          </cell>
        </row>
        <row r="576">
          <cell r="H576"/>
          <cell r="I576" t="str">
            <v>장안</v>
          </cell>
          <cell r="N576"/>
          <cell r="O576">
            <v>84.124988772569466</v>
          </cell>
          <cell r="P576">
            <v>40.25526000237528</v>
          </cell>
          <cell r="Q576">
            <v>0.39280774550484093</v>
          </cell>
          <cell r="W576">
            <v>14.020831462094911</v>
          </cell>
        </row>
        <row r="577">
          <cell r="H577" t="str">
            <v>장위</v>
          </cell>
          <cell r="I577" t="str">
            <v>장위</v>
          </cell>
          <cell r="M577" t="str">
            <v>CSM</v>
          </cell>
          <cell r="N577">
            <v>3</v>
          </cell>
          <cell r="O577">
            <v>46.798970662580011</v>
          </cell>
          <cell r="P577">
            <v>51.934019812588787</v>
          </cell>
          <cell r="Q577">
            <v>1.4674157303370787</v>
          </cell>
          <cell r="R577" t="e">
            <v>#VALUE!</v>
          </cell>
          <cell r="S577">
            <v>6</v>
          </cell>
          <cell r="T577">
            <v>187</v>
          </cell>
          <cell r="U577">
            <v>16</v>
          </cell>
          <cell r="V577" t="e">
            <v>#VALUE!</v>
          </cell>
          <cell r="W577">
            <v>7.7998284437633352</v>
          </cell>
          <cell r="X577">
            <v>37</v>
          </cell>
          <cell r="Y577">
            <v>3</v>
          </cell>
          <cell r="Z577">
            <v>3</v>
          </cell>
          <cell r="AA577">
            <v>18</v>
          </cell>
          <cell r="AB577">
            <v>288</v>
          </cell>
          <cell r="AC577">
            <v>252</v>
          </cell>
        </row>
        <row r="578">
          <cell r="H578"/>
          <cell r="I578" t="str">
            <v>장위</v>
          </cell>
          <cell r="N578"/>
          <cell r="O578">
            <v>29.409826950050281</v>
          </cell>
          <cell r="P578">
            <v>46.798970662580011</v>
          </cell>
          <cell r="Q578">
            <v>0.90112359550561805</v>
          </cell>
          <cell r="U578">
            <v>17</v>
          </cell>
          <cell r="W578">
            <v>4.9016378250083799</v>
          </cell>
        </row>
        <row r="579">
          <cell r="H579"/>
          <cell r="I579" t="str">
            <v>장위</v>
          </cell>
          <cell r="N579"/>
          <cell r="O579">
            <v>51.934019812588787</v>
          </cell>
          <cell r="P579">
            <v>29.409826950050281</v>
          </cell>
          <cell r="Q579">
            <v>0.56629213483146068</v>
          </cell>
          <cell r="W579">
            <v>8.6556699687647978</v>
          </cell>
        </row>
        <row r="580">
          <cell r="H580" t="str">
            <v>장충</v>
          </cell>
          <cell r="I580" t="str">
            <v>장충</v>
          </cell>
          <cell r="M580" t="str">
            <v>CSM</v>
          </cell>
          <cell r="N580">
            <v>2</v>
          </cell>
          <cell r="O580">
            <v>8.2956574033407211</v>
          </cell>
          <cell r="P580">
            <v>84.699630452786181</v>
          </cell>
          <cell r="Q580">
            <v>9.7942073170731725E-2</v>
          </cell>
          <cell r="R580" t="e">
            <v>#VALUE!</v>
          </cell>
          <cell r="S580">
            <v>6</v>
          </cell>
          <cell r="T580">
            <v>187</v>
          </cell>
          <cell r="U580">
            <v>2</v>
          </cell>
          <cell r="V580" t="e">
            <v>#VALUE!</v>
          </cell>
          <cell r="W580">
            <v>1.3826095672234535</v>
          </cell>
          <cell r="X580">
            <v>28</v>
          </cell>
          <cell r="Y580">
            <v>2</v>
          </cell>
          <cell r="Z580">
            <v>2</v>
          </cell>
          <cell r="AA580">
            <v>13</v>
          </cell>
          <cell r="AB580">
            <v>208</v>
          </cell>
          <cell r="AC580">
            <v>184</v>
          </cell>
        </row>
        <row r="581">
          <cell r="H581"/>
          <cell r="I581" t="str">
            <v>장충</v>
          </cell>
          <cell r="N581"/>
          <cell r="O581">
            <v>84.699630452786181</v>
          </cell>
          <cell r="P581">
            <v>8.2956574033407211</v>
          </cell>
          <cell r="Q581">
            <v>9.7942073170731725E-2</v>
          </cell>
          <cell r="U581">
            <v>3</v>
          </cell>
          <cell r="W581">
            <v>14.116605075464363</v>
          </cell>
        </row>
        <row r="582">
          <cell r="H582"/>
          <cell r="I582" t="str">
            <v>장충</v>
          </cell>
          <cell r="N582"/>
          <cell r="O582">
            <v>0</v>
          </cell>
          <cell r="P582">
            <v>0</v>
          </cell>
          <cell r="Q582">
            <v>0</v>
          </cell>
          <cell r="W582">
            <v>0</v>
          </cell>
        </row>
        <row r="583">
          <cell r="H583" t="str">
            <v>전농</v>
          </cell>
          <cell r="I583" t="str">
            <v>전농</v>
          </cell>
          <cell r="M583" t="str">
            <v>CSM</v>
          </cell>
          <cell r="N583">
            <v>2</v>
          </cell>
          <cell r="O583">
            <v>20.740245510037628</v>
          </cell>
          <cell r="P583">
            <v>30.202385166690739</v>
          </cell>
          <cell r="Q583">
            <v>0.68670886075949367</v>
          </cell>
          <cell r="R583" t="e">
            <v>#VALUE!</v>
          </cell>
          <cell r="S583">
            <v>6</v>
          </cell>
          <cell r="T583">
            <v>187</v>
          </cell>
          <cell r="U583">
            <v>8</v>
          </cell>
          <cell r="V583" t="e">
            <v>#VALUE!</v>
          </cell>
          <cell r="W583">
            <v>3.4567075850062712</v>
          </cell>
          <cell r="X583">
            <v>19</v>
          </cell>
          <cell r="Y583">
            <v>2</v>
          </cell>
          <cell r="Z583">
            <v>1</v>
          </cell>
          <cell r="AA583">
            <v>12</v>
          </cell>
          <cell r="AB583">
            <v>192</v>
          </cell>
          <cell r="AC583">
            <v>168</v>
          </cell>
        </row>
        <row r="584">
          <cell r="H584"/>
          <cell r="I584" t="str">
            <v>전농</v>
          </cell>
          <cell r="N584"/>
          <cell r="O584">
            <v>30.202385166690739</v>
          </cell>
          <cell r="P584">
            <v>20.740245510037628</v>
          </cell>
          <cell r="Q584">
            <v>0.68670886075949367</v>
          </cell>
          <cell r="U584">
            <v>9</v>
          </cell>
          <cell r="W584">
            <v>5.0337308611151235</v>
          </cell>
        </row>
        <row r="585">
          <cell r="H585"/>
          <cell r="I585" t="str">
            <v>전농</v>
          </cell>
          <cell r="N585"/>
          <cell r="O585">
            <v>0</v>
          </cell>
          <cell r="P585">
            <v>0</v>
          </cell>
          <cell r="Q585">
            <v>0</v>
          </cell>
          <cell r="W585">
            <v>0</v>
          </cell>
        </row>
        <row r="586">
          <cell r="H586" t="str">
            <v>정릉</v>
          </cell>
          <cell r="I586" t="str">
            <v>정릉</v>
          </cell>
          <cell r="M586" t="str">
            <v>CSM</v>
          </cell>
          <cell r="N586">
            <v>3</v>
          </cell>
          <cell r="O586">
            <v>16.271405437814661</v>
          </cell>
          <cell r="P586">
            <v>47.984042566616701</v>
          </cell>
          <cell r="Q586">
            <v>1.1430219146482121</v>
          </cell>
          <cell r="R586" t="e">
            <v>#VALUE!</v>
          </cell>
          <cell r="S586">
            <v>6</v>
          </cell>
          <cell r="T586">
            <v>187</v>
          </cell>
          <cell r="U586">
            <v>13</v>
          </cell>
          <cell r="V586" t="e">
            <v>#VALUE!</v>
          </cell>
          <cell r="W586">
            <v>2.7119009063024433</v>
          </cell>
          <cell r="X586">
            <v>32</v>
          </cell>
          <cell r="Y586">
            <v>3</v>
          </cell>
          <cell r="Z586">
            <v>2</v>
          </cell>
          <cell r="AA586">
            <v>18</v>
          </cell>
          <cell r="AB586">
            <v>288</v>
          </cell>
          <cell r="AC586">
            <v>252</v>
          </cell>
        </row>
        <row r="587">
          <cell r="H587"/>
          <cell r="I587" t="str">
            <v>정릉</v>
          </cell>
          <cell r="N587"/>
          <cell r="O587">
            <v>38.575406769240871</v>
          </cell>
          <cell r="P587">
            <v>38.575406769240871</v>
          </cell>
          <cell r="Q587">
            <v>0.8039215686274509</v>
          </cell>
          <cell r="U587">
            <v>14</v>
          </cell>
          <cell r="W587">
            <v>6.4292344615401449</v>
          </cell>
        </row>
        <row r="588">
          <cell r="H588"/>
          <cell r="I588" t="str">
            <v>정릉</v>
          </cell>
          <cell r="N588"/>
          <cell r="O588">
            <v>47.984042566616701</v>
          </cell>
          <cell r="P588">
            <v>16.271405437814661</v>
          </cell>
          <cell r="Q588">
            <v>0.33910034602076128</v>
          </cell>
          <cell r="W588">
            <v>7.9973404277694504</v>
          </cell>
        </row>
        <row r="589">
          <cell r="H589" t="str">
            <v>제기</v>
          </cell>
          <cell r="I589" t="str">
            <v>제기</v>
          </cell>
          <cell r="M589" t="str">
            <v>CSM</v>
          </cell>
          <cell r="N589">
            <v>3</v>
          </cell>
          <cell r="O589">
            <v>74.844193908360893</v>
          </cell>
          <cell r="P589">
            <v>81.310404562679793</v>
          </cell>
          <cell r="Q589">
            <v>1.6747031306225262</v>
          </cell>
          <cell r="R589" t="e">
            <v>#VALUE!</v>
          </cell>
          <cell r="S589">
            <v>6</v>
          </cell>
          <cell r="T589">
            <v>187</v>
          </cell>
          <cell r="U589">
            <v>18</v>
          </cell>
          <cell r="V589" t="e">
            <v>#VALUE!</v>
          </cell>
          <cell r="W589">
            <v>12.474032318060148</v>
          </cell>
          <cell r="X589">
            <v>54</v>
          </cell>
          <cell r="Y589">
            <v>4</v>
          </cell>
          <cell r="Z589">
            <v>4</v>
          </cell>
          <cell r="AA589">
            <v>24</v>
          </cell>
          <cell r="AB589">
            <v>384</v>
          </cell>
          <cell r="AC589">
            <v>348</v>
          </cell>
        </row>
        <row r="590">
          <cell r="H590"/>
          <cell r="I590" t="str">
            <v>제기</v>
          </cell>
          <cell r="N590"/>
          <cell r="O590">
            <v>61.326595164943093</v>
          </cell>
          <cell r="P590">
            <v>74.844193908360893</v>
          </cell>
          <cell r="Q590">
            <v>0.92047499100395835</v>
          </cell>
          <cell r="U590">
            <v>19</v>
          </cell>
          <cell r="W590">
            <v>10.221099194157182</v>
          </cell>
        </row>
        <row r="591">
          <cell r="H591"/>
          <cell r="I591" t="str">
            <v>제기</v>
          </cell>
          <cell r="N591"/>
          <cell r="O591">
            <v>81.310404562679793</v>
          </cell>
          <cell r="P591">
            <v>61.326595164943093</v>
          </cell>
          <cell r="Q591">
            <v>0.75422813961856783</v>
          </cell>
          <cell r="W591">
            <v>13.551734093779965</v>
          </cell>
        </row>
        <row r="592">
          <cell r="H592" t="str">
            <v>종로5가</v>
          </cell>
          <cell r="I592" t="str">
            <v>종로5가</v>
          </cell>
          <cell r="M592" t="str">
            <v>CSM</v>
          </cell>
          <cell r="N592">
            <v>3</v>
          </cell>
          <cell r="O592">
            <v>99.640430372997798</v>
          </cell>
          <cell r="P592">
            <v>99.640430372997798</v>
          </cell>
          <cell r="Q592">
            <v>1.6954701180053291</v>
          </cell>
          <cell r="R592" t="e">
            <v>#VALUE!</v>
          </cell>
          <cell r="S592">
            <v>6</v>
          </cell>
          <cell r="T592">
            <v>187</v>
          </cell>
          <cell r="U592">
            <v>18</v>
          </cell>
          <cell r="V592" t="e">
            <v>#VALUE!</v>
          </cell>
          <cell r="W592">
            <v>16.606738395499633</v>
          </cell>
          <cell r="X592">
            <v>63</v>
          </cell>
          <cell r="Y592">
            <v>4</v>
          </cell>
          <cell r="Z592">
            <v>4</v>
          </cell>
          <cell r="AA592">
            <v>24</v>
          </cell>
          <cell r="AB592">
            <v>384</v>
          </cell>
          <cell r="AC592">
            <v>348</v>
          </cell>
        </row>
        <row r="593">
          <cell r="H593"/>
          <cell r="I593" t="str">
            <v>종로5가</v>
          </cell>
          <cell r="N593"/>
          <cell r="O593">
            <v>79.803374763908394</v>
          </cell>
          <cell r="P593">
            <v>89.133997478699968</v>
          </cell>
          <cell r="Q593">
            <v>0.89455652835934518</v>
          </cell>
          <cell r="U593">
            <v>19</v>
          </cell>
          <cell r="W593">
            <v>13.300562460651399</v>
          </cell>
        </row>
        <row r="594">
          <cell r="H594"/>
          <cell r="I594" t="str">
            <v>종로5가</v>
          </cell>
          <cell r="N594"/>
          <cell r="O594">
            <v>89.133997478699968</v>
          </cell>
          <cell r="P594">
            <v>79.803374763908394</v>
          </cell>
          <cell r="Q594">
            <v>0.80091358964598391</v>
          </cell>
          <cell r="W594">
            <v>14.855666246449994</v>
          </cell>
        </row>
        <row r="595">
          <cell r="H595" t="str">
            <v>종암</v>
          </cell>
          <cell r="I595" t="str">
            <v>종암</v>
          </cell>
          <cell r="M595" t="str">
            <v>CSM</v>
          </cell>
          <cell r="N595">
            <v>3</v>
          </cell>
          <cell r="O595">
            <v>63.680773380212692</v>
          </cell>
          <cell r="P595">
            <v>63.680773380212692</v>
          </cell>
          <cell r="Q595">
            <v>0.89278264497288284</v>
          </cell>
          <cell r="R595" t="e">
            <v>#VALUE!</v>
          </cell>
          <cell r="S595">
            <v>6</v>
          </cell>
          <cell r="T595">
            <v>187</v>
          </cell>
          <cell r="U595">
            <v>10</v>
          </cell>
          <cell r="V595" t="e">
            <v>#VALUE!</v>
          </cell>
          <cell r="W595">
            <v>10.613462230035449</v>
          </cell>
          <cell r="X595">
            <v>35</v>
          </cell>
          <cell r="Y595">
            <v>3</v>
          </cell>
          <cell r="Z595">
            <v>2</v>
          </cell>
          <cell r="AA595">
            <v>18</v>
          </cell>
          <cell r="AB595">
            <v>288</v>
          </cell>
          <cell r="AC595">
            <v>252</v>
          </cell>
        </row>
        <row r="596">
          <cell r="H596"/>
          <cell r="I596" t="str">
            <v>종암</v>
          </cell>
          <cell r="N596"/>
          <cell r="O596">
            <v>22.98033749431956</v>
          </cell>
          <cell r="P596">
            <v>33.872751797985472</v>
          </cell>
          <cell r="Q596">
            <v>0.53191489361702127</v>
          </cell>
          <cell r="U596">
            <v>11</v>
          </cell>
          <cell r="W596">
            <v>3.8300562490532601</v>
          </cell>
        </row>
        <row r="597">
          <cell r="H597"/>
          <cell r="I597" t="str">
            <v>종암</v>
          </cell>
          <cell r="N597"/>
          <cell r="O597">
            <v>33.872751797985472</v>
          </cell>
          <cell r="P597">
            <v>22.98033749431956</v>
          </cell>
          <cell r="Q597">
            <v>0.36086775135586152</v>
          </cell>
          <cell r="W597">
            <v>5.6454586329975784</v>
          </cell>
        </row>
        <row r="598">
          <cell r="H598" t="str">
            <v>중계4</v>
          </cell>
          <cell r="I598" t="str">
            <v>중계4</v>
          </cell>
          <cell r="M598" t="str">
            <v>CSM</v>
          </cell>
          <cell r="N598">
            <v>3</v>
          </cell>
          <cell r="O598">
            <v>40.493193119821562</v>
          </cell>
          <cell r="P598">
            <v>40.493193119821562</v>
          </cell>
          <cell r="Q598">
            <v>1.6031631919482388</v>
          </cell>
          <cell r="R598" t="e">
            <v>#VALUE!</v>
          </cell>
          <cell r="S598">
            <v>6</v>
          </cell>
          <cell r="T598">
            <v>187</v>
          </cell>
          <cell r="U598">
            <v>18</v>
          </cell>
          <cell r="V598" t="e">
            <v>#VALUE!</v>
          </cell>
          <cell r="W598">
            <v>6.7488655199702601</v>
          </cell>
          <cell r="X598">
            <v>32</v>
          </cell>
          <cell r="Y598">
            <v>3</v>
          </cell>
          <cell r="Z598">
            <v>2</v>
          </cell>
          <cell r="AA598">
            <v>18</v>
          </cell>
          <cell r="AB598">
            <v>288</v>
          </cell>
          <cell r="AC598">
            <v>252</v>
          </cell>
        </row>
        <row r="599">
          <cell r="H599"/>
          <cell r="I599" t="str">
            <v>중계4</v>
          </cell>
          <cell r="N599"/>
          <cell r="O599">
            <v>38.16432507554714</v>
          </cell>
          <cell r="P599">
            <v>38.16432507554714</v>
          </cell>
          <cell r="Q599">
            <v>0.94248741912293321</v>
          </cell>
          <cell r="U599">
            <v>19</v>
          </cell>
          <cell r="W599">
            <v>6.360720845924523</v>
          </cell>
        </row>
        <row r="600">
          <cell r="H600"/>
          <cell r="I600" t="str">
            <v>중계4</v>
          </cell>
          <cell r="N600"/>
          <cell r="O600">
            <v>26.752871658602455</v>
          </cell>
          <cell r="P600">
            <v>26.752871658602455</v>
          </cell>
          <cell r="Q600">
            <v>0.66067577282530554</v>
          </cell>
          <cell r="W600">
            <v>4.4588119431004092</v>
          </cell>
        </row>
        <row r="601">
          <cell r="H601" t="str">
            <v>중곡</v>
          </cell>
          <cell r="I601" t="str">
            <v>중곡</v>
          </cell>
          <cell r="M601" t="str">
            <v>CSM</v>
          </cell>
          <cell r="N601">
            <v>3</v>
          </cell>
          <cell r="O601">
            <v>46.960268852167161</v>
          </cell>
          <cell r="P601">
            <v>67.591993528201272</v>
          </cell>
          <cell r="Q601">
            <v>1.3043280182232344</v>
          </cell>
          <cell r="R601" t="e">
            <v>#VALUE!</v>
          </cell>
          <cell r="S601">
            <v>6</v>
          </cell>
          <cell r="T601">
            <v>187</v>
          </cell>
          <cell r="U601">
            <v>15</v>
          </cell>
          <cell r="V601" t="e">
            <v>#VALUE!</v>
          </cell>
          <cell r="W601">
            <v>7.8267114753611935</v>
          </cell>
          <cell r="X601">
            <v>42</v>
          </cell>
          <cell r="Y601">
            <v>3</v>
          </cell>
          <cell r="Z601">
            <v>3</v>
          </cell>
          <cell r="AA601">
            <v>19</v>
          </cell>
          <cell r="AB601">
            <v>304</v>
          </cell>
          <cell r="AC601">
            <v>268</v>
          </cell>
        </row>
        <row r="602">
          <cell r="H602"/>
          <cell r="I602" t="str">
            <v>중곡</v>
          </cell>
          <cell r="N602"/>
          <cell r="O602">
            <v>67.591993528201272</v>
          </cell>
          <cell r="P602">
            <v>46.960268852167161</v>
          </cell>
          <cell r="Q602">
            <v>0.69476082004555795</v>
          </cell>
          <cell r="U602">
            <v>16</v>
          </cell>
          <cell r="W602">
            <v>11.265332254700212</v>
          </cell>
        </row>
        <row r="603">
          <cell r="H603"/>
          <cell r="I603" t="str">
            <v>중곡</v>
          </cell>
          <cell r="N603"/>
          <cell r="O603">
            <v>41.201862114229279</v>
          </cell>
          <cell r="P603">
            <v>41.201862114229279</v>
          </cell>
          <cell r="Q603">
            <v>0.60956719817767635</v>
          </cell>
          <cell r="W603">
            <v>6.8669770190382131</v>
          </cell>
        </row>
        <row r="604">
          <cell r="H604" t="str">
            <v>중곡3</v>
          </cell>
          <cell r="I604" t="str">
            <v>중곡3</v>
          </cell>
          <cell r="M604" t="str">
            <v>CSM</v>
          </cell>
          <cell r="N604">
            <v>3</v>
          </cell>
          <cell r="O604">
            <v>29.04040971348919</v>
          </cell>
          <cell r="P604">
            <v>48.782166070442436</v>
          </cell>
          <cell r="Q604">
            <v>1.443548387096774</v>
          </cell>
          <cell r="R604" t="e">
            <v>#VALUE!</v>
          </cell>
          <cell r="S604">
            <v>6</v>
          </cell>
          <cell r="T604">
            <v>187</v>
          </cell>
          <cell r="U604">
            <v>16</v>
          </cell>
          <cell r="V604" t="e">
            <v>#VALUE!</v>
          </cell>
          <cell r="W604">
            <v>4.8400682855815313</v>
          </cell>
          <cell r="X604">
            <v>35</v>
          </cell>
          <cell r="Y604">
            <v>3</v>
          </cell>
          <cell r="Z604">
            <v>2</v>
          </cell>
          <cell r="AA604">
            <v>18</v>
          </cell>
          <cell r="AB604">
            <v>288</v>
          </cell>
          <cell r="AC604">
            <v>252</v>
          </cell>
        </row>
        <row r="605">
          <cell r="H605"/>
          <cell r="I605" t="str">
            <v>중곡3</v>
          </cell>
          <cell r="N605"/>
          <cell r="O605">
            <v>48.782166070442436</v>
          </cell>
          <cell r="P605">
            <v>41.379007436584963</v>
          </cell>
          <cell r="Q605">
            <v>0.84824046920821106</v>
          </cell>
          <cell r="U605">
            <v>17</v>
          </cell>
          <cell r="W605">
            <v>8.1303610117404066</v>
          </cell>
        </row>
        <row r="606">
          <cell r="H606"/>
          <cell r="I606" t="str">
            <v>중곡3</v>
          </cell>
          <cell r="N606"/>
          <cell r="O606">
            <v>41.379007436584963</v>
          </cell>
          <cell r="P606">
            <v>29.04040971348919</v>
          </cell>
          <cell r="Q606">
            <v>0.59530791788856297</v>
          </cell>
          <cell r="W606">
            <v>6.8965012394308269</v>
          </cell>
        </row>
        <row r="607">
          <cell r="H607" t="str">
            <v>중앙</v>
          </cell>
          <cell r="I607" t="str">
            <v>중앙</v>
          </cell>
          <cell r="M607" t="str">
            <v>CSM</v>
          </cell>
          <cell r="N607">
            <v>3</v>
          </cell>
          <cell r="O607">
            <v>127.97826208828032</v>
          </cell>
          <cell r="P607">
            <v>127.97826208828032</v>
          </cell>
          <cell r="Q607">
            <v>1.1202749140893471</v>
          </cell>
          <cell r="R607" t="e">
            <v>#VALUE!</v>
          </cell>
          <cell r="S607">
            <v>6</v>
          </cell>
          <cell r="T607">
            <v>187</v>
          </cell>
          <cell r="U607">
            <v>13</v>
          </cell>
          <cell r="V607" t="e">
            <v>#VALUE!</v>
          </cell>
          <cell r="W607">
            <v>21.329710348046721</v>
          </cell>
          <cell r="X607">
            <v>64</v>
          </cell>
          <cell r="Y607">
            <v>4</v>
          </cell>
          <cell r="Z607">
            <v>4</v>
          </cell>
          <cell r="AA607">
            <v>24</v>
          </cell>
          <cell r="AB607">
            <v>384</v>
          </cell>
          <cell r="AC607">
            <v>348</v>
          </cell>
        </row>
        <row r="608">
          <cell r="H608"/>
          <cell r="I608" t="str">
            <v>중앙</v>
          </cell>
          <cell r="N608"/>
          <cell r="O608">
            <v>47.657009812318066</v>
          </cell>
          <cell r="P608">
            <v>95.713826753934114</v>
          </cell>
          <cell r="Q608">
            <v>0.74789128397375826</v>
          </cell>
          <cell r="U608">
            <v>14</v>
          </cell>
          <cell r="W608">
            <v>7.9428349687196773</v>
          </cell>
        </row>
        <row r="609">
          <cell r="H609"/>
          <cell r="I609" t="str">
            <v>중앙</v>
          </cell>
          <cell r="N609"/>
          <cell r="O609">
            <v>95.713826753934114</v>
          </cell>
          <cell r="P609">
            <v>47.657009812318066</v>
          </cell>
          <cell r="Q609">
            <v>0.37238363011558884</v>
          </cell>
          <cell r="W609">
            <v>15.952304458989019</v>
          </cell>
        </row>
        <row r="610">
          <cell r="H610" t="str">
            <v>중화</v>
          </cell>
          <cell r="I610" t="str">
            <v>중화</v>
          </cell>
          <cell r="M610" t="str">
            <v>CSM</v>
          </cell>
          <cell r="N610">
            <v>3</v>
          </cell>
          <cell r="O610">
            <v>95.687306055240327</v>
          </cell>
          <cell r="P610">
            <v>95.687306055240327</v>
          </cell>
          <cell r="Q610">
            <v>1.0297029702970297</v>
          </cell>
          <cell r="R610" t="e">
            <v>#VALUE!</v>
          </cell>
          <cell r="S610">
            <v>6</v>
          </cell>
          <cell r="T610">
            <v>187</v>
          </cell>
          <cell r="U610">
            <v>12</v>
          </cell>
          <cell r="V610" t="e">
            <v>#VALUE!</v>
          </cell>
          <cell r="W610">
            <v>15.947884342540055</v>
          </cell>
          <cell r="X610">
            <v>49</v>
          </cell>
          <cell r="Y610">
            <v>3</v>
          </cell>
          <cell r="Z610">
            <v>3</v>
          </cell>
          <cell r="AA610">
            <v>18</v>
          </cell>
          <cell r="AB610">
            <v>288</v>
          </cell>
          <cell r="AC610">
            <v>252</v>
          </cell>
        </row>
        <row r="611">
          <cell r="H611"/>
          <cell r="I611" t="str">
            <v>중화</v>
          </cell>
          <cell r="N611"/>
          <cell r="O611">
            <v>57.354082151922427</v>
          </cell>
          <cell r="P611">
            <v>57.354082151922427</v>
          </cell>
          <cell r="Q611">
            <v>0.59939070830159946</v>
          </cell>
          <cell r="U611">
            <v>13</v>
          </cell>
          <cell r="W611">
            <v>9.5590136919870705</v>
          </cell>
        </row>
        <row r="612">
          <cell r="H612"/>
          <cell r="I612" t="str">
            <v>중화</v>
          </cell>
          <cell r="N612"/>
          <cell r="O612">
            <v>41.175421112879505</v>
          </cell>
          <cell r="P612">
            <v>41.175421112879505</v>
          </cell>
          <cell r="Q612">
            <v>0.43031226199543038</v>
          </cell>
          <cell r="W612">
            <v>6.8625701854799175</v>
          </cell>
        </row>
        <row r="613">
          <cell r="H613" t="str">
            <v>증산</v>
          </cell>
          <cell r="I613" t="str">
            <v>증산</v>
          </cell>
          <cell r="M613" t="str">
            <v>CSM</v>
          </cell>
          <cell r="N613">
            <v>2</v>
          </cell>
          <cell r="O613">
            <v>60.951729372093297</v>
          </cell>
          <cell r="P613">
            <v>69.717467771481978</v>
          </cell>
          <cell r="Q613">
            <v>0.8742676881478143</v>
          </cell>
          <cell r="R613" t="e">
            <v>#VALUE!</v>
          </cell>
          <cell r="S613">
            <v>6</v>
          </cell>
          <cell r="T613">
            <v>187</v>
          </cell>
          <cell r="U613">
            <v>10</v>
          </cell>
          <cell r="V613" t="e">
            <v>#VALUE!</v>
          </cell>
          <cell r="W613">
            <v>10.158621562015549</v>
          </cell>
          <cell r="X613">
            <v>35</v>
          </cell>
          <cell r="Y613">
            <v>2</v>
          </cell>
          <cell r="Z613">
            <v>2</v>
          </cell>
          <cell r="AA613">
            <v>12</v>
          </cell>
          <cell r="AB613">
            <v>192</v>
          </cell>
          <cell r="AC613">
            <v>168</v>
          </cell>
        </row>
        <row r="614">
          <cell r="H614"/>
          <cell r="I614" t="str">
            <v>증산</v>
          </cell>
          <cell r="N614"/>
          <cell r="O614">
            <v>0</v>
          </cell>
          <cell r="P614">
            <v>60.951729372093297</v>
          </cell>
          <cell r="Q614">
            <v>0.8742676881478143</v>
          </cell>
          <cell r="U614">
            <v>11</v>
          </cell>
          <cell r="W614">
            <v>0</v>
          </cell>
        </row>
        <row r="615">
          <cell r="H615"/>
          <cell r="I615" t="str">
            <v>증산</v>
          </cell>
          <cell r="N615"/>
          <cell r="O615">
            <v>69.717467771481978</v>
          </cell>
          <cell r="P615">
            <v>0</v>
          </cell>
          <cell r="Q615">
            <v>0</v>
          </cell>
          <cell r="W615">
            <v>11.619577961913663</v>
          </cell>
        </row>
        <row r="616">
          <cell r="H616" t="str">
            <v>진관내</v>
          </cell>
          <cell r="I616" t="str">
            <v>진관내</v>
          </cell>
          <cell r="M616" t="str">
            <v>CSM</v>
          </cell>
          <cell r="N616">
            <v>3</v>
          </cell>
          <cell r="O616">
            <v>28.443216525054751</v>
          </cell>
          <cell r="P616">
            <v>36.718930548129549</v>
          </cell>
          <cell r="Q616">
            <v>1.1506939854593525</v>
          </cell>
          <cell r="R616" t="e">
            <v>#VALUE!</v>
          </cell>
          <cell r="S616">
            <v>4</v>
          </cell>
          <cell r="T616">
            <v>124</v>
          </cell>
          <cell r="U616">
            <v>13</v>
          </cell>
          <cell r="V616" t="e">
            <v>#VALUE!</v>
          </cell>
          <cell r="W616">
            <v>7.1108041312636878</v>
          </cell>
          <cell r="X616">
            <v>35</v>
          </cell>
          <cell r="Y616">
            <v>3</v>
          </cell>
          <cell r="Z616">
            <v>2</v>
          </cell>
          <cell r="AA616">
            <v>12</v>
          </cell>
          <cell r="AB616">
            <v>192</v>
          </cell>
          <cell r="AC616">
            <v>168</v>
          </cell>
        </row>
        <row r="617">
          <cell r="H617"/>
          <cell r="I617" t="str">
            <v>진관내</v>
          </cell>
          <cell r="N617"/>
          <cell r="O617">
            <v>36.718930548129549</v>
          </cell>
          <cell r="P617">
            <v>28.443216525054751</v>
          </cell>
          <cell r="Q617">
            <v>0.77461996034368819</v>
          </cell>
          <cell r="U617">
            <v>14</v>
          </cell>
          <cell r="W617">
            <v>9.1797326370323873</v>
          </cell>
        </row>
        <row r="618">
          <cell r="H618"/>
          <cell r="I618" t="str">
            <v>진관내</v>
          </cell>
          <cell r="N618"/>
          <cell r="O618">
            <v>13.809036009177605</v>
          </cell>
          <cell r="P618">
            <v>13.809036009177605</v>
          </cell>
          <cell r="Q618">
            <v>0.37607402511566429</v>
          </cell>
          <cell r="W618">
            <v>3.4522590022944013</v>
          </cell>
        </row>
        <row r="619">
          <cell r="H619" t="str">
            <v>창성</v>
          </cell>
          <cell r="I619" t="str">
            <v>창성</v>
          </cell>
          <cell r="M619" t="str">
            <v>CSM</v>
          </cell>
          <cell r="N619">
            <v>3</v>
          </cell>
          <cell r="O619">
            <v>33.669911076331182</v>
          </cell>
          <cell r="P619">
            <v>38.913001042666664</v>
          </cell>
          <cell r="Q619">
            <v>1.7607699358386797</v>
          </cell>
          <cell r="R619" t="e">
            <v>#VALUE!</v>
          </cell>
          <cell r="S619">
            <v>6</v>
          </cell>
          <cell r="T619">
            <v>187</v>
          </cell>
          <cell r="U619">
            <v>19</v>
          </cell>
          <cell r="V619" t="e">
            <v>#VALUE!</v>
          </cell>
          <cell r="W619">
            <v>5.6116518460551967</v>
          </cell>
          <cell r="X619">
            <v>33</v>
          </cell>
          <cell r="Y619">
            <v>3</v>
          </cell>
          <cell r="Z619">
            <v>2</v>
          </cell>
          <cell r="AA619">
            <v>18</v>
          </cell>
          <cell r="AB619">
            <v>288</v>
          </cell>
          <cell r="AC619">
            <v>252</v>
          </cell>
        </row>
        <row r="620">
          <cell r="H620"/>
          <cell r="I620" t="str">
            <v>창성</v>
          </cell>
          <cell r="N620"/>
          <cell r="O620">
            <v>34.846931272855478</v>
          </cell>
          <cell r="P620">
            <v>34.846931272855478</v>
          </cell>
          <cell r="Q620">
            <v>0.89550870760769929</v>
          </cell>
          <cell r="U620">
            <v>20</v>
          </cell>
          <cell r="W620">
            <v>5.8078218788092464</v>
          </cell>
        </row>
        <row r="621">
          <cell r="H621"/>
          <cell r="I621" t="str">
            <v>창성</v>
          </cell>
          <cell r="N621"/>
          <cell r="O621">
            <v>38.913001042666664</v>
          </cell>
          <cell r="P621">
            <v>33.669911076331182</v>
          </cell>
          <cell r="Q621">
            <v>0.86526122823098051</v>
          </cell>
          <cell r="W621">
            <v>6.4855001737777771</v>
          </cell>
        </row>
        <row r="622">
          <cell r="H622" t="str">
            <v>천호</v>
          </cell>
          <cell r="I622" t="str">
            <v>천호</v>
          </cell>
          <cell r="M622" t="str">
            <v>CSM</v>
          </cell>
          <cell r="N622">
            <v>3</v>
          </cell>
          <cell r="O622">
            <v>88.553244564194785</v>
          </cell>
          <cell r="P622">
            <v>101.39945992650543</v>
          </cell>
          <cell r="Q622">
            <v>1.7725225225225225</v>
          </cell>
          <cell r="R622" t="e">
            <v>#VALUE!</v>
          </cell>
          <cell r="S622">
            <v>6</v>
          </cell>
          <cell r="T622">
            <v>187</v>
          </cell>
          <cell r="U622">
            <v>19</v>
          </cell>
          <cell r="V622" t="e">
            <v>#VALUE!</v>
          </cell>
          <cell r="W622">
            <v>14.758874094032464</v>
          </cell>
          <cell r="X622">
            <v>65</v>
          </cell>
          <cell r="Y622">
            <v>4</v>
          </cell>
          <cell r="Z622">
            <v>4</v>
          </cell>
          <cell r="AA622">
            <v>24</v>
          </cell>
          <cell r="AB622">
            <v>384</v>
          </cell>
          <cell r="AC622">
            <v>348</v>
          </cell>
        </row>
        <row r="623">
          <cell r="H623"/>
          <cell r="I623" t="str">
            <v>천호</v>
          </cell>
          <cell r="N623"/>
          <cell r="O623">
            <v>91.179581927156065</v>
          </cell>
          <cell r="P623">
            <v>91.179581927156065</v>
          </cell>
          <cell r="Q623">
            <v>0.89921171171171177</v>
          </cell>
          <cell r="U623">
            <v>20</v>
          </cell>
          <cell r="W623">
            <v>15.196596987859344</v>
          </cell>
        </row>
        <row r="624">
          <cell r="H624"/>
          <cell r="I624" t="str">
            <v>천호</v>
          </cell>
          <cell r="N624"/>
          <cell r="O624">
            <v>101.39945992650543</v>
          </cell>
          <cell r="P624">
            <v>88.553244564194785</v>
          </cell>
          <cell r="Q624">
            <v>0.87331081081081086</v>
          </cell>
          <cell r="W624">
            <v>16.899909987750906</v>
          </cell>
        </row>
        <row r="625">
          <cell r="H625" t="str">
            <v>천호2</v>
          </cell>
          <cell r="I625" t="str">
            <v>천호2</v>
          </cell>
          <cell r="M625" t="str">
            <v>CSM</v>
          </cell>
          <cell r="N625">
            <v>3</v>
          </cell>
          <cell r="O625">
            <v>49.505712016966918</v>
          </cell>
          <cell r="P625">
            <v>103.66233897121511</v>
          </cell>
          <cell r="Q625">
            <v>1.0222824450466725</v>
          </cell>
          <cell r="R625" t="e">
            <v>#VALUE!</v>
          </cell>
          <cell r="S625">
            <v>6</v>
          </cell>
          <cell r="T625">
            <v>187</v>
          </cell>
          <cell r="U625">
            <v>12</v>
          </cell>
          <cell r="V625" t="e">
            <v>#VALUE!</v>
          </cell>
          <cell r="W625">
            <v>8.2509520028278196</v>
          </cell>
          <cell r="X625">
            <v>52</v>
          </cell>
          <cell r="Y625">
            <v>3</v>
          </cell>
          <cell r="Z625">
            <v>3</v>
          </cell>
          <cell r="AA625">
            <v>18</v>
          </cell>
          <cell r="AB625">
            <v>288</v>
          </cell>
          <cell r="AC625">
            <v>252</v>
          </cell>
        </row>
        <row r="626">
          <cell r="H626"/>
          <cell r="I626" t="str">
            <v>천호2</v>
          </cell>
          <cell r="N626"/>
          <cell r="O626">
            <v>56.466477325783835</v>
          </cell>
          <cell r="P626">
            <v>56.466477325783835</v>
          </cell>
          <cell r="Q626">
            <v>0.54471544715447151</v>
          </cell>
          <cell r="U626">
            <v>13</v>
          </cell>
          <cell r="W626">
            <v>9.4110795542973058</v>
          </cell>
        </row>
        <row r="627">
          <cell r="H627"/>
          <cell r="I627" t="str">
            <v>천호2</v>
          </cell>
          <cell r="N627"/>
          <cell r="O627">
            <v>103.66233897121511</v>
          </cell>
          <cell r="P627">
            <v>49.505712016966918</v>
          </cell>
          <cell r="Q627">
            <v>0.47756699789220108</v>
          </cell>
          <cell r="W627">
            <v>17.277056495202519</v>
          </cell>
        </row>
        <row r="628">
          <cell r="H628" t="str">
            <v>천호3</v>
          </cell>
          <cell r="I628" t="str">
            <v>천호3</v>
          </cell>
          <cell r="M628" t="str">
            <v>CSM</v>
          </cell>
          <cell r="N628">
            <v>3</v>
          </cell>
          <cell r="O628">
            <v>63.157312876979042</v>
          </cell>
          <cell r="P628">
            <v>63.157312876979042</v>
          </cell>
          <cell r="Q628">
            <v>1.8766233766233769</v>
          </cell>
          <cell r="R628" t="e">
            <v>#VALUE!</v>
          </cell>
          <cell r="S628">
            <v>6</v>
          </cell>
          <cell r="T628">
            <v>187</v>
          </cell>
          <cell r="U628">
            <v>20</v>
          </cell>
          <cell r="V628" t="e">
            <v>#VALUE!</v>
          </cell>
          <cell r="W628">
            <v>10.526218812829841</v>
          </cell>
          <cell r="X628">
            <v>47</v>
          </cell>
          <cell r="Y628">
            <v>3</v>
          </cell>
          <cell r="Z628">
            <v>3</v>
          </cell>
          <cell r="AA628">
            <v>19</v>
          </cell>
          <cell r="AB628">
            <v>304</v>
          </cell>
          <cell r="AC628">
            <v>268</v>
          </cell>
        </row>
        <row r="629">
          <cell r="H629"/>
          <cell r="I629" t="str">
            <v>천호3</v>
          </cell>
          <cell r="N629"/>
          <cell r="O629">
            <v>58.880426197925736</v>
          </cell>
          <cell r="P629">
            <v>59.642063551729748</v>
          </cell>
          <cell r="Q629">
            <v>0.94434137291280151</v>
          </cell>
          <cell r="U629">
            <v>21</v>
          </cell>
          <cell r="W629">
            <v>9.813404366320956</v>
          </cell>
        </row>
        <row r="630">
          <cell r="H630"/>
          <cell r="I630" t="str">
            <v>천호3</v>
          </cell>
          <cell r="N630"/>
          <cell r="O630">
            <v>59.642063551729748</v>
          </cell>
          <cell r="P630">
            <v>58.880426197925736</v>
          </cell>
          <cell r="Q630">
            <v>0.93228200371057524</v>
          </cell>
          <cell r="W630">
            <v>9.9403439252882908</v>
          </cell>
        </row>
        <row r="631">
          <cell r="H631" t="str">
            <v>천호시장</v>
          </cell>
          <cell r="I631" t="str">
            <v>천호시장</v>
          </cell>
          <cell r="M631" t="str">
            <v>CSM</v>
          </cell>
          <cell r="N631">
            <v>3</v>
          </cell>
          <cell r="O631">
            <v>61.576266259204239</v>
          </cell>
          <cell r="P631">
            <v>80.530578945881118</v>
          </cell>
          <cell r="Q631">
            <v>0.76463210702341122</v>
          </cell>
          <cell r="R631" t="e">
            <v>#VALUE!</v>
          </cell>
          <cell r="S631">
            <v>6</v>
          </cell>
          <cell r="T631">
            <v>187</v>
          </cell>
          <cell r="U631">
            <v>9</v>
          </cell>
          <cell r="V631" t="e">
            <v>#VALUE!</v>
          </cell>
          <cell r="W631">
            <v>10.262711043200706</v>
          </cell>
          <cell r="X631">
            <v>39</v>
          </cell>
          <cell r="Y631">
            <v>3</v>
          </cell>
          <cell r="Z631">
            <v>3</v>
          </cell>
          <cell r="AA631">
            <v>18</v>
          </cell>
          <cell r="AB631">
            <v>288</v>
          </cell>
          <cell r="AC631">
            <v>252</v>
          </cell>
        </row>
        <row r="632">
          <cell r="H632"/>
          <cell r="I632" t="str">
            <v>천호시장</v>
          </cell>
          <cell r="N632"/>
          <cell r="O632">
            <v>80.530578945881118</v>
          </cell>
          <cell r="P632">
            <v>61.576266259204239</v>
          </cell>
          <cell r="Q632">
            <v>0.76463210702341122</v>
          </cell>
          <cell r="U632">
            <v>10</v>
          </cell>
          <cell r="W632">
            <v>13.421763157646852</v>
          </cell>
        </row>
        <row r="633">
          <cell r="H633"/>
          <cell r="I633" t="str">
            <v>천호시장</v>
          </cell>
          <cell r="N633"/>
          <cell r="O633">
            <v>0</v>
          </cell>
          <cell r="P633">
            <v>0</v>
          </cell>
          <cell r="Q633">
            <v>0</v>
          </cell>
          <cell r="W633">
            <v>0</v>
          </cell>
        </row>
        <row r="634">
          <cell r="H634" t="str">
            <v>청담</v>
          </cell>
          <cell r="I634" t="str">
            <v>청담</v>
          </cell>
          <cell r="M634" t="str">
            <v>CSM</v>
          </cell>
          <cell r="N634">
            <v>3</v>
          </cell>
          <cell r="O634">
            <v>87.652531536767114</v>
          </cell>
          <cell r="P634">
            <v>87.652531536767114</v>
          </cell>
          <cell r="Q634">
            <v>0.94686211635364181</v>
          </cell>
          <cell r="R634" t="e">
            <v>#VALUE!</v>
          </cell>
          <cell r="S634">
            <v>6</v>
          </cell>
          <cell r="T634">
            <v>187</v>
          </cell>
          <cell r="U634">
            <v>11</v>
          </cell>
          <cell r="V634" t="e">
            <v>#VALUE!</v>
          </cell>
          <cell r="W634">
            <v>14.608755256127852</v>
          </cell>
          <cell r="X634">
            <v>45</v>
          </cell>
          <cell r="Y634">
            <v>3</v>
          </cell>
          <cell r="Z634">
            <v>3</v>
          </cell>
          <cell r="AA634">
            <v>18</v>
          </cell>
          <cell r="AB634">
            <v>288</v>
          </cell>
          <cell r="AC634">
            <v>252</v>
          </cell>
        </row>
        <row r="635">
          <cell r="H635"/>
          <cell r="I635" t="str">
            <v>청담</v>
          </cell>
          <cell r="N635"/>
          <cell r="O635">
            <v>82.994861514657643</v>
          </cell>
          <cell r="P635">
            <v>82.994861514657643</v>
          </cell>
          <cell r="Q635">
            <v>0.94686211635364181</v>
          </cell>
          <cell r="U635">
            <v>12</v>
          </cell>
          <cell r="W635">
            <v>13.832476919109608</v>
          </cell>
        </row>
        <row r="636">
          <cell r="H636"/>
          <cell r="I636" t="str">
            <v>청담</v>
          </cell>
          <cell r="N636"/>
          <cell r="O636">
            <v>0</v>
          </cell>
          <cell r="P636">
            <v>0</v>
          </cell>
          <cell r="Q636">
            <v>0</v>
          </cell>
          <cell r="W636">
            <v>0</v>
          </cell>
        </row>
        <row r="637">
          <cell r="H637" t="str">
            <v>청담3</v>
          </cell>
          <cell r="I637" t="str">
            <v>청담3</v>
          </cell>
          <cell r="M637" t="str">
            <v>CSM</v>
          </cell>
          <cell r="N637">
            <v>3</v>
          </cell>
          <cell r="O637">
            <v>92.770949658900975</v>
          </cell>
          <cell r="P637">
            <v>102.42551640744074</v>
          </cell>
          <cell r="Q637">
            <v>1.7232459248759746</v>
          </cell>
          <cell r="R637" t="e">
            <v>#VALUE!</v>
          </cell>
          <cell r="S637">
            <v>6</v>
          </cell>
          <cell r="T637">
            <v>187</v>
          </cell>
          <cell r="U637">
            <v>19</v>
          </cell>
          <cell r="V637" t="e">
            <v>#VALUE!</v>
          </cell>
          <cell r="W637">
            <v>15.461824943150162</v>
          </cell>
          <cell r="X637">
            <v>65</v>
          </cell>
          <cell r="Y637">
            <v>4</v>
          </cell>
          <cell r="Z637">
            <v>4</v>
          </cell>
          <cell r="AA637">
            <v>24</v>
          </cell>
          <cell r="AB637">
            <v>384</v>
          </cell>
          <cell r="AC637">
            <v>348</v>
          </cell>
        </row>
        <row r="638">
          <cell r="H638"/>
          <cell r="I638" t="str">
            <v>청담3</v>
          </cell>
          <cell r="N638"/>
          <cell r="O638">
            <v>83.733404093538553</v>
          </cell>
          <cell r="P638">
            <v>92.770949658900975</v>
          </cell>
          <cell r="Q638">
            <v>0.9057406094968109</v>
          </cell>
          <cell r="U638">
            <v>20</v>
          </cell>
          <cell r="W638">
            <v>13.955567348923092</v>
          </cell>
        </row>
        <row r="639">
          <cell r="H639"/>
          <cell r="I639" t="str">
            <v>청담3</v>
          </cell>
          <cell r="N639"/>
          <cell r="O639">
            <v>102.42551640744074</v>
          </cell>
          <cell r="P639">
            <v>83.733404093538553</v>
          </cell>
          <cell r="Q639">
            <v>0.81750531537916371</v>
          </cell>
          <cell r="W639">
            <v>17.070919401240122</v>
          </cell>
        </row>
        <row r="640">
          <cell r="H640" t="str">
            <v>청담교</v>
          </cell>
          <cell r="I640" t="str">
            <v>청담교</v>
          </cell>
          <cell r="M640" t="str">
            <v>CSM</v>
          </cell>
          <cell r="N640">
            <v>3</v>
          </cell>
          <cell r="O640">
            <v>53.93498579541599</v>
          </cell>
          <cell r="P640">
            <v>53.93498579541599</v>
          </cell>
          <cell r="Q640">
            <v>1.4202898550724639</v>
          </cell>
          <cell r="R640" t="e">
            <v>#VALUE!</v>
          </cell>
          <cell r="S640">
            <v>6</v>
          </cell>
          <cell r="T640">
            <v>187</v>
          </cell>
          <cell r="U640">
            <v>16</v>
          </cell>
          <cell r="V640" t="e">
            <v>#VALUE!</v>
          </cell>
          <cell r="W640">
            <v>8.9891642992359984</v>
          </cell>
          <cell r="X640">
            <v>37</v>
          </cell>
          <cell r="Y640">
            <v>3</v>
          </cell>
          <cell r="Z640">
            <v>3</v>
          </cell>
          <cell r="AA640">
            <v>18</v>
          </cell>
          <cell r="AB640">
            <v>288</v>
          </cell>
          <cell r="AC640">
            <v>252</v>
          </cell>
        </row>
        <row r="641">
          <cell r="H641"/>
          <cell r="I641" t="str">
            <v>청담교</v>
          </cell>
          <cell r="N641"/>
          <cell r="O641">
            <v>38.807440759873053</v>
          </cell>
          <cell r="P641">
            <v>38.807440759873053</v>
          </cell>
          <cell r="Q641">
            <v>0.7195225916453537</v>
          </cell>
          <cell r="U641">
            <v>17</v>
          </cell>
          <cell r="W641">
            <v>6.4679067933121752</v>
          </cell>
        </row>
        <row r="642">
          <cell r="H642"/>
          <cell r="I642" t="str">
            <v>청담교</v>
          </cell>
          <cell r="N642"/>
          <cell r="O642">
            <v>37.795872398833716</v>
          </cell>
          <cell r="P642">
            <v>37.795872398833716</v>
          </cell>
          <cell r="Q642">
            <v>0.70076726342711004</v>
          </cell>
          <cell r="W642">
            <v>6.2993120664722859</v>
          </cell>
        </row>
        <row r="643">
          <cell r="H643" t="str">
            <v>청암</v>
          </cell>
          <cell r="I643" t="str">
            <v>청암</v>
          </cell>
          <cell r="M643" t="str">
            <v>CSM</v>
          </cell>
          <cell r="N643">
            <v>3</v>
          </cell>
          <cell r="O643">
            <v>77.877807180543783</v>
          </cell>
          <cell r="P643">
            <v>84.331769101583319</v>
          </cell>
          <cell r="Q643">
            <v>1.81859410430839</v>
          </cell>
          <cell r="R643" t="e">
            <v>#VALUE!</v>
          </cell>
          <cell r="S643">
            <v>6</v>
          </cell>
          <cell r="T643">
            <v>187</v>
          </cell>
          <cell r="U643">
            <v>20</v>
          </cell>
          <cell r="V643" t="e">
            <v>#VALUE!</v>
          </cell>
          <cell r="W643">
            <v>12.97963453009063</v>
          </cell>
          <cell r="X643">
            <v>57</v>
          </cell>
          <cell r="Y643">
            <v>4</v>
          </cell>
          <cell r="Z643">
            <v>4</v>
          </cell>
          <cell r="AA643">
            <v>24</v>
          </cell>
          <cell r="AB643">
            <v>384</v>
          </cell>
          <cell r="AC643">
            <v>348</v>
          </cell>
        </row>
        <row r="644">
          <cell r="H644"/>
          <cell r="I644" t="str">
            <v>청암</v>
          </cell>
          <cell r="N644"/>
          <cell r="O644">
            <v>75.487450913492097</v>
          </cell>
          <cell r="P644">
            <v>77.877807180543783</v>
          </cell>
          <cell r="Q644">
            <v>0.92346938775510212</v>
          </cell>
          <cell r="U644">
            <v>21</v>
          </cell>
          <cell r="W644">
            <v>12.58124181891535</v>
          </cell>
        </row>
        <row r="645">
          <cell r="H645"/>
          <cell r="I645" t="str">
            <v>청암</v>
          </cell>
          <cell r="N645"/>
          <cell r="O645">
            <v>84.331769101583319</v>
          </cell>
          <cell r="P645">
            <v>75.487450913492097</v>
          </cell>
          <cell r="Q645">
            <v>0.89512471655328796</v>
          </cell>
          <cell r="W645">
            <v>14.055294850263886</v>
          </cell>
        </row>
        <row r="646">
          <cell r="H646" t="str">
            <v>충무로</v>
          </cell>
          <cell r="I646" t="str">
            <v>충무로</v>
          </cell>
          <cell r="M646" t="str">
            <v>CSM</v>
          </cell>
          <cell r="N646">
            <v>3</v>
          </cell>
          <cell r="O646">
            <v>65.921247237375411</v>
          </cell>
          <cell r="P646">
            <v>145.55543562939286</v>
          </cell>
          <cell r="Q646">
            <v>0.95822928490351855</v>
          </cell>
          <cell r="R646" t="e">
            <v>#VALUE!</v>
          </cell>
          <cell r="S646">
            <v>6</v>
          </cell>
          <cell r="T646">
            <v>187</v>
          </cell>
          <cell r="U646">
            <v>11</v>
          </cell>
          <cell r="V646" t="e">
            <v>#VALUE!</v>
          </cell>
          <cell r="W646">
            <v>10.986874539562569</v>
          </cell>
          <cell r="X646">
            <v>66</v>
          </cell>
          <cell r="Y646">
            <v>4</v>
          </cell>
          <cell r="Z646">
            <v>4</v>
          </cell>
          <cell r="AA646">
            <v>24</v>
          </cell>
          <cell r="AB646">
            <v>384</v>
          </cell>
          <cell r="AC646">
            <v>348</v>
          </cell>
        </row>
        <row r="647">
          <cell r="H647"/>
          <cell r="I647" t="str">
            <v>충무로</v>
          </cell>
          <cell r="N647"/>
          <cell r="O647">
            <v>145.55543562939286</v>
          </cell>
          <cell r="P647">
            <v>73.554233759597835</v>
          </cell>
          <cell r="Q647">
            <v>0.5053348467650397</v>
          </cell>
          <cell r="U647">
            <v>12</v>
          </cell>
          <cell r="W647">
            <v>24.259239271565477</v>
          </cell>
        </row>
        <row r="648">
          <cell r="H648"/>
          <cell r="I648" t="str">
            <v>충무로</v>
          </cell>
          <cell r="N648"/>
          <cell r="O648">
            <v>73.554233759597835</v>
          </cell>
          <cell r="P648">
            <v>65.921247237375411</v>
          </cell>
          <cell r="Q648">
            <v>0.45289443813847891</v>
          </cell>
          <cell r="W648">
            <v>12.259038959932973</v>
          </cell>
        </row>
        <row r="649">
          <cell r="H649" t="str">
            <v>충무로2</v>
          </cell>
          <cell r="I649" t="str">
            <v>충무로2</v>
          </cell>
          <cell r="M649" t="str">
            <v>CSM</v>
          </cell>
          <cell r="N649">
            <v>3</v>
          </cell>
          <cell r="O649">
            <v>37.470899588992943</v>
          </cell>
          <cell r="P649">
            <v>67.903954400979501</v>
          </cell>
          <cell r="Q649">
            <v>1.4959772834831992</v>
          </cell>
          <cell r="R649" t="e">
            <v>#VALUE!</v>
          </cell>
          <cell r="S649">
            <v>6</v>
          </cell>
          <cell r="T649">
            <v>187</v>
          </cell>
          <cell r="U649">
            <v>16</v>
          </cell>
          <cell r="V649" t="e">
            <v>#VALUE!</v>
          </cell>
          <cell r="W649">
            <v>6.2451499314988235</v>
          </cell>
          <cell r="X649">
            <v>45</v>
          </cell>
          <cell r="Y649">
            <v>3</v>
          </cell>
          <cell r="Z649">
            <v>3</v>
          </cell>
          <cell r="AA649">
            <v>18</v>
          </cell>
          <cell r="AB649">
            <v>288</v>
          </cell>
          <cell r="AC649">
            <v>252</v>
          </cell>
        </row>
        <row r="650">
          <cell r="H650"/>
          <cell r="I650" t="str">
            <v>충무로2</v>
          </cell>
          <cell r="N650"/>
          <cell r="O650">
            <v>64.111873653551399</v>
          </cell>
          <cell r="P650">
            <v>64.111873653551399</v>
          </cell>
          <cell r="Q650">
            <v>0.94415522953147191</v>
          </cell>
          <cell r="U650">
            <v>17</v>
          </cell>
          <cell r="W650">
            <v>10.685312275591899</v>
          </cell>
        </row>
        <row r="651">
          <cell r="H651"/>
          <cell r="I651" t="str">
            <v>충무로2</v>
          </cell>
          <cell r="N651"/>
          <cell r="O651">
            <v>67.903954400979501</v>
          </cell>
          <cell r="P651">
            <v>37.470899588992943</v>
          </cell>
          <cell r="Q651">
            <v>0.55182205395172734</v>
          </cell>
          <cell r="W651">
            <v>11.317325733496583</v>
          </cell>
        </row>
        <row r="652">
          <cell r="H652" t="str">
            <v>태평로</v>
          </cell>
          <cell r="I652" t="str">
            <v>태평로</v>
          </cell>
          <cell r="M652" t="str">
            <v>CSM</v>
          </cell>
          <cell r="N652">
            <v>3</v>
          </cell>
          <cell r="O652">
            <v>83.857428089394617</v>
          </cell>
          <cell r="P652">
            <v>83.857428089394617</v>
          </cell>
          <cell r="Q652">
            <v>0.91588345864661636</v>
          </cell>
          <cell r="R652" t="e">
            <v>#VALUE!</v>
          </cell>
          <cell r="S652">
            <v>6</v>
          </cell>
          <cell r="T652">
            <v>187</v>
          </cell>
          <cell r="U652">
            <v>11</v>
          </cell>
          <cell r="V652" t="e">
            <v>#VALUE!</v>
          </cell>
          <cell r="W652">
            <v>13.976238014899103</v>
          </cell>
          <cell r="X652">
            <v>43</v>
          </cell>
          <cell r="Y652">
            <v>3</v>
          </cell>
          <cell r="Z652">
            <v>3</v>
          </cell>
          <cell r="AA652">
            <v>18</v>
          </cell>
          <cell r="AB652">
            <v>288</v>
          </cell>
          <cell r="AC652">
            <v>252</v>
          </cell>
        </row>
        <row r="653">
          <cell r="H653"/>
          <cell r="I653" t="str">
            <v>태평로</v>
          </cell>
          <cell r="N653"/>
          <cell r="O653">
            <v>76.803631271724655</v>
          </cell>
          <cell r="P653">
            <v>76.803631271724655</v>
          </cell>
          <cell r="Q653">
            <v>0.91588345864661636</v>
          </cell>
          <cell r="U653">
            <v>12</v>
          </cell>
          <cell r="W653">
            <v>12.800605211954108</v>
          </cell>
        </row>
        <row r="654">
          <cell r="H654"/>
          <cell r="I654" t="str">
            <v>태평로</v>
          </cell>
          <cell r="N654"/>
          <cell r="O654">
            <v>0</v>
          </cell>
          <cell r="P654">
            <v>0</v>
          </cell>
          <cell r="Q654">
            <v>0</v>
          </cell>
          <cell r="W654">
            <v>0</v>
          </cell>
        </row>
        <row r="655">
          <cell r="H655" t="str">
            <v>평동</v>
          </cell>
          <cell r="I655" t="str">
            <v>평동</v>
          </cell>
          <cell r="M655" t="str">
            <v>CSM</v>
          </cell>
          <cell r="N655">
            <v>3</v>
          </cell>
          <cell r="O655">
            <v>42.333734755801181</v>
          </cell>
          <cell r="P655">
            <v>63.350215864587021</v>
          </cell>
          <cell r="Q655">
            <v>1.2688427299703264</v>
          </cell>
          <cell r="R655" t="e">
            <v>#VALUE!</v>
          </cell>
          <cell r="S655">
            <v>6</v>
          </cell>
          <cell r="T655">
            <v>187</v>
          </cell>
          <cell r="U655">
            <v>14</v>
          </cell>
          <cell r="V655" t="e">
            <v>#VALUE!</v>
          </cell>
          <cell r="W655">
            <v>7.0556224593001966</v>
          </cell>
          <cell r="X655">
            <v>40</v>
          </cell>
          <cell r="Y655">
            <v>3</v>
          </cell>
          <cell r="Z655">
            <v>3</v>
          </cell>
          <cell r="AA655">
            <v>18</v>
          </cell>
          <cell r="AB655">
            <v>288</v>
          </cell>
          <cell r="AC655">
            <v>252</v>
          </cell>
        </row>
        <row r="656">
          <cell r="H656"/>
          <cell r="I656" t="str">
            <v>평동</v>
          </cell>
          <cell r="N656"/>
          <cell r="O656">
            <v>63.350215864587021</v>
          </cell>
          <cell r="P656">
            <v>42.333734755801181</v>
          </cell>
          <cell r="Q656">
            <v>0.66824925816023739</v>
          </cell>
          <cell r="U656">
            <v>15</v>
          </cell>
          <cell r="W656">
            <v>10.558369310764503</v>
          </cell>
        </row>
        <row r="657">
          <cell r="H657"/>
          <cell r="I657" t="str">
            <v>평동</v>
          </cell>
          <cell r="N657"/>
          <cell r="O657">
            <v>38.047726086030899</v>
          </cell>
          <cell r="P657">
            <v>38.047726086030899</v>
          </cell>
          <cell r="Q657">
            <v>0.60059347181008904</v>
          </cell>
          <cell r="W657">
            <v>6.3412876810051495</v>
          </cell>
        </row>
        <row r="658">
          <cell r="H658" t="str">
            <v>포이</v>
          </cell>
          <cell r="I658" t="str">
            <v>포이</v>
          </cell>
          <cell r="M658" t="str">
            <v>CSM</v>
          </cell>
          <cell r="N658">
            <v>3</v>
          </cell>
          <cell r="O658">
            <v>163.96402191443994</v>
          </cell>
          <cell r="P658">
            <v>163.96402191443994</v>
          </cell>
          <cell r="Q658">
            <v>0.35245046923879042</v>
          </cell>
          <cell r="R658" t="e">
            <v>#VALUE!</v>
          </cell>
          <cell r="S658">
            <v>6</v>
          </cell>
          <cell r="T658">
            <v>187</v>
          </cell>
          <cell r="U658">
            <v>5</v>
          </cell>
          <cell r="V658" t="e">
            <v>#VALUE!</v>
          </cell>
          <cell r="W658">
            <v>27.32733698573999</v>
          </cell>
          <cell r="X658">
            <v>54</v>
          </cell>
          <cell r="Y658">
            <v>4</v>
          </cell>
          <cell r="Z658">
            <v>4</v>
          </cell>
          <cell r="AA658">
            <v>24</v>
          </cell>
          <cell r="AB658">
            <v>384</v>
          </cell>
          <cell r="AC658">
            <v>348</v>
          </cell>
        </row>
        <row r="659">
          <cell r="H659"/>
          <cell r="I659" t="str">
            <v>포이</v>
          </cell>
          <cell r="N659"/>
          <cell r="O659">
            <v>11.412511431479526</v>
          </cell>
          <cell r="P659">
            <v>46.376685030544145</v>
          </cell>
          <cell r="Q659">
            <v>0.28284671532846717</v>
          </cell>
          <cell r="U659">
            <v>6</v>
          </cell>
          <cell r="W659">
            <v>1.902085238579921</v>
          </cell>
        </row>
        <row r="660">
          <cell r="H660"/>
          <cell r="I660" t="str">
            <v>포이</v>
          </cell>
          <cell r="N660"/>
          <cell r="O660">
            <v>46.376685030544145</v>
          </cell>
          <cell r="P660">
            <v>11.412511431479526</v>
          </cell>
          <cell r="Q660">
            <v>6.9603753910323252E-2</v>
          </cell>
          <cell r="W660">
            <v>7.7294475050906906</v>
          </cell>
        </row>
        <row r="661">
          <cell r="H661" t="str">
            <v>풍납</v>
          </cell>
          <cell r="I661" t="str">
            <v>풍납</v>
          </cell>
          <cell r="M661" t="str">
            <v>CSM</v>
          </cell>
          <cell r="N661">
            <v>3</v>
          </cell>
          <cell r="O661">
            <v>39.34670340094555</v>
          </cell>
          <cell r="P661">
            <v>93.490747065413672</v>
          </cell>
          <cell r="Q661">
            <v>1.1832669322709162</v>
          </cell>
          <cell r="R661" t="e">
            <v>#VALUE!</v>
          </cell>
          <cell r="S661">
            <v>6</v>
          </cell>
          <cell r="T661">
            <v>187</v>
          </cell>
          <cell r="U661">
            <v>13</v>
          </cell>
          <cell r="V661" t="e">
            <v>#VALUE!</v>
          </cell>
          <cell r="W661">
            <v>6.5577839001575917</v>
          </cell>
          <cell r="X661">
            <v>51</v>
          </cell>
          <cell r="Y661">
            <v>3</v>
          </cell>
          <cell r="Z661">
            <v>3</v>
          </cell>
          <cell r="AA661">
            <v>19</v>
          </cell>
          <cell r="AB661">
            <v>304</v>
          </cell>
          <cell r="AC661">
            <v>268</v>
          </cell>
        </row>
        <row r="662">
          <cell r="H662"/>
          <cell r="I662" t="str">
            <v>풍납</v>
          </cell>
          <cell r="N662"/>
          <cell r="O662">
            <v>71.277806074862653</v>
          </cell>
          <cell r="P662">
            <v>71.277806074862653</v>
          </cell>
          <cell r="Q662">
            <v>0.76240492575153929</v>
          </cell>
          <cell r="U662">
            <v>14</v>
          </cell>
          <cell r="W662">
            <v>11.879634345810443</v>
          </cell>
        </row>
        <row r="663">
          <cell r="H663"/>
          <cell r="I663" t="str">
            <v>풍납</v>
          </cell>
          <cell r="N663"/>
          <cell r="O663">
            <v>93.490747065413672</v>
          </cell>
          <cell r="P663">
            <v>39.34670340094555</v>
          </cell>
          <cell r="Q663">
            <v>0.42086200651937694</v>
          </cell>
          <cell r="W663">
            <v>15.581791177568945</v>
          </cell>
        </row>
        <row r="664">
          <cell r="H664" t="str">
            <v>풍납2</v>
          </cell>
          <cell r="I664" t="str">
            <v>풍납2</v>
          </cell>
          <cell r="M664" t="str">
            <v>CSM</v>
          </cell>
          <cell r="N664">
            <v>3</v>
          </cell>
          <cell r="O664">
            <v>75.660036311444728</v>
          </cell>
          <cell r="P664">
            <v>103.73231168890536</v>
          </cell>
          <cell r="Q664">
            <v>0.93603473227206957</v>
          </cell>
          <cell r="R664" t="e">
            <v>#VALUE!</v>
          </cell>
          <cell r="S664">
            <v>6</v>
          </cell>
          <cell r="T664">
            <v>187</v>
          </cell>
          <cell r="U664">
            <v>11</v>
          </cell>
          <cell r="V664" t="e">
            <v>#VALUE!</v>
          </cell>
          <cell r="W664">
            <v>12.610006051907455</v>
          </cell>
          <cell r="X664">
            <v>51</v>
          </cell>
          <cell r="Y664">
            <v>3</v>
          </cell>
          <cell r="Z664">
            <v>3</v>
          </cell>
          <cell r="AA664">
            <v>18</v>
          </cell>
          <cell r="AB664">
            <v>288</v>
          </cell>
          <cell r="AC664">
            <v>252</v>
          </cell>
        </row>
        <row r="665">
          <cell r="H665"/>
          <cell r="I665" t="str">
            <v>풍납2</v>
          </cell>
          <cell r="N665"/>
          <cell r="O665">
            <v>103.73231168890536</v>
          </cell>
          <cell r="P665">
            <v>75.660036311444728</v>
          </cell>
          <cell r="Q665">
            <v>0.72937771345875557</v>
          </cell>
          <cell r="U665">
            <v>12</v>
          </cell>
          <cell r="W665">
            <v>17.288718614817558</v>
          </cell>
        </row>
        <row r="666">
          <cell r="H666"/>
          <cell r="I666" t="str">
            <v>풍납2</v>
          </cell>
          <cell r="N666"/>
          <cell r="O666">
            <v>21.437010288242668</v>
          </cell>
          <cell r="P666">
            <v>21.437010288242668</v>
          </cell>
          <cell r="Q666">
            <v>0.20665701881331403</v>
          </cell>
          <cell r="W666">
            <v>3.5728350480404445</v>
          </cell>
        </row>
        <row r="667">
          <cell r="H667" t="str">
            <v>한강2</v>
          </cell>
          <cell r="I667" t="str">
            <v>한강2</v>
          </cell>
          <cell r="M667" t="str">
            <v>CSM</v>
          </cell>
          <cell r="N667">
            <v>3</v>
          </cell>
          <cell r="O667">
            <v>50.146415761722203</v>
          </cell>
          <cell r="P667">
            <v>115.35218591834928</v>
          </cell>
          <cell r="Q667">
            <v>1.2049224184055647</v>
          </cell>
          <cell r="R667" t="e">
            <v>#VALUE!</v>
          </cell>
          <cell r="S667">
            <v>6</v>
          </cell>
          <cell r="T667">
            <v>187</v>
          </cell>
          <cell r="U667">
            <v>14</v>
          </cell>
          <cell r="V667" t="e">
            <v>#VALUE!</v>
          </cell>
          <cell r="W667">
            <v>8.3577359602870338</v>
          </cell>
          <cell r="X667">
            <v>60</v>
          </cell>
          <cell r="Y667">
            <v>4</v>
          </cell>
          <cell r="Z667">
            <v>4</v>
          </cell>
          <cell r="AA667">
            <v>24</v>
          </cell>
          <cell r="AB667">
            <v>384</v>
          </cell>
          <cell r="AC667">
            <v>348</v>
          </cell>
        </row>
        <row r="668">
          <cell r="H668"/>
          <cell r="I668" t="str">
            <v>한강2</v>
          </cell>
          <cell r="N668"/>
          <cell r="O668">
            <v>115.35218591834928</v>
          </cell>
          <cell r="P668">
            <v>88.844019063383527</v>
          </cell>
          <cell r="Q668">
            <v>0.77019796682718045</v>
          </cell>
          <cell r="U668">
            <v>15</v>
          </cell>
          <cell r="W668">
            <v>19.225364319724878</v>
          </cell>
        </row>
        <row r="669">
          <cell r="H669"/>
          <cell r="I669" t="str">
            <v>한강2</v>
          </cell>
          <cell r="N669"/>
          <cell r="O669">
            <v>88.844019063383527</v>
          </cell>
          <cell r="P669">
            <v>50.146415761722203</v>
          </cell>
          <cell r="Q669">
            <v>0.43472445157838419</v>
          </cell>
          <cell r="W669">
            <v>14.807336510563921</v>
          </cell>
        </row>
        <row r="670">
          <cell r="H670" t="str">
            <v>한강대교</v>
          </cell>
          <cell r="I670" t="str">
            <v>한강대교</v>
          </cell>
          <cell r="M670" t="str">
            <v>CSM</v>
          </cell>
          <cell r="N670">
            <v>2</v>
          </cell>
          <cell r="O670">
            <v>0</v>
          </cell>
          <cell r="P670">
            <v>90.634256410143223</v>
          </cell>
          <cell r="Q670">
            <v>0.43403547671840353</v>
          </cell>
          <cell r="R670" t="e">
            <v>#VALUE!</v>
          </cell>
          <cell r="S670">
            <v>6</v>
          </cell>
          <cell r="T670">
            <v>187</v>
          </cell>
          <cell r="U670">
            <v>6</v>
          </cell>
          <cell r="V670" t="e">
            <v>#VALUE!</v>
          </cell>
          <cell r="W670">
            <v>0</v>
          </cell>
          <cell r="X670">
            <v>35</v>
          </cell>
          <cell r="Y670">
            <v>2</v>
          </cell>
          <cell r="Z670">
            <v>2</v>
          </cell>
          <cell r="AA670">
            <v>12</v>
          </cell>
          <cell r="AB670">
            <v>192</v>
          </cell>
          <cell r="AC670">
            <v>168</v>
          </cell>
        </row>
        <row r="671">
          <cell r="H671"/>
          <cell r="I671" t="str">
            <v>한강대교</v>
          </cell>
          <cell r="N671"/>
          <cell r="O671">
            <v>90.634256410143223</v>
          </cell>
          <cell r="P671">
            <v>39.338482687994535</v>
          </cell>
          <cell r="Q671">
            <v>0.43403547671840353</v>
          </cell>
          <cell r="U671">
            <v>7</v>
          </cell>
          <cell r="W671">
            <v>15.105709401690538</v>
          </cell>
        </row>
        <row r="672">
          <cell r="H672"/>
          <cell r="I672" t="str">
            <v>한강대교</v>
          </cell>
          <cell r="N672"/>
          <cell r="O672">
            <v>39.338482687994535</v>
          </cell>
          <cell r="P672">
            <v>0</v>
          </cell>
          <cell r="Q672">
            <v>0</v>
          </cell>
          <cell r="W672">
            <v>6.5564137813324228</v>
          </cell>
        </row>
        <row r="673">
          <cell r="H673" t="str">
            <v>한남</v>
          </cell>
          <cell r="I673" t="str">
            <v>한남</v>
          </cell>
          <cell r="M673" t="str">
            <v>CSM</v>
          </cell>
          <cell r="N673">
            <v>2</v>
          </cell>
          <cell r="O673">
            <v>41.573662982812245</v>
          </cell>
          <cell r="P673">
            <v>41.573662982812245</v>
          </cell>
          <cell r="Q673">
            <v>0.52810768012668252</v>
          </cell>
          <cell r="R673" t="e">
            <v>#VALUE!</v>
          </cell>
          <cell r="S673">
            <v>6</v>
          </cell>
          <cell r="T673">
            <v>187</v>
          </cell>
          <cell r="U673">
            <v>7</v>
          </cell>
          <cell r="V673" t="e">
            <v>#VALUE!</v>
          </cell>
          <cell r="W673">
            <v>6.9289438304687074</v>
          </cell>
          <cell r="X673">
            <v>22</v>
          </cell>
          <cell r="Y673">
            <v>2</v>
          </cell>
          <cell r="Z673">
            <v>2</v>
          </cell>
          <cell r="AA673">
            <v>12</v>
          </cell>
          <cell r="AB673">
            <v>192</v>
          </cell>
          <cell r="AC673">
            <v>168</v>
          </cell>
        </row>
        <row r="674">
          <cell r="H674"/>
          <cell r="I674" t="str">
            <v>한남</v>
          </cell>
          <cell r="N674"/>
          <cell r="O674">
            <v>21.955370712221512</v>
          </cell>
          <cell r="P674">
            <v>21.955370712221512</v>
          </cell>
          <cell r="Q674">
            <v>0.52810768012668252</v>
          </cell>
          <cell r="U674">
            <v>8</v>
          </cell>
          <cell r="W674">
            <v>3.6592284520369187</v>
          </cell>
        </row>
        <row r="675">
          <cell r="H675"/>
          <cell r="I675" t="str">
            <v>한남</v>
          </cell>
          <cell r="N675"/>
          <cell r="O675">
            <v>0</v>
          </cell>
          <cell r="P675">
            <v>0</v>
          </cell>
          <cell r="Q675">
            <v>0</v>
          </cell>
          <cell r="W675">
            <v>0</v>
          </cell>
        </row>
        <row r="676">
          <cell r="H676" t="str">
            <v>한남2</v>
          </cell>
          <cell r="I676" t="str">
            <v>한남2</v>
          </cell>
          <cell r="M676" t="str">
            <v>CSM</v>
          </cell>
          <cell r="N676">
            <v>3</v>
          </cell>
          <cell r="O676">
            <v>17.811755241951772</v>
          </cell>
          <cell r="P676">
            <v>55.267750833051998</v>
          </cell>
          <cell r="Q676">
            <v>0.37931034482758619</v>
          </cell>
          <cell r="R676" t="e">
            <v>#VALUE!</v>
          </cell>
          <cell r="S676">
            <v>6</v>
          </cell>
          <cell r="T676">
            <v>187</v>
          </cell>
          <cell r="U676">
            <v>5</v>
          </cell>
          <cell r="V676" t="e">
            <v>#VALUE!</v>
          </cell>
          <cell r="W676">
            <v>2.9686258736586288</v>
          </cell>
          <cell r="X676">
            <v>26</v>
          </cell>
          <cell r="Y676">
            <v>3</v>
          </cell>
          <cell r="Z676">
            <v>2</v>
          </cell>
          <cell r="AA676">
            <v>18</v>
          </cell>
          <cell r="AB676">
            <v>288</v>
          </cell>
          <cell r="AC676">
            <v>252</v>
          </cell>
        </row>
        <row r="677">
          <cell r="H677"/>
          <cell r="I677" t="str">
            <v>한남2</v>
          </cell>
          <cell r="N677"/>
          <cell r="O677">
            <v>3.151874384378297</v>
          </cell>
          <cell r="P677">
            <v>17.811755241951772</v>
          </cell>
          <cell r="Q677">
            <v>0.32228116710875332</v>
          </cell>
          <cell r="U677">
            <v>6</v>
          </cell>
          <cell r="W677">
            <v>0.5253123973963828</v>
          </cell>
        </row>
        <row r="678">
          <cell r="H678"/>
          <cell r="I678" t="str">
            <v>한남2</v>
          </cell>
          <cell r="N678"/>
          <cell r="O678">
            <v>55.267750833051998</v>
          </cell>
          <cell r="P678">
            <v>3.151874384378297</v>
          </cell>
          <cell r="Q678">
            <v>5.7029177718832889E-2</v>
          </cell>
          <cell r="W678">
            <v>9.211291805508667</v>
          </cell>
        </row>
        <row r="679">
          <cell r="H679" t="str">
            <v>합정</v>
          </cell>
          <cell r="I679" t="str">
            <v>합정</v>
          </cell>
          <cell r="M679" t="str">
            <v>CSM</v>
          </cell>
          <cell r="N679">
            <v>3</v>
          </cell>
          <cell r="O679">
            <v>54.170811033973607</v>
          </cell>
          <cell r="P679">
            <v>86.470434464997069</v>
          </cell>
          <cell r="Q679">
            <v>1.4765395894428155</v>
          </cell>
          <cell r="R679" t="e">
            <v>#VALUE!</v>
          </cell>
          <cell r="S679">
            <v>6</v>
          </cell>
          <cell r="T679">
            <v>187</v>
          </cell>
          <cell r="U679">
            <v>16</v>
          </cell>
          <cell r="V679" t="e">
            <v>#VALUE!</v>
          </cell>
          <cell r="W679">
            <v>9.0284685056622678</v>
          </cell>
          <cell r="X679">
            <v>53</v>
          </cell>
          <cell r="Y679">
            <v>4</v>
          </cell>
          <cell r="Z679">
            <v>4</v>
          </cell>
          <cell r="AA679">
            <v>24</v>
          </cell>
          <cell r="AB679">
            <v>384</v>
          </cell>
          <cell r="AC679">
            <v>348</v>
          </cell>
        </row>
        <row r="680">
          <cell r="H680"/>
          <cell r="I680" t="str">
            <v>합정</v>
          </cell>
          <cell r="N680"/>
          <cell r="O680">
            <v>86.470434464997069</v>
          </cell>
          <cell r="P680">
            <v>73.506208769915048</v>
          </cell>
          <cell r="Q680">
            <v>0.85007331378299145</v>
          </cell>
          <cell r="U680">
            <v>17</v>
          </cell>
          <cell r="W680">
            <v>14.411739077499512</v>
          </cell>
        </row>
        <row r="681">
          <cell r="H681"/>
          <cell r="I681" t="str">
            <v>합정</v>
          </cell>
          <cell r="N681"/>
          <cell r="O681">
            <v>73.506208769915048</v>
          </cell>
          <cell r="P681">
            <v>54.170811033973607</v>
          </cell>
          <cell r="Q681">
            <v>0.62646627565982405</v>
          </cell>
          <cell r="W681">
            <v>12.251034794985841</v>
          </cell>
        </row>
        <row r="682">
          <cell r="H682" t="str">
            <v>행촌</v>
          </cell>
          <cell r="I682" t="str">
            <v>행촌</v>
          </cell>
          <cell r="M682" t="str">
            <v>CSM</v>
          </cell>
          <cell r="N682">
            <v>3</v>
          </cell>
          <cell r="O682">
            <v>29.817310542248656</v>
          </cell>
          <cell r="P682">
            <v>41.954485025792174</v>
          </cell>
          <cell r="Q682">
            <v>1.4859529233105544</v>
          </cell>
          <cell r="R682" t="e">
            <v>#VALUE!</v>
          </cell>
          <cell r="S682">
            <v>6</v>
          </cell>
          <cell r="T682">
            <v>187</v>
          </cell>
          <cell r="U682">
            <v>16</v>
          </cell>
          <cell r="V682" t="e">
            <v>#VALUE!</v>
          </cell>
          <cell r="W682">
            <v>4.9695517570414429</v>
          </cell>
          <cell r="X682">
            <v>32</v>
          </cell>
          <cell r="Y682">
            <v>3</v>
          </cell>
          <cell r="Z682">
            <v>2</v>
          </cell>
          <cell r="AA682">
            <v>18</v>
          </cell>
          <cell r="AB682">
            <v>288</v>
          </cell>
          <cell r="AC682">
            <v>252</v>
          </cell>
        </row>
        <row r="683">
          <cell r="H683"/>
          <cell r="I683" t="str">
            <v>행촌</v>
          </cell>
          <cell r="N683"/>
          <cell r="O683">
            <v>32.525079127816106</v>
          </cell>
          <cell r="P683">
            <v>32.525079127816106</v>
          </cell>
          <cell r="Q683">
            <v>0.77524677296886868</v>
          </cell>
          <cell r="U683">
            <v>17</v>
          </cell>
          <cell r="W683">
            <v>5.4208465213026846</v>
          </cell>
        </row>
        <row r="684">
          <cell r="H684"/>
          <cell r="I684" t="str">
            <v>행촌</v>
          </cell>
          <cell r="N684"/>
          <cell r="O684">
            <v>41.954485025792174</v>
          </cell>
          <cell r="P684">
            <v>29.817310542248656</v>
          </cell>
          <cell r="Q684">
            <v>0.71070615034168572</v>
          </cell>
          <cell r="W684">
            <v>6.992414170965362</v>
          </cell>
        </row>
        <row r="685">
          <cell r="H685" t="str">
            <v>혜화</v>
          </cell>
          <cell r="I685" t="str">
            <v>혜화</v>
          </cell>
          <cell r="M685" t="str">
            <v>CSM</v>
          </cell>
          <cell r="N685">
            <v>3</v>
          </cell>
          <cell r="O685">
            <v>39.041143066520128</v>
          </cell>
          <cell r="P685">
            <v>116.67788120450737</v>
          </cell>
          <cell r="Q685">
            <v>0.84510739856801909</v>
          </cell>
          <cell r="R685" t="e">
            <v>#VALUE!</v>
          </cell>
          <cell r="S685">
            <v>6</v>
          </cell>
          <cell r="T685">
            <v>187</v>
          </cell>
          <cell r="U685">
            <v>10</v>
          </cell>
          <cell r="V685" t="e">
            <v>#VALUE!</v>
          </cell>
          <cell r="W685">
            <v>6.5068571777533544</v>
          </cell>
          <cell r="X685">
            <v>53</v>
          </cell>
          <cell r="Y685">
            <v>4</v>
          </cell>
          <cell r="Z685">
            <v>4</v>
          </cell>
          <cell r="AA685">
            <v>25</v>
          </cell>
          <cell r="AB685">
            <v>400</v>
          </cell>
          <cell r="AC685">
            <v>364</v>
          </cell>
        </row>
        <row r="686">
          <cell r="H686"/>
          <cell r="I686" t="str">
            <v>혜화</v>
          </cell>
          <cell r="N686"/>
          <cell r="O686">
            <v>116.67788120450737</v>
          </cell>
          <cell r="P686">
            <v>59.564197588649463</v>
          </cell>
          <cell r="Q686">
            <v>0.51050119331742239</v>
          </cell>
          <cell r="U686">
            <v>11</v>
          </cell>
          <cell r="W686">
            <v>19.446313534084563</v>
          </cell>
        </row>
        <row r="687">
          <cell r="H687"/>
          <cell r="I687" t="str">
            <v>혜화</v>
          </cell>
          <cell r="N687"/>
          <cell r="O687">
            <v>59.564197588649463</v>
          </cell>
          <cell r="P687">
            <v>39.041143066520128</v>
          </cell>
          <cell r="Q687">
            <v>0.33460620525059664</v>
          </cell>
          <cell r="W687">
            <v>9.9273662647749106</v>
          </cell>
        </row>
        <row r="688">
          <cell r="H688" t="str">
            <v>홍은</v>
          </cell>
          <cell r="I688" t="str">
            <v>홍은</v>
          </cell>
          <cell r="M688" t="str">
            <v>CSM</v>
          </cell>
          <cell r="N688">
            <v>3</v>
          </cell>
          <cell r="O688">
            <v>34.894067078336356</v>
          </cell>
          <cell r="P688">
            <v>52.516447688249947</v>
          </cell>
          <cell r="Q688">
            <v>0.81079577072899256</v>
          </cell>
          <cell r="R688" t="e">
            <v>#VALUE!</v>
          </cell>
          <cell r="S688">
            <v>6</v>
          </cell>
          <cell r="T688">
            <v>187</v>
          </cell>
          <cell r="U688">
            <v>10</v>
          </cell>
          <cell r="V688" t="e">
            <v>#VALUE!</v>
          </cell>
          <cell r="W688">
            <v>5.8156778463893923</v>
          </cell>
          <cell r="X688">
            <v>30</v>
          </cell>
          <cell r="Y688">
            <v>3</v>
          </cell>
          <cell r="Z688">
            <v>2</v>
          </cell>
          <cell r="AA688">
            <v>18</v>
          </cell>
          <cell r="AB688">
            <v>288</v>
          </cell>
          <cell r="AC688">
            <v>252</v>
          </cell>
        </row>
        <row r="689">
          <cell r="H689"/>
          <cell r="I689" t="str">
            <v>홍은</v>
          </cell>
          <cell r="N689"/>
          <cell r="O689">
            <v>52.516447688249947</v>
          </cell>
          <cell r="P689">
            <v>34.894067078336356</v>
          </cell>
          <cell r="Q689">
            <v>0.66444073455759589</v>
          </cell>
          <cell r="U689">
            <v>11</v>
          </cell>
          <cell r="W689">
            <v>8.7527412813749912</v>
          </cell>
        </row>
        <row r="690">
          <cell r="H690"/>
          <cell r="I690" t="str">
            <v>홍은</v>
          </cell>
          <cell r="N690"/>
          <cell r="O690">
            <v>7.6860466010070851</v>
          </cell>
          <cell r="P690">
            <v>7.6860466010070851</v>
          </cell>
          <cell r="Q690">
            <v>0.14635503617139672</v>
          </cell>
          <cell r="W690">
            <v>1.2810077668345141</v>
          </cell>
        </row>
        <row r="691">
          <cell r="H691" t="str">
            <v>화양</v>
          </cell>
          <cell r="I691" t="str">
            <v>화양</v>
          </cell>
          <cell r="M691" t="str">
            <v>CSM</v>
          </cell>
          <cell r="N691">
            <v>3</v>
          </cell>
          <cell r="O691">
            <v>51.638033161659877</v>
          </cell>
          <cell r="P691">
            <v>51.638033161659877</v>
          </cell>
          <cell r="Q691">
            <v>0.98188976377952752</v>
          </cell>
          <cell r="R691" t="e">
            <v>#VALUE!</v>
          </cell>
          <cell r="S691">
            <v>6</v>
          </cell>
          <cell r="T691">
            <v>187</v>
          </cell>
          <cell r="U691">
            <v>11</v>
          </cell>
          <cell r="V691" t="e">
            <v>#VALUE!</v>
          </cell>
          <cell r="W691">
            <v>8.6063388602766455</v>
          </cell>
          <cell r="X691">
            <v>32</v>
          </cell>
          <cell r="Y691">
            <v>3</v>
          </cell>
          <cell r="Z691">
            <v>2</v>
          </cell>
          <cell r="AA691">
            <v>18</v>
          </cell>
          <cell r="AB691">
            <v>288</v>
          </cell>
          <cell r="AC691">
            <v>252</v>
          </cell>
        </row>
        <row r="692">
          <cell r="H692"/>
          <cell r="I692" t="str">
            <v>화양</v>
          </cell>
          <cell r="N692"/>
          <cell r="O692">
            <v>50.702856183141627</v>
          </cell>
          <cell r="P692">
            <v>50.702856183141627</v>
          </cell>
          <cell r="Q692">
            <v>0.98188976377952752</v>
          </cell>
          <cell r="U692">
            <v>12</v>
          </cell>
          <cell r="W692">
            <v>8.4504760305236051</v>
          </cell>
        </row>
        <row r="693">
          <cell r="H693"/>
          <cell r="I693" t="str">
            <v>화양</v>
          </cell>
          <cell r="N693"/>
          <cell r="O693">
            <v>0</v>
          </cell>
          <cell r="P693">
            <v>0</v>
          </cell>
          <cell r="Q693">
            <v>0</v>
          </cell>
          <cell r="W693">
            <v>0</v>
          </cell>
        </row>
        <row r="694">
          <cell r="H694" t="str">
            <v>황학동</v>
          </cell>
          <cell r="I694" t="str">
            <v>황학동</v>
          </cell>
          <cell r="M694" t="str">
            <v>CSM</v>
          </cell>
          <cell r="N694">
            <v>3</v>
          </cell>
          <cell r="O694">
            <v>25.821974141984228</v>
          </cell>
          <cell r="P694">
            <v>43.561084215629307</v>
          </cell>
          <cell r="Q694">
            <v>1.2464589235127477</v>
          </cell>
          <cell r="R694" t="e">
            <v>#VALUE!</v>
          </cell>
          <cell r="S694">
            <v>6</v>
          </cell>
          <cell r="T694">
            <v>187</v>
          </cell>
          <cell r="U694">
            <v>14</v>
          </cell>
          <cell r="V694" t="e">
            <v>#VALUE!</v>
          </cell>
          <cell r="W694">
            <v>4.3036623569973713</v>
          </cell>
          <cell r="X694">
            <v>31</v>
          </cell>
          <cell r="Y694">
            <v>3</v>
          </cell>
          <cell r="Z694">
            <v>2</v>
          </cell>
          <cell r="AA694">
            <v>18</v>
          </cell>
          <cell r="AB694">
            <v>288</v>
          </cell>
          <cell r="AC694">
            <v>252</v>
          </cell>
        </row>
        <row r="695">
          <cell r="H695"/>
          <cell r="I695" t="str">
            <v>황학동</v>
          </cell>
          <cell r="N695"/>
          <cell r="O695">
            <v>43.561084215629307</v>
          </cell>
          <cell r="P695">
            <v>28.47512799647723</v>
          </cell>
          <cell r="Q695">
            <v>0.65368271954674217</v>
          </cell>
          <cell r="U695">
            <v>15</v>
          </cell>
          <cell r="W695">
            <v>7.2601807026048846</v>
          </cell>
        </row>
        <row r="696">
          <cell r="H696"/>
          <cell r="I696" t="str">
            <v>황학동</v>
          </cell>
          <cell r="N696"/>
          <cell r="O696">
            <v>28.47512799647723</v>
          </cell>
          <cell r="P696">
            <v>25.821974141984228</v>
          </cell>
          <cell r="Q696">
            <v>0.59277620396600561</v>
          </cell>
          <cell r="W696">
            <v>4.7458546660795387</v>
          </cell>
        </row>
        <row r="697">
          <cell r="H697" t="str">
            <v>회현</v>
          </cell>
          <cell r="I697" t="str">
            <v>회현</v>
          </cell>
          <cell r="M697" t="str">
            <v>CSM</v>
          </cell>
          <cell r="N697">
            <v>3</v>
          </cell>
          <cell r="O697">
            <v>133.19891885764255</v>
          </cell>
          <cell r="P697">
            <v>133.19891885764255</v>
          </cell>
          <cell r="Q697">
            <v>0.76050775740479548</v>
          </cell>
          <cell r="R697" t="e">
            <v>#VALUE!</v>
          </cell>
          <cell r="S697">
            <v>6</v>
          </cell>
          <cell r="T697">
            <v>187</v>
          </cell>
          <cell r="U697">
            <v>9</v>
          </cell>
          <cell r="V697" t="e">
            <v>#VALUE!</v>
          </cell>
          <cell r="W697">
            <v>22.199819809607092</v>
          </cell>
          <cell r="X697">
            <v>57</v>
          </cell>
          <cell r="Y697">
            <v>4</v>
          </cell>
          <cell r="Z697">
            <v>4</v>
          </cell>
          <cell r="AA697">
            <v>24</v>
          </cell>
          <cell r="AB697">
            <v>384</v>
          </cell>
          <cell r="AC697">
            <v>348</v>
          </cell>
        </row>
        <row r="698">
          <cell r="H698"/>
          <cell r="I698" t="str">
            <v>회현</v>
          </cell>
          <cell r="N698"/>
          <cell r="O698">
            <v>20.627984895019964</v>
          </cell>
          <cell r="P698">
            <v>80.670826174149099</v>
          </cell>
          <cell r="Q698">
            <v>0.60564174894217204</v>
          </cell>
          <cell r="U698">
            <v>10</v>
          </cell>
          <cell r="W698">
            <v>3.4379974825033273</v>
          </cell>
        </row>
        <row r="699">
          <cell r="H699"/>
          <cell r="I699" t="str">
            <v>회현</v>
          </cell>
          <cell r="N699"/>
          <cell r="O699">
            <v>80.670826174149099</v>
          </cell>
          <cell r="P699">
            <v>20.627984895019964</v>
          </cell>
          <cell r="Q699">
            <v>0.15486600846262344</v>
          </cell>
          <cell r="W699">
            <v>13.445137695691516</v>
          </cell>
        </row>
        <row r="700">
          <cell r="H700" t="str">
            <v>휘경</v>
          </cell>
          <cell r="I700" t="str">
            <v>휘경</v>
          </cell>
          <cell r="M700" t="str">
            <v>CSM</v>
          </cell>
          <cell r="N700">
            <v>3</v>
          </cell>
          <cell r="O700">
            <v>54.360109376816027</v>
          </cell>
          <cell r="P700">
            <v>54.360109376816027</v>
          </cell>
          <cell r="Q700">
            <v>0.96304718590108007</v>
          </cell>
          <cell r="R700" t="e">
            <v>#VALUE!</v>
          </cell>
          <cell r="S700">
            <v>6</v>
          </cell>
          <cell r="T700">
            <v>187</v>
          </cell>
          <cell r="U700">
            <v>11</v>
          </cell>
          <cell r="V700" t="e">
            <v>#VALUE!</v>
          </cell>
          <cell r="W700">
            <v>9.0600182294693372</v>
          </cell>
          <cell r="X700">
            <v>32</v>
          </cell>
          <cell r="Y700">
            <v>3</v>
          </cell>
          <cell r="Z700">
            <v>2</v>
          </cell>
          <cell r="AA700">
            <v>18</v>
          </cell>
          <cell r="AB700">
            <v>288</v>
          </cell>
          <cell r="AC700">
            <v>252</v>
          </cell>
        </row>
        <row r="701">
          <cell r="H701"/>
          <cell r="I701" t="str">
            <v>휘경</v>
          </cell>
          <cell r="N701"/>
          <cell r="O701">
            <v>26.670138938142259</v>
          </cell>
          <cell r="P701">
            <v>26.670138938142259</v>
          </cell>
          <cell r="Q701">
            <v>0.49061967026719727</v>
          </cell>
          <cell r="U701">
            <v>12</v>
          </cell>
          <cell r="W701">
            <v>4.4450231563570428</v>
          </cell>
        </row>
        <row r="702">
          <cell r="H702"/>
          <cell r="I702" t="str">
            <v>휘경</v>
          </cell>
          <cell r="N702"/>
          <cell r="O702">
            <v>25.681211422475336</v>
          </cell>
          <cell r="P702">
            <v>25.681211422475336</v>
          </cell>
          <cell r="Q702">
            <v>0.47242751563388286</v>
          </cell>
          <cell r="W702">
            <v>4.2802019037458896</v>
          </cell>
        </row>
        <row r="703">
          <cell r="H703" t="str">
            <v>흑석</v>
          </cell>
          <cell r="I703" t="str">
            <v>흑석</v>
          </cell>
          <cell r="M703" t="str">
            <v>CSM</v>
          </cell>
          <cell r="N703">
            <v>2</v>
          </cell>
          <cell r="O703">
            <v>35.224943874991325</v>
          </cell>
          <cell r="P703">
            <v>38.127259285333203</v>
          </cell>
          <cell r="Q703">
            <v>0.92387820512820495</v>
          </cell>
          <cell r="R703" t="e">
            <v>#VALUE!</v>
          </cell>
          <cell r="S703">
            <v>6</v>
          </cell>
          <cell r="T703">
            <v>187</v>
          </cell>
          <cell r="U703">
            <v>11</v>
          </cell>
          <cell r="V703" t="e">
            <v>#VALUE!</v>
          </cell>
          <cell r="W703">
            <v>5.8708239791652206</v>
          </cell>
          <cell r="X703">
            <v>24</v>
          </cell>
          <cell r="Y703">
            <v>2</v>
          </cell>
          <cell r="Z703">
            <v>2</v>
          </cell>
          <cell r="AA703">
            <v>13</v>
          </cell>
          <cell r="AB703">
            <v>208</v>
          </cell>
          <cell r="AC703">
            <v>184</v>
          </cell>
        </row>
        <row r="704">
          <cell r="H704"/>
          <cell r="I704" t="str">
            <v>흑석</v>
          </cell>
          <cell r="N704"/>
          <cell r="O704">
            <v>38.127259285333203</v>
          </cell>
          <cell r="P704">
            <v>35.224943874991325</v>
          </cell>
          <cell r="Q704">
            <v>0.92387820512820495</v>
          </cell>
          <cell r="U704">
            <v>12</v>
          </cell>
          <cell r="W704">
            <v>6.3545432142222005</v>
          </cell>
        </row>
        <row r="705">
          <cell r="H705"/>
          <cell r="I705" t="str">
            <v>흑석</v>
          </cell>
          <cell r="N705"/>
          <cell r="O705">
            <v>0</v>
          </cell>
          <cell r="P705">
            <v>0</v>
          </cell>
          <cell r="Q705">
            <v>0</v>
          </cell>
          <cell r="W705">
            <v>0</v>
          </cell>
        </row>
        <row r="706">
          <cell r="H706" t="str">
            <v>ITC</v>
          </cell>
          <cell r="I706" t="str">
            <v>ITC</v>
          </cell>
          <cell r="M706" t="str">
            <v>CSM</v>
          </cell>
          <cell r="N706">
            <v>3</v>
          </cell>
          <cell r="O706">
            <v>120.16607362683223</v>
          </cell>
          <cell r="P706">
            <v>120.16607362683223</v>
          </cell>
          <cell r="Q706">
            <v>0.73523985239852407</v>
          </cell>
          <cell r="R706" t="e">
            <v>#VALUE!</v>
          </cell>
          <cell r="S706">
            <v>6</v>
          </cell>
          <cell r="T706">
            <v>187</v>
          </cell>
          <cell r="U706">
            <v>9</v>
          </cell>
          <cell r="V706" t="e">
            <v>#VALUE!</v>
          </cell>
          <cell r="W706">
            <v>20.027678937805373</v>
          </cell>
          <cell r="X706">
            <v>52</v>
          </cell>
          <cell r="Y706">
            <v>3</v>
          </cell>
          <cell r="Z706">
            <v>3</v>
          </cell>
          <cell r="AA706">
            <v>18</v>
          </cell>
          <cell r="AB706">
            <v>288</v>
          </cell>
          <cell r="AC706">
            <v>252</v>
          </cell>
        </row>
        <row r="707">
          <cell r="H707"/>
          <cell r="I707" t="str">
            <v>ITC</v>
          </cell>
          <cell r="N707"/>
          <cell r="O707">
            <v>81.071453117241674</v>
          </cell>
          <cell r="P707">
            <v>81.071453117241674</v>
          </cell>
          <cell r="Q707">
            <v>0.67466174661746625</v>
          </cell>
          <cell r="U707">
            <v>10</v>
          </cell>
          <cell r="W707">
            <v>13.511908852873612</v>
          </cell>
        </row>
        <row r="708">
          <cell r="H708"/>
          <cell r="I708" t="str">
            <v>ITC</v>
          </cell>
          <cell r="N708"/>
          <cell r="O708">
            <v>7.2794331194606237</v>
          </cell>
          <cell r="P708">
            <v>7.2794331194606237</v>
          </cell>
          <cell r="Q708">
            <v>6.0578105781057809E-2</v>
          </cell>
          <cell r="W708">
            <v>1.2132388532434373</v>
          </cell>
        </row>
      </sheetData>
      <sheetData sheetId="1" refreshError="1">
        <row r="1">
          <cell r="M1">
            <v>384</v>
          </cell>
          <cell r="N1">
            <v>0</v>
          </cell>
          <cell r="O1">
            <v>0</v>
          </cell>
          <cell r="P1" t="str">
            <v>1999.8월</v>
          </cell>
          <cell r="Q1">
            <v>0</v>
          </cell>
          <cell r="W1" t="str">
            <v>CHC산출</v>
          </cell>
        </row>
        <row r="2">
          <cell r="H2" t="str">
            <v>기지국명</v>
          </cell>
          <cell r="I2" t="str">
            <v>기지국명</v>
          </cell>
          <cell r="J2" t="str">
            <v>개통월</v>
          </cell>
          <cell r="K2" t="str">
            <v>H/O</v>
          </cell>
          <cell r="L2" t="str">
            <v>전송로</v>
          </cell>
          <cell r="M2" t="str">
            <v>CHC</v>
          </cell>
          <cell r="N2" t="str">
            <v>BTS</v>
          </cell>
          <cell r="O2" t="str">
            <v>소요</v>
          </cell>
          <cell r="P2" t="str">
            <v>Traffic</v>
          </cell>
          <cell r="Q2" t="str">
            <v>Ratio</v>
          </cell>
          <cell r="R2" t="str">
            <v>소요FA</v>
          </cell>
          <cell r="S2" t="str">
            <v>조정FA</v>
          </cell>
          <cell r="T2" t="str">
            <v>M</v>
          </cell>
          <cell r="U2" t="str">
            <v>Col</v>
          </cell>
          <cell r="V2" t="str">
            <v>fa 증설</v>
          </cell>
          <cell r="W2" t="str">
            <v>erl/sec</v>
          </cell>
          <cell r="X2" t="str">
            <v>TCE/fa</v>
          </cell>
          <cell r="Y2" t="str">
            <v>CHC/fa</v>
          </cell>
          <cell r="Z2" t="str">
            <v>CHC/fa</v>
          </cell>
          <cell r="AA2" t="str">
            <v>CHC</v>
          </cell>
          <cell r="AB2" t="str">
            <v>TCE</v>
          </cell>
          <cell r="AC2" t="str">
            <v>TCE</v>
          </cell>
        </row>
        <row r="3">
          <cell r="H3">
            <v>0</v>
          </cell>
          <cell r="I3">
            <v>381</v>
          </cell>
          <cell r="K3" t="str">
            <v>Ratio</v>
          </cell>
          <cell r="L3" t="str">
            <v>T1/E1</v>
          </cell>
          <cell r="M3" t="str">
            <v>Type</v>
          </cell>
          <cell r="N3" t="str">
            <v>Type</v>
          </cell>
          <cell r="O3" t="str">
            <v>Traffic</v>
          </cell>
          <cell r="P3" t="str">
            <v>(오름순)</v>
          </cell>
          <cell r="T3" t="str">
            <v>(Sec)</v>
          </cell>
          <cell r="U3" t="str">
            <v>Ratio</v>
          </cell>
          <cell r="W3" t="str">
            <v>/조정fa</v>
          </cell>
          <cell r="X3" t="str">
            <v>erl-B</v>
          </cell>
          <cell r="Y3" t="str">
            <v>Min적용</v>
          </cell>
          <cell r="Z3" t="str">
            <v>By ERL</v>
          </cell>
          <cell r="AA3" t="str">
            <v>Total</v>
          </cell>
          <cell r="AC3" t="str">
            <v>W/O OVH</v>
          </cell>
        </row>
        <row r="4">
          <cell r="H4" t="str">
            <v>가평</v>
          </cell>
          <cell r="I4" t="str">
            <v>가평</v>
          </cell>
          <cell r="M4" t="str">
            <v>BSM</v>
          </cell>
          <cell r="N4">
            <v>2</v>
          </cell>
          <cell r="O4">
            <v>11.678966772081591</v>
          </cell>
          <cell r="P4">
            <v>22.543662952484183</v>
          </cell>
          <cell r="Q4">
            <v>0.51805985552115585</v>
          </cell>
          <cell r="R4" t="e">
            <v>#VALUE!</v>
          </cell>
          <cell r="S4">
            <v>1</v>
          </cell>
          <cell r="T4">
            <v>33</v>
          </cell>
          <cell r="U4">
            <v>7</v>
          </cell>
          <cell r="V4" t="e">
            <v>#VALUE!</v>
          </cell>
          <cell r="W4">
            <v>11.678966772081591</v>
          </cell>
          <cell r="X4">
            <v>49</v>
          </cell>
          <cell r="Y4">
            <v>12</v>
          </cell>
          <cell r="Z4">
            <v>12</v>
          </cell>
          <cell r="AA4">
            <v>13</v>
          </cell>
          <cell r="AB4">
            <v>52</v>
          </cell>
          <cell r="AC4">
            <v>48</v>
          </cell>
        </row>
        <row r="5">
          <cell r="H5"/>
          <cell r="I5" t="str">
            <v>가평</v>
          </cell>
          <cell r="N5"/>
          <cell r="O5">
            <v>22.543662952484183</v>
          </cell>
          <cell r="P5">
            <v>11.678966772081591</v>
          </cell>
          <cell r="Q5">
            <v>0.51805985552115585</v>
          </cell>
          <cell r="U5">
            <v>8</v>
          </cell>
          <cell r="W5">
            <v>22.543662952484183</v>
          </cell>
        </row>
        <row r="6">
          <cell r="H6"/>
          <cell r="I6" t="str">
            <v>가평</v>
          </cell>
          <cell r="N6"/>
          <cell r="O6">
            <v>0</v>
          </cell>
          <cell r="P6">
            <v>0</v>
          </cell>
          <cell r="Q6">
            <v>0</v>
          </cell>
          <cell r="W6">
            <v>0</v>
          </cell>
        </row>
        <row r="7">
          <cell r="H7" t="str">
            <v>단월면</v>
          </cell>
          <cell r="I7" t="str">
            <v>단월면</v>
          </cell>
          <cell r="M7" t="str">
            <v>CSM</v>
          </cell>
          <cell r="N7">
            <v>1</v>
          </cell>
          <cell r="O7">
            <v>5.3871682828587817</v>
          </cell>
          <cell r="P7">
            <v>5.3871682828587817</v>
          </cell>
          <cell r="Q7">
            <v>2.1</v>
          </cell>
          <cell r="R7" t="e">
            <v>#VALUE!</v>
          </cell>
          <cell r="S7">
            <v>1</v>
          </cell>
          <cell r="T7">
            <v>33</v>
          </cell>
          <cell r="U7">
            <v>23</v>
          </cell>
          <cell r="V7" t="e">
            <v>#VALUE!</v>
          </cell>
          <cell r="W7">
            <v>5.3871682828587817</v>
          </cell>
          <cell r="X7">
            <v>13</v>
          </cell>
          <cell r="Y7">
            <v>1</v>
          </cell>
          <cell r="Z7">
            <v>1</v>
          </cell>
          <cell r="AA7">
            <v>2</v>
          </cell>
          <cell r="AB7">
            <v>32</v>
          </cell>
          <cell r="AC7">
            <v>30</v>
          </cell>
        </row>
        <row r="8">
          <cell r="H8"/>
          <cell r="I8" t="str">
            <v>단월면</v>
          </cell>
          <cell r="N8"/>
          <cell r="O8">
            <v>0</v>
          </cell>
          <cell r="P8">
            <v>0</v>
          </cell>
          <cell r="Q8">
            <v>0</v>
          </cell>
          <cell r="U8">
            <v>24</v>
          </cell>
          <cell r="W8">
            <v>0</v>
          </cell>
        </row>
        <row r="9">
          <cell r="H9"/>
          <cell r="I9" t="str">
            <v>단월면</v>
          </cell>
          <cell r="N9"/>
          <cell r="O9">
            <v>0</v>
          </cell>
          <cell r="P9">
            <v>0</v>
          </cell>
          <cell r="Q9">
            <v>0</v>
          </cell>
          <cell r="W9">
            <v>0</v>
          </cell>
        </row>
        <row r="10">
          <cell r="H10" t="str">
            <v>대성리</v>
          </cell>
          <cell r="I10" t="str">
            <v>대성리</v>
          </cell>
          <cell r="M10" t="str">
            <v>BSM</v>
          </cell>
          <cell r="N10">
            <v>2</v>
          </cell>
          <cell r="O10">
            <v>16.889046041942791</v>
          </cell>
          <cell r="P10">
            <v>17.860166189354501</v>
          </cell>
          <cell r="Q10">
            <v>0.94562647754137119</v>
          </cell>
          <cell r="R10" t="e">
            <v>#VALUE!</v>
          </cell>
          <cell r="S10">
            <v>1</v>
          </cell>
          <cell r="T10">
            <v>33</v>
          </cell>
          <cell r="U10">
            <v>11</v>
          </cell>
          <cell r="V10" t="e">
            <v>#VALUE!</v>
          </cell>
          <cell r="W10">
            <v>16.889046041942791</v>
          </cell>
          <cell r="X10">
            <v>50</v>
          </cell>
          <cell r="Y10">
            <v>13</v>
          </cell>
          <cell r="Z10">
            <v>13</v>
          </cell>
          <cell r="AA10">
            <v>13</v>
          </cell>
          <cell r="AB10">
            <v>52</v>
          </cell>
          <cell r="AC10">
            <v>48</v>
          </cell>
        </row>
        <row r="11">
          <cell r="H11"/>
          <cell r="I11" t="str">
            <v>대성리</v>
          </cell>
          <cell r="N11"/>
          <cell r="O11">
            <v>17.860166189354501</v>
          </cell>
          <cell r="P11">
            <v>16.889046041942791</v>
          </cell>
          <cell r="Q11">
            <v>0.94562647754137119</v>
          </cell>
          <cell r="U11">
            <v>12</v>
          </cell>
          <cell r="W11">
            <v>17.860166189354501</v>
          </cell>
        </row>
        <row r="12">
          <cell r="H12"/>
          <cell r="I12" t="str">
            <v>대성리</v>
          </cell>
          <cell r="N12"/>
          <cell r="O12">
            <v>0</v>
          </cell>
          <cell r="P12">
            <v>0</v>
          </cell>
          <cell r="Q12">
            <v>0</v>
          </cell>
          <cell r="W12">
            <v>0</v>
          </cell>
        </row>
        <row r="13">
          <cell r="H13" t="str">
            <v>대흥리</v>
          </cell>
          <cell r="I13" t="str">
            <v>대흥리</v>
          </cell>
          <cell r="M13" t="str">
            <v>BSM</v>
          </cell>
          <cell r="N13">
            <v>3</v>
          </cell>
          <cell r="O13">
            <v>5.8794494889434423</v>
          </cell>
          <cell r="P13">
            <v>17.471948952992303</v>
          </cell>
          <cell r="Q13">
            <v>0.58412698412698416</v>
          </cell>
          <cell r="R13" t="e">
            <v>#VALUE!</v>
          </cell>
          <cell r="S13">
            <v>1</v>
          </cell>
          <cell r="T13">
            <v>33</v>
          </cell>
          <cell r="U13">
            <v>7</v>
          </cell>
          <cell r="V13" t="e">
            <v>#VALUE!</v>
          </cell>
          <cell r="W13">
            <v>5.8794494889434423</v>
          </cell>
          <cell r="X13">
            <v>44</v>
          </cell>
          <cell r="Y13">
            <v>11</v>
          </cell>
          <cell r="Z13">
            <v>11</v>
          </cell>
          <cell r="AA13">
            <v>11</v>
          </cell>
          <cell r="AB13">
            <v>44</v>
          </cell>
          <cell r="AC13">
            <v>38</v>
          </cell>
        </row>
        <row r="14">
          <cell r="H14"/>
          <cell r="I14" t="str">
            <v>대흥리</v>
          </cell>
          <cell r="N14"/>
          <cell r="O14">
            <v>17.471948952992303</v>
          </cell>
          <cell r="P14">
            <v>5.8794494889434423</v>
          </cell>
          <cell r="Q14">
            <v>0.33650793650793653</v>
          </cell>
          <cell r="U14">
            <v>8</v>
          </cell>
          <cell r="W14">
            <v>17.471948952992303</v>
          </cell>
        </row>
        <row r="15">
          <cell r="H15"/>
          <cell r="I15" t="str">
            <v>대흥리</v>
          </cell>
          <cell r="N15"/>
          <cell r="O15">
            <v>4.32638735978857</v>
          </cell>
          <cell r="P15">
            <v>4.32638735978857</v>
          </cell>
          <cell r="Q15">
            <v>0.2476190476190476</v>
          </cell>
          <cell r="W15">
            <v>4.32638735978857</v>
          </cell>
        </row>
        <row r="16">
          <cell r="H16" t="str">
            <v>덕현리</v>
          </cell>
          <cell r="I16" t="str">
            <v>덕현리</v>
          </cell>
          <cell r="M16" t="str">
            <v>BSM</v>
          </cell>
          <cell r="N16">
            <v>2</v>
          </cell>
          <cell r="O16">
            <v>4.0598069107869508</v>
          </cell>
          <cell r="P16">
            <v>4.2035168899298521</v>
          </cell>
          <cell r="Q16">
            <v>0.96581196581196571</v>
          </cell>
          <cell r="R16" t="e">
            <v>#VALUE!</v>
          </cell>
          <cell r="S16">
            <v>1</v>
          </cell>
          <cell r="T16">
            <v>33</v>
          </cell>
          <cell r="U16">
            <v>11</v>
          </cell>
          <cell r="V16" t="e">
            <v>#VALUE!</v>
          </cell>
          <cell r="W16">
            <v>4.0598069107869508</v>
          </cell>
          <cell r="X16">
            <v>19</v>
          </cell>
          <cell r="Y16">
            <v>5</v>
          </cell>
          <cell r="Z16">
            <v>5</v>
          </cell>
          <cell r="AA16">
            <v>5</v>
          </cell>
          <cell r="AB16">
            <v>20</v>
          </cell>
          <cell r="AC16">
            <v>16</v>
          </cell>
        </row>
        <row r="17">
          <cell r="H17"/>
          <cell r="I17" t="str">
            <v>덕현리</v>
          </cell>
          <cell r="N17"/>
          <cell r="O17">
            <v>4.2035168899298521</v>
          </cell>
          <cell r="P17">
            <v>4.0598069107869508</v>
          </cell>
          <cell r="Q17">
            <v>0.96581196581196571</v>
          </cell>
          <cell r="U17">
            <v>12</v>
          </cell>
          <cell r="W17">
            <v>4.2035168899298521</v>
          </cell>
        </row>
        <row r="18">
          <cell r="H18"/>
          <cell r="I18" t="str">
            <v>덕현리</v>
          </cell>
          <cell r="N18"/>
          <cell r="O18">
            <v>0</v>
          </cell>
          <cell r="P18">
            <v>0</v>
          </cell>
          <cell r="Q18">
            <v>0</v>
          </cell>
          <cell r="W18">
            <v>0</v>
          </cell>
        </row>
        <row r="19">
          <cell r="H19" t="str">
            <v>복장리</v>
          </cell>
          <cell r="I19" t="str">
            <v>복장리</v>
          </cell>
          <cell r="M19" t="str">
            <v>CSM</v>
          </cell>
          <cell r="N19">
            <v>1</v>
          </cell>
          <cell r="O19">
            <v>1.7322657823116834</v>
          </cell>
          <cell r="P19">
            <v>1.7322657823116834</v>
          </cell>
          <cell r="Q19">
            <v>2.1</v>
          </cell>
          <cell r="R19" t="e">
            <v>#VALUE!</v>
          </cell>
          <cell r="S19">
            <v>1</v>
          </cell>
          <cell r="T19">
            <v>33</v>
          </cell>
          <cell r="U19">
            <v>23</v>
          </cell>
          <cell r="V19" t="e">
            <v>#VALUE!</v>
          </cell>
          <cell r="W19">
            <v>1.7322657823116834</v>
          </cell>
          <cell r="X19">
            <v>7</v>
          </cell>
          <cell r="Y19">
            <v>1</v>
          </cell>
          <cell r="Z19">
            <v>1</v>
          </cell>
          <cell r="AA19">
            <v>1</v>
          </cell>
          <cell r="AB19">
            <v>16</v>
          </cell>
          <cell r="AC19">
            <v>14</v>
          </cell>
        </row>
        <row r="20">
          <cell r="H20"/>
          <cell r="I20" t="str">
            <v>복장리</v>
          </cell>
          <cell r="N20"/>
          <cell r="O20">
            <v>0</v>
          </cell>
          <cell r="P20">
            <v>0</v>
          </cell>
          <cell r="Q20">
            <v>0</v>
          </cell>
          <cell r="U20">
            <v>24</v>
          </cell>
          <cell r="W20">
            <v>0</v>
          </cell>
        </row>
        <row r="21">
          <cell r="H21"/>
          <cell r="I21" t="str">
            <v>복장리</v>
          </cell>
          <cell r="N21"/>
          <cell r="O21">
            <v>0</v>
          </cell>
          <cell r="P21">
            <v>0</v>
          </cell>
          <cell r="Q21">
            <v>0</v>
          </cell>
          <cell r="W21">
            <v>0</v>
          </cell>
        </row>
        <row r="22">
          <cell r="H22" t="str">
            <v>상색</v>
          </cell>
          <cell r="I22" t="str">
            <v>상색</v>
          </cell>
          <cell r="M22" t="str">
            <v>BSM</v>
          </cell>
          <cell r="N22">
            <v>2</v>
          </cell>
          <cell r="O22">
            <v>13.196955758090006</v>
          </cell>
          <cell r="P22">
            <v>13.196955758090006</v>
          </cell>
          <cell r="Q22">
            <v>0.66956521739130437</v>
          </cell>
          <cell r="R22" t="e">
            <v>#VALUE!</v>
          </cell>
          <cell r="S22">
            <v>1</v>
          </cell>
          <cell r="T22">
            <v>33</v>
          </cell>
          <cell r="U22">
            <v>8</v>
          </cell>
          <cell r="V22" t="e">
            <v>#VALUE!</v>
          </cell>
          <cell r="W22">
            <v>13.196955758090006</v>
          </cell>
          <cell r="X22">
            <v>36</v>
          </cell>
          <cell r="Y22">
            <v>9</v>
          </cell>
          <cell r="Z22">
            <v>9</v>
          </cell>
          <cell r="AA22">
            <v>9</v>
          </cell>
          <cell r="AB22">
            <v>36</v>
          </cell>
          <cell r="AC22">
            <v>32</v>
          </cell>
        </row>
        <row r="23">
          <cell r="H23"/>
          <cell r="I23" t="str">
            <v>상색</v>
          </cell>
          <cell r="N23"/>
          <cell r="O23">
            <v>8.8362225510689605</v>
          </cell>
          <cell r="P23">
            <v>8.8362225510689605</v>
          </cell>
          <cell r="Q23">
            <v>0.66956521739130437</v>
          </cell>
          <cell r="U23">
            <v>9</v>
          </cell>
          <cell r="W23">
            <v>8.8362225510689605</v>
          </cell>
        </row>
        <row r="24">
          <cell r="H24"/>
          <cell r="I24" t="str">
            <v>상색</v>
          </cell>
          <cell r="N24"/>
          <cell r="O24">
            <v>0</v>
          </cell>
          <cell r="P24">
            <v>0</v>
          </cell>
          <cell r="Q24">
            <v>0</v>
          </cell>
          <cell r="W24">
            <v>0</v>
          </cell>
        </row>
        <row r="25">
          <cell r="H25" t="str">
            <v>송라산</v>
          </cell>
          <cell r="I25" t="str">
            <v>송라산</v>
          </cell>
          <cell r="M25" t="str">
            <v>BSM</v>
          </cell>
          <cell r="N25">
            <v>3</v>
          </cell>
          <cell r="O25">
            <v>15.593238316752792</v>
          </cell>
          <cell r="P25">
            <v>23.710894734591744</v>
          </cell>
          <cell r="Q25">
            <v>0.82978723404255317</v>
          </cell>
          <cell r="R25" t="e">
            <v>#VALUE!</v>
          </cell>
          <cell r="S25">
            <v>3</v>
          </cell>
          <cell r="T25">
            <v>93</v>
          </cell>
          <cell r="U25">
            <v>10</v>
          </cell>
          <cell r="V25" t="e">
            <v>#VALUE!</v>
          </cell>
          <cell r="W25">
            <v>5.1977461055842644</v>
          </cell>
          <cell r="X25">
            <v>28</v>
          </cell>
          <cell r="Y25">
            <v>7</v>
          </cell>
          <cell r="Z25">
            <v>7</v>
          </cell>
          <cell r="AA25">
            <v>21</v>
          </cell>
          <cell r="AB25">
            <v>84</v>
          </cell>
          <cell r="AC25">
            <v>66</v>
          </cell>
        </row>
        <row r="26">
          <cell r="H26"/>
          <cell r="I26" t="str">
            <v>송라산</v>
          </cell>
          <cell r="N26"/>
          <cell r="O26">
            <v>4.0817594417382308</v>
          </cell>
          <cell r="P26">
            <v>15.593238316752792</v>
          </cell>
          <cell r="Q26">
            <v>0.65764023210831724</v>
          </cell>
          <cell r="U26">
            <v>11</v>
          </cell>
          <cell r="W26">
            <v>1.3605864805794103</v>
          </cell>
        </row>
        <row r="27">
          <cell r="H27"/>
          <cell r="I27" t="str">
            <v>송라산</v>
          </cell>
          <cell r="N27"/>
          <cell r="O27">
            <v>23.710894734591744</v>
          </cell>
          <cell r="P27">
            <v>4.0817594417382308</v>
          </cell>
          <cell r="Q27">
            <v>0.17214700193423599</v>
          </cell>
          <cell r="W27">
            <v>7.9036315781972482</v>
          </cell>
        </row>
        <row r="28">
          <cell r="H28" t="str">
            <v>청평</v>
          </cell>
          <cell r="I28" t="str">
            <v>청평</v>
          </cell>
          <cell r="M28" t="str">
            <v>BSM</v>
          </cell>
          <cell r="N28">
            <v>2</v>
          </cell>
          <cell r="O28">
            <v>25.198130834460674</v>
          </cell>
          <cell r="P28">
            <v>25.198130834460674</v>
          </cell>
          <cell r="Q28">
            <v>0.46133333333333332</v>
          </cell>
          <cell r="R28" t="e">
            <v>#VALUE!</v>
          </cell>
          <cell r="S28">
            <v>1</v>
          </cell>
          <cell r="T28">
            <v>33</v>
          </cell>
          <cell r="U28">
            <v>6</v>
          </cell>
          <cell r="V28" t="e">
            <v>#VALUE!</v>
          </cell>
          <cell r="W28">
            <v>25.198130834460674</v>
          </cell>
          <cell r="X28">
            <v>52</v>
          </cell>
          <cell r="Y28">
            <v>13</v>
          </cell>
          <cell r="Z28">
            <v>13</v>
          </cell>
          <cell r="AA28">
            <v>13</v>
          </cell>
          <cell r="AB28">
            <v>52</v>
          </cell>
          <cell r="AC28">
            <v>48</v>
          </cell>
        </row>
        <row r="29">
          <cell r="H29"/>
          <cell r="I29" t="str">
            <v>청평</v>
          </cell>
          <cell r="N29"/>
          <cell r="O29">
            <v>11.624737691631191</v>
          </cell>
          <cell r="P29">
            <v>11.624737691631191</v>
          </cell>
          <cell r="Q29">
            <v>0.46133333333333332</v>
          </cell>
          <cell r="U29">
            <v>7</v>
          </cell>
          <cell r="W29">
            <v>11.624737691631191</v>
          </cell>
        </row>
        <row r="30">
          <cell r="H30"/>
          <cell r="I30" t="str">
            <v>청평</v>
          </cell>
          <cell r="N30"/>
          <cell r="O30">
            <v>0</v>
          </cell>
          <cell r="P30">
            <v>0</v>
          </cell>
          <cell r="Q30">
            <v>0</v>
          </cell>
          <cell r="W30">
            <v>0</v>
          </cell>
        </row>
        <row r="31">
          <cell r="H31" t="str">
            <v>통방산</v>
          </cell>
          <cell r="I31" t="str">
            <v>통방산</v>
          </cell>
          <cell r="M31" t="str">
            <v>BSM</v>
          </cell>
          <cell r="N31">
            <v>3</v>
          </cell>
          <cell r="O31">
            <v>5.8942383256979198</v>
          </cell>
          <cell r="P31">
            <v>6.7938852280412867</v>
          </cell>
          <cell r="Q31">
            <v>1.4657534246575341</v>
          </cell>
          <cell r="R31" t="e">
            <v>#VALUE!</v>
          </cell>
          <cell r="S31">
            <v>1</v>
          </cell>
          <cell r="T31">
            <v>33</v>
          </cell>
          <cell r="U31">
            <v>16</v>
          </cell>
          <cell r="V31" t="e">
            <v>#VALUE!</v>
          </cell>
          <cell r="W31">
            <v>5.8942383256979198</v>
          </cell>
          <cell r="X31">
            <v>31</v>
          </cell>
          <cell r="Y31">
            <v>8</v>
          </cell>
          <cell r="Z31">
            <v>8</v>
          </cell>
          <cell r="AA31">
            <v>10</v>
          </cell>
          <cell r="AB31">
            <v>40</v>
          </cell>
          <cell r="AC31">
            <v>34</v>
          </cell>
        </row>
        <row r="32">
          <cell r="H32"/>
          <cell r="I32" t="str">
            <v>통방산</v>
          </cell>
          <cell r="N32"/>
          <cell r="O32">
            <v>4.0639222140338287</v>
          </cell>
          <cell r="P32">
            <v>5.8942383256979198</v>
          </cell>
          <cell r="Q32">
            <v>0.86757990867579904</v>
          </cell>
          <cell r="U32">
            <v>17</v>
          </cell>
          <cell r="W32">
            <v>4.0639222140338287</v>
          </cell>
        </row>
        <row r="33">
          <cell r="H33"/>
          <cell r="I33" t="str">
            <v>통방산</v>
          </cell>
          <cell r="N33"/>
          <cell r="O33">
            <v>6.7938852280412867</v>
          </cell>
          <cell r="P33">
            <v>4.0639222140338287</v>
          </cell>
          <cell r="Q33">
            <v>0.59817351598173507</v>
          </cell>
          <cell r="W33">
            <v>6.7938852280412867</v>
          </cell>
        </row>
        <row r="34">
          <cell r="H34" t="str">
            <v>현리</v>
          </cell>
          <cell r="I34" t="str">
            <v>현리</v>
          </cell>
          <cell r="M34" t="str">
            <v>BSM</v>
          </cell>
          <cell r="N34">
            <v>2</v>
          </cell>
          <cell r="O34">
            <v>10.387712451430538</v>
          </cell>
          <cell r="P34">
            <v>10.387712451430538</v>
          </cell>
          <cell r="Q34">
            <v>0.57248157248157239</v>
          </cell>
          <cell r="R34" t="e">
            <v>#VALUE!</v>
          </cell>
          <cell r="S34">
            <v>1</v>
          </cell>
          <cell r="T34">
            <v>33</v>
          </cell>
          <cell r="U34">
            <v>7</v>
          </cell>
          <cell r="V34" t="e">
            <v>#VALUE!</v>
          </cell>
          <cell r="W34">
            <v>10.387712451430538</v>
          </cell>
          <cell r="X34">
            <v>29</v>
          </cell>
          <cell r="Y34">
            <v>7</v>
          </cell>
          <cell r="Z34">
            <v>7</v>
          </cell>
          <cell r="AA34">
            <v>7</v>
          </cell>
          <cell r="AB34">
            <v>28</v>
          </cell>
          <cell r="AC34">
            <v>24</v>
          </cell>
        </row>
        <row r="35">
          <cell r="H35"/>
          <cell r="I35" t="str">
            <v>현리</v>
          </cell>
          <cell r="N35"/>
          <cell r="O35">
            <v>5.9467739586813639</v>
          </cell>
          <cell r="P35">
            <v>5.9467739586813639</v>
          </cell>
          <cell r="Q35">
            <v>0.57248157248157239</v>
          </cell>
          <cell r="U35">
            <v>8</v>
          </cell>
          <cell r="W35">
            <v>5.9467739586813639</v>
          </cell>
        </row>
        <row r="36">
          <cell r="H36"/>
          <cell r="I36" t="str">
            <v>현리</v>
          </cell>
          <cell r="N36"/>
          <cell r="O36">
            <v>0</v>
          </cell>
          <cell r="P36">
            <v>0</v>
          </cell>
          <cell r="Q36">
            <v>0</v>
          </cell>
          <cell r="W36">
            <v>0</v>
          </cell>
        </row>
        <row r="37">
          <cell r="H37" t="str">
            <v>강화</v>
          </cell>
          <cell r="I37" t="str">
            <v>강화</v>
          </cell>
          <cell r="M37" t="str">
            <v>BSM</v>
          </cell>
          <cell r="N37">
            <v>3</v>
          </cell>
          <cell r="O37">
            <v>11.425021617247866</v>
          </cell>
          <cell r="P37">
            <v>29.365138206314768</v>
          </cell>
          <cell r="Q37">
            <v>0.65916398713826363</v>
          </cell>
          <cell r="R37" t="e">
            <v>#VALUE!</v>
          </cell>
          <cell r="S37">
            <v>2</v>
          </cell>
          <cell r="T37">
            <v>64</v>
          </cell>
          <cell r="U37">
            <v>8</v>
          </cell>
          <cell r="V37" t="e">
            <v>#VALUE!</v>
          </cell>
          <cell r="W37">
            <v>5.7125108086239331</v>
          </cell>
          <cell r="X37">
            <v>40</v>
          </cell>
          <cell r="Y37">
            <v>10</v>
          </cell>
          <cell r="Z37">
            <v>10</v>
          </cell>
          <cell r="AA37">
            <v>21</v>
          </cell>
          <cell r="AB37">
            <v>84</v>
          </cell>
          <cell r="AC37">
            <v>72</v>
          </cell>
        </row>
        <row r="38">
          <cell r="H38"/>
          <cell r="I38" t="str">
            <v>강화</v>
          </cell>
          <cell r="N38"/>
          <cell r="O38">
            <v>7.9314199656927356</v>
          </cell>
          <cell r="P38">
            <v>11.425021617247866</v>
          </cell>
          <cell r="Q38">
            <v>0.38906752411575557</v>
          </cell>
          <cell r="U38">
            <v>9</v>
          </cell>
          <cell r="W38">
            <v>3.9657099828463678</v>
          </cell>
        </row>
        <row r="39">
          <cell r="H39"/>
          <cell r="I39" t="str">
            <v>강화</v>
          </cell>
          <cell r="N39"/>
          <cell r="O39">
            <v>29.365138206314768</v>
          </cell>
          <cell r="P39">
            <v>7.9314199656927356</v>
          </cell>
          <cell r="Q39">
            <v>0.27009646302250806</v>
          </cell>
          <cell r="W39">
            <v>14.682569103157384</v>
          </cell>
        </row>
        <row r="40">
          <cell r="H40" t="str">
            <v>내가</v>
          </cell>
          <cell r="I40" t="str">
            <v>내가</v>
          </cell>
          <cell r="M40" t="str">
            <v>BSM</v>
          </cell>
          <cell r="N40">
            <v>2</v>
          </cell>
          <cell r="O40">
            <v>8.5492320881514967</v>
          </cell>
          <cell r="P40">
            <v>8.5492320881514967</v>
          </cell>
          <cell r="Q40">
            <v>0.98566308243727596</v>
          </cell>
          <cell r="R40" t="e">
            <v>#VALUE!</v>
          </cell>
          <cell r="S40">
            <v>1</v>
          </cell>
          <cell r="T40">
            <v>33</v>
          </cell>
          <cell r="U40">
            <v>11</v>
          </cell>
          <cell r="V40" t="e">
            <v>#VALUE!</v>
          </cell>
          <cell r="W40">
            <v>8.5492320881514967</v>
          </cell>
          <cell r="X40">
            <v>29</v>
          </cell>
          <cell r="Y40">
            <v>7</v>
          </cell>
          <cell r="Z40">
            <v>7</v>
          </cell>
          <cell r="AA40">
            <v>9</v>
          </cell>
          <cell r="AB40">
            <v>36</v>
          </cell>
          <cell r="AC40">
            <v>32</v>
          </cell>
        </row>
        <row r="41">
          <cell r="H41"/>
          <cell r="I41" t="str">
            <v>내가</v>
          </cell>
          <cell r="N41"/>
          <cell r="O41">
            <v>8.4266624524790732</v>
          </cell>
          <cell r="P41">
            <v>8.4266624524790732</v>
          </cell>
          <cell r="Q41">
            <v>0.98566308243727596</v>
          </cell>
          <cell r="U41">
            <v>12</v>
          </cell>
          <cell r="W41">
            <v>8.4266624524790732</v>
          </cell>
        </row>
        <row r="42">
          <cell r="H42"/>
          <cell r="I42" t="str">
            <v>내가</v>
          </cell>
          <cell r="N42"/>
          <cell r="O42">
            <v>0</v>
          </cell>
          <cell r="P42">
            <v>0</v>
          </cell>
          <cell r="Q42">
            <v>0</v>
          </cell>
          <cell r="W42">
            <v>0</v>
          </cell>
        </row>
        <row r="43">
          <cell r="H43" t="str">
            <v>보문사</v>
          </cell>
          <cell r="I43" t="str">
            <v>보문사</v>
          </cell>
          <cell r="M43" t="str">
            <v>CSM</v>
          </cell>
          <cell r="N43">
            <v>1</v>
          </cell>
          <cell r="O43">
            <v>3.3575211731654693</v>
          </cell>
          <cell r="P43">
            <v>3.3575211731654693</v>
          </cell>
          <cell r="Q43">
            <v>2.1</v>
          </cell>
          <cell r="R43" t="e">
            <v>#VALUE!</v>
          </cell>
          <cell r="S43">
            <v>1</v>
          </cell>
          <cell r="T43">
            <v>33</v>
          </cell>
          <cell r="U43">
            <v>23</v>
          </cell>
          <cell r="V43" t="e">
            <v>#VALUE!</v>
          </cell>
          <cell r="W43">
            <v>3.3575211731654693</v>
          </cell>
          <cell r="X43">
            <v>10</v>
          </cell>
          <cell r="Y43">
            <v>1</v>
          </cell>
          <cell r="Z43">
            <v>1</v>
          </cell>
          <cell r="AA43">
            <v>1</v>
          </cell>
          <cell r="AB43">
            <v>16</v>
          </cell>
          <cell r="AC43">
            <v>14</v>
          </cell>
        </row>
        <row r="44">
          <cell r="H44"/>
          <cell r="I44" t="str">
            <v>보문사</v>
          </cell>
          <cell r="N44"/>
          <cell r="O44">
            <v>0</v>
          </cell>
          <cell r="P44">
            <v>0</v>
          </cell>
          <cell r="Q44">
            <v>0</v>
          </cell>
          <cell r="U44">
            <v>24</v>
          </cell>
          <cell r="W44">
            <v>0</v>
          </cell>
        </row>
        <row r="45">
          <cell r="H45"/>
          <cell r="I45" t="str">
            <v>보문사</v>
          </cell>
          <cell r="N45"/>
          <cell r="O45">
            <v>0</v>
          </cell>
          <cell r="P45">
            <v>0</v>
          </cell>
          <cell r="Q45">
            <v>0</v>
          </cell>
          <cell r="W45">
            <v>0</v>
          </cell>
        </row>
        <row r="46">
          <cell r="H46" t="str">
            <v>온수</v>
          </cell>
          <cell r="I46" t="str">
            <v>온수</v>
          </cell>
          <cell r="M46" t="str">
            <v>BSM</v>
          </cell>
          <cell r="N46">
            <v>3</v>
          </cell>
          <cell r="O46">
            <v>11.255682890105955</v>
          </cell>
          <cell r="P46">
            <v>11.255682890105955</v>
          </cell>
          <cell r="Q46">
            <v>1.1138461538461542</v>
          </cell>
          <cell r="R46" t="e">
            <v>#VALUE!</v>
          </cell>
          <cell r="S46">
            <v>1</v>
          </cell>
          <cell r="T46">
            <v>33</v>
          </cell>
          <cell r="U46">
            <v>13</v>
          </cell>
          <cell r="V46" t="e">
            <v>#VALUE!</v>
          </cell>
          <cell r="W46">
            <v>11.255682890105955</v>
          </cell>
          <cell r="X46">
            <v>39</v>
          </cell>
          <cell r="Y46">
            <v>10</v>
          </cell>
          <cell r="Z46">
            <v>10</v>
          </cell>
          <cell r="AA46">
            <v>10</v>
          </cell>
          <cell r="AB46">
            <v>40</v>
          </cell>
          <cell r="AC46">
            <v>34</v>
          </cell>
        </row>
        <row r="47">
          <cell r="H47"/>
          <cell r="I47" t="str">
            <v>온수</v>
          </cell>
          <cell r="N47"/>
          <cell r="O47">
            <v>7.8962944582897174</v>
          </cell>
          <cell r="P47">
            <v>7.8962944582897174</v>
          </cell>
          <cell r="Q47">
            <v>0.70153846153846167</v>
          </cell>
          <cell r="U47">
            <v>14</v>
          </cell>
          <cell r="W47">
            <v>7.8962944582897174</v>
          </cell>
        </row>
        <row r="48">
          <cell r="H48"/>
          <cell r="I48" t="str">
            <v>온수</v>
          </cell>
          <cell r="N48"/>
          <cell r="O48">
            <v>4.640804637766764</v>
          </cell>
          <cell r="P48">
            <v>4.640804637766764</v>
          </cell>
          <cell r="Q48">
            <v>0.41230769230769237</v>
          </cell>
          <cell r="W48">
            <v>4.640804637766764</v>
          </cell>
        </row>
        <row r="49">
          <cell r="H49" t="str">
            <v>고양</v>
          </cell>
          <cell r="I49" t="str">
            <v>고양</v>
          </cell>
          <cell r="M49" t="str">
            <v>CSM</v>
          </cell>
          <cell r="N49">
            <v>3</v>
          </cell>
          <cell r="O49">
            <v>24.80024423540392</v>
          </cell>
          <cell r="P49">
            <v>45.663941766775473</v>
          </cell>
          <cell r="Q49">
            <v>1.3685344827586206</v>
          </cell>
          <cell r="R49" t="e">
            <v>#VALUE!</v>
          </cell>
          <cell r="S49">
            <v>4</v>
          </cell>
          <cell r="T49">
            <v>124</v>
          </cell>
          <cell r="U49">
            <v>15</v>
          </cell>
          <cell r="V49" t="e">
            <v>#VALUE!</v>
          </cell>
          <cell r="W49">
            <v>6.2000610588509799</v>
          </cell>
          <cell r="X49">
            <v>43</v>
          </cell>
          <cell r="Y49">
            <v>3</v>
          </cell>
          <cell r="Z49">
            <v>3</v>
          </cell>
          <cell r="AA49">
            <v>17</v>
          </cell>
          <cell r="AB49">
            <v>272</v>
          </cell>
          <cell r="AC49">
            <v>200</v>
          </cell>
        </row>
        <row r="50">
          <cell r="H50"/>
          <cell r="I50" t="str">
            <v>고양</v>
          </cell>
          <cell r="N50"/>
          <cell r="O50">
            <v>37.692434691109924</v>
          </cell>
          <cell r="P50">
            <v>37.692434691109924</v>
          </cell>
          <cell r="Q50">
            <v>0.82543103448275856</v>
          </cell>
          <cell r="U50">
            <v>16</v>
          </cell>
          <cell r="W50">
            <v>9.4231086727774809</v>
          </cell>
        </row>
        <row r="51">
          <cell r="H51"/>
          <cell r="I51" t="str">
            <v>고양</v>
          </cell>
          <cell r="N51"/>
          <cell r="O51">
            <v>45.663941766775473</v>
          </cell>
          <cell r="P51">
            <v>24.80024423540392</v>
          </cell>
          <cell r="Q51">
            <v>0.5431034482758621</v>
          </cell>
          <cell r="W51">
            <v>11.415985441693868</v>
          </cell>
        </row>
        <row r="52">
          <cell r="H52" t="str">
            <v>대화역</v>
          </cell>
          <cell r="I52" t="str">
            <v>대화역</v>
          </cell>
          <cell r="M52" t="str">
            <v>CSM</v>
          </cell>
          <cell r="N52">
            <v>3</v>
          </cell>
          <cell r="O52">
            <v>52.843844996362655</v>
          </cell>
          <cell r="P52">
            <v>52.843844996362655</v>
          </cell>
          <cell r="Q52">
            <v>1.0024706609017913</v>
          </cell>
          <cell r="R52" t="e">
            <v>#VALUE!</v>
          </cell>
          <cell r="S52">
            <v>4</v>
          </cell>
          <cell r="T52">
            <v>124</v>
          </cell>
          <cell r="U52">
            <v>12</v>
          </cell>
          <cell r="V52" t="e">
            <v>#VALUE!</v>
          </cell>
          <cell r="W52">
            <v>13.210961249090664</v>
          </cell>
          <cell r="X52">
            <v>43</v>
          </cell>
          <cell r="Y52">
            <v>3</v>
          </cell>
          <cell r="Z52">
            <v>3</v>
          </cell>
          <cell r="AA52">
            <v>12</v>
          </cell>
          <cell r="AB52">
            <v>192</v>
          </cell>
          <cell r="AC52">
            <v>168</v>
          </cell>
        </row>
        <row r="53">
          <cell r="H53"/>
          <cell r="I53" t="str">
            <v>대화역</v>
          </cell>
          <cell r="N53"/>
          <cell r="O53">
            <v>30.061260803983945</v>
          </cell>
          <cell r="P53">
            <v>30.061260803983945</v>
          </cell>
          <cell r="Q53">
            <v>0.56886967263743049</v>
          </cell>
          <cell r="U53">
            <v>13</v>
          </cell>
          <cell r="W53">
            <v>7.5153152009959863</v>
          </cell>
        </row>
        <row r="54">
          <cell r="H54"/>
          <cell r="I54" t="str">
            <v>대화역</v>
          </cell>
          <cell r="N54"/>
          <cell r="O54">
            <v>22.913143414111538</v>
          </cell>
          <cell r="P54">
            <v>22.913143414111538</v>
          </cell>
          <cell r="Q54">
            <v>0.43360098826436066</v>
          </cell>
          <cell r="W54">
            <v>5.7282858535278844</v>
          </cell>
        </row>
        <row r="55">
          <cell r="H55" t="str">
            <v>덕은</v>
          </cell>
          <cell r="I55" t="str">
            <v>덕은</v>
          </cell>
          <cell r="M55" t="str">
            <v>CSM</v>
          </cell>
          <cell r="N55">
            <v>2</v>
          </cell>
          <cell r="O55">
            <v>76.616911469011541</v>
          </cell>
          <cell r="P55">
            <v>76.616911469011541</v>
          </cell>
          <cell r="Q55">
            <v>0.48763440860215052</v>
          </cell>
          <cell r="R55" t="e">
            <v>#VALUE!</v>
          </cell>
          <cell r="S55">
            <v>4</v>
          </cell>
          <cell r="T55">
            <v>124</v>
          </cell>
          <cell r="U55">
            <v>6</v>
          </cell>
          <cell r="V55" t="e">
            <v>#VALUE!</v>
          </cell>
          <cell r="W55">
            <v>19.154227867252885</v>
          </cell>
          <cell r="X55">
            <v>43</v>
          </cell>
          <cell r="Y55">
            <v>3</v>
          </cell>
          <cell r="Z55">
            <v>3</v>
          </cell>
          <cell r="AA55">
            <v>16</v>
          </cell>
          <cell r="AB55">
            <v>256</v>
          </cell>
          <cell r="AC55">
            <v>176</v>
          </cell>
        </row>
        <row r="56">
          <cell r="H56"/>
          <cell r="I56" t="str">
            <v>덕은</v>
          </cell>
          <cell r="N56"/>
          <cell r="O56">
            <v>37.361042313114766</v>
          </cell>
          <cell r="P56">
            <v>37.361042313114766</v>
          </cell>
          <cell r="Q56">
            <v>0.48763440860215052</v>
          </cell>
          <cell r="U56">
            <v>7</v>
          </cell>
          <cell r="W56">
            <v>9.3402605782786914</v>
          </cell>
        </row>
        <row r="57">
          <cell r="H57"/>
          <cell r="I57" t="str">
            <v>덕은</v>
          </cell>
          <cell r="N57"/>
          <cell r="O57">
            <v>0</v>
          </cell>
          <cell r="P57">
            <v>0</v>
          </cell>
          <cell r="Q57">
            <v>0</v>
          </cell>
          <cell r="W57">
            <v>0</v>
          </cell>
        </row>
        <row r="58">
          <cell r="H58" t="str">
            <v>마두</v>
          </cell>
          <cell r="I58" t="str">
            <v>마두</v>
          </cell>
          <cell r="M58" t="str">
            <v>CSM</v>
          </cell>
          <cell r="N58">
            <v>3</v>
          </cell>
          <cell r="O58">
            <v>33.244369479753907</v>
          </cell>
          <cell r="P58">
            <v>53.761084044028756</v>
          </cell>
          <cell r="Q58">
            <v>1.3674475955610355</v>
          </cell>
          <cell r="R58" t="e">
            <v>#VALUE!</v>
          </cell>
          <cell r="S58">
            <v>4</v>
          </cell>
          <cell r="T58">
            <v>124</v>
          </cell>
          <cell r="U58">
            <v>15</v>
          </cell>
          <cell r="V58" t="e">
            <v>#VALUE!</v>
          </cell>
          <cell r="W58">
            <v>8.3110923699384767</v>
          </cell>
          <cell r="X58">
            <v>49</v>
          </cell>
          <cell r="Y58">
            <v>3</v>
          </cell>
          <cell r="Z58">
            <v>3</v>
          </cell>
          <cell r="AA58">
            <v>12</v>
          </cell>
          <cell r="AB58">
            <v>192</v>
          </cell>
          <cell r="AC58">
            <v>168</v>
          </cell>
        </row>
        <row r="59">
          <cell r="H59"/>
          <cell r="I59" t="str">
            <v>마두</v>
          </cell>
          <cell r="N59"/>
          <cell r="O59">
            <v>53.761084044028756</v>
          </cell>
          <cell r="P59">
            <v>40.271095631007974</v>
          </cell>
          <cell r="Q59">
            <v>0.74907521578298386</v>
          </cell>
          <cell r="U59">
            <v>16</v>
          </cell>
          <cell r="W59">
            <v>13.440271011007189</v>
          </cell>
        </row>
        <row r="60">
          <cell r="H60"/>
          <cell r="I60" t="str">
            <v>마두</v>
          </cell>
          <cell r="N60"/>
          <cell r="O60">
            <v>40.271095631007974</v>
          </cell>
          <cell r="P60">
            <v>33.244369479753907</v>
          </cell>
          <cell r="Q60">
            <v>0.61837237977805171</v>
          </cell>
          <cell r="W60">
            <v>10.067773907751993</v>
          </cell>
        </row>
        <row r="61">
          <cell r="H61" t="str">
            <v>백석</v>
          </cell>
          <cell r="I61" t="str">
            <v>백석</v>
          </cell>
          <cell r="M61" t="str">
            <v>CSM</v>
          </cell>
          <cell r="N61">
            <v>3</v>
          </cell>
          <cell r="O61">
            <v>33.23673364244712</v>
          </cell>
          <cell r="P61">
            <v>33.23673364244712</v>
          </cell>
          <cell r="Q61">
            <v>1.6531850353892823</v>
          </cell>
          <cell r="R61" t="e">
            <v>#VALUE!</v>
          </cell>
          <cell r="S61">
            <v>4</v>
          </cell>
          <cell r="T61">
            <v>124</v>
          </cell>
          <cell r="U61">
            <v>18</v>
          </cell>
          <cell r="V61" t="e">
            <v>#VALUE!</v>
          </cell>
          <cell r="W61">
            <v>8.3091834106117801</v>
          </cell>
          <cell r="X61">
            <v>38</v>
          </cell>
          <cell r="Y61">
            <v>3</v>
          </cell>
          <cell r="Z61">
            <v>3</v>
          </cell>
          <cell r="AA61">
            <v>12</v>
          </cell>
          <cell r="AB61">
            <v>192</v>
          </cell>
          <cell r="AC61">
            <v>168</v>
          </cell>
        </row>
        <row r="62">
          <cell r="H62"/>
          <cell r="I62" t="str">
            <v>백석</v>
          </cell>
          <cell r="N62"/>
          <cell r="O62">
            <v>25.204803065556462</v>
          </cell>
          <cell r="P62">
            <v>29.741667617356629</v>
          </cell>
          <cell r="Q62">
            <v>0.89484327603640057</v>
          </cell>
          <cell r="U62">
            <v>19</v>
          </cell>
          <cell r="W62">
            <v>6.3012007663891154</v>
          </cell>
        </row>
        <row r="63">
          <cell r="H63"/>
          <cell r="I63" t="str">
            <v>백석</v>
          </cell>
          <cell r="N63"/>
          <cell r="O63">
            <v>29.741667617356629</v>
          </cell>
          <cell r="P63">
            <v>25.204803065556462</v>
          </cell>
          <cell r="Q63">
            <v>0.75834175935288173</v>
          </cell>
          <cell r="W63">
            <v>7.4354169043391574</v>
          </cell>
        </row>
        <row r="64">
          <cell r="H64" t="str">
            <v>벽제</v>
          </cell>
          <cell r="I64" t="str">
            <v>벽제</v>
          </cell>
          <cell r="M64" t="str">
            <v>BSM</v>
          </cell>
          <cell r="N64">
            <v>1</v>
          </cell>
          <cell r="O64">
            <v>47.546622152907318</v>
          </cell>
          <cell r="P64">
            <v>47.546622152907318</v>
          </cell>
          <cell r="Q64">
            <v>2.1</v>
          </cell>
          <cell r="R64" t="e">
            <v>#VALUE!</v>
          </cell>
          <cell r="S64">
            <v>4</v>
          </cell>
          <cell r="T64">
            <v>124</v>
          </cell>
          <cell r="U64">
            <v>23</v>
          </cell>
          <cell r="V64" t="e">
            <v>#VALUE!</v>
          </cell>
          <cell r="W64">
            <v>11.88665553822683</v>
          </cell>
          <cell r="X64">
            <v>21</v>
          </cell>
          <cell r="Y64">
            <v>5</v>
          </cell>
          <cell r="Z64">
            <v>5</v>
          </cell>
          <cell r="AA64">
            <v>20</v>
          </cell>
          <cell r="AB64">
            <v>80</v>
          </cell>
          <cell r="AC64">
            <v>72</v>
          </cell>
        </row>
        <row r="65">
          <cell r="H65"/>
          <cell r="I65" t="str">
            <v>벽제</v>
          </cell>
          <cell r="N65"/>
          <cell r="O65">
            <v>0</v>
          </cell>
          <cell r="P65">
            <v>0</v>
          </cell>
          <cell r="Q65">
            <v>0</v>
          </cell>
          <cell r="U65">
            <v>24</v>
          </cell>
          <cell r="W65">
            <v>0</v>
          </cell>
        </row>
        <row r="66">
          <cell r="H66"/>
          <cell r="I66" t="str">
            <v>벽제</v>
          </cell>
          <cell r="N66"/>
          <cell r="O66">
            <v>0</v>
          </cell>
          <cell r="P66">
            <v>0</v>
          </cell>
          <cell r="Q66">
            <v>0</v>
          </cell>
          <cell r="W66">
            <v>0</v>
          </cell>
        </row>
        <row r="67">
          <cell r="H67" t="str">
            <v>삼송</v>
          </cell>
          <cell r="I67" t="str">
            <v>삼송</v>
          </cell>
          <cell r="M67" t="str">
            <v>BSM</v>
          </cell>
          <cell r="N67">
            <v>2</v>
          </cell>
          <cell r="O67">
            <v>51.162991098529382</v>
          </cell>
          <cell r="P67">
            <v>51.162991098529382</v>
          </cell>
          <cell r="Q67">
            <v>0.35991016282987087</v>
          </cell>
          <cell r="R67" t="e">
            <v>#VALUE!</v>
          </cell>
          <cell r="S67">
            <v>4</v>
          </cell>
          <cell r="T67">
            <v>124</v>
          </cell>
          <cell r="U67">
            <v>5</v>
          </cell>
          <cell r="V67" t="e">
            <v>#VALUE!</v>
          </cell>
          <cell r="W67">
            <v>12.790747774632345</v>
          </cell>
          <cell r="X67">
            <v>30</v>
          </cell>
          <cell r="Y67">
            <v>8</v>
          </cell>
          <cell r="Z67">
            <v>8</v>
          </cell>
          <cell r="AA67">
            <v>32</v>
          </cell>
          <cell r="AB67">
            <v>128</v>
          </cell>
          <cell r="AC67">
            <v>112</v>
          </cell>
        </row>
        <row r="68">
          <cell r="H68"/>
          <cell r="I68" t="str">
            <v>삼송</v>
          </cell>
          <cell r="N68"/>
          <cell r="O68">
            <v>0</v>
          </cell>
          <cell r="P68">
            <v>18.414080457134943</v>
          </cell>
          <cell r="Q68">
            <v>0.35991016282987087</v>
          </cell>
          <cell r="U68">
            <v>6</v>
          </cell>
          <cell r="W68">
            <v>0</v>
          </cell>
        </row>
        <row r="69">
          <cell r="H69"/>
          <cell r="I69" t="str">
            <v>삼송</v>
          </cell>
          <cell r="N69"/>
          <cell r="O69">
            <v>18.414080457134943</v>
          </cell>
          <cell r="P69">
            <v>0</v>
          </cell>
          <cell r="Q69">
            <v>0</v>
          </cell>
          <cell r="W69">
            <v>4.6035201142837359</v>
          </cell>
        </row>
        <row r="70">
          <cell r="H70" t="str">
            <v>식사</v>
          </cell>
          <cell r="I70" t="str">
            <v>식사</v>
          </cell>
          <cell r="M70" t="str">
            <v>BSM</v>
          </cell>
          <cell r="N70">
            <v>2</v>
          </cell>
          <cell r="O70">
            <v>48.720836787584183</v>
          </cell>
          <cell r="P70">
            <v>48.720836787584183</v>
          </cell>
          <cell r="Q70">
            <v>0.88573407202216059</v>
          </cell>
          <cell r="R70" t="e">
            <v>#VALUE!</v>
          </cell>
          <cell r="S70">
            <v>4</v>
          </cell>
          <cell r="T70">
            <v>124</v>
          </cell>
          <cell r="U70">
            <v>10</v>
          </cell>
          <cell r="V70" t="e">
            <v>#VALUE!</v>
          </cell>
          <cell r="W70">
            <v>12.180209196896046</v>
          </cell>
          <cell r="X70">
            <v>37</v>
          </cell>
          <cell r="Y70">
            <v>9</v>
          </cell>
          <cell r="Z70">
            <v>9</v>
          </cell>
          <cell r="AA70">
            <v>36</v>
          </cell>
          <cell r="AB70">
            <v>144</v>
          </cell>
          <cell r="AC70">
            <v>128</v>
          </cell>
        </row>
        <row r="71">
          <cell r="H71"/>
          <cell r="I71" t="str">
            <v>식사</v>
          </cell>
          <cell r="N71"/>
          <cell r="O71">
            <v>43.153705160194022</v>
          </cell>
          <cell r="P71">
            <v>43.153705160194022</v>
          </cell>
          <cell r="Q71">
            <v>0.88573407202216059</v>
          </cell>
          <cell r="U71">
            <v>11</v>
          </cell>
          <cell r="W71">
            <v>10.788426290048506</v>
          </cell>
        </row>
        <row r="72">
          <cell r="H72"/>
          <cell r="I72" t="str">
            <v>식사</v>
          </cell>
          <cell r="N72"/>
          <cell r="O72">
            <v>0</v>
          </cell>
          <cell r="P72">
            <v>0</v>
          </cell>
          <cell r="Q72">
            <v>0</v>
          </cell>
          <cell r="W72">
            <v>0</v>
          </cell>
        </row>
        <row r="73">
          <cell r="H73" t="str">
            <v>신곡리</v>
          </cell>
          <cell r="I73" t="str">
            <v>신곡리</v>
          </cell>
          <cell r="M73" t="str">
            <v>CSM</v>
          </cell>
          <cell r="N73">
            <v>2</v>
          </cell>
          <cell r="O73">
            <v>84.523528904326852</v>
          </cell>
          <cell r="P73">
            <v>84.523528904326852</v>
          </cell>
          <cell r="Q73">
            <v>0.35531289374212516</v>
          </cell>
          <cell r="R73" t="e">
            <v>#VALUE!</v>
          </cell>
          <cell r="S73">
            <v>4</v>
          </cell>
          <cell r="T73">
            <v>124</v>
          </cell>
          <cell r="U73">
            <v>5</v>
          </cell>
          <cell r="V73" t="e">
            <v>#VALUE!</v>
          </cell>
          <cell r="W73">
            <v>21.130882226081713</v>
          </cell>
          <cell r="X73">
            <v>43</v>
          </cell>
          <cell r="Y73">
            <v>3</v>
          </cell>
          <cell r="Z73">
            <v>3</v>
          </cell>
          <cell r="AA73">
            <v>12</v>
          </cell>
          <cell r="AB73">
            <v>192</v>
          </cell>
          <cell r="AC73">
            <v>176</v>
          </cell>
        </row>
        <row r="74">
          <cell r="H74"/>
          <cell r="I74" t="str">
            <v>신곡리</v>
          </cell>
          <cell r="N74"/>
          <cell r="O74">
            <v>30.032299644292532</v>
          </cell>
          <cell r="P74">
            <v>30.032299644292532</v>
          </cell>
          <cell r="Q74">
            <v>0.35531289374212516</v>
          </cell>
          <cell r="U74">
            <v>6</v>
          </cell>
          <cell r="W74">
            <v>7.5080749110731331</v>
          </cell>
        </row>
        <row r="75">
          <cell r="H75"/>
          <cell r="I75" t="str">
            <v>신곡리</v>
          </cell>
          <cell r="N75"/>
          <cell r="O75">
            <v>0</v>
          </cell>
          <cell r="P75">
            <v>0</v>
          </cell>
          <cell r="Q75">
            <v>0</v>
          </cell>
          <cell r="W75">
            <v>0</v>
          </cell>
        </row>
        <row r="76">
          <cell r="H76" t="str">
            <v>일산</v>
          </cell>
          <cell r="I76" t="str">
            <v>일산</v>
          </cell>
          <cell r="M76" t="str">
            <v>CSM</v>
          </cell>
          <cell r="N76">
            <v>3</v>
          </cell>
          <cell r="O76">
            <v>23.993959442517234</v>
          </cell>
          <cell r="P76">
            <v>31.05697003897653</v>
          </cell>
          <cell r="Q76">
            <v>1.6768226332970622</v>
          </cell>
          <cell r="R76" t="e">
            <v>#VALUE!</v>
          </cell>
          <cell r="S76">
            <v>4</v>
          </cell>
          <cell r="T76">
            <v>124</v>
          </cell>
          <cell r="U76">
            <v>18</v>
          </cell>
          <cell r="V76" t="e">
            <v>#VALUE!</v>
          </cell>
          <cell r="W76">
            <v>5.9984898606293084</v>
          </cell>
          <cell r="X76">
            <v>36</v>
          </cell>
          <cell r="Y76">
            <v>3</v>
          </cell>
          <cell r="Z76">
            <v>2</v>
          </cell>
          <cell r="AA76">
            <v>12</v>
          </cell>
          <cell r="AB76">
            <v>192</v>
          </cell>
          <cell r="AC76">
            <v>168</v>
          </cell>
        </row>
        <row r="77">
          <cell r="H77"/>
          <cell r="I77" t="str">
            <v>일산</v>
          </cell>
          <cell r="N77"/>
          <cell r="O77">
            <v>31.05697003897653</v>
          </cell>
          <cell r="P77">
            <v>28.083070840467354</v>
          </cell>
          <cell r="Q77">
            <v>0.90424374319912959</v>
          </cell>
          <cell r="U77">
            <v>19</v>
          </cell>
          <cell r="W77">
            <v>7.7642425097441325</v>
          </cell>
        </row>
        <row r="78">
          <cell r="H78"/>
          <cell r="I78" t="str">
            <v>일산</v>
          </cell>
          <cell r="N78"/>
          <cell r="O78">
            <v>28.083070840467354</v>
          </cell>
          <cell r="P78">
            <v>23.993959442517234</v>
          </cell>
          <cell r="Q78">
            <v>0.77257889009793257</v>
          </cell>
          <cell r="W78">
            <v>7.0207677101168384</v>
          </cell>
        </row>
        <row r="79">
          <cell r="H79" t="str">
            <v>일산3동</v>
          </cell>
          <cell r="I79" t="str">
            <v>일산3동</v>
          </cell>
          <cell r="M79" t="str">
            <v>CSM</v>
          </cell>
          <cell r="N79">
            <v>3</v>
          </cell>
          <cell r="O79">
            <v>20.866869001451182</v>
          </cell>
          <cell r="P79">
            <v>27.754299619577225</v>
          </cell>
          <cell r="Q79">
            <v>1.5786240786240784</v>
          </cell>
          <cell r="R79" t="e">
            <v>#VALUE!</v>
          </cell>
          <cell r="S79">
            <v>4</v>
          </cell>
          <cell r="T79">
            <v>124</v>
          </cell>
          <cell r="U79">
            <v>17</v>
          </cell>
          <cell r="V79" t="e">
            <v>#VALUE!</v>
          </cell>
          <cell r="W79">
            <v>5.2167172503627954</v>
          </cell>
          <cell r="X79">
            <v>33</v>
          </cell>
          <cell r="Y79">
            <v>3</v>
          </cell>
          <cell r="Z79">
            <v>2</v>
          </cell>
          <cell r="AA79">
            <v>12</v>
          </cell>
          <cell r="AB79">
            <v>192</v>
          </cell>
          <cell r="AC79">
            <v>168</v>
          </cell>
        </row>
        <row r="80">
          <cell r="H80"/>
          <cell r="I80" t="str">
            <v>일산3동</v>
          </cell>
          <cell r="N80"/>
          <cell r="O80">
            <v>27.754299619577225</v>
          </cell>
          <cell r="P80">
            <v>22.946736663360529</v>
          </cell>
          <cell r="Q80">
            <v>0.82678132678132665</v>
          </cell>
          <cell r="U80">
            <v>18</v>
          </cell>
          <cell r="W80">
            <v>6.9385749048943062</v>
          </cell>
        </row>
        <row r="81">
          <cell r="H81"/>
          <cell r="I81" t="str">
            <v>일산3동</v>
          </cell>
          <cell r="N81"/>
          <cell r="O81">
            <v>22.946736663360529</v>
          </cell>
          <cell r="P81">
            <v>20.866869001451182</v>
          </cell>
          <cell r="Q81">
            <v>0.75184275184275184</v>
          </cell>
          <cell r="W81">
            <v>5.7366841658401322</v>
          </cell>
        </row>
        <row r="82">
          <cell r="H82" t="str">
            <v>일산4동</v>
          </cell>
          <cell r="I82" t="str">
            <v>일산4동</v>
          </cell>
          <cell r="M82" t="str">
            <v>BSM</v>
          </cell>
          <cell r="N82">
            <v>1</v>
          </cell>
          <cell r="O82">
            <v>56.047594792442851</v>
          </cell>
          <cell r="P82">
            <v>56.047594792442851</v>
          </cell>
          <cell r="Q82">
            <v>2.1</v>
          </cell>
          <cell r="R82" t="e">
            <v>#VALUE!</v>
          </cell>
          <cell r="S82">
            <v>4</v>
          </cell>
          <cell r="T82">
            <v>124</v>
          </cell>
          <cell r="U82">
            <v>23</v>
          </cell>
          <cell r="V82" t="e">
            <v>#VALUE!</v>
          </cell>
          <cell r="W82">
            <v>14.011898698110713</v>
          </cell>
          <cell r="X82">
            <v>24</v>
          </cell>
          <cell r="Y82">
            <v>6</v>
          </cell>
          <cell r="Z82">
            <v>6</v>
          </cell>
          <cell r="AA82">
            <v>25</v>
          </cell>
          <cell r="AB82">
            <v>100</v>
          </cell>
          <cell r="AC82">
            <v>92</v>
          </cell>
        </row>
        <row r="83">
          <cell r="H83"/>
          <cell r="I83" t="str">
            <v>일산4동</v>
          </cell>
          <cell r="N83"/>
          <cell r="O83">
            <v>0</v>
          </cell>
          <cell r="P83">
            <v>0</v>
          </cell>
          <cell r="Q83">
            <v>0</v>
          </cell>
          <cell r="U83">
            <v>24</v>
          </cell>
          <cell r="W83">
            <v>0</v>
          </cell>
        </row>
        <row r="84">
          <cell r="H84"/>
          <cell r="I84" t="str">
            <v>일산4동</v>
          </cell>
          <cell r="N84"/>
          <cell r="O84">
            <v>0</v>
          </cell>
          <cell r="P84">
            <v>0</v>
          </cell>
          <cell r="Q84">
            <v>0</v>
          </cell>
          <cell r="W84">
            <v>0</v>
          </cell>
        </row>
        <row r="85">
          <cell r="H85" t="str">
            <v>주엽</v>
          </cell>
          <cell r="I85" t="str">
            <v>주엽</v>
          </cell>
          <cell r="M85" t="str">
            <v>CSM</v>
          </cell>
          <cell r="N85">
            <v>2</v>
          </cell>
          <cell r="O85">
            <v>81.082981346145019</v>
          </cell>
          <cell r="P85">
            <v>81.082981346145019</v>
          </cell>
          <cell r="Q85">
            <v>0.32528891910265123</v>
          </cell>
          <cell r="R85" t="e">
            <v>#VALUE!</v>
          </cell>
          <cell r="S85">
            <v>4</v>
          </cell>
          <cell r="T85">
            <v>124</v>
          </cell>
          <cell r="U85">
            <v>5</v>
          </cell>
          <cell r="V85" t="e">
            <v>#VALUE!</v>
          </cell>
          <cell r="W85">
            <v>20.270745336536255</v>
          </cell>
          <cell r="X85">
            <v>41</v>
          </cell>
          <cell r="Y85">
            <v>3</v>
          </cell>
          <cell r="Z85">
            <v>3</v>
          </cell>
          <cell r="AA85">
            <v>12</v>
          </cell>
          <cell r="AB85">
            <v>192</v>
          </cell>
          <cell r="AC85">
            <v>176</v>
          </cell>
        </row>
        <row r="86">
          <cell r="H86"/>
          <cell r="I86" t="str">
            <v>주엽</v>
          </cell>
          <cell r="N86"/>
          <cell r="O86">
            <v>0</v>
          </cell>
          <cell r="P86">
            <v>26.375395359707944</v>
          </cell>
          <cell r="Q86">
            <v>0.32528891910265123</v>
          </cell>
          <cell r="U86">
            <v>6</v>
          </cell>
          <cell r="W86">
            <v>0</v>
          </cell>
        </row>
        <row r="87">
          <cell r="H87"/>
          <cell r="I87" t="str">
            <v>주엽</v>
          </cell>
          <cell r="N87"/>
          <cell r="O87">
            <v>26.375395359707944</v>
          </cell>
          <cell r="P87">
            <v>0</v>
          </cell>
          <cell r="Q87">
            <v>0</v>
          </cell>
          <cell r="W87">
            <v>6.5938488399269861</v>
          </cell>
        </row>
        <row r="88">
          <cell r="H88" t="str">
            <v>중산</v>
          </cell>
          <cell r="I88" t="str">
            <v>중산</v>
          </cell>
          <cell r="M88" t="str">
            <v>CSM</v>
          </cell>
          <cell r="N88">
            <v>3</v>
          </cell>
          <cell r="O88">
            <v>34.122421696183835</v>
          </cell>
          <cell r="P88">
            <v>37.228079680200565</v>
          </cell>
          <cell r="Q88">
            <v>1.3572192513368984</v>
          </cell>
          <cell r="R88" t="e">
            <v>#VALUE!</v>
          </cell>
          <cell r="S88">
            <v>3</v>
          </cell>
          <cell r="T88">
            <v>93</v>
          </cell>
          <cell r="U88">
            <v>15</v>
          </cell>
          <cell r="V88" t="e">
            <v>#VALUE!</v>
          </cell>
          <cell r="W88">
            <v>11.374140565394612</v>
          </cell>
          <cell r="X88">
            <v>46</v>
          </cell>
          <cell r="Y88">
            <v>3</v>
          </cell>
          <cell r="Z88">
            <v>3</v>
          </cell>
          <cell r="AA88">
            <v>13</v>
          </cell>
          <cell r="AB88">
            <v>208</v>
          </cell>
          <cell r="AC88">
            <v>142</v>
          </cell>
        </row>
        <row r="89">
          <cell r="H89"/>
          <cell r="I89" t="str">
            <v>중산</v>
          </cell>
          <cell r="N89"/>
          <cell r="O89">
            <v>37.228079680200565</v>
          </cell>
          <cell r="P89">
            <v>34.122421696183835</v>
          </cell>
          <cell r="Q89">
            <v>0.91657754010695192</v>
          </cell>
          <cell r="U89">
            <v>16</v>
          </cell>
          <cell r="W89">
            <v>12.409359893400188</v>
          </cell>
        </row>
        <row r="90">
          <cell r="H90"/>
          <cell r="I90" t="str">
            <v>중산</v>
          </cell>
          <cell r="N90"/>
          <cell r="O90">
            <v>16.404244736088376</v>
          </cell>
          <cell r="P90">
            <v>16.404244736088376</v>
          </cell>
          <cell r="Q90">
            <v>0.4406417112299465</v>
          </cell>
          <cell r="W90">
            <v>5.4680815786961254</v>
          </cell>
        </row>
        <row r="91">
          <cell r="H91" t="str">
            <v>지도</v>
          </cell>
          <cell r="I91" t="str">
            <v>지도</v>
          </cell>
          <cell r="M91" t="str">
            <v>CSM</v>
          </cell>
          <cell r="N91">
            <v>3</v>
          </cell>
          <cell r="O91">
            <v>40.626680479613668</v>
          </cell>
          <cell r="P91">
            <v>63.247982825635454</v>
          </cell>
          <cell r="Q91">
            <v>1.1009316770186337</v>
          </cell>
          <cell r="R91" t="e">
            <v>#VALUE!</v>
          </cell>
          <cell r="S91">
            <v>4</v>
          </cell>
          <cell r="T91">
            <v>124</v>
          </cell>
          <cell r="U91">
            <v>13</v>
          </cell>
          <cell r="V91" t="e">
            <v>#VALUE!</v>
          </cell>
          <cell r="W91">
            <v>10.156670119903417</v>
          </cell>
          <cell r="X91">
            <v>50</v>
          </cell>
          <cell r="Y91">
            <v>3</v>
          </cell>
          <cell r="Z91">
            <v>3</v>
          </cell>
          <cell r="AA91">
            <v>12</v>
          </cell>
          <cell r="AB91">
            <v>192</v>
          </cell>
          <cell r="AC91">
            <v>168</v>
          </cell>
        </row>
        <row r="92">
          <cell r="H92"/>
          <cell r="I92" t="str">
            <v>지도</v>
          </cell>
          <cell r="N92"/>
          <cell r="O92">
            <v>29.005027320658911</v>
          </cell>
          <cell r="P92">
            <v>40.626680479613668</v>
          </cell>
          <cell r="Q92">
            <v>0.64233954451345765</v>
          </cell>
          <cell r="U92">
            <v>14</v>
          </cell>
          <cell r="W92">
            <v>7.2512568301647278</v>
          </cell>
        </row>
        <row r="93">
          <cell r="H93"/>
          <cell r="I93" t="str">
            <v>지도</v>
          </cell>
          <cell r="N93"/>
          <cell r="O93">
            <v>63.247982825635454</v>
          </cell>
          <cell r="P93">
            <v>29.005027320658911</v>
          </cell>
          <cell r="Q93">
            <v>0.458592132505176</v>
          </cell>
          <cell r="W93">
            <v>15.811995706408863</v>
          </cell>
        </row>
        <row r="94">
          <cell r="H94" t="str">
            <v>행신</v>
          </cell>
          <cell r="I94" t="str">
            <v>행신</v>
          </cell>
          <cell r="M94" t="str">
            <v>CSM</v>
          </cell>
          <cell r="N94">
            <v>3</v>
          </cell>
          <cell r="O94">
            <v>22.647289155698598</v>
          </cell>
          <cell r="P94">
            <v>39.908778274370178</v>
          </cell>
          <cell r="Q94">
            <v>1.0209176788124157</v>
          </cell>
          <cell r="R94" t="e">
            <v>#VALUE!</v>
          </cell>
          <cell r="S94">
            <v>4</v>
          </cell>
          <cell r="T94">
            <v>124</v>
          </cell>
          <cell r="U94">
            <v>12</v>
          </cell>
          <cell r="V94" t="e">
            <v>#VALUE!</v>
          </cell>
          <cell r="W94">
            <v>5.6618222889246494</v>
          </cell>
          <cell r="X94">
            <v>35</v>
          </cell>
          <cell r="Y94">
            <v>3</v>
          </cell>
          <cell r="Z94">
            <v>2</v>
          </cell>
          <cell r="AA94">
            <v>12</v>
          </cell>
          <cell r="AB94">
            <v>192</v>
          </cell>
          <cell r="AC94">
            <v>168</v>
          </cell>
        </row>
        <row r="95">
          <cell r="H95"/>
          <cell r="I95" t="str">
            <v>행신</v>
          </cell>
          <cell r="N95"/>
          <cell r="O95">
            <v>39.908778274370178</v>
          </cell>
          <cell r="P95">
            <v>22.647289155698598</v>
          </cell>
          <cell r="Q95">
            <v>0.56747638326585703</v>
          </cell>
          <cell r="U95">
            <v>13</v>
          </cell>
          <cell r="W95">
            <v>9.9771945685925445</v>
          </cell>
        </row>
        <row r="96">
          <cell r="H96"/>
          <cell r="I96" t="str">
            <v>행신</v>
          </cell>
          <cell r="N96"/>
          <cell r="O96">
            <v>18.096288124410769</v>
          </cell>
          <cell r="P96">
            <v>18.096288124410769</v>
          </cell>
          <cell r="Q96">
            <v>0.45344129554655871</v>
          </cell>
          <cell r="W96">
            <v>4.5240720311026923</v>
          </cell>
        </row>
        <row r="97">
          <cell r="H97" t="str">
            <v>화정</v>
          </cell>
          <cell r="I97" t="str">
            <v>화정</v>
          </cell>
          <cell r="M97" t="str">
            <v>CSM</v>
          </cell>
          <cell r="N97">
            <v>3</v>
          </cell>
          <cell r="O97">
            <v>37.795164017248041</v>
          </cell>
          <cell r="P97">
            <v>39.886289895251529</v>
          </cell>
          <cell r="Q97">
            <v>1.6097087378640773</v>
          </cell>
          <cell r="R97" t="e">
            <v>#VALUE!</v>
          </cell>
          <cell r="S97">
            <v>4</v>
          </cell>
          <cell r="T97">
            <v>124</v>
          </cell>
          <cell r="U97">
            <v>18</v>
          </cell>
          <cell r="V97" t="e">
            <v>#VALUE!</v>
          </cell>
          <cell r="W97">
            <v>9.4487910043120102</v>
          </cell>
          <cell r="X97">
            <v>42</v>
          </cell>
          <cell r="Y97">
            <v>3</v>
          </cell>
          <cell r="Z97">
            <v>3</v>
          </cell>
          <cell r="AA97">
            <v>12</v>
          </cell>
          <cell r="AB97">
            <v>192</v>
          </cell>
          <cell r="AC97">
            <v>168</v>
          </cell>
        </row>
        <row r="98">
          <cell r="H98"/>
          <cell r="I98" t="str">
            <v>화정</v>
          </cell>
          <cell r="N98"/>
          <cell r="O98">
            <v>39.886289895251529</v>
          </cell>
          <cell r="P98">
            <v>37.795164017248041</v>
          </cell>
          <cell r="Q98">
            <v>0.94757281553398032</v>
          </cell>
          <cell r="U98">
            <v>19</v>
          </cell>
          <cell r="W98">
            <v>9.9715724738128824</v>
          </cell>
        </row>
        <row r="99">
          <cell r="H99"/>
          <cell r="I99" t="str">
            <v>화정</v>
          </cell>
          <cell r="N99"/>
          <cell r="O99">
            <v>26.410145348117997</v>
          </cell>
          <cell r="P99">
            <v>26.410145348117997</v>
          </cell>
          <cell r="Q99">
            <v>0.66213592233009688</v>
          </cell>
          <cell r="W99">
            <v>6.6025363370294992</v>
          </cell>
        </row>
        <row r="100">
          <cell r="H100" t="str">
            <v>효자동</v>
          </cell>
          <cell r="I100" t="str">
            <v>효자동</v>
          </cell>
          <cell r="M100" t="str">
            <v>BSM</v>
          </cell>
          <cell r="N100">
            <v>1</v>
          </cell>
          <cell r="O100">
            <v>7.3481633287393393</v>
          </cell>
          <cell r="P100">
            <v>7.3481633287393393</v>
          </cell>
          <cell r="Q100">
            <v>2.1</v>
          </cell>
          <cell r="R100" t="e">
            <v>#VALUE!</v>
          </cell>
          <cell r="S100">
            <v>4</v>
          </cell>
          <cell r="T100">
            <v>124</v>
          </cell>
          <cell r="U100">
            <v>23</v>
          </cell>
          <cell r="V100" t="e">
            <v>#VALUE!</v>
          </cell>
          <cell r="W100">
            <v>1.8370408321848348</v>
          </cell>
          <cell r="X100">
            <v>7</v>
          </cell>
          <cell r="Y100">
            <v>2</v>
          </cell>
          <cell r="Z100">
            <v>2</v>
          </cell>
          <cell r="AA100">
            <v>8</v>
          </cell>
          <cell r="AB100">
            <v>32</v>
          </cell>
          <cell r="AC100">
            <v>24</v>
          </cell>
        </row>
        <row r="101">
          <cell r="H101"/>
          <cell r="I101" t="str">
            <v>효자동</v>
          </cell>
          <cell r="N101"/>
          <cell r="O101">
            <v>0</v>
          </cell>
          <cell r="P101">
            <v>0</v>
          </cell>
          <cell r="Q101">
            <v>0</v>
          </cell>
          <cell r="U101">
            <v>24</v>
          </cell>
          <cell r="W101">
            <v>0</v>
          </cell>
        </row>
        <row r="102">
          <cell r="H102"/>
          <cell r="I102" t="str">
            <v>효자동</v>
          </cell>
          <cell r="N102"/>
          <cell r="O102">
            <v>0</v>
          </cell>
          <cell r="P102">
            <v>0</v>
          </cell>
          <cell r="Q102">
            <v>0</v>
          </cell>
          <cell r="W102">
            <v>0</v>
          </cell>
        </row>
        <row r="103">
          <cell r="H103" t="str">
            <v>경마장</v>
          </cell>
          <cell r="I103" t="str">
            <v>경마장</v>
          </cell>
          <cell r="M103" t="str">
            <v>CSM</v>
          </cell>
          <cell r="N103">
            <v>3</v>
          </cell>
          <cell r="O103">
            <v>50.874024349465387</v>
          </cell>
          <cell r="P103">
            <v>73.905365605347384</v>
          </cell>
          <cell r="Q103">
            <v>1.0960512273212379</v>
          </cell>
          <cell r="R103" t="e">
            <v>#VALUE!</v>
          </cell>
          <cell r="S103">
            <v>6</v>
          </cell>
          <cell r="T103">
            <v>187</v>
          </cell>
          <cell r="U103">
            <v>12</v>
          </cell>
          <cell r="V103" t="e">
            <v>#VALUE!</v>
          </cell>
          <cell r="W103">
            <v>8.4790040582442305</v>
          </cell>
          <cell r="X103">
            <v>42</v>
          </cell>
          <cell r="Y103">
            <v>3</v>
          </cell>
          <cell r="Z103">
            <v>3</v>
          </cell>
          <cell r="AA103">
            <v>18</v>
          </cell>
          <cell r="AB103">
            <v>288</v>
          </cell>
          <cell r="AC103">
            <v>252</v>
          </cell>
        </row>
        <row r="104">
          <cell r="H104"/>
          <cell r="I104" t="str">
            <v>경마장</v>
          </cell>
          <cell r="N104"/>
          <cell r="O104">
            <v>30.13004232790043</v>
          </cell>
          <cell r="P104">
            <v>50.874024349465387</v>
          </cell>
          <cell r="Q104">
            <v>0.68836712913553899</v>
          </cell>
          <cell r="U104">
            <v>13</v>
          </cell>
          <cell r="W104">
            <v>5.0216737213167386</v>
          </cell>
        </row>
        <row r="105">
          <cell r="H105"/>
          <cell r="I105" t="str">
            <v>경마장</v>
          </cell>
          <cell r="N105"/>
          <cell r="O105">
            <v>73.905365605347384</v>
          </cell>
          <cell r="P105">
            <v>30.13004232790043</v>
          </cell>
          <cell r="Q105">
            <v>0.40768409818569906</v>
          </cell>
          <cell r="W105">
            <v>12.317560934224565</v>
          </cell>
        </row>
        <row r="106">
          <cell r="H106" t="str">
            <v>과천</v>
          </cell>
          <cell r="I106" t="str">
            <v>과천</v>
          </cell>
          <cell r="M106" t="str">
            <v>CSM</v>
          </cell>
          <cell r="N106">
            <v>3</v>
          </cell>
          <cell r="O106">
            <v>21.262816847552166</v>
          </cell>
          <cell r="P106">
            <v>71.422706591644641</v>
          </cell>
          <cell r="Q106">
            <v>0.67062549485352341</v>
          </cell>
          <cell r="R106" t="e">
            <v>#VALUE!</v>
          </cell>
          <cell r="S106">
            <v>4</v>
          </cell>
          <cell r="T106">
            <v>124</v>
          </cell>
          <cell r="U106">
            <v>8</v>
          </cell>
          <cell r="V106" t="e">
            <v>#VALUE!</v>
          </cell>
          <cell r="W106">
            <v>5.3157042118880415</v>
          </cell>
          <cell r="X106">
            <v>46</v>
          </cell>
          <cell r="Y106">
            <v>3</v>
          </cell>
          <cell r="Z106">
            <v>3</v>
          </cell>
          <cell r="AA106">
            <v>12</v>
          </cell>
          <cell r="AB106">
            <v>192</v>
          </cell>
          <cell r="AC106">
            <v>168</v>
          </cell>
        </row>
        <row r="107">
          <cell r="H107"/>
          <cell r="I107" t="str">
            <v>과천</v>
          </cell>
          <cell r="N107"/>
          <cell r="O107">
            <v>26.63507110424753</v>
          </cell>
          <cell r="P107">
            <v>26.63507110424753</v>
          </cell>
          <cell r="Q107">
            <v>0.37292161520190026</v>
          </cell>
          <cell r="U107">
            <v>9</v>
          </cell>
          <cell r="W107">
            <v>6.6587677760618824</v>
          </cell>
        </row>
        <row r="108">
          <cell r="H108"/>
          <cell r="I108" t="str">
            <v>과천</v>
          </cell>
          <cell r="N108"/>
          <cell r="O108">
            <v>71.422706591644641</v>
          </cell>
          <cell r="P108">
            <v>21.262816847552166</v>
          </cell>
          <cell r="Q108">
            <v>0.29770387965162315</v>
          </cell>
          <cell r="W108">
            <v>17.85567664791116</v>
          </cell>
        </row>
        <row r="109">
          <cell r="H109" t="str">
            <v>광명</v>
          </cell>
          <cell r="I109" t="str">
            <v>광명</v>
          </cell>
          <cell r="M109" t="str">
            <v>CSM</v>
          </cell>
          <cell r="N109">
            <v>3</v>
          </cell>
          <cell r="O109">
            <v>111.50511286220261</v>
          </cell>
          <cell r="P109">
            <v>111.50511286220261</v>
          </cell>
          <cell r="Q109">
            <v>0.85272579332790888</v>
          </cell>
          <cell r="R109" t="e">
            <v>#VALUE!</v>
          </cell>
          <cell r="S109">
            <v>6</v>
          </cell>
          <cell r="T109">
            <v>187</v>
          </cell>
          <cell r="U109">
            <v>10</v>
          </cell>
          <cell r="V109" t="e">
            <v>#VALUE!</v>
          </cell>
          <cell r="W109">
            <v>18.584185477033767</v>
          </cell>
          <cell r="X109">
            <v>52</v>
          </cell>
          <cell r="Y109">
            <v>3</v>
          </cell>
          <cell r="Z109">
            <v>3</v>
          </cell>
          <cell r="AA109">
            <v>19</v>
          </cell>
          <cell r="AB109">
            <v>304</v>
          </cell>
          <cell r="AC109">
            <v>268</v>
          </cell>
        </row>
        <row r="110">
          <cell r="H110"/>
          <cell r="I110" t="str">
            <v>광명</v>
          </cell>
          <cell r="N110"/>
          <cell r="O110">
            <v>37.622012584914579</v>
          </cell>
          <cell r="P110">
            <v>57.461273240625161</v>
          </cell>
          <cell r="Q110">
            <v>0.51532411174396531</v>
          </cell>
          <cell r="U110">
            <v>11</v>
          </cell>
          <cell r="W110">
            <v>6.2703354308190962</v>
          </cell>
        </row>
        <row r="111">
          <cell r="H111"/>
          <cell r="I111" t="str">
            <v>광명</v>
          </cell>
          <cell r="N111"/>
          <cell r="O111">
            <v>57.461273240625161</v>
          </cell>
          <cell r="P111">
            <v>37.622012584914579</v>
          </cell>
          <cell r="Q111">
            <v>0.33740168158394362</v>
          </cell>
          <cell r="W111">
            <v>9.5768788734375274</v>
          </cell>
        </row>
        <row r="112">
          <cell r="H112" t="str">
            <v>광명2</v>
          </cell>
          <cell r="I112" t="str">
            <v>광명2</v>
          </cell>
          <cell r="M112" t="str">
            <v>CSM</v>
          </cell>
          <cell r="N112">
            <v>3</v>
          </cell>
          <cell r="O112">
            <v>34.522701964687954</v>
          </cell>
          <cell r="P112">
            <v>69.924163615749791</v>
          </cell>
          <cell r="Q112">
            <v>1.0570017953321362</v>
          </cell>
          <cell r="R112" t="e">
            <v>#VALUE!</v>
          </cell>
          <cell r="S112">
            <v>6</v>
          </cell>
          <cell r="T112">
            <v>187</v>
          </cell>
          <cell r="U112">
            <v>12</v>
          </cell>
          <cell r="V112" t="e">
            <v>#VALUE!</v>
          </cell>
          <cell r="W112">
            <v>5.753783660781326</v>
          </cell>
          <cell r="X112">
            <v>40</v>
          </cell>
          <cell r="Y112">
            <v>3</v>
          </cell>
          <cell r="Z112">
            <v>3</v>
          </cell>
          <cell r="AA112">
            <v>19</v>
          </cell>
          <cell r="AB112">
            <v>304</v>
          </cell>
          <cell r="AC112">
            <v>268</v>
          </cell>
        </row>
        <row r="113">
          <cell r="H113"/>
          <cell r="I113" t="str">
            <v>광명2</v>
          </cell>
          <cell r="N113"/>
          <cell r="O113">
            <v>39.387264514257616</v>
          </cell>
          <cell r="P113">
            <v>39.387264514257616</v>
          </cell>
          <cell r="Q113">
            <v>0.56328545780969463</v>
          </cell>
          <cell r="U113">
            <v>13</v>
          </cell>
          <cell r="W113">
            <v>6.5645440857096027</v>
          </cell>
        </row>
        <row r="114">
          <cell r="H114"/>
          <cell r="I114" t="str">
            <v>광명2</v>
          </cell>
          <cell r="N114"/>
          <cell r="O114">
            <v>69.924163615749791</v>
          </cell>
          <cell r="P114">
            <v>34.522701964687954</v>
          </cell>
          <cell r="Q114">
            <v>0.4937163375224416</v>
          </cell>
          <cell r="W114">
            <v>11.654027269291632</v>
          </cell>
        </row>
        <row r="115">
          <cell r="H115" t="str">
            <v>노온사동</v>
          </cell>
          <cell r="I115" t="str">
            <v>노온사동</v>
          </cell>
          <cell r="M115" t="str">
            <v>CSM</v>
          </cell>
          <cell r="N115">
            <v>2</v>
          </cell>
          <cell r="O115">
            <v>11.215255930939765</v>
          </cell>
          <cell r="P115">
            <v>69.371185692038011</v>
          </cell>
          <cell r="Q115">
            <v>0.16167023554603857</v>
          </cell>
          <cell r="R115" t="e">
            <v>#VALUE!</v>
          </cell>
          <cell r="S115">
            <v>5</v>
          </cell>
          <cell r="T115">
            <v>156</v>
          </cell>
          <cell r="U115">
            <v>3</v>
          </cell>
          <cell r="V115" t="e">
            <v>#VALUE!</v>
          </cell>
          <cell r="W115">
            <v>2.243051186187953</v>
          </cell>
          <cell r="X115">
            <v>29</v>
          </cell>
          <cell r="Y115">
            <v>2</v>
          </cell>
          <cell r="Z115">
            <v>2</v>
          </cell>
          <cell r="AA115">
            <v>12</v>
          </cell>
          <cell r="AB115">
            <v>192</v>
          </cell>
          <cell r="AC115">
            <v>172</v>
          </cell>
        </row>
        <row r="116">
          <cell r="H116"/>
          <cell r="I116" t="str">
            <v>노온사동</v>
          </cell>
          <cell r="N116"/>
          <cell r="O116">
            <v>69.371185692038011</v>
          </cell>
          <cell r="P116">
            <v>11.215255930939765</v>
          </cell>
          <cell r="Q116">
            <v>0.16167023554603857</v>
          </cell>
          <cell r="U116">
            <v>4</v>
          </cell>
          <cell r="W116">
            <v>13.874237138407603</v>
          </cell>
        </row>
        <row r="117">
          <cell r="H117"/>
          <cell r="I117" t="str">
            <v>노온사동</v>
          </cell>
          <cell r="N117"/>
          <cell r="O117">
            <v>0</v>
          </cell>
          <cell r="P117">
            <v>0</v>
          </cell>
          <cell r="Q117">
            <v>0</v>
          </cell>
          <cell r="W117">
            <v>0</v>
          </cell>
        </row>
        <row r="118">
          <cell r="H118" t="str">
            <v>하안</v>
          </cell>
          <cell r="I118" t="str">
            <v>하안</v>
          </cell>
          <cell r="M118" t="str">
            <v>CSM</v>
          </cell>
          <cell r="N118">
            <v>3</v>
          </cell>
          <cell r="O118">
            <v>72.979531397572316</v>
          </cell>
          <cell r="P118">
            <v>72.979531397572316</v>
          </cell>
          <cell r="Q118">
            <v>1.0910638297872339</v>
          </cell>
          <cell r="R118" t="e">
            <v>#VALUE!</v>
          </cell>
          <cell r="S118">
            <v>6</v>
          </cell>
          <cell r="T118">
            <v>187</v>
          </cell>
          <cell r="U118">
            <v>12</v>
          </cell>
          <cell r="V118" t="e">
            <v>#VALUE!</v>
          </cell>
          <cell r="W118">
            <v>12.163255232928719</v>
          </cell>
          <cell r="X118">
            <v>41</v>
          </cell>
          <cell r="Y118">
            <v>3</v>
          </cell>
          <cell r="Z118">
            <v>3</v>
          </cell>
          <cell r="AA118">
            <v>19</v>
          </cell>
          <cell r="AB118">
            <v>304</v>
          </cell>
          <cell r="AC118">
            <v>268</v>
          </cell>
        </row>
        <row r="119">
          <cell r="H119"/>
          <cell r="I119" t="str">
            <v>하안</v>
          </cell>
          <cell r="N119"/>
          <cell r="O119">
            <v>37.266143692377348</v>
          </cell>
          <cell r="P119">
            <v>42.359183330335583</v>
          </cell>
          <cell r="Q119">
            <v>0.58042553191489354</v>
          </cell>
          <cell r="U119">
            <v>13</v>
          </cell>
          <cell r="W119">
            <v>6.211023948729558</v>
          </cell>
        </row>
        <row r="120">
          <cell r="H120"/>
          <cell r="I120" t="str">
            <v>하안</v>
          </cell>
          <cell r="N120"/>
          <cell r="O120">
            <v>42.359183330335583</v>
          </cell>
          <cell r="P120">
            <v>37.266143692377348</v>
          </cell>
          <cell r="Q120">
            <v>0.51063829787234039</v>
          </cell>
          <cell r="W120">
            <v>7.0598638883892635</v>
          </cell>
        </row>
        <row r="121">
          <cell r="H121" t="str">
            <v>하안2</v>
          </cell>
          <cell r="I121" t="str">
            <v>하안2</v>
          </cell>
          <cell r="M121" t="str">
            <v>CSM</v>
          </cell>
          <cell r="N121">
            <v>2</v>
          </cell>
          <cell r="O121">
            <v>50.170191877076114</v>
          </cell>
          <cell r="P121">
            <v>50.170191877076114</v>
          </cell>
          <cell r="Q121">
            <v>0.73013245033112573</v>
          </cell>
          <cell r="R121" t="e">
            <v>#VALUE!</v>
          </cell>
          <cell r="S121">
            <v>6</v>
          </cell>
          <cell r="T121">
            <v>187</v>
          </cell>
          <cell r="U121">
            <v>9</v>
          </cell>
          <cell r="V121" t="e">
            <v>#VALUE!</v>
          </cell>
          <cell r="W121">
            <v>8.3616986461793523</v>
          </cell>
          <cell r="X121">
            <v>26</v>
          </cell>
          <cell r="Y121">
            <v>2</v>
          </cell>
          <cell r="Z121">
            <v>2</v>
          </cell>
          <cell r="AA121">
            <v>12</v>
          </cell>
          <cell r="AB121">
            <v>192</v>
          </cell>
          <cell r="AC121">
            <v>168</v>
          </cell>
        </row>
        <row r="122">
          <cell r="H122"/>
          <cell r="I122" t="str">
            <v>하안2</v>
          </cell>
          <cell r="N122"/>
          <cell r="O122">
            <v>36.630885128792322</v>
          </cell>
          <cell r="P122">
            <v>36.630885128792322</v>
          </cell>
          <cell r="Q122">
            <v>0.73013245033112573</v>
          </cell>
          <cell r="U122">
            <v>10</v>
          </cell>
          <cell r="W122">
            <v>6.105147521465387</v>
          </cell>
        </row>
        <row r="123">
          <cell r="H123"/>
          <cell r="I123" t="str">
            <v>하안2</v>
          </cell>
          <cell r="N123"/>
          <cell r="O123">
            <v>0</v>
          </cell>
          <cell r="P123">
            <v>0</v>
          </cell>
          <cell r="Q123">
            <v>0</v>
          </cell>
          <cell r="W123">
            <v>0</v>
          </cell>
        </row>
        <row r="124">
          <cell r="H124" t="str">
            <v>곤지암</v>
          </cell>
          <cell r="I124" t="str">
            <v>곤지암</v>
          </cell>
          <cell r="M124" t="str">
            <v>BSM</v>
          </cell>
          <cell r="N124">
            <v>3</v>
          </cell>
          <cell r="O124">
            <v>19.544325366127943</v>
          </cell>
          <cell r="P124">
            <v>50.451630596283763</v>
          </cell>
          <cell r="Q124">
            <v>0.62222222222222223</v>
          </cell>
          <cell r="R124" t="e">
            <v>#VALUE!</v>
          </cell>
          <cell r="S124">
            <v>2</v>
          </cell>
          <cell r="T124">
            <v>64</v>
          </cell>
          <cell r="U124">
            <v>8</v>
          </cell>
          <cell r="V124" t="e">
            <v>#VALUE!</v>
          </cell>
          <cell r="W124">
            <v>9.7721626830639714</v>
          </cell>
          <cell r="X124">
            <v>59</v>
          </cell>
          <cell r="Y124">
            <v>15</v>
          </cell>
          <cell r="Z124">
            <v>15</v>
          </cell>
          <cell r="AA124">
            <v>31</v>
          </cell>
          <cell r="AB124">
            <v>124</v>
          </cell>
          <cell r="AC124">
            <v>112</v>
          </cell>
        </row>
        <row r="125">
          <cell r="H125"/>
          <cell r="I125" t="str">
            <v>곤지암</v>
          </cell>
          <cell r="N125"/>
          <cell r="O125">
            <v>50.451630596283763</v>
          </cell>
          <cell r="P125">
            <v>19.544325366127943</v>
          </cell>
          <cell r="Q125">
            <v>0.38738738738738737</v>
          </cell>
          <cell r="U125">
            <v>9</v>
          </cell>
          <cell r="W125">
            <v>25.225815298141882</v>
          </cell>
        </row>
        <row r="126">
          <cell r="H126"/>
          <cell r="I126" t="str">
            <v>곤지암</v>
          </cell>
          <cell r="N126"/>
          <cell r="O126">
            <v>11.847800338226396</v>
          </cell>
          <cell r="P126">
            <v>11.847800338226396</v>
          </cell>
          <cell r="Q126">
            <v>0.2348348348348348</v>
          </cell>
          <cell r="W126">
            <v>5.9239001691131978</v>
          </cell>
        </row>
        <row r="127">
          <cell r="H127" t="str">
            <v>광주</v>
          </cell>
          <cell r="I127" t="str">
            <v>광주</v>
          </cell>
          <cell r="M127" t="str">
            <v>BSM</v>
          </cell>
          <cell r="N127">
            <v>3</v>
          </cell>
          <cell r="O127">
            <v>83.777646403272755</v>
          </cell>
          <cell r="P127">
            <v>83.777646403272755</v>
          </cell>
          <cell r="Q127">
            <v>0.51070950468540832</v>
          </cell>
          <cell r="R127" t="e">
            <v>#VALUE!</v>
          </cell>
          <cell r="S127">
            <v>2</v>
          </cell>
          <cell r="T127">
            <v>64</v>
          </cell>
          <cell r="U127">
            <v>7</v>
          </cell>
          <cell r="V127" t="e">
            <v>#VALUE!</v>
          </cell>
          <cell r="W127">
            <v>41.888823201636377</v>
          </cell>
          <cell r="X127">
            <v>83</v>
          </cell>
          <cell r="Y127">
            <v>21</v>
          </cell>
          <cell r="Z127">
            <v>21</v>
          </cell>
          <cell r="AA127">
            <v>42</v>
          </cell>
          <cell r="AB127">
            <v>168</v>
          </cell>
          <cell r="AC127">
            <v>156</v>
          </cell>
        </row>
        <row r="128">
          <cell r="H128"/>
          <cell r="I128" t="str">
            <v>광주</v>
          </cell>
          <cell r="N128"/>
          <cell r="O128">
            <v>23.327644513896566</v>
          </cell>
          <cell r="P128">
            <v>23.327644513896566</v>
          </cell>
          <cell r="Q128">
            <v>0.27844712182061582</v>
          </cell>
          <cell r="U128">
            <v>8</v>
          </cell>
          <cell r="W128">
            <v>11.663822256948283</v>
          </cell>
        </row>
        <row r="129">
          <cell r="H129"/>
          <cell r="I129" t="str">
            <v>광주</v>
          </cell>
          <cell r="N129"/>
          <cell r="O129">
            <v>19.458395784428145</v>
          </cell>
          <cell r="P129">
            <v>19.458395784428145</v>
          </cell>
          <cell r="Q129">
            <v>0.23226238286479253</v>
          </cell>
          <cell r="W129">
            <v>9.7291978922140725</v>
          </cell>
        </row>
        <row r="130">
          <cell r="H130" t="str">
            <v>남이고개</v>
          </cell>
          <cell r="I130" t="str">
            <v>남이고개</v>
          </cell>
          <cell r="M130" t="str">
            <v>BSM</v>
          </cell>
          <cell r="N130">
            <v>2</v>
          </cell>
          <cell r="O130">
            <v>21.179989102420805</v>
          </cell>
          <cell r="P130">
            <v>21.179989102420805</v>
          </cell>
          <cell r="Q130">
            <v>0.2464788732394366</v>
          </cell>
          <cell r="R130" t="e">
            <v>#VALUE!</v>
          </cell>
          <cell r="S130">
            <v>1</v>
          </cell>
          <cell r="T130">
            <v>33</v>
          </cell>
          <cell r="U130">
            <v>4</v>
          </cell>
          <cell r="V130" t="e">
            <v>#VALUE!</v>
          </cell>
          <cell r="W130">
            <v>21.179989102420805</v>
          </cell>
          <cell r="X130">
            <v>41</v>
          </cell>
          <cell r="Y130">
            <v>10</v>
          </cell>
          <cell r="Z130">
            <v>10</v>
          </cell>
          <cell r="AA130">
            <v>10</v>
          </cell>
          <cell r="AB130">
            <v>40</v>
          </cell>
          <cell r="AC130">
            <v>36</v>
          </cell>
        </row>
        <row r="131">
          <cell r="H131"/>
          <cell r="I131" t="str">
            <v>남이고개</v>
          </cell>
          <cell r="N131"/>
          <cell r="O131">
            <v>5.2204198491882261</v>
          </cell>
          <cell r="P131">
            <v>5.2204198491882261</v>
          </cell>
          <cell r="Q131">
            <v>0.2464788732394366</v>
          </cell>
          <cell r="U131">
            <v>5</v>
          </cell>
          <cell r="W131">
            <v>5.2204198491882261</v>
          </cell>
        </row>
        <row r="132">
          <cell r="H132"/>
          <cell r="I132" t="str">
            <v>남이고개</v>
          </cell>
          <cell r="N132"/>
          <cell r="O132">
            <v>0</v>
          </cell>
          <cell r="P132">
            <v>0</v>
          </cell>
          <cell r="Q132">
            <v>0</v>
          </cell>
          <cell r="W132">
            <v>0</v>
          </cell>
        </row>
        <row r="133">
          <cell r="H133" t="str">
            <v>도척</v>
          </cell>
          <cell r="I133" t="str">
            <v>도척</v>
          </cell>
          <cell r="M133" t="str">
            <v>BSM</v>
          </cell>
          <cell r="N133">
            <v>2</v>
          </cell>
          <cell r="O133">
            <v>19.671667903842298</v>
          </cell>
          <cell r="P133">
            <v>19.671667903842298</v>
          </cell>
          <cell r="Q133">
            <v>0.60227272727272729</v>
          </cell>
          <cell r="R133" t="e">
            <v>#VALUE!</v>
          </cell>
          <cell r="S133">
            <v>2</v>
          </cell>
          <cell r="T133">
            <v>64</v>
          </cell>
          <cell r="U133">
            <v>8</v>
          </cell>
          <cell r="V133" t="e">
            <v>#VALUE!</v>
          </cell>
          <cell r="W133">
            <v>9.8358339519211491</v>
          </cell>
          <cell r="X133">
            <v>28</v>
          </cell>
          <cell r="Y133">
            <v>7</v>
          </cell>
          <cell r="Z133">
            <v>7</v>
          </cell>
          <cell r="AA133">
            <v>14</v>
          </cell>
          <cell r="AB133">
            <v>56</v>
          </cell>
          <cell r="AC133">
            <v>48</v>
          </cell>
        </row>
        <row r="134">
          <cell r="H134"/>
          <cell r="I134" t="str">
            <v>도척</v>
          </cell>
          <cell r="N134"/>
          <cell r="O134">
            <v>11.847709078450475</v>
          </cell>
          <cell r="P134">
            <v>11.847709078450475</v>
          </cell>
          <cell r="Q134">
            <v>0.60227272727272729</v>
          </cell>
          <cell r="U134">
            <v>9</v>
          </cell>
          <cell r="W134">
            <v>5.9238545392252373</v>
          </cell>
        </row>
        <row r="135">
          <cell r="H135"/>
          <cell r="I135" t="str">
            <v>도척</v>
          </cell>
          <cell r="N135"/>
          <cell r="O135">
            <v>0</v>
          </cell>
          <cell r="P135">
            <v>0</v>
          </cell>
          <cell r="Q135">
            <v>0</v>
          </cell>
          <cell r="W135">
            <v>0</v>
          </cell>
        </row>
        <row r="136">
          <cell r="H136" t="str">
            <v>동원공전</v>
          </cell>
          <cell r="I136" t="str">
            <v>동원공전</v>
          </cell>
          <cell r="M136" t="str">
            <v>BSM</v>
          </cell>
          <cell r="N136">
            <v>1</v>
          </cell>
          <cell r="O136">
            <v>30.744458219992527</v>
          </cell>
          <cell r="P136">
            <v>30.744458219992527</v>
          </cell>
          <cell r="Q136">
            <v>2.1</v>
          </cell>
          <cell r="R136" t="e">
            <v>#VALUE!</v>
          </cell>
          <cell r="S136">
            <v>2</v>
          </cell>
          <cell r="T136">
            <v>64</v>
          </cell>
          <cell r="U136">
            <v>23</v>
          </cell>
          <cell r="V136" t="e">
            <v>#VALUE!</v>
          </cell>
          <cell r="W136">
            <v>15.372229109996264</v>
          </cell>
          <cell r="X136">
            <v>26</v>
          </cell>
          <cell r="Y136">
            <v>7</v>
          </cell>
          <cell r="Z136">
            <v>7</v>
          </cell>
          <cell r="AA136">
            <v>17</v>
          </cell>
          <cell r="AB136">
            <v>68</v>
          </cell>
          <cell r="AC136">
            <v>60</v>
          </cell>
        </row>
        <row r="137">
          <cell r="H137"/>
          <cell r="I137" t="str">
            <v>동원공전</v>
          </cell>
          <cell r="N137"/>
          <cell r="O137">
            <v>0</v>
          </cell>
          <cell r="P137">
            <v>0</v>
          </cell>
          <cell r="Q137">
            <v>0</v>
          </cell>
          <cell r="U137">
            <v>24</v>
          </cell>
          <cell r="W137">
            <v>0</v>
          </cell>
        </row>
        <row r="138">
          <cell r="H138"/>
          <cell r="I138" t="str">
            <v>동원공전</v>
          </cell>
          <cell r="N138"/>
          <cell r="O138">
            <v>0</v>
          </cell>
          <cell r="P138">
            <v>0</v>
          </cell>
          <cell r="Q138">
            <v>0</v>
          </cell>
          <cell r="W138">
            <v>0</v>
          </cell>
        </row>
        <row r="139">
          <cell r="H139" t="str">
            <v>삼리</v>
          </cell>
          <cell r="I139" t="str">
            <v>삼리</v>
          </cell>
          <cell r="M139" t="str">
            <v>BSM</v>
          </cell>
          <cell r="N139">
            <v>3</v>
          </cell>
          <cell r="O139">
            <v>46.255904325001758</v>
          </cell>
          <cell r="P139">
            <v>46.255904325001758</v>
          </cell>
          <cell r="Q139">
            <v>1.6159722222222221</v>
          </cell>
          <cell r="R139" t="e">
            <v>#VALUE!</v>
          </cell>
          <cell r="S139">
            <v>2</v>
          </cell>
          <cell r="T139">
            <v>64</v>
          </cell>
          <cell r="U139">
            <v>18</v>
          </cell>
          <cell r="V139" t="e">
            <v>#VALUE!</v>
          </cell>
          <cell r="W139">
            <v>23.127952162500879</v>
          </cell>
          <cell r="X139">
            <v>80</v>
          </cell>
          <cell r="Y139">
            <v>20</v>
          </cell>
          <cell r="Z139">
            <v>20</v>
          </cell>
          <cell r="AA139">
            <v>40</v>
          </cell>
          <cell r="AB139">
            <v>160</v>
          </cell>
          <cell r="AC139">
            <v>148</v>
          </cell>
        </row>
        <row r="140">
          <cell r="H140"/>
          <cell r="I140" t="str">
            <v>삼리</v>
          </cell>
          <cell r="N140"/>
          <cell r="O140">
            <v>38.86780849531398</v>
          </cell>
          <cell r="P140">
            <v>38.86780849531398</v>
          </cell>
          <cell r="Q140">
            <v>0.84027777777777779</v>
          </cell>
          <cell r="U140">
            <v>19</v>
          </cell>
          <cell r="W140">
            <v>19.43390424765699</v>
          </cell>
        </row>
        <row r="141">
          <cell r="H141"/>
          <cell r="I141" t="str">
            <v>삼리</v>
          </cell>
          <cell r="N141"/>
          <cell r="O141">
            <v>35.880448007657613</v>
          </cell>
          <cell r="P141">
            <v>35.880448007657613</v>
          </cell>
          <cell r="Q141">
            <v>0.77569444444444446</v>
          </cell>
          <cell r="W141">
            <v>17.940224003828806</v>
          </cell>
        </row>
        <row r="142">
          <cell r="H142" t="str">
            <v>신현리</v>
          </cell>
          <cell r="I142" t="str">
            <v>신현리</v>
          </cell>
          <cell r="M142" t="str">
            <v>CSM</v>
          </cell>
          <cell r="N142">
            <v>2</v>
          </cell>
          <cell r="O142">
            <v>45.224458466373576</v>
          </cell>
          <cell r="P142">
            <v>45.224458466373576</v>
          </cell>
          <cell r="Q142">
            <v>0</v>
          </cell>
          <cell r="R142" t="e">
            <v>#VALUE!</v>
          </cell>
          <cell r="S142">
            <v>2</v>
          </cell>
          <cell r="T142">
            <v>64</v>
          </cell>
          <cell r="U142">
            <v>2</v>
          </cell>
          <cell r="V142" t="e">
            <v>#VALUE!</v>
          </cell>
          <cell r="W142">
            <v>22.612229233186788</v>
          </cell>
          <cell r="X142">
            <v>36</v>
          </cell>
          <cell r="Y142">
            <v>2</v>
          </cell>
          <cell r="Z142">
            <v>2</v>
          </cell>
          <cell r="AA142">
            <v>6</v>
          </cell>
          <cell r="AB142">
            <v>96</v>
          </cell>
          <cell r="AC142">
            <v>88</v>
          </cell>
        </row>
        <row r="143">
          <cell r="H143"/>
          <cell r="I143" t="str">
            <v>신현리</v>
          </cell>
          <cell r="N143"/>
          <cell r="O143">
            <v>0</v>
          </cell>
          <cell r="P143">
            <v>0</v>
          </cell>
          <cell r="Q143">
            <v>0</v>
          </cell>
          <cell r="U143">
            <v>3</v>
          </cell>
          <cell r="W143">
            <v>0</v>
          </cell>
        </row>
        <row r="144">
          <cell r="H144"/>
          <cell r="I144" t="str">
            <v>신현리</v>
          </cell>
          <cell r="N144"/>
          <cell r="O144">
            <v>0</v>
          </cell>
          <cell r="P144">
            <v>0</v>
          </cell>
          <cell r="Q144">
            <v>0</v>
          </cell>
          <cell r="W144">
            <v>0</v>
          </cell>
        </row>
        <row r="145">
          <cell r="H145" t="str">
            <v>중부</v>
          </cell>
          <cell r="I145" t="str">
            <v>중부</v>
          </cell>
          <cell r="M145" t="str">
            <v>BSM</v>
          </cell>
          <cell r="N145">
            <v>2</v>
          </cell>
          <cell r="O145">
            <v>8.148724042372093</v>
          </cell>
          <cell r="P145">
            <v>22.150301464384455</v>
          </cell>
          <cell r="Q145">
            <v>0.3678832116788322</v>
          </cell>
          <cell r="R145" t="e">
            <v>#VALUE!</v>
          </cell>
          <cell r="S145">
            <v>2</v>
          </cell>
          <cell r="T145">
            <v>64</v>
          </cell>
          <cell r="U145">
            <v>5</v>
          </cell>
          <cell r="V145" t="e">
            <v>#VALUE!</v>
          </cell>
          <cell r="W145">
            <v>4.0743620211860465</v>
          </cell>
          <cell r="X145">
            <v>27</v>
          </cell>
          <cell r="Y145">
            <v>7</v>
          </cell>
          <cell r="Z145">
            <v>7</v>
          </cell>
          <cell r="AA145">
            <v>14</v>
          </cell>
          <cell r="AB145">
            <v>56</v>
          </cell>
          <cell r="AC145">
            <v>48</v>
          </cell>
        </row>
        <row r="146">
          <cell r="H146"/>
          <cell r="I146" t="str">
            <v>중부</v>
          </cell>
          <cell r="N146"/>
          <cell r="O146">
            <v>22.150301464384455</v>
          </cell>
          <cell r="P146">
            <v>8.148724042372093</v>
          </cell>
          <cell r="Q146">
            <v>0.3678832116788322</v>
          </cell>
          <cell r="U146">
            <v>6</v>
          </cell>
          <cell r="W146">
            <v>11.075150732192228</v>
          </cell>
        </row>
        <row r="147">
          <cell r="H147"/>
          <cell r="I147" t="str">
            <v>중부</v>
          </cell>
          <cell r="N147"/>
          <cell r="O147">
            <v>0</v>
          </cell>
          <cell r="P147">
            <v>0</v>
          </cell>
          <cell r="Q147">
            <v>0</v>
          </cell>
          <cell r="W147">
            <v>0</v>
          </cell>
        </row>
        <row r="148">
          <cell r="H148" t="str">
            <v>지월</v>
          </cell>
          <cell r="I148" t="str">
            <v>지월</v>
          </cell>
          <cell r="M148" t="str">
            <v>BSM</v>
          </cell>
          <cell r="N148">
            <v>2</v>
          </cell>
          <cell r="O148">
            <v>16.607826934495272</v>
          </cell>
          <cell r="P148">
            <v>16.607826934495272</v>
          </cell>
          <cell r="Q148">
            <v>0.80972515856236793</v>
          </cell>
          <cell r="R148" t="e">
            <v>#VALUE!</v>
          </cell>
          <cell r="S148">
            <v>2</v>
          </cell>
          <cell r="T148">
            <v>64</v>
          </cell>
          <cell r="U148">
            <v>10</v>
          </cell>
          <cell r="V148" t="e">
            <v>#VALUE!</v>
          </cell>
          <cell r="W148">
            <v>8.3039134672476358</v>
          </cell>
          <cell r="X148">
            <v>27</v>
          </cell>
          <cell r="Y148">
            <v>7</v>
          </cell>
          <cell r="Z148">
            <v>7</v>
          </cell>
          <cell r="AA148">
            <v>15</v>
          </cell>
          <cell r="AB148">
            <v>60</v>
          </cell>
          <cell r="AC148">
            <v>52</v>
          </cell>
        </row>
        <row r="149">
          <cell r="H149"/>
          <cell r="I149" t="str">
            <v>지월</v>
          </cell>
          <cell r="N149"/>
          <cell r="O149">
            <v>13.447775297910548</v>
          </cell>
          <cell r="P149">
            <v>13.447775297910548</v>
          </cell>
          <cell r="Q149">
            <v>0.80972515856236793</v>
          </cell>
          <cell r="U149">
            <v>11</v>
          </cell>
          <cell r="W149">
            <v>6.7238876489552739</v>
          </cell>
        </row>
        <row r="150">
          <cell r="H150"/>
          <cell r="I150" t="str">
            <v>지월</v>
          </cell>
          <cell r="N150"/>
          <cell r="O150">
            <v>0</v>
          </cell>
          <cell r="P150">
            <v>0</v>
          </cell>
          <cell r="Q150">
            <v>0</v>
          </cell>
          <cell r="W150">
            <v>0</v>
          </cell>
        </row>
        <row r="151">
          <cell r="H151" t="str">
            <v>천진암</v>
          </cell>
          <cell r="I151" t="str">
            <v>천진암</v>
          </cell>
          <cell r="M151" t="str">
            <v>CSM</v>
          </cell>
          <cell r="N151">
            <v>1</v>
          </cell>
          <cell r="O151">
            <v>1.902826049041149</v>
          </cell>
          <cell r="P151">
            <v>1.902826049041149</v>
          </cell>
          <cell r="Q151">
            <v>2.1</v>
          </cell>
          <cell r="R151" t="e">
            <v>#VALUE!</v>
          </cell>
          <cell r="S151">
            <v>1</v>
          </cell>
          <cell r="T151">
            <v>33</v>
          </cell>
          <cell r="U151">
            <v>23</v>
          </cell>
          <cell r="V151" t="e">
            <v>#VALUE!</v>
          </cell>
          <cell r="W151">
            <v>1.902826049041149</v>
          </cell>
          <cell r="X151">
            <v>7</v>
          </cell>
          <cell r="Y151">
            <v>1</v>
          </cell>
          <cell r="Z151">
            <v>1</v>
          </cell>
          <cell r="AA151">
            <v>2</v>
          </cell>
          <cell r="AB151">
            <v>32</v>
          </cell>
          <cell r="AC151">
            <v>30</v>
          </cell>
        </row>
        <row r="152">
          <cell r="H152"/>
          <cell r="I152" t="str">
            <v>천진암</v>
          </cell>
          <cell r="N152"/>
          <cell r="O152">
            <v>0</v>
          </cell>
          <cell r="P152">
            <v>0</v>
          </cell>
          <cell r="Q152">
            <v>0</v>
          </cell>
          <cell r="U152">
            <v>24</v>
          </cell>
          <cell r="W152">
            <v>0</v>
          </cell>
        </row>
        <row r="153">
          <cell r="H153"/>
          <cell r="I153" t="str">
            <v>천진암</v>
          </cell>
          <cell r="N153"/>
          <cell r="O153">
            <v>0</v>
          </cell>
          <cell r="P153">
            <v>0</v>
          </cell>
          <cell r="Q153">
            <v>0</v>
          </cell>
          <cell r="W153">
            <v>0</v>
          </cell>
        </row>
        <row r="154">
          <cell r="H154" t="str">
            <v>초월면</v>
          </cell>
          <cell r="I154" t="str">
            <v>초월면</v>
          </cell>
          <cell r="M154" t="str">
            <v>BSM</v>
          </cell>
          <cell r="N154">
            <v>2</v>
          </cell>
          <cell r="O154">
            <v>5.2678025183935251</v>
          </cell>
          <cell r="P154">
            <v>22.957652867323137</v>
          </cell>
          <cell r="Q154">
            <v>0.22945736434108524</v>
          </cell>
          <cell r="R154" t="e">
            <v>#VALUE!</v>
          </cell>
          <cell r="S154">
            <v>1</v>
          </cell>
          <cell r="T154">
            <v>33</v>
          </cell>
          <cell r="U154">
            <v>4</v>
          </cell>
          <cell r="V154" t="e">
            <v>#VALUE!</v>
          </cell>
          <cell r="W154">
            <v>5.2678025183935251</v>
          </cell>
          <cell r="X154">
            <v>43</v>
          </cell>
          <cell r="Y154">
            <v>11</v>
          </cell>
          <cell r="Z154">
            <v>11</v>
          </cell>
          <cell r="AA154">
            <v>12</v>
          </cell>
          <cell r="AB154">
            <v>48</v>
          </cell>
          <cell r="AC154">
            <v>44</v>
          </cell>
        </row>
        <row r="155">
          <cell r="H155"/>
          <cell r="I155" t="str">
            <v>초월면</v>
          </cell>
          <cell r="N155"/>
          <cell r="O155">
            <v>22.957652867323137</v>
          </cell>
          <cell r="P155">
            <v>5.2678025183935251</v>
          </cell>
          <cell r="Q155">
            <v>0.22945736434108524</v>
          </cell>
          <cell r="U155">
            <v>5</v>
          </cell>
          <cell r="W155">
            <v>22.957652867323137</v>
          </cell>
        </row>
        <row r="156">
          <cell r="H156"/>
          <cell r="I156" t="str">
            <v>초월면</v>
          </cell>
          <cell r="N156"/>
          <cell r="O156">
            <v>0</v>
          </cell>
          <cell r="P156">
            <v>0</v>
          </cell>
          <cell r="Q156">
            <v>0</v>
          </cell>
          <cell r="W156">
            <v>0</v>
          </cell>
        </row>
        <row r="157">
          <cell r="H157" t="str">
            <v>추자리</v>
          </cell>
          <cell r="I157" t="str">
            <v>추자리</v>
          </cell>
          <cell r="M157" t="str">
            <v>BSM</v>
          </cell>
          <cell r="N157">
            <v>2</v>
          </cell>
          <cell r="O157">
            <v>23.282511884789951</v>
          </cell>
          <cell r="P157">
            <v>23.721804561861454</v>
          </cell>
          <cell r="Q157">
            <v>0.98148148148148173</v>
          </cell>
          <cell r="R157" t="e">
            <v>#VALUE!</v>
          </cell>
          <cell r="S157">
            <v>2</v>
          </cell>
          <cell r="T157">
            <v>64</v>
          </cell>
          <cell r="U157">
            <v>11</v>
          </cell>
          <cell r="V157" t="e">
            <v>#VALUE!</v>
          </cell>
          <cell r="W157">
            <v>11.641255942394976</v>
          </cell>
          <cell r="X157">
            <v>37</v>
          </cell>
          <cell r="Y157">
            <v>9</v>
          </cell>
          <cell r="Z157">
            <v>9</v>
          </cell>
          <cell r="AA157">
            <v>22</v>
          </cell>
          <cell r="AB157">
            <v>88</v>
          </cell>
          <cell r="AC157">
            <v>72</v>
          </cell>
        </row>
        <row r="158">
          <cell r="H158"/>
          <cell r="I158" t="str">
            <v>추자리</v>
          </cell>
          <cell r="N158"/>
          <cell r="O158">
            <v>23.721804561861454</v>
          </cell>
          <cell r="P158">
            <v>23.282511884789951</v>
          </cell>
          <cell r="Q158">
            <v>0.98148148148148173</v>
          </cell>
          <cell r="U158">
            <v>12</v>
          </cell>
          <cell r="W158">
            <v>11.860902280930727</v>
          </cell>
        </row>
        <row r="159">
          <cell r="H159"/>
          <cell r="I159" t="str">
            <v>추자리</v>
          </cell>
          <cell r="N159"/>
          <cell r="O159">
            <v>0</v>
          </cell>
          <cell r="P159">
            <v>0</v>
          </cell>
          <cell r="Q159">
            <v>0</v>
          </cell>
          <cell r="W159">
            <v>0</v>
          </cell>
        </row>
        <row r="160">
          <cell r="H160" t="str">
            <v>교문</v>
          </cell>
          <cell r="I160" t="str">
            <v>교문</v>
          </cell>
          <cell r="M160" t="str">
            <v>CSM</v>
          </cell>
          <cell r="N160">
            <v>3</v>
          </cell>
          <cell r="O160">
            <v>63.807993802762844</v>
          </cell>
          <cell r="P160">
            <v>104.93501697986655</v>
          </cell>
          <cell r="Q160">
            <v>0.95016251354279535</v>
          </cell>
          <cell r="R160" t="e">
            <v>#VALUE!</v>
          </cell>
          <cell r="S160">
            <v>6</v>
          </cell>
          <cell r="T160">
            <v>187</v>
          </cell>
          <cell r="U160">
            <v>11</v>
          </cell>
          <cell r="V160" t="e">
            <v>#VALUE!</v>
          </cell>
          <cell r="W160">
            <v>10.634665633793807</v>
          </cell>
          <cell r="X160">
            <v>51</v>
          </cell>
          <cell r="Y160">
            <v>3</v>
          </cell>
          <cell r="Z160">
            <v>3</v>
          </cell>
          <cell r="AA160">
            <v>19</v>
          </cell>
          <cell r="AB160">
            <v>304</v>
          </cell>
          <cell r="AC160">
            <v>268</v>
          </cell>
        </row>
        <row r="161">
          <cell r="H161"/>
          <cell r="I161" t="str">
            <v>교문</v>
          </cell>
          <cell r="N161"/>
          <cell r="O161">
            <v>35.897325689483061</v>
          </cell>
          <cell r="P161">
            <v>63.807993802762844</v>
          </cell>
          <cell r="Q161">
            <v>0.60807150595882997</v>
          </cell>
          <cell r="U161">
            <v>12</v>
          </cell>
          <cell r="W161">
            <v>5.9828876149138432</v>
          </cell>
        </row>
        <row r="162">
          <cell r="H162"/>
          <cell r="I162" t="str">
            <v>교문</v>
          </cell>
          <cell r="N162"/>
          <cell r="O162">
            <v>104.93501697986655</v>
          </cell>
          <cell r="P162">
            <v>35.897325689483061</v>
          </cell>
          <cell r="Q162">
            <v>0.34209100758396538</v>
          </cell>
          <cell r="W162">
            <v>17.489169496644426</v>
          </cell>
        </row>
        <row r="163">
          <cell r="H163" t="str">
            <v>수택</v>
          </cell>
          <cell r="I163" t="str">
            <v>수택</v>
          </cell>
          <cell r="M163" t="str">
            <v>CSM</v>
          </cell>
          <cell r="N163">
            <v>3</v>
          </cell>
          <cell r="O163">
            <v>74.960113549632055</v>
          </cell>
          <cell r="P163">
            <v>74.960113549632055</v>
          </cell>
          <cell r="Q163">
            <v>1.0575139146567718</v>
          </cell>
          <cell r="R163" t="e">
            <v>#VALUE!</v>
          </cell>
          <cell r="S163">
            <v>6</v>
          </cell>
          <cell r="T163">
            <v>187</v>
          </cell>
          <cell r="U163">
            <v>12</v>
          </cell>
          <cell r="V163" t="e">
            <v>#VALUE!</v>
          </cell>
          <cell r="W163">
            <v>12.49335225827201</v>
          </cell>
          <cell r="X163">
            <v>42</v>
          </cell>
          <cell r="Y163">
            <v>3</v>
          </cell>
          <cell r="Z163">
            <v>3</v>
          </cell>
          <cell r="AA163">
            <v>18</v>
          </cell>
          <cell r="AB163">
            <v>288</v>
          </cell>
          <cell r="AC163">
            <v>252</v>
          </cell>
        </row>
        <row r="164">
          <cell r="H164"/>
          <cell r="I164" t="str">
            <v>수택</v>
          </cell>
          <cell r="N164"/>
          <cell r="O164">
            <v>52.430357714677704</v>
          </cell>
          <cell r="P164">
            <v>52.430357714677704</v>
          </cell>
          <cell r="Q164">
            <v>0.69944341372912799</v>
          </cell>
          <cell r="U164">
            <v>13</v>
          </cell>
          <cell r="W164">
            <v>8.7383929524462847</v>
          </cell>
        </row>
        <row r="165">
          <cell r="H165"/>
          <cell r="I165" t="str">
            <v>수택</v>
          </cell>
          <cell r="N165"/>
          <cell r="O165">
            <v>26.841005408309808</v>
          </cell>
          <cell r="P165">
            <v>26.841005408309808</v>
          </cell>
          <cell r="Q165">
            <v>0.35807050092764381</v>
          </cell>
          <cell r="W165">
            <v>4.473500901384968</v>
          </cell>
        </row>
        <row r="166">
          <cell r="H166" t="str">
            <v>수택3</v>
          </cell>
          <cell r="I166" t="str">
            <v>수택3</v>
          </cell>
          <cell r="M166" t="str">
            <v>CSM</v>
          </cell>
          <cell r="N166">
            <v>2</v>
          </cell>
          <cell r="O166">
            <v>47.605644997029643</v>
          </cell>
          <cell r="P166">
            <v>107.01155610522102</v>
          </cell>
          <cell r="Q166">
            <v>0.44486452425960937</v>
          </cell>
          <cell r="R166" t="e">
            <v>#VALUE!</v>
          </cell>
          <cell r="S166">
            <v>6</v>
          </cell>
          <cell r="T166">
            <v>187</v>
          </cell>
          <cell r="U166">
            <v>6</v>
          </cell>
          <cell r="V166" t="e">
            <v>#VALUE!</v>
          </cell>
          <cell r="W166">
            <v>7.9342741661716074</v>
          </cell>
          <cell r="X166">
            <v>40</v>
          </cell>
          <cell r="Y166">
            <v>3</v>
          </cell>
          <cell r="Z166">
            <v>3</v>
          </cell>
          <cell r="AA166">
            <v>18</v>
          </cell>
          <cell r="AB166">
            <v>288</v>
          </cell>
          <cell r="AC166">
            <v>264</v>
          </cell>
        </row>
        <row r="167">
          <cell r="H167"/>
          <cell r="I167" t="str">
            <v>수택3</v>
          </cell>
          <cell r="N167"/>
          <cell r="O167">
            <v>107.01155610522102</v>
          </cell>
          <cell r="P167">
            <v>47.605644997029643</v>
          </cell>
          <cell r="Q167">
            <v>0.44486452425960937</v>
          </cell>
          <cell r="U167">
            <v>7</v>
          </cell>
          <cell r="W167">
            <v>17.835259350870171</v>
          </cell>
        </row>
        <row r="168">
          <cell r="H168"/>
          <cell r="I168" t="str">
            <v>수택3</v>
          </cell>
          <cell r="N168"/>
          <cell r="O168">
            <v>0</v>
          </cell>
          <cell r="P168">
            <v>0</v>
          </cell>
          <cell r="Q168">
            <v>0</v>
          </cell>
          <cell r="W168">
            <v>0</v>
          </cell>
        </row>
        <row r="169">
          <cell r="H169" t="str">
            <v>인창동</v>
          </cell>
          <cell r="I169" t="str">
            <v>인창동</v>
          </cell>
          <cell r="M169" t="str">
            <v>CSM</v>
          </cell>
          <cell r="N169">
            <v>3</v>
          </cell>
          <cell r="O169">
            <v>15.298723742157666</v>
          </cell>
          <cell r="P169">
            <v>50.719024705912872</v>
          </cell>
          <cell r="Q169">
            <v>0.46843335931410762</v>
          </cell>
          <cell r="R169" t="e">
            <v>#VALUE!</v>
          </cell>
          <cell r="S169">
            <v>6</v>
          </cell>
          <cell r="T169">
            <v>187</v>
          </cell>
          <cell r="U169">
            <v>6</v>
          </cell>
          <cell r="V169" t="e">
            <v>#VALUE!</v>
          </cell>
          <cell r="W169">
            <v>2.5497872903596108</v>
          </cell>
          <cell r="X169">
            <v>26</v>
          </cell>
          <cell r="Y169">
            <v>3</v>
          </cell>
          <cell r="Z169">
            <v>2</v>
          </cell>
          <cell r="AA169">
            <v>18</v>
          </cell>
          <cell r="AB169">
            <v>288</v>
          </cell>
          <cell r="AC169">
            <v>252</v>
          </cell>
        </row>
        <row r="170">
          <cell r="H170"/>
          <cell r="I170" t="str">
            <v>인창동</v>
          </cell>
          <cell r="N170"/>
          <cell r="O170">
            <v>8.4597593819683219</v>
          </cell>
          <cell r="P170">
            <v>15.298723742157666</v>
          </cell>
          <cell r="Q170">
            <v>0.30163678877630556</v>
          </cell>
          <cell r="U170">
            <v>7</v>
          </cell>
          <cell r="W170">
            <v>1.4099598969947202</v>
          </cell>
        </row>
        <row r="171">
          <cell r="H171"/>
          <cell r="I171" t="str">
            <v>인창동</v>
          </cell>
          <cell r="N171"/>
          <cell r="O171">
            <v>50.719024705912872</v>
          </cell>
          <cell r="P171">
            <v>8.4597593819683219</v>
          </cell>
          <cell r="Q171">
            <v>0.16679657053780206</v>
          </cell>
          <cell r="W171">
            <v>8.4531707843188126</v>
          </cell>
        </row>
        <row r="172">
          <cell r="H172" t="str">
            <v>토평</v>
          </cell>
          <cell r="I172" t="str">
            <v>토평</v>
          </cell>
          <cell r="M172" t="str">
            <v>CSM</v>
          </cell>
          <cell r="N172">
            <v>3</v>
          </cell>
          <cell r="O172">
            <v>24.762308877485726</v>
          </cell>
          <cell r="P172">
            <v>66.430766428713653</v>
          </cell>
          <cell r="Q172">
            <v>1.0150724637681159</v>
          </cell>
          <cell r="R172" t="e">
            <v>#VALUE!</v>
          </cell>
          <cell r="S172">
            <v>6</v>
          </cell>
          <cell r="T172">
            <v>187</v>
          </cell>
          <cell r="U172">
            <v>12</v>
          </cell>
          <cell r="V172" t="e">
            <v>#VALUE!</v>
          </cell>
          <cell r="W172">
            <v>4.1270514795809543</v>
          </cell>
          <cell r="X172">
            <v>38</v>
          </cell>
          <cell r="Y172">
            <v>3</v>
          </cell>
          <cell r="Z172">
            <v>3</v>
          </cell>
          <cell r="AA172">
            <v>18</v>
          </cell>
          <cell r="AB172">
            <v>288</v>
          </cell>
          <cell r="AC172">
            <v>252</v>
          </cell>
        </row>
        <row r="173">
          <cell r="H173"/>
          <cell r="I173" t="str">
            <v>토평</v>
          </cell>
          <cell r="N173"/>
          <cell r="O173">
            <v>66.430766428713653</v>
          </cell>
          <cell r="P173">
            <v>42.669732871312888</v>
          </cell>
          <cell r="Q173">
            <v>0.64231884057971023</v>
          </cell>
          <cell r="U173">
            <v>13</v>
          </cell>
          <cell r="W173">
            <v>11.071794404785608</v>
          </cell>
        </row>
        <row r="174">
          <cell r="H174"/>
          <cell r="I174" t="str">
            <v>토평</v>
          </cell>
          <cell r="N174"/>
          <cell r="O174">
            <v>42.669732871312888</v>
          </cell>
          <cell r="P174">
            <v>24.762308877485726</v>
          </cell>
          <cell r="Q174">
            <v>0.37275362318840577</v>
          </cell>
          <cell r="W174">
            <v>7.1116221452188144</v>
          </cell>
        </row>
        <row r="175">
          <cell r="H175" t="str">
            <v>군포</v>
          </cell>
          <cell r="I175" t="str">
            <v>군포</v>
          </cell>
          <cell r="M175" t="str">
            <v>CSM</v>
          </cell>
          <cell r="N175">
            <v>3</v>
          </cell>
          <cell r="O175">
            <v>39.262221746651619</v>
          </cell>
          <cell r="P175">
            <v>69.13230417351599</v>
          </cell>
          <cell r="Q175">
            <v>1.511692650334076</v>
          </cell>
          <cell r="R175" t="e">
            <v>#VALUE!</v>
          </cell>
          <cell r="S175">
            <v>4</v>
          </cell>
          <cell r="T175">
            <v>124</v>
          </cell>
          <cell r="U175">
            <v>17</v>
          </cell>
          <cell r="V175" t="e">
            <v>#VALUE!</v>
          </cell>
          <cell r="W175">
            <v>9.8155554366629048</v>
          </cell>
          <cell r="X175">
            <v>62</v>
          </cell>
          <cell r="Y175">
            <v>4</v>
          </cell>
          <cell r="Z175">
            <v>4</v>
          </cell>
          <cell r="AA175">
            <v>16</v>
          </cell>
          <cell r="AB175">
            <v>256</v>
          </cell>
          <cell r="AC175">
            <v>232</v>
          </cell>
        </row>
        <row r="176">
          <cell r="H176"/>
          <cell r="I176" t="str">
            <v>군포</v>
          </cell>
          <cell r="N176"/>
          <cell r="O176">
            <v>69.13230417351599</v>
          </cell>
          <cell r="P176">
            <v>65.244574373112258</v>
          </cell>
          <cell r="Q176">
            <v>0.94376391982182639</v>
          </cell>
          <cell r="U176">
            <v>18</v>
          </cell>
          <cell r="W176">
            <v>17.283076043378998</v>
          </cell>
        </row>
        <row r="177">
          <cell r="H177"/>
          <cell r="I177" t="str">
            <v>군포</v>
          </cell>
          <cell r="N177"/>
          <cell r="O177">
            <v>65.244574373112258</v>
          </cell>
          <cell r="P177">
            <v>39.262221746651619</v>
          </cell>
          <cell r="Q177">
            <v>0.56792873051224946</v>
          </cell>
          <cell r="W177">
            <v>16.311143593278064</v>
          </cell>
        </row>
        <row r="178">
          <cell r="H178" t="str">
            <v>군포역</v>
          </cell>
          <cell r="I178" t="str">
            <v>군포역</v>
          </cell>
          <cell r="M178" t="str">
            <v>BSM</v>
          </cell>
          <cell r="N178">
            <v>3</v>
          </cell>
          <cell r="O178">
            <v>33.32591474096823</v>
          </cell>
          <cell r="P178">
            <v>33.32591474096823</v>
          </cell>
          <cell r="Q178">
            <v>1.8202479338842972</v>
          </cell>
          <cell r="R178" t="e">
            <v>#VALUE!</v>
          </cell>
          <cell r="S178">
            <v>4</v>
          </cell>
          <cell r="T178">
            <v>124</v>
          </cell>
          <cell r="U178">
            <v>20</v>
          </cell>
          <cell r="V178" t="e">
            <v>#VALUE!</v>
          </cell>
          <cell r="W178">
            <v>8.3314786852420575</v>
          </cell>
          <cell r="X178">
            <v>39</v>
          </cell>
          <cell r="Y178">
            <v>10</v>
          </cell>
          <cell r="Z178">
            <v>10</v>
          </cell>
          <cell r="AA178">
            <v>40</v>
          </cell>
          <cell r="AB178">
            <v>160</v>
          </cell>
          <cell r="AC178">
            <v>136</v>
          </cell>
        </row>
        <row r="179">
          <cell r="H179"/>
          <cell r="I179" t="str">
            <v>군포역</v>
          </cell>
          <cell r="N179"/>
          <cell r="O179">
            <v>31.053693281356754</v>
          </cell>
          <cell r="P179">
            <v>31.053693281356754</v>
          </cell>
          <cell r="Q179">
            <v>0.93181818181818166</v>
          </cell>
          <cell r="U179">
            <v>21</v>
          </cell>
          <cell r="W179">
            <v>7.7634233203391885</v>
          </cell>
        </row>
        <row r="180">
          <cell r="H180"/>
          <cell r="I180" t="str">
            <v>군포역</v>
          </cell>
          <cell r="N180"/>
          <cell r="O180">
            <v>29.607734170694911</v>
          </cell>
          <cell r="P180">
            <v>29.607734170694911</v>
          </cell>
          <cell r="Q180">
            <v>0.88842975206611563</v>
          </cell>
          <cell r="W180">
            <v>7.4019335426737278</v>
          </cell>
        </row>
        <row r="181">
          <cell r="H181" t="str">
            <v>금정</v>
          </cell>
          <cell r="I181" t="str">
            <v>금정</v>
          </cell>
          <cell r="M181" t="str">
            <v>CSM</v>
          </cell>
          <cell r="N181">
            <v>3</v>
          </cell>
          <cell r="O181">
            <v>86.569396016402692</v>
          </cell>
          <cell r="P181">
            <v>86.569396016402692</v>
          </cell>
          <cell r="Q181">
            <v>1.3323076923076922</v>
          </cell>
          <cell r="R181" t="e">
            <v>#VALUE!</v>
          </cell>
          <cell r="S181">
            <v>4</v>
          </cell>
          <cell r="T181">
            <v>124</v>
          </cell>
          <cell r="U181">
            <v>15</v>
          </cell>
          <cell r="V181" t="e">
            <v>#VALUE!</v>
          </cell>
          <cell r="W181">
            <v>21.642349004100673</v>
          </cell>
          <cell r="X181">
            <v>69</v>
          </cell>
          <cell r="Y181">
            <v>5</v>
          </cell>
          <cell r="Z181">
            <v>5</v>
          </cell>
          <cell r="AA181">
            <v>20</v>
          </cell>
          <cell r="AB181">
            <v>320</v>
          </cell>
          <cell r="AC181">
            <v>296</v>
          </cell>
        </row>
        <row r="182">
          <cell r="H182"/>
          <cell r="I182" t="str">
            <v>금정</v>
          </cell>
          <cell r="N182"/>
          <cell r="O182">
            <v>65.644759098933733</v>
          </cell>
          <cell r="P182">
            <v>65.644759098933733</v>
          </cell>
          <cell r="Q182">
            <v>0.75829059829059831</v>
          </cell>
          <cell r="U182">
            <v>16</v>
          </cell>
          <cell r="W182">
            <v>16.411189774733433</v>
          </cell>
        </row>
        <row r="183">
          <cell r="H183"/>
          <cell r="I183" t="str">
            <v>금정</v>
          </cell>
          <cell r="N183"/>
          <cell r="O183">
            <v>49.692313132150467</v>
          </cell>
          <cell r="P183">
            <v>49.692313132150467</v>
          </cell>
          <cell r="Q183">
            <v>0.574017094017094</v>
          </cell>
          <cell r="W183">
            <v>12.423078283037617</v>
          </cell>
        </row>
        <row r="184">
          <cell r="H184" t="str">
            <v>산본</v>
          </cell>
          <cell r="I184" t="str">
            <v>산본</v>
          </cell>
          <cell r="M184" t="str">
            <v>BSM</v>
          </cell>
          <cell r="N184">
            <v>3</v>
          </cell>
          <cell r="O184">
            <v>23.348571107822099</v>
          </cell>
          <cell r="P184">
            <v>54.295321288020212</v>
          </cell>
          <cell r="Q184">
            <v>1.4173955296404275</v>
          </cell>
          <cell r="R184" t="e">
            <v>#VALUE!</v>
          </cell>
          <cell r="S184">
            <v>4</v>
          </cell>
          <cell r="T184">
            <v>124</v>
          </cell>
          <cell r="U184">
            <v>16</v>
          </cell>
          <cell r="V184" t="e">
            <v>#VALUE!</v>
          </cell>
          <cell r="W184">
            <v>5.8371427769555249</v>
          </cell>
          <cell r="X184">
            <v>50</v>
          </cell>
          <cell r="Y184">
            <v>13</v>
          </cell>
          <cell r="Z184">
            <v>13</v>
          </cell>
          <cell r="AA184">
            <v>54</v>
          </cell>
          <cell r="AB184">
            <v>216</v>
          </cell>
          <cell r="AC184">
            <v>192</v>
          </cell>
        </row>
        <row r="185">
          <cell r="H185"/>
          <cell r="I185" t="str">
            <v>산본</v>
          </cell>
          <cell r="N185"/>
          <cell r="O185">
            <v>54.295321288020212</v>
          </cell>
          <cell r="P185">
            <v>53.609374566208487</v>
          </cell>
          <cell r="Q185">
            <v>0.98736637512147718</v>
          </cell>
          <cell r="U185">
            <v>17</v>
          </cell>
          <cell r="W185">
            <v>13.573830322005053</v>
          </cell>
        </row>
        <row r="186">
          <cell r="H186"/>
          <cell r="I186" t="str">
            <v>산본</v>
          </cell>
          <cell r="N186"/>
          <cell r="O186">
            <v>53.609374566208487</v>
          </cell>
          <cell r="P186">
            <v>23.348571107822099</v>
          </cell>
          <cell r="Q186">
            <v>0.43002915451895035</v>
          </cell>
          <cell r="W186">
            <v>13.402343641552122</v>
          </cell>
        </row>
        <row r="187">
          <cell r="H187" t="str">
            <v>고촌</v>
          </cell>
          <cell r="I187" t="str">
            <v>고촌</v>
          </cell>
          <cell r="M187" t="str">
            <v>CSM</v>
          </cell>
          <cell r="N187">
            <v>3</v>
          </cell>
          <cell r="O187">
            <v>45.591129487622609</v>
          </cell>
          <cell r="P187">
            <v>45.591129487622609</v>
          </cell>
          <cell r="Q187">
            <v>0.34526472781506334</v>
          </cell>
          <cell r="R187" t="e">
            <v>#VALUE!</v>
          </cell>
          <cell r="S187">
            <v>4</v>
          </cell>
          <cell r="T187">
            <v>124</v>
          </cell>
          <cell r="U187">
            <v>5</v>
          </cell>
          <cell r="V187" t="e">
            <v>#VALUE!</v>
          </cell>
          <cell r="W187">
            <v>11.397782371905652</v>
          </cell>
          <cell r="X187">
            <v>30</v>
          </cell>
          <cell r="Y187">
            <v>3</v>
          </cell>
          <cell r="Z187">
            <v>2</v>
          </cell>
          <cell r="AA187">
            <v>12</v>
          </cell>
          <cell r="AB187">
            <v>192</v>
          </cell>
          <cell r="AC187">
            <v>168</v>
          </cell>
        </row>
        <row r="188">
          <cell r="H188"/>
          <cell r="I188" t="str">
            <v>고촌</v>
          </cell>
          <cell r="N188"/>
          <cell r="O188">
            <v>15.741008913325329</v>
          </cell>
          <cell r="P188">
            <v>15.741008913325329</v>
          </cell>
          <cell r="Q188">
            <v>0.34526472781506334</v>
          </cell>
          <cell r="U188">
            <v>6</v>
          </cell>
          <cell r="W188">
            <v>3.9352522283313323</v>
          </cell>
        </row>
        <row r="189">
          <cell r="H189"/>
          <cell r="I189" t="str">
            <v>고촌</v>
          </cell>
          <cell r="N189"/>
          <cell r="O189">
            <v>0</v>
          </cell>
          <cell r="P189">
            <v>0</v>
          </cell>
          <cell r="Q189">
            <v>0</v>
          </cell>
          <cell r="W189">
            <v>0</v>
          </cell>
        </row>
        <row r="190">
          <cell r="H190" t="str">
            <v>교하</v>
          </cell>
          <cell r="I190" t="str">
            <v>교하</v>
          </cell>
          <cell r="M190" t="str">
            <v>BSM</v>
          </cell>
          <cell r="N190">
            <v>3</v>
          </cell>
          <cell r="O190">
            <v>20.731436198406179</v>
          </cell>
          <cell r="P190">
            <v>20.731436198406179</v>
          </cell>
          <cell r="Q190">
            <v>0.56552962298025133</v>
          </cell>
          <cell r="R190" t="e">
            <v>#VALUE!</v>
          </cell>
          <cell r="S190">
            <v>3</v>
          </cell>
          <cell r="T190">
            <v>93</v>
          </cell>
          <cell r="U190">
            <v>7</v>
          </cell>
          <cell r="V190" t="e">
            <v>#VALUE!</v>
          </cell>
          <cell r="W190">
            <v>6.9104787328020594</v>
          </cell>
          <cell r="X190">
            <v>24</v>
          </cell>
          <cell r="Y190">
            <v>6</v>
          </cell>
          <cell r="Z190">
            <v>6</v>
          </cell>
          <cell r="AA190">
            <v>18</v>
          </cell>
          <cell r="AB190">
            <v>72</v>
          </cell>
          <cell r="AC190">
            <v>54</v>
          </cell>
        </row>
        <row r="191">
          <cell r="H191"/>
          <cell r="I191" t="str">
            <v>교하</v>
          </cell>
          <cell r="N191"/>
          <cell r="O191">
            <v>7.8906004920325126</v>
          </cell>
          <cell r="P191">
            <v>7.8906004920325126</v>
          </cell>
          <cell r="Q191">
            <v>0.38061041292639136</v>
          </cell>
          <cell r="U191">
            <v>8</v>
          </cell>
          <cell r="W191">
            <v>2.6302001640108377</v>
          </cell>
        </row>
        <row r="192">
          <cell r="H192"/>
          <cell r="I192" t="str">
            <v>교하</v>
          </cell>
          <cell r="N192"/>
          <cell r="O192">
            <v>3.8336408050912678</v>
          </cell>
          <cell r="P192">
            <v>3.8336408050912678</v>
          </cell>
          <cell r="Q192">
            <v>0.18491921005385994</v>
          </cell>
          <cell r="W192">
            <v>1.277880268363756</v>
          </cell>
        </row>
        <row r="193">
          <cell r="H193" t="str">
            <v>군하리</v>
          </cell>
          <cell r="I193" t="str">
            <v>군하리</v>
          </cell>
          <cell r="M193" t="str">
            <v>BSM</v>
          </cell>
          <cell r="N193">
            <v>2</v>
          </cell>
          <cell r="O193">
            <v>16.080863577732991</v>
          </cell>
          <cell r="P193">
            <v>16.080863577732991</v>
          </cell>
          <cell r="Q193">
            <v>0.53125</v>
          </cell>
          <cell r="R193" t="e">
            <v>#VALUE!</v>
          </cell>
          <cell r="S193">
            <v>2</v>
          </cell>
          <cell r="T193">
            <v>64</v>
          </cell>
          <cell r="U193">
            <v>7</v>
          </cell>
          <cell r="V193" t="e">
            <v>#VALUE!</v>
          </cell>
          <cell r="W193">
            <v>8.0404317888664956</v>
          </cell>
          <cell r="X193">
            <v>24</v>
          </cell>
          <cell r="Y193">
            <v>6</v>
          </cell>
          <cell r="Z193">
            <v>6</v>
          </cell>
          <cell r="AA193">
            <v>12</v>
          </cell>
          <cell r="AB193">
            <v>48</v>
          </cell>
          <cell r="AC193">
            <v>40</v>
          </cell>
        </row>
        <row r="194">
          <cell r="H194"/>
          <cell r="I194" t="str">
            <v>군하리</v>
          </cell>
          <cell r="N194"/>
          <cell r="O194">
            <v>8.5429587756706518</v>
          </cell>
          <cell r="P194">
            <v>8.5429587756706518</v>
          </cell>
          <cell r="Q194">
            <v>0.53125</v>
          </cell>
          <cell r="U194">
            <v>8</v>
          </cell>
          <cell r="W194">
            <v>4.2714793878353259</v>
          </cell>
        </row>
        <row r="195">
          <cell r="H195"/>
          <cell r="I195" t="str">
            <v>군하리</v>
          </cell>
          <cell r="N195"/>
          <cell r="O195">
            <v>0</v>
          </cell>
          <cell r="P195">
            <v>0</v>
          </cell>
          <cell r="Q195">
            <v>0</v>
          </cell>
          <cell r="W195">
            <v>0</v>
          </cell>
        </row>
        <row r="196">
          <cell r="H196" t="str">
            <v>김포</v>
          </cell>
          <cell r="I196" t="str">
            <v>김포</v>
          </cell>
          <cell r="M196" t="str">
            <v>CSM</v>
          </cell>
          <cell r="N196">
            <v>3</v>
          </cell>
          <cell r="O196">
            <v>47.693853125623193</v>
          </cell>
          <cell r="P196">
            <v>84.103345766190984</v>
          </cell>
          <cell r="Q196">
            <v>1.1909732883021185</v>
          </cell>
          <cell r="R196" t="e">
            <v>#VALUE!</v>
          </cell>
          <cell r="S196">
            <v>4</v>
          </cell>
          <cell r="T196">
            <v>124</v>
          </cell>
          <cell r="U196">
            <v>13</v>
          </cell>
          <cell r="V196" t="e">
            <v>#VALUE!</v>
          </cell>
          <cell r="W196">
            <v>11.923463281405798</v>
          </cell>
          <cell r="X196">
            <v>65</v>
          </cell>
          <cell r="Y196">
            <v>4</v>
          </cell>
          <cell r="Z196">
            <v>4</v>
          </cell>
          <cell r="AA196">
            <v>16</v>
          </cell>
          <cell r="AB196">
            <v>256</v>
          </cell>
          <cell r="AC196">
            <v>232</v>
          </cell>
        </row>
        <row r="197">
          <cell r="H197"/>
          <cell r="I197" t="str">
            <v>김포</v>
          </cell>
          <cell r="N197"/>
          <cell r="O197">
            <v>84.103345766190984</v>
          </cell>
          <cell r="P197">
            <v>52.470985138747338</v>
          </cell>
          <cell r="Q197">
            <v>0.62388701258827139</v>
          </cell>
          <cell r="U197">
            <v>14</v>
          </cell>
          <cell r="W197">
            <v>21.025836441547746</v>
          </cell>
        </row>
        <row r="198">
          <cell r="H198"/>
          <cell r="I198" t="str">
            <v>김포</v>
          </cell>
          <cell r="N198"/>
          <cell r="O198">
            <v>52.470985138747338</v>
          </cell>
          <cell r="P198">
            <v>47.693853125623193</v>
          </cell>
          <cell r="Q198">
            <v>0.56708627571384707</v>
          </cell>
          <cell r="W198">
            <v>13.117746284686834</v>
          </cell>
        </row>
        <row r="199">
          <cell r="H199" t="str">
            <v>김포2</v>
          </cell>
          <cell r="I199" t="str">
            <v>김포2</v>
          </cell>
          <cell r="M199" t="str">
            <v>CSM</v>
          </cell>
          <cell r="N199">
            <v>2</v>
          </cell>
          <cell r="O199">
            <v>30.695572973312981</v>
          </cell>
          <cell r="P199">
            <v>30.695572973312981</v>
          </cell>
          <cell r="Q199">
            <v>0.86080586080586075</v>
          </cell>
          <cell r="R199" t="e">
            <v>#VALUE!</v>
          </cell>
          <cell r="S199">
            <v>2</v>
          </cell>
          <cell r="T199">
            <v>64</v>
          </cell>
          <cell r="U199">
            <v>10</v>
          </cell>
          <cell r="V199" t="e">
            <v>#VALUE!</v>
          </cell>
          <cell r="W199">
            <v>15.34778648665649</v>
          </cell>
          <cell r="X199">
            <v>43</v>
          </cell>
          <cell r="Y199">
            <v>3</v>
          </cell>
          <cell r="Z199">
            <v>3</v>
          </cell>
          <cell r="AA199">
            <v>7</v>
          </cell>
          <cell r="AB199">
            <v>112</v>
          </cell>
          <cell r="AC199">
            <v>104</v>
          </cell>
        </row>
        <row r="200">
          <cell r="H200"/>
          <cell r="I200" t="str">
            <v>김포2</v>
          </cell>
          <cell r="N200"/>
          <cell r="O200">
            <v>26.422929116221795</v>
          </cell>
          <cell r="P200">
            <v>26.422929116221795</v>
          </cell>
          <cell r="Q200">
            <v>0.86080586080586075</v>
          </cell>
          <cell r="U200">
            <v>11</v>
          </cell>
          <cell r="W200">
            <v>13.211464558110897</v>
          </cell>
        </row>
        <row r="201">
          <cell r="H201"/>
          <cell r="I201" t="str">
            <v>김포2</v>
          </cell>
          <cell r="N201"/>
          <cell r="O201">
            <v>0</v>
          </cell>
          <cell r="P201">
            <v>0</v>
          </cell>
          <cell r="Q201">
            <v>0</v>
          </cell>
          <cell r="W201">
            <v>0</v>
          </cell>
        </row>
        <row r="202">
          <cell r="H202" t="str">
            <v>대곶면</v>
          </cell>
          <cell r="I202" t="str">
            <v>대곶면</v>
          </cell>
          <cell r="M202" t="str">
            <v>BSM</v>
          </cell>
          <cell r="N202">
            <v>2</v>
          </cell>
          <cell r="O202">
            <v>23.509369016783598</v>
          </cell>
          <cell r="P202">
            <v>23.509369016783598</v>
          </cell>
          <cell r="Q202">
            <v>0.36559139784946243</v>
          </cell>
          <cell r="R202" t="e">
            <v>#VALUE!</v>
          </cell>
          <cell r="S202">
            <v>2</v>
          </cell>
          <cell r="T202">
            <v>64</v>
          </cell>
          <cell r="U202">
            <v>5</v>
          </cell>
          <cell r="V202" t="e">
            <v>#VALUE!</v>
          </cell>
          <cell r="W202">
            <v>11.754684508391799</v>
          </cell>
          <cell r="X202">
            <v>28</v>
          </cell>
          <cell r="Y202">
            <v>7</v>
          </cell>
          <cell r="Z202">
            <v>7</v>
          </cell>
          <cell r="AA202">
            <v>14</v>
          </cell>
          <cell r="AB202">
            <v>56</v>
          </cell>
          <cell r="AC202">
            <v>48</v>
          </cell>
        </row>
        <row r="203">
          <cell r="H203"/>
          <cell r="I203" t="str">
            <v>대곶면</v>
          </cell>
          <cell r="N203"/>
          <cell r="O203">
            <v>8.5948230814047584</v>
          </cell>
          <cell r="P203">
            <v>8.5948230814047584</v>
          </cell>
          <cell r="Q203">
            <v>0.36559139784946243</v>
          </cell>
          <cell r="U203">
            <v>6</v>
          </cell>
          <cell r="W203">
            <v>4.2974115407023792</v>
          </cell>
        </row>
        <row r="204">
          <cell r="H204"/>
          <cell r="I204" t="str">
            <v>대곶면</v>
          </cell>
          <cell r="N204"/>
          <cell r="O204">
            <v>0</v>
          </cell>
          <cell r="P204">
            <v>0</v>
          </cell>
          <cell r="Q204">
            <v>0</v>
          </cell>
          <cell r="W204">
            <v>0</v>
          </cell>
        </row>
        <row r="205">
          <cell r="H205" t="str">
            <v>신안리</v>
          </cell>
          <cell r="I205" t="str">
            <v>신안리</v>
          </cell>
          <cell r="M205" t="str">
            <v>BSM</v>
          </cell>
          <cell r="N205">
            <v>1</v>
          </cell>
          <cell r="O205">
            <v>33.533259085494841</v>
          </cell>
          <cell r="P205">
            <v>33.533259085494841</v>
          </cell>
          <cell r="Q205">
            <v>2.1</v>
          </cell>
          <cell r="R205" t="e">
            <v>#VALUE!</v>
          </cell>
          <cell r="S205">
            <v>2</v>
          </cell>
          <cell r="T205">
            <v>64</v>
          </cell>
          <cell r="U205">
            <v>23</v>
          </cell>
          <cell r="V205" t="e">
            <v>#VALUE!</v>
          </cell>
          <cell r="W205">
            <v>16.76662954274742</v>
          </cell>
          <cell r="X205">
            <v>27</v>
          </cell>
          <cell r="Y205">
            <v>7</v>
          </cell>
          <cell r="Z205">
            <v>7</v>
          </cell>
          <cell r="AA205">
            <v>15</v>
          </cell>
          <cell r="AB205">
            <v>60</v>
          </cell>
          <cell r="AC205">
            <v>56</v>
          </cell>
        </row>
        <row r="206">
          <cell r="H206"/>
          <cell r="I206" t="str">
            <v>신안리</v>
          </cell>
          <cell r="N206"/>
          <cell r="O206">
            <v>0</v>
          </cell>
          <cell r="P206">
            <v>0</v>
          </cell>
          <cell r="Q206">
            <v>0</v>
          </cell>
          <cell r="U206">
            <v>24</v>
          </cell>
          <cell r="W206">
            <v>0</v>
          </cell>
        </row>
        <row r="207">
          <cell r="H207"/>
          <cell r="I207" t="str">
            <v>신안리</v>
          </cell>
          <cell r="N207"/>
          <cell r="O207">
            <v>0</v>
          </cell>
          <cell r="P207">
            <v>0</v>
          </cell>
          <cell r="Q207">
            <v>0</v>
          </cell>
          <cell r="W207">
            <v>0</v>
          </cell>
        </row>
        <row r="208">
          <cell r="H208" t="str">
            <v>양촌</v>
          </cell>
          <cell r="I208" t="str">
            <v>양촌</v>
          </cell>
          <cell r="M208" t="str">
            <v>BSM</v>
          </cell>
          <cell r="N208">
            <v>2</v>
          </cell>
          <cell r="O208">
            <v>21.259302534317623</v>
          </cell>
          <cell r="P208">
            <v>42.166629861113428</v>
          </cell>
          <cell r="Q208">
            <v>0.5041736227045075</v>
          </cell>
          <cell r="R208" t="e">
            <v>#VALUE!</v>
          </cell>
          <cell r="S208">
            <v>4</v>
          </cell>
          <cell r="T208">
            <v>124</v>
          </cell>
          <cell r="U208">
            <v>7</v>
          </cell>
          <cell r="V208" t="e">
            <v>#VALUE!</v>
          </cell>
          <cell r="W208">
            <v>5.3148256335794057</v>
          </cell>
          <cell r="X208">
            <v>28</v>
          </cell>
          <cell r="Y208">
            <v>7</v>
          </cell>
          <cell r="Z208">
            <v>7</v>
          </cell>
          <cell r="AA208">
            <v>28</v>
          </cell>
          <cell r="AB208">
            <v>112</v>
          </cell>
          <cell r="AC208">
            <v>96</v>
          </cell>
        </row>
        <row r="209">
          <cell r="H209"/>
          <cell r="I209" t="str">
            <v>양촌</v>
          </cell>
          <cell r="N209"/>
          <cell r="O209">
            <v>42.166629861113428</v>
          </cell>
          <cell r="P209">
            <v>21.259302534317623</v>
          </cell>
          <cell r="Q209">
            <v>0.5041736227045075</v>
          </cell>
          <cell r="U209">
            <v>8</v>
          </cell>
          <cell r="W209">
            <v>10.541657465278357</v>
          </cell>
        </row>
        <row r="210">
          <cell r="H210"/>
          <cell r="I210" t="str">
            <v>양촌</v>
          </cell>
          <cell r="N210"/>
          <cell r="O210">
            <v>0</v>
          </cell>
          <cell r="P210">
            <v>0</v>
          </cell>
          <cell r="Q210">
            <v>0</v>
          </cell>
          <cell r="W210">
            <v>0</v>
          </cell>
        </row>
        <row r="211">
          <cell r="H211" t="str">
            <v>원당교</v>
          </cell>
          <cell r="I211" t="str">
            <v>원당교</v>
          </cell>
          <cell r="M211" t="str">
            <v>CSM</v>
          </cell>
          <cell r="N211">
            <v>1</v>
          </cell>
          <cell r="O211">
            <v>43.425385989722407</v>
          </cell>
          <cell r="P211">
            <v>43.425385989722407</v>
          </cell>
          <cell r="Q211">
            <v>2.1</v>
          </cell>
          <cell r="R211" t="e">
            <v>#VALUE!</v>
          </cell>
          <cell r="S211">
            <v>4</v>
          </cell>
          <cell r="T211">
            <v>124</v>
          </cell>
          <cell r="U211">
            <v>23</v>
          </cell>
          <cell r="V211" t="e">
            <v>#VALUE!</v>
          </cell>
          <cell r="W211">
            <v>10.856346497430602</v>
          </cell>
          <cell r="X211">
            <v>32</v>
          </cell>
          <cell r="Y211">
            <v>2</v>
          </cell>
          <cell r="Z211">
            <v>2</v>
          </cell>
          <cell r="AA211">
            <v>9</v>
          </cell>
          <cell r="AB211">
            <v>144</v>
          </cell>
          <cell r="AC211">
            <v>136</v>
          </cell>
        </row>
        <row r="212">
          <cell r="H212"/>
          <cell r="I212" t="str">
            <v>원당교</v>
          </cell>
          <cell r="N212"/>
          <cell r="O212">
            <v>0</v>
          </cell>
          <cell r="P212">
            <v>40.428235116198621</v>
          </cell>
          <cell r="Q212">
            <v>0.93098159509202449</v>
          </cell>
          <cell r="U212">
            <v>24</v>
          </cell>
          <cell r="W212">
            <v>0</v>
          </cell>
        </row>
        <row r="213">
          <cell r="H213"/>
          <cell r="I213" t="str">
            <v>원당교</v>
          </cell>
          <cell r="N213"/>
          <cell r="O213">
            <v>40.428235116198621</v>
          </cell>
          <cell r="P213">
            <v>0</v>
          </cell>
          <cell r="Q213">
            <v>0</v>
          </cell>
          <cell r="W213">
            <v>10.107058779049655</v>
          </cell>
        </row>
        <row r="214">
          <cell r="H214" t="str">
            <v>내각리</v>
          </cell>
          <cell r="I214" t="str">
            <v>내각리</v>
          </cell>
          <cell r="M214" t="str">
            <v>BSM</v>
          </cell>
          <cell r="N214">
            <v>1</v>
          </cell>
          <cell r="O214">
            <v>65.767496000160207</v>
          </cell>
          <cell r="P214">
            <v>65.767496000160207</v>
          </cell>
          <cell r="Q214">
            <v>2.1</v>
          </cell>
          <cell r="R214" t="e">
            <v>#VALUE!</v>
          </cell>
          <cell r="S214">
            <v>3</v>
          </cell>
          <cell r="T214">
            <v>93</v>
          </cell>
          <cell r="U214">
            <v>23</v>
          </cell>
          <cell r="V214" t="e">
            <v>#VALUE!</v>
          </cell>
          <cell r="W214">
            <v>21.92249866672007</v>
          </cell>
          <cell r="X214">
            <v>33</v>
          </cell>
          <cell r="Y214">
            <v>8</v>
          </cell>
          <cell r="Z214">
            <v>8</v>
          </cell>
          <cell r="AA214">
            <v>25</v>
          </cell>
          <cell r="AB214">
            <v>100</v>
          </cell>
          <cell r="AC214">
            <v>94</v>
          </cell>
        </row>
        <row r="215">
          <cell r="H215"/>
          <cell r="I215" t="str">
            <v>내각리</v>
          </cell>
          <cell r="N215"/>
          <cell r="O215">
            <v>0</v>
          </cell>
          <cell r="P215">
            <v>0</v>
          </cell>
          <cell r="Q215">
            <v>0</v>
          </cell>
          <cell r="U215">
            <v>24</v>
          </cell>
          <cell r="W215">
            <v>0</v>
          </cell>
        </row>
        <row r="216">
          <cell r="H216"/>
          <cell r="I216" t="str">
            <v>내각리</v>
          </cell>
          <cell r="N216"/>
          <cell r="O216">
            <v>0</v>
          </cell>
          <cell r="P216">
            <v>0</v>
          </cell>
          <cell r="Q216">
            <v>0</v>
          </cell>
          <cell r="W216">
            <v>0</v>
          </cell>
        </row>
        <row r="217">
          <cell r="H217" t="str">
            <v>능내</v>
          </cell>
          <cell r="I217" t="str">
            <v>능내</v>
          </cell>
          <cell r="M217" t="str">
            <v>BSM</v>
          </cell>
          <cell r="N217">
            <v>2</v>
          </cell>
          <cell r="O217">
            <v>12.355199707273465</v>
          </cell>
          <cell r="P217">
            <v>12.355199707273465</v>
          </cell>
          <cell r="Q217">
            <v>0.85579937304075226</v>
          </cell>
          <cell r="R217" t="e">
            <v>#VALUE!</v>
          </cell>
          <cell r="S217">
            <v>2</v>
          </cell>
          <cell r="T217">
            <v>64</v>
          </cell>
          <cell r="U217">
            <v>10</v>
          </cell>
          <cell r="V217" t="e">
            <v>#VALUE!</v>
          </cell>
          <cell r="W217">
            <v>6.1775998536367327</v>
          </cell>
          <cell r="X217">
            <v>23</v>
          </cell>
          <cell r="Y217">
            <v>6</v>
          </cell>
          <cell r="Z217">
            <v>6</v>
          </cell>
          <cell r="AA217">
            <v>12</v>
          </cell>
          <cell r="AB217">
            <v>48</v>
          </cell>
          <cell r="AC217">
            <v>40</v>
          </cell>
        </row>
        <row r="218">
          <cell r="H218"/>
          <cell r="I218" t="str">
            <v>능내</v>
          </cell>
          <cell r="N218"/>
          <cell r="O218">
            <v>10.573572163277918</v>
          </cell>
          <cell r="P218">
            <v>10.573572163277918</v>
          </cell>
          <cell r="Q218">
            <v>0.85579937304075226</v>
          </cell>
          <cell r="U218">
            <v>11</v>
          </cell>
          <cell r="W218">
            <v>5.2867860816389589</v>
          </cell>
        </row>
        <row r="219">
          <cell r="H219"/>
          <cell r="I219" t="str">
            <v>능내</v>
          </cell>
          <cell r="N219"/>
          <cell r="O219">
            <v>0</v>
          </cell>
          <cell r="P219">
            <v>0</v>
          </cell>
          <cell r="Q219">
            <v>0</v>
          </cell>
          <cell r="W219">
            <v>0</v>
          </cell>
        </row>
        <row r="220">
          <cell r="H220" t="str">
            <v>도농삼거리</v>
          </cell>
          <cell r="I220" t="str">
            <v>도농삼거리</v>
          </cell>
          <cell r="M220" t="str">
            <v>CSM</v>
          </cell>
          <cell r="N220">
            <v>2</v>
          </cell>
          <cell r="O220">
            <v>14.608228749029603</v>
          </cell>
          <cell r="P220">
            <v>42.498983114541623</v>
          </cell>
          <cell r="Q220">
            <v>0.34373125374925012</v>
          </cell>
          <cell r="R220" t="e">
            <v>#VALUE!</v>
          </cell>
          <cell r="S220">
            <v>6</v>
          </cell>
          <cell r="T220">
            <v>187</v>
          </cell>
          <cell r="U220">
            <v>5</v>
          </cell>
          <cell r="V220" t="e">
            <v>#VALUE!</v>
          </cell>
          <cell r="W220">
            <v>2.434704791504934</v>
          </cell>
          <cell r="X220">
            <v>20</v>
          </cell>
          <cell r="Y220">
            <v>2</v>
          </cell>
          <cell r="Z220">
            <v>1</v>
          </cell>
          <cell r="AA220">
            <v>12</v>
          </cell>
          <cell r="AB220">
            <v>192</v>
          </cell>
          <cell r="AC220">
            <v>168</v>
          </cell>
        </row>
        <row r="221">
          <cell r="H221"/>
          <cell r="I221" t="str">
            <v>도농삼거리</v>
          </cell>
          <cell r="N221"/>
          <cell r="O221">
            <v>42.498983114541623</v>
          </cell>
          <cell r="P221">
            <v>14.608228749029603</v>
          </cell>
          <cell r="Q221">
            <v>0.34373125374925012</v>
          </cell>
          <cell r="U221">
            <v>6</v>
          </cell>
          <cell r="W221">
            <v>7.0831638524236036</v>
          </cell>
        </row>
        <row r="222">
          <cell r="H222"/>
          <cell r="I222" t="str">
            <v>도농삼거리</v>
          </cell>
          <cell r="N222"/>
          <cell r="O222">
            <v>0</v>
          </cell>
          <cell r="P222">
            <v>0</v>
          </cell>
          <cell r="Q222">
            <v>0</v>
          </cell>
          <cell r="W222">
            <v>0</v>
          </cell>
        </row>
        <row r="223">
          <cell r="H223" t="str">
            <v>문호리</v>
          </cell>
          <cell r="I223" t="str">
            <v>문호리</v>
          </cell>
          <cell r="M223" t="str">
            <v>BSM</v>
          </cell>
          <cell r="N223">
            <v>1</v>
          </cell>
          <cell r="O223">
            <v>21.335294184990296</v>
          </cell>
          <cell r="P223">
            <v>21.335294184990296</v>
          </cell>
          <cell r="Q223">
            <v>2.1</v>
          </cell>
          <cell r="R223" t="e">
            <v>#VALUE!</v>
          </cell>
          <cell r="S223">
            <v>2</v>
          </cell>
          <cell r="T223">
            <v>64</v>
          </cell>
          <cell r="U223">
            <v>23</v>
          </cell>
          <cell r="V223" t="e">
            <v>#VALUE!</v>
          </cell>
          <cell r="W223">
            <v>10.667647092495148</v>
          </cell>
          <cell r="X223">
            <v>20</v>
          </cell>
          <cell r="Y223">
            <v>5</v>
          </cell>
          <cell r="Z223">
            <v>5</v>
          </cell>
          <cell r="AA223">
            <v>10</v>
          </cell>
          <cell r="AB223">
            <v>40</v>
          </cell>
          <cell r="AC223">
            <v>36</v>
          </cell>
        </row>
        <row r="224">
          <cell r="H224"/>
          <cell r="I224" t="str">
            <v>문호리</v>
          </cell>
          <cell r="N224"/>
          <cell r="O224">
            <v>0</v>
          </cell>
          <cell r="P224">
            <v>0</v>
          </cell>
          <cell r="Q224">
            <v>0</v>
          </cell>
          <cell r="U224">
            <v>24</v>
          </cell>
          <cell r="W224">
            <v>0</v>
          </cell>
        </row>
        <row r="225">
          <cell r="H225"/>
          <cell r="I225" t="str">
            <v>문호리</v>
          </cell>
          <cell r="N225"/>
          <cell r="O225">
            <v>0</v>
          </cell>
          <cell r="P225">
            <v>0</v>
          </cell>
          <cell r="Q225">
            <v>0</v>
          </cell>
          <cell r="W225">
            <v>0</v>
          </cell>
        </row>
        <row r="226">
          <cell r="H226" t="str">
            <v>미금</v>
          </cell>
          <cell r="I226" t="str">
            <v>미금</v>
          </cell>
          <cell r="M226" t="str">
            <v>BSM</v>
          </cell>
          <cell r="N226">
            <v>3</v>
          </cell>
          <cell r="O226">
            <v>9.1785964401831883</v>
          </cell>
          <cell r="P226">
            <v>19.200907873475142</v>
          </cell>
          <cell r="Q226">
            <v>0.87749667110519303</v>
          </cell>
          <cell r="R226" t="e">
            <v>#VALUE!</v>
          </cell>
          <cell r="S226">
            <v>3</v>
          </cell>
          <cell r="T226">
            <v>93</v>
          </cell>
          <cell r="U226">
            <v>10</v>
          </cell>
          <cell r="V226" t="e">
            <v>#VALUE!</v>
          </cell>
          <cell r="W226">
            <v>3.0595321467277294</v>
          </cell>
          <cell r="X226">
            <v>26</v>
          </cell>
          <cell r="Y226">
            <v>7</v>
          </cell>
          <cell r="Z226">
            <v>7</v>
          </cell>
          <cell r="AA226">
            <v>21</v>
          </cell>
          <cell r="AB226">
            <v>84</v>
          </cell>
          <cell r="AC226">
            <v>66</v>
          </cell>
        </row>
        <row r="227">
          <cell r="H227"/>
          <cell r="I227" t="str">
            <v>미금</v>
          </cell>
          <cell r="N227"/>
          <cell r="O227">
            <v>7.6701363009887391</v>
          </cell>
          <cell r="P227">
            <v>9.1785964401831883</v>
          </cell>
          <cell r="Q227">
            <v>0.47802929427430085</v>
          </cell>
          <cell r="U227">
            <v>11</v>
          </cell>
          <cell r="W227">
            <v>2.5567121003295799</v>
          </cell>
        </row>
        <row r="228">
          <cell r="H228"/>
          <cell r="I228" t="str">
            <v>미금</v>
          </cell>
          <cell r="N228"/>
          <cell r="O228">
            <v>19.200907873475142</v>
          </cell>
          <cell r="P228">
            <v>7.6701363009887391</v>
          </cell>
          <cell r="Q228">
            <v>0.39946737683089217</v>
          </cell>
          <cell r="W228">
            <v>6.4003026244917143</v>
          </cell>
        </row>
        <row r="229">
          <cell r="H229" t="str">
            <v>별내</v>
          </cell>
          <cell r="I229" t="str">
            <v>별내</v>
          </cell>
          <cell r="M229" t="str">
            <v>BSM</v>
          </cell>
          <cell r="N229">
            <v>1</v>
          </cell>
          <cell r="O229">
            <v>23.700221731548631</v>
          </cell>
          <cell r="P229">
            <v>23.700221731548631</v>
          </cell>
          <cell r="Q229">
            <v>2.1</v>
          </cell>
          <cell r="R229" t="e">
            <v>#VALUE!</v>
          </cell>
          <cell r="S229">
            <v>3</v>
          </cell>
          <cell r="T229">
            <v>93</v>
          </cell>
          <cell r="U229">
            <v>23</v>
          </cell>
          <cell r="V229" t="e">
            <v>#VALUE!</v>
          </cell>
          <cell r="W229">
            <v>7.9000739105162099</v>
          </cell>
          <cell r="X229">
            <v>16</v>
          </cell>
          <cell r="Y229">
            <v>4</v>
          </cell>
          <cell r="Z229">
            <v>4</v>
          </cell>
          <cell r="AA229">
            <v>13</v>
          </cell>
          <cell r="AB229">
            <v>52</v>
          </cell>
          <cell r="AC229">
            <v>46</v>
          </cell>
        </row>
        <row r="230">
          <cell r="H230"/>
          <cell r="I230" t="str">
            <v>별내</v>
          </cell>
          <cell r="N230"/>
          <cell r="O230">
            <v>0</v>
          </cell>
          <cell r="P230">
            <v>0</v>
          </cell>
          <cell r="Q230">
            <v>0</v>
          </cell>
          <cell r="U230">
            <v>24</v>
          </cell>
          <cell r="W230">
            <v>0</v>
          </cell>
        </row>
        <row r="231">
          <cell r="H231"/>
          <cell r="I231" t="str">
            <v>별내</v>
          </cell>
          <cell r="N231"/>
          <cell r="O231">
            <v>0</v>
          </cell>
          <cell r="P231">
            <v>0</v>
          </cell>
          <cell r="Q231">
            <v>0</v>
          </cell>
          <cell r="W231">
            <v>0</v>
          </cell>
        </row>
        <row r="232">
          <cell r="H232" t="str">
            <v>수동계곡</v>
          </cell>
          <cell r="I232" t="str">
            <v>수동계곡</v>
          </cell>
          <cell r="M232" t="str">
            <v>BSM</v>
          </cell>
          <cell r="N232">
            <v>1</v>
          </cell>
          <cell r="O232">
            <v>13.198694176565809</v>
          </cell>
          <cell r="P232">
            <v>13.198694176565809</v>
          </cell>
          <cell r="Q232">
            <v>2.1</v>
          </cell>
          <cell r="R232" t="e">
            <v>#VALUE!</v>
          </cell>
          <cell r="S232">
            <v>1</v>
          </cell>
          <cell r="T232">
            <v>33</v>
          </cell>
          <cell r="U232">
            <v>23</v>
          </cell>
          <cell r="V232" t="e">
            <v>#VALUE!</v>
          </cell>
          <cell r="W232">
            <v>13.198694176565809</v>
          </cell>
          <cell r="X232">
            <v>23</v>
          </cell>
          <cell r="Y232">
            <v>6</v>
          </cell>
          <cell r="Z232">
            <v>6</v>
          </cell>
          <cell r="AA232">
            <v>6</v>
          </cell>
          <cell r="AB232">
            <v>24</v>
          </cell>
          <cell r="AC232">
            <v>22</v>
          </cell>
        </row>
        <row r="233">
          <cell r="H233"/>
          <cell r="I233" t="str">
            <v>수동계곡</v>
          </cell>
          <cell r="N233"/>
          <cell r="O233">
            <v>0</v>
          </cell>
          <cell r="P233">
            <v>0</v>
          </cell>
          <cell r="Q233">
            <v>0</v>
          </cell>
          <cell r="U233">
            <v>24</v>
          </cell>
          <cell r="W233">
            <v>0</v>
          </cell>
        </row>
        <row r="234">
          <cell r="H234"/>
          <cell r="I234" t="str">
            <v>수동계곡</v>
          </cell>
          <cell r="N234"/>
          <cell r="O234">
            <v>0</v>
          </cell>
          <cell r="P234">
            <v>0</v>
          </cell>
          <cell r="Q234">
            <v>0</v>
          </cell>
          <cell r="W234">
            <v>0</v>
          </cell>
        </row>
        <row r="235">
          <cell r="H235" t="str">
            <v>오남리</v>
          </cell>
          <cell r="I235" t="str">
            <v>오남리</v>
          </cell>
          <cell r="M235" t="str">
            <v>BSM</v>
          </cell>
          <cell r="N235">
            <v>1</v>
          </cell>
          <cell r="O235">
            <v>37.533833810888801</v>
          </cell>
          <cell r="P235">
            <v>37.533833810888801</v>
          </cell>
          <cell r="Q235">
            <v>2.1</v>
          </cell>
          <cell r="R235" t="e">
            <v>#VALUE!</v>
          </cell>
          <cell r="S235">
            <v>3</v>
          </cell>
          <cell r="T235">
            <v>93</v>
          </cell>
          <cell r="U235">
            <v>23</v>
          </cell>
          <cell r="V235" t="e">
            <v>#VALUE!</v>
          </cell>
          <cell r="W235">
            <v>12.511277936962934</v>
          </cell>
          <cell r="X235">
            <v>22</v>
          </cell>
          <cell r="Y235">
            <v>6</v>
          </cell>
          <cell r="Z235">
            <v>6</v>
          </cell>
          <cell r="AA235">
            <v>18</v>
          </cell>
          <cell r="AB235">
            <v>72</v>
          </cell>
          <cell r="AC235">
            <v>66</v>
          </cell>
        </row>
        <row r="236">
          <cell r="H236"/>
          <cell r="I236" t="str">
            <v>오남리</v>
          </cell>
          <cell r="N236"/>
          <cell r="O236">
            <v>0</v>
          </cell>
          <cell r="P236">
            <v>0</v>
          </cell>
          <cell r="Q236">
            <v>0</v>
          </cell>
          <cell r="U236">
            <v>24</v>
          </cell>
          <cell r="W236">
            <v>0</v>
          </cell>
        </row>
        <row r="237">
          <cell r="H237"/>
          <cell r="I237" t="str">
            <v>오남리</v>
          </cell>
          <cell r="N237"/>
          <cell r="O237">
            <v>0</v>
          </cell>
          <cell r="P237">
            <v>0</v>
          </cell>
          <cell r="Q237">
            <v>0</v>
          </cell>
          <cell r="W237">
            <v>0</v>
          </cell>
        </row>
        <row r="238">
          <cell r="H238" t="str">
            <v>와부</v>
          </cell>
          <cell r="I238" t="str">
            <v>와부</v>
          </cell>
          <cell r="M238" t="str">
            <v>CSM</v>
          </cell>
          <cell r="N238">
            <v>2</v>
          </cell>
          <cell r="O238">
            <v>24.129653547886839</v>
          </cell>
          <cell r="P238">
            <v>36.669473501906772</v>
          </cell>
          <cell r="Q238">
            <v>0.65803108808290156</v>
          </cell>
          <cell r="R238" t="e">
            <v>#VALUE!</v>
          </cell>
          <cell r="S238">
            <v>3</v>
          </cell>
          <cell r="T238">
            <v>93</v>
          </cell>
          <cell r="U238">
            <v>8</v>
          </cell>
          <cell r="V238" t="e">
            <v>#VALUE!</v>
          </cell>
          <cell r="W238">
            <v>8.0432178492956137</v>
          </cell>
          <cell r="X238">
            <v>33</v>
          </cell>
          <cell r="Y238">
            <v>2</v>
          </cell>
          <cell r="Z238">
            <v>2</v>
          </cell>
          <cell r="AA238">
            <v>12</v>
          </cell>
          <cell r="AB238">
            <v>192</v>
          </cell>
          <cell r="AC238">
            <v>84</v>
          </cell>
        </row>
        <row r="239">
          <cell r="H239"/>
          <cell r="I239" t="str">
            <v>와부</v>
          </cell>
          <cell r="N239"/>
          <cell r="O239">
            <v>36.669473501906772</v>
          </cell>
          <cell r="P239">
            <v>24.129653547886839</v>
          </cell>
          <cell r="Q239">
            <v>0.65803108808290156</v>
          </cell>
          <cell r="U239">
            <v>9</v>
          </cell>
          <cell r="W239">
            <v>12.223157833968925</v>
          </cell>
        </row>
        <row r="240">
          <cell r="H240"/>
          <cell r="I240" t="str">
            <v>와부</v>
          </cell>
          <cell r="N240"/>
          <cell r="O240">
            <v>0</v>
          </cell>
          <cell r="P240">
            <v>0</v>
          </cell>
          <cell r="Q240">
            <v>0</v>
          </cell>
          <cell r="W240">
            <v>0</v>
          </cell>
        </row>
        <row r="241">
          <cell r="H241" t="str">
            <v>윤촌리</v>
          </cell>
          <cell r="I241" t="str">
            <v>윤촌리</v>
          </cell>
          <cell r="M241" t="str">
            <v>BSM</v>
          </cell>
          <cell r="N241">
            <v>1</v>
          </cell>
          <cell r="O241">
            <v>9.0347649524857001</v>
          </cell>
          <cell r="P241">
            <v>9.0347649524857001</v>
          </cell>
          <cell r="Q241">
            <v>2.1</v>
          </cell>
          <cell r="R241" t="e">
            <v>#VALUE!</v>
          </cell>
          <cell r="S241">
            <v>1</v>
          </cell>
          <cell r="T241">
            <v>33</v>
          </cell>
          <cell r="U241">
            <v>23</v>
          </cell>
          <cell r="V241" t="e">
            <v>#VALUE!</v>
          </cell>
          <cell r="W241">
            <v>9.0347649524857001</v>
          </cell>
          <cell r="X241">
            <v>18</v>
          </cell>
          <cell r="Y241">
            <v>5</v>
          </cell>
          <cell r="Z241">
            <v>5</v>
          </cell>
          <cell r="AA241">
            <v>6</v>
          </cell>
          <cell r="AB241">
            <v>24</v>
          </cell>
          <cell r="AC241">
            <v>22</v>
          </cell>
        </row>
        <row r="242">
          <cell r="H242"/>
          <cell r="I242" t="str">
            <v>윤촌리</v>
          </cell>
          <cell r="N242"/>
          <cell r="O242">
            <v>0</v>
          </cell>
          <cell r="P242">
            <v>0</v>
          </cell>
          <cell r="Q242">
            <v>0</v>
          </cell>
          <cell r="U242">
            <v>24</v>
          </cell>
          <cell r="W242">
            <v>0</v>
          </cell>
        </row>
        <row r="243">
          <cell r="H243"/>
          <cell r="I243" t="str">
            <v>윤촌리</v>
          </cell>
          <cell r="N243"/>
          <cell r="O243">
            <v>0</v>
          </cell>
          <cell r="P243">
            <v>0</v>
          </cell>
          <cell r="Q243">
            <v>0</v>
          </cell>
          <cell r="W243">
            <v>0</v>
          </cell>
        </row>
        <row r="244">
          <cell r="H244" t="str">
            <v>진건</v>
          </cell>
          <cell r="I244" t="str">
            <v>진건</v>
          </cell>
          <cell r="M244" t="str">
            <v>CSM</v>
          </cell>
          <cell r="N244">
            <v>1</v>
          </cell>
          <cell r="O244">
            <v>47.857900882610345</v>
          </cell>
          <cell r="P244">
            <v>47.857900882610345</v>
          </cell>
          <cell r="Q244">
            <v>2.1</v>
          </cell>
          <cell r="R244" t="e">
            <v>#VALUE!</v>
          </cell>
          <cell r="S244">
            <v>3</v>
          </cell>
          <cell r="T244">
            <v>93</v>
          </cell>
          <cell r="U244">
            <v>23</v>
          </cell>
          <cell r="V244" t="e">
            <v>#VALUE!</v>
          </cell>
          <cell r="W244">
            <v>15.952633627536782</v>
          </cell>
          <cell r="X244">
            <v>26</v>
          </cell>
          <cell r="Y244">
            <v>2</v>
          </cell>
          <cell r="Z244">
            <v>2</v>
          </cell>
          <cell r="AA244">
            <v>6</v>
          </cell>
          <cell r="AB244">
            <v>96</v>
          </cell>
          <cell r="AC244">
            <v>90</v>
          </cell>
        </row>
        <row r="245">
          <cell r="H245"/>
          <cell r="I245" t="str">
            <v>진건</v>
          </cell>
          <cell r="N245"/>
          <cell r="O245">
            <v>0</v>
          </cell>
          <cell r="P245">
            <v>0</v>
          </cell>
          <cell r="Q245">
            <v>0</v>
          </cell>
          <cell r="U245">
            <v>24</v>
          </cell>
          <cell r="W245">
            <v>0</v>
          </cell>
        </row>
        <row r="246">
          <cell r="H246"/>
          <cell r="I246" t="str">
            <v>진건</v>
          </cell>
          <cell r="N246"/>
          <cell r="O246">
            <v>0</v>
          </cell>
          <cell r="P246">
            <v>0</v>
          </cell>
          <cell r="Q246">
            <v>0</v>
          </cell>
          <cell r="W246">
            <v>0</v>
          </cell>
        </row>
        <row r="247">
          <cell r="H247" t="str">
            <v>진접</v>
          </cell>
          <cell r="I247" t="str">
            <v>진접</v>
          </cell>
          <cell r="M247" t="str">
            <v>BSM</v>
          </cell>
          <cell r="N247">
            <v>2</v>
          </cell>
          <cell r="O247">
            <v>18.588040384886494</v>
          </cell>
          <cell r="P247">
            <v>18.588040384886494</v>
          </cell>
          <cell r="Q247">
            <v>0.9722222222222221</v>
          </cell>
          <cell r="R247" t="e">
            <v>#VALUE!</v>
          </cell>
          <cell r="S247">
            <v>3</v>
          </cell>
          <cell r="T247">
            <v>93</v>
          </cell>
          <cell r="U247">
            <v>11</v>
          </cell>
          <cell r="V247" t="e">
            <v>#VALUE!</v>
          </cell>
          <cell r="W247">
            <v>6.1960134616288309</v>
          </cell>
          <cell r="X247">
            <v>24</v>
          </cell>
          <cell r="Y247">
            <v>6</v>
          </cell>
          <cell r="Z247">
            <v>6</v>
          </cell>
          <cell r="AA247">
            <v>18</v>
          </cell>
          <cell r="AB247">
            <v>72</v>
          </cell>
          <cell r="AC247">
            <v>60</v>
          </cell>
        </row>
        <row r="248">
          <cell r="H248"/>
          <cell r="I248" t="str">
            <v>진접</v>
          </cell>
          <cell r="N248"/>
          <cell r="O248">
            <v>18.071705929750756</v>
          </cell>
          <cell r="P248">
            <v>18.071705929750756</v>
          </cell>
          <cell r="Q248">
            <v>0.9722222222222221</v>
          </cell>
          <cell r="U248">
            <v>12</v>
          </cell>
          <cell r="W248">
            <v>6.0239019765835851</v>
          </cell>
        </row>
        <row r="249">
          <cell r="H249"/>
          <cell r="I249" t="str">
            <v>진접</v>
          </cell>
          <cell r="N249"/>
          <cell r="O249">
            <v>0</v>
          </cell>
          <cell r="P249">
            <v>0</v>
          </cell>
          <cell r="Q249">
            <v>0</v>
          </cell>
          <cell r="W249">
            <v>0</v>
          </cell>
        </row>
        <row r="250">
          <cell r="H250" t="str">
            <v>천마산</v>
          </cell>
          <cell r="I250" t="str">
            <v>천마산</v>
          </cell>
          <cell r="M250" t="str">
            <v>CSM</v>
          </cell>
          <cell r="N250">
            <v>1</v>
          </cell>
          <cell r="O250">
            <v>29.925580332444085</v>
          </cell>
          <cell r="P250">
            <v>29.925580332444085</v>
          </cell>
          <cell r="Q250">
            <v>2.1</v>
          </cell>
          <cell r="R250" t="e">
            <v>#VALUE!</v>
          </cell>
          <cell r="S250">
            <v>1</v>
          </cell>
          <cell r="T250">
            <v>33</v>
          </cell>
          <cell r="U250">
            <v>23</v>
          </cell>
          <cell r="V250" t="e">
            <v>#VALUE!</v>
          </cell>
          <cell r="W250">
            <v>29.925580332444085</v>
          </cell>
          <cell r="X250">
            <v>43</v>
          </cell>
          <cell r="Y250">
            <v>3</v>
          </cell>
          <cell r="Z250">
            <v>3</v>
          </cell>
          <cell r="AA250">
            <v>3</v>
          </cell>
          <cell r="AB250">
            <v>48</v>
          </cell>
          <cell r="AC250">
            <v>46</v>
          </cell>
        </row>
        <row r="251">
          <cell r="H251"/>
          <cell r="I251" t="str">
            <v>천마산</v>
          </cell>
          <cell r="N251"/>
          <cell r="O251">
            <v>0</v>
          </cell>
          <cell r="P251">
            <v>0</v>
          </cell>
          <cell r="Q251">
            <v>0</v>
          </cell>
          <cell r="U251">
            <v>24</v>
          </cell>
          <cell r="W251">
            <v>0</v>
          </cell>
        </row>
        <row r="252">
          <cell r="H252"/>
          <cell r="I252" t="str">
            <v>천마산</v>
          </cell>
          <cell r="N252"/>
          <cell r="O252">
            <v>0</v>
          </cell>
          <cell r="P252">
            <v>0</v>
          </cell>
          <cell r="Q252">
            <v>0</v>
          </cell>
          <cell r="W252">
            <v>0</v>
          </cell>
        </row>
        <row r="253">
          <cell r="H253" t="str">
            <v>태능</v>
          </cell>
          <cell r="I253" t="str">
            <v>태능</v>
          </cell>
          <cell r="M253" t="str">
            <v>CSM</v>
          </cell>
          <cell r="N253">
            <v>2</v>
          </cell>
          <cell r="O253">
            <v>39.790596755575763</v>
          </cell>
          <cell r="P253">
            <v>39.790596755575763</v>
          </cell>
          <cell r="Q253">
            <v>0.59459459459459463</v>
          </cell>
          <cell r="R253" t="e">
            <v>#VALUE!</v>
          </cell>
          <cell r="S253">
            <v>6</v>
          </cell>
          <cell r="T253">
            <v>187</v>
          </cell>
          <cell r="U253">
            <v>7</v>
          </cell>
          <cell r="V253" t="e">
            <v>#VALUE!</v>
          </cell>
          <cell r="W253">
            <v>6.6317661259292935</v>
          </cell>
          <cell r="X253">
            <v>22</v>
          </cell>
          <cell r="Y253">
            <v>2</v>
          </cell>
          <cell r="Z253">
            <v>2</v>
          </cell>
          <cell r="AA253">
            <v>12</v>
          </cell>
          <cell r="AB253">
            <v>192</v>
          </cell>
          <cell r="AC253">
            <v>168</v>
          </cell>
        </row>
        <row r="254">
          <cell r="H254"/>
          <cell r="I254" t="str">
            <v>태능</v>
          </cell>
          <cell r="N254"/>
          <cell r="O254">
            <v>0</v>
          </cell>
          <cell r="P254">
            <v>23.659273746558565</v>
          </cell>
          <cell r="Q254">
            <v>0.59459459459459463</v>
          </cell>
          <cell r="U254">
            <v>8</v>
          </cell>
          <cell r="W254">
            <v>0</v>
          </cell>
        </row>
        <row r="255">
          <cell r="H255"/>
          <cell r="I255" t="str">
            <v>태능</v>
          </cell>
          <cell r="N255"/>
          <cell r="O255">
            <v>23.659273746558565</v>
          </cell>
          <cell r="P255">
            <v>0</v>
          </cell>
          <cell r="Q255">
            <v>0</v>
          </cell>
          <cell r="W255">
            <v>3.943212291093094</v>
          </cell>
        </row>
        <row r="256">
          <cell r="H256" t="str">
            <v>퇴계원</v>
          </cell>
          <cell r="I256" t="str">
            <v>퇴계원</v>
          </cell>
          <cell r="M256" t="str">
            <v>CSM</v>
          </cell>
          <cell r="N256">
            <v>3</v>
          </cell>
          <cell r="O256">
            <v>34.47081284982805</v>
          </cell>
          <cell r="P256">
            <v>34.47081284982805</v>
          </cell>
          <cell r="Q256">
            <v>2</v>
          </cell>
          <cell r="R256" t="e">
            <v>#VALUE!</v>
          </cell>
          <cell r="S256">
            <v>3</v>
          </cell>
          <cell r="T256">
            <v>93</v>
          </cell>
          <cell r="U256">
            <v>22</v>
          </cell>
          <cell r="V256" t="e">
            <v>#VALUE!</v>
          </cell>
          <cell r="W256">
            <v>11.490270949942683</v>
          </cell>
          <cell r="X256">
            <v>52</v>
          </cell>
          <cell r="Y256">
            <v>3</v>
          </cell>
          <cell r="Z256">
            <v>3</v>
          </cell>
          <cell r="AA256">
            <v>18</v>
          </cell>
          <cell r="AB256">
            <v>288</v>
          </cell>
          <cell r="AC256">
            <v>126</v>
          </cell>
        </row>
        <row r="257">
          <cell r="H257"/>
          <cell r="I257" t="str">
            <v>퇴계원</v>
          </cell>
          <cell r="N257"/>
          <cell r="O257">
            <v>34.47081284982805</v>
          </cell>
          <cell r="P257">
            <v>34.47081284982805</v>
          </cell>
          <cell r="Q257">
            <v>1</v>
          </cell>
          <cell r="U257">
            <v>23</v>
          </cell>
          <cell r="W257">
            <v>11.490270949942683</v>
          </cell>
        </row>
        <row r="258">
          <cell r="H258"/>
          <cell r="I258" t="str">
            <v>퇴계원</v>
          </cell>
          <cell r="N258"/>
          <cell r="O258">
            <v>34.47081284982805</v>
          </cell>
          <cell r="P258">
            <v>34.47081284982805</v>
          </cell>
          <cell r="Q258">
            <v>1</v>
          </cell>
          <cell r="W258">
            <v>11.490270949942683</v>
          </cell>
        </row>
        <row r="259">
          <cell r="H259" t="str">
            <v>퇴촌</v>
          </cell>
          <cell r="I259" t="str">
            <v>퇴촌</v>
          </cell>
          <cell r="M259" t="str">
            <v>CSM</v>
          </cell>
          <cell r="N259">
            <v>1</v>
          </cell>
          <cell r="O259">
            <v>18.393356203498339</v>
          </cell>
          <cell r="P259">
            <v>18.393356203498339</v>
          </cell>
          <cell r="Q259">
            <v>2.1</v>
          </cell>
          <cell r="R259" t="e">
            <v>#VALUE!</v>
          </cell>
          <cell r="S259">
            <v>2</v>
          </cell>
          <cell r="T259">
            <v>64</v>
          </cell>
          <cell r="U259">
            <v>23</v>
          </cell>
          <cell r="V259" t="e">
            <v>#VALUE!</v>
          </cell>
          <cell r="W259">
            <v>9.1966781017491694</v>
          </cell>
          <cell r="X259">
            <v>18</v>
          </cell>
          <cell r="Y259">
            <v>1</v>
          </cell>
          <cell r="Z259">
            <v>1</v>
          </cell>
          <cell r="AA259">
            <v>4</v>
          </cell>
          <cell r="AB259">
            <v>64</v>
          </cell>
          <cell r="AC259">
            <v>60</v>
          </cell>
        </row>
        <row r="260">
          <cell r="H260"/>
          <cell r="I260" t="str">
            <v>퇴촌</v>
          </cell>
          <cell r="N260"/>
          <cell r="O260">
            <v>0</v>
          </cell>
          <cell r="P260">
            <v>0</v>
          </cell>
          <cell r="Q260">
            <v>0</v>
          </cell>
          <cell r="U260">
            <v>24</v>
          </cell>
          <cell r="W260">
            <v>0</v>
          </cell>
        </row>
        <row r="261">
          <cell r="H261"/>
          <cell r="I261" t="str">
            <v>퇴촌</v>
          </cell>
          <cell r="N261"/>
          <cell r="O261">
            <v>0</v>
          </cell>
          <cell r="P261">
            <v>0</v>
          </cell>
          <cell r="Q261">
            <v>0</v>
          </cell>
          <cell r="W261">
            <v>0</v>
          </cell>
        </row>
        <row r="262">
          <cell r="H262" t="str">
            <v>화도</v>
          </cell>
          <cell r="I262" t="str">
            <v>화도</v>
          </cell>
          <cell r="M262" t="str">
            <v>BSM</v>
          </cell>
          <cell r="N262">
            <v>3</v>
          </cell>
          <cell r="O262">
            <v>23.704653732688428</v>
          </cell>
          <cell r="P262">
            <v>23.704653732688428</v>
          </cell>
          <cell r="Q262">
            <v>1.4000000000000001</v>
          </cell>
          <cell r="R262" t="e">
            <v>#VALUE!</v>
          </cell>
          <cell r="S262">
            <v>3</v>
          </cell>
          <cell r="T262">
            <v>93</v>
          </cell>
          <cell r="U262">
            <v>16</v>
          </cell>
          <cell r="V262" t="e">
            <v>#VALUE!</v>
          </cell>
          <cell r="W262">
            <v>7.9015512442294762</v>
          </cell>
          <cell r="X262">
            <v>34</v>
          </cell>
          <cell r="Y262">
            <v>9</v>
          </cell>
          <cell r="Z262">
            <v>9</v>
          </cell>
          <cell r="AA262">
            <v>29</v>
          </cell>
          <cell r="AB262">
            <v>116</v>
          </cell>
          <cell r="AC262">
            <v>98</v>
          </cell>
        </row>
        <row r="263">
          <cell r="H263"/>
          <cell r="I263" t="str">
            <v>화도</v>
          </cell>
          <cell r="N263"/>
          <cell r="O263">
            <v>20.133563040491211</v>
          </cell>
          <cell r="P263">
            <v>20.133563040491211</v>
          </cell>
          <cell r="Q263">
            <v>0.84935064935064941</v>
          </cell>
          <cell r="U263">
            <v>17</v>
          </cell>
          <cell r="W263">
            <v>6.7111876801637367</v>
          </cell>
        </row>
        <row r="264">
          <cell r="H264"/>
          <cell r="I264" t="str">
            <v>화도</v>
          </cell>
          <cell r="N264"/>
          <cell r="O264">
            <v>13.052952185272591</v>
          </cell>
          <cell r="P264">
            <v>13.052952185272591</v>
          </cell>
          <cell r="Q264">
            <v>0.55064935064935072</v>
          </cell>
          <cell r="W264">
            <v>4.3509840617575302</v>
          </cell>
        </row>
        <row r="265">
          <cell r="H265" t="str">
            <v>동두천</v>
          </cell>
          <cell r="I265" t="str">
            <v>동두천</v>
          </cell>
          <cell r="M265" t="str">
            <v>BSM</v>
          </cell>
          <cell r="N265">
            <v>3</v>
          </cell>
          <cell r="O265">
            <v>44.73871818258835</v>
          </cell>
          <cell r="P265">
            <v>44.73871818258835</v>
          </cell>
          <cell r="Q265">
            <v>1.5177304964539009</v>
          </cell>
          <cell r="R265" t="e">
            <v>#VALUE!</v>
          </cell>
          <cell r="S265">
            <v>3</v>
          </cell>
          <cell r="T265">
            <v>93</v>
          </cell>
          <cell r="U265">
            <v>17</v>
          </cell>
          <cell r="V265" t="e">
            <v>#VALUE!</v>
          </cell>
          <cell r="W265">
            <v>14.912906060862783</v>
          </cell>
          <cell r="X265">
            <v>55</v>
          </cell>
          <cell r="Y265">
            <v>14</v>
          </cell>
          <cell r="Z265">
            <v>14</v>
          </cell>
          <cell r="AA265">
            <v>42</v>
          </cell>
          <cell r="AB265">
            <v>168</v>
          </cell>
          <cell r="AC265">
            <v>150</v>
          </cell>
        </row>
        <row r="266">
          <cell r="H266"/>
          <cell r="I266" t="str">
            <v>동두천</v>
          </cell>
          <cell r="N266"/>
          <cell r="O266">
            <v>34.609657601151277</v>
          </cell>
          <cell r="P266">
            <v>34.609657601151277</v>
          </cell>
          <cell r="Q266">
            <v>0.77359519912711416</v>
          </cell>
          <cell r="U266">
            <v>18</v>
          </cell>
          <cell r="W266">
            <v>11.536552533717092</v>
          </cell>
        </row>
        <row r="267">
          <cell r="H267"/>
          <cell r="I267" t="str">
            <v>동두천</v>
          </cell>
          <cell r="N267"/>
          <cell r="O267">
            <v>33.2916593568197</v>
          </cell>
          <cell r="P267">
            <v>33.2916593568197</v>
          </cell>
          <cell r="Q267">
            <v>0.74413529732678674</v>
          </cell>
          <cell r="W267">
            <v>11.097219785606567</v>
          </cell>
        </row>
        <row r="268">
          <cell r="H268" t="str">
            <v>소요산</v>
          </cell>
          <cell r="I268" t="str">
            <v>소요산</v>
          </cell>
          <cell r="M268" t="str">
            <v>BSM</v>
          </cell>
          <cell r="N268">
            <v>1</v>
          </cell>
          <cell r="O268">
            <v>20.599876920423657</v>
          </cell>
          <cell r="P268">
            <v>20.599876920423657</v>
          </cell>
          <cell r="Q268">
            <v>2.1</v>
          </cell>
          <cell r="R268" t="e">
            <v>#VALUE!</v>
          </cell>
          <cell r="S268">
            <v>1</v>
          </cell>
          <cell r="T268">
            <v>33</v>
          </cell>
          <cell r="U268">
            <v>23</v>
          </cell>
          <cell r="V268" t="e">
            <v>#VALUE!</v>
          </cell>
          <cell r="W268">
            <v>20.599876920423657</v>
          </cell>
          <cell r="X268">
            <v>32</v>
          </cell>
          <cell r="Y268">
            <v>8</v>
          </cell>
          <cell r="Z268">
            <v>8</v>
          </cell>
          <cell r="AA268">
            <v>10</v>
          </cell>
          <cell r="AB268">
            <v>40</v>
          </cell>
          <cell r="AC268">
            <v>30</v>
          </cell>
        </row>
        <row r="269">
          <cell r="H269"/>
          <cell r="I269" t="str">
            <v>소요산</v>
          </cell>
          <cell r="N269"/>
          <cell r="O269">
            <v>0</v>
          </cell>
          <cell r="P269">
            <v>0</v>
          </cell>
          <cell r="Q269">
            <v>0</v>
          </cell>
          <cell r="U269">
            <v>24</v>
          </cell>
          <cell r="W269">
            <v>0</v>
          </cell>
        </row>
        <row r="270">
          <cell r="H270"/>
          <cell r="I270" t="str">
            <v>소요산</v>
          </cell>
          <cell r="N270"/>
          <cell r="O270">
            <v>0</v>
          </cell>
          <cell r="P270">
            <v>0</v>
          </cell>
          <cell r="Q270">
            <v>0</v>
          </cell>
          <cell r="W270">
            <v>0</v>
          </cell>
        </row>
        <row r="271">
          <cell r="H271" t="str">
            <v>고강동</v>
          </cell>
          <cell r="I271" t="str">
            <v>고강동</v>
          </cell>
          <cell r="M271" t="str">
            <v>CSM</v>
          </cell>
          <cell r="N271">
            <v>3</v>
          </cell>
          <cell r="O271">
            <v>43.301908613359288</v>
          </cell>
          <cell r="P271">
            <v>43.301908613359288</v>
          </cell>
          <cell r="Q271">
            <v>0.75520195838433302</v>
          </cell>
          <cell r="R271" t="e">
            <v>#VALUE!</v>
          </cell>
          <cell r="S271">
            <v>6</v>
          </cell>
          <cell r="T271">
            <v>187</v>
          </cell>
          <cell r="U271">
            <v>9</v>
          </cell>
          <cell r="V271" t="e">
            <v>#VALUE!</v>
          </cell>
          <cell r="W271">
            <v>7.2169847688932149</v>
          </cell>
          <cell r="X271">
            <v>26</v>
          </cell>
          <cell r="Y271">
            <v>3</v>
          </cell>
          <cell r="Z271">
            <v>2</v>
          </cell>
          <cell r="AA271">
            <v>18</v>
          </cell>
          <cell r="AB271">
            <v>288</v>
          </cell>
          <cell r="AC271">
            <v>252</v>
          </cell>
        </row>
        <row r="272">
          <cell r="H272"/>
          <cell r="I272" t="str">
            <v>고강동</v>
          </cell>
          <cell r="N272"/>
          <cell r="O272">
            <v>25.599537160651824</v>
          </cell>
          <cell r="P272">
            <v>25.599537160651824</v>
          </cell>
          <cell r="Q272">
            <v>0.59118727050183606</v>
          </cell>
          <cell r="U272">
            <v>10</v>
          </cell>
          <cell r="W272">
            <v>4.266589526775304</v>
          </cell>
        </row>
        <row r="273">
          <cell r="H273"/>
          <cell r="I273" t="str">
            <v>고강동</v>
          </cell>
          <cell r="N273"/>
          <cell r="O273">
            <v>7.1021490259365301</v>
          </cell>
          <cell r="P273">
            <v>7.1021490259365301</v>
          </cell>
          <cell r="Q273">
            <v>0.16401468788249696</v>
          </cell>
          <cell r="W273">
            <v>1.1836915043227549</v>
          </cell>
        </row>
        <row r="274">
          <cell r="H274" t="str">
            <v>부천</v>
          </cell>
          <cell r="I274" t="str">
            <v>부천</v>
          </cell>
          <cell r="M274" t="str">
            <v>CSM</v>
          </cell>
          <cell r="N274">
            <v>3</v>
          </cell>
          <cell r="O274">
            <v>29.594279425486349</v>
          </cell>
          <cell r="P274">
            <v>118.86177325036687</v>
          </cell>
          <cell r="Q274">
            <v>0.88251783893985736</v>
          </cell>
          <cell r="R274" t="e">
            <v>#VALUE!</v>
          </cell>
          <cell r="S274">
            <v>5</v>
          </cell>
          <cell r="T274">
            <v>156</v>
          </cell>
          <cell r="U274">
            <v>10</v>
          </cell>
          <cell r="V274" t="e">
            <v>#VALUE!</v>
          </cell>
          <cell r="W274">
            <v>5.9188558850972699</v>
          </cell>
          <cell r="X274">
            <v>63</v>
          </cell>
          <cell r="Y274">
            <v>4</v>
          </cell>
          <cell r="Z274">
            <v>4</v>
          </cell>
          <cell r="AA274">
            <v>20</v>
          </cell>
          <cell r="AB274">
            <v>320</v>
          </cell>
          <cell r="AC274">
            <v>290</v>
          </cell>
        </row>
        <row r="275">
          <cell r="H275"/>
          <cell r="I275" t="str">
            <v>부천</v>
          </cell>
          <cell r="N275"/>
          <cell r="O275">
            <v>118.86177325036687</v>
          </cell>
          <cell r="P275">
            <v>75.303355835986764</v>
          </cell>
          <cell r="Q275">
            <v>0.63353720693170246</v>
          </cell>
          <cell r="U275">
            <v>11</v>
          </cell>
          <cell r="W275">
            <v>23.772354650073375</v>
          </cell>
        </row>
        <row r="276">
          <cell r="H276"/>
          <cell r="I276" t="str">
            <v>부천</v>
          </cell>
          <cell r="N276"/>
          <cell r="O276">
            <v>75.303355835986764</v>
          </cell>
          <cell r="P276">
            <v>29.594279425486349</v>
          </cell>
          <cell r="Q276">
            <v>0.24898063200815496</v>
          </cell>
          <cell r="W276">
            <v>15.060671167197352</v>
          </cell>
        </row>
        <row r="277">
          <cell r="H277" t="str">
            <v>소사</v>
          </cell>
          <cell r="I277" t="str">
            <v>소사</v>
          </cell>
          <cell r="M277" t="str">
            <v>CSM</v>
          </cell>
          <cell r="N277">
            <v>3</v>
          </cell>
          <cell r="O277">
            <v>38.382368467581649</v>
          </cell>
          <cell r="P277">
            <v>104.48990245207453</v>
          </cell>
          <cell r="Q277">
            <v>0.84032511798636611</v>
          </cell>
          <cell r="R277" t="e">
            <v>#VALUE!</v>
          </cell>
          <cell r="S277">
            <v>5</v>
          </cell>
          <cell r="T277">
            <v>156</v>
          </cell>
          <cell r="U277">
            <v>10</v>
          </cell>
          <cell r="V277" t="e">
            <v>#VALUE!</v>
          </cell>
          <cell r="W277">
            <v>7.6764736935163302</v>
          </cell>
          <cell r="X277">
            <v>56</v>
          </cell>
          <cell r="Y277">
            <v>4</v>
          </cell>
          <cell r="Z277">
            <v>4</v>
          </cell>
          <cell r="AA277">
            <v>20</v>
          </cell>
          <cell r="AB277">
            <v>320</v>
          </cell>
          <cell r="AC277">
            <v>290</v>
          </cell>
        </row>
        <row r="278">
          <cell r="H278"/>
          <cell r="I278" t="str">
            <v>소사</v>
          </cell>
          <cell r="N278"/>
          <cell r="O278">
            <v>49.423121138841765</v>
          </cell>
          <cell r="P278">
            <v>49.423121138841765</v>
          </cell>
          <cell r="Q278">
            <v>0.47299423177766137</v>
          </cell>
          <cell r="U278">
            <v>11</v>
          </cell>
          <cell r="W278">
            <v>9.8846242277683523</v>
          </cell>
        </row>
        <row r="279">
          <cell r="H279"/>
          <cell r="I279" t="str">
            <v>소사</v>
          </cell>
          <cell r="N279"/>
          <cell r="O279">
            <v>104.48990245207453</v>
          </cell>
          <cell r="P279">
            <v>38.382368467581649</v>
          </cell>
          <cell r="Q279">
            <v>0.36733088620870474</v>
          </cell>
          <cell r="W279">
            <v>20.897980490414906</v>
          </cell>
        </row>
        <row r="280">
          <cell r="H280" t="str">
            <v>송내</v>
          </cell>
          <cell r="I280" t="str">
            <v>송내</v>
          </cell>
          <cell r="M280" t="str">
            <v>CSM</v>
          </cell>
          <cell r="N280">
            <v>3</v>
          </cell>
          <cell r="O280">
            <v>75.130233120665508</v>
          </cell>
          <cell r="P280">
            <v>75.130233120665508</v>
          </cell>
          <cell r="Q280">
            <v>1.4238998788857486</v>
          </cell>
          <cell r="R280" t="e">
            <v>#VALUE!</v>
          </cell>
          <cell r="S280">
            <v>5</v>
          </cell>
          <cell r="T280">
            <v>156</v>
          </cell>
          <cell r="U280">
            <v>16</v>
          </cell>
          <cell r="V280" t="e">
            <v>#VALUE!</v>
          </cell>
          <cell r="W280">
            <v>15.026046624133102</v>
          </cell>
          <cell r="X280">
            <v>54</v>
          </cell>
          <cell r="Y280">
            <v>4</v>
          </cell>
          <cell r="Z280">
            <v>4</v>
          </cell>
          <cell r="AA280">
            <v>20</v>
          </cell>
          <cell r="AB280">
            <v>320</v>
          </cell>
          <cell r="AC280">
            <v>290</v>
          </cell>
        </row>
        <row r="281">
          <cell r="H281"/>
          <cell r="I281" t="str">
            <v>송내</v>
          </cell>
          <cell r="N281"/>
          <cell r="O281">
            <v>44.526113129243825</v>
          </cell>
          <cell r="P281">
            <v>62.451816711929865</v>
          </cell>
          <cell r="Q281">
            <v>0.83124747678643518</v>
          </cell>
          <cell r="U281">
            <v>17</v>
          </cell>
          <cell r="W281">
            <v>8.905222625848765</v>
          </cell>
        </row>
        <row r="282">
          <cell r="H282"/>
          <cell r="I282" t="str">
            <v>송내</v>
          </cell>
          <cell r="N282"/>
          <cell r="O282">
            <v>62.451816711929865</v>
          </cell>
          <cell r="P282">
            <v>44.526113129243825</v>
          </cell>
          <cell r="Q282">
            <v>0.59265240209931358</v>
          </cell>
          <cell r="W282">
            <v>12.490363342385972</v>
          </cell>
        </row>
        <row r="283">
          <cell r="H283" t="str">
            <v>약대</v>
          </cell>
          <cell r="I283" t="str">
            <v>약대</v>
          </cell>
          <cell r="M283" t="str">
            <v>CSM</v>
          </cell>
          <cell r="N283">
            <v>3</v>
          </cell>
          <cell r="O283">
            <v>35.506941428712757</v>
          </cell>
          <cell r="P283">
            <v>73.58153358057622</v>
          </cell>
          <cell r="Q283">
            <v>1.3160518444666003</v>
          </cell>
          <cell r="R283" t="e">
            <v>#VALUE!</v>
          </cell>
          <cell r="S283">
            <v>5</v>
          </cell>
          <cell r="T283">
            <v>156</v>
          </cell>
          <cell r="U283">
            <v>15</v>
          </cell>
          <cell r="V283" t="e">
            <v>#VALUE!</v>
          </cell>
          <cell r="W283">
            <v>7.1013882857425514</v>
          </cell>
          <cell r="X283">
            <v>51</v>
          </cell>
          <cell r="Y283">
            <v>3</v>
          </cell>
          <cell r="Z283">
            <v>3</v>
          </cell>
          <cell r="AA283">
            <v>15</v>
          </cell>
          <cell r="AB283">
            <v>240</v>
          </cell>
          <cell r="AC283">
            <v>210</v>
          </cell>
        </row>
        <row r="284">
          <cell r="H284"/>
          <cell r="I284" t="str">
            <v>약대</v>
          </cell>
          <cell r="N284"/>
          <cell r="O284">
            <v>73.58153358057622</v>
          </cell>
          <cell r="P284">
            <v>61.33017155868567</v>
          </cell>
          <cell r="Q284">
            <v>0.83349950149551355</v>
          </cell>
          <cell r="U284">
            <v>16</v>
          </cell>
          <cell r="W284">
            <v>14.716306716115245</v>
          </cell>
        </row>
        <row r="285">
          <cell r="H285"/>
          <cell r="I285" t="str">
            <v>약대</v>
          </cell>
          <cell r="N285"/>
          <cell r="O285">
            <v>61.33017155868567</v>
          </cell>
          <cell r="P285">
            <v>35.506941428712757</v>
          </cell>
          <cell r="Q285">
            <v>0.48255234297108679</v>
          </cell>
          <cell r="W285">
            <v>12.266034311737133</v>
          </cell>
        </row>
        <row r="286">
          <cell r="H286" t="str">
            <v>역곡역</v>
          </cell>
          <cell r="I286" t="str">
            <v>역곡역</v>
          </cell>
          <cell r="M286" t="str">
            <v>CSM</v>
          </cell>
          <cell r="N286">
            <v>3</v>
          </cell>
          <cell r="O286">
            <v>32.861636727383882</v>
          </cell>
          <cell r="P286">
            <v>51.806598859245071</v>
          </cell>
          <cell r="Q286">
            <v>1.2598039215686274</v>
          </cell>
          <cell r="R286" t="e">
            <v>#VALUE!</v>
          </cell>
          <cell r="S286">
            <v>5</v>
          </cell>
          <cell r="T286">
            <v>156</v>
          </cell>
          <cell r="U286">
            <v>14</v>
          </cell>
          <cell r="V286" t="e">
            <v>#VALUE!</v>
          </cell>
          <cell r="W286">
            <v>6.5723273454767766</v>
          </cell>
          <cell r="X286">
            <v>39</v>
          </cell>
          <cell r="Y286">
            <v>3</v>
          </cell>
          <cell r="Z286">
            <v>3</v>
          </cell>
          <cell r="AA286">
            <v>20</v>
          </cell>
          <cell r="AB286">
            <v>320</v>
          </cell>
          <cell r="AC286">
            <v>242</v>
          </cell>
        </row>
        <row r="287">
          <cell r="H287"/>
          <cell r="I287" t="str">
            <v>역곡역</v>
          </cell>
          <cell r="N287"/>
          <cell r="O287">
            <v>51.806598859245071</v>
          </cell>
          <cell r="P287">
            <v>32.861636727383882</v>
          </cell>
          <cell r="Q287">
            <v>0.63431372549019605</v>
          </cell>
          <cell r="U287">
            <v>15</v>
          </cell>
          <cell r="W287">
            <v>10.361319771849015</v>
          </cell>
        </row>
        <row r="288">
          <cell r="H288"/>
          <cell r="I288" t="str">
            <v>역곡역</v>
          </cell>
          <cell r="N288"/>
          <cell r="O288">
            <v>32.404519678625839</v>
          </cell>
          <cell r="P288">
            <v>32.404519678625839</v>
          </cell>
          <cell r="Q288">
            <v>0.62549019607843137</v>
          </cell>
          <cell r="W288">
            <v>6.4809039357251681</v>
          </cell>
        </row>
        <row r="289">
          <cell r="H289" t="str">
            <v>오정</v>
          </cell>
          <cell r="I289" t="str">
            <v>오정</v>
          </cell>
          <cell r="M289" t="str">
            <v>CSM</v>
          </cell>
          <cell r="N289">
            <v>3</v>
          </cell>
          <cell r="O289">
            <v>25.964991247547861</v>
          </cell>
          <cell r="P289">
            <v>86.294607370670136</v>
          </cell>
          <cell r="Q289">
            <v>1.2758402029169309</v>
          </cell>
          <cell r="R289" t="e">
            <v>#VALUE!</v>
          </cell>
          <cell r="S289">
            <v>5</v>
          </cell>
          <cell r="T289">
            <v>156</v>
          </cell>
          <cell r="U289">
            <v>14</v>
          </cell>
          <cell r="V289" t="e">
            <v>#VALUE!</v>
          </cell>
          <cell r="W289">
            <v>5.1929982495095723</v>
          </cell>
          <cell r="X289">
            <v>57</v>
          </cell>
          <cell r="Y289">
            <v>4</v>
          </cell>
          <cell r="Z289">
            <v>4</v>
          </cell>
          <cell r="AA289">
            <v>20</v>
          </cell>
          <cell r="AB289">
            <v>320</v>
          </cell>
          <cell r="AC289">
            <v>290</v>
          </cell>
        </row>
        <row r="290">
          <cell r="H290"/>
          <cell r="I290" t="str">
            <v>오정</v>
          </cell>
          <cell r="N290"/>
          <cell r="O290">
            <v>84.133138130884802</v>
          </cell>
          <cell r="P290">
            <v>84.133138130884802</v>
          </cell>
          <cell r="Q290">
            <v>0.97495244134432468</v>
          </cell>
          <cell r="U290">
            <v>15</v>
          </cell>
          <cell r="W290">
            <v>16.826627626176961</v>
          </cell>
        </row>
        <row r="291">
          <cell r="H291"/>
          <cell r="I291" t="str">
            <v>오정</v>
          </cell>
          <cell r="N291"/>
          <cell r="O291">
            <v>86.294607370670136</v>
          </cell>
          <cell r="P291">
            <v>25.964991247547861</v>
          </cell>
          <cell r="Q291">
            <v>0.30088776157260622</v>
          </cell>
          <cell r="W291">
            <v>17.258921474134027</v>
          </cell>
        </row>
        <row r="292">
          <cell r="H292" t="str">
            <v>원미</v>
          </cell>
          <cell r="I292" t="str">
            <v>원미</v>
          </cell>
          <cell r="M292" t="str">
            <v>CSM</v>
          </cell>
          <cell r="N292">
            <v>3</v>
          </cell>
          <cell r="O292">
            <v>43.665135261794418</v>
          </cell>
          <cell r="P292">
            <v>91.434136619622166</v>
          </cell>
          <cell r="Q292">
            <v>1.0294434470377019</v>
          </cell>
          <cell r="R292" t="e">
            <v>#VALUE!</v>
          </cell>
          <cell r="S292">
            <v>5</v>
          </cell>
          <cell r="T292">
            <v>156</v>
          </cell>
          <cell r="U292">
            <v>12</v>
          </cell>
          <cell r="V292" t="e">
            <v>#VALUE!</v>
          </cell>
          <cell r="W292">
            <v>8.7330270523588833</v>
          </cell>
          <cell r="X292">
            <v>55</v>
          </cell>
          <cell r="Y292">
            <v>4</v>
          </cell>
          <cell r="Z292">
            <v>4</v>
          </cell>
          <cell r="AA292">
            <v>20</v>
          </cell>
          <cell r="AB292">
            <v>320</v>
          </cell>
          <cell r="AC292">
            <v>290</v>
          </cell>
        </row>
        <row r="293">
          <cell r="H293"/>
          <cell r="I293" t="str">
            <v>원미</v>
          </cell>
          <cell r="N293"/>
          <cell r="O293">
            <v>91.434136619622166</v>
          </cell>
          <cell r="P293">
            <v>50.461137516825588</v>
          </cell>
          <cell r="Q293">
            <v>0.55188509874326752</v>
          </cell>
          <cell r="U293">
            <v>13</v>
          </cell>
          <cell r="W293">
            <v>18.286827323924435</v>
          </cell>
        </row>
        <row r="294">
          <cell r="H294"/>
          <cell r="I294" t="str">
            <v>원미</v>
          </cell>
          <cell r="N294"/>
          <cell r="O294">
            <v>50.461137516825588</v>
          </cell>
          <cell r="P294">
            <v>43.665135261794418</v>
          </cell>
          <cell r="Q294">
            <v>0.47755834829443439</v>
          </cell>
          <cell r="W294">
            <v>10.092227503365118</v>
          </cell>
        </row>
        <row r="295">
          <cell r="H295" t="str">
            <v>원종</v>
          </cell>
          <cell r="I295" t="str">
            <v>원종</v>
          </cell>
          <cell r="M295" t="str">
            <v>CSM</v>
          </cell>
          <cell r="N295">
            <v>3</v>
          </cell>
          <cell r="O295">
            <v>43.009524321135324</v>
          </cell>
          <cell r="P295">
            <v>79.055105043881838</v>
          </cell>
          <cell r="Q295">
            <v>1.1586935004948862</v>
          </cell>
          <cell r="R295" t="e">
            <v>#VALUE!</v>
          </cell>
          <cell r="S295">
            <v>5</v>
          </cell>
          <cell r="T295">
            <v>156</v>
          </cell>
          <cell r="U295">
            <v>13</v>
          </cell>
          <cell r="V295" t="e">
            <v>#VALUE!</v>
          </cell>
          <cell r="W295">
            <v>8.6019048642270644</v>
          </cell>
          <cell r="X295">
            <v>51</v>
          </cell>
          <cell r="Y295">
            <v>3</v>
          </cell>
          <cell r="Z295">
            <v>3</v>
          </cell>
          <cell r="AA295">
            <v>18</v>
          </cell>
          <cell r="AB295">
            <v>288</v>
          </cell>
          <cell r="AC295">
            <v>210</v>
          </cell>
        </row>
        <row r="296">
          <cell r="H296"/>
          <cell r="I296" t="str">
            <v>원종</v>
          </cell>
          <cell r="N296"/>
          <cell r="O296">
            <v>48.591112074151056</v>
          </cell>
          <cell r="P296">
            <v>48.591112074151056</v>
          </cell>
          <cell r="Q296">
            <v>0.6146486308149125</v>
          </cell>
          <cell r="U296">
            <v>14</v>
          </cell>
          <cell r="W296">
            <v>9.7182224148302119</v>
          </cell>
        </row>
        <row r="297">
          <cell r="H297"/>
          <cell r="I297" t="str">
            <v>원종</v>
          </cell>
          <cell r="N297"/>
          <cell r="O297">
            <v>79.055105043881838</v>
          </cell>
          <cell r="P297">
            <v>43.009524321135324</v>
          </cell>
          <cell r="Q297">
            <v>0.54404486967997367</v>
          </cell>
          <cell r="W297">
            <v>15.811021008776368</v>
          </cell>
        </row>
        <row r="298">
          <cell r="H298" t="str">
            <v>중동</v>
          </cell>
          <cell r="I298" t="str">
            <v>중동</v>
          </cell>
          <cell r="M298" t="str">
            <v>CSM</v>
          </cell>
          <cell r="N298">
            <v>3</v>
          </cell>
          <cell r="O298">
            <v>53.621621062411187</v>
          </cell>
          <cell r="P298">
            <v>63.919049098603125</v>
          </cell>
          <cell r="Q298">
            <v>1.1755415162454872</v>
          </cell>
          <cell r="R298" t="e">
            <v>#VALUE!</v>
          </cell>
          <cell r="S298">
            <v>5</v>
          </cell>
          <cell r="T298">
            <v>156</v>
          </cell>
          <cell r="U298">
            <v>13</v>
          </cell>
          <cell r="V298" t="e">
            <v>#VALUE!</v>
          </cell>
          <cell r="W298">
            <v>10.724324212482237</v>
          </cell>
          <cell r="X298">
            <v>44</v>
          </cell>
          <cell r="Y298">
            <v>3</v>
          </cell>
          <cell r="Z298">
            <v>3</v>
          </cell>
          <cell r="AA298">
            <v>15</v>
          </cell>
          <cell r="AB298">
            <v>240</v>
          </cell>
          <cell r="AC298">
            <v>210</v>
          </cell>
        </row>
        <row r="299">
          <cell r="H299"/>
          <cell r="I299" t="str">
            <v>중동</v>
          </cell>
          <cell r="N299"/>
          <cell r="O299">
            <v>63.919049098603125</v>
          </cell>
          <cell r="P299">
            <v>53.621621062411187</v>
          </cell>
          <cell r="Q299">
            <v>0.83889891696750885</v>
          </cell>
          <cell r="U299">
            <v>14</v>
          </cell>
          <cell r="W299">
            <v>12.783809819720625</v>
          </cell>
        </row>
        <row r="300">
          <cell r="H300"/>
          <cell r="I300" t="str">
            <v>중동</v>
          </cell>
          <cell r="N300"/>
          <cell r="O300">
            <v>21.517874831930474</v>
          </cell>
          <cell r="P300">
            <v>21.517874831930474</v>
          </cell>
          <cell r="Q300">
            <v>0.33664259927797835</v>
          </cell>
          <cell r="W300">
            <v>4.3035749663860949</v>
          </cell>
        </row>
        <row r="301">
          <cell r="H301" t="str">
            <v>중동역</v>
          </cell>
          <cell r="I301" t="str">
            <v>중동역</v>
          </cell>
          <cell r="M301" t="str">
            <v>CSM</v>
          </cell>
          <cell r="N301">
            <v>3</v>
          </cell>
          <cell r="O301">
            <v>49.811313546705982</v>
          </cell>
          <cell r="P301">
            <v>56.324093701630083</v>
          </cell>
          <cell r="Q301">
            <v>1.3619988378849506</v>
          </cell>
          <cell r="R301" t="e">
            <v>#VALUE!</v>
          </cell>
          <cell r="S301">
            <v>5</v>
          </cell>
          <cell r="T301">
            <v>156</v>
          </cell>
          <cell r="U301">
            <v>15</v>
          </cell>
          <cell r="V301" t="e">
            <v>#VALUE!</v>
          </cell>
          <cell r="W301">
            <v>9.9622627093411964</v>
          </cell>
          <cell r="X301">
            <v>43</v>
          </cell>
          <cell r="Y301">
            <v>3</v>
          </cell>
          <cell r="Z301">
            <v>3</v>
          </cell>
          <cell r="AA301">
            <v>15</v>
          </cell>
          <cell r="AB301">
            <v>240</v>
          </cell>
          <cell r="AC301">
            <v>210</v>
          </cell>
        </row>
        <row r="302">
          <cell r="H302"/>
          <cell r="I302" t="str">
            <v>중동역</v>
          </cell>
          <cell r="N302"/>
          <cell r="O302">
            <v>26.902036619837265</v>
          </cell>
          <cell r="P302">
            <v>49.811313546705982</v>
          </cell>
          <cell r="Q302">
            <v>0.88436955258570604</v>
          </cell>
          <cell r="U302">
            <v>16</v>
          </cell>
          <cell r="W302">
            <v>5.3804073239674528</v>
          </cell>
        </row>
        <row r="303">
          <cell r="H303"/>
          <cell r="I303" t="str">
            <v>중동역</v>
          </cell>
          <cell r="N303"/>
          <cell r="O303">
            <v>56.324093701630083</v>
          </cell>
          <cell r="P303">
            <v>26.902036619837265</v>
          </cell>
          <cell r="Q303">
            <v>0.47762928529924464</v>
          </cell>
          <cell r="W303">
            <v>11.264818740326017</v>
          </cell>
        </row>
        <row r="304">
          <cell r="H304" t="str">
            <v>춘의</v>
          </cell>
          <cell r="I304" t="str">
            <v>춘의</v>
          </cell>
          <cell r="M304" t="str">
            <v>CSM</v>
          </cell>
          <cell r="N304">
            <v>3</v>
          </cell>
          <cell r="O304">
            <v>57.846433113541565</v>
          </cell>
          <cell r="P304">
            <v>76.678060092872073</v>
          </cell>
          <cell r="Q304">
            <v>1.4524089306698003</v>
          </cell>
          <cell r="R304" t="e">
            <v>#VALUE!</v>
          </cell>
          <cell r="S304">
            <v>5</v>
          </cell>
          <cell r="T304">
            <v>156</v>
          </cell>
          <cell r="U304">
            <v>16</v>
          </cell>
          <cell r="V304" t="e">
            <v>#VALUE!</v>
          </cell>
          <cell r="W304">
            <v>11.569286622708313</v>
          </cell>
          <cell r="X304">
            <v>55</v>
          </cell>
          <cell r="Y304">
            <v>4</v>
          </cell>
          <cell r="Z304">
            <v>4</v>
          </cell>
          <cell r="AA304">
            <v>20</v>
          </cell>
          <cell r="AB304">
            <v>320</v>
          </cell>
          <cell r="AC304">
            <v>290</v>
          </cell>
        </row>
        <row r="305">
          <cell r="H305"/>
          <cell r="I305" t="str">
            <v>춘의</v>
          </cell>
          <cell r="N305"/>
          <cell r="O305">
            <v>53.521466151781446</v>
          </cell>
          <cell r="P305">
            <v>57.846433113541565</v>
          </cell>
          <cell r="Q305">
            <v>0.75440658049353704</v>
          </cell>
          <cell r="U305">
            <v>17</v>
          </cell>
          <cell r="W305">
            <v>10.704293230356289</v>
          </cell>
        </row>
        <row r="306">
          <cell r="H306"/>
          <cell r="I306" t="str">
            <v>춘의</v>
          </cell>
          <cell r="N306"/>
          <cell r="O306">
            <v>76.678060092872073</v>
          </cell>
          <cell r="P306">
            <v>53.521466151781446</v>
          </cell>
          <cell r="Q306">
            <v>0.69800235017626322</v>
          </cell>
          <cell r="W306">
            <v>15.335612018574414</v>
          </cell>
        </row>
        <row r="307">
          <cell r="H307" t="str">
            <v>금광</v>
          </cell>
          <cell r="I307" t="str">
            <v>금광</v>
          </cell>
          <cell r="M307" t="str">
            <v>CSM</v>
          </cell>
          <cell r="N307">
            <v>3</v>
          </cell>
          <cell r="O307">
            <v>30.840318917522328</v>
          </cell>
          <cell r="P307">
            <v>85.990826331875681</v>
          </cell>
          <cell r="Q307">
            <v>0.82180451127819543</v>
          </cell>
          <cell r="R307" t="e">
            <v>#VALUE!</v>
          </cell>
          <cell r="S307">
            <v>4</v>
          </cell>
          <cell r="T307">
            <v>124</v>
          </cell>
          <cell r="U307">
            <v>10</v>
          </cell>
          <cell r="V307" t="e">
            <v>#VALUE!</v>
          </cell>
          <cell r="W307">
            <v>7.7100797293805821</v>
          </cell>
          <cell r="X307">
            <v>57</v>
          </cell>
          <cell r="Y307">
            <v>4</v>
          </cell>
          <cell r="Z307">
            <v>4</v>
          </cell>
          <cell r="AA307">
            <v>17</v>
          </cell>
          <cell r="AB307">
            <v>272</v>
          </cell>
          <cell r="AC307">
            <v>248</v>
          </cell>
        </row>
        <row r="308">
          <cell r="H308"/>
          <cell r="I308" t="str">
            <v>금광</v>
          </cell>
          <cell r="N308"/>
          <cell r="O308">
            <v>39.827330090552941</v>
          </cell>
          <cell r="P308">
            <v>39.827330090552941</v>
          </cell>
          <cell r="Q308">
            <v>0.46315789473684205</v>
          </cell>
          <cell r="U308">
            <v>11</v>
          </cell>
          <cell r="W308">
            <v>9.9568325226382353</v>
          </cell>
        </row>
        <row r="309">
          <cell r="H309"/>
          <cell r="I309" t="str">
            <v>금광</v>
          </cell>
          <cell r="N309"/>
          <cell r="O309">
            <v>85.990826331875681</v>
          </cell>
          <cell r="P309">
            <v>30.840318917522328</v>
          </cell>
          <cell r="Q309">
            <v>0.35864661654135338</v>
          </cell>
          <cell r="W309">
            <v>21.49770658296892</v>
          </cell>
        </row>
        <row r="310">
          <cell r="H310" t="str">
            <v>단대역</v>
          </cell>
          <cell r="I310" t="str">
            <v>단대역</v>
          </cell>
          <cell r="M310" t="str">
            <v>BSM</v>
          </cell>
          <cell r="N310">
            <v>3</v>
          </cell>
          <cell r="O310">
            <v>66.345505107108423</v>
          </cell>
          <cell r="P310">
            <v>66.345505107108423</v>
          </cell>
          <cell r="Q310">
            <v>1.6783749471011427</v>
          </cell>
          <cell r="R310" t="e">
            <v>#VALUE!</v>
          </cell>
          <cell r="S310">
            <v>4</v>
          </cell>
          <cell r="T310">
            <v>124</v>
          </cell>
          <cell r="U310">
            <v>18</v>
          </cell>
          <cell r="V310" t="e">
            <v>#VALUE!</v>
          </cell>
          <cell r="W310">
            <v>16.586376276777106</v>
          </cell>
          <cell r="X310">
            <v>63</v>
          </cell>
          <cell r="Y310">
            <v>16</v>
          </cell>
          <cell r="Z310">
            <v>16</v>
          </cell>
          <cell r="AA310">
            <v>65</v>
          </cell>
          <cell r="AB310">
            <v>260</v>
          </cell>
          <cell r="AC310">
            <v>236</v>
          </cell>
        </row>
        <row r="311">
          <cell r="H311"/>
          <cell r="I311" t="str">
            <v>단대역</v>
          </cell>
          <cell r="N311"/>
          <cell r="O311">
            <v>51.184027003918175</v>
          </cell>
          <cell r="P311">
            <v>60.168606620623507</v>
          </cell>
          <cell r="Q311">
            <v>0.9068980110029623</v>
          </cell>
          <cell r="U311">
            <v>19</v>
          </cell>
          <cell r="W311">
            <v>12.796006750979544</v>
          </cell>
        </row>
        <row r="312">
          <cell r="H312"/>
          <cell r="I312" t="str">
            <v>단대역</v>
          </cell>
          <cell r="N312"/>
          <cell r="O312">
            <v>60.168606620623507</v>
          </cell>
          <cell r="P312">
            <v>51.184027003918175</v>
          </cell>
          <cell r="Q312">
            <v>0.77147693609818024</v>
          </cell>
          <cell r="W312">
            <v>15.042151655155877</v>
          </cell>
        </row>
        <row r="313">
          <cell r="H313" t="str">
            <v>복정</v>
          </cell>
          <cell r="I313" t="str">
            <v>복정</v>
          </cell>
          <cell r="M313" t="str">
            <v>CSM</v>
          </cell>
          <cell r="N313">
            <v>2</v>
          </cell>
          <cell r="O313">
            <v>65.459117414829365</v>
          </cell>
          <cell r="P313">
            <v>65.459117414829365</v>
          </cell>
          <cell r="Q313">
            <v>0.86831955922865012</v>
          </cell>
          <cell r="R313" t="e">
            <v>#VALUE!</v>
          </cell>
          <cell r="S313">
            <v>4</v>
          </cell>
          <cell r="T313">
            <v>124</v>
          </cell>
          <cell r="U313">
            <v>10</v>
          </cell>
          <cell r="V313" t="e">
            <v>#VALUE!</v>
          </cell>
          <cell r="W313">
            <v>16.364779353707341</v>
          </cell>
          <cell r="X313">
            <v>45</v>
          </cell>
          <cell r="Y313">
            <v>3</v>
          </cell>
          <cell r="Z313">
            <v>3</v>
          </cell>
          <cell r="AA313">
            <v>14</v>
          </cell>
          <cell r="AB313">
            <v>224</v>
          </cell>
          <cell r="AC313">
            <v>176</v>
          </cell>
        </row>
        <row r="314">
          <cell r="H314"/>
          <cell r="I314" t="str">
            <v>복정</v>
          </cell>
          <cell r="N314"/>
          <cell r="O314">
            <v>56.83943198114109</v>
          </cell>
          <cell r="P314">
            <v>56.83943198114109</v>
          </cell>
          <cell r="Q314">
            <v>0.86831955922865012</v>
          </cell>
          <cell r="U314">
            <v>11</v>
          </cell>
          <cell r="W314">
            <v>14.209857995285272</v>
          </cell>
        </row>
        <row r="315">
          <cell r="H315"/>
          <cell r="I315" t="str">
            <v>복정</v>
          </cell>
          <cell r="N315"/>
          <cell r="O315">
            <v>0</v>
          </cell>
          <cell r="P315">
            <v>0</v>
          </cell>
          <cell r="Q315">
            <v>0</v>
          </cell>
          <cell r="W315">
            <v>0</v>
          </cell>
        </row>
        <row r="316">
          <cell r="H316" t="str">
            <v>분당2</v>
          </cell>
          <cell r="I316" t="str">
            <v>분당2</v>
          </cell>
          <cell r="M316" t="str">
            <v>CSM</v>
          </cell>
          <cell r="N316">
            <v>3</v>
          </cell>
          <cell r="O316">
            <v>68.066595488632686</v>
          </cell>
          <cell r="P316">
            <v>70.097188651963364</v>
          </cell>
          <cell r="Q316">
            <v>1.6123015873015873</v>
          </cell>
          <cell r="R316" t="e">
            <v>#VALUE!</v>
          </cell>
          <cell r="S316">
            <v>4</v>
          </cell>
          <cell r="T316">
            <v>124</v>
          </cell>
          <cell r="U316">
            <v>18</v>
          </cell>
          <cell r="V316" t="e">
            <v>#VALUE!</v>
          </cell>
          <cell r="W316">
            <v>17.016648872158171</v>
          </cell>
          <cell r="X316">
            <v>64</v>
          </cell>
          <cell r="Y316">
            <v>4</v>
          </cell>
          <cell r="Z316">
            <v>4</v>
          </cell>
          <cell r="AA316">
            <v>18</v>
          </cell>
          <cell r="AB316">
            <v>288</v>
          </cell>
          <cell r="AC316">
            <v>264</v>
          </cell>
        </row>
        <row r="317">
          <cell r="H317"/>
          <cell r="I317" t="str">
            <v>분당2</v>
          </cell>
          <cell r="N317"/>
          <cell r="O317">
            <v>70.097188651963364</v>
          </cell>
          <cell r="P317">
            <v>68.066595488632686</v>
          </cell>
          <cell r="Q317">
            <v>0.97103174603174613</v>
          </cell>
          <cell r="U317">
            <v>19</v>
          </cell>
          <cell r="W317">
            <v>17.524297162990841</v>
          </cell>
        </row>
        <row r="318">
          <cell r="H318"/>
          <cell r="I318" t="str">
            <v>분당2</v>
          </cell>
          <cell r="N318"/>
          <cell r="O318">
            <v>44.951213040306669</v>
          </cell>
          <cell r="P318">
            <v>44.951213040306669</v>
          </cell>
          <cell r="Q318">
            <v>0.64126984126984132</v>
          </cell>
          <cell r="W318">
            <v>11.237803260076667</v>
          </cell>
        </row>
        <row r="319">
          <cell r="H319" t="str">
            <v>분당3</v>
          </cell>
          <cell r="I319" t="str">
            <v>분당3</v>
          </cell>
          <cell r="M319" t="str">
            <v>BSM</v>
          </cell>
          <cell r="N319">
            <v>3</v>
          </cell>
          <cell r="O319">
            <v>49.354593577541358</v>
          </cell>
          <cell r="P319">
            <v>51.459203874241311</v>
          </cell>
          <cell r="Q319">
            <v>1.846198156682028</v>
          </cell>
          <cell r="R319" t="e">
            <v>#VALUE!</v>
          </cell>
          <cell r="S319">
            <v>4</v>
          </cell>
          <cell r="T319">
            <v>124</v>
          </cell>
          <cell r="U319">
            <v>20</v>
          </cell>
          <cell r="V319" t="e">
            <v>#VALUE!</v>
          </cell>
          <cell r="W319">
            <v>12.33864839438534</v>
          </cell>
          <cell r="X319">
            <v>54</v>
          </cell>
          <cell r="Y319">
            <v>14</v>
          </cell>
          <cell r="Z319">
            <v>14</v>
          </cell>
          <cell r="AA319">
            <v>58</v>
          </cell>
          <cell r="AB319">
            <v>232</v>
          </cell>
          <cell r="AC319">
            <v>208</v>
          </cell>
        </row>
        <row r="320">
          <cell r="H320"/>
          <cell r="I320" t="str">
            <v>분당3</v>
          </cell>
          <cell r="N320"/>
          <cell r="O320">
            <v>45.649293759407627</v>
          </cell>
          <cell r="P320">
            <v>49.354593577541358</v>
          </cell>
          <cell r="Q320">
            <v>0.95910138248847943</v>
          </cell>
          <cell r="U320">
            <v>21</v>
          </cell>
          <cell r="W320">
            <v>11.412323439851907</v>
          </cell>
        </row>
        <row r="321">
          <cell r="H321"/>
          <cell r="I321" t="str">
            <v>분당3</v>
          </cell>
          <cell r="N321"/>
          <cell r="O321">
            <v>51.459203874241311</v>
          </cell>
          <cell r="P321">
            <v>45.649293759407627</v>
          </cell>
          <cell r="Q321">
            <v>0.8870967741935486</v>
          </cell>
          <cell r="W321">
            <v>12.864800968560328</v>
          </cell>
        </row>
        <row r="322">
          <cell r="H322" t="str">
            <v>상대원</v>
          </cell>
          <cell r="I322" t="str">
            <v>상대원</v>
          </cell>
          <cell r="M322" t="str">
            <v>BSM</v>
          </cell>
          <cell r="N322">
            <v>3</v>
          </cell>
          <cell r="O322">
            <v>39.398842762521085</v>
          </cell>
          <cell r="P322">
            <v>61.112680407204017</v>
          </cell>
          <cell r="Q322">
            <v>1.2838184931506849</v>
          </cell>
          <cell r="R322" t="e">
            <v>#VALUE!</v>
          </cell>
          <cell r="S322">
            <v>4</v>
          </cell>
          <cell r="T322">
            <v>124</v>
          </cell>
          <cell r="U322">
            <v>14</v>
          </cell>
          <cell r="V322" t="e">
            <v>#VALUE!</v>
          </cell>
          <cell r="W322">
            <v>9.8497106906302712</v>
          </cell>
          <cell r="X322">
            <v>52</v>
          </cell>
          <cell r="Y322">
            <v>13</v>
          </cell>
          <cell r="Z322">
            <v>13</v>
          </cell>
          <cell r="AA322">
            <v>54</v>
          </cell>
          <cell r="AB322">
            <v>216</v>
          </cell>
          <cell r="AC322">
            <v>192</v>
          </cell>
        </row>
        <row r="323">
          <cell r="H323"/>
          <cell r="I323" t="str">
            <v>상대원</v>
          </cell>
          <cell r="N323"/>
          <cell r="O323">
            <v>39.05874651025497</v>
          </cell>
          <cell r="P323">
            <v>39.398842762521085</v>
          </cell>
          <cell r="Q323">
            <v>0.6446917808219178</v>
          </cell>
          <cell r="U323">
            <v>15</v>
          </cell>
          <cell r="W323">
            <v>9.7646866275637425</v>
          </cell>
        </row>
        <row r="324">
          <cell r="H324"/>
          <cell r="I324" t="str">
            <v>상대원</v>
          </cell>
          <cell r="N324"/>
          <cell r="O324">
            <v>61.112680407204017</v>
          </cell>
          <cell r="P324">
            <v>39.05874651025497</v>
          </cell>
          <cell r="Q324">
            <v>0.63912671232876717</v>
          </cell>
          <cell r="W324">
            <v>15.278170101801004</v>
          </cell>
        </row>
        <row r="325">
          <cell r="H325" t="str">
            <v>서현</v>
          </cell>
          <cell r="I325" t="str">
            <v>서현</v>
          </cell>
          <cell r="M325" t="str">
            <v>CSM</v>
          </cell>
          <cell r="N325">
            <v>3</v>
          </cell>
          <cell r="O325">
            <v>26.617438761295777</v>
          </cell>
          <cell r="P325">
            <v>88.848156549737041</v>
          </cell>
          <cell r="Q325">
            <v>0.76001281640499818</v>
          </cell>
          <cell r="R325" t="e">
            <v>#VALUE!</v>
          </cell>
          <cell r="S325">
            <v>4</v>
          </cell>
          <cell r="T325">
            <v>124</v>
          </cell>
          <cell r="U325">
            <v>9</v>
          </cell>
          <cell r="V325" t="e">
            <v>#VALUE!</v>
          </cell>
          <cell r="W325">
            <v>6.6543596903239441</v>
          </cell>
          <cell r="X325">
            <v>57</v>
          </cell>
          <cell r="Y325">
            <v>4</v>
          </cell>
          <cell r="Z325">
            <v>4</v>
          </cell>
          <cell r="AA325">
            <v>16</v>
          </cell>
          <cell r="AB325">
            <v>256</v>
          </cell>
          <cell r="AC325">
            <v>232</v>
          </cell>
        </row>
        <row r="326">
          <cell r="H326"/>
          <cell r="I326" t="str">
            <v>서현</v>
          </cell>
          <cell r="N326"/>
          <cell r="O326">
            <v>88.848156549737041</v>
          </cell>
          <cell r="P326">
            <v>40.908298930462067</v>
          </cell>
          <cell r="Q326">
            <v>0.46042934956744624</v>
          </cell>
          <cell r="U326">
            <v>10</v>
          </cell>
          <cell r="W326">
            <v>22.21203913743426</v>
          </cell>
        </row>
        <row r="327">
          <cell r="H327"/>
          <cell r="I327" t="str">
            <v>서현</v>
          </cell>
          <cell r="N327"/>
          <cell r="O327">
            <v>40.908298930462067</v>
          </cell>
          <cell r="P327">
            <v>26.617438761295777</v>
          </cell>
          <cell r="Q327">
            <v>0.29958346683755199</v>
          </cell>
          <cell r="W327">
            <v>10.227074732615517</v>
          </cell>
        </row>
        <row r="328">
          <cell r="H328" t="str">
            <v>성남</v>
          </cell>
          <cell r="I328" t="str">
            <v>성남</v>
          </cell>
          <cell r="M328" t="str">
            <v>CSM</v>
          </cell>
          <cell r="N328">
            <v>3</v>
          </cell>
          <cell r="O328">
            <v>93.725188098061054</v>
          </cell>
          <cell r="P328">
            <v>93.725188098061054</v>
          </cell>
          <cell r="Q328">
            <v>1.2264334305150633</v>
          </cell>
          <cell r="R328" t="e">
            <v>#VALUE!</v>
          </cell>
          <cell r="S328">
            <v>4</v>
          </cell>
          <cell r="T328">
            <v>124</v>
          </cell>
          <cell r="U328">
            <v>14</v>
          </cell>
          <cell r="V328" t="e">
            <v>#VALUE!</v>
          </cell>
          <cell r="W328">
            <v>23.431297024515263</v>
          </cell>
          <cell r="X328">
            <v>71</v>
          </cell>
          <cell r="Y328">
            <v>5</v>
          </cell>
          <cell r="Z328">
            <v>5</v>
          </cell>
          <cell r="AA328">
            <v>20</v>
          </cell>
          <cell r="AB328">
            <v>320</v>
          </cell>
          <cell r="AC328">
            <v>296</v>
          </cell>
        </row>
        <row r="329">
          <cell r="H329"/>
          <cell r="I329" t="str">
            <v>성남</v>
          </cell>
          <cell r="N329"/>
          <cell r="O329">
            <v>70.923887073880991</v>
          </cell>
          <cell r="P329">
            <v>70.923887073880991</v>
          </cell>
          <cell r="Q329">
            <v>0.75672173631357309</v>
          </cell>
          <cell r="U329">
            <v>15</v>
          </cell>
          <cell r="W329">
            <v>17.730971768470248</v>
          </cell>
        </row>
        <row r="330">
          <cell r="H330"/>
          <cell r="I330" t="str">
            <v>성남</v>
          </cell>
          <cell r="N330"/>
          <cell r="O330">
            <v>44.023816890893599</v>
          </cell>
          <cell r="P330">
            <v>44.023816890893599</v>
          </cell>
          <cell r="Q330">
            <v>0.46971169420149017</v>
          </cell>
          <cell r="W330">
            <v>11.0059542227234</v>
          </cell>
        </row>
        <row r="331">
          <cell r="H331" t="str">
            <v>신흥동</v>
          </cell>
          <cell r="I331" t="str">
            <v>신흥동</v>
          </cell>
          <cell r="M331" t="str">
            <v>BSM</v>
          </cell>
          <cell r="N331">
            <v>3</v>
          </cell>
          <cell r="O331">
            <v>67.036715931467</v>
          </cell>
          <cell r="P331">
            <v>67.036715931467</v>
          </cell>
          <cell r="Q331">
            <v>0.90027100271002702</v>
          </cell>
          <cell r="R331" t="e">
            <v>#VALUE!</v>
          </cell>
          <cell r="S331">
            <v>4</v>
          </cell>
          <cell r="T331">
            <v>124</v>
          </cell>
          <cell r="U331">
            <v>11</v>
          </cell>
          <cell r="V331" t="e">
            <v>#VALUE!</v>
          </cell>
          <cell r="W331">
            <v>16.75917898286675</v>
          </cell>
          <cell r="X331">
            <v>49</v>
          </cell>
          <cell r="Y331">
            <v>12</v>
          </cell>
          <cell r="Z331">
            <v>12</v>
          </cell>
          <cell r="AA331">
            <v>48</v>
          </cell>
          <cell r="AB331">
            <v>192</v>
          </cell>
          <cell r="AC331">
            <v>168</v>
          </cell>
        </row>
        <row r="332">
          <cell r="H332"/>
          <cell r="I332" t="str">
            <v>신흥동</v>
          </cell>
          <cell r="N332"/>
          <cell r="O332">
            <v>56.318108235107772</v>
          </cell>
          <cell r="P332">
            <v>56.318108235107772</v>
          </cell>
          <cell r="Q332">
            <v>0.84010840108401075</v>
          </cell>
          <cell r="U332">
            <v>12</v>
          </cell>
          <cell r="W332">
            <v>14.079527058776943</v>
          </cell>
        </row>
        <row r="333">
          <cell r="H333"/>
          <cell r="I333" t="str">
            <v>신흥동</v>
          </cell>
          <cell r="N333"/>
          <cell r="O333">
            <v>4.033103234901267</v>
          </cell>
          <cell r="P333">
            <v>4.033103234901267</v>
          </cell>
          <cell r="Q333">
            <v>6.0162601626016263E-2</v>
          </cell>
          <cell r="W333">
            <v>1.0082758087253167</v>
          </cell>
        </row>
        <row r="334">
          <cell r="H334" t="str">
            <v>야탑</v>
          </cell>
          <cell r="I334" t="str">
            <v>야탑</v>
          </cell>
          <cell r="M334" t="str">
            <v>CSM</v>
          </cell>
          <cell r="N334">
            <v>3</v>
          </cell>
          <cell r="O334">
            <v>69.983223374683334</v>
          </cell>
          <cell r="P334">
            <v>77.607240947432459</v>
          </cell>
          <cell r="Q334">
            <v>1.1876693766937669</v>
          </cell>
          <cell r="R334" t="e">
            <v>#VALUE!</v>
          </cell>
          <cell r="S334">
            <v>4</v>
          </cell>
          <cell r="T334">
            <v>124</v>
          </cell>
          <cell r="U334">
            <v>13</v>
          </cell>
          <cell r="V334" t="e">
            <v>#VALUE!</v>
          </cell>
          <cell r="W334">
            <v>17.495805843670833</v>
          </cell>
          <cell r="X334">
            <v>61</v>
          </cell>
          <cell r="Y334">
            <v>4</v>
          </cell>
          <cell r="Z334">
            <v>4</v>
          </cell>
          <cell r="AA334">
            <v>18</v>
          </cell>
          <cell r="AB334">
            <v>288</v>
          </cell>
          <cell r="AC334">
            <v>264</v>
          </cell>
        </row>
        <row r="335">
          <cell r="H335"/>
          <cell r="I335" t="str">
            <v>야탑</v>
          </cell>
          <cell r="N335"/>
          <cell r="O335">
            <v>22.188520108276759</v>
          </cell>
          <cell r="P335">
            <v>69.983223374683334</v>
          </cell>
          <cell r="Q335">
            <v>0.90176151761517609</v>
          </cell>
          <cell r="U335">
            <v>14</v>
          </cell>
          <cell r="W335">
            <v>5.5471300270691897</v>
          </cell>
        </row>
        <row r="336">
          <cell r="H336"/>
          <cell r="I336" t="str">
            <v>야탑</v>
          </cell>
          <cell r="N336"/>
          <cell r="O336">
            <v>77.607240947432459</v>
          </cell>
          <cell r="P336">
            <v>22.188520108276759</v>
          </cell>
          <cell r="Q336">
            <v>0.28590785907859079</v>
          </cell>
          <cell r="W336">
            <v>19.401810236858115</v>
          </cell>
        </row>
        <row r="337">
          <cell r="H337" t="str">
            <v>구미동</v>
          </cell>
          <cell r="I337" t="str">
            <v>구미동</v>
          </cell>
          <cell r="M337" t="str">
            <v>CSM</v>
          </cell>
          <cell r="N337">
            <v>3</v>
          </cell>
          <cell r="O337">
            <v>82.459913866725685</v>
          </cell>
          <cell r="P337">
            <v>82.459913866725685</v>
          </cell>
          <cell r="Q337">
            <v>1.2487411883182276</v>
          </cell>
          <cell r="R337" t="e">
            <v>#VALUE!</v>
          </cell>
          <cell r="S337">
            <v>4</v>
          </cell>
          <cell r="T337">
            <v>124</v>
          </cell>
          <cell r="U337">
            <v>14</v>
          </cell>
          <cell r="V337" t="e">
            <v>#VALUE!</v>
          </cell>
          <cell r="W337">
            <v>20.614978466681421</v>
          </cell>
          <cell r="X337">
            <v>65</v>
          </cell>
          <cell r="Y337">
            <v>4</v>
          </cell>
          <cell r="Z337">
            <v>4</v>
          </cell>
          <cell r="AA337">
            <v>16</v>
          </cell>
          <cell r="AB337">
            <v>256</v>
          </cell>
          <cell r="AC337">
            <v>232</v>
          </cell>
        </row>
        <row r="338">
          <cell r="H338"/>
          <cell r="I338" t="str">
            <v>구미동</v>
          </cell>
          <cell r="N338"/>
          <cell r="O338">
            <v>46.170908469183765</v>
          </cell>
          <cell r="P338">
            <v>56.800182361369956</v>
          </cell>
          <cell r="Q338">
            <v>0.68882175226586095</v>
          </cell>
          <cell r="U338">
            <v>15</v>
          </cell>
          <cell r="W338">
            <v>11.542727117295941</v>
          </cell>
        </row>
        <row r="339">
          <cell r="H339"/>
          <cell r="I339" t="str">
            <v>구미동</v>
          </cell>
          <cell r="N339"/>
          <cell r="O339">
            <v>56.800182361369956</v>
          </cell>
          <cell r="P339">
            <v>46.170908469183765</v>
          </cell>
          <cell r="Q339">
            <v>0.55991943605236649</v>
          </cell>
          <cell r="W339">
            <v>14.200045590342489</v>
          </cell>
        </row>
        <row r="340">
          <cell r="H340" t="str">
            <v>운중</v>
          </cell>
          <cell r="I340" t="str">
            <v>운중</v>
          </cell>
          <cell r="M340" t="str">
            <v>BSM</v>
          </cell>
          <cell r="N340">
            <v>2</v>
          </cell>
          <cell r="O340">
            <v>18.311712140782799</v>
          </cell>
          <cell r="P340">
            <v>20.035581295246502</v>
          </cell>
          <cell r="Q340">
            <v>0.91395961369622469</v>
          </cell>
          <cell r="R340" t="e">
            <v>#VALUE!</v>
          </cell>
          <cell r="S340">
            <v>4</v>
          </cell>
          <cell r="T340">
            <v>124</v>
          </cell>
          <cell r="U340">
            <v>11</v>
          </cell>
          <cell r="V340" t="e">
            <v>#VALUE!</v>
          </cell>
          <cell r="W340">
            <v>4.5779280351956997</v>
          </cell>
          <cell r="X340">
            <v>20</v>
          </cell>
          <cell r="Y340">
            <v>5</v>
          </cell>
          <cell r="Z340">
            <v>5</v>
          </cell>
          <cell r="AA340">
            <v>21</v>
          </cell>
          <cell r="AB340">
            <v>84</v>
          </cell>
          <cell r="AC340">
            <v>68</v>
          </cell>
        </row>
        <row r="341">
          <cell r="H341"/>
          <cell r="I341" t="str">
            <v>운중</v>
          </cell>
          <cell r="N341"/>
          <cell r="O341">
            <v>20.035581295246502</v>
          </cell>
          <cell r="P341">
            <v>18.311712140782799</v>
          </cell>
          <cell r="Q341">
            <v>0.91395961369622469</v>
          </cell>
          <cell r="U341">
            <v>12</v>
          </cell>
          <cell r="W341">
            <v>5.0088953238116254</v>
          </cell>
        </row>
        <row r="342">
          <cell r="H342"/>
          <cell r="I342" t="str">
            <v>운중</v>
          </cell>
          <cell r="N342"/>
          <cell r="O342">
            <v>0</v>
          </cell>
          <cell r="P342">
            <v>0</v>
          </cell>
          <cell r="Q342">
            <v>0</v>
          </cell>
          <cell r="W342">
            <v>0</v>
          </cell>
        </row>
        <row r="343">
          <cell r="H343" t="str">
            <v>인하병원</v>
          </cell>
          <cell r="I343" t="str">
            <v>인하병원</v>
          </cell>
          <cell r="M343" t="str">
            <v>CSM</v>
          </cell>
          <cell r="N343">
            <v>3</v>
          </cell>
          <cell r="O343">
            <v>90.7116688385467</v>
          </cell>
          <cell r="P343">
            <v>90.7116688385467</v>
          </cell>
          <cell r="Q343">
            <v>0.88758215150466968</v>
          </cell>
          <cell r="R343" t="e">
            <v>#VALUE!</v>
          </cell>
          <cell r="S343">
            <v>4</v>
          </cell>
          <cell r="T343">
            <v>124</v>
          </cell>
          <cell r="U343">
            <v>10</v>
          </cell>
          <cell r="V343" t="e">
            <v>#VALUE!</v>
          </cell>
          <cell r="W343">
            <v>22.677917209636675</v>
          </cell>
          <cell r="X343">
            <v>61</v>
          </cell>
          <cell r="Y343">
            <v>4</v>
          </cell>
          <cell r="Z343">
            <v>4</v>
          </cell>
          <cell r="AA343">
            <v>16</v>
          </cell>
          <cell r="AB343">
            <v>256</v>
          </cell>
          <cell r="AC343">
            <v>232</v>
          </cell>
        </row>
        <row r="344">
          <cell r="H344"/>
          <cell r="I344" t="str">
            <v>인하병원</v>
          </cell>
          <cell r="N344"/>
          <cell r="O344">
            <v>16.535817875445904</v>
          </cell>
          <cell r="P344">
            <v>63.978240318850474</v>
          </cell>
          <cell r="Q344">
            <v>0.70529228640608788</v>
          </cell>
          <cell r="U344">
            <v>11</v>
          </cell>
          <cell r="W344">
            <v>4.133954468861476</v>
          </cell>
        </row>
        <row r="345">
          <cell r="H345"/>
          <cell r="I345" t="str">
            <v>인하병원</v>
          </cell>
          <cell r="N345"/>
          <cell r="O345">
            <v>63.978240318850474</v>
          </cell>
          <cell r="P345">
            <v>16.535817875445904</v>
          </cell>
          <cell r="Q345">
            <v>0.1822898650985818</v>
          </cell>
          <cell r="W345">
            <v>15.994560079712619</v>
          </cell>
        </row>
        <row r="346">
          <cell r="H346" t="str">
            <v>태평</v>
          </cell>
          <cell r="I346" t="str">
            <v>태평</v>
          </cell>
          <cell r="M346" t="str">
            <v>CSM</v>
          </cell>
          <cell r="N346">
            <v>3</v>
          </cell>
          <cell r="O346">
            <v>39.545893744433485</v>
          </cell>
          <cell r="P346">
            <v>90.125921477698427</v>
          </cell>
          <cell r="Q346">
            <v>0.95704203743479588</v>
          </cell>
          <cell r="R346" t="e">
            <v>#VALUE!</v>
          </cell>
          <cell r="S346">
            <v>4</v>
          </cell>
          <cell r="T346">
            <v>124</v>
          </cell>
          <cell r="U346">
            <v>11</v>
          </cell>
          <cell r="V346" t="e">
            <v>#VALUE!</v>
          </cell>
          <cell r="W346">
            <v>9.8864734361083713</v>
          </cell>
          <cell r="X346">
            <v>62</v>
          </cell>
          <cell r="Y346">
            <v>4</v>
          </cell>
          <cell r="Z346">
            <v>4</v>
          </cell>
          <cell r="AA346">
            <v>17</v>
          </cell>
          <cell r="AB346">
            <v>272</v>
          </cell>
          <cell r="AC346">
            <v>248</v>
          </cell>
        </row>
        <row r="347">
          <cell r="H347"/>
          <cell r="I347" t="str">
            <v>태평</v>
          </cell>
          <cell r="N347"/>
          <cell r="O347">
            <v>90.125921477698427</v>
          </cell>
          <cell r="P347">
            <v>46.708401772271444</v>
          </cell>
          <cell r="Q347">
            <v>0.51825713409021168</v>
          </cell>
          <cell r="U347">
            <v>12</v>
          </cell>
          <cell r="W347">
            <v>22.531480369424607</v>
          </cell>
        </row>
        <row r="348">
          <cell r="H348"/>
          <cell r="I348" t="str">
            <v>태평</v>
          </cell>
          <cell r="N348"/>
          <cell r="O348">
            <v>46.708401772271444</v>
          </cell>
          <cell r="P348">
            <v>39.545893744433485</v>
          </cell>
          <cell r="Q348">
            <v>0.43878490334458414</v>
          </cell>
          <cell r="W348">
            <v>11.677100443067861</v>
          </cell>
        </row>
        <row r="349">
          <cell r="H349" t="str">
            <v>판교IC</v>
          </cell>
          <cell r="I349" t="str">
            <v>판교IC</v>
          </cell>
          <cell r="M349" t="str">
            <v>CSM</v>
          </cell>
          <cell r="N349">
            <v>3</v>
          </cell>
          <cell r="O349">
            <v>17.805856105192252</v>
          </cell>
          <cell r="P349">
            <v>50.522307160260951</v>
          </cell>
          <cell r="Q349">
            <v>0.82664756446991383</v>
          </cell>
          <cell r="R349" t="e">
            <v>#VALUE!</v>
          </cell>
          <cell r="S349">
            <v>4</v>
          </cell>
          <cell r="T349">
            <v>124</v>
          </cell>
          <cell r="U349">
            <v>10</v>
          </cell>
          <cell r="V349" t="e">
            <v>#VALUE!</v>
          </cell>
          <cell r="W349">
            <v>4.4514640262980629</v>
          </cell>
          <cell r="X349">
            <v>39</v>
          </cell>
          <cell r="Y349">
            <v>3</v>
          </cell>
          <cell r="Z349">
            <v>3</v>
          </cell>
          <cell r="AA349">
            <v>15</v>
          </cell>
          <cell r="AB349">
            <v>240</v>
          </cell>
          <cell r="AC349">
            <v>168</v>
          </cell>
        </row>
        <row r="350">
          <cell r="H350"/>
          <cell r="I350" t="str">
            <v>판교IC</v>
          </cell>
          <cell r="N350"/>
          <cell r="O350">
            <v>50.522307160260951</v>
          </cell>
          <cell r="P350">
            <v>23.958286060238354</v>
          </cell>
          <cell r="Q350">
            <v>0.47421203438395404</v>
          </cell>
          <cell r="U350">
            <v>11</v>
          </cell>
          <cell r="W350">
            <v>12.630576790065238</v>
          </cell>
        </row>
        <row r="351">
          <cell r="H351"/>
          <cell r="I351" t="str">
            <v>판교IC</v>
          </cell>
          <cell r="N351"/>
          <cell r="O351">
            <v>23.958286060238354</v>
          </cell>
          <cell r="P351">
            <v>17.805856105192252</v>
          </cell>
          <cell r="Q351">
            <v>0.35243553008595985</v>
          </cell>
          <cell r="W351">
            <v>5.9895715150595885</v>
          </cell>
        </row>
        <row r="352">
          <cell r="H352" t="str">
            <v>구운</v>
          </cell>
          <cell r="I352" t="str">
            <v>구운</v>
          </cell>
          <cell r="M352" t="str">
            <v>BSM</v>
          </cell>
          <cell r="N352">
            <v>3</v>
          </cell>
          <cell r="O352">
            <v>59.096609418984876</v>
          </cell>
          <cell r="P352">
            <v>59.096609418984876</v>
          </cell>
          <cell r="Q352">
            <v>1.3383720930232559</v>
          </cell>
          <cell r="R352" t="e">
            <v>#VALUE!</v>
          </cell>
          <cell r="S352">
            <v>4</v>
          </cell>
          <cell r="T352">
            <v>124</v>
          </cell>
          <cell r="U352">
            <v>15</v>
          </cell>
          <cell r="V352" t="e">
            <v>#VALUE!</v>
          </cell>
          <cell r="W352">
            <v>14.774152354746219</v>
          </cell>
          <cell r="X352">
            <v>52</v>
          </cell>
          <cell r="Y352">
            <v>13</v>
          </cell>
          <cell r="Z352">
            <v>13</v>
          </cell>
          <cell r="AA352">
            <v>54</v>
          </cell>
          <cell r="AB352">
            <v>216</v>
          </cell>
          <cell r="AC352">
            <v>192</v>
          </cell>
        </row>
        <row r="353">
          <cell r="H353"/>
          <cell r="I353" t="str">
            <v>구운</v>
          </cell>
          <cell r="N353"/>
          <cell r="O353">
            <v>35.904626071418136</v>
          </cell>
          <cell r="P353">
            <v>43.188626767246504</v>
          </cell>
          <cell r="Q353">
            <v>0.73081395348837208</v>
          </cell>
          <cell r="U353">
            <v>16</v>
          </cell>
          <cell r="W353">
            <v>8.9761565178545339</v>
          </cell>
        </row>
        <row r="354">
          <cell r="H354"/>
          <cell r="I354" t="str">
            <v>구운</v>
          </cell>
          <cell r="N354"/>
          <cell r="O354">
            <v>43.188626767246504</v>
          </cell>
          <cell r="P354">
            <v>35.904626071418136</v>
          </cell>
          <cell r="Q354">
            <v>0.60755813953488369</v>
          </cell>
          <cell r="W354">
            <v>10.797156691811626</v>
          </cell>
        </row>
        <row r="355">
          <cell r="H355" t="str">
            <v>권선동</v>
          </cell>
          <cell r="I355" t="str">
            <v>권선동</v>
          </cell>
          <cell r="M355" t="str">
            <v>CSM</v>
          </cell>
          <cell r="N355">
            <v>3</v>
          </cell>
          <cell r="O355">
            <v>87.419025840970491</v>
          </cell>
          <cell r="P355">
            <v>87.419025840970491</v>
          </cell>
          <cell r="Q355">
            <v>0.60349233390119239</v>
          </cell>
          <cell r="R355" t="e">
            <v>#VALUE!</v>
          </cell>
          <cell r="S355">
            <v>4</v>
          </cell>
          <cell r="T355">
            <v>124</v>
          </cell>
          <cell r="U355">
            <v>8</v>
          </cell>
          <cell r="V355" t="e">
            <v>#VALUE!</v>
          </cell>
          <cell r="W355">
            <v>21.854756460242623</v>
          </cell>
          <cell r="X355">
            <v>52</v>
          </cell>
          <cell r="Y355">
            <v>3</v>
          </cell>
          <cell r="Z355">
            <v>3</v>
          </cell>
          <cell r="AA355">
            <v>13</v>
          </cell>
          <cell r="AB355">
            <v>208</v>
          </cell>
          <cell r="AC355">
            <v>184</v>
          </cell>
        </row>
        <row r="356">
          <cell r="H356"/>
          <cell r="I356" t="str">
            <v>권선동</v>
          </cell>
          <cell r="N356"/>
          <cell r="O356">
            <v>16.791303515450462</v>
          </cell>
          <cell r="P356">
            <v>35.96540841668547</v>
          </cell>
          <cell r="Q356">
            <v>0.4114139693356047</v>
          </cell>
          <cell r="U356">
            <v>9</v>
          </cell>
          <cell r="W356">
            <v>4.1978258788626155</v>
          </cell>
        </row>
        <row r="357">
          <cell r="H357"/>
          <cell r="I357" t="str">
            <v>권선동</v>
          </cell>
          <cell r="N357"/>
          <cell r="O357">
            <v>35.96540841668547</v>
          </cell>
          <cell r="P357">
            <v>16.791303515450462</v>
          </cell>
          <cell r="Q357">
            <v>0.19207836456558769</v>
          </cell>
          <cell r="W357">
            <v>8.9913521041713675</v>
          </cell>
        </row>
        <row r="358">
          <cell r="H358" t="str">
            <v>남수원</v>
          </cell>
          <cell r="I358" t="str">
            <v>남수원</v>
          </cell>
          <cell r="M358" t="str">
            <v>CSM</v>
          </cell>
          <cell r="N358">
            <v>3</v>
          </cell>
          <cell r="O358">
            <v>83.73645058581873</v>
          </cell>
          <cell r="P358">
            <v>83.73645058581873</v>
          </cell>
          <cell r="Q358">
            <v>1.1458966565349544</v>
          </cell>
          <cell r="R358" t="e">
            <v>#VALUE!</v>
          </cell>
          <cell r="S358">
            <v>4</v>
          </cell>
          <cell r="T358">
            <v>124</v>
          </cell>
          <cell r="U358">
            <v>13</v>
          </cell>
          <cell r="V358" t="e">
            <v>#VALUE!</v>
          </cell>
          <cell r="W358">
            <v>20.934112646454683</v>
          </cell>
          <cell r="X358">
            <v>63</v>
          </cell>
          <cell r="Y358">
            <v>4</v>
          </cell>
          <cell r="Z358">
            <v>4</v>
          </cell>
          <cell r="AA358">
            <v>16</v>
          </cell>
          <cell r="AB358">
            <v>256</v>
          </cell>
          <cell r="AC358">
            <v>232</v>
          </cell>
        </row>
        <row r="359">
          <cell r="H359"/>
          <cell r="I359" t="str">
            <v>남수원</v>
          </cell>
          <cell r="N359"/>
          <cell r="O359">
            <v>42.759038597013827</v>
          </cell>
          <cell r="P359">
            <v>53.194280159380291</v>
          </cell>
          <cell r="Q359">
            <v>0.63525835866261404</v>
          </cell>
          <cell r="U359">
            <v>14</v>
          </cell>
          <cell r="W359">
            <v>10.689759649253457</v>
          </cell>
        </row>
        <row r="360">
          <cell r="H360"/>
          <cell r="I360" t="str">
            <v>남수원</v>
          </cell>
          <cell r="N360"/>
          <cell r="O360">
            <v>53.194280159380291</v>
          </cell>
          <cell r="P360">
            <v>42.759038597013827</v>
          </cell>
          <cell r="Q360">
            <v>0.5106382978723405</v>
          </cell>
          <cell r="W360">
            <v>13.298570039845073</v>
          </cell>
        </row>
        <row r="361">
          <cell r="H361" t="str">
            <v>동수원IC</v>
          </cell>
          <cell r="I361" t="str">
            <v>동수원IC</v>
          </cell>
          <cell r="M361" t="str">
            <v>BSM</v>
          </cell>
          <cell r="N361">
            <v>3</v>
          </cell>
          <cell r="O361">
            <v>14.889439478449134</v>
          </cell>
          <cell r="P361">
            <v>61.60799675845881</v>
          </cell>
          <cell r="Q361">
            <v>0.35460992907801431</v>
          </cell>
          <cell r="R361" t="e">
            <v>#VALUE!</v>
          </cell>
          <cell r="S361">
            <v>4</v>
          </cell>
          <cell r="T361">
            <v>124</v>
          </cell>
          <cell r="U361">
            <v>5</v>
          </cell>
          <cell r="V361" t="e">
            <v>#VALUE!</v>
          </cell>
          <cell r="W361">
            <v>3.7223598696122835</v>
          </cell>
          <cell r="X361">
            <v>36</v>
          </cell>
          <cell r="Y361">
            <v>9</v>
          </cell>
          <cell r="Z361">
            <v>9</v>
          </cell>
          <cell r="AA361">
            <v>38</v>
          </cell>
          <cell r="AB361">
            <v>152</v>
          </cell>
          <cell r="AC361">
            <v>128</v>
          </cell>
        </row>
        <row r="362">
          <cell r="H362"/>
          <cell r="I362" t="str">
            <v>동수원IC</v>
          </cell>
          <cell r="N362"/>
          <cell r="O362">
            <v>61.60799675845881</v>
          </cell>
          <cell r="P362">
            <v>14.889439478449134</v>
          </cell>
          <cell r="Q362">
            <v>0.24168030551009284</v>
          </cell>
          <cell r="U362">
            <v>6</v>
          </cell>
          <cell r="W362">
            <v>15.401999189614703</v>
          </cell>
        </row>
        <row r="363">
          <cell r="H363"/>
          <cell r="I363" t="str">
            <v>동수원IC</v>
          </cell>
          <cell r="N363"/>
          <cell r="O363">
            <v>6.9573678827064791</v>
          </cell>
          <cell r="P363">
            <v>6.9573678827064791</v>
          </cell>
          <cell r="Q363">
            <v>0.11292962356792147</v>
          </cell>
          <cell r="W363">
            <v>1.7393419706766198</v>
          </cell>
        </row>
        <row r="364">
          <cell r="H364" t="str">
            <v>매교</v>
          </cell>
          <cell r="I364" t="str">
            <v>매교</v>
          </cell>
          <cell r="M364" t="str">
            <v>CSM</v>
          </cell>
          <cell r="N364">
            <v>3</v>
          </cell>
          <cell r="O364">
            <v>34.493617445654202</v>
          </cell>
          <cell r="P364">
            <v>88.119546818560309</v>
          </cell>
          <cell r="Q364">
            <v>1.3077407174323474</v>
          </cell>
          <cell r="R364" t="e">
            <v>#VALUE!</v>
          </cell>
          <cell r="S364">
            <v>4</v>
          </cell>
          <cell r="T364">
            <v>124</v>
          </cell>
          <cell r="U364">
            <v>15</v>
          </cell>
          <cell r="V364" t="e">
            <v>#VALUE!</v>
          </cell>
          <cell r="W364">
            <v>8.6234043614135505</v>
          </cell>
          <cell r="X364">
            <v>70</v>
          </cell>
          <cell r="Y364">
            <v>5</v>
          </cell>
          <cell r="Z364">
            <v>5</v>
          </cell>
          <cell r="AA364">
            <v>20</v>
          </cell>
          <cell r="AB364">
            <v>320</v>
          </cell>
          <cell r="AC364">
            <v>296</v>
          </cell>
        </row>
        <row r="365">
          <cell r="H365"/>
          <cell r="I365" t="str">
            <v>매교</v>
          </cell>
          <cell r="N365"/>
          <cell r="O365">
            <v>80.743901930663185</v>
          </cell>
          <cell r="P365">
            <v>80.743901930663185</v>
          </cell>
          <cell r="Q365">
            <v>0.91629955947136554</v>
          </cell>
          <cell r="U365">
            <v>16</v>
          </cell>
          <cell r="W365">
            <v>20.185975482665796</v>
          </cell>
        </row>
        <row r="366">
          <cell r="H366"/>
          <cell r="I366" t="str">
            <v>매교</v>
          </cell>
          <cell r="N366"/>
          <cell r="O366">
            <v>88.119546818560309</v>
          </cell>
          <cell r="P366">
            <v>34.493617445654202</v>
          </cell>
          <cell r="Q366">
            <v>0.39144115796098183</v>
          </cell>
          <cell r="W366">
            <v>22.029886704640077</v>
          </cell>
        </row>
        <row r="367">
          <cell r="H367" t="str">
            <v>매산</v>
          </cell>
          <cell r="I367" t="str">
            <v>매산</v>
          </cell>
          <cell r="M367" t="str">
            <v>CSM</v>
          </cell>
          <cell r="N367">
            <v>3</v>
          </cell>
          <cell r="O367">
            <v>33.5309244720154</v>
          </cell>
          <cell r="P367">
            <v>96.32838755113832</v>
          </cell>
          <cell r="Q367">
            <v>1.195573074590661</v>
          </cell>
          <cell r="R367" t="e">
            <v>#VALUE!</v>
          </cell>
          <cell r="S367">
            <v>4</v>
          </cell>
          <cell r="T367">
            <v>124</v>
          </cell>
          <cell r="U367">
            <v>13</v>
          </cell>
          <cell r="V367" t="e">
            <v>#VALUE!</v>
          </cell>
          <cell r="W367">
            <v>8.38273111800385</v>
          </cell>
          <cell r="X367">
            <v>72</v>
          </cell>
          <cell r="Y367">
            <v>5</v>
          </cell>
          <cell r="Z367">
            <v>5</v>
          </cell>
          <cell r="AA367">
            <v>20</v>
          </cell>
          <cell r="AB367">
            <v>320</v>
          </cell>
          <cell r="AC367">
            <v>296</v>
          </cell>
        </row>
        <row r="368">
          <cell r="H368"/>
          <cell r="I368" t="str">
            <v>매산</v>
          </cell>
          <cell r="N368"/>
          <cell r="O368">
            <v>81.636702002859792</v>
          </cell>
          <cell r="P368">
            <v>81.636702002859792</v>
          </cell>
          <cell r="Q368">
            <v>0.84748332322619768</v>
          </cell>
          <cell r="U368">
            <v>14</v>
          </cell>
          <cell r="W368">
            <v>20.409175500714948</v>
          </cell>
        </row>
        <row r="369">
          <cell r="H369"/>
          <cell r="I369" t="str">
            <v>매산</v>
          </cell>
          <cell r="N369"/>
          <cell r="O369">
            <v>96.32838755113832</v>
          </cell>
          <cell r="P369">
            <v>33.5309244720154</v>
          </cell>
          <cell r="Q369">
            <v>0.3480897513644633</v>
          </cell>
          <cell r="W369">
            <v>24.08209688778458</v>
          </cell>
        </row>
        <row r="370">
          <cell r="H370" t="str">
            <v>매탄</v>
          </cell>
          <cell r="I370" t="str">
            <v>매탄</v>
          </cell>
          <cell r="M370" t="str">
            <v>CSM</v>
          </cell>
          <cell r="N370">
            <v>3</v>
          </cell>
          <cell r="O370">
            <v>37.595476976307282</v>
          </cell>
          <cell r="P370">
            <v>104.72781824371886</v>
          </cell>
          <cell r="Q370">
            <v>0.95859145745027696</v>
          </cell>
          <cell r="R370" t="e">
            <v>#VALUE!</v>
          </cell>
          <cell r="S370">
            <v>4</v>
          </cell>
          <cell r="T370">
            <v>124</v>
          </cell>
          <cell r="U370">
            <v>11</v>
          </cell>
          <cell r="V370" t="e">
            <v>#VALUE!</v>
          </cell>
          <cell r="W370">
            <v>9.3988692440768205</v>
          </cell>
          <cell r="X370">
            <v>70</v>
          </cell>
          <cell r="Y370">
            <v>5</v>
          </cell>
          <cell r="Z370">
            <v>5</v>
          </cell>
          <cell r="AA370">
            <v>21</v>
          </cell>
          <cell r="AB370">
            <v>336</v>
          </cell>
          <cell r="AC370">
            <v>312</v>
          </cell>
        </row>
        <row r="371">
          <cell r="H371"/>
          <cell r="I371" t="str">
            <v>매탄</v>
          </cell>
          <cell r="N371"/>
          <cell r="O371">
            <v>104.72781824371886</v>
          </cell>
          <cell r="P371">
            <v>62.795714949526875</v>
          </cell>
          <cell r="Q371">
            <v>0.59960873818063243</v>
          </cell>
          <cell r="U371">
            <v>12</v>
          </cell>
          <cell r="W371">
            <v>26.181954560929714</v>
          </cell>
        </row>
        <row r="372">
          <cell r="H372"/>
          <cell r="I372" t="str">
            <v>매탄</v>
          </cell>
          <cell r="N372"/>
          <cell r="O372">
            <v>62.795714949526875</v>
          </cell>
          <cell r="P372">
            <v>37.595476976307282</v>
          </cell>
          <cell r="Q372">
            <v>0.35898271926964453</v>
          </cell>
          <cell r="W372">
            <v>15.698928737381719</v>
          </cell>
        </row>
        <row r="373">
          <cell r="H373" t="str">
            <v>세류</v>
          </cell>
          <cell r="I373" t="str">
            <v>세류</v>
          </cell>
          <cell r="M373" t="str">
            <v>CSM</v>
          </cell>
          <cell r="N373">
            <v>3</v>
          </cell>
          <cell r="O373">
            <v>62.607700407650533</v>
          </cell>
          <cell r="P373">
            <v>68.581588802342793</v>
          </cell>
          <cell r="Q373">
            <v>1.2598425196850394</v>
          </cell>
          <cell r="R373" t="e">
            <v>#VALUE!</v>
          </cell>
          <cell r="S373">
            <v>4</v>
          </cell>
          <cell r="T373">
            <v>124</v>
          </cell>
          <cell r="U373">
            <v>14</v>
          </cell>
          <cell r="V373" t="e">
            <v>#VALUE!</v>
          </cell>
          <cell r="W373">
            <v>15.651925101912633</v>
          </cell>
          <cell r="X373">
            <v>56</v>
          </cell>
          <cell r="Y373">
            <v>4</v>
          </cell>
          <cell r="Z373">
            <v>4</v>
          </cell>
          <cell r="AA373">
            <v>17</v>
          </cell>
          <cell r="AB373">
            <v>272</v>
          </cell>
          <cell r="AC373">
            <v>248</v>
          </cell>
        </row>
        <row r="374">
          <cell r="H374"/>
          <cell r="I374" t="str">
            <v>세류</v>
          </cell>
          <cell r="N374"/>
          <cell r="O374">
            <v>68.581588802342793</v>
          </cell>
          <cell r="P374">
            <v>62.607700407650533</v>
          </cell>
          <cell r="Q374">
            <v>0.91289370078740162</v>
          </cell>
          <cell r="U374">
            <v>15</v>
          </cell>
          <cell r="W374">
            <v>17.145397200585698</v>
          </cell>
        </row>
        <row r="375">
          <cell r="H375"/>
          <cell r="I375" t="str">
            <v>세류</v>
          </cell>
          <cell r="N375"/>
          <cell r="O375">
            <v>23.794301233096292</v>
          </cell>
          <cell r="P375">
            <v>23.794301233096292</v>
          </cell>
          <cell r="Q375">
            <v>0.34694881889763773</v>
          </cell>
          <cell r="W375">
            <v>5.9485753082740729</v>
          </cell>
        </row>
        <row r="376">
          <cell r="H376" t="str">
            <v>수원</v>
          </cell>
          <cell r="I376" t="str">
            <v>수원</v>
          </cell>
          <cell r="M376" t="str">
            <v>CSM</v>
          </cell>
          <cell r="N376">
            <v>3</v>
          </cell>
          <cell r="O376">
            <v>29.698482304790588</v>
          </cell>
          <cell r="P376">
            <v>67.663874074675192</v>
          </cell>
          <cell r="Q376">
            <v>1.4384508990318119</v>
          </cell>
          <cell r="R376" t="e">
            <v>#VALUE!</v>
          </cell>
          <cell r="S376">
            <v>4</v>
          </cell>
          <cell r="T376">
            <v>124</v>
          </cell>
          <cell r="U376">
            <v>16</v>
          </cell>
          <cell r="V376" t="e">
            <v>#VALUE!</v>
          </cell>
          <cell r="W376">
            <v>7.4246205761976469</v>
          </cell>
          <cell r="X376">
            <v>59</v>
          </cell>
          <cell r="Y376">
            <v>4</v>
          </cell>
          <cell r="Z376">
            <v>4</v>
          </cell>
          <cell r="AA376">
            <v>16</v>
          </cell>
          <cell r="AB376">
            <v>256</v>
          </cell>
          <cell r="AC376">
            <v>232</v>
          </cell>
        </row>
        <row r="377">
          <cell r="H377"/>
          <cell r="I377" t="str">
            <v>수원</v>
          </cell>
          <cell r="N377"/>
          <cell r="O377">
            <v>67.632678189901256</v>
          </cell>
          <cell r="P377">
            <v>67.632678189901256</v>
          </cell>
          <cell r="Q377">
            <v>0.99953895804518211</v>
          </cell>
          <cell r="U377">
            <v>17</v>
          </cell>
          <cell r="W377">
            <v>16.908169547475314</v>
          </cell>
        </row>
        <row r="378">
          <cell r="H378"/>
          <cell r="I378" t="str">
            <v>수원</v>
          </cell>
          <cell r="N378"/>
          <cell r="O378">
            <v>67.663874074675192</v>
          </cell>
          <cell r="P378">
            <v>29.698482304790588</v>
          </cell>
          <cell r="Q378">
            <v>0.43891194098662978</v>
          </cell>
          <cell r="W378">
            <v>16.915968518668798</v>
          </cell>
        </row>
        <row r="379">
          <cell r="H379" t="str">
            <v>연무</v>
          </cell>
          <cell r="I379" t="str">
            <v>연무</v>
          </cell>
          <cell r="M379" t="str">
            <v>CSM</v>
          </cell>
          <cell r="N379">
            <v>3</v>
          </cell>
          <cell r="O379">
            <v>114.6292925757258</v>
          </cell>
          <cell r="P379">
            <v>114.6292925757258</v>
          </cell>
          <cell r="Q379">
            <v>0.49042036030883618</v>
          </cell>
          <cell r="R379" t="e">
            <v>#VALUE!</v>
          </cell>
          <cell r="S379">
            <v>4</v>
          </cell>
          <cell r="T379">
            <v>124</v>
          </cell>
          <cell r="U379">
            <v>6</v>
          </cell>
          <cell r="V379" t="e">
            <v>#VALUE!</v>
          </cell>
          <cell r="W379">
            <v>28.65732314393145</v>
          </cell>
          <cell r="X379">
            <v>61</v>
          </cell>
          <cell r="Y379">
            <v>4</v>
          </cell>
          <cell r="Z379">
            <v>4</v>
          </cell>
          <cell r="AA379">
            <v>18</v>
          </cell>
          <cell r="AB379">
            <v>288</v>
          </cell>
          <cell r="AC379">
            <v>264</v>
          </cell>
        </row>
        <row r="380">
          <cell r="H380"/>
          <cell r="I380" t="str">
            <v>연무</v>
          </cell>
          <cell r="N380"/>
          <cell r="O380">
            <v>22.060484387607509</v>
          </cell>
          <cell r="P380">
            <v>34.156054579326934</v>
          </cell>
          <cell r="Q380">
            <v>0.29796968830426079</v>
          </cell>
          <cell r="U380">
            <v>7</v>
          </cell>
          <cell r="W380">
            <v>5.5151210969018774</v>
          </cell>
        </row>
        <row r="381">
          <cell r="H381"/>
          <cell r="I381" t="str">
            <v>연무</v>
          </cell>
          <cell r="N381"/>
          <cell r="O381">
            <v>34.156054579326934</v>
          </cell>
          <cell r="P381">
            <v>22.060484387607509</v>
          </cell>
          <cell r="Q381">
            <v>0.19245067200457536</v>
          </cell>
          <cell r="W381">
            <v>8.5390136448317335</v>
          </cell>
        </row>
        <row r="382">
          <cell r="H382" t="str">
            <v>영통</v>
          </cell>
          <cell r="I382" t="str">
            <v>영통</v>
          </cell>
          <cell r="M382" t="str">
            <v>BSM</v>
          </cell>
          <cell r="N382">
            <v>3</v>
          </cell>
          <cell r="O382">
            <v>67.08690564105278</v>
          </cell>
          <cell r="P382">
            <v>68.313481874205593</v>
          </cell>
          <cell r="Q382">
            <v>1.4194513715710724</v>
          </cell>
          <cell r="R382" t="e">
            <v>#VALUE!</v>
          </cell>
          <cell r="S382">
            <v>4</v>
          </cell>
          <cell r="T382">
            <v>124</v>
          </cell>
          <cell r="U382">
            <v>16</v>
          </cell>
          <cell r="V382" t="e">
            <v>#VALUE!</v>
          </cell>
          <cell r="W382">
            <v>16.771726410263195</v>
          </cell>
          <cell r="X382">
            <v>59</v>
          </cell>
          <cell r="Y382">
            <v>15</v>
          </cell>
          <cell r="Z382">
            <v>15</v>
          </cell>
          <cell r="AA382">
            <v>62</v>
          </cell>
          <cell r="AB382">
            <v>248</v>
          </cell>
          <cell r="AC382">
            <v>224</v>
          </cell>
        </row>
        <row r="383">
          <cell r="H383"/>
          <cell r="I383" t="str">
            <v>영통</v>
          </cell>
          <cell r="N383"/>
          <cell r="O383">
            <v>29.880759902083941</v>
          </cell>
          <cell r="P383">
            <v>67.08690564105278</v>
          </cell>
          <cell r="Q383">
            <v>0.98204488778054877</v>
          </cell>
          <cell r="U383">
            <v>17</v>
          </cell>
          <cell r="W383">
            <v>7.4701899755209853</v>
          </cell>
        </row>
        <row r="384">
          <cell r="H384"/>
          <cell r="I384" t="str">
            <v>영통</v>
          </cell>
          <cell r="N384"/>
          <cell r="O384">
            <v>68.313481874205593</v>
          </cell>
          <cell r="P384">
            <v>29.880759902083941</v>
          </cell>
          <cell r="Q384">
            <v>0.43740648379052366</v>
          </cell>
          <cell r="W384">
            <v>17.078370468551398</v>
          </cell>
        </row>
        <row r="385">
          <cell r="H385" t="str">
            <v>우만</v>
          </cell>
          <cell r="I385" t="str">
            <v>우만</v>
          </cell>
          <cell r="M385" t="str">
            <v>CSM</v>
          </cell>
          <cell r="N385">
            <v>3</v>
          </cell>
          <cell r="O385">
            <v>45.224826603028966</v>
          </cell>
          <cell r="P385">
            <v>78.535250611328934</v>
          </cell>
          <cell r="Q385">
            <v>1.0615567911040507</v>
          </cell>
          <cell r="R385" t="e">
            <v>#VALUE!</v>
          </cell>
          <cell r="S385">
            <v>4</v>
          </cell>
          <cell r="T385">
            <v>124</v>
          </cell>
          <cell r="U385">
            <v>12</v>
          </cell>
          <cell r="V385" t="e">
            <v>#VALUE!</v>
          </cell>
          <cell r="W385">
            <v>11.306206650757241</v>
          </cell>
          <cell r="X385">
            <v>58</v>
          </cell>
          <cell r="Y385">
            <v>4</v>
          </cell>
          <cell r="Z385">
            <v>4</v>
          </cell>
          <cell r="AA385">
            <v>17</v>
          </cell>
          <cell r="AB385">
            <v>272</v>
          </cell>
          <cell r="AC385">
            <v>248</v>
          </cell>
        </row>
        <row r="386">
          <cell r="H386"/>
          <cell r="I386" t="str">
            <v>우만</v>
          </cell>
          <cell r="N386"/>
          <cell r="O386">
            <v>78.535250611328934</v>
          </cell>
          <cell r="P386">
            <v>45.224826603028966</v>
          </cell>
          <cell r="Q386">
            <v>0.57585385226370123</v>
          </cell>
          <cell r="U386">
            <v>13</v>
          </cell>
          <cell r="W386">
            <v>19.633812652832233</v>
          </cell>
        </row>
        <row r="387">
          <cell r="H387"/>
          <cell r="I387" t="str">
            <v>우만</v>
          </cell>
          <cell r="N387"/>
          <cell r="O387">
            <v>38.14480202448582</v>
          </cell>
          <cell r="P387">
            <v>38.14480202448582</v>
          </cell>
          <cell r="Q387">
            <v>0.48570293884034954</v>
          </cell>
          <cell r="W387">
            <v>9.536200506121455</v>
          </cell>
        </row>
        <row r="388">
          <cell r="H388" t="str">
            <v>원천</v>
          </cell>
          <cell r="I388" t="str">
            <v>원천</v>
          </cell>
          <cell r="M388" t="str">
            <v>CSM</v>
          </cell>
          <cell r="N388">
            <v>3</v>
          </cell>
          <cell r="O388">
            <v>52.41088052701037</v>
          </cell>
          <cell r="P388">
            <v>89.273893489853748</v>
          </cell>
          <cell r="Q388">
            <v>1.4881784881784883</v>
          </cell>
          <cell r="R388" t="e">
            <v>#VALUE!</v>
          </cell>
          <cell r="S388">
            <v>4</v>
          </cell>
          <cell r="T388">
            <v>124</v>
          </cell>
          <cell r="U388">
            <v>16</v>
          </cell>
          <cell r="V388" t="e">
            <v>#VALUE!</v>
          </cell>
          <cell r="W388">
            <v>13.102720131752593</v>
          </cell>
          <cell r="X388">
            <v>75</v>
          </cell>
          <cell r="Y388">
            <v>5</v>
          </cell>
          <cell r="Z388">
            <v>5</v>
          </cell>
          <cell r="AA388">
            <v>20</v>
          </cell>
          <cell r="AB388">
            <v>320</v>
          </cell>
          <cell r="AC388">
            <v>296</v>
          </cell>
        </row>
        <row r="389">
          <cell r="H389"/>
          <cell r="I389" t="str">
            <v>원천</v>
          </cell>
          <cell r="N389"/>
          <cell r="O389">
            <v>80.444607320527552</v>
          </cell>
          <cell r="P389">
            <v>80.444607320527552</v>
          </cell>
          <cell r="Q389">
            <v>0.90109890109890112</v>
          </cell>
          <cell r="U389">
            <v>17</v>
          </cell>
          <cell r="W389">
            <v>20.111151830131888</v>
          </cell>
        </row>
        <row r="390">
          <cell r="H390"/>
          <cell r="I390" t="str">
            <v>원천</v>
          </cell>
          <cell r="N390"/>
          <cell r="O390">
            <v>89.273893489853748</v>
          </cell>
          <cell r="P390">
            <v>52.41088052701037</v>
          </cell>
          <cell r="Q390">
            <v>0.58707958707958707</v>
          </cell>
          <cell r="W390">
            <v>22.318473372463437</v>
          </cell>
        </row>
        <row r="391">
          <cell r="H391" t="str">
            <v>율전</v>
          </cell>
          <cell r="I391" t="str">
            <v>율전</v>
          </cell>
          <cell r="M391" t="str">
            <v>BSM</v>
          </cell>
          <cell r="N391">
            <v>1</v>
          </cell>
          <cell r="O391">
            <v>95.124361033975774</v>
          </cell>
          <cell r="P391">
            <v>95.124361033975774</v>
          </cell>
          <cell r="Q391">
            <v>2.1</v>
          </cell>
          <cell r="R391" t="e">
            <v>#VALUE!</v>
          </cell>
          <cell r="S391">
            <v>4</v>
          </cell>
          <cell r="T391">
            <v>124</v>
          </cell>
          <cell r="U391">
            <v>23</v>
          </cell>
          <cell r="V391" t="e">
            <v>#VALUE!</v>
          </cell>
          <cell r="W391">
            <v>23.781090258493943</v>
          </cell>
          <cell r="X391">
            <v>35</v>
          </cell>
          <cell r="Y391">
            <v>9</v>
          </cell>
          <cell r="Z391">
            <v>9</v>
          </cell>
          <cell r="AA391">
            <v>36</v>
          </cell>
          <cell r="AB391">
            <v>144</v>
          </cell>
          <cell r="AC391">
            <v>136</v>
          </cell>
        </row>
        <row r="392">
          <cell r="H392"/>
          <cell r="I392" t="str">
            <v>율전</v>
          </cell>
          <cell r="N392"/>
          <cell r="O392">
            <v>0</v>
          </cell>
          <cell r="P392">
            <v>0</v>
          </cell>
          <cell r="Q392">
            <v>0</v>
          </cell>
          <cell r="U392">
            <v>24</v>
          </cell>
          <cell r="W392">
            <v>0</v>
          </cell>
        </row>
        <row r="393">
          <cell r="H393"/>
          <cell r="I393" t="str">
            <v>율전</v>
          </cell>
          <cell r="N393"/>
          <cell r="O393">
            <v>0</v>
          </cell>
          <cell r="P393">
            <v>0</v>
          </cell>
          <cell r="Q393">
            <v>0</v>
          </cell>
          <cell r="W393">
            <v>0</v>
          </cell>
        </row>
        <row r="394">
          <cell r="H394" t="str">
            <v>파장</v>
          </cell>
          <cell r="I394" t="str">
            <v>파장</v>
          </cell>
          <cell r="M394" t="str">
            <v>CSM</v>
          </cell>
          <cell r="N394">
            <v>3</v>
          </cell>
          <cell r="O394">
            <v>83.353388862239882</v>
          </cell>
          <cell r="P394">
            <v>83.353388862239882</v>
          </cell>
          <cell r="Q394">
            <v>0.9395848776871758</v>
          </cell>
          <cell r="R394" t="e">
            <v>#VALUE!</v>
          </cell>
          <cell r="S394">
            <v>4</v>
          </cell>
          <cell r="T394">
            <v>124</v>
          </cell>
          <cell r="U394">
            <v>11</v>
          </cell>
          <cell r="V394" t="e">
            <v>#VALUE!</v>
          </cell>
          <cell r="W394">
            <v>20.83834721555997</v>
          </cell>
          <cell r="X394">
            <v>58</v>
          </cell>
          <cell r="Y394">
            <v>4</v>
          </cell>
          <cell r="Z394">
            <v>4</v>
          </cell>
          <cell r="AA394">
            <v>16</v>
          </cell>
          <cell r="AB394">
            <v>256</v>
          </cell>
          <cell r="AC394">
            <v>232</v>
          </cell>
        </row>
        <row r="395">
          <cell r="H395"/>
          <cell r="I395" t="str">
            <v>파장</v>
          </cell>
          <cell r="N395"/>
          <cell r="O395">
            <v>41.645799920792946</v>
          </cell>
          <cell r="P395">
            <v>41.645799920792946</v>
          </cell>
          <cell r="Q395">
            <v>0.49962935507783546</v>
          </cell>
          <cell r="U395">
            <v>12</v>
          </cell>
          <cell r="W395">
            <v>10.411449980198237</v>
          </cell>
        </row>
        <row r="396">
          <cell r="H396"/>
          <cell r="I396" t="str">
            <v>파장</v>
          </cell>
          <cell r="N396"/>
          <cell r="O396">
            <v>36.671783758146312</v>
          </cell>
          <cell r="P396">
            <v>36.671783758146312</v>
          </cell>
          <cell r="Q396">
            <v>0.43995552260934029</v>
          </cell>
          <cell r="W396">
            <v>9.1679459395365779</v>
          </cell>
        </row>
        <row r="397">
          <cell r="H397" t="str">
            <v>목감동</v>
          </cell>
          <cell r="I397" t="str">
            <v>목감동</v>
          </cell>
          <cell r="M397" t="str">
            <v>BSM</v>
          </cell>
          <cell r="N397">
            <v>3</v>
          </cell>
          <cell r="O397">
            <v>31.996246339438216</v>
          </cell>
          <cell r="P397">
            <v>31.996246339438216</v>
          </cell>
          <cell r="Q397">
            <v>1.8329959514170042</v>
          </cell>
          <cell r="R397" t="e">
            <v>#VALUE!</v>
          </cell>
          <cell r="S397">
            <v>4</v>
          </cell>
          <cell r="T397">
            <v>124</v>
          </cell>
          <cell r="U397">
            <v>20</v>
          </cell>
          <cell r="V397" t="e">
            <v>#VALUE!</v>
          </cell>
          <cell r="W397">
            <v>7.9990615848595539</v>
          </cell>
          <cell r="X397">
            <v>38</v>
          </cell>
          <cell r="Y397">
            <v>10</v>
          </cell>
          <cell r="Z397">
            <v>10</v>
          </cell>
          <cell r="AA397">
            <v>40</v>
          </cell>
          <cell r="AB397">
            <v>160</v>
          </cell>
          <cell r="AC397">
            <v>136</v>
          </cell>
        </row>
        <row r="398">
          <cell r="H398"/>
          <cell r="I398" t="str">
            <v>목감동</v>
          </cell>
          <cell r="N398"/>
          <cell r="O398">
            <v>29.340687432723712</v>
          </cell>
          <cell r="P398">
            <v>29.340687432723712</v>
          </cell>
          <cell r="Q398">
            <v>0.91700404858299611</v>
          </cell>
          <cell r="U398">
            <v>21</v>
          </cell>
          <cell r="W398">
            <v>7.335171858180928</v>
          </cell>
        </row>
        <row r="399">
          <cell r="H399"/>
          <cell r="I399" t="str">
            <v>목감동</v>
          </cell>
          <cell r="N399"/>
          <cell r="O399">
            <v>29.308302568007676</v>
          </cell>
          <cell r="P399">
            <v>29.308302568007676</v>
          </cell>
          <cell r="Q399">
            <v>0.91599190283400811</v>
          </cell>
          <cell r="W399">
            <v>7.327075642001919</v>
          </cell>
        </row>
        <row r="400">
          <cell r="H400" t="str">
            <v>시화</v>
          </cell>
          <cell r="I400" t="str">
            <v>시화</v>
          </cell>
          <cell r="M400" t="str">
            <v>CSM</v>
          </cell>
          <cell r="N400">
            <v>3</v>
          </cell>
          <cell r="O400">
            <v>43.20676478707913</v>
          </cell>
          <cell r="P400">
            <v>131.94361156888934</v>
          </cell>
          <cell r="Q400">
            <v>0.57398160315374502</v>
          </cell>
          <cell r="R400" t="e">
            <v>#VALUE!</v>
          </cell>
          <cell r="S400">
            <v>4</v>
          </cell>
          <cell r="T400">
            <v>124</v>
          </cell>
          <cell r="U400">
            <v>7</v>
          </cell>
          <cell r="V400" t="e">
            <v>#VALUE!</v>
          </cell>
          <cell r="W400">
            <v>10.801691196769783</v>
          </cell>
          <cell r="X400">
            <v>71</v>
          </cell>
          <cell r="Y400">
            <v>5</v>
          </cell>
          <cell r="Z400">
            <v>5</v>
          </cell>
          <cell r="AA400">
            <v>21</v>
          </cell>
          <cell r="AB400">
            <v>336</v>
          </cell>
          <cell r="AC400">
            <v>312</v>
          </cell>
        </row>
        <row r="401">
          <cell r="H401"/>
          <cell r="I401" t="str">
            <v>시화</v>
          </cell>
          <cell r="N401"/>
          <cell r="O401">
            <v>131.94361156888934</v>
          </cell>
          <cell r="P401">
            <v>43.20676478707913</v>
          </cell>
          <cell r="Q401">
            <v>0.32746386333771349</v>
          </cell>
          <cell r="U401">
            <v>8</v>
          </cell>
          <cell r="W401">
            <v>32.985902892222335</v>
          </cell>
        </row>
        <row r="402">
          <cell r="H402"/>
          <cell r="I402" t="str">
            <v>시화</v>
          </cell>
          <cell r="N402"/>
          <cell r="O402">
            <v>32.52644090712699</v>
          </cell>
          <cell r="P402">
            <v>32.52644090712699</v>
          </cell>
          <cell r="Q402">
            <v>0.24651773981603153</v>
          </cell>
          <cell r="W402">
            <v>8.1316102267817474</v>
          </cell>
        </row>
        <row r="403">
          <cell r="H403" t="str">
            <v>신천</v>
          </cell>
          <cell r="I403" t="str">
            <v>신천</v>
          </cell>
          <cell r="M403" t="str">
            <v>CSM</v>
          </cell>
          <cell r="N403">
            <v>3</v>
          </cell>
          <cell r="O403">
            <v>70.325448980133373</v>
          </cell>
          <cell r="P403">
            <v>87.110724983833677</v>
          </cell>
          <cell r="Q403">
            <v>1.3807311028500617</v>
          </cell>
          <cell r="R403" t="e">
            <v>#VALUE!</v>
          </cell>
          <cell r="S403">
            <v>5</v>
          </cell>
          <cell r="T403">
            <v>156</v>
          </cell>
          <cell r="U403">
            <v>15</v>
          </cell>
          <cell r="V403" t="e">
            <v>#VALUE!</v>
          </cell>
          <cell r="W403">
            <v>14.065089796026674</v>
          </cell>
          <cell r="X403">
            <v>59</v>
          </cell>
          <cell r="Y403">
            <v>4</v>
          </cell>
          <cell r="Z403">
            <v>4</v>
          </cell>
          <cell r="AA403">
            <v>20</v>
          </cell>
          <cell r="AB403">
            <v>320</v>
          </cell>
          <cell r="AC403">
            <v>290</v>
          </cell>
        </row>
        <row r="404">
          <cell r="H404"/>
          <cell r="I404" t="str">
            <v>신천</v>
          </cell>
          <cell r="N404"/>
          <cell r="O404">
            <v>87.110724983833677</v>
          </cell>
          <cell r="P404">
            <v>70.325448980133373</v>
          </cell>
          <cell r="Q404">
            <v>0.80731102850061942</v>
          </cell>
          <cell r="U404">
            <v>16</v>
          </cell>
          <cell r="W404">
            <v>17.422144996766736</v>
          </cell>
        </row>
        <row r="405">
          <cell r="H405"/>
          <cell r="I405" t="str">
            <v>신천</v>
          </cell>
          <cell r="N405"/>
          <cell r="O405">
            <v>49.951038396863737</v>
          </cell>
          <cell r="P405">
            <v>49.951038396863737</v>
          </cell>
          <cell r="Q405">
            <v>0.57342007434944242</v>
          </cell>
          <cell r="W405">
            <v>9.9902076793727481</v>
          </cell>
        </row>
        <row r="406">
          <cell r="H406" t="str">
            <v>장현동</v>
          </cell>
          <cell r="I406" t="str">
            <v>장현동</v>
          </cell>
          <cell r="M406" t="str">
            <v>CSM</v>
          </cell>
          <cell r="N406">
            <v>3</v>
          </cell>
          <cell r="O406">
            <v>0.23679239519054504</v>
          </cell>
          <cell r="P406">
            <v>26.047163470959951</v>
          </cell>
          <cell r="Q406">
            <v>0.57121212121212117</v>
          </cell>
          <cell r="R406" t="e">
            <v>#VALUE!</v>
          </cell>
          <cell r="S406">
            <v>4</v>
          </cell>
          <cell r="T406">
            <v>124</v>
          </cell>
          <cell r="U406">
            <v>7</v>
          </cell>
          <cell r="V406" t="e">
            <v>#VALUE!</v>
          </cell>
          <cell r="W406">
            <v>5.919809879763626E-2</v>
          </cell>
          <cell r="X406">
            <v>23</v>
          </cell>
          <cell r="Y406">
            <v>3</v>
          </cell>
          <cell r="Z406">
            <v>2</v>
          </cell>
          <cell r="AA406">
            <v>12</v>
          </cell>
          <cell r="AB406">
            <v>192</v>
          </cell>
          <cell r="AC406">
            <v>168</v>
          </cell>
        </row>
        <row r="407">
          <cell r="H407"/>
          <cell r="I407" t="str">
            <v>장현동</v>
          </cell>
          <cell r="N407"/>
          <cell r="O407">
            <v>14.641663102615366</v>
          </cell>
          <cell r="P407">
            <v>14.641663102615366</v>
          </cell>
          <cell r="Q407">
            <v>0.56212121212121213</v>
          </cell>
          <cell r="U407">
            <v>8</v>
          </cell>
          <cell r="W407">
            <v>3.6604157756538416</v>
          </cell>
        </row>
        <row r="408">
          <cell r="H408"/>
          <cell r="I408" t="str">
            <v>장현동</v>
          </cell>
          <cell r="N408"/>
          <cell r="O408">
            <v>26.047163470959951</v>
          </cell>
          <cell r="P408">
            <v>0.23679239519054504</v>
          </cell>
          <cell r="Q408">
            <v>9.0909090909090922E-3</v>
          </cell>
          <cell r="W408">
            <v>6.5117908677399878</v>
          </cell>
        </row>
        <row r="409">
          <cell r="H409" t="str">
            <v>정왕동</v>
          </cell>
          <cell r="I409" t="str">
            <v>정왕동</v>
          </cell>
          <cell r="M409" t="str">
            <v>CSM</v>
          </cell>
          <cell r="N409">
            <v>3</v>
          </cell>
          <cell r="O409">
            <v>49.392650996791623</v>
          </cell>
          <cell r="P409">
            <v>85.289540475872528</v>
          </cell>
          <cell r="Q409">
            <v>1.0696088984571224</v>
          </cell>
          <cell r="R409" t="e">
            <v>#VALUE!</v>
          </cell>
          <cell r="S409">
            <v>4</v>
          </cell>
          <cell r="T409">
            <v>124</v>
          </cell>
          <cell r="U409">
            <v>12</v>
          </cell>
          <cell r="V409" t="e">
            <v>#VALUE!</v>
          </cell>
          <cell r="W409">
            <v>12.348162749197906</v>
          </cell>
          <cell r="X409">
            <v>62</v>
          </cell>
          <cell r="Y409">
            <v>4</v>
          </cell>
          <cell r="Z409">
            <v>4</v>
          </cell>
          <cell r="AA409">
            <v>16</v>
          </cell>
          <cell r="AB409">
            <v>256</v>
          </cell>
          <cell r="AC409">
            <v>232</v>
          </cell>
        </row>
        <row r="410">
          <cell r="H410"/>
          <cell r="I410" t="str">
            <v>정왕동</v>
          </cell>
          <cell r="N410"/>
          <cell r="O410">
            <v>41.833800441520545</v>
          </cell>
          <cell r="P410">
            <v>49.392650996791623</v>
          </cell>
          <cell r="Q410">
            <v>0.57911733046286329</v>
          </cell>
          <cell r="U410">
            <v>13</v>
          </cell>
          <cell r="W410">
            <v>10.458450110380136</v>
          </cell>
        </row>
        <row r="411">
          <cell r="H411"/>
          <cell r="I411" t="str">
            <v>정왕동</v>
          </cell>
          <cell r="N411"/>
          <cell r="O411">
            <v>85.289540475872528</v>
          </cell>
          <cell r="P411">
            <v>41.833800441520545</v>
          </cell>
          <cell r="Q411">
            <v>0.49049156799425914</v>
          </cell>
          <cell r="W411">
            <v>21.322385118968132</v>
          </cell>
        </row>
        <row r="412">
          <cell r="H412" t="str">
            <v>목내동</v>
          </cell>
          <cell r="I412" t="str">
            <v>목내동</v>
          </cell>
          <cell r="M412" t="str">
            <v>CSM</v>
          </cell>
          <cell r="N412">
            <v>3</v>
          </cell>
          <cell r="O412">
            <v>23.49535842200164</v>
          </cell>
          <cell r="P412">
            <v>61.927628555585081</v>
          </cell>
          <cell r="Q412">
            <v>0.88852672750977824</v>
          </cell>
          <cell r="R412" t="e">
            <v>#VALUE!</v>
          </cell>
          <cell r="S412">
            <v>4</v>
          </cell>
          <cell r="T412">
            <v>124</v>
          </cell>
          <cell r="U412">
            <v>10</v>
          </cell>
          <cell r="V412" t="e">
            <v>#VALUE!</v>
          </cell>
          <cell r="W412">
            <v>5.8738396055004101</v>
          </cell>
          <cell r="X412">
            <v>46</v>
          </cell>
          <cell r="Y412">
            <v>3</v>
          </cell>
          <cell r="Z412">
            <v>3</v>
          </cell>
          <cell r="AA412">
            <v>12</v>
          </cell>
          <cell r="AB412">
            <v>192</v>
          </cell>
          <cell r="AC412">
            <v>168</v>
          </cell>
        </row>
        <row r="413">
          <cell r="H413"/>
          <cell r="I413" t="str">
            <v>목내동</v>
          </cell>
          <cell r="N413"/>
          <cell r="O413">
            <v>31.528994720933468</v>
          </cell>
          <cell r="P413">
            <v>31.528994720933468</v>
          </cell>
          <cell r="Q413">
            <v>0.50912646675358531</v>
          </cell>
          <cell r="U413">
            <v>11</v>
          </cell>
          <cell r="W413">
            <v>7.8822486802333671</v>
          </cell>
        </row>
        <row r="414">
          <cell r="H414"/>
          <cell r="I414" t="str">
            <v>목내동</v>
          </cell>
          <cell r="N414"/>
          <cell r="O414">
            <v>61.927628555585081</v>
          </cell>
          <cell r="P414">
            <v>23.49535842200164</v>
          </cell>
          <cell r="Q414">
            <v>0.37940026075619293</v>
          </cell>
          <cell r="W414">
            <v>15.48190713889627</v>
          </cell>
        </row>
        <row r="415">
          <cell r="H415" t="str">
            <v>반월</v>
          </cell>
          <cell r="I415" t="str">
            <v>반월</v>
          </cell>
          <cell r="M415" t="str">
            <v>BSM</v>
          </cell>
          <cell r="N415">
            <v>3</v>
          </cell>
          <cell r="O415">
            <v>1.1091929728557055</v>
          </cell>
          <cell r="P415">
            <v>24.903171261534549</v>
          </cell>
          <cell r="Q415">
            <v>0.26293103448275862</v>
          </cell>
          <cell r="R415" t="e">
            <v>#VALUE!</v>
          </cell>
          <cell r="S415">
            <v>4</v>
          </cell>
          <cell r="T415">
            <v>124</v>
          </cell>
          <cell r="U415">
            <v>4</v>
          </cell>
          <cell r="V415" t="e">
            <v>#VALUE!</v>
          </cell>
          <cell r="W415">
            <v>0.27729824321392638</v>
          </cell>
          <cell r="X415">
            <v>20</v>
          </cell>
          <cell r="Y415">
            <v>5</v>
          </cell>
          <cell r="Z415">
            <v>5</v>
          </cell>
          <cell r="AA415">
            <v>22</v>
          </cell>
          <cell r="AB415">
            <v>88</v>
          </cell>
          <cell r="AC415">
            <v>64</v>
          </cell>
        </row>
        <row r="416">
          <cell r="H416"/>
          <cell r="I416" t="str">
            <v>반월</v>
          </cell>
          <cell r="N416"/>
          <cell r="O416">
            <v>5.4386236088408788</v>
          </cell>
          <cell r="P416">
            <v>5.4386236088408788</v>
          </cell>
          <cell r="Q416">
            <v>0.21839080459770116</v>
          </cell>
          <cell r="U416">
            <v>5</v>
          </cell>
          <cell r="W416">
            <v>1.3596559022102197</v>
          </cell>
        </row>
        <row r="417">
          <cell r="H417"/>
          <cell r="I417" t="str">
            <v>반월</v>
          </cell>
          <cell r="N417"/>
          <cell r="O417">
            <v>24.903171261534549</v>
          </cell>
          <cell r="P417">
            <v>1.1091929728557055</v>
          </cell>
          <cell r="Q417">
            <v>4.4540229885057472E-2</v>
          </cell>
          <cell r="W417">
            <v>6.2257928153836373</v>
          </cell>
        </row>
        <row r="418">
          <cell r="H418" t="str">
            <v>반월IC</v>
          </cell>
          <cell r="I418" t="str">
            <v>반월IC</v>
          </cell>
          <cell r="M418" t="str">
            <v>CSM</v>
          </cell>
          <cell r="N418">
            <v>3</v>
          </cell>
          <cell r="O418">
            <v>32.151383401344418</v>
          </cell>
          <cell r="P418">
            <v>32.151383401344418</v>
          </cell>
          <cell r="Q418">
            <v>1.1729598051157124</v>
          </cell>
          <cell r="R418" t="e">
            <v>#VALUE!</v>
          </cell>
          <cell r="S418">
            <v>4</v>
          </cell>
          <cell r="T418">
            <v>124</v>
          </cell>
          <cell r="U418">
            <v>13</v>
          </cell>
          <cell r="V418" t="e">
            <v>#VALUE!</v>
          </cell>
          <cell r="W418">
            <v>8.0378458503361045</v>
          </cell>
          <cell r="X418">
            <v>32</v>
          </cell>
          <cell r="Y418">
            <v>3</v>
          </cell>
          <cell r="Z418">
            <v>2</v>
          </cell>
          <cell r="AA418">
            <v>12</v>
          </cell>
          <cell r="AB418">
            <v>192</v>
          </cell>
          <cell r="AC418">
            <v>168</v>
          </cell>
        </row>
        <row r="419">
          <cell r="H419"/>
          <cell r="I419" t="str">
            <v>반월IC</v>
          </cell>
          <cell r="N419"/>
          <cell r="O419">
            <v>17.818367171268829</v>
          </cell>
          <cell r="P419">
            <v>19.893913237372672</v>
          </cell>
          <cell r="Q419">
            <v>0.61875761266747864</v>
          </cell>
          <cell r="U419">
            <v>14</v>
          </cell>
          <cell r="W419">
            <v>4.4545917928172072</v>
          </cell>
        </row>
        <row r="420">
          <cell r="H420"/>
          <cell r="I420" t="str">
            <v>반월IC</v>
          </cell>
          <cell r="N420"/>
          <cell r="O420">
            <v>19.893913237372672</v>
          </cell>
          <cell r="P420">
            <v>17.818367171268829</v>
          </cell>
          <cell r="Q420">
            <v>0.55420219244823377</v>
          </cell>
          <cell r="W420">
            <v>4.973478309343168</v>
          </cell>
        </row>
        <row r="421">
          <cell r="H421" t="str">
            <v>본오</v>
          </cell>
          <cell r="I421" t="str">
            <v>본오</v>
          </cell>
          <cell r="M421" t="str">
            <v>BSM</v>
          </cell>
          <cell r="N421">
            <v>3</v>
          </cell>
          <cell r="O421">
            <v>36.356729112282757</v>
          </cell>
          <cell r="P421">
            <v>83.878989252997272</v>
          </cell>
          <cell r="Q421">
            <v>0.77049180327868871</v>
          </cell>
          <cell r="R421" t="e">
            <v>#VALUE!</v>
          </cell>
          <cell r="S421">
            <v>4</v>
          </cell>
          <cell r="T421">
            <v>124</v>
          </cell>
          <cell r="U421">
            <v>9</v>
          </cell>
          <cell r="V421" t="e">
            <v>#VALUE!</v>
          </cell>
          <cell r="W421">
            <v>9.0891822780706892</v>
          </cell>
          <cell r="X421">
            <v>55</v>
          </cell>
          <cell r="Y421">
            <v>14</v>
          </cell>
          <cell r="Z421">
            <v>14</v>
          </cell>
          <cell r="AA421">
            <v>58</v>
          </cell>
          <cell r="AB421">
            <v>232</v>
          </cell>
          <cell r="AC421">
            <v>208</v>
          </cell>
        </row>
        <row r="422">
          <cell r="H422"/>
          <cell r="I422" t="str">
            <v>본오</v>
          </cell>
          <cell r="N422"/>
          <cell r="O422">
            <v>28.271344574452858</v>
          </cell>
          <cell r="P422">
            <v>36.356729112282757</v>
          </cell>
          <cell r="Q422">
            <v>0.43344262295081976</v>
          </cell>
          <cell r="U422">
            <v>10</v>
          </cell>
          <cell r="W422">
            <v>7.0678361436132144</v>
          </cell>
        </row>
        <row r="423">
          <cell r="H423"/>
          <cell r="I423" t="str">
            <v>본오</v>
          </cell>
          <cell r="N423"/>
          <cell r="O423">
            <v>83.878989252997272</v>
          </cell>
          <cell r="P423">
            <v>28.271344574452858</v>
          </cell>
          <cell r="Q423">
            <v>0.33704918032786896</v>
          </cell>
          <cell r="W423">
            <v>20.969747313249318</v>
          </cell>
        </row>
        <row r="424">
          <cell r="H424" t="str">
            <v>본오1동</v>
          </cell>
          <cell r="I424" t="str">
            <v>본오1동</v>
          </cell>
          <cell r="M424" t="str">
            <v>CSM</v>
          </cell>
          <cell r="N424">
            <v>3</v>
          </cell>
          <cell r="O424">
            <v>61.183520912088525</v>
          </cell>
          <cell r="P424">
            <v>61.183520912088525</v>
          </cell>
          <cell r="Q424">
            <v>1.3910121797564048</v>
          </cell>
          <cell r="R424" t="e">
            <v>#VALUE!</v>
          </cell>
          <cell r="S424">
            <v>4</v>
          </cell>
          <cell r="T424">
            <v>124</v>
          </cell>
          <cell r="U424">
            <v>15</v>
          </cell>
          <cell r="V424" t="e">
            <v>#VALUE!</v>
          </cell>
          <cell r="W424">
            <v>15.295880228022131</v>
          </cell>
          <cell r="X424">
            <v>54</v>
          </cell>
          <cell r="Y424">
            <v>4</v>
          </cell>
          <cell r="Z424">
            <v>4</v>
          </cell>
          <cell r="AA424">
            <v>18</v>
          </cell>
          <cell r="AB424">
            <v>288</v>
          </cell>
          <cell r="AC424">
            <v>264</v>
          </cell>
        </row>
        <row r="425">
          <cell r="H425"/>
          <cell r="I425" t="str">
            <v>본오1동</v>
          </cell>
          <cell r="N425"/>
          <cell r="O425">
            <v>26.621641186444229</v>
          </cell>
          <cell r="P425">
            <v>58.4853816026516</v>
          </cell>
          <cell r="Q425">
            <v>0.95590088198236023</v>
          </cell>
          <cell r="U425">
            <v>16</v>
          </cell>
          <cell r="W425">
            <v>6.6554102966110573</v>
          </cell>
        </row>
        <row r="426">
          <cell r="H426"/>
          <cell r="I426" t="str">
            <v>본오1동</v>
          </cell>
          <cell r="N426"/>
          <cell r="O426">
            <v>58.4853816026516</v>
          </cell>
          <cell r="P426">
            <v>26.621641186444229</v>
          </cell>
          <cell r="Q426">
            <v>0.4351112977740445</v>
          </cell>
          <cell r="W426">
            <v>14.6213454006629</v>
          </cell>
        </row>
        <row r="427">
          <cell r="H427" t="str">
            <v>부곡</v>
          </cell>
          <cell r="I427" t="str">
            <v>부곡</v>
          </cell>
          <cell r="M427" t="str">
            <v>BSM</v>
          </cell>
          <cell r="N427">
            <v>3</v>
          </cell>
          <cell r="O427">
            <v>15.069419088776637</v>
          </cell>
          <cell r="P427">
            <v>56.608864061863144</v>
          </cell>
          <cell r="Q427">
            <v>0.7102303160149972</v>
          </cell>
          <cell r="R427" t="e">
            <v>#VALUE!</v>
          </cell>
          <cell r="S427">
            <v>4</v>
          </cell>
          <cell r="T427">
            <v>124</v>
          </cell>
          <cell r="U427">
            <v>9</v>
          </cell>
          <cell r="V427" t="e">
            <v>#VALUE!</v>
          </cell>
          <cell r="W427">
            <v>3.7673547721941594</v>
          </cell>
          <cell r="X427">
            <v>40</v>
          </cell>
          <cell r="Y427">
            <v>10</v>
          </cell>
          <cell r="Z427">
            <v>10</v>
          </cell>
          <cell r="AA427">
            <v>42</v>
          </cell>
          <cell r="AB427">
            <v>168</v>
          </cell>
          <cell r="AC427">
            <v>144</v>
          </cell>
        </row>
        <row r="428">
          <cell r="H428"/>
          <cell r="I428" t="str">
            <v>부곡</v>
          </cell>
          <cell r="N428"/>
          <cell r="O428">
            <v>25.135912323130441</v>
          </cell>
          <cell r="P428">
            <v>25.135912323130441</v>
          </cell>
          <cell r="Q428">
            <v>0.44402785216925539</v>
          </cell>
          <cell r="U428">
            <v>10</v>
          </cell>
          <cell r="W428">
            <v>6.2839780807826102</v>
          </cell>
        </row>
        <row r="429">
          <cell r="H429"/>
          <cell r="I429" t="str">
            <v>부곡</v>
          </cell>
          <cell r="N429"/>
          <cell r="O429">
            <v>56.608864061863144</v>
          </cell>
          <cell r="P429">
            <v>15.069419088776637</v>
          </cell>
          <cell r="Q429">
            <v>0.26620246384574181</v>
          </cell>
          <cell r="W429">
            <v>14.152216015465786</v>
          </cell>
        </row>
        <row r="430">
          <cell r="H430" t="str">
            <v>선부</v>
          </cell>
          <cell r="I430" t="str">
            <v>선부</v>
          </cell>
          <cell r="M430" t="str">
            <v>BSM</v>
          </cell>
          <cell r="N430">
            <v>3</v>
          </cell>
          <cell r="O430">
            <v>29.889380481074255</v>
          </cell>
          <cell r="P430">
            <v>86.894563560153642</v>
          </cell>
          <cell r="Q430">
            <v>0.74539992489673312</v>
          </cell>
          <cell r="R430" t="e">
            <v>#VALUE!</v>
          </cell>
          <cell r="S430">
            <v>4</v>
          </cell>
          <cell r="T430">
            <v>124</v>
          </cell>
          <cell r="U430">
            <v>9</v>
          </cell>
          <cell r="V430" t="e">
            <v>#VALUE!</v>
          </cell>
          <cell r="W430">
            <v>7.4723451202685638</v>
          </cell>
          <cell r="X430">
            <v>56</v>
          </cell>
          <cell r="Y430">
            <v>14</v>
          </cell>
          <cell r="Z430">
            <v>14</v>
          </cell>
          <cell r="AA430">
            <v>58</v>
          </cell>
          <cell r="AB430">
            <v>232</v>
          </cell>
          <cell r="AC430">
            <v>208</v>
          </cell>
        </row>
        <row r="431">
          <cell r="H431"/>
          <cell r="I431" t="str">
            <v>선부</v>
          </cell>
          <cell r="N431"/>
          <cell r="O431">
            <v>86.894563560153642</v>
          </cell>
          <cell r="P431">
            <v>34.881820670598671</v>
          </cell>
          <cell r="Q431">
            <v>0.40142696207285022</v>
          </cell>
          <cell r="U431">
            <v>10</v>
          </cell>
          <cell r="W431">
            <v>21.723640890038411</v>
          </cell>
        </row>
        <row r="432">
          <cell r="H432"/>
          <cell r="I432" t="str">
            <v>선부</v>
          </cell>
          <cell r="N432"/>
          <cell r="O432">
            <v>34.881820670598671</v>
          </cell>
          <cell r="P432">
            <v>29.889380481074255</v>
          </cell>
          <cell r="Q432">
            <v>0.34397296282388284</v>
          </cell>
          <cell r="W432">
            <v>8.7204551676496678</v>
          </cell>
        </row>
        <row r="433">
          <cell r="H433" t="str">
            <v>선부3동</v>
          </cell>
          <cell r="I433" t="str">
            <v>선부3동</v>
          </cell>
          <cell r="M433" t="str">
            <v>BSM</v>
          </cell>
          <cell r="N433">
            <v>3</v>
          </cell>
          <cell r="O433">
            <v>28.128978249628947</v>
          </cell>
          <cell r="P433">
            <v>53.025392466538442</v>
          </cell>
          <cell r="Q433">
            <v>1.2743315508021389</v>
          </cell>
          <cell r="R433" t="e">
            <v>#VALUE!</v>
          </cell>
          <cell r="S433">
            <v>4</v>
          </cell>
          <cell r="T433">
            <v>124</v>
          </cell>
          <cell r="U433">
            <v>14</v>
          </cell>
          <cell r="V433" t="e">
            <v>#VALUE!</v>
          </cell>
          <cell r="W433">
            <v>7.0322445624072367</v>
          </cell>
          <cell r="X433">
            <v>47</v>
          </cell>
          <cell r="Y433">
            <v>12</v>
          </cell>
          <cell r="Z433">
            <v>12</v>
          </cell>
          <cell r="AA433">
            <v>48</v>
          </cell>
          <cell r="AB433">
            <v>192</v>
          </cell>
          <cell r="AC433">
            <v>168</v>
          </cell>
        </row>
        <row r="434">
          <cell r="H434"/>
          <cell r="I434" t="str">
            <v>선부3동</v>
          </cell>
          <cell r="N434"/>
          <cell r="O434">
            <v>53.025392466538442</v>
          </cell>
          <cell r="P434">
            <v>39.44295236414704</v>
          </cell>
          <cell r="Q434">
            <v>0.74385026737967908</v>
          </cell>
          <cell r="U434">
            <v>15</v>
          </cell>
          <cell r="W434">
            <v>13.25634811663461</v>
          </cell>
        </row>
        <row r="435">
          <cell r="H435"/>
          <cell r="I435" t="str">
            <v>선부3동</v>
          </cell>
          <cell r="N435"/>
          <cell r="O435">
            <v>39.44295236414704</v>
          </cell>
          <cell r="P435">
            <v>28.128978249628947</v>
          </cell>
          <cell r="Q435">
            <v>0.53048128342245982</v>
          </cell>
          <cell r="W435">
            <v>9.8607380910367599</v>
          </cell>
        </row>
        <row r="436">
          <cell r="H436" t="str">
            <v>성곡</v>
          </cell>
          <cell r="I436" t="str">
            <v>성곡</v>
          </cell>
          <cell r="M436" t="str">
            <v>BSM</v>
          </cell>
          <cell r="N436">
            <v>3</v>
          </cell>
          <cell r="O436">
            <v>21.32703596821451</v>
          </cell>
          <cell r="P436">
            <v>61.285139475252983</v>
          </cell>
          <cell r="Q436">
            <v>1.1618224666142969</v>
          </cell>
          <cell r="R436" t="e">
            <v>#VALUE!</v>
          </cell>
          <cell r="S436">
            <v>4</v>
          </cell>
          <cell r="T436">
            <v>124</v>
          </cell>
          <cell r="U436">
            <v>13</v>
          </cell>
          <cell r="V436" t="e">
            <v>#VALUE!</v>
          </cell>
          <cell r="W436">
            <v>5.3317589920536275</v>
          </cell>
          <cell r="X436">
            <v>50</v>
          </cell>
          <cell r="Y436">
            <v>13</v>
          </cell>
          <cell r="Z436">
            <v>13</v>
          </cell>
          <cell r="AA436">
            <v>52</v>
          </cell>
          <cell r="AB436">
            <v>208</v>
          </cell>
          <cell r="AC436">
            <v>184</v>
          </cell>
        </row>
        <row r="437">
          <cell r="H437"/>
          <cell r="I437" t="str">
            <v>성곡</v>
          </cell>
          <cell r="N437"/>
          <cell r="O437">
            <v>49.87541594372513</v>
          </cell>
          <cell r="P437">
            <v>49.87541594372513</v>
          </cell>
          <cell r="Q437">
            <v>0.81382560879811472</v>
          </cell>
          <cell r="U437">
            <v>14</v>
          </cell>
          <cell r="W437">
            <v>12.468853985931283</v>
          </cell>
        </row>
        <row r="438">
          <cell r="H438"/>
          <cell r="I438" t="str">
            <v>성곡</v>
          </cell>
          <cell r="N438"/>
          <cell r="O438">
            <v>61.285139475252983</v>
          </cell>
          <cell r="P438">
            <v>21.32703596821451</v>
          </cell>
          <cell r="Q438">
            <v>0.34799685781618223</v>
          </cell>
          <cell r="W438">
            <v>15.321284868813246</v>
          </cell>
        </row>
        <row r="439">
          <cell r="H439" t="str">
            <v>성포</v>
          </cell>
          <cell r="I439" t="str">
            <v>성포</v>
          </cell>
          <cell r="M439" t="str">
            <v>BSM</v>
          </cell>
          <cell r="N439">
            <v>3</v>
          </cell>
          <cell r="O439">
            <v>31.685641680669338</v>
          </cell>
          <cell r="P439">
            <v>34.819386462273989</v>
          </cell>
          <cell r="Q439">
            <v>1.6390000000000002</v>
          </cell>
          <cell r="R439" t="e">
            <v>#VALUE!</v>
          </cell>
          <cell r="S439">
            <v>4</v>
          </cell>
          <cell r="T439">
            <v>124</v>
          </cell>
          <cell r="U439">
            <v>18</v>
          </cell>
          <cell r="V439" t="e">
            <v>#VALUE!</v>
          </cell>
          <cell r="W439">
            <v>7.9214104201673345</v>
          </cell>
          <cell r="X439">
            <v>39</v>
          </cell>
          <cell r="Y439">
            <v>10</v>
          </cell>
          <cell r="Z439">
            <v>10</v>
          </cell>
          <cell r="AA439">
            <v>40</v>
          </cell>
          <cell r="AB439">
            <v>160</v>
          </cell>
          <cell r="AC439">
            <v>136</v>
          </cell>
        </row>
        <row r="440">
          <cell r="H440"/>
          <cell r="I440" t="str">
            <v>성포</v>
          </cell>
          <cell r="N440"/>
          <cell r="O440">
            <v>25.383332730997743</v>
          </cell>
          <cell r="P440">
            <v>31.685641680669338</v>
          </cell>
          <cell r="Q440">
            <v>0.91000000000000025</v>
          </cell>
          <cell r="U440">
            <v>19</v>
          </cell>
          <cell r="W440">
            <v>6.3458331827494359</v>
          </cell>
        </row>
        <row r="441">
          <cell r="H441"/>
          <cell r="I441" t="str">
            <v>성포</v>
          </cell>
          <cell r="N441"/>
          <cell r="O441">
            <v>34.819386462273989</v>
          </cell>
          <cell r="P441">
            <v>25.383332730997743</v>
          </cell>
          <cell r="Q441">
            <v>0.72900000000000009</v>
          </cell>
          <cell r="W441">
            <v>8.7048466155684974</v>
          </cell>
        </row>
        <row r="442">
          <cell r="H442" t="str">
            <v>안산</v>
          </cell>
          <cell r="I442" t="str">
            <v>안산</v>
          </cell>
          <cell r="M442" t="str">
            <v>CSM</v>
          </cell>
          <cell r="N442">
            <v>3</v>
          </cell>
          <cell r="O442">
            <v>98.860012495259966</v>
          </cell>
          <cell r="P442">
            <v>98.860012495259966</v>
          </cell>
          <cell r="Q442">
            <v>0.56839712012125798</v>
          </cell>
          <cell r="R442" t="e">
            <v>#VALUE!</v>
          </cell>
          <cell r="S442">
            <v>4</v>
          </cell>
          <cell r="T442">
            <v>124</v>
          </cell>
          <cell r="U442">
            <v>7</v>
          </cell>
          <cell r="V442" t="e">
            <v>#VALUE!</v>
          </cell>
          <cell r="W442">
            <v>24.715003123814991</v>
          </cell>
          <cell r="X442">
            <v>56</v>
          </cell>
          <cell r="Y442">
            <v>4</v>
          </cell>
          <cell r="Z442">
            <v>4</v>
          </cell>
          <cell r="AA442">
            <v>17</v>
          </cell>
          <cell r="AB442">
            <v>272</v>
          </cell>
          <cell r="AC442">
            <v>248</v>
          </cell>
        </row>
        <row r="443">
          <cell r="H443"/>
          <cell r="I443" t="str">
            <v>안산</v>
          </cell>
          <cell r="N443"/>
          <cell r="O443">
            <v>36.18748467996253</v>
          </cell>
          <cell r="P443">
            <v>36.18748467996253</v>
          </cell>
          <cell r="Q443">
            <v>0.36604774535809015</v>
          </cell>
          <cell r="U443">
            <v>8</v>
          </cell>
          <cell r="W443">
            <v>9.0468711699906326</v>
          </cell>
        </row>
        <row r="444">
          <cell r="H444"/>
          <cell r="I444" t="str">
            <v>안산</v>
          </cell>
          <cell r="N444"/>
          <cell r="O444">
            <v>20.004261717494813</v>
          </cell>
          <cell r="P444">
            <v>20.004261717494813</v>
          </cell>
          <cell r="Q444">
            <v>0.20234937476316783</v>
          </cell>
          <cell r="W444">
            <v>5.0010654293737034</v>
          </cell>
        </row>
        <row r="445">
          <cell r="H445" t="str">
            <v>안산2</v>
          </cell>
          <cell r="I445" t="str">
            <v>안산2</v>
          </cell>
          <cell r="M445" t="str">
            <v>CSM</v>
          </cell>
          <cell r="N445">
            <v>3</v>
          </cell>
          <cell r="O445">
            <v>26.124066778398738</v>
          </cell>
          <cell r="P445">
            <v>68.103600609875798</v>
          </cell>
          <cell r="Q445">
            <v>0.8813015582034831</v>
          </cell>
          <cell r="R445" t="e">
            <v>#VALUE!</v>
          </cell>
          <cell r="S445">
            <v>4</v>
          </cell>
          <cell r="T445">
            <v>124</v>
          </cell>
          <cell r="U445">
            <v>10</v>
          </cell>
          <cell r="V445" t="e">
            <v>#VALUE!</v>
          </cell>
          <cell r="W445">
            <v>6.5310166945996846</v>
          </cell>
          <cell r="X445">
            <v>49</v>
          </cell>
          <cell r="Y445">
            <v>3</v>
          </cell>
          <cell r="Z445">
            <v>3</v>
          </cell>
          <cell r="AA445">
            <v>13</v>
          </cell>
          <cell r="AB445">
            <v>208</v>
          </cell>
          <cell r="AC445">
            <v>184</v>
          </cell>
        </row>
        <row r="446">
          <cell r="H446"/>
          <cell r="I446" t="str">
            <v>안산2</v>
          </cell>
          <cell r="N446"/>
          <cell r="O446">
            <v>33.895742558352488</v>
          </cell>
          <cell r="P446">
            <v>33.895742558352488</v>
          </cell>
          <cell r="Q446">
            <v>0.49770852428964263</v>
          </cell>
          <cell r="U446">
            <v>11</v>
          </cell>
          <cell r="W446">
            <v>8.473935639588122</v>
          </cell>
        </row>
        <row r="447">
          <cell r="H447"/>
          <cell r="I447" t="str">
            <v>안산2</v>
          </cell>
          <cell r="N447"/>
          <cell r="O447">
            <v>68.103600609875798</v>
          </cell>
          <cell r="P447">
            <v>26.124066778398738</v>
          </cell>
          <cell r="Q447">
            <v>0.38359303391384053</v>
          </cell>
          <cell r="W447">
            <v>17.025900152468949</v>
          </cell>
        </row>
        <row r="448">
          <cell r="H448" t="str">
            <v>안산역</v>
          </cell>
          <cell r="I448" t="str">
            <v>안산역</v>
          </cell>
          <cell r="M448" t="str">
            <v>CSM</v>
          </cell>
          <cell r="N448">
            <v>3</v>
          </cell>
          <cell r="O448">
            <v>113.99083856392667</v>
          </cell>
          <cell r="P448">
            <v>113.99083856392667</v>
          </cell>
          <cell r="Q448">
            <v>0.570526826899733</v>
          </cell>
          <cell r="R448" t="e">
            <v>#VALUE!</v>
          </cell>
          <cell r="S448">
            <v>4</v>
          </cell>
          <cell r="T448">
            <v>124</v>
          </cell>
          <cell r="U448">
            <v>7</v>
          </cell>
          <cell r="V448" t="e">
            <v>#VALUE!</v>
          </cell>
          <cell r="W448">
            <v>28.497709640981668</v>
          </cell>
          <cell r="X448">
            <v>63</v>
          </cell>
          <cell r="Y448">
            <v>4</v>
          </cell>
          <cell r="Z448">
            <v>4</v>
          </cell>
          <cell r="AA448">
            <v>16</v>
          </cell>
          <cell r="AB448">
            <v>256</v>
          </cell>
          <cell r="AC448">
            <v>232</v>
          </cell>
        </row>
        <row r="449">
          <cell r="H449"/>
          <cell r="I449" t="str">
            <v>안산역</v>
          </cell>
          <cell r="N449"/>
          <cell r="O449">
            <v>48.098100855572859</v>
          </cell>
          <cell r="P449">
            <v>48.098100855572859</v>
          </cell>
          <cell r="Q449">
            <v>0.42194707453265368</v>
          </cell>
          <cell r="U449">
            <v>8</v>
          </cell>
          <cell r="W449">
            <v>12.024525213893215</v>
          </cell>
        </row>
        <row r="450">
          <cell r="H450"/>
          <cell r="I450" t="str">
            <v>안산역</v>
          </cell>
          <cell r="N450"/>
          <cell r="O450">
            <v>16.936730565943947</v>
          </cell>
          <cell r="P450">
            <v>16.936730565943947</v>
          </cell>
          <cell r="Q450">
            <v>0.14857975236707938</v>
          </cell>
          <cell r="W450">
            <v>4.2341826414859867</v>
          </cell>
        </row>
        <row r="451">
          <cell r="H451" t="str">
            <v>원곡</v>
          </cell>
          <cell r="I451" t="str">
            <v>원곡</v>
          </cell>
          <cell r="M451" t="str">
            <v>BSM</v>
          </cell>
          <cell r="N451">
            <v>3</v>
          </cell>
          <cell r="O451">
            <v>44.991625110128581</v>
          </cell>
          <cell r="P451">
            <v>70.609956733119731</v>
          </cell>
          <cell r="Q451">
            <v>1.013557133634603</v>
          </cell>
          <cell r="R451" t="e">
            <v>#VALUE!</v>
          </cell>
          <cell r="S451">
            <v>4</v>
          </cell>
          <cell r="T451">
            <v>124</v>
          </cell>
          <cell r="U451">
            <v>12</v>
          </cell>
          <cell r="V451" t="e">
            <v>#VALUE!</v>
          </cell>
          <cell r="W451">
            <v>11.247906277532145</v>
          </cell>
          <cell r="X451">
            <v>53</v>
          </cell>
          <cell r="Y451">
            <v>13</v>
          </cell>
          <cell r="Z451">
            <v>13</v>
          </cell>
          <cell r="AA451">
            <v>53</v>
          </cell>
          <cell r="AB451">
            <v>212</v>
          </cell>
          <cell r="AC451">
            <v>188</v>
          </cell>
        </row>
        <row r="452">
          <cell r="H452"/>
          <cell r="I452" t="str">
            <v>원곡</v>
          </cell>
          <cell r="N452"/>
          <cell r="O452">
            <v>70.609956733119731</v>
          </cell>
          <cell r="P452">
            <v>44.991625110128581</v>
          </cell>
          <cell r="Q452">
            <v>0.63718528082633952</v>
          </cell>
          <cell r="U452">
            <v>13</v>
          </cell>
          <cell r="W452">
            <v>17.652489183279933</v>
          </cell>
        </row>
        <row r="453">
          <cell r="H453"/>
          <cell r="I453" t="str">
            <v>원곡</v>
          </cell>
          <cell r="N453"/>
          <cell r="O453">
            <v>26.575600242355584</v>
          </cell>
          <cell r="P453">
            <v>26.575600242355584</v>
          </cell>
          <cell r="Q453">
            <v>0.37637185280826335</v>
          </cell>
          <cell r="W453">
            <v>6.643900060588896</v>
          </cell>
        </row>
        <row r="454">
          <cell r="H454" t="str">
            <v>원시</v>
          </cell>
          <cell r="I454" t="str">
            <v>원시</v>
          </cell>
          <cell r="M454" t="str">
            <v>BSM</v>
          </cell>
          <cell r="N454">
            <v>3</v>
          </cell>
          <cell r="O454">
            <v>52.927236451591774</v>
          </cell>
          <cell r="P454">
            <v>52.927236451591774</v>
          </cell>
          <cell r="Q454">
            <v>1.5369261477045908</v>
          </cell>
          <cell r="R454" t="e">
            <v>#VALUE!</v>
          </cell>
          <cell r="S454">
            <v>4</v>
          </cell>
          <cell r="T454">
            <v>124</v>
          </cell>
          <cell r="U454">
            <v>17</v>
          </cell>
          <cell r="V454" t="e">
            <v>#VALUE!</v>
          </cell>
          <cell r="W454">
            <v>13.231809112897944</v>
          </cell>
          <cell r="X454">
            <v>51</v>
          </cell>
          <cell r="Y454">
            <v>13</v>
          </cell>
          <cell r="Z454">
            <v>13</v>
          </cell>
          <cell r="AA454">
            <v>52</v>
          </cell>
          <cell r="AB454">
            <v>208</v>
          </cell>
          <cell r="AC454">
            <v>184</v>
          </cell>
        </row>
        <row r="455">
          <cell r="H455"/>
          <cell r="I455" t="str">
            <v>원시</v>
          </cell>
          <cell r="N455"/>
          <cell r="O455">
            <v>37.53854561370381</v>
          </cell>
          <cell r="P455">
            <v>43.806708014491129</v>
          </cell>
          <cell r="Q455">
            <v>0.82767797737857618</v>
          </cell>
          <cell r="U455">
            <v>18</v>
          </cell>
          <cell r="W455">
            <v>9.3846364034259526</v>
          </cell>
        </row>
        <row r="456">
          <cell r="H456"/>
          <cell r="I456" t="str">
            <v>원시</v>
          </cell>
          <cell r="N456"/>
          <cell r="O456">
            <v>43.806708014491129</v>
          </cell>
          <cell r="P456">
            <v>37.53854561370381</v>
          </cell>
          <cell r="Q456">
            <v>0.70924817032601462</v>
          </cell>
          <cell r="W456">
            <v>10.951677003622782</v>
          </cell>
        </row>
        <row r="457">
          <cell r="H457" t="str">
            <v>공도면</v>
          </cell>
          <cell r="I457" t="str">
            <v>공도면</v>
          </cell>
          <cell r="M457" t="str">
            <v>BSM</v>
          </cell>
          <cell r="N457">
            <v>3</v>
          </cell>
          <cell r="O457">
            <v>14.480411509682705</v>
          </cell>
          <cell r="P457">
            <v>26.569163460709113</v>
          </cell>
          <cell r="Q457">
            <v>1.1080196399345335</v>
          </cell>
          <cell r="R457" t="e">
            <v>#VALUE!</v>
          </cell>
          <cell r="S457">
            <v>2</v>
          </cell>
          <cell r="T457">
            <v>64</v>
          </cell>
          <cell r="U457">
            <v>13</v>
          </cell>
          <cell r="V457" t="e">
            <v>#VALUE!</v>
          </cell>
          <cell r="W457">
            <v>7.2402057548413525</v>
          </cell>
          <cell r="X457">
            <v>44</v>
          </cell>
          <cell r="Y457">
            <v>11</v>
          </cell>
          <cell r="Z457">
            <v>11</v>
          </cell>
          <cell r="AA457">
            <v>22</v>
          </cell>
          <cell r="AB457">
            <v>88</v>
          </cell>
          <cell r="AC457">
            <v>76</v>
          </cell>
        </row>
        <row r="458">
          <cell r="H458"/>
          <cell r="I458" t="str">
            <v>공도면</v>
          </cell>
          <cell r="N458"/>
          <cell r="O458">
            <v>14.958743421413969</v>
          </cell>
          <cell r="P458">
            <v>14.958743421413969</v>
          </cell>
          <cell r="Q458">
            <v>0.56301145662847796</v>
          </cell>
          <cell r="U458">
            <v>14</v>
          </cell>
          <cell r="W458">
            <v>7.4793717107069844</v>
          </cell>
        </row>
        <row r="459">
          <cell r="H459"/>
          <cell r="I459" t="str">
            <v>공도면</v>
          </cell>
          <cell r="N459"/>
          <cell r="O459">
            <v>26.569163460709113</v>
          </cell>
          <cell r="P459">
            <v>14.480411509682705</v>
          </cell>
          <cell r="Q459">
            <v>0.54500818330605549</v>
          </cell>
          <cell r="W459">
            <v>13.284581730354557</v>
          </cell>
        </row>
        <row r="460">
          <cell r="H460" t="str">
            <v>삼죽</v>
          </cell>
          <cell r="I460" t="str">
            <v>삼죽</v>
          </cell>
          <cell r="M460" t="str">
            <v>BSM</v>
          </cell>
          <cell r="N460">
            <v>1</v>
          </cell>
          <cell r="O460">
            <v>14.075979971651442</v>
          </cell>
          <cell r="P460">
            <v>14.075979971651442</v>
          </cell>
          <cell r="Q460">
            <v>2.1</v>
          </cell>
          <cell r="R460" t="e">
            <v>#VALUE!</v>
          </cell>
          <cell r="S460">
            <v>2</v>
          </cell>
          <cell r="T460">
            <v>64</v>
          </cell>
          <cell r="U460">
            <v>23</v>
          </cell>
          <cell r="V460" t="e">
            <v>#VALUE!</v>
          </cell>
          <cell r="W460">
            <v>7.0379899858257211</v>
          </cell>
          <cell r="X460">
            <v>15</v>
          </cell>
          <cell r="Y460">
            <v>4</v>
          </cell>
          <cell r="Z460">
            <v>4</v>
          </cell>
          <cell r="AA460">
            <v>9</v>
          </cell>
          <cell r="AB460">
            <v>36</v>
          </cell>
          <cell r="AC460">
            <v>32</v>
          </cell>
        </row>
        <row r="461">
          <cell r="H461"/>
          <cell r="I461" t="str">
            <v>삼죽</v>
          </cell>
          <cell r="N461"/>
          <cell r="O461">
            <v>0</v>
          </cell>
          <cell r="P461">
            <v>0</v>
          </cell>
          <cell r="Q461">
            <v>0</v>
          </cell>
          <cell r="U461">
            <v>24</v>
          </cell>
          <cell r="W461">
            <v>0</v>
          </cell>
        </row>
        <row r="462">
          <cell r="H462"/>
          <cell r="I462" t="str">
            <v>삼죽</v>
          </cell>
          <cell r="N462"/>
          <cell r="O462">
            <v>0</v>
          </cell>
          <cell r="P462">
            <v>0</v>
          </cell>
          <cell r="Q462">
            <v>0</v>
          </cell>
          <cell r="W462">
            <v>0</v>
          </cell>
        </row>
        <row r="463">
          <cell r="H463" t="str">
            <v>안성</v>
          </cell>
          <cell r="I463" t="str">
            <v>안성</v>
          </cell>
          <cell r="M463" t="str">
            <v>BSM</v>
          </cell>
          <cell r="N463">
            <v>3</v>
          </cell>
          <cell r="O463">
            <v>12.060696456028296</v>
          </cell>
          <cell r="P463">
            <v>32.048077060829911</v>
          </cell>
          <cell r="Q463">
            <v>1.0816568047337276</v>
          </cell>
          <cell r="R463" t="e">
            <v>#VALUE!</v>
          </cell>
          <cell r="S463">
            <v>2</v>
          </cell>
          <cell r="T463">
            <v>64</v>
          </cell>
          <cell r="U463">
            <v>12</v>
          </cell>
          <cell r="V463" t="e">
            <v>#VALUE!</v>
          </cell>
          <cell r="W463">
            <v>6.030348228014148</v>
          </cell>
          <cell r="X463">
            <v>50</v>
          </cell>
          <cell r="Y463">
            <v>13</v>
          </cell>
          <cell r="Z463">
            <v>13</v>
          </cell>
          <cell r="AA463">
            <v>26</v>
          </cell>
          <cell r="AB463">
            <v>104</v>
          </cell>
          <cell r="AC463">
            <v>92</v>
          </cell>
        </row>
        <row r="464">
          <cell r="H464"/>
          <cell r="I464" t="str">
            <v>안성</v>
          </cell>
          <cell r="N464"/>
          <cell r="O464">
            <v>22.604324175449261</v>
          </cell>
          <cell r="P464">
            <v>22.604324175449261</v>
          </cell>
          <cell r="Q464">
            <v>0.70532544378698214</v>
          </cell>
          <cell r="U464">
            <v>13</v>
          </cell>
          <cell r="W464">
            <v>11.30216208772463</v>
          </cell>
        </row>
        <row r="465">
          <cell r="H465"/>
          <cell r="I465" t="str">
            <v>안성</v>
          </cell>
          <cell r="N465"/>
          <cell r="O465">
            <v>32.048077060829911</v>
          </cell>
          <cell r="P465">
            <v>12.060696456028296</v>
          </cell>
          <cell r="Q465">
            <v>0.37633136094674552</v>
          </cell>
          <cell r="W465">
            <v>16.024038530414956</v>
          </cell>
        </row>
        <row r="466">
          <cell r="H466" t="str">
            <v>안성2</v>
          </cell>
          <cell r="I466" t="str">
            <v>안성2</v>
          </cell>
          <cell r="M466" t="str">
            <v>BSM</v>
          </cell>
          <cell r="N466">
            <v>1</v>
          </cell>
          <cell r="O466">
            <v>45.445797255916986</v>
          </cell>
          <cell r="P466">
            <v>45.445797255916986</v>
          </cell>
          <cell r="Q466">
            <v>2.1</v>
          </cell>
          <cell r="R466" t="e">
            <v>#VALUE!</v>
          </cell>
          <cell r="S466">
            <v>2</v>
          </cell>
          <cell r="T466">
            <v>64</v>
          </cell>
          <cell r="U466">
            <v>23</v>
          </cell>
          <cell r="V466" t="e">
            <v>#VALUE!</v>
          </cell>
          <cell r="W466">
            <v>22.722898627958493</v>
          </cell>
          <cell r="X466">
            <v>34</v>
          </cell>
          <cell r="Y466">
            <v>9</v>
          </cell>
          <cell r="Z466">
            <v>9</v>
          </cell>
          <cell r="AA466">
            <v>18</v>
          </cell>
          <cell r="AB466">
            <v>72</v>
          </cell>
          <cell r="AC466">
            <v>68</v>
          </cell>
        </row>
        <row r="467">
          <cell r="H467"/>
          <cell r="I467" t="str">
            <v>안성2</v>
          </cell>
          <cell r="N467"/>
          <cell r="O467">
            <v>0</v>
          </cell>
          <cell r="P467">
            <v>0</v>
          </cell>
          <cell r="Q467">
            <v>0</v>
          </cell>
          <cell r="U467">
            <v>24</v>
          </cell>
          <cell r="W467">
            <v>0</v>
          </cell>
        </row>
        <row r="468">
          <cell r="H468"/>
          <cell r="I468" t="str">
            <v>안성2</v>
          </cell>
          <cell r="N468"/>
          <cell r="O468">
            <v>0</v>
          </cell>
          <cell r="P468">
            <v>0</v>
          </cell>
          <cell r="Q468">
            <v>0</v>
          </cell>
          <cell r="W468">
            <v>0</v>
          </cell>
        </row>
        <row r="469">
          <cell r="H469" t="str">
            <v>양성</v>
          </cell>
          <cell r="I469" t="str">
            <v>양성</v>
          </cell>
          <cell r="M469" t="str">
            <v>BSM</v>
          </cell>
          <cell r="N469">
            <v>1</v>
          </cell>
          <cell r="O469">
            <v>13.156874083276898</v>
          </cell>
          <cell r="P469">
            <v>13.156874083276898</v>
          </cell>
          <cell r="Q469">
            <v>2.1</v>
          </cell>
          <cell r="R469" t="e">
            <v>#VALUE!</v>
          </cell>
          <cell r="S469">
            <v>2</v>
          </cell>
          <cell r="T469">
            <v>64</v>
          </cell>
          <cell r="U469">
            <v>23</v>
          </cell>
          <cell r="V469" t="e">
            <v>#VALUE!</v>
          </cell>
          <cell r="W469">
            <v>6.5784370416384492</v>
          </cell>
          <cell r="X469">
            <v>14</v>
          </cell>
          <cell r="Y469">
            <v>4</v>
          </cell>
          <cell r="Z469">
            <v>4</v>
          </cell>
          <cell r="AA469">
            <v>8</v>
          </cell>
          <cell r="AB469">
            <v>32</v>
          </cell>
          <cell r="AC469">
            <v>28</v>
          </cell>
        </row>
        <row r="470">
          <cell r="H470"/>
          <cell r="I470" t="str">
            <v>양성</v>
          </cell>
          <cell r="N470"/>
          <cell r="O470">
            <v>0</v>
          </cell>
          <cell r="P470">
            <v>0</v>
          </cell>
          <cell r="Q470">
            <v>0</v>
          </cell>
          <cell r="U470">
            <v>24</v>
          </cell>
          <cell r="W470">
            <v>0</v>
          </cell>
        </row>
        <row r="471">
          <cell r="H471"/>
          <cell r="I471" t="str">
            <v>양성</v>
          </cell>
          <cell r="N471"/>
          <cell r="O471">
            <v>0</v>
          </cell>
          <cell r="P471">
            <v>0</v>
          </cell>
          <cell r="Q471">
            <v>0</v>
          </cell>
          <cell r="W471">
            <v>0</v>
          </cell>
        </row>
        <row r="472">
          <cell r="H472" t="str">
            <v>영동리</v>
          </cell>
          <cell r="I472" t="str">
            <v>영동리</v>
          </cell>
          <cell r="M472" t="str">
            <v>BSM</v>
          </cell>
          <cell r="N472">
            <v>3</v>
          </cell>
          <cell r="O472">
            <v>21.196374910597644</v>
          </cell>
          <cell r="P472">
            <v>55.554588606080117</v>
          </cell>
          <cell r="Q472">
            <v>0.93054234062797336</v>
          </cell>
          <cell r="R472" t="e">
            <v>#VALUE!</v>
          </cell>
          <cell r="S472">
            <v>2</v>
          </cell>
          <cell r="T472">
            <v>64</v>
          </cell>
          <cell r="U472">
            <v>11</v>
          </cell>
          <cell r="V472" t="e">
            <v>#VALUE!</v>
          </cell>
          <cell r="W472">
            <v>10.598187455298822</v>
          </cell>
          <cell r="X472">
            <v>73</v>
          </cell>
          <cell r="Y472">
            <v>18</v>
          </cell>
          <cell r="Z472">
            <v>18</v>
          </cell>
          <cell r="AA472">
            <v>38</v>
          </cell>
          <cell r="AB472">
            <v>152</v>
          </cell>
          <cell r="AC472">
            <v>140</v>
          </cell>
        </row>
        <row r="473">
          <cell r="H473"/>
          <cell r="I473" t="str">
            <v>영동리</v>
          </cell>
          <cell r="N473"/>
          <cell r="O473">
            <v>55.554588606080117</v>
          </cell>
          <cell r="P473">
            <v>30.499522003528284</v>
          </cell>
          <cell r="Q473">
            <v>0.54900095147478589</v>
          </cell>
          <cell r="U473">
            <v>12</v>
          </cell>
          <cell r="W473">
            <v>27.777294303040058</v>
          </cell>
        </row>
        <row r="474">
          <cell r="H474"/>
          <cell r="I474" t="str">
            <v>영동리</v>
          </cell>
          <cell r="N474"/>
          <cell r="O474">
            <v>30.499522003528284</v>
          </cell>
          <cell r="P474">
            <v>21.196374910597644</v>
          </cell>
          <cell r="Q474">
            <v>0.38154138915318742</v>
          </cell>
          <cell r="W474">
            <v>15.249761001764142</v>
          </cell>
        </row>
        <row r="475">
          <cell r="H475" t="str">
            <v>외가천</v>
          </cell>
          <cell r="I475" t="str">
            <v>외가천</v>
          </cell>
          <cell r="M475" t="str">
            <v>CSM</v>
          </cell>
          <cell r="N475">
            <v>2</v>
          </cell>
          <cell r="O475">
            <v>15.173429450116011</v>
          </cell>
          <cell r="P475">
            <v>21.787488441192217</v>
          </cell>
          <cell r="Q475">
            <v>0.69642857142857151</v>
          </cell>
          <cell r="R475" t="e">
            <v>#VALUE!</v>
          </cell>
          <cell r="S475">
            <v>2</v>
          </cell>
          <cell r="T475">
            <v>64</v>
          </cell>
          <cell r="U475">
            <v>8</v>
          </cell>
          <cell r="V475" t="e">
            <v>#VALUE!</v>
          </cell>
          <cell r="W475">
            <v>7.5867147250580054</v>
          </cell>
          <cell r="X475">
            <v>31</v>
          </cell>
          <cell r="Y475">
            <v>2</v>
          </cell>
          <cell r="Z475">
            <v>2</v>
          </cell>
          <cell r="AA475">
            <v>6</v>
          </cell>
          <cell r="AB475">
            <v>96</v>
          </cell>
          <cell r="AC475">
            <v>88</v>
          </cell>
        </row>
        <row r="476">
          <cell r="H476"/>
          <cell r="I476" t="str">
            <v>외가천</v>
          </cell>
          <cell r="N476"/>
          <cell r="O476">
            <v>21.787488441192217</v>
          </cell>
          <cell r="P476">
            <v>15.173429450116011</v>
          </cell>
          <cell r="Q476">
            <v>0.69642857142857151</v>
          </cell>
          <cell r="U476">
            <v>9</v>
          </cell>
          <cell r="W476">
            <v>10.893744220596108</v>
          </cell>
        </row>
        <row r="477">
          <cell r="H477"/>
          <cell r="I477" t="str">
            <v>외가천</v>
          </cell>
          <cell r="N477"/>
          <cell r="O477">
            <v>0</v>
          </cell>
          <cell r="P477">
            <v>0</v>
          </cell>
          <cell r="Q477">
            <v>0</v>
          </cell>
          <cell r="W477">
            <v>0</v>
          </cell>
        </row>
        <row r="478">
          <cell r="H478" t="str">
            <v>일죽</v>
          </cell>
          <cell r="I478" t="str">
            <v>일죽</v>
          </cell>
          <cell r="M478" t="str">
            <v>BSM</v>
          </cell>
          <cell r="N478">
            <v>2</v>
          </cell>
          <cell r="O478">
            <v>16.037126897148902</v>
          </cell>
          <cell r="P478">
            <v>20.287194845106381</v>
          </cell>
          <cell r="Q478">
            <v>0.79050489826676706</v>
          </cell>
          <cell r="R478" t="e">
            <v>#VALUE!</v>
          </cell>
          <cell r="S478">
            <v>2</v>
          </cell>
          <cell r="T478">
            <v>64</v>
          </cell>
          <cell r="U478">
            <v>9</v>
          </cell>
          <cell r="V478" t="e">
            <v>#VALUE!</v>
          </cell>
          <cell r="W478">
            <v>8.0185634485744508</v>
          </cell>
          <cell r="X478">
            <v>31</v>
          </cell>
          <cell r="Y478">
            <v>8</v>
          </cell>
          <cell r="Z478">
            <v>8</v>
          </cell>
          <cell r="AA478">
            <v>17</v>
          </cell>
          <cell r="AB478">
            <v>68</v>
          </cell>
          <cell r="AC478">
            <v>60</v>
          </cell>
        </row>
        <row r="479">
          <cell r="H479"/>
          <cell r="I479" t="str">
            <v>일죽</v>
          </cell>
          <cell r="N479"/>
          <cell r="O479">
            <v>20.287194845106381</v>
          </cell>
          <cell r="P479">
            <v>16.037126897148902</v>
          </cell>
          <cell r="Q479">
            <v>0.79050489826676706</v>
          </cell>
          <cell r="U479">
            <v>10</v>
          </cell>
          <cell r="W479">
            <v>10.14359742255319</v>
          </cell>
        </row>
        <row r="480">
          <cell r="H480"/>
          <cell r="I480" t="str">
            <v>일죽</v>
          </cell>
          <cell r="N480"/>
          <cell r="O480">
            <v>0</v>
          </cell>
          <cell r="P480">
            <v>0</v>
          </cell>
          <cell r="Q480">
            <v>0</v>
          </cell>
          <cell r="W480">
            <v>0</v>
          </cell>
        </row>
        <row r="481">
          <cell r="H481" t="str">
            <v>장서리</v>
          </cell>
          <cell r="I481" t="str">
            <v>장서리</v>
          </cell>
          <cell r="M481" t="str">
            <v>BSM</v>
          </cell>
          <cell r="N481">
            <v>1</v>
          </cell>
          <cell r="O481">
            <v>6.3978136426524204</v>
          </cell>
          <cell r="P481">
            <v>6.3978136426524204</v>
          </cell>
          <cell r="Q481">
            <v>2.1</v>
          </cell>
          <cell r="R481" t="e">
            <v>#VALUE!</v>
          </cell>
          <cell r="S481">
            <v>2</v>
          </cell>
          <cell r="T481">
            <v>64</v>
          </cell>
          <cell r="U481">
            <v>23</v>
          </cell>
          <cell r="V481" t="e">
            <v>#VALUE!</v>
          </cell>
          <cell r="W481">
            <v>3.1989068213262102</v>
          </cell>
          <cell r="X481">
            <v>10</v>
          </cell>
          <cell r="Y481">
            <v>3</v>
          </cell>
          <cell r="Z481">
            <v>3</v>
          </cell>
          <cell r="AA481">
            <v>8</v>
          </cell>
          <cell r="AB481">
            <v>32</v>
          </cell>
          <cell r="AC481">
            <v>28</v>
          </cell>
        </row>
        <row r="482">
          <cell r="H482"/>
          <cell r="I482" t="str">
            <v>장서리</v>
          </cell>
          <cell r="N482"/>
          <cell r="O482">
            <v>0</v>
          </cell>
          <cell r="P482">
            <v>0</v>
          </cell>
          <cell r="Q482">
            <v>0</v>
          </cell>
          <cell r="U482">
            <v>24</v>
          </cell>
          <cell r="W482">
            <v>0</v>
          </cell>
        </row>
        <row r="483">
          <cell r="H483"/>
          <cell r="I483" t="str">
            <v>장서리</v>
          </cell>
          <cell r="N483"/>
          <cell r="O483">
            <v>0</v>
          </cell>
          <cell r="P483">
            <v>0</v>
          </cell>
          <cell r="Q483">
            <v>0</v>
          </cell>
          <cell r="W483">
            <v>0</v>
          </cell>
        </row>
        <row r="484">
          <cell r="H484" t="str">
            <v>화봉리</v>
          </cell>
          <cell r="I484" t="str">
            <v>화봉리</v>
          </cell>
          <cell r="M484" t="str">
            <v>BSM</v>
          </cell>
          <cell r="N484">
            <v>1</v>
          </cell>
          <cell r="O484">
            <v>19.411024162783722</v>
          </cell>
          <cell r="P484">
            <v>19.411024162783722</v>
          </cell>
          <cell r="Q484">
            <v>2.1</v>
          </cell>
          <cell r="R484" t="e">
            <v>#VALUE!</v>
          </cell>
          <cell r="S484">
            <v>2</v>
          </cell>
          <cell r="T484">
            <v>64</v>
          </cell>
          <cell r="U484">
            <v>23</v>
          </cell>
          <cell r="V484" t="e">
            <v>#VALUE!</v>
          </cell>
          <cell r="W484">
            <v>9.7055120813918609</v>
          </cell>
          <cell r="X484">
            <v>19</v>
          </cell>
          <cell r="Y484">
            <v>5</v>
          </cell>
          <cell r="Z484">
            <v>5</v>
          </cell>
          <cell r="AA484">
            <v>12</v>
          </cell>
          <cell r="AB484">
            <v>48</v>
          </cell>
          <cell r="AC484">
            <v>44</v>
          </cell>
        </row>
        <row r="485">
          <cell r="H485"/>
          <cell r="I485" t="str">
            <v>화봉리</v>
          </cell>
          <cell r="N485"/>
          <cell r="O485">
            <v>0</v>
          </cell>
          <cell r="P485">
            <v>0</v>
          </cell>
          <cell r="Q485">
            <v>0</v>
          </cell>
          <cell r="U485">
            <v>24</v>
          </cell>
          <cell r="W485">
            <v>0</v>
          </cell>
        </row>
        <row r="486">
          <cell r="H486"/>
          <cell r="I486" t="str">
            <v>화봉리</v>
          </cell>
          <cell r="N486"/>
          <cell r="O486">
            <v>0</v>
          </cell>
          <cell r="P486">
            <v>0</v>
          </cell>
          <cell r="Q486">
            <v>0</v>
          </cell>
          <cell r="W486">
            <v>0</v>
          </cell>
        </row>
        <row r="487">
          <cell r="H487" t="str">
            <v>관양</v>
          </cell>
          <cell r="I487" t="str">
            <v>관양</v>
          </cell>
          <cell r="M487" t="str">
            <v>CSM</v>
          </cell>
          <cell r="N487">
            <v>3</v>
          </cell>
          <cell r="O487">
            <v>42.479513420342045</v>
          </cell>
          <cell r="P487">
            <v>76.166970686147053</v>
          </cell>
          <cell r="Q487">
            <v>1.4374240583232081</v>
          </cell>
          <cell r="R487" t="e">
            <v>#VALUE!</v>
          </cell>
          <cell r="S487">
            <v>4</v>
          </cell>
          <cell r="T487">
            <v>124</v>
          </cell>
          <cell r="U487">
            <v>16</v>
          </cell>
          <cell r="V487" t="e">
            <v>#VALUE!</v>
          </cell>
          <cell r="W487">
            <v>10.619878355085511</v>
          </cell>
          <cell r="X487">
            <v>65</v>
          </cell>
          <cell r="Y487">
            <v>4</v>
          </cell>
          <cell r="Z487">
            <v>4</v>
          </cell>
          <cell r="AA487">
            <v>17</v>
          </cell>
          <cell r="AB487">
            <v>272</v>
          </cell>
          <cell r="AC487">
            <v>248</v>
          </cell>
        </row>
        <row r="488">
          <cell r="H488"/>
          <cell r="I488" t="str">
            <v>관양</v>
          </cell>
          <cell r="N488"/>
          <cell r="O488">
            <v>76.166970686147053</v>
          </cell>
          <cell r="P488">
            <v>67.004722693524272</v>
          </cell>
          <cell r="Q488">
            <v>0.87970838396111806</v>
          </cell>
          <cell r="U488">
            <v>17</v>
          </cell>
          <cell r="W488">
            <v>19.041742671536763</v>
          </cell>
        </row>
        <row r="489">
          <cell r="H489"/>
          <cell r="I489" t="str">
            <v>관양</v>
          </cell>
          <cell r="N489"/>
          <cell r="O489">
            <v>67.004722693524272</v>
          </cell>
          <cell r="P489">
            <v>42.479513420342045</v>
          </cell>
          <cell r="Q489">
            <v>0.55771567436209002</v>
          </cell>
          <cell r="W489">
            <v>16.751180673381068</v>
          </cell>
        </row>
        <row r="490">
          <cell r="H490" t="str">
            <v>명학</v>
          </cell>
          <cell r="I490" t="str">
            <v>명학</v>
          </cell>
          <cell r="M490" t="str">
            <v>CSM</v>
          </cell>
          <cell r="N490">
            <v>3</v>
          </cell>
          <cell r="O490">
            <v>46.034133015946296</v>
          </cell>
          <cell r="P490">
            <v>65.915124212208099</v>
          </cell>
          <cell r="Q490">
            <v>1.2466171977302487</v>
          </cell>
          <cell r="R490" t="e">
            <v>#VALUE!</v>
          </cell>
          <cell r="S490">
            <v>4</v>
          </cell>
          <cell r="T490">
            <v>124</v>
          </cell>
          <cell r="U490">
            <v>14</v>
          </cell>
          <cell r="V490" t="e">
            <v>#VALUE!</v>
          </cell>
          <cell r="W490">
            <v>11.508533253986574</v>
          </cell>
          <cell r="X490">
            <v>55</v>
          </cell>
          <cell r="Y490">
            <v>4</v>
          </cell>
          <cell r="Z490">
            <v>4</v>
          </cell>
          <cell r="AA490">
            <v>16</v>
          </cell>
          <cell r="AB490">
            <v>256</v>
          </cell>
          <cell r="AC490">
            <v>232</v>
          </cell>
        </row>
        <row r="491">
          <cell r="H491"/>
          <cell r="I491" t="str">
            <v>명학</v>
          </cell>
          <cell r="N491"/>
          <cell r="O491">
            <v>36.136794417517834</v>
          </cell>
          <cell r="P491">
            <v>46.034133015946296</v>
          </cell>
          <cell r="Q491">
            <v>0.69838498472282851</v>
          </cell>
          <cell r="U491">
            <v>15</v>
          </cell>
          <cell r="W491">
            <v>9.0341986043794584</v>
          </cell>
        </row>
        <row r="492">
          <cell r="H492"/>
          <cell r="I492" t="str">
            <v>명학</v>
          </cell>
          <cell r="N492"/>
          <cell r="O492">
            <v>65.915124212208099</v>
          </cell>
          <cell r="P492">
            <v>36.136794417517834</v>
          </cell>
          <cell r="Q492">
            <v>0.5482322130074202</v>
          </cell>
          <cell r="W492">
            <v>16.478781053052025</v>
          </cell>
        </row>
        <row r="493">
          <cell r="H493" t="str">
            <v>박달</v>
          </cell>
          <cell r="I493" t="str">
            <v>박달</v>
          </cell>
          <cell r="M493" t="str">
            <v>BSM</v>
          </cell>
          <cell r="N493">
            <v>3</v>
          </cell>
          <cell r="O493">
            <v>39.053046091596855</v>
          </cell>
          <cell r="P493">
            <v>39.053046091596855</v>
          </cell>
          <cell r="Q493">
            <v>0.87765505522514853</v>
          </cell>
          <cell r="R493" t="e">
            <v>#VALUE!</v>
          </cell>
          <cell r="S493">
            <v>4</v>
          </cell>
          <cell r="T493">
            <v>124</v>
          </cell>
          <cell r="U493">
            <v>10</v>
          </cell>
          <cell r="V493" t="e">
            <v>#VALUE!</v>
          </cell>
          <cell r="W493">
            <v>9.7632615228992137</v>
          </cell>
          <cell r="X493">
            <v>33</v>
          </cell>
          <cell r="Y493">
            <v>8</v>
          </cell>
          <cell r="Z493">
            <v>8</v>
          </cell>
          <cell r="AA493">
            <v>32</v>
          </cell>
          <cell r="AB493">
            <v>128</v>
          </cell>
          <cell r="AC493">
            <v>104</v>
          </cell>
        </row>
        <row r="494">
          <cell r="H494"/>
          <cell r="I494" t="str">
            <v>박달</v>
          </cell>
          <cell r="N494"/>
          <cell r="O494">
            <v>16.62325921146136</v>
          </cell>
          <cell r="P494">
            <v>17.65184411276935</v>
          </cell>
          <cell r="Q494">
            <v>0.45199660152931176</v>
          </cell>
          <cell r="U494">
            <v>11</v>
          </cell>
          <cell r="W494">
            <v>4.1558148028653399</v>
          </cell>
        </row>
        <row r="495">
          <cell r="H495"/>
          <cell r="I495" t="str">
            <v>박달</v>
          </cell>
          <cell r="N495"/>
          <cell r="O495">
            <v>17.65184411276935</v>
          </cell>
          <cell r="P495">
            <v>16.62325921146136</v>
          </cell>
          <cell r="Q495">
            <v>0.42565845369583677</v>
          </cell>
          <cell r="W495">
            <v>4.4129610281923375</v>
          </cell>
        </row>
        <row r="496">
          <cell r="H496" t="str">
            <v>비산</v>
          </cell>
          <cell r="I496" t="str">
            <v>비산</v>
          </cell>
          <cell r="M496" t="str">
            <v>CSM</v>
          </cell>
          <cell r="N496">
            <v>3</v>
          </cell>
          <cell r="O496">
            <v>30.51789006285194</v>
          </cell>
          <cell r="P496">
            <v>76.822812507944221</v>
          </cell>
          <cell r="Q496">
            <v>1.1866859623733719</v>
          </cell>
          <cell r="R496" t="e">
            <v>#VALUE!</v>
          </cell>
          <cell r="S496">
            <v>4</v>
          </cell>
          <cell r="T496">
            <v>124</v>
          </cell>
          <cell r="U496">
            <v>13</v>
          </cell>
          <cell r="V496" t="e">
            <v>#VALUE!</v>
          </cell>
          <cell r="W496">
            <v>7.629472515712985</v>
          </cell>
          <cell r="X496">
            <v>60</v>
          </cell>
          <cell r="Y496">
            <v>4</v>
          </cell>
          <cell r="Z496">
            <v>4</v>
          </cell>
          <cell r="AA496">
            <v>17</v>
          </cell>
          <cell r="AB496">
            <v>272</v>
          </cell>
          <cell r="AC496">
            <v>248</v>
          </cell>
        </row>
        <row r="497">
          <cell r="H497"/>
          <cell r="I497" t="str">
            <v>비산</v>
          </cell>
          <cell r="N497"/>
          <cell r="O497">
            <v>76.822812507944221</v>
          </cell>
          <cell r="P497">
            <v>60.646663130366967</v>
          </cell>
          <cell r="Q497">
            <v>0.78943560057887119</v>
          </cell>
          <cell r="U497">
            <v>14</v>
          </cell>
          <cell r="W497">
            <v>19.205703126986055</v>
          </cell>
        </row>
        <row r="498">
          <cell r="H498"/>
          <cell r="I498" t="str">
            <v>비산</v>
          </cell>
          <cell r="N498"/>
          <cell r="O498">
            <v>60.646663130366967</v>
          </cell>
          <cell r="P498">
            <v>30.51789006285194</v>
          </cell>
          <cell r="Q498">
            <v>0.39725036179450074</v>
          </cell>
          <cell r="W498">
            <v>15.161665782591742</v>
          </cell>
        </row>
        <row r="499">
          <cell r="H499" t="str">
            <v>석수</v>
          </cell>
          <cell r="I499" t="str">
            <v>석수</v>
          </cell>
          <cell r="M499" t="str">
            <v>CSM</v>
          </cell>
          <cell r="N499">
            <v>3</v>
          </cell>
          <cell r="O499">
            <v>63.981090188412345</v>
          </cell>
          <cell r="P499">
            <v>63.981090188412345</v>
          </cell>
          <cell r="Q499">
            <v>1.023244062657908</v>
          </cell>
          <cell r="R499" t="e">
            <v>#VALUE!</v>
          </cell>
          <cell r="S499">
            <v>4</v>
          </cell>
          <cell r="T499">
            <v>124</v>
          </cell>
          <cell r="U499">
            <v>12</v>
          </cell>
          <cell r="V499" t="e">
            <v>#VALUE!</v>
          </cell>
          <cell r="W499">
            <v>15.995272547103086</v>
          </cell>
          <cell r="X499">
            <v>49</v>
          </cell>
          <cell r="Y499">
            <v>3</v>
          </cell>
          <cell r="Z499">
            <v>3</v>
          </cell>
          <cell r="AA499">
            <v>15</v>
          </cell>
          <cell r="AB499">
            <v>240</v>
          </cell>
          <cell r="AC499">
            <v>168</v>
          </cell>
        </row>
        <row r="500">
          <cell r="H500"/>
          <cell r="I500" t="str">
            <v>석수</v>
          </cell>
          <cell r="N500"/>
          <cell r="O500">
            <v>33.138260456353038</v>
          </cell>
          <cell r="P500">
            <v>33.138260456353038</v>
          </cell>
          <cell r="Q500">
            <v>0.51793835270338562</v>
          </cell>
          <cell r="U500">
            <v>13</v>
          </cell>
          <cell r="W500">
            <v>8.2845651140882595</v>
          </cell>
        </row>
        <row r="501">
          <cell r="H501"/>
          <cell r="I501" t="str">
            <v>석수</v>
          </cell>
          <cell r="N501"/>
          <cell r="O501">
            <v>32.330010201320029</v>
          </cell>
          <cell r="P501">
            <v>32.330010201320029</v>
          </cell>
          <cell r="Q501">
            <v>0.5053057099545224</v>
          </cell>
          <cell r="W501">
            <v>8.0825025503300072</v>
          </cell>
        </row>
        <row r="502">
          <cell r="H502" t="str">
            <v>안양</v>
          </cell>
          <cell r="I502" t="str">
            <v>안양</v>
          </cell>
          <cell r="M502" t="str">
            <v>CSM</v>
          </cell>
          <cell r="N502">
            <v>3</v>
          </cell>
          <cell r="O502">
            <v>58.238302534958407</v>
          </cell>
          <cell r="P502">
            <v>58.238302534958407</v>
          </cell>
          <cell r="Q502">
            <v>1.247530186608123</v>
          </cell>
          <cell r="R502" t="e">
            <v>#VALUE!</v>
          </cell>
          <cell r="S502">
            <v>4</v>
          </cell>
          <cell r="T502">
            <v>124</v>
          </cell>
          <cell r="U502">
            <v>14</v>
          </cell>
          <cell r="V502" t="e">
            <v>#VALUE!</v>
          </cell>
          <cell r="W502">
            <v>14.559575633739602</v>
          </cell>
          <cell r="X502">
            <v>50</v>
          </cell>
          <cell r="Y502">
            <v>3</v>
          </cell>
          <cell r="Z502">
            <v>3</v>
          </cell>
          <cell r="AA502">
            <v>12</v>
          </cell>
          <cell r="AB502">
            <v>192</v>
          </cell>
          <cell r="AC502">
            <v>168</v>
          </cell>
        </row>
        <row r="503">
          <cell r="H503"/>
          <cell r="I503" t="str">
            <v>안양</v>
          </cell>
          <cell r="N503"/>
          <cell r="O503">
            <v>46.63539154692883</v>
          </cell>
          <cell r="P503">
            <v>46.63539154692883</v>
          </cell>
          <cell r="Q503">
            <v>0.80076838638858405</v>
          </cell>
          <cell r="U503">
            <v>15</v>
          </cell>
          <cell r="W503">
            <v>11.658847886732207</v>
          </cell>
        </row>
        <row r="504">
          <cell r="H504"/>
          <cell r="I504" t="str">
            <v>안양</v>
          </cell>
          <cell r="N504"/>
          <cell r="O504">
            <v>26.018648882248158</v>
          </cell>
          <cell r="P504">
            <v>26.018648882248158</v>
          </cell>
          <cell r="Q504">
            <v>0.44676180021953898</v>
          </cell>
          <cell r="W504">
            <v>6.5046622205620395</v>
          </cell>
        </row>
        <row r="505">
          <cell r="H505" t="str">
            <v>안양2</v>
          </cell>
          <cell r="I505" t="str">
            <v>안양2</v>
          </cell>
          <cell r="M505" t="str">
            <v>CSM</v>
          </cell>
          <cell r="N505">
            <v>3</v>
          </cell>
          <cell r="O505">
            <v>97.07024883375685</v>
          </cell>
          <cell r="P505">
            <v>97.07024883375685</v>
          </cell>
          <cell r="Q505">
            <v>1.4642011834319526</v>
          </cell>
          <cell r="R505" t="e">
            <v>#VALUE!</v>
          </cell>
          <cell r="S505">
            <v>4</v>
          </cell>
          <cell r="T505">
            <v>124</v>
          </cell>
          <cell r="U505">
            <v>16</v>
          </cell>
          <cell r="V505" t="e">
            <v>#VALUE!</v>
          </cell>
          <cell r="W505">
            <v>24.267562208439212</v>
          </cell>
          <cell r="X505">
            <v>80</v>
          </cell>
          <cell r="Y505">
            <v>5</v>
          </cell>
          <cell r="Z505">
            <v>5</v>
          </cell>
          <cell r="AA505">
            <v>22</v>
          </cell>
          <cell r="AB505">
            <v>352</v>
          </cell>
          <cell r="AC505">
            <v>328</v>
          </cell>
        </row>
        <row r="506">
          <cell r="H506"/>
          <cell r="I506" t="str">
            <v>안양2</v>
          </cell>
          <cell r="N506"/>
          <cell r="O506">
            <v>86.329339643276057</v>
          </cell>
          <cell r="P506">
            <v>86.329339643276057</v>
          </cell>
          <cell r="Q506">
            <v>0.88934911242603543</v>
          </cell>
          <cell r="U506">
            <v>17</v>
          </cell>
          <cell r="W506">
            <v>21.582334910819014</v>
          </cell>
        </row>
        <row r="507">
          <cell r="H507"/>
          <cell r="I507" t="str">
            <v>안양2</v>
          </cell>
          <cell r="N507"/>
          <cell r="O507">
            <v>55.801033575144842</v>
          </cell>
          <cell r="P507">
            <v>55.801033575144842</v>
          </cell>
          <cell r="Q507">
            <v>0.57485207100591718</v>
          </cell>
          <cell r="W507">
            <v>13.950258393786211</v>
          </cell>
        </row>
        <row r="508">
          <cell r="H508" t="str">
            <v>평촌</v>
          </cell>
          <cell r="I508" t="str">
            <v>평촌</v>
          </cell>
          <cell r="M508" t="str">
            <v>CSM</v>
          </cell>
          <cell r="N508">
            <v>3</v>
          </cell>
          <cell r="O508">
            <v>34.627739505565579</v>
          </cell>
          <cell r="P508">
            <v>61.058273349597641</v>
          </cell>
          <cell r="Q508">
            <v>1.3134252169474221</v>
          </cell>
          <cell r="R508" t="e">
            <v>#VALUE!</v>
          </cell>
          <cell r="S508">
            <v>4</v>
          </cell>
          <cell r="T508">
            <v>124</v>
          </cell>
          <cell r="U508">
            <v>15</v>
          </cell>
          <cell r="V508" t="e">
            <v>#VALUE!</v>
          </cell>
          <cell r="W508">
            <v>8.6569348763913947</v>
          </cell>
          <cell r="X508">
            <v>53</v>
          </cell>
          <cell r="Y508">
            <v>4</v>
          </cell>
          <cell r="Z508">
            <v>4</v>
          </cell>
          <cell r="AA508">
            <v>16</v>
          </cell>
          <cell r="AB508">
            <v>256</v>
          </cell>
          <cell r="AC508">
            <v>232</v>
          </cell>
        </row>
        <row r="509">
          <cell r="H509"/>
          <cell r="I509" t="str">
            <v>평촌</v>
          </cell>
          <cell r="N509"/>
          <cell r="O509">
            <v>61.058273349597641</v>
          </cell>
          <cell r="P509">
            <v>45.567736415064701</v>
          </cell>
          <cell r="Q509">
            <v>0.74629913221031141</v>
          </cell>
          <cell r="U509">
            <v>16</v>
          </cell>
          <cell r="W509">
            <v>15.26456833739941</v>
          </cell>
        </row>
        <row r="510">
          <cell r="H510"/>
          <cell r="I510" t="str">
            <v>평촌</v>
          </cell>
          <cell r="N510"/>
          <cell r="O510">
            <v>45.567736415064701</v>
          </cell>
          <cell r="P510">
            <v>34.627739505565579</v>
          </cell>
          <cell r="Q510">
            <v>0.56712608473711068</v>
          </cell>
          <cell r="W510">
            <v>11.391934103766175</v>
          </cell>
        </row>
        <row r="511">
          <cell r="H511" t="str">
            <v>호계</v>
          </cell>
          <cell r="I511" t="str">
            <v>호계</v>
          </cell>
          <cell r="M511" t="str">
            <v>BSM</v>
          </cell>
          <cell r="N511">
            <v>3</v>
          </cell>
          <cell r="O511">
            <v>108.30747781429609</v>
          </cell>
          <cell r="P511">
            <v>108.30747781429609</v>
          </cell>
          <cell r="Q511">
            <v>0.64626065004733357</v>
          </cell>
          <cell r="R511" t="e">
            <v>#VALUE!</v>
          </cell>
          <cell r="S511">
            <v>4</v>
          </cell>
          <cell r="T511">
            <v>124</v>
          </cell>
          <cell r="U511">
            <v>8</v>
          </cell>
          <cell r="V511" t="e">
            <v>#VALUE!</v>
          </cell>
          <cell r="W511">
            <v>27.076869453574023</v>
          </cell>
          <cell r="X511">
            <v>63</v>
          </cell>
          <cell r="Y511">
            <v>16</v>
          </cell>
          <cell r="Z511">
            <v>16</v>
          </cell>
          <cell r="AA511">
            <v>64</v>
          </cell>
          <cell r="AB511">
            <v>256</v>
          </cell>
          <cell r="AC511">
            <v>232</v>
          </cell>
        </row>
        <row r="512">
          <cell r="H512"/>
          <cell r="I512" t="str">
            <v>호계</v>
          </cell>
          <cell r="N512"/>
          <cell r="O512">
            <v>21.565799463812194</v>
          </cell>
          <cell r="P512">
            <v>48.429061553441962</v>
          </cell>
          <cell r="Q512">
            <v>0.44714420952982015</v>
          </cell>
          <cell r="U512">
            <v>9</v>
          </cell>
          <cell r="W512">
            <v>5.3914498659530485</v>
          </cell>
        </row>
        <row r="513">
          <cell r="H513"/>
          <cell r="I513" t="str">
            <v>호계</v>
          </cell>
          <cell r="N513"/>
          <cell r="O513">
            <v>48.429061553441962</v>
          </cell>
          <cell r="P513">
            <v>21.565799463812194</v>
          </cell>
          <cell r="Q513">
            <v>0.19911644051751343</v>
          </cell>
          <cell r="W513">
            <v>12.10726538836049</v>
          </cell>
        </row>
        <row r="514">
          <cell r="H514" t="str">
            <v>가납리</v>
          </cell>
          <cell r="I514" t="str">
            <v>가납리</v>
          </cell>
          <cell r="M514" t="str">
            <v>BSM</v>
          </cell>
          <cell r="N514">
            <v>2</v>
          </cell>
          <cell r="O514">
            <v>27.803487230789777</v>
          </cell>
          <cell r="P514">
            <v>40.629244498243878</v>
          </cell>
          <cell r="Q514">
            <v>0.68432203389830515</v>
          </cell>
          <cell r="R514" t="e">
            <v>#VALUE!</v>
          </cell>
          <cell r="S514">
            <v>2</v>
          </cell>
          <cell r="T514">
            <v>64</v>
          </cell>
          <cell r="U514">
            <v>8</v>
          </cell>
          <cell r="V514" t="e">
            <v>#VALUE!</v>
          </cell>
          <cell r="W514">
            <v>13.901743615394889</v>
          </cell>
          <cell r="X514">
            <v>49</v>
          </cell>
          <cell r="Y514">
            <v>12</v>
          </cell>
          <cell r="Z514">
            <v>12</v>
          </cell>
          <cell r="AA514">
            <v>24</v>
          </cell>
          <cell r="AB514">
            <v>96</v>
          </cell>
          <cell r="AC514">
            <v>88</v>
          </cell>
        </row>
        <row r="515">
          <cell r="H515"/>
          <cell r="I515" t="str">
            <v>가납리</v>
          </cell>
          <cell r="N515"/>
          <cell r="O515">
            <v>0</v>
          </cell>
          <cell r="P515">
            <v>27.803487230789777</v>
          </cell>
          <cell r="Q515">
            <v>0.68432203389830515</v>
          </cell>
          <cell r="U515">
            <v>9</v>
          </cell>
          <cell r="W515">
            <v>0</v>
          </cell>
        </row>
        <row r="516">
          <cell r="H516"/>
          <cell r="I516" t="str">
            <v>가납리</v>
          </cell>
          <cell r="N516"/>
          <cell r="O516">
            <v>40.629244498243878</v>
          </cell>
          <cell r="P516">
            <v>0</v>
          </cell>
          <cell r="Q516">
            <v>0</v>
          </cell>
          <cell r="W516">
            <v>20.314622249121939</v>
          </cell>
        </row>
        <row r="517">
          <cell r="H517" t="str">
            <v>고양리</v>
          </cell>
          <cell r="I517" t="str">
            <v>고양리</v>
          </cell>
          <cell r="M517" t="str">
            <v>BSM</v>
          </cell>
          <cell r="N517">
            <v>1</v>
          </cell>
          <cell r="O517">
            <v>33.267225000846018</v>
          </cell>
          <cell r="P517">
            <v>33.267225000846018</v>
          </cell>
          <cell r="Q517">
            <v>2.1</v>
          </cell>
          <cell r="R517" t="e">
            <v>#VALUE!</v>
          </cell>
          <cell r="S517">
            <v>1</v>
          </cell>
          <cell r="T517">
            <v>33</v>
          </cell>
          <cell r="U517">
            <v>23</v>
          </cell>
          <cell r="V517" t="e">
            <v>#VALUE!</v>
          </cell>
          <cell r="W517">
            <v>33.267225000846018</v>
          </cell>
          <cell r="X517">
            <v>46</v>
          </cell>
          <cell r="Y517">
            <v>12</v>
          </cell>
          <cell r="Z517">
            <v>12</v>
          </cell>
          <cell r="AA517">
            <v>12</v>
          </cell>
          <cell r="AB517">
            <v>48</v>
          </cell>
          <cell r="AC517">
            <v>46</v>
          </cell>
        </row>
        <row r="518">
          <cell r="H518"/>
          <cell r="I518" t="str">
            <v>고양리</v>
          </cell>
          <cell r="N518"/>
          <cell r="O518">
            <v>0</v>
          </cell>
          <cell r="P518">
            <v>0</v>
          </cell>
          <cell r="Q518">
            <v>0</v>
          </cell>
          <cell r="U518">
            <v>24</v>
          </cell>
          <cell r="W518">
            <v>0</v>
          </cell>
        </row>
        <row r="519">
          <cell r="H519"/>
          <cell r="I519" t="str">
            <v>고양리</v>
          </cell>
          <cell r="N519"/>
          <cell r="O519">
            <v>0</v>
          </cell>
          <cell r="P519">
            <v>0</v>
          </cell>
          <cell r="Q519">
            <v>0</v>
          </cell>
          <cell r="W519">
            <v>0</v>
          </cell>
        </row>
        <row r="520">
          <cell r="H520" t="str">
            <v>남면</v>
          </cell>
          <cell r="I520" t="str">
            <v>남면</v>
          </cell>
          <cell r="M520" t="str">
            <v>BSM</v>
          </cell>
          <cell r="N520">
            <v>1</v>
          </cell>
          <cell r="O520">
            <v>21.715100655021818</v>
          </cell>
          <cell r="P520">
            <v>21.715100655021818</v>
          </cell>
          <cell r="Q520">
            <v>2.1</v>
          </cell>
          <cell r="R520" t="e">
            <v>#VALUE!</v>
          </cell>
          <cell r="S520">
            <v>1</v>
          </cell>
          <cell r="T520">
            <v>33</v>
          </cell>
          <cell r="U520">
            <v>23</v>
          </cell>
          <cell r="V520" t="e">
            <v>#VALUE!</v>
          </cell>
          <cell r="W520">
            <v>21.715100655021818</v>
          </cell>
          <cell r="X520">
            <v>33</v>
          </cell>
          <cell r="Y520">
            <v>8</v>
          </cell>
          <cell r="Z520">
            <v>8</v>
          </cell>
          <cell r="AA520">
            <v>8</v>
          </cell>
          <cell r="AB520">
            <v>32</v>
          </cell>
          <cell r="AC520">
            <v>30</v>
          </cell>
        </row>
        <row r="521">
          <cell r="H521"/>
          <cell r="I521" t="str">
            <v>남면</v>
          </cell>
          <cell r="N521"/>
          <cell r="O521">
            <v>0</v>
          </cell>
          <cell r="P521">
            <v>0</v>
          </cell>
          <cell r="Q521">
            <v>0</v>
          </cell>
          <cell r="U521">
            <v>24</v>
          </cell>
          <cell r="W521">
            <v>0</v>
          </cell>
        </row>
        <row r="522">
          <cell r="H522"/>
          <cell r="I522" t="str">
            <v>남면</v>
          </cell>
          <cell r="N522"/>
          <cell r="O522">
            <v>0</v>
          </cell>
          <cell r="P522">
            <v>0</v>
          </cell>
          <cell r="Q522">
            <v>0</v>
          </cell>
          <cell r="W522">
            <v>0</v>
          </cell>
        </row>
        <row r="523">
          <cell r="H523" t="str">
            <v>소사고개</v>
          </cell>
          <cell r="I523" t="str">
            <v>소사고개</v>
          </cell>
          <cell r="M523" t="str">
            <v>BSM</v>
          </cell>
          <cell r="N523">
            <v>1</v>
          </cell>
          <cell r="O523">
            <v>16.300430841489494</v>
          </cell>
          <cell r="P523">
            <v>16.300430841489494</v>
          </cell>
          <cell r="Q523">
            <v>2.1</v>
          </cell>
          <cell r="R523" t="e">
            <v>#VALUE!</v>
          </cell>
          <cell r="S523">
            <v>1</v>
          </cell>
          <cell r="T523">
            <v>33</v>
          </cell>
          <cell r="U523">
            <v>23</v>
          </cell>
          <cell r="V523" t="e">
            <v>#VALUE!</v>
          </cell>
          <cell r="W523">
            <v>16.300430841489494</v>
          </cell>
          <cell r="X523">
            <v>27</v>
          </cell>
          <cell r="Y523">
            <v>7</v>
          </cell>
          <cell r="Z523">
            <v>7</v>
          </cell>
          <cell r="AA523">
            <v>7</v>
          </cell>
          <cell r="AB523">
            <v>28</v>
          </cell>
          <cell r="AC523">
            <v>26</v>
          </cell>
        </row>
        <row r="524">
          <cell r="H524"/>
          <cell r="I524" t="str">
            <v>소사고개</v>
          </cell>
          <cell r="N524"/>
          <cell r="O524">
            <v>0</v>
          </cell>
          <cell r="P524">
            <v>0</v>
          </cell>
          <cell r="Q524">
            <v>0</v>
          </cell>
          <cell r="U524">
            <v>24</v>
          </cell>
          <cell r="W524">
            <v>0</v>
          </cell>
        </row>
        <row r="525">
          <cell r="H525"/>
          <cell r="I525" t="str">
            <v>소사고개</v>
          </cell>
          <cell r="N525"/>
          <cell r="O525">
            <v>0</v>
          </cell>
          <cell r="P525">
            <v>0</v>
          </cell>
          <cell r="Q525">
            <v>0</v>
          </cell>
          <cell r="W525">
            <v>0</v>
          </cell>
        </row>
        <row r="526">
          <cell r="H526" t="str">
            <v>송추</v>
          </cell>
          <cell r="I526" t="str">
            <v>송추</v>
          </cell>
          <cell r="M526" t="str">
            <v>BSM</v>
          </cell>
          <cell r="N526">
            <v>1</v>
          </cell>
          <cell r="O526">
            <v>18.279863260653922</v>
          </cell>
          <cell r="P526">
            <v>18.279863260653922</v>
          </cell>
          <cell r="Q526">
            <v>2.1</v>
          </cell>
          <cell r="R526" t="e">
            <v>#VALUE!</v>
          </cell>
          <cell r="S526">
            <v>1</v>
          </cell>
          <cell r="T526">
            <v>33</v>
          </cell>
          <cell r="U526">
            <v>23</v>
          </cell>
          <cell r="V526" t="e">
            <v>#VALUE!</v>
          </cell>
          <cell r="W526">
            <v>18.279863260653922</v>
          </cell>
          <cell r="X526">
            <v>29</v>
          </cell>
          <cell r="Y526">
            <v>7</v>
          </cell>
          <cell r="Z526">
            <v>7</v>
          </cell>
          <cell r="AA526">
            <v>7</v>
          </cell>
          <cell r="AB526">
            <v>28</v>
          </cell>
          <cell r="AC526">
            <v>26</v>
          </cell>
        </row>
        <row r="527">
          <cell r="H527"/>
          <cell r="I527" t="str">
            <v>송추</v>
          </cell>
          <cell r="N527"/>
          <cell r="O527">
            <v>0</v>
          </cell>
          <cell r="P527">
            <v>0</v>
          </cell>
          <cell r="Q527">
            <v>0</v>
          </cell>
          <cell r="U527">
            <v>24</v>
          </cell>
          <cell r="W527">
            <v>0</v>
          </cell>
        </row>
        <row r="528">
          <cell r="H528"/>
          <cell r="I528" t="str">
            <v>송추</v>
          </cell>
          <cell r="N528"/>
          <cell r="O528">
            <v>0</v>
          </cell>
          <cell r="P528">
            <v>0</v>
          </cell>
          <cell r="Q528">
            <v>0</v>
          </cell>
          <cell r="W528">
            <v>0</v>
          </cell>
        </row>
        <row r="529">
          <cell r="H529" t="str">
            <v>장흥</v>
          </cell>
          <cell r="I529" t="str">
            <v>장흥</v>
          </cell>
          <cell r="M529" t="str">
            <v>BSM</v>
          </cell>
          <cell r="N529">
            <v>1</v>
          </cell>
          <cell r="O529">
            <v>17.433991243063918</v>
          </cell>
          <cell r="P529">
            <v>17.433991243063918</v>
          </cell>
          <cell r="Q529">
            <v>2.1</v>
          </cell>
          <cell r="R529" t="e">
            <v>#VALUE!</v>
          </cell>
          <cell r="S529">
            <v>1</v>
          </cell>
          <cell r="T529">
            <v>33</v>
          </cell>
          <cell r="U529">
            <v>23</v>
          </cell>
          <cell r="V529" t="e">
            <v>#VALUE!</v>
          </cell>
          <cell r="W529">
            <v>17.433991243063918</v>
          </cell>
          <cell r="X529">
            <v>28</v>
          </cell>
          <cell r="Y529">
            <v>7</v>
          </cell>
          <cell r="Z529">
            <v>7</v>
          </cell>
          <cell r="AA529">
            <v>7</v>
          </cell>
          <cell r="AB529">
            <v>28</v>
          </cell>
          <cell r="AC529">
            <v>26</v>
          </cell>
        </row>
        <row r="530">
          <cell r="H530"/>
          <cell r="I530" t="str">
            <v>장흥</v>
          </cell>
          <cell r="N530"/>
          <cell r="O530">
            <v>0</v>
          </cell>
          <cell r="P530">
            <v>0</v>
          </cell>
          <cell r="Q530">
            <v>0</v>
          </cell>
          <cell r="U530">
            <v>24</v>
          </cell>
          <cell r="W530">
            <v>0</v>
          </cell>
        </row>
        <row r="531">
          <cell r="H531"/>
          <cell r="I531" t="str">
            <v>장흥</v>
          </cell>
          <cell r="N531"/>
          <cell r="O531">
            <v>0</v>
          </cell>
          <cell r="P531">
            <v>0</v>
          </cell>
          <cell r="Q531">
            <v>0</v>
          </cell>
          <cell r="W531">
            <v>0</v>
          </cell>
        </row>
        <row r="532">
          <cell r="H532" t="str">
            <v>하패리</v>
          </cell>
          <cell r="I532" t="str">
            <v>하패리</v>
          </cell>
          <cell r="M532" t="str">
            <v>BSM</v>
          </cell>
          <cell r="N532">
            <v>1</v>
          </cell>
          <cell r="O532">
            <v>61.494380449183502</v>
          </cell>
          <cell r="P532">
            <v>61.494380449183502</v>
          </cell>
          <cell r="Q532">
            <v>2.1</v>
          </cell>
          <cell r="R532" t="e">
            <v>#VALUE!</v>
          </cell>
          <cell r="S532">
            <v>2</v>
          </cell>
          <cell r="T532">
            <v>64</v>
          </cell>
          <cell r="U532">
            <v>23</v>
          </cell>
          <cell r="V532" t="e">
            <v>#VALUE!</v>
          </cell>
          <cell r="W532">
            <v>30.747190224591751</v>
          </cell>
          <cell r="X532">
            <v>43</v>
          </cell>
          <cell r="Y532">
            <v>11</v>
          </cell>
          <cell r="Z532">
            <v>11</v>
          </cell>
          <cell r="AA532">
            <v>22</v>
          </cell>
          <cell r="AB532">
            <v>88</v>
          </cell>
          <cell r="AC532">
            <v>84</v>
          </cell>
        </row>
        <row r="533">
          <cell r="H533"/>
          <cell r="I533" t="str">
            <v>하패리</v>
          </cell>
          <cell r="N533"/>
          <cell r="O533">
            <v>0</v>
          </cell>
          <cell r="P533">
            <v>0</v>
          </cell>
          <cell r="Q533">
            <v>0</v>
          </cell>
          <cell r="U533">
            <v>24</v>
          </cell>
          <cell r="W533">
            <v>0</v>
          </cell>
        </row>
        <row r="534">
          <cell r="H534"/>
          <cell r="I534" t="str">
            <v>하패리</v>
          </cell>
          <cell r="N534"/>
          <cell r="O534">
            <v>0</v>
          </cell>
          <cell r="P534">
            <v>0</v>
          </cell>
          <cell r="Q534">
            <v>0</v>
          </cell>
          <cell r="W534">
            <v>0</v>
          </cell>
        </row>
        <row r="535">
          <cell r="H535" t="str">
            <v>회천</v>
          </cell>
          <cell r="I535" t="str">
            <v>회천</v>
          </cell>
          <cell r="M535" t="str">
            <v>BSM</v>
          </cell>
          <cell r="N535">
            <v>2</v>
          </cell>
          <cell r="O535">
            <v>50.211860600069429</v>
          </cell>
          <cell r="P535">
            <v>50.211860600069429</v>
          </cell>
          <cell r="Q535">
            <v>0.99227799227799229</v>
          </cell>
          <cell r="R535" t="e">
            <v>#VALUE!</v>
          </cell>
          <cell r="S535">
            <v>3</v>
          </cell>
          <cell r="T535">
            <v>93</v>
          </cell>
          <cell r="U535">
            <v>11</v>
          </cell>
          <cell r="V535" t="e">
            <v>#VALUE!</v>
          </cell>
          <cell r="W535">
            <v>16.737286866689811</v>
          </cell>
          <cell r="X535">
            <v>48</v>
          </cell>
          <cell r="Y535">
            <v>12</v>
          </cell>
          <cell r="Z535">
            <v>12</v>
          </cell>
          <cell r="AA535">
            <v>36</v>
          </cell>
          <cell r="AB535">
            <v>144</v>
          </cell>
          <cell r="AC535">
            <v>132</v>
          </cell>
        </row>
        <row r="536">
          <cell r="H536"/>
          <cell r="I536" t="str">
            <v>회천</v>
          </cell>
          <cell r="N536"/>
          <cell r="O536">
            <v>49.824124224779318</v>
          </cell>
          <cell r="P536">
            <v>49.824124224779318</v>
          </cell>
          <cell r="Q536">
            <v>0.99227799227799229</v>
          </cell>
          <cell r="U536">
            <v>12</v>
          </cell>
          <cell r="W536">
            <v>16.608041408259773</v>
          </cell>
        </row>
        <row r="537">
          <cell r="H537"/>
          <cell r="I537" t="str">
            <v>회천</v>
          </cell>
          <cell r="N537"/>
          <cell r="O537">
            <v>0</v>
          </cell>
          <cell r="P537">
            <v>0</v>
          </cell>
          <cell r="Q537">
            <v>0</v>
          </cell>
          <cell r="W537">
            <v>0</v>
          </cell>
        </row>
        <row r="538">
          <cell r="H538" t="str">
            <v>갈운리</v>
          </cell>
          <cell r="I538" t="str">
            <v>갈운리</v>
          </cell>
          <cell r="M538" t="str">
            <v>CSM</v>
          </cell>
          <cell r="N538">
            <v>1</v>
          </cell>
          <cell r="O538">
            <v>3.0486357515330145</v>
          </cell>
          <cell r="P538">
            <v>3.0486357515330145</v>
          </cell>
          <cell r="Q538">
            <v>2.1</v>
          </cell>
          <cell r="R538" t="e">
            <v>#VALUE!</v>
          </cell>
          <cell r="S538">
            <v>1</v>
          </cell>
          <cell r="T538">
            <v>33</v>
          </cell>
          <cell r="U538">
            <v>23</v>
          </cell>
          <cell r="V538" t="e">
            <v>#VALUE!</v>
          </cell>
          <cell r="W538">
            <v>3.0486357515330145</v>
          </cell>
          <cell r="X538">
            <v>9</v>
          </cell>
          <cell r="Y538">
            <v>1</v>
          </cell>
          <cell r="Z538">
            <v>1</v>
          </cell>
          <cell r="AA538">
            <v>1</v>
          </cell>
          <cell r="AB538">
            <v>16</v>
          </cell>
          <cell r="AC538">
            <v>14</v>
          </cell>
        </row>
        <row r="539">
          <cell r="H539"/>
          <cell r="I539" t="str">
            <v>갈운리</v>
          </cell>
          <cell r="N539"/>
          <cell r="O539">
            <v>0</v>
          </cell>
          <cell r="P539">
            <v>0</v>
          </cell>
          <cell r="Q539">
            <v>0</v>
          </cell>
          <cell r="U539">
            <v>24</v>
          </cell>
          <cell r="W539">
            <v>0</v>
          </cell>
        </row>
        <row r="540">
          <cell r="H540"/>
          <cell r="I540" t="str">
            <v>갈운리</v>
          </cell>
          <cell r="N540"/>
          <cell r="O540">
            <v>0</v>
          </cell>
          <cell r="P540">
            <v>0</v>
          </cell>
          <cell r="Q540">
            <v>0</v>
          </cell>
          <cell r="W540">
            <v>0</v>
          </cell>
        </row>
        <row r="541">
          <cell r="H541" t="str">
            <v>국수리</v>
          </cell>
          <cell r="I541" t="str">
            <v>국수리</v>
          </cell>
          <cell r="M541" t="str">
            <v>BSM</v>
          </cell>
          <cell r="N541">
            <v>1</v>
          </cell>
          <cell r="O541">
            <v>9.022726187193248</v>
          </cell>
          <cell r="P541">
            <v>9.022726187193248</v>
          </cell>
          <cell r="Q541">
            <v>2.1</v>
          </cell>
          <cell r="R541" t="e">
            <v>#VALUE!</v>
          </cell>
          <cell r="S541">
            <v>1</v>
          </cell>
          <cell r="T541">
            <v>33</v>
          </cell>
          <cell r="U541">
            <v>23</v>
          </cell>
          <cell r="V541" t="e">
            <v>#VALUE!</v>
          </cell>
          <cell r="W541">
            <v>9.022726187193248</v>
          </cell>
          <cell r="X541">
            <v>18</v>
          </cell>
          <cell r="Y541">
            <v>5</v>
          </cell>
          <cell r="Z541">
            <v>5</v>
          </cell>
          <cell r="AA541">
            <v>5</v>
          </cell>
          <cell r="AB541">
            <v>20</v>
          </cell>
          <cell r="AC541">
            <v>18</v>
          </cell>
        </row>
        <row r="542">
          <cell r="H542"/>
          <cell r="I542" t="str">
            <v>국수리</v>
          </cell>
          <cell r="N542"/>
          <cell r="O542">
            <v>0</v>
          </cell>
          <cell r="P542">
            <v>0</v>
          </cell>
          <cell r="Q542">
            <v>0</v>
          </cell>
          <cell r="U542">
            <v>24</v>
          </cell>
          <cell r="W542">
            <v>0</v>
          </cell>
        </row>
        <row r="543">
          <cell r="H543"/>
          <cell r="I543" t="str">
            <v>국수리</v>
          </cell>
          <cell r="N543"/>
          <cell r="O543">
            <v>0</v>
          </cell>
          <cell r="P543">
            <v>0</v>
          </cell>
          <cell r="Q543">
            <v>0</v>
          </cell>
          <cell r="W543">
            <v>0</v>
          </cell>
        </row>
        <row r="544">
          <cell r="H544" t="str">
            <v>목동리</v>
          </cell>
          <cell r="I544" t="str">
            <v>목동리</v>
          </cell>
          <cell r="M544" t="str">
            <v>CSM</v>
          </cell>
          <cell r="N544">
            <v>1</v>
          </cell>
          <cell r="O544">
            <v>3.8364395471193884</v>
          </cell>
          <cell r="P544">
            <v>3.8364395471193884</v>
          </cell>
          <cell r="Q544">
            <v>2.1</v>
          </cell>
          <cell r="R544" t="e">
            <v>#VALUE!</v>
          </cell>
          <cell r="S544">
            <v>1</v>
          </cell>
          <cell r="T544">
            <v>33</v>
          </cell>
          <cell r="U544">
            <v>23</v>
          </cell>
          <cell r="V544" t="e">
            <v>#VALUE!</v>
          </cell>
          <cell r="W544">
            <v>3.8364395471193884</v>
          </cell>
          <cell r="X544">
            <v>11</v>
          </cell>
          <cell r="Y544">
            <v>1</v>
          </cell>
          <cell r="Z544">
            <v>1</v>
          </cell>
          <cell r="AA544">
            <v>1</v>
          </cell>
          <cell r="AB544">
            <v>16</v>
          </cell>
          <cell r="AC544">
            <v>14</v>
          </cell>
        </row>
        <row r="545">
          <cell r="H545"/>
          <cell r="I545" t="str">
            <v>목동리</v>
          </cell>
          <cell r="N545"/>
          <cell r="O545">
            <v>0</v>
          </cell>
          <cell r="P545">
            <v>0</v>
          </cell>
          <cell r="Q545">
            <v>0</v>
          </cell>
          <cell r="U545">
            <v>24</v>
          </cell>
          <cell r="W545">
            <v>0</v>
          </cell>
        </row>
        <row r="546">
          <cell r="H546"/>
          <cell r="I546" t="str">
            <v>목동리</v>
          </cell>
          <cell r="N546"/>
          <cell r="O546">
            <v>0</v>
          </cell>
          <cell r="P546">
            <v>0</v>
          </cell>
          <cell r="Q546">
            <v>0</v>
          </cell>
          <cell r="W546">
            <v>0</v>
          </cell>
        </row>
        <row r="547">
          <cell r="H547" t="str">
            <v>보룡리</v>
          </cell>
          <cell r="I547" t="str">
            <v>보룡리</v>
          </cell>
          <cell r="M547" t="str">
            <v>BSM</v>
          </cell>
          <cell r="N547">
            <v>2</v>
          </cell>
          <cell r="O547">
            <v>4.1176044428794532</v>
          </cell>
          <cell r="P547">
            <v>13.286137002357702</v>
          </cell>
          <cell r="Q547">
            <v>0.30991735537190085</v>
          </cell>
          <cell r="R547" t="e">
            <v>#VALUE!</v>
          </cell>
          <cell r="S547">
            <v>1</v>
          </cell>
          <cell r="T547">
            <v>33</v>
          </cell>
          <cell r="U547">
            <v>5</v>
          </cell>
          <cell r="V547" t="e">
            <v>#VALUE!</v>
          </cell>
          <cell r="W547">
            <v>4.1176044428794532</v>
          </cell>
          <cell r="X547">
            <v>30</v>
          </cell>
          <cell r="Y547">
            <v>8</v>
          </cell>
          <cell r="Z547">
            <v>8</v>
          </cell>
          <cell r="AA547">
            <v>8</v>
          </cell>
          <cell r="AB547">
            <v>32</v>
          </cell>
          <cell r="AC547">
            <v>28</v>
          </cell>
        </row>
        <row r="548">
          <cell r="H548"/>
          <cell r="I548" t="str">
            <v>보룡리</v>
          </cell>
          <cell r="N548"/>
          <cell r="O548">
            <v>13.286137002357702</v>
          </cell>
          <cell r="P548">
            <v>4.1176044428794532</v>
          </cell>
          <cell r="Q548">
            <v>0.30991735537190085</v>
          </cell>
          <cell r="U548">
            <v>6</v>
          </cell>
          <cell r="W548">
            <v>13.286137002357702</v>
          </cell>
        </row>
        <row r="549">
          <cell r="H549"/>
          <cell r="I549" t="str">
            <v>보룡리</v>
          </cell>
          <cell r="N549"/>
          <cell r="O549">
            <v>0</v>
          </cell>
          <cell r="P549">
            <v>0</v>
          </cell>
          <cell r="Q549">
            <v>0</v>
          </cell>
          <cell r="W549">
            <v>0</v>
          </cell>
        </row>
        <row r="550">
          <cell r="H550" t="str">
            <v>세월리</v>
          </cell>
          <cell r="I550" t="str">
            <v>세월리</v>
          </cell>
          <cell r="M550" t="str">
            <v>CSM</v>
          </cell>
          <cell r="N550">
            <v>1</v>
          </cell>
          <cell r="O550">
            <v>4.446845084210703</v>
          </cell>
          <cell r="P550">
            <v>4.446845084210703</v>
          </cell>
          <cell r="Q550">
            <v>2.1</v>
          </cell>
          <cell r="R550" t="e">
            <v>#VALUE!</v>
          </cell>
          <cell r="S550">
            <v>1</v>
          </cell>
          <cell r="T550">
            <v>33</v>
          </cell>
          <cell r="U550">
            <v>23</v>
          </cell>
          <cell r="V550" t="e">
            <v>#VALUE!</v>
          </cell>
          <cell r="W550">
            <v>4.446845084210703</v>
          </cell>
          <cell r="X550">
            <v>11</v>
          </cell>
          <cell r="Y550">
            <v>1</v>
          </cell>
          <cell r="Z550">
            <v>1</v>
          </cell>
          <cell r="AA550">
            <v>1</v>
          </cell>
          <cell r="AB550">
            <v>16</v>
          </cell>
          <cell r="AC550">
            <v>14</v>
          </cell>
        </row>
        <row r="551">
          <cell r="H551"/>
          <cell r="I551" t="str">
            <v>세월리</v>
          </cell>
          <cell r="N551"/>
          <cell r="O551">
            <v>0</v>
          </cell>
          <cell r="P551">
            <v>0</v>
          </cell>
          <cell r="Q551">
            <v>0</v>
          </cell>
          <cell r="U551">
            <v>24</v>
          </cell>
          <cell r="W551">
            <v>0</v>
          </cell>
        </row>
        <row r="552">
          <cell r="H552"/>
          <cell r="I552" t="str">
            <v>세월리</v>
          </cell>
          <cell r="N552"/>
          <cell r="O552">
            <v>0</v>
          </cell>
          <cell r="P552">
            <v>0</v>
          </cell>
          <cell r="Q552">
            <v>0</v>
          </cell>
          <cell r="W552">
            <v>0</v>
          </cell>
        </row>
        <row r="553">
          <cell r="H553" t="str">
            <v>신론리</v>
          </cell>
          <cell r="I553" t="str">
            <v>신론리</v>
          </cell>
          <cell r="M553" t="str">
            <v>CSM</v>
          </cell>
          <cell r="N553">
            <v>1</v>
          </cell>
          <cell r="O553">
            <v>1.7012428851847075</v>
          </cell>
          <cell r="P553">
            <v>1.7012428851847075</v>
          </cell>
          <cell r="Q553">
            <v>2.1</v>
          </cell>
          <cell r="R553" t="e">
            <v>#VALUE!</v>
          </cell>
          <cell r="S553">
            <v>1</v>
          </cell>
          <cell r="T553">
            <v>33</v>
          </cell>
          <cell r="U553">
            <v>23</v>
          </cell>
          <cell r="V553" t="e">
            <v>#VALUE!</v>
          </cell>
          <cell r="W553">
            <v>1.7012428851847075</v>
          </cell>
          <cell r="X553">
            <v>7</v>
          </cell>
          <cell r="Y553">
            <v>1</v>
          </cell>
          <cell r="Z553">
            <v>1</v>
          </cell>
          <cell r="AA553">
            <v>2</v>
          </cell>
          <cell r="AB553">
            <v>32</v>
          </cell>
          <cell r="AC553">
            <v>30</v>
          </cell>
        </row>
        <row r="554">
          <cell r="H554"/>
          <cell r="I554" t="str">
            <v>신론리</v>
          </cell>
          <cell r="N554"/>
          <cell r="O554">
            <v>0</v>
          </cell>
          <cell r="P554">
            <v>0</v>
          </cell>
          <cell r="Q554">
            <v>0</v>
          </cell>
          <cell r="U554">
            <v>24</v>
          </cell>
          <cell r="W554">
            <v>0</v>
          </cell>
        </row>
        <row r="555">
          <cell r="H555"/>
          <cell r="I555" t="str">
            <v>신론리</v>
          </cell>
          <cell r="N555"/>
          <cell r="O555">
            <v>0</v>
          </cell>
          <cell r="P555">
            <v>0</v>
          </cell>
          <cell r="Q555">
            <v>0</v>
          </cell>
          <cell r="W555">
            <v>0</v>
          </cell>
        </row>
        <row r="556">
          <cell r="H556" t="str">
            <v>양수</v>
          </cell>
          <cell r="I556" t="str">
            <v>양수</v>
          </cell>
          <cell r="M556" t="str">
            <v>BSM</v>
          </cell>
          <cell r="N556">
            <v>3</v>
          </cell>
          <cell r="O556">
            <v>7.871554438700576</v>
          </cell>
          <cell r="P556">
            <v>17.391425832513665</v>
          </cell>
          <cell r="Q556">
            <v>0.70599613152804641</v>
          </cell>
          <cell r="R556" t="e">
            <v>#VALUE!</v>
          </cell>
          <cell r="S556">
            <v>2</v>
          </cell>
          <cell r="T556">
            <v>64</v>
          </cell>
          <cell r="U556">
            <v>9</v>
          </cell>
          <cell r="V556" t="e">
            <v>#VALUE!</v>
          </cell>
          <cell r="W556">
            <v>3.935777219350288</v>
          </cell>
          <cell r="X556">
            <v>29</v>
          </cell>
          <cell r="Y556">
            <v>7</v>
          </cell>
          <cell r="Z556">
            <v>7</v>
          </cell>
          <cell r="AA556">
            <v>14</v>
          </cell>
          <cell r="AB556">
            <v>56</v>
          </cell>
          <cell r="AC556">
            <v>44</v>
          </cell>
        </row>
        <row r="557">
          <cell r="H557"/>
          <cell r="I557" t="str">
            <v>양수</v>
          </cell>
          <cell r="N557"/>
          <cell r="O557">
            <v>4.4067249208110058</v>
          </cell>
          <cell r="P557">
            <v>7.871554438700576</v>
          </cell>
          <cell r="Q557">
            <v>0.45261121856866537</v>
          </cell>
          <cell r="U557">
            <v>10</v>
          </cell>
          <cell r="W557">
            <v>2.2033624604055029</v>
          </cell>
        </row>
        <row r="558">
          <cell r="H558"/>
          <cell r="I558" t="str">
            <v>양수</v>
          </cell>
          <cell r="N558"/>
          <cell r="O558">
            <v>17.391425832513665</v>
          </cell>
          <cell r="P558">
            <v>4.4067249208110058</v>
          </cell>
          <cell r="Q558">
            <v>0.25338491295938104</v>
          </cell>
          <cell r="W558">
            <v>8.6957129162568325</v>
          </cell>
        </row>
        <row r="559">
          <cell r="H559" t="str">
            <v>양평2</v>
          </cell>
          <cell r="I559" t="str">
            <v>양평2</v>
          </cell>
          <cell r="M559" t="str">
            <v>BSM</v>
          </cell>
          <cell r="N559">
            <v>2</v>
          </cell>
          <cell r="O559">
            <v>36.010502325786021</v>
          </cell>
          <cell r="P559">
            <v>36.010502325786021</v>
          </cell>
          <cell r="Q559">
            <v>0.88298969072164946</v>
          </cell>
          <cell r="R559" t="e">
            <v>#VALUE!</v>
          </cell>
          <cell r="S559">
            <v>2</v>
          </cell>
          <cell r="T559">
            <v>64</v>
          </cell>
          <cell r="U559">
            <v>10</v>
          </cell>
          <cell r="V559" t="e">
            <v>#VALUE!</v>
          </cell>
          <cell r="W559">
            <v>18.005251162893011</v>
          </cell>
          <cell r="X559">
            <v>49</v>
          </cell>
          <cell r="Y559">
            <v>12</v>
          </cell>
          <cell r="Z559">
            <v>12</v>
          </cell>
          <cell r="AA559">
            <v>24</v>
          </cell>
          <cell r="AB559">
            <v>96</v>
          </cell>
          <cell r="AC559">
            <v>88</v>
          </cell>
        </row>
        <row r="560">
          <cell r="H560"/>
          <cell r="I560" t="str">
            <v>양평2</v>
          </cell>
          <cell r="N560"/>
          <cell r="O560">
            <v>31.796902311377035</v>
          </cell>
          <cell r="P560">
            <v>31.796902311377035</v>
          </cell>
          <cell r="Q560">
            <v>0.88298969072164946</v>
          </cell>
          <cell r="U560">
            <v>11</v>
          </cell>
          <cell r="W560">
            <v>15.898451155688518</v>
          </cell>
        </row>
        <row r="561">
          <cell r="H561"/>
          <cell r="I561" t="str">
            <v>양평2</v>
          </cell>
          <cell r="N561"/>
          <cell r="O561">
            <v>0</v>
          </cell>
          <cell r="P561">
            <v>0</v>
          </cell>
          <cell r="Q561">
            <v>0</v>
          </cell>
          <cell r="W561">
            <v>0</v>
          </cell>
        </row>
        <row r="562">
          <cell r="H562" t="str">
            <v>왕창</v>
          </cell>
          <cell r="I562" t="str">
            <v>왕창</v>
          </cell>
          <cell r="M562" t="str">
            <v>BSM</v>
          </cell>
          <cell r="N562">
            <v>2</v>
          </cell>
          <cell r="O562">
            <v>9.0517320897580653</v>
          </cell>
          <cell r="P562">
            <v>9.0517320897580653</v>
          </cell>
          <cell r="Q562">
            <v>0.48017621145374439</v>
          </cell>
          <cell r="R562" t="e">
            <v>#VALUE!</v>
          </cell>
          <cell r="S562">
            <v>2</v>
          </cell>
          <cell r="T562">
            <v>64</v>
          </cell>
          <cell r="U562">
            <v>6</v>
          </cell>
          <cell r="V562" t="e">
            <v>#VALUE!</v>
          </cell>
          <cell r="W562">
            <v>4.5258660448790327</v>
          </cell>
          <cell r="X562">
            <v>17</v>
          </cell>
          <cell r="Y562">
            <v>4</v>
          </cell>
          <cell r="Z562">
            <v>4</v>
          </cell>
          <cell r="AA562">
            <v>9</v>
          </cell>
          <cell r="AB562">
            <v>36</v>
          </cell>
          <cell r="AC562">
            <v>28</v>
          </cell>
        </row>
        <row r="563">
          <cell r="H563"/>
          <cell r="I563" t="str">
            <v>왕창</v>
          </cell>
          <cell r="N563"/>
          <cell r="O563">
            <v>4.3464264219543125</v>
          </cell>
          <cell r="P563">
            <v>4.3464264219543125</v>
          </cell>
          <cell r="Q563">
            <v>0.48017621145374439</v>
          </cell>
          <cell r="U563">
            <v>7</v>
          </cell>
          <cell r="W563">
            <v>2.1732132109771563</v>
          </cell>
        </row>
        <row r="564">
          <cell r="H564"/>
          <cell r="I564" t="str">
            <v>왕창</v>
          </cell>
          <cell r="N564"/>
          <cell r="O564">
            <v>0</v>
          </cell>
          <cell r="P564">
            <v>0</v>
          </cell>
          <cell r="Q564">
            <v>0</v>
          </cell>
          <cell r="W564">
            <v>0</v>
          </cell>
        </row>
        <row r="565">
          <cell r="H565" t="str">
            <v>삼성리</v>
          </cell>
          <cell r="I565" t="str">
            <v>삼성리</v>
          </cell>
          <cell r="M565" t="str">
            <v>BSM</v>
          </cell>
          <cell r="N565">
            <v>1</v>
          </cell>
          <cell r="O565">
            <v>20.471381576514037</v>
          </cell>
          <cell r="P565">
            <v>20.471381576514037</v>
          </cell>
          <cell r="Q565">
            <v>2.1</v>
          </cell>
          <cell r="R565" t="e">
            <v>#VALUE!</v>
          </cell>
          <cell r="S565">
            <v>1</v>
          </cell>
          <cell r="T565">
            <v>33</v>
          </cell>
          <cell r="U565">
            <v>23</v>
          </cell>
          <cell r="V565" t="e">
            <v>#VALUE!</v>
          </cell>
          <cell r="W565">
            <v>20.471381576514037</v>
          </cell>
          <cell r="X565">
            <v>32</v>
          </cell>
          <cell r="Y565">
            <v>8</v>
          </cell>
          <cell r="Z565">
            <v>8</v>
          </cell>
          <cell r="AA565">
            <v>10</v>
          </cell>
          <cell r="AB565">
            <v>40</v>
          </cell>
          <cell r="AC565">
            <v>38</v>
          </cell>
        </row>
        <row r="566">
          <cell r="H566"/>
          <cell r="I566" t="str">
            <v>삼성리</v>
          </cell>
          <cell r="N566"/>
          <cell r="O566">
            <v>0</v>
          </cell>
          <cell r="P566">
            <v>0</v>
          </cell>
          <cell r="Q566">
            <v>0</v>
          </cell>
          <cell r="U566">
            <v>24</v>
          </cell>
          <cell r="W566">
            <v>0</v>
          </cell>
        </row>
        <row r="567">
          <cell r="H567"/>
          <cell r="I567" t="str">
            <v>삼성리</v>
          </cell>
          <cell r="N567"/>
          <cell r="O567">
            <v>0</v>
          </cell>
          <cell r="P567">
            <v>0</v>
          </cell>
          <cell r="Q567">
            <v>0</v>
          </cell>
          <cell r="W567">
            <v>0</v>
          </cell>
        </row>
        <row r="568">
          <cell r="H568" t="str">
            <v>용문산</v>
          </cell>
          <cell r="I568" t="str">
            <v>용문산</v>
          </cell>
          <cell r="M568" t="str">
            <v>BSM</v>
          </cell>
          <cell r="N568">
            <v>1</v>
          </cell>
          <cell r="O568">
            <v>7.4208022036509487</v>
          </cell>
          <cell r="P568">
            <v>7.4208022036509487</v>
          </cell>
          <cell r="Q568">
            <v>2.1</v>
          </cell>
          <cell r="R568" t="e">
            <v>#VALUE!</v>
          </cell>
          <cell r="S568">
            <v>1</v>
          </cell>
          <cell r="T568">
            <v>33</v>
          </cell>
          <cell r="U568">
            <v>23</v>
          </cell>
          <cell r="V568" t="e">
            <v>#VALUE!</v>
          </cell>
          <cell r="W568">
            <v>7.4208022036509487</v>
          </cell>
          <cell r="X568">
            <v>16</v>
          </cell>
          <cell r="Y568">
            <v>4</v>
          </cell>
          <cell r="Z568">
            <v>4</v>
          </cell>
          <cell r="AA568">
            <v>4</v>
          </cell>
          <cell r="AB568">
            <v>16</v>
          </cell>
          <cell r="AC568">
            <v>14</v>
          </cell>
        </row>
        <row r="569">
          <cell r="H569"/>
          <cell r="I569" t="str">
            <v>용문산</v>
          </cell>
          <cell r="N569"/>
          <cell r="O569">
            <v>0</v>
          </cell>
          <cell r="P569">
            <v>0</v>
          </cell>
          <cell r="Q569">
            <v>0</v>
          </cell>
          <cell r="U569">
            <v>24</v>
          </cell>
          <cell r="W569">
            <v>0</v>
          </cell>
        </row>
        <row r="570">
          <cell r="H570"/>
          <cell r="I570" t="str">
            <v>용문산</v>
          </cell>
          <cell r="N570"/>
          <cell r="O570">
            <v>0</v>
          </cell>
          <cell r="P570">
            <v>0</v>
          </cell>
          <cell r="Q570">
            <v>0</v>
          </cell>
          <cell r="W570">
            <v>0</v>
          </cell>
        </row>
        <row r="571">
          <cell r="H571" t="str">
            <v>적목리</v>
          </cell>
          <cell r="I571" t="str">
            <v>적목리</v>
          </cell>
          <cell r="M571" t="str">
            <v>CSM</v>
          </cell>
          <cell r="N571">
            <v>1</v>
          </cell>
          <cell r="O571">
            <v>1.1638024733864918</v>
          </cell>
          <cell r="P571">
            <v>1.1638024733864918</v>
          </cell>
          <cell r="Q571">
            <v>2.1</v>
          </cell>
          <cell r="R571" t="e">
            <v>#VALUE!</v>
          </cell>
          <cell r="S571">
            <v>1</v>
          </cell>
          <cell r="T571">
            <v>33</v>
          </cell>
          <cell r="U571">
            <v>23</v>
          </cell>
          <cell r="V571" t="e">
            <v>#VALUE!</v>
          </cell>
          <cell r="W571">
            <v>1.1638024733864918</v>
          </cell>
          <cell r="X571">
            <v>6</v>
          </cell>
          <cell r="Y571">
            <v>1</v>
          </cell>
          <cell r="Z571">
            <v>1</v>
          </cell>
          <cell r="AA571">
            <v>2</v>
          </cell>
          <cell r="AB571">
            <v>32</v>
          </cell>
          <cell r="AC571">
            <v>30</v>
          </cell>
        </row>
        <row r="572">
          <cell r="H572"/>
          <cell r="I572" t="str">
            <v>적목리</v>
          </cell>
          <cell r="N572"/>
          <cell r="O572">
            <v>0</v>
          </cell>
          <cell r="P572">
            <v>0</v>
          </cell>
          <cell r="Q572">
            <v>0</v>
          </cell>
          <cell r="U572">
            <v>24</v>
          </cell>
          <cell r="W572">
            <v>0</v>
          </cell>
        </row>
        <row r="573">
          <cell r="H573"/>
          <cell r="I573" t="str">
            <v>적목리</v>
          </cell>
          <cell r="N573"/>
          <cell r="O573">
            <v>0</v>
          </cell>
          <cell r="P573">
            <v>0</v>
          </cell>
          <cell r="Q573">
            <v>0</v>
          </cell>
          <cell r="W573">
            <v>0</v>
          </cell>
        </row>
        <row r="574">
          <cell r="H574" t="str">
            <v>전수</v>
          </cell>
          <cell r="I574" t="str">
            <v>전수</v>
          </cell>
          <cell r="M574" t="str">
            <v>BSM</v>
          </cell>
          <cell r="N574">
            <v>2</v>
          </cell>
          <cell r="O574">
            <v>27.537371568793258</v>
          </cell>
          <cell r="P574">
            <v>27.537371568793258</v>
          </cell>
          <cell r="Q574">
            <v>0.60436137071651097</v>
          </cell>
          <cell r="R574" t="e">
            <v>#VALUE!</v>
          </cell>
          <cell r="S574">
            <v>2</v>
          </cell>
          <cell r="T574">
            <v>64</v>
          </cell>
          <cell r="U574">
            <v>8</v>
          </cell>
          <cell r="V574" t="e">
            <v>#VALUE!</v>
          </cell>
          <cell r="W574">
            <v>13.768685784396629</v>
          </cell>
          <cell r="X574">
            <v>36</v>
          </cell>
          <cell r="Y574">
            <v>9</v>
          </cell>
          <cell r="Z574">
            <v>9</v>
          </cell>
          <cell r="AA574">
            <v>18</v>
          </cell>
          <cell r="AB574">
            <v>72</v>
          </cell>
          <cell r="AC574">
            <v>64</v>
          </cell>
        </row>
        <row r="575">
          <cell r="H575"/>
          <cell r="I575" t="str">
            <v>전수</v>
          </cell>
          <cell r="N575"/>
          <cell r="O575">
            <v>16.642523627245772</v>
          </cell>
          <cell r="P575">
            <v>16.642523627245772</v>
          </cell>
          <cell r="Q575">
            <v>0.60436137071651097</v>
          </cell>
          <cell r="U575">
            <v>9</v>
          </cell>
          <cell r="W575">
            <v>8.3212618136228862</v>
          </cell>
        </row>
        <row r="576">
          <cell r="H576"/>
          <cell r="I576" t="str">
            <v>전수</v>
          </cell>
          <cell r="N576"/>
          <cell r="O576">
            <v>0</v>
          </cell>
          <cell r="P576">
            <v>0</v>
          </cell>
          <cell r="Q576">
            <v>0</v>
          </cell>
          <cell r="W576">
            <v>0</v>
          </cell>
        </row>
        <row r="577">
          <cell r="H577" t="str">
            <v>청운</v>
          </cell>
          <cell r="I577" t="str">
            <v>청운</v>
          </cell>
          <cell r="M577" t="str">
            <v>BSM</v>
          </cell>
          <cell r="N577">
            <v>1</v>
          </cell>
          <cell r="O577">
            <v>21.46256740963085</v>
          </cell>
          <cell r="P577">
            <v>21.46256740963085</v>
          </cell>
          <cell r="Q577">
            <v>2.1</v>
          </cell>
          <cell r="R577" t="e">
            <v>#VALUE!</v>
          </cell>
          <cell r="S577">
            <v>1</v>
          </cell>
          <cell r="T577">
            <v>33</v>
          </cell>
          <cell r="U577">
            <v>23</v>
          </cell>
          <cell r="V577" t="e">
            <v>#VALUE!</v>
          </cell>
          <cell r="W577">
            <v>21.46256740963085</v>
          </cell>
          <cell r="X577">
            <v>33</v>
          </cell>
          <cell r="Y577">
            <v>8</v>
          </cell>
          <cell r="Z577">
            <v>8</v>
          </cell>
          <cell r="AA577">
            <v>8</v>
          </cell>
          <cell r="AB577">
            <v>32</v>
          </cell>
          <cell r="AC577">
            <v>30</v>
          </cell>
        </row>
        <row r="578">
          <cell r="H578"/>
          <cell r="I578" t="str">
            <v>청운</v>
          </cell>
          <cell r="N578"/>
          <cell r="O578">
            <v>0</v>
          </cell>
          <cell r="P578">
            <v>0</v>
          </cell>
          <cell r="Q578">
            <v>0</v>
          </cell>
          <cell r="U578">
            <v>24</v>
          </cell>
          <cell r="W578">
            <v>0</v>
          </cell>
        </row>
        <row r="579">
          <cell r="H579"/>
          <cell r="I579" t="str">
            <v>청운</v>
          </cell>
          <cell r="N579"/>
          <cell r="O579">
            <v>0</v>
          </cell>
          <cell r="P579">
            <v>0</v>
          </cell>
          <cell r="Q579">
            <v>0</v>
          </cell>
          <cell r="W579">
            <v>0</v>
          </cell>
        </row>
        <row r="580">
          <cell r="H580" t="str">
            <v>한화콘도</v>
          </cell>
          <cell r="I580" t="str">
            <v>한화콘도</v>
          </cell>
          <cell r="M580" t="str">
            <v>CSM</v>
          </cell>
          <cell r="N580">
            <v>1</v>
          </cell>
          <cell r="O580">
            <v>3.7090774748073896</v>
          </cell>
          <cell r="P580">
            <v>3.7090774748073896</v>
          </cell>
          <cell r="Q580">
            <v>2.1</v>
          </cell>
          <cell r="R580" t="e">
            <v>#VALUE!</v>
          </cell>
          <cell r="S580">
            <v>1</v>
          </cell>
          <cell r="T580">
            <v>33</v>
          </cell>
          <cell r="U580">
            <v>23</v>
          </cell>
          <cell r="V580" t="e">
            <v>#VALUE!</v>
          </cell>
          <cell r="W580">
            <v>3.7090774748073896</v>
          </cell>
          <cell r="X580">
            <v>10</v>
          </cell>
          <cell r="Y580">
            <v>1</v>
          </cell>
          <cell r="Z580">
            <v>1</v>
          </cell>
          <cell r="AA580">
            <v>2</v>
          </cell>
          <cell r="AB580">
            <v>32</v>
          </cell>
          <cell r="AC580">
            <v>30</v>
          </cell>
        </row>
        <row r="581">
          <cell r="H581"/>
          <cell r="I581" t="str">
            <v>한화콘도</v>
          </cell>
          <cell r="N581"/>
          <cell r="O581">
            <v>0</v>
          </cell>
          <cell r="P581">
            <v>0</v>
          </cell>
          <cell r="Q581">
            <v>0</v>
          </cell>
          <cell r="U581">
            <v>24</v>
          </cell>
          <cell r="W581">
            <v>0</v>
          </cell>
        </row>
        <row r="582">
          <cell r="H582"/>
          <cell r="I582" t="str">
            <v>한화콘도</v>
          </cell>
          <cell r="N582"/>
          <cell r="O582">
            <v>0</v>
          </cell>
          <cell r="P582">
            <v>0</v>
          </cell>
          <cell r="Q582">
            <v>0</v>
          </cell>
          <cell r="W582">
            <v>0</v>
          </cell>
        </row>
        <row r="583">
          <cell r="H583" t="str">
            <v>가남</v>
          </cell>
          <cell r="I583" t="str">
            <v>가남</v>
          </cell>
          <cell r="M583" t="str">
            <v>BSM</v>
          </cell>
          <cell r="N583">
            <v>2</v>
          </cell>
          <cell r="O583">
            <v>25.456710605377602</v>
          </cell>
          <cell r="P583">
            <v>25.456710605377602</v>
          </cell>
          <cell r="Q583">
            <v>0.60385756676557878</v>
          </cell>
          <cell r="R583" t="e">
            <v>#VALUE!</v>
          </cell>
          <cell r="S583">
            <v>2</v>
          </cell>
          <cell r="T583">
            <v>64</v>
          </cell>
          <cell r="U583">
            <v>8</v>
          </cell>
          <cell r="V583" t="e">
            <v>#VALUE!</v>
          </cell>
          <cell r="W583">
            <v>12.728355302688801</v>
          </cell>
          <cell r="X583">
            <v>34</v>
          </cell>
          <cell r="Y583">
            <v>9</v>
          </cell>
          <cell r="Z583">
            <v>9</v>
          </cell>
          <cell r="AA583">
            <v>18</v>
          </cell>
          <cell r="AB583">
            <v>72</v>
          </cell>
          <cell r="AC583">
            <v>64</v>
          </cell>
        </row>
        <row r="584">
          <cell r="H584"/>
          <cell r="I584" t="str">
            <v>가남</v>
          </cell>
          <cell r="N584"/>
          <cell r="O584">
            <v>15.372227324018821</v>
          </cell>
          <cell r="P584">
            <v>15.372227324018821</v>
          </cell>
          <cell r="Q584">
            <v>0.60385756676557878</v>
          </cell>
          <cell r="U584">
            <v>9</v>
          </cell>
          <cell r="W584">
            <v>7.6861136620094106</v>
          </cell>
        </row>
        <row r="585">
          <cell r="H585"/>
          <cell r="I585" t="str">
            <v>가남</v>
          </cell>
          <cell r="N585"/>
          <cell r="O585">
            <v>0</v>
          </cell>
          <cell r="P585">
            <v>0</v>
          </cell>
          <cell r="Q585">
            <v>0</v>
          </cell>
          <cell r="W585">
            <v>0</v>
          </cell>
        </row>
        <row r="586">
          <cell r="H586" t="str">
            <v>간매리</v>
          </cell>
          <cell r="I586" t="str">
            <v>간매리</v>
          </cell>
          <cell r="M586" t="str">
            <v>BSM</v>
          </cell>
          <cell r="N586">
            <v>1</v>
          </cell>
          <cell r="O586">
            <v>18.154591718902111</v>
          </cell>
          <cell r="P586">
            <v>18.154591718902111</v>
          </cell>
          <cell r="Q586">
            <v>2.1</v>
          </cell>
          <cell r="R586" t="e">
            <v>#VALUE!</v>
          </cell>
          <cell r="S586">
            <v>2</v>
          </cell>
          <cell r="T586">
            <v>64</v>
          </cell>
          <cell r="U586">
            <v>23</v>
          </cell>
          <cell r="V586" t="e">
            <v>#VALUE!</v>
          </cell>
          <cell r="W586">
            <v>9.0772958594510555</v>
          </cell>
          <cell r="X586">
            <v>18</v>
          </cell>
          <cell r="Y586">
            <v>5</v>
          </cell>
          <cell r="Z586">
            <v>5</v>
          </cell>
          <cell r="AA586">
            <v>11</v>
          </cell>
          <cell r="AB586">
            <v>44</v>
          </cell>
          <cell r="AC586">
            <v>40</v>
          </cell>
        </row>
        <row r="587">
          <cell r="H587"/>
          <cell r="I587" t="str">
            <v>간매리</v>
          </cell>
          <cell r="N587"/>
          <cell r="O587">
            <v>0</v>
          </cell>
          <cell r="P587">
            <v>0</v>
          </cell>
          <cell r="Q587">
            <v>0</v>
          </cell>
          <cell r="U587">
            <v>24</v>
          </cell>
          <cell r="W587">
            <v>0</v>
          </cell>
        </row>
        <row r="588">
          <cell r="H588"/>
          <cell r="I588" t="str">
            <v>간매리</v>
          </cell>
          <cell r="N588"/>
          <cell r="O588">
            <v>0</v>
          </cell>
          <cell r="P588">
            <v>0</v>
          </cell>
          <cell r="Q588">
            <v>0</v>
          </cell>
          <cell r="W588">
            <v>0</v>
          </cell>
        </row>
        <row r="589">
          <cell r="H589" t="str">
            <v>고래산</v>
          </cell>
          <cell r="I589" t="str">
            <v>고래산</v>
          </cell>
          <cell r="M589" t="str">
            <v>BSM</v>
          </cell>
          <cell r="N589">
            <v>3</v>
          </cell>
          <cell r="O589">
            <v>4.6621261579888751</v>
          </cell>
          <cell r="P589">
            <v>4.6621261579888751</v>
          </cell>
          <cell r="Q589">
            <v>0</v>
          </cell>
          <cell r="R589" t="e">
            <v>#VALUE!</v>
          </cell>
          <cell r="S589">
            <v>1</v>
          </cell>
          <cell r="T589">
            <v>33</v>
          </cell>
          <cell r="U589">
            <v>2</v>
          </cell>
          <cell r="V589" t="e">
            <v>#VALUE!</v>
          </cell>
          <cell r="W589">
            <v>4.6621261579888751</v>
          </cell>
          <cell r="X589">
            <v>16</v>
          </cell>
          <cell r="Y589">
            <v>4</v>
          </cell>
          <cell r="Z589">
            <v>4</v>
          </cell>
          <cell r="AA589">
            <v>5</v>
          </cell>
          <cell r="AB589">
            <v>20</v>
          </cell>
          <cell r="AC589">
            <v>14</v>
          </cell>
        </row>
        <row r="590">
          <cell r="H590"/>
          <cell r="I590" t="str">
            <v>고래산</v>
          </cell>
          <cell r="N590"/>
          <cell r="O590">
            <v>0</v>
          </cell>
          <cell r="P590">
            <v>0</v>
          </cell>
          <cell r="Q590">
            <v>0</v>
          </cell>
          <cell r="U590">
            <v>3</v>
          </cell>
          <cell r="W590">
            <v>0</v>
          </cell>
        </row>
        <row r="591">
          <cell r="H591"/>
          <cell r="I591" t="str">
            <v>고래산</v>
          </cell>
          <cell r="N591"/>
          <cell r="O591">
            <v>0</v>
          </cell>
          <cell r="P591">
            <v>0</v>
          </cell>
          <cell r="Q591">
            <v>0</v>
          </cell>
          <cell r="W591">
            <v>0</v>
          </cell>
        </row>
        <row r="592">
          <cell r="H592" t="str">
            <v>능서</v>
          </cell>
          <cell r="I592" t="str">
            <v>능서</v>
          </cell>
          <cell r="M592" t="str">
            <v>BSM</v>
          </cell>
          <cell r="N592">
            <v>1</v>
          </cell>
          <cell r="O592">
            <v>24.755150480909421</v>
          </cell>
          <cell r="P592">
            <v>24.755150480909421</v>
          </cell>
          <cell r="Q592">
            <v>2.1</v>
          </cell>
          <cell r="R592" t="e">
            <v>#VALUE!</v>
          </cell>
          <cell r="S592">
            <v>2</v>
          </cell>
          <cell r="T592">
            <v>64</v>
          </cell>
          <cell r="U592">
            <v>23</v>
          </cell>
          <cell r="V592" t="e">
            <v>#VALUE!</v>
          </cell>
          <cell r="W592">
            <v>12.377575240454711</v>
          </cell>
          <cell r="X592">
            <v>22</v>
          </cell>
          <cell r="Y592">
            <v>6</v>
          </cell>
          <cell r="Z592">
            <v>6</v>
          </cell>
          <cell r="AA592">
            <v>14</v>
          </cell>
          <cell r="AB592">
            <v>56</v>
          </cell>
          <cell r="AC592">
            <v>52</v>
          </cell>
        </row>
        <row r="593">
          <cell r="H593"/>
          <cell r="I593" t="str">
            <v>능서</v>
          </cell>
          <cell r="N593"/>
          <cell r="O593">
            <v>0</v>
          </cell>
          <cell r="P593">
            <v>0</v>
          </cell>
          <cell r="Q593">
            <v>0</v>
          </cell>
          <cell r="U593">
            <v>24</v>
          </cell>
          <cell r="W593">
            <v>0</v>
          </cell>
        </row>
        <row r="594">
          <cell r="H594"/>
          <cell r="I594" t="str">
            <v>능서</v>
          </cell>
          <cell r="N594"/>
          <cell r="O594">
            <v>0</v>
          </cell>
          <cell r="P594">
            <v>0</v>
          </cell>
          <cell r="Q594">
            <v>0</v>
          </cell>
          <cell r="W594">
            <v>0</v>
          </cell>
        </row>
        <row r="595">
          <cell r="H595" t="str">
            <v>대신고</v>
          </cell>
          <cell r="I595" t="str">
            <v>대신고</v>
          </cell>
          <cell r="M595" t="str">
            <v>BSM</v>
          </cell>
          <cell r="N595">
            <v>1</v>
          </cell>
          <cell r="O595">
            <v>17.989915598398699</v>
          </cell>
          <cell r="P595">
            <v>17.989915598398699</v>
          </cell>
          <cell r="Q595">
            <v>2.1</v>
          </cell>
          <cell r="R595" t="e">
            <v>#VALUE!</v>
          </cell>
          <cell r="S595">
            <v>1</v>
          </cell>
          <cell r="T595">
            <v>33</v>
          </cell>
          <cell r="U595">
            <v>23</v>
          </cell>
          <cell r="V595" t="e">
            <v>#VALUE!</v>
          </cell>
          <cell r="W595">
            <v>17.989915598398699</v>
          </cell>
          <cell r="X595">
            <v>29</v>
          </cell>
          <cell r="Y595">
            <v>7</v>
          </cell>
          <cell r="Z595">
            <v>7</v>
          </cell>
          <cell r="AA595">
            <v>8</v>
          </cell>
          <cell r="AB595">
            <v>32</v>
          </cell>
          <cell r="AC595">
            <v>26</v>
          </cell>
        </row>
        <row r="596">
          <cell r="H596"/>
          <cell r="I596" t="str">
            <v>대신고</v>
          </cell>
          <cell r="N596"/>
          <cell r="O596">
            <v>0</v>
          </cell>
          <cell r="P596">
            <v>0</v>
          </cell>
          <cell r="Q596">
            <v>0</v>
          </cell>
          <cell r="U596">
            <v>24</v>
          </cell>
          <cell r="W596">
            <v>0</v>
          </cell>
        </row>
        <row r="597">
          <cell r="H597"/>
          <cell r="I597" t="str">
            <v>대신고</v>
          </cell>
          <cell r="N597"/>
          <cell r="O597">
            <v>0</v>
          </cell>
          <cell r="P597">
            <v>0</v>
          </cell>
          <cell r="Q597">
            <v>0</v>
          </cell>
          <cell r="W597">
            <v>0</v>
          </cell>
        </row>
        <row r="598">
          <cell r="H598" t="str">
            <v>대포산</v>
          </cell>
          <cell r="I598" t="str">
            <v>대포산</v>
          </cell>
          <cell r="M598" t="str">
            <v>BSM</v>
          </cell>
          <cell r="N598">
            <v>2</v>
          </cell>
          <cell r="O598">
            <v>18.198609853822614</v>
          </cell>
          <cell r="P598">
            <v>18.198609853822614</v>
          </cell>
          <cell r="Q598">
            <v>0.7907801418439715</v>
          </cell>
          <cell r="R598" t="e">
            <v>#VALUE!</v>
          </cell>
          <cell r="S598">
            <v>2</v>
          </cell>
          <cell r="T598">
            <v>64</v>
          </cell>
          <cell r="U598">
            <v>9</v>
          </cell>
          <cell r="V598" t="e">
            <v>#VALUE!</v>
          </cell>
          <cell r="W598">
            <v>9.0993049269113069</v>
          </cell>
          <cell r="X598">
            <v>29</v>
          </cell>
          <cell r="Y598">
            <v>7</v>
          </cell>
          <cell r="Z598">
            <v>7</v>
          </cell>
          <cell r="AA598">
            <v>16</v>
          </cell>
          <cell r="AB598">
            <v>64</v>
          </cell>
          <cell r="AC598">
            <v>56</v>
          </cell>
        </row>
        <row r="599">
          <cell r="H599"/>
          <cell r="I599" t="str">
            <v>대포산</v>
          </cell>
          <cell r="N599"/>
          <cell r="O599">
            <v>14.391099281568945</v>
          </cell>
          <cell r="P599">
            <v>14.391099281568945</v>
          </cell>
          <cell r="Q599">
            <v>0.7907801418439715</v>
          </cell>
          <cell r="U599">
            <v>10</v>
          </cell>
          <cell r="W599">
            <v>7.1955496407844723</v>
          </cell>
        </row>
        <row r="600">
          <cell r="H600"/>
          <cell r="I600" t="str">
            <v>대포산</v>
          </cell>
          <cell r="N600"/>
          <cell r="O600">
            <v>0</v>
          </cell>
          <cell r="P600">
            <v>0</v>
          </cell>
          <cell r="Q600">
            <v>0</v>
          </cell>
          <cell r="W600">
            <v>0</v>
          </cell>
        </row>
        <row r="601">
          <cell r="H601" t="str">
            <v>양동</v>
          </cell>
          <cell r="I601" t="str">
            <v>양동</v>
          </cell>
          <cell r="M601" t="str">
            <v>BSM</v>
          </cell>
          <cell r="N601">
            <v>1</v>
          </cell>
          <cell r="O601">
            <v>8.2539619118927465</v>
          </cell>
          <cell r="P601">
            <v>8.2539619118927465</v>
          </cell>
          <cell r="Q601">
            <v>2.1</v>
          </cell>
          <cell r="R601" t="e">
            <v>#VALUE!</v>
          </cell>
          <cell r="S601">
            <v>1</v>
          </cell>
          <cell r="T601">
            <v>33</v>
          </cell>
          <cell r="U601">
            <v>23</v>
          </cell>
          <cell r="V601" t="e">
            <v>#VALUE!</v>
          </cell>
          <cell r="W601">
            <v>8.2539619118927465</v>
          </cell>
          <cell r="X601">
            <v>17</v>
          </cell>
          <cell r="Y601">
            <v>4</v>
          </cell>
          <cell r="Z601">
            <v>4</v>
          </cell>
          <cell r="AA601">
            <v>6</v>
          </cell>
          <cell r="AB601">
            <v>24</v>
          </cell>
          <cell r="AC601">
            <v>22</v>
          </cell>
        </row>
        <row r="602">
          <cell r="H602"/>
          <cell r="I602" t="str">
            <v>양동</v>
          </cell>
          <cell r="N602"/>
          <cell r="O602">
            <v>0</v>
          </cell>
          <cell r="P602">
            <v>0</v>
          </cell>
          <cell r="Q602">
            <v>0</v>
          </cell>
          <cell r="U602">
            <v>24</v>
          </cell>
          <cell r="W602">
            <v>0</v>
          </cell>
        </row>
        <row r="603">
          <cell r="H603"/>
          <cell r="I603" t="str">
            <v>양동</v>
          </cell>
          <cell r="N603"/>
          <cell r="O603">
            <v>0</v>
          </cell>
          <cell r="P603">
            <v>0</v>
          </cell>
          <cell r="Q603">
            <v>0</v>
          </cell>
          <cell r="W603">
            <v>0</v>
          </cell>
        </row>
        <row r="604">
          <cell r="H604" t="str">
            <v>양동2</v>
          </cell>
          <cell r="I604" t="str">
            <v>양동2</v>
          </cell>
          <cell r="M604" t="str">
            <v>CSM</v>
          </cell>
          <cell r="N604">
            <v>1</v>
          </cell>
          <cell r="O604">
            <v>2.1574803194770142</v>
          </cell>
          <cell r="P604">
            <v>2.1574803194770142</v>
          </cell>
          <cell r="Q604">
            <v>2.1</v>
          </cell>
          <cell r="R604" t="e">
            <v>#VALUE!</v>
          </cell>
          <cell r="S604">
            <v>1</v>
          </cell>
          <cell r="T604">
            <v>33</v>
          </cell>
          <cell r="U604">
            <v>23</v>
          </cell>
          <cell r="V604" t="e">
            <v>#VALUE!</v>
          </cell>
          <cell r="W604">
            <v>2.1574803194770142</v>
          </cell>
          <cell r="X604">
            <v>8</v>
          </cell>
          <cell r="Y604">
            <v>1</v>
          </cell>
          <cell r="Z604">
            <v>1</v>
          </cell>
          <cell r="AA604">
            <v>2</v>
          </cell>
          <cell r="AB604">
            <v>32</v>
          </cell>
          <cell r="AC604">
            <v>30</v>
          </cell>
        </row>
        <row r="605">
          <cell r="H605"/>
          <cell r="I605" t="str">
            <v>양동2</v>
          </cell>
          <cell r="N605"/>
          <cell r="O605">
            <v>0</v>
          </cell>
          <cell r="P605">
            <v>0</v>
          </cell>
          <cell r="Q605">
            <v>0</v>
          </cell>
          <cell r="U605">
            <v>24</v>
          </cell>
          <cell r="W605">
            <v>0</v>
          </cell>
        </row>
        <row r="606">
          <cell r="H606"/>
          <cell r="I606" t="str">
            <v>양동2</v>
          </cell>
          <cell r="N606"/>
          <cell r="O606">
            <v>0</v>
          </cell>
          <cell r="P606">
            <v>0</v>
          </cell>
          <cell r="Q606">
            <v>0</v>
          </cell>
          <cell r="W606">
            <v>0</v>
          </cell>
        </row>
        <row r="607">
          <cell r="H607" t="str">
            <v>여주</v>
          </cell>
          <cell r="I607" t="str">
            <v>여주</v>
          </cell>
          <cell r="M607" t="str">
            <v>BSM</v>
          </cell>
          <cell r="N607">
            <v>3</v>
          </cell>
          <cell r="O607">
            <v>38.8320147331277</v>
          </cell>
          <cell r="P607">
            <v>38.8320147331277</v>
          </cell>
          <cell r="Q607">
            <v>1.734375</v>
          </cell>
          <cell r="R607" t="e">
            <v>#VALUE!</v>
          </cell>
          <cell r="S607">
            <v>2</v>
          </cell>
          <cell r="T607">
            <v>64</v>
          </cell>
          <cell r="U607">
            <v>19</v>
          </cell>
          <cell r="V607" t="e">
            <v>#VALUE!</v>
          </cell>
          <cell r="W607">
            <v>19.41600736656385</v>
          </cell>
          <cell r="X607">
            <v>72</v>
          </cell>
          <cell r="Y607">
            <v>18</v>
          </cell>
          <cell r="Z607">
            <v>18</v>
          </cell>
          <cell r="AA607">
            <v>36</v>
          </cell>
          <cell r="AB607">
            <v>144</v>
          </cell>
          <cell r="AC607">
            <v>132</v>
          </cell>
        </row>
        <row r="608">
          <cell r="H608"/>
          <cell r="I608" t="str">
            <v>여주</v>
          </cell>
          <cell r="N608"/>
          <cell r="O608">
            <v>36.21832143378257</v>
          </cell>
          <cell r="P608">
            <v>36.21832143378257</v>
          </cell>
          <cell r="Q608">
            <v>0.93269230769230782</v>
          </cell>
          <cell r="U608">
            <v>20</v>
          </cell>
          <cell r="W608">
            <v>18.109160716891285</v>
          </cell>
        </row>
        <row r="609">
          <cell r="H609"/>
          <cell r="I609" t="str">
            <v>여주</v>
          </cell>
          <cell r="N609"/>
          <cell r="O609">
            <v>31.130954118985787</v>
          </cell>
          <cell r="P609">
            <v>31.130954118985787</v>
          </cell>
          <cell r="Q609">
            <v>0.80168269230769229</v>
          </cell>
          <cell r="W609">
            <v>15.565477059492894</v>
          </cell>
        </row>
        <row r="610">
          <cell r="H610" t="str">
            <v>은봉리</v>
          </cell>
          <cell r="I610" t="str">
            <v>은봉리</v>
          </cell>
          <cell r="M610" t="str">
            <v>BSM</v>
          </cell>
          <cell r="N610">
            <v>1</v>
          </cell>
          <cell r="O610">
            <v>33.707455454011317</v>
          </cell>
          <cell r="P610">
            <v>33.707455454011317</v>
          </cell>
          <cell r="Q610">
            <v>2.1</v>
          </cell>
          <cell r="R610" t="e">
            <v>#VALUE!</v>
          </cell>
          <cell r="S610">
            <v>1</v>
          </cell>
          <cell r="T610">
            <v>33</v>
          </cell>
          <cell r="U610">
            <v>23</v>
          </cell>
          <cell r="V610" t="e">
            <v>#VALUE!</v>
          </cell>
          <cell r="W610">
            <v>33.707455454011317</v>
          </cell>
          <cell r="X610">
            <v>47</v>
          </cell>
          <cell r="Y610">
            <v>12</v>
          </cell>
          <cell r="Z610">
            <v>12</v>
          </cell>
          <cell r="AA610">
            <v>12</v>
          </cell>
          <cell r="AB610">
            <v>48</v>
          </cell>
          <cell r="AC610">
            <v>46</v>
          </cell>
        </row>
        <row r="611">
          <cell r="H611"/>
          <cell r="I611" t="str">
            <v>은봉리</v>
          </cell>
          <cell r="N611"/>
          <cell r="O611">
            <v>0</v>
          </cell>
          <cell r="P611">
            <v>0</v>
          </cell>
          <cell r="Q611">
            <v>0</v>
          </cell>
          <cell r="U611">
            <v>24</v>
          </cell>
          <cell r="W611">
            <v>0</v>
          </cell>
        </row>
        <row r="612">
          <cell r="H612"/>
          <cell r="I612" t="str">
            <v>은봉리</v>
          </cell>
          <cell r="N612"/>
          <cell r="O612">
            <v>0</v>
          </cell>
          <cell r="P612">
            <v>0</v>
          </cell>
          <cell r="Q612">
            <v>0</v>
          </cell>
          <cell r="W612">
            <v>0</v>
          </cell>
        </row>
        <row r="613">
          <cell r="H613" t="str">
            <v>이포</v>
          </cell>
          <cell r="I613" t="str">
            <v>이포</v>
          </cell>
          <cell r="M613" t="str">
            <v>BSM</v>
          </cell>
          <cell r="N613">
            <v>1</v>
          </cell>
          <cell r="O613">
            <v>18.775873709964227</v>
          </cell>
          <cell r="P613">
            <v>18.775873709964227</v>
          </cell>
          <cell r="Q613">
            <v>2.1</v>
          </cell>
          <cell r="R613" t="e">
            <v>#VALUE!</v>
          </cell>
          <cell r="S613">
            <v>1</v>
          </cell>
          <cell r="T613">
            <v>33</v>
          </cell>
          <cell r="U613">
            <v>23</v>
          </cell>
          <cell r="V613" t="e">
            <v>#VALUE!</v>
          </cell>
          <cell r="W613">
            <v>18.775873709964227</v>
          </cell>
          <cell r="X613">
            <v>30</v>
          </cell>
          <cell r="Y613">
            <v>8</v>
          </cell>
          <cell r="Z613">
            <v>8</v>
          </cell>
          <cell r="AA613">
            <v>8</v>
          </cell>
          <cell r="AB613">
            <v>32</v>
          </cell>
          <cell r="AC613">
            <v>30</v>
          </cell>
        </row>
        <row r="614">
          <cell r="H614"/>
          <cell r="I614" t="str">
            <v>이포</v>
          </cell>
          <cell r="N614"/>
          <cell r="O614">
            <v>0</v>
          </cell>
          <cell r="P614">
            <v>0</v>
          </cell>
          <cell r="Q614">
            <v>0</v>
          </cell>
          <cell r="U614">
            <v>24</v>
          </cell>
          <cell r="W614">
            <v>0</v>
          </cell>
        </row>
        <row r="615">
          <cell r="H615"/>
          <cell r="I615" t="str">
            <v>이포</v>
          </cell>
          <cell r="N615"/>
          <cell r="O615">
            <v>0</v>
          </cell>
          <cell r="P615">
            <v>0</v>
          </cell>
          <cell r="Q615">
            <v>0</v>
          </cell>
          <cell r="W615">
            <v>0</v>
          </cell>
        </row>
        <row r="616">
          <cell r="H616" t="str">
            <v>청안리</v>
          </cell>
          <cell r="I616" t="str">
            <v>청안리</v>
          </cell>
          <cell r="M616" t="str">
            <v>BSM</v>
          </cell>
          <cell r="N616">
            <v>2</v>
          </cell>
          <cell r="O616">
            <v>10.924418088772692</v>
          </cell>
          <cell r="P616">
            <v>10.924418088772692</v>
          </cell>
          <cell r="Q616">
            <v>0</v>
          </cell>
          <cell r="R616" t="e">
            <v>#VALUE!</v>
          </cell>
          <cell r="S616">
            <v>1</v>
          </cell>
          <cell r="T616">
            <v>33</v>
          </cell>
          <cell r="U616">
            <v>2</v>
          </cell>
          <cell r="V616" t="e">
            <v>#VALUE!</v>
          </cell>
          <cell r="W616">
            <v>10.924418088772692</v>
          </cell>
          <cell r="X616">
            <v>22</v>
          </cell>
          <cell r="Y616">
            <v>6</v>
          </cell>
          <cell r="Z616">
            <v>6</v>
          </cell>
          <cell r="AA616">
            <v>8</v>
          </cell>
          <cell r="AB616">
            <v>32</v>
          </cell>
          <cell r="AC616">
            <v>28</v>
          </cell>
        </row>
        <row r="617">
          <cell r="H617"/>
          <cell r="I617" t="str">
            <v>청안리</v>
          </cell>
          <cell r="N617"/>
          <cell r="O617">
            <v>0</v>
          </cell>
          <cell r="P617">
            <v>0</v>
          </cell>
          <cell r="Q617">
            <v>0</v>
          </cell>
          <cell r="U617">
            <v>3</v>
          </cell>
          <cell r="W617">
            <v>0</v>
          </cell>
        </row>
        <row r="618">
          <cell r="H618"/>
          <cell r="I618" t="str">
            <v>청안리</v>
          </cell>
          <cell r="N618"/>
          <cell r="O618">
            <v>0</v>
          </cell>
          <cell r="P618">
            <v>0</v>
          </cell>
          <cell r="Q618">
            <v>0</v>
          </cell>
          <cell r="W618">
            <v>0</v>
          </cell>
        </row>
        <row r="619">
          <cell r="H619" t="str">
            <v>무등리</v>
          </cell>
          <cell r="I619" t="str">
            <v>무등리</v>
          </cell>
          <cell r="M619" t="str">
            <v>BSM</v>
          </cell>
          <cell r="N619">
            <v>2</v>
          </cell>
          <cell r="O619">
            <v>4.919554556879147</v>
          </cell>
          <cell r="P619">
            <v>7.3793318353187205</v>
          </cell>
          <cell r="Q619">
            <v>0.66666666666666663</v>
          </cell>
          <cell r="R619" t="e">
            <v>#VALUE!</v>
          </cell>
          <cell r="S619">
            <v>1</v>
          </cell>
          <cell r="T619">
            <v>33</v>
          </cell>
          <cell r="U619">
            <v>8</v>
          </cell>
          <cell r="V619" t="e">
            <v>#VALUE!</v>
          </cell>
          <cell r="W619">
            <v>4.919554556879147</v>
          </cell>
          <cell r="X619">
            <v>24</v>
          </cell>
          <cell r="Y619">
            <v>6</v>
          </cell>
          <cell r="Z619">
            <v>6</v>
          </cell>
          <cell r="AA619">
            <v>7</v>
          </cell>
          <cell r="AB619">
            <v>28</v>
          </cell>
          <cell r="AC619">
            <v>24</v>
          </cell>
        </row>
        <row r="620">
          <cell r="H620"/>
          <cell r="I620" t="str">
            <v>무등리</v>
          </cell>
          <cell r="N620"/>
          <cell r="O620">
            <v>7.3793318353187205</v>
          </cell>
          <cell r="P620">
            <v>4.919554556879147</v>
          </cell>
          <cell r="Q620">
            <v>0.66666666666666663</v>
          </cell>
          <cell r="U620">
            <v>9</v>
          </cell>
          <cell r="W620">
            <v>7.3793318353187205</v>
          </cell>
        </row>
        <row r="621">
          <cell r="H621"/>
          <cell r="I621" t="str">
            <v>무등리</v>
          </cell>
          <cell r="N621"/>
          <cell r="O621">
            <v>0</v>
          </cell>
          <cell r="P621">
            <v>0</v>
          </cell>
          <cell r="Q621">
            <v>0</v>
          </cell>
          <cell r="W621">
            <v>0</v>
          </cell>
        </row>
        <row r="622">
          <cell r="H622" t="str">
            <v>삼봉리</v>
          </cell>
          <cell r="I622" t="str">
            <v>삼봉리</v>
          </cell>
          <cell r="M622" t="str">
            <v>CSM</v>
          </cell>
          <cell r="N622">
            <v>1</v>
          </cell>
          <cell r="O622">
            <v>3.2082827864706625</v>
          </cell>
          <cell r="P622">
            <v>3.2082827864706625</v>
          </cell>
          <cell r="Q622">
            <v>2.1</v>
          </cell>
          <cell r="R622" t="e">
            <v>#VALUE!</v>
          </cell>
          <cell r="S622">
            <v>1</v>
          </cell>
          <cell r="T622">
            <v>33</v>
          </cell>
          <cell r="U622">
            <v>23</v>
          </cell>
          <cell r="V622" t="e">
            <v>#VALUE!</v>
          </cell>
          <cell r="W622">
            <v>3.2082827864706625</v>
          </cell>
          <cell r="X622">
            <v>10</v>
          </cell>
          <cell r="Y622">
            <v>1</v>
          </cell>
          <cell r="Z622">
            <v>1</v>
          </cell>
          <cell r="AA622">
            <v>1</v>
          </cell>
          <cell r="AB622">
            <v>16</v>
          </cell>
          <cell r="AC622">
            <v>14</v>
          </cell>
        </row>
        <row r="623">
          <cell r="H623"/>
          <cell r="I623" t="str">
            <v>삼봉리</v>
          </cell>
          <cell r="N623"/>
          <cell r="O623">
            <v>0</v>
          </cell>
          <cell r="P623">
            <v>0</v>
          </cell>
          <cell r="Q623">
            <v>0</v>
          </cell>
          <cell r="U623">
            <v>24</v>
          </cell>
          <cell r="W623">
            <v>0</v>
          </cell>
        </row>
        <row r="624">
          <cell r="H624"/>
          <cell r="I624" t="str">
            <v>삼봉리</v>
          </cell>
          <cell r="N624"/>
          <cell r="O624">
            <v>0</v>
          </cell>
          <cell r="P624">
            <v>0</v>
          </cell>
          <cell r="Q624">
            <v>0</v>
          </cell>
          <cell r="W624">
            <v>0</v>
          </cell>
        </row>
        <row r="625">
          <cell r="H625" t="str">
            <v>신서</v>
          </cell>
          <cell r="I625" t="str">
            <v>신서</v>
          </cell>
          <cell r="M625" t="str">
            <v>BSM</v>
          </cell>
          <cell r="N625">
            <v>1</v>
          </cell>
          <cell r="O625">
            <v>8.3811361071374311</v>
          </cell>
          <cell r="P625">
            <v>8.3811361071374311</v>
          </cell>
          <cell r="Q625">
            <v>2.1</v>
          </cell>
          <cell r="R625" t="e">
            <v>#VALUE!</v>
          </cell>
          <cell r="S625">
            <v>1</v>
          </cell>
          <cell r="T625">
            <v>33</v>
          </cell>
          <cell r="U625">
            <v>23</v>
          </cell>
          <cell r="V625" t="e">
            <v>#VALUE!</v>
          </cell>
          <cell r="W625">
            <v>8.3811361071374311</v>
          </cell>
          <cell r="X625">
            <v>17</v>
          </cell>
          <cell r="Y625">
            <v>4</v>
          </cell>
          <cell r="Z625">
            <v>4</v>
          </cell>
          <cell r="AA625">
            <v>6</v>
          </cell>
          <cell r="AB625">
            <v>24</v>
          </cell>
          <cell r="AC625">
            <v>22</v>
          </cell>
        </row>
        <row r="626">
          <cell r="H626"/>
          <cell r="I626" t="str">
            <v>신서</v>
          </cell>
          <cell r="N626"/>
          <cell r="O626">
            <v>0</v>
          </cell>
          <cell r="P626">
            <v>0</v>
          </cell>
          <cell r="Q626">
            <v>0</v>
          </cell>
          <cell r="U626">
            <v>24</v>
          </cell>
          <cell r="W626">
            <v>0</v>
          </cell>
        </row>
        <row r="627">
          <cell r="H627"/>
          <cell r="I627" t="str">
            <v>신서</v>
          </cell>
          <cell r="N627"/>
          <cell r="O627">
            <v>0</v>
          </cell>
          <cell r="P627">
            <v>0</v>
          </cell>
          <cell r="Q627">
            <v>0</v>
          </cell>
          <cell r="W627">
            <v>0</v>
          </cell>
        </row>
        <row r="628">
          <cell r="H628" t="str">
            <v>연천</v>
          </cell>
          <cell r="I628" t="str">
            <v>연천</v>
          </cell>
          <cell r="M628" t="str">
            <v>BSM</v>
          </cell>
          <cell r="N628">
            <v>1</v>
          </cell>
          <cell r="O628">
            <v>13.692451560836293</v>
          </cell>
          <cell r="P628">
            <v>13.692451560836293</v>
          </cell>
          <cell r="Q628">
            <v>2.1</v>
          </cell>
          <cell r="R628" t="e">
            <v>#VALUE!</v>
          </cell>
          <cell r="S628">
            <v>1</v>
          </cell>
          <cell r="T628">
            <v>33</v>
          </cell>
          <cell r="U628">
            <v>23</v>
          </cell>
          <cell r="V628" t="e">
            <v>#VALUE!</v>
          </cell>
          <cell r="W628">
            <v>13.692451560836293</v>
          </cell>
          <cell r="X628">
            <v>23</v>
          </cell>
          <cell r="Y628">
            <v>6</v>
          </cell>
          <cell r="Z628">
            <v>6</v>
          </cell>
          <cell r="AA628">
            <v>6</v>
          </cell>
          <cell r="AB628">
            <v>24</v>
          </cell>
          <cell r="AC628">
            <v>22</v>
          </cell>
        </row>
        <row r="629">
          <cell r="H629"/>
          <cell r="I629" t="str">
            <v>연천</v>
          </cell>
          <cell r="N629"/>
          <cell r="O629">
            <v>0</v>
          </cell>
          <cell r="P629">
            <v>0</v>
          </cell>
          <cell r="Q629">
            <v>0</v>
          </cell>
          <cell r="U629">
            <v>24</v>
          </cell>
          <cell r="W629">
            <v>0</v>
          </cell>
        </row>
        <row r="630">
          <cell r="H630"/>
          <cell r="I630" t="str">
            <v>연천</v>
          </cell>
          <cell r="N630"/>
          <cell r="O630">
            <v>0</v>
          </cell>
          <cell r="P630">
            <v>0</v>
          </cell>
          <cell r="Q630">
            <v>0</v>
          </cell>
          <cell r="W630">
            <v>0</v>
          </cell>
        </row>
        <row r="631">
          <cell r="H631" t="str">
            <v>장현</v>
          </cell>
          <cell r="I631" t="str">
            <v>장현</v>
          </cell>
          <cell r="M631" t="str">
            <v>BSM</v>
          </cell>
          <cell r="N631">
            <v>1</v>
          </cell>
          <cell r="O631">
            <v>7.0176331508715366</v>
          </cell>
          <cell r="P631">
            <v>7.0176331508715366</v>
          </cell>
          <cell r="Q631">
            <v>2.1</v>
          </cell>
          <cell r="R631" t="e">
            <v>#VALUE!</v>
          </cell>
          <cell r="S631">
            <v>1</v>
          </cell>
          <cell r="T631">
            <v>33</v>
          </cell>
          <cell r="U631">
            <v>23</v>
          </cell>
          <cell r="V631" t="e">
            <v>#VALUE!</v>
          </cell>
          <cell r="W631">
            <v>7.0176331508715366</v>
          </cell>
          <cell r="X631">
            <v>15</v>
          </cell>
          <cell r="Y631">
            <v>4</v>
          </cell>
          <cell r="Z631">
            <v>4</v>
          </cell>
          <cell r="AA631">
            <v>5</v>
          </cell>
          <cell r="AB631">
            <v>20</v>
          </cell>
          <cell r="AC631">
            <v>18</v>
          </cell>
        </row>
        <row r="632">
          <cell r="H632"/>
          <cell r="I632" t="str">
            <v>장현</v>
          </cell>
          <cell r="N632"/>
          <cell r="O632">
            <v>0</v>
          </cell>
          <cell r="P632">
            <v>0</v>
          </cell>
          <cell r="Q632">
            <v>0</v>
          </cell>
          <cell r="U632">
            <v>24</v>
          </cell>
          <cell r="W632">
            <v>0</v>
          </cell>
        </row>
        <row r="633">
          <cell r="H633"/>
          <cell r="I633" t="str">
            <v>장현</v>
          </cell>
          <cell r="N633"/>
          <cell r="O633">
            <v>0</v>
          </cell>
          <cell r="P633">
            <v>0</v>
          </cell>
          <cell r="Q633">
            <v>0</v>
          </cell>
          <cell r="W633">
            <v>0</v>
          </cell>
        </row>
        <row r="634">
          <cell r="H634" t="str">
            <v>적성</v>
          </cell>
          <cell r="I634" t="str">
            <v>적성</v>
          </cell>
          <cell r="M634" t="str">
            <v>BSM</v>
          </cell>
          <cell r="N634">
            <v>1</v>
          </cell>
          <cell r="O634">
            <v>23.208059220528341</v>
          </cell>
          <cell r="P634">
            <v>23.208059220528341</v>
          </cell>
          <cell r="Q634">
            <v>2.1</v>
          </cell>
          <cell r="R634" t="e">
            <v>#VALUE!</v>
          </cell>
          <cell r="S634">
            <v>1</v>
          </cell>
          <cell r="T634">
            <v>33</v>
          </cell>
          <cell r="U634">
            <v>23</v>
          </cell>
          <cell r="V634" t="e">
            <v>#VALUE!</v>
          </cell>
          <cell r="W634">
            <v>23.208059220528341</v>
          </cell>
          <cell r="X634">
            <v>35</v>
          </cell>
          <cell r="Y634">
            <v>9</v>
          </cell>
          <cell r="Z634">
            <v>9</v>
          </cell>
          <cell r="AA634">
            <v>9</v>
          </cell>
          <cell r="AB634">
            <v>36</v>
          </cell>
          <cell r="AC634">
            <v>34</v>
          </cell>
        </row>
        <row r="635">
          <cell r="H635"/>
          <cell r="I635" t="str">
            <v>적성</v>
          </cell>
          <cell r="N635"/>
          <cell r="O635">
            <v>0</v>
          </cell>
          <cell r="P635">
            <v>0</v>
          </cell>
          <cell r="Q635">
            <v>0</v>
          </cell>
          <cell r="U635">
            <v>24</v>
          </cell>
          <cell r="W635">
            <v>0</v>
          </cell>
        </row>
        <row r="636">
          <cell r="H636"/>
          <cell r="I636" t="str">
            <v>적성</v>
          </cell>
          <cell r="N636"/>
          <cell r="O636">
            <v>0</v>
          </cell>
          <cell r="P636">
            <v>0</v>
          </cell>
          <cell r="Q636">
            <v>0</v>
          </cell>
          <cell r="W636">
            <v>0</v>
          </cell>
        </row>
        <row r="637">
          <cell r="H637" t="str">
            <v>전곡</v>
          </cell>
          <cell r="I637" t="str">
            <v>전곡</v>
          </cell>
          <cell r="M637" t="str">
            <v>BSM</v>
          </cell>
          <cell r="N637">
            <v>2</v>
          </cell>
          <cell r="O637">
            <v>23.424161535703206</v>
          </cell>
          <cell r="P637">
            <v>23.424161535703206</v>
          </cell>
          <cell r="Q637">
            <v>0.73134328358208978</v>
          </cell>
          <cell r="R637" t="e">
            <v>#VALUE!</v>
          </cell>
          <cell r="S637">
            <v>1</v>
          </cell>
          <cell r="T637">
            <v>33</v>
          </cell>
          <cell r="U637">
            <v>9</v>
          </cell>
          <cell r="V637" t="e">
            <v>#VALUE!</v>
          </cell>
          <cell r="W637">
            <v>23.424161535703206</v>
          </cell>
          <cell r="X637">
            <v>56</v>
          </cell>
          <cell r="Y637">
            <v>14</v>
          </cell>
          <cell r="Z637">
            <v>14</v>
          </cell>
          <cell r="AA637">
            <v>14</v>
          </cell>
          <cell r="AB637">
            <v>56</v>
          </cell>
          <cell r="AC637">
            <v>52</v>
          </cell>
        </row>
        <row r="638">
          <cell r="H638"/>
          <cell r="I638" t="str">
            <v>전곡</v>
          </cell>
          <cell r="N638"/>
          <cell r="O638">
            <v>17.131103212678468</v>
          </cell>
          <cell r="P638">
            <v>17.131103212678468</v>
          </cell>
          <cell r="Q638">
            <v>0.73134328358208978</v>
          </cell>
          <cell r="U638">
            <v>10</v>
          </cell>
          <cell r="W638">
            <v>17.131103212678468</v>
          </cell>
        </row>
        <row r="639">
          <cell r="H639"/>
          <cell r="I639" t="str">
            <v>전곡</v>
          </cell>
          <cell r="N639"/>
          <cell r="O639">
            <v>0</v>
          </cell>
          <cell r="P639">
            <v>0</v>
          </cell>
          <cell r="Q639">
            <v>0</v>
          </cell>
          <cell r="W639">
            <v>0</v>
          </cell>
        </row>
        <row r="640">
          <cell r="H640" t="str">
            <v>궐동</v>
          </cell>
          <cell r="I640" t="str">
            <v>궐동</v>
          </cell>
          <cell r="M640" t="str">
            <v>BSM</v>
          </cell>
          <cell r="N640">
            <v>3</v>
          </cell>
          <cell r="O640">
            <v>61.703990605769839</v>
          </cell>
          <cell r="P640">
            <v>61.703990605769839</v>
          </cell>
          <cell r="Q640">
            <v>1.3362573099415205</v>
          </cell>
          <cell r="R640" t="e">
            <v>#VALUE!</v>
          </cell>
          <cell r="S640">
            <v>4</v>
          </cell>
          <cell r="T640">
            <v>124</v>
          </cell>
          <cell r="U640">
            <v>15</v>
          </cell>
          <cell r="V640" t="e">
            <v>#VALUE!</v>
          </cell>
          <cell r="W640">
            <v>15.42599765144246</v>
          </cell>
          <cell r="X640">
            <v>53</v>
          </cell>
          <cell r="Y640">
            <v>13</v>
          </cell>
          <cell r="Z640">
            <v>13</v>
          </cell>
          <cell r="AA640">
            <v>53</v>
          </cell>
          <cell r="AB640">
            <v>212</v>
          </cell>
          <cell r="AC640">
            <v>188</v>
          </cell>
        </row>
        <row r="641">
          <cell r="H641"/>
          <cell r="I641" t="str">
            <v>궐동</v>
          </cell>
          <cell r="N641"/>
          <cell r="O641">
            <v>42.326772503256151</v>
          </cell>
          <cell r="P641">
            <v>42.326772503256151</v>
          </cell>
          <cell r="Q641">
            <v>0.68596491228070178</v>
          </cell>
          <cell r="U641">
            <v>16</v>
          </cell>
          <cell r="W641">
            <v>10.581693125814038</v>
          </cell>
        </row>
        <row r="642">
          <cell r="H642"/>
          <cell r="I642" t="str">
            <v>궐동</v>
          </cell>
          <cell r="N642"/>
          <cell r="O642">
            <v>40.125635996266702</v>
          </cell>
          <cell r="P642">
            <v>40.125635996266702</v>
          </cell>
          <cell r="Q642">
            <v>0.6502923976608187</v>
          </cell>
          <cell r="W642">
            <v>10.031408999066675</v>
          </cell>
        </row>
        <row r="643">
          <cell r="H643" t="str">
            <v>오산</v>
          </cell>
          <cell r="I643" t="str">
            <v>오산</v>
          </cell>
          <cell r="M643" t="str">
            <v>BSM</v>
          </cell>
          <cell r="N643">
            <v>3</v>
          </cell>
          <cell r="O643">
            <v>18.111793351059443</v>
          </cell>
          <cell r="P643">
            <v>84.44058742749209</v>
          </cell>
          <cell r="Q643">
            <v>0.66364759160148212</v>
          </cell>
          <cell r="R643" t="e">
            <v>#VALUE!</v>
          </cell>
          <cell r="S643">
            <v>4</v>
          </cell>
          <cell r="T643">
            <v>124</v>
          </cell>
          <cell r="U643">
            <v>8</v>
          </cell>
          <cell r="V643" t="e">
            <v>#VALUE!</v>
          </cell>
          <cell r="W643">
            <v>4.5279483377648608</v>
          </cell>
          <cell r="X643">
            <v>52</v>
          </cell>
          <cell r="Y643">
            <v>13</v>
          </cell>
          <cell r="Z643">
            <v>13</v>
          </cell>
          <cell r="AA643">
            <v>54</v>
          </cell>
          <cell r="AB643">
            <v>216</v>
          </cell>
          <cell r="AC643">
            <v>192</v>
          </cell>
        </row>
        <row r="644">
          <cell r="H644"/>
          <cell r="I644" t="str">
            <v>오산</v>
          </cell>
          <cell r="N644"/>
          <cell r="O644">
            <v>37.926999128610078</v>
          </cell>
          <cell r="P644">
            <v>37.926999128610078</v>
          </cell>
          <cell r="Q644">
            <v>0.44915603128859616</v>
          </cell>
          <cell r="U644">
            <v>9</v>
          </cell>
          <cell r="W644">
            <v>9.4817497821525194</v>
          </cell>
        </row>
        <row r="645">
          <cell r="H645"/>
          <cell r="I645" t="str">
            <v>오산</v>
          </cell>
          <cell r="N645"/>
          <cell r="O645">
            <v>84.44058742749209</v>
          </cell>
          <cell r="P645">
            <v>18.111793351059443</v>
          </cell>
          <cell r="Q645">
            <v>0.21449156031288599</v>
          </cell>
          <cell r="W645">
            <v>21.110146856873023</v>
          </cell>
        </row>
        <row r="646">
          <cell r="H646" t="str">
            <v>오산IC</v>
          </cell>
          <cell r="I646" t="str">
            <v>오산IC</v>
          </cell>
          <cell r="M646" t="str">
            <v>BSM</v>
          </cell>
          <cell r="N646">
            <v>3</v>
          </cell>
          <cell r="O646">
            <v>9.0067154432401608</v>
          </cell>
          <cell r="P646">
            <v>35.707726186389138</v>
          </cell>
          <cell r="Q646">
            <v>1.1837140019860974</v>
          </cell>
          <cell r="R646" t="e">
            <v>#VALUE!</v>
          </cell>
          <cell r="S646">
            <v>3</v>
          </cell>
          <cell r="T646">
            <v>93</v>
          </cell>
          <cell r="U646">
            <v>13</v>
          </cell>
          <cell r="V646" t="e">
            <v>#VALUE!</v>
          </cell>
          <cell r="W646">
            <v>3.0022384810800538</v>
          </cell>
          <cell r="X646">
            <v>42</v>
          </cell>
          <cell r="Y646">
            <v>11</v>
          </cell>
          <cell r="Z646">
            <v>11</v>
          </cell>
          <cell r="AA646">
            <v>33</v>
          </cell>
          <cell r="AB646">
            <v>132</v>
          </cell>
          <cell r="AC646">
            <v>114</v>
          </cell>
        </row>
        <row r="647">
          <cell r="H647"/>
          <cell r="I647" t="str">
            <v>오산IC</v>
          </cell>
          <cell r="N647"/>
          <cell r="O647">
            <v>33.261020022674295</v>
          </cell>
          <cell r="P647">
            <v>33.261020022674295</v>
          </cell>
          <cell r="Q647">
            <v>0.93147964250248272</v>
          </cell>
          <cell r="U647">
            <v>14</v>
          </cell>
          <cell r="W647">
            <v>11.087006674224765</v>
          </cell>
        </row>
        <row r="648">
          <cell r="H648"/>
          <cell r="I648" t="str">
            <v>오산IC</v>
          </cell>
          <cell r="N648"/>
          <cell r="O648">
            <v>35.707726186389138</v>
          </cell>
          <cell r="P648">
            <v>9.0067154432401608</v>
          </cell>
          <cell r="Q648">
            <v>0.25223435948361472</v>
          </cell>
          <cell r="W648">
            <v>11.902575395463046</v>
          </cell>
        </row>
        <row r="649">
          <cell r="H649" t="str">
            <v>덕적도</v>
          </cell>
          <cell r="I649" t="str">
            <v>덕적도</v>
          </cell>
          <cell r="M649" t="str">
            <v>CSM</v>
          </cell>
          <cell r="N649">
            <v>1</v>
          </cell>
          <cell r="O649">
            <v>4.4031440732185851</v>
          </cell>
          <cell r="P649">
            <v>4.4031440732185851</v>
          </cell>
          <cell r="Q649">
            <v>2.1</v>
          </cell>
          <cell r="R649" t="e">
            <v>#VALUE!</v>
          </cell>
          <cell r="S649">
            <v>1</v>
          </cell>
          <cell r="T649">
            <v>33</v>
          </cell>
          <cell r="U649">
            <v>23</v>
          </cell>
          <cell r="V649" t="e">
            <v>#VALUE!</v>
          </cell>
          <cell r="W649">
            <v>4.4031440732185851</v>
          </cell>
          <cell r="X649">
            <v>11</v>
          </cell>
          <cell r="Y649">
            <v>1</v>
          </cell>
          <cell r="Z649">
            <v>1</v>
          </cell>
          <cell r="AA649">
            <v>1</v>
          </cell>
          <cell r="AB649">
            <v>16</v>
          </cell>
          <cell r="AC649">
            <v>14</v>
          </cell>
        </row>
        <row r="650">
          <cell r="H650"/>
          <cell r="I650" t="str">
            <v>덕적도</v>
          </cell>
          <cell r="N650"/>
          <cell r="O650">
            <v>0</v>
          </cell>
          <cell r="P650">
            <v>0</v>
          </cell>
          <cell r="Q650">
            <v>0</v>
          </cell>
          <cell r="U650">
            <v>24</v>
          </cell>
          <cell r="W650">
            <v>0</v>
          </cell>
        </row>
        <row r="651">
          <cell r="H651"/>
          <cell r="I651" t="str">
            <v>덕적도</v>
          </cell>
          <cell r="N651"/>
          <cell r="O651">
            <v>0</v>
          </cell>
          <cell r="P651">
            <v>0</v>
          </cell>
          <cell r="Q651">
            <v>0</v>
          </cell>
          <cell r="W651">
            <v>0</v>
          </cell>
        </row>
        <row r="652">
          <cell r="H652" t="str">
            <v>백령도</v>
          </cell>
          <cell r="I652" t="str">
            <v>백령도</v>
          </cell>
          <cell r="M652" t="str">
            <v>CSM</v>
          </cell>
          <cell r="N652">
            <v>1</v>
          </cell>
          <cell r="O652">
            <v>2.6328712893175936</v>
          </cell>
          <cell r="P652">
            <v>2.6328712893175936</v>
          </cell>
          <cell r="Q652">
            <v>2.1</v>
          </cell>
          <cell r="R652" t="e">
            <v>#VALUE!</v>
          </cell>
          <cell r="S652">
            <v>1</v>
          </cell>
          <cell r="T652">
            <v>33</v>
          </cell>
          <cell r="U652">
            <v>23</v>
          </cell>
          <cell r="V652" t="e">
            <v>#VALUE!</v>
          </cell>
          <cell r="W652">
            <v>2.6328712893175936</v>
          </cell>
          <cell r="X652">
            <v>9</v>
          </cell>
          <cell r="Y652">
            <v>1</v>
          </cell>
          <cell r="Z652">
            <v>1</v>
          </cell>
          <cell r="AA652">
            <v>1</v>
          </cell>
          <cell r="AB652">
            <v>16</v>
          </cell>
          <cell r="AC652">
            <v>14</v>
          </cell>
        </row>
        <row r="653">
          <cell r="H653"/>
          <cell r="I653" t="str">
            <v>백령도</v>
          </cell>
          <cell r="N653"/>
          <cell r="O653">
            <v>0</v>
          </cell>
          <cell r="P653">
            <v>0</v>
          </cell>
          <cell r="Q653">
            <v>0</v>
          </cell>
          <cell r="U653">
            <v>24</v>
          </cell>
          <cell r="W653">
            <v>0</v>
          </cell>
        </row>
        <row r="654">
          <cell r="H654"/>
          <cell r="I654" t="str">
            <v>백령도</v>
          </cell>
          <cell r="N654"/>
          <cell r="O654">
            <v>0</v>
          </cell>
          <cell r="P654">
            <v>0</v>
          </cell>
          <cell r="Q654">
            <v>0</v>
          </cell>
          <cell r="W654">
            <v>0</v>
          </cell>
        </row>
        <row r="655">
          <cell r="H655" t="str">
            <v>영흥도</v>
          </cell>
          <cell r="I655" t="str">
            <v>영흥도</v>
          </cell>
          <cell r="M655" t="str">
            <v>CSM</v>
          </cell>
          <cell r="N655">
            <v>1</v>
          </cell>
          <cell r="O655">
            <v>8.1897985873695465</v>
          </cell>
          <cell r="P655">
            <v>8.1897985873695465</v>
          </cell>
          <cell r="Q655">
            <v>2.1</v>
          </cell>
          <cell r="R655" t="e">
            <v>#VALUE!</v>
          </cell>
          <cell r="S655">
            <v>1</v>
          </cell>
          <cell r="T655">
            <v>33</v>
          </cell>
          <cell r="U655">
            <v>23</v>
          </cell>
          <cell r="V655" t="e">
            <v>#VALUE!</v>
          </cell>
          <cell r="W655">
            <v>8.1897985873695465</v>
          </cell>
          <cell r="X655">
            <v>17</v>
          </cell>
          <cell r="Y655">
            <v>1</v>
          </cell>
          <cell r="Z655">
            <v>1</v>
          </cell>
          <cell r="AA655">
            <v>1</v>
          </cell>
          <cell r="AB655">
            <v>16</v>
          </cell>
          <cell r="AC655">
            <v>14</v>
          </cell>
        </row>
        <row r="656">
          <cell r="H656"/>
          <cell r="I656" t="str">
            <v>영흥도</v>
          </cell>
          <cell r="N656"/>
          <cell r="O656">
            <v>0</v>
          </cell>
          <cell r="P656">
            <v>0</v>
          </cell>
          <cell r="Q656">
            <v>0</v>
          </cell>
          <cell r="U656">
            <v>24</v>
          </cell>
          <cell r="W656">
            <v>0</v>
          </cell>
        </row>
        <row r="657">
          <cell r="H657"/>
          <cell r="I657" t="str">
            <v>영흥도</v>
          </cell>
          <cell r="N657"/>
          <cell r="O657">
            <v>0</v>
          </cell>
          <cell r="P657">
            <v>0</v>
          </cell>
          <cell r="Q657">
            <v>0</v>
          </cell>
          <cell r="W657">
            <v>0</v>
          </cell>
        </row>
        <row r="658">
          <cell r="H658" t="str">
            <v>자월도</v>
          </cell>
          <cell r="I658" t="str">
            <v>자월도</v>
          </cell>
          <cell r="M658" t="str">
            <v>CSM</v>
          </cell>
          <cell r="N658">
            <v>1</v>
          </cell>
          <cell r="O658">
            <v>4.2503445702235521</v>
          </cell>
          <cell r="P658">
            <v>4.2503445702235521</v>
          </cell>
          <cell r="Q658">
            <v>2.1</v>
          </cell>
          <cell r="R658" t="e">
            <v>#VALUE!</v>
          </cell>
          <cell r="S658">
            <v>1</v>
          </cell>
          <cell r="T658">
            <v>33</v>
          </cell>
          <cell r="U658">
            <v>23</v>
          </cell>
          <cell r="V658" t="e">
            <v>#VALUE!</v>
          </cell>
          <cell r="W658">
            <v>4.2503445702235521</v>
          </cell>
          <cell r="X658">
            <v>11</v>
          </cell>
          <cell r="Y658">
            <v>1</v>
          </cell>
          <cell r="Z658">
            <v>1</v>
          </cell>
          <cell r="AA658">
            <v>1</v>
          </cell>
          <cell r="AB658">
            <v>16</v>
          </cell>
          <cell r="AC658">
            <v>14</v>
          </cell>
        </row>
        <row r="659">
          <cell r="H659"/>
          <cell r="I659" t="str">
            <v>자월도</v>
          </cell>
          <cell r="N659"/>
          <cell r="O659">
            <v>0</v>
          </cell>
          <cell r="P659">
            <v>0</v>
          </cell>
          <cell r="Q659">
            <v>0</v>
          </cell>
          <cell r="U659">
            <v>24</v>
          </cell>
          <cell r="W659">
            <v>0</v>
          </cell>
        </row>
        <row r="660">
          <cell r="H660"/>
          <cell r="I660" t="str">
            <v>자월도</v>
          </cell>
          <cell r="N660"/>
          <cell r="O660">
            <v>0</v>
          </cell>
          <cell r="P660">
            <v>0</v>
          </cell>
          <cell r="Q660">
            <v>0</v>
          </cell>
          <cell r="W660">
            <v>0</v>
          </cell>
        </row>
        <row r="661">
          <cell r="H661" t="str">
            <v>장봉도</v>
          </cell>
          <cell r="I661" t="str">
            <v>장봉도</v>
          </cell>
          <cell r="M661" t="str">
            <v>CSM</v>
          </cell>
          <cell r="N661">
            <v>1</v>
          </cell>
          <cell r="O661">
            <v>4.5434442468358114</v>
          </cell>
          <cell r="P661">
            <v>4.5434442468358114</v>
          </cell>
          <cell r="Q661">
            <v>2.1</v>
          </cell>
          <cell r="R661" t="e">
            <v>#VALUE!</v>
          </cell>
          <cell r="S661">
            <v>1</v>
          </cell>
          <cell r="T661">
            <v>33</v>
          </cell>
          <cell r="U661">
            <v>23</v>
          </cell>
          <cell r="V661" t="e">
            <v>#VALUE!</v>
          </cell>
          <cell r="W661">
            <v>4.5434442468358114</v>
          </cell>
          <cell r="X661">
            <v>12</v>
          </cell>
          <cell r="Y661">
            <v>1</v>
          </cell>
          <cell r="Z661">
            <v>1</v>
          </cell>
          <cell r="AA661">
            <v>1</v>
          </cell>
          <cell r="AB661">
            <v>16</v>
          </cell>
          <cell r="AC661">
            <v>14</v>
          </cell>
        </row>
        <row r="662">
          <cell r="H662"/>
          <cell r="I662" t="str">
            <v>장봉도</v>
          </cell>
          <cell r="N662"/>
          <cell r="O662">
            <v>0</v>
          </cell>
          <cell r="P662">
            <v>0</v>
          </cell>
          <cell r="Q662">
            <v>0</v>
          </cell>
          <cell r="U662">
            <v>24</v>
          </cell>
          <cell r="W662">
            <v>0</v>
          </cell>
        </row>
        <row r="663">
          <cell r="H663"/>
          <cell r="I663" t="str">
            <v>장봉도</v>
          </cell>
          <cell r="N663"/>
          <cell r="O663">
            <v>0</v>
          </cell>
          <cell r="P663">
            <v>0</v>
          </cell>
          <cell r="Q663">
            <v>0</v>
          </cell>
          <cell r="W663">
            <v>0</v>
          </cell>
        </row>
        <row r="664">
          <cell r="H664" t="str">
            <v>고당리</v>
          </cell>
          <cell r="I664" t="str">
            <v>고당리</v>
          </cell>
          <cell r="M664" t="str">
            <v>BSM</v>
          </cell>
          <cell r="N664">
            <v>2</v>
          </cell>
          <cell r="O664">
            <v>11.364178739140415</v>
          </cell>
          <cell r="P664">
            <v>11.364178739140415</v>
          </cell>
          <cell r="Q664">
            <v>0.76727272727272722</v>
          </cell>
          <cell r="R664" t="e">
            <v>#VALUE!</v>
          </cell>
          <cell r="S664">
            <v>1</v>
          </cell>
          <cell r="T664">
            <v>33</v>
          </cell>
          <cell r="U664">
            <v>9</v>
          </cell>
          <cell r="V664" t="e">
            <v>#VALUE!</v>
          </cell>
          <cell r="W664">
            <v>11.364178739140415</v>
          </cell>
          <cell r="X664">
            <v>33</v>
          </cell>
          <cell r="Y664">
            <v>8</v>
          </cell>
          <cell r="Z664">
            <v>8</v>
          </cell>
          <cell r="AA664">
            <v>10</v>
          </cell>
          <cell r="AB664">
            <v>40</v>
          </cell>
          <cell r="AC664">
            <v>36</v>
          </cell>
        </row>
        <row r="665">
          <cell r="H665"/>
          <cell r="I665" t="str">
            <v>고당리</v>
          </cell>
          <cell r="N665"/>
          <cell r="O665">
            <v>8.719424414395009</v>
          </cell>
          <cell r="P665">
            <v>8.719424414395009</v>
          </cell>
          <cell r="Q665">
            <v>0.76727272727272722</v>
          </cell>
          <cell r="U665">
            <v>10</v>
          </cell>
          <cell r="W665">
            <v>8.719424414395009</v>
          </cell>
        </row>
        <row r="666">
          <cell r="H666"/>
          <cell r="I666" t="str">
            <v>고당리</v>
          </cell>
          <cell r="N666"/>
          <cell r="O666">
            <v>0</v>
          </cell>
          <cell r="P666">
            <v>0</v>
          </cell>
          <cell r="Q666">
            <v>0</v>
          </cell>
          <cell r="W666">
            <v>0</v>
          </cell>
        </row>
        <row r="667">
          <cell r="H667" t="str">
            <v>고매리</v>
          </cell>
          <cell r="I667" t="str">
            <v>고매리</v>
          </cell>
          <cell r="M667" t="str">
            <v>BSM</v>
          </cell>
          <cell r="N667">
            <v>3</v>
          </cell>
          <cell r="O667">
            <v>43.24752584376224</v>
          </cell>
          <cell r="P667">
            <v>51.276317693072237</v>
          </cell>
          <cell r="Q667">
            <v>1.6019736842105261</v>
          </cell>
          <cell r="R667" t="e">
            <v>#VALUE!</v>
          </cell>
          <cell r="S667">
            <v>4</v>
          </cell>
          <cell r="T667">
            <v>124</v>
          </cell>
          <cell r="U667">
            <v>18</v>
          </cell>
          <cell r="V667" t="e">
            <v>#VALUE!</v>
          </cell>
          <cell r="W667">
            <v>10.81188146094056</v>
          </cell>
          <cell r="X667">
            <v>50</v>
          </cell>
          <cell r="Y667">
            <v>13</v>
          </cell>
          <cell r="Z667">
            <v>13</v>
          </cell>
          <cell r="AA667">
            <v>53</v>
          </cell>
          <cell r="AB667">
            <v>212</v>
          </cell>
          <cell r="AC667">
            <v>188</v>
          </cell>
        </row>
        <row r="668">
          <cell r="H668"/>
          <cell r="I668" t="str">
            <v>고매리</v>
          </cell>
          <cell r="N668"/>
          <cell r="O668">
            <v>38.895785723758081</v>
          </cell>
          <cell r="P668">
            <v>43.24752584376224</v>
          </cell>
          <cell r="Q668">
            <v>0.84342105263157896</v>
          </cell>
          <cell r="U668">
            <v>19</v>
          </cell>
          <cell r="W668">
            <v>9.7239464309395203</v>
          </cell>
        </row>
        <row r="669">
          <cell r="H669"/>
          <cell r="I669" t="str">
            <v>고매리</v>
          </cell>
          <cell r="N669"/>
          <cell r="O669">
            <v>51.276317693072237</v>
          </cell>
          <cell r="P669">
            <v>38.895785723758081</v>
          </cell>
          <cell r="Q669">
            <v>0.75855263157894726</v>
          </cell>
          <cell r="W669">
            <v>12.819079423268059</v>
          </cell>
        </row>
        <row r="670">
          <cell r="H670" t="str">
            <v>고안리</v>
          </cell>
          <cell r="I670" t="str">
            <v>고안리</v>
          </cell>
          <cell r="M670" t="str">
            <v>BSM</v>
          </cell>
          <cell r="N670">
            <v>1</v>
          </cell>
          <cell r="O670">
            <v>12.384294293506276</v>
          </cell>
          <cell r="P670">
            <v>12.384294293506276</v>
          </cell>
          <cell r="Q670">
            <v>2.1</v>
          </cell>
          <cell r="R670" t="e">
            <v>#VALUE!</v>
          </cell>
          <cell r="S670">
            <v>2</v>
          </cell>
          <cell r="T670">
            <v>64</v>
          </cell>
          <cell r="U670">
            <v>23</v>
          </cell>
          <cell r="V670" t="e">
            <v>#VALUE!</v>
          </cell>
          <cell r="W670">
            <v>6.1921471467531379</v>
          </cell>
          <cell r="X670">
            <v>14</v>
          </cell>
          <cell r="Y670">
            <v>4</v>
          </cell>
          <cell r="Z670">
            <v>4</v>
          </cell>
          <cell r="AA670">
            <v>8</v>
          </cell>
          <cell r="AB670">
            <v>32</v>
          </cell>
          <cell r="AC670">
            <v>28</v>
          </cell>
        </row>
        <row r="671">
          <cell r="H671"/>
          <cell r="I671" t="str">
            <v>고안리</v>
          </cell>
          <cell r="N671"/>
          <cell r="O671">
            <v>0</v>
          </cell>
          <cell r="P671">
            <v>0</v>
          </cell>
          <cell r="Q671">
            <v>0</v>
          </cell>
          <cell r="U671">
            <v>24</v>
          </cell>
          <cell r="W671">
            <v>0</v>
          </cell>
        </row>
        <row r="672">
          <cell r="H672"/>
          <cell r="I672" t="str">
            <v>고안리</v>
          </cell>
          <cell r="N672"/>
          <cell r="O672">
            <v>0</v>
          </cell>
          <cell r="P672">
            <v>0</v>
          </cell>
          <cell r="Q672">
            <v>0</v>
          </cell>
          <cell r="W672">
            <v>0</v>
          </cell>
        </row>
        <row r="673">
          <cell r="H673" t="str">
            <v>기흥</v>
          </cell>
          <cell r="I673" t="str">
            <v>기흥</v>
          </cell>
          <cell r="M673" t="str">
            <v>CSM</v>
          </cell>
          <cell r="N673">
            <v>3</v>
          </cell>
          <cell r="O673">
            <v>53.476801277922434</v>
          </cell>
          <cell r="P673">
            <v>94.870200181343279</v>
          </cell>
          <cell r="Q673">
            <v>0.83148269105160022</v>
          </cell>
          <cell r="R673" t="e">
            <v>#VALUE!</v>
          </cell>
          <cell r="S673">
            <v>4</v>
          </cell>
          <cell r="T673">
            <v>124</v>
          </cell>
          <cell r="U673">
            <v>10</v>
          </cell>
          <cell r="V673" t="e">
            <v>#VALUE!</v>
          </cell>
          <cell r="W673">
            <v>13.369200319480608</v>
          </cell>
          <cell r="X673">
            <v>62</v>
          </cell>
          <cell r="Y673">
            <v>4</v>
          </cell>
          <cell r="Z673">
            <v>4</v>
          </cell>
          <cell r="AA673">
            <v>16</v>
          </cell>
          <cell r="AB673">
            <v>256</v>
          </cell>
          <cell r="AC673">
            <v>232</v>
          </cell>
        </row>
        <row r="674">
          <cell r="H674"/>
          <cell r="I674" t="str">
            <v>기흥</v>
          </cell>
          <cell r="N674"/>
          <cell r="O674">
            <v>25.406128069464884</v>
          </cell>
          <cell r="P674">
            <v>53.476801277922434</v>
          </cell>
          <cell r="Q674">
            <v>0.5636838667537557</v>
          </cell>
          <cell r="U674">
            <v>11</v>
          </cell>
          <cell r="W674">
            <v>6.3515320173662211</v>
          </cell>
        </row>
        <row r="675">
          <cell r="H675"/>
          <cell r="I675" t="str">
            <v>기흥</v>
          </cell>
          <cell r="N675"/>
          <cell r="O675">
            <v>94.870200181343279</v>
          </cell>
          <cell r="P675">
            <v>25.406128069464884</v>
          </cell>
          <cell r="Q675">
            <v>0.26779882429784452</v>
          </cell>
          <cell r="W675">
            <v>23.71755004533582</v>
          </cell>
        </row>
        <row r="676">
          <cell r="H676" t="str">
            <v>기흥2</v>
          </cell>
          <cell r="I676" t="str">
            <v>기흥2</v>
          </cell>
          <cell r="M676" t="str">
            <v>BSM</v>
          </cell>
          <cell r="N676">
            <v>3</v>
          </cell>
          <cell r="O676">
            <v>39.647680706780292</v>
          </cell>
          <cell r="P676">
            <v>39.647680706780292</v>
          </cell>
          <cell r="Q676">
            <v>0.34662045060658581</v>
          </cell>
          <cell r="R676" t="e">
            <v>#VALUE!</v>
          </cell>
          <cell r="S676">
            <v>4</v>
          </cell>
          <cell r="T676">
            <v>124</v>
          </cell>
          <cell r="U676">
            <v>5</v>
          </cell>
          <cell r="V676" t="e">
            <v>#VALUE!</v>
          </cell>
          <cell r="W676">
            <v>9.9119201766950731</v>
          </cell>
          <cell r="X676">
            <v>27</v>
          </cell>
          <cell r="Y676">
            <v>7</v>
          </cell>
          <cell r="Z676">
            <v>7</v>
          </cell>
          <cell r="AA676">
            <v>30</v>
          </cell>
          <cell r="AB676">
            <v>120</v>
          </cell>
          <cell r="AC676">
            <v>96</v>
          </cell>
        </row>
        <row r="677">
          <cell r="H677"/>
          <cell r="I677" t="str">
            <v>기흥2</v>
          </cell>
          <cell r="N677"/>
          <cell r="O677">
            <v>13.742696952090222</v>
          </cell>
          <cell r="P677">
            <v>13.742696952090222</v>
          </cell>
          <cell r="Q677">
            <v>0.34662045060658581</v>
          </cell>
          <cell r="U677">
            <v>6</v>
          </cell>
          <cell r="W677">
            <v>3.4356742380225556</v>
          </cell>
        </row>
        <row r="678">
          <cell r="H678"/>
          <cell r="I678" t="str">
            <v>기흥2</v>
          </cell>
          <cell r="N678"/>
          <cell r="O678">
            <v>0</v>
          </cell>
          <cell r="P678">
            <v>0</v>
          </cell>
          <cell r="Q678">
            <v>0</v>
          </cell>
          <cell r="W678">
            <v>0</v>
          </cell>
        </row>
        <row r="679">
          <cell r="H679" t="str">
            <v>내사</v>
          </cell>
          <cell r="I679" t="str">
            <v>내사</v>
          </cell>
          <cell r="M679" t="str">
            <v>BSM</v>
          </cell>
          <cell r="N679">
            <v>3</v>
          </cell>
          <cell r="O679">
            <v>29.929759992559397</v>
          </cell>
          <cell r="P679">
            <v>29.929759992559397</v>
          </cell>
          <cell r="Q679">
            <v>0.73806998939554613</v>
          </cell>
          <cell r="R679" t="e">
            <v>#VALUE!</v>
          </cell>
          <cell r="S679">
            <v>2</v>
          </cell>
          <cell r="T679">
            <v>64</v>
          </cell>
          <cell r="U679">
            <v>9</v>
          </cell>
          <cell r="V679" t="e">
            <v>#VALUE!</v>
          </cell>
          <cell r="W679">
            <v>14.964879996279699</v>
          </cell>
          <cell r="X679">
            <v>42</v>
          </cell>
          <cell r="Y679">
            <v>11</v>
          </cell>
          <cell r="Z679">
            <v>11</v>
          </cell>
          <cell r="AA679">
            <v>22</v>
          </cell>
          <cell r="AB679">
            <v>88</v>
          </cell>
          <cell r="AC679">
            <v>76</v>
          </cell>
        </row>
        <row r="680">
          <cell r="H680"/>
          <cell r="I680" t="str">
            <v>내사</v>
          </cell>
          <cell r="N680"/>
          <cell r="O680">
            <v>22.090257640319557</v>
          </cell>
          <cell r="P680">
            <v>22.090257640319557</v>
          </cell>
          <cell r="Q680">
            <v>0.73806998939554613</v>
          </cell>
          <cell r="U680">
            <v>10</v>
          </cell>
          <cell r="W680">
            <v>11.045128820159778</v>
          </cell>
        </row>
        <row r="681">
          <cell r="H681"/>
          <cell r="I681" t="str">
            <v>내사</v>
          </cell>
          <cell r="N681"/>
          <cell r="O681">
            <v>0</v>
          </cell>
          <cell r="P681">
            <v>0</v>
          </cell>
          <cell r="Q681">
            <v>0</v>
          </cell>
          <cell r="W681">
            <v>0</v>
          </cell>
        </row>
        <row r="682">
          <cell r="H682" t="str">
            <v>모현</v>
          </cell>
          <cell r="I682" t="str">
            <v>모현</v>
          </cell>
          <cell r="M682" t="str">
            <v>BSM</v>
          </cell>
          <cell r="N682">
            <v>1</v>
          </cell>
          <cell r="O682">
            <v>23.1977569538107</v>
          </cell>
          <cell r="P682">
            <v>23.1977569538107</v>
          </cell>
          <cell r="Q682">
            <v>2.1</v>
          </cell>
          <cell r="R682" t="e">
            <v>#VALUE!</v>
          </cell>
          <cell r="S682">
            <v>1</v>
          </cell>
          <cell r="T682">
            <v>33</v>
          </cell>
          <cell r="U682">
            <v>23</v>
          </cell>
          <cell r="V682" t="e">
            <v>#VALUE!</v>
          </cell>
          <cell r="W682">
            <v>23.1977569538107</v>
          </cell>
          <cell r="X682">
            <v>35</v>
          </cell>
          <cell r="Y682">
            <v>9</v>
          </cell>
          <cell r="Z682">
            <v>9</v>
          </cell>
          <cell r="AA682">
            <v>9</v>
          </cell>
          <cell r="AB682">
            <v>36</v>
          </cell>
          <cell r="AC682">
            <v>34</v>
          </cell>
        </row>
        <row r="683">
          <cell r="H683"/>
          <cell r="I683" t="str">
            <v>모현</v>
          </cell>
          <cell r="N683"/>
          <cell r="O683">
            <v>0</v>
          </cell>
          <cell r="P683">
            <v>0</v>
          </cell>
          <cell r="Q683">
            <v>0</v>
          </cell>
          <cell r="U683">
            <v>24</v>
          </cell>
          <cell r="W683">
            <v>0</v>
          </cell>
        </row>
        <row r="684">
          <cell r="H684"/>
          <cell r="I684" t="str">
            <v>모현</v>
          </cell>
          <cell r="N684"/>
          <cell r="O684">
            <v>0</v>
          </cell>
          <cell r="P684">
            <v>0</v>
          </cell>
          <cell r="Q684">
            <v>0</v>
          </cell>
          <cell r="W684">
            <v>0</v>
          </cell>
        </row>
        <row r="685">
          <cell r="H685" t="str">
            <v>민속촌</v>
          </cell>
          <cell r="I685" t="str">
            <v>민속촌</v>
          </cell>
          <cell r="M685" t="str">
            <v>BSM</v>
          </cell>
          <cell r="N685">
            <v>1</v>
          </cell>
          <cell r="O685">
            <v>48.416522927095663</v>
          </cell>
          <cell r="P685">
            <v>48.416522927095663</v>
          </cell>
          <cell r="Q685">
            <v>2.1</v>
          </cell>
          <cell r="R685" t="e">
            <v>#VALUE!</v>
          </cell>
          <cell r="S685">
            <v>4</v>
          </cell>
          <cell r="T685">
            <v>124</v>
          </cell>
          <cell r="U685">
            <v>23</v>
          </cell>
          <cell r="V685" t="e">
            <v>#VALUE!</v>
          </cell>
          <cell r="W685">
            <v>12.104130731773916</v>
          </cell>
          <cell r="X685">
            <v>22</v>
          </cell>
          <cell r="Y685">
            <v>6</v>
          </cell>
          <cell r="Z685">
            <v>6</v>
          </cell>
          <cell r="AA685">
            <v>25</v>
          </cell>
          <cell r="AB685">
            <v>100</v>
          </cell>
          <cell r="AC685">
            <v>92</v>
          </cell>
        </row>
        <row r="686">
          <cell r="H686"/>
          <cell r="I686" t="str">
            <v>민속촌</v>
          </cell>
          <cell r="N686"/>
          <cell r="O686">
            <v>0</v>
          </cell>
          <cell r="P686">
            <v>0</v>
          </cell>
          <cell r="Q686">
            <v>0</v>
          </cell>
          <cell r="U686">
            <v>24</v>
          </cell>
          <cell r="W686">
            <v>0</v>
          </cell>
        </row>
        <row r="687">
          <cell r="H687"/>
          <cell r="I687" t="str">
            <v>민속촌</v>
          </cell>
          <cell r="N687"/>
          <cell r="O687">
            <v>0</v>
          </cell>
          <cell r="P687">
            <v>0</v>
          </cell>
          <cell r="Q687">
            <v>0</v>
          </cell>
          <cell r="W687">
            <v>0</v>
          </cell>
        </row>
        <row r="688">
          <cell r="H688" t="str">
            <v>백암</v>
          </cell>
          <cell r="I688" t="str">
            <v>백암</v>
          </cell>
          <cell r="M688" t="str">
            <v>BSM</v>
          </cell>
          <cell r="N688">
            <v>1</v>
          </cell>
          <cell r="O688">
            <v>18.067011401960109</v>
          </cell>
          <cell r="P688">
            <v>18.067011401960109</v>
          </cell>
          <cell r="Q688">
            <v>2.1</v>
          </cell>
          <cell r="R688" t="e">
            <v>#VALUE!</v>
          </cell>
          <cell r="S688">
            <v>1</v>
          </cell>
          <cell r="T688">
            <v>33</v>
          </cell>
          <cell r="U688">
            <v>23</v>
          </cell>
          <cell r="V688" t="e">
            <v>#VALUE!</v>
          </cell>
          <cell r="W688">
            <v>18.067011401960109</v>
          </cell>
          <cell r="X688">
            <v>29</v>
          </cell>
          <cell r="Y688">
            <v>7</v>
          </cell>
          <cell r="Z688">
            <v>7</v>
          </cell>
          <cell r="AA688">
            <v>7</v>
          </cell>
          <cell r="AB688">
            <v>28</v>
          </cell>
          <cell r="AC688">
            <v>26</v>
          </cell>
        </row>
        <row r="689">
          <cell r="H689"/>
          <cell r="I689" t="str">
            <v>백암</v>
          </cell>
          <cell r="N689"/>
          <cell r="O689">
            <v>0</v>
          </cell>
          <cell r="P689">
            <v>0</v>
          </cell>
          <cell r="Q689">
            <v>0</v>
          </cell>
          <cell r="U689">
            <v>24</v>
          </cell>
          <cell r="W689">
            <v>0</v>
          </cell>
        </row>
        <row r="690">
          <cell r="H690"/>
          <cell r="I690" t="str">
            <v>백암</v>
          </cell>
          <cell r="N690"/>
          <cell r="O690">
            <v>0</v>
          </cell>
          <cell r="P690">
            <v>0</v>
          </cell>
          <cell r="Q690">
            <v>0</v>
          </cell>
          <cell r="W690">
            <v>0</v>
          </cell>
        </row>
        <row r="691">
          <cell r="H691" t="str">
            <v>상하리</v>
          </cell>
          <cell r="I691" t="str">
            <v>상하리</v>
          </cell>
          <cell r="M691" t="str">
            <v>BSM</v>
          </cell>
          <cell r="N691">
            <v>2</v>
          </cell>
          <cell r="O691">
            <v>40.866163277540714</v>
          </cell>
          <cell r="P691">
            <v>40.866163277540714</v>
          </cell>
          <cell r="Q691">
            <v>0</v>
          </cell>
          <cell r="R691" t="e">
            <v>#VALUE!</v>
          </cell>
          <cell r="S691">
            <v>3</v>
          </cell>
          <cell r="T691">
            <v>93</v>
          </cell>
          <cell r="U691">
            <v>2</v>
          </cell>
          <cell r="V691" t="e">
            <v>#VALUE!</v>
          </cell>
          <cell r="W691">
            <v>13.622054425846905</v>
          </cell>
          <cell r="X691">
            <v>25</v>
          </cell>
          <cell r="Y691">
            <v>6</v>
          </cell>
          <cell r="Z691">
            <v>6</v>
          </cell>
          <cell r="AA691">
            <v>20</v>
          </cell>
          <cell r="AB691">
            <v>80</v>
          </cell>
          <cell r="AC691">
            <v>68</v>
          </cell>
        </row>
        <row r="692">
          <cell r="H692"/>
          <cell r="I692" t="str">
            <v>상하리</v>
          </cell>
          <cell r="N692"/>
          <cell r="O692">
            <v>0</v>
          </cell>
          <cell r="P692">
            <v>0</v>
          </cell>
          <cell r="Q692">
            <v>0</v>
          </cell>
          <cell r="U692">
            <v>3</v>
          </cell>
          <cell r="W692">
            <v>0</v>
          </cell>
        </row>
        <row r="693">
          <cell r="H693"/>
          <cell r="I693" t="str">
            <v>상하리</v>
          </cell>
          <cell r="N693"/>
          <cell r="O693">
            <v>0</v>
          </cell>
          <cell r="P693">
            <v>0</v>
          </cell>
          <cell r="Q693">
            <v>0</v>
          </cell>
          <cell r="W693">
            <v>0</v>
          </cell>
        </row>
        <row r="694">
          <cell r="H694" t="str">
            <v>성산</v>
          </cell>
          <cell r="I694" t="str">
            <v>성산</v>
          </cell>
          <cell r="M694" t="str">
            <v>BSM</v>
          </cell>
          <cell r="N694">
            <v>3</v>
          </cell>
          <cell r="O694">
            <v>64.479825598242655</v>
          </cell>
          <cell r="P694">
            <v>64.479825598242655</v>
          </cell>
          <cell r="Q694">
            <v>1.3607382550335569</v>
          </cell>
          <cell r="R694" t="e">
            <v>#VALUE!</v>
          </cell>
          <cell r="S694">
            <v>3</v>
          </cell>
          <cell r="T694">
            <v>93</v>
          </cell>
          <cell r="U694">
            <v>15</v>
          </cell>
          <cell r="V694" t="e">
            <v>#VALUE!</v>
          </cell>
          <cell r="W694">
            <v>21.493275199414217</v>
          </cell>
          <cell r="X694">
            <v>70</v>
          </cell>
          <cell r="Y694">
            <v>18</v>
          </cell>
          <cell r="Z694">
            <v>18</v>
          </cell>
          <cell r="AA694">
            <v>54</v>
          </cell>
          <cell r="AB694">
            <v>216</v>
          </cell>
          <cell r="AC694">
            <v>198</v>
          </cell>
        </row>
        <row r="695">
          <cell r="H695"/>
          <cell r="I695" t="str">
            <v>성산</v>
          </cell>
          <cell r="N695"/>
          <cell r="O695">
            <v>40.570360066008384</v>
          </cell>
          <cell r="P695">
            <v>47.16980530341241</v>
          </cell>
          <cell r="Q695">
            <v>0.73154362416107377</v>
          </cell>
          <cell r="U695">
            <v>16</v>
          </cell>
          <cell r="W695">
            <v>13.523453355336128</v>
          </cell>
        </row>
        <row r="696">
          <cell r="H696"/>
          <cell r="I696" t="str">
            <v>성산</v>
          </cell>
          <cell r="N696"/>
          <cell r="O696">
            <v>47.16980530341241</v>
          </cell>
          <cell r="P696">
            <v>40.570360066008384</v>
          </cell>
          <cell r="Q696">
            <v>0.62919463087248328</v>
          </cell>
          <cell r="W696">
            <v>15.723268434470803</v>
          </cell>
        </row>
        <row r="697">
          <cell r="H697" t="str">
            <v>송전</v>
          </cell>
          <cell r="I697" t="str">
            <v>송전</v>
          </cell>
          <cell r="M697" t="str">
            <v>BSM</v>
          </cell>
          <cell r="N697">
            <v>2</v>
          </cell>
          <cell r="O697">
            <v>16.842474778212221</v>
          </cell>
          <cell r="P697">
            <v>16.842474778212221</v>
          </cell>
          <cell r="Q697">
            <v>0.67843866171003719</v>
          </cell>
          <cell r="R697" t="e">
            <v>#VALUE!</v>
          </cell>
          <cell r="S697">
            <v>1</v>
          </cell>
          <cell r="T697">
            <v>33</v>
          </cell>
          <cell r="U697">
            <v>8</v>
          </cell>
          <cell r="V697" t="e">
            <v>#VALUE!</v>
          </cell>
          <cell r="W697">
            <v>16.842474778212221</v>
          </cell>
          <cell r="X697">
            <v>43</v>
          </cell>
          <cell r="Y697">
            <v>11</v>
          </cell>
          <cell r="Z697">
            <v>11</v>
          </cell>
          <cell r="AA697">
            <v>11</v>
          </cell>
          <cell r="AB697">
            <v>44</v>
          </cell>
          <cell r="AC697">
            <v>40</v>
          </cell>
        </row>
        <row r="698">
          <cell r="H698"/>
          <cell r="I698" t="str">
            <v>송전</v>
          </cell>
          <cell r="N698"/>
          <cell r="O698">
            <v>11.426586048415356</v>
          </cell>
          <cell r="P698">
            <v>11.426586048415356</v>
          </cell>
          <cell r="Q698">
            <v>0.67843866171003719</v>
          </cell>
          <cell r="U698">
            <v>9</v>
          </cell>
          <cell r="W698">
            <v>11.426586048415356</v>
          </cell>
        </row>
        <row r="699">
          <cell r="H699"/>
          <cell r="I699" t="str">
            <v>송전</v>
          </cell>
          <cell r="N699"/>
          <cell r="O699">
            <v>0</v>
          </cell>
          <cell r="P699">
            <v>0</v>
          </cell>
          <cell r="Q699">
            <v>0</v>
          </cell>
          <cell r="W699">
            <v>0</v>
          </cell>
        </row>
        <row r="700">
          <cell r="H700" t="str">
            <v>수지</v>
          </cell>
          <cell r="I700" t="str">
            <v>수지</v>
          </cell>
          <cell r="M700" t="str">
            <v>CSM</v>
          </cell>
          <cell r="N700">
            <v>3</v>
          </cell>
          <cell r="O700">
            <v>64.41360572099957</v>
          </cell>
          <cell r="P700">
            <v>88.629475418941382</v>
          </cell>
          <cell r="Q700">
            <v>1.2793966403839561</v>
          </cell>
          <cell r="R700" t="e">
            <v>#VALUE!</v>
          </cell>
          <cell r="S700">
            <v>4</v>
          </cell>
          <cell r="T700">
            <v>124</v>
          </cell>
          <cell r="U700">
            <v>14</v>
          </cell>
          <cell r="V700" t="e">
            <v>#VALUE!</v>
          </cell>
          <cell r="W700">
            <v>16.103401430249892</v>
          </cell>
          <cell r="X700">
            <v>69</v>
          </cell>
          <cell r="Y700">
            <v>5</v>
          </cell>
          <cell r="Z700">
            <v>5</v>
          </cell>
          <cell r="AA700">
            <v>21</v>
          </cell>
          <cell r="AB700">
            <v>336</v>
          </cell>
          <cell r="AC700">
            <v>312</v>
          </cell>
        </row>
        <row r="701">
          <cell r="H701"/>
          <cell r="I701" t="str">
            <v>수지</v>
          </cell>
          <cell r="N701"/>
          <cell r="O701">
            <v>48.978647368986458</v>
          </cell>
          <cell r="P701">
            <v>64.41360572099957</v>
          </cell>
          <cell r="Q701">
            <v>0.72677408296194723</v>
          </cell>
          <cell r="U701">
            <v>15</v>
          </cell>
          <cell r="W701">
            <v>12.244661842246614</v>
          </cell>
        </row>
        <row r="702">
          <cell r="H702"/>
          <cell r="I702" t="str">
            <v>수지</v>
          </cell>
          <cell r="N702"/>
          <cell r="O702">
            <v>88.629475418941382</v>
          </cell>
          <cell r="P702">
            <v>48.978647368986458</v>
          </cell>
          <cell r="Q702">
            <v>0.55262255742200883</v>
          </cell>
          <cell r="W702">
            <v>22.157368854735346</v>
          </cell>
        </row>
        <row r="703">
          <cell r="H703" t="str">
            <v>수지2</v>
          </cell>
          <cell r="I703" t="str">
            <v>수지2</v>
          </cell>
          <cell r="M703" t="str">
            <v>BSM</v>
          </cell>
          <cell r="N703">
            <v>3</v>
          </cell>
          <cell r="O703">
            <v>23.71610893859982</v>
          </cell>
          <cell r="P703">
            <v>30.221391520030014</v>
          </cell>
          <cell r="Q703">
            <v>0.78474576271186425</v>
          </cell>
          <cell r="R703" t="e">
            <v>#VALUE!</v>
          </cell>
          <cell r="S703">
            <v>4</v>
          </cell>
          <cell r="T703">
            <v>124</v>
          </cell>
          <cell r="U703">
            <v>9</v>
          </cell>
          <cell r="V703" t="e">
            <v>#VALUE!</v>
          </cell>
          <cell r="W703">
            <v>5.9290272346499551</v>
          </cell>
          <cell r="X703">
            <v>27</v>
          </cell>
          <cell r="Y703">
            <v>7</v>
          </cell>
          <cell r="Z703">
            <v>7</v>
          </cell>
          <cell r="AA703">
            <v>30</v>
          </cell>
          <cell r="AB703">
            <v>120</v>
          </cell>
          <cell r="AC703">
            <v>96</v>
          </cell>
        </row>
        <row r="704">
          <cell r="H704"/>
          <cell r="I704" t="str">
            <v>수지2</v>
          </cell>
          <cell r="N704"/>
          <cell r="O704">
            <v>30.221391520030014</v>
          </cell>
          <cell r="P704">
            <v>23.71610893859982</v>
          </cell>
          <cell r="Q704">
            <v>0.78474576271186425</v>
          </cell>
          <cell r="U704">
            <v>10</v>
          </cell>
          <cell r="W704">
            <v>7.5553478800075036</v>
          </cell>
        </row>
        <row r="705">
          <cell r="H705"/>
          <cell r="I705" t="str">
            <v>수지2</v>
          </cell>
          <cell r="N705"/>
          <cell r="O705">
            <v>0</v>
          </cell>
          <cell r="P705">
            <v>0</v>
          </cell>
          <cell r="Q705">
            <v>0</v>
          </cell>
          <cell r="W705">
            <v>0</v>
          </cell>
        </row>
        <row r="706">
          <cell r="H706" t="str">
            <v>에버랜드</v>
          </cell>
          <cell r="I706" t="str">
            <v>에버랜드</v>
          </cell>
          <cell r="M706" t="str">
            <v>BSM</v>
          </cell>
          <cell r="N706">
            <v>2</v>
          </cell>
          <cell r="O706">
            <v>4.6538026736155036</v>
          </cell>
          <cell r="P706">
            <v>45.596185718875702</v>
          </cell>
          <cell r="Q706">
            <v>0.1020656136087485</v>
          </cell>
          <cell r="R706" t="e">
            <v>#VALUE!</v>
          </cell>
          <cell r="S706">
            <v>3</v>
          </cell>
          <cell r="T706">
            <v>93</v>
          </cell>
          <cell r="U706">
            <v>3</v>
          </cell>
          <cell r="V706" t="e">
            <v>#VALUE!</v>
          </cell>
          <cell r="W706">
            <v>1.5512675578718345</v>
          </cell>
          <cell r="X706">
            <v>29</v>
          </cell>
          <cell r="Y706">
            <v>7</v>
          </cell>
          <cell r="Z706">
            <v>7</v>
          </cell>
          <cell r="AA706">
            <v>21</v>
          </cell>
          <cell r="AB706">
            <v>84</v>
          </cell>
          <cell r="AC706">
            <v>72</v>
          </cell>
        </row>
        <row r="707">
          <cell r="H707"/>
          <cell r="I707" t="str">
            <v>에버랜드</v>
          </cell>
          <cell r="N707"/>
          <cell r="O707">
            <v>45.596185718875702</v>
          </cell>
          <cell r="P707">
            <v>4.6538026736155036</v>
          </cell>
          <cell r="Q707">
            <v>0.1020656136087485</v>
          </cell>
          <cell r="U707">
            <v>4</v>
          </cell>
          <cell r="W707">
            <v>15.198728572958567</v>
          </cell>
        </row>
        <row r="708">
          <cell r="H708"/>
          <cell r="I708" t="str">
            <v>에버랜드</v>
          </cell>
          <cell r="N708"/>
          <cell r="O708">
            <v>0</v>
          </cell>
          <cell r="P708">
            <v>0</v>
          </cell>
          <cell r="Q708">
            <v>0</v>
          </cell>
          <cell r="W708">
            <v>0</v>
          </cell>
        </row>
        <row r="709">
          <cell r="H709" t="str">
            <v>용인</v>
          </cell>
          <cell r="I709" t="str">
            <v>용인</v>
          </cell>
          <cell r="M709" t="str">
            <v>BSM</v>
          </cell>
          <cell r="N709">
            <v>3</v>
          </cell>
          <cell r="O709">
            <v>66.232367473742357</v>
          </cell>
          <cell r="P709">
            <v>88.873160567237122</v>
          </cell>
          <cell r="Q709">
            <v>1.1805010564443101</v>
          </cell>
          <cell r="R709" t="e">
            <v>#VALUE!</v>
          </cell>
          <cell r="S709">
            <v>3</v>
          </cell>
          <cell r="T709">
            <v>93</v>
          </cell>
          <cell r="U709">
            <v>13</v>
          </cell>
          <cell r="V709" t="e">
            <v>#VALUE!</v>
          </cell>
          <cell r="W709">
            <v>22.077455824580785</v>
          </cell>
          <cell r="X709">
            <v>85</v>
          </cell>
          <cell r="Y709">
            <v>21</v>
          </cell>
          <cell r="Z709">
            <v>21</v>
          </cell>
          <cell r="AA709">
            <v>66</v>
          </cell>
          <cell r="AB709">
            <v>264</v>
          </cell>
          <cell r="AC709">
            <v>246</v>
          </cell>
        </row>
        <row r="710">
          <cell r="H710"/>
          <cell r="I710" t="str">
            <v>용인</v>
          </cell>
          <cell r="N710"/>
          <cell r="O710">
            <v>38.682492465425874</v>
          </cell>
          <cell r="P710">
            <v>66.232367473742357</v>
          </cell>
          <cell r="Q710">
            <v>0.7452460006036824</v>
          </cell>
          <cell r="U710">
            <v>14</v>
          </cell>
          <cell r="W710">
            <v>12.894164155141958</v>
          </cell>
        </row>
        <row r="711">
          <cell r="H711"/>
          <cell r="I711" t="str">
            <v>용인</v>
          </cell>
          <cell r="N711"/>
          <cell r="O711">
            <v>88.873160567237122</v>
          </cell>
          <cell r="P711">
            <v>38.682492465425874</v>
          </cell>
          <cell r="Q711">
            <v>0.43525505584062779</v>
          </cell>
          <cell r="W711">
            <v>29.624386855745708</v>
          </cell>
        </row>
        <row r="712">
          <cell r="H712" t="str">
            <v>초부리</v>
          </cell>
          <cell r="I712" t="str">
            <v>초부리</v>
          </cell>
          <cell r="M712" t="str">
            <v>BSM</v>
          </cell>
          <cell r="N712">
            <v>2</v>
          </cell>
          <cell r="O712">
            <v>20.391074034385106</v>
          </cell>
          <cell r="P712">
            <v>20.689965999058501</v>
          </cell>
          <cell r="Q712">
            <v>0.98555377207062611</v>
          </cell>
          <cell r="R712" t="e">
            <v>#VALUE!</v>
          </cell>
          <cell r="S712">
            <v>2</v>
          </cell>
          <cell r="T712">
            <v>64</v>
          </cell>
          <cell r="U712">
            <v>11</v>
          </cell>
          <cell r="V712" t="e">
            <v>#VALUE!</v>
          </cell>
          <cell r="W712">
            <v>10.195537017192553</v>
          </cell>
          <cell r="X712">
            <v>34</v>
          </cell>
          <cell r="Y712">
            <v>9</v>
          </cell>
          <cell r="Z712">
            <v>9</v>
          </cell>
          <cell r="AA712">
            <v>19</v>
          </cell>
          <cell r="AB712">
            <v>76</v>
          </cell>
          <cell r="AC712">
            <v>68</v>
          </cell>
        </row>
        <row r="713">
          <cell r="H713"/>
          <cell r="I713" t="str">
            <v>초부리</v>
          </cell>
          <cell r="N713"/>
          <cell r="O713">
            <v>20.689965999058501</v>
          </cell>
          <cell r="P713">
            <v>20.391074034385106</v>
          </cell>
          <cell r="Q713">
            <v>0.98555377207062611</v>
          </cell>
          <cell r="U713">
            <v>12</v>
          </cell>
          <cell r="W713">
            <v>10.34498299952925</v>
          </cell>
        </row>
        <row r="714">
          <cell r="H714"/>
          <cell r="I714" t="str">
            <v>초부리</v>
          </cell>
          <cell r="N714"/>
          <cell r="O714">
            <v>0</v>
          </cell>
          <cell r="P714">
            <v>0</v>
          </cell>
          <cell r="Q714">
            <v>0</v>
          </cell>
          <cell r="W714">
            <v>0</v>
          </cell>
        </row>
        <row r="715">
          <cell r="H715" t="str">
            <v>코리아CC</v>
          </cell>
          <cell r="I715" t="str">
            <v>코리아CC</v>
          </cell>
          <cell r="M715" t="str">
            <v>BSM</v>
          </cell>
          <cell r="N715">
            <v>1</v>
          </cell>
          <cell r="O715">
            <v>9.5633863011083555</v>
          </cell>
          <cell r="P715">
            <v>9.5633863011083555</v>
          </cell>
          <cell r="Q715">
            <v>2.1</v>
          </cell>
          <cell r="R715" t="e">
            <v>#VALUE!</v>
          </cell>
          <cell r="S715">
            <v>2</v>
          </cell>
          <cell r="T715">
            <v>64</v>
          </cell>
          <cell r="U715">
            <v>23</v>
          </cell>
          <cell r="V715" t="e">
            <v>#VALUE!</v>
          </cell>
          <cell r="W715">
            <v>4.7816931505541778</v>
          </cell>
          <cell r="X715">
            <v>12</v>
          </cell>
          <cell r="Y715">
            <v>3</v>
          </cell>
          <cell r="Z715">
            <v>3</v>
          </cell>
          <cell r="AA715">
            <v>6</v>
          </cell>
          <cell r="AB715">
            <v>24</v>
          </cell>
          <cell r="AC715">
            <v>20</v>
          </cell>
        </row>
        <row r="716">
          <cell r="H716"/>
          <cell r="I716" t="str">
            <v>코리아CC</v>
          </cell>
          <cell r="N716"/>
          <cell r="O716">
            <v>0</v>
          </cell>
          <cell r="P716">
            <v>0</v>
          </cell>
          <cell r="Q716">
            <v>0</v>
          </cell>
          <cell r="U716">
            <v>24</v>
          </cell>
          <cell r="W716">
            <v>0</v>
          </cell>
        </row>
        <row r="717">
          <cell r="H717"/>
          <cell r="I717" t="str">
            <v>코리아CC</v>
          </cell>
          <cell r="N717"/>
          <cell r="O717">
            <v>0</v>
          </cell>
          <cell r="P717">
            <v>0</v>
          </cell>
          <cell r="Q717">
            <v>0</v>
          </cell>
          <cell r="W717">
            <v>0</v>
          </cell>
        </row>
        <row r="718">
          <cell r="H718" t="str">
            <v>평창</v>
          </cell>
          <cell r="I718" t="str">
            <v>평창</v>
          </cell>
          <cell r="M718" t="str">
            <v>BSM</v>
          </cell>
          <cell r="N718">
            <v>1</v>
          </cell>
          <cell r="O718">
            <v>13.177729006761103</v>
          </cell>
          <cell r="P718">
            <v>13.177729006761103</v>
          </cell>
          <cell r="Q718">
            <v>2.1</v>
          </cell>
          <cell r="R718" t="e">
            <v>#VALUE!</v>
          </cell>
          <cell r="S718">
            <v>1</v>
          </cell>
          <cell r="T718">
            <v>33</v>
          </cell>
          <cell r="U718">
            <v>23</v>
          </cell>
          <cell r="V718" t="e">
            <v>#VALUE!</v>
          </cell>
          <cell r="W718">
            <v>13.177729006761103</v>
          </cell>
          <cell r="X718">
            <v>23</v>
          </cell>
          <cell r="Y718">
            <v>6</v>
          </cell>
          <cell r="Z718">
            <v>6</v>
          </cell>
          <cell r="AA718">
            <v>6</v>
          </cell>
          <cell r="AB718">
            <v>24</v>
          </cell>
          <cell r="AC718">
            <v>22</v>
          </cell>
        </row>
        <row r="719">
          <cell r="H719"/>
          <cell r="I719" t="str">
            <v>평창</v>
          </cell>
          <cell r="N719"/>
          <cell r="O719">
            <v>0</v>
          </cell>
          <cell r="P719">
            <v>0</v>
          </cell>
          <cell r="Q719">
            <v>0</v>
          </cell>
          <cell r="U719">
            <v>24</v>
          </cell>
          <cell r="W719">
            <v>0</v>
          </cell>
        </row>
        <row r="720">
          <cell r="H720"/>
          <cell r="I720" t="str">
            <v>평창</v>
          </cell>
          <cell r="N720"/>
          <cell r="O720">
            <v>0</v>
          </cell>
          <cell r="P720">
            <v>0</v>
          </cell>
          <cell r="Q720">
            <v>0</v>
          </cell>
          <cell r="W720">
            <v>0</v>
          </cell>
        </row>
        <row r="721">
          <cell r="H721" t="str">
            <v>한화CC</v>
          </cell>
          <cell r="I721" t="str">
            <v>한화CC</v>
          </cell>
          <cell r="M721" t="str">
            <v>BSM</v>
          </cell>
          <cell r="N721">
            <v>2</v>
          </cell>
          <cell r="O721">
            <v>9.1582161954199215</v>
          </cell>
          <cell r="P721">
            <v>11.915894678055658</v>
          </cell>
          <cell r="Q721">
            <v>0.76857142857142868</v>
          </cell>
          <cell r="R721" t="e">
            <v>#VALUE!</v>
          </cell>
          <cell r="S721">
            <v>2</v>
          </cell>
          <cell r="T721">
            <v>64</v>
          </cell>
          <cell r="U721">
            <v>9</v>
          </cell>
          <cell r="V721" t="e">
            <v>#VALUE!</v>
          </cell>
          <cell r="W721">
            <v>4.5791080977099607</v>
          </cell>
          <cell r="X721">
            <v>22</v>
          </cell>
          <cell r="Y721">
            <v>6</v>
          </cell>
          <cell r="Z721">
            <v>6</v>
          </cell>
          <cell r="AA721">
            <v>14</v>
          </cell>
          <cell r="AB721">
            <v>56</v>
          </cell>
          <cell r="AC721">
            <v>48</v>
          </cell>
        </row>
        <row r="722">
          <cell r="H722"/>
          <cell r="I722" t="str">
            <v>한화CC</v>
          </cell>
          <cell r="N722"/>
          <cell r="O722">
            <v>11.915894678055658</v>
          </cell>
          <cell r="P722">
            <v>9.1582161954199215</v>
          </cell>
          <cell r="Q722">
            <v>0.76857142857142868</v>
          </cell>
          <cell r="U722">
            <v>10</v>
          </cell>
          <cell r="W722">
            <v>5.9579473390278288</v>
          </cell>
        </row>
        <row r="723">
          <cell r="H723"/>
          <cell r="I723" t="str">
            <v>한화CC</v>
          </cell>
          <cell r="N723"/>
          <cell r="O723">
            <v>0</v>
          </cell>
          <cell r="P723">
            <v>0</v>
          </cell>
          <cell r="Q723">
            <v>0</v>
          </cell>
          <cell r="W723">
            <v>0</v>
          </cell>
        </row>
        <row r="724">
          <cell r="H724" t="str">
            <v>의왕</v>
          </cell>
          <cell r="I724" t="str">
            <v>의왕</v>
          </cell>
          <cell r="M724" t="str">
            <v>BSM</v>
          </cell>
          <cell r="N724">
            <v>3</v>
          </cell>
          <cell r="O724">
            <v>70.994391637197594</v>
          </cell>
          <cell r="P724">
            <v>74.316218449384209</v>
          </cell>
          <cell r="Q724">
            <v>1.4579002079002079</v>
          </cell>
          <cell r="R724" t="e">
            <v>#VALUE!</v>
          </cell>
          <cell r="S724">
            <v>4</v>
          </cell>
          <cell r="T724">
            <v>124</v>
          </cell>
          <cell r="U724">
            <v>16</v>
          </cell>
          <cell r="V724" t="e">
            <v>#VALUE!</v>
          </cell>
          <cell r="W724">
            <v>17.748597909299399</v>
          </cell>
          <cell r="X724">
            <v>64</v>
          </cell>
          <cell r="Y724">
            <v>16</v>
          </cell>
          <cell r="Z724">
            <v>16</v>
          </cell>
          <cell r="AA724">
            <v>66</v>
          </cell>
          <cell r="AB724">
            <v>264</v>
          </cell>
          <cell r="AC724">
            <v>240</v>
          </cell>
        </row>
        <row r="725">
          <cell r="H725"/>
          <cell r="I725" t="str">
            <v>의왕</v>
          </cell>
          <cell r="N725"/>
          <cell r="O725">
            <v>37.351238690516908</v>
          </cell>
          <cell r="P725">
            <v>70.994391637197594</v>
          </cell>
          <cell r="Q725">
            <v>0.95530145530145527</v>
          </cell>
          <cell r="U725">
            <v>17</v>
          </cell>
          <cell r="W725">
            <v>9.337809672629227</v>
          </cell>
        </row>
        <row r="726">
          <cell r="H726"/>
          <cell r="I726" t="str">
            <v>의왕</v>
          </cell>
          <cell r="N726"/>
          <cell r="O726">
            <v>74.316218449384209</v>
          </cell>
          <cell r="P726">
            <v>37.351238690516908</v>
          </cell>
          <cell r="Q726">
            <v>0.50259875259875264</v>
          </cell>
          <cell r="W726">
            <v>18.579054612346052</v>
          </cell>
        </row>
        <row r="727">
          <cell r="H727" t="str">
            <v>의왕2</v>
          </cell>
          <cell r="I727" t="str">
            <v>의왕2</v>
          </cell>
          <cell r="M727" t="str">
            <v>BSM</v>
          </cell>
          <cell r="N727">
            <v>3</v>
          </cell>
          <cell r="O727">
            <v>37.261947048269732</v>
          </cell>
          <cell r="P727">
            <v>37.261947048269732</v>
          </cell>
          <cell r="Q727">
            <v>1.2443762781186094</v>
          </cell>
          <cell r="R727" t="e">
            <v>#VALUE!</v>
          </cell>
          <cell r="S727">
            <v>4</v>
          </cell>
          <cell r="T727">
            <v>124</v>
          </cell>
          <cell r="U727">
            <v>14</v>
          </cell>
          <cell r="V727" t="e">
            <v>#VALUE!</v>
          </cell>
          <cell r="W727">
            <v>9.3154867620674331</v>
          </cell>
          <cell r="X727">
            <v>36</v>
          </cell>
          <cell r="Y727">
            <v>9</v>
          </cell>
          <cell r="Z727">
            <v>9</v>
          </cell>
          <cell r="AA727">
            <v>36</v>
          </cell>
          <cell r="AB727">
            <v>144</v>
          </cell>
          <cell r="AC727">
            <v>120</v>
          </cell>
        </row>
        <row r="728">
          <cell r="H728"/>
          <cell r="I728" t="str">
            <v>의왕2</v>
          </cell>
          <cell r="N728"/>
          <cell r="O728">
            <v>13.563653526773031</v>
          </cell>
          <cell r="P728">
            <v>32.804229456605562</v>
          </cell>
          <cell r="Q728">
            <v>0.88036809815950923</v>
          </cell>
          <cell r="U728">
            <v>15</v>
          </cell>
          <cell r="W728">
            <v>3.3909133816932577</v>
          </cell>
        </row>
        <row r="729">
          <cell r="H729"/>
          <cell r="I729" t="str">
            <v>의왕2</v>
          </cell>
          <cell r="N729"/>
          <cell r="O729">
            <v>32.804229456605562</v>
          </cell>
          <cell r="P729">
            <v>13.563653526773031</v>
          </cell>
          <cell r="Q729">
            <v>0.36400817995910018</v>
          </cell>
          <cell r="W729">
            <v>8.2010573641513904</v>
          </cell>
        </row>
        <row r="730">
          <cell r="H730" t="str">
            <v>학의</v>
          </cell>
          <cell r="I730" t="str">
            <v>학의</v>
          </cell>
          <cell r="M730" t="str">
            <v>CSM</v>
          </cell>
          <cell r="N730">
            <v>3</v>
          </cell>
          <cell r="O730">
            <v>14.795005622364446</v>
          </cell>
          <cell r="P730">
            <v>63.383889725768384</v>
          </cell>
          <cell r="Q730">
            <v>0.48997429305912599</v>
          </cell>
          <cell r="R730" t="e">
            <v>#VALUE!</v>
          </cell>
          <cell r="S730">
            <v>4</v>
          </cell>
          <cell r="T730">
            <v>124</v>
          </cell>
          <cell r="U730">
            <v>6</v>
          </cell>
          <cell r="V730" t="e">
            <v>#VALUE!</v>
          </cell>
          <cell r="W730">
            <v>3.6987514055911115</v>
          </cell>
          <cell r="X730">
            <v>39</v>
          </cell>
          <cell r="Y730">
            <v>3</v>
          </cell>
          <cell r="Z730">
            <v>3</v>
          </cell>
          <cell r="AA730">
            <v>12</v>
          </cell>
          <cell r="AB730">
            <v>192</v>
          </cell>
          <cell r="AC730">
            <v>168</v>
          </cell>
        </row>
        <row r="731">
          <cell r="H731"/>
          <cell r="I731" t="str">
            <v>학의</v>
          </cell>
          <cell r="N731"/>
          <cell r="O731">
            <v>63.383889725768384</v>
          </cell>
          <cell r="P731">
            <v>16.261470937356517</v>
          </cell>
          <cell r="Q731">
            <v>0.25655526992287919</v>
          </cell>
          <cell r="U731">
            <v>7</v>
          </cell>
          <cell r="W731">
            <v>15.845972431442096</v>
          </cell>
        </row>
        <row r="732">
          <cell r="H732"/>
          <cell r="I732" t="str">
            <v>학의</v>
          </cell>
          <cell r="N732"/>
          <cell r="O732">
            <v>16.261470937356517</v>
          </cell>
          <cell r="P732">
            <v>14.795005622364446</v>
          </cell>
          <cell r="Q732">
            <v>0.23341902313624679</v>
          </cell>
          <cell r="W732">
            <v>4.0653677343391292</v>
          </cell>
        </row>
        <row r="733">
          <cell r="H733" t="str">
            <v>가능</v>
          </cell>
          <cell r="I733" t="str">
            <v>가능</v>
          </cell>
          <cell r="M733" t="str">
            <v>CSM</v>
          </cell>
          <cell r="N733">
            <v>3</v>
          </cell>
          <cell r="O733">
            <v>59.181378280224088</v>
          </cell>
          <cell r="P733">
            <v>63.781684131346118</v>
          </cell>
          <cell r="Q733">
            <v>1.7695227765726682</v>
          </cell>
          <cell r="R733" t="e">
            <v>#VALUE!</v>
          </cell>
          <cell r="S733">
            <v>5</v>
          </cell>
          <cell r="T733">
            <v>156</v>
          </cell>
          <cell r="U733">
            <v>19</v>
          </cell>
          <cell r="V733" t="e">
            <v>#VALUE!</v>
          </cell>
          <cell r="W733">
            <v>11.836275656044817</v>
          </cell>
          <cell r="X733">
            <v>53</v>
          </cell>
          <cell r="Y733">
            <v>4</v>
          </cell>
          <cell r="Z733">
            <v>4</v>
          </cell>
          <cell r="AA733">
            <v>20</v>
          </cell>
          <cell r="AB733">
            <v>320</v>
          </cell>
          <cell r="AC733">
            <v>290</v>
          </cell>
        </row>
        <row r="734">
          <cell r="H734"/>
          <cell r="I734" t="str">
            <v>가능</v>
          </cell>
          <cell r="N734"/>
          <cell r="O734">
            <v>53.681764518356388</v>
          </cell>
          <cell r="P734">
            <v>59.181378280224088</v>
          </cell>
          <cell r="Q734">
            <v>0.9278741865509762</v>
          </cell>
          <cell r="U734">
            <v>20</v>
          </cell>
          <cell r="W734">
            <v>10.736352903671278</v>
          </cell>
        </row>
        <row r="735">
          <cell r="H735"/>
          <cell r="I735" t="str">
            <v>가능</v>
          </cell>
          <cell r="N735"/>
          <cell r="O735">
            <v>63.781684131346118</v>
          </cell>
          <cell r="P735">
            <v>53.681764518356388</v>
          </cell>
          <cell r="Q735">
            <v>0.84164859002169201</v>
          </cell>
          <cell r="W735">
            <v>12.756336826269223</v>
          </cell>
        </row>
        <row r="736">
          <cell r="H736" t="str">
            <v>신곡</v>
          </cell>
          <cell r="I736" t="str">
            <v>신곡</v>
          </cell>
          <cell r="M736" t="str">
            <v>CSM</v>
          </cell>
          <cell r="N736">
            <v>3</v>
          </cell>
          <cell r="O736">
            <v>17.524930856167106</v>
          </cell>
          <cell r="P736">
            <v>48.539982906267497</v>
          </cell>
          <cell r="Q736">
            <v>0.79596977329974805</v>
          </cell>
          <cell r="R736" t="e">
            <v>#VALUE!</v>
          </cell>
          <cell r="S736">
            <v>6</v>
          </cell>
          <cell r="T736">
            <v>187</v>
          </cell>
          <cell r="U736">
            <v>9</v>
          </cell>
          <cell r="V736" t="e">
            <v>#VALUE!</v>
          </cell>
          <cell r="W736">
            <v>2.9208218093611844</v>
          </cell>
          <cell r="X736">
            <v>29</v>
          </cell>
          <cell r="Y736">
            <v>3</v>
          </cell>
          <cell r="Z736">
            <v>2</v>
          </cell>
          <cell r="AA736">
            <v>18</v>
          </cell>
          <cell r="AB736">
            <v>288</v>
          </cell>
          <cell r="AC736">
            <v>252</v>
          </cell>
        </row>
        <row r="737">
          <cell r="H737"/>
          <cell r="I737" t="str">
            <v>신곡</v>
          </cell>
          <cell r="N737"/>
          <cell r="O737">
            <v>21.111428333708279</v>
          </cell>
          <cell r="P737">
            <v>21.111428333708279</v>
          </cell>
          <cell r="Q737">
            <v>0.43492863140218296</v>
          </cell>
          <cell r="U737">
            <v>10</v>
          </cell>
          <cell r="W737">
            <v>3.5185713889513797</v>
          </cell>
        </row>
        <row r="738">
          <cell r="H738"/>
          <cell r="I738" t="str">
            <v>신곡</v>
          </cell>
          <cell r="N738"/>
          <cell r="O738">
            <v>48.539982906267497</v>
          </cell>
          <cell r="P738">
            <v>17.524930856167106</v>
          </cell>
          <cell r="Q738">
            <v>0.36104114189756509</v>
          </cell>
          <cell r="W738">
            <v>8.0899971510445834</v>
          </cell>
        </row>
        <row r="739">
          <cell r="H739" t="str">
            <v>의정부</v>
          </cell>
          <cell r="I739" t="str">
            <v>의정부</v>
          </cell>
          <cell r="M739" t="str">
            <v>CSM</v>
          </cell>
          <cell r="N739">
            <v>3</v>
          </cell>
          <cell r="O739">
            <v>77.569989175239414</v>
          </cell>
          <cell r="P739">
            <v>123.09186803748557</v>
          </cell>
          <cell r="Q739">
            <v>1.1302994011976049</v>
          </cell>
          <cell r="R739" t="e">
            <v>#VALUE!</v>
          </cell>
          <cell r="S739">
            <v>5</v>
          </cell>
          <cell r="T739">
            <v>156</v>
          </cell>
          <cell r="U739">
            <v>13</v>
          </cell>
          <cell r="V739" t="e">
            <v>#VALUE!</v>
          </cell>
          <cell r="W739">
            <v>15.513997835047883</v>
          </cell>
          <cell r="X739">
            <v>72</v>
          </cell>
          <cell r="Y739">
            <v>5</v>
          </cell>
          <cell r="Z739">
            <v>5</v>
          </cell>
          <cell r="AA739">
            <v>25</v>
          </cell>
          <cell r="AB739">
            <v>400</v>
          </cell>
          <cell r="AC739">
            <v>370</v>
          </cell>
        </row>
        <row r="740">
          <cell r="H740"/>
          <cell r="I740" t="str">
            <v>의정부</v>
          </cell>
          <cell r="N740"/>
          <cell r="O740">
            <v>123.09186803748557</v>
          </cell>
          <cell r="P740">
            <v>77.569989175239414</v>
          </cell>
          <cell r="Q740">
            <v>0.63017964071856292</v>
          </cell>
          <cell r="U740">
            <v>14</v>
          </cell>
          <cell r="W740">
            <v>24.618373607497112</v>
          </cell>
        </row>
        <row r="741">
          <cell r="H741"/>
          <cell r="I741" t="str">
            <v>의정부</v>
          </cell>
          <cell r="N741"/>
          <cell r="O741">
            <v>61.560675559825121</v>
          </cell>
          <cell r="P741">
            <v>61.560675559825121</v>
          </cell>
          <cell r="Q741">
            <v>0.50011976047904194</v>
          </cell>
          <cell r="W741">
            <v>12.312135111965024</v>
          </cell>
        </row>
        <row r="742">
          <cell r="H742" t="str">
            <v>의정부4</v>
          </cell>
          <cell r="I742" t="str">
            <v>의정부4</v>
          </cell>
          <cell r="M742" t="str">
            <v>CSM</v>
          </cell>
          <cell r="N742">
            <v>3</v>
          </cell>
          <cell r="O742">
            <v>102.76751008870193</v>
          </cell>
          <cell r="P742">
            <v>102.76751008870193</v>
          </cell>
          <cell r="Q742">
            <v>1.2855790470179866</v>
          </cell>
          <cell r="R742" t="e">
            <v>#VALUE!</v>
          </cell>
          <cell r="S742">
            <v>5</v>
          </cell>
          <cell r="T742">
            <v>156</v>
          </cell>
          <cell r="U742">
            <v>14</v>
          </cell>
          <cell r="V742" t="e">
            <v>#VALUE!</v>
          </cell>
          <cell r="W742">
            <v>20.553502017740385</v>
          </cell>
          <cell r="X742">
            <v>66</v>
          </cell>
          <cell r="Y742">
            <v>4</v>
          </cell>
          <cell r="Z742">
            <v>4</v>
          </cell>
          <cell r="AA742">
            <v>20</v>
          </cell>
          <cell r="AB742">
            <v>320</v>
          </cell>
          <cell r="AC742">
            <v>290</v>
          </cell>
        </row>
        <row r="743">
          <cell r="H743"/>
          <cell r="I743" t="str">
            <v>의정부4</v>
          </cell>
          <cell r="N743"/>
          <cell r="O743">
            <v>79.77534705528771</v>
          </cell>
          <cell r="P743">
            <v>79.77534705528771</v>
          </cell>
          <cell r="Q743">
            <v>0.77627011675607449</v>
          </cell>
          <cell r="U743">
            <v>15</v>
          </cell>
          <cell r="W743">
            <v>15.955069411057542</v>
          </cell>
        </row>
        <row r="744">
          <cell r="H744"/>
          <cell r="I744" t="str">
            <v>의정부4</v>
          </cell>
          <cell r="N744"/>
          <cell r="O744">
            <v>52.340410628957052</v>
          </cell>
          <cell r="P744">
            <v>52.340410628957052</v>
          </cell>
          <cell r="Q744">
            <v>0.50930893026191226</v>
          </cell>
          <cell r="W744">
            <v>10.46808212579141</v>
          </cell>
        </row>
        <row r="745">
          <cell r="H745" t="str">
            <v>천보산</v>
          </cell>
          <cell r="I745" t="str">
            <v>천보산</v>
          </cell>
          <cell r="M745" t="str">
            <v>BSM</v>
          </cell>
          <cell r="N745">
            <v>1</v>
          </cell>
          <cell r="O745">
            <v>101.77176456945836</v>
          </cell>
          <cell r="P745">
            <v>101.77176456945836</v>
          </cell>
          <cell r="Q745">
            <v>2.1</v>
          </cell>
          <cell r="R745" t="e">
            <v>#VALUE!</v>
          </cell>
          <cell r="S745">
            <v>2</v>
          </cell>
          <cell r="T745">
            <v>64</v>
          </cell>
          <cell r="U745">
            <v>23</v>
          </cell>
          <cell r="V745" t="e">
            <v>#VALUE!</v>
          </cell>
          <cell r="W745">
            <v>50.885882284729178</v>
          </cell>
          <cell r="X745">
            <v>66</v>
          </cell>
          <cell r="Y745">
            <v>17</v>
          </cell>
          <cell r="Z745">
            <v>17</v>
          </cell>
          <cell r="AA745">
            <v>37</v>
          </cell>
          <cell r="AB745">
            <v>148</v>
          </cell>
          <cell r="AC745">
            <v>132</v>
          </cell>
        </row>
        <row r="746">
          <cell r="H746"/>
          <cell r="I746" t="str">
            <v>천보산</v>
          </cell>
          <cell r="N746"/>
          <cell r="O746">
            <v>0</v>
          </cell>
          <cell r="P746">
            <v>0</v>
          </cell>
          <cell r="Q746">
            <v>0</v>
          </cell>
          <cell r="U746">
            <v>24</v>
          </cell>
          <cell r="W746">
            <v>0</v>
          </cell>
        </row>
        <row r="747">
          <cell r="H747"/>
          <cell r="I747" t="str">
            <v>천보산</v>
          </cell>
          <cell r="N747"/>
          <cell r="O747">
            <v>0</v>
          </cell>
          <cell r="P747">
            <v>0</v>
          </cell>
          <cell r="Q747">
            <v>0</v>
          </cell>
          <cell r="W747">
            <v>0</v>
          </cell>
        </row>
        <row r="748">
          <cell r="H748" t="str">
            <v>호원동</v>
          </cell>
          <cell r="I748" t="str">
            <v>호원동</v>
          </cell>
          <cell r="M748" t="str">
            <v>CSM</v>
          </cell>
          <cell r="N748">
            <v>3</v>
          </cell>
          <cell r="O748">
            <v>40.253767632322898</v>
          </cell>
          <cell r="P748">
            <v>40.253767632322898</v>
          </cell>
          <cell r="Q748">
            <v>1.0234644582470669</v>
          </cell>
          <cell r="R748" t="e">
            <v>#VALUE!</v>
          </cell>
          <cell r="S748">
            <v>5</v>
          </cell>
          <cell r="T748">
            <v>156</v>
          </cell>
          <cell r="U748">
            <v>12</v>
          </cell>
          <cell r="V748" t="e">
            <v>#VALUE!</v>
          </cell>
          <cell r="W748">
            <v>8.0507535264645789</v>
          </cell>
          <cell r="X748">
            <v>31</v>
          </cell>
          <cell r="Y748">
            <v>3</v>
          </cell>
          <cell r="Z748">
            <v>2</v>
          </cell>
          <cell r="AA748">
            <v>15</v>
          </cell>
          <cell r="AB748">
            <v>240</v>
          </cell>
          <cell r="AC748">
            <v>210</v>
          </cell>
        </row>
        <row r="749">
          <cell r="H749"/>
          <cell r="I749" t="str">
            <v>호원동</v>
          </cell>
          <cell r="N749"/>
          <cell r="O749">
            <v>13.140118764726521</v>
          </cell>
          <cell r="P749">
            <v>28.05818171749215</v>
          </cell>
          <cell r="Q749">
            <v>0.69703243616287092</v>
          </cell>
          <cell r="U749">
            <v>13</v>
          </cell>
          <cell r="W749">
            <v>2.6280237529453041</v>
          </cell>
        </row>
        <row r="750">
          <cell r="H750"/>
          <cell r="I750" t="str">
            <v>호원동</v>
          </cell>
          <cell r="N750"/>
          <cell r="O750">
            <v>28.05818171749215</v>
          </cell>
          <cell r="P750">
            <v>13.140118764726521</v>
          </cell>
          <cell r="Q750">
            <v>0.32643202208419597</v>
          </cell>
          <cell r="W750">
            <v>5.6116363434984304</v>
          </cell>
        </row>
        <row r="751">
          <cell r="H751" t="str">
            <v>덕평IC</v>
          </cell>
          <cell r="I751" t="str">
            <v>덕평IC</v>
          </cell>
          <cell r="M751" t="str">
            <v>BSM</v>
          </cell>
          <cell r="N751">
            <v>3</v>
          </cell>
          <cell r="O751">
            <v>10.507854864846752</v>
          </cell>
          <cell r="P751">
            <v>30.929420943054577</v>
          </cell>
          <cell r="Q751">
            <v>0.33973655323819979</v>
          </cell>
          <cell r="R751" t="e">
            <v>#VALUE!</v>
          </cell>
          <cell r="S751">
            <v>2</v>
          </cell>
          <cell r="T751">
            <v>64</v>
          </cell>
          <cell r="U751">
            <v>5</v>
          </cell>
          <cell r="V751" t="e">
            <v>#VALUE!</v>
          </cell>
          <cell r="W751">
            <v>5.2539274324233762</v>
          </cell>
          <cell r="X751">
            <v>36</v>
          </cell>
          <cell r="Y751">
            <v>9</v>
          </cell>
          <cell r="Z751">
            <v>9</v>
          </cell>
          <cell r="AA751">
            <v>18</v>
          </cell>
          <cell r="AB751">
            <v>72</v>
          </cell>
          <cell r="AC751">
            <v>60</v>
          </cell>
        </row>
        <row r="752">
          <cell r="H752"/>
          <cell r="I752" t="str">
            <v>덕평IC</v>
          </cell>
          <cell r="N752"/>
          <cell r="O752">
            <v>30.929420943054577</v>
          </cell>
          <cell r="P752">
            <v>10.507854864846752</v>
          </cell>
          <cell r="Q752">
            <v>0.33973655323819979</v>
          </cell>
          <cell r="U752">
            <v>6</v>
          </cell>
          <cell r="W752">
            <v>15.464710471527289</v>
          </cell>
        </row>
        <row r="753">
          <cell r="H753"/>
          <cell r="I753" t="str">
            <v>덕평IC</v>
          </cell>
          <cell r="N753"/>
          <cell r="O753">
            <v>0</v>
          </cell>
          <cell r="P753">
            <v>0</v>
          </cell>
          <cell r="Q753">
            <v>0</v>
          </cell>
          <cell r="W753">
            <v>0</v>
          </cell>
        </row>
        <row r="754">
          <cell r="H754" t="str">
            <v>마옥산</v>
          </cell>
          <cell r="I754" t="str">
            <v>마옥산</v>
          </cell>
          <cell r="M754" t="str">
            <v>BSM</v>
          </cell>
          <cell r="N754">
            <v>1</v>
          </cell>
          <cell r="O754">
            <v>15.800166269367224</v>
          </cell>
          <cell r="P754">
            <v>15.800166269367224</v>
          </cell>
          <cell r="Q754">
            <v>2.1</v>
          </cell>
          <cell r="R754" t="e">
            <v>#VALUE!</v>
          </cell>
          <cell r="S754">
            <v>2</v>
          </cell>
          <cell r="T754">
            <v>64</v>
          </cell>
          <cell r="U754">
            <v>23</v>
          </cell>
          <cell r="V754" t="e">
            <v>#VALUE!</v>
          </cell>
          <cell r="W754">
            <v>7.9000831346836122</v>
          </cell>
          <cell r="X754">
            <v>16</v>
          </cell>
          <cell r="Y754">
            <v>4</v>
          </cell>
          <cell r="Z754">
            <v>4</v>
          </cell>
          <cell r="AA754">
            <v>9</v>
          </cell>
          <cell r="AB754">
            <v>36</v>
          </cell>
          <cell r="AC754">
            <v>32</v>
          </cell>
        </row>
        <row r="755">
          <cell r="H755"/>
          <cell r="I755" t="str">
            <v>마옥산</v>
          </cell>
          <cell r="N755"/>
          <cell r="O755">
            <v>0</v>
          </cell>
          <cell r="P755">
            <v>0</v>
          </cell>
          <cell r="Q755">
            <v>0</v>
          </cell>
          <cell r="U755">
            <v>24</v>
          </cell>
          <cell r="W755">
            <v>0</v>
          </cell>
        </row>
        <row r="756">
          <cell r="H756"/>
          <cell r="I756" t="str">
            <v>마옥산</v>
          </cell>
          <cell r="N756"/>
          <cell r="O756">
            <v>0</v>
          </cell>
          <cell r="P756">
            <v>0</v>
          </cell>
          <cell r="Q756">
            <v>0</v>
          </cell>
          <cell r="W756">
            <v>0</v>
          </cell>
        </row>
        <row r="757">
          <cell r="H757" t="str">
            <v>백사</v>
          </cell>
          <cell r="I757" t="str">
            <v>백사</v>
          </cell>
          <cell r="M757" t="str">
            <v>BSM</v>
          </cell>
          <cell r="N757">
            <v>1</v>
          </cell>
          <cell r="O757">
            <v>40.273723842873842</v>
          </cell>
          <cell r="P757">
            <v>40.273723842873842</v>
          </cell>
          <cell r="Q757">
            <v>2.1</v>
          </cell>
          <cell r="R757" t="e">
            <v>#VALUE!</v>
          </cell>
          <cell r="S757">
            <v>2</v>
          </cell>
          <cell r="T757">
            <v>64</v>
          </cell>
          <cell r="U757">
            <v>23</v>
          </cell>
          <cell r="V757" t="e">
            <v>#VALUE!</v>
          </cell>
          <cell r="W757">
            <v>20.136861921436921</v>
          </cell>
          <cell r="X757">
            <v>31</v>
          </cell>
          <cell r="Y757">
            <v>8</v>
          </cell>
          <cell r="Z757">
            <v>8</v>
          </cell>
          <cell r="AA757">
            <v>18</v>
          </cell>
          <cell r="AB757">
            <v>72</v>
          </cell>
          <cell r="AC757">
            <v>68</v>
          </cell>
        </row>
        <row r="758">
          <cell r="H758"/>
          <cell r="I758" t="str">
            <v>백사</v>
          </cell>
          <cell r="N758"/>
          <cell r="O758">
            <v>0</v>
          </cell>
          <cell r="P758">
            <v>0</v>
          </cell>
          <cell r="Q758">
            <v>0</v>
          </cell>
          <cell r="U758">
            <v>24</v>
          </cell>
          <cell r="W758">
            <v>0</v>
          </cell>
        </row>
        <row r="759">
          <cell r="H759"/>
          <cell r="I759" t="str">
            <v>백사</v>
          </cell>
          <cell r="N759"/>
          <cell r="O759">
            <v>0</v>
          </cell>
          <cell r="P759">
            <v>0</v>
          </cell>
          <cell r="Q759">
            <v>0</v>
          </cell>
          <cell r="W759">
            <v>0</v>
          </cell>
        </row>
        <row r="760">
          <cell r="H760" t="str">
            <v>신둔</v>
          </cell>
          <cell r="I760" t="str">
            <v>신둔</v>
          </cell>
          <cell r="M760" t="str">
            <v>BSM</v>
          </cell>
          <cell r="N760">
            <v>1</v>
          </cell>
          <cell r="O760">
            <v>21.147033663969381</v>
          </cell>
          <cell r="P760">
            <v>21.147033663969381</v>
          </cell>
          <cell r="Q760">
            <v>2.1</v>
          </cell>
          <cell r="R760" t="e">
            <v>#VALUE!</v>
          </cell>
          <cell r="S760">
            <v>1</v>
          </cell>
          <cell r="T760">
            <v>33</v>
          </cell>
          <cell r="U760">
            <v>23</v>
          </cell>
          <cell r="V760" t="e">
            <v>#VALUE!</v>
          </cell>
          <cell r="W760">
            <v>21.147033663969381</v>
          </cell>
          <cell r="X760">
            <v>32</v>
          </cell>
          <cell r="Y760">
            <v>8</v>
          </cell>
          <cell r="Z760">
            <v>8</v>
          </cell>
          <cell r="AA760">
            <v>8</v>
          </cell>
          <cell r="AB760">
            <v>32</v>
          </cell>
          <cell r="AC760">
            <v>30</v>
          </cell>
        </row>
        <row r="761">
          <cell r="H761"/>
          <cell r="I761" t="str">
            <v>신둔</v>
          </cell>
          <cell r="N761"/>
          <cell r="O761">
            <v>0</v>
          </cell>
          <cell r="P761">
            <v>0</v>
          </cell>
          <cell r="Q761">
            <v>0</v>
          </cell>
          <cell r="U761">
            <v>24</v>
          </cell>
          <cell r="W761">
            <v>0</v>
          </cell>
        </row>
        <row r="762">
          <cell r="H762"/>
          <cell r="I762" t="str">
            <v>신둔</v>
          </cell>
          <cell r="N762"/>
          <cell r="O762">
            <v>0</v>
          </cell>
          <cell r="P762">
            <v>0</v>
          </cell>
          <cell r="Q762">
            <v>0</v>
          </cell>
          <cell r="W762">
            <v>0</v>
          </cell>
        </row>
        <row r="763">
          <cell r="H763" t="str">
            <v>신원리</v>
          </cell>
          <cell r="I763" t="str">
            <v>신원리</v>
          </cell>
          <cell r="M763" t="str">
            <v>BSM</v>
          </cell>
          <cell r="N763">
            <v>2</v>
          </cell>
          <cell r="O763">
            <v>27.544615655965661</v>
          </cell>
          <cell r="P763">
            <v>27.544615655965661</v>
          </cell>
          <cell r="Q763">
            <v>0.52640264026402639</v>
          </cell>
          <cell r="R763" t="e">
            <v>#VALUE!</v>
          </cell>
          <cell r="S763">
            <v>2</v>
          </cell>
          <cell r="T763">
            <v>64</v>
          </cell>
          <cell r="U763">
            <v>7</v>
          </cell>
          <cell r="V763" t="e">
            <v>#VALUE!</v>
          </cell>
          <cell r="W763">
            <v>13.77230782798283</v>
          </cell>
          <cell r="X763">
            <v>34</v>
          </cell>
          <cell r="Y763">
            <v>9</v>
          </cell>
          <cell r="Z763">
            <v>9</v>
          </cell>
          <cell r="AA763">
            <v>20</v>
          </cell>
          <cell r="AB763">
            <v>80</v>
          </cell>
          <cell r="AC763">
            <v>72</v>
          </cell>
        </row>
        <row r="764">
          <cell r="H764"/>
          <cell r="I764" t="str">
            <v>신원리</v>
          </cell>
          <cell r="N764"/>
          <cell r="O764">
            <v>14.499558406358162</v>
          </cell>
          <cell r="P764">
            <v>14.499558406358162</v>
          </cell>
          <cell r="Q764">
            <v>0.52640264026402639</v>
          </cell>
          <cell r="U764">
            <v>8</v>
          </cell>
          <cell r="W764">
            <v>7.2497792031790809</v>
          </cell>
        </row>
        <row r="765">
          <cell r="H765"/>
          <cell r="I765" t="str">
            <v>신원리</v>
          </cell>
          <cell r="N765"/>
          <cell r="O765">
            <v>0</v>
          </cell>
          <cell r="P765">
            <v>0</v>
          </cell>
          <cell r="Q765">
            <v>0</v>
          </cell>
          <cell r="W765">
            <v>0</v>
          </cell>
        </row>
        <row r="766">
          <cell r="H766" t="str">
            <v>율면</v>
          </cell>
          <cell r="I766" t="str">
            <v>율면</v>
          </cell>
          <cell r="M766" t="str">
            <v>BSM</v>
          </cell>
          <cell r="N766">
            <v>2</v>
          </cell>
          <cell r="O766">
            <v>18.603014149677822</v>
          </cell>
          <cell r="P766">
            <v>18.603014149677822</v>
          </cell>
          <cell r="Q766">
            <v>0</v>
          </cell>
          <cell r="R766" t="e">
            <v>#VALUE!</v>
          </cell>
          <cell r="S766">
            <v>1</v>
          </cell>
          <cell r="T766">
            <v>33</v>
          </cell>
          <cell r="U766">
            <v>2</v>
          </cell>
          <cell r="V766" t="e">
            <v>#VALUE!</v>
          </cell>
          <cell r="W766">
            <v>18.603014149677822</v>
          </cell>
          <cell r="X766">
            <v>32</v>
          </cell>
          <cell r="Y766">
            <v>8</v>
          </cell>
          <cell r="Z766">
            <v>8</v>
          </cell>
          <cell r="AA766">
            <v>13</v>
          </cell>
          <cell r="AB766">
            <v>52</v>
          </cell>
          <cell r="AC766">
            <v>40</v>
          </cell>
        </row>
        <row r="767">
          <cell r="H767"/>
          <cell r="I767" t="str">
            <v>율면</v>
          </cell>
          <cell r="N767"/>
          <cell r="O767">
            <v>0</v>
          </cell>
          <cell r="P767">
            <v>0</v>
          </cell>
          <cell r="Q767">
            <v>0</v>
          </cell>
          <cell r="U767">
            <v>3</v>
          </cell>
          <cell r="W767">
            <v>0</v>
          </cell>
        </row>
        <row r="768">
          <cell r="H768"/>
          <cell r="I768" t="str">
            <v>율면</v>
          </cell>
          <cell r="N768"/>
          <cell r="O768">
            <v>0</v>
          </cell>
          <cell r="P768">
            <v>0</v>
          </cell>
          <cell r="Q768">
            <v>0</v>
          </cell>
          <cell r="W768">
            <v>0</v>
          </cell>
        </row>
        <row r="769">
          <cell r="H769" t="str">
            <v>이천</v>
          </cell>
          <cell r="I769" t="str">
            <v>이천</v>
          </cell>
          <cell r="M769" t="str">
            <v>BSM</v>
          </cell>
          <cell r="N769">
            <v>3</v>
          </cell>
          <cell r="O769">
            <v>52.731277197645284</v>
          </cell>
          <cell r="P769">
            <v>64.725817503976018</v>
          </cell>
          <cell r="Q769">
            <v>1.7133977900552486</v>
          </cell>
          <cell r="R769" t="e">
            <v>#VALUE!</v>
          </cell>
          <cell r="S769">
            <v>3</v>
          </cell>
          <cell r="T769">
            <v>93</v>
          </cell>
          <cell r="U769">
            <v>19</v>
          </cell>
          <cell r="V769" t="e">
            <v>#VALUE!</v>
          </cell>
          <cell r="W769">
            <v>17.577092399215093</v>
          </cell>
          <cell r="X769">
            <v>78</v>
          </cell>
          <cell r="Y769">
            <v>20</v>
          </cell>
          <cell r="Z769">
            <v>20</v>
          </cell>
          <cell r="AA769">
            <v>60</v>
          </cell>
          <cell r="AB769">
            <v>240</v>
          </cell>
          <cell r="AC769">
            <v>222</v>
          </cell>
        </row>
        <row r="770">
          <cell r="H770"/>
          <cell r="I770" t="str">
            <v>이천</v>
          </cell>
          <cell r="N770"/>
          <cell r="O770">
            <v>64.725817503976018</v>
          </cell>
          <cell r="P770">
            <v>58.169795473186554</v>
          </cell>
          <cell r="Q770">
            <v>0.89871086556169433</v>
          </cell>
          <cell r="U770">
            <v>20</v>
          </cell>
          <cell r="W770">
            <v>21.57527250132534</v>
          </cell>
        </row>
        <row r="771">
          <cell r="H771"/>
          <cell r="I771" t="str">
            <v>이천</v>
          </cell>
          <cell r="N771"/>
          <cell r="O771">
            <v>58.169795473186554</v>
          </cell>
          <cell r="P771">
            <v>52.731277197645284</v>
          </cell>
          <cell r="Q771">
            <v>0.81468692449355429</v>
          </cell>
          <cell r="W771">
            <v>19.389931824395518</v>
          </cell>
        </row>
        <row r="772">
          <cell r="H772" t="str">
            <v>이천IC</v>
          </cell>
          <cell r="I772" t="str">
            <v>이천IC</v>
          </cell>
          <cell r="M772" t="str">
            <v>BSM</v>
          </cell>
          <cell r="N772">
            <v>3</v>
          </cell>
          <cell r="O772">
            <v>33.264536272837965</v>
          </cell>
          <cell r="P772">
            <v>37.114758927983964</v>
          </cell>
          <cell r="Q772">
            <v>1.8962616822429907</v>
          </cell>
          <cell r="R772" t="e">
            <v>#VALUE!</v>
          </cell>
          <cell r="S772">
            <v>2</v>
          </cell>
          <cell r="T772">
            <v>64</v>
          </cell>
          <cell r="U772">
            <v>20</v>
          </cell>
          <cell r="V772" t="e">
            <v>#VALUE!</v>
          </cell>
          <cell r="W772">
            <v>16.632268136418983</v>
          </cell>
          <cell r="X772">
            <v>73</v>
          </cell>
          <cell r="Y772">
            <v>18</v>
          </cell>
          <cell r="Z772">
            <v>18</v>
          </cell>
          <cell r="AA772">
            <v>38</v>
          </cell>
          <cell r="AB772">
            <v>152</v>
          </cell>
          <cell r="AC772">
            <v>140</v>
          </cell>
        </row>
        <row r="773">
          <cell r="H773"/>
          <cell r="I773" t="str">
            <v>이천IC</v>
          </cell>
          <cell r="N773"/>
          <cell r="O773">
            <v>37.114758927983964</v>
          </cell>
          <cell r="P773">
            <v>37.114758927983964</v>
          </cell>
          <cell r="Q773">
            <v>1</v>
          </cell>
          <cell r="U773">
            <v>21</v>
          </cell>
          <cell r="W773">
            <v>18.557379463991982</v>
          </cell>
        </row>
        <row r="774">
          <cell r="H774"/>
          <cell r="I774" t="str">
            <v>이천IC</v>
          </cell>
          <cell r="N774"/>
          <cell r="O774">
            <v>37.114758927983964</v>
          </cell>
          <cell r="P774">
            <v>33.264536272837965</v>
          </cell>
          <cell r="Q774">
            <v>0.89626168224299074</v>
          </cell>
          <cell r="W774">
            <v>18.557379463991982</v>
          </cell>
        </row>
        <row r="775">
          <cell r="H775" t="str">
            <v>장호원</v>
          </cell>
          <cell r="I775" t="str">
            <v>장호원</v>
          </cell>
          <cell r="M775" t="str">
            <v>BSM</v>
          </cell>
          <cell r="N775">
            <v>2</v>
          </cell>
          <cell r="O775">
            <v>15.046513192211394</v>
          </cell>
          <cell r="P775">
            <v>15.046513192211394</v>
          </cell>
          <cell r="Q775">
            <v>0.44537815126050417</v>
          </cell>
          <cell r="R775" t="e">
            <v>#VALUE!</v>
          </cell>
          <cell r="S775">
            <v>2</v>
          </cell>
          <cell r="T775">
            <v>64</v>
          </cell>
          <cell r="U775">
            <v>6</v>
          </cell>
          <cell r="V775" t="e">
            <v>#VALUE!</v>
          </cell>
          <cell r="W775">
            <v>7.5232565961056972</v>
          </cell>
          <cell r="X775">
            <v>22</v>
          </cell>
          <cell r="Y775">
            <v>6</v>
          </cell>
          <cell r="Z775">
            <v>6</v>
          </cell>
          <cell r="AA775">
            <v>13</v>
          </cell>
          <cell r="AB775">
            <v>52</v>
          </cell>
          <cell r="AC775">
            <v>44</v>
          </cell>
        </row>
        <row r="776">
          <cell r="H776"/>
          <cell r="I776" t="str">
            <v>장호원</v>
          </cell>
          <cell r="N776"/>
          <cell r="O776">
            <v>6.7013882284638981</v>
          </cell>
          <cell r="P776">
            <v>6.7013882284638981</v>
          </cell>
          <cell r="Q776">
            <v>0.44537815126050417</v>
          </cell>
          <cell r="U776">
            <v>7</v>
          </cell>
          <cell r="W776">
            <v>3.3506941142319491</v>
          </cell>
        </row>
        <row r="777">
          <cell r="H777"/>
          <cell r="I777" t="str">
            <v>장호원</v>
          </cell>
          <cell r="N777"/>
          <cell r="O777">
            <v>0</v>
          </cell>
          <cell r="P777">
            <v>0</v>
          </cell>
          <cell r="Q777">
            <v>0</v>
          </cell>
          <cell r="W777">
            <v>0</v>
          </cell>
        </row>
        <row r="778">
          <cell r="H778" t="str">
            <v>장호원2</v>
          </cell>
          <cell r="I778" t="str">
            <v>장호원2</v>
          </cell>
          <cell r="M778" t="str">
            <v>BSM</v>
          </cell>
          <cell r="N778">
            <v>3</v>
          </cell>
          <cell r="O778">
            <v>30.102201371658591</v>
          </cell>
          <cell r="P778">
            <v>30.102201371658591</v>
          </cell>
          <cell r="Q778">
            <v>1.0805722891566263</v>
          </cell>
          <cell r="R778" t="e">
            <v>#VALUE!</v>
          </cell>
          <cell r="S778">
            <v>2</v>
          </cell>
          <cell r="T778">
            <v>64</v>
          </cell>
          <cell r="U778">
            <v>12</v>
          </cell>
          <cell r="V778" t="e">
            <v>#VALUE!</v>
          </cell>
          <cell r="W778">
            <v>15.051100685829296</v>
          </cell>
          <cell r="X778">
            <v>48</v>
          </cell>
          <cell r="Y778">
            <v>12</v>
          </cell>
          <cell r="Z778">
            <v>12</v>
          </cell>
          <cell r="AA778">
            <v>24</v>
          </cell>
          <cell r="AB778">
            <v>96</v>
          </cell>
          <cell r="AC778">
            <v>84</v>
          </cell>
        </row>
        <row r="779">
          <cell r="H779"/>
          <cell r="I779" t="str">
            <v>장호원2</v>
          </cell>
          <cell r="N779"/>
          <cell r="O779">
            <v>10.177626819182761</v>
          </cell>
          <cell r="P779">
            <v>22.349977825644103</v>
          </cell>
          <cell r="Q779">
            <v>0.7424698795180722</v>
          </cell>
          <cell r="U779">
            <v>13</v>
          </cell>
          <cell r="W779">
            <v>5.0888134095913804</v>
          </cell>
        </row>
        <row r="780">
          <cell r="H780"/>
          <cell r="I780" t="str">
            <v>장호원2</v>
          </cell>
          <cell r="N780"/>
          <cell r="O780">
            <v>22.349977825644103</v>
          </cell>
          <cell r="P780">
            <v>10.177626819182761</v>
          </cell>
          <cell r="Q780">
            <v>0.3381024096385542</v>
          </cell>
          <cell r="W780">
            <v>11.174988912822052</v>
          </cell>
        </row>
        <row r="781">
          <cell r="H781" t="str">
            <v>진가리</v>
          </cell>
          <cell r="I781" t="str">
            <v>진가리</v>
          </cell>
          <cell r="M781" t="str">
            <v>BSM</v>
          </cell>
          <cell r="N781">
            <v>2</v>
          </cell>
          <cell r="O781">
            <v>16.153192714582907</v>
          </cell>
          <cell r="P781">
            <v>16.153192714582907</v>
          </cell>
          <cell r="Q781">
            <v>0.43181818181818171</v>
          </cell>
          <cell r="R781" t="e">
            <v>#VALUE!</v>
          </cell>
          <cell r="S781">
            <v>2</v>
          </cell>
          <cell r="T781">
            <v>64</v>
          </cell>
          <cell r="U781">
            <v>6</v>
          </cell>
          <cell r="V781" t="e">
            <v>#VALUE!</v>
          </cell>
          <cell r="W781">
            <v>8.0765963572914536</v>
          </cell>
          <cell r="X781">
            <v>23</v>
          </cell>
          <cell r="Y781">
            <v>6</v>
          </cell>
          <cell r="Z781">
            <v>6</v>
          </cell>
          <cell r="AA781">
            <v>12</v>
          </cell>
          <cell r="AB781">
            <v>48</v>
          </cell>
          <cell r="AC781">
            <v>40</v>
          </cell>
        </row>
        <row r="782">
          <cell r="H782"/>
          <cell r="I782" t="str">
            <v>진가리</v>
          </cell>
          <cell r="N782"/>
          <cell r="O782">
            <v>6.9752423085698902</v>
          </cell>
          <cell r="P782">
            <v>6.9752423085698902</v>
          </cell>
          <cell r="Q782">
            <v>0.43181818181818171</v>
          </cell>
          <cell r="U782">
            <v>7</v>
          </cell>
          <cell r="W782">
            <v>3.4876211542849451</v>
          </cell>
        </row>
        <row r="783">
          <cell r="H783"/>
          <cell r="I783" t="str">
            <v>진가리</v>
          </cell>
          <cell r="N783"/>
          <cell r="O783">
            <v>0</v>
          </cell>
          <cell r="P783">
            <v>0</v>
          </cell>
          <cell r="Q783">
            <v>0</v>
          </cell>
          <cell r="W783">
            <v>0</v>
          </cell>
        </row>
        <row r="784">
          <cell r="H784" t="str">
            <v>호법JC</v>
          </cell>
          <cell r="I784" t="str">
            <v>호법JC</v>
          </cell>
          <cell r="M784" t="str">
            <v>BSM</v>
          </cell>
          <cell r="N784">
            <v>3</v>
          </cell>
          <cell r="O784">
            <v>28.604365109815816</v>
          </cell>
          <cell r="P784">
            <v>32.150908640233304</v>
          </cell>
          <cell r="Q784">
            <v>1.6731958762886598</v>
          </cell>
          <cell r="R784" t="e">
            <v>#VALUE!</v>
          </cell>
          <cell r="S784">
            <v>2</v>
          </cell>
          <cell r="T784">
            <v>64</v>
          </cell>
          <cell r="U784">
            <v>18</v>
          </cell>
          <cell r="V784" t="e">
            <v>#VALUE!</v>
          </cell>
          <cell r="W784">
            <v>14.302182554907908</v>
          </cell>
          <cell r="X784">
            <v>61</v>
          </cell>
          <cell r="Y784">
            <v>15</v>
          </cell>
          <cell r="Z784">
            <v>15</v>
          </cell>
          <cell r="AA784">
            <v>30</v>
          </cell>
          <cell r="AB784">
            <v>120</v>
          </cell>
          <cell r="AC784">
            <v>108</v>
          </cell>
        </row>
        <row r="785">
          <cell r="H785"/>
          <cell r="I785" t="str">
            <v>호법JC</v>
          </cell>
          <cell r="N785"/>
          <cell r="O785">
            <v>25.190402645955992</v>
          </cell>
          <cell r="P785">
            <v>28.604365109815816</v>
          </cell>
          <cell r="Q785">
            <v>0.88969072164948459</v>
          </cell>
          <cell r="U785">
            <v>19</v>
          </cell>
          <cell r="W785">
            <v>12.595201322977996</v>
          </cell>
        </row>
        <row r="786">
          <cell r="H786"/>
          <cell r="I786" t="str">
            <v>호법JC</v>
          </cell>
          <cell r="N786"/>
          <cell r="O786">
            <v>32.150908640233304</v>
          </cell>
          <cell r="P786">
            <v>25.190402645955992</v>
          </cell>
          <cell r="Q786">
            <v>0.78350515463917525</v>
          </cell>
          <cell r="W786">
            <v>16.075454320116652</v>
          </cell>
        </row>
        <row r="787">
          <cell r="H787" t="str">
            <v>가정</v>
          </cell>
          <cell r="I787" t="str">
            <v>가정</v>
          </cell>
          <cell r="M787" t="str">
            <v>CSM</v>
          </cell>
          <cell r="N787">
            <v>3</v>
          </cell>
          <cell r="O787">
            <v>25.355593900422349</v>
          </cell>
          <cell r="P787">
            <v>65.32890626714422</v>
          </cell>
          <cell r="Q787">
            <v>1.178168130489335</v>
          </cell>
          <cell r="R787" t="e">
            <v>#VALUE!</v>
          </cell>
          <cell r="S787">
            <v>5</v>
          </cell>
          <cell r="T787">
            <v>156</v>
          </cell>
          <cell r="U787">
            <v>13</v>
          </cell>
          <cell r="V787" t="e">
            <v>#VALUE!</v>
          </cell>
          <cell r="W787">
            <v>5.0711187800844701</v>
          </cell>
          <cell r="X787">
            <v>45</v>
          </cell>
          <cell r="Y787">
            <v>3</v>
          </cell>
          <cell r="Z787">
            <v>3</v>
          </cell>
          <cell r="AA787">
            <v>16</v>
          </cell>
          <cell r="AB787">
            <v>256</v>
          </cell>
          <cell r="AC787">
            <v>226</v>
          </cell>
        </row>
        <row r="788">
          <cell r="H788"/>
          <cell r="I788" t="str">
            <v>가정</v>
          </cell>
          <cell r="N788"/>
          <cell r="O788">
            <v>65.32890626714422</v>
          </cell>
          <cell r="P788">
            <v>51.612841463251954</v>
          </cell>
          <cell r="Q788">
            <v>0.79004600585529061</v>
          </cell>
          <cell r="U788">
            <v>14</v>
          </cell>
          <cell r="W788">
            <v>13.065781253428844</v>
          </cell>
        </row>
        <row r="789">
          <cell r="H789"/>
          <cell r="I789" t="str">
            <v>가정</v>
          </cell>
          <cell r="N789"/>
          <cell r="O789">
            <v>51.612841463251954</v>
          </cell>
          <cell r="P789">
            <v>25.355593900422349</v>
          </cell>
          <cell r="Q789">
            <v>0.38812212463404433</v>
          </cell>
          <cell r="W789">
            <v>10.322568292650391</v>
          </cell>
        </row>
        <row r="790">
          <cell r="H790" t="str">
            <v>가좌</v>
          </cell>
          <cell r="I790" t="str">
            <v>가좌</v>
          </cell>
          <cell r="M790" t="str">
            <v>CSM</v>
          </cell>
          <cell r="N790">
            <v>3</v>
          </cell>
          <cell r="O790">
            <v>57.956246733180713</v>
          </cell>
          <cell r="P790">
            <v>57.956246733180713</v>
          </cell>
          <cell r="Q790">
            <v>1.9326287978863936</v>
          </cell>
          <cell r="R790" t="e">
            <v>#VALUE!</v>
          </cell>
          <cell r="S790">
            <v>5</v>
          </cell>
          <cell r="T790">
            <v>156</v>
          </cell>
          <cell r="U790">
            <v>21</v>
          </cell>
          <cell r="V790" t="e">
            <v>#VALUE!</v>
          </cell>
          <cell r="W790">
            <v>11.591249346636143</v>
          </cell>
          <cell r="X790">
            <v>51</v>
          </cell>
          <cell r="Y790">
            <v>3</v>
          </cell>
          <cell r="Z790">
            <v>3</v>
          </cell>
          <cell r="AA790">
            <v>15</v>
          </cell>
          <cell r="AB790">
            <v>240</v>
          </cell>
          <cell r="AC790">
            <v>210</v>
          </cell>
        </row>
        <row r="791">
          <cell r="H791"/>
          <cell r="I791" t="str">
            <v>가좌</v>
          </cell>
          <cell r="N791"/>
          <cell r="O791">
            <v>57.267202848638277</v>
          </cell>
          <cell r="P791">
            <v>57.267202848638277</v>
          </cell>
          <cell r="Q791">
            <v>0.98811096433289303</v>
          </cell>
          <cell r="U791">
            <v>22</v>
          </cell>
          <cell r="W791">
            <v>11.453440569727656</v>
          </cell>
        </row>
        <row r="792">
          <cell r="H792"/>
          <cell r="I792" t="str">
            <v>가좌</v>
          </cell>
          <cell r="N792"/>
          <cell r="O792">
            <v>54.740708605315987</v>
          </cell>
          <cell r="P792">
            <v>54.740708605315987</v>
          </cell>
          <cell r="Q792">
            <v>0.9445178335535005</v>
          </cell>
          <cell r="W792">
            <v>10.948141721063198</v>
          </cell>
        </row>
        <row r="793">
          <cell r="H793" t="str">
            <v>가현산</v>
          </cell>
          <cell r="I793" t="str">
            <v>가현산</v>
          </cell>
          <cell r="M793" t="str">
            <v>BSM</v>
          </cell>
          <cell r="N793">
            <v>2</v>
          </cell>
          <cell r="O793">
            <v>17.213470881801328</v>
          </cell>
          <cell r="P793">
            <v>51.378112136728923</v>
          </cell>
          <cell r="Q793">
            <v>0.3350350989151244</v>
          </cell>
          <cell r="R793" t="e">
            <v>#VALUE!</v>
          </cell>
          <cell r="S793">
            <v>2</v>
          </cell>
          <cell r="T793">
            <v>64</v>
          </cell>
          <cell r="U793">
            <v>5</v>
          </cell>
          <cell r="V793" t="e">
            <v>#VALUE!</v>
          </cell>
          <cell r="W793">
            <v>8.606735440900664</v>
          </cell>
          <cell r="X793">
            <v>49</v>
          </cell>
          <cell r="Y793">
            <v>12</v>
          </cell>
          <cell r="Z793">
            <v>12</v>
          </cell>
          <cell r="AA793">
            <v>30</v>
          </cell>
          <cell r="AB793">
            <v>120</v>
          </cell>
          <cell r="AC793">
            <v>96</v>
          </cell>
        </row>
        <row r="794">
          <cell r="H794"/>
          <cell r="I794" t="str">
            <v>가현산</v>
          </cell>
          <cell r="N794"/>
          <cell r="O794">
            <v>51.378112136728923</v>
          </cell>
          <cell r="P794">
            <v>17.213470881801328</v>
          </cell>
          <cell r="Q794">
            <v>0.3350350989151244</v>
          </cell>
          <cell r="U794">
            <v>6</v>
          </cell>
          <cell r="W794">
            <v>25.689056068364462</v>
          </cell>
        </row>
        <row r="795">
          <cell r="H795"/>
          <cell r="I795" t="str">
            <v>가현산</v>
          </cell>
          <cell r="N795"/>
          <cell r="O795">
            <v>0</v>
          </cell>
          <cell r="P795">
            <v>0</v>
          </cell>
          <cell r="Q795">
            <v>0</v>
          </cell>
          <cell r="W795">
            <v>0</v>
          </cell>
        </row>
        <row r="796">
          <cell r="H796" t="str">
            <v>간석</v>
          </cell>
          <cell r="I796" t="str">
            <v>간석</v>
          </cell>
          <cell r="M796" t="str">
            <v>CSM</v>
          </cell>
          <cell r="N796">
            <v>3</v>
          </cell>
          <cell r="O796">
            <v>67.329576080445591</v>
          </cell>
          <cell r="P796">
            <v>67.329576080445591</v>
          </cell>
          <cell r="Q796">
            <v>1.3882807469414038</v>
          </cell>
          <cell r="R796" t="e">
            <v>#VALUE!</v>
          </cell>
          <cell r="S796">
            <v>5</v>
          </cell>
          <cell r="T796">
            <v>156</v>
          </cell>
          <cell r="U796">
            <v>15</v>
          </cell>
          <cell r="V796" t="e">
            <v>#VALUE!</v>
          </cell>
          <cell r="W796">
            <v>13.465915216089119</v>
          </cell>
          <cell r="X796">
            <v>49</v>
          </cell>
          <cell r="Y796">
            <v>3</v>
          </cell>
          <cell r="Z796">
            <v>3</v>
          </cell>
          <cell r="AA796">
            <v>15</v>
          </cell>
          <cell r="AB796">
            <v>240</v>
          </cell>
          <cell r="AC796">
            <v>210</v>
          </cell>
        </row>
        <row r="797">
          <cell r="H797"/>
          <cell r="I797" t="str">
            <v>간석</v>
          </cell>
          <cell r="N797"/>
          <cell r="O797">
            <v>39.452617020737598</v>
          </cell>
          <cell r="P797">
            <v>54.019737151471475</v>
          </cell>
          <cell r="Q797">
            <v>0.80231809401159038</v>
          </cell>
          <cell r="U797">
            <v>16</v>
          </cell>
          <cell r="W797">
            <v>7.8905234041475198</v>
          </cell>
        </row>
        <row r="798">
          <cell r="H798"/>
          <cell r="I798" t="str">
            <v>간석</v>
          </cell>
          <cell r="N798"/>
          <cell r="O798">
            <v>54.019737151471475</v>
          </cell>
          <cell r="P798">
            <v>39.452617020737598</v>
          </cell>
          <cell r="Q798">
            <v>0.58596265292981331</v>
          </cell>
          <cell r="W798">
            <v>10.803947430294295</v>
          </cell>
        </row>
        <row r="799">
          <cell r="H799" t="str">
            <v>갈산역</v>
          </cell>
          <cell r="I799" t="str">
            <v>갈산역</v>
          </cell>
          <cell r="M799" t="str">
            <v>CSM</v>
          </cell>
          <cell r="N799">
            <v>3</v>
          </cell>
          <cell r="O799">
            <v>63.734861381910406</v>
          </cell>
          <cell r="P799">
            <v>75.796003981084539</v>
          </cell>
          <cell r="Q799">
            <v>1.7124284971398858</v>
          </cell>
          <cell r="R799" t="e">
            <v>#VALUE!</v>
          </cell>
          <cell r="S799">
            <v>5</v>
          </cell>
          <cell r="T799">
            <v>156</v>
          </cell>
          <cell r="U799">
            <v>19</v>
          </cell>
          <cell r="V799" t="e">
            <v>#VALUE!</v>
          </cell>
          <cell r="W799">
            <v>12.746972276382081</v>
          </cell>
          <cell r="X799">
            <v>59</v>
          </cell>
          <cell r="Y799">
            <v>4</v>
          </cell>
          <cell r="Z799">
            <v>4</v>
          </cell>
          <cell r="AA799">
            <v>22</v>
          </cell>
          <cell r="AB799">
            <v>352</v>
          </cell>
          <cell r="AC799">
            <v>322</v>
          </cell>
        </row>
        <row r="800">
          <cell r="H800"/>
          <cell r="I800" t="str">
            <v>갈산역</v>
          </cell>
          <cell r="N800"/>
          <cell r="O800">
            <v>66.060375804626986</v>
          </cell>
          <cell r="P800">
            <v>66.060375804626986</v>
          </cell>
          <cell r="Q800">
            <v>0.87155486219448786</v>
          </cell>
          <cell r="U800">
            <v>20</v>
          </cell>
          <cell r="W800">
            <v>13.212075160925398</v>
          </cell>
        </row>
        <row r="801">
          <cell r="H801"/>
          <cell r="I801" t="str">
            <v>갈산역</v>
          </cell>
          <cell r="N801"/>
          <cell r="O801">
            <v>75.796003981084539</v>
          </cell>
          <cell r="P801">
            <v>63.734861381910406</v>
          </cell>
          <cell r="Q801">
            <v>0.84087363494539791</v>
          </cell>
          <cell r="W801">
            <v>15.159200796216908</v>
          </cell>
        </row>
        <row r="802">
          <cell r="H802" t="str">
            <v>검단</v>
          </cell>
          <cell r="I802" t="str">
            <v>검단</v>
          </cell>
          <cell r="M802" t="str">
            <v>BSM</v>
          </cell>
          <cell r="N802">
            <v>3</v>
          </cell>
          <cell r="O802">
            <v>23.572529245026594</v>
          </cell>
          <cell r="P802">
            <v>23.572529245026594</v>
          </cell>
          <cell r="Q802">
            <v>1.7288135593220337</v>
          </cell>
          <cell r="R802" t="e">
            <v>#VALUE!</v>
          </cell>
          <cell r="S802">
            <v>2</v>
          </cell>
          <cell r="T802">
            <v>64</v>
          </cell>
          <cell r="U802">
            <v>19</v>
          </cell>
          <cell r="V802" t="e">
            <v>#VALUE!</v>
          </cell>
          <cell r="W802">
            <v>11.786264622513297</v>
          </cell>
          <cell r="X802">
            <v>49</v>
          </cell>
          <cell r="Y802">
            <v>12</v>
          </cell>
          <cell r="Z802">
            <v>12</v>
          </cell>
          <cell r="AA802">
            <v>30</v>
          </cell>
          <cell r="AB802">
            <v>120</v>
          </cell>
          <cell r="AC802">
            <v>84</v>
          </cell>
        </row>
        <row r="803">
          <cell r="H803"/>
          <cell r="I803" t="str">
            <v>검단</v>
          </cell>
          <cell r="N803"/>
          <cell r="O803">
            <v>19.730852379800616</v>
          </cell>
          <cell r="P803">
            <v>21.021655806516545</v>
          </cell>
          <cell r="Q803">
            <v>0.89178617992177311</v>
          </cell>
          <cell r="U803">
            <v>20</v>
          </cell>
          <cell r="W803">
            <v>9.8654261899003082</v>
          </cell>
        </row>
        <row r="804">
          <cell r="H804"/>
          <cell r="I804" t="str">
            <v>검단</v>
          </cell>
          <cell r="N804"/>
          <cell r="O804">
            <v>21.021655806516545</v>
          </cell>
          <cell r="P804">
            <v>19.730852379800616</v>
          </cell>
          <cell r="Q804">
            <v>0.83702737940026073</v>
          </cell>
          <cell r="W804">
            <v>10.510827903258273</v>
          </cell>
        </row>
        <row r="805">
          <cell r="H805" t="str">
            <v>검암</v>
          </cell>
          <cell r="I805" t="str">
            <v>검암</v>
          </cell>
          <cell r="M805" t="str">
            <v>BSM</v>
          </cell>
          <cell r="N805">
            <v>3</v>
          </cell>
          <cell r="O805">
            <v>26.860546429085485</v>
          </cell>
          <cell r="P805">
            <v>26.860546429085485</v>
          </cell>
          <cell r="Q805">
            <v>1.2918032786885245</v>
          </cell>
          <cell r="R805" t="e">
            <v>#VALUE!</v>
          </cell>
          <cell r="S805">
            <v>4</v>
          </cell>
          <cell r="T805">
            <v>124</v>
          </cell>
          <cell r="U805">
            <v>14</v>
          </cell>
          <cell r="V805" t="e">
            <v>#VALUE!</v>
          </cell>
          <cell r="W805">
            <v>6.7151366072713712</v>
          </cell>
          <cell r="X805">
            <v>30</v>
          </cell>
          <cell r="Y805">
            <v>8</v>
          </cell>
          <cell r="Z805">
            <v>8</v>
          </cell>
          <cell r="AA805">
            <v>34</v>
          </cell>
          <cell r="AB805">
            <v>136</v>
          </cell>
          <cell r="AC805">
            <v>112</v>
          </cell>
        </row>
        <row r="806">
          <cell r="H806"/>
          <cell r="I806" t="str">
            <v>검암</v>
          </cell>
          <cell r="N806"/>
          <cell r="O806">
            <v>25.803738044990318</v>
          </cell>
          <cell r="P806">
            <v>25.803738044990318</v>
          </cell>
          <cell r="Q806">
            <v>0.96065573770491808</v>
          </cell>
          <cell r="U806">
            <v>15</v>
          </cell>
          <cell r="W806">
            <v>6.4509345112475796</v>
          </cell>
        </row>
        <row r="807">
          <cell r="H807"/>
          <cell r="I807" t="str">
            <v>검암</v>
          </cell>
          <cell r="N807"/>
          <cell r="O807">
            <v>8.8948038994676519</v>
          </cell>
          <cell r="P807">
            <v>8.8948038994676519</v>
          </cell>
          <cell r="Q807">
            <v>0.33114754098360655</v>
          </cell>
          <cell r="W807">
            <v>2.223700974866913</v>
          </cell>
        </row>
        <row r="808">
          <cell r="H808" t="str">
            <v>계산</v>
          </cell>
          <cell r="I808" t="str">
            <v>계산</v>
          </cell>
          <cell r="M808" t="str">
            <v>CSM</v>
          </cell>
          <cell r="N808">
            <v>3</v>
          </cell>
          <cell r="O808">
            <v>42.382560020948048</v>
          </cell>
          <cell r="P808">
            <v>42.382560020948048</v>
          </cell>
          <cell r="Q808">
            <v>1.8404327248140637</v>
          </cell>
          <cell r="R808" t="e">
            <v>#VALUE!</v>
          </cell>
          <cell r="S808">
            <v>5</v>
          </cell>
          <cell r="T808">
            <v>156</v>
          </cell>
          <cell r="U808">
            <v>20</v>
          </cell>
          <cell r="V808" t="e">
            <v>#VALUE!</v>
          </cell>
          <cell r="W808">
            <v>8.47651200418961</v>
          </cell>
          <cell r="X808">
            <v>40</v>
          </cell>
          <cell r="Y808">
            <v>3</v>
          </cell>
          <cell r="Z808">
            <v>3</v>
          </cell>
          <cell r="AA808">
            <v>15</v>
          </cell>
          <cell r="AB808">
            <v>240</v>
          </cell>
          <cell r="AC808">
            <v>210</v>
          </cell>
        </row>
        <row r="809">
          <cell r="H809"/>
          <cell r="I809" t="str">
            <v>계산</v>
          </cell>
          <cell r="N809"/>
          <cell r="O809">
            <v>38.857844076001051</v>
          </cell>
          <cell r="P809">
            <v>39.144406347947964</v>
          </cell>
          <cell r="Q809">
            <v>0.92359702501690333</v>
          </cell>
          <cell r="U809">
            <v>21</v>
          </cell>
          <cell r="W809">
            <v>7.7715688152002098</v>
          </cell>
        </row>
        <row r="810">
          <cell r="H810"/>
          <cell r="I810" t="str">
            <v>계산</v>
          </cell>
          <cell r="N810"/>
          <cell r="O810">
            <v>39.144406347947964</v>
          </cell>
          <cell r="P810">
            <v>38.857844076001051</v>
          </cell>
          <cell r="Q810">
            <v>0.91683569979716029</v>
          </cell>
          <cell r="W810">
            <v>7.8288812695895924</v>
          </cell>
        </row>
        <row r="811">
          <cell r="H811" t="str">
            <v>계산1동</v>
          </cell>
          <cell r="I811" t="str">
            <v>계산1동</v>
          </cell>
          <cell r="M811" t="str">
            <v>BSM</v>
          </cell>
          <cell r="N811">
            <v>3</v>
          </cell>
          <cell r="O811">
            <v>21.706133836855432</v>
          </cell>
          <cell r="P811">
            <v>51.548722280867509</v>
          </cell>
          <cell r="Q811">
            <v>0.94132917964693685</v>
          </cell>
          <cell r="R811" t="e">
            <v>#VALUE!</v>
          </cell>
          <cell r="S811">
            <v>5</v>
          </cell>
          <cell r="T811">
            <v>156</v>
          </cell>
          <cell r="U811">
            <v>11</v>
          </cell>
          <cell r="V811" t="e">
            <v>#VALUE!</v>
          </cell>
          <cell r="W811">
            <v>4.3412267673710865</v>
          </cell>
          <cell r="X811">
            <v>35</v>
          </cell>
          <cell r="Y811">
            <v>9</v>
          </cell>
          <cell r="Z811">
            <v>9</v>
          </cell>
          <cell r="AA811">
            <v>47</v>
          </cell>
          <cell r="AB811">
            <v>188</v>
          </cell>
          <cell r="AC811">
            <v>158</v>
          </cell>
        </row>
        <row r="812">
          <cell r="H812"/>
          <cell r="I812" t="str">
            <v>계산1동</v>
          </cell>
          <cell r="N812"/>
          <cell r="O812">
            <v>26.818182619641355</v>
          </cell>
          <cell r="P812">
            <v>26.818182619641355</v>
          </cell>
          <cell r="Q812">
            <v>0.52024922118380068</v>
          </cell>
          <cell r="U812">
            <v>12</v>
          </cell>
          <cell r="W812">
            <v>5.3636365239282711</v>
          </cell>
        </row>
        <row r="813">
          <cell r="H813"/>
          <cell r="I813" t="str">
            <v>계산1동</v>
          </cell>
          <cell r="N813"/>
          <cell r="O813">
            <v>51.548722280867509</v>
          </cell>
          <cell r="P813">
            <v>21.706133836855432</v>
          </cell>
          <cell r="Q813">
            <v>0.42107995846313617</v>
          </cell>
          <cell r="W813">
            <v>10.309744456173501</v>
          </cell>
        </row>
        <row r="814">
          <cell r="H814" t="str">
            <v>국제CC</v>
          </cell>
          <cell r="I814" t="str">
            <v>국제CC</v>
          </cell>
          <cell r="M814" t="str">
            <v>CSM</v>
          </cell>
          <cell r="N814">
            <v>1</v>
          </cell>
          <cell r="O814">
            <v>49.815155268328049</v>
          </cell>
          <cell r="P814">
            <v>49.815155268328049</v>
          </cell>
          <cell r="Q814">
            <v>2.1</v>
          </cell>
          <cell r="R814" t="e">
            <v>#VALUE!</v>
          </cell>
          <cell r="S814">
            <v>4</v>
          </cell>
          <cell r="T814">
            <v>124</v>
          </cell>
          <cell r="U814">
            <v>23</v>
          </cell>
          <cell r="V814" t="e">
            <v>#VALUE!</v>
          </cell>
          <cell r="W814">
            <v>12.453788817082012</v>
          </cell>
          <cell r="X814">
            <v>22</v>
          </cell>
          <cell r="Y814">
            <v>2</v>
          </cell>
          <cell r="Z814">
            <v>2</v>
          </cell>
          <cell r="AA814">
            <v>8</v>
          </cell>
          <cell r="AB814">
            <v>128</v>
          </cell>
          <cell r="AC814">
            <v>120</v>
          </cell>
        </row>
        <row r="815">
          <cell r="H815"/>
          <cell r="I815" t="str">
            <v>국제CC</v>
          </cell>
          <cell r="N815"/>
          <cell r="O815">
            <v>0</v>
          </cell>
          <cell r="P815">
            <v>0</v>
          </cell>
          <cell r="Q815">
            <v>0</v>
          </cell>
          <cell r="U815">
            <v>24</v>
          </cell>
          <cell r="W815">
            <v>0</v>
          </cell>
        </row>
        <row r="816">
          <cell r="H816"/>
          <cell r="I816" t="str">
            <v>국제CC</v>
          </cell>
          <cell r="N816"/>
          <cell r="O816">
            <v>0</v>
          </cell>
          <cell r="P816">
            <v>0</v>
          </cell>
          <cell r="Q816">
            <v>0</v>
          </cell>
          <cell r="W816">
            <v>0</v>
          </cell>
        </row>
        <row r="817">
          <cell r="H817" t="str">
            <v>남동IN</v>
          </cell>
          <cell r="I817" t="str">
            <v>남동IN</v>
          </cell>
          <cell r="M817" t="str">
            <v>CSM</v>
          </cell>
          <cell r="N817">
            <v>3</v>
          </cell>
          <cell r="O817">
            <v>61.313117949574355</v>
          </cell>
          <cell r="P817">
            <v>91.558179488458336</v>
          </cell>
          <cell r="Q817">
            <v>1.4217228464419478</v>
          </cell>
          <cell r="R817" t="e">
            <v>#VALUE!</v>
          </cell>
          <cell r="S817">
            <v>5</v>
          </cell>
          <cell r="T817">
            <v>156</v>
          </cell>
          <cell r="U817">
            <v>16</v>
          </cell>
          <cell r="V817" t="e">
            <v>#VALUE!</v>
          </cell>
          <cell r="W817">
            <v>12.26262358991487</v>
          </cell>
          <cell r="X817">
            <v>63</v>
          </cell>
          <cell r="Y817">
            <v>4</v>
          </cell>
          <cell r="Z817">
            <v>4</v>
          </cell>
          <cell r="AA817">
            <v>20</v>
          </cell>
          <cell r="AB817">
            <v>320</v>
          </cell>
          <cell r="AC817">
            <v>290</v>
          </cell>
        </row>
        <row r="818">
          <cell r="H818"/>
          <cell r="I818" t="str">
            <v>남동IN</v>
          </cell>
          <cell r="N818"/>
          <cell r="O818">
            <v>91.558179488458336</v>
          </cell>
          <cell r="P818">
            <v>68.857237607799391</v>
          </cell>
          <cell r="Q818">
            <v>0.75205992509363306</v>
          </cell>
          <cell r="U818">
            <v>17</v>
          </cell>
          <cell r="W818">
            <v>18.311635897691666</v>
          </cell>
        </row>
        <row r="819">
          <cell r="H819"/>
          <cell r="I819" t="str">
            <v>남동IN</v>
          </cell>
          <cell r="N819"/>
          <cell r="O819">
            <v>68.857237607799391</v>
          </cell>
          <cell r="P819">
            <v>61.313117949574355</v>
          </cell>
          <cell r="Q819">
            <v>0.66966292134831473</v>
          </cell>
          <cell r="W819">
            <v>13.771447521559878</v>
          </cell>
        </row>
        <row r="820">
          <cell r="H820" t="str">
            <v>대야IC</v>
          </cell>
          <cell r="I820" t="str">
            <v>대야IC</v>
          </cell>
          <cell r="M820" t="str">
            <v>BSM</v>
          </cell>
          <cell r="N820">
            <v>1</v>
          </cell>
          <cell r="O820">
            <v>62.228265977791395</v>
          </cell>
          <cell r="P820">
            <v>62.228265977791395</v>
          </cell>
          <cell r="Q820">
            <v>2.1</v>
          </cell>
          <cell r="R820" t="e">
            <v>#VALUE!</v>
          </cell>
          <cell r="S820">
            <v>4</v>
          </cell>
          <cell r="T820">
            <v>124</v>
          </cell>
          <cell r="U820">
            <v>23</v>
          </cell>
          <cell r="V820" t="e">
            <v>#VALUE!</v>
          </cell>
          <cell r="W820">
            <v>15.557066494447849</v>
          </cell>
          <cell r="X820">
            <v>26</v>
          </cell>
          <cell r="Y820">
            <v>7</v>
          </cell>
          <cell r="Z820">
            <v>7</v>
          </cell>
          <cell r="AA820">
            <v>28</v>
          </cell>
          <cell r="AB820">
            <v>112</v>
          </cell>
          <cell r="AC820">
            <v>104</v>
          </cell>
        </row>
        <row r="821">
          <cell r="H821"/>
          <cell r="I821" t="str">
            <v>대야IC</v>
          </cell>
          <cell r="N821"/>
          <cell r="O821">
            <v>0</v>
          </cell>
          <cell r="P821">
            <v>0</v>
          </cell>
          <cell r="Q821">
            <v>0</v>
          </cell>
          <cell r="U821">
            <v>24</v>
          </cell>
          <cell r="W821">
            <v>0</v>
          </cell>
        </row>
        <row r="822">
          <cell r="H822"/>
          <cell r="I822" t="str">
            <v>대야IC</v>
          </cell>
          <cell r="N822"/>
          <cell r="O822">
            <v>0</v>
          </cell>
          <cell r="P822">
            <v>0</v>
          </cell>
          <cell r="Q822">
            <v>0</v>
          </cell>
          <cell r="W822">
            <v>0</v>
          </cell>
        </row>
        <row r="823">
          <cell r="H823" t="str">
            <v>도암로</v>
          </cell>
          <cell r="I823" t="str">
            <v>도암로</v>
          </cell>
          <cell r="M823" t="str">
            <v>CSM</v>
          </cell>
          <cell r="N823">
            <v>3</v>
          </cell>
          <cell r="O823">
            <v>101.22401726312506</v>
          </cell>
          <cell r="P823">
            <v>101.22401726312506</v>
          </cell>
          <cell r="Q823">
            <v>1.3012863913337847</v>
          </cell>
          <cell r="R823" t="e">
            <v>#VALUE!</v>
          </cell>
          <cell r="S823">
            <v>5</v>
          </cell>
          <cell r="T823">
            <v>156</v>
          </cell>
          <cell r="U823">
            <v>15</v>
          </cell>
          <cell r="V823" t="e">
            <v>#VALUE!</v>
          </cell>
          <cell r="W823">
            <v>20.244803452625014</v>
          </cell>
          <cell r="X823">
            <v>65</v>
          </cell>
          <cell r="Y823">
            <v>4</v>
          </cell>
          <cell r="Z823">
            <v>4</v>
          </cell>
          <cell r="AA823">
            <v>20</v>
          </cell>
          <cell r="AB823">
            <v>320</v>
          </cell>
          <cell r="AC823">
            <v>290</v>
          </cell>
        </row>
        <row r="824">
          <cell r="H824"/>
          <cell r="I824" t="str">
            <v>도암로</v>
          </cell>
          <cell r="N824"/>
          <cell r="O824">
            <v>47.630800269378419</v>
          </cell>
          <cell r="P824">
            <v>84.090635871262322</v>
          </cell>
          <cell r="Q824">
            <v>0.83073798239675012</v>
          </cell>
          <cell r="U824">
            <v>16</v>
          </cell>
          <cell r="W824">
            <v>9.5261600538756834</v>
          </cell>
        </row>
        <row r="825">
          <cell r="H825"/>
          <cell r="I825" t="str">
            <v>도암로</v>
          </cell>
          <cell r="N825"/>
          <cell r="O825">
            <v>84.090635871262322</v>
          </cell>
          <cell r="P825">
            <v>47.630800269378419</v>
          </cell>
          <cell r="Q825">
            <v>0.47054840893703459</v>
          </cell>
          <cell r="W825">
            <v>16.818127174252464</v>
          </cell>
        </row>
        <row r="826">
          <cell r="H826" t="str">
            <v>도화2</v>
          </cell>
          <cell r="I826" t="str">
            <v>도화2</v>
          </cell>
          <cell r="M826" t="str">
            <v>CSM</v>
          </cell>
          <cell r="N826">
            <v>3</v>
          </cell>
          <cell r="O826">
            <v>20.633425359752561</v>
          </cell>
          <cell r="P826">
            <v>83.233704561069715</v>
          </cell>
          <cell r="Q826">
            <v>0.79935923107729279</v>
          </cell>
          <cell r="R826" t="e">
            <v>#VALUE!</v>
          </cell>
          <cell r="S826">
            <v>5</v>
          </cell>
          <cell r="T826">
            <v>156</v>
          </cell>
          <cell r="U826">
            <v>9</v>
          </cell>
          <cell r="V826" t="e">
            <v>#VALUE!</v>
          </cell>
          <cell r="W826">
            <v>4.1266850719505124</v>
          </cell>
          <cell r="X826">
            <v>47</v>
          </cell>
          <cell r="Y826">
            <v>3</v>
          </cell>
          <cell r="Z826">
            <v>3</v>
          </cell>
          <cell r="AA826">
            <v>15</v>
          </cell>
          <cell r="AB826">
            <v>240</v>
          </cell>
          <cell r="AC826">
            <v>210</v>
          </cell>
        </row>
        <row r="827">
          <cell r="H827"/>
          <cell r="I827" t="str">
            <v>도화2</v>
          </cell>
          <cell r="N827"/>
          <cell r="O827">
            <v>83.233704561069715</v>
          </cell>
          <cell r="P827">
            <v>45.900204717898674</v>
          </cell>
          <cell r="Q827">
            <v>0.55146175410492593</v>
          </cell>
          <cell r="U827">
            <v>10</v>
          </cell>
          <cell r="W827">
            <v>16.646740912213943</v>
          </cell>
        </row>
        <row r="828">
          <cell r="H828"/>
          <cell r="I828" t="str">
            <v>도화2</v>
          </cell>
          <cell r="N828"/>
          <cell r="O828">
            <v>45.900204717898674</v>
          </cell>
          <cell r="P828">
            <v>20.633425359752561</v>
          </cell>
          <cell r="Q828">
            <v>0.2478974769723668</v>
          </cell>
          <cell r="W828">
            <v>9.1800409435797352</v>
          </cell>
        </row>
        <row r="829">
          <cell r="H829" t="str">
            <v>도화IC</v>
          </cell>
          <cell r="I829" t="str">
            <v>도화IC</v>
          </cell>
          <cell r="M829" t="str">
            <v>CSM</v>
          </cell>
          <cell r="N829">
            <v>3</v>
          </cell>
          <cell r="O829">
            <v>44.848866469265275</v>
          </cell>
          <cell r="P829">
            <v>61.062305404205446</v>
          </cell>
          <cell r="Q829">
            <v>1.2107843137254903</v>
          </cell>
          <cell r="R829" t="e">
            <v>#VALUE!</v>
          </cell>
          <cell r="S829">
            <v>5</v>
          </cell>
          <cell r="T829">
            <v>156</v>
          </cell>
          <cell r="U829">
            <v>14</v>
          </cell>
          <cell r="V829" t="e">
            <v>#VALUE!</v>
          </cell>
          <cell r="W829">
            <v>8.9697732938530557</v>
          </cell>
          <cell r="X829">
            <v>43</v>
          </cell>
          <cell r="Y829">
            <v>3</v>
          </cell>
          <cell r="Z829">
            <v>3</v>
          </cell>
          <cell r="AA829">
            <v>15</v>
          </cell>
          <cell r="AB829">
            <v>240</v>
          </cell>
          <cell r="AC829">
            <v>210</v>
          </cell>
        </row>
        <row r="830">
          <cell r="H830"/>
          <cell r="I830" t="str">
            <v>도화IC</v>
          </cell>
          <cell r="N830"/>
          <cell r="O830">
            <v>61.062305404205446</v>
          </cell>
          <cell r="P830">
            <v>44.848866469265275</v>
          </cell>
          <cell r="Q830">
            <v>0.73447712418300659</v>
          </cell>
          <cell r="U830">
            <v>15</v>
          </cell>
          <cell r="W830">
            <v>12.21246108084109</v>
          </cell>
        </row>
        <row r="831">
          <cell r="H831"/>
          <cell r="I831" t="str">
            <v>도화IC</v>
          </cell>
          <cell r="N831"/>
          <cell r="O831">
            <v>29.084415074061909</v>
          </cell>
          <cell r="P831">
            <v>29.084415074061909</v>
          </cell>
          <cell r="Q831">
            <v>0.47630718954248369</v>
          </cell>
          <cell r="W831">
            <v>5.8168830148123813</v>
          </cell>
        </row>
        <row r="832">
          <cell r="H832" t="str">
            <v>동인천</v>
          </cell>
          <cell r="I832" t="str">
            <v>동인천</v>
          </cell>
          <cell r="M832" t="str">
            <v>CSM</v>
          </cell>
          <cell r="N832">
            <v>3</v>
          </cell>
          <cell r="O832">
            <v>8.1106303734020386</v>
          </cell>
          <cell r="P832">
            <v>80.384717401867178</v>
          </cell>
          <cell r="Q832">
            <v>0.16409335727109514</v>
          </cell>
          <cell r="R832" t="e">
            <v>#VALUE!</v>
          </cell>
          <cell r="S832">
            <v>5</v>
          </cell>
          <cell r="T832">
            <v>156</v>
          </cell>
          <cell r="U832">
            <v>3</v>
          </cell>
          <cell r="V832" t="e">
            <v>#VALUE!</v>
          </cell>
          <cell r="W832">
            <v>1.6221260746804078</v>
          </cell>
          <cell r="X832">
            <v>34</v>
          </cell>
          <cell r="Y832">
            <v>3</v>
          </cell>
          <cell r="Z832">
            <v>2</v>
          </cell>
          <cell r="AA832">
            <v>15</v>
          </cell>
          <cell r="AB832">
            <v>240</v>
          </cell>
          <cell r="AC832">
            <v>210</v>
          </cell>
        </row>
        <row r="833">
          <cell r="H833"/>
          <cell r="I833" t="str">
            <v>동인천</v>
          </cell>
          <cell r="N833"/>
          <cell r="O833">
            <v>80.384717401867178</v>
          </cell>
          <cell r="P833">
            <v>8.1106303734020386</v>
          </cell>
          <cell r="Q833">
            <v>0.10089766606822262</v>
          </cell>
          <cell r="U833">
            <v>4</v>
          </cell>
          <cell r="W833">
            <v>16.076943480373437</v>
          </cell>
        </row>
        <row r="834">
          <cell r="H834"/>
          <cell r="I834" t="str">
            <v>동인천</v>
          </cell>
          <cell r="N834"/>
          <cell r="O834">
            <v>5.0799677783585713</v>
          </cell>
          <cell r="P834">
            <v>5.0799677783585713</v>
          </cell>
          <cell r="Q834">
            <v>6.3195691202872523E-2</v>
          </cell>
          <cell r="W834">
            <v>1.0159935556717143</v>
          </cell>
        </row>
        <row r="835">
          <cell r="H835" t="str">
            <v>동춘</v>
          </cell>
          <cell r="I835" t="str">
            <v>동춘</v>
          </cell>
          <cell r="M835" t="str">
            <v>CSM</v>
          </cell>
          <cell r="N835">
            <v>1</v>
          </cell>
          <cell r="O835">
            <v>80.266600888497521</v>
          </cell>
          <cell r="P835">
            <v>80.266600888497521</v>
          </cell>
          <cell r="Q835">
            <v>2.1</v>
          </cell>
          <cell r="R835" t="e">
            <v>#VALUE!</v>
          </cell>
          <cell r="S835">
            <v>5</v>
          </cell>
          <cell r="T835">
            <v>156</v>
          </cell>
          <cell r="U835">
            <v>23</v>
          </cell>
          <cell r="V835" t="e">
            <v>#VALUE!</v>
          </cell>
          <cell r="W835">
            <v>16.053320177699504</v>
          </cell>
          <cell r="X835">
            <v>26</v>
          </cell>
          <cell r="Y835">
            <v>2</v>
          </cell>
          <cell r="Z835">
            <v>2</v>
          </cell>
          <cell r="AA835">
            <v>10</v>
          </cell>
          <cell r="AB835">
            <v>160</v>
          </cell>
          <cell r="AC835">
            <v>150</v>
          </cell>
        </row>
        <row r="836">
          <cell r="H836"/>
          <cell r="I836" t="str">
            <v>동춘</v>
          </cell>
          <cell r="N836"/>
          <cell r="O836">
            <v>0</v>
          </cell>
          <cell r="P836">
            <v>0</v>
          </cell>
          <cell r="Q836">
            <v>0</v>
          </cell>
          <cell r="U836">
            <v>24</v>
          </cell>
          <cell r="W836">
            <v>0</v>
          </cell>
        </row>
        <row r="837">
          <cell r="H837"/>
          <cell r="I837" t="str">
            <v>동춘</v>
          </cell>
          <cell r="N837"/>
          <cell r="O837">
            <v>0</v>
          </cell>
          <cell r="P837">
            <v>0</v>
          </cell>
          <cell r="Q837">
            <v>0</v>
          </cell>
          <cell r="W837">
            <v>0</v>
          </cell>
        </row>
        <row r="838">
          <cell r="H838" t="str">
            <v>만수</v>
          </cell>
          <cell r="I838" t="str">
            <v>만수</v>
          </cell>
          <cell r="M838" t="str">
            <v>CSM</v>
          </cell>
          <cell r="N838">
            <v>3</v>
          </cell>
          <cell r="O838">
            <v>45.621136675499677</v>
          </cell>
          <cell r="P838">
            <v>85.916089301475864</v>
          </cell>
          <cell r="Q838">
            <v>0.78448555663745523</v>
          </cell>
          <cell r="R838" t="e">
            <v>#VALUE!</v>
          </cell>
          <cell r="S838">
            <v>5</v>
          </cell>
          <cell r="T838">
            <v>156</v>
          </cell>
          <cell r="U838">
            <v>9</v>
          </cell>
          <cell r="V838" t="e">
            <v>#VALUE!</v>
          </cell>
          <cell r="W838">
            <v>9.1242273350999348</v>
          </cell>
          <cell r="X838">
            <v>47</v>
          </cell>
          <cell r="Y838">
            <v>3</v>
          </cell>
          <cell r="Z838">
            <v>3</v>
          </cell>
          <cell r="AA838">
            <v>16</v>
          </cell>
          <cell r="AB838">
            <v>256</v>
          </cell>
          <cell r="AC838">
            <v>226</v>
          </cell>
        </row>
        <row r="839">
          <cell r="H839"/>
          <cell r="I839" t="str">
            <v>만수</v>
          </cell>
          <cell r="N839"/>
          <cell r="O839">
            <v>85.916089301475864</v>
          </cell>
          <cell r="P839">
            <v>45.621136675499677</v>
          </cell>
          <cell r="Q839">
            <v>0.5309964297306069</v>
          </cell>
          <cell r="U839">
            <v>10</v>
          </cell>
          <cell r="W839">
            <v>17.183217860295173</v>
          </cell>
        </row>
        <row r="840">
          <cell r="H840"/>
          <cell r="I840" t="str">
            <v>만수</v>
          </cell>
          <cell r="N840"/>
          <cell r="O840">
            <v>21.77879446428193</v>
          </cell>
          <cell r="P840">
            <v>21.77879446428193</v>
          </cell>
          <cell r="Q840">
            <v>0.25348912690684833</v>
          </cell>
          <cell r="W840">
            <v>4.355758892856386</v>
          </cell>
        </row>
        <row r="841">
          <cell r="H841" t="str">
            <v>문학</v>
          </cell>
          <cell r="I841" t="str">
            <v>문학</v>
          </cell>
          <cell r="M841" t="str">
            <v>BSM</v>
          </cell>
          <cell r="N841">
            <v>3</v>
          </cell>
          <cell r="O841">
            <v>36.859052025370573</v>
          </cell>
          <cell r="P841">
            <v>36.859052025370573</v>
          </cell>
          <cell r="Q841">
            <v>1.1692150866462794</v>
          </cell>
          <cell r="R841" t="e">
            <v>#VALUE!</v>
          </cell>
          <cell r="S841">
            <v>5</v>
          </cell>
          <cell r="T841">
            <v>156</v>
          </cell>
          <cell r="U841">
            <v>13</v>
          </cell>
          <cell r="V841" t="e">
            <v>#VALUE!</v>
          </cell>
          <cell r="W841">
            <v>7.3718104050741147</v>
          </cell>
          <cell r="X841">
            <v>30</v>
          </cell>
          <cell r="Y841">
            <v>8</v>
          </cell>
          <cell r="Z841">
            <v>8</v>
          </cell>
          <cell r="AA841">
            <v>40</v>
          </cell>
          <cell r="AB841">
            <v>160</v>
          </cell>
          <cell r="AC841">
            <v>130</v>
          </cell>
        </row>
        <row r="842">
          <cell r="H842"/>
          <cell r="I842" t="str">
            <v>문학</v>
          </cell>
          <cell r="N842"/>
          <cell r="O842">
            <v>20.36453231167263</v>
          </cell>
          <cell r="P842">
            <v>22.731627395870742</v>
          </cell>
          <cell r="Q842">
            <v>0.61671763506625898</v>
          </cell>
          <cell r="U842">
            <v>14</v>
          </cell>
          <cell r="W842">
            <v>4.0729064623345259</v>
          </cell>
        </row>
        <row r="843">
          <cell r="H843"/>
          <cell r="I843" t="str">
            <v>문학</v>
          </cell>
          <cell r="N843"/>
          <cell r="O843">
            <v>22.731627395870742</v>
          </cell>
          <cell r="P843">
            <v>20.36453231167263</v>
          </cell>
          <cell r="Q843">
            <v>0.55249745158002039</v>
          </cell>
          <cell r="W843">
            <v>4.5463254791741488</v>
          </cell>
        </row>
        <row r="844">
          <cell r="H844" t="str">
            <v>백마3</v>
          </cell>
          <cell r="I844" t="str">
            <v>백마3</v>
          </cell>
          <cell r="M844" t="str">
            <v>CSM</v>
          </cell>
          <cell r="N844">
            <v>3</v>
          </cell>
          <cell r="O844">
            <v>34.444589259145111</v>
          </cell>
          <cell r="P844">
            <v>64.507432117168989</v>
          </cell>
          <cell r="Q844">
            <v>0.85335132703553751</v>
          </cell>
          <cell r="R844" t="e">
            <v>#VALUE!</v>
          </cell>
          <cell r="S844">
            <v>5</v>
          </cell>
          <cell r="T844">
            <v>156</v>
          </cell>
          <cell r="U844">
            <v>10</v>
          </cell>
          <cell r="V844" t="e">
            <v>#VALUE!</v>
          </cell>
          <cell r="W844">
            <v>6.8889178518290226</v>
          </cell>
          <cell r="X844">
            <v>40</v>
          </cell>
          <cell r="Y844">
            <v>3</v>
          </cell>
          <cell r="Z844">
            <v>3</v>
          </cell>
          <cell r="AA844">
            <v>15</v>
          </cell>
          <cell r="AB844">
            <v>240</v>
          </cell>
          <cell r="AC844">
            <v>210</v>
          </cell>
        </row>
        <row r="845">
          <cell r="H845"/>
          <cell r="I845" t="str">
            <v>백마3</v>
          </cell>
          <cell r="N845"/>
          <cell r="O845">
            <v>64.507432117168989</v>
          </cell>
          <cell r="P845">
            <v>34.444589259145111</v>
          </cell>
          <cell r="Q845">
            <v>0.53396311291048126</v>
          </cell>
          <cell r="U845">
            <v>11</v>
          </cell>
          <cell r="W845">
            <v>12.901486423433798</v>
          </cell>
        </row>
        <row r="846">
          <cell r="H846"/>
          <cell r="I846" t="str">
            <v>백마3</v>
          </cell>
          <cell r="N846"/>
          <cell r="O846">
            <v>20.602913541695898</v>
          </cell>
          <cell r="P846">
            <v>20.602913541695898</v>
          </cell>
          <cell r="Q846">
            <v>0.31938821412505625</v>
          </cell>
          <cell r="W846">
            <v>4.1205827083391799</v>
          </cell>
        </row>
        <row r="847">
          <cell r="H847" t="str">
            <v>백운역</v>
          </cell>
          <cell r="I847" t="str">
            <v>백운역</v>
          </cell>
          <cell r="M847" t="str">
            <v>CSM</v>
          </cell>
          <cell r="N847">
            <v>3</v>
          </cell>
          <cell r="O847">
            <v>35.441795926611512</v>
          </cell>
          <cell r="P847">
            <v>42.321835197748001</v>
          </cell>
          <cell r="Q847">
            <v>1.5874352331606221</v>
          </cell>
          <cell r="R847" t="e">
            <v>#VALUE!</v>
          </cell>
          <cell r="S847">
            <v>5</v>
          </cell>
          <cell r="T847">
            <v>156</v>
          </cell>
          <cell r="U847">
            <v>17</v>
          </cell>
          <cell r="V847" t="e">
            <v>#VALUE!</v>
          </cell>
          <cell r="W847">
            <v>7.088359185322302</v>
          </cell>
          <cell r="X847">
            <v>37</v>
          </cell>
          <cell r="Y847">
            <v>3</v>
          </cell>
          <cell r="Z847">
            <v>3</v>
          </cell>
          <cell r="AA847">
            <v>15</v>
          </cell>
          <cell r="AB847">
            <v>240</v>
          </cell>
          <cell r="AC847">
            <v>210</v>
          </cell>
        </row>
        <row r="848">
          <cell r="H848"/>
          <cell r="I848" t="str">
            <v>백운역</v>
          </cell>
          <cell r="N848"/>
          <cell r="O848">
            <v>31.741376398311004</v>
          </cell>
          <cell r="P848">
            <v>35.441795926611512</v>
          </cell>
          <cell r="Q848">
            <v>0.83743523316062185</v>
          </cell>
          <cell r="U848">
            <v>18</v>
          </cell>
          <cell r="W848">
            <v>6.3482752796622011</v>
          </cell>
        </row>
        <row r="849">
          <cell r="H849"/>
          <cell r="I849" t="str">
            <v>백운역</v>
          </cell>
          <cell r="N849"/>
          <cell r="O849">
            <v>42.321835197748001</v>
          </cell>
          <cell r="P849">
            <v>31.741376398311004</v>
          </cell>
          <cell r="Q849">
            <v>0.75000000000000011</v>
          </cell>
          <cell r="W849">
            <v>8.4643670395496002</v>
          </cell>
        </row>
        <row r="850">
          <cell r="H850" t="str">
            <v>부평1동</v>
          </cell>
          <cell r="I850" t="str">
            <v>부평1동</v>
          </cell>
          <cell r="M850" t="str">
            <v>CSM</v>
          </cell>
          <cell r="N850">
            <v>3</v>
          </cell>
          <cell r="O850">
            <v>32.957014733400769</v>
          </cell>
          <cell r="P850">
            <v>59.429514135472949</v>
          </cell>
          <cell r="Q850">
            <v>1.1468824940047961</v>
          </cell>
          <cell r="R850" t="e">
            <v>#VALUE!</v>
          </cell>
          <cell r="S850">
            <v>5</v>
          </cell>
          <cell r="T850">
            <v>156</v>
          </cell>
          <cell r="U850">
            <v>13</v>
          </cell>
          <cell r="V850" t="e">
            <v>#VALUE!</v>
          </cell>
          <cell r="W850">
            <v>6.5914029466801534</v>
          </cell>
          <cell r="X850">
            <v>42</v>
          </cell>
          <cell r="Y850">
            <v>3</v>
          </cell>
          <cell r="Z850">
            <v>3</v>
          </cell>
          <cell r="AA850">
            <v>15</v>
          </cell>
          <cell r="AB850">
            <v>240</v>
          </cell>
          <cell r="AC850">
            <v>210</v>
          </cell>
        </row>
        <row r="851">
          <cell r="H851"/>
          <cell r="I851" t="str">
            <v>부평1동</v>
          </cell>
          <cell r="N851"/>
          <cell r="O851">
            <v>59.429514135472949</v>
          </cell>
          <cell r="P851">
            <v>35.201654655783734</v>
          </cell>
          <cell r="Q851">
            <v>0.592326139088729</v>
          </cell>
          <cell r="U851">
            <v>14</v>
          </cell>
          <cell r="W851">
            <v>11.88590282709459</v>
          </cell>
        </row>
        <row r="852">
          <cell r="H852"/>
          <cell r="I852" t="str">
            <v>부평1동</v>
          </cell>
          <cell r="N852"/>
          <cell r="O852">
            <v>35.201654655783734</v>
          </cell>
          <cell r="P852">
            <v>32.957014733400769</v>
          </cell>
          <cell r="Q852">
            <v>0.55455635491606714</v>
          </cell>
          <cell r="W852">
            <v>7.0403309311567472</v>
          </cell>
        </row>
        <row r="853">
          <cell r="H853" t="str">
            <v>부평3</v>
          </cell>
          <cell r="I853" t="str">
            <v>부평3</v>
          </cell>
          <cell r="M853" t="str">
            <v>CSM</v>
          </cell>
          <cell r="N853">
            <v>3</v>
          </cell>
          <cell r="O853">
            <v>59.678645029997789</v>
          </cell>
          <cell r="P853">
            <v>135.59987694623879</v>
          </cell>
          <cell r="Q853">
            <v>0.91897018970189714</v>
          </cell>
          <cell r="R853" t="e">
            <v>#VALUE!</v>
          </cell>
          <cell r="S853">
            <v>5</v>
          </cell>
          <cell r="T853">
            <v>156</v>
          </cell>
          <cell r="U853">
            <v>11</v>
          </cell>
          <cell r="V853" t="e">
            <v>#VALUE!</v>
          </cell>
          <cell r="W853">
            <v>11.935729005999558</v>
          </cell>
          <cell r="X853">
            <v>71</v>
          </cell>
          <cell r="Y853">
            <v>5</v>
          </cell>
          <cell r="Z853">
            <v>5</v>
          </cell>
          <cell r="AA853">
            <v>25</v>
          </cell>
          <cell r="AB853">
            <v>400</v>
          </cell>
          <cell r="AC853">
            <v>370</v>
          </cell>
        </row>
        <row r="854">
          <cell r="H854"/>
          <cell r="I854" t="str">
            <v>부평3</v>
          </cell>
          <cell r="N854"/>
          <cell r="O854">
            <v>64.933599610841185</v>
          </cell>
          <cell r="P854">
            <v>64.933599610841185</v>
          </cell>
          <cell r="Q854">
            <v>0.4788617886178862</v>
          </cell>
          <cell r="U854">
            <v>12</v>
          </cell>
          <cell r="W854">
            <v>12.986719922168238</v>
          </cell>
        </row>
        <row r="855">
          <cell r="H855"/>
          <cell r="I855" t="str">
            <v>부평3</v>
          </cell>
          <cell r="N855"/>
          <cell r="O855">
            <v>135.59987694623879</v>
          </cell>
          <cell r="P855">
            <v>59.678645029997789</v>
          </cell>
          <cell r="Q855">
            <v>0.44010840108401089</v>
          </cell>
          <cell r="W855">
            <v>27.11997538924776</v>
          </cell>
        </row>
        <row r="856">
          <cell r="H856" t="str">
            <v>부평역</v>
          </cell>
          <cell r="I856" t="str">
            <v>부평역</v>
          </cell>
          <cell r="M856" t="str">
            <v>CSM</v>
          </cell>
          <cell r="N856">
            <v>3</v>
          </cell>
          <cell r="O856">
            <v>62.969349802100012</v>
          </cell>
          <cell r="P856">
            <v>62.969349802100012</v>
          </cell>
          <cell r="Q856">
            <v>1.678735632183908</v>
          </cell>
          <cell r="R856" t="e">
            <v>#VALUE!</v>
          </cell>
          <cell r="S856">
            <v>5</v>
          </cell>
          <cell r="T856">
            <v>156</v>
          </cell>
          <cell r="U856">
            <v>18</v>
          </cell>
          <cell r="V856" t="e">
            <v>#VALUE!</v>
          </cell>
          <cell r="W856">
            <v>12.593869960420003</v>
          </cell>
          <cell r="X856">
            <v>51</v>
          </cell>
          <cell r="Y856">
            <v>3</v>
          </cell>
          <cell r="Z856">
            <v>3</v>
          </cell>
          <cell r="AA856">
            <v>15</v>
          </cell>
          <cell r="AB856">
            <v>240</v>
          </cell>
          <cell r="AC856">
            <v>210</v>
          </cell>
        </row>
        <row r="857">
          <cell r="H857"/>
          <cell r="I857" t="str">
            <v>부평역</v>
          </cell>
          <cell r="N857"/>
          <cell r="O857">
            <v>54.826761465621566</v>
          </cell>
          <cell r="P857">
            <v>54.826761465621566</v>
          </cell>
          <cell r="Q857">
            <v>0.87068965517241381</v>
          </cell>
          <cell r="U857">
            <v>19</v>
          </cell>
          <cell r="W857">
            <v>10.965352293124313</v>
          </cell>
        </row>
        <row r="858">
          <cell r="H858"/>
          <cell r="I858" t="str">
            <v>부평역</v>
          </cell>
          <cell r="N858"/>
          <cell r="O858">
            <v>50.882129782616445</v>
          </cell>
          <cell r="P858">
            <v>50.882129782616445</v>
          </cell>
          <cell r="Q858">
            <v>0.80804597701149428</v>
          </cell>
          <cell r="W858">
            <v>10.176425956523289</v>
          </cell>
        </row>
        <row r="859">
          <cell r="H859" t="str">
            <v>부평IC</v>
          </cell>
          <cell r="I859" t="str">
            <v>부평IC</v>
          </cell>
          <cell r="M859" t="str">
            <v>CSM</v>
          </cell>
          <cell r="N859">
            <v>3</v>
          </cell>
          <cell r="O859">
            <v>43.916582751186006</v>
          </cell>
          <cell r="P859">
            <v>59.408076256526435</v>
          </cell>
          <cell r="Q859">
            <v>1.6488781079442087</v>
          </cell>
          <cell r="R859" t="e">
            <v>#VALUE!</v>
          </cell>
          <cell r="S859">
            <v>5</v>
          </cell>
          <cell r="T859">
            <v>156</v>
          </cell>
          <cell r="U859">
            <v>18</v>
          </cell>
          <cell r="V859" t="e">
            <v>#VALUE!</v>
          </cell>
          <cell r="W859">
            <v>8.7833165502372008</v>
          </cell>
          <cell r="X859">
            <v>48</v>
          </cell>
          <cell r="Y859">
            <v>3</v>
          </cell>
          <cell r="Z859">
            <v>3</v>
          </cell>
          <cell r="AA859">
            <v>15</v>
          </cell>
          <cell r="AB859">
            <v>240</v>
          </cell>
          <cell r="AC859">
            <v>210</v>
          </cell>
        </row>
        <row r="860">
          <cell r="H860"/>
          <cell r="I860" t="str">
            <v>부평IC</v>
          </cell>
          <cell r="N860"/>
          <cell r="O860">
            <v>54.040093623280569</v>
          </cell>
          <cell r="P860">
            <v>54.040093623280569</v>
          </cell>
          <cell r="Q860">
            <v>0.90964220739842339</v>
          </cell>
          <cell r="U860">
            <v>19</v>
          </cell>
          <cell r="W860">
            <v>10.808018724656113</v>
          </cell>
        </row>
        <row r="861">
          <cell r="H861"/>
          <cell r="I861" t="str">
            <v>부평IC</v>
          </cell>
          <cell r="N861"/>
          <cell r="O861">
            <v>59.408076256526435</v>
          </cell>
          <cell r="P861">
            <v>43.916582751186006</v>
          </cell>
          <cell r="Q861">
            <v>0.73923590054578536</v>
          </cell>
          <cell r="W861">
            <v>11.881615251305288</v>
          </cell>
        </row>
        <row r="862">
          <cell r="H862" t="str">
            <v>서운동</v>
          </cell>
          <cell r="I862" t="str">
            <v>서운동</v>
          </cell>
          <cell r="M862" t="str">
            <v>CSM</v>
          </cell>
          <cell r="N862">
            <v>3</v>
          </cell>
          <cell r="O862">
            <v>77.3720316204749</v>
          </cell>
          <cell r="P862">
            <v>77.3720316204749</v>
          </cell>
          <cell r="Q862">
            <v>1.4313905461220742</v>
          </cell>
          <cell r="R862" t="e">
            <v>#VALUE!</v>
          </cell>
          <cell r="S862">
            <v>5</v>
          </cell>
          <cell r="T862">
            <v>156</v>
          </cell>
          <cell r="U862">
            <v>16</v>
          </cell>
          <cell r="V862" t="e">
            <v>#VALUE!</v>
          </cell>
          <cell r="W862">
            <v>15.47440632409498</v>
          </cell>
          <cell r="X862">
            <v>55</v>
          </cell>
          <cell r="Y862">
            <v>4</v>
          </cell>
          <cell r="Z862">
            <v>4</v>
          </cell>
          <cell r="AA862">
            <v>22</v>
          </cell>
          <cell r="AB862">
            <v>352</v>
          </cell>
          <cell r="AC862">
            <v>322</v>
          </cell>
        </row>
        <row r="863">
          <cell r="H863"/>
          <cell r="I863" t="str">
            <v>서운동</v>
          </cell>
          <cell r="N863"/>
          <cell r="O863">
            <v>60.96731449855686</v>
          </cell>
          <cell r="P863">
            <v>60.96731449855686</v>
          </cell>
          <cell r="Q863">
            <v>0.78797613584212933</v>
          </cell>
          <cell r="U863">
            <v>17</v>
          </cell>
          <cell r="W863">
            <v>12.193462899711372</v>
          </cell>
        </row>
        <row r="864">
          <cell r="H864"/>
          <cell r="I864" t="str">
            <v>서운동</v>
          </cell>
          <cell r="N864"/>
          <cell r="O864">
            <v>49.782280097249107</v>
          </cell>
          <cell r="P864">
            <v>49.782280097249107</v>
          </cell>
          <cell r="Q864">
            <v>0.64341441027994495</v>
          </cell>
          <cell r="W864">
            <v>9.9564560194498206</v>
          </cell>
        </row>
        <row r="865">
          <cell r="H865" t="str">
            <v>서인천</v>
          </cell>
          <cell r="I865" t="str">
            <v>서인천</v>
          </cell>
          <cell r="M865" t="str">
            <v>CSM</v>
          </cell>
          <cell r="N865">
            <v>3</v>
          </cell>
          <cell r="O865">
            <v>20.320028514187452</v>
          </cell>
          <cell r="P865">
            <v>76.260276217373558</v>
          </cell>
          <cell r="Q865">
            <v>0.90216411181244349</v>
          </cell>
          <cell r="R865" t="e">
            <v>#VALUE!</v>
          </cell>
          <cell r="S865">
            <v>5</v>
          </cell>
          <cell r="T865">
            <v>156</v>
          </cell>
          <cell r="U865">
            <v>11</v>
          </cell>
          <cell r="V865" t="e">
            <v>#VALUE!</v>
          </cell>
          <cell r="W865">
            <v>4.0640057028374903</v>
          </cell>
          <cell r="X865">
            <v>46</v>
          </cell>
          <cell r="Y865">
            <v>3</v>
          </cell>
          <cell r="Z865">
            <v>3</v>
          </cell>
          <cell r="AA865">
            <v>17</v>
          </cell>
          <cell r="AB865">
            <v>272</v>
          </cell>
          <cell r="AC865">
            <v>242</v>
          </cell>
        </row>
        <row r="866">
          <cell r="H866"/>
          <cell r="I866" t="str">
            <v>서인천</v>
          </cell>
          <cell r="N866"/>
          <cell r="O866">
            <v>76.260276217373558</v>
          </cell>
          <cell r="P866">
            <v>48.479255846030973</v>
          </cell>
          <cell r="Q866">
            <v>0.63570784490531995</v>
          </cell>
          <cell r="U866">
            <v>12</v>
          </cell>
          <cell r="W866">
            <v>15.252055243474711</v>
          </cell>
        </row>
        <row r="867">
          <cell r="H867"/>
          <cell r="I867" t="str">
            <v>서인천</v>
          </cell>
          <cell r="N867"/>
          <cell r="O867">
            <v>48.479255846030973</v>
          </cell>
          <cell r="P867">
            <v>20.320028514187452</v>
          </cell>
          <cell r="Q867">
            <v>0.26645626690712354</v>
          </cell>
          <cell r="W867">
            <v>9.6958511692061951</v>
          </cell>
        </row>
        <row r="868">
          <cell r="H868" t="str">
            <v>서창IC</v>
          </cell>
          <cell r="I868" t="str">
            <v>서창IC</v>
          </cell>
          <cell r="M868" t="str">
            <v>CSM</v>
          </cell>
          <cell r="N868">
            <v>3</v>
          </cell>
          <cell r="O868">
            <v>15.002899378459047</v>
          </cell>
          <cell r="P868">
            <v>38.239097196316351</v>
          </cell>
          <cell r="Q868">
            <v>0.74880382775119614</v>
          </cell>
          <cell r="R868" t="e">
            <v>#VALUE!</v>
          </cell>
          <cell r="S868">
            <v>5</v>
          </cell>
          <cell r="T868">
            <v>156</v>
          </cell>
          <cell r="U868">
            <v>9</v>
          </cell>
          <cell r="V868" t="e">
            <v>#VALUE!</v>
          </cell>
          <cell r="W868">
            <v>3.0005798756918094</v>
          </cell>
          <cell r="X868">
            <v>27</v>
          </cell>
          <cell r="Y868">
            <v>3</v>
          </cell>
          <cell r="Z868">
            <v>2</v>
          </cell>
          <cell r="AA868">
            <v>15</v>
          </cell>
          <cell r="AB868">
            <v>240</v>
          </cell>
          <cell r="AC868">
            <v>210</v>
          </cell>
        </row>
        <row r="869">
          <cell r="H869"/>
          <cell r="I869" t="str">
            <v>서창IC</v>
          </cell>
          <cell r="N869"/>
          <cell r="O869">
            <v>13.630682971892671</v>
          </cell>
          <cell r="P869">
            <v>15.002899378459047</v>
          </cell>
          <cell r="Q869">
            <v>0.3923444976076555</v>
          </cell>
          <cell r="U869">
            <v>10</v>
          </cell>
          <cell r="W869">
            <v>2.7261365943785343</v>
          </cell>
        </row>
        <row r="870">
          <cell r="H870"/>
          <cell r="I870" t="str">
            <v>서창IC</v>
          </cell>
          <cell r="N870"/>
          <cell r="O870">
            <v>38.239097196316351</v>
          </cell>
          <cell r="P870">
            <v>13.630682971892671</v>
          </cell>
          <cell r="Q870">
            <v>0.3564593301435407</v>
          </cell>
          <cell r="W870">
            <v>7.6478194392632703</v>
          </cell>
        </row>
        <row r="871">
          <cell r="H871" t="str">
            <v>석남1동</v>
          </cell>
          <cell r="I871" t="str">
            <v>석남1동</v>
          </cell>
          <cell r="M871" t="str">
            <v>CSM</v>
          </cell>
          <cell r="N871">
            <v>3</v>
          </cell>
          <cell r="O871">
            <v>45.863337219982711</v>
          </cell>
          <cell r="P871">
            <v>93.180090056091657</v>
          </cell>
          <cell r="Q871">
            <v>0.93968804159445385</v>
          </cell>
          <cell r="R871" t="e">
            <v>#VALUE!</v>
          </cell>
          <cell r="S871">
            <v>5</v>
          </cell>
          <cell r="T871">
            <v>156</v>
          </cell>
          <cell r="U871">
            <v>11</v>
          </cell>
          <cell r="V871" t="e">
            <v>#VALUE!</v>
          </cell>
          <cell r="W871">
            <v>9.1726674439965414</v>
          </cell>
          <cell r="X871">
            <v>54</v>
          </cell>
          <cell r="Y871">
            <v>4</v>
          </cell>
          <cell r="Z871">
            <v>4</v>
          </cell>
          <cell r="AA871">
            <v>21</v>
          </cell>
          <cell r="AB871">
            <v>336</v>
          </cell>
          <cell r="AC871">
            <v>306</v>
          </cell>
        </row>
        <row r="872">
          <cell r="H872"/>
          <cell r="I872" t="str">
            <v>석남1동</v>
          </cell>
          <cell r="N872"/>
          <cell r="O872">
            <v>41.696879120420903</v>
          </cell>
          <cell r="P872">
            <v>45.863337219982711</v>
          </cell>
          <cell r="Q872">
            <v>0.49220103986135172</v>
          </cell>
          <cell r="U872">
            <v>12</v>
          </cell>
          <cell r="W872">
            <v>8.3393758240841809</v>
          </cell>
        </row>
        <row r="873">
          <cell r="H873"/>
          <cell r="I873" t="str">
            <v>석남1동</v>
          </cell>
          <cell r="N873"/>
          <cell r="O873">
            <v>93.180090056091657</v>
          </cell>
          <cell r="P873">
            <v>41.696879120420903</v>
          </cell>
          <cell r="Q873">
            <v>0.44748700173310213</v>
          </cell>
          <cell r="W873">
            <v>18.636018011218333</v>
          </cell>
        </row>
        <row r="874">
          <cell r="H874" t="str">
            <v>석바위</v>
          </cell>
          <cell r="I874" t="str">
            <v>석바위</v>
          </cell>
          <cell r="M874" t="str">
            <v>CSM</v>
          </cell>
          <cell r="N874">
            <v>3</v>
          </cell>
          <cell r="O874">
            <v>100.14718012977764</v>
          </cell>
          <cell r="P874">
            <v>100.14718012977764</v>
          </cell>
          <cell r="Q874">
            <v>1.3700575815738965</v>
          </cell>
          <cell r="R874" t="e">
            <v>#VALUE!</v>
          </cell>
          <cell r="S874">
            <v>5</v>
          </cell>
          <cell r="T874">
            <v>156</v>
          </cell>
          <cell r="U874">
            <v>15</v>
          </cell>
          <cell r="V874" t="e">
            <v>#VALUE!</v>
          </cell>
          <cell r="W874">
            <v>20.029436025955526</v>
          </cell>
          <cell r="X874">
            <v>66</v>
          </cell>
          <cell r="Y874">
            <v>4</v>
          </cell>
          <cell r="Z874">
            <v>4</v>
          </cell>
          <cell r="AA874">
            <v>20</v>
          </cell>
          <cell r="AB874">
            <v>320</v>
          </cell>
          <cell r="AC874">
            <v>290</v>
          </cell>
        </row>
        <row r="875">
          <cell r="H875"/>
          <cell r="I875" t="str">
            <v>석바위</v>
          </cell>
          <cell r="N875"/>
          <cell r="O875">
            <v>59.165646917361919</v>
          </cell>
          <cell r="P875">
            <v>78.041756492686616</v>
          </cell>
          <cell r="Q875">
            <v>0.77927063339731295</v>
          </cell>
          <cell r="U875">
            <v>16</v>
          </cell>
          <cell r="W875">
            <v>11.833129383472384</v>
          </cell>
        </row>
        <row r="876">
          <cell r="H876"/>
          <cell r="I876" t="str">
            <v>석바위</v>
          </cell>
          <cell r="N876"/>
          <cell r="O876">
            <v>78.041756492686616</v>
          </cell>
          <cell r="P876">
            <v>59.165646917361919</v>
          </cell>
          <cell r="Q876">
            <v>0.5907869481765835</v>
          </cell>
          <cell r="W876">
            <v>15.608351298537324</v>
          </cell>
        </row>
        <row r="877">
          <cell r="H877" t="str">
            <v>선학동</v>
          </cell>
          <cell r="I877" t="str">
            <v>선학동</v>
          </cell>
          <cell r="M877" t="str">
            <v>CSM</v>
          </cell>
          <cell r="N877">
            <v>3</v>
          </cell>
          <cell r="O877">
            <v>75.990173350399772</v>
          </cell>
          <cell r="P877">
            <v>81.380296912111021</v>
          </cell>
          <cell r="Q877">
            <v>1.5740259740259741</v>
          </cell>
          <cell r="R877" t="e">
            <v>#VALUE!</v>
          </cell>
          <cell r="S877">
            <v>5</v>
          </cell>
          <cell r="T877">
            <v>156</v>
          </cell>
          <cell r="U877">
            <v>17</v>
          </cell>
          <cell r="V877" t="e">
            <v>#VALUE!</v>
          </cell>
          <cell r="W877">
            <v>15.198034670079954</v>
          </cell>
          <cell r="X877">
            <v>60</v>
          </cell>
          <cell r="Y877">
            <v>4</v>
          </cell>
          <cell r="Z877">
            <v>4</v>
          </cell>
          <cell r="AA877">
            <v>21</v>
          </cell>
          <cell r="AB877">
            <v>336</v>
          </cell>
          <cell r="AC877">
            <v>306</v>
          </cell>
        </row>
        <row r="878">
          <cell r="H878"/>
          <cell r="I878" t="str">
            <v>선학동</v>
          </cell>
          <cell r="N878"/>
          <cell r="O878">
            <v>52.10452776320875</v>
          </cell>
          <cell r="P878">
            <v>75.990173350399772</v>
          </cell>
          <cell r="Q878">
            <v>0.9337662337662338</v>
          </cell>
          <cell r="U878">
            <v>18</v>
          </cell>
          <cell r="W878">
            <v>10.42090555264175</v>
          </cell>
        </row>
        <row r="879">
          <cell r="H879"/>
          <cell r="I879" t="str">
            <v>선학동</v>
          </cell>
          <cell r="N879"/>
          <cell r="O879">
            <v>81.380296912111021</v>
          </cell>
          <cell r="P879">
            <v>52.10452776320875</v>
          </cell>
          <cell r="Q879">
            <v>0.64025974025974031</v>
          </cell>
          <cell r="W879">
            <v>16.276059382422204</v>
          </cell>
        </row>
        <row r="880">
          <cell r="H880" t="str">
            <v>선화동</v>
          </cell>
          <cell r="I880" t="str">
            <v>선화동</v>
          </cell>
          <cell r="M880" t="str">
            <v>CSM</v>
          </cell>
          <cell r="N880">
            <v>3</v>
          </cell>
          <cell r="O880">
            <v>45.623527148898432</v>
          </cell>
          <cell r="P880">
            <v>84.315210874151234</v>
          </cell>
          <cell r="Q880">
            <v>1.1312252964426877</v>
          </cell>
          <cell r="R880" t="e">
            <v>#VALUE!</v>
          </cell>
          <cell r="S880">
            <v>5</v>
          </cell>
          <cell r="T880">
            <v>156</v>
          </cell>
          <cell r="U880">
            <v>13</v>
          </cell>
          <cell r="V880" t="e">
            <v>#VALUE!</v>
          </cell>
          <cell r="W880">
            <v>9.1247054297796861</v>
          </cell>
          <cell r="X880">
            <v>53</v>
          </cell>
          <cell r="Y880">
            <v>4</v>
          </cell>
          <cell r="Z880">
            <v>4</v>
          </cell>
          <cell r="AA880">
            <v>20</v>
          </cell>
          <cell r="AB880">
            <v>320</v>
          </cell>
          <cell r="AC880">
            <v>290</v>
          </cell>
        </row>
        <row r="881">
          <cell r="H881"/>
          <cell r="I881" t="str">
            <v>선화동</v>
          </cell>
          <cell r="N881"/>
          <cell r="O881">
            <v>84.315210874151234</v>
          </cell>
          <cell r="P881">
            <v>49.75597226684102</v>
          </cell>
          <cell r="Q881">
            <v>0.59011857707509874</v>
          </cell>
          <cell r="U881">
            <v>14</v>
          </cell>
          <cell r="W881">
            <v>16.863042174830248</v>
          </cell>
        </row>
        <row r="882">
          <cell r="H882"/>
          <cell r="I882" t="str">
            <v>선화동</v>
          </cell>
          <cell r="N882"/>
          <cell r="O882">
            <v>49.75597226684102</v>
          </cell>
          <cell r="P882">
            <v>45.623527148898432</v>
          </cell>
          <cell r="Q882">
            <v>0.54110671936758892</v>
          </cell>
          <cell r="W882">
            <v>9.9511944533682044</v>
          </cell>
        </row>
        <row r="883">
          <cell r="H883" t="str">
            <v>소래</v>
          </cell>
          <cell r="I883" t="str">
            <v>소래</v>
          </cell>
          <cell r="M883" t="str">
            <v>CSM</v>
          </cell>
          <cell r="N883">
            <v>3</v>
          </cell>
          <cell r="O883">
            <v>17.430422798553831</v>
          </cell>
          <cell r="P883">
            <v>78.978525900791936</v>
          </cell>
          <cell r="Q883">
            <v>0.4355777223607647</v>
          </cell>
          <cell r="R883" t="e">
            <v>#VALUE!</v>
          </cell>
          <cell r="S883">
            <v>4</v>
          </cell>
          <cell r="T883">
            <v>124</v>
          </cell>
          <cell r="U883">
            <v>6</v>
          </cell>
          <cell r="V883" t="e">
            <v>#VALUE!</v>
          </cell>
          <cell r="W883">
            <v>4.3576056996384578</v>
          </cell>
          <cell r="X883">
            <v>45</v>
          </cell>
          <cell r="Y883">
            <v>3</v>
          </cell>
          <cell r="Z883">
            <v>3</v>
          </cell>
          <cell r="AA883">
            <v>15</v>
          </cell>
          <cell r="AB883">
            <v>240</v>
          </cell>
          <cell r="AC883">
            <v>168</v>
          </cell>
        </row>
        <row r="884">
          <cell r="H884"/>
          <cell r="I884" t="str">
            <v>소래</v>
          </cell>
          <cell r="N884"/>
          <cell r="O884">
            <v>78.978525900791936</v>
          </cell>
          <cell r="P884">
            <v>17.430422798553831</v>
          </cell>
          <cell r="Q884">
            <v>0.22069825436408977</v>
          </cell>
          <cell r="U884">
            <v>7</v>
          </cell>
          <cell r="W884">
            <v>19.744631475197984</v>
          </cell>
        </row>
        <row r="885">
          <cell r="H885"/>
          <cell r="I885" t="str">
            <v>소래</v>
          </cell>
          <cell r="N885"/>
          <cell r="O885">
            <v>16.970863628723784</v>
          </cell>
          <cell r="P885">
            <v>16.970863628723784</v>
          </cell>
          <cell r="Q885">
            <v>0.21487946799667493</v>
          </cell>
          <cell r="W885">
            <v>4.2427159071809459</v>
          </cell>
        </row>
        <row r="886">
          <cell r="H886" t="str">
            <v>송도</v>
          </cell>
          <cell r="I886" t="str">
            <v>송도</v>
          </cell>
          <cell r="M886" t="str">
            <v>CSM</v>
          </cell>
          <cell r="N886">
            <v>3</v>
          </cell>
          <cell r="O886">
            <v>49.357553308489834</v>
          </cell>
          <cell r="P886">
            <v>56.330173321106678</v>
          </cell>
          <cell r="Q886">
            <v>1.4421364985163208</v>
          </cell>
          <cell r="R886" t="e">
            <v>#VALUE!</v>
          </cell>
          <cell r="S886">
            <v>5</v>
          </cell>
          <cell r="T886">
            <v>156</v>
          </cell>
          <cell r="U886">
            <v>16</v>
          </cell>
          <cell r="V886" t="e">
            <v>#VALUE!</v>
          </cell>
          <cell r="W886">
            <v>9.8715106616979664</v>
          </cell>
          <cell r="X886">
            <v>44</v>
          </cell>
          <cell r="Y886">
            <v>3</v>
          </cell>
          <cell r="Z886">
            <v>3</v>
          </cell>
          <cell r="AA886">
            <v>15</v>
          </cell>
          <cell r="AB886">
            <v>240</v>
          </cell>
          <cell r="AC886">
            <v>210</v>
          </cell>
        </row>
        <row r="887">
          <cell r="H887"/>
          <cell r="I887" t="str">
            <v>송도</v>
          </cell>
          <cell r="N887"/>
          <cell r="O887">
            <v>56.330173321106678</v>
          </cell>
          <cell r="P887">
            <v>49.357553308489834</v>
          </cell>
          <cell r="Q887">
            <v>0.87621873675286155</v>
          </cell>
          <cell r="U887">
            <v>17</v>
          </cell>
          <cell r="W887">
            <v>11.266034664221335</v>
          </cell>
        </row>
        <row r="888">
          <cell r="H888"/>
          <cell r="I888" t="str">
            <v>송도</v>
          </cell>
          <cell r="N888"/>
          <cell r="O888">
            <v>31.878245605628411</v>
          </cell>
          <cell r="P888">
            <v>31.878245605628411</v>
          </cell>
          <cell r="Q888">
            <v>0.5659177617634592</v>
          </cell>
          <cell r="W888">
            <v>6.3756491211256821</v>
          </cell>
        </row>
        <row r="889">
          <cell r="H889" t="str">
            <v>송림</v>
          </cell>
          <cell r="I889" t="str">
            <v>송림</v>
          </cell>
          <cell r="M889" t="str">
            <v>CSM</v>
          </cell>
          <cell r="N889">
            <v>3</v>
          </cell>
          <cell r="O889">
            <v>43.324338678165105</v>
          </cell>
          <cell r="P889">
            <v>43.324338678165105</v>
          </cell>
          <cell r="Q889">
            <v>1.3144599303135887</v>
          </cell>
          <cell r="R889" t="e">
            <v>#VALUE!</v>
          </cell>
          <cell r="S889">
            <v>5</v>
          </cell>
          <cell r="T889">
            <v>156</v>
          </cell>
          <cell r="U889">
            <v>15</v>
          </cell>
          <cell r="V889" t="e">
            <v>#VALUE!</v>
          </cell>
          <cell r="W889">
            <v>8.6648677356330204</v>
          </cell>
          <cell r="X889">
            <v>35</v>
          </cell>
          <cell r="Y889">
            <v>3</v>
          </cell>
          <cell r="Z889">
            <v>2</v>
          </cell>
          <cell r="AA889">
            <v>15</v>
          </cell>
          <cell r="AB889">
            <v>240</v>
          </cell>
          <cell r="AC889">
            <v>210</v>
          </cell>
        </row>
        <row r="890">
          <cell r="H890"/>
          <cell r="I890" t="str">
            <v>송림</v>
          </cell>
          <cell r="N890"/>
          <cell r="O890">
            <v>32.719687834467898</v>
          </cell>
          <cell r="P890">
            <v>32.719687834467898</v>
          </cell>
          <cell r="Q890">
            <v>0.75522648083623689</v>
          </cell>
          <cell r="U890">
            <v>16</v>
          </cell>
          <cell r="W890">
            <v>6.5439375668935797</v>
          </cell>
        </row>
        <row r="891">
          <cell r="H891"/>
          <cell r="I891" t="str">
            <v>송림</v>
          </cell>
          <cell r="N891"/>
          <cell r="O891">
            <v>24.228419365315325</v>
          </cell>
          <cell r="P891">
            <v>24.228419365315325</v>
          </cell>
          <cell r="Q891">
            <v>0.55923344947735187</v>
          </cell>
          <cell r="W891">
            <v>4.8456838730630647</v>
          </cell>
        </row>
        <row r="892">
          <cell r="H892" t="str">
            <v>숭의</v>
          </cell>
          <cell r="I892" t="str">
            <v>숭의</v>
          </cell>
          <cell r="M892" t="str">
            <v>CSM</v>
          </cell>
          <cell r="N892">
            <v>3</v>
          </cell>
          <cell r="O892">
            <v>40.218663713545638</v>
          </cell>
          <cell r="P892">
            <v>122.71935403931336</v>
          </cell>
          <cell r="Q892">
            <v>0.88616317530319733</v>
          </cell>
          <cell r="R892" t="e">
            <v>#VALUE!</v>
          </cell>
          <cell r="S892">
            <v>5</v>
          </cell>
          <cell r="T892">
            <v>156</v>
          </cell>
          <cell r="U892">
            <v>10</v>
          </cell>
          <cell r="V892" t="e">
            <v>#VALUE!</v>
          </cell>
          <cell r="W892">
            <v>8.0437327427091283</v>
          </cell>
          <cell r="X892">
            <v>65</v>
          </cell>
          <cell r="Y892">
            <v>4</v>
          </cell>
          <cell r="Z892">
            <v>4</v>
          </cell>
          <cell r="AA892">
            <v>20</v>
          </cell>
          <cell r="AB892">
            <v>320</v>
          </cell>
          <cell r="AC892">
            <v>290</v>
          </cell>
        </row>
        <row r="893">
          <cell r="H893"/>
          <cell r="I893" t="str">
            <v>숭의</v>
          </cell>
          <cell r="N893"/>
          <cell r="O893">
            <v>68.53070873308954</v>
          </cell>
          <cell r="P893">
            <v>68.53070873308954</v>
          </cell>
          <cell r="Q893">
            <v>0.55843439911797133</v>
          </cell>
          <cell r="U893">
            <v>11</v>
          </cell>
          <cell r="W893">
            <v>13.706141746617908</v>
          </cell>
        </row>
        <row r="894">
          <cell r="H894"/>
          <cell r="I894" t="str">
            <v>숭의</v>
          </cell>
          <cell r="N894"/>
          <cell r="O894">
            <v>122.71935403931336</v>
          </cell>
          <cell r="P894">
            <v>40.218663713545638</v>
          </cell>
          <cell r="Q894">
            <v>0.327728776185226</v>
          </cell>
          <cell r="W894">
            <v>24.543870807862671</v>
          </cell>
        </row>
        <row r="895">
          <cell r="H895" t="str">
            <v>신공항</v>
          </cell>
          <cell r="I895" t="str">
            <v>신공항</v>
          </cell>
          <cell r="M895" t="str">
            <v>BSM</v>
          </cell>
          <cell r="N895">
            <v>1</v>
          </cell>
          <cell r="O895">
            <v>11.401665005505793</v>
          </cell>
          <cell r="P895">
            <v>11.401665005505793</v>
          </cell>
          <cell r="Q895">
            <v>2.1</v>
          </cell>
          <cell r="R895" t="e">
            <v>#VALUE!</v>
          </cell>
          <cell r="S895">
            <v>1</v>
          </cell>
          <cell r="T895">
            <v>33</v>
          </cell>
          <cell r="U895">
            <v>23</v>
          </cell>
          <cell r="V895" t="e">
            <v>#VALUE!</v>
          </cell>
          <cell r="W895">
            <v>11.401665005505793</v>
          </cell>
          <cell r="X895">
            <v>21</v>
          </cell>
          <cell r="Y895">
            <v>5</v>
          </cell>
          <cell r="Z895">
            <v>5</v>
          </cell>
          <cell r="AA895">
            <v>5</v>
          </cell>
          <cell r="AB895">
            <v>20</v>
          </cell>
          <cell r="AC895">
            <v>18</v>
          </cell>
        </row>
        <row r="896">
          <cell r="H896"/>
          <cell r="I896" t="str">
            <v>신공항</v>
          </cell>
          <cell r="N896"/>
          <cell r="O896">
            <v>0</v>
          </cell>
          <cell r="P896">
            <v>0</v>
          </cell>
          <cell r="Q896">
            <v>0</v>
          </cell>
          <cell r="U896">
            <v>24</v>
          </cell>
          <cell r="W896">
            <v>0</v>
          </cell>
        </row>
        <row r="897">
          <cell r="H897"/>
          <cell r="I897" t="str">
            <v>신공항</v>
          </cell>
          <cell r="N897"/>
          <cell r="O897">
            <v>0</v>
          </cell>
          <cell r="P897">
            <v>0</v>
          </cell>
          <cell r="Q897">
            <v>0</v>
          </cell>
          <cell r="W897">
            <v>0</v>
          </cell>
        </row>
        <row r="898">
          <cell r="H898" t="str">
            <v>십정</v>
          </cell>
          <cell r="I898" t="str">
            <v>십정</v>
          </cell>
          <cell r="M898" t="str">
            <v>CSM</v>
          </cell>
          <cell r="N898">
            <v>3</v>
          </cell>
          <cell r="O898">
            <v>57.112302500342494</v>
          </cell>
          <cell r="P898">
            <v>114.22460500068499</v>
          </cell>
          <cell r="Q898">
            <v>1.0986584684181107</v>
          </cell>
          <cell r="R898" t="e">
            <v>#VALUE!</v>
          </cell>
          <cell r="S898">
            <v>5</v>
          </cell>
          <cell r="T898">
            <v>156</v>
          </cell>
          <cell r="U898">
            <v>12</v>
          </cell>
          <cell r="V898" t="e">
            <v>#VALUE!</v>
          </cell>
          <cell r="W898">
            <v>11.4224605000685</v>
          </cell>
          <cell r="X898">
            <v>67</v>
          </cell>
          <cell r="Y898">
            <v>4</v>
          </cell>
          <cell r="Z898">
            <v>4</v>
          </cell>
          <cell r="AA898">
            <v>20</v>
          </cell>
          <cell r="AB898">
            <v>320</v>
          </cell>
          <cell r="AC898">
            <v>290</v>
          </cell>
        </row>
        <row r="899">
          <cell r="H899"/>
          <cell r="I899" t="str">
            <v>십정</v>
          </cell>
          <cell r="N899"/>
          <cell r="O899">
            <v>68.381527085373733</v>
          </cell>
          <cell r="P899">
            <v>68.381527085373733</v>
          </cell>
          <cell r="Q899">
            <v>0.59865846841811066</v>
          </cell>
          <cell r="U899">
            <v>13</v>
          </cell>
          <cell r="W899">
            <v>13.676305417074747</v>
          </cell>
        </row>
        <row r="900">
          <cell r="H900"/>
          <cell r="I900" t="str">
            <v>십정</v>
          </cell>
          <cell r="N900"/>
          <cell r="O900">
            <v>114.22460500068499</v>
          </cell>
          <cell r="P900">
            <v>57.112302500342494</v>
          </cell>
          <cell r="Q900">
            <v>0.5</v>
          </cell>
          <cell r="W900">
            <v>22.844921000136999</v>
          </cell>
        </row>
        <row r="901">
          <cell r="H901" t="str">
            <v>연수</v>
          </cell>
          <cell r="I901" t="str">
            <v>연수</v>
          </cell>
          <cell r="M901" t="str">
            <v>CSM</v>
          </cell>
          <cell r="N901">
            <v>3</v>
          </cell>
          <cell r="O901">
            <v>61.308043652165317</v>
          </cell>
          <cell r="P901">
            <v>65.000303359756401</v>
          </cell>
          <cell r="Q901">
            <v>1.6608732513777023</v>
          </cell>
          <cell r="R901" t="e">
            <v>#VALUE!</v>
          </cell>
          <cell r="S901">
            <v>5</v>
          </cell>
          <cell r="T901">
            <v>156</v>
          </cell>
          <cell r="U901">
            <v>18</v>
          </cell>
          <cell r="V901" t="e">
            <v>#VALUE!</v>
          </cell>
          <cell r="W901">
            <v>12.261608730433064</v>
          </cell>
          <cell r="X901">
            <v>52</v>
          </cell>
          <cell r="Y901">
            <v>3</v>
          </cell>
          <cell r="Z901">
            <v>3</v>
          </cell>
          <cell r="AA901">
            <v>15</v>
          </cell>
          <cell r="AB901">
            <v>240</v>
          </cell>
          <cell r="AC901">
            <v>210</v>
          </cell>
        </row>
        <row r="902">
          <cell r="H902"/>
          <cell r="I902" t="str">
            <v>연수</v>
          </cell>
          <cell r="N902"/>
          <cell r="O902">
            <v>65.000303359756401</v>
          </cell>
          <cell r="P902">
            <v>61.308043652165317</v>
          </cell>
          <cell r="Q902">
            <v>0.94319626960576508</v>
          </cell>
          <cell r="U902">
            <v>19</v>
          </cell>
          <cell r="W902">
            <v>13.00006067195128</v>
          </cell>
        </row>
        <row r="903">
          <cell r="H903"/>
          <cell r="I903" t="str">
            <v>연수</v>
          </cell>
          <cell r="N903"/>
          <cell r="O903">
            <v>46.649221529490283</v>
          </cell>
          <cell r="P903">
            <v>46.649221529490283</v>
          </cell>
          <cell r="Q903">
            <v>0.71767698177193717</v>
          </cell>
          <cell r="W903">
            <v>9.3298443058980567</v>
          </cell>
        </row>
        <row r="904">
          <cell r="H904" t="str">
            <v>연안부두</v>
          </cell>
          <cell r="I904" t="str">
            <v>연안부두</v>
          </cell>
          <cell r="M904" t="str">
            <v>CSM</v>
          </cell>
          <cell r="N904">
            <v>3</v>
          </cell>
          <cell r="O904">
            <v>20.525621190424122</v>
          </cell>
          <cell r="P904">
            <v>70.969387828010426</v>
          </cell>
          <cell r="Q904">
            <v>0.78574733919481732</v>
          </cell>
          <cell r="R904" t="e">
            <v>#VALUE!</v>
          </cell>
          <cell r="S904">
            <v>5</v>
          </cell>
          <cell r="T904">
            <v>156</v>
          </cell>
          <cell r="U904">
            <v>9</v>
          </cell>
          <cell r="V904" t="e">
            <v>#VALUE!</v>
          </cell>
          <cell r="W904">
            <v>4.1051242380848247</v>
          </cell>
          <cell r="X904">
            <v>41</v>
          </cell>
          <cell r="Y904">
            <v>3</v>
          </cell>
          <cell r="Z904">
            <v>3</v>
          </cell>
          <cell r="AA904">
            <v>17</v>
          </cell>
          <cell r="AB904">
            <v>272</v>
          </cell>
          <cell r="AC904">
            <v>242</v>
          </cell>
        </row>
        <row r="905">
          <cell r="H905"/>
          <cell r="I905" t="str">
            <v>연안부두</v>
          </cell>
          <cell r="N905"/>
          <cell r="O905">
            <v>35.238386459720125</v>
          </cell>
          <cell r="P905">
            <v>35.238386459720125</v>
          </cell>
          <cell r="Q905">
            <v>0.49652938454419254</v>
          </cell>
          <cell r="U905">
            <v>10</v>
          </cell>
          <cell r="W905">
            <v>7.0476772919440247</v>
          </cell>
        </row>
        <row r="906">
          <cell r="H906"/>
          <cell r="I906" t="str">
            <v>연안부두</v>
          </cell>
          <cell r="N906"/>
          <cell r="O906">
            <v>70.969387828010426</v>
          </cell>
          <cell r="P906">
            <v>20.525621190424122</v>
          </cell>
          <cell r="Q906">
            <v>0.28921795465062478</v>
          </cell>
          <cell r="W906">
            <v>14.193877565602085</v>
          </cell>
        </row>
        <row r="907">
          <cell r="H907" t="str">
            <v>연희</v>
          </cell>
          <cell r="I907" t="str">
            <v>연희</v>
          </cell>
          <cell r="M907" t="str">
            <v>CSM</v>
          </cell>
          <cell r="N907">
            <v>3</v>
          </cell>
          <cell r="O907">
            <v>28.027563074403389</v>
          </cell>
          <cell r="P907">
            <v>52.408045748750723</v>
          </cell>
          <cell r="Q907">
            <v>1.3775023832221163</v>
          </cell>
          <cell r="R907" t="e">
            <v>#VALUE!</v>
          </cell>
          <cell r="S907">
            <v>5</v>
          </cell>
          <cell r="T907">
            <v>156</v>
          </cell>
          <cell r="U907">
            <v>15</v>
          </cell>
          <cell r="V907" t="e">
            <v>#VALUE!</v>
          </cell>
          <cell r="W907">
            <v>5.605512614880678</v>
          </cell>
          <cell r="X907">
            <v>41</v>
          </cell>
          <cell r="Y907">
            <v>3</v>
          </cell>
          <cell r="Z907">
            <v>3</v>
          </cell>
          <cell r="AA907">
            <v>17</v>
          </cell>
          <cell r="AB907">
            <v>272</v>
          </cell>
          <cell r="AC907">
            <v>242</v>
          </cell>
        </row>
        <row r="908">
          <cell r="H908"/>
          <cell r="I908" t="str">
            <v>연희</v>
          </cell>
          <cell r="N908"/>
          <cell r="O908">
            <v>44.164644844514434</v>
          </cell>
          <cell r="P908">
            <v>44.164644844514434</v>
          </cell>
          <cell r="Q908">
            <v>0.8427073403241182</v>
          </cell>
          <cell r="U908">
            <v>16</v>
          </cell>
          <cell r="W908">
            <v>8.8329289689028876</v>
          </cell>
        </row>
        <row r="909">
          <cell r="H909"/>
          <cell r="I909" t="str">
            <v>연희</v>
          </cell>
          <cell r="N909"/>
          <cell r="O909">
            <v>52.408045748750723</v>
          </cell>
          <cell r="P909">
            <v>28.027563074403389</v>
          </cell>
          <cell r="Q909">
            <v>0.53479504289799806</v>
          </cell>
          <cell r="W909">
            <v>10.481609149750145</v>
          </cell>
        </row>
        <row r="910">
          <cell r="H910" t="str">
            <v>용남</v>
          </cell>
          <cell r="I910" t="str">
            <v>용남</v>
          </cell>
          <cell r="M910" t="str">
            <v>CSM</v>
          </cell>
          <cell r="N910">
            <v>3</v>
          </cell>
          <cell r="O910">
            <v>81.090537976080867</v>
          </cell>
          <cell r="P910">
            <v>81.090537976080867</v>
          </cell>
          <cell r="Q910">
            <v>1.4825174825174825</v>
          </cell>
          <cell r="R910" t="e">
            <v>#VALUE!</v>
          </cell>
          <cell r="S910">
            <v>5</v>
          </cell>
          <cell r="T910">
            <v>156</v>
          </cell>
          <cell r="U910">
            <v>16</v>
          </cell>
          <cell r="V910" t="e">
            <v>#VALUE!</v>
          </cell>
          <cell r="W910">
            <v>16.218107595216175</v>
          </cell>
          <cell r="X910">
            <v>58</v>
          </cell>
          <cell r="Y910">
            <v>4</v>
          </cell>
          <cell r="Z910">
            <v>4</v>
          </cell>
          <cell r="AA910">
            <v>20</v>
          </cell>
          <cell r="AB910">
            <v>320</v>
          </cell>
          <cell r="AC910">
            <v>290</v>
          </cell>
        </row>
        <row r="911">
          <cell r="H911"/>
          <cell r="I911" t="str">
            <v>용남</v>
          </cell>
          <cell r="N911"/>
          <cell r="O911">
            <v>42.435491318485212</v>
          </cell>
          <cell r="P911">
            <v>77.782648897802517</v>
          </cell>
          <cell r="Q911">
            <v>0.95920745920745931</v>
          </cell>
          <cell r="U911">
            <v>17</v>
          </cell>
          <cell r="W911">
            <v>8.4870982636970425</v>
          </cell>
        </row>
        <row r="912">
          <cell r="H912"/>
          <cell r="I912" t="str">
            <v>용남</v>
          </cell>
          <cell r="N912"/>
          <cell r="O912">
            <v>77.782648897802517</v>
          </cell>
          <cell r="P912">
            <v>42.435491318485212</v>
          </cell>
          <cell r="Q912">
            <v>0.5233100233100233</v>
          </cell>
          <cell r="W912">
            <v>15.556529779560503</v>
          </cell>
        </row>
        <row r="913">
          <cell r="H913" t="str">
            <v>용현</v>
          </cell>
          <cell r="I913" t="str">
            <v>용현</v>
          </cell>
          <cell r="M913" t="str">
            <v>BSM</v>
          </cell>
          <cell r="N913">
            <v>3</v>
          </cell>
          <cell r="O913">
            <v>17.615958592971644</v>
          </cell>
          <cell r="P913">
            <v>57.086594292455572</v>
          </cell>
          <cell r="Q913">
            <v>0.71594005449591269</v>
          </cell>
          <cell r="R913" t="e">
            <v>#VALUE!</v>
          </cell>
          <cell r="S913">
            <v>5</v>
          </cell>
          <cell r="T913">
            <v>156</v>
          </cell>
          <cell r="U913">
            <v>9</v>
          </cell>
          <cell r="V913" t="e">
            <v>#VALUE!</v>
          </cell>
          <cell r="W913">
            <v>3.5231917185943287</v>
          </cell>
          <cell r="X913">
            <v>35</v>
          </cell>
          <cell r="Y913">
            <v>9</v>
          </cell>
          <cell r="Z913">
            <v>9</v>
          </cell>
          <cell r="AA913">
            <v>46</v>
          </cell>
          <cell r="AB913">
            <v>184</v>
          </cell>
          <cell r="AC913">
            <v>154</v>
          </cell>
        </row>
        <row r="914">
          <cell r="H914"/>
          <cell r="I914" t="str">
            <v>용현</v>
          </cell>
          <cell r="N914"/>
          <cell r="O914">
            <v>57.086594292455572</v>
          </cell>
          <cell r="P914">
            <v>23.254620835755059</v>
          </cell>
          <cell r="Q914">
            <v>0.40735694822888274</v>
          </cell>
          <cell r="U914">
            <v>10</v>
          </cell>
          <cell r="W914">
            <v>11.417318858491114</v>
          </cell>
        </row>
        <row r="915">
          <cell r="H915"/>
          <cell r="I915" t="str">
            <v>용현</v>
          </cell>
          <cell r="N915"/>
          <cell r="O915">
            <v>23.254620835755059</v>
          </cell>
          <cell r="P915">
            <v>17.615958592971644</v>
          </cell>
          <cell r="Q915">
            <v>0.30858310626702995</v>
          </cell>
          <cell r="W915">
            <v>4.650924167151012</v>
          </cell>
        </row>
        <row r="916">
          <cell r="H916" t="str">
            <v>원창</v>
          </cell>
          <cell r="I916" t="str">
            <v>원창</v>
          </cell>
          <cell r="M916" t="str">
            <v>CSM</v>
          </cell>
          <cell r="N916">
            <v>3</v>
          </cell>
          <cell r="O916">
            <v>97.212468676876512</v>
          </cell>
          <cell r="P916">
            <v>115.80394416794246</v>
          </cell>
          <cell r="Q916">
            <v>0.93894855850763137</v>
          </cell>
          <cell r="R916" t="e">
            <v>#VALUE!</v>
          </cell>
          <cell r="S916">
            <v>5</v>
          </cell>
          <cell r="T916">
            <v>156</v>
          </cell>
          <cell r="U916">
            <v>11</v>
          </cell>
          <cell r="V916" t="e">
            <v>#VALUE!</v>
          </cell>
          <cell r="W916">
            <v>19.442493735375301</v>
          </cell>
          <cell r="X916">
            <v>63</v>
          </cell>
          <cell r="Y916">
            <v>4</v>
          </cell>
          <cell r="Z916">
            <v>4</v>
          </cell>
          <cell r="AA916">
            <v>20</v>
          </cell>
          <cell r="AB916">
            <v>320</v>
          </cell>
          <cell r="AC916">
            <v>290</v>
          </cell>
        </row>
        <row r="917">
          <cell r="H917"/>
          <cell r="I917" t="str">
            <v>원창</v>
          </cell>
          <cell r="N917"/>
          <cell r="O917">
            <v>115.80394416794246</v>
          </cell>
          <cell r="P917">
            <v>97.212468676876512</v>
          </cell>
          <cell r="Q917">
            <v>0.83945732052006783</v>
          </cell>
          <cell r="U917">
            <v>12</v>
          </cell>
          <cell r="W917">
            <v>23.160788833588491</v>
          </cell>
        </row>
        <row r="918">
          <cell r="H918"/>
          <cell r="I918" t="str">
            <v>원창</v>
          </cell>
          <cell r="N918"/>
          <cell r="O918">
            <v>11.521477769111291</v>
          </cell>
          <cell r="P918">
            <v>11.521477769111291</v>
          </cell>
          <cell r="Q918">
            <v>9.9491237987563597E-2</v>
          </cell>
          <cell r="W918">
            <v>2.304295553822258</v>
          </cell>
        </row>
        <row r="919">
          <cell r="H919" t="str">
            <v>월미도</v>
          </cell>
          <cell r="I919" t="str">
            <v>월미도</v>
          </cell>
          <cell r="M919" t="str">
            <v>BSM</v>
          </cell>
          <cell r="N919">
            <v>3</v>
          </cell>
          <cell r="O919">
            <v>0.44238400605067119</v>
          </cell>
          <cell r="P919">
            <v>35.943700491617037</v>
          </cell>
          <cell r="Q919">
            <v>0.53230769230769237</v>
          </cell>
          <cell r="R919" t="e">
            <v>#VALUE!</v>
          </cell>
          <cell r="S919">
            <v>4</v>
          </cell>
          <cell r="T919">
            <v>124</v>
          </cell>
          <cell r="U919">
            <v>7</v>
          </cell>
          <cell r="V919" t="e">
            <v>#VALUE!</v>
          </cell>
          <cell r="W919">
            <v>0.1105960015126678</v>
          </cell>
          <cell r="X919">
            <v>28</v>
          </cell>
          <cell r="Y919">
            <v>7</v>
          </cell>
          <cell r="Z919">
            <v>7</v>
          </cell>
          <cell r="AA919">
            <v>28</v>
          </cell>
          <cell r="AB919">
            <v>112</v>
          </cell>
          <cell r="AC919">
            <v>88</v>
          </cell>
        </row>
        <row r="920">
          <cell r="H920"/>
          <cell r="I920" t="str">
            <v>월미도</v>
          </cell>
          <cell r="N920"/>
          <cell r="O920">
            <v>18.690724255640859</v>
          </cell>
          <cell r="P920">
            <v>18.690724255640859</v>
          </cell>
          <cell r="Q920">
            <v>0.52</v>
          </cell>
          <cell r="U920">
            <v>8</v>
          </cell>
          <cell r="W920">
            <v>4.6726810639102148</v>
          </cell>
        </row>
        <row r="921">
          <cell r="H921"/>
          <cell r="I921" t="str">
            <v>월미도</v>
          </cell>
          <cell r="N921"/>
          <cell r="O921">
            <v>35.943700491617037</v>
          </cell>
          <cell r="P921">
            <v>0.44238400605067119</v>
          </cell>
          <cell r="Q921">
            <v>1.2307692307692306E-2</v>
          </cell>
          <cell r="W921">
            <v>8.9859251229042592</v>
          </cell>
        </row>
        <row r="922">
          <cell r="H922" t="str">
            <v>인천교</v>
          </cell>
          <cell r="I922" t="str">
            <v>인천교</v>
          </cell>
          <cell r="M922" t="str">
            <v>CSM</v>
          </cell>
          <cell r="N922">
            <v>3</v>
          </cell>
          <cell r="O922">
            <v>59.801052980396676</v>
          </cell>
          <cell r="P922">
            <v>59.801052980396676</v>
          </cell>
          <cell r="Q922">
            <v>1.4204398447606725</v>
          </cell>
          <cell r="R922" t="e">
            <v>#VALUE!</v>
          </cell>
          <cell r="S922">
            <v>5</v>
          </cell>
          <cell r="T922">
            <v>156</v>
          </cell>
          <cell r="U922">
            <v>16</v>
          </cell>
          <cell r="V922" t="e">
            <v>#VALUE!</v>
          </cell>
          <cell r="W922">
            <v>11.960210596079335</v>
          </cell>
          <cell r="X922">
            <v>45</v>
          </cell>
          <cell r="Y922">
            <v>3</v>
          </cell>
          <cell r="Z922">
            <v>3</v>
          </cell>
          <cell r="AA922">
            <v>17</v>
          </cell>
          <cell r="AB922">
            <v>272</v>
          </cell>
          <cell r="AC922">
            <v>242</v>
          </cell>
        </row>
        <row r="923">
          <cell r="H923"/>
          <cell r="I923" t="str">
            <v>인천교</v>
          </cell>
          <cell r="N923"/>
          <cell r="O923">
            <v>54.811185040893974</v>
          </cell>
          <cell r="P923">
            <v>54.811185040893974</v>
          </cell>
          <cell r="Q923">
            <v>0.91655886157826638</v>
          </cell>
          <cell r="U923">
            <v>17</v>
          </cell>
          <cell r="W923">
            <v>10.962237008178795</v>
          </cell>
        </row>
        <row r="924">
          <cell r="H924"/>
          <cell r="I924" t="str">
            <v>인천교</v>
          </cell>
          <cell r="N924"/>
          <cell r="O924">
            <v>30.132613371105442</v>
          </cell>
          <cell r="P924">
            <v>30.132613371105442</v>
          </cell>
          <cell r="Q924">
            <v>0.50388098318240626</v>
          </cell>
          <cell r="W924">
            <v>6.0265226742210887</v>
          </cell>
        </row>
        <row r="925">
          <cell r="H925" t="str">
            <v>일신동</v>
          </cell>
          <cell r="I925" t="str">
            <v>일신동</v>
          </cell>
          <cell r="M925" t="str">
            <v>CSM</v>
          </cell>
          <cell r="N925">
            <v>3</v>
          </cell>
          <cell r="O925">
            <v>51.315710080596773</v>
          </cell>
          <cell r="P925">
            <v>51.315710080596773</v>
          </cell>
          <cell r="Q925">
            <v>1.6622807017543859</v>
          </cell>
          <cell r="R925" t="e">
            <v>#VALUE!</v>
          </cell>
          <cell r="S925">
            <v>5</v>
          </cell>
          <cell r="T925">
            <v>156</v>
          </cell>
          <cell r="U925">
            <v>18</v>
          </cell>
          <cell r="V925" t="e">
            <v>#VALUE!</v>
          </cell>
          <cell r="W925">
            <v>10.263142016119355</v>
          </cell>
          <cell r="X925">
            <v>44</v>
          </cell>
          <cell r="Y925">
            <v>3</v>
          </cell>
          <cell r="Z925">
            <v>3</v>
          </cell>
          <cell r="AA925">
            <v>15</v>
          </cell>
          <cell r="AB925">
            <v>240</v>
          </cell>
          <cell r="AC925">
            <v>210</v>
          </cell>
        </row>
        <row r="926">
          <cell r="H926"/>
          <cell r="I926" t="str">
            <v>일신동</v>
          </cell>
          <cell r="N926"/>
          <cell r="O926">
            <v>41.30014385872591</v>
          </cell>
          <cell r="P926">
            <v>44.000970705073108</v>
          </cell>
          <cell r="Q926">
            <v>0.85745614035087714</v>
          </cell>
          <cell r="U926">
            <v>19</v>
          </cell>
          <cell r="W926">
            <v>8.2600287717451817</v>
          </cell>
        </row>
        <row r="927">
          <cell r="H927"/>
          <cell r="I927" t="str">
            <v>일신동</v>
          </cell>
          <cell r="N927"/>
          <cell r="O927">
            <v>44.000970705073108</v>
          </cell>
          <cell r="P927">
            <v>41.30014385872591</v>
          </cell>
          <cell r="Q927">
            <v>0.80482456140350878</v>
          </cell>
          <cell r="W927">
            <v>8.8001941410146216</v>
          </cell>
        </row>
        <row r="928">
          <cell r="H928" t="str">
            <v>장자골</v>
          </cell>
          <cell r="I928" t="str">
            <v>장자골</v>
          </cell>
          <cell r="M928" t="str">
            <v>BSM</v>
          </cell>
          <cell r="N928">
            <v>3</v>
          </cell>
          <cell r="O928">
            <v>37.477915603987206</v>
          </cell>
          <cell r="P928">
            <v>37.477915603987206</v>
          </cell>
          <cell r="Q928">
            <v>1.5091324200913243</v>
          </cell>
          <cell r="R928" t="e">
            <v>#VALUE!</v>
          </cell>
          <cell r="S928">
            <v>5</v>
          </cell>
          <cell r="T928">
            <v>156</v>
          </cell>
          <cell r="U928">
            <v>17</v>
          </cell>
          <cell r="V928" t="e">
            <v>#VALUE!</v>
          </cell>
          <cell r="W928">
            <v>7.4955831207974413</v>
          </cell>
          <cell r="X928">
            <v>34</v>
          </cell>
          <cell r="Y928">
            <v>9</v>
          </cell>
          <cell r="Z928">
            <v>9</v>
          </cell>
          <cell r="AA928">
            <v>47</v>
          </cell>
          <cell r="AB928">
            <v>188</v>
          </cell>
          <cell r="AC928">
            <v>158</v>
          </cell>
        </row>
        <row r="929">
          <cell r="H929"/>
          <cell r="I929" t="str">
            <v>장자골</v>
          </cell>
          <cell r="N929"/>
          <cell r="O929">
            <v>24.728579017242705</v>
          </cell>
          <cell r="P929">
            <v>31.830558458180914</v>
          </cell>
          <cell r="Q929">
            <v>0.84931506849315064</v>
          </cell>
          <cell r="U929">
            <v>18</v>
          </cell>
          <cell r="W929">
            <v>4.9457158034485413</v>
          </cell>
        </row>
        <row r="930">
          <cell r="H930"/>
          <cell r="I930" t="str">
            <v>장자골</v>
          </cell>
          <cell r="N930"/>
          <cell r="O930">
            <v>31.830558458180914</v>
          </cell>
          <cell r="P930">
            <v>24.728579017242705</v>
          </cell>
          <cell r="Q930">
            <v>0.65981735159817367</v>
          </cell>
          <cell r="W930">
            <v>6.3661116916361831</v>
          </cell>
        </row>
        <row r="931">
          <cell r="H931" t="str">
            <v>제물포</v>
          </cell>
          <cell r="I931" t="str">
            <v>제물포</v>
          </cell>
          <cell r="M931" t="str">
            <v>CSM</v>
          </cell>
          <cell r="N931">
            <v>3</v>
          </cell>
          <cell r="O931">
            <v>33.251033790128147</v>
          </cell>
          <cell r="P931">
            <v>43.466712846131372</v>
          </cell>
          <cell r="Q931">
            <v>1.4953917050691246</v>
          </cell>
          <cell r="R931" t="e">
            <v>#VALUE!</v>
          </cell>
          <cell r="S931">
            <v>5</v>
          </cell>
          <cell r="T931">
            <v>156</v>
          </cell>
          <cell r="U931">
            <v>16</v>
          </cell>
          <cell r="V931" t="e">
            <v>#VALUE!</v>
          </cell>
          <cell r="W931">
            <v>6.6502067580256297</v>
          </cell>
          <cell r="X931">
            <v>37</v>
          </cell>
          <cell r="Y931">
            <v>3</v>
          </cell>
          <cell r="Z931">
            <v>3</v>
          </cell>
          <cell r="AA931">
            <v>15</v>
          </cell>
          <cell r="AB931">
            <v>240</v>
          </cell>
          <cell r="AC931">
            <v>210</v>
          </cell>
        </row>
        <row r="932">
          <cell r="H932"/>
          <cell r="I932" t="str">
            <v>제물포</v>
          </cell>
          <cell r="N932"/>
          <cell r="O932">
            <v>43.466712846131372</v>
          </cell>
          <cell r="P932">
            <v>33.251033790128147</v>
          </cell>
          <cell r="Q932">
            <v>0.76497695852534564</v>
          </cell>
          <cell r="U932">
            <v>17</v>
          </cell>
          <cell r="W932">
            <v>8.6933425692262745</v>
          </cell>
        </row>
        <row r="933">
          <cell r="H933"/>
          <cell r="I933" t="str">
            <v>제물포</v>
          </cell>
          <cell r="N933"/>
          <cell r="O933">
            <v>31.748728046598259</v>
          </cell>
          <cell r="P933">
            <v>31.748728046598259</v>
          </cell>
          <cell r="Q933">
            <v>0.7304147465437788</v>
          </cell>
          <cell r="W933">
            <v>6.349745609319652</v>
          </cell>
        </row>
        <row r="934">
          <cell r="H934" t="str">
            <v>주안</v>
          </cell>
          <cell r="I934" t="str">
            <v>주안</v>
          </cell>
          <cell r="M934" t="str">
            <v>CSM</v>
          </cell>
          <cell r="N934">
            <v>3</v>
          </cell>
          <cell r="O934">
            <v>111.90464105273377</v>
          </cell>
          <cell r="P934">
            <v>111.90464105273377</v>
          </cell>
          <cell r="Q934">
            <v>0.54161915621436718</v>
          </cell>
          <cell r="R934" t="e">
            <v>#VALUE!</v>
          </cell>
          <cell r="S934">
            <v>5</v>
          </cell>
          <cell r="T934">
            <v>156</v>
          </cell>
          <cell r="U934">
            <v>7</v>
          </cell>
          <cell r="V934" t="e">
            <v>#VALUE!</v>
          </cell>
          <cell r="W934">
            <v>22.380928210546752</v>
          </cell>
          <cell r="X934">
            <v>52</v>
          </cell>
          <cell r="Y934">
            <v>3</v>
          </cell>
          <cell r="Z934">
            <v>3</v>
          </cell>
          <cell r="AA934">
            <v>15</v>
          </cell>
          <cell r="AB934">
            <v>240</v>
          </cell>
          <cell r="AC934">
            <v>210</v>
          </cell>
        </row>
        <row r="935">
          <cell r="H935"/>
          <cell r="I935" t="str">
            <v>주안</v>
          </cell>
          <cell r="N935"/>
          <cell r="O935">
            <v>34.196629192853649</v>
          </cell>
          <cell r="P935">
            <v>34.196629192853649</v>
          </cell>
          <cell r="Q935">
            <v>0.30558722919042192</v>
          </cell>
          <cell r="U935">
            <v>8</v>
          </cell>
          <cell r="W935">
            <v>6.8393258385707298</v>
          </cell>
        </row>
        <row r="936">
          <cell r="H936"/>
          <cell r="I936" t="str">
            <v>주안</v>
          </cell>
          <cell r="N936"/>
          <cell r="O936">
            <v>26.413068070599646</v>
          </cell>
          <cell r="P936">
            <v>26.413068070599646</v>
          </cell>
          <cell r="Q936">
            <v>0.23603192702394526</v>
          </cell>
          <cell r="W936">
            <v>5.2826136141199296</v>
          </cell>
        </row>
        <row r="937">
          <cell r="H937" t="str">
            <v>주안2</v>
          </cell>
          <cell r="I937" t="str">
            <v>주안2</v>
          </cell>
          <cell r="M937" t="str">
            <v>CSM</v>
          </cell>
          <cell r="N937">
            <v>3</v>
          </cell>
          <cell r="O937">
            <v>27.14766717983408</v>
          </cell>
          <cell r="P937">
            <v>33.700552361173337</v>
          </cell>
          <cell r="Q937">
            <v>1.6157407407407409</v>
          </cell>
          <cell r="R937" t="e">
            <v>#VALUE!</v>
          </cell>
          <cell r="S937">
            <v>5</v>
          </cell>
          <cell r="T937">
            <v>156</v>
          </cell>
          <cell r="U937">
            <v>18</v>
          </cell>
          <cell r="V937" t="e">
            <v>#VALUE!</v>
          </cell>
          <cell r="W937">
            <v>5.4295334359668157</v>
          </cell>
          <cell r="X937">
            <v>32</v>
          </cell>
          <cell r="Y937">
            <v>3</v>
          </cell>
          <cell r="Z937">
            <v>2</v>
          </cell>
          <cell r="AA937">
            <v>15</v>
          </cell>
          <cell r="AB937">
            <v>240</v>
          </cell>
          <cell r="AC937">
            <v>210</v>
          </cell>
        </row>
        <row r="938">
          <cell r="H938"/>
          <cell r="I938" t="str">
            <v>주안2</v>
          </cell>
          <cell r="N938"/>
          <cell r="O938">
            <v>27.303688255580251</v>
          </cell>
          <cell r="P938">
            <v>27.303688255580251</v>
          </cell>
          <cell r="Q938">
            <v>0.81018518518518523</v>
          </cell>
          <cell r="U938">
            <v>19</v>
          </cell>
          <cell r="W938">
            <v>5.4607376511160499</v>
          </cell>
        </row>
        <row r="939">
          <cell r="H939"/>
          <cell r="I939" t="str">
            <v>주안2</v>
          </cell>
          <cell r="N939"/>
          <cell r="O939">
            <v>33.700552361173337</v>
          </cell>
          <cell r="P939">
            <v>27.14766717983408</v>
          </cell>
          <cell r="Q939">
            <v>0.80555555555555569</v>
          </cell>
          <cell r="W939">
            <v>6.740110472234667</v>
          </cell>
        </row>
        <row r="940">
          <cell r="H940" t="str">
            <v>청천</v>
          </cell>
          <cell r="I940" t="str">
            <v>청천</v>
          </cell>
          <cell r="M940" t="str">
            <v>CSM</v>
          </cell>
          <cell r="N940">
            <v>3</v>
          </cell>
          <cell r="O940">
            <v>59.436460310601902</v>
          </cell>
          <cell r="P940">
            <v>67.805649550445992</v>
          </cell>
          <cell r="Q940">
            <v>1.4537701974865351</v>
          </cell>
          <cell r="R940" t="e">
            <v>#VALUE!</v>
          </cell>
          <cell r="S940">
            <v>5</v>
          </cell>
          <cell r="T940">
            <v>156</v>
          </cell>
          <cell r="U940">
            <v>16</v>
          </cell>
          <cell r="V940" t="e">
            <v>#VALUE!</v>
          </cell>
          <cell r="W940">
            <v>11.88729206212038</v>
          </cell>
          <cell r="X940">
            <v>50</v>
          </cell>
          <cell r="Y940">
            <v>3</v>
          </cell>
          <cell r="Z940">
            <v>3</v>
          </cell>
          <cell r="AA940">
            <v>17</v>
          </cell>
          <cell r="AB940">
            <v>272</v>
          </cell>
          <cell r="AC940">
            <v>242</v>
          </cell>
        </row>
        <row r="941">
          <cell r="H941"/>
          <cell r="I941" t="str">
            <v>청천</v>
          </cell>
          <cell r="N941"/>
          <cell r="O941">
            <v>39.137372227052765</v>
          </cell>
          <cell r="P941">
            <v>59.436460310601902</v>
          </cell>
          <cell r="Q941">
            <v>0.87657091561938971</v>
          </cell>
          <cell r="U941">
            <v>17</v>
          </cell>
          <cell r="W941">
            <v>7.8274744454105534</v>
          </cell>
        </row>
        <row r="942">
          <cell r="H942"/>
          <cell r="I942" t="str">
            <v>청천</v>
          </cell>
          <cell r="N942"/>
          <cell r="O942">
            <v>67.805649550445992</v>
          </cell>
          <cell r="P942">
            <v>39.137372227052765</v>
          </cell>
          <cell r="Q942">
            <v>0.57719928186714553</v>
          </cell>
          <cell r="W942">
            <v>13.561129910089198</v>
          </cell>
        </row>
        <row r="943">
          <cell r="H943" t="str">
            <v>화수</v>
          </cell>
          <cell r="I943" t="str">
            <v>화수</v>
          </cell>
          <cell r="M943" t="str">
            <v>BSM</v>
          </cell>
          <cell r="N943">
            <v>3</v>
          </cell>
          <cell r="O943">
            <v>25.730977931630385</v>
          </cell>
          <cell r="P943">
            <v>38.073753715348239</v>
          </cell>
          <cell r="Q943">
            <v>1.5801594331266609</v>
          </cell>
          <cell r="R943" t="e">
            <v>#VALUE!</v>
          </cell>
          <cell r="S943">
            <v>5</v>
          </cell>
          <cell r="T943">
            <v>156</v>
          </cell>
          <cell r="U943">
            <v>17</v>
          </cell>
          <cell r="V943" t="e">
            <v>#VALUE!</v>
          </cell>
          <cell r="W943">
            <v>5.1461955863260771</v>
          </cell>
          <cell r="X943">
            <v>35</v>
          </cell>
          <cell r="Y943">
            <v>9</v>
          </cell>
          <cell r="Z943">
            <v>9</v>
          </cell>
          <cell r="AA943">
            <v>45</v>
          </cell>
          <cell r="AB943">
            <v>180</v>
          </cell>
          <cell r="AC943">
            <v>150</v>
          </cell>
        </row>
        <row r="944">
          <cell r="H944"/>
          <cell r="I944" t="str">
            <v>화수</v>
          </cell>
          <cell r="N944"/>
          <cell r="O944">
            <v>38.073753715348239</v>
          </cell>
          <cell r="P944">
            <v>34.431623156218386</v>
          </cell>
          <cell r="Q944">
            <v>0.90434012400354313</v>
          </cell>
          <cell r="U944">
            <v>18</v>
          </cell>
          <cell r="W944">
            <v>7.6147507430696475</v>
          </cell>
        </row>
        <row r="945">
          <cell r="H945"/>
          <cell r="I945" t="str">
            <v>화수</v>
          </cell>
          <cell r="N945"/>
          <cell r="O945">
            <v>34.431623156218386</v>
          </cell>
          <cell r="P945">
            <v>25.730977931630385</v>
          </cell>
          <cell r="Q945">
            <v>0.67581930912311772</v>
          </cell>
          <cell r="W945">
            <v>6.886324631243677</v>
          </cell>
        </row>
        <row r="946">
          <cell r="H946" t="str">
            <v>금촌</v>
          </cell>
          <cell r="I946" t="str">
            <v>금촌</v>
          </cell>
          <cell r="M946" t="str">
            <v>CSM</v>
          </cell>
          <cell r="N946">
            <v>3</v>
          </cell>
          <cell r="O946">
            <v>43.041901146437631</v>
          </cell>
          <cell r="P946">
            <v>43.041901146437631</v>
          </cell>
          <cell r="Q946">
            <v>1.2479041916167661</v>
          </cell>
          <cell r="R946" t="e">
            <v>#VALUE!</v>
          </cell>
          <cell r="S946">
            <v>2</v>
          </cell>
          <cell r="T946">
            <v>64</v>
          </cell>
          <cell r="U946">
            <v>14</v>
          </cell>
          <cell r="V946" t="e">
            <v>#VALUE!</v>
          </cell>
          <cell r="W946">
            <v>21.520950573218816</v>
          </cell>
          <cell r="X946">
            <v>67</v>
          </cell>
          <cell r="Y946">
            <v>4</v>
          </cell>
          <cell r="Z946">
            <v>4</v>
          </cell>
          <cell r="AA946">
            <v>8</v>
          </cell>
          <cell r="AB946">
            <v>128</v>
          </cell>
          <cell r="AC946">
            <v>116</v>
          </cell>
        </row>
        <row r="947">
          <cell r="H947"/>
          <cell r="I947" t="str">
            <v>금촌</v>
          </cell>
          <cell r="N947"/>
          <cell r="O947">
            <v>31.598425632055406</v>
          </cell>
          <cell r="P947">
            <v>31.598425632055406</v>
          </cell>
          <cell r="Q947">
            <v>0.73413173652694597</v>
          </cell>
          <cell r="U947">
            <v>15</v>
          </cell>
          <cell r="W947">
            <v>15.799212816027703</v>
          </cell>
        </row>
        <row r="948">
          <cell r="H948"/>
          <cell r="I948" t="str">
            <v>금촌</v>
          </cell>
          <cell r="N948"/>
          <cell r="O948">
            <v>22.113743223738613</v>
          </cell>
          <cell r="P948">
            <v>22.113743223738613</v>
          </cell>
          <cell r="Q948">
            <v>0.51377245508982028</v>
          </cell>
          <cell r="W948">
            <v>11.056871611869306</v>
          </cell>
        </row>
        <row r="949">
          <cell r="H949" t="str">
            <v>금파리</v>
          </cell>
          <cell r="I949" t="str">
            <v>금파리</v>
          </cell>
          <cell r="M949" t="str">
            <v>BSM</v>
          </cell>
          <cell r="N949">
            <v>1</v>
          </cell>
          <cell r="O949">
            <v>7.810946220980636</v>
          </cell>
          <cell r="P949">
            <v>7.810946220980636</v>
          </cell>
          <cell r="Q949">
            <v>2.1</v>
          </cell>
          <cell r="R949" t="e">
            <v>#VALUE!</v>
          </cell>
          <cell r="S949">
            <v>1</v>
          </cell>
          <cell r="T949">
            <v>33</v>
          </cell>
          <cell r="U949">
            <v>23</v>
          </cell>
          <cell r="V949" t="e">
            <v>#VALUE!</v>
          </cell>
          <cell r="W949">
            <v>7.810946220980636</v>
          </cell>
          <cell r="X949">
            <v>16</v>
          </cell>
          <cell r="Y949">
            <v>4</v>
          </cell>
          <cell r="Z949">
            <v>4</v>
          </cell>
          <cell r="AA949">
            <v>4</v>
          </cell>
          <cell r="AB949">
            <v>16</v>
          </cell>
          <cell r="AC949">
            <v>14</v>
          </cell>
        </row>
        <row r="950">
          <cell r="H950"/>
          <cell r="I950" t="str">
            <v>금파리</v>
          </cell>
          <cell r="N950"/>
          <cell r="O950">
            <v>0</v>
          </cell>
          <cell r="P950">
            <v>0</v>
          </cell>
          <cell r="Q950">
            <v>0</v>
          </cell>
          <cell r="U950">
            <v>24</v>
          </cell>
          <cell r="W950">
            <v>0</v>
          </cell>
        </row>
        <row r="951">
          <cell r="H951"/>
          <cell r="I951" t="str">
            <v>금파리</v>
          </cell>
          <cell r="N951"/>
          <cell r="O951">
            <v>0</v>
          </cell>
          <cell r="P951">
            <v>0</v>
          </cell>
          <cell r="Q951">
            <v>0</v>
          </cell>
          <cell r="W951">
            <v>0</v>
          </cell>
        </row>
        <row r="952">
          <cell r="H952" t="str">
            <v>당하리</v>
          </cell>
          <cell r="I952" t="str">
            <v>당하리</v>
          </cell>
          <cell r="M952" t="str">
            <v>CSM</v>
          </cell>
          <cell r="N952">
            <v>3</v>
          </cell>
          <cell r="O952">
            <v>9.1341644687981631</v>
          </cell>
          <cell r="P952">
            <v>22.79569741343542</v>
          </cell>
          <cell r="Q952">
            <v>0.40069686411149819</v>
          </cell>
          <cell r="R952" t="e">
            <v>#VALUE!</v>
          </cell>
          <cell r="S952">
            <v>4</v>
          </cell>
          <cell r="T952">
            <v>124</v>
          </cell>
          <cell r="U952">
            <v>6</v>
          </cell>
          <cell r="V952" t="e">
            <v>#VALUE!</v>
          </cell>
          <cell r="W952">
            <v>2.2835411171995408</v>
          </cell>
          <cell r="X952">
            <v>20</v>
          </cell>
          <cell r="Y952">
            <v>3</v>
          </cell>
          <cell r="Z952">
            <v>1</v>
          </cell>
          <cell r="AA952">
            <v>12</v>
          </cell>
          <cell r="AB952">
            <v>192</v>
          </cell>
          <cell r="AC952">
            <v>168</v>
          </cell>
        </row>
        <row r="953">
          <cell r="H953"/>
          <cell r="I953" t="str">
            <v>당하리</v>
          </cell>
          <cell r="N953"/>
          <cell r="O953">
            <v>22.79569741343542</v>
          </cell>
          <cell r="P953">
            <v>9.1341644687981631</v>
          </cell>
          <cell r="Q953">
            <v>0.40069686411149819</v>
          </cell>
          <cell r="U953">
            <v>7</v>
          </cell>
          <cell r="W953">
            <v>5.6989243533588549</v>
          </cell>
        </row>
        <row r="954">
          <cell r="H954"/>
          <cell r="I954" t="str">
            <v>당하리</v>
          </cell>
          <cell r="N954"/>
          <cell r="O954">
            <v>0</v>
          </cell>
          <cell r="P954">
            <v>0</v>
          </cell>
          <cell r="Q954">
            <v>0</v>
          </cell>
          <cell r="W954">
            <v>0</v>
          </cell>
        </row>
        <row r="955">
          <cell r="H955" t="str">
            <v>문산</v>
          </cell>
          <cell r="I955" t="str">
            <v>문산</v>
          </cell>
          <cell r="M955" t="str">
            <v>BSM</v>
          </cell>
          <cell r="N955">
            <v>2</v>
          </cell>
          <cell r="O955">
            <v>23.277659236967839</v>
          </cell>
          <cell r="P955">
            <v>23.277659236967839</v>
          </cell>
          <cell r="Q955">
            <v>0.67436489607390304</v>
          </cell>
          <cell r="R955" t="e">
            <v>#VALUE!</v>
          </cell>
          <cell r="S955">
            <v>2</v>
          </cell>
          <cell r="T955">
            <v>64</v>
          </cell>
          <cell r="U955">
            <v>8</v>
          </cell>
          <cell r="V955" t="e">
            <v>#VALUE!</v>
          </cell>
          <cell r="W955">
            <v>11.63882961848392</v>
          </cell>
          <cell r="X955">
            <v>32</v>
          </cell>
          <cell r="Y955">
            <v>8</v>
          </cell>
          <cell r="Z955">
            <v>8</v>
          </cell>
          <cell r="AA955">
            <v>16</v>
          </cell>
          <cell r="AB955">
            <v>64</v>
          </cell>
          <cell r="AC955">
            <v>56</v>
          </cell>
        </row>
        <row r="956">
          <cell r="H956"/>
          <cell r="I956" t="str">
            <v>문산</v>
          </cell>
          <cell r="N956"/>
          <cell r="O956">
            <v>15.697636252181546</v>
          </cell>
          <cell r="P956">
            <v>15.697636252181546</v>
          </cell>
          <cell r="Q956">
            <v>0.67436489607390304</v>
          </cell>
          <cell r="U956">
            <v>9</v>
          </cell>
          <cell r="W956">
            <v>7.848818126090773</v>
          </cell>
        </row>
        <row r="957">
          <cell r="H957"/>
          <cell r="I957" t="str">
            <v>문산</v>
          </cell>
          <cell r="N957"/>
          <cell r="O957">
            <v>0</v>
          </cell>
          <cell r="P957">
            <v>0</v>
          </cell>
          <cell r="Q957">
            <v>0</v>
          </cell>
          <cell r="W957">
            <v>0</v>
          </cell>
        </row>
        <row r="958">
          <cell r="H958" t="str">
            <v>백운계곡</v>
          </cell>
          <cell r="I958" t="str">
            <v>백운계곡</v>
          </cell>
          <cell r="M958" t="str">
            <v>CSM</v>
          </cell>
          <cell r="N958">
            <v>1</v>
          </cell>
          <cell r="O958">
            <v>2.1816883894386399</v>
          </cell>
          <cell r="P958">
            <v>2.1816883894386399</v>
          </cell>
          <cell r="Q958">
            <v>2.1</v>
          </cell>
          <cell r="R958" t="e">
            <v>#VALUE!</v>
          </cell>
          <cell r="S958">
            <v>1</v>
          </cell>
          <cell r="T958">
            <v>33</v>
          </cell>
          <cell r="U958">
            <v>23</v>
          </cell>
          <cell r="V958" t="e">
            <v>#VALUE!</v>
          </cell>
          <cell r="W958">
            <v>2.1816883894386399</v>
          </cell>
          <cell r="X958">
            <v>8</v>
          </cell>
          <cell r="Y958">
            <v>1</v>
          </cell>
          <cell r="Z958">
            <v>1</v>
          </cell>
          <cell r="AA958">
            <v>1</v>
          </cell>
          <cell r="AB958">
            <v>16</v>
          </cell>
          <cell r="AC958">
            <v>14</v>
          </cell>
        </row>
        <row r="959">
          <cell r="H959"/>
          <cell r="I959" t="str">
            <v>백운계곡</v>
          </cell>
          <cell r="N959"/>
          <cell r="O959">
            <v>0</v>
          </cell>
          <cell r="P959">
            <v>0</v>
          </cell>
          <cell r="Q959">
            <v>0</v>
          </cell>
          <cell r="U959">
            <v>24</v>
          </cell>
          <cell r="W959">
            <v>0</v>
          </cell>
        </row>
        <row r="960">
          <cell r="H960"/>
          <cell r="I960" t="str">
            <v>백운계곡</v>
          </cell>
          <cell r="N960"/>
          <cell r="O960">
            <v>0</v>
          </cell>
          <cell r="P960">
            <v>0</v>
          </cell>
          <cell r="Q960">
            <v>0</v>
          </cell>
          <cell r="W960">
            <v>0</v>
          </cell>
        </row>
        <row r="961">
          <cell r="H961" t="str">
            <v>법원</v>
          </cell>
          <cell r="I961" t="str">
            <v>법원</v>
          </cell>
          <cell r="M961" t="str">
            <v>BSM</v>
          </cell>
          <cell r="N961">
            <v>1</v>
          </cell>
          <cell r="O961">
            <v>19.18844778436161</v>
          </cell>
          <cell r="P961">
            <v>19.18844778436161</v>
          </cell>
          <cell r="Q961">
            <v>2.1</v>
          </cell>
          <cell r="R961" t="e">
            <v>#VALUE!</v>
          </cell>
          <cell r="S961">
            <v>1</v>
          </cell>
          <cell r="T961">
            <v>33</v>
          </cell>
          <cell r="U961">
            <v>23</v>
          </cell>
          <cell r="V961" t="e">
            <v>#VALUE!</v>
          </cell>
          <cell r="W961">
            <v>19.18844778436161</v>
          </cell>
          <cell r="X961">
            <v>30</v>
          </cell>
          <cell r="Y961">
            <v>8</v>
          </cell>
          <cell r="Z961">
            <v>8</v>
          </cell>
          <cell r="AA961">
            <v>10</v>
          </cell>
          <cell r="AB961">
            <v>40</v>
          </cell>
          <cell r="AC961">
            <v>38</v>
          </cell>
        </row>
        <row r="962">
          <cell r="H962"/>
          <cell r="I962" t="str">
            <v>법원</v>
          </cell>
          <cell r="N962"/>
          <cell r="O962">
            <v>0</v>
          </cell>
          <cell r="P962">
            <v>0</v>
          </cell>
          <cell r="Q962">
            <v>0</v>
          </cell>
          <cell r="U962">
            <v>24</v>
          </cell>
          <cell r="W962">
            <v>0</v>
          </cell>
        </row>
        <row r="963">
          <cell r="H963"/>
          <cell r="I963" t="str">
            <v>법원</v>
          </cell>
          <cell r="N963"/>
          <cell r="O963">
            <v>0</v>
          </cell>
          <cell r="P963">
            <v>0</v>
          </cell>
          <cell r="Q963">
            <v>0</v>
          </cell>
          <cell r="W963">
            <v>0</v>
          </cell>
        </row>
        <row r="964">
          <cell r="H964" t="str">
            <v>서서울CC</v>
          </cell>
          <cell r="I964" t="str">
            <v>서서울CC</v>
          </cell>
          <cell r="M964" t="str">
            <v>BSM</v>
          </cell>
          <cell r="N964">
            <v>1</v>
          </cell>
          <cell r="O964">
            <v>13.054373810799595</v>
          </cell>
          <cell r="P964">
            <v>13.054373810799595</v>
          </cell>
          <cell r="Q964">
            <v>2.1</v>
          </cell>
          <cell r="R964" t="e">
            <v>#VALUE!</v>
          </cell>
          <cell r="S964">
            <v>1</v>
          </cell>
          <cell r="T964">
            <v>33</v>
          </cell>
          <cell r="U964">
            <v>23</v>
          </cell>
          <cell r="V964" t="e">
            <v>#VALUE!</v>
          </cell>
          <cell r="W964">
            <v>13.054373810799595</v>
          </cell>
          <cell r="X964">
            <v>23</v>
          </cell>
          <cell r="Y964">
            <v>6</v>
          </cell>
          <cell r="Z964">
            <v>6</v>
          </cell>
          <cell r="AA964">
            <v>6</v>
          </cell>
          <cell r="AB964">
            <v>24</v>
          </cell>
          <cell r="AC964">
            <v>22</v>
          </cell>
        </row>
        <row r="965">
          <cell r="H965"/>
          <cell r="I965" t="str">
            <v>서서울CC</v>
          </cell>
          <cell r="N965"/>
          <cell r="O965">
            <v>0</v>
          </cell>
          <cell r="P965">
            <v>0</v>
          </cell>
          <cell r="Q965">
            <v>0</v>
          </cell>
          <cell r="U965">
            <v>24</v>
          </cell>
          <cell r="W965">
            <v>0</v>
          </cell>
        </row>
        <row r="966">
          <cell r="H966"/>
          <cell r="I966" t="str">
            <v>서서울CC</v>
          </cell>
          <cell r="N966"/>
          <cell r="O966">
            <v>0</v>
          </cell>
          <cell r="P966">
            <v>0</v>
          </cell>
          <cell r="Q966">
            <v>0</v>
          </cell>
          <cell r="W966">
            <v>0</v>
          </cell>
        </row>
        <row r="967">
          <cell r="H967" t="str">
            <v>선유리</v>
          </cell>
          <cell r="I967" t="str">
            <v>선유리</v>
          </cell>
          <cell r="M967" t="str">
            <v>BSM</v>
          </cell>
          <cell r="N967">
            <v>1</v>
          </cell>
          <cell r="O967">
            <v>14.526827493095931</v>
          </cell>
          <cell r="P967">
            <v>14.526827493095931</v>
          </cell>
          <cell r="Q967">
            <v>2.1</v>
          </cell>
          <cell r="R967" t="e">
            <v>#VALUE!</v>
          </cell>
          <cell r="S967">
            <v>1</v>
          </cell>
          <cell r="T967">
            <v>33</v>
          </cell>
          <cell r="U967">
            <v>23</v>
          </cell>
          <cell r="V967" t="e">
            <v>#VALUE!</v>
          </cell>
          <cell r="W967">
            <v>14.526827493095931</v>
          </cell>
          <cell r="X967">
            <v>25</v>
          </cell>
          <cell r="Y967">
            <v>6</v>
          </cell>
          <cell r="Z967">
            <v>6</v>
          </cell>
          <cell r="AA967">
            <v>6</v>
          </cell>
          <cell r="AB967">
            <v>24</v>
          </cell>
          <cell r="AC967">
            <v>22</v>
          </cell>
        </row>
        <row r="968">
          <cell r="H968"/>
          <cell r="I968" t="str">
            <v>선유리</v>
          </cell>
          <cell r="N968"/>
          <cell r="O968">
            <v>0</v>
          </cell>
          <cell r="P968">
            <v>0</v>
          </cell>
          <cell r="Q968">
            <v>0</v>
          </cell>
          <cell r="U968">
            <v>24</v>
          </cell>
          <cell r="W968">
            <v>0</v>
          </cell>
        </row>
        <row r="969">
          <cell r="H969"/>
          <cell r="I969" t="str">
            <v>선유리</v>
          </cell>
          <cell r="N969"/>
          <cell r="O969">
            <v>0</v>
          </cell>
          <cell r="P969">
            <v>0</v>
          </cell>
          <cell r="Q969">
            <v>0</v>
          </cell>
          <cell r="W969">
            <v>0</v>
          </cell>
        </row>
        <row r="970">
          <cell r="H970" t="str">
            <v>야광동</v>
          </cell>
          <cell r="I970" t="str">
            <v>야광동</v>
          </cell>
          <cell r="M970" t="str">
            <v>BSM</v>
          </cell>
          <cell r="N970">
            <v>1</v>
          </cell>
          <cell r="O970">
            <v>10.14008089190197</v>
          </cell>
          <cell r="P970">
            <v>10.14008089190197</v>
          </cell>
          <cell r="Q970">
            <v>2.1</v>
          </cell>
          <cell r="R970" t="e">
            <v>#VALUE!</v>
          </cell>
          <cell r="S970">
            <v>1</v>
          </cell>
          <cell r="T970">
            <v>33</v>
          </cell>
          <cell r="U970">
            <v>23</v>
          </cell>
          <cell r="V970" t="e">
            <v>#VALUE!</v>
          </cell>
          <cell r="W970">
            <v>10.14008089190197</v>
          </cell>
          <cell r="X970">
            <v>19</v>
          </cell>
          <cell r="Y970">
            <v>5</v>
          </cell>
          <cell r="Z970">
            <v>5</v>
          </cell>
          <cell r="AA970">
            <v>5</v>
          </cell>
          <cell r="AB970">
            <v>20</v>
          </cell>
          <cell r="AC970">
            <v>18</v>
          </cell>
        </row>
        <row r="971">
          <cell r="H971"/>
          <cell r="I971" t="str">
            <v>야광동</v>
          </cell>
          <cell r="N971"/>
          <cell r="O971">
            <v>0</v>
          </cell>
          <cell r="P971">
            <v>0</v>
          </cell>
          <cell r="Q971">
            <v>0</v>
          </cell>
          <cell r="U971">
            <v>24</v>
          </cell>
          <cell r="W971">
            <v>0</v>
          </cell>
        </row>
        <row r="972">
          <cell r="H972"/>
          <cell r="I972" t="str">
            <v>야광동</v>
          </cell>
          <cell r="N972"/>
          <cell r="O972">
            <v>0</v>
          </cell>
          <cell r="P972">
            <v>0</v>
          </cell>
          <cell r="Q972">
            <v>0</v>
          </cell>
          <cell r="W972">
            <v>0</v>
          </cell>
        </row>
        <row r="973">
          <cell r="H973" t="str">
            <v>운정역</v>
          </cell>
          <cell r="I973" t="str">
            <v>운정역</v>
          </cell>
          <cell r="M973" t="str">
            <v>BSM</v>
          </cell>
          <cell r="N973">
            <v>1</v>
          </cell>
          <cell r="O973">
            <v>47.706950591521938</v>
          </cell>
          <cell r="P973">
            <v>47.706950591521938</v>
          </cell>
          <cell r="Q973">
            <v>2.1</v>
          </cell>
          <cell r="R973" t="e">
            <v>#VALUE!</v>
          </cell>
          <cell r="S973">
            <v>3</v>
          </cell>
          <cell r="T973">
            <v>93</v>
          </cell>
          <cell r="U973">
            <v>23</v>
          </cell>
          <cell r="V973" t="e">
            <v>#VALUE!</v>
          </cell>
          <cell r="W973">
            <v>15.902316863840646</v>
          </cell>
          <cell r="X973">
            <v>26</v>
          </cell>
          <cell r="Y973">
            <v>7</v>
          </cell>
          <cell r="Z973">
            <v>7</v>
          </cell>
          <cell r="AA973">
            <v>21</v>
          </cell>
          <cell r="AB973">
            <v>84</v>
          </cell>
          <cell r="AC973">
            <v>78</v>
          </cell>
        </row>
        <row r="974">
          <cell r="H974"/>
          <cell r="I974" t="str">
            <v>운정역</v>
          </cell>
          <cell r="N974"/>
          <cell r="O974">
            <v>0</v>
          </cell>
          <cell r="P974">
            <v>0</v>
          </cell>
          <cell r="Q974">
            <v>0</v>
          </cell>
          <cell r="U974">
            <v>24</v>
          </cell>
          <cell r="W974">
            <v>0</v>
          </cell>
        </row>
        <row r="975">
          <cell r="H975"/>
          <cell r="I975" t="str">
            <v>운정역</v>
          </cell>
          <cell r="N975"/>
          <cell r="O975">
            <v>0</v>
          </cell>
          <cell r="P975">
            <v>0</v>
          </cell>
          <cell r="Q975">
            <v>0</v>
          </cell>
          <cell r="W975">
            <v>0</v>
          </cell>
        </row>
        <row r="976">
          <cell r="H976" t="str">
            <v>월롱산</v>
          </cell>
          <cell r="I976" t="str">
            <v>월롱산</v>
          </cell>
          <cell r="M976" t="str">
            <v>BSM</v>
          </cell>
          <cell r="N976">
            <v>1</v>
          </cell>
          <cell r="O976">
            <v>35.626657681275965</v>
          </cell>
          <cell r="P976">
            <v>35.626657681275965</v>
          </cell>
          <cell r="Q976">
            <v>2.1</v>
          </cell>
          <cell r="R976" t="e">
            <v>#VALUE!</v>
          </cell>
          <cell r="S976">
            <v>1</v>
          </cell>
          <cell r="T976">
            <v>33</v>
          </cell>
          <cell r="U976">
            <v>23</v>
          </cell>
          <cell r="V976" t="e">
            <v>#VALUE!</v>
          </cell>
          <cell r="W976">
            <v>35.626657681275965</v>
          </cell>
          <cell r="X976">
            <v>49</v>
          </cell>
          <cell r="Y976">
            <v>12</v>
          </cell>
          <cell r="Z976">
            <v>12</v>
          </cell>
          <cell r="AA976">
            <v>14</v>
          </cell>
          <cell r="AB976">
            <v>56</v>
          </cell>
          <cell r="AC976">
            <v>46</v>
          </cell>
        </row>
        <row r="977">
          <cell r="H977"/>
          <cell r="I977" t="str">
            <v>월롱산</v>
          </cell>
          <cell r="N977"/>
          <cell r="O977">
            <v>0</v>
          </cell>
          <cell r="P977">
            <v>0</v>
          </cell>
          <cell r="Q977">
            <v>0</v>
          </cell>
          <cell r="U977">
            <v>24</v>
          </cell>
          <cell r="W977">
            <v>0</v>
          </cell>
        </row>
        <row r="978">
          <cell r="H978"/>
          <cell r="I978" t="str">
            <v>월롱산</v>
          </cell>
          <cell r="N978"/>
          <cell r="O978">
            <v>0</v>
          </cell>
          <cell r="P978">
            <v>0</v>
          </cell>
          <cell r="Q978">
            <v>0</v>
          </cell>
          <cell r="W978">
            <v>0</v>
          </cell>
        </row>
        <row r="979">
          <cell r="H979" t="str">
            <v>장곡</v>
          </cell>
          <cell r="I979" t="str">
            <v>장곡</v>
          </cell>
          <cell r="M979" t="str">
            <v>BSM</v>
          </cell>
          <cell r="N979">
            <v>1</v>
          </cell>
          <cell r="O979">
            <v>63.511794672298976</v>
          </cell>
          <cell r="P979">
            <v>63.511794672298976</v>
          </cell>
          <cell r="Q979">
            <v>2.1</v>
          </cell>
          <cell r="R979" t="e">
            <v>#VALUE!</v>
          </cell>
          <cell r="S979">
            <v>3</v>
          </cell>
          <cell r="T979">
            <v>93</v>
          </cell>
          <cell r="U979">
            <v>23</v>
          </cell>
          <cell r="V979" t="e">
            <v>#VALUE!</v>
          </cell>
          <cell r="W979">
            <v>21.17059822409966</v>
          </cell>
          <cell r="X979">
            <v>32</v>
          </cell>
          <cell r="Y979">
            <v>8</v>
          </cell>
          <cell r="Z979">
            <v>8</v>
          </cell>
          <cell r="AA979">
            <v>25</v>
          </cell>
          <cell r="AB979">
            <v>100</v>
          </cell>
          <cell r="AC979">
            <v>90</v>
          </cell>
        </row>
        <row r="980">
          <cell r="H980"/>
          <cell r="I980" t="str">
            <v>장곡</v>
          </cell>
          <cell r="N980"/>
          <cell r="O980">
            <v>0</v>
          </cell>
          <cell r="P980">
            <v>0</v>
          </cell>
          <cell r="Q980">
            <v>0</v>
          </cell>
          <cell r="U980">
            <v>24</v>
          </cell>
          <cell r="W980">
            <v>0</v>
          </cell>
        </row>
        <row r="981">
          <cell r="H981"/>
          <cell r="I981" t="str">
            <v>장곡</v>
          </cell>
          <cell r="N981"/>
          <cell r="O981">
            <v>0</v>
          </cell>
          <cell r="P981">
            <v>0</v>
          </cell>
          <cell r="Q981">
            <v>0</v>
          </cell>
          <cell r="W981">
            <v>0</v>
          </cell>
        </row>
        <row r="982">
          <cell r="H982" t="str">
            <v>지제면</v>
          </cell>
          <cell r="I982" t="str">
            <v>지제면</v>
          </cell>
          <cell r="M982" t="str">
            <v>BSM</v>
          </cell>
          <cell r="N982">
            <v>1</v>
          </cell>
          <cell r="O982">
            <v>8.3822462303730205</v>
          </cell>
          <cell r="P982">
            <v>8.3822462303730205</v>
          </cell>
          <cell r="Q982">
            <v>2.1</v>
          </cell>
          <cell r="R982" t="e">
            <v>#VALUE!</v>
          </cell>
          <cell r="S982">
            <v>1</v>
          </cell>
          <cell r="T982">
            <v>33</v>
          </cell>
          <cell r="U982">
            <v>23</v>
          </cell>
          <cell r="V982" t="e">
            <v>#VALUE!</v>
          </cell>
          <cell r="W982">
            <v>8.3822462303730205</v>
          </cell>
          <cell r="X982">
            <v>17</v>
          </cell>
          <cell r="Y982">
            <v>4</v>
          </cell>
          <cell r="Z982">
            <v>4</v>
          </cell>
          <cell r="AA982">
            <v>4</v>
          </cell>
          <cell r="AB982">
            <v>16</v>
          </cell>
          <cell r="AC982">
            <v>14</v>
          </cell>
        </row>
        <row r="983">
          <cell r="H983"/>
          <cell r="I983" t="str">
            <v>지제면</v>
          </cell>
          <cell r="N983"/>
          <cell r="O983">
            <v>0</v>
          </cell>
          <cell r="P983">
            <v>0</v>
          </cell>
          <cell r="Q983">
            <v>0</v>
          </cell>
          <cell r="U983">
            <v>24</v>
          </cell>
          <cell r="W983">
            <v>0</v>
          </cell>
        </row>
        <row r="984">
          <cell r="H984"/>
          <cell r="I984" t="str">
            <v>지제면</v>
          </cell>
          <cell r="N984"/>
          <cell r="O984">
            <v>0</v>
          </cell>
          <cell r="P984">
            <v>0</v>
          </cell>
          <cell r="Q984">
            <v>0</v>
          </cell>
          <cell r="W984">
            <v>0</v>
          </cell>
        </row>
        <row r="985">
          <cell r="H985" t="str">
            <v>축현리</v>
          </cell>
          <cell r="I985" t="str">
            <v>축현리</v>
          </cell>
          <cell r="M985" t="str">
            <v>CSM</v>
          </cell>
          <cell r="N985">
            <v>1</v>
          </cell>
          <cell r="O985">
            <v>6.3267509071048789</v>
          </cell>
          <cell r="P985">
            <v>6.3267509071048789</v>
          </cell>
          <cell r="Q985">
            <v>2.1</v>
          </cell>
          <cell r="R985" t="e">
            <v>#VALUE!</v>
          </cell>
          <cell r="S985">
            <v>1</v>
          </cell>
          <cell r="T985">
            <v>33</v>
          </cell>
          <cell r="U985">
            <v>23</v>
          </cell>
          <cell r="V985" t="e">
            <v>#VALUE!</v>
          </cell>
          <cell r="W985">
            <v>6.3267509071048789</v>
          </cell>
          <cell r="X985">
            <v>14</v>
          </cell>
          <cell r="Y985">
            <v>1</v>
          </cell>
          <cell r="Z985">
            <v>1</v>
          </cell>
          <cell r="AA985">
            <v>1</v>
          </cell>
          <cell r="AB985">
            <v>16</v>
          </cell>
          <cell r="AC985">
            <v>14</v>
          </cell>
        </row>
        <row r="986">
          <cell r="H986"/>
          <cell r="I986" t="str">
            <v>축현리</v>
          </cell>
          <cell r="N986"/>
          <cell r="O986">
            <v>0</v>
          </cell>
          <cell r="P986">
            <v>0</v>
          </cell>
          <cell r="Q986">
            <v>0</v>
          </cell>
          <cell r="U986">
            <v>24</v>
          </cell>
          <cell r="W986">
            <v>0</v>
          </cell>
        </row>
        <row r="987">
          <cell r="H987"/>
          <cell r="I987" t="str">
            <v>축현리</v>
          </cell>
          <cell r="N987"/>
          <cell r="O987">
            <v>0</v>
          </cell>
          <cell r="P987">
            <v>0</v>
          </cell>
          <cell r="Q987">
            <v>0</v>
          </cell>
          <cell r="W987">
            <v>0</v>
          </cell>
        </row>
        <row r="988">
          <cell r="H988" t="str">
            <v>파주리</v>
          </cell>
          <cell r="I988" t="str">
            <v>파주리</v>
          </cell>
          <cell r="M988" t="str">
            <v>BSM</v>
          </cell>
          <cell r="N988">
            <v>2</v>
          </cell>
          <cell r="O988">
            <v>14.810507652739407</v>
          </cell>
          <cell r="P988">
            <v>23.855301071663288</v>
          </cell>
          <cell r="Q988">
            <v>0.62084765177548684</v>
          </cell>
          <cell r="R988" t="e">
            <v>#VALUE!</v>
          </cell>
          <cell r="S988">
            <v>1</v>
          </cell>
          <cell r="T988">
            <v>33</v>
          </cell>
          <cell r="U988">
            <v>8</v>
          </cell>
          <cell r="V988" t="e">
            <v>#VALUE!</v>
          </cell>
          <cell r="W988">
            <v>14.810507652739407</v>
          </cell>
          <cell r="X988">
            <v>54</v>
          </cell>
          <cell r="Y988">
            <v>14</v>
          </cell>
          <cell r="Z988">
            <v>14</v>
          </cell>
          <cell r="AA988">
            <v>14</v>
          </cell>
          <cell r="AB988">
            <v>56</v>
          </cell>
          <cell r="AC988">
            <v>52</v>
          </cell>
        </row>
        <row r="989">
          <cell r="H989"/>
          <cell r="I989" t="str">
            <v>파주리</v>
          </cell>
          <cell r="N989"/>
          <cell r="O989">
            <v>23.855301071663288</v>
          </cell>
          <cell r="P989">
            <v>14.810507652739407</v>
          </cell>
          <cell r="Q989">
            <v>0.62084765177548684</v>
          </cell>
          <cell r="U989">
            <v>9</v>
          </cell>
          <cell r="W989">
            <v>23.855301071663288</v>
          </cell>
        </row>
        <row r="990">
          <cell r="H990"/>
          <cell r="I990" t="str">
            <v>파주리</v>
          </cell>
          <cell r="N990"/>
          <cell r="O990">
            <v>0</v>
          </cell>
          <cell r="P990">
            <v>0</v>
          </cell>
          <cell r="Q990">
            <v>0</v>
          </cell>
          <cell r="W990">
            <v>0</v>
          </cell>
        </row>
        <row r="991">
          <cell r="H991" t="str">
            <v>비전</v>
          </cell>
          <cell r="I991" t="str">
            <v>비전</v>
          </cell>
          <cell r="M991" t="str">
            <v>CSM</v>
          </cell>
          <cell r="N991">
            <v>3</v>
          </cell>
          <cell r="O991">
            <v>57.912188438295196</v>
          </cell>
          <cell r="P991">
            <v>82.467491115863993</v>
          </cell>
          <cell r="Q991">
            <v>1.3309916238854365</v>
          </cell>
          <cell r="R991" t="e">
            <v>#VALUE!</v>
          </cell>
          <cell r="S991">
            <v>4</v>
          </cell>
          <cell r="T991">
            <v>124</v>
          </cell>
          <cell r="U991">
            <v>15</v>
          </cell>
          <cell r="V991" t="e">
            <v>#VALUE!</v>
          </cell>
          <cell r="W991">
            <v>14.478047109573799</v>
          </cell>
          <cell r="X991">
            <v>67</v>
          </cell>
          <cell r="Y991">
            <v>4</v>
          </cell>
          <cell r="Z991">
            <v>4</v>
          </cell>
          <cell r="AA991">
            <v>16</v>
          </cell>
          <cell r="AB991">
            <v>256</v>
          </cell>
          <cell r="AC991">
            <v>232</v>
          </cell>
        </row>
        <row r="992">
          <cell r="H992"/>
          <cell r="I992" t="str">
            <v>비전</v>
          </cell>
          <cell r="N992"/>
          <cell r="O992">
            <v>82.467491115863993</v>
          </cell>
          <cell r="P992">
            <v>57.912188438295196</v>
          </cell>
          <cell r="Q992">
            <v>0.70224263712510138</v>
          </cell>
          <cell r="U992">
            <v>16</v>
          </cell>
          <cell r="W992">
            <v>20.616872778965998</v>
          </cell>
        </row>
        <row r="993">
          <cell r="H993"/>
          <cell r="I993" t="str">
            <v>비전</v>
          </cell>
          <cell r="N993"/>
          <cell r="O993">
            <v>51.851351479766421</v>
          </cell>
          <cell r="P993">
            <v>51.851351479766421</v>
          </cell>
          <cell r="Q993">
            <v>0.62874898676033508</v>
          </cell>
          <cell r="W993">
            <v>12.962837869941605</v>
          </cell>
        </row>
        <row r="994">
          <cell r="H994" t="str">
            <v>비전2</v>
          </cell>
          <cell r="I994" t="str">
            <v>비전2</v>
          </cell>
          <cell r="M994" t="str">
            <v>CSM</v>
          </cell>
          <cell r="N994">
            <v>3</v>
          </cell>
          <cell r="O994">
            <v>19.464933453554799</v>
          </cell>
          <cell r="P994">
            <v>34.04944627443988</v>
          </cell>
          <cell r="Q994">
            <v>1.5341666666666667</v>
          </cell>
          <cell r="R994" t="e">
            <v>#VALUE!</v>
          </cell>
          <cell r="S994">
            <v>3</v>
          </cell>
          <cell r="T994">
            <v>93</v>
          </cell>
          <cell r="U994">
            <v>17</v>
          </cell>
          <cell r="V994" t="e">
            <v>#VALUE!</v>
          </cell>
          <cell r="W994">
            <v>6.4883111511849334</v>
          </cell>
          <cell r="X994">
            <v>45</v>
          </cell>
          <cell r="Y994">
            <v>3</v>
          </cell>
          <cell r="Z994">
            <v>3</v>
          </cell>
          <cell r="AA994">
            <v>11</v>
          </cell>
          <cell r="AB994">
            <v>176</v>
          </cell>
          <cell r="AC994">
            <v>158</v>
          </cell>
        </row>
        <row r="995">
          <cell r="H995"/>
          <cell r="I995" t="str">
            <v>비전2</v>
          </cell>
          <cell r="N995"/>
          <cell r="O995">
            <v>34.04944627443988</v>
          </cell>
          <cell r="P995">
            <v>32.772592039148385</v>
          </cell>
          <cell r="Q995">
            <v>0.96250000000000002</v>
          </cell>
          <cell r="U995">
            <v>18</v>
          </cell>
          <cell r="W995">
            <v>11.349815424813293</v>
          </cell>
        </row>
        <row r="996">
          <cell r="H996"/>
          <cell r="I996" t="str">
            <v>비전2</v>
          </cell>
          <cell r="N996"/>
          <cell r="O996">
            <v>32.772592039148385</v>
          </cell>
          <cell r="P996">
            <v>19.464933453554799</v>
          </cell>
          <cell r="Q996">
            <v>0.57166666666666666</v>
          </cell>
          <cell r="W996">
            <v>10.924197346382796</v>
          </cell>
        </row>
        <row r="997">
          <cell r="H997" t="str">
            <v>서정역</v>
          </cell>
          <cell r="I997" t="str">
            <v>서정역</v>
          </cell>
          <cell r="M997" t="str">
            <v>BSM</v>
          </cell>
          <cell r="N997">
            <v>3</v>
          </cell>
          <cell r="O997">
            <v>49.88298938706307</v>
          </cell>
          <cell r="P997">
            <v>51.142227214389962</v>
          </cell>
          <cell r="Q997">
            <v>1.093452714045887</v>
          </cell>
          <cell r="R997" t="e">
            <v>#VALUE!</v>
          </cell>
          <cell r="S997">
            <v>3</v>
          </cell>
          <cell r="T997">
            <v>93</v>
          </cell>
          <cell r="U997">
            <v>12</v>
          </cell>
          <cell r="V997" t="e">
            <v>#VALUE!</v>
          </cell>
          <cell r="W997">
            <v>16.627663129021023</v>
          </cell>
          <cell r="X997">
            <v>53</v>
          </cell>
          <cell r="Y997">
            <v>13</v>
          </cell>
          <cell r="Z997">
            <v>13</v>
          </cell>
          <cell r="AA997">
            <v>41</v>
          </cell>
          <cell r="AB997">
            <v>164</v>
          </cell>
          <cell r="AC997">
            <v>146</v>
          </cell>
        </row>
        <row r="998">
          <cell r="H998"/>
          <cell r="I998" t="str">
            <v>서정역</v>
          </cell>
          <cell r="N998"/>
          <cell r="O998">
            <v>51.142227214389962</v>
          </cell>
          <cell r="P998">
            <v>49.88298938706307</v>
          </cell>
          <cell r="Q998">
            <v>0.97537772803581424</v>
          </cell>
          <cell r="U998">
            <v>13</v>
          </cell>
          <cell r="W998">
            <v>17.047409071463321</v>
          </cell>
        </row>
        <row r="999">
          <cell r="H999"/>
          <cell r="I999" t="str">
            <v>서정역</v>
          </cell>
          <cell r="N999"/>
          <cell r="O999">
            <v>6.0386177628630566</v>
          </cell>
          <cell r="P999">
            <v>6.0386177628630566</v>
          </cell>
          <cell r="Q999">
            <v>0.11807498601007275</v>
          </cell>
          <cell r="W999">
            <v>2.0128725876210187</v>
          </cell>
        </row>
        <row r="1000">
          <cell r="H1000" t="str">
            <v>송탄</v>
          </cell>
          <cell r="I1000" t="str">
            <v>송탄</v>
          </cell>
          <cell r="M1000" t="str">
            <v>BSM</v>
          </cell>
          <cell r="N1000">
            <v>3</v>
          </cell>
          <cell r="O1000">
            <v>23.843827465519588</v>
          </cell>
          <cell r="P1000">
            <v>69.427615267248214</v>
          </cell>
          <cell r="Q1000">
            <v>0.74322169059011167</v>
          </cell>
          <cell r="R1000" t="e">
            <v>#VALUE!</v>
          </cell>
          <cell r="S1000">
            <v>3</v>
          </cell>
          <cell r="T1000">
            <v>93</v>
          </cell>
          <cell r="U1000">
            <v>9</v>
          </cell>
          <cell r="V1000" t="e">
            <v>#VALUE!</v>
          </cell>
          <cell r="W1000">
            <v>7.9479424885065297</v>
          </cell>
          <cell r="X1000">
            <v>58</v>
          </cell>
          <cell r="Y1000">
            <v>15</v>
          </cell>
          <cell r="Z1000">
            <v>15</v>
          </cell>
          <cell r="AA1000">
            <v>47</v>
          </cell>
          <cell r="AB1000">
            <v>188</v>
          </cell>
          <cell r="AC1000">
            <v>170</v>
          </cell>
        </row>
        <row r="1001">
          <cell r="H1001"/>
          <cell r="I1001" t="str">
            <v>송탄</v>
          </cell>
          <cell r="N1001"/>
          <cell r="O1001">
            <v>27.756282127044475</v>
          </cell>
          <cell r="P1001">
            <v>27.756282127044475</v>
          </cell>
          <cell r="Q1001">
            <v>0.39978734715576819</v>
          </cell>
          <cell r="U1001">
            <v>10</v>
          </cell>
          <cell r="W1001">
            <v>9.2520940423481584</v>
          </cell>
        </row>
        <row r="1002">
          <cell r="H1002"/>
          <cell r="I1002" t="str">
            <v>송탄</v>
          </cell>
          <cell r="N1002"/>
          <cell r="O1002">
            <v>69.427615267248214</v>
          </cell>
          <cell r="P1002">
            <v>23.843827465519588</v>
          </cell>
          <cell r="Q1002">
            <v>0.34343434343434343</v>
          </cell>
          <cell r="W1002">
            <v>23.14253842241607</v>
          </cell>
        </row>
        <row r="1003">
          <cell r="H1003" t="str">
            <v>송탄공단</v>
          </cell>
          <cell r="I1003" t="str">
            <v>송탄공단</v>
          </cell>
          <cell r="M1003" t="str">
            <v>CSM</v>
          </cell>
          <cell r="N1003">
            <v>3</v>
          </cell>
          <cell r="O1003">
            <v>29.281923738345522</v>
          </cell>
          <cell r="P1003">
            <v>43.443378122720056</v>
          </cell>
          <cell r="Q1003">
            <v>0.98528329654157454</v>
          </cell>
          <cell r="R1003" t="e">
            <v>#VALUE!</v>
          </cell>
          <cell r="S1003">
            <v>3</v>
          </cell>
          <cell r="T1003">
            <v>93</v>
          </cell>
          <cell r="U1003">
            <v>11</v>
          </cell>
          <cell r="V1003" t="e">
            <v>#VALUE!</v>
          </cell>
          <cell r="W1003">
            <v>9.7606412461151741</v>
          </cell>
          <cell r="X1003">
            <v>45</v>
          </cell>
          <cell r="Y1003">
            <v>3</v>
          </cell>
          <cell r="Z1003">
            <v>3</v>
          </cell>
          <cell r="AA1003">
            <v>9</v>
          </cell>
          <cell r="AB1003">
            <v>144</v>
          </cell>
          <cell r="AC1003">
            <v>126</v>
          </cell>
        </row>
        <row r="1004">
          <cell r="H1004"/>
          <cell r="I1004" t="str">
            <v>송탄공단</v>
          </cell>
          <cell r="N1004"/>
          <cell r="O1004">
            <v>43.443378122720056</v>
          </cell>
          <cell r="P1004">
            <v>29.281923738345522</v>
          </cell>
          <cell r="Q1004">
            <v>0.67402501839587925</v>
          </cell>
          <cell r="U1004">
            <v>12</v>
          </cell>
          <cell r="W1004">
            <v>14.481126040906686</v>
          </cell>
        </row>
        <row r="1005">
          <cell r="H1005"/>
          <cell r="I1005" t="str">
            <v>송탄공단</v>
          </cell>
          <cell r="N1005"/>
          <cell r="O1005">
            <v>13.522111071310215</v>
          </cell>
          <cell r="P1005">
            <v>13.522111071310215</v>
          </cell>
          <cell r="Q1005">
            <v>0.31125827814569534</v>
          </cell>
          <cell r="W1005">
            <v>4.5073703571034054</v>
          </cell>
        </row>
        <row r="1006">
          <cell r="H1006" t="str">
            <v>안중</v>
          </cell>
          <cell r="I1006" t="str">
            <v>안중</v>
          </cell>
          <cell r="M1006" t="str">
            <v>BSM</v>
          </cell>
          <cell r="N1006">
            <v>2</v>
          </cell>
          <cell r="O1006">
            <v>29.211471510815155</v>
          </cell>
          <cell r="P1006">
            <v>29.211471510815155</v>
          </cell>
          <cell r="Q1006">
            <v>0.59128822984244689</v>
          </cell>
          <cell r="R1006" t="e">
            <v>#VALUE!</v>
          </cell>
          <cell r="S1006">
            <v>1</v>
          </cell>
          <cell r="T1006">
            <v>33</v>
          </cell>
          <cell r="U1006">
            <v>7</v>
          </cell>
          <cell r="V1006" t="e">
            <v>#VALUE!</v>
          </cell>
          <cell r="W1006">
            <v>29.211471510815155</v>
          </cell>
          <cell r="X1006">
            <v>63</v>
          </cell>
          <cell r="Y1006">
            <v>16</v>
          </cell>
          <cell r="Z1006">
            <v>16</v>
          </cell>
          <cell r="AA1006">
            <v>16</v>
          </cell>
          <cell r="AB1006">
            <v>64</v>
          </cell>
          <cell r="AC1006">
            <v>60</v>
          </cell>
        </row>
        <row r="1007">
          <cell r="H1007"/>
          <cell r="I1007" t="str">
            <v>안중</v>
          </cell>
          <cell r="N1007"/>
          <cell r="O1007">
            <v>17.272399280722961</v>
          </cell>
          <cell r="P1007">
            <v>17.272399280722961</v>
          </cell>
          <cell r="Q1007">
            <v>0.59128822984244689</v>
          </cell>
          <cell r="U1007">
            <v>8</v>
          </cell>
          <cell r="W1007">
            <v>17.272399280722961</v>
          </cell>
        </row>
        <row r="1008">
          <cell r="H1008"/>
          <cell r="I1008" t="str">
            <v>안중</v>
          </cell>
          <cell r="N1008"/>
          <cell r="O1008">
            <v>0</v>
          </cell>
          <cell r="P1008">
            <v>0</v>
          </cell>
          <cell r="Q1008">
            <v>0</v>
          </cell>
          <cell r="W1008">
            <v>0</v>
          </cell>
        </row>
        <row r="1009">
          <cell r="H1009" t="str">
            <v>안중IC</v>
          </cell>
          <cell r="I1009" t="str">
            <v>안중IC</v>
          </cell>
          <cell r="M1009" t="str">
            <v>BSM</v>
          </cell>
          <cell r="N1009">
            <v>3</v>
          </cell>
          <cell r="O1009">
            <v>9.0187554109058485</v>
          </cell>
          <cell r="P1009">
            <v>32.750460825485547</v>
          </cell>
          <cell r="Q1009">
            <v>0.47624190064794825</v>
          </cell>
          <cell r="R1009" t="e">
            <v>#VALUE!</v>
          </cell>
          <cell r="S1009">
            <v>1</v>
          </cell>
          <cell r="T1009">
            <v>33</v>
          </cell>
          <cell r="U1009">
            <v>6</v>
          </cell>
          <cell r="V1009" t="e">
            <v>#VALUE!</v>
          </cell>
          <cell r="W1009">
            <v>9.0187554109058485</v>
          </cell>
          <cell r="X1009">
            <v>67</v>
          </cell>
          <cell r="Y1009">
            <v>17</v>
          </cell>
          <cell r="Z1009">
            <v>17</v>
          </cell>
          <cell r="AA1009">
            <v>19</v>
          </cell>
          <cell r="AB1009">
            <v>76</v>
          </cell>
          <cell r="AC1009">
            <v>70</v>
          </cell>
        </row>
        <row r="1010">
          <cell r="H1010"/>
          <cell r="I1010" t="str">
            <v>안중IC</v>
          </cell>
          <cell r="N1010"/>
          <cell r="O1010">
            <v>32.750460825485547</v>
          </cell>
          <cell r="P1010">
            <v>9.0187554109058485</v>
          </cell>
          <cell r="Q1010">
            <v>0.27537796976241907</v>
          </cell>
          <cell r="U1010">
            <v>7</v>
          </cell>
          <cell r="W1010">
            <v>32.750460825485547</v>
          </cell>
        </row>
        <row r="1011">
          <cell r="H1011"/>
          <cell r="I1011" t="str">
            <v>안중IC</v>
          </cell>
          <cell r="N1011"/>
          <cell r="O1011">
            <v>6.5783862997195595</v>
          </cell>
          <cell r="P1011">
            <v>6.5783862997195595</v>
          </cell>
          <cell r="Q1011">
            <v>0.20086393088552917</v>
          </cell>
          <cell r="W1011">
            <v>6.5783862997195595</v>
          </cell>
        </row>
        <row r="1012">
          <cell r="H1012" t="str">
            <v>오성</v>
          </cell>
          <cell r="I1012" t="str">
            <v>오성</v>
          </cell>
          <cell r="M1012" t="str">
            <v>CSM</v>
          </cell>
          <cell r="N1012">
            <v>1</v>
          </cell>
          <cell r="O1012">
            <v>21.942295495919776</v>
          </cell>
          <cell r="P1012">
            <v>21.942295495919776</v>
          </cell>
          <cell r="Q1012">
            <v>2.1</v>
          </cell>
          <cell r="R1012" t="e">
            <v>#VALUE!</v>
          </cell>
          <cell r="S1012">
            <v>1</v>
          </cell>
          <cell r="T1012">
            <v>33</v>
          </cell>
          <cell r="U1012">
            <v>23</v>
          </cell>
          <cell r="V1012" t="e">
            <v>#VALUE!</v>
          </cell>
          <cell r="W1012">
            <v>21.942295495919776</v>
          </cell>
          <cell r="X1012">
            <v>33</v>
          </cell>
          <cell r="Y1012">
            <v>2</v>
          </cell>
          <cell r="Z1012">
            <v>2</v>
          </cell>
          <cell r="AA1012">
            <v>2</v>
          </cell>
          <cell r="AB1012">
            <v>32</v>
          </cell>
          <cell r="AC1012">
            <v>30</v>
          </cell>
        </row>
        <row r="1013">
          <cell r="H1013"/>
          <cell r="I1013" t="str">
            <v>오성</v>
          </cell>
          <cell r="N1013"/>
          <cell r="O1013">
            <v>0</v>
          </cell>
          <cell r="P1013">
            <v>0</v>
          </cell>
          <cell r="Q1013">
            <v>0</v>
          </cell>
          <cell r="U1013">
            <v>24</v>
          </cell>
          <cell r="W1013">
            <v>0</v>
          </cell>
        </row>
        <row r="1014">
          <cell r="H1014"/>
          <cell r="I1014" t="str">
            <v>오성</v>
          </cell>
          <cell r="N1014"/>
          <cell r="O1014">
            <v>0</v>
          </cell>
          <cell r="P1014">
            <v>0</v>
          </cell>
          <cell r="Q1014">
            <v>0</v>
          </cell>
          <cell r="W1014">
            <v>0</v>
          </cell>
        </row>
        <row r="1015">
          <cell r="H1015" t="str">
            <v>청북</v>
          </cell>
          <cell r="I1015" t="str">
            <v>청북</v>
          </cell>
          <cell r="M1015" t="str">
            <v>BSM</v>
          </cell>
          <cell r="N1015">
            <v>1</v>
          </cell>
          <cell r="O1015">
            <v>28.06227677139481</v>
          </cell>
          <cell r="P1015">
            <v>28.06227677139481</v>
          </cell>
          <cell r="Q1015">
            <v>2.1</v>
          </cell>
          <cell r="R1015" t="e">
            <v>#VALUE!</v>
          </cell>
          <cell r="S1015">
            <v>1</v>
          </cell>
          <cell r="T1015">
            <v>33</v>
          </cell>
          <cell r="U1015">
            <v>23</v>
          </cell>
          <cell r="V1015" t="e">
            <v>#VALUE!</v>
          </cell>
          <cell r="W1015">
            <v>28.06227677139481</v>
          </cell>
          <cell r="X1015">
            <v>40</v>
          </cell>
          <cell r="Y1015">
            <v>10</v>
          </cell>
          <cell r="Z1015">
            <v>10</v>
          </cell>
          <cell r="AA1015">
            <v>11</v>
          </cell>
          <cell r="AB1015">
            <v>44</v>
          </cell>
          <cell r="AC1015">
            <v>42</v>
          </cell>
        </row>
        <row r="1016">
          <cell r="H1016"/>
          <cell r="I1016" t="str">
            <v>청북</v>
          </cell>
          <cell r="N1016"/>
          <cell r="O1016">
            <v>0</v>
          </cell>
          <cell r="P1016">
            <v>0</v>
          </cell>
          <cell r="Q1016">
            <v>0</v>
          </cell>
          <cell r="U1016">
            <v>24</v>
          </cell>
          <cell r="W1016">
            <v>0</v>
          </cell>
        </row>
        <row r="1017">
          <cell r="H1017"/>
          <cell r="I1017" t="str">
            <v>청북</v>
          </cell>
          <cell r="N1017"/>
          <cell r="O1017">
            <v>0</v>
          </cell>
          <cell r="P1017">
            <v>0</v>
          </cell>
          <cell r="Q1017">
            <v>0</v>
          </cell>
          <cell r="W1017">
            <v>0</v>
          </cell>
        </row>
        <row r="1018">
          <cell r="H1018" t="str">
            <v>팽성</v>
          </cell>
          <cell r="I1018" t="str">
            <v>팽성</v>
          </cell>
          <cell r="M1018" t="str">
            <v>BSM</v>
          </cell>
          <cell r="N1018">
            <v>3</v>
          </cell>
          <cell r="O1018">
            <v>15.290156125421133</v>
          </cell>
          <cell r="P1018">
            <v>26.720661190056347</v>
          </cell>
          <cell r="Q1018">
            <v>1.213888888888889</v>
          </cell>
          <cell r="R1018" t="e">
            <v>#VALUE!</v>
          </cell>
          <cell r="S1018">
            <v>1</v>
          </cell>
          <cell r="T1018">
            <v>33</v>
          </cell>
          <cell r="U1018">
            <v>14</v>
          </cell>
          <cell r="V1018" t="e">
            <v>#VALUE!</v>
          </cell>
          <cell r="W1018">
            <v>15.290156125421133</v>
          </cell>
          <cell r="X1018">
            <v>79</v>
          </cell>
          <cell r="Y1018">
            <v>20</v>
          </cell>
          <cell r="Z1018">
            <v>20</v>
          </cell>
          <cell r="AA1018">
            <v>26</v>
          </cell>
          <cell r="AB1018">
            <v>104</v>
          </cell>
          <cell r="AC1018">
            <v>74</v>
          </cell>
        </row>
        <row r="1019">
          <cell r="H1019"/>
          <cell r="I1019" t="str">
            <v>팽성</v>
          </cell>
          <cell r="N1019"/>
          <cell r="O1019">
            <v>26.720661190056347</v>
          </cell>
          <cell r="P1019">
            <v>17.145757596952823</v>
          </cell>
          <cell r="Q1019">
            <v>0.64166666666666672</v>
          </cell>
          <cell r="U1019">
            <v>15</v>
          </cell>
          <cell r="W1019">
            <v>26.720661190056347</v>
          </cell>
        </row>
        <row r="1020">
          <cell r="H1020"/>
          <cell r="I1020" t="str">
            <v>팽성</v>
          </cell>
          <cell r="N1020"/>
          <cell r="O1020">
            <v>17.145757596952823</v>
          </cell>
          <cell r="P1020">
            <v>15.290156125421133</v>
          </cell>
          <cell r="Q1020">
            <v>0.5722222222222223</v>
          </cell>
          <cell r="W1020">
            <v>17.145757596952823</v>
          </cell>
        </row>
        <row r="1021">
          <cell r="H1021" t="str">
            <v>평택</v>
          </cell>
          <cell r="I1021" t="str">
            <v>평택</v>
          </cell>
          <cell r="M1021" t="str">
            <v>BSM</v>
          </cell>
          <cell r="N1021">
            <v>3</v>
          </cell>
          <cell r="O1021">
            <v>47.605758211207295</v>
          </cell>
          <cell r="P1021">
            <v>47.605758211207295</v>
          </cell>
          <cell r="Q1021">
            <v>0.58834244080145726</v>
          </cell>
          <cell r="R1021" t="e">
            <v>#VALUE!</v>
          </cell>
          <cell r="S1021">
            <v>2</v>
          </cell>
          <cell r="T1021">
            <v>64</v>
          </cell>
          <cell r="U1021">
            <v>7</v>
          </cell>
          <cell r="V1021" t="e">
            <v>#VALUE!</v>
          </cell>
          <cell r="W1021">
            <v>23.802879105603648</v>
          </cell>
          <cell r="X1021">
            <v>55</v>
          </cell>
          <cell r="Y1021">
            <v>14</v>
          </cell>
          <cell r="Z1021">
            <v>14</v>
          </cell>
          <cell r="AA1021">
            <v>34</v>
          </cell>
          <cell r="AB1021">
            <v>136</v>
          </cell>
          <cell r="AC1021">
            <v>100</v>
          </cell>
        </row>
        <row r="1022">
          <cell r="H1022"/>
          <cell r="I1022" t="str">
            <v>평택</v>
          </cell>
          <cell r="N1022"/>
          <cell r="O1022">
            <v>4.2923224616662328</v>
          </cell>
          <cell r="P1022">
            <v>23.716165520519485</v>
          </cell>
          <cell r="Q1022">
            <v>0.49817850637522776</v>
          </cell>
          <cell r="U1022">
            <v>8</v>
          </cell>
          <cell r="W1022">
            <v>2.1461612308331164</v>
          </cell>
        </row>
        <row r="1023">
          <cell r="H1023"/>
          <cell r="I1023" t="str">
            <v>평택</v>
          </cell>
          <cell r="N1023"/>
          <cell r="O1023">
            <v>23.716165520519485</v>
          </cell>
          <cell r="P1023">
            <v>4.2923224616662328</v>
          </cell>
          <cell r="Q1023">
            <v>9.0163934426229539E-2</v>
          </cell>
          <cell r="W1023">
            <v>11.858082760259743</v>
          </cell>
        </row>
        <row r="1024">
          <cell r="H1024" t="str">
            <v>하북리</v>
          </cell>
          <cell r="I1024" t="str">
            <v>하북리</v>
          </cell>
          <cell r="M1024" t="str">
            <v>BSM</v>
          </cell>
          <cell r="N1024">
            <v>3</v>
          </cell>
          <cell r="O1024">
            <v>33.90440552611561</v>
          </cell>
          <cell r="P1024">
            <v>54.886369628034693</v>
          </cell>
          <cell r="Q1024">
            <v>0.74473358116480803</v>
          </cell>
          <cell r="R1024" t="e">
            <v>#VALUE!</v>
          </cell>
          <cell r="S1024">
            <v>3</v>
          </cell>
          <cell r="T1024">
            <v>93</v>
          </cell>
          <cell r="U1024">
            <v>9</v>
          </cell>
          <cell r="V1024" t="e">
            <v>#VALUE!</v>
          </cell>
          <cell r="W1024">
            <v>11.301468508705204</v>
          </cell>
          <cell r="X1024">
            <v>49</v>
          </cell>
          <cell r="Y1024">
            <v>12</v>
          </cell>
          <cell r="Z1024">
            <v>12</v>
          </cell>
          <cell r="AA1024">
            <v>37</v>
          </cell>
          <cell r="AB1024">
            <v>148</v>
          </cell>
          <cell r="AC1024">
            <v>130</v>
          </cell>
        </row>
        <row r="1025">
          <cell r="H1025"/>
          <cell r="I1025" t="str">
            <v>하북리</v>
          </cell>
          <cell r="N1025"/>
          <cell r="O1025">
            <v>6.9713170841060181</v>
          </cell>
          <cell r="P1025">
            <v>33.90440552611561</v>
          </cell>
          <cell r="Q1025">
            <v>0.6177199504337052</v>
          </cell>
          <cell r="U1025">
            <v>10</v>
          </cell>
          <cell r="W1025">
            <v>2.3237723613686727</v>
          </cell>
        </row>
        <row r="1026">
          <cell r="H1026"/>
          <cell r="I1026" t="str">
            <v>하북리</v>
          </cell>
          <cell r="N1026"/>
          <cell r="O1026">
            <v>54.886369628034693</v>
          </cell>
          <cell r="P1026">
            <v>6.9713170841060181</v>
          </cell>
          <cell r="Q1026">
            <v>0.12701363073110286</v>
          </cell>
          <cell r="W1026">
            <v>18.295456542678231</v>
          </cell>
        </row>
        <row r="1027">
          <cell r="H1027" t="str">
            <v>가산리</v>
          </cell>
          <cell r="I1027" t="str">
            <v>가산리</v>
          </cell>
          <cell r="M1027" t="str">
            <v>BSM</v>
          </cell>
          <cell r="N1027">
            <v>3</v>
          </cell>
          <cell r="O1027">
            <v>42.551990168191679</v>
          </cell>
          <cell r="P1027">
            <v>54.661647449258091</v>
          </cell>
          <cell r="Q1027">
            <v>1.3784615384615384</v>
          </cell>
          <cell r="R1027" t="e">
            <v>#VALUE!</v>
          </cell>
          <cell r="S1027">
            <v>3</v>
          </cell>
          <cell r="T1027">
            <v>93</v>
          </cell>
          <cell r="U1027">
            <v>15</v>
          </cell>
          <cell r="V1027" t="e">
            <v>#VALUE!</v>
          </cell>
          <cell r="W1027">
            <v>14.18399672273056</v>
          </cell>
          <cell r="X1027">
            <v>62</v>
          </cell>
          <cell r="Y1027">
            <v>16</v>
          </cell>
          <cell r="Z1027">
            <v>16</v>
          </cell>
          <cell r="AA1027">
            <v>48</v>
          </cell>
          <cell r="AB1027">
            <v>192</v>
          </cell>
          <cell r="AC1027">
            <v>174</v>
          </cell>
        </row>
        <row r="1028">
          <cell r="H1028"/>
          <cell r="I1028" t="str">
            <v>가산리</v>
          </cell>
          <cell r="N1028"/>
          <cell r="O1028">
            <v>32.796988469554854</v>
          </cell>
          <cell r="P1028">
            <v>42.551990168191679</v>
          </cell>
          <cell r="Q1028">
            <v>0.77846153846153843</v>
          </cell>
          <cell r="U1028">
            <v>16</v>
          </cell>
          <cell r="W1028">
            <v>10.932329489851618</v>
          </cell>
        </row>
        <row r="1029">
          <cell r="H1029"/>
          <cell r="I1029" t="str">
            <v>가산리</v>
          </cell>
          <cell r="N1029"/>
          <cell r="O1029">
            <v>54.661647449258091</v>
          </cell>
          <cell r="P1029">
            <v>32.796988469554854</v>
          </cell>
          <cell r="Q1029">
            <v>0.6</v>
          </cell>
          <cell r="W1029">
            <v>18.220549149752696</v>
          </cell>
        </row>
        <row r="1030">
          <cell r="H1030" t="str">
            <v>계유리</v>
          </cell>
          <cell r="I1030" t="str">
            <v>계유리</v>
          </cell>
          <cell r="M1030" t="str">
            <v>CSM</v>
          </cell>
          <cell r="N1030">
            <v>1</v>
          </cell>
          <cell r="O1030">
            <v>14.784306106516484</v>
          </cell>
          <cell r="P1030">
            <v>14.784306106516484</v>
          </cell>
          <cell r="Q1030">
            <v>2.1</v>
          </cell>
          <cell r="R1030" t="e">
            <v>#VALUE!</v>
          </cell>
          <cell r="S1030">
            <v>1</v>
          </cell>
          <cell r="T1030">
            <v>33</v>
          </cell>
          <cell r="U1030">
            <v>23</v>
          </cell>
          <cell r="V1030" t="e">
            <v>#VALUE!</v>
          </cell>
          <cell r="W1030">
            <v>14.784306106516484</v>
          </cell>
          <cell r="X1030">
            <v>25</v>
          </cell>
          <cell r="Y1030">
            <v>2</v>
          </cell>
          <cell r="Z1030">
            <v>2</v>
          </cell>
          <cell r="AA1030">
            <v>2</v>
          </cell>
          <cell r="AB1030">
            <v>32</v>
          </cell>
          <cell r="AC1030">
            <v>30</v>
          </cell>
        </row>
        <row r="1031">
          <cell r="H1031"/>
          <cell r="I1031" t="str">
            <v>계유리</v>
          </cell>
          <cell r="N1031"/>
          <cell r="O1031">
            <v>0</v>
          </cell>
          <cell r="P1031">
            <v>0</v>
          </cell>
          <cell r="Q1031">
            <v>0</v>
          </cell>
          <cell r="U1031">
            <v>24</v>
          </cell>
          <cell r="W1031">
            <v>0</v>
          </cell>
        </row>
        <row r="1032">
          <cell r="H1032"/>
          <cell r="I1032" t="str">
            <v>계유리</v>
          </cell>
          <cell r="N1032"/>
          <cell r="O1032">
            <v>0</v>
          </cell>
          <cell r="P1032">
            <v>0</v>
          </cell>
          <cell r="Q1032">
            <v>0</v>
          </cell>
          <cell r="W1032">
            <v>0</v>
          </cell>
        </row>
        <row r="1033">
          <cell r="H1033" t="str">
            <v>관인</v>
          </cell>
          <cell r="I1033" t="str">
            <v>관인</v>
          </cell>
          <cell r="M1033" t="str">
            <v>BSM</v>
          </cell>
          <cell r="N1033">
            <v>1</v>
          </cell>
          <cell r="O1033">
            <v>19.821909470786206</v>
          </cell>
          <cell r="P1033">
            <v>19.821909470786206</v>
          </cell>
          <cell r="Q1033">
            <v>2.1</v>
          </cell>
          <cell r="R1033" t="e">
            <v>#VALUE!</v>
          </cell>
          <cell r="S1033">
            <v>1</v>
          </cell>
          <cell r="T1033">
            <v>33</v>
          </cell>
          <cell r="U1033">
            <v>23</v>
          </cell>
          <cell r="V1033" t="e">
            <v>#VALUE!</v>
          </cell>
          <cell r="W1033">
            <v>19.821909470786206</v>
          </cell>
          <cell r="X1033">
            <v>31</v>
          </cell>
          <cell r="Y1033">
            <v>8</v>
          </cell>
          <cell r="Z1033">
            <v>8</v>
          </cell>
          <cell r="AA1033">
            <v>8</v>
          </cell>
          <cell r="AB1033">
            <v>32</v>
          </cell>
          <cell r="AC1033">
            <v>30</v>
          </cell>
        </row>
        <row r="1034">
          <cell r="H1034"/>
          <cell r="I1034" t="str">
            <v>관인</v>
          </cell>
          <cell r="N1034"/>
          <cell r="O1034">
            <v>0</v>
          </cell>
          <cell r="P1034">
            <v>0</v>
          </cell>
          <cell r="Q1034">
            <v>0</v>
          </cell>
          <cell r="U1034">
            <v>24</v>
          </cell>
          <cell r="W1034">
            <v>0</v>
          </cell>
        </row>
        <row r="1035">
          <cell r="H1035"/>
          <cell r="I1035" t="str">
            <v>관인</v>
          </cell>
          <cell r="N1035"/>
          <cell r="O1035">
            <v>0</v>
          </cell>
          <cell r="P1035">
            <v>0</v>
          </cell>
          <cell r="Q1035">
            <v>0</v>
          </cell>
          <cell r="W1035">
            <v>0</v>
          </cell>
        </row>
        <row r="1036">
          <cell r="H1036" t="str">
            <v>내촌</v>
          </cell>
          <cell r="I1036" t="str">
            <v>내촌</v>
          </cell>
          <cell r="M1036" t="str">
            <v>BSM</v>
          </cell>
          <cell r="N1036">
            <v>3</v>
          </cell>
          <cell r="O1036">
            <v>36.531798154984401</v>
          </cell>
          <cell r="P1036">
            <v>36.531798154984401</v>
          </cell>
          <cell r="Q1036">
            <v>0.98322851153039825</v>
          </cell>
          <cell r="R1036" t="e">
            <v>#VALUE!</v>
          </cell>
          <cell r="S1036">
            <v>3</v>
          </cell>
          <cell r="T1036">
            <v>93</v>
          </cell>
          <cell r="U1036">
            <v>11</v>
          </cell>
          <cell r="V1036" t="e">
            <v>#VALUE!</v>
          </cell>
          <cell r="W1036">
            <v>12.177266051661467</v>
          </cell>
          <cell r="X1036">
            <v>40</v>
          </cell>
          <cell r="Y1036">
            <v>10</v>
          </cell>
          <cell r="Z1036">
            <v>10</v>
          </cell>
          <cell r="AA1036">
            <v>30</v>
          </cell>
          <cell r="AB1036">
            <v>120</v>
          </cell>
          <cell r="AC1036">
            <v>102</v>
          </cell>
        </row>
        <row r="1037">
          <cell r="H1037"/>
          <cell r="I1037" t="str">
            <v>내촌</v>
          </cell>
          <cell r="N1037"/>
          <cell r="O1037">
            <v>12.75166539372097</v>
          </cell>
          <cell r="P1037">
            <v>23.167440129733293</v>
          </cell>
          <cell r="Q1037">
            <v>0.63417190775681342</v>
          </cell>
          <cell r="U1037">
            <v>12</v>
          </cell>
          <cell r="W1037">
            <v>4.2505551312403229</v>
          </cell>
        </row>
        <row r="1038">
          <cell r="H1038"/>
          <cell r="I1038" t="str">
            <v>내촌</v>
          </cell>
          <cell r="N1038"/>
          <cell r="O1038">
            <v>23.167440129733293</v>
          </cell>
          <cell r="P1038">
            <v>12.75166539372097</v>
          </cell>
          <cell r="Q1038">
            <v>0.34905660377358488</v>
          </cell>
          <cell r="W1038">
            <v>7.7224800432444312</v>
          </cell>
        </row>
        <row r="1039">
          <cell r="H1039" t="str">
            <v>만세교</v>
          </cell>
          <cell r="I1039" t="str">
            <v>만세교</v>
          </cell>
          <cell r="M1039" t="str">
            <v>BSM</v>
          </cell>
          <cell r="N1039">
            <v>3</v>
          </cell>
          <cell r="O1039">
            <v>7.3448002151846223</v>
          </cell>
          <cell r="P1039">
            <v>15.275805142379287</v>
          </cell>
          <cell r="Q1039">
            <v>0.60722347629796836</v>
          </cell>
          <cell r="R1039" t="e">
            <v>#VALUE!</v>
          </cell>
          <cell r="S1039">
            <v>2</v>
          </cell>
          <cell r="T1039">
            <v>64</v>
          </cell>
          <cell r="U1039">
            <v>8</v>
          </cell>
          <cell r="V1039" t="e">
            <v>#VALUE!</v>
          </cell>
          <cell r="W1039">
            <v>3.6724001075923112</v>
          </cell>
          <cell r="X1039">
            <v>26</v>
          </cell>
          <cell r="Y1039">
            <v>7</v>
          </cell>
          <cell r="Z1039">
            <v>7</v>
          </cell>
          <cell r="AA1039">
            <v>15</v>
          </cell>
          <cell r="AB1039">
            <v>60</v>
          </cell>
          <cell r="AC1039">
            <v>48</v>
          </cell>
        </row>
        <row r="1040">
          <cell r="H1040"/>
          <cell r="I1040" t="str">
            <v>만세교</v>
          </cell>
          <cell r="N1040"/>
          <cell r="O1040">
            <v>1.9310272866213094</v>
          </cell>
          <cell r="P1040">
            <v>7.3448002151846223</v>
          </cell>
          <cell r="Q1040">
            <v>0.4808126410835214</v>
          </cell>
          <cell r="U1040">
            <v>9</v>
          </cell>
          <cell r="W1040">
            <v>0.9655136433106547</v>
          </cell>
        </row>
        <row r="1041">
          <cell r="H1041"/>
          <cell r="I1041" t="str">
            <v>만세교</v>
          </cell>
          <cell r="N1041"/>
          <cell r="O1041">
            <v>15.275805142379287</v>
          </cell>
          <cell r="P1041">
            <v>1.9310272866213094</v>
          </cell>
          <cell r="Q1041">
            <v>0.12641083521444696</v>
          </cell>
          <cell r="W1041">
            <v>7.6379025711896436</v>
          </cell>
        </row>
        <row r="1042">
          <cell r="H1042" t="str">
            <v>산정호수</v>
          </cell>
          <cell r="I1042" t="str">
            <v>산정호수</v>
          </cell>
          <cell r="M1042" t="str">
            <v>CSM</v>
          </cell>
          <cell r="N1042">
            <v>1</v>
          </cell>
          <cell r="O1042">
            <v>12.889799440552931</v>
          </cell>
          <cell r="P1042">
            <v>12.889799440552931</v>
          </cell>
          <cell r="Q1042">
            <v>2.1</v>
          </cell>
          <cell r="R1042" t="e">
            <v>#VALUE!</v>
          </cell>
          <cell r="S1042">
            <v>1</v>
          </cell>
          <cell r="T1042">
            <v>33</v>
          </cell>
          <cell r="U1042">
            <v>23</v>
          </cell>
          <cell r="V1042" t="e">
            <v>#VALUE!</v>
          </cell>
          <cell r="W1042">
            <v>12.889799440552931</v>
          </cell>
          <cell r="X1042">
            <v>23</v>
          </cell>
          <cell r="Y1042">
            <v>2</v>
          </cell>
          <cell r="Z1042">
            <v>2</v>
          </cell>
          <cell r="AA1042">
            <v>2</v>
          </cell>
          <cell r="AB1042">
            <v>32</v>
          </cell>
          <cell r="AC1042">
            <v>30</v>
          </cell>
        </row>
        <row r="1043">
          <cell r="H1043"/>
          <cell r="I1043" t="str">
            <v>산정호수</v>
          </cell>
          <cell r="N1043"/>
          <cell r="O1043">
            <v>0</v>
          </cell>
          <cell r="P1043">
            <v>0</v>
          </cell>
          <cell r="Q1043">
            <v>0</v>
          </cell>
          <cell r="U1043">
            <v>24</v>
          </cell>
          <cell r="W1043">
            <v>0</v>
          </cell>
        </row>
        <row r="1044">
          <cell r="H1044"/>
          <cell r="I1044" t="str">
            <v>산정호수</v>
          </cell>
          <cell r="N1044"/>
          <cell r="O1044">
            <v>0</v>
          </cell>
          <cell r="P1044">
            <v>0</v>
          </cell>
          <cell r="Q1044">
            <v>0</v>
          </cell>
          <cell r="W1044">
            <v>0</v>
          </cell>
        </row>
        <row r="1045">
          <cell r="H1045" t="str">
            <v>서파</v>
          </cell>
          <cell r="I1045" t="str">
            <v>서파</v>
          </cell>
          <cell r="M1045" t="str">
            <v>BSM</v>
          </cell>
          <cell r="N1045">
            <v>1</v>
          </cell>
          <cell r="O1045">
            <v>10.206264030388642</v>
          </cell>
          <cell r="P1045">
            <v>10.206264030388642</v>
          </cell>
          <cell r="Q1045">
            <v>2.1</v>
          </cell>
          <cell r="R1045" t="e">
            <v>#VALUE!</v>
          </cell>
          <cell r="S1045">
            <v>1</v>
          </cell>
          <cell r="T1045">
            <v>33</v>
          </cell>
          <cell r="U1045">
            <v>23</v>
          </cell>
          <cell r="V1045" t="e">
            <v>#VALUE!</v>
          </cell>
          <cell r="W1045">
            <v>10.206264030388642</v>
          </cell>
          <cell r="X1045">
            <v>19</v>
          </cell>
          <cell r="Y1045">
            <v>5</v>
          </cell>
          <cell r="Z1045">
            <v>5</v>
          </cell>
          <cell r="AA1045">
            <v>5</v>
          </cell>
          <cell r="AB1045">
            <v>20</v>
          </cell>
          <cell r="AC1045">
            <v>18</v>
          </cell>
        </row>
        <row r="1046">
          <cell r="H1046"/>
          <cell r="I1046" t="str">
            <v>서파</v>
          </cell>
          <cell r="N1046"/>
          <cell r="O1046">
            <v>0</v>
          </cell>
          <cell r="P1046">
            <v>0</v>
          </cell>
          <cell r="Q1046">
            <v>0</v>
          </cell>
          <cell r="U1046">
            <v>24</v>
          </cell>
          <cell r="W1046">
            <v>0</v>
          </cell>
        </row>
        <row r="1047">
          <cell r="H1047"/>
          <cell r="I1047" t="str">
            <v>서파</v>
          </cell>
          <cell r="N1047"/>
          <cell r="O1047">
            <v>0</v>
          </cell>
          <cell r="P1047">
            <v>0</v>
          </cell>
          <cell r="Q1047">
            <v>0</v>
          </cell>
          <cell r="W1047">
            <v>0</v>
          </cell>
        </row>
        <row r="1048">
          <cell r="H1048" t="str">
            <v>소홀면</v>
          </cell>
          <cell r="I1048" t="str">
            <v>소홀면</v>
          </cell>
          <cell r="M1048" t="str">
            <v>BSM</v>
          </cell>
          <cell r="N1048">
            <v>1</v>
          </cell>
          <cell r="O1048">
            <v>61.396935751421658</v>
          </cell>
          <cell r="P1048">
            <v>61.396935751421658</v>
          </cell>
          <cell r="Q1048">
            <v>2.1</v>
          </cell>
          <cell r="R1048" t="e">
            <v>#VALUE!</v>
          </cell>
          <cell r="S1048">
            <v>3</v>
          </cell>
          <cell r="T1048">
            <v>93</v>
          </cell>
          <cell r="U1048">
            <v>23</v>
          </cell>
          <cell r="V1048" t="e">
            <v>#VALUE!</v>
          </cell>
          <cell r="W1048">
            <v>20.465645250473887</v>
          </cell>
          <cell r="X1048">
            <v>32</v>
          </cell>
          <cell r="Y1048">
            <v>8</v>
          </cell>
          <cell r="Z1048">
            <v>8</v>
          </cell>
          <cell r="AA1048">
            <v>24</v>
          </cell>
          <cell r="AB1048">
            <v>96</v>
          </cell>
          <cell r="AC1048">
            <v>90</v>
          </cell>
        </row>
        <row r="1049">
          <cell r="H1049"/>
          <cell r="I1049" t="str">
            <v>소홀면</v>
          </cell>
          <cell r="N1049"/>
          <cell r="O1049">
            <v>0</v>
          </cell>
          <cell r="P1049">
            <v>0</v>
          </cell>
          <cell r="Q1049">
            <v>0</v>
          </cell>
          <cell r="U1049">
            <v>24</v>
          </cell>
          <cell r="W1049">
            <v>0</v>
          </cell>
        </row>
        <row r="1050">
          <cell r="H1050"/>
          <cell r="I1050" t="str">
            <v>소홀면</v>
          </cell>
          <cell r="N1050"/>
          <cell r="O1050">
            <v>0</v>
          </cell>
          <cell r="P1050">
            <v>0</v>
          </cell>
          <cell r="Q1050">
            <v>0</v>
          </cell>
          <cell r="W1050">
            <v>0</v>
          </cell>
        </row>
        <row r="1051">
          <cell r="H1051" t="str">
            <v>신북온천</v>
          </cell>
          <cell r="I1051" t="str">
            <v>신북온천</v>
          </cell>
          <cell r="M1051" t="str">
            <v>CSM</v>
          </cell>
          <cell r="N1051">
            <v>1</v>
          </cell>
          <cell r="O1051">
            <v>4.5645078742025564</v>
          </cell>
          <cell r="P1051">
            <v>4.5645078742025564</v>
          </cell>
          <cell r="Q1051">
            <v>2.1</v>
          </cell>
          <cell r="R1051" t="e">
            <v>#VALUE!</v>
          </cell>
          <cell r="S1051">
            <v>1</v>
          </cell>
          <cell r="T1051">
            <v>33</v>
          </cell>
          <cell r="U1051">
            <v>23</v>
          </cell>
          <cell r="V1051" t="e">
            <v>#VALUE!</v>
          </cell>
          <cell r="W1051">
            <v>4.5645078742025564</v>
          </cell>
          <cell r="X1051">
            <v>12</v>
          </cell>
          <cell r="Y1051">
            <v>1</v>
          </cell>
          <cell r="Z1051">
            <v>1</v>
          </cell>
          <cell r="AA1051">
            <v>2</v>
          </cell>
          <cell r="AB1051">
            <v>32</v>
          </cell>
          <cell r="AC1051">
            <v>30</v>
          </cell>
        </row>
        <row r="1052">
          <cell r="H1052"/>
          <cell r="I1052" t="str">
            <v>신북온천</v>
          </cell>
          <cell r="N1052"/>
          <cell r="O1052">
            <v>0</v>
          </cell>
          <cell r="P1052">
            <v>0</v>
          </cell>
          <cell r="Q1052">
            <v>0</v>
          </cell>
          <cell r="U1052">
            <v>24</v>
          </cell>
          <cell r="W1052">
            <v>0</v>
          </cell>
        </row>
        <row r="1053">
          <cell r="H1053"/>
          <cell r="I1053" t="str">
            <v>신북온천</v>
          </cell>
          <cell r="N1053"/>
          <cell r="O1053">
            <v>0</v>
          </cell>
          <cell r="P1053">
            <v>0</v>
          </cell>
          <cell r="Q1053">
            <v>0</v>
          </cell>
          <cell r="W1053">
            <v>0</v>
          </cell>
        </row>
        <row r="1054">
          <cell r="H1054" t="str">
            <v>영북</v>
          </cell>
          <cell r="I1054" t="str">
            <v>영북</v>
          </cell>
          <cell r="M1054" t="str">
            <v>BSM</v>
          </cell>
          <cell r="N1054">
            <v>1</v>
          </cell>
          <cell r="O1054">
            <v>18.799934412390193</v>
          </cell>
          <cell r="P1054">
            <v>18.799934412390193</v>
          </cell>
          <cell r="Q1054">
            <v>2.1</v>
          </cell>
          <cell r="R1054" t="e">
            <v>#VALUE!</v>
          </cell>
          <cell r="S1054">
            <v>1</v>
          </cell>
          <cell r="T1054">
            <v>33</v>
          </cell>
          <cell r="U1054">
            <v>23</v>
          </cell>
          <cell r="V1054" t="e">
            <v>#VALUE!</v>
          </cell>
          <cell r="W1054">
            <v>18.799934412390193</v>
          </cell>
          <cell r="X1054">
            <v>30</v>
          </cell>
          <cell r="Y1054">
            <v>8</v>
          </cell>
          <cell r="Z1054">
            <v>8</v>
          </cell>
          <cell r="AA1054">
            <v>8</v>
          </cell>
          <cell r="AB1054">
            <v>32</v>
          </cell>
          <cell r="AC1054">
            <v>30</v>
          </cell>
        </row>
        <row r="1055">
          <cell r="H1055"/>
          <cell r="I1055" t="str">
            <v>영북</v>
          </cell>
          <cell r="N1055"/>
          <cell r="O1055">
            <v>0</v>
          </cell>
          <cell r="P1055">
            <v>0</v>
          </cell>
          <cell r="Q1055">
            <v>0</v>
          </cell>
          <cell r="U1055">
            <v>24</v>
          </cell>
          <cell r="W1055">
            <v>0</v>
          </cell>
        </row>
        <row r="1056">
          <cell r="H1056"/>
          <cell r="I1056" t="str">
            <v>영북</v>
          </cell>
          <cell r="N1056"/>
          <cell r="O1056">
            <v>0</v>
          </cell>
          <cell r="P1056">
            <v>0</v>
          </cell>
          <cell r="Q1056">
            <v>0</v>
          </cell>
          <cell r="W1056">
            <v>0</v>
          </cell>
        </row>
        <row r="1057">
          <cell r="H1057" t="str">
            <v>영중</v>
          </cell>
          <cell r="I1057" t="str">
            <v>영중</v>
          </cell>
          <cell r="M1057" t="str">
            <v>BSM</v>
          </cell>
          <cell r="N1057">
            <v>1</v>
          </cell>
          <cell r="O1057">
            <v>14.552486867178194</v>
          </cell>
          <cell r="P1057">
            <v>14.552486867178194</v>
          </cell>
          <cell r="Q1057">
            <v>2.1</v>
          </cell>
          <cell r="R1057" t="e">
            <v>#VALUE!</v>
          </cell>
          <cell r="S1057">
            <v>1</v>
          </cell>
          <cell r="T1057">
            <v>33</v>
          </cell>
          <cell r="U1057">
            <v>23</v>
          </cell>
          <cell r="V1057" t="e">
            <v>#VALUE!</v>
          </cell>
          <cell r="W1057">
            <v>14.552486867178194</v>
          </cell>
          <cell r="X1057">
            <v>25</v>
          </cell>
          <cell r="Y1057">
            <v>6</v>
          </cell>
          <cell r="Z1057">
            <v>6</v>
          </cell>
          <cell r="AA1057">
            <v>6</v>
          </cell>
          <cell r="AB1057">
            <v>24</v>
          </cell>
          <cell r="AC1057">
            <v>22</v>
          </cell>
        </row>
        <row r="1058">
          <cell r="H1058"/>
          <cell r="I1058" t="str">
            <v>영중</v>
          </cell>
          <cell r="N1058"/>
          <cell r="O1058">
            <v>0</v>
          </cell>
          <cell r="P1058">
            <v>0</v>
          </cell>
          <cell r="Q1058">
            <v>0</v>
          </cell>
          <cell r="U1058">
            <v>24</v>
          </cell>
          <cell r="W1058">
            <v>0</v>
          </cell>
        </row>
        <row r="1059">
          <cell r="H1059"/>
          <cell r="I1059" t="str">
            <v>영중</v>
          </cell>
          <cell r="N1059"/>
          <cell r="O1059">
            <v>0</v>
          </cell>
          <cell r="P1059">
            <v>0</v>
          </cell>
          <cell r="Q1059">
            <v>0</v>
          </cell>
          <cell r="W1059">
            <v>0</v>
          </cell>
        </row>
        <row r="1060">
          <cell r="H1060" t="str">
            <v>이동</v>
          </cell>
          <cell r="I1060" t="str">
            <v>이동</v>
          </cell>
          <cell r="M1060" t="str">
            <v>BSM</v>
          </cell>
          <cell r="N1060">
            <v>1</v>
          </cell>
          <cell r="O1060">
            <v>15.227556693694877</v>
          </cell>
          <cell r="P1060">
            <v>15.227556693694877</v>
          </cell>
          <cell r="Q1060">
            <v>2.1</v>
          </cell>
          <cell r="R1060" t="e">
            <v>#VALUE!</v>
          </cell>
          <cell r="S1060">
            <v>1</v>
          </cell>
          <cell r="T1060">
            <v>33</v>
          </cell>
          <cell r="U1060">
            <v>23</v>
          </cell>
          <cell r="V1060" t="e">
            <v>#VALUE!</v>
          </cell>
          <cell r="W1060">
            <v>15.227556693694877</v>
          </cell>
          <cell r="X1060">
            <v>25</v>
          </cell>
          <cell r="Y1060">
            <v>6</v>
          </cell>
          <cell r="Z1060">
            <v>6</v>
          </cell>
          <cell r="AA1060">
            <v>6</v>
          </cell>
          <cell r="AB1060">
            <v>24</v>
          </cell>
          <cell r="AC1060">
            <v>22</v>
          </cell>
        </row>
        <row r="1061">
          <cell r="H1061"/>
          <cell r="I1061" t="str">
            <v>이동</v>
          </cell>
          <cell r="N1061"/>
          <cell r="O1061">
            <v>0</v>
          </cell>
          <cell r="P1061">
            <v>0</v>
          </cell>
          <cell r="Q1061">
            <v>0</v>
          </cell>
          <cell r="U1061">
            <v>24</v>
          </cell>
          <cell r="W1061">
            <v>0</v>
          </cell>
        </row>
        <row r="1062">
          <cell r="H1062"/>
          <cell r="I1062" t="str">
            <v>이동</v>
          </cell>
          <cell r="N1062"/>
          <cell r="O1062">
            <v>0</v>
          </cell>
          <cell r="P1062">
            <v>0</v>
          </cell>
          <cell r="Q1062">
            <v>0</v>
          </cell>
          <cell r="W1062">
            <v>0</v>
          </cell>
        </row>
        <row r="1063">
          <cell r="H1063" t="str">
            <v>일동</v>
          </cell>
          <cell r="I1063" t="str">
            <v>일동</v>
          </cell>
          <cell r="M1063" t="str">
            <v>BSM</v>
          </cell>
          <cell r="N1063">
            <v>3</v>
          </cell>
          <cell r="O1063">
            <v>12.078206728789777</v>
          </cell>
          <cell r="P1063">
            <v>14.005080175795149</v>
          </cell>
          <cell r="Q1063">
            <v>0.97651006711409405</v>
          </cell>
          <cell r="R1063" t="e">
            <v>#VALUE!</v>
          </cell>
          <cell r="S1063">
            <v>1</v>
          </cell>
          <cell r="T1063">
            <v>33</v>
          </cell>
          <cell r="U1063">
            <v>11</v>
          </cell>
          <cell r="V1063" t="e">
            <v>#VALUE!</v>
          </cell>
          <cell r="W1063">
            <v>12.078206728789777</v>
          </cell>
          <cell r="X1063">
            <v>44</v>
          </cell>
          <cell r="Y1063">
            <v>11</v>
          </cell>
          <cell r="Z1063">
            <v>11</v>
          </cell>
          <cell r="AA1063">
            <v>12</v>
          </cell>
          <cell r="AB1063">
            <v>48</v>
          </cell>
          <cell r="AC1063">
            <v>42</v>
          </cell>
        </row>
        <row r="1064">
          <cell r="H1064"/>
          <cell r="I1064" t="str">
            <v>일동</v>
          </cell>
          <cell r="N1064"/>
          <cell r="O1064">
            <v>14.005080175795149</v>
          </cell>
          <cell r="P1064">
            <v>12.078206728789777</v>
          </cell>
          <cell r="Q1064">
            <v>0.86241610738255037</v>
          </cell>
          <cell r="U1064">
            <v>12</v>
          </cell>
          <cell r="W1064">
            <v>14.005080175795149</v>
          </cell>
        </row>
        <row r="1065">
          <cell r="H1065"/>
          <cell r="I1065" t="str">
            <v>일동</v>
          </cell>
          <cell r="N1065"/>
          <cell r="O1065">
            <v>1.5978950536142116</v>
          </cell>
          <cell r="P1065">
            <v>1.5978950536142116</v>
          </cell>
          <cell r="Q1065">
            <v>0.11409395973154363</v>
          </cell>
          <cell r="W1065">
            <v>1.5978950536142116</v>
          </cell>
        </row>
        <row r="1066">
          <cell r="H1066" t="str">
            <v>일동온천</v>
          </cell>
          <cell r="I1066" t="str">
            <v>일동온천</v>
          </cell>
          <cell r="M1066" t="str">
            <v>BSM</v>
          </cell>
          <cell r="N1066">
            <v>1</v>
          </cell>
          <cell r="O1066">
            <v>29.021208032741587</v>
          </cell>
          <cell r="P1066">
            <v>29.021208032741587</v>
          </cell>
          <cell r="Q1066">
            <v>2.1</v>
          </cell>
          <cell r="R1066" t="e">
            <v>#VALUE!</v>
          </cell>
          <cell r="S1066">
            <v>1</v>
          </cell>
          <cell r="T1066">
            <v>33</v>
          </cell>
          <cell r="U1066">
            <v>23</v>
          </cell>
          <cell r="V1066" t="e">
            <v>#VALUE!</v>
          </cell>
          <cell r="W1066">
            <v>29.021208032741587</v>
          </cell>
          <cell r="X1066">
            <v>42</v>
          </cell>
          <cell r="Y1066">
            <v>11</v>
          </cell>
          <cell r="Z1066">
            <v>11</v>
          </cell>
          <cell r="AA1066">
            <v>11</v>
          </cell>
          <cell r="AB1066">
            <v>44</v>
          </cell>
          <cell r="AC1066">
            <v>42</v>
          </cell>
        </row>
        <row r="1067">
          <cell r="H1067"/>
          <cell r="I1067" t="str">
            <v>일동온천</v>
          </cell>
          <cell r="N1067"/>
          <cell r="O1067">
            <v>0</v>
          </cell>
          <cell r="P1067">
            <v>0</v>
          </cell>
          <cell r="Q1067">
            <v>0</v>
          </cell>
          <cell r="U1067">
            <v>24</v>
          </cell>
          <cell r="W1067">
            <v>0</v>
          </cell>
        </row>
        <row r="1068">
          <cell r="H1068"/>
          <cell r="I1068" t="str">
            <v>일동온천</v>
          </cell>
          <cell r="N1068"/>
          <cell r="O1068">
            <v>0</v>
          </cell>
          <cell r="P1068">
            <v>0</v>
          </cell>
          <cell r="Q1068">
            <v>0</v>
          </cell>
          <cell r="W1068">
            <v>0</v>
          </cell>
        </row>
        <row r="1069">
          <cell r="H1069" t="str">
            <v>직동리</v>
          </cell>
          <cell r="I1069" t="str">
            <v>직동리</v>
          </cell>
          <cell r="M1069" t="str">
            <v>CSM</v>
          </cell>
          <cell r="N1069">
            <v>1</v>
          </cell>
          <cell r="O1069">
            <v>16.087294601058503</v>
          </cell>
          <cell r="P1069">
            <v>16.087294601058503</v>
          </cell>
          <cell r="Q1069">
            <v>2.1</v>
          </cell>
          <cell r="R1069" t="e">
            <v>#VALUE!</v>
          </cell>
          <cell r="S1069">
            <v>1</v>
          </cell>
          <cell r="T1069">
            <v>33</v>
          </cell>
          <cell r="U1069">
            <v>23</v>
          </cell>
          <cell r="V1069" t="e">
            <v>#VALUE!</v>
          </cell>
          <cell r="W1069">
            <v>16.087294601058503</v>
          </cell>
          <cell r="X1069">
            <v>26</v>
          </cell>
          <cell r="Y1069">
            <v>2</v>
          </cell>
          <cell r="Z1069">
            <v>2</v>
          </cell>
          <cell r="AA1069">
            <v>2</v>
          </cell>
          <cell r="AB1069">
            <v>32</v>
          </cell>
          <cell r="AC1069">
            <v>30</v>
          </cell>
        </row>
        <row r="1070">
          <cell r="H1070"/>
          <cell r="I1070" t="str">
            <v>직동리</v>
          </cell>
          <cell r="N1070"/>
          <cell r="O1070">
            <v>0</v>
          </cell>
          <cell r="P1070">
            <v>0</v>
          </cell>
          <cell r="Q1070">
            <v>0</v>
          </cell>
          <cell r="U1070">
            <v>24</v>
          </cell>
          <cell r="W1070">
            <v>0</v>
          </cell>
        </row>
        <row r="1071">
          <cell r="H1071"/>
          <cell r="I1071" t="str">
            <v>직동리</v>
          </cell>
          <cell r="N1071"/>
          <cell r="O1071">
            <v>0</v>
          </cell>
          <cell r="P1071">
            <v>0</v>
          </cell>
          <cell r="Q1071">
            <v>0</v>
          </cell>
          <cell r="W1071">
            <v>0</v>
          </cell>
        </row>
        <row r="1072">
          <cell r="H1072" t="str">
            <v>창수면</v>
          </cell>
          <cell r="I1072" t="str">
            <v>창수면</v>
          </cell>
          <cell r="M1072" t="str">
            <v>BSM</v>
          </cell>
          <cell r="N1072">
            <v>1</v>
          </cell>
          <cell r="O1072">
            <v>12.151354762593749</v>
          </cell>
          <cell r="P1072">
            <v>12.151354762593749</v>
          </cell>
          <cell r="Q1072">
            <v>2.1</v>
          </cell>
          <cell r="R1072" t="e">
            <v>#VALUE!</v>
          </cell>
          <cell r="S1072">
            <v>1</v>
          </cell>
          <cell r="T1072">
            <v>33</v>
          </cell>
          <cell r="U1072">
            <v>23</v>
          </cell>
          <cell r="V1072" t="e">
            <v>#VALUE!</v>
          </cell>
          <cell r="W1072">
            <v>12.151354762593749</v>
          </cell>
          <cell r="X1072">
            <v>22</v>
          </cell>
          <cell r="Y1072">
            <v>6</v>
          </cell>
          <cell r="Z1072">
            <v>6</v>
          </cell>
          <cell r="AA1072">
            <v>6</v>
          </cell>
          <cell r="AB1072">
            <v>24</v>
          </cell>
          <cell r="AC1072">
            <v>22</v>
          </cell>
        </row>
        <row r="1073">
          <cell r="H1073"/>
          <cell r="I1073" t="str">
            <v>창수면</v>
          </cell>
          <cell r="N1073"/>
          <cell r="O1073">
            <v>0</v>
          </cell>
          <cell r="P1073">
            <v>0</v>
          </cell>
          <cell r="Q1073">
            <v>0</v>
          </cell>
          <cell r="U1073">
            <v>24</v>
          </cell>
          <cell r="W1073">
            <v>0</v>
          </cell>
        </row>
        <row r="1074">
          <cell r="H1074"/>
          <cell r="I1074" t="str">
            <v>창수면</v>
          </cell>
          <cell r="N1074"/>
          <cell r="O1074">
            <v>0</v>
          </cell>
          <cell r="P1074">
            <v>0</v>
          </cell>
          <cell r="Q1074">
            <v>0</v>
          </cell>
          <cell r="W1074">
            <v>0</v>
          </cell>
        </row>
        <row r="1075">
          <cell r="H1075" t="str">
            <v>축석령</v>
          </cell>
          <cell r="I1075" t="str">
            <v>축석령</v>
          </cell>
          <cell r="M1075" t="str">
            <v>BSM</v>
          </cell>
          <cell r="N1075">
            <v>1</v>
          </cell>
          <cell r="O1075">
            <v>27.154588838770522</v>
          </cell>
          <cell r="P1075">
            <v>27.154588838770522</v>
          </cell>
          <cell r="Q1075">
            <v>2.1</v>
          </cell>
          <cell r="R1075" t="e">
            <v>#VALUE!</v>
          </cell>
          <cell r="S1075">
            <v>3</v>
          </cell>
          <cell r="T1075">
            <v>93</v>
          </cell>
          <cell r="U1075">
            <v>23</v>
          </cell>
          <cell r="V1075" t="e">
            <v>#VALUE!</v>
          </cell>
          <cell r="W1075">
            <v>9.0515296129235079</v>
          </cell>
          <cell r="X1075">
            <v>18</v>
          </cell>
          <cell r="Y1075">
            <v>5</v>
          </cell>
          <cell r="Z1075">
            <v>5</v>
          </cell>
          <cell r="AA1075">
            <v>15</v>
          </cell>
          <cell r="AB1075">
            <v>60</v>
          </cell>
          <cell r="AC1075">
            <v>54</v>
          </cell>
        </row>
        <row r="1076">
          <cell r="H1076"/>
          <cell r="I1076" t="str">
            <v>축석령</v>
          </cell>
          <cell r="N1076"/>
          <cell r="O1076">
            <v>0</v>
          </cell>
          <cell r="P1076">
            <v>0</v>
          </cell>
          <cell r="Q1076">
            <v>0</v>
          </cell>
          <cell r="U1076">
            <v>24</v>
          </cell>
          <cell r="W1076">
            <v>0</v>
          </cell>
        </row>
        <row r="1077">
          <cell r="H1077"/>
          <cell r="I1077" t="str">
            <v>축석령</v>
          </cell>
          <cell r="N1077"/>
          <cell r="O1077">
            <v>0</v>
          </cell>
          <cell r="P1077">
            <v>0</v>
          </cell>
          <cell r="Q1077">
            <v>0</v>
          </cell>
          <cell r="W1077">
            <v>0</v>
          </cell>
        </row>
        <row r="1078">
          <cell r="H1078" t="str">
            <v>포천</v>
          </cell>
          <cell r="I1078" t="str">
            <v>포천</v>
          </cell>
          <cell r="M1078" t="str">
            <v>BSM</v>
          </cell>
          <cell r="N1078">
            <v>3</v>
          </cell>
          <cell r="O1078">
            <v>32.015013861958515</v>
          </cell>
          <cell r="P1078">
            <v>33.355041739711098</v>
          </cell>
          <cell r="Q1078">
            <v>1.8628820960698691</v>
          </cell>
          <cell r="R1078" t="e">
            <v>#VALUE!</v>
          </cell>
          <cell r="S1078">
            <v>3</v>
          </cell>
          <cell r="T1078">
            <v>93</v>
          </cell>
          <cell r="U1078">
            <v>20</v>
          </cell>
          <cell r="V1078" t="e">
            <v>#VALUE!</v>
          </cell>
          <cell r="W1078">
            <v>10.671671287319505</v>
          </cell>
          <cell r="X1078">
            <v>49</v>
          </cell>
          <cell r="Y1078">
            <v>12</v>
          </cell>
          <cell r="Z1078">
            <v>12</v>
          </cell>
          <cell r="AA1078">
            <v>36</v>
          </cell>
          <cell r="AB1078">
            <v>144</v>
          </cell>
          <cell r="AC1078">
            <v>126</v>
          </cell>
        </row>
        <row r="1079">
          <cell r="H1079"/>
          <cell r="I1079" t="str">
            <v>포천</v>
          </cell>
          <cell r="N1079"/>
          <cell r="O1079">
            <v>30.12149620861247</v>
          </cell>
          <cell r="P1079">
            <v>32.015013861958515</v>
          </cell>
          <cell r="Q1079">
            <v>0.95982532751091709</v>
          </cell>
          <cell r="U1079">
            <v>21</v>
          </cell>
          <cell r="W1079">
            <v>10.040498736204157</v>
          </cell>
        </row>
        <row r="1080">
          <cell r="H1080"/>
          <cell r="I1080" t="str">
            <v>포천</v>
          </cell>
          <cell r="N1080"/>
          <cell r="O1080">
            <v>33.355041739711098</v>
          </cell>
          <cell r="P1080">
            <v>30.12149620861247</v>
          </cell>
          <cell r="Q1080">
            <v>0.90305676855895201</v>
          </cell>
          <cell r="W1080">
            <v>11.118347246570366</v>
          </cell>
        </row>
        <row r="1081">
          <cell r="H1081" t="str">
            <v>하남</v>
          </cell>
          <cell r="I1081" t="str">
            <v>하남</v>
          </cell>
          <cell r="M1081" t="str">
            <v>CSM</v>
          </cell>
          <cell r="N1081">
            <v>3</v>
          </cell>
          <cell r="O1081">
            <v>55.680078220823049</v>
          </cell>
          <cell r="P1081">
            <v>77.286116918472047</v>
          </cell>
          <cell r="Q1081">
            <v>1.2845691382765532</v>
          </cell>
          <cell r="R1081" t="e">
            <v>#VALUE!</v>
          </cell>
          <cell r="S1081">
            <v>6</v>
          </cell>
          <cell r="T1081">
            <v>187</v>
          </cell>
          <cell r="U1081">
            <v>14</v>
          </cell>
          <cell r="V1081" t="e">
            <v>#VALUE!</v>
          </cell>
          <cell r="W1081">
            <v>9.280013036803842</v>
          </cell>
          <cell r="X1081">
            <v>46</v>
          </cell>
          <cell r="Y1081">
            <v>3</v>
          </cell>
          <cell r="Z1081">
            <v>3</v>
          </cell>
          <cell r="AA1081">
            <v>19</v>
          </cell>
          <cell r="AB1081">
            <v>304</v>
          </cell>
          <cell r="AC1081">
            <v>268</v>
          </cell>
        </row>
        <row r="1082">
          <cell r="H1082"/>
          <cell r="I1082" t="str">
            <v>하남</v>
          </cell>
          <cell r="N1082"/>
          <cell r="O1082">
            <v>77.286116918472047</v>
          </cell>
          <cell r="P1082">
            <v>55.680078220823049</v>
          </cell>
          <cell r="Q1082">
            <v>0.72044088176352705</v>
          </cell>
          <cell r="U1082">
            <v>15</v>
          </cell>
          <cell r="W1082">
            <v>12.881019486412008</v>
          </cell>
        </row>
        <row r="1083">
          <cell r="H1083"/>
          <cell r="I1083" t="str">
            <v>하남</v>
          </cell>
          <cell r="N1083"/>
          <cell r="O1083">
            <v>43.599282389879519</v>
          </cell>
          <cell r="P1083">
            <v>43.599282389879519</v>
          </cell>
          <cell r="Q1083">
            <v>0.56412825651302601</v>
          </cell>
          <cell r="W1083">
            <v>7.2665470649799202</v>
          </cell>
        </row>
        <row r="1084">
          <cell r="H1084" t="str">
            <v>하남2</v>
          </cell>
          <cell r="I1084" t="str">
            <v>하남2</v>
          </cell>
          <cell r="M1084" t="str">
            <v>CSM</v>
          </cell>
          <cell r="N1084">
            <v>2</v>
          </cell>
          <cell r="O1084">
            <v>38.627547406786952</v>
          </cell>
          <cell r="P1084">
            <v>38.627547406786952</v>
          </cell>
          <cell r="Q1084">
            <v>0.36206896551724127</v>
          </cell>
          <cell r="R1084" t="e">
            <v>#VALUE!</v>
          </cell>
          <cell r="S1084">
            <v>2</v>
          </cell>
          <cell r="T1084">
            <v>64</v>
          </cell>
          <cell r="U1084">
            <v>5</v>
          </cell>
          <cell r="V1084" t="e">
            <v>#VALUE!</v>
          </cell>
          <cell r="W1084">
            <v>19.313773703393476</v>
          </cell>
          <cell r="X1084">
            <v>40</v>
          </cell>
          <cell r="Y1084">
            <v>3</v>
          </cell>
          <cell r="Z1084">
            <v>3</v>
          </cell>
          <cell r="AA1084">
            <v>14</v>
          </cell>
          <cell r="AB1084">
            <v>224</v>
          </cell>
          <cell r="AC1084">
            <v>88</v>
          </cell>
        </row>
        <row r="1085">
          <cell r="H1085"/>
          <cell r="I1085" t="str">
            <v>하남2</v>
          </cell>
          <cell r="N1085"/>
          <cell r="O1085">
            <v>0</v>
          </cell>
          <cell r="P1085">
            <v>13.985836130043548</v>
          </cell>
          <cell r="Q1085">
            <v>0.36206896551724127</v>
          </cell>
          <cell r="U1085">
            <v>6</v>
          </cell>
          <cell r="W1085">
            <v>0</v>
          </cell>
        </row>
        <row r="1086">
          <cell r="H1086"/>
          <cell r="I1086" t="str">
            <v>하남2</v>
          </cell>
          <cell r="N1086"/>
          <cell r="O1086">
            <v>13.985836130043548</v>
          </cell>
          <cell r="P1086">
            <v>0</v>
          </cell>
          <cell r="Q1086">
            <v>0</v>
          </cell>
          <cell r="W1086">
            <v>6.9929180650217742</v>
          </cell>
        </row>
        <row r="1087">
          <cell r="H1087" t="str">
            <v>고포리</v>
          </cell>
          <cell r="I1087" t="str">
            <v>고포리</v>
          </cell>
          <cell r="M1087" t="str">
            <v>BSM</v>
          </cell>
          <cell r="N1087">
            <v>1</v>
          </cell>
          <cell r="O1087">
            <v>10.482298037755971</v>
          </cell>
          <cell r="P1087">
            <v>10.482298037755971</v>
          </cell>
          <cell r="Q1087">
            <v>2.1</v>
          </cell>
          <cell r="R1087" t="e">
            <v>#VALUE!</v>
          </cell>
          <cell r="S1087">
            <v>1</v>
          </cell>
          <cell r="T1087">
            <v>33</v>
          </cell>
          <cell r="U1087">
            <v>23</v>
          </cell>
          <cell r="V1087" t="e">
            <v>#VALUE!</v>
          </cell>
          <cell r="W1087">
            <v>10.482298037755971</v>
          </cell>
          <cell r="X1087">
            <v>20</v>
          </cell>
          <cell r="Y1087">
            <v>5</v>
          </cell>
          <cell r="Z1087">
            <v>5</v>
          </cell>
          <cell r="AA1087">
            <v>6</v>
          </cell>
          <cell r="AB1087">
            <v>24</v>
          </cell>
          <cell r="AC1087">
            <v>22</v>
          </cell>
        </row>
        <row r="1088">
          <cell r="H1088"/>
          <cell r="I1088" t="str">
            <v>고포리</v>
          </cell>
          <cell r="N1088"/>
          <cell r="O1088">
            <v>0</v>
          </cell>
          <cell r="P1088">
            <v>0</v>
          </cell>
          <cell r="Q1088">
            <v>0</v>
          </cell>
          <cell r="U1088">
            <v>24</v>
          </cell>
          <cell r="W1088">
            <v>0</v>
          </cell>
        </row>
        <row r="1089">
          <cell r="H1089"/>
          <cell r="I1089" t="str">
            <v>고포리</v>
          </cell>
          <cell r="N1089"/>
          <cell r="O1089">
            <v>0</v>
          </cell>
          <cell r="P1089">
            <v>0</v>
          </cell>
          <cell r="Q1089">
            <v>0</v>
          </cell>
          <cell r="W1089">
            <v>0</v>
          </cell>
        </row>
        <row r="1090">
          <cell r="H1090" t="str">
            <v>남양</v>
          </cell>
          <cell r="I1090" t="str">
            <v>남양</v>
          </cell>
          <cell r="M1090" t="str">
            <v>BSM</v>
          </cell>
          <cell r="N1090">
            <v>2</v>
          </cell>
          <cell r="O1090">
            <v>17.915958696054076</v>
          </cell>
          <cell r="P1090">
            <v>17.915958696054076</v>
          </cell>
          <cell r="Q1090">
            <v>0.31811023622047246</v>
          </cell>
          <cell r="R1090" t="e">
            <v>#VALUE!</v>
          </cell>
          <cell r="S1090">
            <v>1</v>
          </cell>
          <cell r="T1090">
            <v>33</v>
          </cell>
          <cell r="U1090">
            <v>5</v>
          </cell>
          <cell r="V1090" t="e">
            <v>#VALUE!</v>
          </cell>
          <cell r="W1090">
            <v>17.915958696054076</v>
          </cell>
          <cell r="X1090">
            <v>37</v>
          </cell>
          <cell r="Y1090">
            <v>9</v>
          </cell>
          <cell r="Z1090">
            <v>9</v>
          </cell>
          <cell r="AA1090">
            <v>9</v>
          </cell>
          <cell r="AB1090">
            <v>36</v>
          </cell>
          <cell r="AC1090">
            <v>32</v>
          </cell>
        </row>
        <row r="1091">
          <cell r="H1091"/>
          <cell r="I1091" t="str">
            <v>남양</v>
          </cell>
          <cell r="N1091"/>
          <cell r="O1091">
            <v>5.6992498529179905</v>
          </cell>
          <cell r="P1091">
            <v>5.6992498529179905</v>
          </cell>
          <cell r="Q1091">
            <v>0.31811023622047246</v>
          </cell>
          <cell r="U1091">
            <v>6</v>
          </cell>
          <cell r="W1091">
            <v>5.6992498529179905</v>
          </cell>
        </row>
        <row r="1092">
          <cell r="H1092"/>
          <cell r="I1092" t="str">
            <v>남양</v>
          </cell>
          <cell r="N1092"/>
          <cell r="O1092">
            <v>0</v>
          </cell>
          <cell r="P1092">
            <v>0</v>
          </cell>
          <cell r="Q1092">
            <v>0</v>
          </cell>
          <cell r="W1092">
            <v>0</v>
          </cell>
        </row>
        <row r="1093">
          <cell r="H1093" t="str">
            <v>남양호</v>
          </cell>
          <cell r="I1093" t="str">
            <v>남양호</v>
          </cell>
          <cell r="M1093" t="str">
            <v>BSM</v>
          </cell>
          <cell r="N1093">
            <v>2</v>
          </cell>
          <cell r="O1093">
            <v>22.223662233681605</v>
          </cell>
          <cell r="P1093">
            <v>22.223662233681605</v>
          </cell>
          <cell r="Q1093">
            <v>0.81196581196581197</v>
          </cell>
          <cell r="R1093" t="e">
            <v>#VALUE!</v>
          </cell>
          <cell r="S1093">
            <v>1</v>
          </cell>
          <cell r="T1093">
            <v>33</v>
          </cell>
          <cell r="U1093">
            <v>10</v>
          </cell>
          <cell r="V1093" t="e">
            <v>#VALUE!</v>
          </cell>
          <cell r="W1093">
            <v>22.223662233681605</v>
          </cell>
          <cell r="X1093">
            <v>56</v>
          </cell>
          <cell r="Y1093">
            <v>14</v>
          </cell>
          <cell r="Z1093">
            <v>14</v>
          </cell>
          <cell r="AA1093">
            <v>16</v>
          </cell>
          <cell r="AB1093">
            <v>64</v>
          </cell>
          <cell r="AC1093">
            <v>60</v>
          </cell>
        </row>
        <row r="1094">
          <cell r="H1094"/>
          <cell r="I1094" t="str">
            <v>남양호</v>
          </cell>
          <cell r="N1094"/>
          <cell r="O1094">
            <v>18.044853950425235</v>
          </cell>
          <cell r="P1094">
            <v>18.044853950425235</v>
          </cell>
          <cell r="Q1094">
            <v>0.81196581196581197</v>
          </cell>
          <cell r="U1094">
            <v>11</v>
          </cell>
          <cell r="W1094">
            <v>18.044853950425235</v>
          </cell>
        </row>
        <row r="1095">
          <cell r="H1095"/>
          <cell r="I1095" t="str">
            <v>남양호</v>
          </cell>
          <cell r="N1095"/>
          <cell r="O1095">
            <v>0</v>
          </cell>
          <cell r="P1095">
            <v>0</v>
          </cell>
          <cell r="Q1095">
            <v>0</v>
          </cell>
          <cell r="W1095">
            <v>0</v>
          </cell>
        </row>
        <row r="1096">
          <cell r="H1096" t="str">
            <v>대부도</v>
          </cell>
          <cell r="I1096" t="str">
            <v>대부도</v>
          </cell>
          <cell r="M1096" t="str">
            <v>BSM</v>
          </cell>
          <cell r="N1096">
            <v>2</v>
          </cell>
          <cell r="O1096">
            <v>10.767263168958937</v>
          </cell>
          <cell r="P1096">
            <v>15.250131492222</v>
          </cell>
          <cell r="Q1096">
            <v>0.70604395604395587</v>
          </cell>
          <cell r="R1096" t="e">
            <v>#VALUE!</v>
          </cell>
          <cell r="S1096">
            <v>1</v>
          </cell>
          <cell r="T1096">
            <v>33</v>
          </cell>
          <cell r="U1096">
            <v>9</v>
          </cell>
          <cell r="V1096" t="e">
            <v>#VALUE!</v>
          </cell>
          <cell r="W1096">
            <v>10.767263168958937</v>
          </cell>
          <cell r="X1096">
            <v>40</v>
          </cell>
          <cell r="Y1096">
            <v>10</v>
          </cell>
          <cell r="Z1096">
            <v>10</v>
          </cell>
          <cell r="AA1096">
            <v>10</v>
          </cell>
          <cell r="AB1096">
            <v>40</v>
          </cell>
          <cell r="AC1096">
            <v>36</v>
          </cell>
        </row>
        <row r="1097">
          <cell r="H1097"/>
          <cell r="I1097" t="str">
            <v>대부도</v>
          </cell>
          <cell r="N1097"/>
          <cell r="O1097">
            <v>15.250131492222</v>
          </cell>
          <cell r="P1097">
            <v>10.767263168958937</v>
          </cell>
          <cell r="Q1097">
            <v>0.70604395604395587</v>
          </cell>
          <cell r="U1097">
            <v>10</v>
          </cell>
          <cell r="W1097">
            <v>15.250131492222</v>
          </cell>
        </row>
        <row r="1098">
          <cell r="H1098"/>
          <cell r="I1098" t="str">
            <v>대부도</v>
          </cell>
          <cell r="N1098"/>
          <cell r="O1098">
            <v>0</v>
          </cell>
          <cell r="P1098">
            <v>0</v>
          </cell>
          <cell r="Q1098">
            <v>0</v>
          </cell>
          <cell r="W1098">
            <v>0</v>
          </cell>
        </row>
        <row r="1099">
          <cell r="H1099" t="str">
            <v>덕우리</v>
          </cell>
          <cell r="I1099" t="str">
            <v>덕우리</v>
          </cell>
          <cell r="M1099" t="str">
            <v>BSM</v>
          </cell>
          <cell r="N1099">
            <v>1</v>
          </cell>
          <cell r="O1099">
            <v>16.222176757237278</v>
          </cell>
          <cell r="P1099">
            <v>16.222176757237278</v>
          </cell>
          <cell r="Q1099">
            <v>2.1</v>
          </cell>
          <cell r="R1099" t="e">
            <v>#VALUE!</v>
          </cell>
          <cell r="S1099">
            <v>1</v>
          </cell>
          <cell r="T1099">
            <v>33</v>
          </cell>
          <cell r="U1099">
            <v>23</v>
          </cell>
          <cell r="V1099" t="e">
            <v>#VALUE!</v>
          </cell>
          <cell r="W1099">
            <v>16.222176757237278</v>
          </cell>
          <cell r="X1099">
            <v>27</v>
          </cell>
          <cell r="Y1099">
            <v>7</v>
          </cell>
          <cell r="Z1099">
            <v>7</v>
          </cell>
          <cell r="AA1099">
            <v>10</v>
          </cell>
          <cell r="AB1099">
            <v>40</v>
          </cell>
          <cell r="AC1099">
            <v>34</v>
          </cell>
        </row>
        <row r="1100">
          <cell r="H1100"/>
          <cell r="I1100" t="str">
            <v>덕우리</v>
          </cell>
          <cell r="N1100"/>
          <cell r="O1100">
            <v>0</v>
          </cell>
          <cell r="P1100">
            <v>0</v>
          </cell>
          <cell r="Q1100">
            <v>0</v>
          </cell>
          <cell r="U1100">
            <v>24</v>
          </cell>
          <cell r="W1100">
            <v>0</v>
          </cell>
        </row>
        <row r="1101">
          <cell r="H1101"/>
          <cell r="I1101" t="str">
            <v>덕우리</v>
          </cell>
          <cell r="N1101"/>
          <cell r="O1101">
            <v>0</v>
          </cell>
          <cell r="P1101">
            <v>0</v>
          </cell>
          <cell r="Q1101">
            <v>0</v>
          </cell>
          <cell r="W1101">
            <v>0</v>
          </cell>
        </row>
        <row r="1102">
          <cell r="H1102" t="str">
            <v>도대리</v>
          </cell>
          <cell r="I1102" t="str">
            <v>도대리</v>
          </cell>
          <cell r="M1102" t="str">
            <v>BSM</v>
          </cell>
          <cell r="N1102">
            <v>1</v>
          </cell>
          <cell r="O1102">
            <v>17.323771426158206</v>
          </cell>
          <cell r="P1102">
            <v>17.323771426158206</v>
          </cell>
          <cell r="Q1102">
            <v>2.1</v>
          </cell>
          <cell r="R1102" t="e">
            <v>#VALUE!</v>
          </cell>
          <cell r="S1102">
            <v>1</v>
          </cell>
          <cell r="T1102">
            <v>33</v>
          </cell>
          <cell r="U1102">
            <v>23</v>
          </cell>
          <cell r="V1102" t="e">
            <v>#VALUE!</v>
          </cell>
          <cell r="W1102">
            <v>17.323771426158206</v>
          </cell>
          <cell r="X1102">
            <v>28</v>
          </cell>
          <cell r="Y1102">
            <v>7</v>
          </cell>
          <cell r="Z1102">
            <v>7</v>
          </cell>
          <cell r="AA1102">
            <v>8</v>
          </cell>
          <cell r="AB1102">
            <v>32</v>
          </cell>
          <cell r="AC1102">
            <v>30</v>
          </cell>
        </row>
        <row r="1103">
          <cell r="H1103"/>
          <cell r="I1103" t="str">
            <v>도대리</v>
          </cell>
          <cell r="N1103"/>
          <cell r="O1103">
            <v>0</v>
          </cell>
          <cell r="P1103">
            <v>0</v>
          </cell>
          <cell r="Q1103">
            <v>0</v>
          </cell>
          <cell r="U1103">
            <v>24</v>
          </cell>
          <cell r="W1103">
            <v>0</v>
          </cell>
        </row>
        <row r="1104">
          <cell r="H1104"/>
          <cell r="I1104" t="str">
            <v>도대리</v>
          </cell>
          <cell r="N1104"/>
          <cell r="O1104">
            <v>0</v>
          </cell>
          <cell r="P1104">
            <v>0</v>
          </cell>
          <cell r="Q1104">
            <v>0</v>
          </cell>
          <cell r="W1104">
            <v>0</v>
          </cell>
        </row>
        <row r="1105">
          <cell r="H1105" t="str">
            <v>매송IC</v>
          </cell>
          <cell r="I1105" t="str">
            <v>매송IC</v>
          </cell>
          <cell r="M1105" t="str">
            <v>BSM</v>
          </cell>
          <cell r="N1105">
            <v>2</v>
          </cell>
          <cell r="O1105">
            <v>17.570394055992676</v>
          </cell>
          <cell r="P1105">
            <v>17.72362423671354</v>
          </cell>
          <cell r="Q1105">
            <v>0.9913544668587897</v>
          </cell>
          <cell r="R1105" t="e">
            <v>#VALUE!</v>
          </cell>
          <cell r="S1105">
            <v>1</v>
          </cell>
          <cell r="T1105">
            <v>33</v>
          </cell>
          <cell r="U1105">
            <v>11</v>
          </cell>
          <cell r="V1105" t="e">
            <v>#VALUE!</v>
          </cell>
          <cell r="W1105">
            <v>17.570394055992676</v>
          </cell>
          <cell r="X1105">
            <v>51</v>
          </cell>
          <cell r="Y1105">
            <v>13</v>
          </cell>
          <cell r="Z1105">
            <v>13</v>
          </cell>
          <cell r="AA1105">
            <v>19</v>
          </cell>
          <cell r="AB1105">
            <v>76</v>
          </cell>
          <cell r="AC1105">
            <v>48</v>
          </cell>
        </row>
        <row r="1106">
          <cell r="H1106"/>
          <cell r="I1106" t="str">
            <v>매송IC</v>
          </cell>
          <cell r="N1106"/>
          <cell r="O1106">
            <v>17.72362423671354</v>
          </cell>
          <cell r="P1106">
            <v>17.570394055992676</v>
          </cell>
          <cell r="Q1106">
            <v>0.9913544668587897</v>
          </cell>
          <cell r="U1106">
            <v>12</v>
          </cell>
          <cell r="W1106">
            <v>17.72362423671354</v>
          </cell>
        </row>
        <row r="1107">
          <cell r="H1107"/>
          <cell r="I1107" t="str">
            <v>매송IC</v>
          </cell>
          <cell r="N1107"/>
          <cell r="O1107">
            <v>0</v>
          </cell>
          <cell r="P1107">
            <v>0</v>
          </cell>
          <cell r="Q1107">
            <v>0</v>
          </cell>
          <cell r="W1107">
            <v>0</v>
          </cell>
        </row>
        <row r="1108">
          <cell r="H1108" t="str">
            <v>발안</v>
          </cell>
          <cell r="I1108" t="str">
            <v>발안</v>
          </cell>
          <cell r="M1108" t="str">
            <v>BSM</v>
          </cell>
          <cell r="N1108">
            <v>3</v>
          </cell>
          <cell r="O1108">
            <v>10.835336453886988</v>
          </cell>
          <cell r="P1108">
            <v>30.180099442240198</v>
          </cell>
          <cell r="Q1108">
            <v>0.48026315789473684</v>
          </cell>
          <cell r="R1108" t="e">
            <v>#VALUE!</v>
          </cell>
          <cell r="S1108">
            <v>1</v>
          </cell>
          <cell r="T1108">
            <v>33</v>
          </cell>
          <cell r="U1108">
            <v>6</v>
          </cell>
          <cell r="V1108" t="e">
            <v>#VALUE!</v>
          </cell>
          <cell r="W1108">
            <v>10.835336453886988</v>
          </cell>
          <cell r="X1108">
            <v>63</v>
          </cell>
          <cell r="Y1108">
            <v>16</v>
          </cell>
          <cell r="Z1108">
            <v>16</v>
          </cell>
          <cell r="AA1108">
            <v>16</v>
          </cell>
          <cell r="AB1108">
            <v>64</v>
          </cell>
          <cell r="AC1108">
            <v>58</v>
          </cell>
        </row>
        <row r="1109">
          <cell r="H1109"/>
          <cell r="I1109" t="str">
            <v>발안</v>
          </cell>
          <cell r="N1109"/>
          <cell r="O1109">
            <v>3.6590534098204754</v>
          </cell>
          <cell r="P1109">
            <v>10.835336453886988</v>
          </cell>
          <cell r="Q1109">
            <v>0.35902255639097741</v>
          </cell>
          <cell r="U1109">
            <v>7</v>
          </cell>
          <cell r="W1109">
            <v>3.6590534098204754</v>
          </cell>
        </row>
        <row r="1110">
          <cell r="H1110"/>
          <cell r="I1110" t="str">
            <v>발안</v>
          </cell>
          <cell r="N1110"/>
          <cell r="O1110">
            <v>30.180099442240198</v>
          </cell>
          <cell r="P1110">
            <v>3.6590534098204754</v>
          </cell>
          <cell r="Q1110">
            <v>0.12124060150375941</v>
          </cell>
          <cell r="W1110">
            <v>30.180099442240198</v>
          </cell>
        </row>
        <row r="1111">
          <cell r="H1111" t="str">
            <v>발안IC</v>
          </cell>
          <cell r="I1111" t="str">
            <v>발안IC</v>
          </cell>
          <cell r="M1111" t="str">
            <v>BSM</v>
          </cell>
          <cell r="N1111">
            <v>2</v>
          </cell>
          <cell r="O1111">
            <v>27.981218947916908</v>
          </cell>
          <cell r="P1111">
            <v>27.981218947916908</v>
          </cell>
          <cell r="Q1111">
            <v>0.28656716417910449</v>
          </cell>
          <cell r="R1111" t="e">
            <v>#VALUE!</v>
          </cell>
          <cell r="S1111">
            <v>1</v>
          </cell>
          <cell r="T1111">
            <v>33</v>
          </cell>
          <cell r="U1111">
            <v>4</v>
          </cell>
          <cell r="V1111" t="e">
            <v>#VALUE!</v>
          </cell>
          <cell r="W1111">
            <v>27.981218947916908</v>
          </cell>
          <cell r="X1111">
            <v>51</v>
          </cell>
          <cell r="Y1111">
            <v>13</v>
          </cell>
          <cell r="Z1111">
            <v>13</v>
          </cell>
          <cell r="AA1111">
            <v>15</v>
          </cell>
          <cell r="AB1111">
            <v>60</v>
          </cell>
          <cell r="AC1111">
            <v>56</v>
          </cell>
        </row>
        <row r="1112">
          <cell r="H1112"/>
          <cell r="I1112" t="str">
            <v>발안IC</v>
          </cell>
          <cell r="N1112"/>
          <cell r="O1112">
            <v>8.0184985641791737</v>
          </cell>
          <cell r="P1112">
            <v>8.0184985641791737</v>
          </cell>
          <cell r="Q1112">
            <v>0.28656716417910449</v>
          </cell>
          <cell r="U1112">
            <v>5</v>
          </cell>
          <cell r="W1112">
            <v>8.0184985641791737</v>
          </cell>
        </row>
        <row r="1113">
          <cell r="H1113"/>
          <cell r="I1113" t="str">
            <v>발안IC</v>
          </cell>
          <cell r="N1113"/>
          <cell r="O1113">
            <v>0</v>
          </cell>
          <cell r="P1113">
            <v>0</v>
          </cell>
          <cell r="Q1113">
            <v>0</v>
          </cell>
          <cell r="W1113">
            <v>0</v>
          </cell>
        </row>
        <row r="1114">
          <cell r="H1114" t="str">
            <v>봉담</v>
          </cell>
          <cell r="I1114" t="str">
            <v>봉담</v>
          </cell>
          <cell r="M1114" t="str">
            <v>CSM</v>
          </cell>
          <cell r="N1114">
            <v>3</v>
          </cell>
          <cell r="O1114">
            <v>24.61919784562382</v>
          </cell>
          <cell r="P1114">
            <v>24.61919784562382</v>
          </cell>
          <cell r="Q1114">
            <v>1.136191677175284</v>
          </cell>
          <cell r="R1114" t="e">
            <v>#VALUE!</v>
          </cell>
          <cell r="S1114">
            <v>3</v>
          </cell>
          <cell r="T1114">
            <v>93</v>
          </cell>
          <cell r="U1114">
            <v>13</v>
          </cell>
          <cell r="V1114" t="e">
            <v>#VALUE!</v>
          </cell>
          <cell r="W1114">
            <v>8.2063992818746065</v>
          </cell>
          <cell r="X1114">
            <v>32</v>
          </cell>
          <cell r="Y1114">
            <v>3</v>
          </cell>
          <cell r="Z1114">
            <v>2</v>
          </cell>
          <cell r="AA1114">
            <v>9</v>
          </cell>
          <cell r="AB1114">
            <v>144</v>
          </cell>
          <cell r="AC1114">
            <v>126</v>
          </cell>
        </row>
        <row r="1115">
          <cell r="H1115"/>
          <cell r="I1115" t="str">
            <v>봉담</v>
          </cell>
          <cell r="N1115"/>
          <cell r="O1115">
            <v>20.117579071833845</v>
          </cell>
          <cell r="P1115">
            <v>20.117579071833845</v>
          </cell>
          <cell r="Q1115">
            <v>0.81715006305170257</v>
          </cell>
          <cell r="U1115">
            <v>14</v>
          </cell>
          <cell r="W1115">
            <v>6.7058596906112813</v>
          </cell>
        </row>
        <row r="1116">
          <cell r="H1116"/>
          <cell r="I1116" t="str">
            <v>봉담</v>
          </cell>
          <cell r="N1116"/>
          <cell r="O1116">
            <v>7.8545486190956204</v>
          </cell>
          <cell r="P1116">
            <v>7.8545486190956204</v>
          </cell>
          <cell r="Q1116">
            <v>0.31904161412358134</v>
          </cell>
          <cell r="W1116">
            <v>2.6181828730318735</v>
          </cell>
        </row>
        <row r="1117">
          <cell r="H1117" t="str">
            <v>비봉IC</v>
          </cell>
          <cell r="I1117" t="str">
            <v>비봉IC</v>
          </cell>
          <cell r="M1117" t="str">
            <v>BSM</v>
          </cell>
          <cell r="N1117">
            <v>1</v>
          </cell>
          <cell r="O1117">
            <v>23.261250941189839</v>
          </cell>
          <cell r="P1117">
            <v>23.261250941189839</v>
          </cell>
          <cell r="Q1117">
            <v>2.1</v>
          </cell>
          <cell r="R1117" t="e">
            <v>#VALUE!</v>
          </cell>
          <cell r="S1117">
            <v>1</v>
          </cell>
          <cell r="T1117">
            <v>33</v>
          </cell>
          <cell r="U1117">
            <v>23</v>
          </cell>
          <cell r="V1117" t="e">
            <v>#VALUE!</v>
          </cell>
          <cell r="W1117">
            <v>23.261250941189839</v>
          </cell>
          <cell r="X1117">
            <v>35</v>
          </cell>
          <cell r="Y1117">
            <v>9</v>
          </cell>
          <cell r="Z1117">
            <v>9</v>
          </cell>
          <cell r="AA1117">
            <v>11</v>
          </cell>
          <cell r="AB1117">
            <v>44</v>
          </cell>
          <cell r="AC1117">
            <v>42</v>
          </cell>
        </row>
        <row r="1118">
          <cell r="H1118"/>
          <cell r="I1118" t="str">
            <v>비봉IC</v>
          </cell>
          <cell r="N1118"/>
          <cell r="O1118">
            <v>0</v>
          </cell>
          <cell r="P1118">
            <v>0</v>
          </cell>
          <cell r="Q1118">
            <v>0</v>
          </cell>
          <cell r="U1118">
            <v>24</v>
          </cell>
          <cell r="W1118">
            <v>0</v>
          </cell>
        </row>
        <row r="1119">
          <cell r="H1119"/>
          <cell r="I1119" t="str">
            <v>비봉IC</v>
          </cell>
          <cell r="N1119"/>
          <cell r="O1119">
            <v>0</v>
          </cell>
          <cell r="P1119">
            <v>0</v>
          </cell>
          <cell r="Q1119">
            <v>0</v>
          </cell>
          <cell r="W1119">
            <v>0</v>
          </cell>
        </row>
        <row r="1120">
          <cell r="H1120" t="str">
            <v>사강</v>
          </cell>
          <cell r="I1120" t="str">
            <v>사강</v>
          </cell>
          <cell r="M1120" t="str">
            <v>BSM</v>
          </cell>
          <cell r="N1120">
            <v>2</v>
          </cell>
          <cell r="O1120">
            <v>9.5123937838693085</v>
          </cell>
          <cell r="P1120">
            <v>14.984885388444722</v>
          </cell>
          <cell r="Q1120">
            <v>0.63479923518164449</v>
          </cell>
          <cell r="R1120" t="e">
            <v>#VALUE!</v>
          </cell>
          <cell r="S1120">
            <v>1</v>
          </cell>
          <cell r="T1120">
            <v>33</v>
          </cell>
          <cell r="U1120">
            <v>8</v>
          </cell>
          <cell r="V1120" t="e">
            <v>#VALUE!</v>
          </cell>
          <cell r="W1120">
            <v>9.5123937838693085</v>
          </cell>
          <cell r="X1120">
            <v>38</v>
          </cell>
          <cell r="Y1120">
            <v>10</v>
          </cell>
          <cell r="Z1120">
            <v>10</v>
          </cell>
          <cell r="AA1120">
            <v>10</v>
          </cell>
          <cell r="AB1120">
            <v>40</v>
          </cell>
          <cell r="AC1120">
            <v>36</v>
          </cell>
        </row>
        <row r="1121">
          <cell r="H1121"/>
          <cell r="I1121" t="str">
            <v>사강</v>
          </cell>
          <cell r="N1121"/>
          <cell r="O1121">
            <v>14.984885388444722</v>
          </cell>
          <cell r="P1121">
            <v>9.5123937838693085</v>
          </cell>
          <cell r="Q1121">
            <v>0.63479923518164449</v>
          </cell>
          <cell r="U1121">
            <v>9</v>
          </cell>
          <cell r="W1121">
            <v>14.984885388444722</v>
          </cell>
        </row>
        <row r="1122">
          <cell r="H1122"/>
          <cell r="I1122" t="str">
            <v>사강</v>
          </cell>
          <cell r="N1122"/>
          <cell r="O1122">
            <v>0</v>
          </cell>
          <cell r="P1122">
            <v>0</v>
          </cell>
          <cell r="Q1122">
            <v>0</v>
          </cell>
          <cell r="W1122">
            <v>0</v>
          </cell>
        </row>
        <row r="1123">
          <cell r="H1123" t="str">
            <v>서신</v>
          </cell>
          <cell r="I1123" t="str">
            <v>서신</v>
          </cell>
          <cell r="M1123" t="str">
            <v>BSM</v>
          </cell>
          <cell r="N1123">
            <v>2</v>
          </cell>
          <cell r="O1123">
            <v>7.387725528122548</v>
          </cell>
          <cell r="P1123">
            <v>7.387725528122548</v>
          </cell>
          <cell r="Q1123">
            <v>0.95263157894736838</v>
          </cell>
          <cell r="R1123" t="e">
            <v>#VALUE!</v>
          </cell>
          <cell r="S1123">
            <v>1</v>
          </cell>
          <cell r="T1123">
            <v>33</v>
          </cell>
          <cell r="U1123">
            <v>11</v>
          </cell>
          <cell r="V1123" t="e">
            <v>#VALUE!</v>
          </cell>
          <cell r="W1123">
            <v>7.387725528122548</v>
          </cell>
          <cell r="X1123">
            <v>26</v>
          </cell>
          <cell r="Y1123">
            <v>7</v>
          </cell>
          <cell r="Z1123">
            <v>7</v>
          </cell>
          <cell r="AA1123">
            <v>10</v>
          </cell>
          <cell r="AB1123">
            <v>40</v>
          </cell>
          <cell r="AC1123">
            <v>28</v>
          </cell>
        </row>
        <row r="1124">
          <cell r="H1124"/>
          <cell r="I1124" t="str">
            <v>서신</v>
          </cell>
          <cell r="N1124"/>
          <cell r="O1124">
            <v>7.0377806346851637</v>
          </cell>
          <cell r="P1124">
            <v>7.0377806346851637</v>
          </cell>
          <cell r="Q1124">
            <v>0.95263157894736838</v>
          </cell>
          <cell r="U1124">
            <v>12</v>
          </cell>
          <cell r="W1124">
            <v>7.0377806346851637</v>
          </cell>
        </row>
        <row r="1125">
          <cell r="H1125"/>
          <cell r="I1125" t="str">
            <v>서신</v>
          </cell>
          <cell r="N1125"/>
          <cell r="O1125">
            <v>0</v>
          </cell>
          <cell r="P1125">
            <v>0</v>
          </cell>
          <cell r="Q1125">
            <v>0</v>
          </cell>
          <cell r="W1125">
            <v>0</v>
          </cell>
        </row>
        <row r="1126">
          <cell r="H1126" t="str">
            <v>수원대</v>
          </cell>
          <cell r="I1126" t="str">
            <v>수원대</v>
          </cell>
          <cell r="M1126" t="str">
            <v>CSM</v>
          </cell>
          <cell r="N1126">
            <v>3</v>
          </cell>
          <cell r="O1126">
            <v>79.344424222328854</v>
          </cell>
          <cell r="P1126">
            <v>79.344424222328854</v>
          </cell>
          <cell r="Q1126">
            <v>0.61581920903954801</v>
          </cell>
          <cell r="R1126" t="e">
            <v>#VALUE!</v>
          </cell>
          <cell r="S1126">
            <v>4</v>
          </cell>
          <cell r="T1126">
            <v>124</v>
          </cell>
          <cell r="U1126">
            <v>8</v>
          </cell>
          <cell r="V1126" t="e">
            <v>#VALUE!</v>
          </cell>
          <cell r="W1126">
            <v>19.836106055582214</v>
          </cell>
          <cell r="X1126">
            <v>49</v>
          </cell>
          <cell r="Y1126">
            <v>3</v>
          </cell>
          <cell r="Z1126">
            <v>3</v>
          </cell>
          <cell r="AA1126">
            <v>14</v>
          </cell>
          <cell r="AB1126">
            <v>224</v>
          </cell>
          <cell r="AC1126">
            <v>200</v>
          </cell>
        </row>
        <row r="1127">
          <cell r="H1127"/>
          <cell r="I1127" t="str">
            <v>수원대</v>
          </cell>
          <cell r="N1127"/>
          <cell r="O1127">
            <v>11.270878662735981</v>
          </cell>
          <cell r="P1127">
            <v>37.590941903556931</v>
          </cell>
          <cell r="Q1127">
            <v>0.47376916868442293</v>
          </cell>
          <cell r="U1127">
            <v>9</v>
          </cell>
          <cell r="W1127">
            <v>2.8177196656839953</v>
          </cell>
        </row>
        <row r="1128">
          <cell r="H1128"/>
          <cell r="I1128" t="str">
            <v>수원대</v>
          </cell>
          <cell r="N1128"/>
          <cell r="O1128">
            <v>37.590941903556931</v>
          </cell>
          <cell r="P1128">
            <v>11.270878662735981</v>
          </cell>
          <cell r="Q1128">
            <v>0.14205004035512514</v>
          </cell>
          <cell r="W1128">
            <v>9.3977354758892329</v>
          </cell>
        </row>
        <row r="1129">
          <cell r="H1129" t="str">
            <v>어연리</v>
          </cell>
          <cell r="I1129" t="str">
            <v>어연리</v>
          </cell>
          <cell r="M1129" t="str">
            <v>BSM</v>
          </cell>
          <cell r="N1129">
            <v>1</v>
          </cell>
          <cell r="O1129">
            <v>28.531465930661621</v>
          </cell>
          <cell r="P1129">
            <v>28.531465930661621</v>
          </cell>
          <cell r="Q1129">
            <v>2.1</v>
          </cell>
          <cell r="R1129" t="e">
            <v>#VALUE!</v>
          </cell>
          <cell r="S1129">
            <v>1</v>
          </cell>
          <cell r="T1129">
            <v>33</v>
          </cell>
          <cell r="U1129">
            <v>23</v>
          </cell>
          <cell r="V1129" t="e">
            <v>#VALUE!</v>
          </cell>
          <cell r="W1129">
            <v>28.531465930661621</v>
          </cell>
          <cell r="X1129">
            <v>41</v>
          </cell>
          <cell r="Y1129">
            <v>10</v>
          </cell>
          <cell r="Z1129">
            <v>10</v>
          </cell>
          <cell r="AA1129">
            <v>10</v>
          </cell>
          <cell r="AB1129">
            <v>40</v>
          </cell>
          <cell r="AC1129">
            <v>38</v>
          </cell>
        </row>
        <row r="1130">
          <cell r="H1130"/>
          <cell r="I1130" t="str">
            <v>어연리</v>
          </cell>
          <cell r="N1130"/>
          <cell r="O1130">
            <v>0</v>
          </cell>
          <cell r="P1130">
            <v>0</v>
          </cell>
          <cell r="Q1130">
            <v>0</v>
          </cell>
          <cell r="U1130">
            <v>24</v>
          </cell>
          <cell r="W1130">
            <v>0</v>
          </cell>
        </row>
        <row r="1131">
          <cell r="H1131"/>
          <cell r="I1131" t="str">
            <v>어연리</v>
          </cell>
          <cell r="N1131"/>
          <cell r="O1131">
            <v>0</v>
          </cell>
          <cell r="P1131">
            <v>0</v>
          </cell>
          <cell r="Q1131">
            <v>0</v>
          </cell>
          <cell r="W1131">
            <v>0</v>
          </cell>
        </row>
        <row r="1132">
          <cell r="H1132" t="str">
            <v>율암리</v>
          </cell>
          <cell r="I1132" t="str">
            <v>율암리</v>
          </cell>
          <cell r="M1132" t="str">
            <v>BSM</v>
          </cell>
          <cell r="N1132">
            <v>2</v>
          </cell>
          <cell r="O1132">
            <v>15.119578575151971</v>
          </cell>
          <cell r="P1132">
            <v>15.119578575151971</v>
          </cell>
          <cell r="Q1132">
            <v>0.91717791411042948</v>
          </cell>
          <cell r="R1132" t="e">
            <v>#VALUE!</v>
          </cell>
          <cell r="S1132">
            <v>1</v>
          </cell>
          <cell r="T1132">
            <v>33</v>
          </cell>
          <cell r="U1132">
            <v>11</v>
          </cell>
          <cell r="V1132" t="e">
            <v>#VALUE!</v>
          </cell>
          <cell r="W1132">
            <v>15.119578575151971</v>
          </cell>
          <cell r="X1132">
            <v>43</v>
          </cell>
          <cell r="Y1132">
            <v>11</v>
          </cell>
          <cell r="Z1132">
            <v>11</v>
          </cell>
          <cell r="AA1132">
            <v>11</v>
          </cell>
          <cell r="AB1132">
            <v>44</v>
          </cell>
          <cell r="AC1132">
            <v>40</v>
          </cell>
        </row>
        <row r="1133">
          <cell r="H1133"/>
          <cell r="I1133" t="str">
            <v>율암리</v>
          </cell>
          <cell r="N1133"/>
          <cell r="O1133">
            <v>13.867343539786624</v>
          </cell>
          <cell r="P1133">
            <v>13.867343539786624</v>
          </cell>
          <cell r="Q1133">
            <v>0.91717791411042948</v>
          </cell>
          <cell r="U1133">
            <v>12</v>
          </cell>
          <cell r="W1133">
            <v>13.867343539786624</v>
          </cell>
        </row>
        <row r="1134">
          <cell r="H1134"/>
          <cell r="I1134" t="str">
            <v>율암리</v>
          </cell>
          <cell r="N1134"/>
          <cell r="O1134">
            <v>0</v>
          </cell>
          <cell r="P1134">
            <v>0</v>
          </cell>
          <cell r="Q1134">
            <v>0</v>
          </cell>
          <cell r="W1134">
            <v>0</v>
          </cell>
        </row>
        <row r="1135">
          <cell r="H1135" t="str">
            <v>장덕리</v>
          </cell>
          <cell r="I1135" t="str">
            <v>장덕리</v>
          </cell>
          <cell r="M1135" t="str">
            <v>BSM</v>
          </cell>
          <cell r="N1135">
            <v>1</v>
          </cell>
          <cell r="O1135">
            <v>18.811326269403661</v>
          </cell>
          <cell r="P1135">
            <v>18.811326269403661</v>
          </cell>
          <cell r="Q1135">
            <v>2.1</v>
          </cell>
          <cell r="R1135" t="e">
            <v>#VALUE!</v>
          </cell>
          <cell r="S1135">
            <v>1</v>
          </cell>
          <cell r="T1135">
            <v>33</v>
          </cell>
          <cell r="U1135">
            <v>23</v>
          </cell>
          <cell r="V1135" t="e">
            <v>#VALUE!</v>
          </cell>
          <cell r="W1135">
            <v>18.811326269403661</v>
          </cell>
          <cell r="X1135">
            <v>30</v>
          </cell>
          <cell r="Y1135">
            <v>8</v>
          </cell>
          <cell r="Z1135">
            <v>8</v>
          </cell>
          <cell r="AA1135">
            <v>8</v>
          </cell>
          <cell r="AB1135">
            <v>32</v>
          </cell>
          <cell r="AC1135">
            <v>30</v>
          </cell>
        </row>
        <row r="1136">
          <cell r="H1136"/>
          <cell r="I1136" t="str">
            <v>장덕리</v>
          </cell>
          <cell r="N1136"/>
          <cell r="O1136">
            <v>0</v>
          </cell>
          <cell r="P1136">
            <v>0</v>
          </cell>
          <cell r="Q1136">
            <v>0</v>
          </cell>
          <cell r="U1136">
            <v>24</v>
          </cell>
          <cell r="W1136">
            <v>0</v>
          </cell>
        </row>
        <row r="1137">
          <cell r="H1137"/>
          <cell r="I1137" t="str">
            <v>장덕리</v>
          </cell>
          <cell r="N1137"/>
          <cell r="O1137">
            <v>0</v>
          </cell>
          <cell r="P1137">
            <v>0</v>
          </cell>
          <cell r="Q1137">
            <v>0</v>
          </cell>
          <cell r="W1137">
            <v>0</v>
          </cell>
        </row>
        <row r="1138">
          <cell r="H1138" t="str">
            <v>제부도</v>
          </cell>
          <cell r="I1138" t="str">
            <v>제부도</v>
          </cell>
          <cell r="M1138" t="str">
            <v>CSM</v>
          </cell>
          <cell r="N1138">
            <v>1</v>
          </cell>
          <cell r="O1138">
            <v>11.731169938031783</v>
          </cell>
          <cell r="P1138">
            <v>11.731169938031783</v>
          </cell>
          <cell r="Q1138">
            <v>2.1</v>
          </cell>
          <cell r="R1138" t="e">
            <v>#VALUE!</v>
          </cell>
          <cell r="S1138">
            <v>1</v>
          </cell>
          <cell r="T1138">
            <v>33</v>
          </cell>
          <cell r="U1138">
            <v>23</v>
          </cell>
          <cell r="V1138" t="e">
            <v>#VALUE!</v>
          </cell>
          <cell r="W1138">
            <v>11.731169938031783</v>
          </cell>
          <cell r="X1138">
            <v>21</v>
          </cell>
          <cell r="Y1138">
            <v>2</v>
          </cell>
          <cell r="Z1138">
            <v>2</v>
          </cell>
          <cell r="AA1138">
            <v>2</v>
          </cell>
          <cell r="AB1138">
            <v>32</v>
          </cell>
          <cell r="AC1138">
            <v>30</v>
          </cell>
        </row>
        <row r="1139">
          <cell r="H1139"/>
          <cell r="I1139" t="str">
            <v>제부도</v>
          </cell>
          <cell r="N1139"/>
          <cell r="O1139">
            <v>0</v>
          </cell>
          <cell r="P1139">
            <v>0</v>
          </cell>
          <cell r="Q1139">
            <v>0</v>
          </cell>
          <cell r="U1139">
            <v>24</v>
          </cell>
          <cell r="W1139">
            <v>0</v>
          </cell>
        </row>
        <row r="1140">
          <cell r="H1140"/>
          <cell r="I1140" t="str">
            <v>제부도</v>
          </cell>
          <cell r="N1140"/>
          <cell r="O1140">
            <v>0</v>
          </cell>
          <cell r="P1140">
            <v>0</v>
          </cell>
          <cell r="Q1140">
            <v>0</v>
          </cell>
          <cell r="W1140">
            <v>0</v>
          </cell>
        </row>
        <row r="1141">
          <cell r="H1141" t="str">
            <v>조암</v>
          </cell>
          <cell r="I1141" t="str">
            <v>조암</v>
          </cell>
          <cell r="M1141" t="str">
            <v>BSM</v>
          </cell>
          <cell r="N1141">
            <v>2</v>
          </cell>
          <cell r="O1141">
            <v>18.664728668007683</v>
          </cell>
          <cell r="P1141">
            <v>18.664728668007683</v>
          </cell>
          <cell r="Q1141">
            <v>0.72242647058823539</v>
          </cell>
          <cell r="R1141" t="e">
            <v>#VALUE!</v>
          </cell>
          <cell r="S1141">
            <v>1</v>
          </cell>
          <cell r="T1141">
            <v>33</v>
          </cell>
          <cell r="U1141">
            <v>9</v>
          </cell>
          <cell r="V1141" t="e">
            <v>#VALUE!</v>
          </cell>
          <cell r="W1141">
            <v>18.664728668007683</v>
          </cell>
          <cell r="X1141">
            <v>47</v>
          </cell>
          <cell r="Y1141">
            <v>12</v>
          </cell>
          <cell r="Z1141">
            <v>12</v>
          </cell>
          <cell r="AA1141">
            <v>14</v>
          </cell>
          <cell r="AB1141">
            <v>56</v>
          </cell>
          <cell r="AC1141">
            <v>52</v>
          </cell>
        </row>
        <row r="1142">
          <cell r="H1142"/>
          <cell r="I1142" t="str">
            <v>조암</v>
          </cell>
          <cell r="N1142"/>
          <cell r="O1142">
            <v>13.483894056115846</v>
          </cell>
          <cell r="P1142">
            <v>13.483894056115846</v>
          </cell>
          <cell r="Q1142">
            <v>0.72242647058823539</v>
          </cell>
          <cell r="U1142">
            <v>10</v>
          </cell>
          <cell r="W1142">
            <v>13.483894056115846</v>
          </cell>
        </row>
        <row r="1143">
          <cell r="H1143"/>
          <cell r="I1143" t="str">
            <v>조암</v>
          </cell>
          <cell r="N1143"/>
          <cell r="O1143">
            <v>0</v>
          </cell>
          <cell r="P1143">
            <v>0</v>
          </cell>
          <cell r="Q1143">
            <v>0</v>
          </cell>
          <cell r="W1143">
            <v>0</v>
          </cell>
        </row>
        <row r="1144">
          <cell r="H1144" t="str">
            <v>태안</v>
          </cell>
          <cell r="I1144" t="str">
            <v>태안</v>
          </cell>
          <cell r="M1144" t="str">
            <v>BSM</v>
          </cell>
          <cell r="N1144">
            <v>3</v>
          </cell>
          <cell r="O1144">
            <v>18.533965780633984</v>
          </cell>
          <cell r="P1144">
            <v>35.290251006819943</v>
          </cell>
          <cell r="Q1144">
            <v>1.3908582089552239</v>
          </cell>
          <cell r="R1144" t="e">
            <v>#VALUE!</v>
          </cell>
          <cell r="S1144">
            <v>4</v>
          </cell>
          <cell r="T1144">
            <v>124</v>
          </cell>
          <cell r="U1144">
            <v>15</v>
          </cell>
          <cell r="V1144" t="e">
            <v>#VALUE!</v>
          </cell>
          <cell r="W1144">
            <v>4.6334914451584961</v>
          </cell>
          <cell r="X1144">
            <v>36</v>
          </cell>
          <cell r="Y1144">
            <v>9</v>
          </cell>
          <cell r="Z1144">
            <v>9</v>
          </cell>
          <cell r="AA1144">
            <v>41</v>
          </cell>
          <cell r="AB1144">
            <v>164</v>
          </cell>
          <cell r="AC1144">
            <v>128</v>
          </cell>
        </row>
        <row r="1145">
          <cell r="H1145"/>
          <cell r="I1145" t="str">
            <v>태안</v>
          </cell>
          <cell r="N1145"/>
          <cell r="O1145">
            <v>30.54976952829189</v>
          </cell>
          <cell r="P1145">
            <v>30.54976952829189</v>
          </cell>
          <cell r="Q1145">
            <v>0.86567164179104472</v>
          </cell>
          <cell r="U1145">
            <v>16</v>
          </cell>
          <cell r="W1145">
            <v>7.6374423820729724</v>
          </cell>
        </row>
        <row r="1146">
          <cell r="H1146"/>
          <cell r="I1146" t="str">
            <v>태안</v>
          </cell>
          <cell r="N1146"/>
          <cell r="O1146">
            <v>35.290251006819943</v>
          </cell>
          <cell r="P1146">
            <v>18.533965780633984</v>
          </cell>
          <cell r="Q1146">
            <v>0.52518656716417922</v>
          </cell>
          <cell r="W1146">
            <v>8.8225627517049858</v>
          </cell>
        </row>
        <row r="1147">
          <cell r="H1147" t="str">
            <v>향남</v>
          </cell>
          <cell r="I1147" t="str">
            <v>향남</v>
          </cell>
          <cell r="M1147" t="str">
            <v>BSM</v>
          </cell>
          <cell r="N1147">
            <v>2</v>
          </cell>
          <cell r="O1147">
            <v>19.493325686178601</v>
          </cell>
          <cell r="P1147">
            <v>23.604163075780892</v>
          </cell>
          <cell r="Q1147">
            <v>0.82584269662921339</v>
          </cell>
          <cell r="R1147" t="e">
            <v>#VALUE!</v>
          </cell>
          <cell r="S1147">
            <v>1</v>
          </cell>
          <cell r="T1147">
            <v>33</v>
          </cell>
          <cell r="U1147">
            <v>10</v>
          </cell>
          <cell r="V1147" t="e">
            <v>#VALUE!</v>
          </cell>
          <cell r="W1147">
            <v>19.493325686178601</v>
          </cell>
          <cell r="X1147">
            <v>59</v>
          </cell>
          <cell r="Y1147">
            <v>15</v>
          </cell>
          <cell r="Z1147">
            <v>15</v>
          </cell>
          <cell r="AA1147">
            <v>15</v>
          </cell>
          <cell r="AB1147">
            <v>60</v>
          </cell>
          <cell r="AC1147">
            <v>56</v>
          </cell>
        </row>
        <row r="1148">
          <cell r="H1148"/>
          <cell r="I1148" t="str">
            <v>향남</v>
          </cell>
          <cell r="N1148"/>
          <cell r="O1148">
            <v>23.604163075780892</v>
          </cell>
          <cell r="P1148">
            <v>19.493325686178601</v>
          </cell>
          <cell r="Q1148">
            <v>0.82584269662921339</v>
          </cell>
          <cell r="U1148">
            <v>11</v>
          </cell>
          <cell r="W1148">
            <v>23.604163075780892</v>
          </cell>
        </row>
        <row r="1149">
          <cell r="H1149"/>
          <cell r="I1149" t="str">
            <v>향남</v>
          </cell>
          <cell r="N1149"/>
          <cell r="O1149">
            <v>0</v>
          </cell>
          <cell r="P1149">
            <v>0</v>
          </cell>
          <cell r="Q1149">
            <v>0</v>
          </cell>
          <cell r="W1149">
            <v>0</v>
          </cell>
        </row>
        <row r="1150">
          <cell r="H1150" t="str">
            <v>현곡</v>
          </cell>
          <cell r="I1150" t="str">
            <v>현곡</v>
          </cell>
          <cell r="M1150" t="str">
            <v>BSM</v>
          </cell>
          <cell r="N1150">
            <v>1</v>
          </cell>
          <cell r="O1150">
            <v>17.030779613997144</v>
          </cell>
          <cell r="P1150">
            <v>17.030779613997144</v>
          </cell>
          <cell r="Q1150">
            <v>2.1</v>
          </cell>
          <cell r="R1150" t="e">
            <v>#VALUE!</v>
          </cell>
          <cell r="S1150">
            <v>2</v>
          </cell>
          <cell r="T1150">
            <v>64</v>
          </cell>
          <cell r="U1150">
            <v>23</v>
          </cell>
          <cell r="V1150" t="e">
            <v>#VALUE!</v>
          </cell>
          <cell r="W1150">
            <v>8.5153898069985718</v>
          </cell>
          <cell r="X1150">
            <v>17</v>
          </cell>
          <cell r="Y1150">
            <v>4</v>
          </cell>
          <cell r="Z1150">
            <v>4</v>
          </cell>
          <cell r="AA1150">
            <v>8</v>
          </cell>
          <cell r="AB1150">
            <v>32</v>
          </cell>
          <cell r="AC1150">
            <v>28</v>
          </cell>
        </row>
        <row r="1151">
          <cell r="H1151"/>
          <cell r="I1151" t="str">
            <v>현곡</v>
          </cell>
          <cell r="N1151"/>
          <cell r="O1151">
            <v>0</v>
          </cell>
          <cell r="P1151">
            <v>0</v>
          </cell>
          <cell r="Q1151">
            <v>0</v>
          </cell>
          <cell r="U1151">
            <v>24</v>
          </cell>
          <cell r="W1151">
            <v>0</v>
          </cell>
        </row>
        <row r="1152">
          <cell r="H1152"/>
          <cell r="I1152" t="str">
            <v>현곡</v>
          </cell>
          <cell r="N1152"/>
          <cell r="O1152">
            <v>0</v>
          </cell>
          <cell r="P1152">
            <v>0</v>
          </cell>
          <cell r="Q1152">
            <v>0</v>
          </cell>
          <cell r="W1152">
            <v>0</v>
          </cell>
        </row>
        <row r="1153">
          <cell r="H1153" t="str">
            <v>홍원리</v>
          </cell>
          <cell r="I1153" t="str">
            <v>홍원리</v>
          </cell>
          <cell r="M1153" t="str">
            <v>BSM</v>
          </cell>
          <cell r="N1153">
            <v>1</v>
          </cell>
          <cell r="O1153">
            <v>25.969924540309954</v>
          </cell>
          <cell r="P1153">
            <v>25.969924540309954</v>
          </cell>
          <cell r="Q1153">
            <v>2.1</v>
          </cell>
          <cell r="R1153" t="e">
            <v>#VALUE!</v>
          </cell>
          <cell r="S1153">
            <v>1</v>
          </cell>
          <cell r="T1153">
            <v>33</v>
          </cell>
          <cell r="U1153">
            <v>23</v>
          </cell>
          <cell r="V1153" t="e">
            <v>#VALUE!</v>
          </cell>
          <cell r="W1153">
            <v>25.969924540309954</v>
          </cell>
          <cell r="X1153">
            <v>38</v>
          </cell>
          <cell r="Y1153">
            <v>10</v>
          </cell>
          <cell r="Z1153">
            <v>10</v>
          </cell>
          <cell r="AA1153">
            <v>10</v>
          </cell>
          <cell r="AB1153">
            <v>40</v>
          </cell>
          <cell r="AC1153">
            <v>38</v>
          </cell>
        </row>
        <row r="1154">
          <cell r="H1154"/>
          <cell r="I1154" t="str">
            <v>홍원리</v>
          </cell>
          <cell r="N1154"/>
          <cell r="O1154">
            <v>0</v>
          </cell>
          <cell r="P1154">
            <v>0</v>
          </cell>
          <cell r="Q1154">
            <v>0</v>
          </cell>
          <cell r="U1154">
            <v>24</v>
          </cell>
          <cell r="W1154">
            <v>0</v>
          </cell>
        </row>
        <row r="1155">
          <cell r="H1155"/>
          <cell r="I1155" t="str">
            <v>홍원리</v>
          </cell>
          <cell r="N1155"/>
          <cell r="O1155">
            <v>0</v>
          </cell>
          <cell r="P1155">
            <v>0</v>
          </cell>
          <cell r="Q1155">
            <v>0</v>
          </cell>
          <cell r="W1155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>
        <row r="1">
          <cell r="M1">
            <v>235</v>
          </cell>
        </row>
      </sheetData>
      <sheetData sheetId="47">
        <row r="1">
          <cell r="M1">
            <v>384</v>
          </cell>
        </row>
      </sheetData>
      <sheetData sheetId="48"/>
      <sheetData sheetId="49"/>
      <sheetData sheetId="50"/>
      <sheetData sheetId="5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획팀제공(MF제외)"/>
      <sheetName val="고객사별 상면 점유 면적"/>
      <sheetName val="요약"/>
      <sheetName val="2층layout"/>
      <sheetName val="3층layout"/>
      <sheetName val="4층layout"/>
      <sheetName val="기획팀제공 (MF포함)"/>
      <sheetName val="연구동layout "/>
      <sheetName val="면적분포"/>
      <sheetName val="연구동layout  (SK)"/>
      <sheetName val="3층layout (SK)"/>
      <sheetName val="2층layout (SK)"/>
      <sheetName val="3층layout (SKT_MF)"/>
      <sheetName val="3층layout (SKN_MF)"/>
      <sheetName val="기획팀제공(0702)"/>
      <sheetName val="New 전산실(사무동 구조변경)"/>
      <sheetName val="사무실"/>
      <sheetName val="서버 반출입 이력관리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D3">
            <v>204</v>
          </cell>
        </row>
        <row r="18">
          <cell r="B18">
            <v>2043.9800000000002</v>
          </cell>
          <cell r="K18">
            <v>68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"/>
      <sheetName val="컴팩 "/>
      <sheetName val="컴팩  (2)"/>
      <sheetName val="COMPAQ-LIST"/>
      <sheetName val="컴팩 ATLAS"/>
      <sheetName val="price"/>
      <sheetName val="자재코드"/>
      <sheetName val="Carepaq"/>
      <sheetName val="Care"/>
      <sheetName val="OP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총괄표"/>
      <sheetName val="DS"/>
      <sheetName val="NW"/>
      <sheetName val="PC"/>
      <sheetName val="Port"/>
      <sheetName val="공사비(프로젝트성)"/>
      <sheetName val="전원설비"/>
      <sheetName val="UPS(종합)"/>
      <sheetName val="UPS(공사)"/>
      <sheetName val="UPS(내역)"/>
      <sheetName val="UPS(설치)"/>
      <sheetName val="OA교육비"/>
      <sheetName val="1999년도 서비스 기기 적용단가 합의서-첨부(20032"/>
      <sheetName val="설계명세서(종합)"/>
      <sheetName val="소요자재"/>
      <sheetName val="노무산출서"/>
      <sheetName val="설계명세(선로분)"/>
      <sheetName val="Oper Amount"/>
      <sheetName val="DSSR_설치내역1"/>
      <sheetName val="inputarea_ref"/>
      <sheetName val="Sheet1"/>
      <sheetName val="이름표"/>
      <sheetName val="DB"/>
      <sheetName val="종합(Body산정과정) HP UX"/>
      <sheetName val="목차"/>
      <sheetName val="조서목차"/>
      <sheetName val="Macro(전선)"/>
      <sheetName val="FTE"/>
      <sheetName val="Page 1A - Proposal Strategy "/>
      <sheetName val="DS_2Q"/>
      <sheetName val="중간재 재공"/>
      <sheetName val="1999년도_서비스_기기_적용단가_합의서-첨부(20032"/>
      <sheetName val="Oper_Amount"/>
      <sheetName val="종합(Body산정과정)_HP_UX"/>
      <sheetName val="Page_1A_-_Proposal_Strategy_"/>
      <sheetName val="중간재_재공"/>
      <sheetName val="동원(3)"/>
      <sheetName val="예정(3)"/>
    </sheetNames>
    <sheetDataSet>
      <sheetData sheetId="0">
        <row r="8">
          <cell r="I8">
            <v>0.54239999999999999</v>
          </cell>
        </row>
        <row r="9">
          <cell r="I9">
            <v>0.54239999999999999</v>
          </cell>
        </row>
        <row r="10">
          <cell r="I10">
            <v>0.46450000000000002</v>
          </cell>
        </row>
        <row r="11">
          <cell r="I11">
            <v>0.50374999999999992</v>
          </cell>
        </row>
        <row r="12">
          <cell r="I12">
            <v>0.54249999999999998</v>
          </cell>
        </row>
        <row r="13">
          <cell r="I13">
            <v>0.50350000000000006</v>
          </cell>
        </row>
        <row r="14">
          <cell r="I14">
            <v>0.54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 refreshError="1"/>
      <sheetData sheetId="37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"/>
      <sheetName val="컴팩 "/>
      <sheetName val="컴팩  (2)"/>
      <sheetName val="COMPAQ-LIST"/>
      <sheetName val="컴팩 ATLAS"/>
      <sheetName val="Common"/>
      <sheetName val="충남 (2)"/>
      <sheetName val="Calc V1.2"/>
      <sheetName val="Calc V1.2 (2)"/>
      <sheetName val="Care"/>
      <sheetName val="서버별 백업"/>
      <sheetName val="컴팩_"/>
      <sheetName val="컴팩__(2)"/>
      <sheetName val="컴팩_ATLAS"/>
      <sheetName val="충남_(2)"/>
      <sheetName val="Calc_V1_2"/>
      <sheetName val="Calc_V1_2_(2)"/>
      <sheetName val="서버별_백업"/>
    </sheetNames>
    <sheetDataSet>
      <sheetData sheetId="0" refreshError="1"/>
      <sheetData sheetId="1" refreshError="1"/>
      <sheetData sheetId="2" refreshError="1"/>
      <sheetData sheetId="3" refreshError="1">
        <row r="2">
          <cell r="A2" t="str">
            <v>Part No.</v>
          </cell>
          <cell r="B2" t="str">
            <v>Deskpro EP Series Celeron</v>
          </cell>
          <cell r="C2" t="str">
            <v>K1</v>
          </cell>
        </row>
        <row r="5">
          <cell r="A5" t="str">
            <v>386177-A74</v>
          </cell>
          <cell r="B5" t="str">
            <v>Model C366/4.3/32 (W95)</v>
          </cell>
          <cell r="C5">
            <v>960</v>
          </cell>
        </row>
        <row r="6">
          <cell r="A6" t="str">
            <v>386177-A72</v>
          </cell>
          <cell r="B6" t="str">
            <v>Model C366/6.4/64/CDS (W95)</v>
          </cell>
          <cell r="C6">
            <v>1170</v>
          </cell>
        </row>
        <row r="7">
          <cell r="A7" t="str">
            <v>401608-A72</v>
          </cell>
          <cell r="B7" t="str">
            <v>Model C400/4.3/32 (W95)</v>
          </cell>
          <cell r="C7">
            <v>1060</v>
          </cell>
        </row>
        <row r="8">
          <cell r="A8" t="str">
            <v>401608-A74</v>
          </cell>
          <cell r="B8" t="str">
            <v>Model C400/6.4/64/CDS (W95)</v>
          </cell>
          <cell r="C8">
            <v>1270</v>
          </cell>
        </row>
        <row r="10">
          <cell r="A10" t="str">
            <v>Part No.</v>
          </cell>
          <cell r="B10" t="str">
            <v>DP EP series Pentium II &amp; III</v>
          </cell>
          <cell r="C10" t="str">
            <v>K1</v>
          </cell>
        </row>
        <row r="13">
          <cell r="A13" t="str">
            <v>356102-A77</v>
          </cell>
          <cell r="B13" t="str">
            <v>Model 6350/4.3/64 (W95)</v>
          </cell>
          <cell r="C13">
            <v>1440</v>
          </cell>
        </row>
        <row r="14">
          <cell r="A14" t="str">
            <v>356102-A78</v>
          </cell>
          <cell r="B14" t="str">
            <v>Model 6350/4.3/64 (NT4)</v>
          </cell>
          <cell r="C14">
            <v>1480</v>
          </cell>
        </row>
        <row r="15">
          <cell r="A15" t="str">
            <v>166752-A72</v>
          </cell>
          <cell r="B15" t="str">
            <v>Model 6350/6.4/64/CDS (W95)</v>
          </cell>
          <cell r="C15">
            <v>1490</v>
          </cell>
        </row>
        <row r="16">
          <cell r="A16" t="str">
            <v>166752-A73</v>
          </cell>
          <cell r="B16" t="str">
            <v>Model 6350/6.4/64 (NT4)</v>
          </cell>
          <cell r="C16">
            <v>1540</v>
          </cell>
        </row>
        <row r="17">
          <cell r="A17" t="str">
            <v>166762-A72</v>
          </cell>
          <cell r="B17" t="str">
            <v>Model 6400/6.4/64/CDS (W95)</v>
          </cell>
          <cell r="C17">
            <v>1800</v>
          </cell>
        </row>
        <row r="18">
          <cell r="A18" t="str">
            <v>166762-A73</v>
          </cell>
          <cell r="B18" t="str">
            <v>Model 6400/6.4/64/CDS (NT4)</v>
          </cell>
          <cell r="C18">
            <v>1850</v>
          </cell>
        </row>
        <row r="19">
          <cell r="A19" t="str">
            <v>386178-A74</v>
          </cell>
          <cell r="B19" t="str">
            <v>Model PIII 450/10.0/64/CDS (W95)</v>
          </cell>
          <cell r="C19">
            <v>2250</v>
          </cell>
        </row>
        <row r="20">
          <cell r="A20" t="str">
            <v>386178-A75</v>
          </cell>
          <cell r="B20" t="str">
            <v>Model PIII 450/10.0/64/CDS (NT4)</v>
          </cell>
          <cell r="C20">
            <v>2280</v>
          </cell>
        </row>
        <row r="21">
          <cell r="A21" t="str">
            <v>386179-A74</v>
          </cell>
          <cell r="B21" t="str">
            <v>Model PIII 500/10.0/64/CDS (W95)</v>
          </cell>
          <cell r="C21">
            <v>2590</v>
          </cell>
        </row>
        <row r="22">
          <cell r="A22" t="str">
            <v>386179-A75</v>
          </cell>
          <cell r="B22" t="str">
            <v>Model PIII 500/10.0/64/CDS (NT4)</v>
          </cell>
          <cell r="C22">
            <v>2620</v>
          </cell>
        </row>
        <row r="24">
          <cell r="A24" t="str">
            <v>Part No.</v>
          </cell>
          <cell r="B24" t="str">
            <v>DP EN series</v>
          </cell>
          <cell r="C24" t="str">
            <v>K1</v>
          </cell>
        </row>
        <row r="27">
          <cell r="A27" t="str">
            <v>178922-A75</v>
          </cell>
          <cell r="B27" t="str">
            <v>Model 6350/6.4/64/CDS (W95)</v>
          </cell>
          <cell r="C27">
            <v>1680</v>
          </cell>
        </row>
        <row r="28">
          <cell r="A28" t="str">
            <v>178922-A78</v>
          </cell>
          <cell r="B28" t="str">
            <v>Model 6350/6.4/64/CDS (NT4)</v>
          </cell>
          <cell r="C28">
            <v>1720</v>
          </cell>
        </row>
        <row r="29">
          <cell r="A29" t="str">
            <v>178932-A72</v>
          </cell>
          <cell r="B29" t="str">
            <v>Model 6400/6.4/64/CDS (W95)</v>
          </cell>
          <cell r="C29">
            <v>1880</v>
          </cell>
        </row>
        <row r="30">
          <cell r="A30" t="str">
            <v>178932-A73</v>
          </cell>
          <cell r="B30" t="str">
            <v>Model 6400/6.4/64/CDS (NT4)</v>
          </cell>
          <cell r="C30">
            <v>2010</v>
          </cell>
        </row>
        <row r="31">
          <cell r="A31" t="str">
            <v>178942-A73</v>
          </cell>
          <cell r="B31" t="str">
            <v>Model 6450/6.4/64/CDS (NT4)</v>
          </cell>
          <cell r="C31">
            <v>2380</v>
          </cell>
        </row>
        <row r="32">
          <cell r="A32" t="str">
            <v>326302-A73</v>
          </cell>
          <cell r="B32" t="str">
            <v>Model 6350/S4.3/64/CDS (NT4)</v>
          </cell>
          <cell r="C32">
            <v>2190</v>
          </cell>
        </row>
        <row r="33">
          <cell r="A33" t="str">
            <v>326402-A72</v>
          </cell>
          <cell r="B33" t="str">
            <v>Model 6400/S4.3/64/CDS (NT4)</v>
          </cell>
          <cell r="C33">
            <v>2470</v>
          </cell>
        </row>
        <row r="34">
          <cell r="A34" t="str">
            <v>326552-A72</v>
          </cell>
          <cell r="B34" t="str">
            <v>Model M 6450/S9.1/64/CDS (NT4)</v>
          </cell>
          <cell r="C34">
            <v>3030</v>
          </cell>
        </row>
        <row r="35">
          <cell r="A35" t="str">
            <v>386184-A72</v>
          </cell>
          <cell r="B35" t="str">
            <v>Model M PIII 450/10.0/128/CDS (W95)</v>
          </cell>
          <cell r="C35">
            <v>2550</v>
          </cell>
        </row>
        <row r="36">
          <cell r="A36" t="str">
            <v>386184-A73</v>
          </cell>
          <cell r="B36" t="str">
            <v xml:space="preserve">Model M PIII 450/10.0/128/CDS (NT4) </v>
          </cell>
          <cell r="C36">
            <v>2570</v>
          </cell>
        </row>
        <row r="37">
          <cell r="A37" t="str">
            <v>386185-A72</v>
          </cell>
          <cell r="B37" t="str">
            <v>Model M PIII 500/10.0/128/CDS (W95)</v>
          </cell>
          <cell r="C37">
            <v>2970</v>
          </cell>
        </row>
        <row r="38">
          <cell r="A38" t="str">
            <v>386185-A73</v>
          </cell>
          <cell r="B38" t="str">
            <v>Model M PIII 500/10.0/128/CDS (NT4)</v>
          </cell>
          <cell r="C38">
            <v>3000</v>
          </cell>
        </row>
        <row r="40">
          <cell r="A40" t="str">
            <v>Part. No</v>
          </cell>
          <cell r="B40" t="str">
            <v xml:space="preserve">DP EN series SFF </v>
          </cell>
          <cell r="C40" t="str">
            <v>K1</v>
          </cell>
        </row>
        <row r="43">
          <cell r="A43" t="str">
            <v>314052-A72</v>
          </cell>
          <cell r="B43" t="str">
            <v>Model 6350/6.4/32 (W95)</v>
          </cell>
          <cell r="C43">
            <v>1390</v>
          </cell>
        </row>
        <row r="44">
          <cell r="A44" t="str">
            <v>314052-A73</v>
          </cell>
          <cell r="B44" t="str">
            <v>Model 6350/6.4/32/CDS (W95)</v>
          </cell>
          <cell r="C44">
            <v>1580</v>
          </cell>
        </row>
        <row r="45">
          <cell r="A45" t="str">
            <v>314062-A73</v>
          </cell>
          <cell r="B45" t="str">
            <v>Model 6400/6.4/32/CDS (W95)</v>
          </cell>
          <cell r="C45">
            <v>1890</v>
          </cell>
        </row>
        <row r="46">
          <cell r="A46" t="str">
            <v>314072-A73</v>
          </cell>
          <cell r="B46" t="str">
            <v>Model 6450/6.4/64/CDS (W95)</v>
          </cell>
          <cell r="C46">
            <v>2370</v>
          </cell>
        </row>
        <row r="48">
          <cell r="A48" t="str">
            <v>Part No.</v>
          </cell>
          <cell r="B48" t="str">
            <v>Description</v>
          </cell>
          <cell r="C48" t="str">
            <v>K1</v>
          </cell>
        </row>
        <row r="49">
          <cell r="A49" t="str">
            <v>Audio Cards</v>
          </cell>
        </row>
        <row r="50">
          <cell r="A50" t="str">
            <v>294146-B21</v>
          </cell>
          <cell r="B50" t="str">
            <v>Wavetable Soundcard</v>
          </cell>
          <cell r="C50">
            <v>75</v>
          </cell>
        </row>
        <row r="51">
          <cell r="A51" t="str">
            <v>185061-001</v>
          </cell>
          <cell r="B51" t="str">
            <v>SuperDisk LS-120 Drive Kit</v>
          </cell>
          <cell r="C51">
            <v>196.89600000000002</v>
          </cell>
        </row>
        <row r="52">
          <cell r="A52" t="str">
            <v>Hard Drives</v>
          </cell>
        </row>
        <row r="53">
          <cell r="A53" t="str">
            <v>294368-B21</v>
          </cell>
          <cell r="B53" t="str">
            <v>2.1GB HDD UATA</v>
          </cell>
          <cell r="C53">
            <v>295.34399999999999</v>
          </cell>
        </row>
        <row r="54">
          <cell r="A54" t="str">
            <v>296606-B21</v>
          </cell>
          <cell r="B54" t="str">
            <v>4.3GB UDMA HDD</v>
          </cell>
          <cell r="C54">
            <v>290</v>
          </cell>
        </row>
        <row r="55">
          <cell r="A55" t="str">
            <v>294244-B21</v>
          </cell>
          <cell r="B55" t="str">
            <v>6.4GB UDMA HDD</v>
          </cell>
          <cell r="C55">
            <v>340</v>
          </cell>
        </row>
        <row r="56">
          <cell r="A56" t="str">
            <v>294245-B21</v>
          </cell>
          <cell r="B56" t="str">
            <v>8.4GB UDMA HDD</v>
          </cell>
          <cell r="C56">
            <v>380</v>
          </cell>
        </row>
        <row r="57">
          <cell r="A57" t="str">
            <v>387473-B21</v>
          </cell>
          <cell r="B57" t="str">
            <v>10GB UDMA HDD</v>
          </cell>
          <cell r="C57">
            <v>410</v>
          </cell>
        </row>
        <row r="58">
          <cell r="A58" t="str">
            <v>294246-B21</v>
          </cell>
          <cell r="B58" t="str">
            <v>9.1GB UW SCSI HDD</v>
          </cell>
          <cell r="C58">
            <v>780</v>
          </cell>
        </row>
        <row r="59">
          <cell r="A59" t="str">
            <v>294371-B21</v>
          </cell>
          <cell r="B59" t="str">
            <v>4.3GB UW SCSI HDD</v>
          </cell>
          <cell r="C59">
            <v>530</v>
          </cell>
        </row>
        <row r="60">
          <cell r="A60" t="str">
            <v>ROMs</v>
          </cell>
        </row>
        <row r="61">
          <cell r="A61" t="str">
            <v>294358-B21</v>
          </cell>
          <cell r="B61" t="str">
            <v>24X Slim IDE CD-ROM Drive</v>
          </cell>
          <cell r="C61">
            <v>175.8</v>
          </cell>
        </row>
        <row r="62">
          <cell r="A62" t="str">
            <v>294240-B21</v>
          </cell>
          <cell r="B62" t="str">
            <v>32X CD-ROM Drive(IDE)</v>
          </cell>
          <cell r="C62">
            <v>110.75399999999999</v>
          </cell>
        </row>
        <row r="63">
          <cell r="A63" t="str">
            <v>185085-001</v>
          </cell>
          <cell r="B63" t="str">
            <v>PD Disc (Qty.2)</v>
          </cell>
          <cell r="C63">
            <v>85</v>
          </cell>
        </row>
        <row r="64">
          <cell r="A64" t="str">
            <v>185085-002</v>
          </cell>
          <cell r="B64" t="str">
            <v>PD Disc (Qty 5)</v>
          </cell>
          <cell r="C64">
            <v>185</v>
          </cell>
        </row>
        <row r="65">
          <cell r="A65" t="str">
            <v>Floppy Dives</v>
          </cell>
        </row>
        <row r="66">
          <cell r="A66" t="str">
            <v>294402-B21</v>
          </cell>
          <cell r="B66" t="str">
            <v>Iomega Zip 100 Drive</v>
          </cell>
          <cell r="C66">
            <v>120</v>
          </cell>
        </row>
        <row r="67">
          <cell r="A67" t="str">
            <v>185061-B25</v>
          </cell>
          <cell r="B67" t="str">
            <v>SuperDisk LS-120 Drive Kit -Opal color</v>
          </cell>
          <cell r="C67">
            <v>189.864</v>
          </cell>
        </row>
        <row r="68">
          <cell r="A68" t="str">
            <v>Controller Cards</v>
          </cell>
        </row>
        <row r="69">
          <cell r="A69" t="str">
            <v>294311-B21</v>
          </cell>
          <cell r="B69" t="str">
            <v>Ultra Wide Controller kit</v>
          </cell>
          <cell r="C69">
            <v>219.45700000000002</v>
          </cell>
        </row>
        <row r="70">
          <cell r="A70" t="str">
            <v>Cables &amp; Adapters</v>
          </cell>
        </row>
        <row r="71">
          <cell r="A71" t="str">
            <v>294162-B21</v>
          </cell>
          <cell r="B71" t="str">
            <v xml:space="preserve">Ultra ATA Cable Kit </v>
          </cell>
          <cell r="C71">
            <v>26.252799999999997</v>
          </cell>
        </row>
        <row r="72">
          <cell r="A72" t="str">
            <v>294360-B21</v>
          </cell>
          <cell r="B72" t="str">
            <v>UN SCSI Cable Kit</v>
          </cell>
          <cell r="C72">
            <v>37</v>
          </cell>
        </row>
        <row r="73">
          <cell r="A73" t="str">
            <v>Video &amp; Cache</v>
          </cell>
        </row>
        <row r="74">
          <cell r="A74" t="str">
            <v>270830-B21</v>
          </cell>
          <cell r="B74" t="str">
            <v>S3V2 1MB SGRAM Video Upgrade</v>
          </cell>
          <cell r="C74">
            <v>40</v>
          </cell>
        </row>
        <row r="75">
          <cell r="A75" t="str">
            <v>270834-B21</v>
          </cell>
          <cell r="B75" t="str">
            <v>S3V2 2MB SGRAM Video Upgrade</v>
          </cell>
          <cell r="C75">
            <v>49.010909090909088</v>
          </cell>
        </row>
        <row r="76">
          <cell r="A76" t="str">
            <v>270831-B21</v>
          </cell>
          <cell r="B76" t="str">
            <v>4MB WRAM Matrox Millenium II</v>
          </cell>
          <cell r="C76">
            <v>140</v>
          </cell>
        </row>
        <row r="77">
          <cell r="A77" t="str">
            <v>270833-B21</v>
          </cell>
          <cell r="B77" t="str">
            <v>12MB WRAM Matrox Millenium II</v>
          </cell>
          <cell r="C77">
            <v>334.55272727272722</v>
          </cell>
        </row>
        <row r="78">
          <cell r="A78" t="str">
            <v>294227-B21</v>
          </cell>
          <cell r="B78" t="str">
            <v>4MB SGRAM 100MHz</v>
          </cell>
          <cell r="C78">
            <v>60.943999999999996</v>
          </cell>
        </row>
        <row r="79">
          <cell r="A79" t="str">
            <v>243011-002</v>
          </cell>
          <cell r="B79" t="str">
            <v>8-MB Memory Kit (2x4MB, EDO SiMMs, 60ns)</v>
          </cell>
          <cell r="C79">
            <v>45.942399999999992</v>
          </cell>
        </row>
        <row r="80">
          <cell r="A80" t="str">
            <v>243012-002</v>
          </cell>
          <cell r="B80" t="str">
            <v>16-MB Memory Kit (2x4MB, EDO SiMMs, 60ns)</v>
          </cell>
          <cell r="C80">
            <v>72</v>
          </cell>
        </row>
        <row r="81">
          <cell r="A81" t="str">
            <v>278797-B21</v>
          </cell>
          <cell r="B81" t="str">
            <v>256KB L2 Cache Memory kit</v>
          </cell>
          <cell r="C81">
            <v>25</v>
          </cell>
        </row>
        <row r="82">
          <cell r="A82" t="str">
            <v>SDRAM &amp; SDRAM ECC</v>
          </cell>
        </row>
        <row r="83">
          <cell r="A83" t="str">
            <v>243013-002</v>
          </cell>
          <cell r="B83" t="str">
            <v>32-MB Memory Kit (2x4MB, EDO SiMMs, 60ns)</v>
          </cell>
          <cell r="C83">
            <v>126</v>
          </cell>
        </row>
        <row r="84">
          <cell r="A84" t="str">
            <v>243014-002</v>
          </cell>
          <cell r="B84" t="str">
            <v>64-MB Memory Kit (2x4MB, EDO SiMMs, 60ns)</v>
          </cell>
          <cell r="C84">
            <v>205.1</v>
          </cell>
        </row>
        <row r="85">
          <cell r="A85" t="str">
            <v>270840-B21</v>
          </cell>
          <cell r="B85" t="str">
            <v>16MB SDRAM DIMM Memory Kit (ECC)</v>
          </cell>
          <cell r="C85">
            <v>83</v>
          </cell>
        </row>
        <row r="86">
          <cell r="A86" t="str">
            <v>270841-B21</v>
          </cell>
          <cell r="B86" t="str">
            <v>32MB SDRAM DIMM Memory Kit (ECC)</v>
          </cell>
          <cell r="C86">
            <v>128.91999999999999</v>
          </cell>
        </row>
        <row r="87">
          <cell r="A87" t="str">
            <v>270842-B21</v>
          </cell>
          <cell r="B87" t="str">
            <v>64MB SDRAM DIMM Memory Kit (ECC)</v>
          </cell>
          <cell r="C87">
            <v>257.47938461538462</v>
          </cell>
        </row>
        <row r="88">
          <cell r="A88" t="str">
            <v>270843-B21</v>
          </cell>
          <cell r="B88" t="str">
            <v>128MB SDRAM DIMM Memory Kit (ECC)</v>
          </cell>
          <cell r="C88">
            <v>450.60776119402982</v>
          </cell>
        </row>
        <row r="89">
          <cell r="A89" t="str">
            <v>242802-B21</v>
          </cell>
          <cell r="B89" t="str">
            <v>8MB SDRAM DIMM Memory Kit</v>
          </cell>
          <cell r="C89">
            <v>45.122</v>
          </cell>
        </row>
        <row r="90">
          <cell r="A90" t="str">
            <v>242803-B21</v>
          </cell>
          <cell r="B90" t="str">
            <v>16MB SDRAM DIMM Memory Kit</v>
          </cell>
          <cell r="C90">
            <v>72</v>
          </cell>
        </row>
        <row r="91">
          <cell r="A91" t="str">
            <v>242804-B21</v>
          </cell>
          <cell r="B91" t="str">
            <v>32MB SDRAM DIMM Memory Kit</v>
          </cell>
          <cell r="C91">
            <v>126</v>
          </cell>
        </row>
        <row r="92">
          <cell r="A92" t="str">
            <v>242805-B21</v>
          </cell>
          <cell r="B92" t="str">
            <v>64MB SDRAM DIMM Memory Kit</v>
          </cell>
          <cell r="C92">
            <v>213.30399999999997</v>
          </cell>
        </row>
        <row r="93">
          <cell r="A93" t="str">
            <v>270812-B21</v>
          </cell>
          <cell r="B93" t="str">
            <v>128MB SDRAM DIMM Memory Kit</v>
          </cell>
          <cell r="C93">
            <v>411.46215384615385</v>
          </cell>
        </row>
        <row r="94">
          <cell r="A94" t="str">
            <v>166611-B21</v>
          </cell>
          <cell r="B94" t="str">
            <v>16MB SDRAM 100MHz DIMM</v>
          </cell>
          <cell r="C94">
            <v>73</v>
          </cell>
        </row>
        <row r="95">
          <cell r="A95" t="str">
            <v>166612-B21</v>
          </cell>
          <cell r="B95" t="str">
            <v>32MB SDRAM 100MHz DIMM</v>
          </cell>
          <cell r="C95">
            <v>131</v>
          </cell>
        </row>
        <row r="96">
          <cell r="A96" t="str">
            <v>166613-B21</v>
          </cell>
          <cell r="B96" t="str">
            <v>64MB SDRAM 100MHz DIMM</v>
          </cell>
          <cell r="C96">
            <v>237.0044444444444</v>
          </cell>
        </row>
        <row r="97">
          <cell r="A97" t="str">
            <v>166614-B21</v>
          </cell>
          <cell r="B97" t="str">
            <v>128MB SDRAM 100MHz DIMM</v>
          </cell>
          <cell r="C97">
            <v>427.12888888888892</v>
          </cell>
        </row>
        <row r="98">
          <cell r="A98" t="str">
            <v>166615-B21</v>
          </cell>
          <cell r="B98" t="str">
            <v>16MB SDRAM 100MHz DIMM ECC</v>
          </cell>
          <cell r="C98">
            <v>86</v>
          </cell>
        </row>
        <row r="99">
          <cell r="A99" t="str">
            <v>166616-B21</v>
          </cell>
          <cell r="B99" t="str">
            <v xml:space="preserve">32MB SDRAM 100MHz DIMM ECC </v>
          </cell>
          <cell r="C99">
            <v>149</v>
          </cell>
        </row>
        <row r="100">
          <cell r="A100" t="str">
            <v>166617-B21</v>
          </cell>
          <cell r="B100" t="str">
            <v>64MB SDRAM 100MHz DIMM ECC</v>
          </cell>
          <cell r="C100">
            <v>280</v>
          </cell>
        </row>
        <row r="101">
          <cell r="A101" t="str">
            <v>166618-B21</v>
          </cell>
          <cell r="B101" t="str">
            <v>128MB SDRAM 100MHz DIMM ECC</v>
          </cell>
          <cell r="C101">
            <v>486.94709677419354</v>
          </cell>
        </row>
        <row r="102">
          <cell r="A102" t="str">
            <v>Mouse Kits</v>
          </cell>
        </row>
        <row r="103">
          <cell r="A103" t="str">
            <v>143315-B21</v>
          </cell>
          <cell r="B103" t="str">
            <v>Mouse -Opal</v>
          </cell>
          <cell r="C103">
            <v>19.689600000000002</v>
          </cell>
        </row>
        <row r="104">
          <cell r="A104" t="str">
            <v>Tape Drives</v>
          </cell>
        </row>
        <row r="105">
          <cell r="A105" t="str">
            <v>294243-B21</v>
          </cell>
          <cell r="B105" t="str">
            <v>TR5 Tape Drive Kit</v>
          </cell>
          <cell r="C105">
            <v>420</v>
          </cell>
        </row>
        <row r="106">
          <cell r="A106" t="str">
            <v>186703-B25</v>
          </cell>
          <cell r="B106" t="str">
            <v>TR4 Tape Drive -Opal</v>
          </cell>
          <cell r="C106">
            <v>319.95599999999996</v>
          </cell>
        </row>
        <row r="107">
          <cell r="A107" t="str">
            <v>Monitors</v>
          </cell>
        </row>
        <row r="108">
          <cell r="A108" t="str">
            <v>308006-001</v>
          </cell>
          <cell r="B108" t="str">
            <v>V55 15" Color Monitor</v>
          </cell>
          <cell r="C108">
            <v>250</v>
          </cell>
        </row>
        <row r="109">
          <cell r="A109" t="str">
            <v>307710-B24</v>
          </cell>
          <cell r="B109" t="str">
            <v>V75 17"Color Monitor</v>
          </cell>
          <cell r="C109">
            <v>505</v>
          </cell>
        </row>
        <row r="111">
          <cell r="A111" t="str">
            <v>Part Number</v>
          </cell>
          <cell r="B111" t="str">
            <v>Description</v>
          </cell>
          <cell r="C111" t="str">
            <v>K1</v>
          </cell>
        </row>
        <row r="112">
          <cell r="A112" t="str">
            <v>339360-371</v>
          </cell>
          <cell r="B112" t="str">
            <v>ProLiant 400 6/400 512K</v>
          </cell>
          <cell r="C112">
            <v>2776</v>
          </cell>
        </row>
        <row r="113">
          <cell r="A113" t="str">
            <v>339360-372</v>
          </cell>
          <cell r="B113" t="str">
            <v>ProLiant 400 6/400 512K 4.3G</v>
          </cell>
          <cell r="C113">
            <v>3180</v>
          </cell>
        </row>
        <row r="114">
          <cell r="A114" t="str">
            <v>401145-371</v>
          </cell>
          <cell r="B114" t="str">
            <v>ProLiant 5500 XEON 6/450 512K</v>
          </cell>
          <cell r="C114">
            <v>14857</v>
          </cell>
        </row>
        <row r="115">
          <cell r="A115" t="str">
            <v>401146-371</v>
          </cell>
          <cell r="B115" t="str">
            <v>ProLiant 5500 XEON 6/450R 512K</v>
          </cell>
          <cell r="C115">
            <v>15627</v>
          </cell>
        </row>
        <row r="116">
          <cell r="A116" t="str">
            <v>401147-371</v>
          </cell>
          <cell r="B116" t="str">
            <v>ProLiant 5500 XEON 6/450 1M</v>
          </cell>
          <cell r="C116">
            <v>21364</v>
          </cell>
        </row>
        <row r="117">
          <cell r="A117" t="str">
            <v>401148-371</v>
          </cell>
          <cell r="B117" t="str">
            <v>ProLiant 5500 XEON 6/450R 1M</v>
          </cell>
          <cell r="C117">
            <v>21897</v>
          </cell>
        </row>
        <row r="118">
          <cell r="A118" t="str">
            <v>386668-371</v>
          </cell>
          <cell r="B118" t="str">
            <v>ProLiant 6000 XEON 6/450 512K</v>
          </cell>
          <cell r="C118">
            <v>16996</v>
          </cell>
        </row>
        <row r="119">
          <cell r="A119" t="str">
            <v>386669-371</v>
          </cell>
          <cell r="B119" t="str">
            <v>ProLiant 6000 XEON 6/450 2P 1M</v>
          </cell>
          <cell r="C119">
            <v>31202</v>
          </cell>
        </row>
        <row r="120">
          <cell r="A120" t="str">
            <v>179625-371</v>
          </cell>
          <cell r="B120" t="str">
            <v>ProLiant 6500 XEON 6/450R 512K</v>
          </cell>
          <cell r="C120">
            <v>19510</v>
          </cell>
        </row>
        <row r="121">
          <cell r="A121" t="str">
            <v>179640-371</v>
          </cell>
          <cell r="B121" t="str">
            <v>ProLiant 6500 XEON 6/450R 2P 1M</v>
          </cell>
          <cell r="C121">
            <v>30095</v>
          </cell>
        </row>
        <row r="122">
          <cell r="A122" t="str">
            <v>179650-371</v>
          </cell>
          <cell r="B122" t="str">
            <v>ProLiant 6500 XEON 6/450R 2P 2M</v>
          </cell>
          <cell r="C122">
            <v>43235</v>
          </cell>
        </row>
        <row r="123">
          <cell r="A123" t="str">
            <v>386670-371</v>
          </cell>
          <cell r="B123" t="str">
            <v>ProLiant 7000 XEON 6/450R 1M</v>
          </cell>
          <cell r="C123">
            <v>28560</v>
          </cell>
        </row>
        <row r="124">
          <cell r="A124" t="str">
            <v>386671-371</v>
          </cell>
          <cell r="B124" t="str">
            <v>ProLiant 7000 XEON 6/450R 2P 2M</v>
          </cell>
          <cell r="C124">
            <v>49456</v>
          </cell>
        </row>
        <row r="126">
          <cell r="A126" t="str">
            <v>332609-B31</v>
          </cell>
          <cell r="B126" t="str">
            <v>Proliant SCSI Storage Expander II</v>
          </cell>
          <cell r="C126">
            <v>1098</v>
          </cell>
        </row>
        <row r="127">
          <cell r="A127" t="str">
            <v>332607-B31</v>
          </cell>
          <cell r="B127" t="str">
            <v>Proliant SCSI Storage Expander II Rack</v>
          </cell>
          <cell r="C127">
            <v>2039</v>
          </cell>
        </row>
        <row r="128">
          <cell r="A128" t="str">
            <v>348757-B21</v>
          </cell>
          <cell r="B128" t="str">
            <v>Dual Channel Ultra-2 SCSI Controller</v>
          </cell>
          <cell r="C128">
            <v>618</v>
          </cell>
        </row>
        <row r="129">
          <cell r="A129" t="str">
            <v>350365-B31</v>
          </cell>
          <cell r="B129" t="str">
            <v>35/70 GB DLT Library Model 1</v>
          </cell>
          <cell r="C129">
            <v>19900</v>
          </cell>
        </row>
        <row r="130">
          <cell r="A130" t="str">
            <v>350365-B32</v>
          </cell>
          <cell r="B130" t="str">
            <v>35/70 GB DLT Library Model 2</v>
          </cell>
          <cell r="C130">
            <v>30700</v>
          </cell>
        </row>
        <row r="131">
          <cell r="A131" t="str">
            <v>350367-B21</v>
          </cell>
          <cell r="B131" t="str">
            <v>35/70 GB DLT Library Ready Drive</v>
          </cell>
          <cell r="C131">
            <v>10800</v>
          </cell>
        </row>
        <row r="132">
          <cell r="A132" t="str">
            <v>223187-B21</v>
          </cell>
          <cell r="B132" t="str">
            <v>Panther Fibre Channel Array Controller</v>
          </cell>
          <cell r="C132">
            <v>3650</v>
          </cell>
        </row>
        <row r="133">
          <cell r="A133" t="str">
            <v>328812-B21</v>
          </cell>
          <cell r="B133" t="str">
            <v>Xeon 6/450 512 K Processor Kit</v>
          </cell>
          <cell r="C133">
            <v>2600</v>
          </cell>
        </row>
        <row r="134">
          <cell r="A134" t="str">
            <v>328813-B21</v>
          </cell>
          <cell r="B134" t="str">
            <v>Xeon 6/450 1MB Processor Kit</v>
          </cell>
          <cell r="C134">
            <v>5200</v>
          </cell>
        </row>
        <row r="135">
          <cell r="A135" t="str">
            <v>328814-B21</v>
          </cell>
          <cell r="B135" t="str">
            <v>Xeon 6/450 2MB Processor Kit</v>
          </cell>
          <cell r="C135">
            <v>16870</v>
          </cell>
        </row>
        <row r="136">
          <cell r="A136" t="str">
            <v>328254-B21</v>
          </cell>
          <cell r="B136" t="str">
            <v>Xeon/450 512K Slot 2 Processor</v>
          </cell>
          <cell r="C136">
            <v>2600</v>
          </cell>
        </row>
        <row r="137">
          <cell r="A137" t="str">
            <v>328255-B21</v>
          </cell>
          <cell r="B137" t="str">
            <v>Xeon/450 1M Slot 2 Processor</v>
          </cell>
          <cell r="C137">
            <v>5200</v>
          </cell>
        </row>
        <row r="138">
          <cell r="A138" t="str">
            <v>328256-B21</v>
          </cell>
          <cell r="B138" t="str">
            <v>Xeon/450 2M Slot 2 Processor</v>
          </cell>
          <cell r="C138">
            <v>16870</v>
          </cell>
        </row>
        <row r="139">
          <cell r="A139" t="str">
            <v>328718-B21</v>
          </cell>
          <cell r="B139" t="str">
            <v>Xeon/400 1M Slot 2</v>
          </cell>
          <cell r="C139">
            <v>5200</v>
          </cell>
        </row>
        <row r="140">
          <cell r="A140" t="str">
            <v>328976-B21</v>
          </cell>
          <cell r="B140" t="str">
            <v>Xeon/450 512K Slot 2</v>
          </cell>
          <cell r="C140">
            <v>2600</v>
          </cell>
        </row>
        <row r="141">
          <cell r="A141" t="str">
            <v>328977-B21</v>
          </cell>
          <cell r="B141" t="str">
            <v>Xeon/450 1M Slot 2</v>
          </cell>
          <cell r="C141">
            <v>5200</v>
          </cell>
        </row>
        <row r="142">
          <cell r="A142" t="str">
            <v>328978-B21</v>
          </cell>
          <cell r="B142" t="str">
            <v>Xeon/450 2M Slot 2</v>
          </cell>
          <cell r="C142">
            <v>16870</v>
          </cell>
        </row>
        <row r="143">
          <cell r="A143" t="str">
            <v>338707-B21</v>
          </cell>
          <cell r="B143" t="str">
            <v>Richmond Upgrade Kit (PL 6500 Ppro to Xeon)</v>
          </cell>
          <cell r="C143">
            <v>8667</v>
          </cell>
        </row>
        <row r="144">
          <cell r="A144" t="str">
            <v>179766-B21</v>
          </cell>
          <cell r="B144" t="str">
            <v>PL3000 upgrade to 100Mhz FSB</v>
          </cell>
          <cell r="C144">
            <v>1237</v>
          </cell>
        </row>
        <row r="145">
          <cell r="A145" t="str">
            <v>401703-B21</v>
          </cell>
          <cell r="B145" t="str">
            <v>64 MB Unbuffered Registered SDRAM DIMM Kit (1 x 64)</v>
          </cell>
          <cell r="C145">
            <v>396</v>
          </cell>
        </row>
        <row r="146">
          <cell r="A146" t="str">
            <v>401704-B21</v>
          </cell>
          <cell r="B146" t="str">
            <v>128 MB Unbuffered Registered SDRAM DIMM Kit (1 x 128)</v>
          </cell>
          <cell r="C146">
            <v>792</v>
          </cell>
        </row>
        <row r="147">
          <cell r="A147" t="str">
            <v>328948-B21</v>
          </cell>
          <cell r="B147" t="str">
            <v>PL 6500 Xeon Rack to Tower Conversion Kit</v>
          </cell>
          <cell r="C147">
            <v>448</v>
          </cell>
        </row>
        <row r="148">
          <cell r="A148" t="str">
            <v>387798-B21</v>
          </cell>
          <cell r="B148" t="str">
            <v>PLT 800/1200/1600/2500 Tower to Rack conversion kit</v>
          </cell>
          <cell r="C148">
            <v>448</v>
          </cell>
        </row>
        <row r="149">
          <cell r="A149" t="str">
            <v>382120-B21</v>
          </cell>
          <cell r="B149" t="str">
            <v>Oracle Parallel Database Cluster Kit - E/NET</v>
          </cell>
          <cell r="C149">
            <v>4307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종합"/>
      <sheetName val="FTE"/>
      <sheetName val="인건비 분류(ERP)"/>
      <sheetName val="Sheet1"/>
      <sheetName val="Sheet2"/>
      <sheetName val="전체"/>
      <sheetName val="DCO"/>
      <sheetName val="SE"/>
      <sheetName val="DM"/>
      <sheetName val="IDC"/>
      <sheetName val="NW운영"/>
      <sheetName val="NW기술"/>
      <sheetName val="분산"/>
      <sheetName val="ISS"/>
      <sheetName val="IP"/>
      <sheetName val="COMPAQ-LIST"/>
      <sheetName val="자재코드"/>
      <sheetName val="파워콤DCF"/>
      <sheetName val="Common"/>
      <sheetName val="충남 (2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월제안가"/>
      <sheetName val="Miser-P"/>
      <sheetName val="Miser-P (3월)"/>
      <sheetName val="pre-spider"/>
      <sheetName val="pre-spider (3월)"/>
      <sheetName val="2월가격"/>
      <sheetName val="Sheet1 (2)"/>
      <sheetName val="2월가격 (39)"/>
      <sheetName val="3월가격(Total) "/>
      <sheetName val="3월가격 "/>
      <sheetName val="Sheet3"/>
      <sheetName val="Y-WOR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발주서1"/>
      <sheetName val="Miser-P"/>
    </sheetNames>
    <sheetDataSet>
      <sheetData sheetId="0" refreshError="1"/>
      <sheetData sheetId="1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준SPEC"/>
      <sheetName val="모델별 표준SPEC(UX-HP)"/>
      <sheetName val="적용Case"/>
      <sheetName val="종합"/>
      <sheetName val="종합(Body Only)"/>
      <sheetName val="종합(Body산정과정) HP UX"/>
      <sheetName val="HP단가"/>
      <sheetName val="NW-장비"/>
      <sheetName val="FTE"/>
      <sheetName val="파워콤DCF"/>
      <sheetName val="COMPAQ-LIST"/>
      <sheetName val="Common"/>
      <sheetName val="PassPort-60%"/>
      <sheetName val="종합(Body산정과정)_HP_U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준SPEC"/>
      <sheetName val="모델별 표준SPEC(UX-HP)"/>
      <sheetName val="적용Case"/>
      <sheetName val="종합"/>
      <sheetName val="종합(Body Only)"/>
      <sheetName val="종합(Body산정과정) HP UX"/>
      <sheetName val="HP단가"/>
      <sheetName val="FTE"/>
      <sheetName val="파워콤DCF"/>
      <sheetName val="COMPAQ-LIST"/>
      <sheetName val=""/>
      <sheetName val="모델별_표준SPEC(UX-HP)"/>
      <sheetName val="종합(Body_Only)"/>
      <sheetName val="종합(Body산정과정)_HP_UX"/>
      <sheetName val="Unix-price"/>
    </sheetNames>
    <sheetDataSet>
      <sheetData sheetId="0"/>
      <sheetData sheetId="1"/>
      <sheetData sheetId="2"/>
      <sheetData sheetId="3"/>
      <sheetData sheetId="4"/>
      <sheetData sheetId="5">
        <row r="29">
          <cell r="G29">
            <v>0.5</v>
          </cell>
        </row>
        <row r="30">
          <cell r="G30">
            <v>0.5</v>
          </cell>
        </row>
        <row r="31">
          <cell r="G31">
            <v>0.5</v>
          </cell>
        </row>
      </sheetData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>
        <row r="29">
          <cell r="G29">
            <v>0.5</v>
          </cell>
        </row>
      </sheetData>
      <sheetData sheetId="14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총괄표"/>
      <sheetName val="DS"/>
      <sheetName val="NW"/>
      <sheetName val="PC"/>
      <sheetName val="Port"/>
      <sheetName val="공사비(프로젝트성)"/>
      <sheetName val="전원설비"/>
      <sheetName val="UPS(종합)"/>
      <sheetName val="UPS(공사)"/>
      <sheetName val="UPS(내역)"/>
      <sheetName val="UPS(설치)"/>
      <sheetName val="OA교육비"/>
      <sheetName val="DSSR_설치내역1"/>
      <sheetName val="inputarea_ref"/>
      <sheetName val="Sheet1"/>
      <sheetName val="이름표"/>
      <sheetName val="DB"/>
      <sheetName val="종합(Body산정과정) HP UX"/>
      <sheetName val="목차"/>
      <sheetName val="조서목차"/>
      <sheetName val="Macro(전선)"/>
      <sheetName val="FTE"/>
      <sheetName val="Page 1A - Proposal Strategy "/>
      <sheetName val="DS_2Q"/>
      <sheetName val="중간재 재공"/>
      <sheetName val="종합(Body산정과정)_HP_UX"/>
      <sheetName val="Page_1A_-_Proposal_Strategy_"/>
      <sheetName val="중간재_재공"/>
      <sheetName val="예적금"/>
      <sheetName val="서버별 백업"/>
      <sheetName val="index"/>
      <sheetName val="추이"/>
    </sheetNames>
    <sheetDataSet>
      <sheetData sheetId="0" refreshError="1">
        <row r="8">
          <cell r="I8">
            <v>0.54239999999999999</v>
          </cell>
        </row>
        <row r="10">
          <cell r="I10">
            <v>0.46450000000000002</v>
          </cell>
        </row>
        <row r="11">
          <cell r="I11">
            <v>0.50374999999999992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m Price"/>
      <sheetName val="INPUTAREA"/>
      <sheetName val="Asset"/>
      <sheetName val="basecasecal"/>
      <sheetName val="DC-lease"/>
      <sheetName val="98 Budget"/>
      <sheetName val="deposit"/>
      <sheetName val="tpibase"/>
      <sheetName val="tpibase_adm"/>
      <sheetName val="tpibase_dc"/>
      <sheetName val="tpibase_dt"/>
      <sheetName val="tpibase_nw"/>
      <sheetName val="tpibase_pl"/>
      <sheetName val="SCOPEDB"/>
      <sheetName val="2004년 Refresh예상금액"/>
      <sheetName val="95년장비"/>
      <sheetName val="96년장비"/>
      <sheetName val="97년장비"/>
      <sheetName val="98년장비"/>
      <sheetName val="99년장비"/>
      <sheetName val="00년장비"/>
      <sheetName val="Tef"/>
      <sheetName val="유니트입출고내역"/>
      <sheetName val="견적서 N"/>
      <sheetName val="(C&amp;C 보고용)SK Corp"/>
      <sheetName val="가격"/>
      <sheetName val="DS_2Q"/>
      <sheetName val="1월22일기준인원"/>
      <sheetName val="Sim_Price"/>
      <sheetName val="98_Budget"/>
      <sheetName val="2004년_Refresh예상금액"/>
      <sheetName val="견적서_N"/>
      <sheetName val="(C&amp;C_보고용)SK_Corp"/>
      <sheetName val="Sim_Price1"/>
      <sheetName val="98_Budget1"/>
      <sheetName val="2004년_Refresh예상금액1"/>
      <sheetName val="견적서_N1"/>
      <sheetName val="Carepaq"/>
      <sheetName val="OPT"/>
      <sheetName val="SV"/>
      <sheetName val="Best1"/>
      <sheetName val="Net-Backup"/>
      <sheetName val="SL Master(SKC정보소재사업부문)"/>
      <sheetName val="SL Master(케미칼)"/>
      <sheetName val="SL Master(SK Corp)"/>
      <sheetName val="SL Master(건설)"/>
      <sheetName val="SL Master(SKC화학사업부문)"/>
      <sheetName val="SL Master(해운)"/>
      <sheetName val="SL Master(SKT)"/>
      <sheetName val="Tivoli"/>
      <sheetName val="SL Master(워커힐)"/>
      <sheetName val="총괄표"/>
    </sheetNames>
    <sheetDataSet>
      <sheetData sheetId="0"/>
      <sheetData sheetId="1" refreshError="1">
        <row r="20">
          <cell r="C20">
            <v>0.13</v>
          </cell>
        </row>
        <row r="27">
          <cell r="C27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종합"/>
      <sheetName val="세부사양"/>
      <sheetName val="유효성 검사용 Sheet (삭제금지)"/>
    </sheetNames>
    <sheetDataSet>
      <sheetData sheetId="0"/>
      <sheetData sheetId="1"/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종합"/>
      <sheetName val="첨부1. AM"/>
      <sheetName val="첨부2. HW,SW사용료"/>
      <sheetName val="첨부3, MA비,인건비"/>
      <sheetName val="첨부4. 자산현황_HW"/>
      <sheetName val="첨부5. 자산현황_DB"/>
      <sheetName val="첨부6. 자산현황_SW"/>
      <sheetName val="운영 비용(Infra)-원가"/>
      <sheetName val="Sheet1"/>
      <sheetName val="ERL_TBL"/>
      <sheetName val="총괄표"/>
      <sheetName val="Macro(전선)"/>
      <sheetName val="종합(Body산정과정) HP UX"/>
      <sheetName val="첨부1__AM"/>
      <sheetName val="첨부2__HW,SW사용료"/>
      <sheetName val="첨부3,_MA비,인건비"/>
      <sheetName val="첨부4__자산현황_HW"/>
      <sheetName val="첨부5__자산현황_DB"/>
      <sheetName val="첨부6__자산현황_SW"/>
      <sheetName val="운영_비용(Infra)-원가"/>
      <sheetName val="종합(Body산정과정)_HP_UX"/>
      <sheetName val="서버별 백업"/>
      <sheetName val="INPUTAREA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T"/>
      <sheetName val="Unix-초안"/>
      <sheetName val="Unix-price"/>
      <sheetName val="unix-단가표"/>
      <sheetName val="unix-factor"/>
      <sheetName val="첨부2. HW,SW사용료"/>
      <sheetName val="System x SVR"/>
      <sheetName val="SS"/>
      <sheetName val="명세서"/>
      <sheetName val="장비분"/>
      <sheetName val="운영 비용(Infra)-원가"/>
      <sheetName val="ERL_TBL"/>
      <sheetName val="유효성 검사용 Sheet (삭제금지)"/>
      <sheetName val="첨부2__HW,SW사용료"/>
      <sheetName val="총괄표"/>
    </sheetNames>
    <sheetDataSet>
      <sheetData sheetId="0"/>
      <sheetData sheetId="1"/>
      <sheetData sheetId="2"/>
      <sheetData sheetId="3"/>
      <sheetData sheetId="4">
        <row r="3">
          <cell r="C3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원가계산서"/>
      <sheetName val="재료비"/>
      <sheetName val="노무비"/>
      <sheetName val="일위대가"/>
      <sheetName val="일위대가 (추가)"/>
      <sheetName val="네트웍 산출근거"/>
      <sheetName val="노임단가"/>
      <sheetName val="유효성 검사용 Sheet (삭제금지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rver Service Class분류기준"/>
      <sheetName val="정리, Unix-전체"/>
      <sheetName val="Unix-MHz 단가 총괄"/>
      <sheetName val="Unix-Memory 단가 총괄"/>
      <sheetName val="Unix-DISK 단가 총괄"/>
      <sheetName val="Unix-기타"/>
      <sheetName val="Unix-전체-MHz, Memory, Disk 전체 분리"/>
      <sheetName val="Net-Backup"/>
      <sheetName val="Best1"/>
      <sheetName val="Tivoli"/>
      <sheetName val="SL Master(SKC화학사업부문)"/>
      <sheetName val="SL Master(SKC정보소재사업부문)"/>
      <sheetName val="SL Master(해운)"/>
      <sheetName val="SL Master(SKT)"/>
      <sheetName val="SL Master(케미칼)"/>
      <sheetName val="SL Master(건설)"/>
      <sheetName val="SL Master(SK Corp)"/>
      <sheetName val="SL Master(워커힐)"/>
      <sheetName val="unix-factor"/>
      <sheetName val="첨부2. HW,SW사용료"/>
      <sheetName val="명세서"/>
      <sheetName val="장비분"/>
      <sheetName val="운영 비용(Infra)-원가"/>
      <sheetName val="SS"/>
      <sheetName val="Server_Service_Class분류기준"/>
      <sheetName val="정리,_Unix-전체"/>
      <sheetName val="Unix-MHz_단가_총괄"/>
      <sheetName val="Unix-Memory_단가_총괄"/>
      <sheetName val="Unix-DISK_단가_총괄"/>
      <sheetName val="Unix-전체-MHz,_Memory,_Disk_전체_분리"/>
      <sheetName val="SL_Master(SKC화학사업부문)"/>
      <sheetName val="SL_Master(SKC정보소재사업부문)"/>
      <sheetName val="SL_Master(해운)"/>
      <sheetName val="SL_Master(SKT)"/>
      <sheetName val="SL_Master(케미칼)"/>
      <sheetName val="SL_Master(건설)"/>
      <sheetName val="SL_Master(SK_Corp)"/>
      <sheetName val="SL_Master(워커힐)"/>
      <sheetName val="첨부2__HW,SW사용료"/>
      <sheetName val="운영_비용(Infra)-원가"/>
      <sheetName val="COMPAQ-LIST"/>
      <sheetName val="총괄표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종합"/>
      <sheetName val="분류 "/>
      <sheetName val="2002프로젝트별"/>
      <sheetName val="02_DS_3Q"/>
      <sheetName val="02_DS_2Q"/>
      <sheetName val="02_DS_1Q"/>
      <sheetName val="2001프로젝트별"/>
      <sheetName val="DS_2001"/>
      <sheetName val="2000프로젝트별"/>
      <sheetName val="DS_2000"/>
      <sheetName val="1999프로젝트별"/>
      <sheetName val="DS_1999"/>
      <sheetName val="DBM자산"/>
      <sheetName val="Pass-thru"/>
      <sheetName val="감소사용량"/>
      <sheetName val="Unix-Memory 단가 총괄"/>
      <sheetName val="Unix-MHz 단가 총괄"/>
      <sheetName val="DS-최종"/>
      <sheetName val="unix-factor"/>
      <sheetName val="첨부2. HW,SW사용료"/>
      <sheetName val="명세서"/>
      <sheetName val="장비분"/>
      <sheetName val="분류_"/>
      <sheetName val="Unix-Memory_단가_총괄"/>
      <sheetName val="Unix-MHz_단가_총괄"/>
      <sheetName val="첨부2__HW,SW사용료"/>
      <sheetName val="NW-장비"/>
      <sheetName val="DS-장비"/>
      <sheetName val="calc v1.2"/>
      <sheetName val="calc v1.2 (2)"/>
      <sheetName val="COMPAQ-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요금(총괄)"/>
      <sheetName val="요금(세부)"/>
      <sheetName val="DC(종합)"/>
      <sheetName val="단가합의(요약)"/>
      <sheetName val="감소사용량"/>
      <sheetName val="DS-장비"/>
      <sheetName val="NW-장비"/>
      <sheetName val="NW-대리점"/>
      <sheetName val="99년대리점"/>
      <sheetName val="Port"/>
      <sheetName val="NW-공사"/>
      <sheetName val="NW-PJT공사"/>
      <sheetName val="99년 LAN Port집계"/>
      <sheetName val="UPS사용료"/>
      <sheetName val="UPS"/>
      <sheetName val="PC-단가"/>
      <sheetName val="UPS(종합)"/>
      <sheetName val="UPS(공사)"/>
      <sheetName val="UPS(내역)"/>
      <sheetName val="UPS(설치)"/>
      <sheetName val="PC-운영대수"/>
      <sheetName val="OA교육비"/>
      <sheetName val="99년 ITC-PABX"/>
      <sheetName val="고객센타('98)"/>
      <sheetName val="고객센타('99)"/>
      <sheetName val="영상회의유지보수"/>
      <sheetName val="ADM총괄"/>
      <sheetName val="Service Space"/>
      <sheetName val="분류 "/>
      <sheetName val="Unix-Memory 단가 총괄"/>
      <sheetName val="Unix-MHz 단가 총괄"/>
      <sheetName val="unix-factor"/>
      <sheetName val="첨부2. HW,SW사용료"/>
      <sheetName val="명세서"/>
      <sheetName val="99년_LAN_Port집계"/>
      <sheetName val="99년_ITC-PABX"/>
      <sheetName val="Service_Space"/>
      <sheetName val="분류_"/>
      <sheetName val="Unix-Memory_단가_총괄"/>
      <sheetName val="Unix-MHz_단가_총괄"/>
      <sheetName val="첨부2__HW,SW사용료"/>
      <sheetName val="관리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정산자료"/>
      <sheetName val="BL"/>
      <sheetName val="DC종합"/>
      <sheetName val="DC단가"/>
      <sheetName val="S390MIPS"/>
      <sheetName val="S390GB"/>
      <sheetName val="S390GB 세부내역"/>
      <sheetName val="Mount"/>
      <sheetName val="Kfoot"/>
      <sheetName val="Session"/>
      <sheetName val="DS종합"/>
      <sheetName val="DS_Unix"/>
      <sheetName val="DS_TD"/>
      <sheetName val="DS_NT"/>
      <sheetName val="DS_99"/>
      <sheetName val="DBM추가분"/>
      <sheetName val="DS_1Q"/>
      <sheetName val="DS_2Q"/>
      <sheetName val="DS_3Q"/>
      <sheetName val="DS_4Q"/>
      <sheetName val="NW종합"/>
      <sheetName val="단일노드"/>
      <sheetName val="복합노드"/>
      <sheetName val="NW_1Q"/>
      <sheetName val="NW_2Q"/>
      <sheetName val="NW_3Q"/>
      <sheetName val="NW_4Q"/>
      <sheetName val="대리점 저속_고속"/>
      <sheetName val="전원설비"/>
      <sheetName val="99년 사용료 계산"/>
      <sheetName val="공사"/>
      <sheetName val="LAN Port단가"/>
      <sheetName val="PC종합"/>
      <sheetName val="DT,NB,PRTR"/>
      <sheetName val="PC,PABX"/>
      <sheetName val="PC_Dpst(新)"/>
      <sheetName val="PC_Dpst(舊)"/>
      <sheetName val="HD종합"/>
      <sheetName val="OA교육"/>
      <sheetName val="AD"/>
      <sheetName val="프로젝트인력투입"/>
      <sheetName val="선금,중도금별계약"/>
      <sheetName val="AM"/>
      <sheetName val="AD 99 이월"/>
      <sheetName val="AD총괄표(추가AM포함)"/>
      <sheetName val="DS-장비"/>
      <sheetName val="NW-장비"/>
      <sheetName val="분류 "/>
      <sheetName val="Unix-Memory 단가 총괄"/>
      <sheetName val="Unix-MHz 단가 총괄"/>
      <sheetName val="unix-factor"/>
      <sheetName val="첨부2. HW,SW사용료"/>
      <sheetName val="S390GB_세부내역"/>
      <sheetName val="대리점_저속_고속"/>
      <sheetName val="99년_사용료_계산"/>
      <sheetName val="LAN_Port단가"/>
      <sheetName val="AD_99_이월"/>
      <sheetName val="분류_"/>
      <sheetName val="Unix-Memory_단가_총괄"/>
      <sheetName val="Unix-MHz_단가_총괄"/>
      <sheetName val="첨부2__HW,SW사용료"/>
      <sheetName val="f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3">
          <cell r="O3">
            <v>0.11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3501"/>
      <sheetName val="9월가격"/>
      <sheetName val="DS_3Q"/>
      <sheetName val="DS-장비"/>
      <sheetName val="NW-장비"/>
      <sheetName val="분류 "/>
      <sheetName val="Unix-Memory 단가 총괄"/>
      <sheetName val="Unix-MHz 단가 총괄"/>
      <sheetName val="unix-factor"/>
      <sheetName val="분류_"/>
      <sheetName val="Unix-Memory_단가_총괄"/>
      <sheetName val="Unix-MHz_단가_총괄"/>
    </sheetNames>
    <sheetDataSet>
      <sheetData sheetId="0"/>
      <sheetData sheetId="1">
        <row r="1">
          <cell r="A1" t="str">
            <v>1018A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LXr8500"/>
      <sheetName val="Lc2000r"/>
      <sheetName val="OPT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요금(총괄)"/>
      <sheetName val="요금(세부)"/>
      <sheetName val="견적-최종"/>
      <sheetName val="DS-최종"/>
      <sheetName val="NW-최종"/>
      <sheetName val="PC-최종"/>
      <sheetName val="99년 NW 공사비총계"/>
      <sheetName val="Port"/>
      <sheetName val="공사비(프로젝트성)"/>
      <sheetName val="99년 LAN Port집계"/>
      <sheetName val="전원설비"/>
      <sheetName val="UPS(종합)"/>
      <sheetName val="UPS(공사)"/>
      <sheetName val="UPS(내역)"/>
      <sheetName val="UPS(설치)"/>
      <sheetName val="OA교육비"/>
      <sheetName val="99년 ITC-PABX"/>
      <sheetName val="1998년 고객센타"/>
      <sheetName val="1999년 고객센타"/>
      <sheetName val="Oper Amount"/>
      <sheetName val="Supplement2"/>
      <sheetName val="가격결정 상세 - 2000년 예산작업(20.03.28)"/>
      <sheetName val="기성고내역"/>
      <sheetName val="노무비"/>
      <sheetName val="가격"/>
      <sheetName val="95년장비"/>
      <sheetName val="IN"/>
      <sheetName val="99년_NW_공사비총계"/>
      <sheetName val="99년_LAN_Port집계"/>
      <sheetName val="99년_ITC-PABX"/>
      <sheetName val="1998년_고객센타"/>
      <sheetName val="1999년_고객센타"/>
      <sheetName val="Oper_Amount"/>
      <sheetName val="가격결정_상세_-_2000년_예산작업(20_03_28)"/>
      <sheetName val="Sheet1"/>
      <sheetName val="DS상세 (2)"/>
    </sheetNames>
    <sheetDataSet>
      <sheetData sheetId="0"/>
      <sheetData sheetId="1"/>
      <sheetData sheetId="2"/>
      <sheetData sheetId="3" refreshError="1">
        <row r="4">
          <cell r="J4">
            <v>0.13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ssion"/>
      <sheetName val="DASD"/>
      <sheetName val="S390 SW(SKT)"/>
      <sheetName val="PABX"/>
      <sheetName val="NW_weight"/>
      <sheetName val="부록C-2"/>
      <sheetName val="합의서 별첨 (1년)"/>
      <sheetName val="합의서 별첨 (11년)"/>
      <sheetName val="99년 서비스료 산정근거"/>
      <sheetName val="99년 IT 투자비용"/>
      <sheetName val="99년 사용량(1~6월)"/>
      <sheetName val="Baseline_98"/>
      <sheetName val="유지보수현황"/>
      <sheetName val="요율산정"/>
      <sheetName val="Labor Amount"/>
      <sheetName val="Labor Amount(Details)"/>
      <sheetName val="Oper Amount"/>
      <sheetName val="Oper Amount(Details)"/>
      <sheetName val="Acq Amount"/>
      <sheetName val="Mount"/>
      <sheetName val="Acq Amount(Details)"/>
      <sheetName val="Weight"/>
      <sheetName val="세무감사결과자료"/>
      <sheetName val="Ctrl_Panel"/>
      <sheetName val="운영인건비WEIGHT"/>
      <sheetName val="MA"/>
      <sheetName val="Inventory Sum"/>
      <sheetName val="dsum_cond"/>
      <sheetName val="Projection_All"/>
      <sheetName val="Service Space"/>
      <sheetName val="HW_Projection"/>
      <sheetName val="NW_Projection"/>
      <sheetName val="Labor_Projection"/>
      <sheetName val="Item별 현보유량 list"/>
      <sheetName val="통제부(통합)"/>
      <sheetName val="가중치작업"/>
      <sheetName val="Datacenter가중치_backdata"/>
      <sheetName val="서버가중치_backdata"/>
      <sheetName val="PC가중치_backdata"/>
      <sheetName val="Network가중치_backdata"/>
      <sheetName val="95년장비"/>
      <sheetName val="가격"/>
      <sheetName val="INDEX"/>
      <sheetName val="DS_3Q"/>
      <sheetName val="9월가격"/>
      <sheetName val="2000년"/>
      <sheetName val="2001년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유통재고"/>
      <sheetName val="EPA재고"/>
      <sheetName val="000000"/>
      <sheetName val="0000"/>
      <sheetName val="Inventory"/>
      <sheetName val="총재고현황"/>
      <sheetName val="LGIBM"/>
      <sheetName val="epa2"/>
      <sheetName val="ePA"/>
      <sheetName val="kolon2"/>
      <sheetName val="Kolon"/>
      <sheetName val="itcen2"/>
      <sheetName val="ITCen"/>
      <sheetName val="SKN2"/>
      <sheetName val="SKN"/>
      <sheetName val="Ensiz2"/>
      <sheetName val="Ensiz"/>
      <sheetName val="List"/>
      <sheetName val="Oper Amount"/>
      <sheetName val="부하LOAD"/>
      <sheetName val="정부노임단가"/>
      <sheetName val="list price"/>
      <sheetName val="DATA"/>
      <sheetName val="TRE TABLE"/>
      <sheetName val="MOTOR"/>
      <sheetName val="Ref"/>
      <sheetName val="2. TWR G&amp;R_OA"/>
      <sheetName val="1. TWR G&amp;R _PC"/>
      <sheetName val="COST"/>
      <sheetName val="KMSC"/>
      <sheetName val="Sheet1"/>
      <sheetName val="Oper_Amount"/>
      <sheetName val="list_price"/>
      <sheetName val="TRE_TABLE"/>
      <sheetName val="Oper_Amount1"/>
      <sheetName val="list_price1"/>
      <sheetName val="TRE_TABLE1"/>
      <sheetName val="2__TWR_G&amp;R_OA"/>
      <sheetName val="1__TWR_G&amp;R__PC"/>
      <sheetName val="PN_ORDER"/>
      <sheetName val="발신정보"/>
      <sheetName val="PHD Reductions"/>
      <sheetName val=" 견적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전사후"/>
      <sheetName val="9월가격"/>
      <sheetName val="DS_3Q"/>
      <sheetName val="sheet1"/>
      <sheetName val="Oper Amount"/>
      <sheetName val="95년장비"/>
      <sheetName val="Oper_Amount"/>
      <sheetName val="분류 "/>
      <sheetName val="종합(Body산정과정) HP UX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준견적서"/>
      <sheetName val="상세내역"/>
      <sheetName val="유효성 검사용 Sheet (삭제금지)"/>
      <sheetName val="DATA"/>
      <sheetName val="데이타"/>
    </sheetNames>
    <sheetDataSet>
      <sheetData sheetId="0"/>
      <sheetData sheetId="1"/>
      <sheetData sheetId="2">
        <row r="5">
          <cell r="D5" t="str">
            <v>Main</v>
          </cell>
        </row>
      </sheetData>
      <sheetData sheetId="3" refreshError="1"/>
      <sheetData sheetId="4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출"/>
      <sheetName val="OUT"/>
      <sheetName val="IN"/>
      <sheetName val="DATA"/>
      <sheetName val="데이타"/>
      <sheetName val="관리2"/>
      <sheetName val="총괄표"/>
      <sheetName val="2월"/>
      <sheetName val="2월가격"/>
      <sheetName val="노무비"/>
      <sheetName val="NEW증설1(재작업)"/>
      <sheetName val="6월"/>
      <sheetName val="Yearly(Tower)"/>
      <sheetName val="2월가격표"/>
      <sheetName val="소상 &quot;1&quot;"/>
      <sheetName val="우각부보강"/>
      <sheetName val="Sheet1"/>
      <sheetName val="11월가격"/>
      <sheetName val="9월가격"/>
      <sheetName val="가격"/>
      <sheetName val="DB"/>
      <sheetName val="9GNG운반"/>
      <sheetName val="노임이"/>
      <sheetName val="현장관리비"/>
      <sheetName val="협조전"/>
      <sheetName val="내역서"/>
      <sheetName val="9509"/>
      <sheetName val="(실사조정)총괄"/>
      <sheetName val="직재"/>
      <sheetName val="재집"/>
      <sheetName val="Oper Amount"/>
      <sheetName val="List"/>
      <sheetName val="자재단가"/>
      <sheetName val="소상_&quot;1&quot;"/>
      <sheetName val="Oper_Amount"/>
      <sheetName val="DS-장비"/>
      <sheetName val="NW-장비"/>
    </sheetNames>
    <sheetDataSet>
      <sheetData sheetId="0">
        <row r="5">
          <cell r="B5">
            <v>1</v>
          </cell>
        </row>
      </sheetData>
      <sheetData sheetId="1"/>
      <sheetData sheetId="2">
        <row r="5">
          <cell r="B5">
            <v>1</v>
          </cell>
          <cell r="D5" t="str">
            <v>가리봉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 refreshError="1"/>
      <sheetData sheetId="36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L"/>
      <sheetName val="SVR"/>
      <sheetName val="PWS"/>
      <sheetName val="SS"/>
      <sheetName val="Sheet3"/>
      <sheetName val="Sheet4"/>
      <sheetName val="Sheet2"/>
      <sheetName val="견적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Service Class 분류 기준"/>
      <sheetName val="금액"/>
      <sheetName val="Factor"/>
      <sheetName val="초기구축"/>
      <sheetName val="변경관리"/>
      <sheetName val="구성관리"/>
      <sheetName val="자산관리"/>
      <sheetName val="Monitoring"/>
      <sheetName val="장애접수"/>
      <sheetName val="장애 처리"/>
      <sheetName val="정기점검"/>
      <sheetName val="Network BU"/>
      <sheetName val="SAN"/>
      <sheetName val="개별 백업"/>
      <sheetName val="DM"/>
      <sheetName val="Storage"/>
      <sheetName val="보안"/>
      <sheetName val="성능용량"/>
      <sheetName val="Service Class 조사(NT)"/>
      <sheetName val="등급"/>
      <sheetName val="Sheet2"/>
      <sheetName val="Sheet3"/>
      <sheetName val="NT Server"/>
      <sheetName val="단가표"/>
      <sheetName val="MOTOR"/>
      <sheetName val="DS_3Q"/>
      <sheetName val="9월가격"/>
      <sheetName val="원가보고"/>
      <sheetName val="IN"/>
      <sheetName val="Service_Class_분류_기준"/>
      <sheetName val="장애_처리"/>
      <sheetName val="Network_BU"/>
      <sheetName val="개별_백업"/>
      <sheetName val="Service_Class_조사(NT)"/>
      <sheetName val="NT_Server"/>
      <sheetName val="종합(body산정과정) hp ux"/>
      <sheetName val="총괄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2">
          <cell r="A2" t="str">
            <v>자산관리번호</v>
          </cell>
        </row>
      </sheetData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 refreshError="1"/>
      <sheetData sheetId="37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3~2006 기존계약 기준사용량 산정근거."/>
      <sheetName val="2003~2006 신계약 기준 사용량 산정근거"/>
      <sheetName val="사용량(02.12-03.08)"/>
      <sheetName val="9672-RY5(P11-P14)종합"/>
      <sheetName val="2064-105(P15-P16)종합"/>
      <sheetName val="9672-RY5(P11-P14)상세"/>
      <sheetName val="9672-RY5(P11-P12)상세"/>
      <sheetName val="P11"/>
      <sheetName val="P12"/>
      <sheetName val="9672-RY5(P13-P14)상세"/>
      <sheetName val="P13"/>
      <sheetName val="P14"/>
      <sheetName val="2064-105(P15-P16)상세"/>
      <sheetName val="P15"/>
      <sheetName val="P16"/>
      <sheetName val="NT(DCS)"/>
      <sheetName val="NT(DS)"/>
      <sheetName val="UNIX(DCS)"/>
      <sheetName val="UNIX(DS)"/>
      <sheetName val="index"/>
      <sheetName val="추이"/>
      <sheetName val="정산이름표"/>
      <sheetName val="등급"/>
      <sheetName val="Factor"/>
      <sheetName val="sheet1"/>
      <sheetName val="20031027 SK(주) 기존계약 및 신계약 기준 MF"/>
      <sheetName val="2003~2006_기존계약_기준사용량_산정근거_"/>
      <sheetName val="2003~2006_신계약_기준_사용량_산정근거"/>
      <sheetName val="사용량(02_12-03_08)"/>
      <sheetName val="20031027_SK(주)_기존계약_및_신계약_기준_MF"/>
      <sheetName val="9월가격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준단가"/>
      <sheetName val="Sheet2"/>
      <sheetName val="요약(수신자료)"/>
      <sheetName val="AD(수신자료)"/>
      <sheetName val="DS"/>
      <sheetName val="DS (2)(수신자료)"/>
      <sheetName val="NW(수신자료)"/>
      <sheetName val="ADM상세"/>
      <sheetName val="DS상세 (2)"/>
      <sheetName val="NW상세"/>
      <sheetName val="index"/>
      <sheetName val="2000년"/>
      <sheetName val="2001년"/>
      <sheetName val="NT(DCS)"/>
      <sheetName val="NT(DS)"/>
      <sheetName val="UNIX(DCS)"/>
      <sheetName val="UNIX(DS)"/>
      <sheetName val="INPUTAREA"/>
      <sheetName val="결합원기"/>
      <sheetName val="2C1"/>
      <sheetName val="1999"/>
      <sheetName val="2000"/>
      <sheetName val="2001"/>
      <sheetName val="2002"/>
      <sheetName val="등급"/>
      <sheetName val="Factor"/>
      <sheetName val="sheet1"/>
      <sheetName val="기준정보"/>
      <sheetName val="#REF"/>
      <sheetName val="CHITIET VL-NC"/>
      <sheetName val="DON GIA"/>
      <sheetName val="NT단가표"/>
      <sheetName val="UX단가표"/>
      <sheetName val="DS_(2)(수신자료)"/>
      <sheetName val="DS상세_(2)"/>
      <sheetName val="DS_(2)(수신자료)1"/>
      <sheetName val="DS상세_(2)1"/>
      <sheetName val="CHITIET_VL-NC"/>
      <sheetName val="DON_GIA"/>
      <sheetName val="DS_3Q"/>
      <sheetName val="0312"/>
      <sheetName val="공급설비"/>
      <sheetName val="수주단가"/>
      <sheetName val="인건비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>
        <row r="17">
          <cell r="I17">
            <v>213752000</v>
          </cell>
        </row>
      </sheetData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예정(3)"/>
      <sheetName val="동원(3)"/>
      <sheetName val="공사설명서"/>
      <sheetName val="주요자재"/>
      <sheetName val="예정공정표 (2)"/>
      <sheetName val="동원인원 (2)"/>
      <sheetName val="예정공정표"/>
      <sheetName val="동원인원"/>
      <sheetName val="가설공사"/>
      <sheetName val="가설울타리"/>
      <sheetName val="경고테이프"/>
      <sheetName val="포장절단"/>
      <sheetName val="FM공법 (2)"/>
      <sheetName val="FM공법"/>
      <sheetName val="인수공지수판"/>
      <sheetName val="양수작업"/>
      <sheetName val="상수도이설"/>
      <sheetName val="포장복구(AS,CO)"/>
      <sheetName val="압입공법"/>
      <sheetName val="GR보호몰탈"/>
      <sheetName val="교량첨가"/>
      <sheetName val="피스표(수정)"/>
      <sheetName val="피스표(수도)"/>
      <sheetName val="피스표(4pe)"/>
      <sheetName val="목차"/>
      <sheetName val="소요노력"/>
      <sheetName val="예정_3_"/>
      <sheetName val="동원_3_"/>
      <sheetName val="ELEC"/>
      <sheetName val="DS상세 (2)"/>
      <sheetName val="Index"/>
      <sheetName val="Option"/>
      <sheetName val="MFAB"/>
      <sheetName val="MFRT"/>
      <sheetName val="MPKG"/>
      <sheetName val="MPRD"/>
      <sheetName val="Sheet16"/>
      <sheetName val="sheet1"/>
      <sheetName val="NSS"/>
      <sheetName val="9GNG운반"/>
      <sheetName val="UX MA Total"/>
      <sheetName val="Calc V1.2"/>
      <sheetName val="Calc V1.2 (2)"/>
      <sheetName val="SK-SUL"/>
      <sheetName val="7월가격"/>
      <sheetName val="IN"/>
      <sheetName val="Labor Amount"/>
      <sheetName val="인건-측정"/>
      <sheetName val="60명당사(총괄)"/>
      <sheetName val="소상 &quot;1&quot;"/>
      <sheetName val="데이터유효성검사자료"/>
      <sheetName val="노임"/>
      <sheetName val="list price"/>
      <sheetName val="2월가격"/>
      <sheetName val="원가보고"/>
      <sheetName val="투찰"/>
      <sheetName val="DATA"/>
      <sheetName val="Facto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XXXXXX"/>
      <sheetName val="세대 (2)"/>
      <sheetName val="세대 (3)"/>
      <sheetName val="세대갑"/>
      <sheetName val="세대조정"/>
      <sheetName val="세대연락망"/>
      <sheetName val="S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실적 반영"/>
      <sheetName val="종합"/>
      <sheetName val="1999년"/>
      <sheetName val="2000년"/>
      <sheetName val="2001년"/>
      <sheetName val="2002년"/>
      <sheetName val="inputarea_ref"/>
      <sheetName val="OPT7"/>
      <sheetName val="SV7"/>
      <sheetName val="OPT"/>
      <sheetName val="DS상세 (2)"/>
      <sheetName val="Index"/>
      <sheetName val="NT(DCS)"/>
      <sheetName val="NT(DS)"/>
      <sheetName val="UNIX(DCS)"/>
      <sheetName val="UNIX(DS)"/>
      <sheetName val="Hidden"/>
      <sheetName val="등급"/>
    </sheetNames>
    <sheetDataSet>
      <sheetData sheetId="0"/>
      <sheetData sheetId="1"/>
      <sheetData sheetId="2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grades pricing"/>
      <sheetName val="2.1 Reg Part Numbers"/>
      <sheetName val="2.2 Reg Part Numbers"/>
      <sheetName val="2.3 Reg Part Numbers"/>
      <sheetName val="2.1  pricing"/>
      <sheetName val="2.2  pricing"/>
      <sheetName val="2.3  pricing"/>
      <sheetName val="Upgradespricing"/>
      <sheetName val="PriceMaster"/>
      <sheetName val="inputarea_ref"/>
      <sheetName val="Uplift"/>
      <sheetName val="11월가격"/>
      <sheetName val="9월가격"/>
      <sheetName val="T진도"/>
      <sheetName val="Option"/>
      <sheetName val="ARC95PRC"/>
      <sheetName val="경"/>
      <sheetName val="Server"/>
      <sheetName val="Supplement2"/>
      <sheetName val="기본계획"/>
      <sheetName val="노임"/>
      <sheetName val="인건-측정"/>
      <sheetName val="Sheet1"/>
      <sheetName val="과천MAIN"/>
      <sheetName val="Master"/>
      <sheetName val="GRACE"/>
      <sheetName val="수주월"/>
      <sheetName val="OPT"/>
      <sheetName val="Start"/>
      <sheetName val="SV"/>
      <sheetName val="T"/>
      <sheetName val="HK - Blue"/>
      <sheetName val="상담파트"/>
      <sheetName val="Lists"/>
      <sheetName val="COST"/>
      <sheetName val="OPT7"/>
      <sheetName val="3월가격"/>
      <sheetName val="MBNBSMTR"/>
      <sheetName val="Upgrades_pricing"/>
      <sheetName val="2_1_Reg_Part_Numbers"/>
      <sheetName val="2_2_Reg_Part_Numbers"/>
      <sheetName val="2_3_Reg_Part_Numbers"/>
      <sheetName val="2_1__pricing"/>
      <sheetName val="2_2__pricing"/>
      <sheetName val="2_3__pricing"/>
      <sheetName val="본사업"/>
      <sheetName val="표지"/>
      <sheetName val="#REF"/>
      <sheetName val="Miser-P "/>
      <sheetName val="대"/>
      <sheetName val="7.5 재질별 수율"/>
      <sheetName val="list price"/>
      <sheetName val="60명당사(총괄)"/>
      <sheetName val="가격"/>
      <sheetName val="02년7월 옵션 가격표"/>
      <sheetName val="02년7월 서버 가격표"/>
      <sheetName val="노무비"/>
      <sheetName val="DWDM 10M+SEC"/>
      <sheetName val="KASHTEO"/>
      <sheetName val="OD5000"/>
      <sheetName val="기본운용"/>
      <sheetName val="PBX"/>
      <sheetName val="Recording,Phone,Headset"/>
      <sheetName val="Discount Factors Reseller"/>
      <sheetName val="Table"/>
      <sheetName val="WEB"/>
      <sheetName val="DATASPEC(VT1)"/>
      <sheetName val="DATA"/>
      <sheetName val="데이타"/>
      <sheetName val="12월가격"/>
      <sheetName val="EQP-hdqrs"/>
      <sheetName val="PROCESS"/>
      <sheetName val="PSG"/>
      <sheetName val="p2-1"/>
      <sheetName val="Slopes"/>
      <sheetName val="Flat Priced Products"/>
      <sheetName val="Pricelist"/>
      <sheetName val="FlatPriceByCountry"/>
      <sheetName val="TierPriceByCountry"/>
      <sheetName val="견적서"/>
      <sheetName val="3.10"/>
      <sheetName val="2월가격표-ESG-1월"/>
      <sheetName val="SPEC"/>
      <sheetName val="WS"/>
      <sheetName val="소상 &quot;1&quot;"/>
      <sheetName val="Piping Design Data"/>
      <sheetName val="9.10"/>
      <sheetName val="설계명세서(선로)"/>
      <sheetName val="2F 회의실견적(5_14 일대)"/>
      <sheetName val="Sheet2"/>
      <sheetName val="LANGUAGE"/>
      <sheetName val="5.세운W-A"/>
      <sheetName val="위치"/>
      <sheetName val="모델"/>
      <sheetName val="Discout Rate"/>
      <sheetName val="동원(3)"/>
      <sheetName val="예정(3)"/>
      <sheetName val="001"/>
      <sheetName val="MOTOR"/>
      <sheetName val="studio"/>
      <sheetName val="PJT IS (usd)"/>
      <sheetName val="일위대가"/>
      <sheetName val="장비사용료"/>
      <sheetName val="10월가격"/>
      <sheetName val="Systems &amp; Options"/>
      <sheetName val="PCSDB1"/>
      <sheetName val="고객_ONE그래프"/>
      <sheetName val="PCSDB2"/>
      <sheetName val="PUSDB1"/>
      <sheetName val="과금_ONE그래프"/>
      <sheetName val="PUSDB2"/>
      <sheetName val="PUSDB3"/>
      <sheetName val="PUSDB4"/>
      <sheetName val="계산근거"/>
      <sheetName val="Open"/>
      <sheetName val="G.1R-Shou COP Gf"/>
      <sheetName val="금액내역서"/>
      <sheetName val="유기공정"/>
      <sheetName val="화재 탐지 설비"/>
      <sheetName val="setup"/>
      <sheetName val="2001년12월"/>
      <sheetName val="Packing수불"/>
      <sheetName val="Scrap"/>
      <sheetName val="CELL"/>
      <sheetName val="생산계획"/>
      <sheetName val="월간total"/>
      <sheetName val="실적입력"/>
      <sheetName val="CELL 생산일보 "/>
      <sheetName val="원가보고"/>
      <sheetName val="120302"/>
      <sheetName val="KOREA"/>
      <sheetName val="1641"/>
      <sheetName val="091002"/>
      <sheetName val="자체실적1Q"/>
      <sheetName val="Miser-P_"/>
      <sheetName val="7_5_재질별_수율"/>
      <sheetName val="HK_-_Blue"/>
      <sheetName val="list_price"/>
      <sheetName val="02년7월_옵션_가격표"/>
      <sheetName val="02년7월_서버_가격표"/>
      <sheetName val="DWDM_10M+SEC"/>
      <sheetName val="Configure"/>
      <sheetName val="Exchange Rate Link Sheet"/>
      <sheetName val="Link"/>
      <sheetName val="4월가격"/>
      <sheetName val="●목차"/>
      <sheetName val="----&gt;"/>
      <sheetName val="Oper Amount"/>
      <sheetName val="Cisco LP"/>
      <sheetName val="Graph (LGEN)"/>
      <sheetName val="out_prog"/>
      <sheetName val="선적schedule (2)"/>
      <sheetName val="SV7"/>
      <sheetName val="IN"/>
      <sheetName val="유니트수리단가(KT용)"/>
      <sheetName val="PCODE"/>
      <sheetName val="유효성검사(홍종진)"/>
      <sheetName val="I一般比"/>
      <sheetName val="내역서"/>
      <sheetName val="품셈"/>
      <sheetName val="X-Series"/>
      <sheetName val="SHEET"/>
      <sheetName val="JUCK"/>
      <sheetName val="Upgrades_pricing1"/>
      <sheetName val="2_1_Reg_Part_Numbers1"/>
      <sheetName val="2_2_Reg_Part_Numbers1"/>
      <sheetName val="2_3_Reg_Part_Numbers1"/>
      <sheetName val="2_1__pricing1"/>
      <sheetName val="2_2__pricing1"/>
      <sheetName val="2_3__pricing1"/>
      <sheetName val="5_세운W-A"/>
      <sheetName val="Miser-P_1"/>
      <sheetName val="list_price1"/>
      <sheetName val="02년7월_옵션_가격표1"/>
      <sheetName val="02년7월_서버_가격표1"/>
      <sheetName val="DWDM_10M+SEC1"/>
      <sheetName val="HK_-_Blue1"/>
      <sheetName val="7_5_재질별_수율1"/>
      <sheetName val="소상_&quot;1&quot;"/>
      <sheetName val="CELL_생산일보_"/>
      <sheetName val="Systems_&amp;_Options"/>
      <sheetName val="Flat_Priced_Products"/>
      <sheetName val="Discount_Factors_Reseller"/>
      <sheetName val="3_10"/>
      <sheetName val="2F_회의실견적(5_14_일대)"/>
      <sheetName val="Discout_Rate"/>
      <sheetName val="PJT_IS_(usd)"/>
      <sheetName val="Piping_Design_Data"/>
      <sheetName val="9_10"/>
      <sheetName val="G_1R-Shou_COP_Gf"/>
      <sheetName val="Oper_Amount"/>
      <sheetName val="Exchange_Rate_Link_Sheet"/>
      <sheetName val="화재_탐지_설비"/>
      <sheetName val="Cisco_LP"/>
      <sheetName val="7월가격"/>
      <sheetName val="기본설계"/>
      <sheetName val="POLLUTION"/>
      <sheetName val="물량산출"/>
      <sheetName val="T61"/>
      <sheetName val="PACKING"/>
      <sheetName val="환율"/>
      <sheetName val="시중노임"/>
      <sheetName val="비교총괄"/>
      <sheetName val="EMCS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are pack list"/>
      <sheetName val="Q1'03 revisions"/>
      <sheetName val="Q4'03 revisions"/>
      <sheetName val="Price"/>
      <sheetName val="DS-최종"/>
    </sheetNames>
    <sheetDataSet>
      <sheetData sheetId="0" refreshError="1">
        <row r="2">
          <cell r="A2" t="str">
            <v>146196-B22</v>
          </cell>
          <cell r="B2" t="str">
            <v>Tape Mechanism</v>
          </cell>
          <cell r="C2" t="str">
            <v>DLT DRIVES</v>
          </cell>
          <cell r="D2" t="str">
            <v>DLT 4080 DRV, INT CRB ALL</v>
          </cell>
          <cell r="E2" t="str">
            <v>DLT 4080 Drive INT CRB ALL</v>
          </cell>
          <cell r="F2" t="str">
            <v xml:space="preserve">SUST  </v>
          </cell>
          <cell r="G2">
            <v>37986</v>
          </cell>
          <cell r="H2" t="str">
            <v>A</v>
          </cell>
          <cell r="I2" t="str">
            <v xml:space="preserve"> </v>
          </cell>
          <cell r="J2" t="str">
            <v>x</v>
          </cell>
        </row>
        <row r="3">
          <cell r="A3" t="str">
            <v>146197-293</v>
          </cell>
          <cell r="B3" t="str">
            <v>Tape Mechanism</v>
          </cell>
          <cell r="C3" t="str">
            <v>DLT DRIVES</v>
          </cell>
          <cell r="D3" t="str">
            <v>DLT 40/80 External JPN2</v>
          </cell>
          <cell r="E3" t="str">
            <v>DLT 4080 DR Ext CRB JPN2</v>
          </cell>
          <cell r="F3" t="str">
            <v xml:space="preserve">SUST  </v>
          </cell>
          <cell r="G3">
            <v>37986</v>
          </cell>
          <cell r="H3" t="str">
            <v>A</v>
          </cell>
          <cell r="I3" t="str">
            <v xml:space="preserve"> </v>
          </cell>
          <cell r="J3" t="str">
            <v>x</v>
          </cell>
        </row>
        <row r="4">
          <cell r="A4" t="str">
            <v>146197-B23</v>
          </cell>
          <cell r="B4" t="str">
            <v>Tape Mechanism</v>
          </cell>
          <cell r="C4" t="str">
            <v>DLT DRIVES</v>
          </cell>
          <cell r="D4" t="str">
            <v>DLT 40/80 External ALL</v>
          </cell>
          <cell r="E4" t="str">
            <v>DLT 40/80GB DR External CRB ALL - Carbon</v>
          </cell>
          <cell r="F4" t="str">
            <v xml:space="preserve">SUST  </v>
          </cell>
          <cell r="G4">
            <v>37986</v>
          </cell>
          <cell r="H4" t="str">
            <v>A</v>
          </cell>
          <cell r="I4" t="str">
            <v xml:space="preserve"> </v>
          </cell>
          <cell r="J4" t="str">
            <v>x</v>
          </cell>
        </row>
        <row r="5">
          <cell r="A5" t="str">
            <v>157766-B22</v>
          </cell>
          <cell r="B5" t="str">
            <v>Tape Mechanism</v>
          </cell>
          <cell r="C5" t="str">
            <v>AIT DRIVES</v>
          </cell>
          <cell r="D5" t="str">
            <v>AIT 50100 DRV, INT CR ALL</v>
          </cell>
          <cell r="E5" t="str">
            <v>AIT 50100 Internal Tape Drive</v>
          </cell>
          <cell r="F5" t="str">
            <v xml:space="preserve">EOL   </v>
          </cell>
          <cell r="G5">
            <v>37894</v>
          </cell>
          <cell r="H5" t="str">
            <v>A</v>
          </cell>
          <cell r="I5" t="str">
            <v xml:space="preserve"> </v>
          </cell>
          <cell r="J5" t="str">
            <v>x</v>
          </cell>
        </row>
        <row r="6">
          <cell r="A6" t="str">
            <v>157767-B32</v>
          </cell>
          <cell r="B6" t="str">
            <v>Tape Mechanism</v>
          </cell>
          <cell r="C6" t="str">
            <v>AIT DRIVES</v>
          </cell>
          <cell r="D6" t="str">
            <v>AIT 50100 DRV, EXT CR INTL</v>
          </cell>
          <cell r="E6" t="str">
            <v>AIT 50100 DRV Ext CR INTL</v>
          </cell>
          <cell r="F6" t="str">
            <v xml:space="preserve">EOL   </v>
          </cell>
          <cell r="G6">
            <v>37894</v>
          </cell>
          <cell r="H6" t="str">
            <v>A</v>
          </cell>
          <cell r="I6" t="str">
            <v xml:space="preserve"> </v>
          </cell>
          <cell r="J6" t="str">
            <v>x</v>
          </cell>
        </row>
        <row r="7">
          <cell r="A7" t="str">
            <v>157769-B22</v>
          </cell>
          <cell r="B7" t="str">
            <v>Tape Mechanism</v>
          </cell>
          <cell r="C7" t="str">
            <v>DDS DRIVES</v>
          </cell>
          <cell r="D7" t="str">
            <v>DAT 20/40 DRV, INT CRB ALL</v>
          </cell>
          <cell r="E7" t="str">
            <v> DAT 2040 DRV Int CRB ALL</v>
          </cell>
          <cell r="F7" t="str">
            <v xml:space="preserve">DISC  </v>
          </cell>
          <cell r="G7">
            <v>37894</v>
          </cell>
          <cell r="H7" t="str">
            <v>A</v>
          </cell>
          <cell r="I7" t="str">
            <v xml:space="preserve"> </v>
          </cell>
          <cell r="J7" t="str">
            <v xml:space="preserve"> </v>
          </cell>
        </row>
        <row r="8">
          <cell r="A8" t="str">
            <v>157770-B32</v>
          </cell>
          <cell r="B8" t="str">
            <v>Tape Mechanism</v>
          </cell>
          <cell r="C8" t="str">
            <v>DDS DRIVES</v>
          </cell>
          <cell r="D8" t="str">
            <v>DAT 20/40 External INTL</v>
          </cell>
          <cell r="E8" t="str">
            <v>DAT 2040 DRV Ext CRB INTL</v>
          </cell>
          <cell r="F8" t="str">
            <v xml:space="preserve">SUST  </v>
          </cell>
          <cell r="G8">
            <v>37924</v>
          </cell>
          <cell r="H8" t="str">
            <v>A</v>
          </cell>
          <cell r="I8" t="str">
            <v xml:space="preserve"> </v>
          </cell>
          <cell r="J8" t="str">
            <v>x</v>
          </cell>
        </row>
        <row r="9">
          <cell r="A9" t="str">
            <v>192103-292</v>
          </cell>
          <cell r="B9" t="str">
            <v>Tape Mechanism</v>
          </cell>
          <cell r="C9" t="str">
            <v>DLT DRIVES</v>
          </cell>
          <cell r="D9" t="str">
            <v>SDLT 110/220, External JPN2</v>
          </cell>
          <cell r="E9" t="str">
            <v>SDLT 110 Drive EXT CRB JPN2</v>
          </cell>
          <cell r="F9" t="str">
            <v xml:space="preserve">SUST  </v>
          </cell>
          <cell r="G9">
            <v>37986</v>
          </cell>
          <cell r="H9" t="str">
            <v>A</v>
          </cell>
          <cell r="I9" t="str">
            <v xml:space="preserve"> </v>
          </cell>
          <cell r="J9" t="str">
            <v>x</v>
          </cell>
        </row>
        <row r="10">
          <cell r="A10" t="str">
            <v>192103-B32</v>
          </cell>
          <cell r="B10" t="str">
            <v>Tape Mechanism</v>
          </cell>
          <cell r="C10" t="str">
            <v>DLT DRIVES</v>
          </cell>
          <cell r="D10" t="str">
            <v>SDLT 110/220, External INTL</v>
          </cell>
          <cell r="E10" t="str">
            <v>SDLT 110 Drive EXT CRB INTL</v>
          </cell>
          <cell r="F10" t="str">
            <v xml:space="preserve">SUST  </v>
          </cell>
          <cell r="G10">
            <v>37986</v>
          </cell>
          <cell r="H10" t="str">
            <v>A</v>
          </cell>
          <cell r="I10" t="str">
            <v xml:space="preserve"> </v>
          </cell>
          <cell r="J10" t="str">
            <v>x</v>
          </cell>
        </row>
        <row r="11">
          <cell r="A11" t="str">
            <v>192106-B25</v>
          </cell>
          <cell r="B11" t="str">
            <v>Tape Mechanism</v>
          </cell>
          <cell r="C11" t="str">
            <v>DLT DRIVES</v>
          </cell>
          <cell r="D11" t="str">
            <v>SDLT 110 DRV, INT CRB ALL</v>
          </cell>
          <cell r="E11" t="str">
            <v>SDLT 110 Drive INT CRB ALL</v>
          </cell>
          <cell r="F11" t="str">
            <v xml:space="preserve">SUST  </v>
          </cell>
          <cell r="G11">
            <v>37986</v>
          </cell>
          <cell r="H11" t="str">
            <v>A</v>
          </cell>
          <cell r="I11" t="str">
            <v xml:space="preserve"> </v>
          </cell>
          <cell r="J11" t="str">
            <v>x</v>
          </cell>
        </row>
        <row r="12">
          <cell r="A12" t="str">
            <v>215487-B21</v>
          </cell>
          <cell r="B12" t="str">
            <v>Tape Mechanism</v>
          </cell>
          <cell r="C12" t="str">
            <v>AIT DRIVES</v>
          </cell>
          <cell r="D12" t="str">
            <v>AIT 50GB, HOT PLUG ALL</v>
          </cell>
          <cell r="E12" t="str">
            <v>AIT 50Gb Hot Plug</v>
          </cell>
          <cell r="F12" t="str">
            <v xml:space="preserve">EOL   </v>
          </cell>
          <cell r="G12">
            <v>37894</v>
          </cell>
          <cell r="H12" t="str">
            <v>A</v>
          </cell>
          <cell r="I12" t="str">
            <v xml:space="preserve"> </v>
          </cell>
          <cell r="J12" t="str">
            <v>x</v>
          </cell>
        </row>
        <row r="13">
          <cell r="A13" t="str">
            <v>215488-B21</v>
          </cell>
          <cell r="B13" t="str">
            <v>Tape Mechanism</v>
          </cell>
          <cell r="C13" t="str">
            <v>DDS DRIVES</v>
          </cell>
          <cell r="D13" t="str">
            <v>20/40-GB DAT HP ALL</v>
          </cell>
          <cell r="E13" t="str">
            <v>20/40 GB DAT Hot Plug</v>
          </cell>
          <cell r="F13" t="str">
            <v xml:space="preserve">DISC  </v>
          </cell>
          <cell r="G13">
            <v>37894</v>
          </cell>
          <cell r="H13" t="str">
            <v>A</v>
          </cell>
          <cell r="I13" t="str">
            <v xml:space="preserve"> </v>
          </cell>
          <cell r="J13" t="str">
            <v xml:space="preserve"> </v>
          </cell>
        </row>
        <row r="14">
          <cell r="A14" t="str">
            <v>216884-B21</v>
          </cell>
          <cell r="B14" t="str">
            <v>Tape Mechanism</v>
          </cell>
          <cell r="C14" t="str">
            <v>AIT DRIVES</v>
          </cell>
          <cell r="D14" t="str">
            <v>AIT 35GB, LVD, Int ALL</v>
          </cell>
          <cell r="E14" t="str">
            <v>AIT 35GB LVD Internal Tape Drive</v>
          </cell>
          <cell r="F14" t="str">
            <v xml:space="preserve">EOL   </v>
          </cell>
          <cell r="G14">
            <v>37894</v>
          </cell>
          <cell r="H14" t="str">
            <v>A</v>
          </cell>
          <cell r="I14" t="str">
            <v xml:space="preserve"> </v>
          </cell>
          <cell r="J14" t="str">
            <v>x</v>
          </cell>
        </row>
        <row r="15">
          <cell r="A15" t="str">
            <v>216885-B31</v>
          </cell>
          <cell r="B15" t="str">
            <v>Tape Mechanism</v>
          </cell>
          <cell r="C15" t="str">
            <v>AIT DRIVES</v>
          </cell>
          <cell r="D15" t="str">
            <v>AIT 35/70 LVD External INTL</v>
          </cell>
          <cell r="E15" t="str">
            <v>35 AIT LVD External INTL </v>
          </cell>
          <cell r="F15" t="str">
            <v xml:space="preserve">EOL   </v>
          </cell>
          <cell r="G15">
            <v>37894</v>
          </cell>
          <cell r="H15" t="str">
            <v>A</v>
          </cell>
          <cell r="I15" t="str">
            <v xml:space="preserve"> </v>
          </cell>
          <cell r="J15" t="str">
            <v>x</v>
          </cell>
        </row>
        <row r="16">
          <cell r="A16" t="str">
            <v>216886-B21</v>
          </cell>
          <cell r="B16" t="str">
            <v>Tape Mechanism</v>
          </cell>
          <cell r="C16" t="str">
            <v>AIT DRIVES</v>
          </cell>
          <cell r="D16" t="str">
            <v>AIT 35GB, LVD, HP ALL</v>
          </cell>
          <cell r="E16" t="str">
            <v>AIT 35GB LVD Hot Plug </v>
          </cell>
          <cell r="F16" t="str">
            <v xml:space="preserve">EOL   </v>
          </cell>
          <cell r="G16">
            <v>37894</v>
          </cell>
          <cell r="H16" t="str">
            <v>A</v>
          </cell>
          <cell r="I16" t="str">
            <v xml:space="preserve"> </v>
          </cell>
          <cell r="J16" t="str">
            <v>x</v>
          </cell>
        </row>
        <row r="17">
          <cell r="A17" t="str">
            <v>240603-B21</v>
          </cell>
          <cell r="B17" t="str">
            <v>Infrastructure</v>
          </cell>
          <cell r="C17" t="str">
            <v>Fabric Switch</v>
          </cell>
          <cell r="D17" t="str">
            <v>32 Port SAN 2 GB ALL</v>
          </cell>
          <cell r="E17" t="str">
            <v>SAN Switch 2/32</v>
          </cell>
          <cell r="F17" t="str">
            <v xml:space="preserve">SUST  </v>
          </cell>
          <cell r="G17">
            <v>39506</v>
          </cell>
          <cell r="H17" t="str">
            <v>A</v>
          </cell>
          <cell r="I17" t="str">
            <v xml:space="preserve"> </v>
          </cell>
          <cell r="J17" t="str">
            <v xml:space="preserve"> </v>
          </cell>
        </row>
        <row r="18">
          <cell r="A18" t="str">
            <v>249160-001</v>
          </cell>
          <cell r="B18" t="str">
            <v>Tape Mechanism</v>
          </cell>
          <cell r="C18" t="str">
            <v>AIT DRIVES</v>
          </cell>
          <cell r="D18" t="str">
            <v>AIT 100/200 GB Extrnl US</v>
          </cell>
          <cell r="E18" t="str">
            <v>AIT 100/200 GB Extrnl US</v>
          </cell>
          <cell r="F18" t="str">
            <v xml:space="preserve">EOL   </v>
          </cell>
          <cell r="G18">
            <v>37894</v>
          </cell>
          <cell r="H18" t="str">
            <v>A</v>
          </cell>
          <cell r="I18" t="str">
            <v xml:space="preserve"> </v>
          </cell>
          <cell r="J18" t="str">
            <v>x</v>
          </cell>
        </row>
        <row r="19">
          <cell r="A19" t="str">
            <v>249160-B31</v>
          </cell>
          <cell r="B19" t="str">
            <v>Tape Mechanism</v>
          </cell>
          <cell r="C19" t="str">
            <v>AIT DRIVES</v>
          </cell>
          <cell r="D19" t="str">
            <v>AIT 100/200 GB Extrnl INTL</v>
          </cell>
          <cell r="E19" t="str">
            <v>AIT 100/200 GB Extrnl INTL </v>
          </cell>
          <cell r="F19" t="str">
            <v xml:space="preserve">EOL   </v>
          </cell>
          <cell r="G19">
            <v>37894</v>
          </cell>
          <cell r="H19" t="str">
            <v>A</v>
          </cell>
          <cell r="I19" t="str">
            <v xml:space="preserve"> </v>
          </cell>
          <cell r="J19" t="str">
            <v>x</v>
          </cell>
        </row>
        <row r="20">
          <cell r="A20" t="str">
            <v>249161-B21</v>
          </cell>
          <cell r="B20" t="str">
            <v>Tape Mechanism</v>
          </cell>
          <cell r="C20" t="str">
            <v>AIT DRIVES</v>
          </cell>
          <cell r="D20" t="str">
            <v>AIT 100/200 GB Ht Plg ALL</v>
          </cell>
          <cell r="E20" t="str">
            <v>AIT 100/200 GB Ht Plg ALL</v>
          </cell>
          <cell r="F20" t="str">
            <v xml:space="preserve">EOL   </v>
          </cell>
          <cell r="G20">
            <v>37894</v>
          </cell>
          <cell r="H20" t="str">
            <v>A</v>
          </cell>
          <cell r="I20" t="str">
            <v xml:space="preserve"> </v>
          </cell>
          <cell r="J20" t="str">
            <v>x</v>
          </cell>
        </row>
        <row r="21">
          <cell r="A21" t="str">
            <v>249189-B21</v>
          </cell>
          <cell r="B21" t="str">
            <v>Tape Mechanism</v>
          </cell>
          <cell r="C21" t="str">
            <v>AIT DRIVES</v>
          </cell>
          <cell r="D21" t="str">
            <v>AIT 100/200 GB Intrnl ALL</v>
          </cell>
          <cell r="E21" t="str">
            <v>AIT 100/200 GB Intrnl ALL</v>
          </cell>
          <cell r="F21" t="str">
            <v xml:space="preserve">EOL   </v>
          </cell>
          <cell r="G21">
            <v>37894</v>
          </cell>
          <cell r="H21" t="str">
            <v>A</v>
          </cell>
          <cell r="I21" t="str">
            <v xml:space="preserve"> </v>
          </cell>
          <cell r="J21" t="str">
            <v>x</v>
          </cell>
        </row>
        <row r="22">
          <cell r="A22" t="str">
            <v>254508-B21</v>
          </cell>
          <cell r="B22" t="str">
            <v>Infrastructure</v>
          </cell>
          <cell r="C22" t="str">
            <v>Core Hardware</v>
          </cell>
          <cell r="D22" t="str">
            <v>SW SAN CORE SWTCH/64 ALL</v>
          </cell>
          <cell r="E22">
            <v>0</v>
          </cell>
          <cell r="F22" t="str">
            <v xml:space="preserve">OBS   </v>
          </cell>
          <cell r="G22">
            <v>37742</v>
          </cell>
          <cell r="H22" t="str">
            <v>O</v>
          </cell>
          <cell r="I22" t="str">
            <v xml:space="preserve"> </v>
          </cell>
          <cell r="J22" t="str">
            <v xml:space="preserve"> </v>
          </cell>
        </row>
        <row r="23">
          <cell r="A23" t="str">
            <v>257319-B21</v>
          </cell>
          <cell r="B23" t="str">
            <v>Tape Mechanism</v>
          </cell>
          <cell r="C23" t="str">
            <v>DLT DRIVES</v>
          </cell>
          <cell r="D23" t="str">
            <v>SDLT 160/320 GB Intrn ALL</v>
          </cell>
          <cell r="E23" t="str">
            <v>SDLT 160/320 GB Intrn ALL</v>
          </cell>
          <cell r="F23" t="str">
            <v xml:space="preserve">SUST  </v>
          </cell>
          <cell r="G23">
            <v>38595</v>
          </cell>
          <cell r="H23" t="str">
            <v>A</v>
          </cell>
          <cell r="I23" t="str">
            <v xml:space="preserve"> </v>
          </cell>
          <cell r="J23" t="str">
            <v xml:space="preserve"> </v>
          </cell>
        </row>
        <row r="24">
          <cell r="A24" t="str">
            <v>257319-B31</v>
          </cell>
          <cell r="B24" t="str">
            <v>Tape Mechanism</v>
          </cell>
          <cell r="C24" t="str">
            <v>DLT DRIVES</v>
          </cell>
          <cell r="D24" t="str">
            <v>SDLT 160/320 GB Extrn INTL</v>
          </cell>
          <cell r="E24" t="str">
            <v>SDLT 160/320 GB Extrn INTL</v>
          </cell>
          <cell r="F24" t="str">
            <v xml:space="preserve">SUST  </v>
          </cell>
          <cell r="G24">
            <v>38595</v>
          </cell>
          <cell r="H24" t="str">
            <v>A</v>
          </cell>
          <cell r="I24" t="str">
            <v xml:space="preserve"> </v>
          </cell>
          <cell r="J24" t="str">
            <v xml:space="preserve"> </v>
          </cell>
        </row>
        <row r="25">
          <cell r="A25" t="str">
            <v>258707-B21</v>
          </cell>
          <cell r="B25" t="str">
            <v>Infrastructure</v>
          </cell>
          <cell r="C25" t="str">
            <v>Fabric Switch</v>
          </cell>
          <cell r="D25" t="str">
            <v>SW SAN Swtch 2/8EL ALL</v>
          </cell>
          <cell r="E25" t="str">
            <v>SAN Switch 2/8 EL, ALL</v>
          </cell>
          <cell r="F25" t="str">
            <v xml:space="preserve">OBS   </v>
          </cell>
          <cell r="G25">
            <v>37741</v>
          </cell>
          <cell r="H25" t="str">
            <v>O</v>
          </cell>
          <cell r="I25" t="str">
            <v xml:space="preserve"> </v>
          </cell>
          <cell r="J25" t="str">
            <v xml:space="preserve"> </v>
          </cell>
        </row>
        <row r="26">
          <cell r="A26" t="str">
            <v>274331-B21</v>
          </cell>
          <cell r="B26" t="str">
            <v>Tape Mechanism</v>
          </cell>
          <cell r="C26" t="str">
            <v>DLT DRIVES</v>
          </cell>
          <cell r="D26" t="str">
            <v>SDLT 110/220 RM All ALL</v>
          </cell>
          <cell r="E26" t="str">
            <v>SDLT 110/220 RM All ALL</v>
          </cell>
          <cell r="F26" t="str">
            <v xml:space="preserve">SUST  </v>
          </cell>
          <cell r="G26">
            <v>37986</v>
          </cell>
          <cell r="H26" t="str">
            <v>A</v>
          </cell>
          <cell r="I26" t="str">
            <v xml:space="preserve"> </v>
          </cell>
          <cell r="J26" t="str">
            <v>x</v>
          </cell>
        </row>
        <row r="27">
          <cell r="A27" t="str">
            <v>274332-B21</v>
          </cell>
          <cell r="B27" t="str">
            <v>Tape Mechanism</v>
          </cell>
          <cell r="C27" t="str">
            <v>DLT DRIVES</v>
          </cell>
          <cell r="D27" t="str">
            <v>DLT 40/80 RM All ALL</v>
          </cell>
          <cell r="E27" t="str">
            <v>DLT 40/80 RM All ALL </v>
          </cell>
          <cell r="F27" t="str">
            <v xml:space="preserve">SUST  </v>
          </cell>
          <cell r="G27">
            <v>37986</v>
          </cell>
          <cell r="H27" t="str">
            <v>A</v>
          </cell>
          <cell r="I27" t="str">
            <v xml:space="preserve"> </v>
          </cell>
          <cell r="J27" t="str">
            <v>x</v>
          </cell>
        </row>
        <row r="28">
          <cell r="A28" t="str">
            <v>274334-B21</v>
          </cell>
          <cell r="B28" t="str">
            <v>Tape Mechanism</v>
          </cell>
          <cell r="C28" t="str">
            <v>DLT DRIVES</v>
          </cell>
          <cell r="D28" t="str">
            <v>SDLT 110 2-DRV RM ALL</v>
          </cell>
          <cell r="F28" t="str">
            <v xml:space="preserve">SUST  </v>
          </cell>
          <cell r="G28">
            <v>37986</v>
          </cell>
          <cell r="H28" t="str">
            <v>A</v>
          </cell>
          <cell r="I28" t="str">
            <v xml:space="preserve"> </v>
          </cell>
          <cell r="J28" t="str">
            <v>x</v>
          </cell>
        </row>
        <row r="29">
          <cell r="A29" t="str">
            <v>274335-B21</v>
          </cell>
          <cell r="B29" t="str">
            <v>Tape Mechanism</v>
          </cell>
          <cell r="C29" t="str">
            <v>DLT DRIVES</v>
          </cell>
          <cell r="D29" t="str">
            <v>DLT 40/80 2-DRV RM ALL</v>
          </cell>
          <cell r="F29" t="str">
            <v xml:space="preserve">SUST  </v>
          </cell>
          <cell r="G29">
            <v>37986</v>
          </cell>
          <cell r="H29" t="str">
            <v>A</v>
          </cell>
          <cell r="I29" t="str">
            <v xml:space="preserve"> </v>
          </cell>
          <cell r="J29" t="str">
            <v>x</v>
          </cell>
        </row>
        <row r="30">
          <cell r="A30" t="str">
            <v>274336-B21</v>
          </cell>
          <cell r="B30" t="str">
            <v>Tape Mechanism</v>
          </cell>
          <cell r="C30" t="str">
            <v>DLT DRIVES</v>
          </cell>
          <cell r="D30" t="str">
            <v>SDLT 110 4-DRV RM ALL</v>
          </cell>
          <cell r="F30" t="str">
            <v xml:space="preserve">SUST  </v>
          </cell>
          <cell r="G30">
            <v>37986</v>
          </cell>
          <cell r="H30" t="str">
            <v>A</v>
          </cell>
          <cell r="I30" t="str">
            <v xml:space="preserve"> </v>
          </cell>
          <cell r="J30" t="str">
            <v>x</v>
          </cell>
        </row>
        <row r="31">
          <cell r="A31" t="str">
            <v>274337-B21</v>
          </cell>
          <cell r="B31" t="str">
            <v>Tape Mechanism</v>
          </cell>
          <cell r="C31" t="str">
            <v>DLT DRIVES</v>
          </cell>
          <cell r="D31" t="str">
            <v>DLT 40/80 4-DRV RM ALL</v>
          </cell>
          <cell r="F31" t="str">
            <v xml:space="preserve">SUST  </v>
          </cell>
          <cell r="G31">
            <v>37986</v>
          </cell>
          <cell r="H31" t="str">
            <v>A</v>
          </cell>
          <cell r="I31" t="str">
            <v xml:space="preserve"> </v>
          </cell>
          <cell r="J31" t="str">
            <v>x</v>
          </cell>
        </row>
        <row r="32">
          <cell r="A32" t="str">
            <v>274338-B21</v>
          </cell>
          <cell r="B32" t="str">
            <v>Tape Mechanism</v>
          </cell>
          <cell r="C32" t="str">
            <v>Rackmount Products</v>
          </cell>
          <cell r="D32" t="str">
            <v>3U Rackmount Kit All ALL</v>
          </cell>
          <cell r="F32" t="str">
            <v xml:space="preserve">SUST  </v>
          </cell>
          <cell r="G32">
            <v>38595</v>
          </cell>
          <cell r="H32" t="str">
            <v>A</v>
          </cell>
          <cell r="I32" t="str">
            <v xml:space="preserve"> </v>
          </cell>
          <cell r="J32" t="str">
            <v xml:space="preserve"> </v>
          </cell>
        </row>
        <row r="33">
          <cell r="A33" t="str">
            <v>274339-B21</v>
          </cell>
          <cell r="B33" t="str">
            <v>Tape Mechanism</v>
          </cell>
          <cell r="C33" t="str">
            <v>Rackmount Products</v>
          </cell>
          <cell r="D33" t="str">
            <v>5U Rackmount Kit All ALL</v>
          </cell>
          <cell r="F33" t="str">
            <v xml:space="preserve">SUST  </v>
          </cell>
          <cell r="G33">
            <v>38595</v>
          </cell>
          <cell r="H33" t="str">
            <v>A</v>
          </cell>
          <cell r="I33" t="str">
            <v xml:space="preserve"> </v>
          </cell>
          <cell r="J33" t="str">
            <v xml:space="preserve"> </v>
          </cell>
        </row>
        <row r="34">
          <cell r="A34" t="str">
            <v>280129-B21</v>
          </cell>
          <cell r="B34" t="str">
            <v>Tape Mechanism</v>
          </cell>
          <cell r="C34" t="str">
            <v>DLT DRIVES</v>
          </cell>
          <cell r="D34" t="str">
            <v>DLT VS80 40/80 Intrnl ALL</v>
          </cell>
          <cell r="E34" t="str">
            <v>DLT VS80 40/80 Intrnl ALL</v>
          </cell>
          <cell r="F34" t="str">
            <v xml:space="preserve">SUST  </v>
          </cell>
          <cell r="G34">
            <v>37986</v>
          </cell>
          <cell r="H34" t="str">
            <v>A</v>
          </cell>
          <cell r="I34" t="str">
            <v xml:space="preserve"> </v>
          </cell>
          <cell r="J34" t="str">
            <v>x</v>
          </cell>
        </row>
        <row r="35">
          <cell r="A35" t="str">
            <v>280129-B31</v>
          </cell>
          <cell r="B35" t="str">
            <v>Tape Mechanism</v>
          </cell>
          <cell r="C35" t="str">
            <v>DLT DRIVES</v>
          </cell>
          <cell r="D35" t="str">
            <v>DLT VS80 40/80 Extrnl INTL</v>
          </cell>
          <cell r="E35" t="str">
            <v>DLT VS80 40/80 Extrnl INTL </v>
          </cell>
          <cell r="F35" t="str">
            <v xml:space="preserve">SUST  </v>
          </cell>
          <cell r="G35">
            <v>37986</v>
          </cell>
          <cell r="H35" t="str">
            <v>A</v>
          </cell>
          <cell r="I35" t="str">
            <v xml:space="preserve"> </v>
          </cell>
          <cell r="J35" t="str">
            <v>x</v>
          </cell>
        </row>
        <row r="36">
          <cell r="A36" t="str">
            <v>283056-B21</v>
          </cell>
          <cell r="B36" t="str">
            <v>Infrastructure</v>
          </cell>
          <cell r="C36" t="str">
            <v>Fabric Switch</v>
          </cell>
          <cell r="D36" t="str">
            <v>SW SAN Swtch 2/16-EL ALL</v>
          </cell>
          <cell r="E36">
            <v>0</v>
          </cell>
          <cell r="F36" t="str">
            <v xml:space="preserve">OBS   </v>
          </cell>
          <cell r="G36">
            <v>37832</v>
          </cell>
          <cell r="H36" t="str">
            <v>A</v>
          </cell>
          <cell r="I36" t="str">
            <v>x</v>
          </cell>
          <cell r="J36" t="str">
            <v xml:space="preserve"> </v>
          </cell>
        </row>
        <row r="37">
          <cell r="A37" t="str">
            <v>286809-B21</v>
          </cell>
          <cell r="B37" t="str">
            <v>Infrastructure</v>
          </cell>
          <cell r="C37" t="str">
            <v>Dir Hardware</v>
          </cell>
          <cell r="D37" t="str">
            <v>Stgwks SAN Dir 2/6 ALL</v>
          </cell>
          <cell r="E37" t="str">
            <v>Draco III (HP StorageWorks director 2/64 Fact Rack)</v>
          </cell>
          <cell r="F37" t="str">
            <v xml:space="preserve">SUST  </v>
          </cell>
          <cell r="G37">
            <v>38260</v>
          </cell>
          <cell r="H37" t="str">
            <v>A</v>
          </cell>
          <cell r="I37" t="str">
            <v xml:space="preserve"> </v>
          </cell>
          <cell r="J37" t="str">
            <v xml:space="preserve"> </v>
          </cell>
        </row>
        <row r="38">
          <cell r="A38" t="str">
            <v>286810-B21</v>
          </cell>
          <cell r="B38" t="str">
            <v>Infrastructure</v>
          </cell>
          <cell r="C38" t="str">
            <v>Edge Switches</v>
          </cell>
          <cell r="D38" t="str">
            <v>Stgwks SAN Edg Sw  ALL</v>
          </cell>
          <cell r="E38" t="str">
            <v>Draco III-2/32</v>
          </cell>
          <cell r="F38" t="str">
            <v xml:space="preserve">SUST  </v>
          </cell>
          <cell r="G38">
            <v>38260</v>
          </cell>
          <cell r="H38" t="str">
            <v>A</v>
          </cell>
          <cell r="I38" t="str">
            <v xml:space="preserve"> </v>
          </cell>
          <cell r="J38" t="str">
            <v xml:space="preserve"> </v>
          </cell>
        </row>
        <row r="39">
          <cell r="A39" t="str">
            <v>286811-B21</v>
          </cell>
          <cell r="B39" t="str">
            <v>Infrastructure</v>
          </cell>
          <cell r="C39" t="str">
            <v>Edge Switches</v>
          </cell>
          <cell r="D39" t="str">
            <v>Stgwks SAN Edg Sw  ALL</v>
          </cell>
          <cell r="E39" t="str">
            <v xml:space="preserve">Stgwks SAN Edg Sw ALL </v>
          </cell>
          <cell r="F39" t="str">
            <v xml:space="preserve">OBS   </v>
          </cell>
          <cell r="G39">
            <v>37591</v>
          </cell>
          <cell r="H39" t="str">
            <v>O</v>
          </cell>
          <cell r="I39" t="str">
            <v xml:space="preserve"> </v>
          </cell>
          <cell r="J39" t="str">
            <v xml:space="preserve"> </v>
          </cell>
        </row>
        <row r="40">
          <cell r="A40" t="str">
            <v>287055-B21</v>
          </cell>
          <cell r="B40" t="str">
            <v>Infrastructure</v>
          </cell>
          <cell r="C40" t="str">
            <v>Fabric Switch</v>
          </cell>
          <cell r="D40" t="str">
            <v>SAN Switch 2/16 2 Pwr ALL</v>
          </cell>
          <cell r="E40" t="str">
            <v>SAN Switch 2/16 Pwer ALL</v>
          </cell>
          <cell r="F40" t="str">
            <v xml:space="preserve">OBS   </v>
          </cell>
          <cell r="G40">
            <v>37741</v>
          </cell>
          <cell r="H40" t="str">
            <v>O</v>
          </cell>
          <cell r="I40" t="str">
            <v xml:space="preserve"> </v>
          </cell>
          <cell r="J40" t="str">
            <v xml:space="preserve"> </v>
          </cell>
        </row>
        <row r="41">
          <cell r="A41" t="str">
            <v>293360-B21</v>
          </cell>
          <cell r="B41" t="str">
            <v>Infrastructure</v>
          </cell>
          <cell r="C41" t="str">
            <v>Routers</v>
          </cell>
          <cell r="D41" t="str">
            <v>Hp SW SR2122 iSCSI rtr ALL</v>
          </cell>
          <cell r="E41" t="str">
            <v>HP SW SR2122 iSCSI router</v>
          </cell>
          <cell r="F41" t="str">
            <v xml:space="preserve">SUST  </v>
          </cell>
          <cell r="G41">
            <v>37988</v>
          </cell>
          <cell r="H41" t="str">
            <v>A</v>
          </cell>
          <cell r="I41" t="str">
            <v xml:space="preserve"> </v>
          </cell>
          <cell r="J41" t="str">
            <v>x</v>
          </cell>
        </row>
        <row r="42">
          <cell r="A42" t="str">
            <v>295513-B22</v>
          </cell>
          <cell r="B42" t="str">
            <v>Tape Mechanism</v>
          </cell>
          <cell r="C42" t="str">
            <v>DDS DRIVES</v>
          </cell>
          <cell r="D42" t="str">
            <v>12/24 DAT Drive Opal ALL</v>
          </cell>
          <cell r="E42" t="str">
            <v>12/24 DAT Drive Opal ALL </v>
          </cell>
          <cell r="F42" t="str">
            <v xml:space="preserve">SUST  </v>
          </cell>
          <cell r="G42">
            <v>37924</v>
          </cell>
          <cell r="H42" t="str">
            <v>A</v>
          </cell>
          <cell r="I42" t="str">
            <v xml:space="preserve"> </v>
          </cell>
          <cell r="J42" t="str">
            <v>x</v>
          </cell>
        </row>
        <row r="43">
          <cell r="A43" t="str">
            <v>311026-B21</v>
          </cell>
          <cell r="B43" t="str">
            <v>Infrastructure</v>
          </cell>
          <cell r="C43" t="str">
            <v>Fabric Switch</v>
          </cell>
          <cell r="D43" t="str">
            <v>SAN Switch 2/32 Pwr Pak ALL</v>
          </cell>
          <cell r="E43" t="str">
            <v>hp StorageWorks SAN Switch 2/32 Powerpak</v>
          </cell>
          <cell r="F43" t="str">
            <v xml:space="preserve">OBS   </v>
          </cell>
          <cell r="G43">
            <v>37742</v>
          </cell>
          <cell r="H43" t="str">
            <v>O</v>
          </cell>
          <cell r="I43" t="str">
            <v xml:space="preserve"> </v>
          </cell>
          <cell r="J43" t="str">
            <v xml:space="preserve"> </v>
          </cell>
        </row>
        <row r="44">
          <cell r="A44" t="str">
            <v>313455-B21</v>
          </cell>
          <cell r="B44" t="str">
            <v>Infrastructure</v>
          </cell>
          <cell r="C44" t="str">
            <v>Fabric Software</v>
          </cell>
          <cell r="D44" t="str">
            <v>2/32 Fabric Mgr Kit ALL</v>
          </cell>
          <cell r="E44" t="str">
            <v>hp StorageWorks SAN Switch 2/32 Fabric Manager</v>
          </cell>
          <cell r="F44" t="str">
            <v xml:space="preserve">EOL   </v>
          </cell>
          <cell r="G44">
            <v>37879</v>
          </cell>
          <cell r="H44" t="str">
            <v>A</v>
          </cell>
          <cell r="I44" t="str">
            <v xml:space="preserve"> </v>
          </cell>
          <cell r="J44" t="str">
            <v>x</v>
          </cell>
        </row>
        <row r="45">
          <cell r="A45" t="str">
            <v>316093-B21</v>
          </cell>
          <cell r="B45" t="str">
            <v>Infrastructure</v>
          </cell>
          <cell r="C45" t="str">
            <v>Dir Hardware</v>
          </cell>
          <cell r="D45" t="str">
            <v>HP STW DIRECTOR 2/140 ALL</v>
          </cell>
          <cell r="E45">
            <v>0</v>
          </cell>
          <cell r="F45" t="str">
            <v xml:space="preserve">SUST  </v>
          </cell>
          <cell r="G45">
            <v>39446</v>
          </cell>
          <cell r="H45" t="str">
            <v>A</v>
          </cell>
          <cell r="I45" t="str">
            <v xml:space="preserve"> </v>
          </cell>
          <cell r="J45" t="str">
            <v xml:space="preserve"> </v>
          </cell>
        </row>
        <row r="46">
          <cell r="A46" t="str">
            <v>316094-B21</v>
          </cell>
          <cell r="B46" t="str">
            <v>Infrastructure</v>
          </cell>
          <cell r="C46" t="str">
            <v>Dir Options</v>
          </cell>
          <cell r="D46" t="str">
            <v>UPG KIT,4 PORT,UPM,HP ALL</v>
          </cell>
          <cell r="E46" t="str">
            <v>hp StorageWorks Director 2/140 upgrade kit</v>
          </cell>
          <cell r="F46" t="str">
            <v xml:space="preserve">SUST  </v>
          </cell>
          <cell r="G46">
            <v>39446</v>
          </cell>
          <cell r="H46" t="str">
            <v>A</v>
          </cell>
          <cell r="I46" t="str">
            <v xml:space="preserve"> </v>
          </cell>
          <cell r="J46" t="str">
            <v xml:space="preserve"> </v>
          </cell>
        </row>
        <row r="47">
          <cell r="A47" t="str">
            <v>316095-B21</v>
          </cell>
          <cell r="B47" t="str">
            <v>Infrastructure</v>
          </cell>
          <cell r="C47" t="str">
            <v>Edge Switches</v>
          </cell>
          <cell r="D47" t="str">
            <v>HP STW EDGE SWTC 2/24 ALL</v>
          </cell>
          <cell r="E47" t="str">
            <v>hp StorageWorks Edge switch 2/24 with 8 ports</v>
          </cell>
          <cell r="F47" t="str">
            <v xml:space="preserve">SUST  </v>
          </cell>
          <cell r="G47">
            <v>39446</v>
          </cell>
          <cell r="H47" t="str">
            <v>A</v>
          </cell>
          <cell r="I47" t="str">
            <v xml:space="preserve"> </v>
          </cell>
          <cell r="J47" t="str">
            <v xml:space="preserve"> </v>
          </cell>
        </row>
        <row r="48">
          <cell r="A48" t="str">
            <v>322118-B21</v>
          </cell>
          <cell r="B48" t="str">
            <v>Infrastructure</v>
          </cell>
          <cell r="C48" t="str">
            <v>Fabric Switch</v>
          </cell>
          <cell r="D48" t="str">
            <v>SW SAN SWITCH 2/16 BS ALL</v>
          </cell>
          <cell r="E48" t="str">
            <v>SAN Switch 2/16</v>
          </cell>
          <cell r="F48" t="str">
            <v xml:space="preserve">SUST  </v>
          </cell>
          <cell r="G48">
            <v>39506</v>
          </cell>
          <cell r="H48" t="str">
            <v>A</v>
          </cell>
          <cell r="I48" t="str">
            <v xml:space="preserve"> </v>
          </cell>
          <cell r="J48" t="str">
            <v xml:space="preserve"> </v>
          </cell>
        </row>
        <row r="49">
          <cell r="A49" t="str">
            <v>322119-B21</v>
          </cell>
          <cell r="B49" t="str">
            <v>Infrastructure</v>
          </cell>
          <cell r="C49" t="str">
            <v>Fabric Switch</v>
          </cell>
          <cell r="D49" t="str">
            <v>SW SAN SWITCH 2/16 PP ALL</v>
          </cell>
          <cell r="E49" t="str">
            <v>SAN Switch 2/16 PP</v>
          </cell>
          <cell r="F49" t="str">
            <v xml:space="preserve">SUST  </v>
          </cell>
          <cell r="G49">
            <v>39506</v>
          </cell>
          <cell r="H49" t="str">
            <v>A</v>
          </cell>
          <cell r="I49" t="str">
            <v xml:space="preserve"> </v>
          </cell>
          <cell r="J49" t="str">
            <v xml:space="preserve"> </v>
          </cell>
        </row>
        <row r="50">
          <cell r="A50" t="str">
            <v>322120-B21</v>
          </cell>
          <cell r="B50" t="str">
            <v>Infrastructure</v>
          </cell>
          <cell r="C50" t="str">
            <v>Fabric Switch</v>
          </cell>
          <cell r="D50" t="str">
            <v>SW SAN SWITCH 2/8-EL ALL</v>
          </cell>
          <cell r="E50" t="str">
            <v>SAN Switch 2/8 EL</v>
          </cell>
          <cell r="F50" t="str">
            <v xml:space="preserve">SUST  </v>
          </cell>
          <cell r="G50">
            <v>39506</v>
          </cell>
          <cell r="H50" t="str">
            <v>A</v>
          </cell>
          <cell r="I50" t="str">
            <v xml:space="preserve"> </v>
          </cell>
          <cell r="J50" t="str">
            <v xml:space="preserve"> </v>
          </cell>
        </row>
        <row r="51">
          <cell r="A51" t="str">
            <v>322121-B21</v>
          </cell>
          <cell r="B51" t="str">
            <v>Infrastructure</v>
          </cell>
          <cell r="C51" t="str">
            <v>Fabric Switch</v>
          </cell>
          <cell r="D51" t="str">
            <v>SW SAN SWITCH 2/8 PP ALL</v>
          </cell>
          <cell r="E51" t="str">
            <v>SAN Switch 2/8 PP</v>
          </cell>
          <cell r="F51" t="str">
            <v xml:space="preserve">SUST  </v>
          </cell>
          <cell r="G51">
            <v>39506</v>
          </cell>
          <cell r="H51" t="str">
            <v>A</v>
          </cell>
          <cell r="I51" t="str">
            <v xml:space="preserve"> </v>
          </cell>
          <cell r="J51" t="str">
            <v xml:space="preserve"> </v>
          </cell>
        </row>
        <row r="52">
          <cell r="A52" t="str">
            <v>332177-B21</v>
          </cell>
          <cell r="B52" t="str">
            <v>Infrastructure</v>
          </cell>
          <cell r="C52" t="str">
            <v>Core Hardware</v>
          </cell>
          <cell r="D52" t="str">
            <v>hpSWCore Swtch 2/64BS ALL</v>
          </cell>
          <cell r="E52" t="str">
            <v>SAN Switch 2/64</v>
          </cell>
          <cell r="F52" t="str">
            <v xml:space="preserve">DISC  </v>
          </cell>
          <cell r="G52">
            <v>37879</v>
          </cell>
          <cell r="H52" t="str">
            <v>A</v>
          </cell>
          <cell r="I52" t="str">
            <v xml:space="preserve"> </v>
          </cell>
          <cell r="J52" t="str">
            <v xml:space="preserve"> </v>
          </cell>
        </row>
        <row r="53">
          <cell r="A53" t="str">
            <v>332177-B22</v>
          </cell>
          <cell r="B53" t="str">
            <v>Infrastructure</v>
          </cell>
          <cell r="C53" t="str">
            <v>Core Hardware</v>
          </cell>
          <cell r="D53" t="str">
            <v>Core Switch hp SW 2/64 ALL</v>
          </cell>
          <cell r="F53" t="str">
            <v>New</v>
          </cell>
          <cell r="G53">
            <v>38260</v>
          </cell>
          <cell r="H53" t="str">
            <v>A</v>
          </cell>
        </row>
        <row r="54">
          <cell r="A54" t="str">
            <v>332178-B21</v>
          </cell>
          <cell r="B54" t="str">
            <v>Infrastructure</v>
          </cell>
          <cell r="C54" t="str">
            <v>Core Hardware</v>
          </cell>
          <cell r="D54" t="str">
            <v>hpSWCore Swtch 2/64PP ALL</v>
          </cell>
          <cell r="E54" t="str">
            <v>SAN Switch 2/64 PP</v>
          </cell>
          <cell r="F54" t="str">
            <v xml:space="preserve">DISC  </v>
          </cell>
          <cell r="G54">
            <v>37879</v>
          </cell>
          <cell r="H54" t="str">
            <v>A</v>
          </cell>
          <cell r="I54" t="str">
            <v xml:space="preserve"> </v>
          </cell>
          <cell r="J54" t="str">
            <v xml:space="preserve"> </v>
          </cell>
        </row>
        <row r="55">
          <cell r="A55" t="str">
            <v>332178-B22</v>
          </cell>
          <cell r="B55" t="str">
            <v>Infrastructure</v>
          </cell>
          <cell r="C55" t="str">
            <v>Core Hardware</v>
          </cell>
          <cell r="D55" t="str">
            <v>Core Swtch hp SW 2/64 power pak ALL</v>
          </cell>
          <cell r="F55" t="str">
            <v xml:space="preserve">NEW   </v>
          </cell>
          <cell r="G55">
            <v>38260</v>
          </cell>
          <cell r="H55" t="str">
            <v>A</v>
          </cell>
        </row>
        <row r="56">
          <cell r="A56" t="str">
            <v>333764-B21</v>
          </cell>
          <cell r="B56" t="str">
            <v>Infrastructure</v>
          </cell>
          <cell r="C56" t="str">
            <v>Fabric Switch</v>
          </cell>
          <cell r="D56" t="str">
            <v>hpSW SAN SWCH 2/32 PP ALL</v>
          </cell>
          <cell r="E56" t="str">
            <v>SAN Switch 2/32 PP</v>
          </cell>
          <cell r="F56" t="str">
            <v xml:space="preserve">SUST  </v>
          </cell>
          <cell r="G56">
            <v>38472</v>
          </cell>
          <cell r="H56" t="str">
            <v>A</v>
          </cell>
          <cell r="I56" t="str">
            <v xml:space="preserve"> </v>
          </cell>
          <cell r="J56" t="str">
            <v xml:space="preserve"> </v>
          </cell>
        </row>
        <row r="57">
          <cell r="A57" t="str">
            <v>334883-B21</v>
          </cell>
          <cell r="B57" t="str">
            <v>Infrastructure</v>
          </cell>
          <cell r="C57" t="str">
            <v>Core Options</v>
          </cell>
          <cell r="D57" t="str">
            <v>HP SW CORSWTCH BL16P2G ALL</v>
          </cell>
          <cell r="E57" t="str">
            <v>Core blade for 64 ports switch</v>
          </cell>
          <cell r="F57" t="str">
            <v xml:space="preserve">SUST  </v>
          </cell>
          <cell r="G57">
            <v>38472</v>
          </cell>
          <cell r="H57" t="str">
            <v>A</v>
          </cell>
          <cell r="I57" t="str">
            <v xml:space="preserve"> </v>
          </cell>
          <cell r="J57" t="str">
            <v xml:space="preserve"> </v>
          </cell>
        </row>
        <row r="58">
          <cell r="A58" t="str">
            <v>335701-B21</v>
          </cell>
          <cell r="B58" t="str">
            <v>Infrastructure</v>
          </cell>
          <cell r="C58" t="str">
            <v>Dir Options</v>
          </cell>
          <cell r="D58" t="str">
            <v>HA-Fabric Manager Server ALL</v>
          </cell>
          <cell r="E58">
            <v>0</v>
          </cell>
          <cell r="F58" t="str">
            <v xml:space="preserve">NEW   </v>
          </cell>
          <cell r="G58">
            <v>38533</v>
          </cell>
          <cell r="H58" t="str">
            <v>A</v>
          </cell>
          <cell r="I58" t="str">
            <v xml:space="preserve"> </v>
          </cell>
          <cell r="J58" t="str">
            <v xml:space="preserve"> </v>
          </cell>
        </row>
        <row r="59">
          <cell r="A59" t="str">
            <v>335701-B21</v>
          </cell>
          <cell r="C59" t="str">
            <v>Dir Options</v>
          </cell>
          <cell r="E59" t="str">
            <v>HA-Fabric Manager Server</v>
          </cell>
          <cell r="F59" t="str">
            <v xml:space="preserve">NEW   </v>
          </cell>
          <cell r="G59">
            <v>38533</v>
          </cell>
        </row>
        <row r="60">
          <cell r="A60" t="str">
            <v>337699-291</v>
          </cell>
          <cell r="B60" t="str">
            <v>Tape Mechanism</v>
          </cell>
          <cell r="C60" t="str">
            <v>DLT VS80</v>
          </cell>
          <cell r="D60" t="str">
            <v>DLT VS 80 External Drive Kit JPN2</v>
          </cell>
          <cell r="F60" t="str">
            <v xml:space="preserve">PLAN  </v>
          </cell>
          <cell r="G60">
            <v>38595</v>
          </cell>
        </row>
        <row r="61">
          <cell r="A61" t="str">
            <v>337699-B22</v>
          </cell>
          <cell r="B61" t="str">
            <v>Tape Mechanism</v>
          </cell>
          <cell r="C61" t="str">
            <v>DLT VS80</v>
          </cell>
          <cell r="D61" t="str">
            <v>DLT VS 80 External Drive Kit ALL</v>
          </cell>
          <cell r="F61" t="str">
            <v xml:space="preserve">PLAN  </v>
          </cell>
          <cell r="G61">
            <v>38595</v>
          </cell>
        </row>
        <row r="62">
          <cell r="A62" t="str">
            <v>337699-B31</v>
          </cell>
          <cell r="B62" t="str">
            <v>Tape Mechanism</v>
          </cell>
          <cell r="C62" t="str">
            <v>DLT VS80</v>
          </cell>
          <cell r="D62" t="str">
            <v>DLT VS 80 External Drive Kit INTL</v>
          </cell>
          <cell r="F62" t="str">
            <v xml:space="preserve">PLAN  </v>
          </cell>
          <cell r="G62">
            <v>38595</v>
          </cell>
        </row>
        <row r="63">
          <cell r="A63" t="str">
            <v>344181-B21</v>
          </cell>
          <cell r="B63" t="str">
            <v>Infrastructure</v>
          </cell>
          <cell r="C63" t="str">
            <v>Fabric Switch</v>
          </cell>
          <cell r="D63" t="str">
            <v>FC SWITCH, 2/16-EL ALL</v>
          </cell>
          <cell r="E63" t="str">
            <v xml:space="preserve">Brocade 16 Port FC Switch, Field Rack </v>
          </cell>
          <cell r="F63" t="str">
            <v xml:space="preserve">NEW   </v>
          </cell>
          <cell r="G63">
            <v>38260</v>
          </cell>
          <cell r="H63" t="str">
            <v>A</v>
          </cell>
          <cell r="I63" t="str">
            <v xml:space="preserve"> </v>
          </cell>
          <cell r="J63" t="str">
            <v xml:space="preserve"> </v>
          </cell>
        </row>
        <row r="64">
          <cell r="A64" t="str">
            <v>345690-B21</v>
          </cell>
          <cell r="B64" t="str">
            <v>Infrastructure</v>
          </cell>
          <cell r="C64" t="str">
            <v>Dir Software</v>
          </cell>
          <cell r="D64" t="str">
            <v>HP STGWK FAB MGR V4.0 ALL</v>
          </cell>
          <cell r="E64">
            <v>0</v>
          </cell>
          <cell r="F64" t="str">
            <v xml:space="preserve">NEW   </v>
          </cell>
          <cell r="G64">
            <v>38260</v>
          </cell>
          <cell r="H64" t="str">
            <v>A</v>
          </cell>
          <cell r="I64" t="str">
            <v xml:space="preserve"> </v>
          </cell>
          <cell r="J64" t="str">
            <v xml:space="preserve"> </v>
          </cell>
        </row>
        <row r="65">
          <cell r="A65" t="str">
            <v>345690-B21</v>
          </cell>
          <cell r="C65" t="str">
            <v>Dir Software</v>
          </cell>
          <cell r="E65" t="str">
            <v>HP STGWK FAB MGR V4.0</v>
          </cell>
          <cell r="F65" t="str">
            <v xml:space="preserve">NEW   </v>
          </cell>
          <cell r="G65">
            <v>38260</v>
          </cell>
        </row>
        <row r="66">
          <cell r="A66" t="str">
            <v>345691-B21</v>
          </cell>
          <cell r="B66" t="str">
            <v>Infrastructure</v>
          </cell>
          <cell r="C66" t="str">
            <v>Dir Software</v>
          </cell>
          <cell r="D66" t="str">
            <v>FAB MGR 3.X-4.X UPG ALL</v>
          </cell>
          <cell r="E66">
            <v>0</v>
          </cell>
          <cell r="F66" t="str">
            <v xml:space="preserve">NEW   </v>
          </cell>
          <cell r="G66">
            <v>38260</v>
          </cell>
          <cell r="H66" t="str">
            <v>A</v>
          </cell>
          <cell r="I66" t="str">
            <v xml:space="preserve"> </v>
          </cell>
          <cell r="J66" t="str">
            <v xml:space="preserve"> </v>
          </cell>
        </row>
        <row r="67">
          <cell r="A67" t="str">
            <v>345691-B21</v>
          </cell>
          <cell r="C67" t="str">
            <v>Dir Software</v>
          </cell>
          <cell r="E67" t="str">
            <v>FAB MGR 3.X-4.X UPG</v>
          </cell>
          <cell r="F67" t="str">
            <v xml:space="preserve">NEW   </v>
          </cell>
          <cell r="G67">
            <v>38260</v>
          </cell>
        </row>
        <row r="68">
          <cell r="A68" t="str">
            <v>348406-B21</v>
          </cell>
          <cell r="B68" t="str">
            <v>Infrastructure</v>
          </cell>
          <cell r="C68" t="str">
            <v>Edge Switches</v>
          </cell>
          <cell r="D68" t="str">
            <v>EDGE SWITCH 2/12 ALL</v>
          </cell>
          <cell r="G68">
            <v>38306</v>
          </cell>
        </row>
        <row r="69">
          <cell r="A69" t="str">
            <v>350544-B21</v>
          </cell>
          <cell r="B69" t="str">
            <v>Tape Mechanism</v>
          </cell>
          <cell r="C69" t="str">
            <v>ULTRIUM DRIVES</v>
          </cell>
          <cell r="D69" t="str">
            <v>Ultrium 215 Mod 1 RM All ALL</v>
          </cell>
          <cell r="F69" t="str">
            <v>New</v>
          </cell>
          <cell r="G69">
            <v>39769</v>
          </cell>
        </row>
        <row r="70">
          <cell r="A70" t="str">
            <v>350545-B21</v>
          </cell>
          <cell r="B70" t="str">
            <v>Tape Mechanism</v>
          </cell>
          <cell r="C70" t="str">
            <v>ULTRIUM DRIVES</v>
          </cell>
          <cell r="D70" t="str">
            <v>Ultrium 230 Mod1 RM All ALL</v>
          </cell>
          <cell r="F70" t="str">
            <v>New</v>
          </cell>
          <cell r="G70">
            <v>39769</v>
          </cell>
        </row>
        <row r="71">
          <cell r="A71" t="str">
            <v>350546-B21</v>
          </cell>
          <cell r="B71" t="str">
            <v>Tape Mechanism</v>
          </cell>
          <cell r="C71" t="str">
            <v>ULTRIUM DRIVES</v>
          </cell>
          <cell r="D71" t="str">
            <v>Ultruim 460 Mod 1 RM All ALL</v>
          </cell>
          <cell r="F71" t="str">
            <v>New</v>
          </cell>
          <cell r="G71">
            <v>39769</v>
          </cell>
        </row>
        <row r="72">
          <cell r="A72" t="str">
            <v>A5624A</v>
          </cell>
          <cell r="B72" t="str">
            <v>Infrastructure</v>
          </cell>
          <cell r="C72">
            <v>0</v>
          </cell>
          <cell r="D72">
            <v>0</v>
          </cell>
          <cell r="E72" t="str">
            <v xml:space="preserve">Brocade 16 Port FC Switch, Field Rack </v>
          </cell>
          <cell r="F72" t="str">
            <v>Not NSS RAS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A5625A</v>
          </cell>
          <cell r="B73" t="str">
            <v>Infrastructure</v>
          </cell>
          <cell r="C73">
            <v>0</v>
          </cell>
          <cell r="D73">
            <v>0</v>
          </cell>
          <cell r="E73" t="str">
            <v xml:space="preserve">Brocade 8 Port FC Switch, Field Rack </v>
          </cell>
          <cell r="F73" t="str">
            <v>Not NSS RAS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</row>
        <row r="74">
          <cell r="A74" t="str">
            <v>A5667A</v>
          </cell>
          <cell r="B74" t="str">
            <v>Infrastructure</v>
          </cell>
          <cell r="C74">
            <v>0</v>
          </cell>
          <cell r="D74">
            <v>0</v>
          </cell>
          <cell r="E74" t="str">
            <v xml:space="preserve">Brocade 8 Port FC Switch, Field Rack </v>
          </cell>
          <cell r="F74" t="str">
            <v>Not NSS RAS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A6509A</v>
          </cell>
          <cell r="B75" t="str">
            <v>Infrastructure</v>
          </cell>
          <cell r="C75" t="str">
            <v>Core Hardware</v>
          </cell>
          <cell r="D75" t="str">
            <v>HP Brocade 12000 FC Switch Field Rack</v>
          </cell>
          <cell r="E75" t="str">
            <v>HP StorageWorks Core Switch 2/64</v>
          </cell>
          <cell r="F75" t="str">
            <v xml:space="preserve">DISC  </v>
          </cell>
          <cell r="G75">
            <v>37741</v>
          </cell>
          <cell r="H75" t="str">
            <v>A</v>
          </cell>
          <cell r="I75" t="str">
            <v xml:space="preserve"> </v>
          </cell>
          <cell r="J75" t="str">
            <v xml:space="preserve"> </v>
          </cell>
        </row>
        <row r="76">
          <cell r="A76" t="str">
            <v>A6510A</v>
          </cell>
          <cell r="B76" t="str">
            <v>Infrastructure</v>
          </cell>
          <cell r="C76" t="str">
            <v>Core Options</v>
          </cell>
          <cell r="D76" t="str">
            <v>HP Brocade 12000 Switch 16 port upg card</v>
          </cell>
          <cell r="E76" t="str">
            <v>HP Brocade 16 port slot upgrade</v>
          </cell>
          <cell r="F76" t="str">
            <v xml:space="preserve">DISC  </v>
          </cell>
          <cell r="G76">
            <v>37741</v>
          </cell>
          <cell r="H76" t="str">
            <v>A</v>
          </cell>
          <cell r="I76" t="str">
            <v xml:space="preserve"> </v>
          </cell>
          <cell r="J76" t="str">
            <v xml:space="preserve"> </v>
          </cell>
        </row>
        <row r="77">
          <cell r="A77" t="str">
            <v>A6534B</v>
          </cell>
          <cell r="B77" t="str">
            <v>Infrastructure</v>
          </cell>
          <cell r="C77" t="str">
            <v>Dir Hardware</v>
          </cell>
          <cell r="D77" t="str">
            <v>HP StorageWorks director 2/64 Field Rack</v>
          </cell>
          <cell r="E77" t="str">
            <v>HP StorageWorks Director 64</v>
          </cell>
          <cell r="F77" t="str">
            <v xml:space="preserve">OBS   </v>
          </cell>
          <cell r="G77">
            <v>37773</v>
          </cell>
          <cell r="H77" t="str">
            <v>O</v>
          </cell>
          <cell r="I77" t="str">
            <v xml:space="preserve"> </v>
          </cell>
          <cell r="J77" t="str">
            <v xml:space="preserve"> </v>
          </cell>
        </row>
        <row r="78">
          <cell r="A78" t="str">
            <v>A6534BZ</v>
          </cell>
          <cell r="B78" t="str">
            <v>Infrastructure</v>
          </cell>
          <cell r="C78" t="str">
            <v>Dir Hardware</v>
          </cell>
          <cell r="D78" t="str">
            <v>HP StorageWorks director 2/64 Fact Rack</v>
          </cell>
          <cell r="E78" t="str">
            <v>HP StorageWorks Director 64</v>
          </cell>
          <cell r="F78" t="str">
            <v xml:space="preserve">OBS   </v>
          </cell>
          <cell r="G78">
            <v>37773</v>
          </cell>
          <cell r="H78" t="str">
            <v>O</v>
          </cell>
          <cell r="I78" t="str">
            <v xml:space="preserve"> </v>
          </cell>
          <cell r="J78" t="str">
            <v xml:space="preserve"> </v>
          </cell>
        </row>
        <row r="79">
          <cell r="A79" t="str">
            <v>A7283A</v>
          </cell>
          <cell r="B79" t="str">
            <v>Infrastructure</v>
          </cell>
          <cell r="C79" t="str">
            <v>Edge Switches</v>
          </cell>
          <cell r="D79" t="str">
            <v>HP StorageWorks edge switch 2/32</v>
          </cell>
          <cell r="E79" t="str">
            <v>HP StorageWorks Edge Switch 2/32</v>
          </cell>
          <cell r="F79" t="str">
            <v xml:space="preserve">OBS   </v>
          </cell>
          <cell r="G79">
            <v>37773</v>
          </cell>
          <cell r="H79" t="str">
            <v>O</v>
          </cell>
          <cell r="I79" t="str">
            <v xml:space="preserve"> </v>
          </cell>
          <cell r="J79" t="str">
            <v xml:space="preserve"> </v>
          </cell>
        </row>
        <row r="80">
          <cell r="A80" t="str">
            <v>A7284A</v>
          </cell>
          <cell r="B80" t="str">
            <v>Infrastructure</v>
          </cell>
          <cell r="C80" t="str">
            <v>Edge Switches</v>
          </cell>
          <cell r="D80" t="str">
            <v>hp StorageWorks Edge Switch 2/16</v>
          </cell>
          <cell r="E80" t="str">
            <v>HP StorageWorks Edge Switch 2/16</v>
          </cell>
          <cell r="F80" t="str">
            <v xml:space="preserve">OBS   </v>
          </cell>
          <cell r="G80">
            <v>37833</v>
          </cell>
          <cell r="H80" t="str">
            <v>A</v>
          </cell>
          <cell r="I80" t="str">
            <v>x</v>
          </cell>
          <cell r="J80" t="str">
            <v xml:space="preserve"> </v>
          </cell>
        </row>
        <row r="81">
          <cell r="A81" t="str">
            <v>A7326A</v>
          </cell>
          <cell r="B81" t="str">
            <v>Infrastructure</v>
          </cell>
          <cell r="C81">
            <v>0</v>
          </cell>
          <cell r="D81">
            <v>0</v>
          </cell>
          <cell r="E81" t="str">
            <v>HP SureStore FC Switch 6164</v>
          </cell>
          <cell r="F81" t="str">
            <v>Not NSS RAS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</row>
        <row r="82">
          <cell r="A82" t="str">
            <v>A7326AZ</v>
          </cell>
          <cell r="B82" t="str">
            <v>Infrastructure</v>
          </cell>
          <cell r="C82">
            <v>0</v>
          </cell>
          <cell r="D82">
            <v>0</v>
          </cell>
          <cell r="E82" t="str">
            <v>HP SureStore FC Switch 6164</v>
          </cell>
          <cell r="F82" t="str">
            <v>Not NSS RAS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A7340A</v>
          </cell>
          <cell r="B83" t="str">
            <v>Infrastructure</v>
          </cell>
          <cell r="C83" t="str">
            <v>Fabric Switch</v>
          </cell>
          <cell r="D83" t="str">
            <v>HP FC 1Gb/2Gb Switch 16B, Field Rack</v>
          </cell>
          <cell r="E83">
            <v>0</v>
          </cell>
          <cell r="F83" t="str">
            <v xml:space="preserve">OBS   </v>
          </cell>
          <cell r="G83">
            <v>37741</v>
          </cell>
          <cell r="H83" t="str">
            <v>O</v>
          </cell>
          <cell r="I83" t="str">
            <v xml:space="preserve"> </v>
          </cell>
          <cell r="J83" t="str">
            <v xml:space="preserve"> </v>
          </cell>
        </row>
        <row r="84">
          <cell r="A84" t="str">
            <v>A7340AZ</v>
          </cell>
          <cell r="B84" t="str">
            <v>Infrastructure</v>
          </cell>
          <cell r="C84" t="str">
            <v>Fabric Switch</v>
          </cell>
          <cell r="D84" t="str">
            <v>HP FC 1Gb/2Gb Switch 16B, Factory Rack</v>
          </cell>
          <cell r="E84">
            <v>0</v>
          </cell>
          <cell r="F84" t="str">
            <v xml:space="preserve">OBS   </v>
          </cell>
          <cell r="G84">
            <v>37741</v>
          </cell>
          <cell r="H84" t="str">
            <v>O</v>
          </cell>
          <cell r="I84" t="str">
            <v xml:space="preserve"> </v>
          </cell>
          <cell r="J84" t="str">
            <v xml:space="preserve"> </v>
          </cell>
        </row>
        <row r="85">
          <cell r="A85" t="str">
            <v>A7346A</v>
          </cell>
          <cell r="B85" t="str">
            <v>Infrastructure</v>
          </cell>
          <cell r="C85" t="str">
            <v>Fabric Switch</v>
          </cell>
          <cell r="D85" t="str">
            <v>HP FC 1Gb/2Gb Entry Switch 8B, Field Rk</v>
          </cell>
          <cell r="E85" t="str">
            <v>HP Surestore FC 1GB/2GB Switch 8 ports-Entry Switch</v>
          </cell>
          <cell r="F85" t="str">
            <v xml:space="preserve">OBS   </v>
          </cell>
          <cell r="G85">
            <v>37741</v>
          </cell>
          <cell r="H85" t="str">
            <v>A</v>
          </cell>
          <cell r="I85" t="str">
            <v>x</v>
          </cell>
          <cell r="J85" t="str">
            <v xml:space="preserve"> </v>
          </cell>
        </row>
        <row r="86">
          <cell r="A86" t="str">
            <v>A7346AZ</v>
          </cell>
          <cell r="B86" t="str">
            <v>Infrastructure</v>
          </cell>
          <cell r="C86" t="str">
            <v>Fabric Switch</v>
          </cell>
          <cell r="D86" t="str">
            <v>HP FC 1Gb/2Gb Entry Switch 8B,Factory Rk</v>
          </cell>
          <cell r="E86" t="str">
            <v>HP Surestore FC 1GB/2GB Switch 8 ports-Entry Switch</v>
          </cell>
          <cell r="F86" t="str">
            <v xml:space="preserve">OBS   </v>
          </cell>
          <cell r="G86">
            <v>37741</v>
          </cell>
          <cell r="H86" t="str">
            <v>A</v>
          </cell>
          <cell r="I86" t="str">
            <v>x</v>
          </cell>
          <cell r="J86" t="str">
            <v xml:space="preserve"> </v>
          </cell>
        </row>
        <row r="87">
          <cell r="A87" t="str">
            <v>A7347A</v>
          </cell>
          <cell r="B87" t="str">
            <v>Infrastructure</v>
          </cell>
          <cell r="C87" t="str">
            <v>Fabric Switch</v>
          </cell>
          <cell r="D87" t="str">
            <v>HP FC 1Gb/2Gb Switch 8B, Field rack</v>
          </cell>
          <cell r="E87" t="str">
            <v>HP Surestore FC 1GB/2GB Switch 8 ports</v>
          </cell>
          <cell r="F87" t="str">
            <v xml:space="preserve">OBS   </v>
          </cell>
          <cell r="G87">
            <v>37741</v>
          </cell>
          <cell r="H87" t="str">
            <v>O</v>
          </cell>
          <cell r="I87" t="str">
            <v xml:space="preserve"> </v>
          </cell>
          <cell r="J87" t="str">
            <v xml:space="preserve"> </v>
          </cell>
        </row>
        <row r="88">
          <cell r="A88" t="str">
            <v>A7347AZ</v>
          </cell>
          <cell r="B88" t="str">
            <v>Infrastructure</v>
          </cell>
          <cell r="C88" t="str">
            <v>Fabric Switch</v>
          </cell>
          <cell r="D88" t="str">
            <v>HP FC 1Gb/2Gb Switch 8B,Factory Rack</v>
          </cell>
          <cell r="E88" t="str">
            <v>HP Surestore FC 1GB/2GB Switch 8 ports</v>
          </cell>
          <cell r="F88" t="str">
            <v xml:space="preserve">DISC  </v>
          </cell>
          <cell r="G88">
            <v>37741</v>
          </cell>
          <cell r="H88" t="str">
            <v>A</v>
          </cell>
          <cell r="I88" t="str">
            <v xml:space="preserve"> </v>
          </cell>
          <cell r="J88" t="str">
            <v xml:space="preserve"> </v>
          </cell>
        </row>
        <row r="89">
          <cell r="A89" t="str">
            <v>C1354A</v>
          </cell>
          <cell r="B89" t="str">
            <v>Tape Mechanism</v>
          </cell>
          <cell r="C89" t="str">
            <v>Tape Arrays</v>
          </cell>
          <cell r="D89" t="str">
            <v>HP SureStore Tape Array 5500</v>
          </cell>
          <cell r="F89" t="str">
            <v xml:space="preserve">OBS   </v>
          </cell>
          <cell r="G89">
            <v>37651</v>
          </cell>
          <cell r="H89" t="str">
            <v>O</v>
          </cell>
        </row>
        <row r="90">
          <cell r="A90" t="str">
            <v>C1556D</v>
          </cell>
          <cell r="B90" t="str">
            <v>Tape Mechanism</v>
          </cell>
          <cell r="C90" t="str">
            <v>DDS DRIVES</v>
          </cell>
          <cell r="D90" t="str">
            <v>HP SureStore DAT24e 24GB Ext Tape Drive</v>
          </cell>
          <cell r="E90" t="str">
            <v>HP SureStore DAT 24e 24GB Ext Tape Drive</v>
          </cell>
          <cell r="F90" t="str">
            <v xml:space="preserve">SUST  </v>
          </cell>
          <cell r="G90">
            <v>38199</v>
          </cell>
          <cell r="H90" t="str">
            <v>A</v>
          </cell>
          <cell r="I90" t="str">
            <v xml:space="preserve"> </v>
          </cell>
          <cell r="J90" t="str">
            <v xml:space="preserve"> </v>
          </cell>
        </row>
        <row r="91">
          <cell r="A91" t="str">
            <v>C5653C</v>
          </cell>
          <cell r="B91" t="str">
            <v>Tape Mechanism</v>
          </cell>
          <cell r="C91" t="str">
            <v>DDS DRIVES</v>
          </cell>
          <cell r="D91" t="str">
            <v>HP SureStore DAT24eU 24GB Ext Tape Drive</v>
          </cell>
          <cell r="E91" t="str">
            <v>HP SureStore DAT 24eU 24GB Ext Tape Drive</v>
          </cell>
          <cell r="F91" t="str">
            <v xml:space="preserve">SUST  </v>
          </cell>
          <cell r="G91">
            <v>38199</v>
          </cell>
          <cell r="H91" t="str">
            <v>A</v>
          </cell>
          <cell r="I91" t="str">
            <v xml:space="preserve"> </v>
          </cell>
          <cell r="J91" t="str">
            <v xml:space="preserve"> </v>
          </cell>
        </row>
        <row r="92">
          <cell r="A92" t="str">
            <v>C5687A</v>
          </cell>
          <cell r="B92" t="str">
            <v>Tape Mechanism</v>
          </cell>
          <cell r="C92">
            <v>0</v>
          </cell>
          <cell r="D92">
            <v>0</v>
          </cell>
          <cell r="E92" t="str">
            <v xml:space="preserve">HP SureStore DAT40e 40GB Ext UNIX comp </v>
          </cell>
          <cell r="F92" t="str">
            <v>Not NSS RAS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C5687B</v>
          </cell>
          <cell r="B93" t="str">
            <v>Tape Mechanism</v>
          </cell>
          <cell r="C93" t="str">
            <v>DDS DRIVES</v>
          </cell>
          <cell r="D93" t="str">
            <v>HP SureStore DAT40e 40GB Ext UNIX comp</v>
          </cell>
          <cell r="E93" t="str">
            <v>HP SureStore DAT40e 40GB Ext UNIX comp</v>
          </cell>
          <cell r="F93" t="str">
            <v xml:space="preserve">EOL   </v>
          </cell>
          <cell r="G93">
            <v>37894</v>
          </cell>
          <cell r="H93" t="str">
            <v>A</v>
          </cell>
          <cell r="I93" t="str">
            <v xml:space="preserve"> </v>
          </cell>
          <cell r="J93" t="str">
            <v>x</v>
          </cell>
        </row>
        <row r="94">
          <cell r="A94" t="str">
            <v>C5687C</v>
          </cell>
          <cell r="B94" t="str">
            <v>Tape Mechanism</v>
          </cell>
          <cell r="C94" t="str">
            <v>DDS DRIVES</v>
          </cell>
          <cell r="D94" t="str">
            <v>HP StorageWorks DAT 40e 40GB Ext. Tape D</v>
          </cell>
          <cell r="E94">
            <v>0</v>
          </cell>
          <cell r="F94" t="str">
            <v xml:space="preserve">SUST  </v>
          </cell>
          <cell r="G94">
            <v>38929</v>
          </cell>
          <cell r="H94" t="str">
            <v>A</v>
          </cell>
          <cell r="I94" t="str">
            <v xml:space="preserve"> </v>
          </cell>
          <cell r="J94" t="str">
            <v xml:space="preserve"> </v>
          </cell>
        </row>
        <row r="95">
          <cell r="A95" t="str">
            <v>C5725A</v>
          </cell>
          <cell r="B95" t="str">
            <v>Tape Mechanism</v>
          </cell>
          <cell r="C95" t="str">
            <v>DLT DRIVES</v>
          </cell>
          <cell r="D95" t="str">
            <v>HP SureStore DLT80i Internal Tape Drive</v>
          </cell>
          <cell r="E95" t="str">
            <v>HP DLT 80i Internal Tape Drive</v>
          </cell>
          <cell r="F95" t="str">
            <v xml:space="preserve">SUST  </v>
          </cell>
          <cell r="G95">
            <v>37986</v>
          </cell>
          <cell r="H95" t="str">
            <v>A</v>
          </cell>
          <cell r="I95" t="str">
            <v xml:space="preserve"> </v>
          </cell>
          <cell r="J95" t="str">
            <v>x</v>
          </cell>
        </row>
        <row r="96">
          <cell r="A96" t="str">
            <v>C5726A</v>
          </cell>
          <cell r="B96" t="str">
            <v>Tape Mechanism</v>
          </cell>
          <cell r="C96" t="str">
            <v>DLT DRIVES</v>
          </cell>
          <cell r="D96" t="str">
            <v>HP SureStore DLT80e</v>
          </cell>
          <cell r="E96" t="str">
            <v xml:space="preserve">HP SureStore DLT80e </v>
          </cell>
          <cell r="F96" t="str">
            <v xml:space="preserve">SUST  </v>
          </cell>
          <cell r="G96">
            <v>37986</v>
          </cell>
          <cell r="H96" t="str">
            <v>A</v>
          </cell>
          <cell r="I96" t="str">
            <v xml:space="preserve"> </v>
          </cell>
          <cell r="J96" t="str">
            <v>x</v>
          </cell>
        </row>
        <row r="97">
          <cell r="A97" t="str">
            <v>C6525A</v>
          </cell>
          <cell r="B97" t="str">
            <v>Tape Mechanism</v>
          </cell>
          <cell r="C97">
            <v>0</v>
          </cell>
          <cell r="D97">
            <v>0</v>
          </cell>
          <cell r="E97" t="str">
            <v xml:space="preserve">HP SureStore DAT24k Tape Drive </v>
          </cell>
          <cell r="F97" t="str">
            <v>Not NSS RAS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C6529A</v>
          </cell>
          <cell r="B98" t="str">
            <v>Tape Mechanism</v>
          </cell>
          <cell r="C98">
            <v>0</v>
          </cell>
          <cell r="D98">
            <v>0</v>
          </cell>
          <cell r="E98" t="str">
            <v xml:space="preserve">HP SureStore DLT 80k Tape Drive </v>
          </cell>
          <cell r="F98" t="str">
            <v>Not NSS RAS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</row>
        <row r="99">
          <cell r="A99" t="str">
            <v>C6541A</v>
          </cell>
          <cell r="B99" t="str">
            <v>Tape Mechanism</v>
          </cell>
          <cell r="C99">
            <v>0</v>
          </cell>
          <cell r="D99">
            <v>0</v>
          </cell>
          <cell r="E99" t="str">
            <v xml:space="preserve">HP SureStore DAT40k Tape Drive </v>
          </cell>
          <cell r="F99" t="str">
            <v>Not NSS RAS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</row>
        <row r="100">
          <cell r="A100" t="str">
            <v>C7395B</v>
          </cell>
          <cell r="B100" t="str">
            <v>Tape Mechanism</v>
          </cell>
          <cell r="C100" t="str">
            <v>ULTRIUM DRIVES</v>
          </cell>
          <cell r="D100" t="str">
            <v>HP Ultrium 230 TR Dove Grey Tape Drive</v>
          </cell>
          <cell r="E100" t="str">
            <v>HP Trade-Ready Ultrium 230 - dove grey</v>
          </cell>
          <cell r="F100" t="str">
            <v xml:space="preserve">SUST  </v>
          </cell>
          <cell r="G100">
            <v>38595</v>
          </cell>
          <cell r="H100" t="str">
            <v>A</v>
          </cell>
          <cell r="I100" t="str">
            <v xml:space="preserve"> </v>
          </cell>
          <cell r="J100" t="str">
            <v xml:space="preserve"> </v>
          </cell>
        </row>
        <row r="101">
          <cell r="A101" t="str">
            <v>C7396B</v>
          </cell>
          <cell r="B101" t="str">
            <v>Tape Mechanism</v>
          </cell>
          <cell r="C101" t="str">
            <v>ULTRIUM DRIVES</v>
          </cell>
          <cell r="D101" t="str">
            <v>HP Ultrium 230 TR White Tape Drive</v>
          </cell>
          <cell r="E101" t="str">
            <v>HP Trade-Ready Ultrium 230 - white </v>
          </cell>
          <cell r="F101" t="str">
            <v xml:space="preserve">SUST  </v>
          </cell>
          <cell r="G101">
            <v>38595</v>
          </cell>
          <cell r="H101" t="str">
            <v>A</v>
          </cell>
          <cell r="I101" t="str">
            <v xml:space="preserve"> </v>
          </cell>
          <cell r="J101" t="str">
            <v xml:space="preserve"> </v>
          </cell>
        </row>
        <row r="102">
          <cell r="A102" t="str">
            <v>C7400A</v>
          </cell>
          <cell r="B102" t="str">
            <v>Tape Mechanism</v>
          </cell>
          <cell r="C102" t="str">
            <v>ULTRIUM DRIVES</v>
          </cell>
          <cell r="D102" t="str">
            <v>HP SureStore Ultrium 230 Internal Drive</v>
          </cell>
          <cell r="E102" t="str">
            <v>HP Ultrium 230i Internal Tape Drive</v>
          </cell>
          <cell r="F102" t="str">
            <v xml:space="preserve">SUST  </v>
          </cell>
          <cell r="G102">
            <v>37955</v>
          </cell>
          <cell r="H102" t="str">
            <v>A</v>
          </cell>
          <cell r="I102" t="str">
            <v xml:space="preserve"> </v>
          </cell>
          <cell r="J102" t="str">
            <v>x</v>
          </cell>
        </row>
        <row r="103">
          <cell r="A103" t="str">
            <v>C7401A</v>
          </cell>
          <cell r="B103" t="str">
            <v>Tape Mechanism</v>
          </cell>
          <cell r="C103">
            <v>0</v>
          </cell>
          <cell r="D103">
            <v>0</v>
          </cell>
          <cell r="E103" t="str">
            <v xml:space="preserve">HP SureStore Ultrium 230 Ext Tape Drive </v>
          </cell>
          <cell r="F103" t="str">
            <v>Not NSS RAS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C7401B</v>
          </cell>
          <cell r="B104" t="str">
            <v>Tape Mechanism</v>
          </cell>
          <cell r="C104" t="str">
            <v>ULTRIUM DRIVES</v>
          </cell>
          <cell r="D104" t="str">
            <v>HP SureStore Ultrium 230  Ext Tape Drive</v>
          </cell>
          <cell r="E104" t="str">
            <v>HP SureStore Ultrium 230 Ext Tape Drive</v>
          </cell>
          <cell r="F104" t="str">
            <v xml:space="preserve">SUST  </v>
          </cell>
          <cell r="G104">
            <v>37955</v>
          </cell>
          <cell r="H104" t="str">
            <v>A</v>
          </cell>
          <cell r="I104" t="str">
            <v xml:space="preserve"> </v>
          </cell>
          <cell r="J104" t="str">
            <v>x</v>
          </cell>
        </row>
        <row r="105">
          <cell r="A105" t="str">
            <v>C7420A</v>
          </cell>
          <cell r="B105" t="str">
            <v>Tape Mechanism</v>
          </cell>
          <cell r="C105" t="str">
            <v>ULTRIUM DRIVES</v>
          </cell>
          <cell r="D105" t="str">
            <v>HP SureStore Ultrium 215 Int Tape Drive</v>
          </cell>
          <cell r="E105" t="str">
            <v>HP Ultrium 215i Internal Tape Drive </v>
          </cell>
          <cell r="F105" t="str">
            <v xml:space="preserve">SUST  </v>
          </cell>
          <cell r="G105">
            <v>37955</v>
          </cell>
          <cell r="H105" t="str">
            <v>A</v>
          </cell>
          <cell r="I105" t="str">
            <v xml:space="preserve"> </v>
          </cell>
          <cell r="J105" t="str">
            <v>x</v>
          </cell>
        </row>
        <row r="106">
          <cell r="A106" t="str">
            <v>C7421A</v>
          </cell>
          <cell r="B106" t="str">
            <v>Tape Mechanism</v>
          </cell>
          <cell r="C106">
            <v>0</v>
          </cell>
          <cell r="D106">
            <v>0</v>
          </cell>
          <cell r="E106" t="str">
            <v>HP SureStore Ultrium 215 External Tape Drive</v>
          </cell>
          <cell r="F106" t="str">
            <v>Not NSS RAS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</row>
        <row r="107">
          <cell r="A107" t="str">
            <v>C7421B</v>
          </cell>
          <cell r="B107" t="str">
            <v>Tape Mechanism</v>
          </cell>
          <cell r="C107" t="str">
            <v>ULTRIUM DRIVES</v>
          </cell>
          <cell r="D107" t="str">
            <v>HP SureStore Ultrium  215 Ext Tape Drive</v>
          </cell>
          <cell r="E107" t="str">
            <v>HP SureStore Ultrium 215 External Tape Drive</v>
          </cell>
          <cell r="F107" t="str">
            <v xml:space="preserve">SUST  </v>
          </cell>
          <cell r="G107">
            <v>37955</v>
          </cell>
          <cell r="H107" t="str">
            <v>A</v>
          </cell>
          <cell r="I107" t="str">
            <v xml:space="preserve"> </v>
          </cell>
          <cell r="J107" t="str">
            <v>x</v>
          </cell>
        </row>
        <row r="108">
          <cell r="A108" t="str">
            <v>C7422B</v>
          </cell>
          <cell r="B108" t="str">
            <v>Tape Mechanism</v>
          </cell>
          <cell r="C108" t="str">
            <v>ULTRIUM DRIVES</v>
          </cell>
          <cell r="D108" t="str">
            <v>HP Ultrium 215 Trade Ready Tape Drive</v>
          </cell>
          <cell r="E108" t="str">
            <v>HP Trade-Ready Ultrium 215 Tape Drive</v>
          </cell>
          <cell r="F108" t="str">
            <v xml:space="preserve">SUST  </v>
          </cell>
          <cell r="G108">
            <v>39324</v>
          </cell>
          <cell r="H108" t="str">
            <v>A</v>
          </cell>
          <cell r="I108" t="str">
            <v xml:space="preserve"> </v>
          </cell>
          <cell r="J108" t="str">
            <v xml:space="preserve"> </v>
          </cell>
        </row>
        <row r="109">
          <cell r="A109" t="str">
            <v>C7460A</v>
          </cell>
          <cell r="B109" t="str">
            <v>Tape Mechanism</v>
          </cell>
          <cell r="C109">
            <v>0</v>
          </cell>
          <cell r="D109">
            <v>0</v>
          </cell>
          <cell r="E109" t="str">
            <v>SDLT 220 internal</v>
          </cell>
          <cell r="F109" t="str">
            <v>Not NSS RAS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A110" t="str">
            <v>C7460AV</v>
          </cell>
          <cell r="B110" t="str">
            <v>Tape Mechanism</v>
          </cell>
          <cell r="C110">
            <v>0</v>
          </cell>
          <cell r="D110">
            <v>0</v>
          </cell>
          <cell r="F110" t="str">
            <v>Not NSS RAS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A111" t="str">
            <v>C7460B</v>
          </cell>
          <cell r="B111" t="str">
            <v>Tape Mechanism</v>
          </cell>
          <cell r="C111">
            <v>0</v>
          </cell>
          <cell r="D111">
            <v>0</v>
          </cell>
          <cell r="E111" t="str">
            <v>SDLT 220 internal</v>
          </cell>
          <cell r="F111" t="str">
            <v>Not NSS RAS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A112" t="str">
            <v>C7461A</v>
          </cell>
          <cell r="B112" t="str">
            <v>Tape Mechanism</v>
          </cell>
          <cell r="C112">
            <v>0</v>
          </cell>
          <cell r="D112">
            <v>0</v>
          </cell>
          <cell r="E112" t="str">
            <v>SDLT 220 external </v>
          </cell>
          <cell r="F112" t="str">
            <v>Not NSS RAS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C7503A</v>
          </cell>
          <cell r="B113" t="str">
            <v>Tape Mechanism</v>
          </cell>
          <cell r="C113">
            <v>0</v>
          </cell>
          <cell r="D113">
            <v>0</v>
          </cell>
          <cell r="E113" t="str">
            <v>HP SureStore DLT VS80 External Tape Drive</v>
          </cell>
          <cell r="F113" t="str">
            <v>Not NSS RAS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A114" t="str">
            <v>C7508A</v>
          </cell>
          <cell r="B114" t="str">
            <v>Tape Mechanism</v>
          </cell>
          <cell r="C114" t="str">
            <v>Tape Arrays</v>
          </cell>
          <cell r="D114" t="str">
            <v>HP SureStore Tape Array 5300</v>
          </cell>
          <cell r="F114" t="str">
            <v xml:space="preserve">SUST  </v>
          </cell>
          <cell r="G114">
            <v>38595</v>
          </cell>
          <cell r="H114" t="str">
            <v>A</v>
          </cell>
          <cell r="I114" t="str">
            <v xml:space="preserve"> </v>
          </cell>
          <cell r="J114" t="str">
            <v xml:space="preserve"> </v>
          </cell>
        </row>
        <row r="115">
          <cell r="A115" t="str">
            <v>C7515A</v>
          </cell>
          <cell r="B115" t="str">
            <v>Tape Mechanism</v>
          </cell>
          <cell r="C115" t="str">
            <v>ULTRIUM DRIVES</v>
          </cell>
          <cell r="D115" t="str">
            <v>HP Ultrium 230i solution bundle</v>
          </cell>
          <cell r="E115" t="str">
            <v>HP Ultrium 230 Internal Solution Bundle </v>
          </cell>
          <cell r="F115" t="str">
            <v xml:space="preserve">OBS   </v>
          </cell>
          <cell r="G115">
            <v>37833</v>
          </cell>
          <cell r="H115" t="str">
            <v>O</v>
          </cell>
          <cell r="I115" t="str">
            <v xml:space="preserve"> </v>
          </cell>
          <cell r="J115" t="str">
            <v xml:space="preserve"> </v>
          </cell>
        </row>
        <row r="116">
          <cell r="A116" t="str">
            <v>C7516A</v>
          </cell>
          <cell r="B116" t="str">
            <v>Tape Mechanism</v>
          </cell>
          <cell r="C116">
            <v>0</v>
          </cell>
          <cell r="D116">
            <v>0</v>
          </cell>
          <cell r="E116" t="str">
            <v>HP Ultrium 230e solution bundle </v>
          </cell>
          <cell r="F116" t="str">
            <v>Not NSS RAS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C7516B</v>
          </cell>
          <cell r="B117" t="str">
            <v>Tape Mechanism</v>
          </cell>
          <cell r="C117" t="str">
            <v>ULTRIUM DRIVES</v>
          </cell>
          <cell r="D117" t="str">
            <v>HP Ultrium 230e  solution bundle</v>
          </cell>
          <cell r="E117" t="str">
            <v>HP Ultrium 230e solution bundle </v>
          </cell>
          <cell r="F117" t="str">
            <v xml:space="preserve">OBS   </v>
          </cell>
          <cell r="G117">
            <v>37833</v>
          </cell>
          <cell r="H117" t="str">
            <v>O</v>
          </cell>
          <cell r="I117" t="str">
            <v xml:space="preserve"> </v>
          </cell>
          <cell r="J117" t="str">
            <v xml:space="preserve"> </v>
          </cell>
        </row>
        <row r="118">
          <cell r="A118" t="str">
            <v>C7517A</v>
          </cell>
          <cell r="B118" t="str">
            <v>Tape Mechanism</v>
          </cell>
          <cell r="C118" t="str">
            <v>ULTRIUM DRIVES</v>
          </cell>
          <cell r="D118" t="str">
            <v>SureStore Ultrium 215i solution bundle</v>
          </cell>
          <cell r="E118" t="str">
            <v>HP Ultrium 215 Internal Solution Bundle </v>
          </cell>
          <cell r="F118" t="str">
            <v xml:space="preserve">OBS   </v>
          </cell>
          <cell r="G118">
            <v>37833</v>
          </cell>
          <cell r="H118" t="str">
            <v>O</v>
          </cell>
          <cell r="I118" t="str">
            <v xml:space="preserve"> </v>
          </cell>
          <cell r="J118" t="str">
            <v xml:space="preserve"> </v>
          </cell>
        </row>
        <row r="119">
          <cell r="A119" t="str">
            <v>C7518A</v>
          </cell>
          <cell r="B119" t="str">
            <v>Tape Mechanism</v>
          </cell>
          <cell r="C119">
            <v>0</v>
          </cell>
          <cell r="D119">
            <v>0</v>
          </cell>
          <cell r="E119" t="str">
            <v>SureStore Ultrium 215e solution bundle</v>
          </cell>
          <cell r="F119" t="str">
            <v>Not NSS RAS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</row>
        <row r="120">
          <cell r="A120" t="str">
            <v>C7518B</v>
          </cell>
          <cell r="B120" t="str">
            <v>Tape Mechanism</v>
          </cell>
          <cell r="C120" t="str">
            <v>ULTRIUM DRIVES</v>
          </cell>
          <cell r="D120" t="str">
            <v>SureStore Ultrium 215e  solution bundle</v>
          </cell>
          <cell r="E120" t="str">
            <v>SureStore Ultrium 215e solution bundle</v>
          </cell>
          <cell r="F120" t="str">
            <v xml:space="preserve">OBS   </v>
          </cell>
          <cell r="G120">
            <v>37833</v>
          </cell>
          <cell r="H120" t="str">
            <v>O</v>
          </cell>
          <cell r="I120" t="str">
            <v xml:space="preserve"> </v>
          </cell>
          <cell r="J120" t="str">
            <v xml:space="preserve"> </v>
          </cell>
        </row>
        <row r="121">
          <cell r="A121" t="str">
            <v>Q1508A</v>
          </cell>
          <cell r="B121" t="str">
            <v>Tape Mechanism</v>
          </cell>
          <cell r="C121" t="str">
            <v>ULTRIUM DRIVES</v>
          </cell>
          <cell r="D121" t="str">
            <v>HP Ultrium 460 Internal Drive</v>
          </cell>
          <cell r="E121" t="str">
            <v>HP Ultrium 460i Internal Tape Drive </v>
          </cell>
          <cell r="F121" t="str">
            <v xml:space="preserve">SUST  </v>
          </cell>
          <cell r="G121">
            <v>37955</v>
          </cell>
          <cell r="H121" t="str">
            <v>A</v>
          </cell>
          <cell r="I121" t="str">
            <v xml:space="preserve"> </v>
          </cell>
          <cell r="J121" t="str">
            <v>x</v>
          </cell>
        </row>
        <row r="122">
          <cell r="A122" t="str">
            <v>Q1509A</v>
          </cell>
          <cell r="B122" t="str">
            <v>Tape Mechanism</v>
          </cell>
          <cell r="C122" t="str">
            <v>ULTRIUM DRIVES</v>
          </cell>
          <cell r="D122" t="str">
            <v>HP Ultrium 460 External Drive</v>
          </cell>
          <cell r="E122" t="str">
            <v>HP S'store Ultrium Gen2 External Tape Drive</v>
          </cell>
          <cell r="F122" t="str">
            <v xml:space="preserve">SUST  </v>
          </cell>
          <cell r="G122">
            <v>37955</v>
          </cell>
          <cell r="H122" t="str">
            <v>A</v>
          </cell>
          <cell r="I122" t="str">
            <v xml:space="preserve"> </v>
          </cell>
          <cell r="J122" t="str">
            <v>x</v>
          </cell>
        </row>
        <row r="123">
          <cell r="A123" t="str">
            <v>Q1515A</v>
          </cell>
          <cell r="B123" t="str">
            <v>Tape Mechanism</v>
          </cell>
          <cell r="C123" t="str">
            <v>ULTRIUM DRIVES</v>
          </cell>
          <cell r="D123" t="str">
            <v>Ultrium 230 Int for Proliant</v>
          </cell>
          <cell r="E123" t="str">
            <v>LTO 100/200 GB Int</v>
          </cell>
          <cell r="F123" t="str">
            <v xml:space="preserve">SUST  </v>
          </cell>
          <cell r="G123">
            <v>38595</v>
          </cell>
          <cell r="H123" t="str">
            <v>A</v>
          </cell>
          <cell r="I123" t="str">
            <v xml:space="preserve"> </v>
          </cell>
          <cell r="J123" t="str">
            <v xml:space="preserve"> </v>
          </cell>
        </row>
        <row r="124">
          <cell r="A124" t="str">
            <v>Q1516A</v>
          </cell>
          <cell r="B124" t="str">
            <v>Tape Mechanism</v>
          </cell>
          <cell r="C124" t="str">
            <v>ULTRIUM DRIVES</v>
          </cell>
          <cell r="D124" t="str">
            <v>Ultrium 230 for Proliant External US</v>
          </cell>
          <cell r="E124" t="str">
            <v>LTO 100/200 GB Ext US </v>
          </cell>
          <cell r="F124" t="str">
            <v xml:space="preserve">SUST  </v>
          </cell>
          <cell r="G124">
            <v>37955</v>
          </cell>
          <cell r="H124" t="str">
            <v>A</v>
          </cell>
          <cell r="I124" t="str">
            <v xml:space="preserve"> </v>
          </cell>
          <cell r="J124" t="str">
            <v>x</v>
          </cell>
        </row>
        <row r="125">
          <cell r="A125" t="str">
            <v>Q1517A</v>
          </cell>
          <cell r="B125" t="str">
            <v>Tape Mechanism</v>
          </cell>
          <cell r="C125" t="str">
            <v>ULTRIUM DRIVES</v>
          </cell>
          <cell r="D125" t="str">
            <v>Ultrium 230 for Proliant External Intl</v>
          </cell>
          <cell r="E125" t="str">
            <v>LTO 100/200 GB Ext </v>
          </cell>
          <cell r="F125" t="str">
            <v xml:space="preserve">SUST  </v>
          </cell>
          <cell r="G125">
            <v>38595</v>
          </cell>
          <cell r="H125" t="str">
            <v>A</v>
          </cell>
          <cell r="I125" t="str">
            <v xml:space="preserve"> </v>
          </cell>
          <cell r="J125" t="str">
            <v xml:space="preserve"> </v>
          </cell>
        </row>
        <row r="126">
          <cell r="A126" t="str">
            <v>Q1518A</v>
          </cell>
          <cell r="B126" t="str">
            <v>Tape Mechanism</v>
          </cell>
          <cell r="C126" t="str">
            <v>ULTRIUM DRIVES</v>
          </cell>
          <cell r="D126" t="str">
            <v>Ultrium 460 Int for Proliant</v>
          </cell>
          <cell r="E126" t="str">
            <v>ProLiant Ultrium 460 for Internal</v>
          </cell>
          <cell r="F126" t="str">
            <v xml:space="preserve">SUST  </v>
          </cell>
          <cell r="G126">
            <v>38595</v>
          </cell>
          <cell r="H126" t="str">
            <v>A</v>
          </cell>
          <cell r="I126" t="str">
            <v xml:space="preserve"> </v>
          </cell>
          <cell r="J126" t="str">
            <v xml:space="preserve"> </v>
          </cell>
        </row>
        <row r="127">
          <cell r="A127" t="str">
            <v>Q1519A</v>
          </cell>
          <cell r="B127" t="str">
            <v>Tape Mechanism</v>
          </cell>
          <cell r="C127" t="str">
            <v>ULTRIUM DRIVES</v>
          </cell>
          <cell r="D127" t="str">
            <v>Ultrium 460 External Proliant US</v>
          </cell>
          <cell r="E127" t="str">
            <v>Proliant Ultrium Gen2 External (US)</v>
          </cell>
          <cell r="F127" t="str">
            <v xml:space="preserve">SUST  </v>
          </cell>
          <cell r="G127">
            <v>37955</v>
          </cell>
          <cell r="H127" t="str">
            <v>A</v>
          </cell>
          <cell r="I127" t="str">
            <v xml:space="preserve"> </v>
          </cell>
          <cell r="J127" t="str">
            <v>x</v>
          </cell>
        </row>
        <row r="128">
          <cell r="A128" t="str">
            <v>Q1520A</v>
          </cell>
          <cell r="B128" t="str">
            <v>Tape Mechanism</v>
          </cell>
          <cell r="C128" t="str">
            <v>ULTRIUM DRIVES</v>
          </cell>
          <cell r="D128" t="str">
            <v>Ultrium 460 Ext for Proliant INTL</v>
          </cell>
          <cell r="E128" t="str">
            <v>Proliant Ultrium Gen2 External (Int)</v>
          </cell>
          <cell r="F128" t="str">
            <v xml:space="preserve">SUST  </v>
          </cell>
          <cell r="G128">
            <v>38595</v>
          </cell>
          <cell r="H128" t="str">
            <v>A</v>
          </cell>
          <cell r="I128" t="str">
            <v xml:space="preserve"> </v>
          </cell>
          <cell r="J128" t="str">
            <v xml:space="preserve"> </v>
          </cell>
        </row>
        <row r="129">
          <cell r="A129" t="str">
            <v>Q1522A</v>
          </cell>
          <cell r="B129" t="str">
            <v>Tape Mechanism</v>
          </cell>
          <cell r="C129" t="str">
            <v>DDS DRIVES</v>
          </cell>
          <cell r="D129" t="str">
            <v>HP StgWks DAT72 int tape drv</v>
          </cell>
          <cell r="E129" t="str">
            <v>HP DAT 72i Internal Tape Drive</v>
          </cell>
          <cell r="F129" t="str">
            <v xml:space="preserve">SUST  </v>
          </cell>
          <cell r="G129">
            <v>39294</v>
          </cell>
          <cell r="H129" t="str">
            <v>A</v>
          </cell>
          <cell r="I129" t="str">
            <v xml:space="preserve"> </v>
          </cell>
          <cell r="J129" t="str">
            <v xml:space="preserve"> </v>
          </cell>
        </row>
        <row r="130">
          <cell r="A130" t="str">
            <v>Q1523A</v>
          </cell>
          <cell r="B130" t="str">
            <v>Tape Mechanism</v>
          </cell>
          <cell r="C130" t="str">
            <v>DDS DRIVES</v>
          </cell>
          <cell r="D130" t="str">
            <v>HP StgWks DAT72 ext tape drv</v>
          </cell>
          <cell r="E130" t="str">
            <v>HP DAT 72e External Tape Drive</v>
          </cell>
          <cell r="F130" t="str">
            <v xml:space="preserve">SUST  </v>
          </cell>
          <cell r="G130">
            <v>39294</v>
          </cell>
          <cell r="H130" t="str">
            <v>A</v>
          </cell>
          <cell r="I130" t="str">
            <v xml:space="preserve"> </v>
          </cell>
          <cell r="J130" t="str">
            <v xml:space="preserve">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4년 Refresh예상금액"/>
      <sheetName val="95년장비"/>
      <sheetName val="96년장비"/>
      <sheetName val="97년장비"/>
      <sheetName val="98년장비"/>
      <sheetName val="99년장비"/>
      <sheetName val="00년장비"/>
      <sheetName val="01년장비"/>
      <sheetName val="02년장비"/>
      <sheetName val="03년 장비"/>
      <sheetName val="Tef"/>
      <sheetName val="2000년"/>
      <sheetName val="2001년"/>
      <sheetName val="2004년 SK(주) Refesh List_2004042"/>
      <sheetName val="index"/>
      <sheetName val="Uplift"/>
      <sheetName val="설계명세서(선로)"/>
      <sheetName val="inputarea_ref"/>
      <sheetName val="단가표"/>
      <sheetName val="Price"/>
      <sheetName val="2004년_Refresh예상금액"/>
      <sheetName val="03년_장비"/>
      <sheetName val="2004년_SK(주)_Refesh_List_2004042"/>
      <sheetName val="NT(DCS)"/>
      <sheetName val="NT(DS)"/>
      <sheetName val="UNIX(DCS)"/>
      <sheetName val="UNIX(DS)"/>
      <sheetName val="분류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Cover"/>
      <sheetName val="100 Series"/>
      <sheetName val="300 Series"/>
      <sheetName val="500 &amp; 700 Series"/>
      <sheetName val="BL Series"/>
      <sheetName val="Option"/>
      <sheetName val="Cluster"/>
      <sheetName val="Oper Amount"/>
      <sheetName val="2000년"/>
      <sheetName val="2001년"/>
      <sheetName val="ISS 9월 가격표"/>
      <sheetName val="설계명세서(선로)"/>
      <sheetName val="Oper_Amount"/>
      <sheetName val="index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견적서1"/>
      <sheetName val="견적서2"/>
      <sheetName val="사전사후1"/>
      <sheetName val="사전사후2"/>
      <sheetName val="model master"/>
      <sheetName val="price"/>
      <sheetName val="Oper Amount"/>
      <sheetName val="2000년"/>
      <sheetName val="2001년"/>
      <sheetName val="자동견적"/>
      <sheetName val="model_master"/>
      <sheetName val="Oper_Amount"/>
      <sheetName val="DS상세 (2)"/>
      <sheetName val="DS-장비"/>
      <sheetName val="NW-장비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 refreshError="1"/>
      <sheetData sheetId="13" refreshError="1"/>
      <sheetData sheetId="14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신규단가(UX)"/>
      <sheetName val="신규원가(UX)"/>
      <sheetName val="UX단가산정(신규)"/>
      <sheetName val="UX HW단가"/>
      <sheetName val="HP UX"/>
      <sheetName val="IBM UX"/>
      <sheetName val="SUN UX"/>
      <sheetName val="2003"/>
      <sheetName val="유효성 검사용 Sheet (삭제금지)"/>
      <sheetName val="model master"/>
      <sheetName val="9GNG운반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지명"/>
      <sheetName val="공사설명서"/>
      <sheetName val="일반시방서"/>
      <sheetName val="특별시방서"/>
      <sheetName val="총괄공정표"/>
      <sheetName val="PERT"/>
      <sheetName val="1X 공사원가"/>
      <sheetName val="ECGS 공사원가"/>
      <sheetName val="1X 수도권 원가계산별첨"/>
      <sheetName val="1X 중부 원가계산별첨"/>
      <sheetName val="ECGS 원가계산별첨"/>
      <sheetName val="1X 동원인원표"/>
      <sheetName val="ECGS 동원인원표"/>
      <sheetName val="소요예산서목차"/>
      <sheetName val="수도권 노무비"/>
      <sheetName val="1X 수도권 인천소요노력산출"/>
      <sheetName val="1X 수도권 분당소요노력산출"/>
      <sheetName val="1X 수도권 수유소요노력산출"/>
      <sheetName val="중부 노무비"/>
      <sheetName val="1X 중부 소요노력산출"/>
      <sheetName val="수도권 분당소요노력산출"/>
      <sheetName val="수도권 수유소요노력산출"/>
      <sheetName val="부산 소요노력산출"/>
      <sheetName val="대구 소요노력산출"/>
      <sheetName val="1X 수도권 지입자재비"/>
      <sheetName val="1X 중부 지입자재비"/>
      <sheetName val="ECGS 지입자재비"/>
      <sheetName val="1X 일위대가"/>
      <sheetName val="ECGS 일위대가"/>
      <sheetName val="9GNG운반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참조"/>
      <sheetName val="서버종합"/>
      <sheetName val="2_send"/>
      <sheetName val="IBM UX"/>
      <sheetName val="2000"/>
      <sheetName val="2001"/>
      <sheetName val="2002"/>
      <sheetName val="Refresh 계약 금액"/>
      <sheetName val="1999"/>
      <sheetName val="INPUTAREA"/>
      <sheetName val="Sheet2"/>
      <sheetName val="SV"/>
      <sheetName val="OA LIST"/>
      <sheetName val="model master"/>
      <sheetName val="현 본부원(1226)"/>
      <sheetName val="EQT-ESTN"/>
      <sheetName val="Definitions"/>
      <sheetName val="Ring"/>
      <sheetName val="price"/>
      <sheetName val="Oper Amount"/>
      <sheetName val="Edit(01)"/>
      <sheetName val="Index"/>
      <sheetName val="IBM_UX"/>
      <sheetName val="2000년"/>
      <sheetName val="2001년"/>
      <sheetName val="NT단가표"/>
      <sheetName val="UX단가표"/>
      <sheetName val="LEA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rver Service Class분류기준"/>
      <sheetName val="Service Class 조사 (종합)"/>
      <sheetName val="Sheet1"/>
      <sheetName val="Service Class 조사 (On-Site)"/>
      <sheetName val="Service Class 조사 (DC)"/>
      <sheetName val="Net-Backup"/>
      <sheetName val="Best1"/>
      <sheetName val="Tivoli"/>
      <sheetName val="SL Master(SKC화학사업부문)"/>
      <sheetName val="SL Master(SKC정보소재사업부문)"/>
      <sheetName val="SL Master(해운)"/>
      <sheetName val="SL Master(SKT)"/>
      <sheetName val="SL Master(케미칼)"/>
      <sheetName val="SL Master(건설)"/>
      <sheetName val="SL Master(SK Corp)"/>
      <sheetName val="SL Master(워커힐)"/>
      <sheetName val="2_send"/>
      <sheetName val="FACTOR"/>
      <sheetName val="IBM UX"/>
      <sheetName val="Definitions"/>
      <sheetName val="Ring"/>
      <sheetName val="price"/>
      <sheetName val="model master"/>
      <sheetName val="Server_Service_Class분류기준"/>
      <sheetName val="Service_Class_조사_(종합)"/>
      <sheetName val="Service_Class_조사_(On-Site)"/>
      <sheetName val="Service_Class_조사_(DC)"/>
      <sheetName val="SL_Master(SKC화학사업부문)"/>
      <sheetName val="SL_Master(SKC정보소재사업부문)"/>
      <sheetName val="SL_Master(해운)"/>
      <sheetName val="SL_Master(SKT)"/>
      <sheetName val="SL_Master(케미칼)"/>
      <sheetName val="SL_Master(건설)"/>
      <sheetName val="SL_Master(SK_Corp)"/>
      <sheetName val="SL_Master(워커힐)"/>
      <sheetName val="IBM_UX"/>
      <sheetName val="model_master"/>
      <sheetName val="Server_Service_Class분류기준1"/>
      <sheetName val="Service_Class_조사_(종합)1"/>
      <sheetName val="Service_Class_조사_(On-Site)1"/>
      <sheetName val="Service_Class_조사_(DC)1"/>
      <sheetName val="SL_Master(SKC화학사업부문)1"/>
      <sheetName val="SL_Master(SKC정보소재사업부문)1"/>
      <sheetName val="SL_Master(해운)1"/>
      <sheetName val="SL_Master(SKT)1"/>
      <sheetName val="SL_Master(케미칼)1"/>
      <sheetName val="SL_Master(건설)1"/>
      <sheetName val="SL_Master(SK_Corp)1"/>
      <sheetName val="SL_Master(워커힐)1"/>
      <sheetName val="IBM_UX1"/>
      <sheetName val="model_master1"/>
      <sheetName val="Oper Amount"/>
    </sheetNames>
    <sheetDataSet>
      <sheetData sheetId="0" refreshError="1"/>
      <sheetData sheetId="1" refreshError="1"/>
      <sheetData sheetId="2">
        <row r="1">
          <cell r="A1" t="str">
            <v>Unix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참조"/>
      <sheetName val="서버종합"/>
      <sheetName val="여기부터 -----&gt;참조자료"/>
      <sheetName val="1999년 정산내역 "/>
      <sheetName val="2000년 정산내역"/>
      <sheetName val="2001년 정산내역"/>
      <sheetName val="2002년 정산내역"/>
      <sheetName val="비용 배분내역"/>
      <sheetName val="1999"/>
      <sheetName val="2000"/>
      <sheetName val="2001"/>
      <sheetName val="2002"/>
      <sheetName val="확인요망"/>
      <sheetName val="NT(DCS)"/>
      <sheetName val="NT(DS)"/>
      <sheetName val="UNIX(DCS)"/>
      <sheetName val="UNIX(DS)"/>
      <sheetName val="IBM UX"/>
      <sheetName val="INPUTAREA"/>
      <sheetName val="NT운영단가표"/>
      <sheetName val="Index"/>
      <sheetName val="Unix단가표"/>
      <sheetName val="표준모델"/>
      <sheetName val="price"/>
      <sheetName val="NT통합단가표"/>
      <sheetName val="운영 비용(Infra)-원가"/>
      <sheetName val="xSeries255"/>
      <sheetName val="선로분"/>
      <sheetName val="Sheet1"/>
      <sheetName val="Factor"/>
      <sheetName val="2_send"/>
      <sheetName val="list price"/>
      <sheetName val="20040325"/>
      <sheetName val="여기부터_-----&gt;참조자료"/>
      <sheetName val="1999년_정산내역_"/>
      <sheetName val="2000년_정산내역"/>
      <sheetName val="2001년_정산내역"/>
      <sheetName val="2002년_정산내역"/>
      <sheetName val="비용_배분내역"/>
      <sheetName val="IBM_UX"/>
      <sheetName val="운영_비용(Infra)-원가"/>
      <sheetName val="여기부터_-----&gt;참조자료1"/>
      <sheetName val="1999년_정산내역_1"/>
      <sheetName val="2000년_정산내역1"/>
      <sheetName val="2001년_정산내역1"/>
      <sheetName val="2002년_정산내역1"/>
      <sheetName val="비용_배분내역1"/>
      <sheetName val="IBM_UX1"/>
      <sheetName val="운영_비용(Infra)-원가1"/>
      <sheetName val="list_price"/>
      <sheetName val="model master"/>
      <sheetName val="등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6">
          <cell r="B6" t="str">
            <v>서버명</v>
          </cell>
        </row>
      </sheetData>
      <sheetData sheetId="9" refreshError="1">
        <row r="6">
          <cell r="B6" t="str">
            <v>서버명</v>
          </cell>
          <cell r="C6" t="str">
            <v>주요용도</v>
          </cell>
          <cell r="D6" t="str">
            <v>관리조직</v>
          </cell>
          <cell r="E6" t="str">
            <v>NT/
Unix</v>
          </cell>
          <cell r="F6" t="str">
            <v>부문/본부</v>
          </cell>
          <cell r="G6" t="str">
            <v>업무</v>
          </cell>
          <cell r="H6" t="str">
            <v>IT
그룹1</v>
          </cell>
          <cell r="I6" t="str">
            <v>IT
그룹2</v>
          </cell>
          <cell r="J6" t="str">
            <v>Loc1</v>
          </cell>
          <cell r="K6" t="str">
            <v>Loc2</v>
          </cell>
          <cell r="L6" t="str">
            <v>OS</v>
          </cell>
          <cell r="M6" t="str">
            <v>주요 탑재
SW</v>
          </cell>
          <cell r="N6" t="str">
            <v>Vendor</v>
          </cell>
          <cell r="O6" t="str">
            <v>Model</v>
          </cell>
          <cell r="P6" t="str">
            <v>CPU
Type</v>
          </cell>
          <cell r="Q6" t="str">
            <v>CPU
Clock</v>
          </cell>
          <cell r="R6" t="str">
            <v>CPU
수량</v>
          </cell>
          <cell r="S6" t="str">
            <v>CPU
사용율</v>
          </cell>
          <cell r="T6" t="str">
            <v>RAM
(MB)</v>
          </cell>
          <cell r="U6" t="str">
            <v>HDD
(GB)</v>
          </cell>
          <cell r="V6" t="str">
            <v>도입일</v>
          </cell>
          <cell r="W6" t="str">
            <v>사용기간</v>
          </cell>
          <cell r="X6" t="str">
            <v>사용중
Application</v>
          </cell>
          <cell r="Y6" t="str">
            <v>데이터조회</v>
          </cell>
          <cell r="Z6" t="str">
            <v>전체한시</v>
          </cell>
          <cell r="AA6" t="str">
            <v>일부한시</v>
          </cell>
          <cell r="AB6" t="str">
            <v>폐기</v>
          </cell>
          <cell r="AC6" t="str">
            <v>비고</v>
          </cell>
          <cell r="AD6" t="str">
            <v>도입년도</v>
          </cell>
          <cell r="AE6" t="str">
            <v>도입(합의)금액</v>
          </cell>
        </row>
        <row r="7">
          <cell r="B7" t="str">
            <v>APCLXA</v>
          </cell>
          <cell r="C7" t="str">
            <v>전자결재서버</v>
          </cell>
          <cell r="D7" t="str">
            <v>DS</v>
          </cell>
          <cell r="E7" t="str">
            <v>NT</v>
          </cell>
          <cell r="F7" t="str">
            <v>공통</v>
          </cell>
          <cell r="G7" t="str">
            <v>그룹웨어</v>
          </cell>
          <cell r="H7" t="str">
            <v>iOK</v>
          </cell>
          <cell r="I7" t="str">
            <v>운영계</v>
          </cell>
          <cell r="J7" t="str">
            <v>울산CLX</v>
          </cell>
          <cell r="L7" t="str">
            <v>Win NT</v>
          </cell>
          <cell r="M7" t="str">
            <v>Domino Server</v>
          </cell>
          <cell r="N7" t="str">
            <v>COMPAQ</v>
          </cell>
          <cell r="O7" t="str">
            <v>Proliant 5500R</v>
          </cell>
          <cell r="P7" t="str">
            <v>Pentium III</v>
          </cell>
          <cell r="Q7">
            <v>550</v>
          </cell>
          <cell r="R7">
            <v>4</v>
          </cell>
          <cell r="T7">
            <v>2048</v>
          </cell>
          <cell r="U7">
            <v>182</v>
          </cell>
          <cell r="V7">
            <v>36666</v>
          </cell>
          <cell r="W7">
            <v>970.91790856481384</v>
          </cell>
          <cell r="AD7">
            <v>2000</v>
          </cell>
          <cell r="AE7">
            <v>36200.812430888822</v>
          </cell>
        </row>
        <row r="8">
          <cell r="B8" t="str">
            <v>APHQTA</v>
          </cell>
          <cell r="C8" t="str">
            <v>NOTES 결재 서버</v>
          </cell>
          <cell r="D8" t="str">
            <v>DS</v>
          </cell>
          <cell r="E8" t="str">
            <v>NT</v>
          </cell>
          <cell r="F8" t="str">
            <v>공통</v>
          </cell>
          <cell r="G8" t="str">
            <v>그룹웨어</v>
          </cell>
          <cell r="H8" t="str">
            <v>iOK</v>
          </cell>
          <cell r="I8" t="str">
            <v>운영계</v>
          </cell>
          <cell r="J8" t="str">
            <v>SK서린빌딩</v>
          </cell>
          <cell r="K8" t="str">
            <v>6층</v>
          </cell>
          <cell r="L8" t="str">
            <v>Win NT</v>
          </cell>
          <cell r="M8" t="str">
            <v>Domino Server</v>
          </cell>
          <cell r="N8" t="str">
            <v>COMPAQ</v>
          </cell>
          <cell r="O8" t="str">
            <v>Proliant 5500</v>
          </cell>
          <cell r="P8" t="str">
            <v>Pentium III</v>
          </cell>
          <cell r="Q8">
            <v>550</v>
          </cell>
          <cell r="R8">
            <v>4</v>
          </cell>
          <cell r="S8">
            <v>0.17899999999999999</v>
          </cell>
          <cell r="T8">
            <v>2048</v>
          </cell>
          <cell r="U8">
            <v>182</v>
          </cell>
          <cell r="V8">
            <v>36748</v>
          </cell>
          <cell r="W8">
            <v>888.91790856481384</v>
          </cell>
          <cell r="AD8">
            <v>2000</v>
          </cell>
          <cell r="AE8">
            <v>11408.066352714543</v>
          </cell>
        </row>
        <row r="9">
          <cell r="B9" t="str">
            <v>APHQTB</v>
          </cell>
          <cell r="C9" t="str">
            <v>대덕 전자문서함 서버(Lotus)</v>
          </cell>
          <cell r="D9" t="str">
            <v>DS</v>
          </cell>
          <cell r="E9" t="str">
            <v>NT</v>
          </cell>
          <cell r="F9" t="str">
            <v>공통</v>
          </cell>
          <cell r="G9" t="str">
            <v>그룹웨어</v>
          </cell>
          <cell r="H9" t="str">
            <v>iOK</v>
          </cell>
          <cell r="I9" t="str">
            <v>운영계</v>
          </cell>
          <cell r="J9" t="str">
            <v>대덕</v>
          </cell>
          <cell r="K9" t="str">
            <v>기술원</v>
          </cell>
          <cell r="L9" t="str">
            <v>Win NT</v>
          </cell>
          <cell r="M9" t="str">
            <v>Domino Server</v>
          </cell>
          <cell r="N9" t="str">
            <v>COMPAQ</v>
          </cell>
          <cell r="O9" t="str">
            <v>Proliant 5500</v>
          </cell>
          <cell r="P9" t="str">
            <v>Pentium II</v>
          </cell>
          <cell r="Q9">
            <v>450</v>
          </cell>
          <cell r="R9">
            <v>0</v>
          </cell>
          <cell r="S9">
            <v>0.17100000000000001</v>
          </cell>
          <cell r="T9">
            <v>1024</v>
          </cell>
          <cell r="U9">
            <v>135</v>
          </cell>
          <cell r="V9">
            <v>36526</v>
          </cell>
          <cell r="W9">
            <v>1110.9179085648138</v>
          </cell>
          <cell r="AD9">
            <v>2000</v>
          </cell>
          <cell r="AE9">
            <v>25281.816089730615</v>
          </cell>
        </row>
        <row r="10">
          <cell r="B10" t="str">
            <v>ARSIS2</v>
          </cell>
          <cell r="C10" t="str">
            <v>매출채권유동화 시스템(w/은행)</v>
          </cell>
          <cell r="D10" t="str">
            <v>DS</v>
          </cell>
          <cell r="E10" t="str">
            <v>NT</v>
          </cell>
          <cell r="F10" t="str">
            <v>석유,화학</v>
          </cell>
          <cell r="G10" t="str">
            <v>업무지원</v>
          </cell>
          <cell r="H10" t="str">
            <v>Interface</v>
          </cell>
          <cell r="I10" t="str">
            <v>운영계</v>
          </cell>
          <cell r="J10" t="str">
            <v>SK서린빌딩</v>
          </cell>
          <cell r="K10" t="str">
            <v>6층</v>
          </cell>
          <cell r="L10" t="str">
            <v>Win NT</v>
          </cell>
          <cell r="N10" t="str">
            <v>COMPAQ</v>
          </cell>
          <cell r="O10" t="str">
            <v>Proliant ML370</v>
          </cell>
          <cell r="P10" t="str">
            <v>Pentium III</v>
          </cell>
          <cell r="Q10">
            <v>600</v>
          </cell>
          <cell r="R10">
            <v>2</v>
          </cell>
          <cell r="T10">
            <v>512</v>
          </cell>
          <cell r="U10">
            <v>36.4</v>
          </cell>
          <cell r="V10">
            <v>36789</v>
          </cell>
          <cell r="W10">
            <v>847.91790856481384</v>
          </cell>
          <cell r="AD10">
            <v>2000</v>
          </cell>
          <cell r="AE10">
            <v>14870</v>
          </cell>
        </row>
        <row r="11">
          <cell r="B11" t="str">
            <v>aws_hub</v>
          </cell>
          <cell r="C11" t="str">
            <v>DW Server의 Console</v>
          </cell>
          <cell r="D11" t="str">
            <v>DCS</v>
          </cell>
          <cell r="E11" t="str">
            <v>Unix</v>
          </cell>
          <cell r="F11" t="str">
            <v>마케팅지원</v>
          </cell>
          <cell r="G11" t="str">
            <v>DBM</v>
          </cell>
          <cell r="H11" t="str">
            <v>DW</v>
          </cell>
          <cell r="I11" t="str">
            <v>Console</v>
          </cell>
          <cell r="J11" t="str">
            <v>대덕</v>
          </cell>
          <cell r="K11" t="str">
            <v>CDC 3층</v>
          </cell>
          <cell r="L11" t="str">
            <v>MP-RAS 3.02</v>
          </cell>
          <cell r="N11" t="str">
            <v>NCR</v>
          </cell>
          <cell r="O11">
            <v>3484</v>
          </cell>
          <cell r="Q11">
            <v>700</v>
          </cell>
          <cell r="R11">
            <v>4</v>
          </cell>
          <cell r="T11">
            <v>4096</v>
          </cell>
          <cell r="U11">
            <v>9</v>
          </cell>
          <cell r="V11">
            <v>36644</v>
          </cell>
          <cell r="W11">
            <v>992.91790856481384</v>
          </cell>
          <cell r="AD11">
            <v>2000</v>
          </cell>
          <cell r="AE11">
            <v>482965.73290006211</v>
          </cell>
        </row>
        <row r="12">
          <cell r="B12" t="str">
            <v>aws_interim</v>
          </cell>
          <cell r="C12" t="str">
            <v>DW 개발서버</v>
          </cell>
          <cell r="D12" t="str">
            <v>DCS</v>
          </cell>
          <cell r="E12" t="str">
            <v>Unix</v>
          </cell>
          <cell r="F12" t="str">
            <v>마케팅지원</v>
          </cell>
          <cell r="G12" t="str">
            <v>DBM</v>
          </cell>
          <cell r="H12" t="str">
            <v>DW</v>
          </cell>
          <cell r="I12" t="str">
            <v>개발/Test</v>
          </cell>
          <cell r="J12" t="str">
            <v>대덕</v>
          </cell>
          <cell r="K12" t="str">
            <v>CDC 3층</v>
          </cell>
          <cell r="L12" t="str">
            <v>MP-RAS 3.02</v>
          </cell>
          <cell r="N12" t="str">
            <v>NCR</v>
          </cell>
          <cell r="O12">
            <v>3484</v>
          </cell>
          <cell r="Q12">
            <v>550</v>
          </cell>
          <cell r="R12">
            <v>2</v>
          </cell>
          <cell r="T12">
            <v>256</v>
          </cell>
          <cell r="U12">
            <v>9</v>
          </cell>
          <cell r="V12">
            <v>36911</v>
          </cell>
          <cell r="W12">
            <v>725.91790856481384</v>
          </cell>
          <cell r="AD12">
            <v>2001</v>
          </cell>
          <cell r="AE12">
            <v>89145.584163332212</v>
          </cell>
        </row>
        <row r="13">
          <cell r="B13" t="str">
            <v>aws_mart</v>
          </cell>
          <cell r="C13" t="str">
            <v>Mart 의 Console</v>
          </cell>
          <cell r="D13" t="str">
            <v>DCS</v>
          </cell>
          <cell r="E13" t="str">
            <v>Unix</v>
          </cell>
          <cell r="F13" t="str">
            <v>마케팅지원</v>
          </cell>
          <cell r="G13" t="str">
            <v>DBM</v>
          </cell>
          <cell r="H13" t="str">
            <v>DW</v>
          </cell>
          <cell r="I13" t="str">
            <v>Console</v>
          </cell>
          <cell r="J13" t="str">
            <v>대덕</v>
          </cell>
          <cell r="K13" t="str">
            <v>CDC 3층</v>
          </cell>
          <cell r="L13" t="str">
            <v>MP-RAS 3.02</v>
          </cell>
          <cell r="N13" t="str">
            <v>NCR</v>
          </cell>
          <cell r="O13">
            <v>3484</v>
          </cell>
          <cell r="Q13">
            <v>550</v>
          </cell>
          <cell r="R13">
            <v>2</v>
          </cell>
          <cell r="T13">
            <v>128</v>
          </cell>
          <cell r="U13">
            <v>9</v>
          </cell>
          <cell r="V13">
            <v>36911</v>
          </cell>
          <cell r="W13">
            <v>725.91790856481384</v>
          </cell>
          <cell r="AD13">
            <v>2001</v>
          </cell>
          <cell r="AE13">
            <v>89145.584163332212</v>
          </cell>
        </row>
        <row r="14">
          <cell r="B14" t="str">
            <v>aws-stage</v>
          </cell>
          <cell r="C14" t="str">
            <v>Stage 의 Console</v>
          </cell>
          <cell r="D14" t="str">
            <v>DCS</v>
          </cell>
          <cell r="E14" t="str">
            <v>Unix</v>
          </cell>
          <cell r="F14" t="str">
            <v>마케팅지원</v>
          </cell>
          <cell r="G14" t="str">
            <v>DBM</v>
          </cell>
          <cell r="H14" t="str">
            <v>DW</v>
          </cell>
          <cell r="I14" t="str">
            <v>Console</v>
          </cell>
          <cell r="J14" t="str">
            <v>대덕</v>
          </cell>
          <cell r="K14" t="str">
            <v>CDC 3층</v>
          </cell>
          <cell r="L14" t="str">
            <v>MP-RAS 3.02</v>
          </cell>
          <cell r="N14" t="str">
            <v>NCR</v>
          </cell>
          <cell r="O14">
            <v>3484</v>
          </cell>
          <cell r="Q14">
            <v>550</v>
          </cell>
          <cell r="R14">
            <v>2</v>
          </cell>
          <cell r="T14">
            <v>128</v>
          </cell>
          <cell r="U14">
            <v>9</v>
          </cell>
          <cell r="V14">
            <v>36911</v>
          </cell>
          <cell r="W14">
            <v>725.91790856481384</v>
          </cell>
          <cell r="AD14">
            <v>2001</v>
          </cell>
          <cell r="AE14">
            <v>89252.601671331417</v>
          </cell>
        </row>
        <row r="15">
          <cell r="B15" t="str">
            <v>BTRS1</v>
          </cell>
          <cell r="C15" t="str">
            <v>BTRS, RiskManagement팀 나호선</v>
          </cell>
          <cell r="D15" t="str">
            <v>DS</v>
          </cell>
          <cell r="E15" t="str">
            <v>Unix</v>
          </cell>
          <cell r="H15" t="str">
            <v>기타</v>
          </cell>
          <cell r="I15" t="str">
            <v>운영계</v>
          </cell>
          <cell r="J15" t="str">
            <v>SK서린빌딩</v>
          </cell>
          <cell r="K15" t="str">
            <v>26층</v>
          </cell>
          <cell r="L15" t="str">
            <v>Solaris</v>
          </cell>
          <cell r="N15" t="str">
            <v>SUN</v>
          </cell>
          <cell r="O15" t="str">
            <v>SUN Ultra10</v>
          </cell>
          <cell r="P15" t="str">
            <v>UltraSPARC</v>
          </cell>
          <cell r="Q15">
            <v>400</v>
          </cell>
          <cell r="R15">
            <v>0</v>
          </cell>
          <cell r="T15">
            <v>512</v>
          </cell>
          <cell r="U15">
            <v>9</v>
          </cell>
          <cell r="V15">
            <v>36871</v>
          </cell>
          <cell r="W15">
            <v>765.91790856481384</v>
          </cell>
          <cell r="AD15">
            <v>2000</v>
          </cell>
        </row>
        <row r="16">
          <cell r="B16" t="str">
            <v>BTRS2</v>
          </cell>
          <cell r="C16" t="str">
            <v>BTRS, RiskManagement팀 나호선</v>
          </cell>
          <cell r="D16" t="str">
            <v>DS</v>
          </cell>
          <cell r="E16" t="str">
            <v>Unix</v>
          </cell>
          <cell r="H16" t="str">
            <v>기타</v>
          </cell>
          <cell r="I16" t="str">
            <v>운영계</v>
          </cell>
          <cell r="J16" t="str">
            <v>SK서린빌딩</v>
          </cell>
          <cell r="K16" t="str">
            <v>26층</v>
          </cell>
          <cell r="L16" t="str">
            <v>Solaris</v>
          </cell>
          <cell r="N16" t="str">
            <v>SUN</v>
          </cell>
          <cell r="O16" t="str">
            <v>SUN Ultra10</v>
          </cell>
          <cell r="P16" t="str">
            <v>UltraSPARC</v>
          </cell>
          <cell r="Q16">
            <v>400</v>
          </cell>
          <cell r="R16">
            <v>0</v>
          </cell>
          <cell r="T16">
            <v>512</v>
          </cell>
          <cell r="U16">
            <v>9</v>
          </cell>
          <cell r="V16">
            <v>36871</v>
          </cell>
          <cell r="W16">
            <v>765.91790856481384</v>
          </cell>
          <cell r="AD16">
            <v>2000</v>
          </cell>
        </row>
        <row r="17">
          <cell r="B17" t="str">
            <v>CLXBAKSRV</v>
          </cell>
          <cell r="C17" t="str">
            <v>NT용 통합 Backup Server</v>
          </cell>
          <cell r="D17" t="str">
            <v>DS</v>
          </cell>
          <cell r="E17" t="str">
            <v>NT</v>
          </cell>
          <cell r="F17" t="str">
            <v>공통</v>
          </cell>
          <cell r="G17" t="str">
            <v>복합</v>
          </cell>
          <cell r="H17" t="str">
            <v>Backup</v>
          </cell>
          <cell r="I17" t="str">
            <v>운영계</v>
          </cell>
          <cell r="J17" t="str">
            <v>울산CLX</v>
          </cell>
          <cell r="L17" t="str">
            <v>Win 2000 Server</v>
          </cell>
          <cell r="M17" t="str">
            <v>BackupExec</v>
          </cell>
          <cell r="N17" t="str">
            <v>COMPAQ</v>
          </cell>
          <cell r="O17" t="str">
            <v>Proliant ML530R</v>
          </cell>
          <cell r="P17" t="str">
            <v>Pentium III</v>
          </cell>
          <cell r="Q17">
            <v>800</v>
          </cell>
          <cell r="R17">
            <v>2</v>
          </cell>
          <cell r="T17">
            <v>1152</v>
          </cell>
          <cell r="U17">
            <v>108</v>
          </cell>
          <cell r="V17">
            <v>36809</v>
          </cell>
          <cell r="W17">
            <v>827.91790856481384</v>
          </cell>
          <cell r="AD17">
            <v>2000</v>
          </cell>
          <cell r="AE17">
            <v>27370.797845874968</v>
          </cell>
        </row>
        <row r="18">
          <cell r="B18" t="str">
            <v>CLXMedia</v>
          </cell>
          <cell r="C18" t="str">
            <v>안전환경팀 Media 서버</v>
          </cell>
          <cell r="D18" t="str">
            <v>DS</v>
          </cell>
          <cell r="E18" t="str">
            <v>NT</v>
          </cell>
          <cell r="F18" t="str">
            <v>신규</v>
          </cell>
          <cell r="H18" t="str">
            <v>기타</v>
          </cell>
          <cell r="I18" t="str">
            <v>운영계</v>
          </cell>
          <cell r="J18" t="str">
            <v>울산CLX</v>
          </cell>
          <cell r="K18" t="str">
            <v>본관 3층</v>
          </cell>
          <cell r="L18" t="str">
            <v>확인 울산</v>
          </cell>
          <cell r="M18" t="str">
            <v>확인 울산</v>
          </cell>
          <cell r="N18" t="str">
            <v>COMPAQ</v>
          </cell>
          <cell r="O18" t="str">
            <v>Proliant 5500R</v>
          </cell>
          <cell r="P18" t="str">
            <v>확인 울산</v>
          </cell>
          <cell r="Q18" t="str">
            <v>확인 울산</v>
          </cell>
          <cell r="R18" t="str">
            <v>확인 울산</v>
          </cell>
          <cell r="T18" t="str">
            <v>확인 울산</v>
          </cell>
          <cell r="U18" t="str">
            <v>확인 울산</v>
          </cell>
          <cell r="V18">
            <v>36707</v>
          </cell>
          <cell r="W18">
            <v>929.91790856481384</v>
          </cell>
          <cell r="AD18">
            <v>2000</v>
          </cell>
          <cell r="AE18">
            <v>24211.641009738632</v>
          </cell>
        </row>
        <row r="19">
          <cell r="B19" t="str">
            <v>CLXWDB</v>
          </cell>
          <cell r="C19" t="str">
            <v>WEB 용 DB서버</v>
          </cell>
          <cell r="D19" t="str">
            <v>DS</v>
          </cell>
          <cell r="E19" t="str">
            <v>NT</v>
          </cell>
          <cell r="F19" t="str">
            <v>생산</v>
          </cell>
          <cell r="G19" t="str">
            <v>생산기술</v>
          </cell>
          <cell r="H19" t="str">
            <v>Web</v>
          </cell>
          <cell r="I19" t="str">
            <v>Web DB</v>
          </cell>
          <cell r="J19" t="str">
            <v>울산CLX</v>
          </cell>
          <cell r="L19" t="str">
            <v>Win NT</v>
          </cell>
          <cell r="N19" t="str">
            <v>COMPAQ</v>
          </cell>
          <cell r="O19" t="str">
            <v>PROLIANT 8000</v>
          </cell>
          <cell r="P19" t="str">
            <v>Pentium III</v>
          </cell>
          <cell r="Q19">
            <v>550</v>
          </cell>
          <cell r="R19">
            <v>4</v>
          </cell>
          <cell r="T19">
            <v>1024</v>
          </cell>
          <cell r="U19">
            <v>182</v>
          </cell>
          <cell r="V19">
            <v>36692</v>
          </cell>
          <cell r="W19">
            <v>944.91790856481384</v>
          </cell>
          <cell r="AD19">
            <v>2000</v>
          </cell>
          <cell r="AE19">
            <v>64710.27656187526</v>
          </cell>
        </row>
        <row r="20">
          <cell r="B20" t="str">
            <v>CLXWEBA</v>
          </cell>
          <cell r="C20" t="str">
            <v>WEB SERVER</v>
          </cell>
          <cell r="D20" t="str">
            <v>DS</v>
          </cell>
          <cell r="E20" t="str">
            <v>NT</v>
          </cell>
          <cell r="F20" t="str">
            <v>생산</v>
          </cell>
          <cell r="G20" t="str">
            <v>생산기술</v>
          </cell>
          <cell r="H20" t="str">
            <v>Web</v>
          </cell>
          <cell r="I20" t="str">
            <v>Web</v>
          </cell>
          <cell r="J20" t="str">
            <v>울산CLX</v>
          </cell>
          <cell r="L20" t="str">
            <v>Win 2000 Server</v>
          </cell>
          <cell r="N20" t="str">
            <v>COMPAQ</v>
          </cell>
          <cell r="O20" t="str">
            <v>PROLIANT 3000</v>
          </cell>
          <cell r="P20" t="str">
            <v>Pentium III</v>
          </cell>
          <cell r="Q20">
            <v>600</v>
          </cell>
          <cell r="R20">
            <v>2</v>
          </cell>
          <cell r="T20">
            <v>1151</v>
          </cell>
          <cell r="U20">
            <v>182</v>
          </cell>
          <cell r="V20">
            <v>36692</v>
          </cell>
          <cell r="W20">
            <v>944.91790856481384</v>
          </cell>
          <cell r="AD20">
            <v>2000</v>
          </cell>
          <cell r="AE20">
            <v>32519.410155716399</v>
          </cell>
        </row>
        <row r="21">
          <cell r="B21" t="str">
            <v>CLXWEBB</v>
          </cell>
          <cell r="C21" t="str">
            <v>WEB SERVER</v>
          </cell>
          <cell r="D21" t="str">
            <v>DS</v>
          </cell>
          <cell r="E21" t="str">
            <v>NT</v>
          </cell>
          <cell r="F21" t="str">
            <v>생산</v>
          </cell>
          <cell r="G21" t="str">
            <v>생산기술</v>
          </cell>
          <cell r="H21" t="str">
            <v>Web</v>
          </cell>
          <cell r="I21" t="str">
            <v>Web</v>
          </cell>
          <cell r="J21" t="str">
            <v>울산CLX</v>
          </cell>
          <cell r="L21" t="str">
            <v>Win 2000 Server</v>
          </cell>
          <cell r="N21" t="str">
            <v>COMPAQ</v>
          </cell>
          <cell r="O21" t="str">
            <v>PROLIANT 3000</v>
          </cell>
          <cell r="P21" t="str">
            <v>Pentium III</v>
          </cell>
          <cell r="Q21">
            <v>600</v>
          </cell>
          <cell r="R21">
            <v>2</v>
          </cell>
          <cell r="T21">
            <v>1151</v>
          </cell>
          <cell r="U21">
            <v>182</v>
          </cell>
          <cell r="V21">
            <v>36692</v>
          </cell>
          <cell r="W21">
            <v>944.91790856481384</v>
          </cell>
          <cell r="AD21">
            <v>2000</v>
          </cell>
          <cell r="AE21">
            <v>32519.410155716399</v>
          </cell>
        </row>
        <row r="22">
          <cell r="B22" t="str">
            <v>CLXWFILES</v>
          </cell>
          <cell r="C22" t="str">
            <v>WEB 용 메일서버</v>
          </cell>
          <cell r="D22" t="str">
            <v>DS</v>
          </cell>
          <cell r="E22" t="str">
            <v>NT</v>
          </cell>
          <cell r="F22" t="str">
            <v>생산</v>
          </cell>
          <cell r="G22" t="str">
            <v>생산기술</v>
          </cell>
          <cell r="H22" t="str">
            <v>Web</v>
          </cell>
          <cell r="I22" t="str">
            <v>Web File</v>
          </cell>
          <cell r="J22" t="str">
            <v>울산CLX</v>
          </cell>
          <cell r="L22" t="str">
            <v>Win NT</v>
          </cell>
          <cell r="N22" t="str">
            <v>COMPAQ</v>
          </cell>
          <cell r="O22" t="str">
            <v>PROLIANT 5500</v>
          </cell>
          <cell r="P22" t="str">
            <v>Pentium III</v>
          </cell>
          <cell r="Q22">
            <v>550</v>
          </cell>
          <cell r="R22">
            <v>2</v>
          </cell>
          <cell r="T22">
            <v>1024</v>
          </cell>
          <cell r="U22">
            <v>182</v>
          </cell>
          <cell r="V22">
            <v>36692</v>
          </cell>
          <cell r="W22">
            <v>944.91790856481384</v>
          </cell>
          <cell r="AD22">
            <v>2000</v>
          </cell>
          <cell r="AE22">
            <v>45796.002198096947</v>
          </cell>
        </row>
        <row r="23">
          <cell r="B23" t="str">
            <v>CONFERENCE</v>
          </cell>
          <cell r="C23" t="str">
            <v>Learnplus+ chatting 서버</v>
          </cell>
          <cell r="D23" t="str">
            <v>DS</v>
          </cell>
          <cell r="E23" t="str">
            <v>NT</v>
          </cell>
          <cell r="F23" t="str">
            <v>경영지원</v>
          </cell>
          <cell r="G23" t="str">
            <v>인력</v>
          </cell>
          <cell r="H23" t="str">
            <v>Learnplus</v>
          </cell>
          <cell r="I23" t="str">
            <v>운영계</v>
          </cell>
          <cell r="J23" t="str">
            <v>SK서린빌딩</v>
          </cell>
          <cell r="K23" t="str">
            <v>6층</v>
          </cell>
          <cell r="L23" t="str">
            <v>Win NT</v>
          </cell>
          <cell r="N23" t="str">
            <v>COMPAQ</v>
          </cell>
          <cell r="O23" t="str">
            <v>Proliant ML370</v>
          </cell>
          <cell r="P23" t="str">
            <v>Pentium III</v>
          </cell>
          <cell r="Q23">
            <v>600</v>
          </cell>
          <cell r="R23">
            <v>1</v>
          </cell>
          <cell r="T23">
            <v>128</v>
          </cell>
          <cell r="U23">
            <v>18.2</v>
          </cell>
          <cell r="V23">
            <v>36647</v>
          </cell>
          <cell r="W23">
            <v>989.91790856481384</v>
          </cell>
          <cell r="AD23">
            <v>2000</v>
          </cell>
          <cell r="AE23">
            <v>24614.026839815619</v>
          </cell>
        </row>
        <row r="24">
          <cell r="B24" t="str">
            <v>crmdbdev</v>
          </cell>
          <cell r="C24" t="str">
            <v>CRM 개발장비</v>
          </cell>
          <cell r="D24" t="str">
            <v>DS</v>
          </cell>
          <cell r="E24" t="str">
            <v>Unix</v>
          </cell>
          <cell r="F24" t="str">
            <v>마케팅지원</v>
          </cell>
          <cell r="G24" t="str">
            <v>B2B CRM</v>
          </cell>
          <cell r="H24" t="str">
            <v>Siebel</v>
          </cell>
          <cell r="I24" t="str">
            <v>개발/Test</v>
          </cell>
          <cell r="J24" t="str">
            <v>SK서린빌딩</v>
          </cell>
          <cell r="K24" t="str">
            <v>6층</v>
          </cell>
          <cell r="L24" t="str">
            <v>HP-UX</v>
          </cell>
          <cell r="M24" t="str">
            <v>Sieble</v>
          </cell>
          <cell r="N24" t="str">
            <v>HP</v>
          </cell>
          <cell r="O24" t="str">
            <v>HP L2000</v>
          </cell>
          <cell r="P24" t="str">
            <v>PA-RISC</v>
          </cell>
          <cell r="Q24">
            <v>440</v>
          </cell>
          <cell r="R24">
            <v>0</v>
          </cell>
          <cell r="T24">
            <v>4096</v>
          </cell>
          <cell r="U24">
            <v>18</v>
          </cell>
          <cell r="V24">
            <v>36871</v>
          </cell>
          <cell r="W24">
            <v>765.91790856481384</v>
          </cell>
          <cell r="AD24">
            <v>2000</v>
          </cell>
          <cell r="AE24">
            <v>160092</v>
          </cell>
        </row>
        <row r="25">
          <cell r="B25" t="str">
            <v>DRND04</v>
          </cell>
          <cell r="C25" t="str">
            <v>미주 Notes Server</v>
          </cell>
          <cell r="D25" t="str">
            <v>DS</v>
          </cell>
          <cell r="E25" t="str">
            <v>NT</v>
          </cell>
          <cell r="F25" t="str">
            <v>공통</v>
          </cell>
          <cell r="G25" t="str">
            <v>그룹웨어</v>
          </cell>
          <cell r="H25" t="str">
            <v>iOK</v>
          </cell>
          <cell r="I25" t="str">
            <v>운영계</v>
          </cell>
          <cell r="J25" t="str">
            <v>대덕</v>
          </cell>
          <cell r="K25" t="str">
            <v>기술원</v>
          </cell>
          <cell r="L25" t="str">
            <v>Win NT Workstation</v>
          </cell>
          <cell r="M25" t="str">
            <v>Domino Server</v>
          </cell>
          <cell r="N25" t="str">
            <v>삼보</v>
          </cell>
          <cell r="O25" t="str">
            <v>7400</v>
          </cell>
          <cell r="P25" t="str">
            <v>Pentium II</v>
          </cell>
          <cell r="Q25">
            <v>400</v>
          </cell>
          <cell r="R25">
            <v>1</v>
          </cell>
          <cell r="T25">
            <v>64</v>
          </cell>
          <cell r="U25">
            <v>6.4</v>
          </cell>
          <cell r="V25">
            <v>36616</v>
          </cell>
          <cell r="W25">
            <v>1020.9179085648138</v>
          </cell>
          <cell r="AD25">
            <v>2000</v>
          </cell>
          <cell r="AE25">
            <v>3210.5252399759502</v>
          </cell>
        </row>
        <row r="26">
          <cell r="B26" t="str">
            <v>ECDEV</v>
          </cell>
          <cell r="C26" t="str">
            <v>EC SQL 7.0 개발 DB 서버</v>
          </cell>
          <cell r="D26" t="str">
            <v>DS</v>
          </cell>
          <cell r="E26" t="str">
            <v>NT</v>
          </cell>
          <cell r="F26" t="str">
            <v>마케팅지원</v>
          </cell>
          <cell r="G26" t="str">
            <v>B2B</v>
          </cell>
          <cell r="H26" t="str">
            <v>Legacy</v>
          </cell>
          <cell r="I26" t="str">
            <v>개발/Test</v>
          </cell>
          <cell r="J26" t="str">
            <v>SK서린빌딩</v>
          </cell>
          <cell r="K26" t="str">
            <v>6층</v>
          </cell>
          <cell r="L26" t="str">
            <v>Win 2000 Server</v>
          </cell>
          <cell r="M26" t="str">
            <v>MS SQL Server 7.0</v>
          </cell>
          <cell r="N26" t="str">
            <v>COMPAQ</v>
          </cell>
          <cell r="O26" t="str">
            <v>Proliant ML530</v>
          </cell>
          <cell r="P26" t="str">
            <v>Pentium III</v>
          </cell>
          <cell r="Q26">
            <v>866</v>
          </cell>
          <cell r="R26">
            <v>2</v>
          </cell>
          <cell r="T26">
            <v>1024</v>
          </cell>
          <cell r="U26">
            <v>110</v>
          </cell>
          <cell r="V26">
            <v>36800</v>
          </cell>
          <cell r="W26">
            <v>836.91790856481384</v>
          </cell>
          <cell r="AD26">
            <v>2000</v>
          </cell>
          <cell r="AE26">
            <v>41406.333333333336</v>
          </cell>
        </row>
        <row r="27">
          <cell r="B27" t="str">
            <v>EDMHQTB</v>
          </cell>
          <cell r="C27" t="str">
            <v>대덕 노츠문서함　서버</v>
          </cell>
          <cell r="D27" t="str">
            <v>DS</v>
          </cell>
          <cell r="E27" t="str">
            <v>NT</v>
          </cell>
          <cell r="F27" t="str">
            <v>공통</v>
          </cell>
          <cell r="G27" t="str">
            <v>그룹웨어</v>
          </cell>
          <cell r="H27" t="str">
            <v>iOK</v>
          </cell>
          <cell r="I27" t="str">
            <v>운영계</v>
          </cell>
          <cell r="J27" t="str">
            <v>대덕</v>
          </cell>
          <cell r="K27" t="str">
            <v>기술원</v>
          </cell>
          <cell r="L27" t="str">
            <v>Win NT</v>
          </cell>
          <cell r="M27" t="str">
            <v>Domino Server</v>
          </cell>
          <cell r="N27" t="str">
            <v>COMPAQ</v>
          </cell>
          <cell r="O27" t="str">
            <v>Proliant 5500R</v>
          </cell>
          <cell r="P27" t="str">
            <v>Pentium III</v>
          </cell>
          <cell r="Q27">
            <v>550</v>
          </cell>
          <cell r="R27">
            <v>2</v>
          </cell>
          <cell r="S27">
            <v>4.2999999999999997E-2</v>
          </cell>
          <cell r="T27">
            <v>1024</v>
          </cell>
          <cell r="U27">
            <v>90</v>
          </cell>
          <cell r="V27">
            <v>36722</v>
          </cell>
          <cell r="W27">
            <v>914.91790856481384</v>
          </cell>
          <cell r="AD27">
            <v>2000</v>
          </cell>
          <cell r="AE27">
            <v>45447.125122019555</v>
          </cell>
        </row>
        <row r="28">
          <cell r="B28" t="str">
            <v>EMAILNOTES</v>
          </cell>
          <cell r="C28" t="str">
            <v>Notes SMTP Server</v>
          </cell>
          <cell r="D28" t="str">
            <v>DS</v>
          </cell>
          <cell r="E28" t="str">
            <v>NT</v>
          </cell>
          <cell r="F28" t="str">
            <v>공통</v>
          </cell>
          <cell r="G28" t="str">
            <v>그룹웨어</v>
          </cell>
          <cell r="H28" t="str">
            <v>iOK</v>
          </cell>
          <cell r="I28" t="str">
            <v>운영계</v>
          </cell>
          <cell r="J28" t="str">
            <v>SK서린빌딩</v>
          </cell>
          <cell r="K28" t="str">
            <v>6층</v>
          </cell>
          <cell r="L28" t="str">
            <v>Win NT</v>
          </cell>
          <cell r="M28" t="str">
            <v>Domino Server</v>
          </cell>
          <cell r="N28" t="str">
            <v>COMPAQ</v>
          </cell>
          <cell r="O28" t="str">
            <v>Proliant 5500</v>
          </cell>
          <cell r="P28" t="str">
            <v>Pentium III</v>
          </cell>
          <cell r="Q28">
            <v>550</v>
          </cell>
          <cell r="R28">
            <v>2</v>
          </cell>
          <cell r="S28">
            <v>0.28799999999999998</v>
          </cell>
          <cell r="T28">
            <v>1024</v>
          </cell>
          <cell r="U28">
            <v>54.6</v>
          </cell>
          <cell r="V28">
            <v>36697</v>
          </cell>
          <cell r="W28">
            <v>939.91790856481384</v>
          </cell>
          <cell r="AD28">
            <v>2000</v>
          </cell>
          <cell r="AE28">
            <v>56602.630155855994</v>
          </cell>
        </row>
        <row r="29">
          <cell r="B29" t="str">
            <v>enclean-test</v>
          </cell>
          <cell r="C29" t="str">
            <v>Enclean 개발/Test</v>
          </cell>
          <cell r="D29" t="str">
            <v>DS</v>
          </cell>
          <cell r="E29" t="str">
            <v>Unix</v>
          </cell>
          <cell r="F29" t="str">
            <v>석유</v>
          </cell>
          <cell r="G29" t="str">
            <v>엔크린</v>
          </cell>
          <cell r="H29" t="str">
            <v>Enclean</v>
          </cell>
          <cell r="I29" t="str">
            <v>개발/Test</v>
          </cell>
          <cell r="J29" t="str">
            <v>SK서린빌딩</v>
          </cell>
          <cell r="K29" t="str">
            <v>6층</v>
          </cell>
          <cell r="L29" t="str">
            <v>Solaris</v>
          </cell>
          <cell r="N29" t="str">
            <v>SUN</v>
          </cell>
          <cell r="O29" t="str">
            <v>SUN E250</v>
          </cell>
          <cell r="P29" t="str">
            <v>UltraSPARC</v>
          </cell>
          <cell r="Q29">
            <v>400</v>
          </cell>
          <cell r="R29">
            <v>0</v>
          </cell>
          <cell r="T29">
            <v>512</v>
          </cell>
          <cell r="U29">
            <v>54</v>
          </cell>
          <cell r="V29">
            <v>36889</v>
          </cell>
          <cell r="W29">
            <v>747.91790856481384</v>
          </cell>
          <cell r="AD29">
            <v>2000</v>
          </cell>
          <cell r="AE29">
            <v>36970</v>
          </cell>
        </row>
        <row r="30">
          <cell r="B30" t="str">
            <v>EPETRO</v>
          </cell>
          <cell r="C30" t="str">
            <v>석유개발 기술정보 시스템</v>
          </cell>
          <cell r="D30" t="str">
            <v>DS</v>
          </cell>
          <cell r="E30" t="str">
            <v>NT</v>
          </cell>
          <cell r="F30" t="str">
            <v>석유개발</v>
          </cell>
          <cell r="G30" t="str">
            <v>업무지원</v>
          </cell>
          <cell r="H30" t="str">
            <v>Legacy</v>
          </cell>
          <cell r="I30" t="str">
            <v>운영계</v>
          </cell>
          <cell r="J30" t="str">
            <v>SK서린빌딩</v>
          </cell>
          <cell r="K30" t="str">
            <v>6층</v>
          </cell>
          <cell r="L30" t="str">
            <v>Win NT</v>
          </cell>
          <cell r="N30" t="str">
            <v>COMPAQ</v>
          </cell>
          <cell r="O30" t="str">
            <v>Proliant 5500</v>
          </cell>
          <cell r="P30" t="str">
            <v>Pentium III</v>
          </cell>
          <cell r="Q30">
            <v>550</v>
          </cell>
          <cell r="R30">
            <v>2</v>
          </cell>
          <cell r="S30">
            <v>1.9E-2</v>
          </cell>
          <cell r="T30">
            <v>1024</v>
          </cell>
          <cell r="U30">
            <v>72.8</v>
          </cell>
          <cell r="V30">
            <v>36748</v>
          </cell>
          <cell r="W30">
            <v>888.91790856481384</v>
          </cell>
          <cell r="AD30">
            <v>2000</v>
          </cell>
          <cell r="AE30">
            <v>47541.457753563867</v>
          </cell>
        </row>
        <row r="31">
          <cell r="B31" t="str">
            <v>EPSM_DB</v>
          </cell>
          <cell r="C31" t="str">
            <v>구매정보시스템 Web DB 서버</v>
          </cell>
          <cell r="D31" t="str">
            <v>DS</v>
          </cell>
          <cell r="E31" t="str">
            <v>NT</v>
          </cell>
          <cell r="F31" t="str">
            <v>경영지원</v>
          </cell>
          <cell r="G31" t="str">
            <v>구매</v>
          </cell>
          <cell r="H31" t="str">
            <v>Legacy</v>
          </cell>
          <cell r="I31" t="str">
            <v>운영계</v>
          </cell>
          <cell r="J31" t="str">
            <v>SK서린빌딩</v>
          </cell>
          <cell r="K31" t="str">
            <v>6층</v>
          </cell>
          <cell r="L31" t="str">
            <v>Win NT</v>
          </cell>
          <cell r="M31" t="str">
            <v>MS SQL Server 7.0</v>
          </cell>
          <cell r="N31" t="str">
            <v>COMPAQ</v>
          </cell>
          <cell r="O31" t="str">
            <v>Proliant ML570</v>
          </cell>
          <cell r="P31" t="str">
            <v>Pentium III</v>
          </cell>
          <cell r="Q31">
            <v>700</v>
          </cell>
          <cell r="R31">
            <v>2</v>
          </cell>
          <cell r="S31">
            <v>3.9E-2</v>
          </cell>
          <cell r="T31">
            <v>1024</v>
          </cell>
          <cell r="U31">
            <v>129.19999999999999</v>
          </cell>
          <cell r="V31">
            <v>36832</v>
          </cell>
          <cell r="W31">
            <v>804.91790856481384</v>
          </cell>
          <cell r="AD31">
            <v>2000</v>
          </cell>
          <cell r="AE31">
            <v>60863</v>
          </cell>
        </row>
        <row r="32">
          <cell r="B32" t="str">
            <v>EPSM_WEB</v>
          </cell>
          <cell r="C32" t="str">
            <v>구매정보시스템 Web 서버</v>
          </cell>
          <cell r="D32" t="str">
            <v>DS</v>
          </cell>
          <cell r="E32" t="str">
            <v>NT</v>
          </cell>
          <cell r="F32" t="str">
            <v>경영지원</v>
          </cell>
          <cell r="G32" t="str">
            <v>구매</v>
          </cell>
          <cell r="H32" t="str">
            <v>Legacy</v>
          </cell>
          <cell r="I32" t="str">
            <v>운영계</v>
          </cell>
          <cell r="J32" t="str">
            <v>SK서린빌딩</v>
          </cell>
          <cell r="K32" t="str">
            <v>6층</v>
          </cell>
          <cell r="L32" t="str">
            <v>Win NT</v>
          </cell>
          <cell r="N32" t="str">
            <v>COMPAQ</v>
          </cell>
          <cell r="O32" t="str">
            <v>Proliant ML530</v>
          </cell>
          <cell r="P32" t="str">
            <v>Pentium III</v>
          </cell>
          <cell r="Q32">
            <v>866</v>
          </cell>
          <cell r="R32">
            <v>2</v>
          </cell>
          <cell r="S32">
            <v>0.02</v>
          </cell>
          <cell r="T32">
            <v>512</v>
          </cell>
          <cell r="U32">
            <v>72.8</v>
          </cell>
          <cell r="V32">
            <v>36832</v>
          </cell>
          <cell r="W32">
            <v>804.91790856481384</v>
          </cell>
          <cell r="AD32">
            <v>2000</v>
          </cell>
          <cell r="AE32">
            <v>30647</v>
          </cell>
        </row>
        <row r="33">
          <cell r="B33" t="str">
            <v>HQTBAKSRV</v>
          </cell>
          <cell r="C33" t="str">
            <v>통합 Backup Server</v>
          </cell>
          <cell r="D33" t="str">
            <v>DS</v>
          </cell>
          <cell r="E33" t="str">
            <v>NT</v>
          </cell>
          <cell r="F33" t="str">
            <v>공통</v>
          </cell>
          <cell r="G33" t="str">
            <v>복합</v>
          </cell>
          <cell r="H33" t="str">
            <v>Backup</v>
          </cell>
          <cell r="I33" t="str">
            <v>운영계</v>
          </cell>
          <cell r="J33" t="str">
            <v>SK서린빌딩</v>
          </cell>
          <cell r="K33" t="str">
            <v>6층</v>
          </cell>
          <cell r="L33" t="str">
            <v>Win 2000 Server</v>
          </cell>
          <cell r="M33" t="str">
            <v>BackupExec</v>
          </cell>
          <cell r="N33" t="str">
            <v>COMPAQ</v>
          </cell>
          <cell r="O33" t="str">
            <v>Proliant ML530</v>
          </cell>
          <cell r="P33" t="str">
            <v>Pentium III</v>
          </cell>
          <cell r="Q33">
            <v>800</v>
          </cell>
          <cell r="R33">
            <v>2</v>
          </cell>
          <cell r="T33">
            <v>1024</v>
          </cell>
          <cell r="U33">
            <v>154.19999999999999</v>
          </cell>
          <cell r="V33">
            <v>36800</v>
          </cell>
          <cell r="W33">
            <v>836.91790856481384</v>
          </cell>
          <cell r="AD33">
            <v>2000</v>
          </cell>
          <cell r="AE33">
            <v>11730.189051792129</v>
          </cell>
        </row>
        <row r="34">
          <cell r="B34" t="str">
            <v>Hub smp001-4</v>
          </cell>
          <cell r="C34" t="str">
            <v>DW</v>
          </cell>
          <cell r="D34" t="str">
            <v>DCS</v>
          </cell>
          <cell r="E34" t="str">
            <v>Unix</v>
          </cell>
          <cell r="F34" t="str">
            <v>마케팅지원</v>
          </cell>
          <cell r="G34" t="str">
            <v>DBM</v>
          </cell>
          <cell r="H34" t="str">
            <v>DW</v>
          </cell>
          <cell r="I34" t="str">
            <v>DB</v>
          </cell>
          <cell r="J34" t="str">
            <v>대덕</v>
          </cell>
          <cell r="K34" t="str">
            <v>CDC 3층</v>
          </cell>
          <cell r="L34" t="str">
            <v>MP-RAS 3.02</v>
          </cell>
          <cell r="M34" t="str">
            <v>Teradata V2R4.0
MF Cobol</v>
          </cell>
          <cell r="N34" t="str">
            <v>NCR</v>
          </cell>
          <cell r="O34" t="str">
            <v>WM5250</v>
          </cell>
          <cell r="Q34">
            <v>700</v>
          </cell>
          <cell r="R34">
            <v>4</v>
          </cell>
          <cell r="T34">
            <v>4096</v>
          </cell>
          <cell r="U34">
            <v>396</v>
          </cell>
          <cell r="V34">
            <v>36911</v>
          </cell>
          <cell r="W34">
            <v>725.91790856481384</v>
          </cell>
          <cell r="AD34">
            <v>2001</v>
          </cell>
          <cell r="AE34">
            <v>226724.84950000001</v>
          </cell>
        </row>
        <row r="35">
          <cell r="B35" t="str">
            <v>Hub smp001-5</v>
          </cell>
          <cell r="C35" t="str">
            <v>DW</v>
          </cell>
          <cell r="D35" t="str">
            <v>DCS</v>
          </cell>
          <cell r="E35" t="str">
            <v>Unix</v>
          </cell>
          <cell r="F35" t="str">
            <v>마케팅지원</v>
          </cell>
          <cell r="G35" t="str">
            <v>DBM</v>
          </cell>
          <cell r="H35" t="str">
            <v>DW</v>
          </cell>
          <cell r="I35" t="str">
            <v>DB</v>
          </cell>
          <cell r="J35" t="str">
            <v>대덕</v>
          </cell>
          <cell r="K35" t="str">
            <v>CDC 3층</v>
          </cell>
          <cell r="L35" t="str">
            <v>MP-RAS 3.02</v>
          </cell>
          <cell r="M35" t="str">
            <v>Teradata V2R4.0
MF Cobol</v>
          </cell>
          <cell r="N35" t="str">
            <v>NCR</v>
          </cell>
          <cell r="O35" t="str">
            <v>WM5250</v>
          </cell>
          <cell r="Q35">
            <v>700</v>
          </cell>
          <cell r="R35">
            <v>4</v>
          </cell>
          <cell r="T35">
            <v>4096</v>
          </cell>
          <cell r="U35">
            <v>396</v>
          </cell>
          <cell r="V35">
            <v>36911</v>
          </cell>
          <cell r="W35">
            <v>725.91790856481384</v>
          </cell>
          <cell r="AD35">
            <v>2001</v>
          </cell>
          <cell r="AE35">
            <v>226724.84950000001</v>
          </cell>
        </row>
        <row r="36">
          <cell r="B36" t="str">
            <v>Hub smp002-4</v>
          </cell>
          <cell r="C36" t="str">
            <v>DW</v>
          </cell>
          <cell r="D36" t="str">
            <v>DCS</v>
          </cell>
          <cell r="E36" t="str">
            <v>Unix</v>
          </cell>
          <cell r="F36" t="str">
            <v>마케팅지원</v>
          </cell>
          <cell r="G36" t="str">
            <v>DBM</v>
          </cell>
          <cell r="H36" t="str">
            <v>DW</v>
          </cell>
          <cell r="I36" t="str">
            <v>DB</v>
          </cell>
          <cell r="J36" t="str">
            <v>대덕</v>
          </cell>
          <cell r="K36" t="str">
            <v>CDC 3층</v>
          </cell>
          <cell r="L36" t="str">
            <v>MP-RAS 3.02</v>
          </cell>
          <cell r="M36" t="str">
            <v>Teradata V2R4.0
MF Cobol</v>
          </cell>
          <cell r="N36" t="str">
            <v>NCR</v>
          </cell>
          <cell r="O36" t="str">
            <v>WM5250</v>
          </cell>
          <cell r="Q36">
            <v>700</v>
          </cell>
          <cell r="R36">
            <v>4</v>
          </cell>
          <cell r="T36">
            <v>4096</v>
          </cell>
          <cell r="U36">
            <v>396</v>
          </cell>
          <cell r="V36">
            <v>36911</v>
          </cell>
          <cell r="W36">
            <v>725.91790856481384</v>
          </cell>
          <cell r="AD36">
            <v>2001</v>
          </cell>
          <cell r="AE36">
            <v>226724.84950000001</v>
          </cell>
        </row>
        <row r="37">
          <cell r="B37" t="str">
            <v>Hub smp002-5</v>
          </cell>
          <cell r="C37" t="str">
            <v>DW</v>
          </cell>
          <cell r="D37" t="str">
            <v>DCS</v>
          </cell>
          <cell r="E37" t="str">
            <v>Unix</v>
          </cell>
          <cell r="F37" t="str">
            <v>마케팅지원</v>
          </cell>
          <cell r="G37" t="str">
            <v>DBM</v>
          </cell>
          <cell r="H37" t="str">
            <v>DW</v>
          </cell>
          <cell r="I37" t="str">
            <v>DB</v>
          </cell>
          <cell r="J37" t="str">
            <v>대덕</v>
          </cell>
          <cell r="K37" t="str">
            <v>CDC 3층</v>
          </cell>
          <cell r="L37" t="str">
            <v>MP-RAS 3.02</v>
          </cell>
          <cell r="M37" t="str">
            <v>Teradata V2R4.0
MF Cobol</v>
          </cell>
          <cell r="N37" t="str">
            <v>NCR</v>
          </cell>
          <cell r="O37" t="str">
            <v>WM5250</v>
          </cell>
          <cell r="Q37">
            <v>700</v>
          </cell>
          <cell r="R37">
            <v>4</v>
          </cell>
          <cell r="T37">
            <v>4096</v>
          </cell>
          <cell r="U37">
            <v>396</v>
          </cell>
          <cell r="V37">
            <v>36911</v>
          </cell>
          <cell r="W37">
            <v>725.91790856481384</v>
          </cell>
          <cell r="AD37">
            <v>2001</v>
          </cell>
          <cell r="AE37">
            <v>226724.84950000001</v>
          </cell>
        </row>
        <row r="38">
          <cell r="B38" t="str">
            <v>Hub smp003-4</v>
          </cell>
          <cell r="C38" t="str">
            <v>DW</v>
          </cell>
          <cell r="D38" t="str">
            <v>DCS</v>
          </cell>
          <cell r="E38" t="str">
            <v>Unix</v>
          </cell>
          <cell r="F38" t="str">
            <v>마케팅지원</v>
          </cell>
          <cell r="G38" t="str">
            <v>DBM</v>
          </cell>
          <cell r="H38" t="str">
            <v>DW</v>
          </cell>
          <cell r="I38" t="str">
            <v>DB</v>
          </cell>
          <cell r="J38" t="str">
            <v>대덕</v>
          </cell>
          <cell r="K38" t="str">
            <v>CDC 3층</v>
          </cell>
          <cell r="L38" t="str">
            <v>MP-RAS 3.02</v>
          </cell>
          <cell r="M38" t="str">
            <v>Teradata V2R4.0
MF Cobol</v>
          </cell>
          <cell r="N38" t="str">
            <v>NCR</v>
          </cell>
          <cell r="O38" t="str">
            <v>WM5250</v>
          </cell>
          <cell r="Q38">
            <v>700</v>
          </cell>
          <cell r="R38">
            <v>4</v>
          </cell>
          <cell r="T38">
            <v>4096</v>
          </cell>
          <cell r="U38">
            <v>396</v>
          </cell>
          <cell r="V38">
            <v>36911</v>
          </cell>
          <cell r="W38">
            <v>725.91790856481384</v>
          </cell>
          <cell r="AD38">
            <v>2001</v>
          </cell>
          <cell r="AE38">
            <v>226724.84950000001</v>
          </cell>
        </row>
        <row r="39">
          <cell r="B39" t="str">
            <v>Hub smp003-5</v>
          </cell>
          <cell r="C39" t="str">
            <v>DW</v>
          </cell>
          <cell r="D39" t="str">
            <v>DCS</v>
          </cell>
          <cell r="E39" t="str">
            <v>Unix</v>
          </cell>
          <cell r="F39" t="str">
            <v>마케팅지원</v>
          </cell>
          <cell r="G39" t="str">
            <v>DBM</v>
          </cell>
          <cell r="H39" t="str">
            <v>DW</v>
          </cell>
          <cell r="I39" t="str">
            <v>DB</v>
          </cell>
          <cell r="J39" t="str">
            <v>대덕</v>
          </cell>
          <cell r="K39" t="str">
            <v>CDC 3층</v>
          </cell>
          <cell r="L39" t="str">
            <v>MP-RAS 3.02</v>
          </cell>
          <cell r="M39" t="str">
            <v>Teradata V2R4.0
MF Cobol</v>
          </cell>
          <cell r="N39" t="str">
            <v>NCR</v>
          </cell>
          <cell r="O39" t="str">
            <v>WM5250</v>
          </cell>
          <cell r="Q39">
            <v>700</v>
          </cell>
          <cell r="R39">
            <v>4</v>
          </cell>
          <cell r="T39">
            <v>4096</v>
          </cell>
          <cell r="U39">
            <v>396</v>
          </cell>
          <cell r="V39">
            <v>36911</v>
          </cell>
          <cell r="W39">
            <v>725.91790856481384</v>
          </cell>
          <cell r="AD39">
            <v>2001</v>
          </cell>
          <cell r="AE39">
            <v>226724.84950000001</v>
          </cell>
        </row>
        <row r="40">
          <cell r="B40" t="str">
            <v>Hub smp004-4</v>
          </cell>
          <cell r="C40" t="str">
            <v>DW</v>
          </cell>
          <cell r="D40" t="str">
            <v>DCS</v>
          </cell>
          <cell r="E40" t="str">
            <v>Unix</v>
          </cell>
          <cell r="F40" t="str">
            <v>마케팅지원</v>
          </cell>
          <cell r="G40" t="str">
            <v>DBM</v>
          </cell>
          <cell r="H40" t="str">
            <v>DW</v>
          </cell>
          <cell r="I40" t="str">
            <v>DB</v>
          </cell>
          <cell r="J40" t="str">
            <v>대덕</v>
          </cell>
          <cell r="K40" t="str">
            <v>CDC 3층</v>
          </cell>
          <cell r="L40" t="str">
            <v>MP-RAS 3.02</v>
          </cell>
          <cell r="M40" t="str">
            <v>Teradata V2R4.0
MF Cobol</v>
          </cell>
          <cell r="N40" t="str">
            <v>NCR</v>
          </cell>
          <cell r="O40" t="str">
            <v>WM5250</v>
          </cell>
          <cell r="Q40">
            <v>700</v>
          </cell>
          <cell r="R40">
            <v>4</v>
          </cell>
          <cell r="T40">
            <v>4096</v>
          </cell>
          <cell r="U40">
            <v>396</v>
          </cell>
          <cell r="V40">
            <v>36911</v>
          </cell>
          <cell r="W40">
            <v>725.91790856481384</v>
          </cell>
          <cell r="AD40">
            <v>2001</v>
          </cell>
          <cell r="AE40">
            <v>226724.84950000001</v>
          </cell>
        </row>
        <row r="41">
          <cell r="B41" t="str">
            <v>Hub smp004-5</v>
          </cell>
          <cell r="C41" t="str">
            <v>DW</v>
          </cell>
          <cell r="D41" t="str">
            <v>DCS</v>
          </cell>
          <cell r="E41" t="str">
            <v>Unix</v>
          </cell>
          <cell r="F41" t="str">
            <v>마케팅지원</v>
          </cell>
          <cell r="G41" t="str">
            <v>DBM</v>
          </cell>
          <cell r="H41" t="str">
            <v>DW</v>
          </cell>
          <cell r="I41" t="str">
            <v>DB</v>
          </cell>
          <cell r="J41" t="str">
            <v>대덕</v>
          </cell>
          <cell r="K41" t="str">
            <v>CDC 3층</v>
          </cell>
          <cell r="L41" t="str">
            <v>MP-RAS 3.02</v>
          </cell>
          <cell r="M41" t="str">
            <v>Teradata V2R4.0
MF Cobol</v>
          </cell>
          <cell r="N41" t="str">
            <v>NCR</v>
          </cell>
          <cell r="O41" t="str">
            <v>WM5250</v>
          </cell>
          <cell r="Q41">
            <v>700</v>
          </cell>
          <cell r="R41">
            <v>4</v>
          </cell>
          <cell r="T41">
            <v>4096</v>
          </cell>
          <cell r="U41">
            <v>396</v>
          </cell>
          <cell r="V41">
            <v>36911</v>
          </cell>
          <cell r="W41">
            <v>725.91790856481384</v>
          </cell>
          <cell r="AD41">
            <v>2001</v>
          </cell>
          <cell r="AE41">
            <v>226724.84950000001</v>
          </cell>
        </row>
        <row r="42">
          <cell r="B42" t="str">
            <v>Hub smp005-4</v>
          </cell>
          <cell r="C42" t="str">
            <v>DW</v>
          </cell>
          <cell r="D42" t="str">
            <v>DCS</v>
          </cell>
          <cell r="E42" t="str">
            <v>Unix</v>
          </cell>
          <cell r="F42" t="str">
            <v>마케팅지원</v>
          </cell>
          <cell r="G42" t="str">
            <v>DBM</v>
          </cell>
          <cell r="H42" t="str">
            <v>DW</v>
          </cell>
          <cell r="I42" t="str">
            <v>DB</v>
          </cell>
          <cell r="J42" t="str">
            <v>대덕</v>
          </cell>
          <cell r="K42" t="str">
            <v>CDC 3층</v>
          </cell>
          <cell r="L42" t="str">
            <v>MP-RAS 3.02</v>
          </cell>
          <cell r="M42" t="str">
            <v>Teradata V2R4.0
MF Cobol</v>
          </cell>
          <cell r="N42" t="str">
            <v>NCR</v>
          </cell>
          <cell r="O42" t="str">
            <v>WM5250</v>
          </cell>
          <cell r="Q42">
            <v>700</v>
          </cell>
          <cell r="R42">
            <v>4</v>
          </cell>
          <cell r="T42">
            <v>4096</v>
          </cell>
          <cell r="U42">
            <v>396</v>
          </cell>
          <cell r="V42">
            <v>36644</v>
          </cell>
          <cell r="W42">
            <v>992.91790856481384</v>
          </cell>
          <cell r="AD42">
            <v>2000</v>
          </cell>
          <cell r="AE42">
            <v>226724.84950000001</v>
          </cell>
        </row>
        <row r="43">
          <cell r="B43" t="str">
            <v>Hub smp005-5</v>
          </cell>
          <cell r="C43" t="str">
            <v>DW</v>
          </cell>
          <cell r="D43" t="str">
            <v>DCS</v>
          </cell>
          <cell r="E43" t="str">
            <v>Unix</v>
          </cell>
          <cell r="F43" t="str">
            <v>마케팅지원</v>
          </cell>
          <cell r="G43" t="str">
            <v>DBM</v>
          </cell>
          <cell r="H43" t="str">
            <v>DW</v>
          </cell>
          <cell r="I43" t="str">
            <v>DB</v>
          </cell>
          <cell r="J43" t="str">
            <v>대덕</v>
          </cell>
          <cell r="K43" t="str">
            <v>CDC 3층</v>
          </cell>
          <cell r="L43" t="str">
            <v>MP-RAS 3.02</v>
          </cell>
          <cell r="M43" t="str">
            <v>Teradata V2R4.0
MF Cobol</v>
          </cell>
          <cell r="N43" t="str">
            <v>NCR</v>
          </cell>
          <cell r="O43" t="str">
            <v>WM5250</v>
          </cell>
          <cell r="Q43">
            <v>700</v>
          </cell>
          <cell r="R43">
            <v>4</v>
          </cell>
          <cell r="T43">
            <v>4096</v>
          </cell>
          <cell r="U43">
            <v>396</v>
          </cell>
          <cell r="V43">
            <v>36622</v>
          </cell>
          <cell r="W43">
            <v>1014.9179085648138</v>
          </cell>
          <cell r="AD43">
            <v>2000</v>
          </cell>
          <cell r="AE43">
            <v>226724.84950000001</v>
          </cell>
        </row>
        <row r="44">
          <cell r="B44" t="str">
            <v>Interim smp006-4</v>
          </cell>
          <cell r="C44" t="str">
            <v>DW</v>
          </cell>
          <cell r="D44" t="str">
            <v>DCS</v>
          </cell>
          <cell r="E44" t="str">
            <v>Unix</v>
          </cell>
          <cell r="F44" t="str">
            <v>마케팅지원</v>
          </cell>
          <cell r="G44" t="str">
            <v>DBM</v>
          </cell>
          <cell r="H44" t="str">
            <v>DW</v>
          </cell>
          <cell r="I44" t="str">
            <v>DB</v>
          </cell>
          <cell r="J44" t="str">
            <v>대덕</v>
          </cell>
          <cell r="K44" t="str">
            <v>CDC 3층</v>
          </cell>
          <cell r="L44" t="str">
            <v>MP-RAS 3.02</v>
          </cell>
          <cell r="M44" t="str">
            <v>Teradata V2R4.0
MF Cobol</v>
          </cell>
          <cell r="N44" t="str">
            <v>NCR</v>
          </cell>
          <cell r="O44" t="str">
            <v>WM5250</v>
          </cell>
          <cell r="Q44">
            <v>700</v>
          </cell>
          <cell r="R44">
            <v>4</v>
          </cell>
          <cell r="T44">
            <v>4096</v>
          </cell>
          <cell r="U44">
            <v>396</v>
          </cell>
          <cell r="V44">
            <v>36911</v>
          </cell>
          <cell r="W44">
            <v>725.91790856481384</v>
          </cell>
          <cell r="AD44">
            <v>2001</v>
          </cell>
          <cell r="AE44">
            <v>226724.84950000001</v>
          </cell>
        </row>
        <row r="45">
          <cell r="B45" t="str">
            <v>Interim smp006-5</v>
          </cell>
          <cell r="C45" t="str">
            <v>DW</v>
          </cell>
          <cell r="D45" t="str">
            <v>DCS</v>
          </cell>
          <cell r="E45" t="str">
            <v>Unix</v>
          </cell>
          <cell r="F45" t="str">
            <v>마케팅지원</v>
          </cell>
          <cell r="G45" t="str">
            <v>DBM</v>
          </cell>
          <cell r="H45" t="str">
            <v>DW</v>
          </cell>
          <cell r="I45" t="str">
            <v>DB</v>
          </cell>
          <cell r="J45" t="str">
            <v>대덕</v>
          </cell>
          <cell r="K45" t="str">
            <v>CDC 3층</v>
          </cell>
          <cell r="L45" t="str">
            <v>MP-RAS 3.02</v>
          </cell>
          <cell r="M45" t="str">
            <v>Teradata V2R4.0
MF Cobol</v>
          </cell>
          <cell r="N45" t="str">
            <v>NCR</v>
          </cell>
          <cell r="O45" t="str">
            <v>WM5250</v>
          </cell>
          <cell r="Q45">
            <v>700</v>
          </cell>
          <cell r="R45">
            <v>4</v>
          </cell>
          <cell r="T45">
            <v>4096</v>
          </cell>
          <cell r="U45">
            <v>396</v>
          </cell>
          <cell r="V45">
            <v>36911</v>
          </cell>
          <cell r="W45">
            <v>725.91790856481384</v>
          </cell>
          <cell r="AD45">
            <v>2001</v>
          </cell>
          <cell r="AE45">
            <v>226724.84950000001</v>
          </cell>
        </row>
        <row r="46">
          <cell r="B46" t="str">
            <v>Interim smp007-4</v>
          </cell>
          <cell r="C46" t="str">
            <v>DW</v>
          </cell>
          <cell r="D46" t="str">
            <v>DCS</v>
          </cell>
          <cell r="E46" t="str">
            <v>Unix</v>
          </cell>
          <cell r="F46" t="str">
            <v>마케팅지원</v>
          </cell>
          <cell r="G46" t="str">
            <v>DBM</v>
          </cell>
          <cell r="H46" t="str">
            <v>DW</v>
          </cell>
          <cell r="I46" t="str">
            <v>DB</v>
          </cell>
          <cell r="J46" t="str">
            <v>대덕</v>
          </cell>
          <cell r="K46" t="str">
            <v>CDC 3층</v>
          </cell>
          <cell r="L46" t="str">
            <v>MP-RAS 3.02</v>
          </cell>
          <cell r="M46" t="str">
            <v>Teradata V2R4.0
MF Cobol</v>
          </cell>
          <cell r="N46" t="str">
            <v>NCR</v>
          </cell>
          <cell r="O46" t="str">
            <v>WM5250</v>
          </cell>
          <cell r="Q46">
            <v>700</v>
          </cell>
          <cell r="R46">
            <v>4</v>
          </cell>
          <cell r="T46">
            <v>4096</v>
          </cell>
          <cell r="U46">
            <v>396</v>
          </cell>
          <cell r="V46">
            <v>36911</v>
          </cell>
          <cell r="W46">
            <v>725.91790856481384</v>
          </cell>
          <cell r="AD46">
            <v>2001</v>
          </cell>
          <cell r="AE46">
            <v>226724.84950000001</v>
          </cell>
        </row>
        <row r="47">
          <cell r="B47" t="str">
            <v>Interim smp007-5</v>
          </cell>
          <cell r="C47" t="str">
            <v>DW</v>
          </cell>
          <cell r="D47" t="str">
            <v>DCS</v>
          </cell>
          <cell r="E47" t="str">
            <v>Unix</v>
          </cell>
          <cell r="F47" t="str">
            <v>마케팅지원</v>
          </cell>
          <cell r="G47" t="str">
            <v>DBM</v>
          </cell>
          <cell r="H47" t="str">
            <v>DW</v>
          </cell>
          <cell r="I47" t="str">
            <v>DB</v>
          </cell>
          <cell r="J47" t="str">
            <v>대덕</v>
          </cell>
          <cell r="K47" t="str">
            <v>CDC 3층</v>
          </cell>
          <cell r="L47" t="str">
            <v>MP-RAS 3.02</v>
          </cell>
          <cell r="M47" t="str">
            <v>Teradata V2R4.0
MF Cobol</v>
          </cell>
          <cell r="N47" t="str">
            <v>NCR</v>
          </cell>
          <cell r="O47" t="str">
            <v>WM5250</v>
          </cell>
          <cell r="Q47">
            <v>700</v>
          </cell>
          <cell r="R47">
            <v>4</v>
          </cell>
          <cell r="T47">
            <v>4096</v>
          </cell>
          <cell r="U47">
            <v>396</v>
          </cell>
          <cell r="V47">
            <v>36911</v>
          </cell>
          <cell r="W47">
            <v>725.91790856481384</v>
          </cell>
          <cell r="AD47">
            <v>2001</v>
          </cell>
          <cell r="AE47">
            <v>226724.84950000001</v>
          </cell>
        </row>
        <row r="48">
          <cell r="B48" t="str">
            <v>iFAX</v>
          </cell>
          <cell r="C48" t="str">
            <v>통합 FAX 서버</v>
          </cell>
          <cell r="D48" t="str">
            <v>DS</v>
          </cell>
          <cell r="E48" t="str">
            <v>NT</v>
          </cell>
          <cell r="F48" t="str">
            <v>공통</v>
          </cell>
          <cell r="G48" t="str">
            <v>업무지원</v>
          </cell>
          <cell r="H48" t="str">
            <v>FAX</v>
          </cell>
          <cell r="I48" t="str">
            <v>운영계</v>
          </cell>
          <cell r="J48" t="str">
            <v>SK서린빌딩</v>
          </cell>
          <cell r="K48" t="str">
            <v>6층</v>
          </cell>
          <cell r="L48" t="str">
            <v>Win 2000 Server</v>
          </cell>
          <cell r="N48" t="str">
            <v>COMPAQ</v>
          </cell>
          <cell r="O48" t="str">
            <v>Proliant ML370</v>
          </cell>
          <cell r="P48" t="str">
            <v>Pentium III</v>
          </cell>
          <cell r="Q48">
            <v>600</v>
          </cell>
          <cell r="R48">
            <v>2</v>
          </cell>
          <cell r="T48">
            <v>512</v>
          </cell>
          <cell r="U48">
            <v>36.4</v>
          </cell>
          <cell r="V48">
            <v>36662</v>
          </cell>
          <cell r="W48">
            <v>974.91790856481384</v>
          </cell>
          <cell r="AD48">
            <v>2000</v>
          </cell>
          <cell r="AE48">
            <v>24614.026839815619</v>
          </cell>
        </row>
        <row r="49">
          <cell r="B49" t="str">
            <v>KMCLX2</v>
          </cell>
          <cell r="C49" t="str">
            <v>KM SERVER (2th)</v>
          </cell>
          <cell r="D49" t="str">
            <v>DS</v>
          </cell>
          <cell r="E49" t="str">
            <v>NT</v>
          </cell>
          <cell r="F49" t="str">
            <v>생산</v>
          </cell>
          <cell r="G49" t="str">
            <v>KM</v>
          </cell>
          <cell r="H49" t="str">
            <v>KM</v>
          </cell>
          <cell r="I49" t="str">
            <v>운영계</v>
          </cell>
          <cell r="J49" t="str">
            <v>울산CLX</v>
          </cell>
          <cell r="L49" t="str">
            <v>Win NT</v>
          </cell>
          <cell r="M49" t="str">
            <v>Domino Server</v>
          </cell>
          <cell r="N49" t="str">
            <v>COMPAQ</v>
          </cell>
          <cell r="O49" t="str">
            <v>PROLIANT 8000</v>
          </cell>
          <cell r="P49" t="str">
            <v>Pentium III</v>
          </cell>
          <cell r="Q49">
            <v>550</v>
          </cell>
          <cell r="R49">
            <v>4</v>
          </cell>
          <cell r="T49">
            <v>1024</v>
          </cell>
          <cell r="U49">
            <v>254</v>
          </cell>
          <cell r="V49">
            <v>36647</v>
          </cell>
          <cell r="W49">
            <v>989.91790856481384</v>
          </cell>
          <cell r="AD49">
            <v>2000</v>
          </cell>
          <cell r="AE49">
            <v>215694</v>
          </cell>
        </row>
        <row r="50">
          <cell r="B50" t="str">
            <v>KMHQT</v>
          </cell>
          <cell r="C50" t="str">
            <v>Notes 본사 KM 서버</v>
          </cell>
          <cell r="D50" t="str">
            <v>DS</v>
          </cell>
          <cell r="E50" t="str">
            <v>NT</v>
          </cell>
          <cell r="F50" t="str">
            <v>공통</v>
          </cell>
          <cell r="G50" t="str">
            <v>KM</v>
          </cell>
          <cell r="H50" t="str">
            <v>iOK</v>
          </cell>
          <cell r="I50" t="str">
            <v>운영계</v>
          </cell>
          <cell r="J50" t="str">
            <v>SK서린빌딩</v>
          </cell>
          <cell r="K50" t="str">
            <v>6층</v>
          </cell>
          <cell r="L50" t="str">
            <v>Win NT</v>
          </cell>
          <cell r="M50" t="str">
            <v>Domino Server</v>
          </cell>
          <cell r="N50" t="str">
            <v>COMPAQ</v>
          </cell>
          <cell r="O50" t="str">
            <v>Proliant 5500</v>
          </cell>
          <cell r="P50" t="str">
            <v>Pentium III</v>
          </cell>
          <cell r="Q50">
            <v>550</v>
          </cell>
          <cell r="R50">
            <v>2</v>
          </cell>
          <cell r="T50">
            <v>1024</v>
          </cell>
          <cell r="U50">
            <v>72.8</v>
          </cell>
          <cell r="V50">
            <v>36697</v>
          </cell>
          <cell r="W50">
            <v>939.91790856481384</v>
          </cell>
          <cell r="AD50">
            <v>2000</v>
          </cell>
          <cell r="AE50">
            <v>56602.630155855994</v>
          </cell>
        </row>
        <row r="51">
          <cell r="B51" t="str">
            <v>LABRAW</v>
          </cell>
          <cell r="C51" t="str">
            <v>LAB용 RAW 데이터 서버</v>
          </cell>
          <cell r="D51" t="str">
            <v>DS</v>
          </cell>
          <cell r="E51" t="str">
            <v>NT</v>
          </cell>
          <cell r="F51" t="str">
            <v>생산</v>
          </cell>
          <cell r="H51" t="str">
            <v>실험Data</v>
          </cell>
          <cell r="I51" t="str">
            <v>운영계</v>
          </cell>
          <cell r="J51" t="str">
            <v>울산CLX</v>
          </cell>
          <cell r="K51" t="str">
            <v>본관 3층</v>
          </cell>
          <cell r="L51" t="str">
            <v>Win NT</v>
          </cell>
          <cell r="N51" t="str">
            <v>COMPAQ</v>
          </cell>
          <cell r="O51" t="str">
            <v>PROLIANT 1600</v>
          </cell>
          <cell r="P51" t="str">
            <v>Pentium III</v>
          </cell>
          <cell r="Q51">
            <v>600</v>
          </cell>
          <cell r="R51">
            <v>2</v>
          </cell>
          <cell r="T51">
            <v>640</v>
          </cell>
          <cell r="U51">
            <v>45</v>
          </cell>
          <cell r="V51">
            <v>36646</v>
          </cell>
          <cell r="W51">
            <v>990.91790856481384</v>
          </cell>
          <cell r="AD51">
            <v>2000</v>
          </cell>
          <cell r="AE51">
            <v>19109</v>
          </cell>
        </row>
        <row r="52">
          <cell r="B52" t="str">
            <v>LEARN</v>
          </cell>
          <cell r="C52" t="str">
            <v>SK 직능교육 시스템 서버(LearnPlus)</v>
          </cell>
          <cell r="D52" t="str">
            <v>DS</v>
          </cell>
          <cell r="E52" t="str">
            <v>NT</v>
          </cell>
          <cell r="F52" t="str">
            <v>경영지원</v>
          </cell>
          <cell r="G52" t="str">
            <v>인력</v>
          </cell>
          <cell r="H52" t="str">
            <v>Learnplus</v>
          </cell>
          <cell r="I52" t="str">
            <v>운영계</v>
          </cell>
          <cell r="J52" t="str">
            <v>SK서린빌딩</v>
          </cell>
          <cell r="K52" t="str">
            <v>6층</v>
          </cell>
          <cell r="L52" t="str">
            <v>Win 2000 Server</v>
          </cell>
          <cell r="N52" t="str">
            <v>COMPAQ</v>
          </cell>
          <cell r="O52" t="str">
            <v>Proliant 8000</v>
          </cell>
          <cell r="P52" t="str">
            <v>Pentium III</v>
          </cell>
          <cell r="Q52">
            <v>550</v>
          </cell>
          <cell r="R52">
            <v>4</v>
          </cell>
          <cell r="S52">
            <v>3.5000000000000003E-2</v>
          </cell>
          <cell r="T52">
            <v>2048</v>
          </cell>
          <cell r="U52">
            <v>182</v>
          </cell>
          <cell r="V52">
            <v>36586</v>
          </cell>
          <cell r="W52">
            <v>1050.9179085648138</v>
          </cell>
          <cell r="AD52">
            <v>2000</v>
          </cell>
          <cell r="AE52">
            <v>95702</v>
          </cell>
        </row>
        <row r="53">
          <cell r="B53" t="str">
            <v>lette</v>
          </cell>
          <cell r="C53" t="str">
            <v>Enclean 쇼핑몰 서버</v>
          </cell>
          <cell r="D53" t="str">
            <v>DS</v>
          </cell>
          <cell r="E53" t="str">
            <v>Unix</v>
          </cell>
          <cell r="F53" t="str">
            <v>석유</v>
          </cell>
          <cell r="G53" t="str">
            <v>엔크린</v>
          </cell>
          <cell r="H53" t="str">
            <v>Enclean</v>
          </cell>
          <cell r="I53" t="str">
            <v>운영계</v>
          </cell>
          <cell r="J53" t="str">
            <v>SK서린빌딩</v>
          </cell>
          <cell r="K53" t="str">
            <v>6층</v>
          </cell>
          <cell r="L53" t="str">
            <v>Solaris</v>
          </cell>
          <cell r="N53" t="str">
            <v>SUN</v>
          </cell>
          <cell r="O53" t="str">
            <v>SUN E4501</v>
          </cell>
          <cell r="P53" t="str">
            <v>UltraSPARC</v>
          </cell>
          <cell r="Q53">
            <v>400</v>
          </cell>
          <cell r="R53">
            <v>0</v>
          </cell>
          <cell r="T53">
            <v>2048</v>
          </cell>
          <cell r="U53">
            <v>270</v>
          </cell>
          <cell r="V53">
            <v>36735</v>
          </cell>
          <cell r="W53">
            <v>901.91790856481384</v>
          </cell>
          <cell r="AD53">
            <v>2000</v>
          </cell>
          <cell r="AE53">
            <v>270620</v>
          </cell>
        </row>
        <row r="54">
          <cell r="B54" t="str">
            <v>Mart smp001-4</v>
          </cell>
          <cell r="C54" t="str">
            <v>DW</v>
          </cell>
          <cell r="D54" t="str">
            <v>DCS</v>
          </cell>
          <cell r="E54" t="str">
            <v>Unix</v>
          </cell>
          <cell r="F54" t="str">
            <v>마케팅지원</v>
          </cell>
          <cell r="G54" t="str">
            <v>DBM</v>
          </cell>
          <cell r="H54" t="str">
            <v>DW</v>
          </cell>
          <cell r="I54" t="str">
            <v>운영계</v>
          </cell>
          <cell r="J54" t="str">
            <v>대덕</v>
          </cell>
          <cell r="K54" t="str">
            <v>CDC 3층</v>
          </cell>
          <cell r="L54" t="str">
            <v>MP-RAS 3.02</v>
          </cell>
          <cell r="M54" t="str">
            <v>Teradata V2R4.0
MF Cobol</v>
          </cell>
          <cell r="N54" t="str">
            <v>NCR</v>
          </cell>
          <cell r="O54" t="str">
            <v>WM4850</v>
          </cell>
          <cell r="Q54">
            <v>700</v>
          </cell>
          <cell r="R54">
            <v>4</v>
          </cell>
          <cell r="T54">
            <v>4096</v>
          </cell>
          <cell r="U54">
            <v>1044</v>
          </cell>
          <cell r="V54">
            <v>36911</v>
          </cell>
          <cell r="W54">
            <v>725.91790856481384</v>
          </cell>
          <cell r="AD54">
            <v>2001</v>
          </cell>
          <cell r="AE54">
            <v>292488</v>
          </cell>
        </row>
        <row r="55">
          <cell r="B55" t="str">
            <v>Mart smp001-5</v>
          </cell>
          <cell r="C55" t="str">
            <v>DW</v>
          </cell>
          <cell r="D55" t="str">
            <v>DCS</v>
          </cell>
          <cell r="E55" t="str">
            <v>Unix</v>
          </cell>
          <cell r="F55" t="str">
            <v>마케팅지원</v>
          </cell>
          <cell r="G55" t="str">
            <v>DBM</v>
          </cell>
          <cell r="H55" t="str">
            <v>DW</v>
          </cell>
          <cell r="I55" t="str">
            <v>운영계</v>
          </cell>
          <cell r="J55" t="str">
            <v>대덕</v>
          </cell>
          <cell r="K55" t="str">
            <v>CDC 3층</v>
          </cell>
          <cell r="L55" t="str">
            <v>MP-RAS 3.02</v>
          </cell>
          <cell r="M55" t="str">
            <v>Teradata V2R4.0
MF Cobol</v>
          </cell>
          <cell r="N55" t="str">
            <v>NCR</v>
          </cell>
          <cell r="O55" t="str">
            <v>WM4850</v>
          </cell>
          <cell r="Q55">
            <v>700</v>
          </cell>
          <cell r="R55">
            <v>4</v>
          </cell>
          <cell r="T55">
            <v>4096</v>
          </cell>
          <cell r="U55">
            <v>1044</v>
          </cell>
          <cell r="V55">
            <v>36911</v>
          </cell>
          <cell r="W55">
            <v>725.91790856481384</v>
          </cell>
          <cell r="AD55">
            <v>2001</v>
          </cell>
          <cell r="AE55">
            <v>292488</v>
          </cell>
        </row>
        <row r="56">
          <cell r="B56" t="str">
            <v>Mart smp002-4</v>
          </cell>
          <cell r="C56" t="str">
            <v>DW</v>
          </cell>
          <cell r="D56" t="str">
            <v>DCS</v>
          </cell>
          <cell r="E56" t="str">
            <v>Unix</v>
          </cell>
          <cell r="F56" t="str">
            <v>마케팅지원</v>
          </cell>
          <cell r="G56" t="str">
            <v>DBM</v>
          </cell>
          <cell r="H56" t="str">
            <v>DW</v>
          </cell>
          <cell r="I56" t="str">
            <v>운영계</v>
          </cell>
          <cell r="J56" t="str">
            <v>대덕</v>
          </cell>
          <cell r="K56" t="str">
            <v>CDC 3층</v>
          </cell>
          <cell r="L56" t="str">
            <v>MP-RAS 3.02</v>
          </cell>
          <cell r="M56" t="str">
            <v>Teradata V2R4.0
MF Cobol</v>
          </cell>
          <cell r="N56" t="str">
            <v>NCR</v>
          </cell>
          <cell r="O56" t="str">
            <v>WM4850</v>
          </cell>
          <cell r="Q56">
            <v>700</v>
          </cell>
          <cell r="R56">
            <v>4</v>
          </cell>
          <cell r="T56">
            <v>4096</v>
          </cell>
          <cell r="U56">
            <v>1044</v>
          </cell>
          <cell r="V56">
            <v>36911</v>
          </cell>
          <cell r="W56">
            <v>725.91790856481384</v>
          </cell>
          <cell r="AD56">
            <v>2001</v>
          </cell>
          <cell r="AE56">
            <v>292488</v>
          </cell>
        </row>
        <row r="57">
          <cell r="B57" t="str">
            <v>Mart smp002-5</v>
          </cell>
          <cell r="C57" t="str">
            <v>DW</v>
          </cell>
          <cell r="D57" t="str">
            <v>DCS</v>
          </cell>
          <cell r="E57" t="str">
            <v>Unix</v>
          </cell>
          <cell r="F57" t="str">
            <v>마케팅지원</v>
          </cell>
          <cell r="G57" t="str">
            <v>DBM</v>
          </cell>
          <cell r="H57" t="str">
            <v>DW</v>
          </cell>
          <cell r="I57" t="str">
            <v>운영계</v>
          </cell>
          <cell r="J57" t="str">
            <v>대덕</v>
          </cell>
          <cell r="K57" t="str">
            <v>CDC 3층</v>
          </cell>
          <cell r="L57" t="str">
            <v>MP-RAS 3.02</v>
          </cell>
          <cell r="M57" t="str">
            <v>Teradata V2R4.0
MF Cobol</v>
          </cell>
          <cell r="N57" t="str">
            <v>NCR</v>
          </cell>
          <cell r="O57" t="str">
            <v>WM4850</v>
          </cell>
          <cell r="Q57">
            <v>700</v>
          </cell>
          <cell r="R57">
            <v>4</v>
          </cell>
          <cell r="T57">
            <v>4096</v>
          </cell>
          <cell r="U57">
            <v>1044</v>
          </cell>
          <cell r="V57">
            <v>36911</v>
          </cell>
          <cell r="W57">
            <v>725.91790856481384</v>
          </cell>
          <cell r="AD57">
            <v>2001</v>
          </cell>
          <cell r="AE57">
            <v>292488</v>
          </cell>
        </row>
        <row r="58">
          <cell r="B58" t="str">
            <v>OACLXC</v>
          </cell>
          <cell r="C58" t="str">
            <v>SKCLX 적용업무 Notes 서버</v>
          </cell>
          <cell r="D58" t="str">
            <v>DS</v>
          </cell>
          <cell r="E58" t="str">
            <v>NT</v>
          </cell>
          <cell r="F58" t="str">
            <v>공통</v>
          </cell>
          <cell r="G58" t="str">
            <v>그룹웨어</v>
          </cell>
          <cell r="H58" t="str">
            <v>iOK</v>
          </cell>
          <cell r="I58" t="str">
            <v>운영계</v>
          </cell>
          <cell r="J58" t="str">
            <v>울산CLX</v>
          </cell>
          <cell r="L58" t="str">
            <v>Win NT</v>
          </cell>
          <cell r="M58" t="str">
            <v>Domino Server</v>
          </cell>
          <cell r="N58" t="str">
            <v>COMPAQ</v>
          </cell>
          <cell r="O58" t="str">
            <v>PROLIANT 5500R</v>
          </cell>
          <cell r="P58" t="str">
            <v>Pentium III</v>
          </cell>
          <cell r="Q58">
            <v>550</v>
          </cell>
          <cell r="R58">
            <v>2</v>
          </cell>
          <cell r="T58">
            <v>1024</v>
          </cell>
          <cell r="U58">
            <v>148</v>
          </cell>
          <cell r="V58">
            <v>36556</v>
          </cell>
          <cell r="W58">
            <v>1080.9179085648138</v>
          </cell>
          <cell r="AD58">
            <v>2000</v>
          </cell>
          <cell r="AE58">
            <v>125720</v>
          </cell>
        </row>
        <row r="59">
          <cell r="B59" t="str">
            <v>OAHQTB</v>
          </cell>
          <cell r="C59" t="str">
            <v>대덕 노츠 메일/게시판 서버 1</v>
          </cell>
          <cell r="D59" t="str">
            <v>DS</v>
          </cell>
          <cell r="E59" t="str">
            <v>NT</v>
          </cell>
          <cell r="F59" t="str">
            <v>공통</v>
          </cell>
          <cell r="G59" t="str">
            <v>그룹웨어</v>
          </cell>
          <cell r="H59" t="str">
            <v>iOK</v>
          </cell>
          <cell r="I59" t="str">
            <v>운영계</v>
          </cell>
          <cell r="J59" t="str">
            <v>대덕</v>
          </cell>
          <cell r="K59" t="str">
            <v>기술원</v>
          </cell>
          <cell r="L59" t="str">
            <v>Win NT</v>
          </cell>
          <cell r="M59" t="str">
            <v>Domino Server</v>
          </cell>
          <cell r="N59" t="str">
            <v>COMPAQ</v>
          </cell>
          <cell r="O59" t="str">
            <v>Proliant 5500R</v>
          </cell>
          <cell r="P59" t="str">
            <v>Pentium III</v>
          </cell>
          <cell r="Q59">
            <v>550</v>
          </cell>
          <cell r="R59">
            <v>2</v>
          </cell>
          <cell r="S59">
            <v>0.155</v>
          </cell>
          <cell r="T59">
            <v>1024</v>
          </cell>
          <cell r="U59">
            <v>145</v>
          </cell>
          <cell r="V59">
            <v>36557</v>
          </cell>
          <cell r="W59">
            <v>1079.9179085648138</v>
          </cell>
          <cell r="AD59">
            <v>2000</v>
          </cell>
          <cell r="AE59">
            <v>25281.816089730615</v>
          </cell>
        </row>
        <row r="60">
          <cell r="B60" t="str">
            <v>OAHQTD</v>
          </cell>
          <cell r="C60" t="str">
            <v>Notes 전사업무 서버</v>
          </cell>
          <cell r="D60" t="str">
            <v>DS</v>
          </cell>
          <cell r="E60" t="str">
            <v>NT</v>
          </cell>
          <cell r="F60" t="str">
            <v>공통</v>
          </cell>
          <cell r="G60" t="str">
            <v>그룹웨어</v>
          </cell>
          <cell r="H60" t="str">
            <v>iOK</v>
          </cell>
          <cell r="I60" t="str">
            <v>운영계</v>
          </cell>
          <cell r="J60" t="str">
            <v>SK서린빌딩</v>
          </cell>
          <cell r="K60" t="str">
            <v>6층</v>
          </cell>
          <cell r="L60" t="str">
            <v>Win NT</v>
          </cell>
          <cell r="M60" t="str">
            <v>Domino Server</v>
          </cell>
          <cell r="N60" t="str">
            <v>COMPAQ</v>
          </cell>
          <cell r="O60" t="str">
            <v>Proliant 5500</v>
          </cell>
          <cell r="P60" t="str">
            <v>Pentium III</v>
          </cell>
          <cell r="Q60">
            <v>550</v>
          </cell>
          <cell r="R60">
            <v>2</v>
          </cell>
          <cell r="S60">
            <v>0.13400000000000001</v>
          </cell>
          <cell r="T60">
            <v>1024</v>
          </cell>
          <cell r="U60">
            <v>145.6</v>
          </cell>
          <cell r="V60">
            <v>36557</v>
          </cell>
          <cell r="W60">
            <v>1079.9179085648138</v>
          </cell>
          <cell r="AD60">
            <v>2000</v>
          </cell>
          <cell r="AE60">
            <v>25281.816089730615</v>
          </cell>
        </row>
        <row r="61">
          <cell r="B61" t="str">
            <v>ORA_DB</v>
          </cell>
          <cell r="C61" t="str">
            <v>의약품.합성화합물 조회, 의약개발팀:오경석</v>
          </cell>
          <cell r="D61" t="str">
            <v>DS</v>
          </cell>
          <cell r="E61" t="str">
            <v>NT</v>
          </cell>
          <cell r="F61" t="str">
            <v>기술개발</v>
          </cell>
          <cell r="H61" t="str">
            <v>DB</v>
          </cell>
          <cell r="I61" t="str">
            <v>운영계</v>
          </cell>
          <cell r="J61" t="str">
            <v>대덕</v>
          </cell>
          <cell r="K61" t="str">
            <v>기술원</v>
          </cell>
          <cell r="L61" t="str">
            <v>Win NT</v>
          </cell>
          <cell r="M61" t="str">
            <v>Oracle</v>
          </cell>
          <cell r="N61" t="str">
            <v>COMPAQ</v>
          </cell>
          <cell r="O61" t="str">
            <v>Proliant 800</v>
          </cell>
          <cell r="P61" t="str">
            <v>Pentium III</v>
          </cell>
          <cell r="Q61">
            <v>500</v>
          </cell>
          <cell r="R61">
            <v>2</v>
          </cell>
          <cell r="T61">
            <v>128</v>
          </cell>
          <cell r="U61">
            <v>36.4</v>
          </cell>
          <cell r="V61">
            <v>36557</v>
          </cell>
          <cell r="W61">
            <v>1079.9179085648138</v>
          </cell>
          <cell r="AD61">
            <v>2000</v>
          </cell>
          <cell r="AE61">
            <v>22473.676679831649</v>
          </cell>
        </row>
        <row r="62">
          <cell r="B62" t="str">
            <v>PCAS</v>
          </cell>
          <cell r="C62" t="str">
            <v>PC자동출하시스템 개발/Test</v>
          </cell>
          <cell r="D62" t="str">
            <v>DS</v>
          </cell>
          <cell r="E62" t="str">
            <v>NT</v>
          </cell>
          <cell r="F62" t="str">
            <v>물류</v>
          </cell>
          <cell r="G62" t="str">
            <v>물류</v>
          </cell>
          <cell r="H62" t="str">
            <v>출하</v>
          </cell>
          <cell r="I62" t="str">
            <v>운영계</v>
          </cell>
          <cell r="J62" t="str">
            <v>SK서린빌딩</v>
          </cell>
          <cell r="K62" t="str">
            <v>6층</v>
          </cell>
          <cell r="L62" t="str">
            <v>Win NT</v>
          </cell>
          <cell r="N62" t="str">
            <v>COMPAQ</v>
          </cell>
          <cell r="O62" t="str">
            <v>Proliant 400</v>
          </cell>
          <cell r="P62" t="str">
            <v>Pentium II</v>
          </cell>
          <cell r="Q62">
            <v>550</v>
          </cell>
          <cell r="R62">
            <v>1</v>
          </cell>
          <cell r="T62">
            <v>256</v>
          </cell>
          <cell r="U62">
            <v>0</v>
          </cell>
          <cell r="V62">
            <v>36697</v>
          </cell>
          <cell r="W62">
            <v>939.91790856481384</v>
          </cell>
          <cell r="AD62">
            <v>2000</v>
          </cell>
          <cell r="AE62">
            <v>4196</v>
          </cell>
        </row>
        <row r="63">
          <cell r="B63" t="str">
            <v>PCAS317</v>
          </cell>
          <cell r="C63" t="str">
            <v>서울물류센타 자동출하시스템</v>
          </cell>
          <cell r="D63" t="str">
            <v>DS</v>
          </cell>
          <cell r="E63" t="str">
            <v>NT</v>
          </cell>
          <cell r="F63" t="str">
            <v>물류</v>
          </cell>
          <cell r="G63" t="str">
            <v>물류</v>
          </cell>
          <cell r="H63" t="str">
            <v>출하</v>
          </cell>
          <cell r="I63" t="str">
            <v>운영계</v>
          </cell>
          <cell r="J63" t="str">
            <v>물류</v>
          </cell>
          <cell r="K63" t="str">
            <v>서울</v>
          </cell>
          <cell r="L63" t="str">
            <v>Win NT</v>
          </cell>
          <cell r="N63" t="str">
            <v>COMPAQ</v>
          </cell>
          <cell r="O63" t="str">
            <v>Proliant 400</v>
          </cell>
          <cell r="P63" t="str">
            <v>Pentium II</v>
          </cell>
          <cell r="Q63">
            <v>550</v>
          </cell>
          <cell r="R63">
            <v>1</v>
          </cell>
          <cell r="T63">
            <v>256</v>
          </cell>
          <cell r="U63">
            <v>9</v>
          </cell>
          <cell r="V63">
            <v>36697</v>
          </cell>
          <cell r="W63">
            <v>939.91790856481384</v>
          </cell>
          <cell r="AD63">
            <v>2000</v>
          </cell>
          <cell r="AE63">
            <v>4296</v>
          </cell>
        </row>
        <row r="64">
          <cell r="B64" t="str">
            <v>PCAS318</v>
          </cell>
          <cell r="C64" t="str">
            <v>원주물류센타 자동출하시스템</v>
          </cell>
          <cell r="D64" t="str">
            <v>DS</v>
          </cell>
          <cell r="E64" t="str">
            <v>NT</v>
          </cell>
          <cell r="F64" t="str">
            <v>물류</v>
          </cell>
          <cell r="G64" t="str">
            <v>물류</v>
          </cell>
          <cell r="H64" t="str">
            <v>출하</v>
          </cell>
          <cell r="I64" t="str">
            <v>운영계</v>
          </cell>
          <cell r="J64" t="str">
            <v>물류</v>
          </cell>
          <cell r="K64" t="str">
            <v>원주</v>
          </cell>
          <cell r="L64" t="str">
            <v>Win NT</v>
          </cell>
          <cell r="N64" t="str">
            <v>COMPAQ</v>
          </cell>
          <cell r="O64" t="str">
            <v>Proliant 400</v>
          </cell>
          <cell r="P64" t="str">
            <v>Pentium II</v>
          </cell>
          <cell r="Q64">
            <v>550</v>
          </cell>
          <cell r="R64">
            <v>1</v>
          </cell>
          <cell r="T64">
            <v>256</v>
          </cell>
          <cell r="U64">
            <v>9</v>
          </cell>
          <cell r="V64">
            <v>36697</v>
          </cell>
          <cell r="W64">
            <v>939.91790856481384</v>
          </cell>
          <cell r="AD64">
            <v>2000</v>
          </cell>
          <cell r="AE64">
            <v>4296</v>
          </cell>
        </row>
        <row r="65">
          <cell r="B65" t="str">
            <v>PCAS326</v>
          </cell>
          <cell r="C65" t="str">
            <v>대전물류센타 자동출하시스템</v>
          </cell>
          <cell r="D65" t="str">
            <v>DS</v>
          </cell>
          <cell r="E65" t="str">
            <v>NT</v>
          </cell>
          <cell r="F65" t="str">
            <v>물류</v>
          </cell>
          <cell r="G65" t="str">
            <v>물류</v>
          </cell>
          <cell r="H65" t="str">
            <v>출하</v>
          </cell>
          <cell r="I65" t="str">
            <v>운영계</v>
          </cell>
          <cell r="J65" t="str">
            <v>물류</v>
          </cell>
          <cell r="K65" t="str">
            <v>대전</v>
          </cell>
          <cell r="L65" t="str">
            <v>Win NT</v>
          </cell>
          <cell r="N65" t="str">
            <v>COMPAQ</v>
          </cell>
          <cell r="O65" t="str">
            <v>Proliant 400</v>
          </cell>
          <cell r="P65" t="str">
            <v>Pentium II</v>
          </cell>
          <cell r="Q65">
            <v>550</v>
          </cell>
          <cell r="R65">
            <v>1</v>
          </cell>
          <cell r="T65">
            <v>256</v>
          </cell>
          <cell r="U65">
            <v>9</v>
          </cell>
          <cell r="V65">
            <v>36697</v>
          </cell>
          <cell r="W65">
            <v>939.91790856481384</v>
          </cell>
          <cell r="AD65">
            <v>2000</v>
          </cell>
          <cell r="AE65">
            <v>4296</v>
          </cell>
        </row>
        <row r="66">
          <cell r="B66" t="str">
            <v>PCAS327</v>
          </cell>
          <cell r="C66" t="str">
            <v>대전중질류물류센타 자동출하시스</v>
          </cell>
          <cell r="D66" t="str">
            <v>DS</v>
          </cell>
          <cell r="E66" t="str">
            <v>NT</v>
          </cell>
          <cell r="F66" t="str">
            <v>물류</v>
          </cell>
          <cell r="G66" t="str">
            <v>물류</v>
          </cell>
          <cell r="H66" t="str">
            <v>출하</v>
          </cell>
          <cell r="I66" t="str">
            <v>운영계</v>
          </cell>
          <cell r="J66" t="str">
            <v>물류</v>
          </cell>
          <cell r="K66" t="str">
            <v>대전중질류</v>
          </cell>
          <cell r="L66" t="str">
            <v>Win NT</v>
          </cell>
          <cell r="N66" t="str">
            <v>COMPAQ</v>
          </cell>
          <cell r="O66" t="str">
            <v>Proliant 400</v>
          </cell>
          <cell r="P66" t="str">
            <v>Pentium II</v>
          </cell>
          <cell r="Q66">
            <v>550</v>
          </cell>
          <cell r="R66">
            <v>1</v>
          </cell>
          <cell r="T66">
            <v>256</v>
          </cell>
          <cell r="U66">
            <v>9</v>
          </cell>
          <cell r="V66">
            <v>36697</v>
          </cell>
          <cell r="W66">
            <v>939.91790856481384</v>
          </cell>
          <cell r="AD66">
            <v>2000</v>
          </cell>
          <cell r="AE66">
            <v>4296</v>
          </cell>
        </row>
        <row r="67">
          <cell r="B67" t="str">
            <v>PCAS336</v>
          </cell>
          <cell r="C67" t="str">
            <v>군산물류센타 자동출하시스템</v>
          </cell>
          <cell r="D67" t="str">
            <v>DS</v>
          </cell>
          <cell r="E67" t="str">
            <v>NT</v>
          </cell>
          <cell r="F67" t="str">
            <v>물류</v>
          </cell>
          <cell r="G67" t="str">
            <v>물류</v>
          </cell>
          <cell r="H67" t="str">
            <v>출하</v>
          </cell>
          <cell r="I67" t="str">
            <v>운영계</v>
          </cell>
          <cell r="J67" t="str">
            <v>물류</v>
          </cell>
          <cell r="K67" t="str">
            <v>군산</v>
          </cell>
          <cell r="L67" t="str">
            <v>Win NT</v>
          </cell>
          <cell r="N67" t="str">
            <v>COMPAQ</v>
          </cell>
          <cell r="O67" t="str">
            <v>Proliant 400</v>
          </cell>
          <cell r="P67" t="str">
            <v>Pentium II</v>
          </cell>
          <cell r="Q67">
            <v>550</v>
          </cell>
          <cell r="R67">
            <v>1</v>
          </cell>
          <cell r="T67">
            <v>256</v>
          </cell>
          <cell r="U67">
            <v>9</v>
          </cell>
          <cell r="V67">
            <v>36697</v>
          </cell>
          <cell r="W67">
            <v>939.91790856481384</v>
          </cell>
          <cell r="AD67">
            <v>2000</v>
          </cell>
          <cell r="AE67">
            <v>4296</v>
          </cell>
        </row>
        <row r="68">
          <cell r="B68" t="str">
            <v>PCAS338</v>
          </cell>
          <cell r="C68" t="str">
            <v>동해물류센타 자동출하시스템</v>
          </cell>
          <cell r="D68" t="str">
            <v>DS</v>
          </cell>
          <cell r="E68" t="str">
            <v>NT</v>
          </cell>
          <cell r="F68" t="str">
            <v>물류</v>
          </cell>
          <cell r="G68" t="str">
            <v>물류</v>
          </cell>
          <cell r="H68" t="str">
            <v>출하</v>
          </cell>
          <cell r="I68" t="str">
            <v>운영계</v>
          </cell>
          <cell r="J68" t="str">
            <v>물류</v>
          </cell>
          <cell r="K68" t="str">
            <v>동해</v>
          </cell>
          <cell r="L68" t="str">
            <v>Win NT</v>
          </cell>
          <cell r="N68" t="str">
            <v>COMPAQ</v>
          </cell>
          <cell r="O68" t="str">
            <v>Proliant 400</v>
          </cell>
          <cell r="P68" t="str">
            <v>Pentium II</v>
          </cell>
          <cell r="Q68">
            <v>550</v>
          </cell>
          <cell r="R68">
            <v>1</v>
          </cell>
          <cell r="T68">
            <v>256</v>
          </cell>
          <cell r="U68">
            <v>9</v>
          </cell>
          <cell r="V68">
            <v>36697</v>
          </cell>
          <cell r="W68">
            <v>939.91790856481384</v>
          </cell>
          <cell r="AD68">
            <v>2000</v>
          </cell>
          <cell r="AE68">
            <v>4296</v>
          </cell>
        </row>
        <row r="69">
          <cell r="B69" t="str">
            <v>PCAS340</v>
          </cell>
          <cell r="C69" t="str">
            <v>대송성남물류센타 자동출하시스템</v>
          </cell>
          <cell r="D69" t="str">
            <v>DS</v>
          </cell>
          <cell r="E69" t="str">
            <v>NT</v>
          </cell>
          <cell r="F69" t="str">
            <v>물류</v>
          </cell>
          <cell r="G69" t="str">
            <v>물류</v>
          </cell>
          <cell r="H69" t="str">
            <v>출하</v>
          </cell>
          <cell r="I69" t="str">
            <v>운영계</v>
          </cell>
          <cell r="J69" t="str">
            <v>물류</v>
          </cell>
          <cell r="K69" t="str">
            <v>대송성남</v>
          </cell>
          <cell r="L69" t="str">
            <v>Win NT</v>
          </cell>
          <cell r="N69" t="str">
            <v>COMPAQ</v>
          </cell>
          <cell r="O69" t="str">
            <v>Proliant 400</v>
          </cell>
          <cell r="P69" t="str">
            <v>Pentium II</v>
          </cell>
          <cell r="Q69">
            <v>550</v>
          </cell>
          <cell r="R69">
            <v>1</v>
          </cell>
          <cell r="T69">
            <v>256</v>
          </cell>
          <cell r="U69">
            <v>9</v>
          </cell>
          <cell r="V69">
            <v>36697</v>
          </cell>
          <cell r="W69">
            <v>939.91790856481384</v>
          </cell>
          <cell r="AD69">
            <v>2000</v>
          </cell>
          <cell r="AE69">
            <v>4296</v>
          </cell>
        </row>
        <row r="70">
          <cell r="B70" t="str">
            <v>PCAS342</v>
          </cell>
          <cell r="C70" t="str">
            <v>광주물류센타 자동출하시스템</v>
          </cell>
          <cell r="D70" t="str">
            <v>DS</v>
          </cell>
          <cell r="E70" t="str">
            <v>NT</v>
          </cell>
          <cell r="F70" t="str">
            <v>물류</v>
          </cell>
          <cell r="G70" t="str">
            <v>물류</v>
          </cell>
          <cell r="H70" t="str">
            <v>출하</v>
          </cell>
          <cell r="I70" t="str">
            <v>운영계</v>
          </cell>
          <cell r="J70" t="str">
            <v>물류</v>
          </cell>
          <cell r="K70" t="str">
            <v>광주</v>
          </cell>
          <cell r="L70" t="str">
            <v>Win NT</v>
          </cell>
          <cell r="N70" t="str">
            <v>COMPAQ</v>
          </cell>
          <cell r="O70" t="str">
            <v>Proliant 400</v>
          </cell>
          <cell r="P70" t="str">
            <v>Pentium II</v>
          </cell>
          <cell r="Q70">
            <v>550</v>
          </cell>
          <cell r="R70">
            <v>1</v>
          </cell>
          <cell r="T70">
            <v>256</v>
          </cell>
          <cell r="U70">
            <v>9</v>
          </cell>
          <cell r="V70">
            <v>36697</v>
          </cell>
          <cell r="W70">
            <v>939.91790856481384</v>
          </cell>
          <cell r="AD70">
            <v>2000</v>
          </cell>
          <cell r="AE70">
            <v>4296</v>
          </cell>
        </row>
        <row r="71">
          <cell r="B71" t="str">
            <v>PCAS347</v>
          </cell>
          <cell r="C71" t="str">
            <v>인천-인천정유 자동출하시스템</v>
          </cell>
          <cell r="D71" t="str">
            <v>DS</v>
          </cell>
          <cell r="E71" t="str">
            <v>NT</v>
          </cell>
          <cell r="F71" t="str">
            <v>물류</v>
          </cell>
          <cell r="G71" t="str">
            <v>물류</v>
          </cell>
          <cell r="H71" t="str">
            <v>출하</v>
          </cell>
          <cell r="I71" t="str">
            <v>운영계</v>
          </cell>
          <cell r="J71" t="str">
            <v>물류</v>
          </cell>
          <cell r="K71" t="str">
            <v>인천정유</v>
          </cell>
          <cell r="L71" t="str">
            <v>Win NT</v>
          </cell>
          <cell r="N71" t="str">
            <v>COMPAQ</v>
          </cell>
          <cell r="O71" t="str">
            <v>Proliant 400</v>
          </cell>
          <cell r="P71" t="str">
            <v>Pentium II</v>
          </cell>
          <cell r="Q71">
            <v>550</v>
          </cell>
          <cell r="R71">
            <v>1</v>
          </cell>
          <cell r="T71">
            <v>256</v>
          </cell>
          <cell r="U71">
            <v>9</v>
          </cell>
          <cell r="V71">
            <v>36697</v>
          </cell>
          <cell r="W71">
            <v>939.91790856481384</v>
          </cell>
          <cell r="AD71">
            <v>2000</v>
          </cell>
          <cell r="AE71">
            <v>4296</v>
          </cell>
        </row>
        <row r="72">
          <cell r="B72" t="str">
            <v>PCAS351</v>
          </cell>
          <cell r="C72" t="str">
            <v>부산물류센타 자동출하시스템</v>
          </cell>
          <cell r="D72" t="str">
            <v>DS</v>
          </cell>
          <cell r="E72" t="str">
            <v>NT</v>
          </cell>
          <cell r="F72" t="str">
            <v>물류</v>
          </cell>
          <cell r="G72" t="str">
            <v>물류</v>
          </cell>
          <cell r="H72" t="str">
            <v>출하</v>
          </cell>
          <cell r="I72" t="str">
            <v>운영계</v>
          </cell>
          <cell r="J72" t="str">
            <v>물류</v>
          </cell>
          <cell r="K72" t="str">
            <v>부산</v>
          </cell>
          <cell r="L72" t="str">
            <v>Win NT</v>
          </cell>
          <cell r="N72" t="str">
            <v>COMPAQ</v>
          </cell>
          <cell r="O72" t="str">
            <v>Proliant 400</v>
          </cell>
          <cell r="P72" t="str">
            <v>Pentium II</v>
          </cell>
          <cell r="Q72">
            <v>550</v>
          </cell>
          <cell r="R72">
            <v>1</v>
          </cell>
          <cell r="T72">
            <v>256</v>
          </cell>
          <cell r="U72">
            <v>9</v>
          </cell>
          <cell r="V72">
            <v>36697</v>
          </cell>
          <cell r="W72">
            <v>939.91790856481384</v>
          </cell>
          <cell r="AD72">
            <v>2000</v>
          </cell>
          <cell r="AE72">
            <v>4296</v>
          </cell>
        </row>
        <row r="73">
          <cell r="B73" t="str">
            <v>PCAS356</v>
          </cell>
          <cell r="C73" t="str">
            <v>마산물류센타 자동출하시스템</v>
          </cell>
          <cell r="D73" t="str">
            <v>DS</v>
          </cell>
          <cell r="E73" t="str">
            <v>NT</v>
          </cell>
          <cell r="F73" t="str">
            <v>물류</v>
          </cell>
          <cell r="G73" t="str">
            <v>물류</v>
          </cell>
          <cell r="H73" t="str">
            <v>출하</v>
          </cell>
          <cell r="I73" t="str">
            <v>운영계</v>
          </cell>
          <cell r="J73" t="str">
            <v>물류</v>
          </cell>
          <cell r="K73" t="str">
            <v>마산</v>
          </cell>
          <cell r="L73" t="str">
            <v>Win NT</v>
          </cell>
          <cell r="N73" t="str">
            <v>COMPAQ</v>
          </cell>
          <cell r="O73" t="str">
            <v>Proliant 400</v>
          </cell>
          <cell r="P73" t="str">
            <v>Pentium II</v>
          </cell>
          <cell r="Q73">
            <v>550</v>
          </cell>
          <cell r="R73">
            <v>1</v>
          </cell>
          <cell r="T73">
            <v>256</v>
          </cell>
          <cell r="U73">
            <v>9</v>
          </cell>
          <cell r="V73">
            <v>36697</v>
          </cell>
          <cell r="W73">
            <v>939.91790856481384</v>
          </cell>
          <cell r="AD73">
            <v>2000</v>
          </cell>
          <cell r="AE73">
            <v>4296</v>
          </cell>
        </row>
        <row r="74">
          <cell r="B74" t="str">
            <v>PCAS357</v>
          </cell>
          <cell r="C74" t="str">
            <v>제주물류센타 자동출하시스템</v>
          </cell>
          <cell r="D74" t="str">
            <v>DS</v>
          </cell>
          <cell r="E74" t="str">
            <v>NT</v>
          </cell>
          <cell r="F74" t="str">
            <v>물류</v>
          </cell>
          <cell r="G74" t="str">
            <v>물류</v>
          </cell>
          <cell r="H74" t="str">
            <v>출하</v>
          </cell>
          <cell r="I74" t="str">
            <v>운영계</v>
          </cell>
          <cell r="J74" t="str">
            <v>물류</v>
          </cell>
          <cell r="K74" t="str">
            <v>제주</v>
          </cell>
          <cell r="L74" t="str">
            <v>Win NT</v>
          </cell>
          <cell r="N74" t="str">
            <v>COMPAQ</v>
          </cell>
          <cell r="O74" t="str">
            <v>Proliant 400</v>
          </cell>
          <cell r="P74" t="str">
            <v>Pentium II</v>
          </cell>
          <cell r="Q74">
            <v>550</v>
          </cell>
          <cell r="R74">
            <v>1</v>
          </cell>
          <cell r="T74">
            <v>256</v>
          </cell>
          <cell r="U74">
            <v>9</v>
          </cell>
          <cell r="V74">
            <v>36697</v>
          </cell>
          <cell r="W74">
            <v>939.91790856481384</v>
          </cell>
          <cell r="AD74">
            <v>2000</v>
          </cell>
          <cell r="AE74">
            <v>4296</v>
          </cell>
        </row>
        <row r="75">
          <cell r="B75" t="str">
            <v>PCAS373</v>
          </cell>
          <cell r="C75" t="str">
            <v>목포물류센타 자동출하시스템</v>
          </cell>
          <cell r="D75" t="str">
            <v>DS</v>
          </cell>
          <cell r="E75" t="str">
            <v>NT</v>
          </cell>
          <cell r="F75" t="str">
            <v>물류</v>
          </cell>
          <cell r="G75" t="str">
            <v>물류</v>
          </cell>
          <cell r="H75" t="str">
            <v>출하</v>
          </cell>
          <cell r="I75" t="str">
            <v>운영계</v>
          </cell>
          <cell r="J75" t="str">
            <v>물류</v>
          </cell>
          <cell r="K75" t="str">
            <v>목포</v>
          </cell>
          <cell r="L75" t="str">
            <v>Win NT</v>
          </cell>
          <cell r="N75" t="str">
            <v>COMPAQ</v>
          </cell>
          <cell r="O75" t="str">
            <v>Proliant 400</v>
          </cell>
          <cell r="P75" t="str">
            <v>Pentium II</v>
          </cell>
          <cell r="Q75">
            <v>550</v>
          </cell>
          <cell r="R75">
            <v>1</v>
          </cell>
          <cell r="T75">
            <v>256</v>
          </cell>
          <cell r="U75">
            <v>9</v>
          </cell>
          <cell r="V75">
            <v>36697</v>
          </cell>
          <cell r="W75">
            <v>939.91790856481384</v>
          </cell>
          <cell r="AD75">
            <v>2000</v>
          </cell>
          <cell r="AE75">
            <v>4296</v>
          </cell>
        </row>
        <row r="76">
          <cell r="B76" t="str">
            <v>PCAS420</v>
          </cell>
          <cell r="C76" t="str">
            <v>북서울물류센타 자동출하시스템</v>
          </cell>
          <cell r="D76" t="str">
            <v>DS</v>
          </cell>
          <cell r="E76" t="str">
            <v>NT</v>
          </cell>
          <cell r="F76" t="str">
            <v>물류</v>
          </cell>
          <cell r="G76" t="str">
            <v>물류</v>
          </cell>
          <cell r="H76" t="str">
            <v>출하</v>
          </cell>
          <cell r="I76" t="str">
            <v>운영계</v>
          </cell>
          <cell r="J76" t="str">
            <v>물류</v>
          </cell>
          <cell r="K76" t="str">
            <v>북서울</v>
          </cell>
          <cell r="L76" t="str">
            <v>Win NT</v>
          </cell>
          <cell r="N76" t="str">
            <v>COMPAQ</v>
          </cell>
          <cell r="O76" t="str">
            <v>Proliant 400</v>
          </cell>
          <cell r="P76" t="str">
            <v>Pentium II</v>
          </cell>
          <cell r="Q76">
            <v>550</v>
          </cell>
          <cell r="R76">
            <v>1</v>
          </cell>
          <cell r="T76">
            <v>256</v>
          </cell>
          <cell r="U76">
            <v>9</v>
          </cell>
          <cell r="V76">
            <v>36697</v>
          </cell>
          <cell r="W76">
            <v>939.91790856481384</v>
          </cell>
          <cell r="AD76">
            <v>2000</v>
          </cell>
          <cell r="AE76">
            <v>4296</v>
          </cell>
        </row>
        <row r="77">
          <cell r="B77" t="str">
            <v>PCAS423</v>
          </cell>
          <cell r="C77" t="str">
            <v>여수-LG 자동출하시스템</v>
          </cell>
          <cell r="D77" t="str">
            <v>DS</v>
          </cell>
          <cell r="E77" t="str">
            <v>NT</v>
          </cell>
          <cell r="F77" t="str">
            <v>물류</v>
          </cell>
          <cell r="G77" t="str">
            <v>물류</v>
          </cell>
          <cell r="H77" t="str">
            <v>출하</v>
          </cell>
          <cell r="I77" t="str">
            <v>운영계</v>
          </cell>
          <cell r="J77" t="str">
            <v>물류</v>
          </cell>
          <cell r="K77" t="str">
            <v>여수-LG물류</v>
          </cell>
          <cell r="L77" t="str">
            <v>Win NT</v>
          </cell>
          <cell r="N77" t="str">
            <v>COMPAQ</v>
          </cell>
          <cell r="O77" t="str">
            <v>Proliant 400</v>
          </cell>
          <cell r="P77" t="str">
            <v>Pentium II</v>
          </cell>
          <cell r="Q77">
            <v>550</v>
          </cell>
          <cell r="R77">
            <v>1</v>
          </cell>
          <cell r="T77">
            <v>256</v>
          </cell>
          <cell r="U77">
            <v>9</v>
          </cell>
          <cell r="V77">
            <v>36697</v>
          </cell>
          <cell r="W77">
            <v>939.91790856481384</v>
          </cell>
          <cell r="AD77">
            <v>2000</v>
          </cell>
          <cell r="AE77">
            <v>4296</v>
          </cell>
        </row>
        <row r="78">
          <cell r="B78" t="str">
            <v>PCAS425</v>
          </cell>
          <cell r="C78" t="str">
            <v>대산-현대 자동출하시스템</v>
          </cell>
          <cell r="D78" t="str">
            <v>DS</v>
          </cell>
          <cell r="E78" t="str">
            <v>NT</v>
          </cell>
          <cell r="F78" t="str">
            <v>물류</v>
          </cell>
          <cell r="G78" t="str">
            <v>물류</v>
          </cell>
          <cell r="H78" t="str">
            <v>출하</v>
          </cell>
          <cell r="I78" t="str">
            <v>운영계</v>
          </cell>
          <cell r="J78" t="str">
            <v>물류</v>
          </cell>
          <cell r="K78" t="str">
            <v>대산현대</v>
          </cell>
          <cell r="L78" t="str">
            <v>Win NT</v>
          </cell>
          <cell r="N78" t="str">
            <v>COMPAQ</v>
          </cell>
          <cell r="O78" t="str">
            <v>Proliant 400</v>
          </cell>
          <cell r="P78" t="str">
            <v>Pentium II</v>
          </cell>
          <cell r="Q78">
            <v>550</v>
          </cell>
          <cell r="R78">
            <v>1</v>
          </cell>
          <cell r="T78">
            <v>256</v>
          </cell>
          <cell r="U78">
            <v>9</v>
          </cell>
          <cell r="V78">
            <v>36697</v>
          </cell>
          <cell r="W78">
            <v>939.91790856481384</v>
          </cell>
          <cell r="AD78">
            <v>2000</v>
          </cell>
          <cell r="AE78">
            <v>4296</v>
          </cell>
        </row>
        <row r="79">
          <cell r="B79" t="str">
            <v>PCAS426</v>
          </cell>
          <cell r="C79" t="str">
            <v>대송천안저유소 자동출하시스템</v>
          </cell>
          <cell r="D79" t="str">
            <v>DS</v>
          </cell>
          <cell r="E79" t="str">
            <v>NT</v>
          </cell>
          <cell r="F79" t="str">
            <v>물류</v>
          </cell>
          <cell r="G79" t="str">
            <v>물류</v>
          </cell>
          <cell r="H79" t="str">
            <v>출하</v>
          </cell>
          <cell r="I79" t="str">
            <v>운영계</v>
          </cell>
          <cell r="J79" t="str">
            <v>물류</v>
          </cell>
          <cell r="K79" t="str">
            <v>대송천안</v>
          </cell>
          <cell r="L79" t="str">
            <v>Win NT</v>
          </cell>
          <cell r="N79" t="str">
            <v>COMPAQ</v>
          </cell>
          <cell r="O79" t="str">
            <v>Proliant 400</v>
          </cell>
          <cell r="P79" t="str">
            <v>Pentium II</v>
          </cell>
          <cell r="Q79">
            <v>550</v>
          </cell>
          <cell r="R79">
            <v>1</v>
          </cell>
          <cell r="T79">
            <v>256</v>
          </cell>
          <cell r="U79">
            <v>9</v>
          </cell>
          <cell r="V79">
            <v>36697</v>
          </cell>
          <cell r="W79">
            <v>939.91790856481384</v>
          </cell>
          <cell r="AD79">
            <v>2000</v>
          </cell>
          <cell r="AE79">
            <v>4296</v>
          </cell>
        </row>
        <row r="80">
          <cell r="B80" t="str">
            <v>PCAS427</v>
          </cell>
          <cell r="C80" t="str">
            <v>대송중부저유소 자동출하시스템</v>
          </cell>
          <cell r="D80" t="str">
            <v>DS</v>
          </cell>
          <cell r="E80" t="str">
            <v>NT</v>
          </cell>
          <cell r="F80" t="str">
            <v>물류</v>
          </cell>
          <cell r="G80" t="str">
            <v>물류</v>
          </cell>
          <cell r="H80" t="str">
            <v>출하</v>
          </cell>
          <cell r="I80" t="str">
            <v>운영계</v>
          </cell>
          <cell r="J80" t="str">
            <v>물류</v>
          </cell>
          <cell r="K80" t="str">
            <v>대송중부</v>
          </cell>
          <cell r="L80" t="str">
            <v>Win NT</v>
          </cell>
          <cell r="N80" t="str">
            <v>COMPAQ</v>
          </cell>
          <cell r="O80" t="str">
            <v>Proliant 400</v>
          </cell>
          <cell r="P80" t="str">
            <v>Pentium II</v>
          </cell>
          <cell r="Q80">
            <v>550</v>
          </cell>
          <cell r="R80">
            <v>1</v>
          </cell>
          <cell r="T80">
            <v>256</v>
          </cell>
          <cell r="U80">
            <v>9</v>
          </cell>
          <cell r="V80">
            <v>36697</v>
          </cell>
          <cell r="W80">
            <v>939.91790856481384</v>
          </cell>
          <cell r="AD80">
            <v>2000</v>
          </cell>
          <cell r="AE80">
            <v>4296</v>
          </cell>
        </row>
        <row r="81">
          <cell r="B81" t="str">
            <v>PERFMAN_CLX</v>
          </cell>
          <cell r="C81" t="str">
            <v>NT용 MONITORINTG SERVER</v>
          </cell>
          <cell r="D81" t="str">
            <v>DS</v>
          </cell>
          <cell r="E81" t="str">
            <v>NT</v>
          </cell>
          <cell r="F81" t="str">
            <v>생산</v>
          </cell>
          <cell r="H81" t="str">
            <v>기타</v>
          </cell>
          <cell r="I81" t="str">
            <v>Monitoring</v>
          </cell>
          <cell r="J81" t="str">
            <v>울산CLX</v>
          </cell>
          <cell r="K81" t="str">
            <v>본관 3층</v>
          </cell>
          <cell r="L81" t="str">
            <v>Win 2000 Server</v>
          </cell>
          <cell r="N81" t="str">
            <v>COMPAQ</v>
          </cell>
          <cell r="O81" t="str">
            <v>PROLIANT 4000</v>
          </cell>
          <cell r="P81" t="str">
            <v>Pentium III</v>
          </cell>
          <cell r="Q81">
            <v>500</v>
          </cell>
          <cell r="R81">
            <v>1</v>
          </cell>
          <cell r="T81">
            <v>64</v>
          </cell>
          <cell r="U81">
            <v>9</v>
          </cell>
          <cell r="V81">
            <v>36617</v>
          </cell>
          <cell r="W81">
            <v>1019.9179085648138</v>
          </cell>
          <cell r="AD81">
            <v>2000</v>
          </cell>
          <cell r="AE81">
            <v>25684.201919807601</v>
          </cell>
        </row>
        <row r="82">
          <cell r="B82" t="str">
            <v>PTNOTES2</v>
          </cell>
          <cell r="C82" t="str">
            <v>iOK Test 서버 (K-DB / 게시판)</v>
          </cell>
          <cell r="D82" t="str">
            <v>DS</v>
          </cell>
          <cell r="E82" t="str">
            <v>NT</v>
          </cell>
          <cell r="F82" t="str">
            <v>공통</v>
          </cell>
          <cell r="G82" t="str">
            <v>그룹웨어</v>
          </cell>
          <cell r="H82" t="str">
            <v>iOK</v>
          </cell>
          <cell r="I82" t="str">
            <v>개발/Test</v>
          </cell>
          <cell r="J82" t="str">
            <v>SK서린빌딩</v>
          </cell>
          <cell r="K82" t="str">
            <v>6층</v>
          </cell>
          <cell r="L82" t="str">
            <v>Win 2000 Server</v>
          </cell>
          <cell r="M82" t="str">
            <v>Domino Server</v>
          </cell>
          <cell r="N82" t="str">
            <v>COMPAQ</v>
          </cell>
          <cell r="O82" t="str">
            <v>Proliant 5500</v>
          </cell>
          <cell r="P82" t="str">
            <v>Pentium III</v>
          </cell>
          <cell r="Q82">
            <v>550</v>
          </cell>
          <cell r="R82">
            <v>4</v>
          </cell>
          <cell r="T82">
            <v>1791</v>
          </cell>
          <cell r="U82">
            <v>145.6</v>
          </cell>
          <cell r="V82">
            <v>36557</v>
          </cell>
          <cell r="W82">
            <v>1079.9179085648138</v>
          </cell>
          <cell r="AD82">
            <v>2000</v>
          </cell>
          <cell r="AE82">
            <v>25281.816089730615</v>
          </cell>
        </row>
        <row r="83">
          <cell r="B83" t="str">
            <v>SEIS</v>
          </cell>
          <cell r="C83" t="str">
            <v>폐기물처리시스템</v>
          </cell>
          <cell r="D83" t="str">
            <v>DS</v>
          </cell>
          <cell r="E83" t="str">
            <v>Unix</v>
          </cell>
          <cell r="F83" t="str">
            <v>생산</v>
          </cell>
          <cell r="H83" t="str">
            <v>DB</v>
          </cell>
          <cell r="I83" t="str">
            <v>운영계</v>
          </cell>
          <cell r="J83" t="str">
            <v>울산CLX</v>
          </cell>
          <cell r="K83" t="str">
            <v>본관 3층</v>
          </cell>
          <cell r="L83" t="str">
            <v>AIX</v>
          </cell>
          <cell r="N83" t="str">
            <v>IBM</v>
          </cell>
          <cell r="O83" t="str">
            <v>IBM RS/6000-F80</v>
          </cell>
          <cell r="P83" t="str">
            <v>POWER3</v>
          </cell>
          <cell r="Q83">
            <v>450</v>
          </cell>
          <cell r="R83">
            <v>0</v>
          </cell>
          <cell r="T83">
            <v>1024</v>
          </cell>
          <cell r="U83">
            <v>0</v>
          </cell>
          <cell r="V83">
            <v>36860</v>
          </cell>
          <cell r="W83">
            <v>776.91790856481384</v>
          </cell>
          <cell r="AD83">
            <v>2000</v>
          </cell>
          <cell r="AE83">
            <v>69958</v>
          </cell>
        </row>
        <row r="84">
          <cell r="B84" t="str">
            <v>CRMWEB</v>
          </cell>
          <cell r="C84" t="str">
            <v>B2B WEB SERVER</v>
          </cell>
          <cell r="D84" t="str">
            <v>DCS</v>
          </cell>
          <cell r="E84" t="str">
            <v>NT</v>
          </cell>
          <cell r="F84" t="str">
            <v>마케팅지원</v>
          </cell>
          <cell r="G84" t="str">
            <v>B2B CRM</v>
          </cell>
          <cell r="H84" t="str">
            <v>B2BCRM</v>
          </cell>
          <cell r="I84" t="str">
            <v>개발/Test</v>
          </cell>
          <cell r="J84" t="str">
            <v>대덕</v>
          </cell>
          <cell r="K84" t="str">
            <v>CDC</v>
          </cell>
          <cell r="L84" t="str">
            <v>Win NT</v>
          </cell>
          <cell r="M84" t="str">
            <v>Sieble</v>
          </cell>
          <cell r="N84" t="str">
            <v>COMPAQ</v>
          </cell>
          <cell r="O84" t="str">
            <v>Proliant ML530</v>
          </cell>
          <cell r="P84" t="str">
            <v>Pentium III</v>
          </cell>
          <cell r="Q84">
            <v>866</v>
          </cell>
          <cell r="R84">
            <v>2</v>
          </cell>
          <cell r="T84">
            <v>2048</v>
          </cell>
          <cell r="U84">
            <v>72.8</v>
          </cell>
          <cell r="V84">
            <v>36800</v>
          </cell>
          <cell r="W84">
            <v>836.91790856481384</v>
          </cell>
          <cell r="AC84" t="str">
            <v>DS에서 이관</v>
          </cell>
          <cell r="AD84">
            <v>2000</v>
          </cell>
          <cell r="AE84">
            <v>41406.333333333336</v>
          </cell>
        </row>
        <row r="85">
          <cell r="B85" t="str">
            <v>SK_ASP1</v>
          </cell>
          <cell r="C85" t="str">
            <v>Notes 총무지원 Server</v>
          </cell>
          <cell r="D85" t="str">
            <v>DS</v>
          </cell>
          <cell r="E85" t="str">
            <v>NT</v>
          </cell>
          <cell r="F85" t="str">
            <v>공통</v>
          </cell>
          <cell r="G85" t="str">
            <v>그룹웨어</v>
          </cell>
          <cell r="H85" t="str">
            <v>iOK</v>
          </cell>
          <cell r="I85" t="str">
            <v>운영계</v>
          </cell>
          <cell r="J85" t="str">
            <v>SK서린빌딩</v>
          </cell>
          <cell r="K85" t="str">
            <v>6층</v>
          </cell>
          <cell r="L85" t="str">
            <v>Win 2000 Server</v>
          </cell>
          <cell r="N85" t="str">
            <v>COMPAQ</v>
          </cell>
          <cell r="O85" t="str">
            <v>Proliant 5500</v>
          </cell>
          <cell r="P85" t="str">
            <v>Pentium III</v>
          </cell>
          <cell r="Q85">
            <v>550</v>
          </cell>
          <cell r="R85">
            <v>2</v>
          </cell>
          <cell r="S85">
            <v>3.4000000000000002E-2</v>
          </cell>
          <cell r="T85">
            <v>1792</v>
          </cell>
          <cell r="U85">
            <v>127.4</v>
          </cell>
          <cell r="V85">
            <v>36697</v>
          </cell>
          <cell r="W85">
            <v>939.91790856481384</v>
          </cell>
          <cell r="AD85">
            <v>2000</v>
          </cell>
          <cell r="AE85">
            <v>36200.812430888822</v>
          </cell>
        </row>
        <row r="86">
          <cell r="B86" t="str">
            <v>SK_OLAP</v>
          </cell>
          <cell r="C86" t="str">
            <v>OK Cashbag OLAP 서버</v>
          </cell>
          <cell r="D86" t="str">
            <v>DS</v>
          </cell>
          <cell r="E86" t="str">
            <v>NT</v>
          </cell>
          <cell r="F86" t="str">
            <v>고객</v>
          </cell>
          <cell r="G86" t="str">
            <v>캐쉬백</v>
          </cell>
          <cell r="H86" t="str">
            <v>OLAP</v>
          </cell>
          <cell r="I86" t="str">
            <v>운영계</v>
          </cell>
          <cell r="J86" t="str">
            <v>SK서린빌딩</v>
          </cell>
          <cell r="K86" t="str">
            <v>6층</v>
          </cell>
          <cell r="L86" t="str">
            <v>Win NT</v>
          </cell>
          <cell r="N86" t="str">
            <v>NCR</v>
          </cell>
          <cell r="O86" t="str">
            <v>NCR S50</v>
          </cell>
          <cell r="P86" t="str">
            <v>Pentium III</v>
          </cell>
          <cell r="Q86">
            <v>550</v>
          </cell>
          <cell r="R86">
            <v>2</v>
          </cell>
          <cell r="T86">
            <v>2048</v>
          </cell>
          <cell r="U86">
            <v>17</v>
          </cell>
          <cell r="V86">
            <v>36586</v>
          </cell>
          <cell r="W86">
            <v>1050.9179085648138</v>
          </cell>
          <cell r="AD86">
            <v>2000</v>
          </cell>
          <cell r="AE86">
            <v>412738.5</v>
          </cell>
        </row>
        <row r="87">
          <cell r="B87" t="str">
            <v>SKCorp_fw#1</v>
          </cell>
          <cell r="C87" t="str">
            <v>F/W</v>
          </cell>
          <cell r="D87" t="str">
            <v>DS</v>
          </cell>
          <cell r="E87" t="str">
            <v>Unix</v>
          </cell>
          <cell r="F87" t="str">
            <v>공통</v>
          </cell>
          <cell r="G87" t="str">
            <v>보안/네트웍</v>
          </cell>
          <cell r="H87" t="str">
            <v>Firewall</v>
          </cell>
          <cell r="I87" t="str">
            <v>운영계</v>
          </cell>
          <cell r="J87" t="str">
            <v>SK남산빌딩</v>
          </cell>
          <cell r="L87" t="str">
            <v>Solaris</v>
          </cell>
          <cell r="N87" t="str">
            <v>SUN</v>
          </cell>
          <cell r="O87" t="str">
            <v>SUN E450</v>
          </cell>
          <cell r="P87" t="str">
            <v>UltraSPARC</v>
          </cell>
          <cell r="Q87">
            <v>400</v>
          </cell>
          <cell r="R87">
            <v>0</v>
          </cell>
          <cell r="T87">
            <v>512</v>
          </cell>
          <cell r="U87">
            <v>0</v>
          </cell>
          <cell r="V87">
            <v>36769</v>
          </cell>
          <cell r="W87">
            <v>867.91790856481384</v>
          </cell>
          <cell r="AD87">
            <v>2000</v>
          </cell>
          <cell r="AE87">
            <v>42753.494445679738</v>
          </cell>
        </row>
        <row r="88">
          <cell r="B88" t="str">
            <v>SKCorp_fw#2</v>
          </cell>
          <cell r="C88" t="str">
            <v>F/W</v>
          </cell>
          <cell r="D88" t="str">
            <v>DS</v>
          </cell>
          <cell r="E88" t="str">
            <v>Unix</v>
          </cell>
          <cell r="F88" t="str">
            <v>공통</v>
          </cell>
          <cell r="G88" t="str">
            <v>보안/네트웍</v>
          </cell>
          <cell r="H88" t="str">
            <v>Firewall</v>
          </cell>
          <cell r="I88" t="str">
            <v>운영계</v>
          </cell>
          <cell r="J88" t="str">
            <v>SK남산빌딩</v>
          </cell>
          <cell r="L88" t="str">
            <v>Solaris</v>
          </cell>
          <cell r="N88" t="str">
            <v>SUN</v>
          </cell>
          <cell r="O88" t="str">
            <v>SUN E450</v>
          </cell>
          <cell r="P88" t="str">
            <v>UltraSPARC</v>
          </cell>
          <cell r="Q88">
            <v>400</v>
          </cell>
          <cell r="R88">
            <v>0</v>
          </cell>
          <cell r="T88">
            <v>512</v>
          </cell>
          <cell r="U88">
            <v>0</v>
          </cell>
          <cell r="V88">
            <v>36769</v>
          </cell>
          <cell r="W88">
            <v>867.91790856481384</v>
          </cell>
          <cell r="AD88">
            <v>2000</v>
          </cell>
          <cell r="AE88">
            <v>42753.494445679738</v>
          </cell>
        </row>
        <row r="89">
          <cell r="B89" t="str">
            <v>SKDB_A</v>
          </cell>
          <cell r="C89" t="str">
            <v>Web DB (14개 Site)</v>
          </cell>
          <cell r="D89" t="str">
            <v>DS</v>
          </cell>
          <cell r="E89" t="str">
            <v>NT</v>
          </cell>
          <cell r="F89" t="str">
            <v>복합</v>
          </cell>
          <cell r="G89" t="str">
            <v>복합</v>
          </cell>
          <cell r="H89" t="str">
            <v>Web</v>
          </cell>
          <cell r="I89" t="str">
            <v>Web DB</v>
          </cell>
          <cell r="J89" t="str">
            <v>SK서린빌딩</v>
          </cell>
          <cell r="K89" t="str">
            <v>6층</v>
          </cell>
          <cell r="L89" t="str">
            <v>Win NT</v>
          </cell>
          <cell r="M89" t="str">
            <v>MS SQL Server 7.0</v>
          </cell>
          <cell r="N89" t="str">
            <v>COMPAQ</v>
          </cell>
          <cell r="O89" t="str">
            <v>Proliant 5500</v>
          </cell>
          <cell r="P89" t="str">
            <v>Pentium III</v>
          </cell>
          <cell r="Q89">
            <v>550</v>
          </cell>
          <cell r="R89">
            <v>4</v>
          </cell>
          <cell r="S89">
            <v>1.7999999999999999E-2</v>
          </cell>
          <cell r="T89">
            <v>2048</v>
          </cell>
          <cell r="U89">
            <v>182</v>
          </cell>
          <cell r="V89">
            <v>36656</v>
          </cell>
          <cell r="W89">
            <v>980.91790856481384</v>
          </cell>
          <cell r="AD89">
            <v>2000</v>
          </cell>
          <cell r="AE89">
            <v>54811.157071949412</v>
          </cell>
        </row>
        <row r="90">
          <cell r="B90" t="str">
            <v>skdev_b</v>
          </cell>
          <cell r="C90" t="str">
            <v>SQL2000 DB Test 서버</v>
          </cell>
          <cell r="D90" t="str">
            <v>DS</v>
          </cell>
          <cell r="E90" t="str">
            <v>NT</v>
          </cell>
          <cell r="F90" t="str">
            <v>공통</v>
          </cell>
          <cell r="G90" t="str">
            <v>공통</v>
          </cell>
          <cell r="H90" t="str">
            <v>Infra</v>
          </cell>
          <cell r="I90" t="str">
            <v>보안/네트웍</v>
          </cell>
          <cell r="J90" t="str">
            <v>SK서린빌딩</v>
          </cell>
          <cell r="K90" t="str">
            <v>6층</v>
          </cell>
          <cell r="L90" t="str">
            <v>Win 2000 Server</v>
          </cell>
          <cell r="M90">
            <v>0</v>
          </cell>
          <cell r="N90" t="str">
            <v>Compaq</v>
          </cell>
          <cell r="O90" t="str">
            <v>Proliant 7000</v>
          </cell>
          <cell r="P90" t="str">
            <v>Pentium II</v>
          </cell>
          <cell r="Q90">
            <v>450</v>
          </cell>
          <cell r="R90">
            <v>2</v>
          </cell>
          <cell r="S90">
            <v>0</v>
          </cell>
          <cell r="T90">
            <v>1024</v>
          </cell>
          <cell r="U90">
            <v>144</v>
          </cell>
          <cell r="V90">
            <v>36708</v>
          </cell>
          <cell r="W90">
            <v>928.91790856481384</v>
          </cell>
          <cell r="AC90">
            <v>0</v>
          </cell>
          <cell r="AD90">
            <v>2000</v>
          </cell>
          <cell r="AE90">
            <v>34780.690099739462</v>
          </cell>
        </row>
        <row r="91">
          <cell r="B91" t="str">
            <v>skett</v>
          </cell>
          <cell r="C91" t="str">
            <v>Corp ETT</v>
          </cell>
          <cell r="D91" t="str">
            <v>DCS</v>
          </cell>
          <cell r="E91" t="str">
            <v>Unix</v>
          </cell>
          <cell r="F91" t="str">
            <v>마케팅지원</v>
          </cell>
          <cell r="G91" t="str">
            <v>DBM</v>
          </cell>
          <cell r="H91" t="str">
            <v>SKDBM</v>
          </cell>
          <cell r="I91" t="str">
            <v>운영계</v>
          </cell>
          <cell r="J91" t="str">
            <v>대덕</v>
          </cell>
          <cell r="K91" t="str">
            <v>CDC 3층</v>
          </cell>
          <cell r="L91" t="str">
            <v>HPUX11.00</v>
          </cell>
          <cell r="N91" t="str">
            <v xml:space="preserve">HP </v>
          </cell>
          <cell r="O91" t="str">
            <v>N4000</v>
          </cell>
          <cell r="Q91">
            <v>440</v>
          </cell>
          <cell r="R91">
            <v>8</v>
          </cell>
          <cell r="T91">
            <v>8192</v>
          </cell>
          <cell r="U91">
            <v>1062</v>
          </cell>
          <cell r="V91">
            <v>36860</v>
          </cell>
          <cell r="W91">
            <v>776.91790856481384</v>
          </cell>
          <cell r="AD91">
            <v>2000</v>
          </cell>
          <cell r="AE91">
            <v>781938.88749999995</v>
          </cell>
        </row>
        <row r="92">
          <cell r="B92" t="str">
            <v>sk-gmin</v>
          </cell>
          <cell r="C92" t="str">
            <v>SKG ETT</v>
          </cell>
          <cell r="D92" t="str">
            <v>DCS</v>
          </cell>
          <cell r="E92" t="str">
            <v>Unix</v>
          </cell>
          <cell r="F92" t="str">
            <v>SKES</v>
          </cell>
          <cell r="G92" t="str">
            <v>DBM</v>
          </cell>
          <cell r="H92" t="str">
            <v>SKDBM</v>
          </cell>
          <cell r="I92" t="str">
            <v>운영계</v>
          </cell>
          <cell r="J92" t="str">
            <v>대덕</v>
          </cell>
          <cell r="K92" t="str">
            <v>CDC 3층</v>
          </cell>
          <cell r="L92" t="str">
            <v>HPUX11.00</v>
          </cell>
          <cell r="M92" t="str">
            <v>SAS6.1</v>
          </cell>
          <cell r="N92" t="str">
            <v xml:space="preserve">HP </v>
          </cell>
          <cell r="O92" t="str">
            <v>L2000</v>
          </cell>
          <cell r="Q92">
            <v>440</v>
          </cell>
          <cell r="R92">
            <v>4</v>
          </cell>
          <cell r="T92">
            <v>2048</v>
          </cell>
          <cell r="U92">
            <v>162</v>
          </cell>
          <cell r="V92">
            <v>36868</v>
          </cell>
          <cell r="W92">
            <v>768.91790856481384</v>
          </cell>
          <cell r="AD92">
            <v>2000</v>
          </cell>
          <cell r="AE92">
            <v>131000</v>
          </cell>
        </row>
        <row r="93">
          <cell r="B93" t="str">
            <v>SKLPIS</v>
          </cell>
          <cell r="C93" t="str">
            <v>LPIS 서버</v>
          </cell>
          <cell r="D93" t="str">
            <v>DS</v>
          </cell>
          <cell r="E93" t="str">
            <v>NT</v>
          </cell>
          <cell r="F93" t="str">
            <v>물류</v>
          </cell>
          <cell r="G93" t="str">
            <v>물류</v>
          </cell>
          <cell r="H93" t="str">
            <v>Legacy</v>
          </cell>
          <cell r="I93" t="str">
            <v>운영계</v>
          </cell>
          <cell r="J93" t="str">
            <v>SK서린빌딩</v>
          </cell>
          <cell r="K93" t="str">
            <v>6층</v>
          </cell>
          <cell r="L93" t="str">
            <v>Win NT Workstation</v>
          </cell>
          <cell r="N93" t="str">
            <v>COMPAQ</v>
          </cell>
          <cell r="O93" t="str">
            <v>Proliant 800</v>
          </cell>
          <cell r="P93" t="str">
            <v>Pentium III</v>
          </cell>
          <cell r="Q93">
            <v>600</v>
          </cell>
          <cell r="R93">
            <v>2</v>
          </cell>
          <cell r="T93">
            <v>1024</v>
          </cell>
          <cell r="U93">
            <v>18.2</v>
          </cell>
          <cell r="V93">
            <v>36626</v>
          </cell>
          <cell r="W93">
            <v>1010.9179085648138</v>
          </cell>
          <cell r="AD93">
            <v>2000</v>
          </cell>
          <cell r="AE93">
            <v>14611</v>
          </cell>
        </row>
        <row r="94">
          <cell r="B94" t="str">
            <v>SKMASTER</v>
          </cell>
          <cell r="C94" t="str">
            <v>터미널 서비스 도메인 관리 서버</v>
          </cell>
          <cell r="D94" t="str">
            <v>DS</v>
          </cell>
          <cell r="E94" t="str">
            <v>NT</v>
          </cell>
          <cell r="F94" t="str">
            <v>공통</v>
          </cell>
          <cell r="G94" t="str">
            <v>보안/네트웍</v>
          </cell>
          <cell r="H94" t="str">
            <v>보안/네트웍</v>
          </cell>
          <cell r="I94" t="str">
            <v>보안/네트웍</v>
          </cell>
          <cell r="J94" t="str">
            <v>SK서린빌딩</v>
          </cell>
          <cell r="K94" t="str">
            <v>6층</v>
          </cell>
          <cell r="L94" t="str">
            <v>Win 2000 Server</v>
          </cell>
          <cell r="N94" t="str">
            <v>COMPAQ</v>
          </cell>
          <cell r="O94" t="str">
            <v>Proliant ML370</v>
          </cell>
          <cell r="P94" t="str">
            <v>Pentium III</v>
          </cell>
          <cell r="Q94">
            <v>866</v>
          </cell>
          <cell r="R94">
            <v>2</v>
          </cell>
          <cell r="T94">
            <v>1151</v>
          </cell>
          <cell r="U94">
            <v>36.4</v>
          </cell>
          <cell r="V94">
            <v>36826</v>
          </cell>
          <cell r="W94">
            <v>810.91790856481384</v>
          </cell>
          <cell r="AD94">
            <v>2000</v>
          </cell>
          <cell r="AE94">
            <v>17021.134647272494</v>
          </cell>
        </row>
        <row r="95">
          <cell r="B95" t="str">
            <v>skmining</v>
          </cell>
          <cell r="C95" t="str">
            <v>EBC DW</v>
          </cell>
          <cell r="D95" t="str">
            <v>DCS</v>
          </cell>
          <cell r="E95" t="str">
            <v>Unix</v>
          </cell>
          <cell r="F95" t="str">
            <v>석유</v>
          </cell>
          <cell r="G95" t="str">
            <v>DBM</v>
          </cell>
          <cell r="H95" t="str">
            <v>SKDBM</v>
          </cell>
          <cell r="I95" t="str">
            <v>운영계</v>
          </cell>
          <cell r="J95" t="str">
            <v>대덕</v>
          </cell>
          <cell r="K95" t="str">
            <v>CDC 3층</v>
          </cell>
          <cell r="L95" t="str">
            <v>HPUX11.00</v>
          </cell>
          <cell r="M95" t="str">
            <v>SAS6.1</v>
          </cell>
          <cell r="N95" t="str">
            <v xml:space="preserve">HP </v>
          </cell>
          <cell r="O95" t="str">
            <v>N4000</v>
          </cell>
          <cell r="Q95">
            <v>440</v>
          </cell>
          <cell r="R95">
            <v>4</v>
          </cell>
          <cell r="T95">
            <v>4096</v>
          </cell>
          <cell r="U95">
            <v>1746</v>
          </cell>
          <cell r="V95">
            <v>36860</v>
          </cell>
          <cell r="W95">
            <v>776.91790856481384</v>
          </cell>
          <cell r="AD95">
            <v>2000</v>
          </cell>
          <cell r="AE95">
            <v>1296640.2744999998</v>
          </cell>
        </row>
        <row r="96">
          <cell r="B96" t="str">
            <v>SK-MOLAP</v>
          </cell>
          <cell r="C96" t="str">
            <v>DW의 MOLAP Server</v>
          </cell>
          <cell r="D96" t="str">
            <v>DCS</v>
          </cell>
          <cell r="E96" t="str">
            <v>NT</v>
          </cell>
          <cell r="F96" t="str">
            <v>마케팅지원</v>
          </cell>
          <cell r="G96" t="str">
            <v>DBM</v>
          </cell>
          <cell r="H96" t="str">
            <v>SKDBM</v>
          </cell>
          <cell r="I96" t="str">
            <v>운영계</v>
          </cell>
          <cell r="J96" t="str">
            <v>대덕</v>
          </cell>
          <cell r="K96" t="str">
            <v>CDC 3층</v>
          </cell>
          <cell r="L96" t="str">
            <v>NT 4.0</v>
          </cell>
          <cell r="N96" t="str">
            <v>NCR</v>
          </cell>
          <cell r="O96">
            <v>4455</v>
          </cell>
          <cell r="Q96">
            <v>700</v>
          </cell>
          <cell r="R96">
            <v>4</v>
          </cell>
          <cell r="T96">
            <v>2048</v>
          </cell>
          <cell r="U96">
            <v>108</v>
          </cell>
          <cell r="V96">
            <v>36547</v>
          </cell>
          <cell r="W96">
            <v>1089.9179085648138</v>
          </cell>
          <cell r="AD96">
            <v>2000</v>
          </cell>
          <cell r="AE96">
            <v>103252</v>
          </cell>
        </row>
        <row r="97">
          <cell r="B97" t="str">
            <v>SK-ROLAP</v>
          </cell>
          <cell r="C97" t="str">
            <v>SK Corp DW의 ROLAP Server</v>
          </cell>
          <cell r="D97" t="str">
            <v>DCS</v>
          </cell>
          <cell r="E97" t="str">
            <v>NT</v>
          </cell>
          <cell r="F97" t="str">
            <v>마케팅지원</v>
          </cell>
          <cell r="G97" t="str">
            <v>DBM</v>
          </cell>
          <cell r="H97" t="str">
            <v>SKDBM</v>
          </cell>
          <cell r="I97" t="str">
            <v>운영계</v>
          </cell>
          <cell r="J97" t="str">
            <v>대덕</v>
          </cell>
          <cell r="K97" t="str">
            <v>CDC 3층</v>
          </cell>
          <cell r="L97" t="str">
            <v>NT 4.0</v>
          </cell>
          <cell r="N97" t="str">
            <v>NCR</v>
          </cell>
          <cell r="O97">
            <v>4455</v>
          </cell>
          <cell r="Q97">
            <v>700</v>
          </cell>
          <cell r="R97">
            <v>4</v>
          </cell>
          <cell r="T97">
            <v>2048</v>
          </cell>
          <cell r="U97">
            <v>72</v>
          </cell>
          <cell r="V97">
            <v>36913</v>
          </cell>
          <cell r="W97">
            <v>723.91790856481384</v>
          </cell>
          <cell r="AD97">
            <v>2001</v>
          </cell>
          <cell r="AE97">
            <v>103252</v>
          </cell>
        </row>
        <row r="98">
          <cell r="B98" t="str">
            <v>SKTS_BRN1</v>
          </cell>
          <cell r="C98" t="str">
            <v>터미널 서비스 서버</v>
          </cell>
          <cell r="D98" t="str">
            <v>DS</v>
          </cell>
          <cell r="E98" t="str">
            <v>NT</v>
          </cell>
          <cell r="F98" t="str">
            <v>공통</v>
          </cell>
          <cell r="G98" t="str">
            <v>보안/네트웍</v>
          </cell>
          <cell r="H98" t="str">
            <v>보안/네트웍</v>
          </cell>
          <cell r="I98" t="str">
            <v>보안/네트웍</v>
          </cell>
          <cell r="J98" t="str">
            <v>SK서린빌딩</v>
          </cell>
          <cell r="K98" t="str">
            <v>6층</v>
          </cell>
          <cell r="L98" t="str">
            <v>Win 2000 Server</v>
          </cell>
          <cell r="M98" t="str">
            <v>Ctrix MetaFrame</v>
          </cell>
          <cell r="N98" t="str">
            <v>COMPAQ</v>
          </cell>
          <cell r="O98" t="str">
            <v>Proliant 8500</v>
          </cell>
          <cell r="P98" t="str">
            <v>Pentium III</v>
          </cell>
          <cell r="Q98">
            <v>700</v>
          </cell>
          <cell r="R98">
            <v>4</v>
          </cell>
          <cell r="T98">
            <v>4096</v>
          </cell>
          <cell r="U98">
            <v>36.4</v>
          </cell>
          <cell r="V98">
            <v>36826</v>
          </cell>
          <cell r="W98">
            <v>810.91790856481384</v>
          </cell>
          <cell r="AD98">
            <v>2000</v>
          </cell>
          <cell r="AE98">
            <v>71591.502326223708</v>
          </cell>
        </row>
        <row r="99">
          <cell r="B99" t="str">
            <v>SKTS_BRN2</v>
          </cell>
          <cell r="C99" t="str">
            <v>터미널 서비스 서버</v>
          </cell>
          <cell r="D99" t="str">
            <v>DS</v>
          </cell>
          <cell r="E99" t="str">
            <v>NT</v>
          </cell>
          <cell r="F99" t="str">
            <v>공통</v>
          </cell>
          <cell r="G99" t="str">
            <v>보안/네트웍</v>
          </cell>
          <cell r="H99" t="str">
            <v>보안/네트웍</v>
          </cell>
          <cell r="I99" t="str">
            <v>보안/네트웍</v>
          </cell>
          <cell r="J99" t="str">
            <v>SK서린빌딩</v>
          </cell>
          <cell r="K99" t="str">
            <v>6층</v>
          </cell>
          <cell r="L99" t="str">
            <v>Win 2000 Server</v>
          </cell>
          <cell r="M99" t="str">
            <v>Ctrix MetaFrame</v>
          </cell>
          <cell r="N99" t="str">
            <v>COMPAQ</v>
          </cell>
          <cell r="O99" t="str">
            <v>Proliant 8500</v>
          </cell>
          <cell r="P99" t="str">
            <v>Pentium III</v>
          </cell>
          <cell r="Q99">
            <v>700</v>
          </cell>
          <cell r="R99">
            <v>4</v>
          </cell>
          <cell r="T99">
            <v>4096</v>
          </cell>
          <cell r="U99">
            <v>36.4</v>
          </cell>
          <cell r="V99">
            <v>36826</v>
          </cell>
          <cell r="W99">
            <v>810.91790856481384</v>
          </cell>
          <cell r="AD99">
            <v>2000</v>
          </cell>
          <cell r="AE99">
            <v>71591.502326223708</v>
          </cell>
        </row>
        <row r="100">
          <cell r="B100" t="str">
            <v>SKTS_BRN3</v>
          </cell>
          <cell r="C100" t="str">
            <v>터미널 서비스 서버</v>
          </cell>
          <cell r="D100" t="str">
            <v>DS</v>
          </cell>
          <cell r="E100" t="str">
            <v>NT</v>
          </cell>
          <cell r="F100" t="str">
            <v>공통</v>
          </cell>
          <cell r="G100" t="str">
            <v>보안/네트웍</v>
          </cell>
          <cell r="H100" t="str">
            <v>보안/네트웍</v>
          </cell>
          <cell r="I100" t="str">
            <v>보안/네트웍</v>
          </cell>
          <cell r="J100" t="str">
            <v>SK서린빌딩</v>
          </cell>
          <cell r="K100" t="str">
            <v>6층</v>
          </cell>
          <cell r="L100" t="str">
            <v>Win 2000 Server</v>
          </cell>
          <cell r="M100" t="str">
            <v>Ctrix MetaFrame</v>
          </cell>
          <cell r="N100" t="str">
            <v>COMPAQ</v>
          </cell>
          <cell r="O100" t="str">
            <v>Proliant 8500</v>
          </cell>
          <cell r="P100" t="str">
            <v>Pentium III</v>
          </cell>
          <cell r="Q100">
            <v>700</v>
          </cell>
          <cell r="R100">
            <v>4</v>
          </cell>
          <cell r="T100">
            <v>4096</v>
          </cell>
          <cell r="U100">
            <v>36</v>
          </cell>
          <cell r="V100">
            <v>36826</v>
          </cell>
          <cell r="W100">
            <v>810.91790856481384</v>
          </cell>
          <cell r="AD100">
            <v>2000</v>
          </cell>
          <cell r="AE100">
            <v>71591.502326223708</v>
          </cell>
        </row>
        <row r="101">
          <cell r="B101" t="str">
            <v>SKTS_FS</v>
          </cell>
          <cell r="C101" t="str">
            <v>터미널 서비스 파일서버</v>
          </cell>
          <cell r="D101" t="str">
            <v>DS</v>
          </cell>
          <cell r="E101" t="str">
            <v>NT</v>
          </cell>
          <cell r="F101" t="str">
            <v>공통</v>
          </cell>
          <cell r="G101" t="str">
            <v>보안/네트웍</v>
          </cell>
          <cell r="H101" t="str">
            <v>보안/네트웍</v>
          </cell>
          <cell r="I101" t="str">
            <v>보안/네트웍</v>
          </cell>
          <cell r="J101" t="str">
            <v>SK서린빌딩</v>
          </cell>
          <cell r="K101" t="str">
            <v>6층</v>
          </cell>
          <cell r="L101" t="str">
            <v>Win 2000 Server</v>
          </cell>
          <cell r="M101" t="str">
            <v>Ctrix MetaFrame</v>
          </cell>
          <cell r="N101" t="str">
            <v>COMPAQ</v>
          </cell>
          <cell r="O101" t="str">
            <v>Proliant ML530</v>
          </cell>
          <cell r="P101" t="str">
            <v>Pentium III</v>
          </cell>
          <cell r="Q101">
            <v>866</v>
          </cell>
          <cell r="R101">
            <v>2</v>
          </cell>
          <cell r="T101">
            <v>1151</v>
          </cell>
          <cell r="U101">
            <v>127.4</v>
          </cell>
          <cell r="V101">
            <v>36826</v>
          </cell>
          <cell r="W101">
            <v>810.91790856481384</v>
          </cell>
          <cell r="AD101">
            <v>2000</v>
          </cell>
          <cell r="AE101">
            <v>26653.780542280336</v>
          </cell>
        </row>
        <row r="102">
          <cell r="B102" t="str">
            <v>SKTS_WEB</v>
          </cell>
          <cell r="C102" t="str">
            <v>터미널 서비스 WEB 서버</v>
          </cell>
          <cell r="D102" t="str">
            <v>DS</v>
          </cell>
          <cell r="E102" t="str">
            <v>NT</v>
          </cell>
          <cell r="F102" t="str">
            <v>공통</v>
          </cell>
          <cell r="G102" t="str">
            <v>보안/네트웍</v>
          </cell>
          <cell r="H102" t="str">
            <v>보안/네트웍</v>
          </cell>
          <cell r="I102" t="str">
            <v>보안/네트웍</v>
          </cell>
          <cell r="J102" t="str">
            <v>SK서린빌딩</v>
          </cell>
          <cell r="K102" t="str">
            <v>6층</v>
          </cell>
          <cell r="L102" t="str">
            <v>Win 2000 Server</v>
          </cell>
          <cell r="M102" t="str">
            <v>Ctrix MetaFrame</v>
          </cell>
          <cell r="N102" t="str">
            <v>COMPAQ</v>
          </cell>
          <cell r="O102" t="str">
            <v>Proliant ML370</v>
          </cell>
          <cell r="P102" t="str">
            <v>Pentium III</v>
          </cell>
          <cell r="Q102">
            <v>866</v>
          </cell>
          <cell r="R102">
            <v>2</v>
          </cell>
          <cell r="S102">
            <v>1.2E-2</v>
          </cell>
          <cell r="T102">
            <v>1151</v>
          </cell>
          <cell r="U102">
            <v>36.4</v>
          </cell>
          <cell r="V102">
            <v>36826</v>
          </cell>
          <cell r="W102">
            <v>810.91790856481384</v>
          </cell>
          <cell r="AD102">
            <v>2000</v>
          </cell>
          <cell r="AE102">
            <v>17021.134647272494</v>
          </cell>
        </row>
        <row r="103">
          <cell r="B103" t="str">
            <v>SK-Web</v>
          </cell>
          <cell r="C103" t="str">
            <v>DW의 Web Server</v>
          </cell>
          <cell r="D103" t="str">
            <v>DCS</v>
          </cell>
          <cell r="E103" t="str">
            <v>NT</v>
          </cell>
          <cell r="F103" t="str">
            <v>마케팅지원</v>
          </cell>
          <cell r="G103" t="str">
            <v>DBM</v>
          </cell>
          <cell r="H103" t="str">
            <v>SKDBM</v>
          </cell>
          <cell r="I103" t="str">
            <v>운영계</v>
          </cell>
          <cell r="J103" t="str">
            <v>대덕</v>
          </cell>
          <cell r="K103" t="str">
            <v>CDC 3층</v>
          </cell>
          <cell r="L103" t="str">
            <v>NT 4.0</v>
          </cell>
          <cell r="N103" t="str">
            <v>NCR</v>
          </cell>
          <cell r="O103">
            <v>4455</v>
          </cell>
          <cell r="Q103">
            <v>700</v>
          </cell>
          <cell r="R103">
            <v>4</v>
          </cell>
          <cell r="T103">
            <v>2048</v>
          </cell>
          <cell r="U103">
            <v>72</v>
          </cell>
          <cell r="V103">
            <v>36863</v>
          </cell>
          <cell r="W103">
            <v>773.91790856481384</v>
          </cell>
          <cell r="AD103">
            <v>2000</v>
          </cell>
          <cell r="AE103">
            <v>103252</v>
          </cell>
        </row>
        <row r="104">
          <cell r="B104" t="str">
            <v>SKWEB1</v>
          </cell>
          <cell r="C104" t="str">
            <v>SKCorp.com</v>
          </cell>
          <cell r="D104" t="str">
            <v>DS</v>
          </cell>
          <cell r="E104" t="str">
            <v>NT</v>
          </cell>
          <cell r="F104" t="str">
            <v>경영지원</v>
          </cell>
          <cell r="G104" t="str">
            <v>인터넷</v>
          </cell>
          <cell r="H104" t="str">
            <v>Web</v>
          </cell>
          <cell r="I104" t="str">
            <v>운영계</v>
          </cell>
          <cell r="J104" t="str">
            <v>SK서린빌딩</v>
          </cell>
          <cell r="K104" t="str">
            <v>6층</v>
          </cell>
          <cell r="L104" t="str">
            <v>Win 2000 Server</v>
          </cell>
          <cell r="N104" t="str">
            <v>COMPAQ</v>
          </cell>
          <cell r="O104" t="str">
            <v>Proliant ML370</v>
          </cell>
          <cell r="P104" t="str">
            <v>Pentium III</v>
          </cell>
          <cell r="Q104">
            <v>600</v>
          </cell>
          <cell r="R104">
            <v>2</v>
          </cell>
          <cell r="S104">
            <v>5.7000000000000002E-2</v>
          </cell>
          <cell r="T104">
            <v>512</v>
          </cell>
          <cell r="U104">
            <v>36</v>
          </cell>
          <cell r="V104">
            <v>36662</v>
          </cell>
          <cell r="W104">
            <v>974.65428969907225</v>
          </cell>
          <cell r="AD104">
            <v>2000</v>
          </cell>
          <cell r="AE104">
            <v>25281.816089730615</v>
          </cell>
        </row>
        <row r="105">
          <cell r="B105" t="str">
            <v>SKWEB2</v>
          </cell>
          <cell r="C105" t="str">
            <v>LubeOK, SKMIP, CEO, FineChemsource.com, PCS, TRMS</v>
          </cell>
          <cell r="D105" t="str">
            <v>DS</v>
          </cell>
          <cell r="E105" t="str">
            <v>NT</v>
          </cell>
          <cell r="F105" t="str">
            <v>복합</v>
          </cell>
          <cell r="G105" t="str">
            <v>복합</v>
          </cell>
          <cell r="H105" t="str">
            <v>Web</v>
          </cell>
          <cell r="I105" t="str">
            <v>운영계</v>
          </cell>
          <cell r="J105" t="str">
            <v>SK서린빌딩</v>
          </cell>
          <cell r="K105" t="str">
            <v>6층</v>
          </cell>
          <cell r="L105" t="str">
            <v>Win 2000 Server</v>
          </cell>
          <cell r="N105" t="str">
            <v>COMPAQ</v>
          </cell>
          <cell r="O105" t="str">
            <v>Proliant ML370</v>
          </cell>
          <cell r="P105" t="str">
            <v>Pentium III</v>
          </cell>
          <cell r="Q105">
            <v>600</v>
          </cell>
          <cell r="R105">
            <v>2</v>
          </cell>
          <cell r="S105">
            <v>3.1E-2</v>
          </cell>
          <cell r="T105">
            <v>512</v>
          </cell>
          <cell r="U105">
            <v>36</v>
          </cell>
          <cell r="V105">
            <v>36697</v>
          </cell>
          <cell r="W105">
            <v>939.65428969907225</v>
          </cell>
          <cell r="AD105">
            <v>2000</v>
          </cell>
          <cell r="AE105">
            <v>25281.816089730615</v>
          </cell>
        </row>
        <row r="106">
          <cell r="B106" t="str">
            <v>SKWEB3</v>
          </cell>
          <cell r="C106" t="str">
            <v>SKChem</v>
          </cell>
          <cell r="D106" t="str">
            <v>DS</v>
          </cell>
          <cell r="E106" t="str">
            <v>NT</v>
          </cell>
          <cell r="F106" t="str">
            <v>화학</v>
          </cell>
          <cell r="G106" t="str">
            <v>인터넷</v>
          </cell>
          <cell r="H106" t="str">
            <v>Web</v>
          </cell>
          <cell r="I106" t="str">
            <v>운영계</v>
          </cell>
          <cell r="J106" t="str">
            <v>SK서린빌딩</v>
          </cell>
          <cell r="K106" t="str">
            <v>6층</v>
          </cell>
          <cell r="L106" t="str">
            <v>Win 2000 Server</v>
          </cell>
          <cell r="N106" t="str">
            <v>COMPAQ</v>
          </cell>
          <cell r="O106" t="str">
            <v>Proliant ML370</v>
          </cell>
          <cell r="P106" t="str">
            <v>Pentium III</v>
          </cell>
          <cell r="Q106">
            <v>600</v>
          </cell>
          <cell r="R106">
            <v>2</v>
          </cell>
          <cell r="S106">
            <v>5.5E-2</v>
          </cell>
          <cell r="T106">
            <v>512</v>
          </cell>
          <cell r="U106">
            <v>36</v>
          </cell>
          <cell r="V106">
            <v>36669</v>
          </cell>
          <cell r="W106">
            <v>967.65428969907225</v>
          </cell>
          <cell r="AD106">
            <v>2000</v>
          </cell>
          <cell r="AE106">
            <v>25281.816089730615</v>
          </cell>
        </row>
        <row r="107">
          <cell r="B107" t="str">
            <v>SSERVER8</v>
          </cell>
          <cell r="C107" t="str">
            <v>외부 DNS Secondary</v>
          </cell>
          <cell r="D107" t="str">
            <v>DS</v>
          </cell>
          <cell r="E107" t="str">
            <v>NT</v>
          </cell>
          <cell r="F107" t="str">
            <v>공통</v>
          </cell>
          <cell r="G107" t="str">
            <v>보안/네트웍</v>
          </cell>
          <cell r="H107" t="str">
            <v>DNS</v>
          </cell>
          <cell r="I107" t="str">
            <v>운영계</v>
          </cell>
          <cell r="J107" t="str">
            <v>SK남산빌딩</v>
          </cell>
          <cell r="K107" t="str">
            <v>1층</v>
          </cell>
          <cell r="L107" t="str">
            <v>Win NT</v>
          </cell>
          <cell r="N107" t="str">
            <v>COMPAQ</v>
          </cell>
          <cell r="O107" t="str">
            <v>Proliant 1600</v>
          </cell>
          <cell r="P107" t="str">
            <v>Pentium III</v>
          </cell>
          <cell r="Q107">
            <v>500</v>
          </cell>
          <cell r="R107">
            <v>0</v>
          </cell>
          <cell r="T107">
            <v>256</v>
          </cell>
          <cell r="U107">
            <v>0</v>
          </cell>
          <cell r="V107">
            <v>36626</v>
          </cell>
          <cell r="W107">
            <v>1010.9179085648138</v>
          </cell>
          <cell r="AD107">
            <v>2000</v>
          </cell>
          <cell r="AE107">
            <v>15394.468525684681</v>
          </cell>
        </row>
        <row r="108">
          <cell r="B108" t="str">
            <v>Stage smp001-4</v>
          </cell>
          <cell r="C108" t="str">
            <v>DW</v>
          </cell>
          <cell r="D108" t="str">
            <v>DCS</v>
          </cell>
          <cell r="E108" t="str">
            <v>Unix</v>
          </cell>
          <cell r="F108" t="str">
            <v>마케팅지원</v>
          </cell>
          <cell r="G108" t="str">
            <v>DBM</v>
          </cell>
          <cell r="H108" t="str">
            <v>DW</v>
          </cell>
          <cell r="I108" t="str">
            <v>Interface</v>
          </cell>
          <cell r="J108" t="str">
            <v>대덕</v>
          </cell>
          <cell r="K108" t="str">
            <v>CDC 3층</v>
          </cell>
          <cell r="L108" t="str">
            <v>MP-RAS 3.02</v>
          </cell>
          <cell r="M108" t="str">
            <v>Teradata V2R4.0
MF Cobol</v>
          </cell>
          <cell r="N108" t="str">
            <v>NCR</v>
          </cell>
          <cell r="O108" t="str">
            <v>WM4850</v>
          </cell>
          <cell r="Q108">
            <v>700</v>
          </cell>
          <cell r="R108">
            <v>4</v>
          </cell>
          <cell r="T108">
            <v>4096</v>
          </cell>
          <cell r="U108">
            <v>1044</v>
          </cell>
          <cell r="V108">
            <v>36911</v>
          </cell>
          <cell r="W108">
            <v>725.91790856481384</v>
          </cell>
          <cell r="AD108">
            <v>2001</v>
          </cell>
          <cell r="AE108">
            <v>292488</v>
          </cell>
        </row>
        <row r="109">
          <cell r="B109" t="str">
            <v>Stage smp001-5</v>
          </cell>
          <cell r="C109" t="str">
            <v>DW</v>
          </cell>
          <cell r="D109" t="str">
            <v>DCS</v>
          </cell>
          <cell r="E109" t="str">
            <v>Unix</v>
          </cell>
          <cell r="F109" t="str">
            <v>마케팅지원</v>
          </cell>
          <cell r="G109" t="str">
            <v>DBM</v>
          </cell>
          <cell r="H109" t="str">
            <v>DW</v>
          </cell>
          <cell r="I109" t="str">
            <v>Interface</v>
          </cell>
          <cell r="J109" t="str">
            <v>대덕</v>
          </cell>
          <cell r="K109" t="str">
            <v>CDC 3층</v>
          </cell>
          <cell r="L109" t="str">
            <v>MP-RAS 3.02</v>
          </cell>
          <cell r="M109" t="str">
            <v>Teradata V2R4.0
MF Cobol</v>
          </cell>
          <cell r="N109" t="str">
            <v>NCR</v>
          </cell>
          <cell r="O109" t="str">
            <v>WM4850</v>
          </cell>
          <cell r="Q109">
            <v>700</v>
          </cell>
          <cell r="R109">
            <v>4</v>
          </cell>
          <cell r="T109">
            <v>4096</v>
          </cell>
          <cell r="U109">
            <v>1044</v>
          </cell>
          <cell r="V109">
            <v>36911</v>
          </cell>
          <cell r="W109">
            <v>725.91790856481384</v>
          </cell>
          <cell r="AD109">
            <v>2001</v>
          </cell>
          <cell r="AE109">
            <v>292488</v>
          </cell>
        </row>
        <row r="110">
          <cell r="B110" t="str">
            <v>Stage smp002-4</v>
          </cell>
          <cell r="C110" t="str">
            <v>DW</v>
          </cell>
          <cell r="D110" t="str">
            <v>DCS</v>
          </cell>
          <cell r="E110" t="str">
            <v>Unix</v>
          </cell>
          <cell r="F110" t="str">
            <v>마케팅지원</v>
          </cell>
          <cell r="G110" t="str">
            <v>DBM</v>
          </cell>
          <cell r="H110" t="str">
            <v>DW</v>
          </cell>
          <cell r="I110" t="str">
            <v>Interface</v>
          </cell>
          <cell r="J110" t="str">
            <v>대덕</v>
          </cell>
          <cell r="K110" t="str">
            <v>CDC 3층</v>
          </cell>
          <cell r="L110" t="str">
            <v>MP-RAS 3.02</v>
          </cell>
          <cell r="M110" t="str">
            <v>Teradata V2R4.0
MF Cobol</v>
          </cell>
          <cell r="N110" t="str">
            <v>NCR</v>
          </cell>
          <cell r="O110" t="str">
            <v>WM4850</v>
          </cell>
          <cell r="Q110">
            <v>700</v>
          </cell>
          <cell r="R110">
            <v>4</v>
          </cell>
          <cell r="T110">
            <v>4096</v>
          </cell>
          <cell r="U110">
            <v>1044</v>
          </cell>
          <cell r="V110">
            <v>36911</v>
          </cell>
          <cell r="W110">
            <v>725.91790856481384</v>
          </cell>
          <cell r="AD110">
            <v>2001</v>
          </cell>
          <cell r="AE110">
            <v>292488</v>
          </cell>
        </row>
        <row r="111">
          <cell r="B111" t="str">
            <v>Stage smp002-5</v>
          </cell>
          <cell r="C111" t="str">
            <v>DW</v>
          </cell>
          <cell r="D111" t="str">
            <v>DCS</v>
          </cell>
          <cell r="E111" t="str">
            <v>Unix</v>
          </cell>
          <cell r="F111" t="str">
            <v>마케팅지원</v>
          </cell>
          <cell r="G111" t="str">
            <v>DBM</v>
          </cell>
          <cell r="H111" t="str">
            <v>DW</v>
          </cell>
          <cell r="I111" t="str">
            <v>Interface</v>
          </cell>
          <cell r="J111" t="str">
            <v>대덕</v>
          </cell>
          <cell r="K111" t="str">
            <v>CDC 3층</v>
          </cell>
          <cell r="L111" t="str">
            <v>MP-RAS 3.02</v>
          </cell>
          <cell r="M111" t="str">
            <v>Teradata V2R4.0
MF Cobol</v>
          </cell>
          <cell r="N111" t="str">
            <v>NCR</v>
          </cell>
          <cell r="O111" t="str">
            <v>WM4850</v>
          </cell>
          <cell r="Q111">
            <v>700</v>
          </cell>
          <cell r="R111">
            <v>4</v>
          </cell>
          <cell r="T111">
            <v>4096</v>
          </cell>
          <cell r="U111">
            <v>1044</v>
          </cell>
          <cell r="V111">
            <v>36834</v>
          </cell>
          <cell r="W111">
            <v>802.91790856481384</v>
          </cell>
          <cell r="AD111">
            <v>2000</v>
          </cell>
          <cell r="AE111">
            <v>292488</v>
          </cell>
        </row>
        <row r="112">
          <cell r="B112" t="str">
            <v>webnotes</v>
          </cell>
          <cell r="C112" t="str">
            <v>Notes Login Server</v>
          </cell>
          <cell r="D112" t="str">
            <v>DS</v>
          </cell>
          <cell r="E112" t="str">
            <v>NT</v>
          </cell>
          <cell r="F112" t="str">
            <v>공통</v>
          </cell>
          <cell r="G112" t="str">
            <v>그룹웨어</v>
          </cell>
          <cell r="H112" t="str">
            <v>iOK</v>
          </cell>
          <cell r="I112" t="str">
            <v>운영계</v>
          </cell>
          <cell r="J112" t="str">
            <v>SK서린빌딩</v>
          </cell>
          <cell r="K112" t="str">
            <v>6층</v>
          </cell>
          <cell r="L112" t="str">
            <v>Win NT</v>
          </cell>
          <cell r="M112" t="str">
            <v>Domino Server</v>
          </cell>
          <cell r="N112" t="str">
            <v>COMPAQ</v>
          </cell>
          <cell r="O112" t="str">
            <v>Proliant 5500</v>
          </cell>
          <cell r="P112" t="str">
            <v>Pentium III</v>
          </cell>
          <cell r="Q112">
            <v>550</v>
          </cell>
          <cell r="R112">
            <v>2</v>
          </cell>
          <cell r="S112">
            <v>3.3000000000000002E-2</v>
          </cell>
          <cell r="T112">
            <v>2048</v>
          </cell>
          <cell r="U112">
            <v>72.8</v>
          </cell>
          <cell r="V112">
            <v>36697</v>
          </cell>
          <cell r="W112">
            <v>939.91790856481384</v>
          </cell>
          <cell r="AD112">
            <v>2000</v>
          </cell>
          <cell r="AE112">
            <v>56602.630155855994</v>
          </cell>
        </row>
        <row r="113">
          <cell r="B113" t="str">
            <v>WEBNOTES1</v>
          </cell>
          <cell r="C113" t="str">
            <v>Notes Login Server 2</v>
          </cell>
          <cell r="D113" t="str">
            <v>DS</v>
          </cell>
          <cell r="E113" t="str">
            <v>NT</v>
          </cell>
          <cell r="F113" t="str">
            <v>경영지원</v>
          </cell>
          <cell r="G113" t="str">
            <v>iOK</v>
          </cell>
          <cell r="H113" t="str">
            <v>iOK</v>
          </cell>
          <cell r="I113" t="str">
            <v>운영계</v>
          </cell>
          <cell r="J113" t="str">
            <v>SK서린빌딩</v>
          </cell>
          <cell r="K113" t="str">
            <v>6층</v>
          </cell>
          <cell r="L113" t="str">
            <v>Win NT</v>
          </cell>
          <cell r="M113" t="str">
            <v>Domino Server</v>
          </cell>
          <cell r="N113" t="str">
            <v>Compaq</v>
          </cell>
          <cell r="O113" t="str">
            <v>Proliant 5500</v>
          </cell>
          <cell r="P113" t="str">
            <v>Pentium III</v>
          </cell>
          <cell r="Q113">
            <v>550</v>
          </cell>
          <cell r="R113">
            <v>2</v>
          </cell>
          <cell r="S113">
            <v>2.5000000000000001E-2</v>
          </cell>
          <cell r="T113">
            <v>1280</v>
          </cell>
          <cell r="U113">
            <v>18.2</v>
          </cell>
          <cell r="V113">
            <v>36697</v>
          </cell>
          <cell r="W113">
            <v>939.65428969907225</v>
          </cell>
          <cell r="AD113">
            <v>2000</v>
          </cell>
          <cell r="AE113">
            <v>16983.678519472774</v>
          </cell>
        </row>
        <row r="114">
          <cell r="B114" t="str">
            <v>WEBPETRO</v>
          </cell>
          <cell r="C114" t="str">
            <v>www.yubase.com 외 운영서버</v>
          </cell>
          <cell r="D114" t="str">
            <v>DS</v>
          </cell>
          <cell r="E114" t="str">
            <v>NT</v>
          </cell>
          <cell r="F114" t="str">
            <v>복합</v>
          </cell>
          <cell r="G114" t="str">
            <v>복합</v>
          </cell>
          <cell r="H114" t="str">
            <v>Web</v>
          </cell>
          <cell r="I114" t="str">
            <v>운영계</v>
          </cell>
          <cell r="J114" t="str">
            <v>SK서린빌딩</v>
          </cell>
          <cell r="K114" t="str">
            <v>6층</v>
          </cell>
          <cell r="L114" t="str">
            <v>Win 2000 Server</v>
          </cell>
          <cell r="N114" t="str">
            <v>COMPAQ</v>
          </cell>
          <cell r="O114" t="str">
            <v>Proliant ML530</v>
          </cell>
          <cell r="P114" t="str">
            <v>Pentium III</v>
          </cell>
          <cell r="Q114">
            <v>866</v>
          </cell>
          <cell r="R114">
            <v>2</v>
          </cell>
          <cell r="S114">
            <v>2.4E-2</v>
          </cell>
          <cell r="T114">
            <v>1024</v>
          </cell>
          <cell r="U114">
            <v>36.4</v>
          </cell>
          <cell r="V114">
            <v>36800</v>
          </cell>
          <cell r="W114">
            <v>836.91790856481384</v>
          </cell>
          <cell r="AD114">
            <v>2000</v>
          </cell>
          <cell r="AE114">
            <v>41406.333333333336</v>
          </cell>
        </row>
        <row r="115">
          <cell r="B115" t="str">
            <v>YSSII</v>
          </cell>
          <cell r="C115" t="str">
            <v>배치잡 Server</v>
          </cell>
          <cell r="D115" t="str">
            <v>DS</v>
          </cell>
          <cell r="E115" t="str">
            <v>NT</v>
          </cell>
          <cell r="F115" t="str">
            <v>공통</v>
          </cell>
          <cell r="G115" t="str">
            <v>Interface</v>
          </cell>
          <cell r="H115" t="str">
            <v>Legacy</v>
          </cell>
          <cell r="I115" t="str">
            <v>운영계</v>
          </cell>
          <cell r="J115" t="str">
            <v>SK서린빌딩</v>
          </cell>
          <cell r="K115" t="str">
            <v>6층</v>
          </cell>
          <cell r="L115" t="str">
            <v>Win NT</v>
          </cell>
          <cell r="N115" t="str">
            <v>COMPAQ</v>
          </cell>
          <cell r="O115" t="str">
            <v>Proliant 2500</v>
          </cell>
          <cell r="P115" t="str">
            <v>Pentium</v>
          </cell>
          <cell r="Q115">
            <v>200</v>
          </cell>
          <cell r="R115">
            <v>1</v>
          </cell>
          <cell r="T115">
            <v>128</v>
          </cell>
          <cell r="U115">
            <v>8.6</v>
          </cell>
          <cell r="V115">
            <v>36652</v>
          </cell>
          <cell r="W115">
            <v>984.91790856481384</v>
          </cell>
          <cell r="AD115">
            <v>2000</v>
          </cell>
          <cell r="AE115">
            <v>16052.626199879751</v>
          </cell>
        </row>
        <row r="116">
          <cell r="B116" t="str">
            <v>ZEUS</v>
          </cell>
          <cell r="C116" t="str">
            <v>보안/인증 서버</v>
          </cell>
          <cell r="D116" t="str">
            <v>DS</v>
          </cell>
          <cell r="E116" t="str">
            <v>Unix</v>
          </cell>
          <cell r="F116" t="str">
            <v>공통</v>
          </cell>
          <cell r="G116" t="str">
            <v>보안/네트웍</v>
          </cell>
          <cell r="H116" t="str">
            <v>보안/네트웍</v>
          </cell>
          <cell r="I116" t="str">
            <v>보안/네트웍</v>
          </cell>
          <cell r="J116" t="str">
            <v>SK서린빌딩</v>
          </cell>
          <cell r="K116" t="str">
            <v>6층</v>
          </cell>
          <cell r="L116" t="str">
            <v>Solaris</v>
          </cell>
          <cell r="N116" t="str">
            <v>SUN</v>
          </cell>
          <cell r="O116" t="str">
            <v>SUN E450</v>
          </cell>
          <cell r="P116" t="str">
            <v>UltraSPARC</v>
          </cell>
          <cell r="Q116">
            <v>400</v>
          </cell>
          <cell r="R116">
            <v>0</v>
          </cell>
          <cell r="T116">
            <v>1024</v>
          </cell>
          <cell r="U116">
            <v>36</v>
          </cell>
          <cell r="V116">
            <v>36857</v>
          </cell>
          <cell r="W116">
            <v>779.91790856481384</v>
          </cell>
          <cell r="AD116">
            <v>2000</v>
          </cell>
          <cell r="AE116">
            <v>47839</v>
          </cell>
        </row>
        <row r="117">
          <cell r="B117" t="str">
            <v>SNMPC</v>
          </cell>
          <cell r="C117" t="str">
            <v>네트웍 모니터링 용</v>
          </cell>
          <cell r="D117" t="str">
            <v>NS</v>
          </cell>
          <cell r="E117" t="str">
            <v>NT</v>
          </cell>
          <cell r="J117" t="str">
            <v>대덕DDC</v>
          </cell>
          <cell r="L117" t="str">
            <v>WINDOWS 2000</v>
          </cell>
          <cell r="N117" t="str">
            <v>COMPAQ</v>
          </cell>
          <cell r="O117" t="str">
            <v>COMPAQ ML370</v>
          </cell>
          <cell r="P117" t="str">
            <v>Pentium III</v>
          </cell>
          <cell r="Q117">
            <v>700</v>
          </cell>
          <cell r="R117">
            <v>0</v>
          </cell>
          <cell r="T117" t="str">
            <v>512</v>
          </cell>
          <cell r="U117">
            <v>0</v>
          </cell>
          <cell r="V117">
            <v>36892</v>
          </cell>
          <cell r="W117">
            <v>744.91790856481384</v>
          </cell>
          <cell r="AD117">
            <v>2001</v>
          </cell>
          <cell r="AE117">
            <v>17021.134647272494</v>
          </cell>
        </row>
        <row r="118">
          <cell r="B118" t="str">
            <v>SNMPCLX</v>
          </cell>
          <cell r="C118" t="str">
            <v>NMS Server</v>
          </cell>
          <cell r="D118" t="str">
            <v>DS</v>
          </cell>
          <cell r="E118" t="str">
            <v>NT</v>
          </cell>
          <cell r="J118" t="str">
            <v>울산CLX</v>
          </cell>
          <cell r="L118" t="str">
            <v>Win NT</v>
          </cell>
          <cell r="N118" t="str">
            <v>COMPAQ</v>
          </cell>
          <cell r="O118" t="str">
            <v>COMPAQ ML370</v>
          </cell>
          <cell r="P118" t="str">
            <v>Pentium III</v>
          </cell>
          <cell r="Q118" t="str">
            <v>866</v>
          </cell>
          <cell r="R118">
            <v>2</v>
          </cell>
          <cell r="T118">
            <v>512</v>
          </cell>
          <cell r="U118">
            <v>36</v>
          </cell>
          <cell r="V118">
            <v>36982</v>
          </cell>
          <cell r="W118">
            <v>654.91790856481384</v>
          </cell>
          <cell r="AD118">
            <v>2001</v>
          </cell>
          <cell r="AE118">
            <v>17021.134647272494</v>
          </cell>
        </row>
        <row r="119">
          <cell r="C119" t="str">
            <v>합계</v>
          </cell>
          <cell r="AE119">
            <v>11961148.555000002</v>
          </cell>
        </row>
        <row r="121">
          <cell r="C121" t="str">
            <v>미사용 장비</v>
          </cell>
        </row>
        <row r="122">
          <cell r="C122" t="str">
            <v>Refresh 실시 장비</v>
          </cell>
        </row>
        <row r="123">
          <cell r="C123" t="str">
            <v>AMS 기준으로 합의금액 배부</v>
          </cell>
        </row>
        <row r="124">
          <cell r="C124" t="str">
            <v>Refresh List에서 누락된 서버.</v>
          </cell>
        </row>
      </sheetData>
      <sheetData sheetId="10" refreshError="1">
        <row r="6">
          <cell r="B6" t="str">
            <v>서버명</v>
          </cell>
          <cell r="C6" t="str">
            <v>주요용도</v>
          </cell>
          <cell r="D6" t="str">
            <v>관리조직</v>
          </cell>
          <cell r="E6" t="str">
            <v>NT/
Unix</v>
          </cell>
          <cell r="F6" t="str">
            <v>부문/본부</v>
          </cell>
          <cell r="G6" t="str">
            <v>업무</v>
          </cell>
          <cell r="H6" t="str">
            <v>IT
그룹1</v>
          </cell>
          <cell r="I6" t="str">
            <v>IT
그룹2</v>
          </cell>
          <cell r="J6" t="str">
            <v>Loc1</v>
          </cell>
          <cell r="K6" t="str">
            <v>Loc2</v>
          </cell>
          <cell r="L6" t="str">
            <v>OS</v>
          </cell>
          <cell r="M6" t="str">
            <v>주요 탑재
SW</v>
          </cell>
          <cell r="N6" t="str">
            <v>Vendor</v>
          </cell>
          <cell r="O6" t="str">
            <v>Model</v>
          </cell>
          <cell r="P6" t="str">
            <v>CPU
Type</v>
          </cell>
          <cell r="Q6" t="str">
            <v>CPU
Clock</v>
          </cell>
          <cell r="R6" t="str">
            <v>CPU
수량</v>
          </cell>
          <cell r="S6" t="str">
            <v>CPU
사용율</v>
          </cell>
          <cell r="T6" t="str">
            <v>RAM
(MB)</v>
          </cell>
          <cell r="U6" t="str">
            <v>HDD
(GB)</v>
          </cell>
          <cell r="V6" t="str">
            <v>도입일</v>
          </cell>
          <cell r="W6" t="str">
            <v>사용기간</v>
          </cell>
          <cell r="X6" t="str">
            <v>사용중
Application</v>
          </cell>
          <cell r="Y6" t="str">
            <v>데이터조회</v>
          </cell>
          <cell r="Z6" t="str">
            <v>전체한시</v>
          </cell>
          <cell r="AA6" t="str">
            <v>일부한시</v>
          </cell>
          <cell r="AB6" t="str">
            <v>폐기</v>
          </cell>
          <cell r="AC6" t="str">
            <v>비고</v>
          </cell>
          <cell r="AD6" t="str">
            <v>도입년도</v>
          </cell>
          <cell r="AE6" t="str">
            <v>도입(합의)금액</v>
          </cell>
        </row>
        <row r="7">
          <cell r="B7" t="str">
            <v>ALGATE</v>
          </cell>
          <cell r="C7" t="str">
            <v>인벤토리만 관리</v>
          </cell>
          <cell r="D7" t="str">
            <v>DS</v>
          </cell>
          <cell r="E7" t="str">
            <v>NT</v>
          </cell>
          <cell r="F7" t="str">
            <v>마케팅지원</v>
          </cell>
          <cell r="G7" t="str">
            <v>콜센터</v>
          </cell>
          <cell r="H7" t="str">
            <v>콜센터</v>
          </cell>
          <cell r="I7" t="str">
            <v>운영계</v>
          </cell>
          <cell r="J7" t="str">
            <v>한성프라자</v>
          </cell>
          <cell r="K7" t="str">
            <v>17층</v>
          </cell>
          <cell r="N7" t="str">
            <v>IBM</v>
          </cell>
          <cell r="O7" t="str">
            <v>PC</v>
          </cell>
          <cell r="Q7">
            <v>0</v>
          </cell>
          <cell r="R7">
            <v>0</v>
          </cell>
          <cell r="T7">
            <v>0</v>
          </cell>
          <cell r="U7">
            <v>0</v>
          </cell>
          <cell r="V7">
            <v>37161</v>
          </cell>
          <cell r="W7">
            <v>475.91790856481384</v>
          </cell>
          <cell r="AD7">
            <v>2001</v>
          </cell>
          <cell r="AE7">
            <v>3206.35110071995</v>
          </cell>
        </row>
        <row r="8">
          <cell r="B8" t="str">
            <v>ASP1_TEST</v>
          </cell>
          <cell r="C8" t="str">
            <v>iOK 임직원정보 ASP 테스트서버</v>
          </cell>
          <cell r="D8" t="str">
            <v>DS</v>
          </cell>
          <cell r="E8" t="str">
            <v>NT</v>
          </cell>
          <cell r="F8" t="str">
            <v>공통</v>
          </cell>
          <cell r="G8" t="str">
            <v>그룹웨어</v>
          </cell>
          <cell r="H8" t="str">
            <v>iOK</v>
          </cell>
          <cell r="I8" t="str">
            <v>개발/Test</v>
          </cell>
          <cell r="J8" t="str">
            <v>SK서린빌딩</v>
          </cell>
          <cell r="K8" t="str">
            <v>6층</v>
          </cell>
          <cell r="L8" t="str">
            <v>Win 2000 Advanced</v>
          </cell>
          <cell r="N8" t="str">
            <v>COMPAQ</v>
          </cell>
          <cell r="O8" t="str">
            <v>Proliant DL380</v>
          </cell>
          <cell r="P8" t="str">
            <v>Pentium III</v>
          </cell>
          <cell r="Q8">
            <v>1024</v>
          </cell>
          <cell r="R8">
            <v>2</v>
          </cell>
          <cell r="T8">
            <v>2096</v>
          </cell>
          <cell r="U8">
            <v>36.4</v>
          </cell>
          <cell r="V8">
            <v>37179</v>
          </cell>
          <cell r="W8">
            <v>457.91790856481384</v>
          </cell>
          <cell r="AD8">
            <v>2001</v>
          </cell>
          <cell r="AE8">
            <v>19640</v>
          </cell>
        </row>
        <row r="9">
          <cell r="B9" t="str">
            <v>BKMSTR</v>
          </cell>
          <cell r="C9" t="str">
            <v>SKGrp DW Backup Server</v>
          </cell>
          <cell r="D9" t="str">
            <v>DCS</v>
          </cell>
          <cell r="E9" t="str">
            <v>Unix</v>
          </cell>
          <cell r="F9" t="str">
            <v>마케팅지원</v>
          </cell>
          <cell r="G9" t="str">
            <v>DBM</v>
          </cell>
          <cell r="H9" t="str">
            <v>Backup</v>
          </cell>
          <cell r="I9" t="str">
            <v>Backup</v>
          </cell>
          <cell r="J9" t="str">
            <v>대덕</v>
          </cell>
          <cell r="K9" t="str">
            <v>CDC 3층</v>
          </cell>
          <cell r="L9" t="str">
            <v>AIX4.3.3</v>
          </cell>
          <cell r="M9" t="str">
            <v>Veritas</v>
          </cell>
          <cell r="N9" t="str">
            <v>IBM</v>
          </cell>
          <cell r="O9" t="str">
            <v>H80</v>
          </cell>
          <cell r="Q9">
            <v>450</v>
          </cell>
          <cell r="R9">
            <v>2</v>
          </cell>
          <cell r="T9">
            <v>4096</v>
          </cell>
          <cell r="U9">
            <v>36.4</v>
          </cell>
          <cell r="V9">
            <v>37068</v>
          </cell>
          <cell r="W9">
            <v>568.91790856481384</v>
          </cell>
          <cell r="AD9">
            <v>2001</v>
          </cell>
          <cell r="AE9">
            <v>199900</v>
          </cell>
        </row>
        <row r="10">
          <cell r="B10" t="str">
            <v>CLXERP</v>
          </cell>
          <cell r="C10" t="str">
            <v>ERP, PM DMS 서버</v>
          </cell>
          <cell r="D10" t="str">
            <v>DS</v>
          </cell>
          <cell r="E10" t="str">
            <v>NT</v>
          </cell>
          <cell r="F10" t="str">
            <v>ERP</v>
          </cell>
          <cell r="G10" t="str">
            <v>ERP</v>
          </cell>
          <cell r="H10" t="str">
            <v>ERP</v>
          </cell>
          <cell r="I10" t="str">
            <v>운영계</v>
          </cell>
          <cell r="J10" t="str">
            <v>울산CLX</v>
          </cell>
          <cell r="K10" t="str">
            <v>본관 3층</v>
          </cell>
          <cell r="L10" t="str">
            <v>Win 2000 Server</v>
          </cell>
          <cell r="N10" t="str">
            <v>COMPAQ</v>
          </cell>
          <cell r="O10" t="str">
            <v>ML570</v>
          </cell>
          <cell r="P10" t="str">
            <v>Pentium III</v>
          </cell>
          <cell r="Q10">
            <v>700</v>
          </cell>
          <cell r="R10">
            <v>2</v>
          </cell>
          <cell r="T10">
            <v>4096</v>
          </cell>
          <cell r="U10">
            <v>327</v>
          </cell>
          <cell r="V10">
            <v>37246</v>
          </cell>
          <cell r="W10">
            <v>390.91790856481384</v>
          </cell>
          <cell r="AD10">
            <v>2001</v>
          </cell>
          <cell r="AE10">
            <v>47363</v>
          </cell>
        </row>
        <row r="11">
          <cell r="B11" t="str">
            <v>CLXNOTESASP</v>
          </cell>
          <cell r="C11" t="str">
            <v>Notes ASP서버</v>
          </cell>
          <cell r="D11" t="str">
            <v>DS</v>
          </cell>
          <cell r="E11" t="str">
            <v>NT</v>
          </cell>
          <cell r="F11" t="str">
            <v>공통</v>
          </cell>
          <cell r="G11" t="str">
            <v>그룹웨어</v>
          </cell>
          <cell r="H11" t="str">
            <v>iOK</v>
          </cell>
          <cell r="I11" t="str">
            <v>운영계</v>
          </cell>
          <cell r="J11" t="str">
            <v>울산CLX</v>
          </cell>
          <cell r="L11" t="str">
            <v>Win 2000 Server</v>
          </cell>
          <cell r="N11" t="str">
            <v>COMPAQ</v>
          </cell>
          <cell r="O11" t="str">
            <v>ML370</v>
          </cell>
          <cell r="P11" t="str">
            <v>Pentium III</v>
          </cell>
          <cell r="Q11">
            <v>1024</v>
          </cell>
          <cell r="R11">
            <v>1</v>
          </cell>
          <cell r="T11">
            <v>1024</v>
          </cell>
          <cell r="U11">
            <v>36</v>
          </cell>
          <cell r="V11">
            <v>37141</v>
          </cell>
          <cell r="W11">
            <v>495.91790856481384</v>
          </cell>
          <cell r="AD11">
            <v>2001</v>
          </cell>
          <cell r="AE11">
            <v>9584</v>
          </cell>
        </row>
        <row r="12">
          <cell r="B12" t="str">
            <v>corpdb1</v>
          </cell>
          <cell r="C12" t="str">
            <v>SK Corp 통합 콜센터 DB Prmary</v>
          </cell>
          <cell r="D12" t="str">
            <v>DS</v>
          </cell>
          <cell r="E12" t="str">
            <v>Unix</v>
          </cell>
          <cell r="F12" t="str">
            <v>마케팅지원</v>
          </cell>
          <cell r="G12" t="str">
            <v>콜센터</v>
          </cell>
          <cell r="H12" t="str">
            <v>콜센터</v>
          </cell>
          <cell r="I12" t="str">
            <v>운영계</v>
          </cell>
          <cell r="J12" t="str">
            <v>한성프라자</v>
          </cell>
          <cell r="K12" t="str">
            <v>17층</v>
          </cell>
          <cell r="L12" t="str">
            <v>AIX</v>
          </cell>
          <cell r="N12" t="str">
            <v>IBM</v>
          </cell>
          <cell r="O12" t="str">
            <v>IBM RS/6000 M80</v>
          </cell>
          <cell r="P12" t="str">
            <v>POWER3</v>
          </cell>
          <cell r="Q12">
            <v>500</v>
          </cell>
          <cell r="R12">
            <v>0</v>
          </cell>
          <cell r="T12">
            <v>4096</v>
          </cell>
          <cell r="U12">
            <v>291</v>
          </cell>
          <cell r="V12">
            <v>37134</v>
          </cell>
          <cell r="W12">
            <v>502.91790856481384</v>
          </cell>
          <cell r="AD12">
            <v>2001</v>
          </cell>
          <cell r="AE12">
            <v>357382</v>
          </cell>
        </row>
        <row r="13">
          <cell r="B13" t="str">
            <v>corpdb2</v>
          </cell>
          <cell r="C13" t="str">
            <v>SK Corp 통합 콜센터 DB Backup</v>
          </cell>
          <cell r="D13" t="str">
            <v>DS</v>
          </cell>
          <cell r="E13" t="str">
            <v>Unix</v>
          </cell>
          <cell r="F13" t="str">
            <v>마케팅지원</v>
          </cell>
          <cell r="G13" t="str">
            <v>콜센터</v>
          </cell>
          <cell r="H13" t="str">
            <v>콜센터</v>
          </cell>
          <cell r="I13" t="str">
            <v>운영계</v>
          </cell>
          <cell r="J13" t="str">
            <v>한성프라자</v>
          </cell>
          <cell r="K13" t="str">
            <v>17층</v>
          </cell>
          <cell r="L13" t="str">
            <v>AIX</v>
          </cell>
          <cell r="N13" t="str">
            <v>IBM</v>
          </cell>
          <cell r="O13" t="str">
            <v>IBM RS/6000 M80</v>
          </cell>
          <cell r="P13" t="str">
            <v>POWER3</v>
          </cell>
          <cell r="Q13">
            <v>500</v>
          </cell>
          <cell r="R13">
            <v>0</v>
          </cell>
          <cell r="T13">
            <v>4096</v>
          </cell>
          <cell r="U13">
            <v>0</v>
          </cell>
          <cell r="V13">
            <v>37134</v>
          </cell>
          <cell r="W13">
            <v>502.91790856481384</v>
          </cell>
          <cell r="AD13">
            <v>2001</v>
          </cell>
          <cell r="AE13">
            <v>357382</v>
          </cell>
        </row>
        <row r="14">
          <cell r="B14" t="str">
            <v>crmdbprd</v>
          </cell>
          <cell r="C14" t="str">
            <v>B2B DB Server</v>
          </cell>
          <cell r="D14" t="str">
            <v>DCS</v>
          </cell>
          <cell r="E14" t="str">
            <v>Unix</v>
          </cell>
          <cell r="F14" t="str">
            <v>마케팅지원</v>
          </cell>
          <cell r="G14" t="str">
            <v>B2B CRM</v>
          </cell>
          <cell r="H14" t="str">
            <v>B2BCRM</v>
          </cell>
          <cell r="I14" t="str">
            <v>DB</v>
          </cell>
          <cell r="J14" t="str">
            <v>대덕</v>
          </cell>
          <cell r="K14" t="str">
            <v>CDC 2층</v>
          </cell>
          <cell r="L14" t="str">
            <v>HPUX11.00</v>
          </cell>
          <cell r="M14" t="str">
            <v>oracle</v>
          </cell>
          <cell r="N14" t="str">
            <v xml:space="preserve">HP </v>
          </cell>
          <cell r="O14" t="str">
            <v>N4000</v>
          </cell>
          <cell r="Q14">
            <v>550</v>
          </cell>
          <cell r="R14">
            <v>4</v>
          </cell>
          <cell r="T14">
            <v>4096</v>
          </cell>
          <cell r="U14">
            <v>180</v>
          </cell>
          <cell r="V14">
            <v>36922</v>
          </cell>
          <cell r="W14">
            <v>714.91790856481384</v>
          </cell>
          <cell r="AD14">
            <v>2001</v>
          </cell>
          <cell r="AE14">
            <v>322981.815</v>
          </cell>
        </row>
        <row r="15">
          <cell r="B15" t="str">
            <v>CTI_CO1</v>
          </cell>
          <cell r="C15" t="str">
            <v>SK Corp 통합 콜센터 CTI Primary</v>
          </cell>
          <cell r="D15" t="str">
            <v>DS</v>
          </cell>
          <cell r="E15" t="str">
            <v>Unix</v>
          </cell>
          <cell r="F15" t="str">
            <v>마케팅지원</v>
          </cell>
          <cell r="G15" t="str">
            <v>콜센터</v>
          </cell>
          <cell r="H15" t="str">
            <v>콜센터</v>
          </cell>
          <cell r="I15" t="str">
            <v>운영계</v>
          </cell>
          <cell r="J15" t="str">
            <v>한성프라자</v>
          </cell>
          <cell r="K15" t="str">
            <v>17층</v>
          </cell>
          <cell r="L15" t="str">
            <v>HP-UX</v>
          </cell>
          <cell r="N15" t="str">
            <v>HP</v>
          </cell>
          <cell r="O15" t="str">
            <v>HP N4000</v>
          </cell>
          <cell r="P15" t="str">
            <v>PA-RISC</v>
          </cell>
          <cell r="Q15">
            <v>550</v>
          </cell>
          <cell r="R15">
            <v>0</v>
          </cell>
          <cell r="T15">
            <v>2048</v>
          </cell>
          <cell r="U15">
            <v>144</v>
          </cell>
          <cell r="V15">
            <v>37134</v>
          </cell>
          <cell r="W15">
            <v>502.91790856481384</v>
          </cell>
          <cell r="AD15">
            <v>2001</v>
          </cell>
          <cell r="AE15">
            <v>366127.76399999997</v>
          </cell>
        </row>
        <row r="16">
          <cell r="B16" t="str">
            <v>CTI_CO2</v>
          </cell>
          <cell r="C16" t="str">
            <v>SK Corp 통합 콜센터 CTI Backup</v>
          </cell>
          <cell r="D16" t="str">
            <v>DS</v>
          </cell>
          <cell r="E16" t="str">
            <v>Unix</v>
          </cell>
          <cell r="F16" t="str">
            <v>마케팅지원</v>
          </cell>
          <cell r="G16" t="str">
            <v>콜센터</v>
          </cell>
          <cell r="H16" t="str">
            <v>콜센터</v>
          </cell>
          <cell r="I16" t="str">
            <v>운영계</v>
          </cell>
          <cell r="J16" t="str">
            <v>한성프라자</v>
          </cell>
          <cell r="K16" t="str">
            <v>17층</v>
          </cell>
          <cell r="L16" t="str">
            <v>HP-UX</v>
          </cell>
          <cell r="N16" t="str">
            <v>HP</v>
          </cell>
          <cell r="O16" t="str">
            <v>HP N4000</v>
          </cell>
          <cell r="P16" t="str">
            <v>PA-RISC</v>
          </cell>
          <cell r="Q16">
            <v>550</v>
          </cell>
          <cell r="R16">
            <v>0</v>
          </cell>
          <cell r="T16">
            <v>2048</v>
          </cell>
          <cell r="U16">
            <v>144</v>
          </cell>
          <cell r="V16">
            <v>37134</v>
          </cell>
          <cell r="W16">
            <v>502.91790856481384</v>
          </cell>
          <cell r="AD16">
            <v>2001</v>
          </cell>
          <cell r="AE16">
            <v>366127.76399999997</v>
          </cell>
        </row>
        <row r="17">
          <cell r="B17" t="str">
            <v>cyberlmc_fw3</v>
          </cell>
          <cell r="C17" t="str">
            <v>F/W (인터넷사업)</v>
          </cell>
          <cell r="D17" t="str">
            <v>DS</v>
          </cell>
          <cell r="E17" t="str">
            <v>Unix</v>
          </cell>
          <cell r="F17" t="str">
            <v>공통</v>
          </cell>
          <cell r="G17" t="str">
            <v>보안/네트웍</v>
          </cell>
          <cell r="H17" t="str">
            <v>Firewall</v>
          </cell>
          <cell r="I17" t="str">
            <v>운영계</v>
          </cell>
          <cell r="J17" t="str">
            <v>SK남산빌딩</v>
          </cell>
          <cell r="L17" t="str">
            <v>Solaris</v>
          </cell>
          <cell r="N17" t="str">
            <v>SUN</v>
          </cell>
          <cell r="O17" t="str">
            <v>SUN E420R</v>
          </cell>
          <cell r="P17" t="str">
            <v>UltraSPARC</v>
          </cell>
          <cell r="Q17">
            <v>450</v>
          </cell>
          <cell r="R17">
            <v>0</v>
          </cell>
          <cell r="T17">
            <v>512</v>
          </cell>
          <cell r="U17">
            <v>0</v>
          </cell>
          <cell r="V17">
            <v>36948</v>
          </cell>
          <cell r="W17">
            <v>688.91790856481384</v>
          </cell>
          <cell r="AD17">
            <v>2001</v>
          </cell>
          <cell r="AE17">
            <v>37713</v>
          </cell>
        </row>
        <row r="18">
          <cell r="B18" t="str">
            <v>DIRECTION1</v>
          </cell>
          <cell r="C18" t="str">
            <v>전광판서버</v>
          </cell>
          <cell r="D18" t="str">
            <v>DS</v>
          </cell>
          <cell r="E18" t="str">
            <v>NT</v>
          </cell>
          <cell r="F18" t="str">
            <v>마케팅지원</v>
          </cell>
          <cell r="G18" t="str">
            <v>콜센터</v>
          </cell>
          <cell r="H18" t="str">
            <v>콜센터</v>
          </cell>
          <cell r="I18" t="str">
            <v>운영계</v>
          </cell>
          <cell r="J18" t="str">
            <v>한성프라자</v>
          </cell>
          <cell r="K18" t="str">
            <v>17층</v>
          </cell>
          <cell r="L18" t="str">
            <v>Win NT Workstation</v>
          </cell>
          <cell r="N18" t="str">
            <v>MITAC</v>
          </cell>
          <cell r="O18" t="str">
            <v>산업용PC</v>
          </cell>
          <cell r="P18" t="str">
            <v>Pentium III</v>
          </cell>
          <cell r="Q18">
            <v>800</v>
          </cell>
          <cell r="R18">
            <v>1</v>
          </cell>
          <cell r="T18">
            <v>256</v>
          </cell>
          <cell r="U18">
            <v>19.5</v>
          </cell>
          <cell r="V18">
            <v>37224</v>
          </cell>
          <cell r="W18">
            <v>412.91790856481384</v>
          </cell>
          <cell r="AD18">
            <v>2001</v>
          </cell>
          <cell r="AE18">
            <v>3735.1280000000002</v>
          </cell>
        </row>
        <row r="19">
          <cell r="B19" t="str">
            <v>ECARD</v>
          </cell>
          <cell r="C19" t="str">
            <v>Enclean 회원 메일 발송</v>
          </cell>
          <cell r="D19" t="str">
            <v>DS</v>
          </cell>
          <cell r="E19" t="str">
            <v>NT</v>
          </cell>
          <cell r="F19" t="str">
            <v>석유</v>
          </cell>
          <cell r="G19" t="str">
            <v>엔크린</v>
          </cell>
          <cell r="H19" t="str">
            <v>Enclean</v>
          </cell>
          <cell r="I19" t="str">
            <v>운영계</v>
          </cell>
          <cell r="J19" t="str">
            <v>SK서린빌딩</v>
          </cell>
          <cell r="K19" t="str">
            <v>6층</v>
          </cell>
          <cell r="L19" t="str">
            <v>Win 2000 Server</v>
          </cell>
          <cell r="N19" t="str">
            <v>ISERVER</v>
          </cell>
          <cell r="O19" t="str">
            <v>ISERVER6000R</v>
          </cell>
          <cell r="P19" t="str">
            <v>Pentium III</v>
          </cell>
          <cell r="Q19">
            <v>1024</v>
          </cell>
          <cell r="R19">
            <v>2</v>
          </cell>
          <cell r="T19">
            <v>4096</v>
          </cell>
          <cell r="U19">
            <v>72.8</v>
          </cell>
          <cell r="V19">
            <v>36927</v>
          </cell>
          <cell r="W19">
            <v>709.91790856481384</v>
          </cell>
          <cell r="AD19">
            <v>2001</v>
          </cell>
          <cell r="AE19">
            <v>7071.9289716684743</v>
          </cell>
        </row>
        <row r="20">
          <cell r="B20" t="str">
            <v>ECDB</v>
          </cell>
          <cell r="C20" t="str">
            <v>EC 통합 db서버</v>
          </cell>
          <cell r="D20" t="str">
            <v>DS</v>
          </cell>
          <cell r="E20" t="str">
            <v>NT</v>
          </cell>
          <cell r="F20" t="str">
            <v>마케팅지원</v>
          </cell>
          <cell r="G20" t="str">
            <v>B2B CRM</v>
          </cell>
          <cell r="H20" t="str">
            <v>Web</v>
          </cell>
          <cell r="I20" t="str">
            <v>Web DB</v>
          </cell>
          <cell r="J20" t="str">
            <v>SK서린빌딩</v>
          </cell>
          <cell r="K20" t="str">
            <v>6층</v>
          </cell>
          <cell r="L20" t="str">
            <v>Win NT</v>
          </cell>
          <cell r="M20" t="str">
            <v>MS SQL Server 7.0</v>
          </cell>
          <cell r="N20" t="str">
            <v>COMPAQ</v>
          </cell>
          <cell r="O20" t="str">
            <v>Proliant ML570</v>
          </cell>
          <cell r="P20" t="str">
            <v>Pentium III</v>
          </cell>
          <cell r="Q20">
            <v>700</v>
          </cell>
          <cell r="R20">
            <v>2</v>
          </cell>
          <cell r="S20">
            <v>8.6999999999999994E-2</v>
          </cell>
          <cell r="T20">
            <v>2048</v>
          </cell>
          <cell r="U20">
            <v>103.2</v>
          </cell>
          <cell r="V20">
            <v>36934</v>
          </cell>
          <cell r="W20">
            <v>702.91790856481384</v>
          </cell>
          <cell r="AD20">
            <v>2001</v>
          </cell>
          <cell r="AE20">
            <v>51749.142999999996</v>
          </cell>
        </row>
        <row r="21">
          <cell r="B21" t="str">
            <v>ENCCRM</v>
          </cell>
          <cell r="C21" t="str">
            <v>Enclean CRM DB서버</v>
          </cell>
          <cell r="D21" t="str">
            <v>DS</v>
          </cell>
          <cell r="E21" t="str">
            <v>NT</v>
          </cell>
          <cell r="F21" t="str">
            <v>석유</v>
          </cell>
          <cell r="G21" t="str">
            <v>엔크린</v>
          </cell>
          <cell r="H21" t="str">
            <v>Enclean</v>
          </cell>
          <cell r="I21" t="str">
            <v>운영계</v>
          </cell>
          <cell r="J21" t="str">
            <v>SK서린빌딩</v>
          </cell>
          <cell r="K21" t="str">
            <v>6층</v>
          </cell>
          <cell r="L21" t="str">
            <v>Win 2000 Server</v>
          </cell>
          <cell r="M21" t="str">
            <v>Sieble</v>
          </cell>
          <cell r="N21" t="str">
            <v>COMPAQ</v>
          </cell>
          <cell r="O21" t="str">
            <v>Proliant ML530</v>
          </cell>
          <cell r="P21" t="str">
            <v>Pentium III</v>
          </cell>
          <cell r="Q21">
            <v>866</v>
          </cell>
          <cell r="R21">
            <v>2</v>
          </cell>
          <cell r="S21">
            <v>7.3999999999999996E-2</v>
          </cell>
          <cell r="T21">
            <v>1024</v>
          </cell>
          <cell r="U21">
            <v>109.2</v>
          </cell>
          <cell r="V21">
            <v>36985</v>
          </cell>
          <cell r="W21">
            <v>651.91790856481384</v>
          </cell>
          <cell r="AD21">
            <v>2001</v>
          </cell>
          <cell r="AE21">
            <v>24243.802415570255</v>
          </cell>
        </row>
        <row r="22">
          <cell r="B22" t="str">
            <v>ESSAP</v>
          </cell>
          <cell r="C22" t="str">
            <v>서린동에서 CDC로 이전, 환경 구축 진행중</v>
          </cell>
          <cell r="D22" t="str">
            <v>DCS</v>
          </cell>
          <cell r="E22" t="str">
            <v>NT</v>
          </cell>
          <cell r="F22" t="str">
            <v>ERP</v>
          </cell>
          <cell r="J22" t="str">
            <v>SK서린빌딩</v>
          </cell>
          <cell r="K22" t="str">
            <v>6층</v>
          </cell>
          <cell r="L22" t="str">
            <v>Win NT</v>
          </cell>
          <cell r="N22" t="str">
            <v>COMPAQ</v>
          </cell>
          <cell r="O22" t="str">
            <v>Proliant ML530</v>
          </cell>
          <cell r="P22" t="str">
            <v>Pentium III</v>
          </cell>
          <cell r="Q22">
            <v>700</v>
          </cell>
          <cell r="R22">
            <v>2</v>
          </cell>
          <cell r="T22">
            <v>4096</v>
          </cell>
          <cell r="U22">
            <v>364</v>
          </cell>
          <cell r="V22">
            <v>37198</v>
          </cell>
          <cell r="W22">
            <v>438.91790856481384</v>
          </cell>
          <cell r="AC22" t="str">
            <v>DCS로 이관</v>
          </cell>
          <cell r="AD22">
            <v>2001</v>
          </cell>
          <cell r="AE22">
            <v>55361.519791602266</v>
          </cell>
        </row>
        <row r="23">
          <cell r="B23" t="str">
            <v>FAX</v>
          </cell>
          <cell r="C23" t="str">
            <v>개발자 TEST</v>
          </cell>
          <cell r="D23" t="str">
            <v>DS</v>
          </cell>
          <cell r="E23" t="str">
            <v>NT</v>
          </cell>
          <cell r="F23" t="str">
            <v>마케팅지원</v>
          </cell>
          <cell r="G23" t="str">
            <v>콜센터</v>
          </cell>
          <cell r="H23" t="str">
            <v>콜센터</v>
          </cell>
          <cell r="I23" t="str">
            <v>운영계</v>
          </cell>
          <cell r="J23" t="str">
            <v>한성프라자</v>
          </cell>
          <cell r="K23" t="str">
            <v>17층</v>
          </cell>
          <cell r="L23" t="str">
            <v>Win NT Workstation</v>
          </cell>
          <cell r="N23" t="str">
            <v>MITAC</v>
          </cell>
          <cell r="O23" t="str">
            <v>산업용PC</v>
          </cell>
          <cell r="P23" t="str">
            <v>Pentium III</v>
          </cell>
          <cell r="Q23">
            <v>750</v>
          </cell>
          <cell r="R23">
            <v>1</v>
          </cell>
          <cell r="T23">
            <v>256</v>
          </cell>
          <cell r="U23">
            <v>19.5</v>
          </cell>
          <cell r="V23">
            <v>37229</v>
          </cell>
          <cell r="W23">
            <v>407.91790856481384</v>
          </cell>
          <cell r="AD23">
            <v>2001</v>
          </cell>
          <cell r="AE23">
            <v>3735.1280000000002</v>
          </cell>
        </row>
        <row r="24">
          <cell r="B24" t="str">
            <v>FAX1</v>
          </cell>
          <cell r="C24" t="str">
            <v>Fax 전송</v>
          </cell>
          <cell r="D24" t="str">
            <v>DS</v>
          </cell>
          <cell r="E24" t="str">
            <v>NT</v>
          </cell>
          <cell r="F24" t="str">
            <v>마케팅지원</v>
          </cell>
          <cell r="G24" t="str">
            <v>콜센터</v>
          </cell>
          <cell r="H24" t="str">
            <v>콜센터</v>
          </cell>
          <cell r="I24" t="str">
            <v>운영계</v>
          </cell>
          <cell r="J24" t="str">
            <v>한성프라자</v>
          </cell>
          <cell r="K24" t="str">
            <v>17층</v>
          </cell>
          <cell r="L24" t="str">
            <v>Win NT Workstation</v>
          </cell>
          <cell r="N24" t="str">
            <v>MITAC</v>
          </cell>
          <cell r="O24" t="str">
            <v>산업용PC</v>
          </cell>
          <cell r="P24" t="str">
            <v>Pentium III</v>
          </cell>
          <cell r="Q24">
            <v>800</v>
          </cell>
          <cell r="R24">
            <v>1</v>
          </cell>
          <cell r="T24">
            <v>256</v>
          </cell>
          <cell r="U24">
            <v>19.5</v>
          </cell>
          <cell r="V24">
            <v>37225</v>
          </cell>
          <cell r="W24">
            <v>411.91790856481384</v>
          </cell>
          <cell r="AD24">
            <v>2001</v>
          </cell>
          <cell r="AE24">
            <v>3735.1280000000002</v>
          </cell>
        </row>
        <row r="25">
          <cell r="B25" t="str">
            <v>FAX2</v>
          </cell>
          <cell r="C25" t="str">
            <v>Fax 전송</v>
          </cell>
          <cell r="D25" t="str">
            <v>DS</v>
          </cell>
          <cell r="E25" t="str">
            <v>NT</v>
          </cell>
          <cell r="F25" t="str">
            <v>마케팅지원</v>
          </cell>
          <cell r="G25" t="str">
            <v>콜센터</v>
          </cell>
          <cell r="H25" t="str">
            <v>콜센터</v>
          </cell>
          <cell r="I25" t="str">
            <v>운영계</v>
          </cell>
          <cell r="J25" t="str">
            <v>한성프라자</v>
          </cell>
          <cell r="K25" t="str">
            <v>17층</v>
          </cell>
          <cell r="L25" t="str">
            <v>Win NT Workstation</v>
          </cell>
          <cell r="N25" t="str">
            <v>MITAC</v>
          </cell>
          <cell r="O25" t="str">
            <v>산업용PC</v>
          </cell>
          <cell r="P25" t="str">
            <v>Pentium III</v>
          </cell>
          <cell r="Q25">
            <v>800</v>
          </cell>
          <cell r="R25">
            <v>1</v>
          </cell>
          <cell r="T25">
            <v>256</v>
          </cell>
          <cell r="U25">
            <v>19.5</v>
          </cell>
          <cell r="V25">
            <v>37226</v>
          </cell>
          <cell r="W25">
            <v>410.91790856481384</v>
          </cell>
          <cell r="AD25">
            <v>2001</v>
          </cell>
          <cell r="AE25">
            <v>3735.1280000000002</v>
          </cell>
        </row>
        <row r="26">
          <cell r="B26" t="str">
            <v>fep1</v>
          </cell>
          <cell r="C26" t="str">
            <v>OCBS FEP1</v>
          </cell>
          <cell r="D26" t="str">
            <v>DCS</v>
          </cell>
          <cell r="E26" t="str">
            <v>Unix</v>
          </cell>
          <cell r="F26" t="str">
            <v>고객</v>
          </cell>
          <cell r="G26" t="str">
            <v>캐쉬백</v>
          </cell>
          <cell r="H26" t="str">
            <v>캐쉬백</v>
          </cell>
          <cell r="I26" t="str">
            <v>Interface</v>
          </cell>
          <cell r="J26" t="str">
            <v>대덕</v>
          </cell>
          <cell r="K26" t="str">
            <v>CDC 2층</v>
          </cell>
          <cell r="L26" t="str">
            <v>AIX4.3.3</v>
          </cell>
          <cell r="M26" t="str">
            <v>-</v>
          </cell>
          <cell r="N26" t="str">
            <v>IBM</v>
          </cell>
          <cell r="O26" t="str">
            <v>H70</v>
          </cell>
          <cell r="Q26">
            <v>340</v>
          </cell>
          <cell r="R26">
            <v>2</v>
          </cell>
          <cell r="T26">
            <v>2048</v>
          </cell>
          <cell r="U26">
            <v>127</v>
          </cell>
          <cell r="V26">
            <v>37063</v>
          </cell>
          <cell r="W26">
            <v>573.91790856481384</v>
          </cell>
          <cell r="AD26">
            <v>2001</v>
          </cell>
        </row>
        <row r="27">
          <cell r="B27" t="str">
            <v>fep2</v>
          </cell>
          <cell r="C27" t="str">
            <v>OCBS FEP2</v>
          </cell>
          <cell r="D27" t="str">
            <v>DCS</v>
          </cell>
          <cell r="E27" t="str">
            <v>Unix</v>
          </cell>
          <cell r="F27" t="str">
            <v>고객</v>
          </cell>
          <cell r="G27" t="str">
            <v>캐쉬백</v>
          </cell>
          <cell r="H27" t="str">
            <v>캐쉬백</v>
          </cell>
          <cell r="I27" t="str">
            <v>Interface</v>
          </cell>
          <cell r="J27" t="str">
            <v>대덕</v>
          </cell>
          <cell r="K27" t="str">
            <v>CDC 2층</v>
          </cell>
          <cell r="L27" t="str">
            <v>AIX4.3.3</v>
          </cell>
          <cell r="M27" t="str">
            <v>-</v>
          </cell>
          <cell r="N27" t="str">
            <v>IBM</v>
          </cell>
          <cell r="O27" t="str">
            <v>H70</v>
          </cell>
          <cell r="Q27">
            <v>340</v>
          </cell>
          <cell r="R27">
            <v>2</v>
          </cell>
          <cell r="T27">
            <v>2048</v>
          </cell>
          <cell r="U27">
            <v>127</v>
          </cell>
          <cell r="V27">
            <v>37063</v>
          </cell>
          <cell r="W27">
            <v>573.91790856481384</v>
          </cell>
          <cell r="AD27">
            <v>2001</v>
          </cell>
          <cell r="AE27">
            <v>46736.226247548184</v>
          </cell>
        </row>
        <row r="28">
          <cell r="B28" t="str">
            <v>HR_SAP</v>
          </cell>
          <cell r="C28" t="str">
            <v>ERP 테스트 서버</v>
          </cell>
          <cell r="D28" t="str">
            <v>DS</v>
          </cell>
          <cell r="E28" t="str">
            <v>NT</v>
          </cell>
          <cell r="F28" t="str">
            <v>ERP</v>
          </cell>
          <cell r="G28" t="str">
            <v>ERP</v>
          </cell>
          <cell r="H28" t="str">
            <v>ERP</v>
          </cell>
          <cell r="I28" t="str">
            <v>운영계</v>
          </cell>
          <cell r="J28" t="str">
            <v>SK서린빌딩</v>
          </cell>
          <cell r="K28" t="str">
            <v>6층</v>
          </cell>
          <cell r="L28" t="str">
            <v>Win NT</v>
          </cell>
          <cell r="N28" t="str">
            <v>COMPAQ</v>
          </cell>
          <cell r="O28" t="str">
            <v>Proliant ML570</v>
          </cell>
          <cell r="P28" t="str">
            <v>Pentium III</v>
          </cell>
          <cell r="Q28">
            <v>700</v>
          </cell>
          <cell r="R28">
            <v>2</v>
          </cell>
          <cell r="T28">
            <v>4096</v>
          </cell>
          <cell r="U28">
            <v>218.4</v>
          </cell>
          <cell r="V28">
            <v>37198</v>
          </cell>
          <cell r="W28">
            <v>438.91790856481384</v>
          </cell>
          <cell r="AD28">
            <v>2001</v>
          </cell>
          <cell r="AE28">
            <v>27774.5</v>
          </cell>
        </row>
        <row r="29">
          <cell r="B29" t="str">
            <v>AW01ORA</v>
          </cell>
          <cell r="C29" t="str">
            <v>합성수지자동1창고 SAP-출하 I/F</v>
          </cell>
          <cell r="D29" t="str">
            <v>DS</v>
          </cell>
          <cell r="E29" t="str">
            <v>Unix</v>
          </cell>
          <cell r="F29" t="str">
            <v>ERP</v>
          </cell>
          <cell r="G29" t="str">
            <v>Interface</v>
          </cell>
          <cell r="H29" t="str">
            <v>출하</v>
          </cell>
          <cell r="I29" t="str">
            <v>공정계</v>
          </cell>
          <cell r="J29" t="str">
            <v>울산CLX</v>
          </cell>
          <cell r="K29" t="str">
            <v>합성수지자동1창고</v>
          </cell>
          <cell r="L29" t="str">
            <v>AIX</v>
          </cell>
          <cell r="N29" t="str">
            <v>IBM</v>
          </cell>
          <cell r="O29" t="str">
            <v>RS/6000 270</v>
          </cell>
          <cell r="Q29">
            <v>375</v>
          </cell>
          <cell r="R29">
            <v>0</v>
          </cell>
          <cell r="T29">
            <v>256</v>
          </cell>
          <cell r="U29">
            <v>18</v>
          </cell>
          <cell r="V29">
            <v>37251</v>
          </cell>
          <cell r="W29">
            <v>385.91790856481384</v>
          </cell>
          <cell r="AD29">
            <v>2001</v>
          </cell>
          <cell r="AE29">
            <v>31085</v>
          </cell>
        </row>
        <row r="30">
          <cell r="B30" t="str">
            <v>AW02ORA</v>
          </cell>
          <cell r="C30" t="str">
            <v>합성수지자동2창고 SAP-출하 I/F</v>
          </cell>
          <cell r="D30" t="str">
            <v>DS</v>
          </cell>
          <cell r="E30" t="str">
            <v>Unix</v>
          </cell>
          <cell r="F30" t="str">
            <v>ERP</v>
          </cell>
          <cell r="G30" t="str">
            <v>Interface</v>
          </cell>
          <cell r="H30" t="str">
            <v>출하</v>
          </cell>
          <cell r="I30" t="str">
            <v>공정계</v>
          </cell>
          <cell r="J30" t="str">
            <v>울산CLX</v>
          </cell>
          <cell r="K30" t="str">
            <v>합성수지자동2창고</v>
          </cell>
          <cell r="L30" t="str">
            <v>AIX</v>
          </cell>
          <cell r="N30" t="str">
            <v>IBM</v>
          </cell>
          <cell r="O30" t="str">
            <v>RS/6000 270</v>
          </cell>
          <cell r="Q30">
            <v>375</v>
          </cell>
          <cell r="R30">
            <v>0</v>
          </cell>
          <cell r="T30">
            <v>512</v>
          </cell>
          <cell r="U30">
            <v>18</v>
          </cell>
          <cell r="V30">
            <v>37251</v>
          </cell>
          <cell r="W30">
            <v>385.91790856481384</v>
          </cell>
          <cell r="AD30">
            <v>2001</v>
          </cell>
          <cell r="AE30">
            <v>33145</v>
          </cell>
        </row>
        <row r="31">
          <cell r="B31" t="str">
            <v>전광판16F1</v>
          </cell>
          <cell r="C31" t="str">
            <v>전광판 DATA 표출</v>
          </cell>
          <cell r="D31" t="str">
            <v>DS</v>
          </cell>
          <cell r="E31" t="str">
            <v>NT</v>
          </cell>
          <cell r="F31" t="str">
            <v>마케팅지원</v>
          </cell>
          <cell r="G31" t="str">
            <v>콜센터</v>
          </cell>
          <cell r="H31" t="str">
            <v>콜센터</v>
          </cell>
          <cell r="I31" t="str">
            <v>운영계</v>
          </cell>
          <cell r="J31" t="str">
            <v>한성프라자</v>
          </cell>
          <cell r="K31" t="str">
            <v>17층</v>
          </cell>
          <cell r="L31" t="str">
            <v>Win95</v>
          </cell>
          <cell r="N31" t="str">
            <v>기타</v>
          </cell>
          <cell r="O31" t="str">
            <v>전광판</v>
          </cell>
          <cell r="P31" t="str">
            <v>Pentium</v>
          </cell>
          <cell r="Q31">
            <v>133</v>
          </cell>
          <cell r="R31">
            <v>1</v>
          </cell>
          <cell r="T31">
            <v>16</v>
          </cell>
          <cell r="U31">
            <v>560</v>
          </cell>
          <cell r="V31">
            <v>37233</v>
          </cell>
          <cell r="W31">
            <v>403.91790856481384</v>
          </cell>
          <cell r="AD31">
            <v>2001</v>
          </cell>
          <cell r="AE31">
            <v>16974.067999999999</v>
          </cell>
        </row>
        <row r="32">
          <cell r="B32" t="str">
            <v>전광판16F2</v>
          </cell>
          <cell r="C32" t="str">
            <v>전광판 DATA 표출</v>
          </cell>
          <cell r="D32" t="str">
            <v>DS</v>
          </cell>
          <cell r="E32" t="str">
            <v>NT</v>
          </cell>
          <cell r="F32" t="str">
            <v>마케팅지원</v>
          </cell>
          <cell r="G32" t="str">
            <v>콜센터</v>
          </cell>
          <cell r="H32" t="str">
            <v>콜센터</v>
          </cell>
          <cell r="I32" t="str">
            <v>운영계</v>
          </cell>
          <cell r="J32" t="str">
            <v>한성프라자</v>
          </cell>
          <cell r="K32" t="str">
            <v>17층</v>
          </cell>
          <cell r="L32" t="str">
            <v>Win95</v>
          </cell>
          <cell r="N32" t="str">
            <v>기타</v>
          </cell>
          <cell r="O32" t="str">
            <v>전광판</v>
          </cell>
          <cell r="P32" t="str">
            <v>Pentium</v>
          </cell>
          <cell r="Q32">
            <v>133</v>
          </cell>
          <cell r="R32">
            <v>1</v>
          </cell>
          <cell r="T32">
            <v>16</v>
          </cell>
          <cell r="U32">
            <v>560</v>
          </cell>
          <cell r="V32">
            <v>37232</v>
          </cell>
          <cell r="W32">
            <v>404.91790856481384</v>
          </cell>
          <cell r="AD32">
            <v>2001</v>
          </cell>
          <cell r="AE32">
            <v>16974.067999999999</v>
          </cell>
        </row>
        <row r="33">
          <cell r="B33" t="str">
            <v>전광판16F3</v>
          </cell>
          <cell r="C33" t="str">
            <v>전광판 DATA 표출</v>
          </cell>
          <cell r="D33" t="str">
            <v>DS</v>
          </cell>
          <cell r="E33" t="str">
            <v>NT</v>
          </cell>
          <cell r="F33" t="str">
            <v>마케팅지원</v>
          </cell>
          <cell r="G33" t="str">
            <v>콜센터</v>
          </cell>
          <cell r="H33" t="str">
            <v>콜센터</v>
          </cell>
          <cell r="I33" t="str">
            <v>운영계</v>
          </cell>
          <cell r="J33" t="str">
            <v>한성프라자</v>
          </cell>
          <cell r="K33" t="str">
            <v>17층</v>
          </cell>
          <cell r="L33" t="str">
            <v>Win95</v>
          </cell>
          <cell r="N33" t="str">
            <v>기타</v>
          </cell>
          <cell r="O33" t="str">
            <v>전광판</v>
          </cell>
          <cell r="P33" t="str">
            <v>Pentium</v>
          </cell>
          <cell r="Q33">
            <v>133</v>
          </cell>
          <cell r="R33">
            <v>1</v>
          </cell>
          <cell r="T33">
            <v>16</v>
          </cell>
          <cell r="U33">
            <v>560</v>
          </cell>
          <cell r="V33">
            <v>37231</v>
          </cell>
          <cell r="W33">
            <v>405.91790856481384</v>
          </cell>
          <cell r="AD33">
            <v>2001</v>
          </cell>
          <cell r="AE33">
            <v>16974.067999999999</v>
          </cell>
        </row>
        <row r="34">
          <cell r="B34" t="str">
            <v>전광판16F4</v>
          </cell>
          <cell r="C34" t="str">
            <v>전광판 DATA 표출</v>
          </cell>
          <cell r="D34" t="str">
            <v>DS</v>
          </cell>
          <cell r="E34" t="str">
            <v>NT</v>
          </cell>
          <cell r="F34" t="str">
            <v>마케팅지원</v>
          </cell>
          <cell r="G34" t="str">
            <v>콜센터</v>
          </cell>
          <cell r="H34" t="str">
            <v>콜센터</v>
          </cell>
          <cell r="I34" t="str">
            <v>운영계</v>
          </cell>
          <cell r="J34" t="str">
            <v>한성프라자</v>
          </cell>
          <cell r="K34" t="str">
            <v>17층</v>
          </cell>
          <cell r="L34" t="str">
            <v>Win95</v>
          </cell>
          <cell r="N34" t="str">
            <v>기타</v>
          </cell>
          <cell r="O34" t="str">
            <v>전광판</v>
          </cell>
          <cell r="P34" t="str">
            <v>Pentium</v>
          </cell>
          <cell r="Q34">
            <v>133</v>
          </cell>
          <cell r="R34">
            <v>1</v>
          </cell>
          <cell r="T34">
            <v>16</v>
          </cell>
          <cell r="U34">
            <v>560</v>
          </cell>
          <cell r="V34">
            <v>37230</v>
          </cell>
          <cell r="W34">
            <v>406.91790856481384</v>
          </cell>
          <cell r="AD34">
            <v>2001</v>
          </cell>
          <cell r="AE34">
            <v>16974.067999999999</v>
          </cell>
        </row>
        <row r="35">
          <cell r="B35" t="str">
            <v>전광판17F1</v>
          </cell>
          <cell r="C35" t="str">
            <v>전광판 DATA 표출</v>
          </cell>
          <cell r="D35" t="str">
            <v>DS</v>
          </cell>
          <cell r="E35" t="str">
            <v>NT</v>
          </cell>
          <cell r="F35" t="str">
            <v>마케팅지원</v>
          </cell>
          <cell r="G35" t="str">
            <v>콜센터</v>
          </cell>
          <cell r="H35" t="str">
            <v>콜센터</v>
          </cell>
          <cell r="I35" t="str">
            <v>운영계</v>
          </cell>
          <cell r="J35" t="str">
            <v>한성프라자</v>
          </cell>
          <cell r="K35" t="str">
            <v>17층</v>
          </cell>
          <cell r="L35" t="str">
            <v>Win95</v>
          </cell>
          <cell r="N35" t="str">
            <v>기타</v>
          </cell>
          <cell r="O35" t="str">
            <v>전광판</v>
          </cell>
          <cell r="P35" t="str">
            <v>Pentium</v>
          </cell>
          <cell r="Q35">
            <v>133</v>
          </cell>
          <cell r="R35">
            <v>1</v>
          </cell>
          <cell r="T35">
            <v>16</v>
          </cell>
          <cell r="U35">
            <v>560</v>
          </cell>
          <cell r="V35">
            <v>37234</v>
          </cell>
          <cell r="W35">
            <v>402.91790856481384</v>
          </cell>
          <cell r="AD35">
            <v>2001</v>
          </cell>
          <cell r="AE35">
            <v>16974.067999999999</v>
          </cell>
        </row>
        <row r="36">
          <cell r="B36" t="str">
            <v>IVR_BACKUP</v>
          </cell>
          <cell r="C36" t="str">
            <v>자동응답시스템</v>
          </cell>
          <cell r="D36" t="str">
            <v>DS</v>
          </cell>
          <cell r="E36" t="str">
            <v>NT</v>
          </cell>
          <cell r="F36" t="str">
            <v>마케팅지원</v>
          </cell>
          <cell r="G36" t="str">
            <v>콜센터</v>
          </cell>
          <cell r="H36" t="str">
            <v>콜센터</v>
          </cell>
          <cell r="I36" t="str">
            <v>운영계</v>
          </cell>
          <cell r="J36" t="str">
            <v>한성프라자</v>
          </cell>
          <cell r="K36" t="str">
            <v>17층</v>
          </cell>
          <cell r="L36" t="str">
            <v>Win NT Workstation</v>
          </cell>
          <cell r="N36" t="str">
            <v>MITAC</v>
          </cell>
          <cell r="O36" t="str">
            <v>산업용PC</v>
          </cell>
          <cell r="P36" t="str">
            <v>Pentium III</v>
          </cell>
          <cell r="Q36">
            <v>800</v>
          </cell>
          <cell r="R36">
            <v>1</v>
          </cell>
          <cell r="T36">
            <v>512</v>
          </cell>
          <cell r="U36">
            <v>19.5</v>
          </cell>
          <cell r="V36">
            <v>37221</v>
          </cell>
          <cell r="W36">
            <v>415.91790856481384</v>
          </cell>
          <cell r="AD36">
            <v>2001</v>
          </cell>
          <cell r="AE36">
            <v>3735.1280000000002</v>
          </cell>
        </row>
        <row r="37">
          <cell r="B37" t="str">
            <v>IVR1</v>
          </cell>
          <cell r="C37" t="str">
            <v>자동응답시스템</v>
          </cell>
          <cell r="D37" t="str">
            <v>DS</v>
          </cell>
          <cell r="E37" t="str">
            <v>NT</v>
          </cell>
          <cell r="F37" t="str">
            <v>마케팅지원</v>
          </cell>
          <cell r="G37" t="str">
            <v>콜센터</v>
          </cell>
          <cell r="H37" t="str">
            <v>콜센터</v>
          </cell>
          <cell r="I37" t="str">
            <v>운영계</v>
          </cell>
          <cell r="J37" t="str">
            <v>한성프라자</v>
          </cell>
          <cell r="K37" t="str">
            <v>17층</v>
          </cell>
          <cell r="L37" t="str">
            <v>Win NT Workstation</v>
          </cell>
          <cell r="N37" t="str">
            <v>MITAC</v>
          </cell>
          <cell r="O37" t="str">
            <v>산업용PC</v>
          </cell>
          <cell r="P37" t="str">
            <v>Pentium III</v>
          </cell>
          <cell r="Q37">
            <v>800</v>
          </cell>
          <cell r="R37">
            <v>1</v>
          </cell>
          <cell r="T37">
            <v>256</v>
          </cell>
          <cell r="U37">
            <v>19.5</v>
          </cell>
          <cell r="V37">
            <v>37218</v>
          </cell>
          <cell r="W37">
            <v>418.91790856481384</v>
          </cell>
          <cell r="AD37">
            <v>2001</v>
          </cell>
          <cell r="AE37">
            <v>3735.1280000000002</v>
          </cell>
        </row>
        <row r="38">
          <cell r="B38" t="str">
            <v>IVR2</v>
          </cell>
          <cell r="C38" t="str">
            <v>자동응답시스템</v>
          </cell>
          <cell r="D38" t="str">
            <v>DS</v>
          </cell>
          <cell r="E38" t="str">
            <v>NT</v>
          </cell>
          <cell r="F38" t="str">
            <v>마케팅지원</v>
          </cell>
          <cell r="G38" t="str">
            <v>콜센터</v>
          </cell>
          <cell r="H38" t="str">
            <v>콜센터</v>
          </cell>
          <cell r="I38" t="str">
            <v>운영계</v>
          </cell>
          <cell r="J38" t="str">
            <v>한성프라자</v>
          </cell>
          <cell r="K38" t="str">
            <v>17층</v>
          </cell>
          <cell r="L38" t="str">
            <v>Win NT Workstation</v>
          </cell>
          <cell r="N38" t="str">
            <v>MITAC</v>
          </cell>
          <cell r="O38" t="str">
            <v>산업용PC</v>
          </cell>
          <cell r="P38" t="str">
            <v>Pentium III</v>
          </cell>
          <cell r="Q38">
            <v>800</v>
          </cell>
          <cell r="R38">
            <v>1</v>
          </cell>
          <cell r="T38">
            <v>256</v>
          </cell>
          <cell r="U38">
            <v>19.5</v>
          </cell>
          <cell r="V38">
            <v>37219</v>
          </cell>
          <cell r="W38">
            <v>417.91790856481384</v>
          </cell>
          <cell r="AD38">
            <v>2001</v>
          </cell>
          <cell r="AE38">
            <v>3735.1280000000002</v>
          </cell>
        </row>
        <row r="39">
          <cell r="B39" t="str">
            <v>IVR3</v>
          </cell>
          <cell r="C39" t="str">
            <v>자동응답시스템</v>
          </cell>
          <cell r="D39" t="str">
            <v>DS</v>
          </cell>
          <cell r="E39" t="str">
            <v>NT</v>
          </cell>
          <cell r="F39" t="str">
            <v>마케팅지원</v>
          </cell>
          <cell r="G39" t="str">
            <v>콜센터</v>
          </cell>
          <cell r="H39" t="str">
            <v>콜센터</v>
          </cell>
          <cell r="I39" t="str">
            <v>운영계</v>
          </cell>
          <cell r="J39" t="str">
            <v>한성프라자</v>
          </cell>
          <cell r="K39" t="str">
            <v>17층</v>
          </cell>
          <cell r="L39" t="str">
            <v>Win NT Workstation</v>
          </cell>
          <cell r="N39" t="str">
            <v>MITAC</v>
          </cell>
          <cell r="O39" t="str">
            <v>산업용PC</v>
          </cell>
          <cell r="P39" t="str">
            <v>Pentium III</v>
          </cell>
          <cell r="Q39">
            <v>800</v>
          </cell>
          <cell r="R39">
            <v>1</v>
          </cell>
          <cell r="T39">
            <v>256</v>
          </cell>
          <cell r="U39">
            <v>19.5</v>
          </cell>
          <cell r="V39">
            <v>37220</v>
          </cell>
          <cell r="W39">
            <v>416.91790856481384</v>
          </cell>
          <cell r="AD39">
            <v>2001</v>
          </cell>
          <cell r="AE39">
            <v>3735.1280000000002</v>
          </cell>
        </row>
        <row r="40">
          <cell r="B40" t="str">
            <v>IVRSVR</v>
          </cell>
          <cell r="C40" t="str">
            <v>자동응답시스템</v>
          </cell>
          <cell r="D40" t="str">
            <v>DS</v>
          </cell>
          <cell r="E40" t="str">
            <v>NT</v>
          </cell>
          <cell r="F40" t="str">
            <v>마케팅지원</v>
          </cell>
          <cell r="G40" t="str">
            <v>콜센터</v>
          </cell>
          <cell r="H40" t="str">
            <v>콜센터</v>
          </cell>
          <cell r="I40" t="str">
            <v>운영계</v>
          </cell>
          <cell r="J40" t="str">
            <v>한성프라자</v>
          </cell>
          <cell r="K40" t="str">
            <v>17층</v>
          </cell>
          <cell r="L40" t="str">
            <v>Win NT</v>
          </cell>
          <cell r="N40" t="str">
            <v>MITAC</v>
          </cell>
          <cell r="O40" t="str">
            <v>산업용PC</v>
          </cell>
          <cell r="P40" t="str">
            <v>Pentium III</v>
          </cell>
          <cell r="Q40">
            <v>800</v>
          </cell>
          <cell r="R40">
            <v>1</v>
          </cell>
          <cell r="T40">
            <v>512</v>
          </cell>
          <cell r="U40">
            <v>19.5</v>
          </cell>
          <cell r="V40">
            <v>37218</v>
          </cell>
          <cell r="W40">
            <v>418.91790856481384</v>
          </cell>
          <cell r="AD40">
            <v>2001</v>
          </cell>
          <cell r="AE40">
            <v>3735.1280000000002</v>
          </cell>
        </row>
        <row r="41">
          <cell r="B41" t="str">
            <v>KAYAK</v>
          </cell>
          <cell r="C41" t="str">
            <v>석유개발 자료 해석 시스템 도입</v>
          </cell>
          <cell r="D41" t="str">
            <v>DS</v>
          </cell>
          <cell r="E41" t="str">
            <v>NT</v>
          </cell>
          <cell r="F41" t="str">
            <v>석유개발</v>
          </cell>
          <cell r="G41" t="str">
            <v>업무지원</v>
          </cell>
          <cell r="H41" t="str">
            <v>Legacy</v>
          </cell>
          <cell r="I41" t="str">
            <v>운영계</v>
          </cell>
          <cell r="J41" t="str">
            <v>SK서린빌딩</v>
          </cell>
          <cell r="K41" t="str">
            <v>32층</v>
          </cell>
          <cell r="L41" t="str">
            <v>Win 2000 Professional</v>
          </cell>
          <cell r="N41" t="str">
            <v>HP</v>
          </cell>
          <cell r="O41" t="str">
            <v>KAYAK XU800</v>
          </cell>
          <cell r="P41" t="str">
            <v>Pentium III</v>
          </cell>
          <cell r="Q41">
            <v>866</v>
          </cell>
          <cell r="R41">
            <v>2</v>
          </cell>
          <cell r="T41">
            <v>1024</v>
          </cell>
          <cell r="U41">
            <v>145.6</v>
          </cell>
          <cell r="V41">
            <v>37032</v>
          </cell>
          <cell r="W41">
            <v>604.91790856481384</v>
          </cell>
          <cell r="AD41">
            <v>2001</v>
          </cell>
          <cell r="AE41">
            <v>28978</v>
          </cell>
        </row>
        <row r="42">
          <cell r="B42" t="str">
            <v>KMCOM</v>
          </cell>
          <cell r="C42" t="str">
            <v>Notes 본사 COMMUNITY 서버</v>
          </cell>
          <cell r="D42" t="str">
            <v>DS</v>
          </cell>
          <cell r="E42" t="str">
            <v>NT</v>
          </cell>
          <cell r="F42" t="str">
            <v>공통</v>
          </cell>
          <cell r="G42" t="str">
            <v>KM</v>
          </cell>
          <cell r="H42" t="str">
            <v>iOK</v>
          </cell>
          <cell r="I42" t="str">
            <v>운영계</v>
          </cell>
          <cell r="J42" t="str">
            <v>SK서린빌딩</v>
          </cell>
          <cell r="K42" t="str">
            <v>6층</v>
          </cell>
          <cell r="L42" t="str">
            <v>Win NT</v>
          </cell>
          <cell r="M42" t="str">
            <v>Domino Server</v>
          </cell>
          <cell r="N42" t="str">
            <v>COMPAQ</v>
          </cell>
          <cell r="O42" t="str">
            <v>Proliant 8000</v>
          </cell>
          <cell r="P42" t="str">
            <v>Pentium III</v>
          </cell>
          <cell r="Q42">
            <v>700</v>
          </cell>
          <cell r="R42">
            <v>4</v>
          </cell>
          <cell r="S42">
            <v>7.2999999999999995E-2</v>
          </cell>
          <cell r="T42">
            <v>3072</v>
          </cell>
          <cell r="U42">
            <v>36.4</v>
          </cell>
          <cell r="V42">
            <v>37125</v>
          </cell>
          <cell r="W42">
            <v>511.91790856481384</v>
          </cell>
          <cell r="AD42">
            <v>2001</v>
          </cell>
          <cell r="AE42">
            <v>102877</v>
          </cell>
        </row>
        <row r="43">
          <cell r="B43" t="str">
            <v>KMHQT2</v>
          </cell>
          <cell r="C43" t="str">
            <v>NOTES KM 서버</v>
          </cell>
          <cell r="D43" t="str">
            <v>DS</v>
          </cell>
          <cell r="E43" t="str">
            <v>NT</v>
          </cell>
          <cell r="F43" t="str">
            <v>공통</v>
          </cell>
          <cell r="G43" t="str">
            <v>KM</v>
          </cell>
          <cell r="H43" t="str">
            <v>iOK</v>
          </cell>
          <cell r="I43" t="str">
            <v>운영계</v>
          </cell>
          <cell r="J43" t="str">
            <v>SK서린빌딩</v>
          </cell>
          <cell r="K43" t="str">
            <v>6층</v>
          </cell>
          <cell r="L43" t="str">
            <v>Win NT</v>
          </cell>
          <cell r="M43" t="str">
            <v>Domino Server</v>
          </cell>
          <cell r="N43" t="str">
            <v>COMPAQ</v>
          </cell>
          <cell r="O43" t="str">
            <v>Proliant ML570</v>
          </cell>
          <cell r="P43" t="str">
            <v>Pentium III</v>
          </cell>
          <cell r="Q43">
            <v>700</v>
          </cell>
          <cell r="R43">
            <v>4</v>
          </cell>
          <cell r="S43">
            <v>6.9000000000000006E-2</v>
          </cell>
          <cell r="T43">
            <v>3072</v>
          </cell>
          <cell r="U43">
            <v>36.4</v>
          </cell>
          <cell r="V43">
            <v>37125</v>
          </cell>
          <cell r="W43">
            <v>511.91790856481384</v>
          </cell>
          <cell r="AD43">
            <v>2001</v>
          </cell>
          <cell r="AE43">
            <v>97761</v>
          </cell>
        </row>
        <row r="44">
          <cell r="B44" t="str">
            <v>KMTESB</v>
          </cell>
          <cell r="C44" t="str">
            <v>iok test 서버 (Community,문서함)</v>
          </cell>
          <cell r="D44" t="str">
            <v>DS</v>
          </cell>
          <cell r="E44" t="str">
            <v>NT</v>
          </cell>
          <cell r="F44" t="str">
            <v>공통</v>
          </cell>
          <cell r="G44" t="str">
            <v>그룹웨어</v>
          </cell>
          <cell r="H44" t="str">
            <v>iOK</v>
          </cell>
          <cell r="I44" t="str">
            <v>개발/Test</v>
          </cell>
          <cell r="J44" t="str">
            <v>SK서린빌딩</v>
          </cell>
          <cell r="K44" t="str">
            <v>6층</v>
          </cell>
          <cell r="L44" t="str">
            <v>Win 2000 Server</v>
          </cell>
          <cell r="M44" t="str">
            <v>Domino Server</v>
          </cell>
          <cell r="N44" t="str">
            <v>COMPAQ</v>
          </cell>
          <cell r="O44" t="str">
            <v>Proliant DL380</v>
          </cell>
          <cell r="P44" t="str">
            <v>Pentium III</v>
          </cell>
          <cell r="Q44">
            <v>1024</v>
          </cell>
          <cell r="R44">
            <v>2</v>
          </cell>
          <cell r="T44">
            <v>2176</v>
          </cell>
          <cell r="U44">
            <v>36</v>
          </cell>
          <cell r="V44">
            <v>37179</v>
          </cell>
          <cell r="W44">
            <v>457.91790856481384</v>
          </cell>
          <cell r="AD44">
            <v>2001</v>
          </cell>
          <cell r="AE44">
            <v>19640</v>
          </cell>
        </row>
        <row r="45">
          <cell r="B45" t="str">
            <v>L-1158</v>
          </cell>
          <cell r="C45" t="str">
            <v>상담원 통화내용 녹음</v>
          </cell>
          <cell r="D45" t="str">
            <v>DS</v>
          </cell>
          <cell r="E45" t="str">
            <v>NT</v>
          </cell>
          <cell r="F45" t="str">
            <v>마케팅지원</v>
          </cell>
          <cell r="G45" t="str">
            <v>콜센터</v>
          </cell>
          <cell r="H45" t="str">
            <v>콜센터</v>
          </cell>
          <cell r="I45" t="str">
            <v>운영계</v>
          </cell>
          <cell r="J45" t="str">
            <v>한성프라자</v>
          </cell>
          <cell r="K45" t="str">
            <v>17층</v>
          </cell>
          <cell r="L45" t="str">
            <v>Win NT</v>
          </cell>
          <cell r="N45" t="str">
            <v>기타</v>
          </cell>
          <cell r="O45" t="str">
            <v>AUDIOIOC Server</v>
          </cell>
          <cell r="P45" t="str">
            <v>Pentium III</v>
          </cell>
          <cell r="Q45">
            <v>700</v>
          </cell>
          <cell r="R45">
            <v>1</v>
          </cell>
          <cell r="T45">
            <v>512</v>
          </cell>
          <cell r="U45">
            <v>224</v>
          </cell>
          <cell r="V45">
            <v>37161</v>
          </cell>
          <cell r="W45">
            <v>475.91790856481384</v>
          </cell>
          <cell r="AD45">
            <v>2001</v>
          </cell>
          <cell r="AE45">
            <v>144943.21333333332</v>
          </cell>
        </row>
        <row r="46">
          <cell r="B46" t="str">
            <v>L-1159</v>
          </cell>
          <cell r="C46" t="str">
            <v>상담원 통화내용 녹음</v>
          </cell>
          <cell r="D46" t="str">
            <v>DS</v>
          </cell>
          <cell r="E46" t="str">
            <v>NT</v>
          </cell>
          <cell r="F46" t="str">
            <v>마케팅지원</v>
          </cell>
          <cell r="G46" t="str">
            <v>콜센터</v>
          </cell>
          <cell r="H46" t="str">
            <v>콜센터</v>
          </cell>
          <cell r="I46" t="str">
            <v>운영계</v>
          </cell>
          <cell r="J46" t="str">
            <v>한성프라자</v>
          </cell>
          <cell r="K46" t="str">
            <v>17층</v>
          </cell>
          <cell r="L46" t="str">
            <v>Win NT</v>
          </cell>
          <cell r="N46" t="str">
            <v>기타</v>
          </cell>
          <cell r="O46" t="str">
            <v>AUDIOIOC Server</v>
          </cell>
          <cell r="P46" t="str">
            <v>Pentium III</v>
          </cell>
          <cell r="Q46">
            <v>700</v>
          </cell>
          <cell r="R46">
            <v>1</v>
          </cell>
          <cell r="T46">
            <v>512</v>
          </cell>
          <cell r="U46">
            <v>224</v>
          </cell>
          <cell r="V46">
            <v>37161</v>
          </cell>
          <cell r="W46">
            <v>475.91790856481384</v>
          </cell>
          <cell r="AD46">
            <v>2001</v>
          </cell>
          <cell r="AE46">
            <v>144943.21333333332</v>
          </cell>
        </row>
        <row r="47">
          <cell r="B47" t="str">
            <v>L-1162</v>
          </cell>
          <cell r="C47" t="str">
            <v>상담원 통화내용 녹음</v>
          </cell>
          <cell r="D47" t="str">
            <v>DS</v>
          </cell>
          <cell r="E47" t="str">
            <v>NT</v>
          </cell>
          <cell r="F47" t="str">
            <v>마케팅지원</v>
          </cell>
          <cell r="G47" t="str">
            <v>콜센터</v>
          </cell>
          <cell r="H47" t="str">
            <v>콜센터</v>
          </cell>
          <cell r="I47" t="str">
            <v>운영계</v>
          </cell>
          <cell r="J47" t="str">
            <v>한성프라자</v>
          </cell>
          <cell r="K47" t="str">
            <v>17층</v>
          </cell>
          <cell r="L47" t="str">
            <v>Win NT</v>
          </cell>
          <cell r="N47" t="str">
            <v>기타</v>
          </cell>
          <cell r="O47" t="str">
            <v>AUDIOIOC Server</v>
          </cell>
          <cell r="P47" t="str">
            <v>Pentium III</v>
          </cell>
          <cell r="Q47">
            <v>700</v>
          </cell>
          <cell r="R47">
            <v>1</v>
          </cell>
          <cell r="T47">
            <v>512</v>
          </cell>
          <cell r="U47">
            <v>224</v>
          </cell>
          <cell r="V47">
            <v>37161</v>
          </cell>
          <cell r="W47">
            <v>475.91790856481384</v>
          </cell>
          <cell r="AD47">
            <v>2001</v>
          </cell>
          <cell r="AE47">
            <v>144943.21333333332</v>
          </cell>
        </row>
        <row r="48">
          <cell r="B48" t="str">
            <v>MCONSOLE</v>
          </cell>
          <cell r="C48" t="str">
            <v>인벤토리만 관리</v>
          </cell>
          <cell r="D48" t="str">
            <v>DS</v>
          </cell>
          <cell r="E48" t="str">
            <v>NT</v>
          </cell>
          <cell r="F48" t="str">
            <v>마케팅지원</v>
          </cell>
          <cell r="G48" t="str">
            <v>콜센터</v>
          </cell>
          <cell r="H48" t="str">
            <v>콜센터</v>
          </cell>
          <cell r="I48" t="str">
            <v>운영계</v>
          </cell>
          <cell r="J48" t="str">
            <v>한성프라자</v>
          </cell>
          <cell r="K48" t="str">
            <v>17층</v>
          </cell>
          <cell r="L48" t="str">
            <v>Win 2000 Server</v>
          </cell>
          <cell r="N48" t="str">
            <v>COMPAQ</v>
          </cell>
          <cell r="O48" t="str">
            <v>ML370</v>
          </cell>
          <cell r="P48" t="str">
            <v>Pentium III</v>
          </cell>
          <cell r="Q48">
            <v>1024</v>
          </cell>
          <cell r="R48">
            <v>0</v>
          </cell>
          <cell r="T48">
            <v>256</v>
          </cell>
          <cell r="U48">
            <v>0</v>
          </cell>
          <cell r="V48">
            <v>37173</v>
          </cell>
          <cell r="W48">
            <v>463.91790856481384</v>
          </cell>
          <cell r="AD48">
            <v>2001</v>
          </cell>
          <cell r="AE48">
            <v>21166.212</v>
          </cell>
        </row>
        <row r="49">
          <cell r="B49" t="str">
            <v>OACLXA1</v>
          </cell>
          <cell r="C49" t="str">
            <v>CLX메일 이중화</v>
          </cell>
          <cell r="D49" t="str">
            <v>DS</v>
          </cell>
          <cell r="E49" t="str">
            <v>NT</v>
          </cell>
          <cell r="F49" t="str">
            <v>공통</v>
          </cell>
          <cell r="G49" t="str">
            <v>그룹웨어</v>
          </cell>
          <cell r="H49" t="str">
            <v>iOK</v>
          </cell>
          <cell r="I49" t="str">
            <v>운영계</v>
          </cell>
          <cell r="J49" t="str">
            <v>울산CLX</v>
          </cell>
          <cell r="L49" t="str">
            <v>Win 2000 Server</v>
          </cell>
          <cell r="M49" t="str">
            <v>Domino Server</v>
          </cell>
          <cell r="N49" t="str">
            <v>COMPAQ</v>
          </cell>
          <cell r="O49" t="str">
            <v>Proliant 8000</v>
          </cell>
          <cell r="P49" t="str">
            <v>Pentium III</v>
          </cell>
          <cell r="Q49">
            <v>550</v>
          </cell>
          <cell r="R49">
            <v>4</v>
          </cell>
          <cell r="T49">
            <v>3096</v>
          </cell>
          <cell r="U49">
            <v>540</v>
          </cell>
          <cell r="V49">
            <v>37141</v>
          </cell>
          <cell r="W49">
            <v>495.91790856481384</v>
          </cell>
          <cell r="AD49">
            <v>2001</v>
          </cell>
          <cell r="AE49">
            <v>110523.7956713071</v>
          </cell>
        </row>
        <row r="50">
          <cell r="B50" t="str">
            <v>OAHQTA</v>
          </cell>
          <cell r="C50" t="str">
            <v>Notes 메일 서버 1</v>
          </cell>
          <cell r="D50" t="str">
            <v>DS</v>
          </cell>
          <cell r="E50" t="str">
            <v>NT</v>
          </cell>
          <cell r="F50" t="str">
            <v>공통</v>
          </cell>
          <cell r="G50" t="str">
            <v>그룹웨어</v>
          </cell>
          <cell r="H50" t="str">
            <v>iOK</v>
          </cell>
          <cell r="I50" t="str">
            <v>운영계</v>
          </cell>
          <cell r="J50" t="str">
            <v>SK서린빌딩</v>
          </cell>
          <cell r="K50" t="str">
            <v>6층</v>
          </cell>
          <cell r="L50" t="str">
            <v>Win 2000 Server</v>
          </cell>
          <cell r="M50" t="str">
            <v>Domino Server</v>
          </cell>
          <cell r="N50" t="str">
            <v>COMPAQ</v>
          </cell>
          <cell r="O50" t="str">
            <v>Proliant 8000</v>
          </cell>
          <cell r="P50" t="str">
            <v>Pentium III</v>
          </cell>
          <cell r="Q50">
            <v>700</v>
          </cell>
          <cell r="R50">
            <v>4</v>
          </cell>
          <cell r="S50">
            <v>0.20499999999999999</v>
          </cell>
          <cell r="T50">
            <v>3072</v>
          </cell>
          <cell r="U50">
            <v>36.4</v>
          </cell>
          <cell r="V50">
            <v>37179</v>
          </cell>
          <cell r="W50">
            <v>457.91790856481384</v>
          </cell>
          <cell r="AD50">
            <v>2001</v>
          </cell>
          <cell r="AE50">
            <v>101702.5</v>
          </cell>
        </row>
        <row r="51">
          <cell r="B51" t="str">
            <v>OAHQTA1</v>
          </cell>
          <cell r="C51" t="str">
            <v>Notes 메일 서버 2</v>
          </cell>
          <cell r="D51" t="str">
            <v>DS</v>
          </cell>
          <cell r="E51" t="str">
            <v>NT</v>
          </cell>
          <cell r="F51" t="str">
            <v>공통</v>
          </cell>
          <cell r="G51" t="str">
            <v>그룹웨어</v>
          </cell>
          <cell r="H51" t="str">
            <v>iOK</v>
          </cell>
          <cell r="I51" t="str">
            <v>운영계</v>
          </cell>
          <cell r="J51" t="str">
            <v>SK서린빌딩</v>
          </cell>
          <cell r="K51" t="str">
            <v>6층</v>
          </cell>
          <cell r="L51" t="str">
            <v>Win 2000 Server</v>
          </cell>
          <cell r="M51" t="str">
            <v>Domino Server</v>
          </cell>
          <cell r="N51" t="str">
            <v>COMPAQ</v>
          </cell>
          <cell r="O51" t="str">
            <v>Proliant 8000</v>
          </cell>
          <cell r="P51" t="str">
            <v>Pentium III</v>
          </cell>
          <cell r="Q51">
            <v>700</v>
          </cell>
          <cell r="R51">
            <v>4</v>
          </cell>
          <cell r="S51">
            <v>0.17599999999999999</v>
          </cell>
          <cell r="T51">
            <v>3072</v>
          </cell>
          <cell r="U51">
            <v>36.4</v>
          </cell>
          <cell r="V51">
            <v>37179</v>
          </cell>
          <cell r="W51">
            <v>457.91790856481384</v>
          </cell>
          <cell r="AD51">
            <v>2001</v>
          </cell>
          <cell r="AE51">
            <v>78173.5</v>
          </cell>
        </row>
        <row r="52">
          <cell r="B52" t="str">
            <v>OAHQTC</v>
          </cell>
          <cell r="C52" t="str">
            <v>Notes 본사게시판 서버 1</v>
          </cell>
          <cell r="D52" t="str">
            <v>DS</v>
          </cell>
          <cell r="E52" t="str">
            <v>NT</v>
          </cell>
          <cell r="F52" t="str">
            <v>공통</v>
          </cell>
          <cell r="G52" t="str">
            <v>그룹웨어</v>
          </cell>
          <cell r="H52" t="str">
            <v>iOK</v>
          </cell>
          <cell r="I52" t="str">
            <v>운영계</v>
          </cell>
          <cell r="J52" t="str">
            <v>SK서린빌딩</v>
          </cell>
          <cell r="K52" t="str">
            <v>6층</v>
          </cell>
          <cell r="L52" t="str">
            <v>Win 2000 Server</v>
          </cell>
          <cell r="M52" t="str">
            <v>Domino Server</v>
          </cell>
          <cell r="N52" t="str">
            <v>COMPAQ</v>
          </cell>
          <cell r="O52" t="str">
            <v>Proliant DL580</v>
          </cell>
          <cell r="P52" t="str">
            <v>Pentium III</v>
          </cell>
          <cell r="Q52">
            <v>700</v>
          </cell>
          <cell r="R52">
            <v>3</v>
          </cell>
          <cell r="S52">
            <v>4.3999999999999997E-2</v>
          </cell>
          <cell r="T52">
            <v>2560</v>
          </cell>
          <cell r="U52">
            <v>144</v>
          </cell>
          <cell r="V52">
            <v>37179</v>
          </cell>
          <cell r="W52">
            <v>457.91790856481384</v>
          </cell>
          <cell r="AD52">
            <v>2001</v>
          </cell>
          <cell r="AE52">
            <v>30362.5</v>
          </cell>
        </row>
        <row r="53">
          <cell r="B53" t="str">
            <v>OAHQTC1</v>
          </cell>
          <cell r="C53" t="str">
            <v>Notes 본사게시판 서버 2</v>
          </cell>
          <cell r="D53" t="str">
            <v>DS</v>
          </cell>
          <cell r="E53" t="str">
            <v>NT</v>
          </cell>
          <cell r="F53" t="str">
            <v>공통</v>
          </cell>
          <cell r="G53" t="str">
            <v>KM</v>
          </cell>
          <cell r="H53" t="str">
            <v>iOK</v>
          </cell>
          <cell r="I53" t="str">
            <v>운영계</v>
          </cell>
          <cell r="J53" t="str">
            <v>SK서린빌딩</v>
          </cell>
          <cell r="K53" t="str">
            <v>6층</v>
          </cell>
          <cell r="L53" t="str">
            <v>Win 2000 Server</v>
          </cell>
          <cell r="M53" t="str">
            <v>Domino Server</v>
          </cell>
          <cell r="N53" t="str">
            <v>COMPAQ</v>
          </cell>
          <cell r="O53" t="str">
            <v>Proliant DL580</v>
          </cell>
          <cell r="P53" t="str">
            <v>Pentium III</v>
          </cell>
          <cell r="Q53">
            <v>700</v>
          </cell>
          <cell r="R53">
            <v>3</v>
          </cell>
          <cell r="T53">
            <v>2560</v>
          </cell>
          <cell r="U53">
            <v>144</v>
          </cell>
          <cell r="V53">
            <v>37179</v>
          </cell>
          <cell r="W53">
            <v>457.91790856481384</v>
          </cell>
          <cell r="AD53">
            <v>2001</v>
          </cell>
          <cell r="AE53">
            <v>30362.5</v>
          </cell>
        </row>
        <row r="54">
          <cell r="B54" t="str">
            <v>OATESA</v>
          </cell>
          <cell r="C54" t="str">
            <v>iok test (메일) 서버</v>
          </cell>
          <cell r="D54" t="str">
            <v>DS</v>
          </cell>
          <cell r="E54" t="str">
            <v>NT</v>
          </cell>
          <cell r="F54" t="str">
            <v>공통</v>
          </cell>
          <cell r="G54" t="str">
            <v>그룹웨어</v>
          </cell>
          <cell r="H54" t="str">
            <v>iOK</v>
          </cell>
          <cell r="I54" t="str">
            <v>개발/Test</v>
          </cell>
          <cell r="J54" t="str">
            <v>SK서린빌딩</v>
          </cell>
          <cell r="K54" t="str">
            <v>6층</v>
          </cell>
          <cell r="L54" t="str">
            <v>Win 2000 Server</v>
          </cell>
          <cell r="M54" t="str">
            <v>Domino Server</v>
          </cell>
          <cell r="N54" t="str">
            <v>COMPAQ</v>
          </cell>
          <cell r="O54" t="str">
            <v>Proliant DL580</v>
          </cell>
          <cell r="P54" t="str">
            <v>Pentium III</v>
          </cell>
          <cell r="Q54">
            <v>700</v>
          </cell>
          <cell r="R54">
            <v>2</v>
          </cell>
          <cell r="T54">
            <v>2048</v>
          </cell>
          <cell r="U54">
            <v>72</v>
          </cell>
          <cell r="V54">
            <v>37179</v>
          </cell>
          <cell r="W54">
            <v>457.91790856481384</v>
          </cell>
          <cell r="AD54">
            <v>2001</v>
          </cell>
          <cell r="AE54">
            <v>30351</v>
          </cell>
        </row>
        <row r="55">
          <cell r="B55" t="str">
            <v>OB_IVR1</v>
          </cell>
          <cell r="C55" t="str">
            <v>IVR OUTBOUND</v>
          </cell>
          <cell r="D55" t="str">
            <v>DS</v>
          </cell>
          <cell r="E55" t="str">
            <v>NT</v>
          </cell>
          <cell r="F55" t="str">
            <v>마케팅지원</v>
          </cell>
          <cell r="G55" t="str">
            <v>콜센터</v>
          </cell>
          <cell r="H55" t="str">
            <v>콜센터</v>
          </cell>
          <cell r="I55" t="str">
            <v>운영계</v>
          </cell>
          <cell r="J55" t="str">
            <v>한성프라자</v>
          </cell>
          <cell r="K55" t="str">
            <v>17층</v>
          </cell>
          <cell r="L55" t="str">
            <v>Win NT Workstation</v>
          </cell>
          <cell r="N55" t="str">
            <v>MITAC</v>
          </cell>
          <cell r="O55" t="str">
            <v>산업용PC</v>
          </cell>
          <cell r="P55" t="str">
            <v>Pentium III</v>
          </cell>
          <cell r="Q55">
            <v>800</v>
          </cell>
          <cell r="R55">
            <v>1</v>
          </cell>
          <cell r="T55">
            <v>256</v>
          </cell>
          <cell r="U55">
            <v>19.5</v>
          </cell>
          <cell r="V55">
            <v>37222</v>
          </cell>
          <cell r="W55">
            <v>414.91790856481384</v>
          </cell>
          <cell r="AD55">
            <v>2001</v>
          </cell>
          <cell r="AE55">
            <v>4102.6360000000004</v>
          </cell>
        </row>
        <row r="56">
          <cell r="B56" t="str">
            <v>OB_IVR2</v>
          </cell>
          <cell r="C56" t="str">
            <v>IVR OUTBOUND</v>
          </cell>
          <cell r="D56" t="str">
            <v>DS</v>
          </cell>
          <cell r="E56" t="str">
            <v>NT</v>
          </cell>
          <cell r="F56" t="str">
            <v>마케팅지원</v>
          </cell>
          <cell r="G56" t="str">
            <v>콜센터</v>
          </cell>
          <cell r="H56" t="str">
            <v>콜센터</v>
          </cell>
          <cell r="I56" t="str">
            <v>운영계</v>
          </cell>
          <cell r="J56" t="str">
            <v>한성프라자</v>
          </cell>
          <cell r="K56" t="str">
            <v>17층</v>
          </cell>
          <cell r="L56" t="str">
            <v>Win NT Workstation</v>
          </cell>
          <cell r="N56" t="str">
            <v>MITAC</v>
          </cell>
          <cell r="O56" t="str">
            <v>산업용PC</v>
          </cell>
          <cell r="P56" t="str">
            <v>Pentium III</v>
          </cell>
          <cell r="Q56">
            <v>800</v>
          </cell>
          <cell r="R56">
            <v>1</v>
          </cell>
          <cell r="T56">
            <v>256</v>
          </cell>
          <cell r="U56">
            <v>19.5</v>
          </cell>
          <cell r="V56">
            <v>37223</v>
          </cell>
          <cell r="W56">
            <v>413.91790856481384</v>
          </cell>
          <cell r="AD56">
            <v>2001</v>
          </cell>
          <cell r="AE56">
            <v>4102.6360000000004</v>
          </cell>
        </row>
        <row r="57">
          <cell r="B57" t="str">
            <v>r3f77fkr</v>
          </cell>
          <cell r="C57" t="str">
            <v>교환기 Call 통계(CMS)</v>
          </cell>
          <cell r="D57" t="str">
            <v>DS</v>
          </cell>
          <cell r="E57" t="str">
            <v>Unix</v>
          </cell>
          <cell r="F57" t="str">
            <v>마케팅지원</v>
          </cell>
          <cell r="G57" t="str">
            <v>콜센터</v>
          </cell>
          <cell r="H57" t="str">
            <v>콜센터</v>
          </cell>
          <cell r="I57" t="str">
            <v>운영계</v>
          </cell>
          <cell r="J57" t="str">
            <v>한성프라자</v>
          </cell>
          <cell r="K57" t="str">
            <v>17층</v>
          </cell>
          <cell r="L57" t="str">
            <v>Solaris</v>
          </cell>
          <cell r="N57" t="str">
            <v>SUN</v>
          </cell>
          <cell r="O57" t="str">
            <v>Enterprise3500</v>
          </cell>
          <cell r="Q57">
            <v>0</v>
          </cell>
          <cell r="R57">
            <v>0</v>
          </cell>
          <cell r="T57">
            <v>0</v>
          </cell>
          <cell r="U57">
            <v>0</v>
          </cell>
          <cell r="V57">
            <v>37134</v>
          </cell>
          <cell r="W57">
            <v>502.91790856481384</v>
          </cell>
          <cell r="AD57">
            <v>2001</v>
          </cell>
          <cell r="AE57">
            <v>345634.6</v>
          </cell>
        </row>
        <row r="58">
          <cell r="B58" t="str">
            <v>CM</v>
          </cell>
          <cell r="C58" t="str">
            <v>IVR OUTBOUND 백업</v>
          </cell>
          <cell r="D58" t="str">
            <v>DS</v>
          </cell>
          <cell r="E58" t="str">
            <v>NT</v>
          </cell>
          <cell r="F58" t="str">
            <v>마케팅지원</v>
          </cell>
          <cell r="G58" t="str">
            <v>콜센터</v>
          </cell>
          <cell r="H58" t="str">
            <v>콜센터</v>
          </cell>
          <cell r="I58" t="str">
            <v>운영계</v>
          </cell>
          <cell r="J58" t="str">
            <v>한성프라자</v>
          </cell>
          <cell r="K58" t="str">
            <v>17층</v>
          </cell>
          <cell r="L58" t="str">
            <v>Win NT Workstation</v>
          </cell>
          <cell r="N58" t="str">
            <v>MITAC</v>
          </cell>
          <cell r="O58" t="str">
            <v>산업용PC</v>
          </cell>
          <cell r="P58" t="str">
            <v>Pentium III</v>
          </cell>
          <cell r="Q58">
            <v>800</v>
          </cell>
          <cell r="R58">
            <v>1</v>
          </cell>
          <cell r="T58">
            <v>256</v>
          </cell>
          <cell r="U58">
            <v>19.5</v>
          </cell>
          <cell r="V58">
            <v>37227</v>
          </cell>
          <cell r="W58">
            <v>409.91790856481384</v>
          </cell>
          <cell r="AD58">
            <v>2001</v>
          </cell>
          <cell r="AE58">
            <v>3735.1280000000002</v>
          </cell>
        </row>
        <row r="59">
          <cell r="B59" t="str">
            <v>ocbsapp1</v>
          </cell>
          <cell r="C59" t="str">
            <v>OCBS 개발</v>
          </cell>
          <cell r="D59" t="str">
            <v>DCS</v>
          </cell>
          <cell r="E59" t="str">
            <v>Unix</v>
          </cell>
          <cell r="F59" t="str">
            <v>고객</v>
          </cell>
          <cell r="G59" t="str">
            <v>캐쉬백</v>
          </cell>
          <cell r="H59" t="str">
            <v>캐쉬백</v>
          </cell>
          <cell r="I59" t="str">
            <v>개발/Test</v>
          </cell>
          <cell r="J59" t="str">
            <v>대덕</v>
          </cell>
          <cell r="K59" t="str">
            <v>CDC 2층</v>
          </cell>
          <cell r="L59" t="str">
            <v>AIX4.3.3</v>
          </cell>
          <cell r="M59" t="str">
            <v>Oracle 8i, Tuxedo</v>
          </cell>
          <cell r="N59" t="str">
            <v>IBM</v>
          </cell>
          <cell r="O59" t="str">
            <v>H70</v>
          </cell>
          <cell r="Q59">
            <v>350</v>
          </cell>
          <cell r="R59">
            <v>2</v>
          </cell>
          <cell r="T59">
            <v>2048</v>
          </cell>
          <cell r="U59">
            <v>109.2</v>
          </cell>
          <cell r="V59">
            <v>36994</v>
          </cell>
          <cell r="W59">
            <v>642.91790856481384</v>
          </cell>
          <cell r="AD59">
            <v>2001</v>
          </cell>
        </row>
        <row r="60">
          <cell r="B60" t="str">
            <v>ocbsdb1</v>
          </cell>
          <cell r="C60" t="str">
            <v>포인트 정산</v>
          </cell>
          <cell r="D60" t="str">
            <v>DCS</v>
          </cell>
          <cell r="E60" t="str">
            <v>Unix</v>
          </cell>
          <cell r="F60" t="str">
            <v>고객</v>
          </cell>
          <cell r="G60" t="str">
            <v>캐쉬백</v>
          </cell>
          <cell r="H60" t="str">
            <v>캐쉬백</v>
          </cell>
          <cell r="I60" t="str">
            <v>운영계</v>
          </cell>
          <cell r="J60" t="str">
            <v>대덕</v>
          </cell>
          <cell r="K60" t="str">
            <v>CDC 2층</v>
          </cell>
          <cell r="L60" t="str">
            <v>AIX4.3.3</v>
          </cell>
          <cell r="M60" t="str">
            <v>Oracle 8i, Tuxedo</v>
          </cell>
          <cell r="N60" t="str">
            <v>IBM</v>
          </cell>
          <cell r="O60" t="str">
            <v>S80</v>
          </cell>
          <cell r="Q60">
            <v>450</v>
          </cell>
          <cell r="R60">
            <v>6</v>
          </cell>
          <cell r="T60">
            <v>8192</v>
          </cell>
          <cell r="U60">
            <v>473</v>
          </cell>
          <cell r="V60">
            <v>36994</v>
          </cell>
          <cell r="W60">
            <v>642.91790856481384</v>
          </cell>
          <cell r="AD60">
            <v>2001</v>
          </cell>
          <cell r="AE60">
            <v>79932.475790905359</v>
          </cell>
        </row>
        <row r="61">
          <cell r="B61" t="str">
            <v>ocbsdev</v>
          </cell>
          <cell r="C61" t="str">
            <v>pointsOK web개발서버</v>
          </cell>
          <cell r="D61" t="str">
            <v>DCS</v>
          </cell>
          <cell r="E61" t="str">
            <v>Unix</v>
          </cell>
          <cell r="F61" t="str">
            <v>고객</v>
          </cell>
          <cell r="G61" t="str">
            <v>캐쉬백</v>
          </cell>
          <cell r="H61" t="str">
            <v>캐쉬백</v>
          </cell>
          <cell r="I61" t="str">
            <v>운영계</v>
          </cell>
          <cell r="J61" t="str">
            <v>대덕</v>
          </cell>
          <cell r="K61" t="str">
            <v>CDC 2층</v>
          </cell>
          <cell r="L61" t="str">
            <v>solaris 7</v>
          </cell>
          <cell r="N61" t="str">
            <v>SUN</v>
          </cell>
          <cell r="O61" t="str">
            <v>E250</v>
          </cell>
          <cell r="Q61">
            <v>400</v>
          </cell>
          <cell r="R61">
            <v>1</v>
          </cell>
          <cell r="T61">
            <v>512</v>
          </cell>
          <cell r="U61">
            <v>18.100000000000001</v>
          </cell>
          <cell r="V61">
            <v>37135</v>
          </cell>
          <cell r="W61">
            <v>501.91790856481384</v>
          </cell>
          <cell r="AD61">
            <v>2001</v>
          </cell>
        </row>
        <row r="62">
          <cell r="B62" t="str">
            <v>ocbsfw-1</v>
          </cell>
          <cell r="C62" t="str">
            <v>pointsOK firewall서버</v>
          </cell>
          <cell r="D62" t="str">
            <v>DCS</v>
          </cell>
          <cell r="E62" t="str">
            <v>Unix</v>
          </cell>
          <cell r="F62" t="str">
            <v>고객</v>
          </cell>
          <cell r="G62" t="str">
            <v>캐쉬백</v>
          </cell>
          <cell r="H62" t="str">
            <v>캐쉬백</v>
          </cell>
          <cell r="I62" t="str">
            <v>보안/네트웍</v>
          </cell>
          <cell r="J62" t="str">
            <v>대덕</v>
          </cell>
          <cell r="K62" t="str">
            <v>CDC 2층</v>
          </cell>
          <cell r="L62" t="str">
            <v>solaris 2.6</v>
          </cell>
          <cell r="M62" t="str">
            <v>CheckPoint</v>
          </cell>
          <cell r="N62" t="str">
            <v>SUN</v>
          </cell>
          <cell r="O62" t="str">
            <v>E250</v>
          </cell>
          <cell r="Q62">
            <v>400</v>
          </cell>
          <cell r="R62">
            <v>2</v>
          </cell>
          <cell r="T62">
            <v>1024</v>
          </cell>
          <cell r="U62">
            <v>18.100000000000001</v>
          </cell>
          <cell r="V62">
            <v>37135</v>
          </cell>
          <cell r="W62">
            <v>501.91790856481384</v>
          </cell>
          <cell r="AD62">
            <v>2001</v>
          </cell>
        </row>
        <row r="63">
          <cell r="B63" t="str">
            <v>ocbsfw-2</v>
          </cell>
          <cell r="C63" t="str">
            <v>pointsOK firewall서버</v>
          </cell>
          <cell r="D63" t="str">
            <v>DCS</v>
          </cell>
          <cell r="E63" t="str">
            <v>Unix</v>
          </cell>
          <cell r="F63" t="str">
            <v>고객</v>
          </cell>
          <cell r="G63" t="str">
            <v>캐쉬백</v>
          </cell>
          <cell r="H63" t="str">
            <v>캐쉬백</v>
          </cell>
          <cell r="I63" t="str">
            <v>보안/네트웍</v>
          </cell>
          <cell r="J63" t="str">
            <v>대덕</v>
          </cell>
          <cell r="K63" t="str">
            <v>CDC 2층</v>
          </cell>
          <cell r="L63" t="str">
            <v>solaris 2.6</v>
          </cell>
          <cell r="M63" t="str">
            <v>CheckPoint</v>
          </cell>
          <cell r="N63" t="str">
            <v>SUN</v>
          </cell>
          <cell r="O63" t="str">
            <v>E250</v>
          </cell>
          <cell r="Q63">
            <v>400</v>
          </cell>
          <cell r="R63">
            <v>2</v>
          </cell>
          <cell r="T63">
            <v>1024</v>
          </cell>
          <cell r="U63">
            <v>18.100000000000001</v>
          </cell>
          <cell r="V63">
            <v>37135</v>
          </cell>
          <cell r="W63">
            <v>501.91790856481384</v>
          </cell>
          <cell r="AD63">
            <v>2001</v>
          </cell>
        </row>
        <row r="64">
          <cell r="B64" t="str">
            <v>ocbspg</v>
          </cell>
          <cell r="C64" t="str">
            <v>OCBS Program</v>
          </cell>
          <cell r="D64" t="str">
            <v>DCS</v>
          </cell>
          <cell r="E64" t="str">
            <v>Unix</v>
          </cell>
          <cell r="F64" t="str">
            <v>고객</v>
          </cell>
          <cell r="G64" t="str">
            <v>캐쉬백</v>
          </cell>
          <cell r="H64" t="str">
            <v>캐쉬백</v>
          </cell>
          <cell r="I64" t="str">
            <v>운영계</v>
          </cell>
          <cell r="J64" t="str">
            <v>대덕</v>
          </cell>
          <cell r="K64" t="str">
            <v>CDC 2층</v>
          </cell>
          <cell r="L64" t="str">
            <v>AIX4.3.3</v>
          </cell>
          <cell r="M64" t="str">
            <v>-</v>
          </cell>
          <cell r="N64" t="str">
            <v>IBM</v>
          </cell>
          <cell r="O64" t="str">
            <v>S80</v>
          </cell>
          <cell r="Q64">
            <v>225</v>
          </cell>
          <cell r="R64">
            <v>6</v>
          </cell>
          <cell r="T64">
            <v>4096</v>
          </cell>
          <cell r="U64">
            <v>364</v>
          </cell>
          <cell r="V64">
            <v>37063</v>
          </cell>
          <cell r="W64">
            <v>573.91790856481384</v>
          </cell>
          <cell r="AD64">
            <v>2001</v>
          </cell>
        </row>
        <row r="65">
          <cell r="B65" t="str">
            <v>pgfw1</v>
          </cell>
          <cell r="C65" t="str">
            <v>OCBS PG firewall</v>
          </cell>
          <cell r="D65" t="str">
            <v>DCS</v>
          </cell>
          <cell r="E65" t="str">
            <v>Unix</v>
          </cell>
          <cell r="F65" t="str">
            <v>고객</v>
          </cell>
          <cell r="G65" t="str">
            <v>캐쉬백</v>
          </cell>
          <cell r="H65" t="str">
            <v>캐쉬백</v>
          </cell>
          <cell r="I65" t="str">
            <v>보안/네트웍</v>
          </cell>
          <cell r="J65" t="str">
            <v>대덕</v>
          </cell>
          <cell r="K65" t="str">
            <v>CDC 2층</v>
          </cell>
          <cell r="L65" t="str">
            <v>AIX4.3.2</v>
          </cell>
          <cell r="M65" t="str">
            <v>Firewall</v>
          </cell>
          <cell r="N65" t="str">
            <v>IBM</v>
          </cell>
          <cell r="O65" t="str">
            <v>43p170</v>
          </cell>
          <cell r="Q65">
            <v>327</v>
          </cell>
          <cell r="R65">
            <v>1</v>
          </cell>
          <cell r="T65">
            <v>512</v>
          </cell>
          <cell r="U65">
            <v>18</v>
          </cell>
          <cell r="V65">
            <v>37043</v>
          </cell>
          <cell r="W65">
            <v>593.91790856481384</v>
          </cell>
          <cell r="AD65">
            <v>2001</v>
          </cell>
        </row>
        <row r="66">
          <cell r="B66" t="str">
            <v>pgfw2</v>
          </cell>
          <cell r="C66" t="str">
            <v>OCBS PG firewall</v>
          </cell>
          <cell r="D66" t="str">
            <v>DCS</v>
          </cell>
          <cell r="E66" t="str">
            <v>Unix</v>
          </cell>
          <cell r="F66" t="str">
            <v>고객</v>
          </cell>
          <cell r="G66" t="str">
            <v>캐쉬백</v>
          </cell>
          <cell r="H66" t="str">
            <v>캐쉬백</v>
          </cell>
          <cell r="I66" t="str">
            <v>보안/네트웍</v>
          </cell>
          <cell r="J66" t="str">
            <v>대덕</v>
          </cell>
          <cell r="K66" t="str">
            <v>CDC 2층</v>
          </cell>
          <cell r="L66" t="str">
            <v>AIX4.3.2</v>
          </cell>
          <cell r="M66" t="str">
            <v>Firewall</v>
          </cell>
          <cell r="N66" t="str">
            <v>IBM</v>
          </cell>
          <cell r="O66" t="str">
            <v>43p170</v>
          </cell>
          <cell r="Q66">
            <v>327</v>
          </cell>
          <cell r="R66">
            <v>1</v>
          </cell>
          <cell r="T66">
            <v>512</v>
          </cell>
          <cell r="U66">
            <v>18</v>
          </cell>
          <cell r="V66">
            <v>37043</v>
          </cell>
          <cell r="W66">
            <v>593.91790856481384</v>
          </cell>
          <cell r="AD66">
            <v>2001</v>
          </cell>
        </row>
        <row r="67">
          <cell r="B67" t="str">
            <v>PTNOTES1</v>
          </cell>
          <cell r="C67" t="str">
            <v>iOK Test 서버 (Community)</v>
          </cell>
          <cell r="D67" t="str">
            <v>DS</v>
          </cell>
          <cell r="E67" t="str">
            <v>NT</v>
          </cell>
          <cell r="F67" t="str">
            <v>공통</v>
          </cell>
          <cell r="G67" t="str">
            <v>KM</v>
          </cell>
          <cell r="H67" t="str">
            <v>iOK</v>
          </cell>
          <cell r="I67" t="str">
            <v>개발/Test</v>
          </cell>
          <cell r="J67" t="str">
            <v>SK서린빌딩</v>
          </cell>
          <cell r="K67" t="str">
            <v>6층</v>
          </cell>
          <cell r="L67" t="str">
            <v>Win 2000 Server</v>
          </cell>
          <cell r="M67" t="str">
            <v>Domino Server</v>
          </cell>
          <cell r="N67" t="str">
            <v>COMPAQ</v>
          </cell>
          <cell r="O67" t="str">
            <v>Proliant DL580</v>
          </cell>
          <cell r="P67" t="str">
            <v>Pentium III</v>
          </cell>
          <cell r="Q67">
            <v>700</v>
          </cell>
          <cell r="R67">
            <v>4</v>
          </cell>
          <cell r="T67">
            <v>2048</v>
          </cell>
          <cell r="U67">
            <v>72</v>
          </cell>
          <cell r="V67">
            <v>37125</v>
          </cell>
          <cell r="W67">
            <v>511.91790856481384</v>
          </cell>
          <cell r="AD67">
            <v>2001</v>
          </cell>
          <cell r="AE67">
            <v>38577</v>
          </cell>
        </row>
        <row r="68">
          <cell r="B68" t="str">
            <v>SAPTRN</v>
          </cell>
          <cell r="C68" t="str">
            <v>ERP 테스트 서버</v>
          </cell>
          <cell r="D68" t="str">
            <v>DS</v>
          </cell>
          <cell r="E68" t="str">
            <v>NT</v>
          </cell>
          <cell r="F68" t="str">
            <v>ERP</v>
          </cell>
          <cell r="G68" t="str">
            <v>ERP</v>
          </cell>
          <cell r="H68" t="str">
            <v>ERP</v>
          </cell>
          <cell r="I68" t="str">
            <v>운영계</v>
          </cell>
          <cell r="J68" t="str">
            <v>SK서린빌딩</v>
          </cell>
          <cell r="K68" t="str">
            <v>6층</v>
          </cell>
          <cell r="L68" t="str">
            <v>Win NT</v>
          </cell>
          <cell r="N68" t="str">
            <v>COMPAQ</v>
          </cell>
          <cell r="O68" t="str">
            <v>Proliant ML570</v>
          </cell>
          <cell r="P68" t="str">
            <v>Pentium III</v>
          </cell>
          <cell r="Q68">
            <v>700</v>
          </cell>
          <cell r="R68">
            <v>2</v>
          </cell>
          <cell r="T68">
            <v>4096</v>
          </cell>
          <cell r="U68">
            <v>218.4</v>
          </cell>
          <cell r="V68">
            <v>37204</v>
          </cell>
          <cell r="W68">
            <v>432.91790856481384</v>
          </cell>
          <cell r="AD68">
            <v>2001</v>
          </cell>
          <cell r="AE68">
            <v>27774.5</v>
          </cell>
        </row>
        <row r="69">
          <cell r="B69" t="str">
            <v>CRMS01</v>
          </cell>
          <cell r="C69" t="str">
            <v>B2B Application server</v>
          </cell>
          <cell r="D69" t="str">
            <v>DCS</v>
          </cell>
          <cell r="E69" t="str">
            <v>NT</v>
          </cell>
          <cell r="F69" t="str">
            <v>ERP</v>
          </cell>
          <cell r="G69" t="str">
            <v>Interface</v>
          </cell>
          <cell r="H69" t="str">
            <v>B2BCRM</v>
          </cell>
          <cell r="I69" t="str">
            <v>개발/Test</v>
          </cell>
          <cell r="J69" t="str">
            <v>대덕</v>
          </cell>
          <cell r="K69" t="str">
            <v>CDC 2층</v>
          </cell>
          <cell r="L69" t="str">
            <v>NT4.0</v>
          </cell>
          <cell r="N69" t="str">
            <v>COMPAQ</v>
          </cell>
          <cell r="O69" t="str">
            <v>ML570</v>
          </cell>
          <cell r="Q69">
            <v>700</v>
          </cell>
          <cell r="R69">
            <v>2</v>
          </cell>
          <cell r="T69">
            <v>2048</v>
          </cell>
          <cell r="U69">
            <v>108</v>
          </cell>
          <cell r="V69">
            <v>36895</v>
          </cell>
          <cell r="W69">
            <v>741.91790856481384</v>
          </cell>
          <cell r="AD69">
            <v>2001</v>
          </cell>
          <cell r="AE69">
            <v>52198.142999999996</v>
          </cell>
        </row>
        <row r="70">
          <cell r="B70" t="str">
            <v>CRMRPT</v>
          </cell>
          <cell r="C70" t="str">
            <v>B2B Web Reportting Server</v>
          </cell>
          <cell r="D70" t="str">
            <v>DCS</v>
          </cell>
          <cell r="E70" t="str">
            <v>NT</v>
          </cell>
          <cell r="F70" t="str">
            <v>ERP</v>
          </cell>
          <cell r="G70" t="str">
            <v>Interface</v>
          </cell>
          <cell r="H70" t="str">
            <v>B2BCRM</v>
          </cell>
          <cell r="I70" t="str">
            <v>운영계</v>
          </cell>
          <cell r="J70" t="str">
            <v>대덕</v>
          </cell>
          <cell r="K70" t="str">
            <v>CDC 2층</v>
          </cell>
          <cell r="L70" t="str">
            <v>NT4.0</v>
          </cell>
          <cell r="N70" t="str">
            <v>COMPAQ</v>
          </cell>
          <cell r="O70" t="str">
            <v>ML570</v>
          </cell>
          <cell r="Q70">
            <v>700</v>
          </cell>
          <cell r="R70">
            <v>2</v>
          </cell>
          <cell r="T70">
            <v>2048</v>
          </cell>
          <cell r="U70">
            <v>36</v>
          </cell>
          <cell r="V70">
            <v>36895</v>
          </cell>
          <cell r="W70">
            <v>741.91790856481384</v>
          </cell>
          <cell r="AD70">
            <v>2001</v>
          </cell>
          <cell r="AE70">
            <v>59005.173999999999</v>
          </cell>
        </row>
        <row r="71">
          <cell r="B71" t="str">
            <v>SK_TRAN</v>
          </cell>
          <cell r="C71" t="str">
            <v>Comti 모듈 운영서버</v>
          </cell>
          <cell r="D71" t="str">
            <v>DS</v>
          </cell>
          <cell r="E71" t="str">
            <v>NT</v>
          </cell>
          <cell r="F71" t="str">
            <v>마케팅지원</v>
          </cell>
          <cell r="G71" t="str">
            <v>B2B CRM</v>
          </cell>
          <cell r="H71" t="str">
            <v>Web Comti</v>
          </cell>
          <cell r="I71" t="str">
            <v>운영계</v>
          </cell>
          <cell r="J71" t="str">
            <v>SK서린빌딩</v>
          </cell>
          <cell r="K71" t="str">
            <v>6층</v>
          </cell>
          <cell r="L71" t="str">
            <v>Win 2000 Server</v>
          </cell>
          <cell r="N71" t="str">
            <v>COMPAQ</v>
          </cell>
          <cell r="O71" t="str">
            <v>Proliant ML570</v>
          </cell>
          <cell r="P71" t="str">
            <v>Pentium III</v>
          </cell>
          <cell r="Q71">
            <v>700</v>
          </cell>
          <cell r="R71">
            <v>2</v>
          </cell>
          <cell r="S71">
            <v>1.2999999999999999E-2</v>
          </cell>
          <cell r="T71">
            <v>2048</v>
          </cell>
          <cell r="U71">
            <v>36.4</v>
          </cell>
          <cell r="V71">
            <v>36934</v>
          </cell>
          <cell r="W71">
            <v>702.91790856481384</v>
          </cell>
          <cell r="AD71">
            <v>2001</v>
          </cell>
          <cell r="AE71">
            <v>44942.112000000001</v>
          </cell>
        </row>
        <row r="72">
          <cell r="B72" t="str">
            <v>skcdev14</v>
          </cell>
          <cell r="C72" t="str">
            <v>DW</v>
          </cell>
          <cell r="D72" t="str">
            <v>DCS</v>
          </cell>
          <cell r="E72" t="str">
            <v>Unix</v>
          </cell>
          <cell r="F72" t="str">
            <v>마케팅지원</v>
          </cell>
          <cell r="G72" t="str">
            <v>DBM</v>
          </cell>
          <cell r="H72" t="str">
            <v>DW</v>
          </cell>
          <cell r="I72" t="str">
            <v>개발/Test</v>
          </cell>
          <cell r="J72" t="str">
            <v>대덕</v>
          </cell>
          <cell r="K72" t="str">
            <v>CDC 3층</v>
          </cell>
          <cell r="L72" t="str">
            <v>MP-RAS 3.02</v>
          </cell>
          <cell r="M72" t="str">
            <v>Teradata V2R4.0
MF Cobol</v>
          </cell>
          <cell r="N72" t="str">
            <v>NCR</v>
          </cell>
          <cell r="O72" t="str">
            <v>WM4850</v>
          </cell>
          <cell r="Q72">
            <v>700</v>
          </cell>
          <cell r="R72">
            <v>4</v>
          </cell>
          <cell r="T72">
            <v>4096</v>
          </cell>
          <cell r="U72">
            <v>396</v>
          </cell>
          <cell r="V72">
            <v>37073</v>
          </cell>
          <cell r="W72">
            <v>563.91790856481384</v>
          </cell>
          <cell r="AD72">
            <v>2001</v>
          </cell>
          <cell r="AE72">
            <v>283121</v>
          </cell>
        </row>
        <row r="73">
          <cell r="B73" t="str">
            <v>skcdev15</v>
          </cell>
          <cell r="C73" t="str">
            <v>DW</v>
          </cell>
          <cell r="D73" t="str">
            <v>DCS</v>
          </cell>
          <cell r="E73" t="str">
            <v>Unix</v>
          </cell>
          <cell r="F73" t="str">
            <v>마케팅지원</v>
          </cell>
          <cell r="G73" t="str">
            <v>DBM</v>
          </cell>
          <cell r="H73" t="str">
            <v>DW</v>
          </cell>
          <cell r="I73" t="str">
            <v>개발/Test</v>
          </cell>
          <cell r="J73" t="str">
            <v>대덕</v>
          </cell>
          <cell r="K73" t="str">
            <v>CDC 3층</v>
          </cell>
          <cell r="L73" t="str">
            <v>MP-RAS 3.02</v>
          </cell>
          <cell r="M73" t="str">
            <v>Teradata V2R4.0
MF Cobol</v>
          </cell>
          <cell r="N73" t="str">
            <v>NCR</v>
          </cell>
          <cell r="O73" t="str">
            <v>WM4850</v>
          </cell>
          <cell r="Q73">
            <v>700</v>
          </cell>
          <cell r="R73">
            <v>4</v>
          </cell>
          <cell r="T73">
            <v>4096</v>
          </cell>
          <cell r="U73">
            <v>396</v>
          </cell>
          <cell r="V73">
            <v>37073</v>
          </cell>
          <cell r="W73">
            <v>563.91790856481384</v>
          </cell>
          <cell r="AD73">
            <v>2001</v>
          </cell>
          <cell r="AE73">
            <v>283121</v>
          </cell>
        </row>
        <row r="74">
          <cell r="B74" t="str">
            <v>SKCORP-ASPB</v>
          </cell>
          <cell r="C74" t="str">
            <v>대덕 Notes ASP 서버</v>
          </cell>
          <cell r="D74" t="str">
            <v>DS</v>
          </cell>
          <cell r="E74" t="str">
            <v>NT</v>
          </cell>
          <cell r="F74" t="str">
            <v>기술개발</v>
          </cell>
          <cell r="G74" t="str">
            <v>그룹웨어</v>
          </cell>
          <cell r="H74" t="str">
            <v>iOK</v>
          </cell>
          <cell r="I74" t="str">
            <v>운영계</v>
          </cell>
          <cell r="J74" t="str">
            <v>대덕</v>
          </cell>
          <cell r="K74" t="str">
            <v>기술원</v>
          </cell>
          <cell r="L74" t="str">
            <v>Win 2000 Server</v>
          </cell>
          <cell r="N74" t="str">
            <v>COMPAQ</v>
          </cell>
          <cell r="O74" t="str">
            <v>Proliant DL380</v>
          </cell>
          <cell r="P74" t="str">
            <v>Pentium III</v>
          </cell>
          <cell r="Q74">
            <v>700</v>
          </cell>
          <cell r="R74">
            <v>2</v>
          </cell>
          <cell r="S74">
            <v>1.4999999999999999E-2</v>
          </cell>
          <cell r="T74">
            <v>512</v>
          </cell>
          <cell r="U74">
            <v>36.4</v>
          </cell>
          <cell r="V74">
            <v>37140</v>
          </cell>
          <cell r="W74">
            <v>496.91790856481384</v>
          </cell>
          <cell r="AD74">
            <v>2001</v>
          </cell>
          <cell r="AE74">
            <v>9584</v>
          </cell>
        </row>
        <row r="75">
          <cell r="B75" t="str">
            <v>bwprd2</v>
          </cell>
          <cell r="C75" t="str">
            <v>SKCorp Bussiness Warehousing 개발</v>
          </cell>
          <cell r="D75" t="str">
            <v>DCS</v>
          </cell>
          <cell r="E75" t="str">
            <v>Unix</v>
          </cell>
          <cell r="F75" t="str">
            <v>ERP</v>
          </cell>
          <cell r="G75" t="str">
            <v>BW</v>
          </cell>
          <cell r="H75" t="str">
            <v>BW</v>
          </cell>
          <cell r="I75" t="str">
            <v>개발/Test</v>
          </cell>
          <cell r="J75" t="str">
            <v>대덕</v>
          </cell>
          <cell r="K75" t="str">
            <v>CDC 2층</v>
          </cell>
          <cell r="L75" t="str">
            <v>AIX4.3.3</v>
          </cell>
          <cell r="M75" t="str">
            <v>DB2</v>
          </cell>
          <cell r="N75" t="str">
            <v>IBM</v>
          </cell>
          <cell r="O75" t="str">
            <v>P660</v>
          </cell>
          <cell r="Q75">
            <v>600</v>
          </cell>
          <cell r="R75">
            <v>4</v>
          </cell>
          <cell r="T75">
            <v>5120</v>
          </cell>
          <cell r="U75">
            <v>1264.4000000000001</v>
          </cell>
          <cell r="V75">
            <v>37095</v>
          </cell>
          <cell r="W75">
            <v>541.91790856481384</v>
          </cell>
          <cell r="AD75">
            <v>2001</v>
          </cell>
          <cell r="AE75">
            <v>290139</v>
          </cell>
        </row>
        <row r="76">
          <cell r="B76" t="str">
            <v>skcorpehrda1</v>
          </cell>
          <cell r="C76" t="str">
            <v>HR 개발</v>
          </cell>
          <cell r="D76" t="str">
            <v>DCS</v>
          </cell>
          <cell r="E76" t="str">
            <v>Unix</v>
          </cell>
          <cell r="F76" t="str">
            <v>경영지원</v>
          </cell>
          <cell r="G76" t="str">
            <v>인력</v>
          </cell>
          <cell r="H76" t="str">
            <v>HR</v>
          </cell>
          <cell r="I76" t="str">
            <v>개발/Test</v>
          </cell>
          <cell r="J76" t="str">
            <v>대덕</v>
          </cell>
          <cell r="K76" t="str">
            <v>CDC 2층</v>
          </cell>
          <cell r="L76" t="str">
            <v>AIX4.3.3</v>
          </cell>
          <cell r="M76" t="str">
            <v>SAP</v>
          </cell>
          <cell r="N76" t="str">
            <v>IBM</v>
          </cell>
          <cell r="O76" t="str">
            <v>P660(6H1)</v>
          </cell>
          <cell r="Q76">
            <v>450</v>
          </cell>
          <cell r="R76">
            <v>1</v>
          </cell>
          <cell r="T76">
            <v>6144</v>
          </cell>
          <cell r="U76">
            <v>32</v>
          </cell>
          <cell r="V76">
            <v>37195</v>
          </cell>
          <cell r="W76">
            <v>441.91790856481384</v>
          </cell>
          <cell r="AD76">
            <v>2001</v>
          </cell>
          <cell r="AE76">
            <v>145526</v>
          </cell>
        </row>
        <row r="77">
          <cell r="B77" t="str">
            <v>skcorperpda1</v>
          </cell>
          <cell r="C77" t="str">
            <v>Corp ERP Develop</v>
          </cell>
          <cell r="D77" t="str">
            <v>DCS</v>
          </cell>
          <cell r="E77" t="str">
            <v>Unix</v>
          </cell>
          <cell r="F77" t="str">
            <v>ERP</v>
          </cell>
          <cell r="G77" t="str">
            <v>ERP</v>
          </cell>
          <cell r="H77" t="str">
            <v>ERP</v>
          </cell>
          <cell r="I77" t="str">
            <v>개발/Test</v>
          </cell>
          <cell r="J77" t="str">
            <v>대덕</v>
          </cell>
          <cell r="K77" t="str">
            <v>CDC 2층</v>
          </cell>
          <cell r="L77" t="str">
            <v>AIX4.3.3</v>
          </cell>
          <cell r="M77" t="str">
            <v>SAP</v>
          </cell>
          <cell r="N77" t="str">
            <v>IBM</v>
          </cell>
          <cell r="O77" t="str">
            <v>P660</v>
          </cell>
          <cell r="Q77">
            <v>600</v>
          </cell>
          <cell r="R77">
            <v>4</v>
          </cell>
          <cell r="T77">
            <v>8192</v>
          </cell>
          <cell r="U77">
            <v>32</v>
          </cell>
          <cell r="V77">
            <v>37235</v>
          </cell>
          <cell r="W77">
            <v>401.91790856481384</v>
          </cell>
          <cell r="AD77">
            <v>2001</v>
          </cell>
          <cell r="AE77">
            <v>179112</v>
          </cell>
        </row>
        <row r="78">
          <cell r="B78" t="str">
            <v>SKDB_B</v>
          </cell>
          <cell r="C78" t="str">
            <v>EC 통합 DB 서버</v>
          </cell>
          <cell r="D78" t="str">
            <v>DS</v>
          </cell>
          <cell r="E78" t="str">
            <v>NT</v>
          </cell>
          <cell r="F78" t="str">
            <v>마케팅지원</v>
          </cell>
          <cell r="G78" t="str">
            <v>B2B CRM</v>
          </cell>
          <cell r="H78" t="str">
            <v>Web</v>
          </cell>
          <cell r="I78" t="str">
            <v>Web DB</v>
          </cell>
          <cell r="J78" t="str">
            <v>SK서린빌딩</v>
          </cell>
          <cell r="K78" t="str">
            <v>6층</v>
          </cell>
          <cell r="L78" t="str">
            <v>Win NT</v>
          </cell>
          <cell r="M78" t="str">
            <v>MS SQL Server 7.0</v>
          </cell>
          <cell r="N78" t="str">
            <v>COMPAQ</v>
          </cell>
          <cell r="O78" t="str">
            <v>Proliant ML530</v>
          </cell>
          <cell r="P78" t="str">
            <v>Pentium III</v>
          </cell>
          <cell r="Q78">
            <v>800</v>
          </cell>
          <cell r="R78">
            <v>2</v>
          </cell>
          <cell r="S78">
            <v>6.5000000000000002E-2</v>
          </cell>
          <cell r="T78">
            <v>2048</v>
          </cell>
          <cell r="U78">
            <v>109.2</v>
          </cell>
          <cell r="V78">
            <v>36934</v>
          </cell>
          <cell r="W78">
            <v>702.91790856481384</v>
          </cell>
          <cell r="AD78">
            <v>2001</v>
          </cell>
          <cell r="AE78">
            <v>40376.544000000002</v>
          </cell>
        </row>
        <row r="79">
          <cell r="B79" t="str">
            <v>SKDB_C</v>
          </cell>
          <cell r="C79" t="str">
            <v>급여명세 발송 외 3개 DB서버</v>
          </cell>
          <cell r="D79" t="str">
            <v>DS</v>
          </cell>
          <cell r="E79" t="str">
            <v>NT</v>
          </cell>
          <cell r="F79" t="str">
            <v>공통</v>
          </cell>
          <cell r="G79" t="str">
            <v>복합</v>
          </cell>
          <cell r="H79" t="str">
            <v>Web</v>
          </cell>
          <cell r="I79" t="str">
            <v>Web DB</v>
          </cell>
          <cell r="J79" t="str">
            <v>SK서린빌딩</v>
          </cell>
          <cell r="K79" t="str">
            <v>6층</v>
          </cell>
          <cell r="L79" t="str">
            <v>Win 2000 Server</v>
          </cell>
          <cell r="M79" t="str">
            <v>MS SQL Server 7.0</v>
          </cell>
          <cell r="N79" t="str">
            <v>IBM</v>
          </cell>
          <cell r="O79" t="str">
            <v>xSeries 250</v>
          </cell>
          <cell r="P79" t="str">
            <v>Pentium III</v>
          </cell>
          <cell r="Q79">
            <v>700</v>
          </cell>
          <cell r="R79">
            <v>2</v>
          </cell>
          <cell r="S79">
            <v>9.2999999999999999E-2</v>
          </cell>
          <cell r="T79">
            <v>2048</v>
          </cell>
          <cell r="U79">
            <v>228.4</v>
          </cell>
          <cell r="V79">
            <v>37131</v>
          </cell>
          <cell r="W79">
            <v>505.91790856481384</v>
          </cell>
          <cell r="AD79">
            <v>2001</v>
          </cell>
          <cell r="AE79">
            <v>46808</v>
          </cell>
        </row>
        <row r="80">
          <cell r="B80" t="str">
            <v>CRMGTW</v>
          </cell>
          <cell r="C80" t="str">
            <v>CRM G/W Server</v>
          </cell>
          <cell r="D80" t="str">
            <v>DCS</v>
          </cell>
          <cell r="E80" t="str">
            <v>NT</v>
          </cell>
          <cell r="F80" t="str">
            <v>마케팅지원</v>
          </cell>
          <cell r="G80" t="str">
            <v>B2B CRM</v>
          </cell>
          <cell r="H80" t="str">
            <v>B2BCRM</v>
          </cell>
          <cell r="I80" t="str">
            <v>개발/Test</v>
          </cell>
          <cell r="J80" t="str">
            <v>대덕</v>
          </cell>
          <cell r="K80" t="str">
            <v>CDC</v>
          </cell>
          <cell r="L80" t="str">
            <v>Win NT</v>
          </cell>
          <cell r="N80" t="str">
            <v>COMPAQ</v>
          </cell>
          <cell r="O80" t="str">
            <v>Proliant ML370</v>
          </cell>
          <cell r="P80" t="str">
            <v>Pentium III</v>
          </cell>
          <cell r="Q80">
            <v>700</v>
          </cell>
          <cell r="R80">
            <v>2</v>
          </cell>
          <cell r="T80">
            <v>256</v>
          </cell>
          <cell r="U80">
            <v>36.4</v>
          </cell>
          <cell r="V80">
            <v>36934</v>
          </cell>
          <cell r="W80">
            <v>702.91790856481384</v>
          </cell>
          <cell r="AC80" t="str">
            <v>DS에서 이관</v>
          </cell>
          <cell r="AD80">
            <v>2001</v>
          </cell>
          <cell r="AE80">
            <v>55814.069000000003</v>
          </cell>
        </row>
        <row r="81">
          <cell r="B81" t="str">
            <v>skgroup-fw</v>
          </cell>
          <cell r="C81" t="str">
            <v>SK Corp DW Firewall</v>
          </cell>
          <cell r="D81" t="str">
            <v>DCS</v>
          </cell>
          <cell r="E81" t="str">
            <v>Unix</v>
          </cell>
          <cell r="F81" t="str">
            <v>마케팅지원</v>
          </cell>
          <cell r="G81" t="str">
            <v>보안/네트웍</v>
          </cell>
          <cell r="H81" t="str">
            <v>DW</v>
          </cell>
          <cell r="I81" t="str">
            <v>보안/네트웍</v>
          </cell>
          <cell r="J81" t="str">
            <v>대덕</v>
          </cell>
          <cell r="K81" t="str">
            <v>CDC 3층</v>
          </cell>
          <cell r="L81" t="str">
            <v>Solaris2.7</v>
          </cell>
          <cell r="M81" t="str">
            <v>Firewall</v>
          </cell>
          <cell r="N81" t="str">
            <v>SUN</v>
          </cell>
          <cell r="O81" t="str">
            <v>Ultra60</v>
          </cell>
          <cell r="Q81">
            <v>450</v>
          </cell>
          <cell r="R81">
            <v>2</v>
          </cell>
          <cell r="T81">
            <v>512</v>
          </cell>
          <cell r="U81">
            <v>36</v>
          </cell>
          <cell r="V81">
            <v>36950</v>
          </cell>
          <cell r="W81">
            <v>686.91790856481384</v>
          </cell>
          <cell r="AD81">
            <v>2001</v>
          </cell>
          <cell r="AE81">
            <v>25000</v>
          </cell>
        </row>
        <row r="82">
          <cell r="B82" t="str">
            <v>SKMAILER</v>
          </cell>
          <cell r="C82" t="str">
            <v>Enclean 회원 메일 발송</v>
          </cell>
          <cell r="D82" t="str">
            <v>DS</v>
          </cell>
          <cell r="E82" t="str">
            <v>NT</v>
          </cell>
          <cell r="F82" t="str">
            <v>석유</v>
          </cell>
          <cell r="G82" t="str">
            <v>엔크린</v>
          </cell>
          <cell r="H82" t="str">
            <v>Enclean</v>
          </cell>
          <cell r="I82" t="str">
            <v>운영계</v>
          </cell>
          <cell r="J82" t="str">
            <v>SK서린빌딩</v>
          </cell>
          <cell r="K82" t="str">
            <v>6층</v>
          </cell>
          <cell r="L82" t="str">
            <v>Win 2000 Server</v>
          </cell>
          <cell r="N82" t="str">
            <v>ISERVER</v>
          </cell>
          <cell r="O82" t="str">
            <v>ISERVER6000R</v>
          </cell>
          <cell r="P82" t="str">
            <v>Pentium III</v>
          </cell>
          <cell r="Q82">
            <v>0</v>
          </cell>
          <cell r="R82">
            <v>2</v>
          </cell>
          <cell r="T82">
            <v>2048</v>
          </cell>
          <cell r="U82">
            <v>36.4</v>
          </cell>
          <cell r="V82">
            <v>36927</v>
          </cell>
          <cell r="W82">
            <v>709.91790856481384</v>
          </cell>
          <cell r="AD82">
            <v>2001</v>
          </cell>
          <cell r="AE82">
            <v>7748.3743515671986</v>
          </cell>
        </row>
        <row r="83">
          <cell r="B83" t="str">
            <v>SKPFAX</v>
          </cell>
          <cell r="C83" t="str">
            <v>ERP FAX Application 서버</v>
          </cell>
          <cell r="D83" t="str">
            <v>DS</v>
          </cell>
          <cell r="E83" t="str">
            <v>NT</v>
          </cell>
          <cell r="F83" t="str">
            <v>ERP</v>
          </cell>
          <cell r="G83" t="str">
            <v>ERP</v>
          </cell>
          <cell r="H83" t="str">
            <v>FAX</v>
          </cell>
          <cell r="I83" t="str">
            <v>운영계</v>
          </cell>
          <cell r="J83" t="str">
            <v>SK서린빌딩</v>
          </cell>
          <cell r="K83" t="str">
            <v>6층</v>
          </cell>
          <cell r="L83" t="str">
            <v>Win 2000 Server</v>
          </cell>
          <cell r="N83" t="str">
            <v>COMPAQ</v>
          </cell>
          <cell r="O83" t="str">
            <v>Proliant ML370</v>
          </cell>
          <cell r="P83" t="str">
            <v>Pentium III</v>
          </cell>
          <cell r="Q83">
            <v>1024</v>
          </cell>
          <cell r="R83">
            <v>2</v>
          </cell>
          <cell r="T83">
            <v>1024</v>
          </cell>
          <cell r="U83">
            <v>182</v>
          </cell>
          <cell r="V83">
            <v>37246</v>
          </cell>
          <cell r="W83">
            <v>390.91790856481384</v>
          </cell>
          <cell r="AD83">
            <v>2001</v>
          </cell>
          <cell r="AE83">
            <v>17485.599999999999</v>
          </cell>
        </row>
        <row r="84">
          <cell r="B84" t="str">
            <v>SKWEB4</v>
          </cell>
          <cell r="C84" t="str">
            <v>급여명세 발송 WEB 서버</v>
          </cell>
          <cell r="D84" t="str">
            <v>DS</v>
          </cell>
          <cell r="E84" t="str">
            <v>NT</v>
          </cell>
          <cell r="F84" t="str">
            <v>공통</v>
          </cell>
          <cell r="G84" t="str">
            <v>복합</v>
          </cell>
          <cell r="H84" t="str">
            <v>Web</v>
          </cell>
          <cell r="I84" t="str">
            <v>운영계</v>
          </cell>
          <cell r="J84" t="str">
            <v>SK서린빌딩</v>
          </cell>
          <cell r="K84" t="str">
            <v>6층</v>
          </cell>
          <cell r="L84" t="str">
            <v>Win 2000 Server</v>
          </cell>
          <cell r="N84" t="str">
            <v>IBM</v>
          </cell>
          <cell r="O84" t="str">
            <v>xSeries 340</v>
          </cell>
          <cell r="P84" t="str">
            <v>Pentium III</v>
          </cell>
          <cell r="Q84">
            <v>1024</v>
          </cell>
          <cell r="R84">
            <v>2</v>
          </cell>
          <cell r="S84">
            <v>8.9999999999999993E-3</v>
          </cell>
          <cell r="T84">
            <v>2048</v>
          </cell>
          <cell r="U84">
            <v>72.8</v>
          </cell>
          <cell r="V84">
            <v>37134</v>
          </cell>
          <cell r="W84">
            <v>502.91790856481384</v>
          </cell>
          <cell r="AD84">
            <v>2001</v>
          </cell>
          <cell r="AE84">
            <v>20657.5</v>
          </cell>
        </row>
        <row r="85">
          <cell r="B85" t="str">
            <v>SKWEB5</v>
          </cell>
          <cell r="C85" t="str">
            <v>석유 시장 동향분석 WEB 서버</v>
          </cell>
          <cell r="D85" t="str">
            <v>DS</v>
          </cell>
          <cell r="E85" t="str">
            <v>NT</v>
          </cell>
          <cell r="F85" t="str">
            <v>석유</v>
          </cell>
          <cell r="G85" t="str">
            <v>판매</v>
          </cell>
          <cell r="H85" t="str">
            <v>Web</v>
          </cell>
          <cell r="I85" t="str">
            <v>운영계</v>
          </cell>
          <cell r="J85" t="str">
            <v>SK서린빌딩</v>
          </cell>
          <cell r="K85" t="str">
            <v>6층</v>
          </cell>
          <cell r="L85" t="str">
            <v>Win NT</v>
          </cell>
          <cell r="N85" t="str">
            <v>IBM</v>
          </cell>
          <cell r="O85" t="str">
            <v>xSeries 340</v>
          </cell>
          <cell r="P85" t="str">
            <v>Pentium III</v>
          </cell>
          <cell r="Q85">
            <v>1024</v>
          </cell>
          <cell r="R85">
            <v>2</v>
          </cell>
          <cell r="S85">
            <v>1.4E-2</v>
          </cell>
          <cell r="T85">
            <v>2048</v>
          </cell>
          <cell r="U85">
            <v>72.8</v>
          </cell>
          <cell r="V85">
            <v>37131</v>
          </cell>
          <cell r="W85">
            <v>505.91790856481384</v>
          </cell>
          <cell r="AD85">
            <v>2001</v>
          </cell>
          <cell r="AE85">
            <v>20657.5</v>
          </cell>
        </row>
        <row r="86">
          <cell r="B86" t="str">
            <v>SQL-SK</v>
          </cell>
          <cell r="C86" t="str">
            <v>인벤토리만 관리</v>
          </cell>
          <cell r="D86" t="str">
            <v>DS</v>
          </cell>
          <cell r="E86" t="str">
            <v>NT</v>
          </cell>
          <cell r="F86" t="str">
            <v>마케팅지원</v>
          </cell>
          <cell r="G86" t="str">
            <v>콜센터</v>
          </cell>
          <cell r="H86" t="str">
            <v>콜센터</v>
          </cell>
          <cell r="I86" t="str">
            <v>운영계</v>
          </cell>
          <cell r="J86" t="str">
            <v>한성프라자</v>
          </cell>
          <cell r="K86" t="str">
            <v>17층</v>
          </cell>
          <cell r="N86" t="str">
            <v>COMPAQ</v>
          </cell>
          <cell r="O86" t="str">
            <v>ML370</v>
          </cell>
          <cell r="Q86">
            <v>0</v>
          </cell>
          <cell r="R86">
            <v>0</v>
          </cell>
          <cell r="T86">
            <v>0</v>
          </cell>
          <cell r="U86">
            <v>0</v>
          </cell>
          <cell r="V86">
            <v>37161</v>
          </cell>
          <cell r="W86">
            <v>475.91790856481384</v>
          </cell>
          <cell r="AD86">
            <v>2001</v>
          </cell>
          <cell r="AE86">
            <v>19552.961181145289</v>
          </cell>
        </row>
        <row r="87">
          <cell r="B87" t="str">
            <v>TEST_IVR3</v>
          </cell>
          <cell r="C87" t="str">
            <v>개발자 TEST</v>
          </cell>
          <cell r="D87" t="str">
            <v>DS</v>
          </cell>
          <cell r="E87" t="str">
            <v>NT</v>
          </cell>
          <cell r="F87" t="str">
            <v>마케팅지원</v>
          </cell>
          <cell r="G87" t="str">
            <v>콜센터</v>
          </cell>
          <cell r="H87" t="str">
            <v>콜센터</v>
          </cell>
          <cell r="I87" t="str">
            <v>운영계</v>
          </cell>
          <cell r="J87" t="str">
            <v>한성프라자</v>
          </cell>
          <cell r="K87" t="str">
            <v>17층</v>
          </cell>
          <cell r="L87" t="str">
            <v>Win NT Workstation</v>
          </cell>
          <cell r="N87" t="str">
            <v>MITAC</v>
          </cell>
          <cell r="O87" t="str">
            <v>산업용PC</v>
          </cell>
          <cell r="P87" t="str">
            <v>Pentium III</v>
          </cell>
          <cell r="Q87">
            <v>800</v>
          </cell>
          <cell r="R87">
            <v>1</v>
          </cell>
          <cell r="T87">
            <v>256</v>
          </cell>
          <cell r="U87">
            <v>19.5</v>
          </cell>
          <cell r="V87">
            <v>37228</v>
          </cell>
          <cell r="W87">
            <v>408.91790856481384</v>
          </cell>
          <cell r="AD87">
            <v>2001</v>
          </cell>
          <cell r="AE87">
            <v>3735.1280000000002</v>
          </cell>
        </row>
        <row r="88">
          <cell r="B88" t="str">
            <v>utoweb</v>
          </cell>
          <cell r="C88" t="str">
            <v>Enclean web server 1</v>
          </cell>
          <cell r="D88" t="str">
            <v>DS</v>
          </cell>
          <cell r="E88" t="str">
            <v>Unix</v>
          </cell>
          <cell r="F88" t="str">
            <v>석유</v>
          </cell>
          <cell r="G88" t="str">
            <v>엔크린</v>
          </cell>
          <cell r="H88" t="str">
            <v>Enclean</v>
          </cell>
          <cell r="I88" t="str">
            <v>운영계</v>
          </cell>
          <cell r="J88" t="str">
            <v>SK서린빌딩</v>
          </cell>
          <cell r="K88" t="str">
            <v>6층</v>
          </cell>
          <cell r="L88" t="str">
            <v>Solaris</v>
          </cell>
          <cell r="N88" t="str">
            <v>SUN</v>
          </cell>
          <cell r="O88" t="str">
            <v>SUN E250</v>
          </cell>
          <cell r="P88" t="str">
            <v>UltraSPARC</v>
          </cell>
          <cell r="Q88">
            <v>400</v>
          </cell>
          <cell r="R88">
            <v>0</v>
          </cell>
          <cell r="T88">
            <v>2048</v>
          </cell>
          <cell r="U88">
            <v>72</v>
          </cell>
          <cell r="V88">
            <v>37224</v>
          </cell>
          <cell r="W88">
            <v>412.91790856481384</v>
          </cell>
          <cell r="AD88">
            <v>2001</v>
          </cell>
          <cell r="AE88">
            <v>41091</v>
          </cell>
        </row>
        <row r="89">
          <cell r="B89" t="str">
            <v>WebLog</v>
          </cell>
          <cell r="C89" t="str">
            <v>인터넷사업(OKCashbag) Web Log 서버</v>
          </cell>
          <cell r="D89" t="str">
            <v>DS</v>
          </cell>
          <cell r="E89" t="str">
            <v>Unix</v>
          </cell>
          <cell r="F89" t="str">
            <v>고객</v>
          </cell>
          <cell r="G89" t="str">
            <v>캐쉬백</v>
          </cell>
          <cell r="H89" t="str">
            <v>web log</v>
          </cell>
          <cell r="I89" t="str">
            <v>운영계</v>
          </cell>
          <cell r="J89" t="str">
            <v>SK남산빌딩</v>
          </cell>
          <cell r="K89" t="str">
            <v>6층</v>
          </cell>
          <cell r="L89" t="str">
            <v>Solaris</v>
          </cell>
          <cell r="N89" t="str">
            <v>SUN</v>
          </cell>
          <cell r="O89" t="str">
            <v>SUN E420R</v>
          </cell>
          <cell r="P89" t="str">
            <v>UltraSPARC</v>
          </cell>
          <cell r="Q89">
            <v>400</v>
          </cell>
          <cell r="R89">
            <v>0</v>
          </cell>
          <cell r="T89">
            <v>4096</v>
          </cell>
          <cell r="U89">
            <v>108</v>
          </cell>
          <cell r="V89">
            <v>36893</v>
          </cell>
          <cell r="W89">
            <v>743.91790856481384</v>
          </cell>
          <cell r="AD89">
            <v>2001</v>
          </cell>
          <cell r="AE89">
            <v>235295.94500000001</v>
          </cell>
        </row>
        <row r="90">
          <cell r="B90" t="str">
            <v>SKFTP</v>
          </cell>
          <cell r="C90" t="str">
            <v>SK해외지사 FTP서버</v>
          </cell>
          <cell r="D90" t="str">
            <v>DS</v>
          </cell>
          <cell r="E90" t="str">
            <v>NT</v>
          </cell>
          <cell r="J90" t="str">
            <v>SK서린빌딩</v>
          </cell>
          <cell r="L90" t="str">
            <v>Win 2000 Server</v>
          </cell>
          <cell r="N90" t="str">
            <v>COMPAQ</v>
          </cell>
          <cell r="O90" t="str">
            <v>ProLiant 2500</v>
          </cell>
          <cell r="P90" t="str">
            <v>Pentium</v>
          </cell>
          <cell r="Q90" t="str">
            <v>200</v>
          </cell>
          <cell r="T90">
            <v>192</v>
          </cell>
          <cell r="V90">
            <v>36982</v>
          </cell>
          <cell r="W90">
            <v>654.91790856481384</v>
          </cell>
          <cell r="AD90">
            <v>2001</v>
          </cell>
          <cell r="AE90">
            <v>18448.510360874283</v>
          </cell>
        </row>
        <row r="91">
          <cell r="B91" t="str">
            <v>bkntadmin</v>
          </cell>
          <cell r="C91" t="str">
            <v>SK㈜ OK Cashbag DW 백업 전용 서버</v>
          </cell>
          <cell r="D91" t="str">
            <v>DCS</v>
          </cell>
          <cell r="E91" t="str">
            <v>NT</v>
          </cell>
          <cell r="J91" t="str">
            <v>대덕DDC</v>
          </cell>
          <cell r="L91" t="str">
            <v>Win NT</v>
          </cell>
          <cell r="N91" t="str">
            <v>NCR</v>
          </cell>
          <cell r="O91" t="str">
            <v>NCR S50</v>
          </cell>
          <cell r="Q91">
            <v>0</v>
          </cell>
          <cell r="R91">
            <v>0</v>
          </cell>
          <cell r="V91">
            <v>37063</v>
          </cell>
          <cell r="W91">
            <v>573.91790856481384</v>
          </cell>
          <cell r="AD91">
            <v>2001</v>
          </cell>
          <cell r="AE91">
            <v>275159</v>
          </cell>
        </row>
        <row r="92">
          <cell r="B92" t="str">
            <v>skcms_app</v>
          </cell>
          <cell r="C92" t="str">
            <v>SKCMS 개발</v>
          </cell>
          <cell r="D92" t="str">
            <v>DCS</v>
          </cell>
          <cell r="E92" t="str">
            <v>Unix</v>
          </cell>
          <cell r="F92" t="str">
            <v>석유,고객</v>
          </cell>
          <cell r="G92" t="str">
            <v>캐쉬백</v>
          </cell>
          <cell r="H92" t="str">
            <v>캐쉬백</v>
          </cell>
          <cell r="I92" t="str">
            <v>개발/Test</v>
          </cell>
          <cell r="J92" t="str">
            <v>대덕</v>
          </cell>
          <cell r="K92" t="str">
            <v>CDC 2층</v>
          </cell>
          <cell r="L92" t="str">
            <v>AIX4.3.3</v>
          </cell>
          <cell r="M92" t="str">
            <v>Oracle 8i, Tuxedo</v>
          </cell>
          <cell r="N92" t="str">
            <v>IBM</v>
          </cell>
          <cell r="O92" t="str">
            <v>S80</v>
          </cell>
          <cell r="Q92">
            <v>450</v>
          </cell>
          <cell r="R92">
            <v>6</v>
          </cell>
          <cell r="T92">
            <v>8192</v>
          </cell>
          <cell r="U92">
            <v>1218.8</v>
          </cell>
          <cell r="V92">
            <v>36994</v>
          </cell>
          <cell r="W92">
            <v>642.91790856481384</v>
          </cell>
          <cell r="AD92">
            <v>2001</v>
          </cell>
          <cell r="AE92">
            <v>79932.475790905359</v>
          </cell>
        </row>
        <row r="93">
          <cell r="B93" t="str">
            <v>ocbsweb</v>
          </cell>
          <cell r="C93" t="str">
            <v>pointsok web</v>
          </cell>
          <cell r="D93" t="str">
            <v>SE</v>
          </cell>
          <cell r="E93" t="str">
            <v>Unix</v>
          </cell>
          <cell r="J93" t="str">
            <v>대덕CDC</v>
          </cell>
          <cell r="L93" t="str">
            <v>Solaris</v>
          </cell>
          <cell r="N93" t="str">
            <v>SUN</v>
          </cell>
          <cell r="O93" t="str">
            <v>SUN Enterprise3500</v>
          </cell>
          <cell r="P93" t="str">
            <v>UltraSPARC</v>
          </cell>
          <cell r="Q93">
            <v>400</v>
          </cell>
          <cell r="R93">
            <v>0</v>
          </cell>
          <cell r="T93">
            <v>2048</v>
          </cell>
          <cell r="U93">
            <v>36.4</v>
          </cell>
          <cell r="V93">
            <v>36770</v>
          </cell>
          <cell r="W93">
            <v>866.91790856481384</v>
          </cell>
          <cell r="AD93">
            <v>2000</v>
          </cell>
        </row>
        <row r="94">
          <cell r="B94" t="str">
            <v>ocb_coupon</v>
          </cell>
          <cell r="C94" t="str">
            <v>OCBS 인증서버</v>
          </cell>
          <cell r="D94" t="str">
            <v>DCS</v>
          </cell>
          <cell r="E94" t="str">
            <v>Unix</v>
          </cell>
          <cell r="J94" t="str">
            <v>대덕CDC</v>
          </cell>
          <cell r="L94" t="str">
            <v>AIX</v>
          </cell>
          <cell r="N94" t="str">
            <v>IBM</v>
          </cell>
          <cell r="O94" t="str">
            <v>IBM RS6000 S80</v>
          </cell>
          <cell r="Q94">
            <v>450</v>
          </cell>
          <cell r="R94">
            <v>0</v>
          </cell>
          <cell r="T94">
            <v>8192</v>
          </cell>
          <cell r="U94">
            <v>18.2</v>
          </cell>
          <cell r="V94">
            <v>36798</v>
          </cell>
          <cell r="W94">
            <v>838.91790856481384</v>
          </cell>
          <cell r="AD94">
            <v>2000</v>
          </cell>
        </row>
        <row r="95">
          <cell r="B95" t="str">
            <v>skfine</v>
          </cell>
          <cell r="C95" t="str">
            <v>R&amp;D 분자 모델링 CG 장비 도입</v>
          </cell>
          <cell r="D95" t="str">
            <v>SE</v>
          </cell>
          <cell r="E95" t="str">
            <v>Unix</v>
          </cell>
          <cell r="J95" t="str">
            <v>대덕CDC</v>
          </cell>
          <cell r="L95" t="str">
            <v>Linux</v>
          </cell>
          <cell r="N95" t="str">
            <v>SGI</v>
          </cell>
          <cell r="O95" t="str">
            <v>SGI Octane2 V6 Graphics</v>
          </cell>
          <cell r="Q95">
            <v>360</v>
          </cell>
          <cell r="R95">
            <v>2</v>
          </cell>
          <cell r="T95">
            <v>256</v>
          </cell>
          <cell r="U95">
            <v>9</v>
          </cell>
          <cell r="V95">
            <v>37304</v>
          </cell>
          <cell r="W95">
            <v>332.91790856481384</v>
          </cell>
          <cell r="AD95">
            <v>2002</v>
          </cell>
          <cell r="AE95">
            <v>37288.129141399098</v>
          </cell>
        </row>
        <row r="96">
          <cell r="B96" t="str">
            <v>skcdevaws</v>
          </cell>
          <cell r="C96" t="str">
            <v>DW Server의 Console</v>
          </cell>
          <cell r="D96" t="str">
            <v>DCS</v>
          </cell>
          <cell r="E96" t="str">
            <v>Unix</v>
          </cell>
          <cell r="J96" t="str">
            <v>대덕CDC</v>
          </cell>
          <cell r="L96" t="str">
            <v>MP-RAS</v>
          </cell>
          <cell r="N96" t="str">
            <v>NCR</v>
          </cell>
          <cell r="O96" t="str">
            <v>NCR S28</v>
          </cell>
          <cell r="P96" t="str">
            <v>Pentium III Xeon</v>
          </cell>
          <cell r="Q96">
            <v>800</v>
          </cell>
          <cell r="R96">
            <v>0</v>
          </cell>
          <cell r="T96">
            <v>128</v>
          </cell>
          <cell r="U96">
            <v>0</v>
          </cell>
          <cell r="V96">
            <v>37073</v>
          </cell>
          <cell r="W96">
            <v>563.91790856481384</v>
          </cell>
          <cell r="AD96">
            <v>2001</v>
          </cell>
          <cell r="AE96">
            <v>97420.433712323458</v>
          </cell>
        </row>
        <row r="97">
          <cell r="B97" t="str">
            <v>skeserpd</v>
          </cell>
          <cell r="C97" t="str">
            <v>Corp ERP Develop</v>
          </cell>
          <cell r="D97" t="str">
            <v>DCS</v>
          </cell>
          <cell r="E97" t="str">
            <v>Unix</v>
          </cell>
          <cell r="J97" t="str">
            <v>대덕DDC</v>
          </cell>
          <cell r="L97" t="str">
            <v>AIX</v>
          </cell>
          <cell r="N97" t="str">
            <v>IBM</v>
          </cell>
          <cell r="O97" t="str">
            <v>IBM 7026 6H1</v>
          </cell>
          <cell r="P97" t="str">
            <v>POWER3</v>
          </cell>
          <cell r="Q97">
            <v>600</v>
          </cell>
          <cell r="R97">
            <v>0</v>
          </cell>
          <cell r="T97">
            <v>2048</v>
          </cell>
          <cell r="U97">
            <v>0</v>
          </cell>
          <cell r="V97">
            <v>37235</v>
          </cell>
          <cell r="W97">
            <v>401.91790856481384</v>
          </cell>
          <cell r="AD97">
            <v>2001</v>
          </cell>
          <cell r="AE97">
            <v>69038.01547246374</v>
          </cell>
        </row>
        <row r="98">
          <cell r="C98" t="str">
            <v>합계</v>
          </cell>
          <cell r="AE98">
            <v>6531905.544999999</v>
          </cell>
        </row>
        <row r="100">
          <cell r="C100" t="str">
            <v>미사용 장비</v>
          </cell>
        </row>
        <row r="101">
          <cell r="C101" t="str">
            <v>Refresh 실시 장비</v>
          </cell>
        </row>
        <row r="102">
          <cell r="C102" t="str">
            <v>AMS 기준으로 합의금액 배부</v>
          </cell>
        </row>
        <row r="103">
          <cell r="C103" t="str">
            <v>Refresh List에서 누락된 서버.</v>
          </cell>
        </row>
        <row r="107">
          <cell r="AE107">
            <v>286509</v>
          </cell>
        </row>
        <row r="108">
          <cell r="AE108">
            <v>45871</v>
          </cell>
        </row>
        <row r="109">
          <cell r="AE109">
            <v>46320</v>
          </cell>
        </row>
        <row r="110">
          <cell r="AE110">
            <v>52348</v>
          </cell>
        </row>
        <row r="111">
          <cell r="AE111">
            <v>39843</v>
          </cell>
        </row>
        <row r="112">
          <cell r="AE112">
            <v>35844</v>
          </cell>
        </row>
        <row r="113">
          <cell r="AE113">
            <v>49511</v>
          </cell>
        </row>
        <row r="114">
          <cell r="AE114">
            <v>556246</v>
          </cell>
        </row>
      </sheetData>
      <sheetData sheetId="11" refreshError="1">
        <row r="6">
          <cell r="B6" t="str">
            <v>서버명</v>
          </cell>
          <cell r="C6" t="str">
            <v>주요용도</v>
          </cell>
          <cell r="D6" t="str">
            <v>관리조직</v>
          </cell>
          <cell r="E6" t="str">
            <v>NT/
Unix</v>
          </cell>
          <cell r="F6" t="str">
            <v>부문/본부</v>
          </cell>
          <cell r="G6" t="str">
            <v>업무</v>
          </cell>
          <cell r="H6" t="str">
            <v>IT
그룹1</v>
          </cell>
          <cell r="J6" t="str">
            <v>Loc1</v>
          </cell>
          <cell r="K6" t="str">
            <v>Loc2</v>
          </cell>
          <cell r="L6" t="str">
            <v>OS</v>
          </cell>
          <cell r="M6" t="str">
            <v>주요 탑재
SW</v>
          </cell>
          <cell r="N6" t="str">
            <v>Vendor</v>
          </cell>
          <cell r="O6" t="str">
            <v>Model</v>
          </cell>
          <cell r="P6" t="str">
            <v>CPU
Type</v>
          </cell>
          <cell r="Q6" t="str">
            <v>CPU
Clock</v>
          </cell>
          <cell r="R6" t="str">
            <v>CPU
수량</v>
          </cell>
          <cell r="S6" t="str">
            <v>CPU
사용율</v>
          </cell>
          <cell r="T6" t="str">
            <v>RAM
(MB)</v>
          </cell>
          <cell r="U6" t="str">
            <v>HDD
(GB)</v>
          </cell>
          <cell r="V6" t="str">
            <v>도입일</v>
          </cell>
          <cell r="W6" t="str">
            <v>사용기간</v>
          </cell>
          <cell r="X6" t="str">
            <v>사용중
Application</v>
          </cell>
          <cell r="Y6" t="str">
            <v>데이터조회</v>
          </cell>
          <cell r="Z6" t="str">
            <v>전체한시</v>
          </cell>
          <cell r="AA6" t="str">
            <v>일부한시</v>
          </cell>
          <cell r="AB6" t="str">
            <v>폐기</v>
          </cell>
          <cell r="AC6" t="str">
            <v>비고</v>
          </cell>
          <cell r="AD6" t="str">
            <v>도입년도</v>
          </cell>
          <cell r="AE6" t="str">
            <v>도입(합의)금액</v>
          </cell>
        </row>
        <row r="7">
          <cell r="B7" t="str">
            <v>ABLEDIALER1</v>
          </cell>
          <cell r="C7" t="str">
            <v>SK(주) 엔크린 TM상담 시스템</v>
          </cell>
          <cell r="D7" t="str">
            <v>DS</v>
          </cell>
          <cell r="E7" t="str">
            <v>NT</v>
          </cell>
          <cell r="F7" t="str">
            <v>신규</v>
          </cell>
          <cell r="G7" t="str">
            <v>콜센터</v>
          </cell>
          <cell r="H7" t="str">
            <v>콜센터</v>
          </cell>
          <cell r="J7" t="str">
            <v>한성프라자</v>
          </cell>
          <cell r="K7" t="str">
            <v>17층</v>
          </cell>
          <cell r="L7" t="str">
            <v>Win 2000 Server</v>
          </cell>
          <cell r="M7" t="str">
            <v>확인 콜센터</v>
          </cell>
          <cell r="N7" t="str">
            <v>MITAC</v>
          </cell>
          <cell r="O7" t="str">
            <v>MITAC-IndPC</v>
          </cell>
          <cell r="P7" t="str">
            <v>PentiumIV</v>
          </cell>
          <cell r="Q7" t="str">
            <v>확인 콜센터</v>
          </cell>
          <cell r="R7" t="str">
            <v>1</v>
          </cell>
          <cell r="T7" t="str">
            <v>512</v>
          </cell>
          <cell r="U7" t="str">
            <v>확인콜센터</v>
          </cell>
          <cell r="V7">
            <v>37461</v>
          </cell>
          <cell r="W7">
            <v>175.91790856481384</v>
          </cell>
          <cell r="AD7">
            <v>2002</v>
          </cell>
          <cell r="AE7">
            <v>2959</v>
          </cell>
        </row>
        <row r="8">
          <cell r="B8" t="str">
            <v>ABLEDIALER2</v>
          </cell>
          <cell r="C8" t="str">
            <v>SK(주) 엔크린 TM상담 시스템</v>
          </cell>
          <cell r="D8" t="str">
            <v>DS</v>
          </cell>
          <cell r="E8" t="str">
            <v>NT</v>
          </cell>
          <cell r="F8" t="str">
            <v>신규</v>
          </cell>
          <cell r="G8" t="str">
            <v>콜센터</v>
          </cell>
          <cell r="H8" t="str">
            <v>콜센터</v>
          </cell>
          <cell r="J8" t="str">
            <v>한성프라자</v>
          </cell>
          <cell r="K8" t="str">
            <v>17층</v>
          </cell>
          <cell r="L8" t="str">
            <v>Win 2000 Server</v>
          </cell>
          <cell r="M8" t="str">
            <v>확인 콜센터</v>
          </cell>
          <cell r="N8" t="str">
            <v>MITAC</v>
          </cell>
          <cell r="O8" t="str">
            <v>MITAC-IndPC</v>
          </cell>
          <cell r="P8" t="str">
            <v>PentiumIV</v>
          </cell>
          <cell r="Q8" t="str">
            <v>확인 콜센터</v>
          </cell>
          <cell r="R8" t="str">
            <v>1</v>
          </cell>
          <cell r="T8" t="str">
            <v>512</v>
          </cell>
          <cell r="U8" t="str">
            <v>확인콜센터</v>
          </cell>
          <cell r="V8">
            <v>37461</v>
          </cell>
          <cell r="W8">
            <v>175.91790856481384</v>
          </cell>
          <cell r="AD8">
            <v>2002</v>
          </cell>
          <cell r="AE8">
            <v>2959</v>
          </cell>
        </row>
        <row r="9">
          <cell r="B9" t="str">
            <v>ACTA</v>
          </cell>
          <cell r="C9" t="str">
            <v>ERP Outbound Interface System</v>
          </cell>
          <cell r="D9" t="str">
            <v>DS</v>
          </cell>
          <cell r="E9" t="str">
            <v>NT</v>
          </cell>
          <cell r="F9" t="str">
            <v>ERP</v>
          </cell>
          <cell r="G9" t="str">
            <v>Interface</v>
          </cell>
          <cell r="H9" t="str">
            <v>ERP</v>
          </cell>
          <cell r="J9" t="str">
            <v>SK서린빌딩</v>
          </cell>
          <cell r="K9" t="str">
            <v>6층</v>
          </cell>
          <cell r="L9" t="str">
            <v>Win 2000 Advanced</v>
          </cell>
          <cell r="M9" t="str">
            <v>ActaWorks</v>
          </cell>
          <cell r="N9" t="str">
            <v>IBM</v>
          </cell>
          <cell r="O9" t="str">
            <v>xSeries 370</v>
          </cell>
          <cell r="P9" t="str">
            <v>Pentium III</v>
          </cell>
          <cell r="Q9">
            <v>3600</v>
          </cell>
          <cell r="R9">
            <v>4</v>
          </cell>
          <cell r="T9">
            <v>4096</v>
          </cell>
          <cell r="U9">
            <v>146.80000000000001</v>
          </cell>
          <cell r="V9">
            <v>37387</v>
          </cell>
          <cell r="W9">
            <v>249.91790856481384</v>
          </cell>
          <cell r="AD9">
            <v>2002</v>
          </cell>
          <cell r="AE9">
            <v>64233</v>
          </cell>
        </row>
        <row r="10">
          <cell r="B10" t="str">
            <v>APCLXLOG</v>
          </cell>
          <cell r="C10" t="str">
            <v>울산 전자결재 Log Server</v>
          </cell>
          <cell r="D10" t="str">
            <v>DS</v>
          </cell>
          <cell r="E10" t="str">
            <v>NT</v>
          </cell>
          <cell r="F10" t="str">
            <v>신규</v>
          </cell>
          <cell r="G10" t="str">
            <v>그룹웨어</v>
          </cell>
          <cell r="H10" t="str">
            <v>iOK</v>
          </cell>
          <cell r="J10" t="str">
            <v>울산CLX</v>
          </cell>
          <cell r="K10" t="str">
            <v>본관 3층</v>
          </cell>
          <cell r="L10" t="str">
            <v>확인 울산</v>
          </cell>
          <cell r="M10" t="str">
            <v>확인 울산</v>
          </cell>
          <cell r="N10" t="str">
            <v>COMPAQ</v>
          </cell>
          <cell r="O10" t="str">
            <v>ML570</v>
          </cell>
          <cell r="P10" t="str">
            <v>확인 울산</v>
          </cell>
          <cell r="Q10" t="str">
            <v>확인 울산</v>
          </cell>
          <cell r="R10" t="str">
            <v>확인 울산</v>
          </cell>
          <cell r="T10" t="str">
            <v>확인 울산</v>
          </cell>
          <cell r="U10" t="str">
            <v>확인 울산</v>
          </cell>
          <cell r="V10">
            <v>37397</v>
          </cell>
          <cell r="W10">
            <v>239.91790856481384</v>
          </cell>
          <cell r="AD10">
            <v>2002</v>
          </cell>
          <cell r="AE10">
            <v>21495</v>
          </cell>
        </row>
        <row r="11">
          <cell r="B11" t="str">
            <v>APHQLOG</v>
          </cell>
          <cell r="C11" t="str">
            <v>본사 전자결재 Log Server</v>
          </cell>
          <cell r="D11" t="str">
            <v>DS</v>
          </cell>
          <cell r="E11" t="str">
            <v>NT</v>
          </cell>
          <cell r="F11" t="str">
            <v>신규</v>
          </cell>
          <cell r="G11" t="str">
            <v>그룹웨어</v>
          </cell>
          <cell r="H11" t="str">
            <v>iOK</v>
          </cell>
          <cell r="J11" t="str">
            <v>SK서린빌딩</v>
          </cell>
          <cell r="K11" t="str">
            <v>6층</v>
          </cell>
          <cell r="L11" t="str">
            <v>Win 2000 Server</v>
          </cell>
          <cell r="M11" t="str">
            <v>MS SQL Server 2000</v>
          </cell>
          <cell r="N11" t="str">
            <v>COMPAQ</v>
          </cell>
          <cell r="O11" t="str">
            <v>ML570</v>
          </cell>
          <cell r="P11" t="str">
            <v>Pentium III</v>
          </cell>
          <cell r="Q11">
            <v>700</v>
          </cell>
          <cell r="R11" t="str">
            <v>2</v>
          </cell>
          <cell r="T11" t="str">
            <v>2048</v>
          </cell>
          <cell r="U11">
            <v>218</v>
          </cell>
          <cell r="V11">
            <v>37396</v>
          </cell>
          <cell r="W11">
            <v>240.91790856481384</v>
          </cell>
          <cell r="AD11">
            <v>2002</v>
          </cell>
          <cell r="AE11">
            <v>20064</v>
          </cell>
        </row>
        <row r="12">
          <cell r="B12" t="str">
            <v>APHQLOG1</v>
          </cell>
          <cell r="C12" t="str">
            <v>대덕 전자결재 Log Server</v>
          </cell>
          <cell r="D12" t="str">
            <v>DS</v>
          </cell>
          <cell r="E12" t="str">
            <v>NT</v>
          </cell>
          <cell r="F12" t="str">
            <v>신규</v>
          </cell>
          <cell r="G12" t="str">
            <v>그룹웨어</v>
          </cell>
          <cell r="H12" t="str">
            <v>iOK</v>
          </cell>
          <cell r="J12" t="str">
            <v>대덕</v>
          </cell>
          <cell r="K12" t="str">
            <v>기술원</v>
          </cell>
          <cell r="L12" t="str">
            <v>Win 2000 Server</v>
          </cell>
          <cell r="M12" t="str">
            <v>MS SQL Server 2000</v>
          </cell>
          <cell r="N12" t="str">
            <v>COMPAQ</v>
          </cell>
          <cell r="O12" t="str">
            <v>Proliant DL380</v>
          </cell>
          <cell r="P12" t="str">
            <v>Pentium III</v>
          </cell>
          <cell r="Q12">
            <v>1260</v>
          </cell>
          <cell r="R12" t="str">
            <v>2</v>
          </cell>
          <cell r="T12" t="str">
            <v>2304</v>
          </cell>
          <cell r="U12">
            <v>147</v>
          </cell>
          <cell r="V12">
            <v>37397</v>
          </cell>
          <cell r="W12">
            <v>239.91790856481384</v>
          </cell>
          <cell r="AD12">
            <v>2002</v>
          </cell>
          <cell r="AE12">
            <v>16358</v>
          </cell>
        </row>
        <row r="13">
          <cell r="B13" t="str">
            <v>APUPDATE</v>
          </cell>
          <cell r="C13" t="str">
            <v>iOK 전자결재 I/F</v>
          </cell>
          <cell r="D13" t="str">
            <v>DS</v>
          </cell>
          <cell r="E13" t="str">
            <v>NT</v>
          </cell>
          <cell r="F13" t="str">
            <v>공통</v>
          </cell>
          <cell r="G13" t="str">
            <v>그룹웨어</v>
          </cell>
          <cell r="H13" t="str">
            <v>iOK</v>
          </cell>
          <cell r="J13" t="str">
            <v>SK서린빌딩</v>
          </cell>
          <cell r="K13" t="str">
            <v>6층</v>
          </cell>
          <cell r="L13" t="str">
            <v>Win 2000 Server</v>
          </cell>
          <cell r="M13" t="str">
            <v>Domino Server</v>
          </cell>
          <cell r="N13" t="str">
            <v>COMPAQ</v>
          </cell>
          <cell r="O13" t="str">
            <v>Proliant ML570</v>
          </cell>
          <cell r="P13" t="str">
            <v>Pentium III</v>
          </cell>
          <cell r="Q13">
            <v>700</v>
          </cell>
          <cell r="R13">
            <v>2</v>
          </cell>
          <cell r="T13">
            <v>1024</v>
          </cell>
          <cell r="U13">
            <v>105</v>
          </cell>
          <cell r="V13">
            <v>37321</v>
          </cell>
          <cell r="W13">
            <v>315.91790856481384</v>
          </cell>
          <cell r="AD13">
            <v>2002</v>
          </cell>
          <cell r="AE13">
            <v>31059</v>
          </cell>
        </row>
        <row r="14">
          <cell r="B14" t="str">
            <v>BIZDEV</v>
          </cell>
          <cell r="C14" t="str">
            <v>TAS개발환경 구축 관련(H/W)</v>
          </cell>
          <cell r="D14" t="str">
            <v>DS</v>
          </cell>
          <cell r="E14" t="str">
            <v>NT</v>
          </cell>
          <cell r="F14" t="str">
            <v>물류</v>
          </cell>
          <cell r="G14" t="str">
            <v>물류</v>
          </cell>
          <cell r="H14" t="str">
            <v>TAS</v>
          </cell>
          <cell r="J14" t="str">
            <v>SK서린빌딩</v>
          </cell>
          <cell r="K14" t="str">
            <v>6층</v>
          </cell>
          <cell r="L14" t="str">
            <v>Win NT</v>
          </cell>
          <cell r="M14" t="str">
            <v>MS SQL Server 2000</v>
          </cell>
          <cell r="N14" t="str">
            <v>COMPAQ</v>
          </cell>
          <cell r="O14" t="str">
            <v>DL580R</v>
          </cell>
          <cell r="P14" t="str">
            <v>Pentium III</v>
          </cell>
          <cell r="Q14">
            <v>700</v>
          </cell>
          <cell r="R14">
            <v>2</v>
          </cell>
          <cell r="T14">
            <v>1024</v>
          </cell>
          <cell r="U14">
            <v>0</v>
          </cell>
          <cell r="V14">
            <v>37264</v>
          </cell>
          <cell r="W14">
            <v>372.91790856481384</v>
          </cell>
          <cell r="AD14">
            <v>2002</v>
          </cell>
          <cell r="AE14">
            <v>21954.5</v>
          </cell>
        </row>
        <row r="15">
          <cell r="B15" t="str">
            <v>BTSDC1</v>
          </cell>
          <cell r="C15" t="str">
            <v>Domain Controller 1</v>
          </cell>
          <cell r="D15" t="str">
            <v>DCS</v>
          </cell>
          <cell r="E15" t="str">
            <v>NT</v>
          </cell>
          <cell r="F15" t="str">
            <v>ERP</v>
          </cell>
          <cell r="G15" t="str">
            <v>Interface</v>
          </cell>
          <cell r="H15" t="str">
            <v>ERP</v>
          </cell>
          <cell r="J15" t="str">
            <v>대덕</v>
          </cell>
          <cell r="K15" t="str">
            <v>CDC 2층</v>
          </cell>
          <cell r="L15" t="str">
            <v>Win2k Adv</v>
          </cell>
          <cell r="N15" t="str">
            <v>COMPAQ</v>
          </cell>
          <cell r="O15" t="str">
            <v>DL360</v>
          </cell>
          <cell r="Q15">
            <v>1133</v>
          </cell>
          <cell r="R15">
            <v>2</v>
          </cell>
          <cell r="T15">
            <v>1024</v>
          </cell>
          <cell r="U15">
            <v>36</v>
          </cell>
          <cell r="V15">
            <v>37355</v>
          </cell>
          <cell r="W15">
            <v>281.91790856481384</v>
          </cell>
          <cell r="AD15">
            <v>2002</v>
          </cell>
          <cell r="AE15">
            <v>8676</v>
          </cell>
        </row>
        <row r="16">
          <cell r="B16" t="str">
            <v>BTSDC2</v>
          </cell>
          <cell r="C16" t="str">
            <v>Domain Controller 2</v>
          </cell>
          <cell r="D16" t="str">
            <v>DCS</v>
          </cell>
          <cell r="E16" t="str">
            <v>NT</v>
          </cell>
          <cell r="F16" t="str">
            <v>ERP</v>
          </cell>
          <cell r="G16" t="str">
            <v>Interface</v>
          </cell>
          <cell r="H16" t="str">
            <v>ERP</v>
          </cell>
          <cell r="J16" t="str">
            <v>대덕</v>
          </cell>
          <cell r="K16" t="str">
            <v>CDC 2층</v>
          </cell>
          <cell r="L16" t="str">
            <v>Win2k Adv</v>
          </cell>
          <cell r="N16" t="str">
            <v>COMPAQ</v>
          </cell>
          <cell r="O16" t="str">
            <v>DL360</v>
          </cell>
          <cell r="Q16">
            <v>1133</v>
          </cell>
          <cell r="R16">
            <v>2</v>
          </cell>
          <cell r="T16">
            <v>1024</v>
          </cell>
          <cell r="U16">
            <v>36</v>
          </cell>
          <cell r="V16">
            <v>37355</v>
          </cell>
          <cell r="W16">
            <v>281.91790856481384</v>
          </cell>
          <cell r="AD16">
            <v>2002</v>
          </cell>
          <cell r="AE16">
            <v>8676</v>
          </cell>
        </row>
        <row r="17">
          <cell r="B17" t="str">
            <v>bwdb</v>
          </cell>
          <cell r="C17" t="str">
            <v xml:space="preserve">BW DB   </v>
          </cell>
          <cell r="D17" t="str">
            <v>DCS</v>
          </cell>
          <cell r="E17" t="str">
            <v>Unix</v>
          </cell>
          <cell r="F17" t="str">
            <v>ERP</v>
          </cell>
          <cell r="G17" t="str">
            <v>BW</v>
          </cell>
          <cell r="H17" t="str">
            <v>BW</v>
          </cell>
          <cell r="J17" t="str">
            <v>대덕</v>
          </cell>
          <cell r="K17" t="str">
            <v>CDC 2층</v>
          </cell>
          <cell r="L17" t="str">
            <v>AIX4.3.3.</v>
          </cell>
          <cell r="N17" t="str">
            <v>IBM</v>
          </cell>
          <cell r="O17" t="str">
            <v>P680(S85)</v>
          </cell>
          <cell r="Q17">
            <v>600</v>
          </cell>
          <cell r="R17">
            <v>6</v>
          </cell>
          <cell r="T17">
            <v>10000</v>
          </cell>
          <cell r="U17">
            <v>2300</v>
          </cell>
          <cell r="V17">
            <v>37392</v>
          </cell>
          <cell r="W17">
            <v>244.91790856481384</v>
          </cell>
          <cell r="AD17">
            <v>2002</v>
          </cell>
          <cell r="AE17">
            <v>872617</v>
          </cell>
        </row>
        <row r="18">
          <cell r="B18" t="str">
            <v>ESLDMS</v>
          </cell>
          <cell r="C18" t="str">
            <v>SK(주)-Legacy data 조회</v>
          </cell>
          <cell r="D18" t="str">
            <v>DCS</v>
          </cell>
          <cell r="E18" t="str">
            <v>NT</v>
          </cell>
          <cell r="F18" t="str">
            <v>ERP</v>
          </cell>
          <cell r="G18" t="str">
            <v>BW</v>
          </cell>
          <cell r="H18" t="str">
            <v>BW</v>
          </cell>
          <cell r="J18" t="str">
            <v>대덕</v>
          </cell>
          <cell r="K18" t="str">
            <v>CDC 2층</v>
          </cell>
          <cell r="L18" t="str">
            <v>Win2k Adv</v>
          </cell>
          <cell r="M18" t="str">
            <v>Net IQ AppManager, 
SQL 2000 Enterprise MVL</v>
          </cell>
          <cell r="N18" t="str">
            <v>IBM</v>
          </cell>
          <cell r="O18" t="str">
            <v>x360</v>
          </cell>
          <cell r="Q18">
            <v>1500</v>
          </cell>
          <cell r="R18">
            <v>1</v>
          </cell>
          <cell r="T18">
            <v>4096</v>
          </cell>
          <cell r="U18">
            <v>36</v>
          </cell>
          <cell r="V18">
            <v>37384</v>
          </cell>
          <cell r="W18">
            <v>252.91790856481384</v>
          </cell>
          <cell r="AD18">
            <v>2002</v>
          </cell>
          <cell r="AE18">
            <v>111847</v>
          </cell>
        </row>
        <row r="19">
          <cell r="B19" t="str">
            <v>BWIGS</v>
          </cell>
          <cell r="C19" t="str">
            <v>SK(주)-BW 및 물류센터 자동출하 시스템 구축관련 장비도입</v>
          </cell>
          <cell r="D19" t="str">
            <v>DCS</v>
          </cell>
          <cell r="E19" t="str">
            <v>NT</v>
          </cell>
          <cell r="F19" t="str">
            <v>ERP</v>
          </cell>
          <cell r="G19" t="str">
            <v>BW</v>
          </cell>
          <cell r="H19" t="str">
            <v>BW</v>
          </cell>
          <cell r="J19" t="str">
            <v>대덕</v>
          </cell>
          <cell r="K19" t="str">
            <v>CDC 2층</v>
          </cell>
          <cell r="L19" t="str">
            <v>Win2k Adv</v>
          </cell>
          <cell r="M19" t="str">
            <v>Net IQ AppManager</v>
          </cell>
          <cell r="N19" t="str">
            <v>IBM</v>
          </cell>
          <cell r="O19" t="str">
            <v>x360</v>
          </cell>
          <cell r="Q19">
            <v>1500</v>
          </cell>
          <cell r="R19">
            <v>2</v>
          </cell>
          <cell r="T19">
            <v>4096</v>
          </cell>
          <cell r="U19">
            <v>36</v>
          </cell>
          <cell r="V19">
            <v>37384</v>
          </cell>
          <cell r="W19">
            <v>252.91790856481384</v>
          </cell>
          <cell r="AD19">
            <v>2002</v>
          </cell>
          <cell r="AE19">
            <v>42492.5</v>
          </cell>
        </row>
        <row r="20">
          <cell r="B20" t="str">
            <v>BWINSIGHT</v>
          </cell>
          <cell r="C20" t="str">
            <v>SK(주)-BW 및 물류센터 자동출하 시스템 구축관련 장비도입</v>
          </cell>
          <cell r="D20" t="str">
            <v>DCS</v>
          </cell>
          <cell r="E20" t="str">
            <v>NT</v>
          </cell>
          <cell r="F20" t="str">
            <v>ERP</v>
          </cell>
          <cell r="G20" t="str">
            <v>BW</v>
          </cell>
          <cell r="H20" t="str">
            <v>BW</v>
          </cell>
          <cell r="J20" t="str">
            <v>대덕</v>
          </cell>
          <cell r="K20" t="str">
            <v>CDC 2층</v>
          </cell>
          <cell r="L20" t="str">
            <v>Win2k Adv</v>
          </cell>
          <cell r="M20" t="str">
            <v>Net IQ AppManager</v>
          </cell>
          <cell r="N20" t="str">
            <v>IBM</v>
          </cell>
          <cell r="O20" t="str">
            <v>x360</v>
          </cell>
          <cell r="Q20">
            <v>1500</v>
          </cell>
          <cell r="R20">
            <v>2</v>
          </cell>
          <cell r="T20">
            <v>4096</v>
          </cell>
          <cell r="U20">
            <v>36</v>
          </cell>
          <cell r="V20">
            <v>37384</v>
          </cell>
          <cell r="W20">
            <v>252.91790856481384</v>
          </cell>
          <cell r="AD20">
            <v>2002</v>
          </cell>
          <cell r="AE20">
            <v>42492.5</v>
          </cell>
        </row>
        <row r="21">
          <cell r="B21" t="str">
            <v>bwprd1</v>
          </cell>
          <cell r="C21" t="str">
            <v xml:space="preserve">BW Appl </v>
          </cell>
          <cell r="D21" t="str">
            <v>DCS</v>
          </cell>
          <cell r="E21" t="str">
            <v>Unix</v>
          </cell>
          <cell r="F21" t="str">
            <v>ERP</v>
          </cell>
          <cell r="G21" t="str">
            <v>BW</v>
          </cell>
          <cell r="H21" t="str">
            <v>BW</v>
          </cell>
          <cell r="J21" t="str">
            <v>대덕</v>
          </cell>
          <cell r="K21" t="str">
            <v>CDC 2층</v>
          </cell>
          <cell r="L21" t="str">
            <v>AIX4.3.3</v>
          </cell>
          <cell r="N21" t="str">
            <v>IBM</v>
          </cell>
          <cell r="O21" t="str">
            <v>P660(6M1)</v>
          </cell>
          <cell r="Q21">
            <v>750</v>
          </cell>
          <cell r="R21">
            <v>4</v>
          </cell>
          <cell r="T21">
            <v>10000</v>
          </cell>
          <cell r="U21">
            <v>36</v>
          </cell>
          <cell r="V21">
            <v>37392</v>
          </cell>
          <cell r="W21">
            <v>244.91790856481384</v>
          </cell>
          <cell r="AD21">
            <v>2002</v>
          </cell>
          <cell r="AE21">
            <v>203122</v>
          </cell>
        </row>
        <row r="22">
          <cell r="B22" t="str">
            <v>CRMUAT</v>
          </cell>
          <cell r="C22" t="str">
            <v>B2B CRM 2차 개발용</v>
          </cell>
          <cell r="D22" t="str">
            <v>DS</v>
          </cell>
          <cell r="E22" t="str">
            <v>NT</v>
          </cell>
          <cell r="F22" t="str">
            <v>마케팅지원</v>
          </cell>
          <cell r="G22" t="str">
            <v>B2B CRM</v>
          </cell>
          <cell r="H22" t="str">
            <v>CRM</v>
          </cell>
          <cell r="J22" t="str">
            <v>SK서린빌딩</v>
          </cell>
          <cell r="K22" t="str">
            <v>6층</v>
          </cell>
          <cell r="L22" t="str">
            <v>Win 2000 Server</v>
          </cell>
          <cell r="M22" t="str">
            <v>Sieble</v>
          </cell>
          <cell r="N22" t="str">
            <v>IBM</v>
          </cell>
          <cell r="O22" t="str">
            <v>xSeries 350</v>
          </cell>
          <cell r="P22" t="str">
            <v>Pentium III</v>
          </cell>
          <cell r="Q22">
            <v>700</v>
          </cell>
          <cell r="R22">
            <v>2</v>
          </cell>
          <cell r="T22">
            <v>3072</v>
          </cell>
          <cell r="U22">
            <v>36</v>
          </cell>
          <cell r="V22">
            <v>37343</v>
          </cell>
          <cell r="W22">
            <v>293.91790856481384</v>
          </cell>
          <cell r="AD22">
            <v>2002</v>
          </cell>
          <cell r="AE22">
            <v>21391</v>
          </cell>
        </row>
        <row r="23">
          <cell r="B23" t="str">
            <v>OISNT</v>
          </cell>
          <cell r="C23" t="str">
            <v>SKCorp OIS &amp; ERP Interface System 구축(H/W)</v>
          </cell>
          <cell r="D23" t="str">
            <v>DS</v>
          </cell>
          <cell r="E23" t="str">
            <v>NT</v>
          </cell>
          <cell r="F23" t="str">
            <v>신규</v>
          </cell>
          <cell r="G23" t="str">
            <v>ERP</v>
          </cell>
          <cell r="H23" t="str">
            <v>ERP</v>
          </cell>
          <cell r="J23" t="str">
            <v>울산CLX</v>
          </cell>
          <cell r="K23" t="str">
            <v>본관 3층</v>
          </cell>
          <cell r="L23" t="str">
            <v>Win2000 Server</v>
          </cell>
          <cell r="M23" t="str">
            <v>확인 울산</v>
          </cell>
          <cell r="N23" t="str">
            <v>COMPAQ</v>
          </cell>
          <cell r="O23" t="str">
            <v>DL580R</v>
          </cell>
          <cell r="P23" t="str">
            <v>확인 울산</v>
          </cell>
          <cell r="Q23" t="str">
            <v>확인 울산</v>
          </cell>
          <cell r="R23" t="str">
            <v>확인 울산</v>
          </cell>
          <cell r="T23" t="str">
            <v>1024</v>
          </cell>
          <cell r="U23">
            <v>436.8</v>
          </cell>
          <cell r="V23">
            <v>37401</v>
          </cell>
          <cell r="W23">
            <v>235.91790856481384</v>
          </cell>
          <cell r="AD23">
            <v>2002</v>
          </cell>
          <cell r="AE23">
            <v>21653</v>
          </cell>
        </row>
        <row r="24">
          <cell r="B24" t="str">
            <v>EDMCLXA</v>
          </cell>
          <cell r="C24" t="str">
            <v>iok 전자문서함서버</v>
          </cell>
          <cell r="D24" t="str">
            <v>DS</v>
          </cell>
          <cell r="E24" t="str">
            <v>NT</v>
          </cell>
          <cell r="F24" t="str">
            <v>신규</v>
          </cell>
          <cell r="G24" t="str">
            <v>그룹웨어</v>
          </cell>
          <cell r="H24" t="str">
            <v>iOK</v>
          </cell>
          <cell r="J24" t="str">
            <v>울산CLX</v>
          </cell>
          <cell r="K24" t="str">
            <v>본관 3층</v>
          </cell>
          <cell r="L24" t="str">
            <v>확인 울산</v>
          </cell>
          <cell r="M24" t="str">
            <v>확인 울산</v>
          </cell>
          <cell r="N24" t="str">
            <v>COMPAQ</v>
          </cell>
          <cell r="O24" t="str">
            <v>ML570R01</v>
          </cell>
          <cell r="P24" t="str">
            <v>확인 울산</v>
          </cell>
          <cell r="Q24" t="str">
            <v>확인 울산</v>
          </cell>
          <cell r="R24" t="str">
            <v>확인 울산</v>
          </cell>
          <cell r="T24" t="str">
            <v>확인 울산</v>
          </cell>
          <cell r="U24" t="str">
            <v>확인 울산</v>
          </cell>
          <cell r="V24">
            <v>37399</v>
          </cell>
          <cell r="W24">
            <v>237.91790856481384</v>
          </cell>
          <cell r="AD24">
            <v>2002</v>
          </cell>
          <cell r="AE24">
            <v>44347</v>
          </cell>
        </row>
        <row r="25">
          <cell r="B25" t="str">
            <v>EHRCE</v>
          </cell>
          <cell r="C25" t="str">
            <v>E-HR</v>
          </cell>
          <cell r="D25" t="str">
            <v>DCS</v>
          </cell>
          <cell r="E25" t="str">
            <v>NT</v>
          </cell>
          <cell r="F25" t="str">
            <v>경영지원</v>
          </cell>
          <cell r="G25" t="str">
            <v>인력</v>
          </cell>
          <cell r="H25" t="str">
            <v>HR</v>
          </cell>
          <cell r="J25" t="str">
            <v>대덕</v>
          </cell>
          <cell r="K25" t="str">
            <v>CDC 2층</v>
          </cell>
          <cell r="L25" t="str">
            <v>Win2k Adv</v>
          </cell>
          <cell r="N25" t="str">
            <v>COMPAQ</v>
          </cell>
          <cell r="O25" t="str">
            <v>DL380</v>
          </cell>
          <cell r="Q25">
            <v>1260</v>
          </cell>
          <cell r="R25">
            <v>2</v>
          </cell>
          <cell r="T25">
            <v>1024</v>
          </cell>
          <cell r="U25">
            <v>144</v>
          </cell>
          <cell r="V25">
            <v>37504</v>
          </cell>
          <cell r="W25">
            <v>132.91790856481384</v>
          </cell>
          <cell r="AD25">
            <v>2002</v>
          </cell>
          <cell r="AE25">
            <v>9075</v>
          </cell>
        </row>
        <row r="26">
          <cell r="B26" t="str">
            <v>ehrdb</v>
          </cell>
          <cell r="C26" t="str">
            <v>E-HR</v>
          </cell>
          <cell r="D26" t="str">
            <v>DCS</v>
          </cell>
          <cell r="E26" t="str">
            <v>Unix</v>
          </cell>
          <cell r="F26" t="str">
            <v>ERP</v>
          </cell>
          <cell r="G26" t="str">
            <v>인력</v>
          </cell>
          <cell r="H26" t="str">
            <v>HR</v>
          </cell>
          <cell r="J26" t="str">
            <v>대덕</v>
          </cell>
          <cell r="K26" t="str">
            <v>CDC 2층</v>
          </cell>
          <cell r="L26" t="str">
            <v>HP-UX 11.I</v>
          </cell>
          <cell r="M26" t="str">
            <v xml:space="preserve"> </v>
          </cell>
          <cell r="N26" t="str">
            <v>HP</v>
          </cell>
          <cell r="O26" t="str">
            <v>RP7400</v>
          </cell>
          <cell r="Q26">
            <v>750</v>
          </cell>
          <cell r="R26">
            <v>4</v>
          </cell>
          <cell r="T26">
            <v>8000</v>
          </cell>
          <cell r="U26">
            <v>218.4</v>
          </cell>
          <cell r="V26">
            <v>37449</v>
          </cell>
          <cell r="W26">
            <v>187.91790856481384</v>
          </cell>
          <cell r="AD26">
            <v>2002</v>
          </cell>
          <cell r="AE26">
            <v>227700</v>
          </cell>
        </row>
        <row r="27">
          <cell r="B27" t="str">
            <v>ehrdbtest</v>
          </cell>
          <cell r="C27" t="str">
            <v>E-HR</v>
          </cell>
          <cell r="D27" t="str">
            <v>DCS</v>
          </cell>
          <cell r="E27" t="str">
            <v>Unix</v>
          </cell>
          <cell r="F27" t="str">
            <v>경영지원</v>
          </cell>
          <cell r="G27" t="str">
            <v>인력</v>
          </cell>
          <cell r="H27" t="str">
            <v>HR</v>
          </cell>
          <cell r="J27" t="str">
            <v>대덕</v>
          </cell>
          <cell r="K27" t="str">
            <v>CDC 2층</v>
          </cell>
          <cell r="L27" t="str">
            <v>HP-UX 11.i</v>
          </cell>
          <cell r="N27" t="str">
            <v>HP</v>
          </cell>
          <cell r="O27" t="str">
            <v>A500</v>
          </cell>
          <cell r="Q27">
            <v>550</v>
          </cell>
          <cell r="R27">
            <v>1</v>
          </cell>
          <cell r="T27">
            <v>1024</v>
          </cell>
          <cell r="U27">
            <v>73.400000000000006</v>
          </cell>
          <cell r="V27">
            <v>37350</v>
          </cell>
          <cell r="W27">
            <v>286.91790856481384</v>
          </cell>
          <cell r="AD27">
            <v>2002</v>
          </cell>
          <cell r="AE27">
            <v>30191</v>
          </cell>
        </row>
        <row r="28">
          <cell r="B28" t="str">
            <v>ehrwas1</v>
          </cell>
          <cell r="C28" t="str">
            <v>E-HR</v>
          </cell>
          <cell r="D28" t="str">
            <v>DCS</v>
          </cell>
          <cell r="E28" t="str">
            <v>Unix</v>
          </cell>
          <cell r="F28" t="str">
            <v>ERP</v>
          </cell>
          <cell r="G28" t="str">
            <v>인력</v>
          </cell>
          <cell r="H28" t="str">
            <v>HR</v>
          </cell>
          <cell r="J28" t="str">
            <v>대덕</v>
          </cell>
          <cell r="K28" t="str">
            <v>CDC 2층</v>
          </cell>
          <cell r="L28" t="str">
            <v>Solaris 2.8</v>
          </cell>
          <cell r="N28" t="str">
            <v>SUN</v>
          </cell>
          <cell r="O28" t="str">
            <v>V880</v>
          </cell>
          <cell r="Q28">
            <v>750</v>
          </cell>
          <cell r="R28">
            <v>4</v>
          </cell>
          <cell r="T28">
            <v>8000</v>
          </cell>
          <cell r="U28">
            <v>218.4</v>
          </cell>
          <cell r="V28">
            <v>37449</v>
          </cell>
          <cell r="W28">
            <v>187.91790856481384</v>
          </cell>
          <cell r="AD28">
            <v>2002</v>
          </cell>
          <cell r="AE28">
            <v>102694.5</v>
          </cell>
        </row>
        <row r="29">
          <cell r="B29" t="str">
            <v>ehrwas2</v>
          </cell>
          <cell r="C29" t="str">
            <v>E-HR</v>
          </cell>
          <cell r="D29" t="str">
            <v>DCS</v>
          </cell>
          <cell r="E29" t="str">
            <v>Unix</v>
          </cell>
          <cell r="F29" t="str">
            <v>ERP</v>
          </cell>
          <cell r="G29" t="str">
            <v>인력</v>
          </cell>
          <cell r="H29" t="str">
            <v>HR</v>
          </cell>
          <cell r="J29" t="str">
            <v>대덕</v>
          </cell>
          <cell r="K29" t="str">
            <v>CDC 2층</v>
          </cell>
          <cell r="L29" t="str">
            <v>Solaris 2.8</v>
          </cell>
          <cell r="M29" t="str">
            <v xml:space="preserve"> </v>
          </cell>
          <cell r="N29" t="str">
            <v>SUN</v>
          </cell>
          <cell r="O29" t="str">
            <v>V880</v>
          </cell>
          <cell r="Q29">
            <v>750</v>
          </cell>
          <cell r="R29">
            <v>4</v>
          </cell>
          <cell r="T29">
            <v>8000</v>
          </cell>
          <cell r="U29">
            <v>218.4</v>
          </cell>
          <cell r="V29">
            <v>37449</v>
          </cell>
          <cell r="W29">
            <v>187.91790856481384</v>
          </cell>
          <cell r="AD29">
            <v>2002</v>
          </cell>
          <cell r="AE29">
            <v>102694.5</v>
          </cell>
        </row>
        <row r="30">
          <cell r="B30" t="str">
            <v>ehrwastest</v>
          </cell>
          <cell r="C30" t="str">
            <v>E-HR</v>
          </cell>
          <cell r="D30" t="str">
            <v>DCS</v>
          </cell>
          <cell r="E30" t="str">
            <v>Unix</v>
          </cell>
          <cell r="F30" t="str">
            <v>ERP</v>
          </cell>
          <cell r="G30" t="str">
            <v>인력</v>
          </cell>
          <cell r="H30" t="str">
            <v>HR</v>
          </cell>
          <cell r="J30" t="str">
            <v>대덕</v>
          </cell>
          <cell r="K30" t="str">
            <v>CDC 2층</v>
          </cell>
          <cell r="L30" t="str">
            <v>Solaris 2.7</v>
          </cell>
          <cell r="N30" t="str">
            <v>SUN</v>
          </cell>
          <cell r="O30" t="str">
            <v>E220R</v>
          </cell>
          <cell r="Q30">
            <v>450</v>
          </cell>
          <cell r="R30">
            <v>1</v>
          </cell>
          <cell r="T30">
            <v>1024</v>
          </cell>
          <cell r="U30">
            <v>36.4</v>
          </cell>
          <cell r="V30">
            <v>37350</v>
          </cell>
          <cell r="W30">
            <v>286.91790856481384</v>
          </cell>
          <cell r="AD30">
            <v>2002</v>
          </cell>
          <cell r="AE30">
            <v>22711.5</v>
          </cell>
        </row>
        <row r="31">
          <cell r="B31" t="str">
            <v>ehrwebtest</v>
          </cell>
          <cell r="C31" t="str">
            <v>E-HR</v>
          </cell>
          <cell r="D31" t="str">
            <v>DCS</v>
          </cell>
          <cell r="E31" t="str">
            <v>Unix</v>
          </cell>
          <cell r="F31" t="str">
            <v>ERP</v>
          </cell>
          <cell r="G31" t="str">
            <v>인력</v>
          </cell>
          <cell r="H31" t="str">
            <v>HR</v>
          </cell>
          <cell r="J31" t="str">
            <v>대덕</v>
          </cell>
          <cell r="K31" t="str">
            <v>CDC 2층</v>
          </cell>
          <cell r="L31" t="str">
            <v>Solaris 2.7</v>
          </cell>
          <cell r="N31" t="str">
            <v>SUN</v>
          </cell>
          <cell r="O31" t="str">
            <v>E220R</v>
          </cell>
          <cell r="Q31">
            <v>450</v>
          </cell>
          <cell r="R31">
            <v>1</v>
          </cell>
          <cell r="T31">
            <v>1024</v>
          </cell>
          <cell r="U31">
            <v>36.4</v>
          </cell>
          <cell r="V31">
            <v>37350</v>
          </cell>
          <cell r="W31">
            <v>286.91790856481384</v>
          </cell>
          <cell r="AD31">
            <v>2002</v>
          </cell>
          <cell r="AE31">
            <v>22711.5</v>
          </cell>
        </row>
        <row r="32">
          <cell r="B32" t="str">
            <v>HRERPIF</v>
          </cell>
          <cell r="C32" t="str">
            <v>iOK 임직원정보 I/F</v>
          </cell>
          <cell r="D32" t="str">
            <v>DS</v>
          </cell>
          <cell r="E32" t="str">
            <v>NT</v>
          </cell>
          <cell r="F32" t="str">
            <v>공통</v>
          </cell>
          <cell r="G32" t="str">
            <v>그룹웨어</v>
          </cell>
          <cell r="H32" t="str">
            <v>iOK</v>
          </cell>
          <cell r="J32" t="str">
            <v>SK서린빌딩</v>
          </cell>
          <cell r="K32" t="str">
            <v>6층</v>
          </cell>
          <cell r="L32" t="str">
            <v>Win 2000 Server</v>
          </cell>
          <cell r="M32" t="str">
            <v>Domino Server</v>
          </cell>
          <cell r="N32" t="str">
            <v>COMPAQ</v>
          </cell>
          <cell r="O32" t="str">
            <v>Proliant DL380</v>
          </cell>
          <cell r="P32" t="str">
            <v>Pentium III</v>
          </cell>
          <cell r="Q32">
            <v>1024</v>
          </cell>
          <cell r="R32">
            <v>2</v>
          </cell>
          <cell r="T32">
            <v>1024</v>
          </cell>
          <cell r="U32">
            <v>36</v>
          </cell>
          <cell r="V32">
            <v>37321</v>
          </cell>
          <cell r="W32">
            <v>315.91790856481384</v>
          </cell>
          <cell r="AD32">
            <v>2002</v>
          </cell>
          <cell r="AE32">
            <v>14654</v>
          </cell>
        </row>
        <row r="33">
          <cell r="B33" t="str">
            <v>hrprd1</v>
          </cell>
          <cell r="C33" t="str">
            <v>ERP 인력관리</v>
          </cell>
          <cell r="D33" t="str">
            <v>DCS</v>
          </cell>
          <cell r="E33" t="str">
            <v>Unix</v>
          </cell>
          <cell r="F33" t="str">
            <v>ERP</v>
          </cell>
          <cell r="G33" t="str">
            <v>인력</v>
          </cell>
          <cell r="H33" t="str">
            <v>ERP</v>
          </cell>
          <cell r="J33" t="str">
            <v>대덕</v>
          </cell>
          <cell r="K33" t="str">
            <v>CDC 2층</v>
          </cell>
          <cell r="L33" t="str">
            <v>AIX4.3.3</v>
          </cell>
          <cell r="M33" t="str">
            <v xml:space="preserve"> </v>
          </cell>
          <cell r="N33" t="str">
            <v>IBM</v>
          </cell>
          <cell r="O33" t="str">
            <v>P660(6M1)</v>
          </cell>
          <cell r="Q33">
            <v>750</v>
          </cell>
          <cell r="R33">
            <v>4</v>
          </cell>
          <cell r="T33">
            <v>10485</v>
          </cell>
          <cell r="U33">
            <v>36.4</v>
          </cell>
          <cell r="V33">
            <v>37347</v>
          </cell>
          <cell r="W33">
            <v>289.91790856481384</v>
          </cell>
          <cell r="AD33">
            <v>2002</v>
          </cell>
          <cell r="AE33">
            <v>164473</v>
          </cell>
        </row>
        <row r="34">
          <cell r="B34" t="str">
            <v>IYELLOW</v>
          </cell>
          <cell r="C34" t="str">
            <v>iOK YellowPage서버</v>
          </cell>
          <cell r="D34" t="str">
            <v>DS</v>
          </cell>
          <cell r="E34" t="str">
            <v>NT</v>
          </cell>
          <cell r="F34" t="str">
            <v>신규</v>
          </cell>
          <cell r="G34" t="str">
            <v>그룹웨어</v>
          </cell>
          <cell r="H34" t="str">
            <v>iOK</v>
          </cell>
          <cell r="J34" t="str">
            <v>SK서린빌딩</v>
          </cell>
          <cell r="K34" t="str">
            <v>6층</v>
          </cell>
          <cell r="L34" t="str">
            <v>Win 2000 Server</v>
          </cell>
          <cell r="M34" t="str">
            <v>MS SQL Server 2000</v>
          </cell>
          <cell r="N34" t="str">
            <v>COMPAQ</v>
          </cell>
          <cell r="O34" t="str">
            <v>ML570R01</v>
          </cell>
          <cell r="P34" t="str">
            <v>Pentium III</v>
          </cell>
          <cell r="Q34" t="str">
            <v>700</v>
          </cell>
          <cell r="R34">
            <v>2</v>
          </cell>
          <cell r="T34" t="str">
            <v>2048</v>
          </cell>
          <cell r="U34">
            <v>146</v>
          </cell>
          <cell r="V34">
            <v>37396</v>
          </cell>
          <cell r="W34">
            <v>240.91790856481384</v>
          </cell>
          <cell r="AD34">
            <v>2002</v>
          </cell>
          <cell r="AE34">
            <v>32883</v>
          </cell>
        </row>
        <row r="35">
          <cell r="B35" t="str">
            <v>KMCLX3</v>
          </cell>
          <cell r="C35" t="str">
            <v>KM CLX Server(3rd)</v>
          </cell>
          <cell r="D35" t="str">
            <v>DS</v>
          </cell>
          <cell r="E35" t="str">
            <v>NT</v>
          </cell>
          <cell r="F35" t="str">
            <v>신규</v>
          </cell>
          <cell r="G35" t="str">
            <v>KM</v>
          </cell>
          <cell r="H35" t="str">
            <v>iOK</v>
          </cell>
          <cell r="J35" t="str">
            <v>울산CLX</v>
          </cell>
          <cell r="K35" t="str">
            <v>본관 3층</v>
          </cell>
          <cell r="L35" t="str">
            <v>확인 울산</v>
          </cell>
          <cell r="M35" t="str">
            <v>확인 울산</v>
          </cell>
          <cell r="N35" t="str">
            <v>COMPAQ</v>
          </cell>
          <cell r="O35" t="str">
            <v>ML570R01</v>
          </cell>
          <cell r="P35" t="str">
            <v>확인 울산</v>
          </cell>
          <cell r="Q35" t="str">
            <v>700</v>
          </cell>
          <cell r="R35" t="str">
            <v>확인 울산</v>
          </cell>
          <cell r="T35" t="str">
            <v>확인 울산</v>
          </cell>
          <cell r="U35" t="str">
            <v>확인 울산</v>
          </cell>
          <cell r="V35">
            <v>37397</v>
          </cell>
          <cell r="W35">
            <v>239.91790856481384</v>
          </cell>
          <cell r="AD35">
            <v>2002</v>
          </cell>
          <cell r="AE35">
            <v>32983</v>
          </cell>
        </row>
        <row r="36">
          <cell r="B36" t="str">
            <v>LEARNMEDIA</v>
          </cell>
          <cell r="C36" t="str">
            <v>Learnplus 미디어서버</v>
          </cell>
          <cell r="D36" t="str">
            <v>DS</v>
          </cell>
          <cell r="E36" t="str">
            <v>NT</v>
          </cell>
          <cell r="F36" t="str">
            <v>경영지원</v>
          </cell>
          <cell r="G36" t="str">
            <v>인력</v>
          </cell>
          <cell r="H36" t="str">
            <v>Learnplus</v>
          </cell>
          <cell r="J36" t="str">
            <v>SK서린빌딩</v>
          </cell>
          <cell r="K36" t="str">
            <v>6층</v>
          </cell>
          <cell r="L36" t="str">
            <v>Win 2000 Server</v>
          </cell>
          <cell r="N36" t="str">
            <v>COMPAQ</v>
          </cell>
          <cell r="O36" t="str">
            <v>Proliant ML570</v>
          </cell>
          <cell r="P36" t="str">
            <v>Pentium III</v>
          </cell>
          <cell r="Q36">
            <v>700</v>
          </cell>
          <cell r="R36">
            <v>2</v>
          </cell>
          <cell r="T36">
            <v>2048</v>
          </cell>
          <cell r="U36">
            <v>36</v>
          </cell>
          <cell r="V36">
            <v>37350</v>
          </cell>
          <cell r="W36">
            <v>286.91790856481384</v>
          </cell>
          <cell r="AD36">
            <v>2002</v>
          </cell>
          <cell r="AE36">
            <v>21318</v>
          </cell>
        </row>
        <row r="37">
          <cell r="B37" t="str">
            <v>MIDDEV</v>
          </cell>
          <cell r="C37" t="str">
            <v>TAS개발환경 구축 관련(H/W)</v>
          </cell>
          <cell r="D37" t="str">
            <v>DS</v>
          </cell>
          <cell r="E37" t="str">
            <v>NT</v>
          </cell>
          <cell r="F37" t="str">
            <v>물류</v>
          </cell>
          <cell r="G37" t="str">
            <v>물류</v>
          </cell>
          <cell r="H37" t="str">
            <v>TAS</v>
          </cell>
          <cell r="J37" t="str">
            <v>SK서린빌딩</v>
          </cell>
          <cell r="K37" t="str">
            <v>6층</v>
          </cell>
          <cell r="L37" t="str">
            <v>Win NT</v>
          </cell>
          <cell r="M37" t="str">
            <v>MS SQL Server 2000</v>
          </cell>
          <cell r="N37" t="str">
            <v>COMPAQ</v>
          </cell>
          <cell r="O37" t="str">
            <v>DL580R</v>
          </cell>
          <cell r="P37" t="str">
            <v>Pentium III</v>
          </cell>
          <cell r="Q37">
            <v>700</v>
          </cell>
          <cell r="R37">
            <v>2</v>
          </cell>
          <cell r="T37">
            <v>1024</v>
          </cell>
          <cell r="U37">
            <v>0</v>
          </cell>
          <cell r="V37">
            <v>37264</v>
          </cell>
          <cell r="W37">
            <v>372.91790856481384</v>
          </cell>
          <cell r="AD37">
            <v>2002</v>
          </cell>
          <cell r="AE37">
            <v>21954.5</v>
          </cell>
        </row>
        <row r="38">
          <cell r="B38" t="str">
            <v>OACLXB1</v>
          </cell>
          <cell r="C38" t="str">
            <v>SKCLX 게시판 Notes 서버 2</v>
          </cell>
          <cell r="D38" t="str">
            <v>DS</v>
          </cell>
          <cell r="E38" t="str">
            <v>NT</v>
          </cell>
          <cell r="F38" t="str">
            <v>신규</v>
          </cell>
          <cell r="G38" t="str">
            <v>그룹웨어</v>
          </cell>
          <cell r="H38" t="str">
            <v>iOK</v>
          </cell>
          <cell r="J38" t="str">
            <v>울산CLX</v>
          </cell>
          <cell r="K38" t="str">
            <v>본관 3층</v>
          </cell>
          <cell r="L38" t="str">
            <v>확인 울산</v>
          </cell>
          <cell r="M38" t="str">
            <v>확인 울산</v>
          </cell>
          <cell r="N38" t="str">
            <v>COMPAQ</v>
          </cell>
          <cell r="O38" t="str">
            <v>ML570R01</v>
          </cell>
          <cell r="P38" t="str">
            <v>확인 울산</v>
          </cell>
          <cell r="Q38" t="str">
            <v>700</v>
          </cell>
          <cell r="R38" t="str">
            <v>확인 울산</v>
          </cell>
          <cell r="T38" t="str">
            <v>확인 울산</v>
          </cell>
          <cell r="U38" t="str">
            <v>확인 울산</v>
          </cell>
          <cell r="V38">
            <v>37397</v>
          </cell>
          <cell r="W38">
            <v>239.91790856481384</v>
          </cell>
          <cell r="AD38">
            <v>2002</v>
          </cell>
          <cell r="AE38">
            <v>45813</v>
          </cell>
        </row>
        <row r="39">
          <cell r="B39" t="str">
            <v>OAHQTB1</v>
          </cell>
          <cell r="C39" t="str">
            <v>대덕 노츠 메일/게시판 서버 2</v>
          </cell>
          <cell r="D39" t="str">
            <v>DS</v>
          </cell>
          <cell r="E39" t="str">
            <v>NT</v>
          </cell>
          <cell r="F39" t="str">
            <v>신규</v>
          </cell>
          <cell r="G39" t="str">
            <v>그룹웨어</v>
          </cell>
          <cell r="H39" t="str">
            <v>iOK</v>
          </cell>
          <cell r="J39" t="str">
            <v>대덕</v>
          </cell>
          <cell r="K39" t="str">
            <v>기술원</v>
          </cell>
          <cell r="L39" t="str">
            <v>Win 2000 Server</v>
          </cell>
          <cell r="M39" t="str">
            <v>Domino Server</v>
          </cell>
          <cell r="N39" t="str">
            <v>COMPAQ</v>
          </cell>
          <cell r="O39" t="str">
            <v>ML570R01</v>
          </cell>
          <cell r="P39" t="str">
            <v>Pentium III</v>
          </cell>
          <cell r="Q39">
            <v>700</v>
          </cell>
          <cell r="R39">
            <v>2</v>
          </cell>
          <cell r="T39" t="str">
            <v>2048</v>
          </cell>
          <cell r="U39">
            <v>146</v>
          </cell>
          <cell r="V39">
            <v>37397</v>
          </cell>
          <cell r="W39">
            <v>239.91790856481384</v>
          </cell>
          <cell r="AD39">
            <v>2002</v>
          </cell>
          <cell r="AE39">
            <v>34001</v>
          </cell>
        </row>
        <row r="40">
          <cell r="B40" t="str">
            <v>ocml</v>
          </cell>
          <cell r="C40" t="str">
            <v>소액결재시스템</v>
          </cell>
          <cell r="D40" t="str">
            <v>DCS</v>
          </cell>
          <cell r="E40" t="str">
            <v>Unix</v>
          </cell>
          <cell r="F40" t="str">
            <v>고객</v>
          </cell>
          <cell r="G40" t="str">
            <v>캐쉬백</v>
          </cell>
          <cell r="H40" t="str">
            <v>캐쉬백</v>
          </cell>
          <cell r="J40" t="str">
            <v>대덕</v>
          </cell>
          <cell r="K40" t="str">
            <v>CDC 2층</v>
          </cell>
          <cell r="L40" t="str">
            <v>Solaris 2.7</v>
          </cell>
          <cell r="N40" t="str">
            <v>SUN</v>
          </cell>
          <cell r="O40" t="str">
            <v>V880</v>
          </cell>
          <cell r="Q40">
            <v>750</v>
          </cell>
          <cell r="R40">
            <v>1</v>
          </cell>
          <cell r="T40">
            <v>1024</v>
          </cell>
          <cell r="U40">
            <v>144</v>
          </cell>
          <cell r="V40">
            <v>37449</v>
          </cell>
          <cell r="W40">
            <v>187.91790856481384</v>
          </cell>
          <cell r="AD40">
            <v>2002</v>
          </cell>
          <cell r="AE40">
            <v>74884</v>
          </cell>
        </row>
        <row r="41">
          <cell r="B41" t="str">
            <v>oilprd1</v>
          </cell>
          <cell r="C41" t="str">
            <v>oil 운영 #1</v>
          </cell>
          <cell r="D41" t="str">
            <v>DCS</v>
          </cell>
          <cell r="E41" t="str">
            <v>Unix</v>
          </cell>
          <cell r="F41" t="str">
            <v>ERP</v>
          </cell>
          <cell r="G41" t="str">
            <v>판매</v>
          </cell>
          <cell r="H41" t="str">
            <v>ERP</v>
          </cell>
          <cell r="J41" t="str">
            <v>대덕</v>
          </cell>
          <cell r="K41" t="str">
            <v>CDC 2층</v>
          </cell>
          <cell r="L41" t="str">
            <v>AIX4.3.3</v>
          </cell>
          <cell r="M41" t="str">
            <v xml:space="preserve"> </v>
          </cell>
          <cell r="N41" t="str">
            <v>IBM</v>
          </cell>
          <cell r="O41" t="str">
            <v>P660(6M1)</v>
          </cell>
          <cell r="Q41">
            <v>750</v>
          </cell>
          <cell r="R41">
            <v>4</v>
          </cell>
          <cell r="T41">
            <v>10485</v>
          </cell>
          <cell r="U41">
            <v>109.2</v>
          </cell>
          <cell r="V41">
            <v>37347</v>
          </cell>
          <cell r="W41">
            <v>289.91790856481384</v>
          </cell>
          <cell r="AD41">
            <v>2002</v>
          </cell>
          <cell r="AE41">
            <v>217904</v>
          </cell>
        </row>
        <row r="42">
          <cell r="B42" t="str">
            <v>oilprd2</v>
          </cell>
          <cell r="C42" t="str">
            <v>oil 운영 #2</v>
          </cell>
          <cell r="D42" t="str">
            <v>DCS</v>
          </cell>
          <cell r="E42" t="str">
            <v>Unix</v>
          </cell>
          <cell r="F42" t="str">
            <v>ERP</v>
          </cell>
          <cell r="G42" t="str">
            <v>판매</v>
          </cell>
          <cell r="H42" t="str">
            <v>ERP</v>
          </cell>
          <cell r="J42" t="str">
            <v>대덕</v>
          </cell>
          <cell r="K42" t="str">
            <v>CDC 2층</v>
          </cell>
          <cell r="L42" t="str">
            <v>AIX4.3.3</v>
          </cell>
          <cell r="M42" t="str">
            <v xml:space="preserve"> </v>
          </cell>
          <cell r="N42" t="str">
            <v>IBM</v>
          </cell>
          <cell r="O42" t="str">
            <v>P660(6M1)</v>
          </cell>
          <cell r="Q42">
            <v>750</v>
          </cell>
          <cell r="R42">
            <v>4</v>
          </cell>
          <cell r="T42">
            <v>10485</v>
          </cell>
          <cell r="U42">
            <v>109.2</v>
          </cell>
          <cell r="V42">
            <v>37347</v>
          </cell>
          <cell r="W42">
            <v>289.91790856481384</v>
          </cell>
          <cell r="AD42">
            <v>2002</v>
          </cell>
          <cell r="AE42">
            <v>222288</v>
          </cell>
        </row>
        <row r="43">
          <cell r="B43" t="str">
            <v>oilprd3</v>
          </cell>
          <cell r="C43" t="str">
            <v>oil 운영 #3</v>
          </cell>
          <cell r="D43" t="str">
            <v>DCS</v>
          </cell>
          <cell r="E43" t="str">
            <v>Unix</v>
          </cell>
          <cell r="F43" t="str">
            <v>ERP</v>
          </cell>
          <cell r="G43" t="str">
            <v>판매</v>
          </cell>
          <cell r="H43" t="str">
            <v>ERP</v>
          </cell>
          <cell r="J43" t="str">
            <v>대덕</v>
          </cell>
          <cell r="K43" t="str">
            <v>CDC 2층</v>
          </cell>
          <cell r="L43" t="str">
            <v>AIX4.3.3</v>
          </cell>
          <cell r="N43" t="str">
            <v>IBM</v>
          </cell>
          <cell r="O43" t="str">
            <v>P660(6M1)</v>
          </cell>
          <cell r="Q43">
            <v>750</v>
          </cell>
          <cell r="R43">
            <v>4</v>
          </cell>
          <cell r="T43">
            <v>10485</v>
          </cell>
          <cell r="U43">
            <v>36.4</v>
          </cell>
          <cell r="V43">
            <v>37347</v>
          </cell>
          <cell r="W43">
            <v>289.91790856481384</v>
          </cell>
          <cell r="AD43">
            <v>2002</v>
          </cell>
          <cell r="AE43">
            <v>191933</v>
          </cell>
        </row>
        <row r="44">
          <cell r="B44" t="str">
            <v>ASOSNT</v>
          </cell>
          <cell r="C44" t="str">
            <v>TAS개발</v>
          </cell>
          <cell r="D44" t="str">
            <v>DS</v>
          </cell>
          <cell r="E44" t="str">
            <v>NT</v>
          </cell>
          <cell r="F44" t="str">
            <v>물류</v>
          </cell>
          <cell r="G44" t="str">
            <v>물류</v>
          </cell>
          <cell r="H44" t="str">
            <v>TAS</v>
          </cell>
          <cell r="J44" t="str">
            <v>광은빌딩</v>
          </cell>
          <cell r="L44" t="str">
            <v>Win NT</v>
          </cell>
          <cell r="N44" t="str">
            <v>COMPAQ</v>
          </cell>
          <cell r="O44" t="str">
            <v>ML370R01</v>
          </cell>
          <cell r="P44" t="str">
            <v>Pentium III</v>
          </cell>
          <cell r="Q44">
            <v>1024</v>
          </cell>
          <cell r="R44">
            <v>2</v>
          </cell>
          <cell r="T44">
            <v>512</v>
          </cell>
          <cell r="U44">
            <v>146</v>
          </cell>
          <cell r="V44">
            <v>37264</v>
          </cell>
          <cell r="W44">
            <v>372.91790856481384</v>
          </cell>
          <cell r="AD44">
            <v>2002</v>
          </cell>
          <cell r="AE44">
            <v>19967</v>
          </cell>
        </row>
        <row r="45">
          <cell r="B45" t="str">
            <v>CRMEAI</v>
          </cell>
          <cell r="C45" t="str">
            <v>B2B CRM interface</v>
          </cell>
          <cell r="D45" t="str">
            <v>DCS</v>
          </cell>
          <cell r="E45" t="str">
            <v>NT</v>
          </cell>
          <cell r="F45" t="str">
            <v>마케팅지원</v>
          </cell>
          <cell r="G45" t="str">
            <v>Interface</v>
          </cell>
          <cell r="H45" t="str">
            <v>B2BCRM</v>
          </cell>
          <cell r="J45" t="str">
            <v>대덕</v>
          </cell>
          <cell r="K45" t="str">
            <v>CDC 2층</v>
          </cell>
          <cell r="L45" t="str">
            <v>Win2k Adv</v>
          </cell>
          <cell r="N45" t="str">
            <v>COMPAQ</v>
          </cell>
          <cell r="O45" t="str">
            <v>DL580</v>
          </cell>
          <cell r="Q45">
            <v>700</v>
          </cell>
          <cell r="R45">
            <v>2</v>
          </cell>
          <cell r="T45">
            <v>4096</v>
          </cell>
          <cell r="U45">
            <v>72</v>
          </cell>
          <cell r="V45">
            <v>37384</v>
          </cell>
          <cell r="W45">
            <v>252.91790856481384</v>
          </cell>
          <cell r="AD45">
            <v>2002</v>
          </cell>
          <cell r="AE45">
            <v>24039</v>
          </cell>
        </row>
        <row r="46">
          <cell r="B46" t="str">
            <v>SIEBTST</v>
          </cell>
          <cell r="C46" t="str">
            <v>B2B CRM 2차 개발용</v>
          </cell>
          <cell r="D46" t="str">
            <v>DS</v>
          </cell>
          <cell r="E46" t="str">
            <v>NT</v>
          </cell>
          <cell r="F46" t="str">
            <v>마케팅지원</v>
          </cell>
          <cell r="G46" t="str">
            <v>B2B CRM</v>
          </cell>
          <cell r="H46" t="str">
            <v>CRM</v>
          </cell>
          <cell r="J46" t="str">
            <v>SK서린빌딩</v>
          </cell>
          <cell r="K46" t="str">
            <v>6층</v>
          </cell>
          <cell r="L46" t="str">
            <v>Win 2000 Server</v>
          </cell>
          <cell r="M46" t="str">
            <v>Sieble</v>
          </cell>
          <cell r="N46" t="str">
            <v>IBM</v>
          </cell>
          <cell r="O46" t="str">
            <v>xSeries 350</v>
          </cell>
          <cell r="P46" t="str">
            <v>Pentium III</v>
          </cell>
          <cell r="Q46">
            <v>700</v>
          </cell>
          <cell r="R46">
            <v>2</v>
          </cell>
          <cell r="T46">
            <v>3072</v>
          </cell>
          <cell r="U46">
            <v>36</v>
          </cell>
          <cell r="V46">
            <v>37343</v>
          </cell>
          <cell r="W46">
            <v>293.91790856481384</v>
          </cell>
          <cell r="AD46">
            <v>2002</v>
          </cell>
          <cell r="AE46">
            <v>21391</v>
          </cell>
        </row>
        <row r="47">
          <cell r="B47" t="str">
            <v>skais5</v>
          </cell>
          <cell r="C47" t="str">
            <v>TAS운영환경 구축-전주 출하시스템</v>
          </cell>
          <cell r="D47" t="str">
            <v>DS</v>
          </cell>
          <cell r="E47" t="str">
            <v>NT</v>
          </cell>
          <cell r="F47" t="str">
            <v>물류</v>
          </cell>
          <cell r="G47" t="str">
            <v>물류</v>
          </cell>
          <cell r="H47" t="str">
            <v>TAS</v>
          </cell>
          <cell r="J47" t="str">
            <v>물류</v>
          </cell>
          <cell r="K47" t="str">
            <v>전주</v>
          </cell>
          <cell r="L47" t="str">
            <v>Win 2000 Server</v>
          </cell>
          <cell r="M47" t="str">
            <v>BizTalk</v>
          </cell>
          <cell r="N47" t="str">
            <v>COMPAQ</v>
          </cell>
          <cell r="O47" t="str">
            <v>ProLiant ML370T</v>
          </cell>
          <cell r="P47" t="str">
            <v>Pentium III</v>
          </cell>
          <cell r="Q47">
            <v>2266</v>
          </cell>
          <cell r="R47">
            <v>2</v>
          </cell>
          <cell r="T47">
            <v>512</v>
          </cell>
          <cell r="U47">
            <v>145.6</v>
          </cell>
          <cell r="V47">
            <v>37366</v>
          </cell>
          <cell r="W47">
            <v>270.91790856481384</v>
          </cell>
          <cell r="AD47">
            <v>2002</v>
          </cell>
          <cell r="AE47">
            <v>17968</v>
          </cell>
        </row>
        <row r="48">
          <cell r="B48" t="str">
            <v>SKICS</v>
          </cell>
          <cell r="C48" t="str">
            <v>CS 경영광장 시스템</v>
          </cell>
          <cell r="D48" t="str">
            <v>DS</v>
          </cell>
          <cell r="E48" t="str">
            <v>NT</v>
          </cell>
          <cell r="F48" t="str">
            <v>공통</v>
          </cell>
          <cell r="G48" t="str">
            <v>고객만족</v>
          </cell>
          <cell r="H48" t="str">
            <v>Web</v>
          </cell>
          <cell r="J48" t="str">
            <v>SK서린빌딩</v>
          </cell>
          <cell r="K48" t="str">
            <v>6층</v>
          </cell>
          <cell r="L48" t="str">
            <v>Win 2000 Server</v>
          </cell>
          <cell r="M48" t="str">
            <v>MS SQL Server 2000</v>
          </cell>
          <cell r="N48" t="str">
            <v>COMPAQ</v>
          </cell>
          <cell r="O48" t="str">
            <v>ML570R01</v>
          </cell>
          <cell r="P48" t="str">
            <v>Pentium III</v>
          </cell>
          <cell r="Q48">
            <v>700</v>
          </cell>
          <cell r="R48">
            <v>2</v>
          </cell>
          <cell r="T48">
            <v>2048</v>
          </cell>
          <cell r="U48">
            <v>36</v>
          </cell>
          <cell r="V48">
            <v>37288</v>
          </cell>
          <cell r="W48">
            <v>348.91790856481384</v>
          </cell>
          <cell r="AD48">
            <v>2002</v>
          </cell>
          <cell r="AE48">
            <v>26100</v>
          </cell>
        </row>
        <row r="49">
          <cell r="B49" t="str">
            <v>TASBTS1</v>
          </cell>
          <cell r="C49" t="str">
            <v>BizTalk 1</v>
          </cell>
          <cell r="D49" t="str">
            <v>DCS</v>
          </cell>
          <cell r="E49" t="str">
            <v>NT</v>
          </cell>
          <cell r="F49" t="str">
            <v>ERP</v>
          </cell>
          <cell r="G49" t="str">
            <v>Interface</v>
          </cell>
          <cell r="H49" t="str">
            <v>ERP</v>
          </cell>
          <cell r="J49" t="str">
            <v>대덕</v>
          </cell>
          <cell r="K49" t="str">
            <v>CDC 2층</v>
          </cell>
          <cell r="L49" t="str">
            <v>Win2k Adv</v>
          </cell>
          <cell r="N49" t="str">
            <v>COMPAQ</v>
          </cell>
          <cell r="O49" t="str">
            <v>DL580</v>
          </cell>
          <cell r="Q49">
            <v>700</v>
          </cell>
          <cell r="R49">
            <v>2</v>
          </cell>
          <cell r="T49">
            <v>2048</v>
          </cell>
          <cell r="U49">
            <v>72</v>
          </cell>
          <cell r="V49">
            <v>37355</v>
          </cell>
          <cell r="W49">
            <v>281.91790856481384</v>
          </cell>
          <cell r="AD49">
            <v>2002</v>
          </cell>
          <cell r="AE49">
            <v>20336</v>
          </cell>
        </row>
        <row r="50">
          <cell r="B50" t="str">
            <v>TASBTS2</v>
          </cell>
          <cell r="C50" t="str">
            <v>BizTalk 2</v>
          </cell>
          <cell r="D50" t="str">
            <v>DCS</v>
          </cell>
          <cell r="E50" t="str">
            <v>NT</v>
          </cell>
          <cell r="F50" t="str">
            <v>ERP</v>
          </cell>
          <cell r="G50" t="str">
            <v>Interface</v>
          </cell>
          <cell r="H50" t="str">
            <v>ERP</v>
          </cell>
          <cell r="J50" t="str">
            <v>대덕</v>
          </cell>
          <cell r="K50" t="str">
            <v>CDC 2층</v>
          </cell>
          <cell r="L50" t="str">
            <v>Win2k Adv</v>
          </cell>
          <cell r="N50" t="str">
            <v>COMPAQ</v>
          </cell>
          <cell r="O50" t="str">
            <v>DL580</v>
          </cell>
          <cell r="Q50">
            <v>700</v>
          </cell>
          <cell r="R50">
            <v>2</v>
          </cell>
          <cell r="T50">
            <v>2048</v>
          </cell>
          <cell r="U50">
            <v>72</v>
          </cell>
          <cell r="V50">
            <v>37355</v>
          </cell>
          <cell r="W50">
            <v>281.91790856481384</v>
          </cell>
          <cell r="AD50">
            <v>2002</v>
          </cell>
          <cell r="AE50">
            <v>20336</v>
          </cell>
        </row>
        <row r="51">
          <cell r="B51" t="str">
            <v>TASSQL1</v>
          </cell>
          <cell r="C51" t="str">
            <v>DBMS 1</v>
          </cell>
          <cell r="D51" t="str">
            <v>DCS</v>
          </cell>
          <cell r="E51" t="str">
            <v>NT</v>
          </cell>
          <cell r="F51" t="str">
            <v>ERP</v>
          </cell>
          <cell r="G51" t="str">
            <v>Interface</v>
          </cell>
          <cell r="H51" t="str">
            <v>ERP</v>
          </cell>
          <cell r="J51" t="str">
            <v>대덕</v>
          </cell>
          <cell r="K51" t="str">
            <v>CDC 2층</v>
          </cell>
          <cell r="L51" t="str">
            <v>Win2k Adv</v>
          </cell>
          <cell r="N51" t="str">
            <v>COMPAQ</v>
          </cell>
          <cell r="O51" t="str">
            <v>DL760</v>
          </cell>
          <cell r="Q51">
            <v>700</v>
          </cell>
          <cell r="R51">
            <v>4</v>
          </cell>
          <cell r="T51">
            <v>4096</v>
          </cell>
          <cell r="U51">
            <v>216</v>
          </cell>
          <cell r="V51">
            <v>37355</v>
          </cell>
          <cell r="W51">
            <v>281.91790856481384</v>
          </cell>
          <cell r="AD51">
            <v>2002</v>
          </cell>
          <cell r="AE51">
            <v>43683</v>
          </cell>
        </row>
        <row r="52">
          <cell r="B52" t="str">
            <v>TASSQL2</v>
          </cell>
          <cell r="C52" t="str">
            <v>DBMS 2</v>
          </cell>
          <cell r="D52" t="str">
            <v>DCS</v>
          </cell>
          <cell r="E52" t="str">
            <v>NT</v>
          </cell>
          <cell r="F52" t="str">
            <v>ERP</v>
          </cell>
          <cell r="G52" t="str">
            <v>Interface</v>
          </cell>
          <cell r="H52" t="str">
            <v>ERP</v>
          </cell>
          <cell r="J52" t="str">
            <v>대덕</v>
          </cell>
          <cell r="K52" t="str">
            <v>CDC 2층</v>
          </cell>
          <cell r="L52" t="str">
            <v>Win2k Adv</v>
          </cell>
          <cell r="N52" t="str">
            <v>COMPAQ</v>
          </cell>
          <cell r="O52" t="str">
            <v>DL760</v>
          </cell>
          <cell r="Q52">
            <v>700</v>
          </cell>
          <cell r="R52">
            <v>4</v>
          </cell>
          <cell r="T52">
            <v>4096</v>
          </cell>
          <cell r="U52">
            <v>216</v>
          </cell>
          <cell r="V52">
            <v>37355</v>
          </cell>
          <cell r="W52">
            <v>281.91790856481384</v>
          </cell>
          <cell r="AD52">
            <v>2002</v>
          </cell>
          <cell r="AE52">
            <v>102579.5</v>
          </cell>
        </row>
        <row r="53">
          <cell r="B53" t="str">
            <v>WEBBTS</v>
          </cell>
          <cell r="C53" t="str">
            <v>BizTalk</v>
          </cell>
          <cell r="D53" t="str">
            <v>DCS</v>
          </cell>
          <cell r="E53" t="str">
            <v>NT</v>
          </cell>
          <cell r="F53" t="str">
            <v>ERP</v>
          </cell>
          <cell r="G53" t="str">
            <v>Interface</v>
          </cell>
          <cell r="H53" t="str">
            <v>ERP</v>
          </cell>
          <cell r="J53" t="str">
            <v>대덕</v>
          </cell>
          <cell r="K53" t="str">
            <v>CDC 2층</v>
          </cell>
          <cell r="L53" t="str">
            <v>Win2k Adv</v>
          </cell>
          <cell r="N53" t="str">
            <v>COMPAQ</v>
          </cell>
          <cell r="O53" t="str">
            <v>DL580</v>
          </cell>
          <cell r="Q53">
            <v>700</v>
          </cell>
          <cell r="R53">
            <v>2</v>
          </cell>
          <cell r="T53">
            <v>2048</v>
          </cell>
          <cell r="U53">
            <v>72</v>
          </cell>
          <cell r="V53">
            <v>37355</v>
          </cell>
          <cell r="W53">
            <v>281.91790856481384</v>
          </cell>
          <cell r="AD53">
            <v>2002</v>
          </cell>
          <cell r="AE53">
            <v>24532.5</v>
          </cell>
        </row>
        <row r="54">
          <cell r="B54" t="str">
            <v>WEBSQL</v>
          </cell>
          <cell r="C54" t="str">
            <v>DBMS</v>
          </cell>
          <cell r="D54" t="str">
            <v>DCS</v>
          </cell>
          <cell r="E54" t="str">
            <v>NT</v>
          </cell>
          <cell r="F54" t="str">
            <v>ERP</v>
          </cell>
          <cell r="G54" t="str">
            <v>Interface</v>
          </cell>
          <cell r="H54" t="str">
            <v>ERP</v>
          </cell>
          <cell r="J54" t="str">
            <v>대덕</v>
          </cell>
          <cell r="K54" t="str">
            <v>CDC 2층</v>
          </cell>
          <cell r="L54" t="str">
            <v>Win2k Adv</v>
          </cell>
          <cell r="N54" t="str">
            <v>COMPAQ</v>
          </cell>
          <cell r="O54" t="str">
            <v>DL750</v>
          </cell>
          <cell r="Q54">
            <v>700</v>
          </cell>
          <cell r="R54">
            <v>4</v>
          </cell>
          <cell r="T54">
            <v>4096</v>
          </cell>
          <cell r="U54">
            <v>108</v>
          </cell>
          <cell r="V54">
            <v>37355</v>
          </cell>
          <cell r="W54">
            <v>281.91790856481384</v>
          </cell>
          <cell r="AD54">
            <v>2002</v>
          </cell>
          <cell r="AE54">
            <v>53014</v>
          </cell>
        </row>
        <row r="55">
          <cell r="B55" t="str">
            <v>COMS</v>
          </cell>
          <cell r="C55" t="str">
            <v>SK㈜ CLX 공정컴퓨터 모니터링</v>
          </cell>
          <cell r="D55" t="str">
            <v>DS</v>
          </cell>
          <cell r="E55" t="str">
            <v>NT</v>
          </cell>
          <cell r="J55" t="str">
            <v>울산CLX</v>
          </cell>
          <cell r="L55" t="str">
            <v>Win 2000 Server</v>
          </cell>
          <cell r="N55" t="str">
            <v>COMPAQ</v>
          </cell>
          <cell r="O55" t="str">
            <v>ML370</v>
          </cell>
          <cell r="Q55">
            <v>2800</v>
          </cell>
          <cell r="R55">
            <v>2</v>
          </cell>
          <cell r="T55">
            <v>1280</v>
          </cell>
          <cell r="U55">
            <v>91</v>
          </cell>
          <cell r="V55">
            <v>37575</v>
          </cell>
          <cell r="W55">
            <v>58.546539699076675</v>
          </cell>
          <cell r="AD55">
            <v>2002</v>
          </cell>
          <cell r="AE55">
            <v>19707</v>
          </cell>
        </row>
        <row r="56">
          <cell r="B56" t="str">
            <v>EHREDMS</v>
          </cell>
          <cell r="C56" t="str">
            <v>E-HR</v>
          </cell>
          <cell r="D56" t="str">
            <v>DCS</v>
          </cell>
          <cell r="E56" t="str">
            <v>NT</v>
          </cell>
          <cell r="H56" t="str">
            <v>HR</v>
          </cell>
          <cell r="J56" t="str">
            <v>대덕</v>
          </cell>
          <cell r="L56" t="str">
            <v>Win 2000 Advanced</v>
          </cell>
          <cell r="N56" t="str">
            <v>COMPAQ</v>
          </cell>
          <cell r="O56" t="str">
            <v>DL760R01</v>
          </cell>
          <cell r="Q56">
            <v>700</v>
          </cell>
          <cell r="R56">
            <v>1</v>
          </cell>
          <cell r="T56">
            <v>4096</v>
          </cell>
          <cell r="U56">
            <v>436.8</v>
          </cell>
          <cell r="V56">
            <v>37504</v>
          </cell>
          <cell r="W56">
            <v>129.54653969907667</v>
          </cell>
          <cell r="AD56">
            <v>2002</v>
          </cell>
          <cell r="AE56">
            <v>44956.5</v>
          </cell>
        </row>
        <row r="57">
          <cell r="B57" t="str">
            <v>EHRNOTES</v>
          </cell>
          <cell r="C57" t="str">
            <v>E-HR</v>
          </cell>
          <cell r="D57" t="str">
            <v>DCS</v>
          </cell>
          <cell r="E57" t="str">
            <v>NT</v>
          </cell>
          <cell r="H57" t="str">
            <v>HR</v>
          </cell>
          <cell r="J57" t="str">
            <v>대덕</v>
          </cell>
          <cell r="L57" t="str">
            <v>Win 2000 Server</v>
          </cell>
          <cell r="N57" t="str">
            <v>COMPAQ</v>
          </cell>
          <cell r="O57" t="str">
            <v>DL580R</v>
          </cell>
          <cell r="Q57">
            <v>700</v>
          </cell>
          <cell r="R57">
            <v>1</v>
          </cell>
          <cell r="T57">
            <v>2048</v>
          </cell>
          <cell r="U57">
            <v>72.8</v>
          </cell>
          <cell r="V57">
            <v>37504</v>
          </cell>
          <cell r="W57">
            <v>129.54653969907667</v>
          </cell>
          <cell r="AD57">
            <v>2002</v>
          </cell>
          <cell r="AE57">
            <v>23890.5</v>
          </cell>
        </row>
        <row r="58">
          <cell r="B58" t="str">
            <v>CUSTOMDL</v>
          </cell>
          <cell r="C58" t="str">
            <v>SK㈜ 관세/부과금 환급 시스템 구축</v>
          </cell>
          <cell r="D58" t="str">
            <v>DS</v>
          </cell>
          <cell r="E58" t="str">
            <v>NT</v>
          </cell>
          <cell r="J58" t="str">
            <v>SK서린빌딩</v>
          </cell>
          <cell r="L58" t="str">
            <v>Win 2000 Server</v>
          </cell>
          <cell r="N58" t="str">
            <v>COMPAQ</v>
          </cell>
          <cell r="O58" t="str">
            <v>DL380R02</v>
          </cell>
          <cell r="Q58">
            <v>2660</v>
          </cell>
          <cell r="R58">
            <v>2</v>
          </cell>
          <cell r="T58">
            <v>2304</v>
          </cell>
          <cell r="U58">
            <v>145.6</v>
          </cell>
          <cell r="V58">
            <v>37575</v>
          </cell>
          <cell r="W58">
            <v>58.546539699076675</v>
          </cell>
          <cell r="AD58">
            <v>2002</v>
          </cell>
          <cell r="AE58">
            <v>14971</v>
          </cell>
        </row>
        <row r="59">
          <cell r="B59" t="str">
            <v>CRMS02</v>
          </cell>
          <cell r="C59" t="str">
            <v>SK㈜ B2B CRM Architecture 변경 시스템 재구성</v>
          </cell>
          <cell r="D59" t="str">
            <v>DCS</v>
          </cell>
          <cell r="E59" t="str">
            <v>NT</v>
          </cell>
          <cell r="J59" t="str">
            <v>대덕</v>
          </cell>
          <cell r="L59" t="str">
            <v>Win 2000 Server</v>
          </cell>
          <cell r="N59" t="str">
            <v>COMPAQ</v>
          </cell>
          <cell r="O59" t="str">
            <v>DL580R01</v>
          </cell>
          <cell r="Q59">
            <v>3600</v>
          </cell>
          <cell r="R59">
            <v>4</v>
          </cell>
          <cell r="T59">
            <v>4096</v>
          </cell>
          <cell r="U59">
            <v>72.8</v>
          </cell>
          <cell r="V59">
            <v>37467</v>
          </cell>
          <cell r="W59">
            <v>166.54653969907667</v>
          </cell>
          <cell r="AD59">
            <v>2002</v>
          </cell>
          <cell r="AE59">
            <v>52924</v>
          </cell>
        </row>
        <row r="60">
          <cell r="B60" t="str">
            <v>YALS_IC</v>
          </cell>
          <cell r="C60" t="str">
            <v>SK㈜ BW 및 물류센타 자동출하시스템 구축</v>
          </cell>
          <cell r="D60" t="str">
            <v>DS</v>
          </cell>
          <cell r="E60" t="str">
            <v>Unix</v>
          </cell>
          <cell r="J60" t="str">
            <v>인천물류센타</v>
          </cell>
          <cell r="L60" t="str">
            <v>AIX</v>
          </cell>
          <cell r="N60" t="str">
            <v>IBM</v>
          </cell>
          <cell r="O60" t="str">
            <v>Entry server</v>
          </cell>
          <cell r="Q60">
            <v>375</v>
          </cell>
          <cell r="R60">
            <v>1</v>
          </cell>
          <cell r="T60">
            <v>512</v>
          </cell>
          <cell r="U60">
            <v>36.4</v>
          </cell>
          <cell r="V60">
            <v>37301</v>
          </cell>
          <cell r="W60">
            <v>332.54653969907667</v>
          </cell>
          <cell r="AD60">
            <v>2002</v>
          </cell>
          <cell r="AE60">
            <v>46312.75</v>
          </cell>
        </row>
        <row r="61">
          <cell r="B61" t="str">
            <v>YALS_DG</v>
          </cell>
          <cell r="C61" t="str">
            <v>SK㈜ BW 및 물류센타 자동출하시스템 구축</v>
          </cell>
          <cell r="D61" t="str">
            <v>DS</v>
          </cell>
          <cell r="E61" t="str">
            <v>Unix</v>
          </cell>
          <cell r="J61" t="str">
            <v>대구물류센타</v>
          </cell>
          <cell r="L61" t="str">
            <v>AIX</v>
          </cell>
          <cell r="N61" t="str">
            <v>IBM</v>
          </cell>
          <cell r="O61" t="str">
            <v>Entry server</v>
          </cell>
          <cell r="Q61">
            <v>375</v>
          </cell>
          <cell r="R61">
            <v>1</v>
          </cell>
          <cell r="T61">
            <v>512</v>
          </cell>
          <cell r="U61">
            <v>36.4</v>
          </cell>
          <cell r="V61">
            <v>37301</v>
          </cell>
          <cell r="W61">
            <v>332.54653969907667</v>
          </cell>
          <cell r="AD61">
            <v>2002</v>
          </cell>
          <cell r="AE61">
            <v>44408.75</v>
          </cell>
        </row>
        <row r="62">
          <cell r="B62" t="str">
            <v>WMS1</v>
          </cell>
          <cell r="C62" t="str">
            <v>SK㈜ BW 및 물류센타 자동출하시스템 구축</v>
          </cell>
          <cell r="D62" t="str">
            <v>DS</v>
          </cell>
          <cell r="E62" t="str">
            <v>Unix</v>
          </cell>
          <cell r="J62" t="str">
            <v>대덕</v>
          </cell>
          <cell r="L62" t="str">
            <v>AIX</v>
          </cell>
          <cell r="N62" t="str">
            <v>IBM</v>
          </cell>
          <cell r="O62" t="str">
            <v>Entry server</v>
          </cell>
          <cell r="Q62">
            <v>750</v>
          </cell>
          <cell r="R62">
            <v>2</v>
          </cell>
          <cell r="T62">
            <v>1024</v>
          </cell>
          <cell r="U62">
            <v>182</v>
          </cell>
          <cell r="V62">
            <v>37301</v>
          </cell>
          <cell r="W62">
            <v>332.54653969907667</v>
          </cell>
          <cell r="AD62">
            <v>2002</v>
          </cell>
          <cell r="AE62">
            <v>121741.75</v>
          </cell>
        </row>
        <row r="63">
          <cell r="B63" t="str">
            <v>WMS2</v>
          </cell>
          <cell r="C63" t="str">
            <v>SK㈜ BW 및 물류센타 자동출하시스템 구축</v>
          </cell>
          <cell r="D63" t="str">
            <v>DS</v>
          </cell>
          <cell r="E63" t="str">
            <v>Unix</v>
          </cell>
          <cell r="J63" t="str">
            <v>대덕</v>
          </cell>
          <cell r="L63" t="str">
            <v>AIX</v>
          </cell>
          <cell r="N63" t="str">
            <v>IBM</v>
          </cell>
          <cell r="O63" t="str">
            <v>Entry server</v>
          </cell>
          <cell r="Q63">
            <v>375</v>
          </cell>
          <cell r="R63">
            <v>1</v>
          </cell>
          <cell r="T63">
            <v>512</v>
          </cell>
          <cell r="U63">
            <v>109.2</v>
          </cell>
          <cell r="V63">
            <v>37301</v>
          </cell>
          <cell r="W63">
            <v>332.54653969907667</v>
          </cell>
          <cell r="AD63">
            <v>2002</v>
          </cell>
          <cell r="AE63">
            <v>60122.75</v>
          </cell>
        </row>
        <row r="64">
          <cell r="B64" t="str">
            <v>bwprd3</v>
          </cell>
          <cell r="C64" t="str">
            <v>SK㈜ ERP BW 운영업무</v>
          </cell>
          <cell r="D64" t="str">
            <v>SE</v>
          </cell>
          <cell r="E64" t="str">
            <v>Unix</v>
          </cell>
          <cell r="J64" t="str">
            <v>대덕</v>
          </cell>
          <cell r="L64" t="str">
            <v>AIX</v>
          </cell>
          <cell r="N64" t="str">
            <v>IBM</v>
          </cell>
          <cell r="O64" t="str">
            <v>P660</v>
          </cell>
          <cell r="Q64">
            <v>750</v>
          </cell>
          <cell r="R64">
            <v>1</v>
          </cell>
          <cell r="T64">
            <v>10240</v>
          </cell>
          <cell r="U64">
            <v>72.8</v>
          </cell>
          <cell r="V64">
            <v>37480</v>
          </cell>
          <cell r="W64">
            <v>153.54653969907667</v>
          </cell>
          <cell r="AD64">
            <v>2002</v>
          </cell>
          <cell r="AE64">
            <v>84369</v>
          </cell>
        </row>
        <row r="65">
          <cell r="B65" t="str">
            <v>oilprd4</v>
          </cell>
          <cell r="C65" t="str">
            <v>SK㈜ ERP BW 운영업무</v>
          </cell>
          <cell r="D65" t="str">
            <v>DSC</v>
          </cell>
          <cell r="E65" t="str">
            <v>Unix</v>
          </cell>
          <cell r="J65" t="str">
            <v>대덕</v>
          </cell>
          <cell r="L65" t="str">
            <v>Unixware</v>
          </cell>
          <cell r="N65" t="str">
            <v>IBM</v>
          </cell>
          <cell r="O65" t="str">
            <v>P660</v>
          </cell>
          <cell r="Q65">
            <v>750</v>
          </cell>
          <cell r="R65">
            <v>1</v>
          </cell>
          <cell r="T65">
            <v>10240</v>
          </cell>
          <cell r="U65">
            <v>72.8</v>
          </cell>
          <cell r="V65">
            <v>37517</v>
          </cell>
          <cell r="W65">
            <v>116.54653969907667</v>
          </cell>
          <cell r="AD65">
            <v>2002</v>
          </cell>
          <cell r="AE65">
            <v>159130</v>
          </cell>
        </row>
        <row r="66">
          <cell r="B66" t="str">
            <v>bkskerp</v>
          </cell>
          <cell r="C66" t="str">
            <v>Corp ERP Netbackup</v>
          </cell>
          <cell r="D66" t="str">
            <v>DCS</v>
          </cell>
          <cell r="E66" t="str">
            <v>Unix</v>
          </cell>
          <cell r="F66" t="str">
            <v>ERP</v>
          </cell>
          <cell r="G66" t="str">
            <v>Backup</v>
          </cell>
          <cell r="H66" t="str">
            <v>ERP</v>
          </cell>
          <cell r="J66" t="str">
            <v>대덕</v>
          </cell>
          <cell r="K66" t="str">
            <v>CDC 2층</v>
          </cell>
          <cell r="L66" t="str">
            <v>AIX4.3.3</v>
          </cell>
          <cell r="N66" t="str">
            <v>IBM</v>
          </cell>
          <cell r="O66" t="str">
            <v>P620</v>
          </cell>
          <cell r="Q66">
            <v>450</v>
          </cell>
          <cell r="R66">
            <v>2</v>
          </cell>
          <cell r="T66">
            <v>2048</v>
          </cell>
          <cell r="U66">
            <v>36.4</v>
          </cell>
          <cell r="V66">
            <v>37368</v>
          </cell>
          <cell r="W66">
            <v>268.91790856481384</v>
          </cell>
          <cell r="AD66">
            <v>2002</v>
          </cell>
          <cell r="AE66">
            <v>237864</v>
          </cell>
        </row>
        <row r="67">
          <cell r="B67" t="str">
            <v>skcms</v>
          </cell>
          <cell r="C67" t="str">
            <v>TCBS DB</v>
          </cell>
          <cell r="D67" t="str">
            <v>DCS</v>
          </cell>
          <cell r="E67" t="str">
            <v>Unix</v>
          </cell>
          <cell r="F67" t="str">
            <v>고객</v>
          </cell>
          <cell r="G67" t="str">
            <v>캐쉬백</v>
          </cell>
          <cell r="H67" t="str">
            <v>캐쉬백</v>
          </cell>
          <cell r="J67" t="str">
            <v>대덕</v>
          </cell>
          <cell r="K67" t="str">
            <v>CDC 2층</v>
          </cell>
          <cell r="L67" t="str">
            <v>AIX4.3.3</v>
          </cell>
          <cell r="M67" t="str">
            <v>Oracle 8i, Tuxedo</v>
          </cell>
          <cell r="N67" t="str">
            <v>IBM</v>
          </cell>
          <cell r="O67" t="str">
            <v>P680</v>
          </cell>
          <cell r="Q67">
            <v>600</v>
          </cell>
          <cell r="R67">
            <v>12</v>
          </cell>
          <cell r="T67">
            <v>4096</v>
          </cell>
          <cell r="U67">
            <v>800</v>
          </cell>
          <cell r="V67">
            <v>37258</v>
          </cell>
          <cell r="W67">
            <v>378.91790856481384</v>
          </cell>
          <cell r="AD67">
            <v>2002</v>
          </cell>
          <cell r="AE67">
            <v>1529549</v>
          </cell>
        </row>
        <row r="68">
          <cell r="C68" t="str">
            <v>합계</v>
          </cell>
          <cell r="AE68">
            <v>5965155</v>
          </cell>
        </row>
        <row r="70">
          <cell r="C70" t="str">
            <v>미사용 장비</v>
          </cell>
        </row>
        <row r="71">
          <cell r="C71" t="str">
            <v>Refresh 실시 장비</v>
          </cell>
        </row>
        <row r="72">
          <cell r="C72" t="str">
            <v>AMS 기준으로 합의금액 배부</v>
          </cell>
        </row>
        <row r="73">
          <cell r="C73" t="str">
            <v>Refresh List에서 누락된 서버.</v>
          </cell>
        </row>
      </sheetData>
      <sheetData sheetId="12" refreshError="1"/>
      <sheetData sheetId="13">
        <row r="1">
          <cell r="U1" t="str">
            <v>Host명</v>
          </cell>
        </row>
      </sheetData>
      <sheetData sheetId="14">
        <row r="1">
          <cell r="V1" t="str">
            <v>Host명</v>
          </cell>
        </row>
      </sheetData>
      <sheetData sheetId="15">
        <row r="1">
          <cell r="U1" t="str">
            <v>Host명</v>
          </cell>
        </row>
      </sheetData>
      <sheetData sheetId="16">
        <row r="1">
          <cell r="U1" t="str">
            <v>Host명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지"/>
      <sheetName val="부대공사"/>
      <sheetName val="기계"/>
      <sheetName val="BTS"/>
      <sheetName val="기초철가"/>
      <sheetName val="정류기"/>
      <sheetName val="축전지"/>
      <sheetName val="트랜스"/>
      <sheetName val="CONV"/>
      <sheetName val="전원"/>
      <sheetName val="통신"/>
      <sheetName val="안테나"/>
      <sheetName val="급전선"/>
      <sheetName val="접지"/>
      <sheetName val="분전반"/>
      <sheetName val="간이폴"/>
      <sheetName val="COMBINER"/>
      <sheetName val="Ipswitc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q DL380G3_INET"/>
      <sheetName val="Pricing Model"/>
      <sheetName val="HP_NT표준모델"/>
      <sheetName val="Hp_NT 단가"/>
      <sheetName val="SW"/>
      <sheetName val="2000"/>
      <sheetName val="2001"/>
      <sheetName val="2002"/>
      <sheetName val="Lists"/>
      <sheetName val="3.Unit price단가표"/>
      <sheetName val="Unix단가표"/>
      <sheetName val="index"/>
      <sheetName val="참고"/>
      <sheetName val="UX단가표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ssion"/>
      <sheetName val="DASD"/>
      <sheetName val="S390 SW(SKT)"/>
      <sheetName val="PABX"/>
      <sheetName val="NW_weight"/>
      <sheetName val="부록C-2"/>
      <sheetName val="합의서 별첨 (11년)"/>
      <sheetName val="합의서 별첨 (1년)"/>
      <sheetName val="99년 서비스료 산정근거"/>
      <sheetName val="99년 IT 투자비용"/>
      <sheetName val="99년 사용량(1~6월)"/>
      <sheetName val="Baseline_98"/>
      <sheetName val="유지보수현황"/>
      <sheetName val="요율산정"/>
      <sheetName val="Labor Amount"/>
      <sheetName val="Labor Amount(Details)"/>
      <sheetName val="Oper Amount"/>
      <sheetName val="Oper Amount(Details)"/>
      <sheetName val="Acq Amount"/>
      <sheetName val="Mount"/>
      <sheetName val="Acq Amount(Details)"/>
      <sheetName val="Weight"/>
      <sheetName val="세무감사결과자료"/>
      <sheetName val="Ctrl_Panel"/>
      <sheetName val="운영인건비WEIGHT"/>
      <sheetName val="MA"/>
      <sheetName val="Inventory Sum"/>
      <sheetName val="dsum_cond"/>
      <sheetName val="Projection_All"/>
      <sheetName val="Service Space"/>
      <sheetName val="HW_Projection"/>
      <sheetName val="NW_Projection"/>
      <sheetName val="Labor_Projection"/>
      <sheetName val="Item별 현보유량 list"/>
      <sheetName val="통제부(통합)"/>
      <sheetName val="가중치작업"/>
      <sheetName val="Datacenter가중치_backdata"/>
      <sheetName val="서버가중치_backdata"/>
      <sheetName val="PC가중치_backdata"/>
      <sheetName val="Network가중치_backdata"/>
      <sheetName val="9GNG운반"/>
      <sheetName val="가격"/>
      <sheetName val="예정(3)"/>
      <sheetName val="동원(3)"/>
      <sheetName val="Unix단가표"/>
      <sheetName val="INPUTAREA"/>
      <sheetName val="Lists"/>
      <sheetName val="S390_SW(SKT)"/>
      <sheetName val="합의서_별첨_(11년)"/>
      <sheetName val="합의서_별첨_(1년)"/>
      <sheetName val="99년_서비스료_산정근거"/>
      <sheetName val="99년_IT_투자비용"/>
      <sheetName val="99년_사용량(1~6월)"/>
      <sheetName val="Labor_Amount"/>
      <sheetName val="Labor_Amount(Details)"/>
      <sheetName val="Oper_Amount"/>
      <sheetName val="Oper_Amount(Details)"/>
      <sheetName val="Acq_Amount"/>
      <sheetName val="Acq_Amount(Details)"/>
      <sheetName val="Inventory_Sum"/>
      <sheetName val="Service_Space"/>
      <sheetName val="Item별_현보유량_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V"/>
      <sheetName val="OPT"/>
      <sheetName val="Carepaq"/>
      <sheetName val="RACK"/>
      <sheetName val="ML330G2ATA"/>
      <sheetName val="ML330G2SCSI"/>
      <sheetName val="ML350G3"/>
      <sheetName val="ML370G3"/>
      <sheetName val="ML530G2"/>
      <sheetName val="ML570G2"/>
      <sheetName val="DL320"/>
      <sheetName val="DL360G2"/>
      <sheetName val="DL360G3"/>
      <sheetName val="DL380G3"/>
      <sheetName val="DL560"/>
      <sheetName val="DL580G2"/>
      <sheetName val="DL740"/>
      <sheetName val="DL760"/>
      <sheetName val="DL760G2"/>
      <sheetName val="2000"/>
      <sheetName val="2001"/>
      <sheetName val="2002"/>
      <sheetName val="유효성 검사용 Sheet(삭제금지)"/>
      <sheetName val="#REF"/>
      <sheetName val="Oper Amount"/>
      <sheetName val="price"/>
    </sheetNames>
    <sheetDataSet>
      <sheetData sheetId="0" refreshError="1">
        <row r="1">
          <cell r="A1" t="str">
            <v>P/N</v>
          </cell>
          <cell r="B1" t="str">
            <v>Description</v>
          </cell>
          <cell r="C1" t="str">
            <v>Compatible with</v>
          </cell>
          <cell r="D1" t="str">
            <v>SRP</v>
          </cell>
          <cell r="E1" t="str">
            <v>Status</v>
          </cell>
        </row>
        <row r="3">
          <cell r="A3" t="str">
            <v>hp server</v>
          </cell>
        </row>
        <row r="4">
          <cell r="A4" t="str">
            <v>tc 2120</v>
          </cell>
        </row>
        <row r="5">
          <cell r="A5" t="str">
            <v>335874-AD1</v>
          </cell>
          <cell r="B5" t="str">
            <v>tc2120 P4 2.66GHz-533MHz 256MB SCSI 36GB</v>
          </cell>
          <cell r="C5" t="str">
            <v>1 way</v>
          </cell>
          <cell r="D5">
            <v>3784000</v>
          </cell>
          <cell r="E5" t="str">
            <v>NEW</v>
          </cell>
        </row>
        <row r="7">
          <cell r="A7" t="str">
            <v>ProLiant 300 Series</v>
          </cell>
        </row>
        <row r="8">
          <cell r="A8" t="str">
            <v>ProLiant DL320 &amp; ProLiant DL320 G2</v>
          </cell>
        </row>
        <row r="9">
          <cell r="A9" t="str">
            <v>322544-372</v>
          </cell>
          <cell r="B9" t="str">
            <v>DL320R02 P2.66-512K 128MB ATA 80GB with CD/Floppy</v>
          </cell>
          <cell r="C9" t="str">
            <v>1 way</v>
          </cell>
          <cell r="D9">
            <v>4689000</v>
          </cell>
        </row>
        <row r="10">
          <cell r="A10" t="str">
            <v>254823-372</v>
          </cell>
          <cell r="B10" t="str">
            <v>DL320R01 P1266-512K 128MB SCSI 18GB</v>
          </cell>
          <cell r="C10" t="str">
            <v>1 way</v>
          </cell>
          <cell r="D10">
            <v>4613000</v>
          </cell>
        </row>
        <row r="11">
          <cell r="A11" t="str">
            <v>254824-372</v>
          </cell>
          <cell r="B11" t="str">
            <v>DL320R01 P1266-512K 128MB ATA  40GB</v>
          </cell>
          <cell r="C11" t="str">
            <v>1 way</v>
          </cell>
          <cell r="D11">
            <v>3604000</v>
          </cell>
        </row>
        <row r="13">
          <cell r="A13" t="str">
            <v xml:space="preserve">ProLiant ML330 G2 &amp; ProLiant ML330 G3 </v>
          </cell>
        </row>
        <row r="14">
          <cell r="A14" t="str">
            <v>317821-372</v>
          </cell>
          <cell r="B14" t="str">
            <v>ML330T03 X2800-512K 256MB SCSI 36GB</v>
          </cell>
          <cell r="C14" t="str">
            <v>1 /2 way upgradable</v>
          </cell>
          <cell r="D14">
            <v>4558000</v>
          </cell>
          <cell r="E14" t="str">
            <v>NEW</v>
          </cell>
        </row>
        <row r="15">
          <cell r="A15" t="str">
            <v>323138-372</v>
          </cell>
          <cell r="B15" t="str">
            <v>ML330T03 X2400-512K 256MB SCSI 36GB</v>
          </cell>
          <cell r="C15" t="str">
            <v>1 /2 way upgradable</v>
          </cell>
          <cell r="D15">
            <v>3907000</v>
          </cell>
          <cell r="E15" t="str">
            <v>NEW</v>
          </cell>
        </row>
        <row r="16">
          <cell r="A16" t="str">
            <v>267622-372</v>
          </cell>
          <cell r="B16" t="str">
            <v>ML330T02 P1400-512K 128MB SCSI 18GB</v>
          </cell>
          <cell r="C16" t="str">
            <v>1 /2 way upgradable</v>
          </cell>
          <cell r="D16">
            <v>3898000</v>
          </cell>
        </row>
        <row r="17">
          <cell r="A17" t="str">
            <v>267621-372</v>
          </cell>
          <cell r="B17" t="str">
            <v>ML330T02 P1400-512K 128MB ATA  40GB</v>
          </cell>
          <cell r="C17" t="str">
            <v>1 /2 way upgradable</v>
          </cell>
          <cell r="D17">
            <v>3386000</v>
          </cell>
        </row>
        <row r="19">
          <cell r="A19" t="str">
            <v>ProLiant ML350 G3</v>
          </cell>
        </row>
        <row r="20">
          <cell r="A20" t="str">
            <v>269787-371</v>
          </cell>
          <cell r="B20" t="str">
            <v>ML350R03 X2400-512K 256MB</v>
          </cell>
          <cell r="C20" t="str">
            <v>1 /2 way upgradable</v>
          </cell>
          <cell r="D20">
            <v>4936000</v>
          </cell>
        </row>
        <row r="21">
          <cell r="A21" t="str">
            <v>269786-371</v>
          </cell>
          <cell r="B21" t="str">
            <v>ML350T03 X2400-512K 256MB</v>
          </cell>
          <cell r="C21" t="str">
            <v>1 /2 way upgradable</v>
          </cell>
          <cell r="D21">
            <v>4089000</v>
          </cell>
        </row>
        <row r="22">
          <cell r="A22" t="str">
            <v>300587-371</v>
          </cell>
          <cell r="B22" t="str">
            <v>ML350R03 X2200-512K 512MB SA532</v>
          </cell>
          <cell r="C22" t="str">
            <v>1 /2 way upgradable</v>
          </cell>
          <cell r="D22">
            <v>5753000</v>
          </cell>
        </row>
        <row r="23">
          <cell r="A23" t="str">
            <v>300586-371</v>
          </cell>
          <cell r="B23" t="str">
            <v>ML350T03 X2200-512K 512MB SA532</v>
          </cell>
          <cell r="C23" t="str">
            <v>1 /2 way upgradable</v>
          </cell>
          <cell r="D23">
            <v>4936000</v>
          </cell>
        </row>
        <row r="24">
          <cell r="A24" t="str">
            <v>267121-371</v>
          </cell>
          <cell r="B24" t="str">
            <v>ML350R03 X2200-512K 256MB</v>
          </cell>
          <cell r="C24" t="str">
            <v>1 /2 way upgradable</v>
          </cell>
          <cell r="D24">
            <v>4794000</v>
          </cell>
        </row>
        <row r="25">
          <cell r="A25" t="str">
            <v>267120-371</v>
          </cell>
          <cell r="B25" t="str">
            <v>ML350T03 X2200-512K 256MB</v>
          </cell>
          <cell r="C25" t="str">
            <v>1 /2 way upgradable</v>
          </cell>
          <cell r="D25">
            <v>3949000</v>
          </cell>
        </row>
        <row r="27">
          <cell r="A27" t="str">
            <v>ProLiant DL360 G2 &amp; ProLiant DL360 G3</v>
          </cell>
        </row>
        <row r="28">
          <cell r="A28" t="str">
            <v>322470-371</v>
          </cell>
          <cell r="B28" t="str">
            <v>DL360R03 X3060-512K/533MHz 512MB</v>
          </cell>
          <cell r="C28" t="str">
            <v>1 /2 way upgradable</v>
          </cell>
          <cell r="D28">
            <v>9521000</v>
          </cell>
          <cell r="E28" t="str">
            <v>NEW</v>
          </cell>
        </row>
        <row r="29">
          <cell r="A29" t="str">
            <v>292889-371</v>
          </cell>
          <cell r="B29" t="str">
            <v>DL360R03 X2800-512K 512MB</v>
          </cell>
          <cell r="C29" t="str">
            <v>1 /2 way upgradable</v>
          </cell>
          <cell r="D29">
            <v>7747000</v>
          </cell>
        </row>
        <row r="30">
          <cell r="A30" t="str">
            <v>292887-371</v>
          </cell>
          <cell r="B30" t="str">
            <v>DL360R03 X2400-512K 512MB</v>
          </cell>
          <cell r="C30" t="str">
            <v>1 /2 way upgradable</v>
          </cell>
          <cell r="D30">
            <v>6945000</v>
          </cell>
        </row>
        <row r="31">
          <cell r="A31" t="str">
            <v>233271-371</v>
          </cell>
          <cell r="B31" t="str">
            <v>DL360R02 P1400-512K 256MB</v>
          </cell>
          <cell r="C31" t="str">
            <v>1 /2 way upgradable</v>
          </cell>
          <cell r="D31">
            <v>4700000</v>
          </cell>
        </row>
        <row r="33">
          <cell r="A33" t="str">
            <v>ProLiant ML370 G3</v>
          </cell>
        </row>
        <row r="34">
          <cell r="A34" t="str">
            <v>305460-371</v>
          </cell>
          <cell r="B34" t="str">
            <v>ML370R03 X2800-512K 512MB</v>
          </cell>
          <cell r="C34" t="str">
            <v>1 /2 way upgradable</v>
          </cell>
          <cell r="D34">
            <v>8068000</v>
          </cell>
        </row>
        <row r="35">
          <cell r="A35" t="str">
            <v>305461-371</v>
          </cell>
          <cell r="B35" t="str">
            <v>ML370T03 X2800-512K 512MB</v>
          </cell>
          <cell r="C35" t="str">
            <v>1 /2 way upgradable</v>
          </cell>
          <cell r="D35">
            <v>7400000</v>
          </cell>
        </row>
        <row r="36">
          <cell r="A36" t="str">
            <v>257918-371</v>
          </cell>
          <cell r="B36" t="str">
            <v>ML370R03 X2400 512K 512MB</v>
          </cell>
          <cell r="C36" t="str">
            <v>1 /2 way upgradable</v>
          </cell>
          <cell r="D36">
            <v>7266000</v>
          </cell>
        </row>
        <row r="37">
          <cell r="A37" t="str">
            <v>257919-371</v>
          </cell>
          <cell r="B37" t="str">
            <v>ML370T03 X2400-512K 512MB</v>
          </cell>
          <cell r="C37" t="str">
            <v>1 /2 way upgradable</v>
          </cell>
          <cell r="D37">
            <v>6598000</v>
          </cell>
        </row>
        <row r="39">
          <cell r="A39" t="str">
            <v>ProLiant DL380 G3</v>
          </cell>
        </row>
        <row r="40">
          <cell r="A40" t="str">
            <v>301111-371</v>
          </cell>
          <cell r="B40" t="str">
            <v xml:space="preserve">DL380R03 X2800-512K 512MB </v>
          </cell>
          <cell r="C40" t="str">
            <v>1 /2 way upgradable</v>
          </cell>
          <cell r="D40">
            <v>9926000</v>
          </cell>
        </row>
        <row r="41">
          <cell r="A41" t="str">
            <v>257917-371</v>
          </cell>
          <cell r="B41" t="str">
            <v xml:space="preserve">DL380R03 X2400-512K 512MB </v>
          </cell>
          <cell r="C41" t="str">
            <v>1 /2 way upgradable</v>
          </cell>
          <cell r="D41">
            <v>8881000</v>
          </cell>
        </row>
        <row r="43">
          <cell r="A43" t="str">
            <v>ProLiant DL380 G3 Packaged Cluster</v>
          </cell>
        </row>
        <row r="44">
          <cell r="A44" t="str">
            <v>305370-371</v>
          </cell>
          <cell r="B44" t="str">
            <v>DL380 Generation 3 Packaged Cluster</v>
          </cell>
          <cell r="C44" t="str">
            <v>1 / 2 way upgradable</v>
          </cell>
          <cell r="D44">
            <v>35532000</v>
          </cell>
        </row>
        <row r="45">
          <cell r="B45" t="str">
            <v>* DL380 X2.8GHz 두 대 + SA CLST Storage</v>
          </cell>
        </row>
        <row r="47">
          <cell r="A47" t="str">
            <v>ProLiant 500/700 Series Server</v>
          </cell>
        </row>
        <row r="49">
          <cell r="A49" t="str">
            <v xml:space="preserve">ProLiant ML530 G2 </v>
          </cell>
        </row>
        <row r="50">
          <cell r="A50" t="str">
            <v>306490-371</v>
          </cell>
          <cell r="B50" t="str">
            <v>ML530R02 X2800-512K 2P 1GB</v>
          </cell>
          <cell r="C50" t="str">
            <v>2 way</v>
          </cell>
          <cell r="D50">
            <v>13323000</v>
          </cell>
        </row>
        <row r="51">
          <cell r="A51" t="str">
            <v>306489-371</v>
          </cell>
          <cell r="B51" t="str">
            <v>ML530T02 X2800-512K 2P 1GB</v>
          </cell>
          <cell r="C51" t="str">
            <v>2 way</v>
          </cell>
          <cell r="D51">
            <v>12434000</v>
          </cell>
        </row>
        <row r="52">
          <cell r="A52" t="str">
            <v>306488-371</v>
          </cell>
          <cell r="B52" t="str">
            <v>ML530R02 X2800-512K 1P 1GB</v>
          </cell>
          <cell r="C52" t="str">
            <v>1 /2 way upgradable</v>
          </cell>
          <cell r="D52">
            <v>11038000</v>
          </cell>
        </row>
        <row r="53">
          <cell r="A53" t="str">
            <v>306487-371</v>
          </cell>
          <cell r="B53" t="str">
            <v>ML530T02 X2800-512K 1P 1GB</v>
          </cell>
          <cell r="C53" t="str">
            <v>1 /2 way upgradable</v>
          </cell>
          <cell r="D53">
            <v>10149000</v>
          </cell>
        </row>
        <row r="54">
          <cell r="A54" t="str">
            <v>226609-371</v>
          </cell>
          <cell r="B54" t="str">
            <v>ML530R02 X2400-512K 2P 1GB</v>
          </cell>
          <cell r="C54" t="str">
            <v>2 way</v>
          </cell>
          <cell r="D54">
            <v>12306000</v>
          </cell>
        </row>
        <row r="55">
          <cell r="A55" t="str">
            <v>226608-371</v>
          </cell>
          <cell r="B55" t="str">
            <v>ML530T02 X2400-512K 2P 1GB</v>
          </cell>
          <cell r="C55" t="str">
            <v>2 way</v>
          </cell>
          <cell r="D55">
            <v>11419000</v>
          </cell>
        </row>
        <row r="56">
          <cell r="A56" t="str">
            <v>180286-371</v>
          </cell>
          <cell r="B56" t="str">
            <v>ML530R02 X2400-512K 1P 1GB</v>
          </cell>
          <cell r="C56" t="str">
            <v>1 /2 way upgradable</v>
          </cell>
          <cell r="D56">
            <v>10023000</v>
          </cell>
        </row>
        <row r="57">
          <cell r="A57" t="str">
            <v>180285-371</v>
          </cell>
          <cell r="B57" t="str">
            <v>ML530T02 X2400-512K 1P 1GB</v>
          </cell>
          <cell r="C57" t="str">
            <v>1/2 way upgradable</v>
          </cell>
          <cell r="D57">
            <v>9134000</v>
          </cell>
        </row>
        <row r="59">
          <cell r="A59" t="str">
            <v>ProLiant ML570 G2</v>
          </cell>
        </row>
        <row r="60">
          <cell r="A60" t="str">
            <v>191694-371</v>
          </cell>
          <cell r="B60" t="str">
            <v>ML570R02 X2000-2M 2P 1GB</v>
          </cell>
          <cell r="C60" t="str">
            <v>2 /4 way upgradable</v>
          </cell>
          <cell r="D60">
            <v>46734000</v>
          </cell>
        </row>
        <row r="61">
          <cell r="A61" t="str">
            <v>180322-371</v>
          </cell>
          <cell r="B61" t="str">
            <v>ML570T02 X2000-2M 1P 512MB</v>
          </cell>
          <cell r="C61" t="str">
            <v>1 /2 /4 way upgradable</v>
          </cell>
          <cell r="D61">
            <v>28315000</v>
          </cell>
        </row>
        <row r="62">
          <cell r="A62" t="str">
            <v>307164-371</v>
          </cell>
          <cell r="B62" t="str">
            <v>ML570R02 X1500-1M 2P 1GB</v>
          </cell>
          <cell r="C62" t="str">
            <v>2 /4 way upgradable</v>
          </cell>
          <cell r="D62">
            <v>23096000</v>
          </cell>
        </row>
        <row r="63">
          <cell r="A63" t="str">
            <v>307163-371</v>
          </cell>
          <cell r="B63" t="str">
            <v>ML570T02 X1500-1M 1P 512MB</v>
          </cell>
          <cell r="C63" t="str">
            <v>1 /2 /4 way upgradable</v>
          </cell>
          <cell r="D63">
            <v>15987000</v>
          </cell>
        </row>
        <row r="64">
          <cell r="A64" t="str">
            <v>191693-371</v>
          </cell>
          <cell r="B64" t="str">
            <v>ML570R02 X1400-512K 2P 1GB</v>
          </cell>
          <cell r="C64" t="str">
            <v>2 /4 way upgradable</v>
          </cell>
          <cell r="D64">
            <v>23326000</v>
          </cell>
        </row>
        <row r="65">
          <cell r="A65" t="str">
            <v>180320-371</v>
          </cell>
          <cell r="B65" t="str">
            <v>ML570T02 X1400-512K 1P 512MB</v>
          </cell>
          <cell r="C65" t="str">
            <v>1 /2 /4 way upgradable</v>
          </cell>
          <cell r="D65">
            <v>16377000</v>
          </cell>
        </row>
        <row r="67">
          <cell r="A67" t="str">
            <v>ProLiant DL560</v>
          </cell>
        </row>
        <row r="68">
          <cell r="A68" t="str">
            <v>246639-371</v>
          </cell>
          <cell r="B68" t="str">
            <v xml:space="preserve">DL560R01 X2000-2M 2P 1GB </v>
          </cell>
          <cell r="C68" t="str">
            <v>2 /4 way upgradable</v>
          </cell>
          <cell r="D68">
            <v>40100000</v>
          </cell>
        </row>
        <row r="69">
          <cell r="A69" t="str">
            <v>246638-371</v>
          </cell>
          <cell r="B69" t="str">
            <v>DL560R01 X1500-1M 1P 512MB</v>
          </cell>
          <cell r="C69" t="str">
            <v>1 /2 /4 way upgradable</v>
          </cell>
          <cell r="D69">
            <v>18019000</v>
          </cell>
        </row>
        <row r="71">
          <cell r="A71" t="str">
            <v>ProLiant DL580 G2</v>
          </cell>
        </row>
        <row r="72">
          <cell r="A72" t="str">
            <v>202176-371</v>
          </cell>
          <cell r="B72" t="str">
            <v>DL580R02 X2000-2M 2P 2GB</v>
          </cell>
          <cell r="C72" t="str">
            <v>2 /4 way upgradable</v>
          </cell>
          <cell r="D72">
            <v>50609000</v>
          </cell>
        </row>
        <row r="73">
          <cell r="A73" t="str">
            <v>201203-371</v>
          </cell>
          <cell r="B73" t="str">
            <v>DL580R02 X1600-1M 2P 2GB</v>
          </cell>
          <cell r="C73" t="str">
            <v>2 /4 way upgradable</v>
          </cell>
          <cell r="D73">
            <v>49640000</v>
          </cell>
        </row>
        <row r="74">
          <cell r="A74" t="str">
            <v>202174-371</v>
          </cell>
          <cell r="B74" t="str">
            <v>DL580R02 X1500-1M 1P 1GB</v>
          </cell>
          <cell r="C74" t="str">
            <v>1 /2 /4 way upgradable</v>
          </cell>
          <cell r="D74">
            <v>22491000</v>
          </cell>
        </row>
        <row r="75">
          <cell r="A75" t="str">
            <v>201202-371</v>
          </cell>
          <cell r="B75" t="str">
            <v>DL580R02 X1400-512K 2P 2GB</v>
          </cell>
          <cell r="C75" t="str">
            <v>2 /4 way upgradable</v>
          </cell>
          <cell r="D75">
            <v>28740000</v>
          </cell>
        </row>
        <row r="76">
          <cell r="A76" t="str">
            <v>201201-371</v>
          </cell>
          <cell r="B76" t="str">
            <v>DL580R02 X1400-512K 1P 1GB</v>
          </cell>
          <cell r="C76" t="str">
            <v>1 /2 /4 way upgradable</v>
          </cell>
          <cell r="D76">
            <v>22666000</v>
          </cell>
        </row>
        <row r="78">
          <cell r="A78" t="str">
            <v>ProLiant DL740</v>
          </cell>
        </row>
        <row r="79">
          <cell r="A79" t="str">
            <v>221276-B21</v>
          </cell>
          <cell r="B79" t="str">
            <v>DL740R01 X2000-2M 4P 4GB</v>
          </cell>
          <cell r="C79" t="str">
            <v>4 /8 way upgradable</v>
          </cell>
          <cell r="D79">
            <v>111679000</v>
          </cell>
        </row>
        <row r="80">
          <cell r="A80" t="str">
            <v>221275-B21</v>
          </cell>
          <cell r="B80" t="str">
            <v>DL740R01 X1500-1M 4P 2GB</v>
          </cell>
          <cell r="C80" t="str">
            <v>4 /8 way upgradable</v>
          </cell>
          <cell r="D80">
            <v>62043000</v>
          </cell>
        </row>
        <row r="82">
          <cell r="A82" t="str">
            <v>ProLiant DL760 &amp; 760 G2</v>
          </cell>
        </row>
        <row r="83">
          <cell r="A83" t="str">
            <v>171206-B21</v>
          </cell>
          <cell r="B83" t="str">
            <v>DL760R02 X2000-2M 4P 4GB</v>
          </cell>
          <cell r="C83" t="str">
            <v>4 /8 way upgradable</v>
          </cell>
          <cell r="D83">
            <v>119123000</v>
          </cell>
        </row>
        <row r="84">
          <cell r="A84" t="str">
            <v>190756-B21</v>
          </cell>
          <cell r="B84" t="str">
            <v>DL760G2 Upgrade Kit X2000-2M 4P 4GB</v>
          </cell>
          <cell r="C84" t="str">
            <v>PLT8500, DL760</v>
          </cell>
          <cell r="D84">
            <v>93064000</v>
          </cell>
        </row>
        <row r="85">
          <cell r="A85" t="str">
            <v>171202-B21</v>
          </cell>
          <cell r="B85" t="str">
            <v>DL760R02 X1500-1M 4P 2GB</v>
          </cell>
          <cell r="C85" t="str">
            <v>4 /8 way upgradable</v>
          </cell>
          <cell r="D85">
            <v>69487000</v>
          </cell>
        </row>
        <row r="86">
          <cell r="A86" t="str">
            <v>212692-371</v>
          </cell>
          <cell r="B86" t="str">
            <v>DL760R01 X900-2M 4P 2GB</v>
          </cell>
          <cell r="D86">
            <v>116015000</v>
          </cell>
        </row>
        <row r="87">
          <cell r="A87" t="str">
            <v>177657-371</v>
          </cell>
          <cell r="B87" t="str">
            <v>DL760R01 X700-2M 4P 2GB</v>
          </cell>
          <cell r="D87">
            <v>79953000</v>
          </cell>
        </row>
        <row r="88">
          <cell r="A88" t="str">
            <v>177656-371</v>
          </cell>
          <cell r="B88" t="str">
            <v>DL760R01 X700-1M 2P 1GB</v>
          </cell>
          <cell r="D88">
            <v>50428000</v>
          </cell>
        </row>
        <row r="90">
          <cell r="A90" t="str">
            <v>ProLiant  BL Series Server</v>
          </cell>
        </row>
        <row r="92">
          <cell r="A92" t="str">
            <v>BL e-Class Servers</v>
          </cell>
        </row>
        <row r="94">
          <cell r="A94" t="str">
            <v xml:space="preserve">ProLiant BL 10e </v>
          </cell>
        </row>
        <row r="95">
          <cell r="A95" t="str">
            <v>311538-B21</v>
          </cell>
          <cell r="B95" t="str">
            <v>BL10e P900-512KB(ULV) 512MB 40GB (1 pack)</v>
          </cell>
          <cell r="C95" t="str">
            <v>1 way</v>
          </cell>
          <cell r="D95">
            <v>4464000</v>
          </cell>
        </row>
        <row r="96">
          <cell r="A96" t="str">
            <v>311539-B21</v>
          </cell>
          <cell r="B96" t="str">
            <v>BL10e P900-512KB(ULV) 512MB 40GB (10 pack)</v>
          </cell>
          <cell r="C96" t="str">
            <v>1 way</v>
          </cell>
          <cell r="D96">
            <v>42413000</v>
          </cell>
        </row>
        <row r="98">
          <cell r="A98" t="str">
            <v>BL p-Class Servers</v>
          </cell>
        </row>
        <row r="100">
          <cell r="A100" t="str">
            <v>ProLiant BL 20p</v>
          </cell>
        </row>
        <row r="101">
          <cell r="A101" t="str">
            <v>257959-B21</v>
          </cell>
          <cell r="B101" t="str">
            <v>BL20p P1400-512KB 2P 1GB</v>
          </cell>
          <cell r="C101" t="str">
            <v>2 way</v>
          </cell>
          <cell r="D101">
            <v>10096000</v>
          </cell>
        </row>
        <row r="102">
          <cell r="A102" t="str">
            <v>230040-B21</v>
          </cell>
          <cell r="B102" t="str">
            <v>BL20p P1400-512KB 1P 512MB</v>
          </cell>
          <cell r="C102" t="str">
            <v>1 / 2 way upgradable</v>
          </cell>
          <cell r="D102">
            <v>6634000</v>
          </cell>
        </row>
        <row r="104">
          <cell r="A104" t="str">
            <v>ProLiant BL 20p G2</v>
          </cell>
        </row>
        <row r="105">
          <cell r="A105" t="str">
            <v>323148-B21</v>
          </cell>
          <cell r="B105" t="str">
            <v>ProLiant BL20p G2 X3060-512KB 1GB with FC Mezzanine Card</v>
          </cell>
          <cell r="C105" t="str">
            <v>2 way</v>
          </cell>
          <cell r="D105">
            <v>15413000</v>
          </cell>
        </row>
        <row r="106">
          <cell r="A106" t="str">
            <v>323146-B21</v>
          </cell>
          <cell r="B106" t="str">
            <v>ProLiant BL20p G2 X3060-512KB 512MB with FC Mezzanine Card</v>
          </cell>
          <cell r="C106" t="str">
            <v>1 / 2 way upgradable</v>
          </cell>
          <cell r="D106">
            <v>12191000</v>
          </cell>
        </row>
        <row r="107">
          <cell r="A107" t="str">
            <v>323147-B21</v>
          </cell>
          <cell r="B107" t="str">
            <v>ProLiant BL20p G2 X3060-512KB 1GB</v>
          </cell>
          <cell r="C107" t="str">
            <v>2 way</v>
          </cell>
          <cell r="D107">
            <v>12734000</v>
          </cell>
        </row>
        <row r="108">
          <cell r="A108" t="str">
            <v>323145-B21</v>
          </cell>
          <cell r="B108" t="str">
            <v>ProLiant BL20p G2 X3060-512KB 512MB</v>
          </cell>
          <cell r="C108" t="str">
            <v>1 / 2 way upgradable</v>
          </cell>
          <cell r="D108">
            <v>9515000</v>
          </cell>
        </row>
        <row r="109">
          <cell r="A109" t="str">
            <v>300981-B21</v>
          </cell>
          <cell r="B109" t="str">
            <v>BL20pG2 X2800-512 2P 1GB with FC Mezzanine Card</v>
          </cell>
          <cell r="C109" t="str">
            <v>2 way</v>
          </cell>
          <cell r="D109">
            <v>13609000</v>
          </cell>
        </row>
        <row r="110">
          <cell r="A110" t="str">
            <v>300980-B21</v>
          </cell>
          <cell r="B110" t="str">
            <v>BL20pG2 X2800-512 1P 512MB with FC Mezzanine Card</v>
          </cell>
          <cell r="C110" t="str">
            <v>1 / 2 way upgradable</v>
          </cell>
          <cell r="D110">
            <v>10655000</v>
          </cell>
        </row>
        <row r="111">
          <cell r="A111" t="str">
            <v>300877-B21</v>
          </cell>
          <cell r="B111" t="str">
            <v>BL20pG2 X2800-512K 2P 1GB</v>
          </cell>
          <cell r="C111" t="str">
            <v>2 way</v>
          </cell>
          <cell r="D111">
            <v>11070000</v>
          </cell>
        </row>
        <row r="112">
          <cell r="A112" t="str">
            <v>300876-B21</v>
          </cell>
          <cell r="B112" t="str">
            <v>BL20pG2 X2800-512K 1P 512MB</v>
          </cell>
          <cell r="C112" t="str">
            <v>1  / 2 way upgradable</v>
          </cell>
          <cell r="D112">
            <v>8119000</v>
          </cell>
        </row>
        <row r="114">
          <cell r="A114" t="str">
            <v>ProLiant BL 40p</v>
          </cell>
        </row>
        <row r="115">
          <cell r="A115" t="str">
            <v>293462-B21</v>
          </cell>
          <cell r="B115" t="str">
            <v>BL40p X2000-2M 2P 1GB</v>
          </cell>
          <cell r="C115" t="str">
            <v>2 / 4 way upgradable</v>
          </cell>
          <cell r="D115">
            <v>45506000</v>
          </cell>
        </row>
        <row r="116">
          <cell r="A116" t="str">
            <v>293461-B21</v>
          </cell>
          <cell r="B116" t="str">
            <v>BL40p X1500-1M 1P 512MB</v>
          </cell>
          <cell r="C116" t="str">
            <v>1 / 2 / 4 way upgradable</v>
          </cell>
          <cell r="D116">
            <v>20049000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T8500"/>
      <sheetName val="견적서1"/>
      <sheetName val="견적서2"/>
      <sheetName val="사전사후1"/>
      <sheetName val="사전사후2"/>
      <sheetName val="model master"/>
      <sheetName val="Sheet2"/>
      <sheetName val="관련부서"/>
    </sheetNames>
    <sheetDataSet>
      <sheetData sheetId="0" refreshError="1">
        <row r="2">
          <cell r="A2" t="str">
            <v xml:space="preserve">견적서  NO :   </v>
          </cell>
        </row>
        <row r="4">
          <cell r="A4" t="str">
            <v>見     積     書</v>
          </cell>
        </row>
        <row r="8">
          <cell r="A8" t="str">
            <v xml:space="preserve">수      신 :  </v>
          </cell>
        </row>
        <row r="9">
          <cell r="A9" t="str">
            <v xml:space="preserve">참      조 :  </v>
          </cell>
        </row>
        <row r="13">
          <cell r="A13" t="str">
            <v>아래와 같이 견적 합니다.</v>
          </cell>
        </row>
        <row r="14">
          <cell r="A14" t="str">
            <v>1. 총견적금액(VAT포함) : \138,874,912-</v>
          </cell>
        </row>
        <row r="15">
          <cell r="A15" t="str">
            <v>2. 결 제 조 건 : 현금</v>
          </cell>
        </row>
        <row r="16">
          <cell r="A16" t="str">
            <v>3. 납 품 예 정 일 : 발주후 4주 이내</v>
          </cell>
        </row>
        <row r="17">
          <cell r="A17" t="str">
            <v xml:space="preserve">4. 기          타 : </v>
          </cell>
        </row>
        <row r="19">
          <cell r="A19" t="str">
            <v>No.</v>
          </cell>
        </row>
        <row r="20">
          <cell r="A20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입고list"/>
      <sheetName val="재고list"/>
      <sheetName val="계산서list"/>
    </sheetNames>
    <sheetDataSet>
      <sheetData sheetId="0" refreshError="1"/>
      <sheetData sheetId="1"/>
      <sheetData sheetId="2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"/>
      <sheetName val="DB"/>
      <sheetName val="9GNG운반"/>
      <sheetName val="노임이"/>
      <sheetName val="노무비"/>
      <sheetName val="총괄표"/>
      <sheetName val="NEW증설1(재작업)"/>
      <sheetName val="현장관리비"/>
      <sheetName val="협조전"/>
      <sheetName val="2월"/>
      <sheetName val="내역서"/>
      <sheetName val="9509"/>
      <sheetName val="(실사조정)총괄"/>
      <sheetName val="직재"/>
      <sheetName val="재집"/>
      <sheetName val="Oper Amount"/>
      <sheetName val="Sheet1"/>
      <sheetName val="SULKEA"/>
      <sheetName val="상반기손익차2총괄"/>
      <sheetName val="Oper_Amount"/>
      <sheetName val="2월가격"/>
      <sheetName val="수목데이타 "/>
    </sheetNames>
    <sheetDataSet>
      <sheetData sheetId="0">
        <row r="5">
          <cell r="B5">
            <v>1</v>
          </cell>
          <cell r="D5" t="str">
            <v>가리봉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ement2"/>
      <sheetName val="DATA"/>
      <sheetName val="데이타"/>
      <sheetName val="IN"/>
      <sheetName val="부재료입고집계"/>
      <sheetName val="Option"/>
      <sheetName val="유효성 검사용 Sheet (삭제금지)"/>
      <sheetName val="Upgrades pricing"/>
      <sheetName val="데이터유효성검사자료"/>
      <sheetName val="(실사조정)총괄"/>
      <sheetName val="FTE"/>
      <sheetName val="운영 비용(Infra)-원가"/>
      <sheetName val="직재"/>
      <sheetName val="LANGUAGE"/>
      <sheetName val="ID"/>
      <sheetName val="WELDER"/>
      <sheetName val="W.NO"/>
      <sheetName val="Inquiry_List"/>
      <sheetName val="부하(성남)"/>
      <sheetName val="I一般比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총원가계산서"/>
      <sheetName val="지역별원가"/>
      <sheetName val="수도권원가계산서"/>
      <sheetName val="수도권노무비"/>
      <sheetName val="국별원가"/>
      <sheetName val="수유원가"/>
      <sheetName val="수유노무비"/>
      <sheetName val="인천원가"/>
      <sheetName val="인천노무비"/>
      <sheetName val="ITC원가"/>
      <sheetName val="ITC노무비"/>
      <sheetName val="분당원가"/>
      <sheetName val="분당노무비"/>
      <sheetName val="자재비"/>
      <sheetName val="IN"/>
      <sheetName val="Supplement2"/>
      <sheetName val="유효성 검사용 Sheet (삭제금지)"/>
      <sheetName val="DATA"/>
      <sheetName val="데이타"/>
      <sheetName val="현장관리비"/>
      <sheetName val="R&amp;D"/>
      <sheetName val="노임단가"/>
      <sheetName val="단가조사"/>
      <sheetName val="통합콘솔+PDPsystem"/>
      <sheetName val="노무비"/>
      <sheetName val="(실사조정)총괄"/>
      <sheetName val="SULKEA"/>
      <sheetName val="노임이"/>
      <sheetName val="Carepaq"/>
      <sheetName val="OPT"/>
      <sheetName val="2001STP수도권공사원가"/>
      <sheetName val="평택특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ement2"/>
      <sheetName val="DATA"/>
      <sheetName val="데이타"/>
      <sheetName val="부재료입고집계"/>
      <sheetName val="Option"/>
      <sheetName val="데이터유효성검사자료"/>
      <sheetName val="(실사조정)총괄"/>
      <sheetName val="손익분석"/>
      <sheetName val="CHANNEL_DM"/>
      <sheetName val="IPG0696F"/>
      <sheetName val="list pric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GNG운반"/>
    </sheetNames>
    <sheetDataSet>
      <sheetData sheetId="0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ssion"/>
      <sheetName val="DASD"/>
      <sheetName val="S390 SW(SKT)"/>
      <sheetName val="PABX"/>
      <sheetName val="NW_weight"/>
      <sheetName val="부록C-2"/>
      <sheetName val="합의서 별첨 (1년)"/>
      <sheetName val="합의서 별첨 (11년)"/>
      <sheetName val="99년 서비스료 산정근거"/>
      <sheetName val="99년 IT 투자비용"/>
      <sheetName val="99년 사용량(1~6월)"/>
      <sheetName val="Baseline_98"/>
      <sheetName val="유지보수현황"/>
      <sheetName val="요율산정"/>
      <sheetName val="Labor Amount"/>
      <sheetName val="Labor Amount(Details)"/>
      <sheetName val="Oper Amount"/>
      <sheetName val="Oper Amount(Details)"/>
      <sheetName val="Acq Amount"/>
      <sheetName val="Mount"/>
      <sheetName val="Acq Amount(Details)"/>
      <sheetName val="Weight"/>
      <sheetName val="세무감사결과자료"/>
      <sheetName val="Ctrl_Panel"/>
      <sheetName val="운영인건비WEIGHT"/>
      <sheetName val="MA"/>
      <sheetName val="Inventory Sum"/>
      <sheetName val="dsum_cond"/>
      <sheetName val="Projection_All"/>
      <sheetName val="Service Space"/>
      <sheetName val="HW_Projection"/>
      <sheetName val="NW_Projection"/>
      <sheetName val="Labor_Projection"/>
      <sheetName val="Item별 현보유량 list"/>
      <sheetName val="통제부(통합)"/>
      <sheetName val="가중치작업"/>
      <sheetName val="Datacenter가중치_backdata"/>
      <sheetName val="서버가중치_backdata"/>
      <sheetName val="PC가중치_backdata"/>
      <sheetName val="Network가중치_backdata"/>
      <sheetName val="DATA"/>
      <sheetName val="데이타"/>
      <sheetName val="9GNG운반"/>
      <sheetName val="95년장비"/>
      <sheetName val="가격"/>
      <sheetName val="INDEX"/>
      <sheetName val="DS_3Q"/>
      <sheetName val="9월가격"/>
      <sheetName val="2000년"/>
      <sheetName val="2001년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업팀"/>
      <sheetName val="미수금"/>
      <sheetName val="POS"/>
      <sheetName val="VAN"/>
      <sheetName val="취소"/>
      <sheetName val="참조"/>
      <sheetName val="Sheet1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종합"/>
      <sheetName val="총괄표"/>
      <sheetName val="2000프로젝트별"/>
      <sheetName val="DS_1Q"/>
      <sheetName val="DS_2Q"/>
      <sheetName val="DS_3Q"/>
      <sheetName val="DS_4Q"/>
      <sheetName val="1999프로젝트별"/>
      <sheetName val="DS_1999"/>
      <sheetName val="DBM자산"/>
      <sheetName val="OA보안(Pass-through)"/>
      <sheetName val="감소사용량"/>
      <sheetName val="DS-최종"/>
      <sheetName val="Supplement2"/>
      <sheetName val="2.Distributed System-종합"/>
      <sheetName val="기성고내역"/>
      <sheetName val="노무비"/>
      <sheetName val="2_Distributed_System-종합"/>
    </sheetNames>
    <sheetDataSet>
      <sheetData sheetId="0"/>
      <sheetData sheetId="1"/>
      <sheetData sheetId="2"/>
      <sheetData sheetId="3"/>
      <sheetData sheetId="4" refreshError="1">
        <row r="3">
          <cell r="J3">
            <v>0.1074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상면비_산출"/>
      <sheetName val="IBM_MF"/>
      <sheetName val="IBM_RS"/>
      <sheetName val="HP_DCS"/>
      <sheetName val="SUN_DCS"/>
      <sheetName val="NCR_DCS"/>
      <sheetName val="IBM_NT"/>
      <sheetName val="FTE"/>
      <sheetName val="Storage종합"/>
      <sheetName val="면적표"/>
      <sheetName val="감가상각_UNIX"/>
      <sheetName val="감가상각_UX_Storage"/>
      <sheetName val="감가상각_NT"/>
      <sheetName val="감가상각_MF"/>
      <sheetName val="Labor Amount"/>
      <sheetName val="SKC&amp;C월별OI추진실적"/>
      <sheetName val="참조"/>
      <sheetName val="참조2"/>
      <sheetName val="취소"/>
      <sheetName val="95년장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>
        <row r="3">
          <cell r="C3">
            <v>4400</v>
          </cell>
        </row>
        <row r="4">
          <cell r="C4">
            <v>1224</v>
          </cell>
        </row>
        <row r="6">
          <cell r="C6">
            <v>331</v>
          </cell>
        </row>
        <row r="7">
          <cell r="C7">
            <v>263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****"/>
      <sheetName val="표지"/>
      <sheetName val="총괄N"/>
      <sheetName val="견적서 N"/>
      <sheetName val="원가표N"/>
      <sheetName val="N &lt;----&gt; J"/>
      <sheetName val="총괄 J"/>
      <sheetName val="견적서 J"/>
      <sheetName val="원가표 J"/>
      <sheetName val="손익분석"/>
      <sheetName val="DS_2Q"/>
      <sheetName val="SETUP"/>
      <sheetName val="일위대가(가설)"/>
      <sheetName val="안양Toll_1"/>
      <sheetName val="안동과학대학 3"/>
      <sheetName val="면적분포"/>
      <sheetName val="원본(갑지)"/>
      <sheetName val="면적표"/>
      <sheetName val="가격"/>
      <sheetName val="위성"/>
      <sheetName val="산출표"/>
      <sheetName val="추가예산"/>
      <sheetName val="SKC&amp;C월별OI추진실적"/>
      <sheetName val="참조"/>
      <sheetName val="공사기본내용입력"/>
      <sheetName val="유효성체크"/>
      <sheetName val="표준견적서"/>
      <sheetName val="계열사현황종합"/>
      <sheetName val="자재단가"/>
      <sheetName val="연습"/>
      <sheetName val="CHANNEL_DM"/>
      <sheetName val="WS"/>
      <sheetName val="밧데리"/>
      <sheetName val="정류기"/>
      <sheetName val="내역서"/>
      <sheetName val="OPTION"/>
      <sheetName val="LH3 동양시스템"/>
      <sheetName val="개요"/>
      <sheetName val="BACKDATA"/>
      <sheetName val="환율change"/>
      <sheetName val="설치공사비"/>
      <sheetName val="6호기"/>
      <sheetName val="전기단가조사서"/>
      <sheetName val="단위량"/>
      <sheetName val="재료집계표2"/>
      <sheetName val="토적집계표"/>
      <sheetName val="품종별월계"/>
      <sheetName val="N賃率-職"/>
      <sheetName val="2.대외공문"/>
      <sheetName val="을지"/>
      <sheetName val="대치판정"/>
      <sheetName val="VXXXXXXX"/>
      <sheetName val="실행내역서 "/>
      <sheetName val="노임단가"/>
      <sheetName val="유효성 검사용 Sheet (삭제금지)"/>
      <sheetName val="Care"/>
      <sheetName val="OPT"/>
      <sheetName val="내역서1"/>
      <sheetName val="SS"/>
      <sheetName val="실내건축일위대가"/>
      <sheetName val="견적서_N"/>
      <sheetName val="N_&lt;----&gt;_J"/>
      <sheetName val="총괄_J"/>
      <sheetName val="견적서_J"/>
      <sheetName val="원가표_J"/>
      <sheetName val="안동과학대학_3"/>
      <sheetName val="LH3_동양시스템"/>
      <sheetName val="10월가격"/>
      <sheetName val="캔개발배경"/>
      <sheetName val="시장"/>
      <sheetName val="일정표"/>
      <sheetName val="hp5월가격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Sim Price"/>
      <sheetName val="inputarea_ref"/>
      <sheetName val="check-price"/>
      <sheetName val="tpibase_adm"/>
      <sheetName val="tpibase"/>
      <sheetName val="tpibase_dc"/>
      <sheetName val="tpibase_dt"/>
      <sheetName val="tpibase_nw"/>
      <sheetName val="98 Budget"/>
      <sheetName val="basecasecal"/>
      <sheetName val="Asset"/>
      <sheetName val="SCOPEDB"/>
      <sheetName val="INPUTAREA"/>
      <sheetName val="기준정보"/>
      <sheetName val="#REF"/>
      <sheetName val="수입"/>
      <sheetName val="INDEX"/>
      <sheetName val="첨부1"/>
      <sheetName val="분석(1.0)"/>
      <sheetName val="유니트입출고내역"/>
      <sheetName val="견적서 N"/>
      <sheetName val="03-Pricing model (sk해운-0927-V2)"/>
      <sheetName val="5. 참고 목록 (출력불필요)"/>
      <sheetName val="DS상세 (2)"/>
      <sheetName val="118.세금과공과"/>
      <sheetName val="2001생산"/>
      <sheetName val="Sim_Price"/>
      <sheetName val="98_Budget"/>
      <sheetName val="분석(1_0)"/>
      <sheetName val="견적서_N"/>
      <sheetName val="03-Pricing_model_(sk해운-0927-V2)"/>
      <sheetName val="5__참고_목록_(출력불필요)"/>
      <sheetName val="DS상세_(2)"/>
      <sheetName val="118_세금과공과"/>
      <sheetName val="Sheet1"/>
      <sheetName val="기계기구"/>
      <sheetName val="기초코드"/>
      <sheetName val="2.대외공문"/>
      <sheetName val="차량(구)"/>
      <sheetName val="면적표"/>
      <sheetName val="년령분석표(02년)"/>
      <sheetName val="지역별"/>
      <sheetName val="Sim_Price1"/>
      <sheetName val="98_Budget1"/>
    </sheetNames>
    <sheetDataSet>
      <sheetData sheetId="0"/>
      <sheetData sheetId="1"/>
      <sheetData sheetId="2" refreshError="1">
        <row r="5">
          <cell r="R5">
            <v>0.13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area_ref"/>
      <sheetName val="용산매출"/>
      <sheetName val="유효성 검사용 Sheet (삭제금지)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DATA"/>
      <sheetName val="ELEC"/>
      <sheetName val="Raw"/>
      <sheetName val="발생"/>
      <sheetName val="평가"/>
      <sheetName val="유효성 검사용 Sheet(삭제금지)"/>
      <sheetName val="YUNJH5"/>
      <sheetName val="INPUTAREA"/>
      <sheetName val="유효성 검사용 Sheet (삭제금지)"/>
      <sheetName val="inputarea_ref"/>
      <sheetName val="2000년"/>
      <sheetName val="견적서 N"/>
      <sheetName val="분석(1.0)"/>
      <sheetName val="유니트입출고내역"/>
      <sheetName val="3.&quot;전송망&quot;운용설비"/>
      <sheetName val="ppm상수"/>
      <sheetName val="노임단가표"/>
      <sheetName val="산출0"/>
      <sheetName val="일위목록"/>
      <sheetName val="요율"/>
      <sheetName val="수량산출서"/>
      <sheetName val="Sheet5"/>
      <sheetName val="건축내역"/>
      <sheetName val="257A1"/>
      <sheetName val="5. 참고 목록 (출력불필요)"/>
      <sheetName val="유효성_검사용_Sheet(삭제금지)"/>
      <sheetName val="유효성_검사용_Sheet_(삭제금지)"/>
      <sheetName val="견적서_N"/>
      <sheetName val="분석(1_0)"/>
      <sheetName val="3_&quot;전송망&quot;운용설비"/>
      <sheetName val="5__참고_목록_(출력불필요)"/>
      <sheetName val="실행(1)"/>
      <sheetName val="백암비스타내역"/>
    </sheetNames>
    <sheetDataSet>
      <sheetData sheetId="0"/>
      <sheetData sheetId="1"/>
      <sheetData sheetId="2" refreshError="1">
        <row r="3">
          <cell r="C3" t="str">
            <v>대구</v>
          </cell>
          <cell r="D3" t="str">
            <v>포항</v>
          </cell>
          <cell r="E3" t="str">
            <v>경주</v>
          </cell>
          <cell r="F3" t="str">
            <v>구미</v>
          </cell>
          <cell r="G3" t="str">
            <v>김천</v>
          </cell>
          <cell r="H3" t="str">
            <v>영천</v>
          </cell>
          <cell r="I3" t="str">
            <v>안동</v>
          </cell>
          <cell r="J3" t="str">
            <v>영주</v>
          </cell>
          <cell r="K3" t="str">
            <v>기타</v>
          </cell>
          <cell r="L3" t="str">
            <v>경북계</v>
          </cell>
          <cell r="M3" t="str">
            <v>총계</v>
          </cell>
        </row>
        <row r="4">
          <cell r="B4" t="str">
            <v>목표</v>
          </cell>
          <cell r="C4">
            <v>57</v>
          </cell>
          <cell r="D4">
            <v>10</v>
          </cell>
          <cell r="E4">
            <v>6</v>
          </cell>
          <cell r="F4">
            <v>4</v>
          </cell>
          <cell r="G4">
            <v>3</v>
          </cell>
          <cell r="H4">
            <v>4</v>
          </cell>
          <cell r="I4">
            <v>6</v>
          </cell>
          <cell r="J4">
            <v>1</v>
          </cell>
          <cell r="K4">
            <v>4</v>
          </cell>
          <cell r="L4">
            <v>38</v>
          </cell>
          <cell r="M4">
            <v>95</v>
          </cell>
        </row>
        <row r="5">
          <cell r="B5" t="str">
            <v>공사완료</v>
          </cell>
          <cell r="C5">
            <v>55</v>
          </cell>
          <cell r="D5">
            <v>10</v>
          </cell>
          <cell r="E5">
            <v>5</v>
          </cell>
          <cell r="F5">
            <v>3</v>
          </cell>
          <cell r="G5">
            <v>3</v>
          </cell>
          <cell r="H5">
            <v>4</v>
          </cell>
          <cell r="I5">
            <v>6</v>
          </cell>
          <cell r="J5">
            <v>1</v>
          </cell>
          <cell r="K5">
            <v>4</v>
          </cell>
          <cell r="L5">
            <v>36</v>
          </cell>
          <cell r="M5">
            <v>91</v>
          </cell>
        </row>
        <row r="6">
          <cell r="B6" t="str">
            <v>공사완료율</v>
          </cell>
          <cell r="C6">
            <v>96.491228070175438</v>
          </cell>
          <cell r="D6">
            <v>100</v>
          </cell>
          <cell r="E6">
            <v>83.333333333333343</v>
          </cell>
          <cell r="F6">
            <v>75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94.73684210526315</v>
          </cell>
          <cell r="M6">
            <v>95.78947368421052</v>
          </cell>
        </row>
        <row r="7">
          <cell r="B7" t="str">
            <v>입전완료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1</v>
          </cell>
          <cell r="M7">
            <v>1</v>
          </cell>
        </row>
        <row r="8">
          <cell r="B8" t="str">
            <v>입전완료율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33.333333333333329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2.6315789473684208</v>
          </cell>
          <cell r="M8">
            <v>1.0526315789473684</v>
          </cell>
        </row>
      </sheetData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준견적서"/>
      <sheetName val="유효성 검사용 Sheet (삭제금지)"/>
      <sheetName val="DB"/>
    </sheetNames>
    <sheetDataSet>
      <sheetData sheetId="0"/>
      <sheetData sheetId="1"/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XXXXXX"/>
      <sheetName val="세대 (2)"/>
      <sheetName val="세대 (3)"/>
      <sheetName val="세대갑"/>
      <sheetName val="세대조정"/>
      <sheetName val="세대연락망"/>
      <sheetName val="데이터유효성검사자료"/>
      <sheetName val="유효성 검사용 Sheet (삭제금지)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손익분석"/>
      <sheetName val="Netsgo-1"/>
    </sheetNames>
    <sheetDataSet>
      <sheetData sheetId="0"/>
      <sheetData sheetId="1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80G3"/>
      <sheetName val="#REF"/>
      <sheetName val="유효성 검사용 Sheet (삭제금지)"/>
      <sheetName val="손익분석"/>
      <sheetName val="ELEC"/>
      <sheetName val="Lists"/>
      <sheetName val="유효성_검사용_Sheet_(삭제금지)"/>
      <sheetName val="견적서 N"/>
      <sheetName val="유니트입출고내역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tfinity(266)"/>
      <sheetName val="430 (2)"/>
      <sheetName val="Netfinity(333)"/>
      <sheetName val="DB"/>
      <sheetName val="Pricing Table"/>
      <sheetName val="PriceMaster"/>
      <sheetName val="INPUTAREA"/>
      <sheetName val="95년장비"/>
      <sheetName val="SV"/>
      <sheetName val="2000년"/>
      <sheetName val="2001년"/>
      <sheetName val="DS_3Q"/>
      <sheetName val="NT운영단가표"/>
      <sheetName val="inputarea_ref"/>
      <sheetName val="index"/>
      <sheetName val="장비사용료"/>
      <sheetName val="종합(Body산정과정) HP UX"/>
      <sheetName val="모토로라반도체통신(장양호)"/>
      <sheetName val="NW-장비"/>
      <sheetName val="Start"/>
      <sheetName val="유효성 검사용 Sheet (삭제금지)"/>
      <sheetName val="#REF"/>
      <sheetName val="Parts List"/>
      <sheetName val="Supplement2"/>
      <sheetName val="9GNG운반"/>
      <sheetName val="Sch9  Guarantees and lawsuits"/>
      <sheetName val="IBM UX"/>
      <sheetName val="노무비"/>
      <sheetName val="430_(2)"/>
      <sheetName val="Pricing_Table"/>
      <sheetName val="종합(Body산정과정)_HP_UX"/>
      <sheetName val="유효성_검사용_Sheet_(삭제금지)"/>
      <sheetName val="Parts_List"/>
      <sheetName val="b"/>
      <sheetName val="x"/>
      <sheetName val="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KS VM Cost"/>
      <sheetName val="IKS VM Block Tier"/>
      <sheetName val="IKS Storage Cost"/>
      <sheetName val="IKS Storage LP"/>
      <sheetName val="MSP Cost"/>
      <sheetName val="MSP Cost Table"/>
      <sheetName val="ZCP Add-on Spec"/>
      <sheetName val="상품화 가격표"/>
      <sheetName val="견적시스템 템프릿"/>
      <sheetName val="ZCP Lineup"/>
      <sheetName val="ZCP Lite"/>
      <sheetName val="ZCP Standard"/>
      <sheetName val="ZCP Premium"/>
      <sheetName val="ZDB-ZCP"/>
      <sheetName val="ZDB-Standalone"/>
      <sheetName val="공유인프라"/>
      <sheetName val="공유인프라 용량산정"/>
      <sheetName val="HiOMS"/>
      <sheetName val="HiOMS 용량산정"/>
      <sheetName val="법률AI"/>
      <sheetName val="SKI"/>
      <sheetName val="SKI 용량산정"/>
      <sheetName val="FSK"/>
      <sheetName val="FSK 용량산정"/>
      <sheetName val="FSK (2)"/>
      <sheetName val="FSK 용량산정(2)"/>
      <sheetName val="제조통합플랫폼"/>
      <sheetName val="SK E&amp;S"/>
      <sheetName val="SK E&amp;S 용량산정"/>
      <sheetName val="SKN-POS"/>
      <sheetName val="최소사양견적용"/>
      <sheetName val="SKN-POS (2)"/>
      <sheetName val="SKN 용량산정"/>
      <sheetName val="SKE-POS"/>
      <sheetName val="SKN-Huckle"/>
      <sheetName val="Huckle용량산정"/>
      <sheetName val="Vitality"/>
      <sheetName val="Vitality용량산정"/>
      <sheetName val="AhnLab"/>
      <sheetName val="Coinery Service"/>
      <sheetName val="Coinery Service 용량산정"/>
      <sheetName val="Tworld-Direct"/>
      <sheetName val="Tworld-Direct 용량산정"/>
      <sheetName val="Withus"/>
      <sheetName val="Withus 용량산정"/>
      <sheetName val="행복나래"/>
      <sheetName val="행복나래 용량산정"/>
      <sheetName val="울산CLX"/>
      <sheetName val="울산CLX 용량산정"/>
      <sheetName val="SKI e-HR"/>
      <sheetName val="SKI e-HR 용량산정"/>
      <sheetName val="SKC천안신공장 (2)"/>
      <sheetName val="SKI-통합클러스터 (2)"/>
      <sheetName val="SKI-통합클러스터"/>
      <sheetName val="사내시스템"/>
      <sheetName val="사내시스템 용량산정"/>
      <sheetName val="SKN전자계약"/>
      <sheetName val="SKC천안신공장 용량산정 (2)"/>
      <sheetName val="SKC천안신공장"/>
      <sheetName val="SKC천안신공장 용량산정"/>
      <sheetName val="SKI R&amp;D Factbook"/>
      <sheetName val="SV작은실천"/>
      <sheetName val="SV작은실천 용량산정"/>
      <sheetName val="SKI R&amp;D Factbook 용량산정"/>
      <sheetName val="ChainZ-Fabric"/>
      <sheetName val="SKTI-ETRM"/>
      <sheetName val="사회적경제연구원(Coin)-별도"/>
      <sheetName val="사회적경제연구원(Coin)-Share"/>
      <sheetName val="사회적경제연구원(Coin) 용량산정"/>
      <sheetName val="삼양사MES (2)"/>
      <sheetName val="삼양사MES"/>
      <sheetName val="삼양사MES용량산정"/>
      <sheetName val="SV Mgmt"/>
      <sheetName val="울산CLX (2)"/>
      <sheetName val="SKN워커힐NGS"/>
      <sheetName val="SV Mgmt 용량산정"/>
      <sheetName val="역량개발팀"/>
      <sheetName val="역량개발팀 용량산정"/>
      <sheetName val="리더쉽육성팀"/>
      <sheetName val="리더쉽육성팀 용량산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PN2_요금_통합" headers="0" connectionId="1" xr16:uid="{00000000-0016-0000-0600-000000000000}" autoFormatId="16" applyNumberFormats="0" applyBorderFormats="0" applyFontFormats="0" applyPatternFormats="0" applyAlignmentFormats="0" applyWidthHeightFormats="0">
  <queryTableRefresh headersInLastRefresh="0" nextId="75">
    <queryTableFields count="71">
      <queryTableField id="1" name="F1" tableColumnId="1"/>
      <queryTableField id="2" name="F2" tableColumnId="2"/>
      <queryTableField id="3" name="F3" tableColumnId="3"/>
      <queryTableField id="4" name="F4" tableColumnId="4"/>
      <queryTableField id="5" name="F5" tableColumnId="5"/>
      <queryTableField id="6" name="F6" tableColumnId="6"/>
      <queryTableField id="7" name="F7" tableColumnId="7"/>
      <queryTableField id="8" name="F8" tableColumnId="8"/>
      <queryTableField id="9" name="F9" tableColumnId="9"/>
      <queryTableField id="10" name="F10" tableColumnId="10"/>
      <queryTableField id="11" name="F11" tableColumnId="11"/>
      <queryTableField id="12" name="F12" tableColumnId="12"/>
      <queryTableField id="13" name="F13" tableColumnId="13"/>
      <queryTableField id="14" name="F14" tableColumnId="14"/>
      <queryTableField id="15" name="F15" tableColumnId="15"/>
      <queryTableField id="16" name="F16" tableColumnId="16"/>
      <queryTableField id="17" name="F17" tableColumnId="17"/>
      <queryTableField id="18" name="F18" tableColumnId="18"/>
      <queryTableField id="19" name="F19" tableColumnId="19"/>
      <queryTableField id="20" name="F20" tableColumnId="20"/>
      <queryTableField id="21" name="F21" tableColumnId="21"/>
      <queryTableField id="22" name="F22" tableColumnId="22"/>
      <queryTableField id="23" name="F23" tableColumnId="23"/>
      <queryTableField id="24" name="F24" tableColumnId="24"/>
      <queryTableField id="25" name="F25" tableColumnId="25"/>
      <queryTableField id="26" name="F26" tableColumnId="26"/>
      <queryTableField id="27" name="F27" tableColumnId="27"/>
      <queryTableField id="28" name="F28" tableColumnId="28"/>
      <queryTableField id="29" name="F29" tableColumnId="29"/>
      <queryTableField id="30" name="F30" tableColumnId="30"/>
      <queryTableField id="31" name="F31" tableColumnId="31"/>
      <queryTableField id="32" name="F32" tableColumnId="32"/>
      <queryTableField id="33" name="F33" tableColumnId="33"/>
      <queryTableField id="34" name="F34" tableColumnId="34"/>
      <queryTableField id="35" name="F35" tableColumnId="35"/>
      <queryTableField id="36" name="F36" tableColumnId="36"/>
      <queryTableField id="37" name="F37" tableColumnId="37"/>
      <queryTableField id="38" name="F38" tableColumnId="38"/>
      <queryTableField id="39" name="F39" tableColumnId="39"/>
      <queryTableField id="41" name="F41" tableColumnId="41"/>
      <queryTableField id="42" name="F42" tableColumnId="42"/>
      <queryTableField id="43" name="F43" tableColumnId="43"/>
      <queryTableField id="44" name="F44" tableColumnId="44"/>
      <queryTableField id="45" name="F45" tableColumnId="45"/>
      <queryTableField id="46" name="F46" tableColumnId="46"/>
      <queryTableField id="47" name="F47" tableColumnId="47"/>
      <queryTableField id="48" name="F48" tableColumnId="48"/>
      <queryTableField id="49" name="F49" tableColumnId="49"/>
      <queryTableField id="50" name="F50" tableColumnId="50"/>
      <queryTableField id="51" name="F51" tableColumnId="51"/>
      <queryTableField id="52" name="F52" tableColumnId="52"/>
      <queryTableField id="53" name="F53" tableColumnId="53"/>
      <queryTableField id="54" name="F54" tableColumnId="54"/>
      <queryTableField id="55" name="F55" tableColumnId="55"/>
      <queryTableField id="56" name="F56" tableColumnId="56"/>
      <queryTableField id="57" name="F57" tableColumnId="57"/>
      <queryTableField id="58" name="F58" tableColumnId="58"/>
      <queryTableField id="59" name="F59" tableColumnId="59"/>
      <queryTableField id="60" name="F60" tableColumnId="60"/>
      <queryTableField id="61" name="F61" tableColumnId="61"/>
      <queryTableField id="62" name="F62" tableColumnId="62"/>
      <queryTableField id="63" name="F63" tableColumnId="63"/>
      <queryTableField id="64" name="F64" tableColumnId="64"/>
      <queryTableField id="65" name="F65" tableColumnId="65"/>
      <queryTableField id="66" name="F66" tableColumnId="66"/>
      <queryTableField id="67" name="F67" tableColumnId="67"/>
      <queryTableField id="68" name="F68" tableColumnId="68"/>
      <queryTableField id="69" name="F69" tableColumnId="69"/>
      <queryTableField id="70" name="F70" tableColumnId="70"/>
      <queryTableField id="71" name="F71" tableColumnId="71"/>
      <queryTableField id="72" name="F72" tableColumnId="72"/>
    </queryTableFields>
    <queryTableDeletedFields count="1">
      <deletedField name="F40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표_APN2_요금_통합" displayName="표_APN2_요금_통합" ref="A2:BS386" tableType="queryTable" headerRowCount="0" totalsRowShown="0">
  <tableColumns count="71">
    <tableColumn id="1" xr3:uid="{00000000-0010-0000-0000-000001000000}" uniqueName="1" name="F1" queryTableFieldId="1"/>
    <tableColumn id="2" xr3:uid="{00000000-0010-0000-0000-000002000000}" uniqueName="2" name="F2" queryTableFieldId="2"/>
    <tableColumn id="3" xr3:uid="{00000000-0010-0000-0000-000003000000}" uniqueName="3" name="F3" queryTableFieldId="3"/>
    <tableColumn id="4" xr3:uid="{00000000-0010-0000-0000-000004000000}" uniqueName="4" name="F4" queryTableFieldId="4"/>
    <tableColumn id="5" xr3:uid="{00000000-0010-0000-0000-000005000000}" uniqueName="5" name="F5" queryTableFieldId="5"/>
    <tableColumn id="6" xr3:uid="{00000000-0010-0000-0000-000006000000}" uniqueName="6" name="F6" queryTableFieldId="6"/>
    <tableColumn id="7" xr3:uid="{00000000-0010-0000-0000-000007000000}" uniqueName="7" name="F7" queryTableFieldId="7"/>
    <tableColumn id="8" xr3:uid="{00000000-0010-0000-0000-000008000000}" uniqueName="8" name="F8" queryTableFieldId="8"/>
    <tableColumn id="9" xr3:uid="{00000000-0010-0000-0000-000009000000}" uniqueName="9" name="F9" queryTableFieldId="9"/>
    <tableColumn id="10" xr3:uid="{00000000-0010-0000-0000-00000A000000}" uniqueName="10" name="F10" queryTableFieldId="10"/>
    <tableColumn id="11" xr3:uid="{00000000-0010-0000-0000-00000B000000}" uniqueName="11" name="F11" queryTableFieldId="11"/>
    <tableColumn id="12" xr3:uid="{00000000-0010-0000-0000-00000C000000}" uniqueName="12" name="F12" queryTableFieldId="12"/>
    <tableColumn id="13" xr3:uid="{00000000-0010-0000-0000-00000D000000}" uniqueName="13" name="F13" queryTableFieldId="13"/>
    <tableColumn id="14" xr3:uid="{00000000-0010-0000-0000-00000E000000}" uniqueName="14" name="F14" queryTableFieldId="14"/>
    <tableColumn id="15" xr3:uid="{00000000-0010-0000-0000-00000F000000}" uniqueName="15" name="F15" queryTableFieldId="15"/>
    <tableColumn id="16" xr3:uid="{00000000-0010-0000-0000-000010000000}" uniqueName="16" name="F16" queryTableFieldId="16"/>
    <tableColumn id="17" xr3:uid="{00000000-0010-0000-0000-000011000000}" uniqueName="17" name="F17" queryTableFieldId="17"/>
    <tableColumn id="18" xr3:uid="{00000000-0010-0000-0000-000012000000}" uniqueName="18" name="F18" queryTableFieldId="18"/>
    <tableColumn id="19" xr3:uid="{00000000-0010-0000-0000-000013000000}" uniqueName="19" name="F19" queryTableFieldId="19"/>
    <tableColumn id="20" xr3:uid="{00000000-0010-0000-0000-000014000000}" uniqueName="20" name="F20" queryTableFieldId="20"/>
    <tableColumn id="21" xr3:uid="{00000000-0010-0000-0000-000015000000}" uniqueName="21" name="F21" queryTableFieldId="21"/>
    <tableColumn id="22" xr3:uid="{00000000-0010-0000-0000-000016000000}" uniqueName="22" name="F22" queryTableFieldId="22"/>
    <tableColumn id="23" xr3:uid="{00000000-0010-0000-0000-000017000000}" uniqueName="23" name="F23" queryTableFieldId="23"/>
    <tableColumn id="24" xr3:uid="{00000000-0010-0000-0000-000018000000}" uniqueName="24" name="F24" queryTableFieldId="24"/>
    <tableColumn id="25" xr3:uid="{00000000-0010-0000-0000-000019000000}" uniqueName="25" name="F25" queryTableFieldId="25"/>
    <tableColumn id="26" xr3:uid="{00000000-0010-0000-0000-00001A000000}" uniqueName="26" name="F26" queryTableFieldId="26"/>
    <tableColumn id="27" xr3:uid="{00000000-0010-0000-0000-00001B000000}" uniqueName="27" name="F27" queryTableFieldId="27"/>
    <tableColumn id="28" xr3:uid="{00000000-0010-0000-0000-00001C000000}" uniqueName="28" name="F28" queryTableFieldId="28"/>
    <tableColumn id="29" xr3:uid="{00000000-0010-0000-0000-00001D000000}" uniqueName="29" name="F29" queryTableFieldId="29"/>
    <tableColumn id="30" xr3:uid="{00000000-0010-0000-0000-00001E000000}" uniqueName="30" name="F30" queryTableFieldId="30"/>
    <tableColumn id="31" xr3:uid="{00000000-0010-0000-0000-00001F000000}" uniqueName="31" name="F31" queryTableFieldId="31"/>
    <tableColumn id="32" xr3:uid="{00000000-0010-0000-0000-000020000000}" uniqueName="32" name="F32" queryTableFieldId="32"/>
    <tableColumn id="33" xr3:uid="{00000000-0010-0000-0000-000021000000}" uniqueName="33" name="F33" queryTableFieldId="33"/>
    <tableColumn id="34" xr3:uid="{00000000-0010-0000-0000-000022000000}" uniqueName="34" name="F34" queryTableFieldId="34"/>
    <tableColumn id="35" xr3:uid="{00000000-0010-0000-0000-000023000000}" uniqueName="35" name="F35" queryTableFieldId="35"/>
    <tableColumn id="36" xr3:uid="{00000000-0010-0000-0000-000024000000}" uniqueName="36" name="F36" queryTableFieldId="36"/>
    <tableColumn id="37" xr3:uid="{00000000-0010-0000-0000-000025000000}" uniqueName="37" name="F37" queryTableFieldId="37"/>
    <tableColumn id="38" xr3:uid="{00000000-0010-0000-0000-000026000000}" uniqueName="38" name="F38" queryTableFieldId="38"/>
    <tableColumn id="39" xr3:uid="{00000000-0010-0000-0000-000027000000}" uniqueName="39" name="F39" queryTableFieldId="39"/>
    <tableColumn id="41" xr3:uid="{00000000-0010-0000-0000-000029000000}" uniqueName="41" name="F41" queryTableFieldId="41"/>
    <tableColumn id="42" xr3:uid="{00000000-0010-0000-0000-00002A000000}" uniqueName="42" name="F42" queryTableFieldId="42"/>
    <tableColumn id="43" xr3:uid="{00000000-0010-0000-0000-00002B000000}" uniqueName="43" name="F43" queryTableFieldId="43"/>
    <tableColumn id="44" xr3:uid="{00000000-0010-0000-0000-00002C000000}" uniqueName="44" name="F44" queryTableFieldId="44"/>
    <tableColumn id="45" xr3:uid="{00000000-0010-0000-0000-00002D000000}" uniqueName="45" name="F45" queryTableFieldId="45"/>
    <tableColumn id="46" xr3:uid="{00000000-0010-0000-0000-00002E000000}" uniqueName="46" name="F46" queryTableFieldId="46"/>
    <tableColumn id="47" xr3:uid="{00000000-0010-0000-0000-00002F000000}" uniqueName="47" name="F47" queryTableFieldId="47"/>
    <tableColumn id="48" xr3:uid="{00000000-0010-0000-0000-000030000000}" uniqueName="48" name="F48" queryTableFieldId="48"/>
    <tableColumn id="49" xr3:uid="{00000000-0010-0000-0000-000031000000}" uniqueName="49" name="F49" queryTableFieldId="49"/>
    <tableColumn id="50" xr3:uid="{00000000-0010-0000-0000-000032000000}" uniqueName="50" name="F50" queryTableFieldId="50"/>
    <tableColumn id="51" xr3:uid="{00000000-0010-0000-0000-000033000000}" uniqueName="51" name="F51" queryTableFieldId="51"/>
    <tableColumn id="52" xr3:uid="{00000000-0010-0000-0000-000034000000}" uniqueName="52" name="F52" queryTableFieldId="52"/>
    <tableColumn id="53" xr3:uid="{00000000-0010-0000-0000-000035000000}" uniqueName="53" name="F53" queryTableFieldId="53"/>
    <tableColumn id="54" xr3:uid="{00000000-0010-0000-0000-000036000000}" uniqueName="54" name="F54" queryTableFieldId="54"/>
    <tableColumn id="55" xr3:uid="{00000000-0010-0000-0000-000037000000}" uniqueName="55" name="F55" queryTableFieldId="55"/>
    <tableColumn id="56" xr3:uid="{00000000-0010-0000-0000-000038000000}" uniqueName="56" name="F56" queryTableFieldId="56"/>
    <tableColumn id="57" xr3:uid="{00000000-0010-0000-0000-000039000000}" uniqueName="57" name="F57" queryTableFieldId="57"/>
    <tableColumn id="58" xr3:uid="{00000000-0010-0000-0000-00003A000000}" uniqueName="58" name="F58" queryTableFieldId="58"/>
    <tableColumn id="59" xr3:uid="{00000000-0010-0000-0000-00003B000000}" uniqueName="59" name="F59" queryTableFieldId="59"/>
    <tableColumn id="60" xr3:uid="{00000000-0010-0000-0000-00003C000000}" uniqueName="60" name="F60" queryTableFieldId="60"/>
    <tableColumn id="61" xr3:uid="{00000000-0010-0000-0000-00003D000000}" uniqueName="61" name="F61" queryTableFieldId="61"/>
    <tableColumn id="62" xr3:uid="{00000000-0010-0000-0000-00003E000000}" uniqueName="62" name="F62" queryTableFieldId="62"/>
    <tableColumn id="63" xr3:uid="{00000000-0010-0000-0000-00003F000000}" uniqueName="63" name="F63" queryTableFieldId="63"/>
    <tableColumn id="64" xr3:uid="{00000000-0010-0000-0000-000040000000}" uniqueName="64" name="F64" queryTableFieldId="64"/>
    <tableColumn id="65" xr3:uid="{00000000-0010-0000-0000-000041000000}" uniqueName="65" name="F65" queryTableFieldId="65"/>
    <tableColumn id="66" xr3:uid="{00000000-0010-0000-0000-000042000000}" uniqueName="66" name="F66" queryTableFieldId="66"/>
    <tableColumn id="67" xr3:uid="{00000000-0010-0000-0000-000043000000}" uniqueName="67" name="F67" queryTableFieldId="67"/>
    <tableColumn id="68" xr3:uid="{00000000-0010-0000-0000-000044000000}" uniqueName="68" name="F68" queryTableFieldId="68"/>
    <tableColumn id="69" xr3:uid="{00000000-0010-0000-0000-000045000000}" uniqueName="69" name="F69" queryTableFieldId="69"/>
    <tableColumn id="70" xr3:uid="{00000000-0010-0000-0000-000046000000}" uniqueName="70" name="F70" queryTableFieldId="70"/>
    <tableColumn id="71" xr3:uid="{00000000-0010-0000-0000-000047000000}" uniqueName="71" name="F71" queryTableFieldId="71"/>
    <tableColumn id="72" xr3:uid="{00000000-0010-0000-0000-000048000000}" uniqueName="72" name="F72" queryTableFieldId="72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336BB-239E-4295-8390-E0A4A1B0C6C1}">
  <dimension ref="B2:N38"/>
  <sheetViews>
    <sheetView tabSelected="1" zoomScale="85" zoomScaleNormal="85" workbookViewId="0">
      <selection activeCell="M9" sqref="M9"/>
    </sheetView>
  </sheetViews>
  <sheetFormatPr defaultColWidth="9" defaultRowHeight="16.5"/>
  <cols>
    <col min="1" max="1" width="1.375" style="252" customWidth="1"/>
    <col min="2" max="2" width="13.875" style="252" customWidth="1"/>
    <col min="3" max="3" width="16.625" style="252" bestFit="1" customWidth="1"/>
    <col min="4" max="4" width="13.875" style="252" customWidth="1"/>
    <col min="5" max="5" width="19.625" style="252" customWidth="1"/>
    <col min="6" max="6" width="6.125" style="252" customWidth="1"/>
    <col min="7" max="8" width="7.25" style="252" customWidth="1"/>
    <col min="9" max="9" width="14.875" style="252" customWidth="1"/>
    <col min="10" max="10" width="15.875" style="252" customWidth="1"/>
    <col min="11" max="11" width="31.5" style="252" customWidth="1"/>
    <col min="12" max="12" width="14.875" style="252" bestFit="1" customWidth="1"/>
    <col min="13" max="13" width="9.875" style="252" bestFit="1" customWidth="1"/>
    <col min="14" max="14" width="12.375" style="252" customWidth="1"/>
    <col min="15" max="16384" width="9" style="252"/>
  </cols>
  <sheetData>
    <row r="2" spans="2:14" ht="39">
      <c r="B2" s="374" t="s">
        <v>1649</v>
      </c>
      <c r="C2" s="374"/>
      <c r="D2" s="374"/>
      <c r="E2" s="374"/>
      <c r="F2" s="374"/>
      <c r="G2" s="374"/>
      <c r="H2" s="374"/>
      <c r="I2" s="374"/>
      <c r="J2" s="374"/>
      <c r="K2" s="374"/>
    </row>
    <row r="3" spans="2:14" ht="21" customHeight="1">
      <c r="B3" s="253"/>
      <c r="C3" s="253"/>
      <c r="D3" s="253"/>
      <c r="E3" s="253"/>
      <c r="F3" s="253"/>
      <c r="G3" s="253"/>
      <c r="H3" s="253"/>
      <c r="I3" s="253"/>
      <c r="J3" s="253"/>
      <c r="K3" s="253"/>
    </row>
    <row r="4" spans="2:14" ht="18" customHeight="1">
      <c r="B4" s="251" t="s">
        <v>1756</v>
      </c>
      <c r="C4" s="251"/>
      <c r="D4" s="254"/>
      <c r="E4" s="254"/>
      <c r="F4" s="254"/>
      <c r="I4" s="375" t="s">
        <v>1650</v>
      </c>
      <c r="J4" s="255" t="s">
        <v>1651</v>
      </c>
      <c r="K4" s="256" t="s">
        <v>0</v>
      </c>
    </row>
    <row r="5" spans="2:14" ht="18" customHeight="1">
      <c r="B5" s="251" t="s">
        <v>1665</v>
      </c>
      <c r="C5" s="251"/>
      <c r="D5" s="254"/>
      <c r="E5" s="254"/>
      <c r="F5" s="254"/>
      <c r="I5" s="376"/>
      <c r="J5" s="255" t="s">
        <v>4</v>
      </c>
      <c r="K5" s="256" t="s">
        <v>5</v>
      </c>
    </row>
    <row r="6" spans="2:14" ht="18" customHeight="1">
      <c r="B6" s="251" t="s">
        <v>1781</v>
      </c>
      <c r="C6" s="251"/>
      <c r="D6" s="254"/>
      <c r="E6" s="254"/>
      <c r="F6" s="254"/>
      <c r="I6" s="376"/>
      <c r="J6" s="255" t="s">
        <v>1652</v>
      </c>
      <c r="K6" s="256" t="s">
        <v>1648</v>
      </c>
    </row>
    <row r="7" spans="2:14" ht="18" customHeight="1">
      <c r="B7" s="251" t="s">
        <v>1757</v>
      </c>
      <c r="C7" s="251"/>
      <c r="D7" s="254"/>
      <c r="E7" s="254"/>
      <c r="F7" s="254"/>
      <c r="I7" s="376"/>
      <c r="J7" s="255" t="s">
        <v>6</v>
      </c>
      <c r="K7" s="256" t="s">
        <v>7</v>
      </c>
    </row>
    <row r="8" spans="2:14" ht="18" customHeight="1">
      <c r="B8" s="254"/>
      <c r="C8" s="254"/>
      <c r="D8" s="254"/>
      <c r="E8" s="254"/>
      <c r="F8" s="254"/>
      <c r="I8" s="376"/>
      <c r="J8" s="255" t="s">
        <v>8</v>
      </c>
      <c r="K8" s="256" t="s">
        <v>1</v>
      </c>
    </row>
    <row r="9" spans="2:14" ht="18" customHeight="1">
      <c r="B9" s="254"/>
      <c r="C9" s="254"/>
      <c r="D9" s="254"/>
      <c r="E9" s="254"/>
      <c r="F9" s="254"/>
      <c r="I9" s="377"/>
      <c r="J9" s="255" t="s">
        <v>2</v>
      </c>
      <c r="K9" s="256" t="s">
        <v>3</v>
      </c>
    </row>
    <row r="10" spans="2:14">
      <c r="N10" s="252" t="s">
        <v>1667</v>
      </c>
    </row>
    <row r="11" spans="2:14" ht="19.5" customHeight="1">
      <c r="B11" s="251" t="s">
        <v>1758</v>
      </c>
      <c r="C11" s="254"/>
      <c r="D11" s="254"/>
      <c r="E11" s="254"/>
      <c r="F11" s="254"/>
      <c r="G11" s="254"/>
      <c r="H11" s="254"/>
      <c r="I11" s="254"/>
      <c r="J11" s="254"/>
      <c r="K11" s="257" t="s">
        <v>9</v>
      </c>
    </row>
    <row r="12" spans="2:14" s="251" customFormat="1" ht="30" customHeight="1">
      <c r="B12" s="258" t="s">
        <v>1653</v>
      </c>
      <c r="C12" s="378" t="s">
        <v>10</v>
      </c>
      <c r="D12" s="379"/>
      <c r="E12" s="380"/>
      <c r="F12" s="259" t="s">
        <v>1765</v>
      </c>
      <c r="G12" s="259" t="s">
        <v>1766</v>
      </c>
      <c r="H12" s="259" t="s">
        <v>245</v>
      </c>
      <c r="I12" s="260" t="s">
        <v>1660</v>
      </c>
      <c r="J12" s="260" t="s">
        <v>1654</v>
      </c>
      <c r="K12" s="258" t="s">
        <v>11</v>
      </c>
    </row>
    <row r="13" spans="2:14" s="251" customFormat="1" ht="27" customHeight="1">
      <c r="B13" s="369" t="s">
        <v>1673</v>
      </c>
      <c r="C13" s="353" t="s">
        <v>1666</v>
      </c>
      <c r="D13" s="351" t="str">
        <f>'AWS Resource 내역'!D9</f>
        <v xml:space="preserve">Amazon EC2 </v>
      </c>
      <c r="E13" s="352"/>
      <c r="F13" s="347">
        <v>1</v>
      </c>
      <c r="G13" s="272">
        <v>2</v>
      </c>
      <c r="H13" s="261" t="s">
        <v>1655</v>
      </c>
      <c r="I13" s="262">
        <f>'AWS Resource 내역'!G9</f>
        <v>567695.17799999996</v>
      </c>
      <c r="J13" s="262">
        <f t="shared" ref="J13:J15" si="0">I13*G13*F13</f>
        <v>1135390.3559999999</v>
      </c>
      <c r="K13" s="290" t="s">
        <v>1656</v>
      </c>
      <c r="N13" s="270"/>
    </row>
    <row r="14" spans="2:14" s="251" customFormat="1" ht="27" customHeight="1">
      <c r="B14" s="370"/>
      <c r="C14" s="354"/>
      <c r="D14" s="351" t="str">
        <f>'AWS Resource 내역'!D10</f>
        <v xml:space="preserve">Amazon EC2 </v>
      </c>
      <c r="E14" s="352"/>
      <c r="F14" s="347">
        <v>1</v>
      </c>
      <c r="G14" s="272">
        <v>2</v>
      </c>
      <c r="H14" s="261" t="s">
        <v>1655</v>
      </c>
      <c r="I14" s="262">
        <f>'AWS Resource 내역'!G10</f>
        <v>567695.17799999996</v>
      </c>
      <c r="J14" s="262">
        <f t="shared" si="0"/>
        <v>1135390.3559999999</v>
      </c>
      <c r="K14" s="290" t="s">
        <v>1780</v>
      </c>
      <c r="N14" s="270"/>
    </row>
    <row r="15" spans="2:14" s="251" customFormat="1" ht="27" customHeight="1">
      <c r="B15" s="370"/>
      <c r="C15" s="354"/>
      <c r="D15" s="351" t="str">
        <f>'AWS Resource 내역'!D11</f>
        <v xml:space="preserve">Amazon EC2 </v>
      </c>
      <c r="E15" s="352"/>
      <c r="F15" s="347">
        <v>1</v>
      </c>
      <c r="G15" s="272">
        <v>2</v>
      </c>
      <c r="H15" s="261" t="s">
        <v>1655</v>
      </c>
      <c r="I15" s="262">
        <f>'AWS Resource 내역'!G11</f>
        <v>473700.81599999999</v>
      </c>
      <c r="J15" s="262">
        <f t="shared" si="0"/>
        <v>947401.63199999998</v>
      </c>
      <c r="K15" s="290" t="s">
        <v>1780</v>
      </c>
      <c r="N15" s="270"/>
    </row>
    <row r="16" spans="2:14" s="251" customFormat="1" ht="27" customHeight="1">
      <c r="B16" s="370"/>
      <c r="C16" s="354"/>
      <c r="D16" s="351" t="str">
        <f>'AWS Resource 내역'!D12</f>
        <v>S3 Standard</v>
      </c>
      <c r="E16" s="352"/>
      <c r="F16" s="347">
        <v>1</v>
      </c>
      <c r="G16" s="272">
        <v>2</v>
      </c>
      <c r="H16" s="261" t="s">
        <v>1767</v>
      </c>
      <c r="I16" s="262">
        <f>'AWS Resource 내역'!G12</f>
        <v>356736</v>
      </c>
      <c r="J16" s="262">
        <f>I16*G16*F16</f>
        <v>713472</v>
      </c>
      <c r="K16" s="290" t="s">
        <v>1780</v>
      </c>
      <c r="N16" s="270"/>
    </row>
    <row r="17" spans="2:14" s="251" customFormat="1" ht="27" customHeight="1">
      <c r="B17" s="370"/>
      <c r="C17" s="354"/>
      <c r="D17" s="351" t="str">
        <f>'AWS Resource 내역'!D13</f>
        <v>Data Transfer</v>
      </c>
      <c r="E17" s="352"/>
      <c r="F17" s="347">
        <v>1</v>
      </c>
      <c r="G17" s="272">
        <v>2</v>
      </c>
      <c r="H17" s="261" t="s">
        <v>1767</v>
      </c>
      <c r="I17" s="262">
        <f>'AWS Resource 내역'!G13</f>
        <v>0</v>
      </c>
      <c r="J17" s="262">
        <f>I17*G17*F17</f>
        <v>0</v>
      </c>
      <c r="K17" s="290" t="s">
        <v>1780</v>
      </c>
      <c r="N17" s="270"/>
    </row>
    <row r="18" spans="2:14" s="251" customFormat="1" ht="27" customHeight="1">
      <c r="B18" s="370"/>
      <c r="C18" s="354"/>
      <c r="D18" s="351" t="str">
        <f>'AWS Resource 내역'!D14</f>
        <v>Amazon RDS for PostgreSQL</v>
      </c>
      <c r="E18" s="352"/>
      <c r="F18" s="347">
        <v>1</v>
      </c>
      <c r="G18" s="272">
        <v>2</v>
      </c>
      <c r="H18" s="261" t="s">
        <v>1767</v>
      </c>
      <c r="I18" s="262">
        <f>'AWS Resource 내역'!G14</f>
        <v>655758.804</v>
      </c>
      <c r="J18" s="262">
        <f>I18*G18*F18</f>
        <v>1311517.608</v>
      </c>
      <c r="K18" s="290" t="s">
        <v>1780</v>
      </c>
      <c r="N18" s="270"/>
    </row>
    <row r="19" spans="2:14" s="251" customFormat="1" ht="27" customHeight="1">
      <c r="B19" s="370"/>
      <c r="C19" s="355"/>
      <c r="D19" s="351" t="str">
        <f>'AWS Resource 내역'!D15</f>
        <v>AWS Data Transfer</v>
      </c>
      <c r="E19" s="352"/>
      <c r="F19" s="347">
        <v>5</v>
      </c>
      <c r="G19" s="272">
        <v>2</v>
      </c>
      <c r="H19" s="261" t="s">
        <v>1767</v>
      </c>
      <c r="I19" s="262">
        <f>'AWS Resource 내역'!G15</f>
        <v>179794.94399999999</v>
      </c>
      <c r="J19" s="262">
        <f>I19*G19*F19</f>
        <v>1797949.4399999999</v>
      </c>
      <c r="K19" s="290" t="s">
        <v>1764</v>
      </c>
      <c r="N19" s="270"/>
    </row>
    <row r="20" spans="2:14" s="251" customFormat="1" ht="27" customHeight="1">
      <c r="B20" s="370"/>
      <c r="C20" s="362" t="s">
        <v>1689</v>
      </c>
      <c r="D20" s="382"/>
      <c r="E20" s="382"/>
      <c r="F20" s="382"/>
      <c r="G20" s="382"/>
      <c r="H20" s="382"/>
      <c r="I20" s="383"/>
      <c r="J20" s="289">
        <f>SUM(J13:J19)</f>
        <v>7041121.3919999991</v>
      </c>
      <c r="K20" s="291"/>
      <c r="N20" s="263"/>
    </row>
    <row r="21" spans="2:14" s="251" customFormat="1" ht="27" customHeight="1">
      <c r="B21" s="370"/>
      <c r="C21" s="371" t="s">
        <v>1700</v>
      </c>
      <c r="D21" s="367"/>
      <c r="E21" s="367"/>
      <c r="F21" s="367"/>
      <c r="G21" s="367"/>
      <c r="H21" s="367"/>
      <c r="I21" s="368"/>
      <c r="J21" s="313">
        <f>SUM(J20)</f>
        <v>7041121.3919999991</v>
      </c>
      <c r="K21" s="314"/>
      <c r="N21" s="263"/>
    </row>
    <row r="22" spans="2:14" s="251" customFormat="1" ht="27" customHeight="1">
      <c r="B22" s="381"/>
      <c r="C22" s="384" t="s">
        <v>1705</v>
      </c>
      <c r="D22" s="385"/>
      <c r="E22" s="386"/>
      <c r="F22" s="386"/>
      <c r="G22" s="386"/>
      <c r="H22" s="386"/>
      <c r="I22" s="387"/>
      <c r="J22" s="289">
        <f>J21*9.5%</f>
        <v>668906.53223999997</v>
      </c>
      <c r="K22" s="291" t="s">
        <v>1657</v>
      </c>
      <c r="N22" s="270"/>
    </row>
    <row r="23" spans="2:14" s="251" customFormat="1" ht="27" customHeight="1">
      <c r="B23" s="381"/>
      <c r="C23" s="388" t="s">
        <v>1703</v>
      </c>
      <c r="D23" s="389" t="s">
        <v>1686</v>
      </c>
      <c r="E23" s="312" t="s">
        <v>1693</v>
      </c>
      <c r="F23" s="312"/>
      <c r="G23" s="286"/>
      <c r="H23" s="310"/>
      <c r="I23" s="287"/>
      <c r="J23" s="287"/>
      <c r="K23" s="290" t="s">
        <v>1713</v>
      </c>
      <c r="N23" s="270"/>
    </row>
    <row r="24" spans="2:14" s="251" customFormat="1" ht="27" hidden="1" customHeight="1">
      <c r="B24" s="381"/>
      <c r="C24" s="388"/>
      <c r="D24" s="389"/>
      <c r="E24" s="306" t="s">
        <v>1694</v>
      </c>
      <c r="F24" s="306"/>
      <c r="G24" s="307"/>
      <c r="H24" s="308"/>
      <c r="I24" s="309"/>
      <c r="J24" s="287">
        <f>0*22%</f>
        <v>0</v>
      </c>
      <c r="K24" s="290" t="s">
        <v>1701</v>
      </c>
      <c r="N24" s="270"/>
    </row>
    <row r="25" spans="2:14" s="251" customFormat="1" ht="27" customHeight="1">
      <c r="B25" s="381"/>
      <c r="C25" s="388"/>
      <c r="D25" s="389"/>
      <c r="E25" s="312" t="s">
        <v>1695</v>
      </c>
      <c r="F25" s="312"/>
      <c r="G25" s="310"/>
      <c r="H25" s="310"/>
      <c r="I25" s="287"/>
      <c r="J25" s="287"/>
      <c r="K25" s="290" t="s">
        <v>1714</v>
      </c>
      <c r="N25" s="263"/>
    </row>
    <row r="26" spans="2:14" s="251" customFormat="1" ht="27" hidden="1" customHeight="1">
      <c r="B26" s="381"/>
      <c r="C26" s="388"/>
      <c r="D26" s="388" t="s">
        <v>1698</v>
      </c>
      <c r="E26" s="302" t="s">
        <v>1696</v>
      </c>
      <c r="F26" s="349"/>
      <c r="G26" s="303">
        <v>0</v>
      </c>
      <c r="H26" s="304" t="s">
        <v>1697</v>
      </c>
      <c r="I26" s="305">
        <v>170000</v>
      </c>
      <c r="J26" s="262">
        <f>I26*G26</f>
        <v>0</v>
      </c>
      <c r="K26" s="290" t="s">
        <v>1753</v>
      </c>
      <c r="N26" s="263"/>
    </row>
    <row r="27" spans="2:14" s="251" customFormat="1" ht="27" hidden="1" customHeight="1">
      <c r="B27" s="381"/>
      <c r="C27" s="388"/>
      <c r="D27" s="388"/>
      <c r="E27" s="288" t="s">
        <v>1699</v>
      </c>
      <c r="F27" s="350"/>
      <c r="G27" s="299">
        <v>0</v>
      </c>
      <c r="H27" s="261" t="s">
        <v>1697</v>
      </c>
      <c r="I27" s="262">
        <v>40000</v>
      </c>
      <c r="J27" s="262">
        <f>I27*G27</f>
        <v>0</v>
      </c>
      <c r="K27" s="290"/>
      <c r="N27" s="263"/>
    </row>
    <row r="28" spans="2:14" s="251" customFormat="1" ht="27" customHeight="1">
      <c r="B28" s="381"/>
      <c r="C28" s="362" t="s">
        <v>1704</v>
      </c>
      <c r="D28" s="363"/>
      <c r="E28" s="363"/>
      <c r="F28" s="363"/>
      <c r="G28" s="363"/>
      <c r="H28" s="363"/>
      <c r="I28" s="364"/>
      <c r="J28" s="289">
        <f>SUM(J23:J27)</f>
        <v>0</v>
      </c>
      <c r="K28" s="291" t="s">
        <v>1763</v>
      </c>
      <c r="N28" s="263"/>
    </row>
    <row r="29" spans="2:14" s="251" customFormat="1" ht="27" customHeight="1">
      <c r="B29" s="370"/>
      <c r="C29" s="365" t="s">
        <v>1691</v>
      </c>
      <c r="D29" s="366"/>
      <c r="E29" s="366"/>
      <c r="F29" s="366"/>
      <c r="G29" s="367"/>
      <c r="H29" s="367"/>
      <c r="I29" s="368"/>
      <c r="J29" s="313">
        <f>SUM(J22,J28)</f>
        <v>668906.53223999997</v>
      </c>
      <c r="K29" s="314"/>
      <c r="N29" s="263"/>
    </row>
    <row r="30" spans="2:14" s="251" customFormat="1" ht="27" customHeight="1">
      <c r="B30" s="356" t="s">
        <v>1658</v>
      </c>
      <c r="C30" s="357"/>
      <c r="D30" s="357"/>
      <c r="E30" s="357"/>
      <c r="F30" s="357"/>
      <c r="G30" s="357"/>
      <c r="H30" s="357"/>
      <c r="I30" s="358"/>
      <c r="J30" s="264">
        <f>SUM(J21,J29)</f>
        <v>7710027.9242399987</v>
      </c>
      <c r="K30" s="292"/>
      <c r="L30" s="271"/>
    </row>
    <row r="31" spans="2:14" s="251" customFormat="1" ht="27" customHeight="1">
      <c r="B31" s="369" t="s">
        <v>1672</v>
      </c>
      <c r="C31" s="346" t="s">
        <v>1760</v>
      </c>
      <c r="D31" s="351" t="s">
        <v>1747</v>
      </c>
      <c r="E31" s="352"/>
      <c r="F31" s="372">
        <v>1</v>
      </c>
      <c r="G31" s="373"/>
      <c r="H31" s="261" t="s">
        <v>1661</v>
      </c>
      <c r="I31" s="262"/>
      <c r="J31" s="262"/>
      <c r="K31" s="293" t="s">
        <v>1755</v>
      </c>
      <c r="L31" s="270"/>
      <c r="N31" s="270"/>
    </row>
    <row r="32" spans="2:14" s="251" customFormat="1" ht="27" customHeight="1">
      <c r="B32" s="370"/>
      <c r="C32" s="371" t="s">
        <v>1692</v>
      </c>
      <c r="D32" s="367"/>
      <c r="E32" s="367"/>
      <c r="F32" s="367"/>
      <c r="G32" s="367"/>
      <c r="H32" s="367"/>
      <c r="I32" s="368"/>
      <c r="J32" s="313">
        <f>SUM(J31:J31)</f>
        <v>0</v>
      </c>
      <c r="K32" s="314"/>
      <c r="N32" s="263"/>
    </row>
    <row r="33" spans="2:12" s="251" customFormat="1" ht="27" customHeight="1">
      <c r="B33" s="356" t="s">
        <v>1674</v>
      </c>
      <c r="C33" s="357"/>
      <c r="D33" s="357"/>
      <c r="E33" s="357"/>
      <c r="F33" s="357"/>
      <c r="G33" s="357"/>
      <c r="H33" s="357"/>
      <c r="I33" s="358"/>
      <c r="J33" s="264">
        <f>SUM(J32)</f>
        <v>0</v>
      </c>
      <c r="K33" s="292"/>
      <c r="L33" s="271"/>
    </row>
    <row r="34" spans="2:12" s="251" customFormat="1" ht="22.5" customHeight="1">
      <c r="B34" s="359" t="s">
        <v>1662</v>
      </c>
      <c r="C34" s="360"/>
      <c r="D34" s="360"/>
      <c r="E34" s="360"/>
      <c r="F34" s="360"/>
      <c r="G34" s="360"/>
      <c r="H34" s="360"/>
      <c r="I34" s="361"/>
      <c r="J34" s="297">
        <f>SUM(J30,J33)</f>
        <v>7710027.9242399987</v>
      </c>
      <c r="K34" s="298"/>
    </row>
    <row r="35" spans="2:12" s="267" customFormat="1" ht="21" customHeight="1">
      <c r="B35" s="265" t="s">
        <v>12</v>
      </c>
      <c r="C35" s="266"/>
      <c r="D35" s="266"/>
      <c r="E35" s="266"/>
      <c r="F35" s="266"/>
      <c r="G35" s="266"/>
      <c r="H35" s="266"/>
      <c r="I35" s="266"/>
      <c r="J35" s="266"/>
      <c r="K35" s="266"/>
    </row>
    <row r="36" spans="2:12" s="267" customFormat="1">
      <c r="B36" s="268" t="s">
        <v>1659</v>
      </c>
    </row>
    <row r="37" spans="2:12">
      <c r="B37" s="269" t="s">
        <v>1646</v>
      </c>
    </row>
    <row r="38" spans="2:12">
      <c r="B38" s="269" t="s">
        <v>1647</v>
      </c>
    </row>
  </sheetData>
  <mergeCells count="27">
    <mergeCell ref="B2:K2"/>
    <mergeCell ref="I4:I9"/>
    <mergeCell ref="C12:E12"/>
    <mergeCell ref="B13:B29"/>
    <mergeCell ref="D13:E13"/>
    <mergeCell ref="D17:E17"/>
    <mergeCell ref="C20:I20"/>
    <mergeCell ref="C21:I21"/>
    <mergeCell ref="C22:I22"/>
    <mergeCell ref="C23:C27"/>
    <mergeCell ref="D23:D25"/>
    <mergeCell ref="D26:D27"/>
    <mergeCell ref="D14:E14"/>
    <mergeCell ref="D15:E15"/>
    <mergeCell ref="D16:E16"/>
    <mergeCell ref="D18:E18"/>
    <mergeCell ref="D19:E19"/>
    <mergeCell ref="C13:C19"/>
    <mergeCell ref="B33:I33"/>
    <mergeCell ref="B34:I34"/>
    <mergeCell ref="C28:I28"/>
    <mergeCell ref="C29:I29"/>
    <mergeCell ref="B30:I30"/>
    <mergeCell ref="B31:B32"/>
    <mergeCell ref="D31:E31"/>
    <mergeCell ref="C32:I32"/>
    <mergeCell ref="F31:G31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CB52-250D-4F09-A95D-A8F7C9CEE22A}">
  <dimension ref="B1:H44"/>
  <sheetViews>
    <sheetView zoomScale="85" zoomScaleNormal="85" workbookViewId="0">
      <selection activeCell="G15" sqref="G15"/>
    </sheetView>
  </sheetViews>
  <sheetFormatPr defaultColWidth="9" defaultRowHeight="13.5"/>
  <cols>
    <col min="1" max="1" width="2.25" style="273" customWidth="1"/>
    <col min="2" max="2" width="19.125" style="273" customWidth="1"/>
    <col min="3" max="3" width="32.625" style="273" customWidth="1"/>
    <col min="4" max="4" width="28.25" style="273" bestFit="1" customWidth="1"/>
    <col min="5" max="5" width="94.875" style="273" customWidth="1"/>
    <col min="6" max="8" width="13.375" style="273" customWidth="1"/>
    <col min="9" max="16384" width="9" style="273"/>
  </cols>
  <sheetData>
    <row r="1" spans="2:8" s="213" customFormat="1" ht="14.25" thickBot="1">
      <c r="B1" s="212"/>
      <c r="C1" s="212"/>
      <c r="D1" s="212"/>
      <c r="E1" s="212"/>
      <c r="F1" s="214"/>
    </row>
    <row r="2" spans="2:8" s="213" customFormat="1">
      <c r="B2" s="274" t="s">
        <v>306</v>
      </c>
      <c r="C2" s="275" t="s">
        <v>299</v>
      </c>
      <c r="D2" s="212"/>
      <c r="E2" s="212"/>
      <c r="F2" s="214"/>
    </row>
    <row r="3" spans="2:8" s="213" customFormat="1">
      <c r="B3" s="276" t="s">
        <v>307</v>
      </c>
      <c r="C3" s="342">
        <v>1393.5</v>
      </c>
      <c r="D3" s="344"/>
      <c r="E3" s="345"/>
      <c r="F3" s="273"/>
      <c r="G3" s="273"/>
    </row>
    <row r="4" spans="2:8" s="213" customFormat="1">
      <c r="B4" s="276" t="s">
        <v>287</v>
      </c>
      <c r="C4" s="277" t="s">
        <v>1163</v>
      </c>
      <c r="D4" s="212"/>
      <c r="E4" s="345"/>
      <c r="F4" s="343"/>
      <c r="G4" s="273"/>
    </row>
    <row r="5" spans="2:8" s="213" customFormat="1" ht="14.25" thickBot="1">
      <c r="B5" s="278" t="s">
        <v>308</v>
      </c>
      <c r="C5" s="279">
        <v>730</v>
      </c>
      <c r="D5" s="212"/>
      <c r="E5" s="345"/>
      <c r="F5" s="273"/>
      <c r="G5" s="273"/>
    </row>
    <row r="6" spans="2:8" ht="16.5">
      <c r="F6" s="390" t="s">
        <v>1712</v>
      </c>
      <c r="G6" s="391"/>
      <c r="H6" s="391"/>
    </row>
    <row r="7" spans="2:8" ht="16.5">
      <c r="F7" s="390" t="s">
        <v>1711</v>
      </c>
      <c r="G7" s="391"/>
      <c r="H7" s="392"/>
    </row>
    <row r="8" spans="2:8" ht="24" customHeight="1">
      <c r="B8" s="294" t="s">
        <v>266</v>
      </c>
      <c r="C8" s="294" t="s">
        <v>1668</v>
      </c>
      <c r="D8" s="294" t="s">
        <v>1669</v>
      </c>
      <c r="E8" s="294" t="s">
        <v>1687</v>
      </c>
      <c r="F8" s="294" t="s">
        <v>1681</v>
      </c>
      <c r="G8" s="294" t="s">
        <v>1682</v>
      </c>
      <c r="H8" s="294" t="s">
        <v>1708</v>
      </c>
    </row>
    <row r="9" spans="2:8" ht="24" customHeight="1">
      <c r="B9" s="393" t="s">
        <v>1663</v>
      </c>
      <c r="C9" t="s">
        <v>1768</v>
      </c>
      <c r="D9" t="s">
        <v>1670</v>
      </c>
      <c r="E9" t="s">
        <v>1776</v>
      </c>
      <c r="F9" s="282">
        <v>407.38799999999998</v>
      </c>
      <c r="G9" s="284">
        <f>F9*$C$3</f>
        <v>567695.17799999996</v>
      </c>
      <c r="H9" s="284">
        <f>G9*12</f>
        <v>6812342.1359999999</v>
      </c>
    </row>
    <row r="10" spans="2:8" ht="24" customHeight="1">
      <c r="B10" s="393"/>
      <c r="C10" t="s">
        <v>1769</v>
      </c>
      <c r="D10" t="s">
        <v>1670</v>
      </c>
      <c r="E10" t="s">
        <v>1776</v>
      </c>
      <c r="F10" s="282">
        <v>407.38799999999998</v>
      </c>
      <c r="G10" s="284">
        <f t="shared" ref="G10:G13" si="0">F10*$C$3</f>
        <v>567695.17799999996</v>
      </c>
      <c r="H10" s="284">
        <f t="shared" ref="H10:H13" si="1">G10*12</f>
        <v>6812342.1359999999</v>
      </c>
    </row>
    <row r="11" spans="2:8" ht="24" customHeight="1">
      <c r="B11" s="393"/>
      <c r="C11" t="s">
        <v>1770</v>
      </c>
      <c r="D11" t="s">
        <v>1670</v>
      </c>
      <c r="E11" t="s">
        <v>1777</v>
      </c>
      <c r="F11" s="282">
        <v>339.93599999999998</v>
      </c>
      <c r="G11" s="284">
        <f t="shared" si="0"/>
        <v>473700.81599999999</v>
      </c>
      <c r="H11" s="284">
        <f t="shared" si="1"/>
        <v>5684409.7919999994</v>
      </c>
    </row>
    <row r="12" spans="2:8" ht="24" customHeight="1">
      <c r="B12" s="393"/>
      <c r="C12" t="s">
        <v>1771</v>
      </c>
      <c r="D12" t="s">
        <v>1759</v>
      </c>
      <c r="E12" t="s">
        <v>1773</v>
      </c>
      <c r="F12" s="282">
        <v>256</v>
      </c>
      <c r="G12" s="284">
        <f t="shared" si="0"/>
        <v>356736</v>
      </c>
      <c r="H12" s="284">
        <f t="shared" si="1"/>
        <v>4280832</v>
      </c>
    </row>
    <row r="13" spans="2:8" ht="24" customHeight="1">
      <c r="B13" s="393"/>
      <c r="C13" t="s">
        <v>1771</v>
      </c>
      <c r="D13" t="s">
        <v>1761</v>
      </c>
      <c r="E13" t="s">
        <v>1774</v>
      </c>
      <c r="F13" s="282">
        <v>0</v>
      </c>
      <c r="G13" s="284">
        <f t="shared" si="0"/>
        <v>0</v>
      </c>
      <c r="H13" s="284">
        <f t="shared" si="1"/>
        <v>0</v>
      </c>
    </row>
    <row r="14" spans="2:8" ht="24" customHeight="1">
      <c r="B14" s="393"/>
      <c r="C14" t="s">
        <v>1772</v>
      </c>
      <c r="D14" t="s">
        <v>1675</v>
      </c>
      <c r="E14" t="s">
        <v>1778</v>
      </c>
      <c r="F14" s="282">
        <v>470.584</v>
      </c>
      <c r="G14" s="284">
        <f t="shared" ref="G14:G15" si="2">F14*$C$3</f>
        <v>655758.804</v>
      </c>
      <c r="H14" s="284">
        <f t="shared" ref="H14:H15" si="3">G14*12</f>
        <v>7869105.648</v>
      </c>
    </row>
    <row r="15" spans="2:8" ht="24" customHeight="1">
      <c r="B15" s="393"/>
      <c r="C15" t="s">
        <v>1779</v>
      </c>
      <c r="D15" t="s">
        <v>1762</v>
      </c>
      <c r="E15" t="s">
        <v>1775</v>
      </c>
      <c r="F15" s="282">
        <v>129.024</v>
      </c>
      <c r="G15" s="284">
        <f t="shared" si="2"/>
        <v>179794.94399999999</v>
      </c>
      <c r="H15" s="284">
        <f t="shared" si="3"/>
        <v>2157539.3279999997</v>
      </c>
    </row>
    <row r="16" spans="2:8" ht="24" customHeight="1">
      <c r="B16" s="394"/>
      <c r="C16" s="395" t="s">
        <v>1689</v>
      </c>
      <c r="D16" s="396"/>
      <c r="E16" s="397"/>
      <c r="F16" s="283">
        <f>SUM(F9:F15)</f>
        <v>2010.3200000000002</v>
      </c>
      <c r="G16" s="285">
        <f>SUM(G9:G15)</f>
        <v>2801380.92</v>
      </c>
      <c r="H16" s="285">
        <f>SUM(H9:H15)</f>
        <v>33616571.039999999</v>
      </c>
    </row>
    <row r="17" spans="2:8" ht="24" hidden="1" customHeight="1">
      <c r="B17" s="405" t="s">
        <v>1664</v>
      </c>
      <c r="C17" s="280" t="s">
        <v>1676</v>
      </c>
      <c r="D17" s="280" t="s">
        <v>1670</v>
      </c>
      <c r="E17" s="280" t="s">
        <v>1683</v>
      </c>
      <c r="F17" s="315">
        <v>89.588999999999999</v>
      </c>
      <c r="G17" s="316">
        <f>F17*$C$3</f>
        <v>124842.2715</v>
      </c>
      <c r="H17" s="316">
        <f t="shared" ref="H17:H22" si="4">G17*12</f>
        <v>1498107.2579999999</v>
      </c>
    </row>
    <row r="18" spans="2:8" ht="24" hidden="1" customHeight="1">
      <c r="B18" s="405"/>
      <c r="C18" s="280" t="s">
        <v>1677</v>
      </c>
      <c r="D18" s="280" t="s">
        <v>1671</v>
      </c>
      <c r="E18" s="280" t="s">
        <v>1688</v>
      </c>
      <c r="F18" s="315">
        <v>32.74</v>
      </c>
      <c r="G18" s="316">
        <f>F18*$C$3</f>
        <v>45623.19</v>
      </c>
      <c r="H18" s="316">
        <f t="shared" si="4"/>
        <v>547478.28</v>
      </c>
    </row>
    <row r="19" spans="2:8" ht="24" hidden="1" customHeight="1">
      <c r="B19" s="405"/>
      <c r="C19" s="280" t="s">
        <v>1678</v>
      </c>
      <c r="D19" s="280" t="s">
        <v>1670</v>
      </c>
      <c r="E19" s="280" t="s">
        <v>1684</v>
      </c>
      <c r="F19" s="315">
        <v>89.588999999999999</v>
      </c>
      <c r="G19" s="316">
        <f>F19*$C$3</f>
        <v>124842.2715</v>
      </c>
      <c r="H19" s="316">
        <f t="shared" si="4"/>
        <v>1498107.2579999999</v>
      </c>
    </row>
    <row r="20" spans="2:8" ht="24" hidden="1" customHeight="1">
      <c r="B20" s="405"/>
      <c r="C20" s="280" t="s">
        <v>1679</v>
      </c>
      <c r="D20" s="280" t="s">
        <v>1671</v>
      </c>
      <c r="E20" s="280" t="s">
        <v>1688</v>
      </c>
      <c r="F20" s="315">
        <v>32.74</v>
      </c>
      <c r="G20" s="316">
        <f>F20*$C$3</f>
        <v>45623.19</v>
      </c>
      <c r="H20" s="316">
        <f t="shared" si="4"/>
        <v>547478.28</v>
      </c>
    </row>
    <row r="21" spans="2:8" ht="24" hidden="1" customHeight="1">
      <c r="B21" s="405"/>
      <c r="C21" s="280" t="s">
        <v>1680</v>
      </c>
      <c r="D21" s="280" t="s">
        <v>1675</v>
      </c>
      <c r="E21" s="280" t="s">
        <v>1685</v>
      </c>
      <c r="F21" s="315">
        <v>349.786</v>
      </c>
      <c r="G21" s="316">
        <f>F21*$C$3</f>
        <v>487426.79100000003</v>
      </c>
      <c r="H21" s="316">
        <f t="shared" si="4"/>
        <v>5849121.4920000006</v>
      </c>
    </row>
    <row r="22" spans="2:8" ht="24" hidden="1" customHeight="1">
      <c r="B22" s="395" t="s">
        <v>1690</v>
      </c>
      <c r="C22" s="396"/>
      <c r="D22" s="396"/>
      <c r="E22" s="397"/>
      <c r="F22" s="317">
        <f>SUM(F17:F21)</f>
        <v>594.44399999999996</v>
      </c>
      <c r="G22" s="318">
        <f>SUM(G17:G21)</f>
        <v>828357.71400000004</v>
      </c>
      <c r="H22" s="318">
        <f t="shared" si="4"/>
        <v>9940292.568</v>
      </c>
    </row>
    <row r="23" spans="2:8" ht="9.75" customHeight="1">
      <c r="F23" s="281"/>
      <c r="G23" s="281"/>
    </row>
    <row r="24" spans="2:8" ht="24" customHeight="1">
      <c r="B24" s="399" t="s">
        <v>1702</v>
      </c>
      <c r="C24" s="400"/>
      <c r="D24" s="400"/>
      <c r="E24" s="401"/>
      <c r="F24" s="295"/>
      <c r="G24" s="296">
        <f>SUM(G16)</f>
        <v>2801380.92</v>
      </c>
      <c r="H24" s="296">
        <f>SUM(H16)</f>
        <v>33616571.039999999</v>
      </c>
    </row>
    <row r="25" spans="2:8" ht="9.75" customHeight="1"/>
    <row r="26" spans="2:8" ht="24" customHeight="1">
      <c r="B26" s="405" t="s">
        <v>1706</v>
      </c>
      <c r="C26" s="406" t="s">
        <v>287</v>
      </c>
      <c r="D26" s="406"/>
      <c r="E26" s="280" t="s">
        <v>1748</v>
      </c>
      <c r="G26" s="300">
        <f>G24*9.5%</f>
        <v>266131.1874</v>
      </c>
      <c r="H26" s="300">
        <f>H24*9.5%</f>
        <v>3193574.2488000002</v>
      </c>
    </row>
    <row r="27" spans="2:8" ht="24" customHeight="1">
      <c r="B27" s="405"/>
      <c r="C27" s="395" t="s">
        <v>1705</v>
      </c>
      <c r="D27" s="396"/>
      <c r="E27" s="397"/>
      <c r="G27" s="285">
        <f>SUM(G26)</f>
        <v>266131.1874</v>
      </c>
      <c r="H27" s="285">
        <f>SUM(H26)</f>
        <v>3193574.2488000002</v>
      </c>
    </row>
    <row r="28" spans="2:8" ht="24" customHeight="1">
      <c r="B28" s="405"/>
      <c r="C28" s="407" t="s">
        <v>1686</v>
      </c>
      <c r="D28" s="301" t="s">
        <v>1693</v>
      </c>
      <c r="E28" s="280" t="s">
        <v>1749</v>
      </c>
      <c r="G28" s="300">
        <f>G24*25%</f>
        <v>700345.23</v>
      </c>
      <c r="H28" s="300">
        <f>H24*25%</f>
        <v>8404142.7599999998</v>
      </c>
    </row>
    <row r="29" spans="2:8" ht="24" customHeight="1">
      <c r="B29" s="405"/>
      <c r="C29" s="407"/>
      <c r="D29" s="301" t="s">
        <v>1694</v>
      </c>
      <c r="E29" s="280" t="s">
        <v>1750</v>
      </c>
      <c r="G29" s="300"/>
      <c r="H29" s="300">
        <f>G29*12</f>
        <v>0</v>
      </c>
    </row>
    <row r="30" spans="2:8" ht="24" customHeight="1">
      <c r="B30" s="405"/>
      <c r="C30" s="407"/>
      <c r="D30" s="301" t="s">
        <v>1695</v>
      </c>
      <c r="E30" s="280" t="s">
        <v>1751</v>
      </c>
      <c r="G30" s="300">
        <f>G24*9%</f>
        <v>252124.28279999999</v>
      </c>
      <c r="H30" s="300">
        <f>H24*9%</f>
        <v>3025491.3935999996</v>
      </c>
    </row>
    <row r="31" spans="2:8" ht="24" customHeight="1">
      <c r="B31" s="405"/>
      <c r="C31" s="395" t="s">
        <v>1709</v>
      </c>
      <c r="D31" s="396"/>
      <c r="E31" s="397"/>
      <c r="G31" s="285">
        <f>SUM(G28:G30)</f>
        <v>952469.51279999991</v>
      </c>
      <c r="H31" s="285">
        <f>SUM(H28:H30)</f>
        <v>11429634.1536</v>
      </c>
    </row>
    <row r="32" spans="2:8" ht="24" customHeight="1">
      <c r="B32" s="405"/>
      <c r="C32" s="398" t="s">
        <v>1698</v>
      </c>
      <c r="D32" s="301" t="s">
        <v>1696</v>
      </c>
      <c r="E32" s="280" t="s">
        <v>1753</v>
      </c>
      <c r="G32" s="300">
        <v>170000</v>
      </c>
      <c r="H32" s="300">
        <f>G32*12</f>
        <v>2040000</v>
      </c>
    </row>
    <row r="33" spans="2:8" ht="24" customHeight="1">
      <c r="B33" s="405"/>
      <c r="C33" s="398"/>
      <c r="D33" s="301" t="s">
        <v>1699</v>
      </c>
      <c r="E33" s="280" t="s">
        <v>1752</v>
      </c>
      <c r="G33" s="300">
        <f>0*40000</f>
        <v>0</v>
      </c>
      <c r="H33" s="300">
        <f>0*40000</f>
        <v>0</v>
      </c>
    </row>
    <row r="34" spans="2:8" ht="24" customHeight="1">
      <c r="B34" s="405"/>
      <c r="C34" s="395" t="s">
        <v>1710</v>
      </c>
      <c r="D34" s="396"/>
      <c r="E34" s="397"/>
      <c r="G34" s="285">
        <f>SUM(G32:G33)</f>
        <v>170000</v>
      </c>
      <c r="H34" s="285">
        <f>SUM(H32:H33)</f>
        <v>2040000</v>
      </c>
    </row>
    <row r="35" spans="2:8" ht="9.75" customHeight="1">
      <c r="G35" s="281"/>
      <c r="H35" s="281"/>
    </row>
    <row r="36" spans="2:8" ht="24" customHeight="1">
      <c r="B36" s="399" t="s">
        <v>1691</v>
      </c>
      <c r="C36" s="400"/>
      <c r="D36" s="400"/>
      <c r="E36" s="401"/>
      <c r="G36" s="296">
        <f>SUM(G34,G31,G27)</f>
        <v>1388600.7001999998</v>
      </c>
      <c r="H36" s="296">
        <f>SUM(H34,H31,H27)</f>
        <v>16663208.4024</v>
      </c>
    </row>
    <row r="37" spans="2:8" ht="9.75" customHeight="1"/>
    <row r="38" spans="2:8" ht="24" customHeight="1">
      <c r="B38" s="402" t="s">
        <v>1707</v>
      </c>
      <c r="C38" s="403"/>
      <c r="D38" s="403"/>
      <c r="E38" s="404"/>
      <c r="G38" s="311">
        <f>SUM(G24,G36)</f>
        <v>4189981.6201999998</v>
      </c>
      <c r="H38" s="311">
        <f>SUM(H24,H36)</f>
        <v>50279779.442400001</v>
      </c>
    </row>
    <row r="40" spans="2:8" ht="16.5">
      <c r="B40" s="343"/>
      <c r="E40" s="348"/>
    </row>
    <row r="41" spans="2:8" ht="16.5">
      <c r="E41"/>
    </row>
    <row r="42" spans="2:8" ht="16.5">
      <c r="E42"/>
    </row>
    <row r="43" spans="2:8" ht="16.5">
      <c r="E43" s="348"/>
    </row>
    <row r="44" spans="2:8" ht="16.5">
      <c r="E44"/>
    </row>
  </sheetData>
  <mergeCells count="16">
    <mergeCell ref="C34:E34"/>
    <mergeCell ref="B36:E36"/>
    <mergeCell ref="B38:E38"/>
    <mergeCell ref="B17:B21"/>
    <mergeCell ref="B22:E22"/>
    <mergeCell ref="B24:E24"/>
    <mergeCell ref="B26:B34"/>
    <mergeCell ref="C26:D26"/>
    <mergeCell ref="C27:E27"/>
    <mergeCell ref="C28:C30"/>
    <mergeCell ref="C31:E31"/>
    <mergeCell ref="F6:H6"/>
    <mergeCell ref="F7:H7"/>
    <mergeCell ref="B9:B16"/>
    <mergeCell ref="C16:E16"/>
    <mergeCell ref="C32:C33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B883D-53AA-44E6-890E-9EAA1192976F}">
  <dimension ref="B2:F21"/>
  <sheetViews>
    <sheetView workbookViewId="0">
      <selection activeCell="C10" sqref="C5:C10"/>
    </sheetView>
  </sheetViews>
  <sheetFormatPr defaultColWidth="9" defaultRowHeight="12.75"/>
  <cols>
    <col min="1" max="1" width="3" style="319" customWidth="1"/>
    <col min="2" max="2" width="16.625" style="319" customWidth="1"/>
    <col min="3" max="3" width="12.5" style="319" customWidth="1"/>
    <col min="4" max="5" width="16.625" style="319" customWidth="1"/>
    <col min="6" max="6" width="31.25" style="319" customWidth="1"/>
    <col min="7" max="7" width="3" style="319" customWidth="1"/>
    <col min="8" max="10" width="9" style="319"/>
    <col min="11" max="11" width="46.125" style="319" customWidth="1"/>
    <col min="12" max="12" width="28.125" style="319" customWidth="1"/>
    <col min="13" max="16384" width="9" style="319"/>
  </cols>
  <sheetData>
    <row r="2" spans="2:6">
      <c r="B2" s="320"/>
    </row>
    <row r="3" spans="2:6" ht="26.25">
      <c r="B3" s="410" t="s">
        <v>1718</v>
      </c>
      <c r="C3" s="410"/>
      <c r="D3" s="410"/>
      <c r="E3" s="410"/>
      <c r="F3" s="410"/>
    </row>
    <row r="4" spans="2:6" ht="13.5" thickBot="1">
      <c r="E4" s="321"/>
      <c r="F4" s="321" t="s">
        <v>1715</v>
      </c>
    </row>
    <row r="5" spans="2:6" ht="13.5" thickBot="1">
      <c r="B5" s="421" t="s">
        <v>1716</v>
      </c>
      <c r="C5" s="423" t="s">
        <v>1754</v>
      </c>
      <c r="D5" s="425" t="s">
        <v>1719</v>
      </c>
      <c r="E5" s="425" t="s">
        <v>1720</v>
      </c>
      <c r="F5" s="425" t="s">
        <v>1721</v>
      </c>
    </row>
    <row r="6" spans="2:6">
      <c r="B6" s="422"/>
      <c r="C6" s="424"/>
      <c r="D6" s="426"/>
      <c r="E6" s="426"/>
      <c r="F6" s="426"/>
    </row>
    <row r="7" spans="2:6">
      <c r="B7" s="341" t="s">
        <v>1746</v>
      </c>
      <c r="C7" s="322" t="s">
        <v>1722</v>
      </c>
      <c r="D7" s="323">
        <v>30234561</v>
      </c>
      <c r="E7" s="323">
        <v>27715014</v>
      </c>
      <c r="F7" s="418" t="s">
        <v>1726</v>
      </c>
    </row>
    <row r="8" spans="2:6">
      <c r="B8" s="324" t="s">
        <v>1727</v>
      </c>
      <c r="C8" s="330" t="s">
        <v>1723</v>
      </c>
      <c r="D8" s="331">
        <v>26290922</v>
      </c>
      <c r="E8" s="331">
        <v>24100012</v>
      </c>
      <c r="F8" s="419"/>
    </row>
    <row r="9" spans="2:6">
      <c r="B9" s="324" t="s">
        <v>1727</v>
      </c>
      <c r="C9" s="325" t="s">
        <v>1724</v>
      </c>
      <c r="D9" s="326">
        <v>22861672</v>
      </c>
      <c r="E9" s="326">
        <v>20956532</v>
      </c>
      <c r="F9" s="419"/>
    </row>
    <row r="10" spans="2:6">
      <c r="B10" s="327" t="s">
        <v>1727</v>
      </c>
      <c r="C10" s="328" t="s">
        <v>1725</v>
      </c>
      <c r="D10" s="329">
        <v>19432421</v>
      </c>
      <c r="E10" s="329">
        <v>17813052</v>
      </c>
      <c r="F10" s="420"/>
    </row>
    <row r="11" spans="2:6">
      <c r="B11" s="332" t="s">
        <v>1717</v>
      </c>
    </row>
    <row r="12" spans="2:6">
      <c r="B12" s="332" t="s">
        <v>1728</v>
      </c>
    </row>
    <row r="13" spans="2:6">
      <c r="B13" s="332" t="s">
        <v>1729</v>
      </c>
    </row>
    <row r="14" spans="2:6">
      <c r="B14" s="332" t="s">
        <v>1730</v>
      </c>
    </row>
    <row r="17" spans="2:6">
      <c r="B17" s="319" t="s">
        <v>1745</v>
      </c>
    </row>
    <row r="18" spans="2:6" ht="13.5">
      <c r="B18" s="333" t="s">
        <v>1731</v>
      </c>
      <c r="C18" s="333" t="s">
        <v>1732</v>
      </c>
      <c r="D18" s="408" t="s">
        <v>1733</v>
      </c>
      <c r="E18" s="409"/>
      <c r="F18" s="336" t="s">
        <v>1734</v>
      </c>
    </row>
    <row r="19" spans="2:6" ht="45.75" customHeight="1">
      <c r="B19" s="411" t="s">
        <v>1735</v>
      </c>
      <c r="C19" s="334" t="s">
        <v>1736</v>
      </c>
      <c r="D19" s="414" t="s">
        <v>1737</v>
      </c>
      <c r="E19" s="415"/>
      <c r="F19" s="339" t="s">
        <v>1738</v>
      </c>
    </row>
    <row r="20" spans="2:6" ht="45.75" customHeight="1">
      <c r="B20" s="412"/>
      <c r="C20" s="335" t="s">
        <v>1739</v>
      </c>
      <c r="D20" s="414" t="s">
        <v>1740</v>
      </c>
      <c r="E20" s="415"/>
      <c r="F20" s="337" t="s">
        <v>1741</v>
      </c>
    </row>
    <row r="21" spans="2:6" ht="45.75" customHeight="1">
      <c r="B21" s="413"/>
      <c r="C21" s="338" t="s">
        <v>1742</v>
      </c>
      <c r="D21" s="416" t="s">
        <v>1743</v>
      </c>
      <c r="E21" s="417"/>
      <c r="F21" s="340" t="s">
        <v>1744</v>
      </c>
    </row>
  </sheetData>
  <mergeCells count="12">
    <mergeCell ref="D18:E18"/>
    <mergeCell ref="B3:F3"/>
    <mergeCell ref="B19:B21"/>
    <mergeCell ref="D19:E19"/>
    <mergeCell ref="D20:E20"/>
    <mergeCell ref="D21:E21"/>
    <mergeCell ref="F7:F10"/>
    <mergeCell ref="B5:B6"/>
    <mergeCell ref="C5:C6"/>
    <mergeCell ref="D5:D6"/>
    <mergeCell ref="E5:E6"/>
    <mergeCell ref="F5:F6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0"/>
  <sheetViews>
    <sheetView workbookViewId="0">
      <pane xSplit="2" ySplit="4" topLeftCell="C5" activePane="bottomRight" state="frozen"/>
      <selection activeCell="K29" sqref="K29"/>
      <selection pane="topRight" activeCell="K29" sqref="K29"/>
      <selection pane="bottomLeft" activeCell="K29" sqref="K29"/>
      <selection pane="bottomRight" activeCell="K29" sqref="K29"/>
    </sheetView>
  </sheetViews>
  <sheetFormatPr defaultColWidth="9" defaultRowHeight="14.25"/>
  <cols>
    <col min="1" max="1" width="3.625" style="1" customWidth="1"/>
    <col min="2" max="2" width="17.25" style="1" customWidth="1"/>
    <col min="3" max="3" width="10.875" style="1" customWidth="1"/>
    <col min="4" max="4" width="20.75" style="1" customWidth="1"/>
    <col min="5" max="6" width="15.25" style="60" bestFit="1" customWidth="1"/>
    <col min="7" max="8" width="6.875" style="60" customWidth="1"/>
    <col min="9" max="13" width="11.625" style="1" customWidth="1"/>
    <col min="14" max="14" width="12.5" style="1" bestFit="1" customWidth="1"/>
    <col min="15" max="15" width="5.875" style="1" customWidth="1"/>
    <col min="16" max="16" width="15.125" style="1" customWidth="1"/>
    <col min="17" max="17" width="49" style="1" bestFit="1" customWidth="1"/>
    <col min="18" max="18" width="10.5" style="1" bestFit="1" customWidth="1"/>
    <col min="19" max="19" width="10.5" style="1" customWidth="1"/>
    <col min="20" max="20" width="20.5" style="1" customWidth="1"/>
    <col min="21" max="21" width="1.25" style="1" customWidth="1"/>
    <col min="22" max="22" width="37.25" style="1" customWidth="1"/>
    <col min="23" max="23" width="23.625" style="1" customWidth="1"/>
    <col min="24" max="24" width="24.125" style="1" customWidth="1"/>
    <col min="25" max="25" width="12.375" style="1" bestFit="1" customWidth="1"/>
    <col min="26" max="26" width="30.75" style="1" bestFit="1" customWidth="1"/>
    <col min="27" max="27" width="36.375" style="1" bestFit="1" customWidth="1"/>
    <col min="28" max="28" width="24.75" style="1" customWidth="1"/>
    <col min="29" max="29" width="1" style="1" customWidth="1"/>
    <col min="30" max="31" width="13.125" style="1" bestFit="1" customWidth="1"/>
    <col min="32" max="32" width="11.5" style="1" bestFit="1" customWidth="1"/>
    <col min="33" max="33" width="36.375" style="1" bestFit="1" customWidth="1"/>
    <col min="34" max="16384" width="9" style="1"/>
  </cols>
  <sheetData>
    <row r="1" spans="1:33" s="4" customFormat="1" ht="23.1" customHeight="1" thickBot="1">
      <c r="A1" s="1"/>
      <c r="B1" s="2" t="s">
        <v>14</v>
      </c>
      <c r="C1" s="3" t="e">
        <f>#REF!</f>
        <v>#REF!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33" s="4" customFormat="1" ht="17.25">
      <c r="A2" s="1"/>
      <c r="B2" s="5"/>
      <c r="C2" s="6"/>
      <c r="D2" s="6"/>
      <c r="E2" s="6"/>
      <c r="F2" s="6"/>
      <c r="G2" s="6"/>
      <c r="H2" s="6"/>
      <c r="I2" s="7"/>
      <c r="J2" s="8" t="s">
        <v>240</v>
      </c>
      <c r="K2" s="9"/>
      <c r="L2" s="9"/>
      <c r="M2" s="10"/>
      <c r="N2" s="6"/>
      <c r="O2" s="6"/>
      <c r="P2" s="6"/>
      <c r="Q2" s="6"/>
    </row>
    <row r="3" spans="1:33" ht="18" customHeight="1" thickBot="1">
      <c r="E3" s="1"/>
      <c r="F3" s="1"/>
      <c r="G3" s="1"/>
      <c r="H3" s="1"/>
      <c r="I3" s="11"/>
      <c r="J3" s="12">
        <v>0.2</v>
      </c>
      <c r="K3" s="13"/>
      <c r="L3" s="13"/>
      <c r="M3" s="14"/>
    </row>
    <row r="4" spans="1:33" ht="29.25" customHeight="1" thickBot="1">
      <c r="B4" s="15" t="s">
        <v>266</v>
      </c>
      <c r="C4" s="202" t="s">
        <v>241</v>
      </c>
      <c r="D4" s="202" t="s">
        <v>242</v>
      </c>
      <c r="E4" s="427" t="s">
        <v>243</v>
      </c>
      <c r="F4" s="428"/>
      <c r="G4" s="202" t="s">
        <v>244</v>
      </c>
      <c r="H4" s="16" t="s">
        <v>245</v>
      </c>
      <c r="I4" s="17" t="s">
        <v>247</v>
      </c>
      <c r="J4" s="18" t="s">
        <v>248</v>
      </c>
      <c r="K4" s="19" t="s">
        <v>249</v>
      </c>
      <c r="L4" s="19" t="s">
        <v>250</v>
      </c>
      <c r="M4" s="20" t="s">
        <v>17</v>
      </c>
      <c r="N4" s="202" t="s">
        <v>267</v>
      </c>
      <c r="O4" s="21" t="s">
        <v>251</v>
      </c>
      <c r="P4" s="202" t="s">
        <v>252</v>
      </c>
      <c r="Q4" s="22" t="s">
        <v>268</v>
      </c>
      <c r="AD4" s="4"/>
      <c r="AE4" s="4"/>
      <c r="AF4" s="4"/>
      <c r="AG4" s="4"/>
    </row>
    <row r="5" spans="1:33" ht="18" customHeight="1">
      <c r="B5" s="429" t="s">
        <v>269</v>
      </c>
      <c r="C5" s="431" t="s">
        <v>253</v>
      </c>
      <c r="D5" s="23" t="s">
        <v>261</v>
      </c>
      <c r="E5" s="433" t="s">
        <v>182</v>
      </c>
      <c r="F5" s="434"/>
      <c r="G5" s="184">
        <v>0</v>
      </c>
      <c r="H5" s="185" t="s">
        <v>254</v>
      </c>
      <c r="I5" s="186">
        <f>IFERROR(VLOOKUP(E5,'ZCP ZDB LIST Price'!$C$11:$F$14,2,FALSE),0)</f>
        <v>130000</v>
      </c>
      <c r="J5" s="187">
        <f>I5*(1-$J$3)</f>
        <v>104000</v>
      </c>
      <c r="K5" s="188">
        <v>0</v>
      </c>
      <c r="L5" s="189">
        <f>J5*K5</f>
        <v>0</v>
      </c>
      <c r="M5" s="190">
        <f>J5*G5-L5</f>
        <v>0</v>
      </c>
      <c r="N5" s="435">
        <f>SUM(M5:M9)</f>
        <v>0</v>
      </c>
      <c r="O5" s="446">
        <v>1</v>
      </c>
      <c r="P5" s="443">
        <f>N5*O5</f>
        <v>0</v>
      </c>
      <c r="Q5" s="31" t="s">
        <v>255</v>
      </c>
      <c r="AD5" s="4"/>
      <c r="AE5" s="4"/>
      <c r="AF5" s="4"/>
      <c r="AG5" s="4"/>
    </row>
    <row r="6" spans="1:33" ht="18" customHeight="1">
      <c r="B6" s="430"/>
      <c r="C6" s="432"/>
      <c r="D6" s="203" t="s">
        <v>256</v>
      </c>
      <c r="E6" s="191" t="s">
        <v>183</v>
      </c>
      <c r="F6" s="191" t="s">
        <v>184</v>
      </c>
      <c r="G6" s="192">
        <v>0</v>
      </c>
      <c r="H6" s="193" t="s">
        <v>263</v>
      </c>
      <c r="I6" s="194">
        <f>IFERROR(IF(E6='ZCP ZDB LIST Price'!$E$62,VLOOKUP(F6,'ZCP ZDB LIST Price'!$D$64:$G$70,4,FALSE),VLOOKUP(F6,'ZCP ZDB LIST Price'!$D$73:$G$79,4,FALSE)),0)</f>
        <v>0</v>
      </c>
      <c r="J6" s="195">
        <f t="shared" ref="J6:J19" si="0">I6*(1-$J$3)</f>
        <v>0</v>
      </c>
      <c r="K6" s="196">
        <v>0</v>
      </c>
      <c r="L6" s="197"/>
      <c r="M6" s="198">
        <f>J6*G6</f>
        <v>0</v>
      </c>
      <c r="N6" s="436"/>
      <c r="O6" s="445"/>
      <c r="P6" s="444"/>
      <c r="Q6" s="31" t="s">
        <v>270</v>
      </c>
      <c r="AD6" s="4"/>
      <c r="AE6" s="4"/>
      <c r="AF6" s="4"/>
      <c r="AG6" s="4"/>
    </row>
    <row r="7" spans="1:33" ht="18" customHeight="1">
      <c r="B7" s="430"/>
      <c r="C7" s="432"/>
      <c r="D7" s="203" t="s">
        <v>271</v>
      </c>
      <c r="E7" s="191" t="s">
        <v>18</v>
      </c>
      <c r="F7" s="191" t="str">
        <f>IFERROR(VLOOKUP(E7,'ZCP ZDB LIST Price'!$C$82:$G$85,2,FALSE),"")</f>
        <v/>
      </c>
      <c r="G7" s="192">
        <v>0</v>
      </c>
      <c r="H7" s="193" t="s">
        <v>263</v>
      </c>
      <c r="I7" s="194">
        <f>IFERROR(VLOOKUP(E7,'ZCP ZDB LIST Price'!$C$82:$G$85,5,FALSE),0)</f>
        <v>0</v>
      </c>
      <c r="J7" s="195">
        <f t="shared" si="0"/>
        <v>0</v>
      </c>
      <c r="K7" s="196">
        <v>0</v>
      </c>
      <c r="L7" s="197"/>
      <c r="M7" s="198">
        <f>J7*G7</f>
        <v>0</v>
      </c>
      <c r="N7" s="436"/>
      <c r="O7" s="445"/>
      <c r="P7" s="444"/>
      <c r="Q7" s="31" t="s">
        <v>262</v>
      </c>
      <c r="AD7" s="4"/>
      <c r="AE7" s="4"/>
      <c r="AF7" s="4"/>
      <c r="AG7" s="4"/>
    </row>
    <row r="8" spans="1:33" ht="18" customHeight="1">
      <c r="B8" s="430"/>
      <c r="C8" s="432"/>
      <c r="D8" s="203" t="s">
        <v>272</v>
      </c>
      <c r="E8" s="199" t="s">
        <v>185</v>
      </c>
      <c r="F8" s="200">
        <v>40</v>
      </c>
      <c r="G8" s="192">
        <v>0</v>
      </c>
      <c r="H8" s="193" t="s">
        <v>263</v>
      </c>
      <c r="I8" s="201">
        <f>IFERROR(IF(E8='ZCP ZDB LIST Price'!$G$88,VLOOKUP('ZCP on EKS 내역'!F8,'ZCP ZDB LIST Price'!$C$91:$I$112,5,FALSE),(IF(E8='ZCP ZDB LIST Price'!$H$88,VLOOKUP('ZCP on EKS 내역'!F8,'ZCP ZDB LIST Price'!$C$91:$I$112,6,FALSE),(IF(E8='ZCP ZDB LIST Price'!$I$88,VLOOKUP('ZCP on EKS 내역'!F8,'ZCP ZDB LIST Price'!$C$91:$I$112,7,FALSE),0))))),0)</f>
        <v>11000</v>
      </c>
      <c r="J8" s="195">
        <f t="shared" si="0"/>
        <v>8800</v>
      </c>
      <c r="K8" s="196">
        <v>0</v>
      </c>
      <c r="L8" s="197"/>
      <c r="M8" s="198">
        <f>J8*G8</f>
        <v>0</v>
      </c>
      <c r="N8" s="436"/>
      <c r="O8" s="445"/>
      <c r="P8" s="444"/>
      <c r="Q8" s="31" t="s">
        <v>257</v>
      </c>
      <c r="AD8" s="4"/>
      <c r="AE8" s="4"/>
      <c r="AF8" s="4"/>
      <c r="AG8" s="4"/>
    </row>
    <row r="9" spans="1:33" ht="18" customHeight="1" thickBot="1">
      <c r="B9" s="430"/>
      <c r="C9" s="432"/>
      <c r="D9" s="203" t="s">
        <v>258</v>
      </c>
      <c r="E9" s="39" t="s">
        <v>18</v>
      </c>
      <c r="F9" s="42" t="s">
        <v>18</v>
      </c>
      <c r="G9" s="32">
        <v>0</v>
      </c>
      <c r="H9" s="33" t="s">
        <v>20</v>
      </c>
      <c r="I9" s="41">
        <f>IFERROR(IF(E9='ZCP ZDB LIST Price'!$G$87,VLOOKUP('ZCP on EKS 내역'!F9,'ZCP ZDB LIST Price'!$C$91:$I$112,2,FALSE),(IF(E9='ZCP ZDB LIST Price'!$H$87,VLOOKUP('ZCP on EKS 내역'!F9,'ZCP ZDB LIST Price'!$C$91:$I$112,3,FALSE),(IF(E9='ZCP ZDB LIST Price'!$I$87,VLOOKUP('ZCP on EKS 내역'!F9,'ZCP ZDB LIST Price'!$C$91:$I$112,4,FALSE),0))))),0)</f>
        <v>0</v>
      </c>
      <c r="J9" s="35">
        <f t="shared" si="0"/>
        <v>0</v>
      </c>
      <c r="K9" s="36">
        <v>0</v>
      </c>
      <c r="L9" s="37"/>
      <c r="M9" s="38">
        <f>J9*G9</f>
        <v>0</v>
      </c>
      <c r="N9" s="436"/>
      <c r="O9" s="445"/>
      <c r="P9" s="444"/>
      <c r="Q9" s="43" t="s">
        <v>259</v>
      </c>
      <c r="AD9" s="4"/>
      <c r="AE9" s="4"/>
      <c r="AF9" s="4"/>
      <c r="AG9" s="4"/>
    </row>
    <row r="10" spans="1:33" ht="17.25">
      <c r="B10" s="430"/>
      <c r="C10" s="432" t="s">
        <v>260</v>
      </c>
      <c r="D10" s="203" t="s">
        <v>261</v>
      </c>
      <c r="E10" s="439" t="s">
        <v>18</v>
      </c>
      <c r="F10" s="440"/>
      <c r="G10" s="32">
        <v>0</v>
      </c>
      <c r="H10" s="33" t="s">
        <v>254</v>
      </c>
      <c r="I10" s="34">
        <f>IFERROR(VLOOKUP(E10,'ZCP ZDB LIST Price'!$C$11:$F$14,2,FALSE),0)</f>
        <v>0</v>
      </c>
      <c r="J10" s="35">
        <f t="shared" si="0"/>
        <v>0</v>
      </c>
      <c r="K10" s="36">
        <v>0</v>
      </c>
      <c r="L10" s="37">
        <f>J10*K10</f>
        <v>0</v>
      </c>
      <c r="M10" s="38">
        <f>J10*G10-L10</f>
        <v>0</v>
      </c>
      <c r="N10" s="436">
        <f>SUM(M10:M14)</f>
        <v>0</v>
      </c>
      <c r="O10" s="445">
        <v>1</v>
      </c>
      <c r="P10" s="444">
        <f>N10*O10</f>
        <v>0</v>
      </c>
      <c r="Q10" s="31" t="s">
        <v>255</v>
      </c>
      <c r="AD10" s="4"/>
      <c r="AE10" s="4"/>
      <c r="AF10" s="4"/>
      <c r="AG10" s="4"/>
    </row>
    <row r="11" spans="1:33" ht="18" customHeight="1">
      <c r="B11" s="430"/>
      <c r="C11" s="432"/>
      <c r="D11" s="203" t="s">
        <v>256</v>
      </c>
      <c r="E11" s="204" t="s">
        <v>18</v>
      </c>
      <c r="F11" s="204" t="s">
        <v>18</v>
      </c>
      <c r="G11" s="32">
        <v>0</v>
      </c>
      <c r="H11" s="33" t="s">
        <v>263</v>
      </c>
      <c r="I11" s="34">
        <f>IFERROR(IF(E11='ZCP ZDB LIST Price'!$E$62,VLOOKUP(F11,'ZCP ZDB LIST Price'!$D$64:$G$70,4,FALSE),VLOOKUP(F11,'ZCP ZDB LIST Price'!$D$73:$G$79,4,FALSE)),0)</f>
        <v>0</v>
      </c>
      <c r="J11" s="35">
        <f t="shared" si="0"/>
        <v>0</v>
      </c>
      <c r="K11" s="36">
        <v>0</v>
      </c>
      <c r="L11" s="37"/>
      <c r="M11" s="38">
        <f>J11*G11</f>
        <v>0</v>
      </c>
      <c r="N11" s="436"/>
      <c r="O11" s="445"/>
      <c r="P11" s="444"/>
      <c r="Q11" s="31" t="s">
        <v>270</v>
      </c>
      <c r="AD11" s="4"/>
      <c r="AE11" s="4"/>
      <c r="AF11" s="4"/>
      <c r="AG11" s="4"/>
    </row>
    <row r="12" spans="1:33" ht="18" customHeight="1">
      <c r="B12" s="430"/>
      <c r="C12" s="432"/>
      <c r="D12" s="203" t="s">
        <v>271</v>
      </c>
      <c r="E12" s="204" t="s">
        <v>18</v>
      </c>
      <c r="F12" s="204" t="str">
        <f>IFERROR(VLOOKUP(E12,'ZCP ZDB LIST Price'!$C$82:$G$85,2,FALSE),"")</f>
        <v/>
      </c>
      <c r="G12" s="32">
        <v>0</v>
      </c>
      <c r="H12" s="33" t="s">
        <v>263</v>
      </c>
      <c r="I12" s="34">
        <f>IFERROR(VLOOKUP(E12,'ZCP ZDB LIST Price'!$C$82:$G$85,5,FALSE),0)</f>
        <v>0</v>
      </c>
      <c r="J12" s="35">
        <f t="shared" si="0"/>
        <v>0</v>
      </c>
      <c r="K12" s="36">
        <v>0</v>
      </c>
      <c r="L12" s="37"/>
      <c r="M12" s="38">
        <f>J12*G12</f>
        <v>0</v>
      </c>
      <c r="N12" s="436"/>
      <c r="O12" s="445"/>
      <c r="P12" s="444"/>
      <c r="Q12" s="31" t="s">
        <v>262</v>
      </c>
      <c r="AD12" s="4"/>
      <c r="AE12" s="4"/>
      <c r="AF12" s="4"/>
      <c r="AG12" s="4"/>
    </row>
    <row r="13" spans="1:33" ht="18" customHeight="1">
      <c r="B13" s="430"/>
      <c r="C13" s="432"/>
      <c r="D13" s="203" t="s">
        <v>272</v>
      </c>
      <c r="E13" s="39" t="s">
        <v>18</v>
      </c>
      <c r="F13" s="40" t="s">
        <v>18</v>
      </c>
      <c r="G13" s="32">
        <v>0</v>
      </c>
      <c r="H13" s="33" t="s">
        <v>263</v>
      </c>
      <c r="I13" s="41">
        <f>IFERROR(IF(E13='ZCP ZDB LIST Price'!$G$88,VLOOKUP('ZCP on EKS 내역'!F13,'ZCP ZDB LIST Price'!$C$91:$I$112,5,FALSE),(IF(E13='ZCP ZDB LIST Price'!$H$88,VLOOKUP('ZCP on EKS 내역'!F13,'ZCP ZDB LIST Price'!$C$91:$I$112,6,FALSE),(IF(E13='ZCP ZDB LIST Price'!$I$88,VLOOKUP('ZCP on EKS 내역'!F13,'ZCP ZDB LIST Price'!$C$91:$I$112,7,FALSE),0))))),0)</f>
        <v>0</v>
      </c>
      <c r="J13" s="35">
        <f t="shared" si="0"/>
        <v>0</v>
      </c>
      <c r="K13" s="36">
        <v>0</v>
      </c>
      <c r="L13" s="37"/>
      <c r="M13" s="38">
        <f>J13*G13</f>
        <v>0</v>
      </c>
      <c r="N13" s="436"/>
      <c r="O13" s="445"/>
      <c r="P13" s="444"/>
      <c r="Q13" s="31" t="s">
        <v>273</v>
      </c>
      <c r="AD13" s="4"/>
      <c r="AE13" s="4"/>
      <c r="AF13" s="4"/>
      <c r="AG13" s="4"/>
    </row>
    <row r="14" spans="1:33" ht="18" customHeight="1" thickBot="1">
      <c r="B14" s="430"/>
      <c r="C14" s="432"/>
      <c r="D14" s="203" t="s">
        <v>274</v>
      </c>
      <c r="E14" s="39" t="s">
        <v>18</v>
      </c>
      <c r="F14" s="42" t="s">
        <v>18</v>
      </c>
      <c r="G14" s="32">
        <v>0</v>
      </c>
      <c r="H14" s="33" t="s">
        <v>20</v>
      </c>
      <c r="I14" s="41">
        <f>IFERROR(IF(E14='ZCP ZDB LIST Price'!$G$87,VLOOKUP('ZCP on EKS 내역'!F14,'ZCP ZDB LIST Price'!$C$91:$I$112,2,FALSE),(IF(E14='ZCP ZDB LIST Price'!$H$87,VLOOKUP('ZCP on EKS 내역'!F14,'ZCP ZDB LIST Price'!$C$91:$I$112,3,FALSE),(IF(E14='ZCP ZDB LIST Price'!$I$87,VLOOKUP('ZCP on EKS 내역'!F14,'ZCP ZDB LIST Price'!$C$91:$I$112,4,FALSE),0))))),0)</f>
        <v>0</v>
      </c>
      <c r="J14" s="35">
        <f t="shared" si="0"/>
        <v>0</v>
      </c>
      <c r="K14" s="36">
        <v>0</v>
      </c>
      <c r="L14" s="37"/>
      <c r="M14" s="38">
        <f>J14*G14</f>
        <v>0</v>
      </c>
      <c r="N14" s="436"/>
      <c r="O14" s="445"/>
      <c r="P14" s="444"/>
      <c r="Q14" s="43" t="s">
        <v>21</v>
      </c>
      <c r="AD14" s="4"/>
      <c r="AE14" s="4"/>
      <c r="AF14" s="4"/>
      <c r="AG14" s="4"/>
    </row>
    <row r="15" spans="1:33" ht="17.25">
      <c r="B15" s="430"/>
      <c r="C15" s="437" t="s">
        <v>275</v>
      </c>
      <c r="D15" s="203" t="s">
        <v>276</v>
      </c>
      <c r="E15" s="439" t="s">
        <v>18</v>
      </c>
      <c r="F15" s="440"/>
      <c r="G15" s="32">
        <v>0</v>
      </c>
      <c r="H15" s="33" t="s">
        <v>277</v>
      </c>
      <c r="I15" s="34">
        <f>IFERROR(VLOOKUP(E15,'ZCP ZDB LIST Price'!$C$11:$F$14,2,FALSE),0)</f>
        <v>0</v>
      </c>
      <c r="J15" s="35">
        <f t="shared" si="0"/>
        <v>0</v>
      </c>
      <c r="K15" s="36">
        <v>0</v>
      </c>
      <c r="L15" s="37"/>
      <c r="M15" s="38">
        <f>J15*G15-L15</f>
        <v>0</v>
      </c>
      <c r="N15" s="436">
        <f>SUM(M15:M19)</f>
        <v>0</v>
      </c>
      <c r="O15" s="445">
        <v>1</v>
      </c>
      <c r="P15" s="444">
        <f>N15*O15</f>
        <v>0</v>
      </c>
      <c r="Q15" s="31" t="s">
        <v>278</v>
      </c>
      <c r="AD15" s="4"/>
      <c r="AE15" s="4"/>
      <c r="AF15" s="4"/>
      <c r="AG15" s="4"/>
    </row>
    <row r="16" spans="1:33" ht="17.25">
      <c r="B16" s="430"/>
      <c r="C16" s="438"/>
      <c r="D16" s="203" t="s">
        <v>279</v>
      </c>
      <c r="E16" s="204" t="s">
        <v>18</v>
      </c>
      <c r="F16" s="204" t="s">
        <v>18</v>
      </c>
      <c r="G16" s="32">
        <v>0</v>
      </c>
      <c r="H16" s="33" t="s">
        <v>280</v>
      </c>
      <c r="I16" s="34">
        <f>IFERROR(IF(E16='ZCP ZDB LIST Price'!$E$62,VLOOKUP(F16,'ZCP ZDB LIST Price'!$D$64:$G$70,4,FALSE),VLOOKUP(F16,'ZCP ZDB LIST Price'!$D$73:$G$79,4,FALSE)),0)</f>
        <v>0</v>
      </c>
      <c r="J16" s="35">
        <f t="shared" si="0"/>
        <v>0</v>
      </c>
      <c r="K16" s="36">
        <v>0</v>
      </c>
      <c r="L16" s="37"/>
      <c r="M16" s="38">
        <f>J16*G16</f>
        <v>0</v>
      </c>
      <c r="N16" s="436"/>
      <c r="O16" s="445"/>
      <c r="P16" s="444"/>
      <c r="Q16" s="31" t="s">
        <v>281</v>
      </c>
      <c r="AD16" s="4"/>
      <c r="AE16" s="4"/>
      <c r="AF16" s="4"/>
      <c r="AG16" s="4"/>
    </row>
    <row r="17" spans="2:33" ht="17.25">
      <c r="B17" s="430"/>
      <c r="C17" s="438"/>
      <c r="D17" s="203" t="s">
        <v>282</v>
      </c>
      <c r="E17" s="204" t="s">
        <v>18</v>
      </c>
      <c r="F17" s="204" t="str">
        <f>IFERROR(VLOOKUP(E17,'ZCP ZDB LIST Price'!$C$82:$G$85,2,FALSE),"")</f>
        <v/>
      </c>
      <c r="G17" s="32">
        <v>0</v>
      </c>
      <c r="H17" s="33" t="s">
        <v>280</v>
      </c>
      <c r="I17" s="34">
        <f>IFERROR(VLOOKUP(E17,'ZCP ZDB LIST Price'!$C$82:$G$85,5,FALSE),0)</f>
        <v>0</v>
      </c>
      <c r="J17" s="35">
        <f t="shared" si="0"/>
        <v>0</v>
      </c>
      <c r="K17" s="36">
        <v>0</v>
      </c>
      <c r="L17" s="37"/>
      <c r="M17" s="38">
        <f>J17*G17</f>
        <v>0</v>
      </c>
      <c r="N17" s="436"/>
      <c r="O17" s="445"/>
      <c r="P17" s="444"/>
      <c r="Q17" s="31" t="s">
        <v>283</v>
      </c>
      <c r="AD17" s="4"/>
      <c r="AE17" s="4"/>
      <c r="AF17" s="4"/>
      <c r="AG17" s="4"/>
    </row>
    <row r="18" spans="2:33" ht="17.25">
      <c r="B18" s="430"/>
      <c r="C18" s="438"/>
      <c r="D18" s="203" t="s">
        <v>284</v>
      </c>
      <c r="E18" s="39" t="s">
        <v>18</v>
      </c>
      <c r="F18" s="40" t="s">
        <v>18</v>
      </c>
      <c r="G18" s="32">
        <v>0</v>
      </c>
      <c r="H18" s="33" t="s">
        <v>280</v>
      </c>
      <c r="I18" s="41">
        <f>IFERROR(IF(E18='ZCP ZDB LIST Price'!$G$88,VLOOKUP('ZCP on EKS 내역'!F18,'ZCP ZDB LIST Price'!$C$91:$I$112,5,FALSE),(IF(E18='ZCP ZDB LIST Price'!$H$88,VLOOKUP('ZCP on EKS 내역'!F18,'ZCP ZDB LIST Price'!$C$91:$I$112,6,FALSE),(IF(E18='ZCP ZDB LIST Price'!$I$88,VLOOKUP('ZCP on EKS 내역'!F18,'ZCP ZDB LIST Price'!$C$91:$I$112,7,FALSE),0))))),0)</f>
        <v>0</v>
      </c>
      <c r="J18" s="35">
        <f t="shared" si="0"/>
        <v>0</v>
      </c>
      <c r="K18" s="36">
        <v>0</v>
      </c>
      <c r="L18" s="37"/>
      <c r="M18" s="38">
        <f>J18*G18</f>
        <v>0</v>
      </c>
      <c r="N18" s="441"/>
      <c r="O18" s="469"/>
      <c r="P18" s="451"/>
      <c r="Q18" s="31" t="s">
        <v>273</v>
      </c>
      <c r="AD18" s="4"/>
      <c r="AE18" s="4"/>
      <c r="AF18" s="4"/>
      <c r="AG18" s="4"/>
    </row>
    <row r="19" spans="2:33" ht="18" customHeight="1" thickBot="1">
      <c r="B19" s="430"/>
      <c r="C19" s="438"/>
      <c r="D19" s="203" t="s">
        <v>19</v>
      </c>
      <c r="E19" s="39" t="s">
        <v>18</v>
      </c>
      <c r="F19" s="42" t="s">
        <v>18</v>
      </c>
      <c r="G19" s="32">
        <v>0</v>
      </c>
      <c r="H19" s="33" t="s">
        <v>20</v>
      </c>
      <c r="I19" s="41">
        <f>IFERROR(IF(E19='ZCP ZDB LIST Price'!$G$87,VLOOKUP('ZCP on EKS 내역'!F19,'ZCP ZDB LIST Price'!$C$91:$I$112,2,FALSE),(IF(E19='ZCP ZDB LIST Price'!$H$87,VLOOKUP('ZCP on EKS 내역'!F19,'ZCP ZDB LIST Price'!$C$91:$I$112,3,FALSE),(IF(E19='ZCP ZDB LIST Price'!$I$87,VLOOKUP('ZCP on EKS 내역'!F19,'ZCP ZDB LIST Price'!$C$91:$I$112,4,FALSE),0))))),0)</f>
        <v>0</v>
      </c>
      <c r="J19" s="35">
        <f t="shared" si="0"/>
        <v>0</v>
      </c>
      <c r="K19" s="36">
        <v>0</v>
      </c>
      <c r="L19" s="37"/>
      <c r="M19" s="38">
        <f>J19*G19</f>
        <v>0</v>
      </c>
      <c r="N19" s="442"/>
      <c r="O19" s="470"/>
      <c r="P19" s="452"/>
      <c r="Q19" s="43" t="s">
        <v>285</v>
      </c>
      <c r="AD19" s="4"/>
      <c r="AE19" s="4"/>
      <c r="AF19" s="4"/>
      <c r="AG19" s="4"/>
    </row>
    <row r="20" spans="2:33" ht="18" customHeight="1">
      <c r="B20" s="453" t="s">
        <v>286</v>
      </c>
      <c r="C20" s="454"/>
      <c r="D20" s="23" t="s">
        <v>287</v>
      </c>
      <c r="E20" s="457" t="s">
        <v>18</v>
      </c>
      <c r="F20" s="458"/>
      <c r="G20" s="24">
        <v>0</v>
      </c>
      <c r="H20" s="25" t="s">
        <v>20</v>
      </c>
      <c r="I20" s="26"/>
      <c r="J20" s="27">
        <f>I20</f>
        <v>0</v>
      </c>
      <c r="K20" s="28">
        <v>0</v>
      </c>
      <c r="L20" s="29"/>
      <c r="M20" s="30">
        <f>J20*G20-L20</f>
        <v>0</v>
      </c>
      <c r="N20" s="459">
        <f>SUM(M20:M24)</f>
        <v>0</v>
      </c>
      <c r="O20" s="461">
        <v>1</v>
      </c>
      <c r="P20" s="463">
        <f>N20*O20</f>
        <v>0</v>
      </c>
      <c r="Q20" s="44" t="s">
        <v>288</v>
      </c>
      <c r="AD20" s="4"/>
      <c r="AE20" s="4"/>
      <c r="AF20" s="4"/>
      <c r="AG20" s="4"/>
    </row>
    <row r="21" spans="2:33" ht="18" customHeight="1">
      <c r="B21" s="455"/>
      <c r="C21" s="456"/>
      <c r="D21" s="465" t="s">
        <v>264</v>
      </c>
      <c r="E21" s="467" t="s">
        <v>18</v>
      </c>
      <c r="F21" s="468"/>
      <c r="G21" s="32">
        <v>0</v>
      </c>
      <c r="H21" s="33" t="s">
        <v>265</v>
      </c>
      <c r="I21" s="34">
        <f>IFERROR(VLOOKUP(E21,'ZCP ZDB LIST Price'!$C$51:$E$56,2,FALSE),0)</f>
        <v>0</v>
      </c>
      <c r="J21" s="35">
        <f>I21</f>
        <v>0</v>
      </c>
      <c r="K21" s="36">
        <v>0</v>
      </c>
      <c r="L21" s="37"/>
      <c r="M21" s="38">
        <f>J21*G21-L21</f>
        <v>0</v>
      </c>
      <c r="N21" s="460"/>
      <c r="O21" s="462"/>
      <c r="P21" s="464"/>
      <c r="Q21" s="45" t="str">
        <f>IF(E21='ZCP ZDB LIST Price'!$C$56,"Remote Support(4 Hours) 기준","Local Support(4 Hours) 기준")</f>
        <v>Local Support(4 Hours) 기준</v>
      </c>
      <c r="AD21" s="4"/>
      <c r="AE21" s="4"/>
      <c r="AF21" s="4"/>
      <c r="AG21" s="4"/>
    </row>
    <row r="22" spans="2:33" ht="18" customHeight="1">
      <c r="B22" s="455"/>
      <c r="C22" s="456"/>
      <c r="D22" s="466"/>
      <c r="E22" s="467" t="s">
        <v>18</v>
      </c>
      <c r="F22" s="468"/>
      <c r="G22" s="32">
        <v>0</v>
      </c>
      <c r="H22" s="33" t="s">
        <v>265</v>
      </c>
      <c r="I22" s="34">
        <f>IFERROR(VLOOKUP(E22,'ZCP ZDB LIST Price'!$C$51:$E$56,2,FALSE),0)</f>
        <v>0</v>
      </c>
      <c r="J22" s="35">
        <f>I22</f>
        <v>0</v>
      </c>
      <c r="K22" s="36">
        <v>0</v>
      </c>
      <c r="L22" s="37"/>
      <c r="M22" s="38">
        <f>J22*G22-L22</f>
        <v>0</v>
      </c>
      <c r="N22" s="460"/>
      <c r="O22" s="462"/>
      <c r="P22" s="464"/>
      <c r="Q22" s="46" t="str">
        <f>IF(E22='ZCP ZDB LIST Price'!$C$56,"Remote Support(4 Hours) 기준","Local Support(4 Hours) 기준")</f>
        <v>Local Support(4 Hours) 기준</v>
      </c>
      <c r="AD22" s="4"/>
      <c r="AE22" s="4"/>
      <c r="AF22" s="4"/>
      <c r="AG22" s="4"/>
    </row>
    <row r="23" spans="2:33" ht="18" customHeight="1">
      <c r="B23" s="455"/>
      <c r="C23" s="456"/>
      <c r="D23" s="466"/>
      <c r="E23" s="467" t="s">
        <v>18</v>
      </c>
      <c r="F23" s="468"/>
      <c r="G23" s="32">
        <v>0</v>
      </c>
      <c r="H23" s="33" t="s">
        <v>265</v>
      </c>
      <c r="I23" s="34">
        <f>IFERROR(VLOOKUP(E23,'ZCP ZDB LIST Price'!$C$51:$E$56,2,FALSE),0)</f>
        <v>0</v>
      </c>
      <c r="J23" s="35">
        <f>I23</f>
        <v>0</v>
      </c>
      <c r="K23" s="36">
        <v>0</v>
      </c>
      <c r="L23" s="37"/>
      <c r="M23" s="38">
        <f>J23*G23-L23</f>
        <v>0</v>
      </c>
      <c r="N23" s="460"/>
      <c r="O23" s="462"/>
      <c r="P23" s="464"/>
      <c r="Q23" s="46" t="str">
        <f>IF(E23='ZCP ZDB LIST Price'!$C$56,"Remote Support(4 Hours) 기준","Local Support(4 Hours) 기준")</f>
        <v>Local Support(4 Hours) 기준</v>
      </c>
      <c r="AD23" s="4"/>
      <c r="AE23" s="4"/>
      <c r="AF23" s="4"/>
      <c r="AG23" s="4"/>
    </row>
    <row r="24" spans="2:33" ht="18" customHeight="1" thickBot="1">
      <c r="B24" s="455"/>
      <c r="C24" s="456"/>
      <c r="D24" s="466"/>
      <c r="E24" s="447" t="s">
        <v>18</v>
      </c>
      <c r="F24" s="448"/>
      <c r="G24" s="47">
        <v>0</v>
      </c>
      <c r="H24" s="48" t="s">
        <v>265</v>
      </c>
      <c r="I24" s="49">
        <f>IFERROR(VLOOKUP(E24,'ZCP ZDB LIST Price'!$C$51:$E$56,2,FALSE),0)</f>
        <v>0</v>
      </c>
      <c r="J24" s="50">
        <f>I24</f>
        <v>0</v>
      </c>
      <c r="K24" s="51">
        <v>0</v>
      </c>
      <c r="L24" s="52"/>
      <c r="M24" s="53">
        <f>J24*G24-L24</f>
        <v>0</v>
      </c>
      <c r="N24" s="460"/>
      <c r="O24" s="462"/>
      <c r="P24" s="464"/>
      <c r="Q24" s="46" t="str">
        <f>IF(E24='ZCP ZDB LIST Price'!$C$56,"Remote Support(4 Hours) 기준","Local Support(4 Hours) 기준")</f>
        <v>Local Support(4 Hours) 기준</v>
      </c>
      <c r="AD24" s="4"/>
      <c r="AE24" s="4"/>
      <c r="AF24" s="4"/>
      <c r="AG24" s="4"/>
    </row>
    <row r="25" spans="2:33" ht="24" customHeight="1" thickBot="1">
      <c r="B25" s="449" t="s">
        <v>289</v>
      </c>
      <c r="C25" s="450"/>
      <c r="D25" s="450"/>
      <c r="E25" s="450"/>
      <c r="F25" s="450"/>
      <c r="G25" s="450"/>
      <c r="H25" s="450"/>
      <c r="I25" s="450"/>
      <c r="J25" s="450"/>
      <c r="K25" s="450"/>
      <c r="L25" s="450"/>
      <c r="M25" s="450"/>
      <c r="N25" s="54">
        <f>SUM(N5:N24)</f>
        <v>0</v>
      </c>
      <c r="O25" s="55"/>
      <c r="P25" s="56">
        <f>SUM(P5:P24)</f>
        <v>0</v>
      </c>
      <c r="Q25" s="57"/>
      <c r="AD25" s="4"/>
      <c r="AE25" s="4"/>
      <c r="AF25" s="4"/>
      <c r="AG25" s="4"/>
    </row>
    <row r="26" spans="2:33" ht="17.25" customHeight="1">
      <c r="C26" s="58"/>
      <c r="D26" s="58"/>
      <c r="E26" s="59"/>
      <c r="F26" s="59"/>
      <c r="G26" s="59"/>
      <c r="H26" s="59"/>
      <c r="I26" s="58"/>
      <c r="J26" s="58"/>
      <c r="K26" s="58"/>
      <c r="L26" s="58"/>
      <c r="M26" s="58"/>
      <c r="AD26" s="4"/>
      <c r="AE26" s="4"/>
      <c r="AF26" s="4"/>
      <c r="AG26" s="4"/>
    </row>
    <row r="27" spans="2:33" ht="17.25" customHeight="1">
      <c r="C27" s="58"/>
      <c r="D27" s="58"/>
      <c r="E27" s="59"/>
      <c r="F27" s="59"/>
      <c r="G27" s="59"/>
      <c r="H27" s="59"/>
      <c r="I27" s="58"/>
      <c r="J27" s="58"/>
      <c r="K27" s="58"/>
      <c r="L27" s="58"/>
      <c r="M27" s="58"/>
    </row>
    <row r="28" spans="2:33" ht="17.25" customHeight="1">
      <c r="C28" s="58"/>
      <c r="D28" s="58"/>
      <c r="E28" s="59"/>
      <c r="F28" s="59"/>
      <c r="G28" s="59"/>
      <c r="H28" s="59"/>
      <c r="I28" s="58"/>
      <c r="J28" s="58"/>
      <c r="K28" s="58"/>
      <c r="L28" s="58"/>
      <c r="M28" s="58"/>
    </row>
    <row r="29" spans="2:33" ht="20.25" customHeight="1">
      <c r="C29" s="58"/>
      <c r="D29" s="58"/>
      <c r="E29" s="59"/>
      <c r="F29" s="59"/>
      <c r="G29" s="59"/>
      <c r="H29" s="59"/>
      <c r="I29" s="58"/>
      <c r="J29" s="58"/>
      <c r="K29" s="58"/>
      <c r="L29" s="58"/>
      <c r="M29" s="58"/>
    </row>
    <row r="30" spans="2:33" ht="20.100000000000001" customHeight="1">
      <c r="AD30" s="4"/>
      <c r="AE30" s="4"/>
      <c r="AF30" s="4"/>
      <c r="AG30" s="4"/>
    </row>
    <row r="31" spans="2:33" ht="20.100000000000001" customHeight="1">
      <c r="AD31" s="4"/>
      <c r="AE31" s="4"/>
      <c r="AF31" s="4"/>
      <c r="AG31" s="4"/>
    </row>
    <row r="32" spans="2:33" ht="20.100000000000001" customHeight="1">
      <c r="AD32" s="4"/>
      <c r="AE32" s="4"/>
      <c r="AF32" s="4"/>
      <c r="AG32" s="4"/>
    </row>
    <row r="33" spans="16:33" ht="20.100000000000001" customHeight="1">
      <c r="AD33" s="4"/>
      <c r="AE33" s="4"/>
      <c r="AF33" s="4"/>
      <c r="AG33" s="4"/>
    </row>
    <row r="34" spans="16:33" ht="20.100000000000001" customHeight="1">
      <c r="AD34" s="4"/>
      <c r="AE34" s="4"/>
      <c r="AF34" s="4"/>
      <c r="AG34" s="4"/>
    </row>
    <row r="35" spans="16:33" ht="20.100000000000001" customHeight="1">
      <c r="AD35" s="4"/>
      <c r="AE35" s="4"/>
      <c r="AF35" s="4"/>
      <c r="AG35" s="4"/>
    </row>
    <row r="36" spans="16:33" ht="20.100000000000001" customHeight="1">
      <c r="AD36" s="4"/>
      <c r="AE36" s="4"/>
      <c r="AF36" s="4"/>
      <c r="AG36" s="4"/>
    </row>
    <row r="37" spans="16:33" ht="20.100000000000001" customHeight="1">
      <c r="AD37" s="4"/>
      <c r="AE37" s="4"/>
      <c r="AF37" s="4"/>
      <c r="AG37" s="4"/>
    </row>
    <row r="38" spans="16:33" ht="20.100000000000001" customHeight="1">
      <c r="AD38" s="4"/>
      <c r="AE38" s="4"/>
      <c r="AF38" s="4"/>
      <c r="AG38" s="4"/>
    </row>
    <row r="39" spans="16:33" ht="20.100000000000001" customHeight="1">
      <c r="AD39" s="4"/>
      <c r="AE39" s="4"/>
      <c r="AF39" s="4"/>
      <c r="AG39" s="4"/>
    </row>
    <row r="40" spans="16:33" ht="20.100000000000001" customHeight="1">
      <c r="AD40" s="4"/>
      <c r="AE40" s="4"/>
      <c r="AF40" s="4"/>
      <c r="AG40" s="4"/>
    </row>
    <row r="41" spans="16:33" ht="20.100000000000001" customHeight="1">
      <c r="AD41" s="4"/>
      <c r="AE41" s="4"/>
      <c r="AF41" s="4"/>
      <c r="AG41" s="4"/>
    </row>
    <row r="42" spans="16:33" ht="20.100000000000001" customHeight="1">
      <c r="AD42" s="4"/>
      <c r="AE42" s="4"/>
      <c r="AF42" s="4"/>
      <c r="AG42" s="4"/>
    </row>
    <row r="43" spans="16:33" ht="20.100000000000001" customHeight="1">
      <c r="AD43" s="4"/>
      <c r="AE43" s="4"/>
      <c r="AF43" s="4"/>
      <c r="AG43" s="4"/>
    </row>
    <row r="44" spans="16:33" ht="24.75" customHeight="1">
      <c r="AD44" s="4"/>
      <c r="AE44" s="4"/>
      <c r="AF44" s="4"/>
      <c r="AG44" s="4"/>
    </row>
    <row r="45" spans="16:33" ht="17.25">
      <c r="AD45" s="4"/>
      <c r="AE45" s="4"/>
      <c r="AF45" s="4"/>
      <c r="AG45" s="4"/>
    </row>
    <row r="46" spans="16:33" ht="17.25">
      <c r="P46" s="61"/>
      <c r="AD46" s="4"/>
      <c r="AE46" s="4"/>
      <c r="AF46" s="4"/>
      <c r="AG46" s="4"/>
    </row>
    <row r="47" spans="16:33" ht="17.25">
      <c r="AD47" s="4"/>
      <c r="AE47" s="4"/>
      <c r="AF47" s="4"/>
      <c r="AG47" s="4"/>
    </row>
    <row r="48" spans="16:33" ht="17.25">
      <c r="AD48" s="4"/>
      <c r="AE48" s="4"/>
      <c r="AF48" s="4"/>
      <c r="AG48" s="4"/>
    </row>
    <row r="49" spans="30:33" ht="17.25">
      <c r="AD49" s="4"/>
      <c r="AE49" s="4"/>
      <c r="AF49" s="4"/>
      <c r="AG49" s="4"/>
    </row>
    <row r="50" spans="30:33" ht="17.25">
      <c r="AD50" s="4"/>
      <c r="AE50" s="4"/>
      <c r="AF50" s="4"/>
      <c r="AG50" s="4"/>
    </row>
    <row r="51" spans="30:33" ht="17.25">
      <c r="AD51" s="4"/>
      <c r="AE51" s="4"/>
      <c r="AF51" s="4"/>
      <c r="AG51" s="4"/>
    </row>
    <row r="52" spans="30:33" ht="17.25">
      <c r="AD52" s="4"/>
      <c r="AE52" s="4"/>
      <c r="AF52" s="4"/>
      <c r="AG52" s="4"/>
    </row>
    <row r="53" spans="30:33" ht="17.25">
      <c r="AD53" s="4"/>
      <c r="AE53" s="4"/>
      <c r="AF53" s="4"/>
      <c r="AG53" s="4"/>
    </row>
    <row r="54" spans="30:33" ht="17.25">
      <c r="AD54" s="4"/>
      <c r="AE54" s="4"/>
      <c r="AF54" s="4"/>
      <c r="AG54" s="4"/>
    </row>
    <row r="55" spans="30:33" ht="17.25">
      <c r="AD55" s="4"/>
      <c r="AE55" s="4"/>
      <c r="AF55" s="4"/>
      <c r="AG55" s="4"/>
    </row>
    <row r="56" spans="30:33" ht="18" customHeight="1">
      <c r="AD56" s="4"/>
      <c r="AE56" s="4"/>
      <c r="AF56" s="4"/>
      <c r="AG56" s="4"/>
    </row>
    <row r="57" spans="30:33" ht="17.25">
      <c r="AD57" s="4"/>
      <c r="AE57" s="4"/>
      <c r="AF57" s="4"/>
      <c r="AG57" s="4"/>
    </row>
    <row r="58" spans="30:33" ht="17.25">
      <c r="AD58" s="4"/>
      <c r="AE58" s="4"/>
      <c r="AF58" s="4"/>
      <c r="AG58" s="4"/>
    </row>
    <row r="59" spans="30:33" ht="17.25">
      <c r="AD59" s="4"/>
      <c r="AE59" s="4"/>
      <c r="AF59" s="4"/>
      <c r="AG59" s="4"/>
    </row>
    <row r="60" spans="30:33" ht="17.25">
      <c r="AD60" s="4"/>
      <c r="AE60" s="4"/>
      <c r="AF60" s="4"/>
      <c r="AG60" s="4"/>
    </row>
    <row r="61" spans="30:33" ht="17.25">
      <c r="AD61" s="4"/>
      <c r="AE61" s="4"/>
      <c r="AF61" s="4"/>
      <c r="AG61" s="4"/>
    </row>
    <row r="62" spans="30:33" ht="17.25">
      <c r="AD62" s="4"/>
      <c r="AE62" s="4"/>
      <c r="AF62" s="4"/>
      <c r="AG62" s="4"/>
    </row>
    <row r="63" spans="30:33" ht="17.25">
      <c r="AD63" s="4"/>
      <c r="AE63" s="4"/>
      <c r="AF63" s="4"/>
      <c r="AG63" s="4"/>
    </row>
    <row r="64" spans="30:33" ht="17.25">
      <c r="AD64" s="4"/>
      <c r="AE64" s="4"/>
      <c r="AF64" s="4"/>
      <c r="AG64" s="4"/>
    </row>
    <row r="65" spans="30:33" ht="17.25">
      <c r="AD65" s="4"/>
      <c r="AE65" s="4"/>
      <c r="AF65" s="4"/>
      <c r="AG65" s="4"/>
    </row>
    <row r="66" spans="30:33" ht="17.25">
      <c r="AD66" s="4"/>
      <c r="AE66" s="4"/>
      <c r="AF66" s="4"/>
      <c r="AG66" s="4"/>
    </row>
    <row r="67" spans="30:33" ht="17.25">
      <c r="AD67" s="4"/>
      <c r="AE67" s="4"/>
      <c r="AF67" s="4"/>
      <c r="AG67" s="4"/>
    </row>
    <row r="68" spans="30:33" ht="17.25">
      <c r="AD68" s="4"/>
      <c r="AE68" s="4"/>
      <c r="AF68" s="4"/>
      <c r="AG68" s="4"/>
    </row>
    <row r="69" spans="30:33" ht="17.25">
      <c r="AD69" s="4"/>
      <c r="AE69" s="4"/>
      <c r="AF69" s="4"/>
      <c r="AG69" s="4"/>
    </row>
    <row r="70" spans="30:33" ht="17.25">
      <c r="AD70" s="4"/>
      <c r="AE70" s="4"/>
      <c r="AF70" s="4"/>
      <c r="AG70" s="4"/>
    </row>
    <row r="71" spans="30:33" ht="17.25">
      <c r="AD71" s="4"/>
      <c r="AE71" s="4"/>
      <c r="AF71" s="4"/>
      <c r="AG71" s="4"/>
    </row>
    <row r="72" spans="30:33" ht="17.25">
      <c r="AD72" s="4"/>
      <c r="AE72" s="4"/>
      <c r="AF72" s="4"/>
      <c r="AG72" s="4"/>
    </row>
    <row r="73" spans="30:33" ht="17.25">
      <c r="AD73" s="4"/>
      <c r="AE73" s="4"/>
      <c r="AF73" s="4"/>
      <c r="AG73" s="4"/>
    </row>
    <row r="74" spans="30:33" ht="17.25">
      <c r="AD74" s="4"/>
      <c r="AE74" s="4"/>
      <c r="AF74" s="4"/>
      <c r="AG74" s="4"/>
    </row>
    <row r="75" spans="30:33" ht="17.25">
      <c r="AD75" s="4"/>
      <c r="AE75" s="4"/>
      <c r="AF75" s="4"/>
      <c r="AG75" s="4"/>
    </row>
    <row r="76" spans="30:33" ht="17.25">
      <c r="AD76" s="4"/>
      <c r="AE76" s="4"/>
      <c r="AF76" s="4"/>
      <c r="AG76" s="4"/>
    </row>
    <row r="77" spans="30:33" ht="17.25">
      <c r="AD77" s="4"/>
      <c r="AE77" s="4"/>
      <c r="AF77" s="4"/>
      <c r="AG77" s="4"/>
    </row>
    <row r="78" spans="30:33" ht="17.25">
      <c r="AD78" s="4"/>
      <c r="AE78" s="4"/>
      <c r="AF78" s="4"/>
      <c r="AG78" s="4"/>
    </row>
    <row r="79" spans="30:33" ht="17.25">
      <c r="AD79" s="4"/>
      <c r="AE79" s="4"/>
      <c r="AF79" s="4"/>
      <c r="AG79" s="4"/>
    </row>
    <row r="80" spans="30:33" ht="17.25">
      <c r="AD80" s="4"/>
      <c r="AE80" s="4"/>
      <c r="AF80" s="4"/>
      <c r="AG80" s="4"/>
    </row>
    <row r="81" spans="30:33" ht="17.25">
      <c r="AD81" s="4"/>
      <c r="AE81" s="4"/>
      <c r="AF81" s="4"/>
      <c r="AG81" s="4"/>
    </row>
    <row r="82" spans="30:33" ht="17.25">
      <c r="AD82" s="4"/>
      <c r="AE82" s="4"/>
      <c r="AF82" s="4"/>
      <c r="AG82" s="4"/>
    </row>
    <row r="83" spans="30:33" ht="17.25">
      <c r="AD83" s="4"/>
      <c r="AE83" s="4"/>
      <c r="AF83" s="4"/>
      <c r="AG83" s="4"/>
    </row>
    <row r="84" spans="30:33" ht="17.25">
      <c r="AD84" s="4"/>
      <c r="AE84" s="4"/>
      <c r="AF84" s="4"/>
      <c r="AG84" s="4"/>
    </row>
    <row r="85" spans="30:33" ht="17.25">
      <c r="AD85" s="4"/>
      <c r="AE85" s="4"/>
      <c r="AF85" s="4"/>
      <c r="AG85" s="4"/>
    </row>
    <row r="86" spans="30:33" ht="17.25">
      <c r="AD86" s="4"/>
      <c r="AE86" s="4"/>
      <c r="AF86" s="4"/>
      <c r="AG86" s="4"/>
    </row>
    <row r="87" spans="30:33" ht="17.25">
      <c r="AD87" s="4"/>
      <c r="AE87" s="4"/>
      <c r="AF87" s="4"/>
      <c r="AG87" s="4"/>
    </row>
    <row r="88" spans="30:33" ht="17.25">
      <c r="AD88" s="4"/>
      <c r="AE88" s="4"/>
      <c r="AF88" s="4"/>
      <c r="AG88" s="4"/>
    </row>
    <row r="89" spans="30:33" ht="17.25">
      <c r="AD89" s="4"/>
      <c r="AE89" s="4"/>
      <c r="AF89" s="4"/>
      <c r="AG89" s="4"/>
    </row>
    <row r="90" spans="30:33" ht="17.25">
      <c r="AD90" s="4"/>
      <c r="AE90" s="4"/>
      <c r="AF90" s="4"/>
      <c r="AG90" s="4"/>
    </row>
    <row r="91" spans="30:33" ht="17.25">
      <c r="AD91" s="4"/>
      <c r="AE91" s="4"/>
      <c r="AF91" s="4"/>
      <c r="AG91" s="4"/>
    </row>
    <row r="92" spans="30:33" ht="17.25">
      <c r="AD92" s="4"/>
      <c r="AE92" s="4"/>
      <c r="AF92" s="4"/>
      <c r="AG92" s="4"/>
    </row>
    <row r="93" spans="30:33" ht="17.25">
      <c r="AD93" s="4"/>
      <c r="AE93" s="4"/>
      <c r="AF93" s="4"/>
      <c r="AG93" s="4"/>
    </row>
    <row r="94" spans="30:33" ht="17.25">
      <c r="AD94" s="4"/>
      <c r="AE94" s="4"/>
      <c r="AF94" s="4"/>
      <c r="AG94" s="4"/>
    </row>
    <row r="95" spans="30:33" ht="17.25">
      <c r="AD95" s="4"/>
      <c r="AE95" s="4"/>
      <c r="AF95" s="4"/>
      <c r="AG95" s="4"/>
    </row>
    <row r="96" spans="30:33" ht="17.25">
      <c r="AD96" s="4"/>
      <c r="AE96" s="4"/>
      <c r="AF96" s="4"/>
      <c r="AG96" s="4"/>
    </row>
    <row r="97" spans="30:33" ht="17.25">
      <c r="AD97" s="4"/>
      <c r="AE97" s="4"/>
      <c r="AF97" s="4"/>
      <c r="AG97" s="4"/>
    </row>
    <row r="98" spans="30:33" ht="17.25">
      <c r="AD98" s="4"/>
      <c r="AE98" s="4"/>
      <c r="AF98" s="4"/>
      <c r="AG98" s="4"/>
    </row>
    <row r="99" spans="30:33" ht="17.25">
      <c r="AD99" s="4"/>
      <c r="AE99" s="4"/>
      <c r="AF99" s="4"/>
      <c r="AG99" s="4"/>
    </row>
    <row r="100" spans="30:33" ht="6.75" customHeight="1"/>
  </sheetData>
  <mergeCells count="28">
    <mergeCell ref="E24:F24"/>
    <mergeCell ref="B25:M25"/>
    <mergeCell ref="P15:P19"/>
    <mergeCell ref="B20:C24"/>
    <mergeCell ref="E20:F20"/>
    <mergeCell ref="N20:N24"/>
    <mergeCell ref="O20:O24"/>
    <mergeCell ref="P20:P24"/>
    <mergeCell ref="D21:D24"/>
    <mergeCell ref="E21:F21"/>
    <mergeCell ref="E22:F22"/>
    <mergeCell ref="E23:F23"/>
    <mergeCell ref="O15:O19"/>
    <mergeCell ref="P5:P9"/>
    <mergeCell ref="C10:C14"/>
    <mergeCell ref="E10:F10"/>
    <mergeCell ref="N10:N14"/>
    <mergeCell ref="O10:O14"/>
    <mergeCell ref="P10:P14"/>
    <mergeCell ref="O5:O9"/>
    <mergeCell ref="E4:F4"/>
    <mergeCell ref="B5:B19"/>
    <mergeCell ref="C5:C9"/>
    <mergeCell ref="E5:F5"/>
    <mergeCell ref="N5:N9"/>
    <mergeCell ref="C15:C19"/>
    <mergeCell ref="E15:F15"/>
    <mergeCell ref="N15:N19"/>
  </mergeCells>
  <phoneticPr fontId="2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xr:uid="{00000000-0002-0000-0300-000000000000}">
          <x14:formula1>
            <xm:f>'ZCP ZDB LIST Price'!$F$87:$I$87</xm:f>
          </x14:formula1>
          <xm:sqref>E14 E9 E19</xm:sqref>
        </x14:dataValidation>
        <x14:dataValidation type="list" allowBlank="1" showInputMessage="1" showErrorMessage="1" xr:uid="{00000000-0002-0000-0300-000001000000}">
          <x14:formula1>
            <xm:f>'ZCP ZDB LIST Price'!$F$88:$I$88</xm:f>
          </x14:formula1>
          <xm:sqref>E13 E8 E18</xm:sqref>
        </x14:dataValidation>
        <x14:dataValidation type="list" allowBlank="1" showInputMessage="1" showErrorMessage="1" xr:uid="{00000000-0002-0000-0300-000002000000}">
          <x14:formula1>
            <xm:f>'ZCP ZDB LIST Price'!$C$53:$C$57</xm:f>
          </x14:formula1>
          <xm:sqref>E21:F24</xm:sqref>
        </x14:dataValidation>
        <x14:dataValidation type="list" allowBlank="1" showInputMessage="1" showErrorMessage="1" xr:uid="{00000000-0002-0000-0300-000003000000}">
          <x14:formula1>
            <xm:f>'ZCP ZDB LIST Price'!$C$91:$C$113</xm:f>
          </x14:formula1>
          <xm:sqref>F13:F14 F8:F9 F18:F19</xm:sqref>
        </x14:dataValidation>
        <x14:dataValidation type="list" allowBlank="1" showInputMessage="1" showErrorMessage="1" xr:uid="{00000000-0002-0000-0300-000004000000}">
          <x14:formula1>
            <xm:f>'ZCP ZDB LIST Price'!$C$84:$C$86</xm:f>
          </x14:formula1>
          <xm:sqref>E7 E12 E17</xm:sqref>
        </x14:dataValidation>
        <x14:dataValidation type="list" allowBlank="1" showInputMessage="1" showErrorMessage="1" xr:uid="{00000000-0002-0000-0300-000005000000}">
          <x14:formula1>
            <xm:f>'ZCP ZDB LIST Price'!$D$65:$D$71</xm:f>
          </x14:formula1>
          <xm:sqref>F6 F11 F16</xm:sqref>
        </x14:dataValidation>
        <x14:dataValidation type="list" allowBlank="1" showInputMessage="1" showErrorMessage="1" xr:uid="{00000000-0002-0000-0300-000006000000}">
          <x14:formula1>
            <xm:f>'ZCP ZDB LIST Price'!$C$13:$C$15</xm:f>
          </x14:formula1>
          <xm:sqref>E5:F5 E10:F10 E15:F15</xm:sqref>
        </x14:dataValidation>
        <x14:dataValidation type="list" allowBlank="1" showInputMessage="1" showErrorMessage="1" xr:uid="{00000000-0002-0000-0300-000007000000}">
          <x14:formula1>
            <xm:f>'ZCP ZDB LIST Price'!$D$62:$F$62</xm:f>
          </x14:formula1>
          <xm:sqref>E6 E11 E16</xm:sqref>
        </x14:dataValidation>
        <x14:dataValidation type="list" allowBlank="1" showInputMessage="1" showErrorMessage="1" xr:uid="{00000000-0002-0000-0300-000008000000}">
          <x14:formula1>
            <xm:f>'ZCP ZDB LIST Price'!$E$34:$H$34</xm:f>
          </x14:formula1>
          <xm:sqref>E20:F20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113"/>
  <sheetViews>
    <sheetView zoomScale="115" zoomScaleNormal="115" workbookViewId="0">
      <pane ySplit="3" topLeftCell="A19" activePane="bottomLeft" state="frozen"/>
      <selection activeCell="K29" sqref="K29"/>
      <selection pane="bottomLeft" activeCell="K29" sqref="K29"/>
    </sheetView>
  </sheetViews>
  <sheetFormatPr defaultColWidth="13" defaultRowHeight="17.25"/>
  <cols>
    <col min="1" max="1" width="4.875" style="4" customWidth="1"/>
    <col min="2" max="2" width="2" style="4" customWidth="1"/>
    <col min="3" max="3" width="35.625" style="4" customWidth="1"/>
    <col min="4" max="5" width="24.875" style="4" customWidth="1"/>
    <col min="6" max="6" width="13.125" style="4" bestFit="1" customWidth="1"/>
    <col min="7" max="7" width="13" style="4"/>
    <col min="8" max="8" width="35.5" style="4" bestFit="1" customWidth="1"/>
    <col min="9" max="9" width="13" style="4"/>
    <col min="10" max="10" width="2.125" style="4" customWidth="1"/>
    <col min="11" max="16384" width="13" style="4"/>
  </cols>
  <sheetData>
    <row r="1" spans="2:10" ht="18" thickBot="1"/>
    <row r="2" spans="2:10">
      <c r="B2" s="62"/>
      <c r="C2" s="472" t="s">
        <v>22</v>
      </c>
      <c r="D2" s="473"/>
      <c r="E2" s="473"/>
      <c r="F2" s="473"/>
      <c r="G2" s="473"/>
      <c r="H2" s="473"/>
      <c r="I2" s="473"/>
      <c r="J2" s="63"/>
    </row>
    <row r="3" spans="2:10">
      <c r="B3" s="64"/>
      <c r="C3" s="474"/>
      <c r="D3" s="474"/>
      <c r="E3" s="474"/>
      <c r="F3" s="474"/>
      <c r="G3" s="474"/>
      <c r="H3" s="474"/>
      <c r="I3" s="474"/>
      <c r="J3" s="65"/>
    </row>
    <row r="4" spans="2:10">
      <c r="B4" s="66"/>
      <c r="C4" s="1"/>
      <c r="D4" s="1"/>
      <c r="E4" s="1"/>
      <c r="F4" s="1"/>
      <c r="G4" s="1"/>
      <c r="H4" s="1"/>
      <c r="I4" s="1"/>
      <c r="J4" s="67"/>
    </row>
    <row r="5" spans="2:10">
      <c r="B5" s="66"/>
      <c r="C5" s="68" t="s">
        <v>23</v>
      </c>
      <c r="D5" s="69"/>
      <c r="E5" s="69"/>
      <c r="F5" s="69"/>
      <c r="G5" s="69"/>
      <c r="H5" s="69"/>
      <c r="I5" s="70"/>
      <c r="J5" s="65"/>
    </row>
    <row r="6" spans="2:10">
      <c r="B6" s="66"/>
      <c r="C6" s="71" t="s">
        <v>24</v>
      </c>
      <c r="D6" s="72">
        <v>43838</v>
      </c>
      <c r="E6" s="73"/>
      <c r="F6" s="73"/>
      <c r="G6" s="73"/>
      <c r="H6" s="74"/>
      <c r="I6" s="75"/>
      <c r="J6" s="65"/>
    </row>
    <row r="7" spans="2:10">
      <c r="B7" s="66"/>
      <c r="C7" s="71" t="s">
        <v>25</v>
      </c>
      <c r="D7" s="76">
        <v>1200</v>
      </c>
      <c r="E7" s="73"/>
      <c r="F7" s="73"/>
      <c r="G7" s="73"/>
      <c r="H7" s="74"/>
      <c r="I7" s="75"/>
      <c r="J7" s="65"/>
    </row>
    <row r="8" spans="2:10">
      <c r="B8" s="66"/>
      <c r="C8" s="71" t="s">
        <v>26</v>
      </c>
      <c r="D8" s="77">
        <v>0.2</v>
      </c>
      <c r="E8" s="78" t="s">
        <v>27</v>
      </c>
      <c r="F8" s="73"/>
      <c r="G8" s="73"/>
      <c r="H8" s="74"/>
      <c r="I8" s="75"/>
      <c r="J8" s="65"/>
    </row>
    <row r="9" spans="2:10">
      <c r="B9" s="66"/>
      <c r="C9" s="79" t="s">
        <v>28</v>
      </c>
      <c r="D9" s="80">
        <v>0.3</v>
      </c>
      <c r="E9" s="81"/>
      <c r="F9" s="82"/>
      <c r="G9" s="82"/>
      <c r="H9" s="83"/>
      <c r="I9" s="84"/>
      <c r="J9" s="65"/>
    </row>
    <row r="10" spans="2:10">
      <c r="B10" s="66"/>
      <c r="J10" s="65"/>
    </row>
    <row r="11" spans="2:10">
      <c r="B11" s="66"/>
      <c r="C11" s="85" t="s">
        <v>29</v>
      </c>
      <c r="D11" s="86"/>
      <c r="E11" s="86"/>
      <c r="F11" s="86"/>
      <c r="G11" s="86"/>
      <c r="H11" s="86"/>
      <c r="I11" s="86"/>
      <c r="J11" s="65"/>
    </row>
    <row r="12" spans="2:10">
      <c r="B12" s="66"/>
      <c r="C12" s="87" t="s">
        <v>30</v>
      </c>
      <c r="D12" s="88" t="s">
        <v>31</v>
      </c>
      <c r="E12" s="88" t="s">
        <v>32</v>
      </c>
      <c r="F12" s="89" t="s">
        <v>33</v>
      </c>
      <c r="G12" s="90"/>
      <c r="H12" s="86"/>
      <c r="I12" s="86"/>
      <c r="J12" s="65"/>
    </row>
    <row r="13" spans="2:10">
      <c r="B13" s="66"/>
      <c r="C13" s="91" t="s">
        <v>34</v>
      </c>
      <c r="D13" s="92">
        <v>130000</v>
      </c>
      <c r="E13" s="93">
        <v>0.995</v>
      </c>
      <c r="F13" s="475" t="s">
        <v>35</v>
      </c>
      <c r="G13" s="90"/>
      <c r="H13" s="86"/>
      <c r="I13" s="86"/>
      <c r="J13" s="65"/>
    </row>
    <row r="14" spans="2:10">
      <c r="B14" s="66"/>
      <c r="C14" s="94" t="s">
        <v>36</v>
      </c>
      <c r="D14" s="95">
        <v>150000</v>
      </c>
      <c r="E14" s="96">
        <v>0.997</v>
      </c>
      <c r="F14" s="476"/>
      <c r="G14" s="90"/>
      <c r="H14" s="86"/>
      <c r="I14" s="86"/>
      <c r="J14" s="65"/>
    </row>
    <row r="15" spans="2:10">
      <c r="B15" s="66"/>
      <c r="C15" s="97" t="s">
        <v>37</v>
      </c>
      <c r="D15" s="98" t="s">
        <v>37</v>
      </c>
      <c r="E15" s="99"/>
      <c r="F15" s="99"/>
      <c r="G15" s="90"/>
      <c r="H15" s="86"/>
      <c r="I15" s="86"/>
      <c r="J15" s="65"/>
    </row>
    <row r="16" spans="2:10">
      <c r="B16" s="66"/>
      <c r="C16" s="85" t="s">
        <v>39</v>
      </c>
      <c r="D16" s="98"/>
      <c r="E16" s="99"/>
      <c r="F16" s="99"/>
      <c r="G16" s="90"/>
      <c r="H16" s="86"/>
      <c r="I16" s="86"/>
      <c r="J16" s="65"/>
    </row>
    <row r="17" spans="2:17">
      <c r="B17" s="66"/>
      <c r="C17" s="87" t="s">
        <v>40</v>
      </c>
      <c r="D17" s="88" t="s">
        <v>41</v>
      </c>
      <c r="E17" s="89" t="s">
        <v>42</v>
      </c>
      <c r="F17" s="100"/>
      <c r="G17" s="90"/>
      <c r="H17" s="86"/>
      <c r="I17" s="86"/>
      <c r="J17" s="65"/>
    </row>
    <row r="18" spans="2:17">
      <c r="B18" s="66"/>
      <c r="C18" s="91" t="s">
        <v>43</v>
      </c>
      <c r="D18" s="101">
        <v>0.1</v>
      </c>
      <c r="E18" s="475" t="s">
        <v>44</v>
      </c>
      <c r="F18" s="102"/>
      <c r="G18" s="90"/>
      <c r="H18" s="86"/>
      <c r="I18" s="86"/>
      <c r="J18" s="65"/>
    </row>
    <row r="19" spans="2:17">
      <c r="B19" s="66"/>
      <c r="C19" s="103" t="s">
        <v>45</v>
      </c>
      <c r="D19" s="104">
        <v>0.05</v>
      </c>
      <c r="E19" s="477"/>
      <c r="F19" s="102"/>
      <c r="G19" s="90"/>
      <c r="H19" s="86"/>
      <c r="I19" s="86"/>
      <c r="J19" s="65"/>
    </row>
    <row r="20" spans="2:17">
      <c r="B20" s="66"/>
      <c r="C20" s="105" t="s">
        <v>46</v>
      </c>
      <c r="D20" s="106">
        <v>0.05</v>
      </c>
      <c r="E20" s="476"/>
      <c r="F20" s="102"/>
      <c r="G20" s="90"/>
      <c r="H20" s="86"/>
      <c r="I20" s="86"/>
      <c r="J20" s="65"/>
    </row>
    <row r="21" spans="2:17">
      <c r="B21" s="66"/>
      <c r="C21" s="107"/>
      <c r="D21" s="98"/>
      <c r="E21" s="99"/>
      <c r="F21" s="99"/>
      <c r="G21" s="90"/>
      <c r="H21" s="86"/>
      <c r="I21" s="86"/>
      <c r="J21" s="65"/>
    </row>
    <row r="22" spans="2:17">
      <c r="B22" s="66"/>
      <c r="C22" s="85" t="s">
        <v>47</v>
      </c>
      <c r="D22" s="108"/>
      <c r="E22" s="108"/>
      <c r="F22" s="108"/>
      <c r="G22" s="108"/>
      <c r="H22" s="86"/>
      <c r="I22" s="86"/>
      <c r="J22" s="65"/>
    </row>
    <row r="23" spans="2:17">
      <c r="B23" s="66"/>
      <c r="C23" s="87" t="s">
        <v>30</v>
      </c>
      <c r="D23" s="88" t="s">
        <v>31</v>
      </c>
      <c r="E23" s="89" t="s">
        <v>33</v>
      </c>
      <c r="F23" s="100"/>
      <c r="G23" s="90"/>
      <c r="H23" s="86"/>
      <c r="I23" s="86"/>
      <c r="J23" s="65"/>
    </row>
    <row r="24" spans="2:17">
      <c r="B24" s="66"/>
      <c r="C24" s="91" t="s">
        <v>48</v>
      </c>
      <c r="D24" s="92">
        <v>90000</v>
      </c>
      <c r="E24" s="109" t="s">
        <v>49</v>
      </c>
      <c r="F24" s="478"/>
      <c r="G24" s="90"/>
      <c r="H24" s="86"/>
      <c r="I24" s="86"/>
      <c r="J24" s="65"/>
    </row>
    <row r="25" spans="2:17">
      <c r="B25" s="66"/>
      <c r="C25" s="94" t="s">
        <v>50</v>
      </c>
      <c r="D25" s="95">
        <v>100000</v>
      </c>
      <c r="E25" s="110" t="s">
        <v>51</v>
      </c>
      <c r="F25" s="478"/>
      <c r="G25" s="90"/>
      <c r="H25" s="86"/>
      <c r="I25" s="86"/>
      <c r="J25" s="65"/>
    </row>
    <row r="26" spans="2:17">
      <c r="B26" s="66"/>
      <c r="C26" s="97" t="s">
        <v>37</v>
      </c>
      <c r="D26" s="97" t="s">
        <v>37</v>
      </c>
      <c r="E26" s="99"/>
      <c r="F26" s="99"/>
      <c r="G26" s="90"/>
      <c r="H26" s="86"/>
      <c r="I26" s="86"/>
      <c r="J26" s="65"/>
    </row>
    <row r="27" spans="2:17">
      <c r="B27" s="66"/>
      <c r="C27" s="85" t="s">
        <v>52</v>
      </c>
      <c r="D27" s="98"/>
      <c r="E27" s="99"/>
      <c r="F27" s="99"/>
      <c r="G27" s="90"/>
      <c r="H27" s="86"/>
      <c r="I27" s="86"/>
      <c r="J27" s="65"/>
    </row>
    <row r="28" spans="2:17">
      <c r="B28" s="66"/>
      <c r="C28" s="87" t="s">
        <v>40</v>
      </c>
      <c r="D28" s="88" t="s">
        <v>41</v>
      </c>
      <c r="E28" s="89" t="s">
        <v>42</v>
      </c>
      <c r="F28" s="100"/>
      <c r="G28" s="90"/>
      <c r="H28" s="86"/>
      <c r="I28" s="86"/>
      <c r="J28" s="65"/>
    </row>
    <row r="29" spans="2:17">
      <c r="B29" s="66"/>
      <c r="C29" s="91" t="s">
        <v>43</v>
      </c>
      <c r="D29" s="101">
        <v>0.1</v>
      </c>
      <c r="E29" s="475" t="s">
        <v>44</v>
      </c>
      <c r="F29" s="102"/>
      <c r="G29" s="90"/>
      <c r="H29" s="86"/>
      <c r="I29" s="86"/>
      <c r="J29" s="65"/>
      <c r="Q29" s="4" t="str">
        <f>IF(E29='ZCP ZDB LIST Price'!C56,'ZCP ZDB LIST Price'!E56,'ZCP ZDB LIST Price'!E53)</f>
        <v>Local Support(4 Hours) 기준</v>
      </c>
    </row>
    <row r="30" spans="2:17">
      <c r="B30" s="66"/>
      <c r="C30" s="103" t="s">
        <v>53</v>
      </c>
      <c r="D30" s="104">
        <v>0.1</v>
      </c>
      <c r="E30" s="477"/>
      <c r="F30" s="102"/>
      <c r="G30" s="90"/>
      <c r="H30" s="86"/>
      <c r="I30" s="86"/>
      <c r="J30" s="65"/>
    </row>
    <row r="31" spans="2:17">
      <c r="B31" s="66"/>
      <c r="C31" s="103" t="s">
        <v>54</v>
      </c>
      <c r="D31" s="104">
        <v>0.05</v>
      </c>
      <c r="E31" s="477"/>
      <c r="F31" s="102"/>
      <c r="G31" s="90"/>
      <c r="H31" s="86"/>
      <c r="I31" s="86"/>
      <c r="J31" s="65"/>
    </row>
    <row r="32" spans="2:17">
      <c r="B32" s="66"/>
      <c r="C32" s="105" t="s">
        <v>55</v>
      </c>
      <c r="D32" s="106">
        <v>0.05</v>
      </c>
      <c r="E32" s="476"/>
      <c r="F32" s="102"/>
      <c r="G32" s="90"/>
      <c r="H32" s="86"/>
      <c r="I32" s="86"/>
      <c r="J32" s="65"/>
    </row>
    <row r="33" spans="2:10">
      <c r="B33" s="66"/>
      <c r="C33" s="107"/>
      <c r="D33" s="98"/>
      <c r="E33" s="99"/>
      <c r="F33" s="99"/>
      <c r="G33" s="90"/>
      <c r="H33" s="86"/>
      <c r="I33" s="86"/>
      <c r="J33" s="65"/>
    </row>
    <row r="34" spans="2:10">
      <c r="B34" s="66"/>
      <c r="C34" s="85" t="s">
        <v>56</v>
      </c>
      <c r="D34" s="98"/>
      <c r="E34" s="99" t="s">
        <v>57</v>
      </c>
      <c r="F34" s="99" t="s">
        <v>58</v>
      </c>
      <c r="G34" s="90" t="s">
        <v>59</v>
      </c>
      <c r="H34" s="97" t="s">
        <v>37</v>
      </c>
      <c r="I34" s="111"/>
      <c r="J34" s="67"/>
    </row>
    <row r="35" spans="2:10">
      <c r="B35" s="66"/>
      <c r="C35" s="112" t="s">
        <v>60</v>
      </c>
      <c r="D35" s="113" t="s">
        <v>61</v>
      </c>
      <c r="E35" s="113" t="s">
        <v>62</v>
      </c>
      <c r="F35" s="113" t="s">
        <v>63</v>
      </c>
      <c r="G35" s="113" t="s">
        <v>64</v>
      </c>
      <c r="H35" s="86"/>
      <c r="I35" s="111"/>
      <c r="J35" s="67"/>
    </row>
    <row r="36" spans="2:10">
      <c r="B36" s="66"/>
      <c r="C36" s="114" t="s">
        <v>65</v>
      </c>
      <c r="D36" s="115">
        <v>30000</v>
      </c>
      <c r="E36" s="116">
        <v>20000</v>
      </c>
      <c r="F36" s="116">
        <v>10000</v>
      </c>
      <c r="G36" s="117" t="s">
        <v>66</v>
      </c>
      <c r="H36" s="86"/>
      <c r="I36" s="111"/>
      <c r="J36" s="67"/>
    </row>
    <row r="37" spans="2:10">
      <c r="B37" s="66"/>
      <c r="C37" s="103" t="s">
        <v>67</v>
      </c>
      <c r="D37" s="116">
        <v>70000</v>
      </c>
      <c r="E37" s="118">
        <v>60000</v>
      </c>
      <c r="F37" s="118">
        <v>30000</v>
      </c>
      <c r="G37" s="117" t="s">
        <v>68</v>
      </c>
      <c r="H37" s="86"/>
      <c r="I37" s="111"/>
      <c r="J37" s="67"/>
    </row>
    <row r="38" spans="2:10">
      <c r="B38" s="66"/>
      <c r="C38" s="103" t="s">
        <v>69</v>
      </c>
      <c r="D38" s="118">
        <v>150000</v>
      </c>
      <c r="E38" s="118">
        <v>120000</v>
      </c>
      <c r="F38" s="118">
        <v>60000</v>
      </c>
      <c r="G38" s="117" t="s">
        <v>70</v>
      </c>
      <c r="H38" s="86"/>
      <c r="I38" s="111"/>
      <c r="J38" s="67"/>
    </row>
    <row r="39" spans="2:10">
      <c r="B39" s="66"/>
      <c r="C39" s="103" t="s">
        <v>71</v>
      </c>
      <c r="D39" s="118">
        <v>280000</v>
      </c>
      <c r="E39" s="118">
        <v>230000</v>
      </c>
      <c r="F39" s="118">
        <v>120000</v>
      </c>
      <c r="G39" s="117" t="s">
        <v>72</v>
      </c>
      <c r="H39" s="86"/>
      <c r="I39" s="111"/>
      <c r="J39" s="67"/>
    </row>
    <row r="40" spans="2:10">
      <c r="B40" s="66"/>
      <c r="C40" s="103" t="s">
        <v>73</v>
      </c>
      <c r="D40" s="118">
        <v>450000</v>
      </c>
      <c r="E40" s="118">
        <v>350000</v>
      </c>
      <c r="F40" s="118">
        <v>180000</v>
      </c>
      <c r="G40" s="117" t="s">
        <v>74</v>
      </c>
      <c r="H40" s="86"/>
      <c r="I40" s="111"/>
      <c r="J40" s="67"/>
    </row>
    <row r="41" spans="2:10">
      <c r="B41" s="66"/>
      <c r="C41" s="105" t="s">
        <v>75</v>
      </c>
      <c r="D41" s="119">
        <v>600000</v>
      </c>
      <c r="E41" s="119">
        <v>470000</v>
      </c>
      <c r="F41" s="119">
        <v>240000</v>
      </c>
      <c r="G41" s="117" t="s">
        <v>76</v>
      </c>
      <c r="H41" s="86"/>
      <c r="I41" s="86"/>
      <c r="J41" s="65"/>
    </row>
    <row r="42" spans="2:10">
      <c r="B42" s="66"/>
      <c r="C42" s="85" t="s">
        <v>77</v>
      </c>
      <c r="D42" s="108"/>
      <c r="E42" s="108"/>
      <c r="F42" s="108"/>
      <c r="G42" s="108"/>
      <c r="H42" s="86"/>
      <c r="I42" s="86"/>
      <c r="J42" s="65"/>
    </row>
    <row r="43" spans="2:10">
      <c r="B43" s="66"/>
      <c r="C43" s="471" t="s">
        <v>78</v>
      </c>
      <c r="D43" s="471"/>
      <c r="E43" s="120" t="s">
        <v>57</v>
      </c>
      <c r="F43" s="120" t="s">
        <v>58</v>
      </c>
      <c r="G43" s="120" t="s">
        <v>59</v>
      </c>
      <c r="H43" s="120" t="s">
        <v>79</v>
      </c>
      <c r="I43" s="86"/>
      <c r="J43" s="65"/>
    </row>
    <row r="44" spans="2:10">
      <c r="B44" s="66"/>
      <c r="C44" s="121" t="s">
        <v>80</v>
      </c>
      <c r="D44" s="122" t="s">
        <v>81</v>
      </c>
      <c r="E44" s="122" t="s">
        <v>82</v>
      </c>
      <c r="F44" s="122" t="s">
        <v>83</v>
      </c>
      <c r="G44" s="122" t="s">
        <v>84</v>
      </c>
      <c r="H44" s="123" t="s">
        <v>85</v>
      </c>
      <c r="I44" s="86"/>
      <c r="J44" s="65"/>
    </row>
    <row r="45" spans="2:10">
      <c r="B45" s="66"/>
      <c r="C45" s="121" t="s">
        <v>86</v>
      </c>
      <c r="D45" s="122" t="s">
        <v>87</v>
      </c>
      <c r="E45" s="124" t="s">
        <v>88</v>
      </c>
      <c r="F45" s="124" t="s">
        <v>89</v>
      </c>
      <c r="G45" s="124" t="s">
        <v>90</v>
      </c>
      <c r="H45" s="123"/>
      <c r="I45" s="86"/>
      <c r="J45" s="65"/>
    </row>
    <row r="46" spans="2:10">
      <c r="B46" s="66"/>
      <c r="C46" s="121" t="s">
        <v>91</v>
      </c>
      <c r="D46" s="122" t="s">
        <v>92</v>
      </c>
      <c r="E46" s="122" t="s">
        <v>93</v>
      </c>
      <c r="F46" s="122" t="s">
        <v>94</v>
      </c>
      <c r="G46" s="122" t="s">
        <v>94</v>
      </c>
      <c r="H46" s="123" t="s">
        <v>96</v>
      </c>
      <c r="I46" s="86"/>
      <c r="J46" s="65"/>
    </row>
    <row r="47" spans="2:10">
      <c r="B47" s="66"/>
      <c r="C47" s="121" t="s">
        <v>97</v>
      </c>
      <c r="D47" s="122" t="s">
        <v>98</v>
      </c>
      <c r="E47" s="122" t="s">
        <v>99</v>
      </c>
      <c r="F47" s="122" t="s">
        <v>100</v>
      </c>
      <c r="G47" s="122" t="s">
        <v>101</v>
      </c>
      <c r="H47" s="123" t="s">
        <v>102</v>
      </c>
      <c r="I47" s="86"/>
      <c r="J47" s="65"/>
    </row>
    <row r="48" spans="2:10">
      <c r="B48" s="66"/>
      <c r="C48" s="121" t="s">
        <v>103</v>
      </c>
      <c r="D48" s="122" t="s">
        <v>104</v>
      </c>
      <c r="E48" s="125" t="s">
        <v>105</v>
      </c>
      <c r="F48" s="125" t="s">
        <v>106</v>
      </c>
      <c r="G48" s="122" t="s">
        <v>107</v>
      </c>
      <c r="H48" s="123" t="s">
        <v>108</v>
      </c>
      <c r="I48" s="86"/>
      <c r="J48" s="65"/>
    </row>
    <row r="49" spans="2:10">
      <c r="B49" s="66"/>
      <c r="C49" s="121" t="s">
        <v>109</v>
      </c>
      <c r="D49" s="122" t="s">
        <v>110</v>
      </c>
      <c r="E49" s="125" t="s">
        <v>111</v>
      </c>
      <c r="F49" s="122" t="s">
        <v>111</v>
      </c>
      <c r="G49" s="122" t="s">
        <v>111</v>
      </c>
      <c r="H49" s="123" t="s">
        <v>113</v>
      </c>
      <c r="I49" s="86"/>
      <c r="J49" s="65"/>
    </row>
    <row r="50" spans="2:10">
      <c r="B50" s="66"/>
      <c r="C50" s="126"/>
      <c r="D50" s="127"/>
      <c r="E50" s="127"/>
      <c r="F50" s="127"/>
      <c r="G50" s="128"/>
      <c r="H50" s="86"/>
      <c r="I50" s="86"/>
      <c r="J50" s="65"/>
    </row>
    <row r="51" spans="2:10">
      <c r="B51" s="66"/>
      <c r="C51" s="85" t="s">
        <v>114</v>
      </c>
      <c r="D51" s="98"/>
      <c r="E51" s="99"/>
      <c r="F51" s="99"/>
      <c r="G51" s="90"/>
      <c r="H51" s="86"/>
      <c r="I51" s="86"/>
      <c r="J51" s="65"/>
    </row>
    <row r="52" spans="2:10">
      <c r="B52" s="66"/>
      <c r="C52" s="112" t="s">
        <v>115</v>
      </c>
      <c r="D52" s="112" t="s">
        <v>31</v>
      </c>
      <c r="E52" s="112" t="s">
        <v>33</v>
      </c>
      <c r="F52" s="100"/>
      <c r="G52" s="100"/>
      <c r="H52" s="86"/>
      <c r="I52" s="86"/>
      <c r="J52" s="65"/>
    </row>
    <row r="53" spans="2:10">
      <c r="B53" s="66"/>
      <c r="C53" s="129" t="s">
        <v>116</v>
      </c>
      <c r="D53" s="130">
        <v>500000</v>
      </c>
      <c r="E53" s="131" t="s">
        <v>117</v>
      </c>
      <c r="F53" s="132"/>
      <c r="G53" s="133"/>
      <c r="H53" s="86"/>
      <c r="I53" s="86"/>
      <c r="J53" s="65"/>
    </row>
    <row r="54" spans="2:10">
      <c r="B54" s="66"/>
      <c r="C54" s="134" t="s">
        <v>119</v>
      </c>
      <c r="D54" s="131">
        <v>500000</v>
      </c>
      <c r="E54" s="131" t="s">
        <v>117</v>
      </c>
      <c r="F54" s="132"/>
      <c r="G54" s="133"/>
      <c r="H54" s="86"/>
      <c r="I54" s="86"/>
      <c r="J54" s="65"/>
    </row>
    <row r="55" spans="2:10">
      <c r="B55" s="66"/>
      <c r="C55" s="134" t="s">
        <v>120</v>
      </c>
      <c r="D55" s="131">
        <v>500000</v>
      </c>
      <c r="E55" s="131" t="s">
        <v>117</v>
      </c>
      <c r="F55" s="135" t="s">
        <v>121</v>
      </c>
      <c r="G55" s="133"/>
      <c r="H55" s="86"/>
      <c r="I55" s="86"/>
      <c r="J55" s="65"/>
    </row>
    <row r="56" spans="2:10">
      <c r="B56" s="66"/>
      <c r="C56" s="134" t="s">
        <v>122</v>
      </c>
      <c r="D56" s="131">
        <v>400000</v>
      </c>
      <c r="E56" s="131" t="s">
        <v>123</v>
      </c>
      <c r="F56" s="135" t="s">
        <v>121</v>
      </c>
      <c r="G56" s="133"/>
      <c r="H56" s="86"/>
      <c r="I56" s="86"/>
      <c r="J56" s="65"/>
    </row>
    <row r="57" spans="2:10">
      <c r="B57" s="66"/>
      <c r="C57" s="107" t="s">
        <v>37</v>
      </c>
      <c r="D57" s="136" t="s">
        <v>37</v>
      </c>
      <c r="E57" s="90"/>
      <c r="F57" s="90"/>
      <c r="G57" s="90"/>
      <c r="H57" s="86"/>
      <c r="I57" s="86"/>
      <c r="J57" s="65"/>
    </row>
    <row r="58" spans="2:10">
      <c r="B58" s="66"/>
      <c r="C58" s="85" t="s">
        <v>124</v>
      </c>
      <c r="D58" s="136"/>
      <c r="E58" s="90"/>
      <c r="F58" s="90"/>
      <c r="G58" s="90"/>
      <c r="H58" s="86"/>
      <c r="I58" s="86"/>
      <c r="J58" s="65"/>
    </row>
    <row r="59" spans="2:10">
      <c r="B59" s="66"/>
      <c r="C59" s="137" t="s">
        <v>125</v>
      </c>
      <c r="D59" s="138" t="s">
        <v>126</v>
      </c>
      <c r="E59" s="139" t="s">
        <v>127</v>
      </c>
      <c r="F59" s="139" t="s">
        <v>128</v>
      </c>
      <c r="G59" s="139" t="s">
        <v>129</v>
      </c>
      <c r="H59" s="86"/>
      <c r="I59" s="86"/>
      <c r="J59" s="65"/>
    </row>
    <row r="60" spans="2:10">
      <c r="B60" s="66"/>
      <c r="C60" s="140" t="s">
        <v>130</v>
      </c>
      <c r="D60" s="141" t="s">
        <v>131</v>
      </c>
      <c r="E60" s="141" t="s">
        <v>132</v>
      </c>
      <c r="F60" s="141" t="s">
        <v>132</v>
      </c>
      <c r="G60" s="141" t="s">
        <v>133</v>
      </c>
      <c r="H60" s="86"/>
      <c r="I60" s="86"/>
      <c r="J60" s="65"/>
    </row>
    <row r="61" spans="2:10">
      <c r="B61" s="66"/>
      <c r="C61" s="107"/>
      <c r="D61" s="136"/>
      <c r="E61" s="90"/>
      <c r="F61" s="90"/>
      <c r="G61" s="90"/>
      <c r="H61" s="86"/>
      <c r="I61" s="86"/>
      <c r="J61" s="65"/>
    </row>
    <row r="62" spans="2:10">
      <c r="B62" s="66"/>
      <c r="C62" s="85" t="s">
        <v>134</v>
      </c>
      <c r="D62" s="142" t="s">
        <v>37</v>
      </c>
      <c r="E62" s="136" t="s">
        <v>135</v>
      </c>
      <c r="F62" s="143" t="s">
        <v>136</v>
      </c>
      <c r="G62" s="90"/>
      <c r="H62" s="86"/>
      <c r="I62" s="86"/>
      <c r="J62" s="65"/>
    </row>
    <row r="63" spans="2:10">
      <c r="B63" s="66"/>
      <c r="C63" s="85" t="s">
        <v>137</v>
      </c>
      <c r="D63" s="108"/>
      <c r="E63" s="108"/>
      <c r="F63" s="108"/>
      <c r="G63" s="108" t="s">
        <v>138</v>
      </c>
      <c r="H63" s="86"/>
      <c r="I63" s="86"/>
      <c r="J63" s="65"/>
    </row>
    <row r="64" spans="2:10">
      <c r="B64" s="66"/>
      <c r="C64" s="144" t="s">
        <v>139</v>
      </c>
      <c r="D64" s="145" t="s">
        <v>140</v>
      </c>
      <c r="E64" s="146" t="s">
        <v>141</v>
      </c>
      <c r="F64" s="147" t="s">
        <v>143</v>
      </c>
      <c r="G64" s="148" t="s">
        <v>246</v>
      </c>
      <c r="H64" s="86"/>
      <c r="I64" s="86"/>
      <c r="J64" s="65"/>
    </row>
    <row r="65" spans="2:10">
      <c r="B65" s="66"/>
      <c r="C65" s="149" t="s">
        <v>144</v>
      </c>
      <c r="D65" s="150" t="s">
        <v>290</v>
      </c>
      <c r="E65" s="150" t="s">
        <v>147</v>
      </c>
      <c r="F65" s="151">
        <v>1</v>
      </c>
      <c r="G65" s="152">
        <v>235000</v>
      </c>
      <c r="H65" s="86"/>
      <c r="I65" s="86"/>
      <c r="J65" s="65"/>
    </row>
    <row r="66" spans="2:10">
      <c r="B66" s="66"/>
      <c r="C66" s="479" t="s">
        <v>148</v>
      </c>
      <c r="D66" s="153" t="s">
        <v>291</v>
      </c>
      <c r="E66" s="154" t="s">
        <v>151</v>
      </c>
      <c r="F66" s="151">
        <v>1</v>
      </c>
      <c r="G66" s="155">
        <f>$G$65+($H$96*F66)</f>
        <v>288000</v>
      </c>
      <c r="H66" s="86"/>
      <c r="I66" s="86"/>
      <c r="J66" s="65"/>
    </row>
    <row r="67" spans="2:10">
      <c r="B67" s="66"/>
      <c r="C67" s="479"/>
      <c r="D67" s="153" t="s">
        <v>292</v>
      </c>
      <c r="E67" s="154" t="s">
        <v>151</v>
      </c>
      <c r="F67" s="151">
        <v>1</v>
      </c>
      <c r="G67" s="155">
        <f>$G$65+($H$99*F67)</f>
        <v>367000</v>
      </c>
      <c r="H67" s="86"/>
      <c r="I67" s="86"/>
      <c r="J67" s="65"/>
    </row>
    <row r="68" spans="2:10">
      <c r="B68" s="66"/>
      <c r="C68" s="479"/>
      <c r="D68" s="153" t="s">
        <v>293</v>
      </c>
      <c r="E68" s="154" t="s">
        <v>151</v>
      </c>
      <c r="F68" s="151">
        <v>1</v>
      </c>
      <c r="G68" s="155">
        <f>$G$65+($H$100*F68)</f>
        <v>499000</v>
      </c>
      <c r="H68" s="86"/>
      <c r="I68" s="86"/>
      <c r="J68" s="65"/>
    </row>
    <row r="69" spans="2:10">
      <c r="B69" s="66"/>
      <c r="C69" s="479"/>
      <c r="D69" s="156" t="s">
        <v>294</v>
      </c>
      <c r="E69" s="157" t="s">
        <v>151</v>
      </c>
      <c r="F69" s="157">
        <v>1</v>
      </c>
      <c r="G69" s="155">
        <f>$G$65+($H$102*F69)</f>
        <v>763000</v>
      </c>
      <c r="H69" s="86"/>
      <c r="I69" s="86"/>
      <c r="J69" s="65"/>
    </row>
    <row r="70" spans="2:10">
      <c r="B70" s="66"/>
      <c r="C70" s="479"/>
      <c r="D70" s="156" t="s">
        <v>295</v>
      </c>
      <c r="E70" s="157" t="s">
        <v>151</v>
      </c>
      <c r="F70" s="157">
        <v>1</v>
      </c>
      <c r="G70" s="155">
        <f>$G$65+($H$104*F70)</f>
        <v>1291000</v>
      </c>
      <c r="H70" s="86"/>
      <c r="I70" s="86"/>
      <c r="J70" s="65"/>
    </row>
    <row r="71" spans="2:10">
      <c r="B71" s="66"/>
      <c r="C71" s="158" t="s">
        <v>159</v>
      </c>
      <c r="D71" s="136" t="s">
        <v>37</v>
      </c>
      <c r="E71" s="90"/>
      <c r="F71" s="90"/>
      <c r="G71" s="90"/>
      <c r="H71" s="86"/>
      <c r="I71" s="86"/>
      <c r="J71" s="65"/>
    </row>
    <row r="72" spans="2:10">
      <c r="B72" s="66"/>
      <c r="C72" s="159" t="s">
        <v>160</v>
      </c>
      <c r="D72" s="108"/>
      <c r="E72" s="108"/>
      <c r="F72" s="108"/>
      <c r="G72" s="108" t="s">
        <v>138</v>
      </c>
      <c r="H72" s="86"/>
      <c r="I72" s="86"/>
      <c r="J72" s="65"/>
    </row>
    <row r="73" spans="2:10">
      <c r="B73" s="66"/>
      <c r="C73" s="144" t="s">
        <v>139</v>
      </c>
      <c r="D73" s="145" t="s">
        <v>140</v>
      </c>
      <c r="E73" s="146" t="s">
        <v>141</v>
      </c>
      <c r="F73" s="147" t="s">
        <v>143</v>
      </c>
      <c r="G73" s="148" t="s">
        <v>246</v>
      </c>
      <c r="H73" s="86"/>
      <c r="I73" s="86"/>
      <c r="J73" s="65"/>
    </row>
    <row r="74" spans="2:10">
      <c r="B74" s="66"/>
      <c r="C74" s="160" t="s">
        <v>144</v>
      </c>
      <c r="D74" s="150" t="s">
        <v>290</v>
      </c>
      <c r="E74" s="150" t="s">
        <v>147</v>
      </c>
      <c r="F74" s="151">
        <v>3</v>
      </c>
      <c r="G74" s="152">
        <v>703000</v>
      </c>
      <c r="H74" s="86"/>
      <c r="I74" s="86"/>
      <c r="J74" s="65"/>
    </row>
    <row r="75" spans="2:10">
      <c r="B75" s="66"/>
      <c r="C75" s="479" t="s">
        <v>148</v>
      </c>
      <c r="D75" s="153" t="s">
        <v>291</v>
      </c>
      <c r="E75" s="154" t="s">
        <v>151</v>
      </c>
      <c r="F75" s="151">
        <v>3</v>
      </c>
      <c r="G75" s="155">
        <f>$G$74+($H$96*F75)</f>
        <v>862000</v>
      </c>
      <c r="H75" s="86"/>
      <c r="I75" s="86"/>
      <c r="J75" s="65"/>
    </row>
    <row r="76" spans="2:10">
      <c r="B76" s="66"/>
      <c r="C76" s="479"/>
      <c r="D76" s="153" t="s">
        <v>292</v>
      </c>
      <c r="E76" s="154" t="s">
        <v>151</v>
      </c>
      <c r="F76" s="151">
        <v>3</v>
      </c>
      <c r="G76" s="155">
        <f>$G$74+($H$99*F76)</f>
        <v>1099000</v>
      </c>
      <c r="H76" s="86"/>
      <c r="I76" s="86"/>
      <c r="J76" s="65"/>
    </row>
    <row r="77" spans="2:10">
      <c r="B77" s="66"/>
      <c r="C77" s="479"/>
      <c r="D77" s="153" t="s">
        <v>293</v>
      </c>
      <c r="E77" s="160" t="s">
        <v>151</v>
      </c>
      <c r="F77" s="161">
        <v>3</v>
      </c>
      <c r="G77" s="155">
        <f>$G$74+($H$100*F77)</f>
        <v>1495000</v>
      </c>
      <c r="H77" s="86"/>
      <c r="I77" s="86"/>
      <c r="J77" s="65"/>
    </row>
    <row r="78" spans="2:10">
      <c r="B78" s="66"/>
      <c r="C78" s="479"/>
      <c r="D78" s="156" t="s">
        <v>294</v>
      </c>
      <c r="E78" s="157" t="s">
        <v>151</v>
      </c>
      <c r="F78" s="157">
        <v>3</v>
      </c>
      <c r="G78" s="155">
        <f>$G$74+($H$102*F78)</f>
        <v>2287000</v>
      </c>
      <c r="H78" s="86"/>
      <c r="I78" s="86"/>
      <c r="J78" s="65"/>
    </row>
    <row r="79" spans="2:10">
      <c r="B79" s="66"/>
      <c r="C79" s="479"/>
      <c r="D79" s="156" t="s">
        <v>295</v>
      </c>
      <c r="E79" s="157" t="s">
        <v>151</v>
      </c>
      <c r="F79" s="157">
        <v>3</v>
      </c>
      <c r="G79" s="155">
        <f>$G$74+($H$104*F79)</f>
        <v>3871000</v>
      </c>
      <c r="H79" s="86"/>
      <c r="I79" s="86"/>
      <c r="J79" s="65"/>
    </row>
    <row r="80" spans="2:10">
      <c r="B80" s="66"/>
      <c r="C80" s="162" t="s">
        <v>161</v>
      </c>
      <c r="E80" s="90"/>
      <c r="F80" s="90"/>
      <c r="G80" s="90"/>
      <c r="H80" s="86"/>
      <c r="I80" s="86"/>
      <c r="J80" s="65"/>
    </row>
    <row r="81" spans="2:10">
      <c r="B81" s="66"/>
      <c r="C81" s="107"/>
      <c r="D81" s="136"/>
      <c r="E81" s="90"/>
      <c r="F81" s="90"/>
      <c r="G81" s="90"/>
      <c r="H81" s="86"/>
      <c r="I81" s="86"/>
      <c r="J81" s="65"/>
    </row>
    <row r="82" spans="2:10">
      <c r="B82" s="66"/>
      <c r="C82" s="85" t="s">
        <v>162</v>
      </c>
      <c r="D82" s="136"/>
      <c r="E82" s="90"/>
      <c r="F82" s="90"/>
      <c r="G82" s="90"/>
      <c r="H82" s="86"/>
      <c r="I82" s="86"/>
      <c r="J82" s="65"/>
    </row>
    <row r="83" spans="2:10">
      <c r="B83" s="66"/>
      <c r="C83" s="144" t="s">
        <v>163</v>
      </c>
      <c r="D83" s="145" t="s">
        <v>140</v>
      </c>
      <c r="E83" s="146" t="s">
        <v>141</v>
      </c>
      <c r="F83" s="147" t="s">
        <v>143</v>
      </c>
      <c r="G83" s="148" t="s">
        <v>164</v>
      </c>
      <c r="H83" s="86"/>
      <c r="I83" s="86"/>
      <c r="J83" s="65"/>
    </row>
    <row r="84" spans="2:10">
      <c r="B84" s="66"/>
      <c r="C84" s="163" t="s">
        <v>165</v>
      </c>
      <c r="D84" s="150" t="s">
        <v>296</v>
      </c>
      <c r="E84" s="150" t="s">
        <v>147</v>
      </c>
      <c r="F84" s="151">
        <v>2</v>
      </c>
      <c r="G84" s="152">
        <v>183000</v>
      </c>
      <c r="H84" s="86"/>
      <c r="I84" s="86"/>
      <c r="J84" s="65"/>
    </row>
    <row r="85" spans="2:10">
      <c r="B85" s="66"/>
      <c r="C85" s="154" t="s">
        <v>167</v>
      </c>
      <c r="D85" s="150" t="s">
        <v>290</v>
      </c>
      <c r="E85" s="150" t="s">
        <v>147</v>
      </c>
      <c r="F85" s="151">
        <v>2</v>
      </c>
      <c r="G85" s="152">
        <v>469000</v>
      </c>
      <c r="H85" s="86"/>
      <c r="I85" s="86"/>
      <c r="J85" s="65"/>
    </row>
    <row r="86" spans="2:10">
      <c r="B86" s="66"/>
      <c r="C86" s="107" t="s">
        <v>37</v>
      </c>
      <c r="D86" s="136" t="s">
        <v>37</v>
      </c>
      <c r="E86" s="90"/>
      <c r="F86" s="90"/>
      <c r="G86" s="90"/>
      <c r="H86" s="86"/>
      <c r="I86" s="86"/>
      <c r="J86" s="65"/>
    </row>
    <row r="87" spans="2:10">
      <c r="B87" s="66"/>
      <c r="C87" s="85" t="s">
        <v>168</v>
      </c>
      <c r="D87" s="90"/>
      <c r="E87" s="90"/>
      <c r="F87" s="142" t="s">
        <v>37</v>
      </c>
      <c r="G87" s="90" t="s">
        <v>169</v>
      </c>
      <c r="H87" s="90" t="s">
        <v>170</v>
      </c>
      <c r="I87" s="90" t="s">
        <v>171</v>
      </c>
      <c r="J87" s="164" t="s">
        <v>37</v>
      </c>
    </row>
    <row r="88" spans="2:10" ht="18" thickBot="1">
      <c r="B88" s="66"/>
      <c r="C88" s="165" t="s">
        <v>172</v>
      </c>
      <c r="D88" s="1"/>
      <c r="E88" s="108"/>
      <c r="F88" s="108" t="s">
        <v>37</v>
      </c>
      <c r="G88" s="90" t="s">
        <v>173</v>
      </c>
      <c r="H88" s="90" t="s">
        <v>174</v>
      </c>
      <c r="I88" s="90" t="s">
        <v>175</v>
      </c>
      <c r="J88" s="65"/>
    </row>
    <row r="89" spans="2:10">
      <c r="B89" s="66"/>
      <c r="C89" s="480" t="s">
        <v>176</v>
      </c>
      <c r="D89" s="482" t="s">
        <v>177</v>
      </c>
      <c r="E89" s="483"/>
      <c r="F89" s="483"/>
      <c r="G89" s="484" t="s">
        <v>178</v>
      </c>
      <c r="H89" s="485"/>
      <c r="I89" s="486"/>
      <c r="J89" s="67"/>
    </row>
    <row r="90" spans="2:10">
      <c r="B90" s="66"/>
      <c r="C90" s="481"/>
      <c r="D90" s="148" t="s">
        <v>179</v>
      </c>
      <c r="E90" s="148" t="s">
        <v>180</v>
      </c>
      <c r="F90" s="166" t="s">
        <v>181</v>
      </c>
      <c r="G90" s="167" t="s">
        <v>179</v>
      </c>
      <c r="H90" s="168" t="s">
        <v>180</v>
      </c>
      <c r="I90" s="169" t="s">
        <v>181</v>
      </c>
      <c r="J90" s="67"/>
    </row>
    <row r="91" spans="2:10">
      <c r="B91" s="66"/>
      <c r="C91" s="170">
        <v>20</v>
      </c>
      <c r="D91" s="171">
        <v>5000</v>
      </c>
      <c r="E91" s="171">
        <v>6000</v>
      </c>
      <c r="F91" s="172">
        <v>17000</v>
      </c>
      <c r="G91" s="173">
        <v>4000</v>
      </c>
      <c r="H91" s="152">
        <v>6000</v>
      </c>
      <c r="I91" s="174">
        <v>16000</v>
      </c>
      <c r="J91" s="67"/>
    </row>
    <row r="92" spans="2:10">
      <c r="B92" s="66"/>
      <c r="C92" s="170">
        <v>30</v>
      </c>
      <c r="D92" s="171">
        <v>7000</v>
      </c>
      <c r="E92" s="171">
        <v>9000</v>
      </c>
      <c r="F92" s="172">
        <v>26000</v>
      </c>
      <c r="G92" s="173">
        <v>6000</v>
      </c>
      <c r="H92" s="152">
        <v>8000</v>
      </c>
      <c r="I92" s="174">
        <v>23000</v>
      </c>
      <c r="J92" s="67"/>
    </row>
    <row r="93" spans="2:10">
      <c r="B93" s="66"/>
      <c r="C93" s="170">
        <v>40</v>
      </c>
      <c r="D93" s="171">
        <v>9000</v>
      </c>
      <c r="E93" s="171">
        <v>12000</v>
      </c>
      <c r="F93" s="172">
        <v>34000</v>
      </c>
      <c r="G93" s="173">
        <v>8000</v>
      </c>
      <c r="H93" s="152">
        <v>11000</v>
      </c>
      <c r="I93" s="174">
        <v>31000</v>
      </c>
      <c r="J93" s="67"/>
    </row>
    <row r="94" spans="2:10">
      <c r="B94" s="66"/>
      <c r="C94" s="170">
        <v>50</v>
      </c>
      <c r="D94" s="171">
        <v>11000</v>
      </c>
      <c r="E94" s="171">
        <v>15000</v>
      </c>
      <c r="F94" s="172">
        <v>43000</v>
      </c>
      <c r="G94" s="173">
        <v>10000</v>
      </c>
      <c r="H94" s="152">
        <v>14000</v>
      </c>
      <c r="I94" s="174">
        <v>39000</v>
      </c>
      <c r="J94" s="67"/>
    </row>
    <row r="95" spans="2:10">
      <c r="B95" s="66"/>
      <c r="C95" s="170">
        <v>100</v>
      </c>
      <c r="D95" s="171">
        <v>22000</v>
      </c>
      <c r="E95" s="171">
        <v>30000</v>
      </c>
      <c r="F95" s="172">
        <v>85000</v>
      </c>
      <c r="G95" s="175">
        <v>20000</v>
      </c>
      <c r="H95" s="171">
        <v>27000</v>
      </c>
      <c r="I95" s="176">
        <v>77000</v>
      </c>
      <c r="J95" s="67"/>
    </row>
    <row r="96" spans="2:10">
      <c r="B96" s="66"/>
      <c r="C96" s="170">
        <v>200</v>
      </c>
      <c r="D96" s="171">
        <v>44000</v>
      </c>
      <c r="E96" s="171">
        <v>60000</v>
      </c>
      <c r="F96" s="172">
        <v>170000</v>
      </c>
      <c r="G96" s="175">
        <v>40000</v>
      </c>
      <c r="H96" s="171">
        <v>53000</v>
      </c>
      <c r="I96" s="176">
        <v>154000</v>
      </c>
      <c r="J96" s="67"/>
    </row>
    <row r="97" spans="2:10">
      <c r="B97" s="66"/>
      <c r="C97" s="170">
        <v>300</v>
      </c>
      <c r="D97" s="171">
        <v>66000</v>
      </c>
      <c r="E97" s="171">
        <v>90000</v>
      </c>
      <c r="F97" s="172">
        <v>255000</v>
      </c>
      <c r="G97" s="175">
        <v>60000</v>
      </c>
      <c r="H97" s="171">
        <v>80000</v>
      </c>
      <c r="I97" s="176">
        <v>230000</v>
      </c>
      <c r="J97" s="67"/>
    </row>
    <row r="98" spans="2:10">
      <c r="B98" s="66"/>
      <c r="C98" s="170">
        <v>400</v>
      </c>
      <c r="D98" s="171">
        <v>88000</v>
      </c>
      <c r="E98" s="171">
        <v>120000</v>
      </c>
      <c r="F98" s="172">
        <v>340000</v>
      </c>
      <c r="G98" s="175">
        <v>80000</v>
      </c>
      <c r="H98" s="171">
        <v>106000</v>
      </c>
      <c r="I98" s="176">
        <v>307000</v>
      </c>
      <c r="J98" s="67"/>
    </row>
    <row r="99" spans="2:10">
      <c r="B99" s="66"/>
      <c r="C99" s="170">
        <v>500</v>
      </c>
      <c r="D99" s="171">
        <v>110000</v>
      </c>
      <c r="E99" s="171">
        <v>149000</v>
      </c>
      <c r="F99" s="172">
        <v>425000</v>
      </c>
      <c r="G99" s="175">
        <v>99000</v>
      </c>
      <c r="H99" s="171">
        <v>132000</v>
      </c>
      <c r="I99" s="176">
        <v>383000</v>
      </c>
      <c r="J99" s="67"/>
    </row>
    <row r="100" spans="2:10">
      <c r="B100" s="66"/>
      <c r="C100" s="170">
        <v>1000</v>
      </c>
      <c r="D100" s="171">
        <v>219000</v>
      </c>
      <c r="E100" s="171">
        <v>298000</v>
      </c>
      <c r="F100" s="172">
        <v>850000</v>
      </c>
      <c r="G100" s="175">
        <v>198000</v>
      </c>
      <c r="H100" s="171">
        <v>264000</v>
      </c>
      <c r="I100" s="176">
        <v>766000</v>
      </c>
      <c r="J100" s="67"/>
    </row>
    <row r="101" spans="2:10">
      <c r="B101" s="66"/>
      <c r="C101" s="170">
        <v>1500</v>
      </c>
      <c r="D101" s="171">
        <v>329000</v>
      </c>
      <c r="E101" s="171">
        <v>447000</v>
      </c>
      <c r="F101" s="172">
        <v>1275000</v>
      </c>
      <c r="G101" s="175">
        <v>297000</v>
      </c>
      <c r="H101" s="171">
        <v>396000</v>
      </c>
      <c r="I101" s="176">
        <v>1149000</v>
      </c>
      <c r="J101" s="67"/>
    </row>
    <row r="102" spans="2:10">
      <c r="B102" s="66"/>
      <c r="C102" s="170">
        <v>2000</v>
      </c>
      <c r="D102" s="171">
        <v>438000</v>
      </c>
      <c r="E102" s="171">
        <v>596000</v>
      </c>
      <c r="F102" s="172">
        <v>1700000</v>
      </c>
      <c r="G102" s="175">
        <v>396000</v>
      </c>
      <c r="H102" s="171">
        <v>528000</v>
      </c>
      <c r="I102" s="176">
        <v>1532000</v>
      </c>
      <c r="J102" s="67"/>
    </row>
    <row r="103" spans="2:10">
      <c r="B103" s="66"/>
      <c r="C103" s="170">
        <v>3000</v>
      </c>
      <c r="D103" s="171">
        <v>657000</v>
      </c>
      <c r="E103" s="171">
        <v>894000</v>
      </c>
      <c r="F103" s="172">
        <v>2550000</v>
      </c>
      <c r="G103" s="175">
        <v>594000</v>
      </c>
      <c r="H103" s="171">
        <v>792000</v>
      </c>
      <c r="I103" s="176">
        <v>2297000</v>
      </c>
      <c r="J103" s="67"/>
    </row>
    <row r="104" spans="2:10">
      <c r="B104" s="66"/>
      <c r="C104" s="170">
        <v>4000</v>
      </c>
      <c r="D104" s="171">
        <v>876000</v>
      </c>
      <c r="E104" s="171">
        <v>1192000</v>
      </c>
      <c r="F104" s="172">
        <v>3399000</v>
      </c>
      <c r="G104" s="175">
        <v>792000</v>
      </c>
      <c r="H104" s="171">
        <v>1056000</v>
      </c>
      <c r="I104" s="176">
        <v>3063000</v>
      </c>
      <c r="J104" s="67"/>
    </row>
    <row r="105" spans="2:10">
      <c r="B105" s="66"/>
      <c r="C105" s="170">
        <v>5000</v>
      </c>
      <c r="D105" s="171">
        <v>1095000</v>
      </c>
      <c r="E105" s="171">
        <v>1490000</v>
      </c>
      <c r="F105" s="172">
        <v>0</v>
      </c>
      <c r="G105" s="175">
        <v>990000</v>
      </c>
      <c r="H105" s="171">
        <v>1320000</v>
      </c>
      <c r="I105" s="176">
        <v>0</v>
      </c>
      <c r="J105" s="67"/>
    </row>
    <row r="106" spans="2:10">
      <c r="B106" s="66"/>
      <c r="C106" s="170">
        <v>6000</v>
      </c>
      <c r="D106" s="171">
        <v>1314000</v>
      </c>
      <c r="E106" s="171">
        <v>1788000</v>
      </c>
      <c r="F106" s="172">
        <v>0</v>
      </c>
      <c r="G106" s="175">
        <v>1188000</v>
      </c>
      <c r="H106" s="171">
        <v>1584000</v>
      </c>
      <c r="I106" s="176">
        <v>0</v>
      </c>
      <c r="J106" s="67"/>
    </row>
    <row r="107" spans="2:10">
      <c r="B107" s="66"/>
      <c r="C107" s="170">
        <v>7000</v>
      </c>
      <c r="D107" s="171">
        <v>1533000</v>
      </c>
      <c r="E107" s="171">
        <v>2085000</v>
      </c>
      <c r="F107" s="172">
        <v>0</v>
      </c>
      <c r="G107" s="175">
        <v>1386000</v>
      </c>
      <c r="H107" s="171">
        <v>1848000</v>
      </c>
      <c r="I107" s="176">
        <v>0</v>
      </c>
      <c r="J107" s="67"/>
    </row>
    <row r="108" spans="2:10">
      <c r="B108" s="66"/>
      <c r="C108" s="170">
        <v>8000</v>
      </c>
      <c r="D108" s="171">
        <v>1752000</v>
      </c>
      <c r="E108" s="171">
        <v>2383000</v>
      </c>
      <c r="F108" s="172">
        <v>0</v>
      </c>
      <c r="G108" s="175">
        <v>1584000</v>
      </c>
      <c r="H108" s="171">
        <v>2112000</v>
      </c>
      <c r="I108" s="176">
        <v>0</v>
      </c>
      <c r="J108" s="67"/>
    </row>
    <row r="109" spans="2:10">
      <c r="B109" s="66"/>
      <c r="C109" s="170">
        <v>9000</v>
      </c>
      <c r="D109" s="171">
        <v>1971000</v>
      </c>
      <c r="E109" s="171">
        <v>2681000</v>
      </c>
      <c r="F109" s="172">
        <v>0</v>
      </c>
      <c r="G109" s="175">
        <v>1782000</v>
      </c>
      <c r="H109" s="171">
        <v>2376000</v>
      </c>
      <c r="I109" s="176">
        <v>0</v>
      </c>
      <c r="J109" s="67"/>
    </row>
    <row r="110" spans="2:10">
      <c r="B110" s="66"/>
      <c r="C110" s="170">
        <v>10000</v>
      </c>
      <c r="D110" s="171">
        <v>2190000</v>
      </c>
      <c r="E110" s="171">
        <v>2979000</v>
      </c>
      <c r="F110" s="172">
        <v>0</v>
      </c>
      <c r="G110" s="175">
        <v>1980000</v>
      </c>
      <c r="H110" s="171">
        <v>2640000</v>
      </c>
      <c r="I110" s="176">
        <v>0</v>
      </c>
      <c r="J110" s="67"/>
    </row>
    <row r="111" spans="2:10">
      <c r="B111" s="66"/>
      <c r="C111" s="170">
        <v>11000</v>
      </c>
      <c r="D111" s="171">
        <v>2409000</v>
      </c>
      <c r="E111" s="171">
        <v>3277000</v>
      </c>
      <c r="F111" s="172">
        <v>0</v>
      </c>
      <c r="G111" s="175">
        <v>2178000</v>
      </c>
      <c r="H111" s="171">
        <v>2904000</v>
      </c>
      <c r="I111" s="176">
        <v>0</v>
      </c>
      <c r="J111" s="67"/>
    </row>
    <row r="112" spans="2:10" ht="18" thickBot="1">
      <c r="B112" s="66"/>
      <c r="C112" s="170">
        <v>12000</v>
      </c>
      <c r="D112" s="171">
        <v>2628000</v>
      </c>
      <c r="E112" s="171">
        <v>3575000</v>
      </c>
      <c r="F112" s="172">
        <v>0</v>
      </c>
      <c r="G112" s="177">
        <v>2376000</v>
      </c>
      <c r="H112" s="178">
        <v>3168000</v>
      </c>
      <c r="I112" s="179">
        <v>0</v>
      </c>
      <c r="J112" s="67"/>
    </row>
    <row r="113" spans="2:10" ht="18" thickBot="1">
      <c r="B113" s="180"/>
      <c r="C113" s="181" t="s">
        <v>37</v>
      </c>
      <c r="D113" s="182"/>
      <c r="E113" s="182"/>
      <c r="F113" s="182"/>
      <c r="G113" s="182"/>
      <c r="H113" s="182"/>
      <c r="I113" s="182"/>
      <c r="J113" s="183"/>
    </row>
  </sheetData>
  <mergeCells count="11">
    <mergeCell ref="C66:C70"/>
    <mergeCell ref="C75:C79"/>
    <mergeCell ref="C89:C90"/>
    <mergeCell ref="D89:F89"/>
    <mergeCell ref="G89:I89"/>
    <mergeCell ref="C43:D43"/>
    <mergeCell ref="C2:I3"/>
    <mergeCell ref="F13:F14"/>
    <mergeCell ref="E18:E20"/>
    <mergeCell ref="F24:F25"/>
    <mergeCell ref="E29:E32"/>
  </mergeCells>
  <phoneticPr fontId="2" type="noConversion"/>
  <dataValidations count="1">
    <dataValidation type="list" allowBlank="1" showInputMessage="1" showErrorMessage="1" sqref="E65" xr:uid="{00000000-0002-0000-0400-000000000000}">
      <formula1>#REF!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'T:\(00) 개인 폴더\[ZCP 및 ZDB 소비자가격 (List Price_20190725).xlsx]IKS VM Cost'!#REF!</xm:f>
          </x14:formula1>
          <xm:sqref>E84:E85 E74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Q42"/>
  <sheetViews>
    <sheetView showGridLines="0" workbookViewId="0">
      <selection activeCell="F30" sqref="F30"/>
    </sheetView>
  </sheetViews>
  <sheetFormatPr defaultRowHeight="16.5"/>
  <cols>
    <col min="1" max="1" width="1.625" customWidth="1"/>
    <col min="2" max="2" width="31.625" bestFit="1" customWidth="1"/>
    <col min="3" max="3" width="30" bestFit="1" customWidth="1"/>
    <col min="4" max="4" width="26.5" bestFit="1" customWidth="1"/>
    <col min="5" max="5" width="21.625" customWidth="1"/>
    <col min="6" max="6" width="20.25" customWidth="1"/>
    <col min="7" max="7" width="26.875" bestFit="1" customWidth="1"/>
    <col min="8" max="8" width="15.375" customWidth="1"/>
    <col min="9" max="9" width="16.875" bestFit="1" customWidth="1"/>
    <col min="10" max="10" width="28.875" customWidth="1"/>
    <col min="11" max="11" width="16.625" bestFit="1" customWidth="1"/>
    <col min="12" max="12" width="23.75" bestFit="1" customWidth="1"/>
    <col min="13" max="13" width="18.375" bestFit="1" customWidth="1"/>
    <col min="14" max="14" width="15.375" bestFit="1" customWidth="1"/>
    <col min="15" max="15" width="22.25" bestFit="1" customWidth="1"/>
    <col min="16" max="16" width="11.625" bestFit="1" customWidth="1"/>
    <col min="17" max="17" width="17.5" bestFit="1" customWidth="1"/>
  </cols>
  <sheetData>
    <row r="2" spans="2:17" s="206" customFormat="1">
      <c r="B2" s="205" t="s">
        <v>331</v>
      </c>
      <c r="C2" s="205" t="s">
        <v>332</v>
      </c>
      <c r="D2" s="205" t="s">
        <v>333</v>
      </c>
      <c r="E2" s="205" t="s">
        <v>334</v>
      </c>
      <c r="F2" s="205" t="s">
        <v>335</v>
      </c>
      <c r="G2" s="205" t="s">
        <v>300</v>
      </c>
      <c r="H2" s="205" t="s">
        <v>336</v>
      </c>
      <c r="I2" s="205" t="s">
        <v>337</v>
      </c>
      <c r="J2" s="205" t="s">
        <v>338</v>
      </c>
      <c r="K2" s="205" t="s">
        <v>339</v>
      </c>
      <c r="L2" s="205" t="s">
        <v>340</v>
      </c>
      <c r="M2" s="205" t="s">
        <v>341</v>
      </c>
      <c r="N2" s="205" t="s">
        <v>342</v>
      </c>
      <c r="O2" s="205" t="s">
        <v>466</v>
      </c>
      <c r="P2" s="205" t="s">
        <v>465</v>
      </c>
      <c r="Q2" s="205" t="s">
        <v>343</v>
      </c>
    </row>
    <row r="3" spans="2:17">
      <c r="B3" s="207" t="s">
        <v>344</v>
      </c>
      <c r="C3" s="207" t="s">
        <v>345</v>
      </c>
      <c r="D3" s="207" t="s">
        <v>238</v>
      </c>
      <c r="E3" s="207" t="s">
        <v>346</v>
      </c>
      <c r="F3" s="207" t="s">
        <v>347</v>
      </c>
      <c r="G3" s="207" t="s">
        <v>348</v>
      </c>
      <c r="H3" s="207" t="s">
        <v>349</v>
      </c>
      <c r="I3" s="207" t="s">
        <v>350</v>
      </c>
      <c r="J3" s="207" t="s">
        <v>351</v>
      </c>
      <c r="K3" s="207" t="s">
        <v>352</v>
      </c>
      <c r="L3" s="207" t="s">
        <v>353</v>
      </c>
      <c r="M3" s="207" t="s">
        <v>354</v>
      </c>
      <c r="N3" s="207" t="s">
        <v>355</v>
      </c>
      <c r="O3" s="207" t="s">
        <v>356</v>
      </c>
      <c r="P3" s="207" t="s">
        <v>357</v>
      </c>
      <c r="Q3" s="207" t="s">
        <v>358</v>
      </c>
    </row>
    <row r="4" spans="2:17">
      <c r="B4" s="207" t="s">
        <v>359</v>
      </c>
      <c r="C4" s="207" t="s">
        <v>360</v>
      </c>
      <c r="D4" t="s">
        <v>921</v>
      </c>
      <c r="E4" s="207" t="s">
        <v>362</v>
      </c>
      <c r="F4" s="207" t="s">
        <v>363</v>
      </c>
      <c r="G4" s="207" t="s">
        <v>364</v>
      </c>
      <c r="H4" s="207" t="s">
        <v>365</v>
      </c>
      <c r="I4" s="207" t="s">
        <v>366</v>
      </c>
      <c r="J4" s="207" t="s">
        <v>301</v>
      </c>
      <c r="K4" s="207" t="s">
        <v>367</v>
      </c>
      <c r="L4" s="207" t="s">
        <v>368</v>
      </c>
      <c r="M4" s="207" t="s">
        <v>369</v>
      </c>
      <c r="N4" s="207" t="s">
        <v>310</v>
      </c>
      <c r="O4" s="207" t="s">
        <v>370</v>
      </c>
      <c r="P4" s="207" t="s">
        <v>371</v>
      </c>
      <c r="Q4" s="207" t="s">
        <v>372</v>
      </c>
    </row>
    <row r="5" spans="2:17">
      <c r="B5" s="207" t="s">
        <v>373</v>
      </c>
      <c r="C5" s="207" t="s">
        <v>374</v>
      </c>
      <c r="D5" s="207" t="s">
        <v>361</v>
      </c>
      <c r="E5" s="207" t="s">
        <v>376</v>
      </c>
      <c r="F5" s="207" t="s">
        <v>377</v>
      </c>
      <c r="G5" s="207" t="s">
        <v>378</v>
      </c>
      <c r="H5" s="207" t="s">
        <v>379</v>
      </c>
      <c r="I5" s="207" t="s">
        <v>380</v>
      </c>
      <c r="J5" s="207" t="s">
        <v>303</v>
      </c>
      <c r="K5" s="207" t="s">
        <v>381</v>
      </c>
      <c r="L5" s="207" t="s">
        <v>382</v>
      </c>
      <c r="M5" s="207" t="s">
        <v>326</v>
      </c>
      <c r="N5" s="207" t="s">
        <v>302</v>
      </c>
      <c r="O5" s="207" t="s">
        <v>383</v>
      </c>
      <c r="P5" s="207" t="s">
        <v>384</v>
      </c>
      <c r="Q5" s="207"/>
    </row>
    <row r="6" spans="2:17">
      <c r="B6" s="207" t="s">
        <v>385</v>
      </c>
      <c r="C6" s="207" t="s">
        <v>386</v>
      </c>
      <c r="D6" s="207" t="s">
        <v>375</v>
      </c>
      <c r="E6" s="207" t="s">
        <v>388</v>
      </c>
      <c r="F6" s="207" t="s">
        <v>389</v>
      </c>
      <c r="G6" s="207" t="s">
        <v>390</v>
      </c>
      <c r="H6" s="207" t="s">
        <v>391</v>
      </c>
      <c r="I6" s="207" t="s">
        <v>392</v>
      </c>
      <c r="J6" s="207" t="s">
        <v>393</v>
      </c>
      <c r="K6" s="207" t="s">
        <v>394</v>
      </c>
      <c r="L6" s="207" t="s">
        <v>395</v>
      </c>
      <c r="M6" s="207" t="s">
        <v>396</v>
      </c>
      <c r="N6" s="207" t="s">
        <v>397</v>
      </c>
      <c r="O6" s="207"/>
      <c r="P6" s="207" t="s">
        <v>398</v>
      </c>
      <c r="Q6" s="207"/>
    </row>
    <row r="7" spans="2:17">
      <c r="B7" s="207" t="s">
        <v>399</v>
      </c>
      <c r="C7" s="207" t="s">
        <v>304</v>
      </c>
      <c r="D7" s="207" t="s">
        <v>387</v>
      </c>
      <c r="E7" s="207" t="s">
        <v>401</v>
      </c>
      <c r="F7" s="207" t="s">
        <v>402</v>
      </c>
      <c r="G7" s="207" t="s">
        <v>403</v>
      </c>
      <c r="H7" s="207" t="s">
        <v>305</v>
      </c>
      <c r="I7" s="207" t="s">
        <v>404</v>
      </c>
      <c r="J7" s="207" t="s">
        <v>405</v>
      </c>
      <c r="K7" s="207" t="s">
        <v>406</v>
      </c>
      <c r="L7" s="207" t="s">
        <v>407</v>
      </c>
      <c r="M7" s="207" t="s">
        <v>408</v>
      </c>
      <c r="N7" s="207" t="s">
        <v>409</v>
      </c>
      <c r="O7" s="207"/>
      <c r="P7" s="207"/>
      <c r="Q7" s="207"/>
    </row>
    <row r="8" spans="2:17">
      <c r="B8" s="207" t="s">
        <v>410</v>
      </c>
      <c r="C8" s="207" t="s">
        <v>411</v>
      </c>
      <c r="D8" s="207" t="s">
        <v>400</v>
      </c>
      <c r="E8" s="207" t="s">
        <v>310</v>
      </c>
      <c r="F8" s="207" t="s">
        <v>412</v>
      </c>
      <c r="G8" s="207" t="s">
        <v>413</v>
      </c>
      <c r="H8" s="207" t="s">
        <v>414</v>
      </c>
      <c r="I8" s="207" t="s">
        <v>415</v>
      </c>
      <c r="J8" s="207" t="s">
        <v>416</v>
      </c>
      <c r="K8" s="207" t="s">
        <v>417</v>
      </c>
      <c r="L8" s="207" t="s">
        <v>418</v>
      </c>
      <c r="M8" s="207"/>
      <c r="N8" s="207"/>
      <c r="O8" s="207"/>
      <c r="P8" s="207"/>
      <c r="Q8" s="207"/>
    </row>
    <row r="9" spans="2:17">
      <c r="B9" s="207" t="s">
        <v>419</v>
      </c>
      <c r="C9" s="207" t="s">
        <v>420</v>
      </c>
      <c r="D9" s="207" t="s">
        <v>311</v>
      </c>
      <c r="E9" s="207" t="s">
        <v>422</v>
      </c>
      <c r="F9" s="207" t="s">
        <v>423</v>
      </c>
      <c r="G9" s="207" t="s">
        <v>424</v>
      </c>
      <c r="H9" s="207" t="s">
        <v>425</v>
      </c>
      <c r="I9" s="207" t="s">
        <v>426</v>
      </c>
      <c r="J9" s="207" t="s">
        <v>387</v>
      </c>
      <c r="K9" s="207" t="s">
        <v>427</v>
      </c>
      <c r="L9" s="207" t="s">
        <v>428</v>
      </c>
      <c r="M9" s="207"/>
      <c r="N9" s="207"/>
      <c r="O9" s="207"/>
      <c r="P9" s="207"/>
      <c r="Q9" s="207"/>
    </row>
    <row r="10" spans="2:17">
      <c r="B10" s="207" t="s">
        <v>429</v>
      </c>
      <c r="C10" s="207" t="s">
        <v>430</v>
      </c>
      <c r="D10" s="207" t="s">
        <v>421</v>
      </c>
      <c r="E10" s="207" t="s">
        <v>432</v>
      </c>
      <c r="F10" s="207" t="s">
        <v>433</v>
      </c>
      <c r="G10" s="207" t="s">
        <v>434</v>
      </c>
      <c r="H10" s="207"/>
      <c r="I10" s="207" t="s">
        <v>435</v>
      </c>
      <c r="J10" s="207" t="s">
        <v>436</v>
      </c>
      <c r="K10" s="207" t="s">
        <v>437</v>
      </c>
      <c r="L10" s="207" t="s">
        <v>438</v>
      </c>
      <c r="M10" s="207"/>
      <c r="N10" s="207"/>
      <c r="O10" s="207"/>
      <c r="P10" s="207"/>
      <c r="Q10" s="207"/>
    </row>
    <row r="11" spans="2:17">
      <c r="B11" s="207" t="s">
        <v>439</v>
      </c>
      <c r="C11" s="207" t="s">
        <v>390</v>
      </c>
      <c r="D11" s="207" t="s">
        <v>431</v>
      </c>
      <c r="E11" s="207" t="s">
        <v>441</v>
      </c>
      <c r="F11" s="207" t="s">
        <v>442</v>
      </c>
      <c r="G11" s="207" t="s">
        <v>443</v>
      </c>
      <c r="H11" s="207"/>
      <c r="I11" s="207" t="s">
        <v>444</v>
      </c>
      <c r="J11" s="207" t="s">
        <v>445</v>
      </c>
      <c r="K11" s="207" t="s">
        <v>446</v>
      </c>
      <c r="L11" s="207" t="s">
        <v>447</v>
      </c>
      <c r="M11" s="207"/>
      <c r="N11" s="207"/>
      <c r="O11" s="207"/>
      <c r="P11" s="207"/>
      <c r="Q11" s="207"/>
    </row>
    <row r="12" spans="2:17">
      <c r="B12" s="207"/>
      <c r="C12" s="207" t="s">
        <v>403</v>
      </c>
      <c r="D12" s="207" t="s">
        <v>440</v>
      </c>
      <c r="E12" s="207" t="s">
        <v>449</v>
      </c>
      <c r="F12" s="207" t="s">
        <v>450</v>
      </c>
      <c r="G12" s="207"/>
      <c r="H12" s="207"/>
      <c r="I12" s="207" t="s">
        <v>451</v>
      </c>
      <c r="J12" s="207" t="s">
        <v>452</v>
      </c>
      <c r="K12" s="207" t="s">
        <v>453</v>
      </c>
      <c r="L12" s="207" t="s">
        <v>309</v>
      </c>
      <c r="M12" s="207"/>
      <c r="N12" s="207"/>
      <c r="O12" s="207"/>
      <c r="P12" s="207"/>
      <c r="Q12" s="207"/>
    </row>
    <row r="13" spans="2:17">
      <c r="B13" s="207"/>
      <c r="C13" s="207"/>
      <c r="D13" s="207" t="s">
        <v>448</v>
      </c>
      <c r="E13" s="207" t="s">
        <v>454</v>
      </c>
      <c r="F13" s="207" t="s">
        <v>455</v>
      </c>
      <c r="G13" s="207"/>
      <c r="H13" s="207"/>
      <c r="I13" s="207" t="s">
        <v>456</v>
      </c>
      <c r="J13" s="207"/>
      <c r="K13" s="207" t="s">
        <v>457</v>
      </c>
      <c r="L13" s="207"/>
      <c r="M13" s="207"/>
      <c r="N13" s="207"/>
      <c r="O13" s="207"/>
      <c r="P13" s="207"/>
      <c r="Q13" s="207"/>
    </row>
    <row r="14" spans="2:17">
      <c r="B14" s="207"/>
      <c r="C14" s="207"/>
      <c r="D14" s="207"/>
      <c r="E14" s="207"/>
      <c r="F14" s="207" t="s">
        <v>458</v>
      </c>
      <c r="G14" s="207"/>
      <c r="H14" s="207"/>
      <c r="I14" s="207" t="s">
        <v>459</v>
      </c>
      <c r="J14" s="207"/>
      <c r="K14" s="207" t="s">
        <v>460</v>
      </c>
      <c r="L14" s="207"/>
      <c r="M14" s="207"/>
      <c r="N14" s="207"/>
      <c r="O14" s="207"/>
      <c r="P14" s="207"/>
      <c r="Q14" s="207"/>
    </row>
    <row r="15" spans="2:17">
      <c r="B15" s="207"/>
      <c r="C15" s="207"/>
      <c r="D15" s="207"/>
      <c r="E15" s="207"/>
      <c r="F15" s="207" t="s">
        <v>461</v>
      </c>
      <c r="G15" s="207"/>
      <c r="H15" s="207"/>
      <c r="I15" s="207" t="s">
        <v>462</v>
      </c>
      <c r="J15" s="207"/>
      <c r="K15" s="207" t="s">
        <v>463</v>
      </c>
      <c r="L15" s="207"/>
      <c r="M15" s="207"/>
      <c r="N15" s="207"/>
      <c r="O15" s="207"/>
      <c r="P15" s="207"/>
      <c r="Q15" s="207"/>
    </row>
    <row r="16" spans="2:17">
      <c r="B16" s="207"/>
      <c r="C16" s="207"/>
      <c r="D16" s="207"/>
      <c r="E16" s="207"/>
      <c r="F16" s="207" t="s">
        <v>464</v>
      </c>
      <c r="G16" s="207"/>
      <c r="H16" s="207"/>
      <c r="I16" s="207"/>
      <c r="J16" s="207"/>
      <c r="K16" s="207"/>
      <c r="L16" s="207"/>
      <c r="M16" s="207"/>
      <c r="N16" s="207"/>
      <c r="O16" s="207"/>
      <c r="P16" s="207"/>
      <c r="Q16" s="207"/>
    </row>
    <row r="18" spans="2:10">
      <c r="B18" t="s">
        <v>991</v>
      </c>
      <c r="C18" t="s">
        <v>994</v>
      </c>
    </row>
    <row r="19" spans="2:10">
      <c r="B19" t="s">
        <v>992</v>
      </c>
      <c r="C19" t="s">
        <v>995</v>
      </c>
    </row>
    <row r="20" spans="2:10">
      <c r="B20" t="s">
        <v>993</v>
      </c>
      <c r="C20" t="s">
        <v>997</v>
      </c>
    </row>
    <row r="21" spans="2:10">
      <c r="C21" t="s">
        <v>996</v>
      </c>
    </row>
    <row r="23" spans="2:10">
      <c r="B23" t="s">
        <v>1001</v>
      </c>
    </row>
    <row r="24" spans="2:10">
      <c r="B24" t="s">
        <v>1002</v>
      </c>
      <c r="C24" t="s">
        <v>1012</v>
      </c>
    </row>
    <row r="25" spans="2:10">
      <c r="B25" t="s">
        <v>1003</v>
      </c>
      <c r="C25">
        <v>732</v>
      </c>
    </row>
    <row r="26" spans="2:10">
      <c r="B26" t="s">
        <v>1163</v>
      </c>
    </row>
    <row r="27" spans="2:10">
      <c r="B27" t="s">
        <v>1004</v>
      </c>
    </row>
    <row r="29" spans="2:10">
      <c r="F29" t="s">
        <v>1268</v>
      </c>
      <c r="H29" t="s">
        <v>1268</v>
      </c>
      <c r="J29" t="s">
        <v>1268</v>
      </c>
    </row>
    <row r="30" spans="2:10" ht="18.75">
      <c r="D30" s="208" t="s">
        <v>999</v>
      </c>
      <c r="E30" s="209" t="e">
        <f xml:space="preserve"> SUMIF(#REF!, "Y",#REF!)</f>
        <v>#REF!</v>
      </c>
      <c r="F30" s="210" t="e">
        <f>MAX(29*환율,E30*0.03)</f>
        <v>#REF!</v>
      </c>
      <c r="G30" s="209" t="e">
        <f>SUMIF(#REF!,"Y",#REF!)</f>
        <v>#REF!</v>
      </c>
      <c r="H30" s="210" t="e">
        <f>MAX(29*환율,G30*0.03)</f>
        <v>#REF!</v>
      </c>
      <c r="I30" s="209" t="e">
        <f xml:space="preserve"> SUMIF(#REF!, "Y",#REF!)</f>
        <v>#REF!</v>
      </c>
      <c r="J30" s="210" t="e">
        <f>MAX(29*환율,I30*0.03)</f>
        <v>#REF!</v>
      </c>
    </row>
    <row r="31" spans="2:10" ht="18.75">
      <c r="D31" s="208" t="s">
        <v>1000</v>
      </c>
      <c r="E31" s="211" t="e">
        <f>IF(E30&gt;10000*환율, 10000*환율, E30)</f>
        <v>#REF!</v>
      </c>
      <c r="F31" s="211" t="e">
        <f>E31*0.1</f>
        <v>#REF!</v>
      </c>
      <c r="G31" s="211" t="e">
        <f>IF(G30&gt;10000*환율, 10000*환율, G30)</f>
        <v>#REF!</v>
      </c>
      <c r="H31" s="211" t="e">
        <f>G31*0.1</f>
        <v>#REF!</v>
      </c>
      <c r="I31" s="211" t="e">
        <f>IF(I30&gt;10000*환율, 10000*환율, I30)</f>
        <v>#REF!</v>
      </c>
      <c r="J31" s="211" t="e">
        <f>I31*0.1</f>
        <v>#REF!</v>
      </c>
    </row>
    <row r="32" spans="2:10">
      <c r="D32" s="207"/>
      <c r="E32" s="211" t="e">
        <f>IF(E30&gt;(80000*환율),(70000*환율),(MAX((E30-(10000*환율)), 0)))</f>
        <v>#REF!</v>
      </c>
      <c r="F32" s="211" t="e">
        <f>E32*0.07</f>
        <v>#REF!</v>
      </c>
      <c r="G32" s="211" t="e">
        <f>IF(G30&gt;80000*환율,70000*환율,(MAX((G30-10000*환율), 0)))</f>
        <v>#REF!</v>
      </c>
      <c r="H32" s="211" t="e">
        <f>G32*0.07</f>
        <v>#REF!</v>
      </c>
      <c r="I32" s="211" t="e">
        <f>IF(I30&gt;80000*환율,70000*환율,(MAX((I30-10000*환율), 0)))</f>
        <v>#REF!</v>
      </c>
      <c r="J32" s="211" t="e">
        <f>I32*0.07</f>
        <v>#REF!</v>
      </c>
    </row>
    <row r="33" spans="4:10">
      <c r="D33" s="207"/>
      <c r="E33" s="211" t="e">
        <f>IF(E30&gt;250000*환율,170000*환율,(MAX((E30-80000*환율), 0)))</f>
        <v>#REF!</v>
      </c>
      <c r="F33" s="211" t="e">
        <f>E33*0.05</f>
        <v>#REF!</v>
      </c>
      <c r="G33" s="211" t="e">
        <f>IF(G30&gt;250000*환율,170000*환율,(MAX((G30-80000*환율), 0)))</f>
        <v>#REF!</v>
      </c>
      <c r="H33" s="211" t="e">
        <f>G33*0.05</f>
        <v>#REF!</v>
      </c>
      <c r="I33" s="211" t="e">
        <f>IF(I30&gt;250000*환율,170000*환율,(MAX((I30-80000*환율), 0)))</f>
        <v>#REF!</v>
      </c>
      <c r="J33" s="211" t="e">
        <f>I33*0.05</f>
        <v>#REF!</v>
      </c>
    </row>
    <row r="34" spans="4:10">
      <c r="D34" s="207"/>
      <c r="E34" s="211" t="e">
        <f>IF(E30&gt;250000*환율,E30-250000*환율,0)</f>
        <v>#REF!</v>
      </c>
      <c r="F34" s="211" t="e">
        <f>E34*0.03</f>
        <v>#REF!</v>
      </c>
      <c r="G34" s="211" t="e">
        <f>IF(G30&gt;250000*환율,G30-250000*환율,0)</f>
        <v>#REF!</v>
      </c>
      <c r="H34" s="211" t="e">
        <f>G34*0.03</f>
        <v>#REF!</v>
      </c>
      <c r="I34" s="211" t="e">
        <f>IF(I30&gt;250000*환율,I30-250000*환율,0)</f>
        <v>#REF!</v>
      </c>
      <c r="J34" s="211" t="e">
        <f>I34*0.03</f>
        <v>#REF!</v>
      </c>
    </row>
    <row r="35" spans="4:10">
      <c r="D35" s="207"/>
      <c r="E35" s="210" t="e">
        <f t="shared" ref="E35:I35" si="0">SUM(E31:E34)</f>
        <v>#REF!</v>
      </c>
      <c r="F35" s="210" t="e">
        <f>MAX(100*환율,SUM(F31:F34))</f>
        <v>#REF!</v>
      </c>
      <c r="G35" s="210" t="e">
        <f t="shared" si="0"/>
        <v>#REF!</v>
      </c>
      <c r="H35" s="210" t="e">
        <f>MAX(100*환율,SUM(H31:H34))</f>
        <v>#REF!</v>
      </c>
      <c r="I35" s="210" t="e">
        <f t="shared" si="0"/>
        <v>#REF!</v>
      </c>
      <c r="J35" s="210" t="e">
        <f>MAX(100*환율,SUM(J31:J34))</f>
        <v>#REF!</v>
      </c>
    </row>
    <row r="36" spans="4:10" ht="18.75">
      <c r="D36" s="208" t="s">
        <v>493</v>
      </c>
      <c r="E36" s="211" t="e">
        <f>IF(E30&gt;150000*환율, 150000*환율, E30)</f>
        <v>#REF!</v>
      </c>
      <c r="F36" s="211" t="e">
        <f>E36*0.1</f>
        <v>#REF!</v>
      </c>
      <c r="G36" s="211" t="e">
        <f>IF(G30&gt;150000*환율, 150000*환율, G30)</f>
        <v>#REF!</v>
      </c>
      <c r="H36" s="211" t="e">
        <f>G36*0.1</f>
        <v>#REF!</v>
      </c>
      <c r="I36" s="211" t="e">
        <f>IF(I30&gt;150000*환율, 150000*환율, I30)</f>
        <v>#REF!</v>
      </c>
      <c r="J36" s="211" t="e">
        <f>I36*0.1</f>
        <v>#REF!</v>
      </c>
    </row>
    <row r="37" spans="4:10">
      <c r="D37" s="207"/>
      <c r="E37" s="211" t="e">
        <f>IF(E30&gt;500000*환율,350000*환율,(MAX((E30-150000*환율), 0)))</f>
        <v>#REF!</v>
      </c>
      <c r="F37" s="211" t="e">
        <f>E37*0.07</f>
        <v>#REF!</v>
      </c>
      <c r="G37" s="211" t="e">
        <f>IF(G30&gt;500000*환율,350000*환율,(MAX((G30-150000*환율), 0)))</f>
        <v>#REF!</v>
      </c>
      <c r="H37" s="211" t="e">
        <f>G37*0.07</f>
        <v>#REF!</v>
      </c>
      <c r="I37" s="211" t="e">
        <f>IF(I30&gt;500000*환율,350000*환율,(MAX((I30-150000*환율), 0)))</f>
        <v>#REF!</v>
      </c>
      <c r="J37" s="211" t="e">
        <f>I37*0.07</f>
        <v>#REF!</v>
      </c>
    </row>
    <row r="38" spans="4:10">
      <c r="D38" s="207"/>
      <c r="E38" s="211" t="e">
        <f>IF(E30&gt;1000000*환율,500000*환율,(MAX((E30-500000*환율), 0)))</f>
        <v>#REF!</v>
      </c>
      <c r="F38" s="211" t="e">
        <f>E38*0.05</f>
        <v>#REF!</v>
      </c>
      <c r="G38" s="211" t="e">
        <f>IF(G30&gt;1000000*환율,500000*환율,(MAX((G30-500000*환율), 0)))</f>
        <v>#REF!</v>
      </c>
      <c r="H38" s="211" t="e">
        <f>G38*0.05</f>
        <v>#REF!</v>
      </c>
      <c r="I38" s="211" t="e">
        <f>IF(I30&gt;1000000*환율,500000*환율,(MAX((I30-500000*환율), 0)))</f>
        <v>#REF!</v>
      </c>
      <c r="J38" s="211" t="e">
        <f>I38*0.05</f>
        <v>#REF!</v>
      </c>
    </row>
    <row r="39" spans="4:10">
      <c r="D39" s="207"/>
      <c r="E39" s="211" t="e">
        <f>IF(E30&gt;1000000*환율,E30-1000000*환율,0)</f>
        <v>#REF!</v>
      </c>
      <c r="F39" s="211" t="e">
        <f>E39*0.03</f>
        <v>#REF!</v>
      </c>
      <c r="G39" s="211" t="e">
        <f>IF(G30&gt;1000000*환율,G30-1000000*환율,0)</f>
        <v>#REF!</v>
      </c>
      <c r="H39" s="211" t="e">
        <f>G39*0.03</f>
        <v>#REF!</v>
      </c>
      <c r="I39" s="211" t="e">
        <f>IF(I30&gt;1000000*환율,I30-1000000*환율,0)</f>
        <v>#REF!</v>
      </c>
      <c r="J39" s="211" t="e">
        <f>I39*0.03</f>
        <v>#REF!</v>
      </c>
    </row>
    <row r="40" spans="4:10">
      <c r="D40" s="207"/>
      <c r="E40" s="210" t="e">
        <f t="shared" ref="E40:I40" si="1">SUM(E36:E39)</f>
        <v>#REF!</v>
      </c>
      <c r="F40" s="210" t="e">
        <f>MAX(15000*환율,SUM(F36:F39))</f>
        <v>#REF!</v>
      </c>
      <c r="G40" s="210" t="e">
        <f t="shared" si="1"/>
        <v>#REF!</v>
      </c>
      <c r="H40" s="210" t="e">
        <f>MAX(15000*환율,SUM(H36:H39))</f>
        <v>#REF!</v>
      </c>
      <c r="I40" s="210" t="e">
        <f t="shared" si="1"/>
        <v>#REF!</v>
      </c>
      <c r="J40" s="210" t="e">
        <f>MAX(15000*환율,SUM(J36:J39))</f>
        <v>#REF!</v>
      </c>
    </row>
    <row r="41" spans="4:10" ht="18.75">
      <c r="D41" s="208" t="s">
        <v>1034</v>
      </c>
      <c r="E41" s="211" t="e">
        <f>E30</f>
        <v>#REF!</v>
      </c>
      <c r="F41" s="211" t="e">
        <f>E41*0.1</f>
        <v>#REF!</v>
      </c>
      <c r="G41" s="211" t="e">
        <f>G30</f>
        <v>#REF!</v>
      </c>
      <c r="H41" s="211" t="e">
        <f>G41*0.1</f>
        <v>#REF!</v>
      </c>
      <c r="I41" s="211" t="e">
        <f>I30</f>
        <v>#REF!</v>
      </c>
      <c r="J41" s="211" t="e">
        <f>I41*0.1</f>
        <v>#REF!</v>
      </c>
    </row>
    <row r="42" spans="4:10">
      <c r="D42" s="207"/>
      <c r="E42" s="215" t="e">
        <f t="shared" ref="E42:J42" si="2">SUM(E41)</f>
        <v>#REF!</v>
      </c>
      <c r="F42" s="215" t="e">
        <f t="shared" si="2"/>
        <v>#REF!</v>
      </c>
      <c r="G42" s="215" t="e">
        <f t="shared" si="2"/>
        <v>#REF!</v>
      </c>
      <c r="H42" s="215" t="e">
        <f t="shared" si="2"/>
        <v>#REF!</v>
      </c>
      <c r="I42" s="215" t="e">
        <f t="shared" si="2"/>
        <v>#REF!</v>
      </c>
      <c r="J42" s="215" t="e">
        <f t="shared" si="2"/>
        <v>#REF!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BS362"/>
  <sheetViews>
    <sheetView zoomScaleNormal="100" workbookViewId="0">
      <selection activeCell="Y3" sqref="Y3"/>
    </sheetView>
  </sheetViews>
  <sheetFormatPr defaultRowHeight="16.5"/>
  <cols>
    <col min="1" max="1" width="14.125" bestFit="1" customWidth="1"/>
    <col min="2" max="2" width="17.375" hidden="1" customWidth="1"/>
    <col min="3" max="3" width="35.25" customWidth="1"/>
    <col min="4" max="4" width="15.125" bestFit="1" customWidth="1"/>
    <col min="5" max="5" width="18.5" hidden="1" customWidth="1"/>
    <col min="6" max="6" width="19" hidden="1" customWidth="1"/>
    <col min="7" max="7" width="45.5" customWidth="1"/>
    <col min="8" max="8" width="25.5" customWidth="1"/>
    <col min="9" max="9" width="17.625" bestFit="1" customWidth="1"/>
    <col min="10" max="10" width="35.75" bestFit="1" customWidth="1"/>
    <col min="11" max="11" width="35.75" hidden="1" customWidth="1"/>
    <col min="12" max="12" width="17.625" hidden="1" customWidth="1"/>
    <col min="13" max="13" width="33.375" hidden="1" customWidth="1"/>
    <col min="14" max="14" width="23.5" bestFit="1" customWidth="1"/>
    <col min="15" max="15" width="25" hidden="1" customWidth="1"/>
    <col min="16" max="16" width="8" hidden="1" customWidth="1"/>
    <col min="17" max="17" width="32" hidden="1" customWidth="1"/>
    <col min="18" max="18" width="30.5" bestFit="1" customWidth="1"/>
    <col min="19" max="20" width="16.75" hidden="1" customWidth="1"/>
    <col min="21" max="21" width="12.375" hidden="1" customWidth="1"/>
    <col min="22" max="22" width="14" hidden="1" customWidth="1"/>
    <col min="23" max="24" width="19.5" bestFit="1" customWidth="1"/>
    <col min="25" max="25" width="22.5" bestFit="1" customWidth="1"/>
    <col min="26" max="26" width="31.75" hidden="1" customWidth="1"/>
    <col min="27" max="27" width="19.375" hidden="1" customWidth="1"/>
    <col min="28" max="28" width="13.5" bestFit="1" customWidth="1"/>
    <col min="29" max="29" width="22.25" hidden="1" customWidth="1"/>
    <col min="30" max="30" width="17.375" hidden="1" customWidth="1"/>
    <col min="31" max="31" width="31.625" bestFit="1" customWidth="1"/>
    <col min="32" max="32" width="49.25" hidden="1" customWidth="1"/>
    <col min="33" max="33" width="39.25" bestFit="1" customWidth="1"/>
    <col min="34" max="34" width="23.125" hidden="1" customWidth="1"/>
    <col min="35" max="35" width="28.125" hidden="1" customWidth="1"/>
    <col min="36" max="36" width="10.125" bestFit="1" customWidth="1"/>
    <col min="37" max="37" width="13.625" bestFit="1" customWidth="1"/>
    <col min="38" max="38" width="22" hidden="1" customWidth="1"/>
    <col min="39" max="39" width="38.5" customWidth="1"/>
    <col min="40" max="40" width="19.625" bestFit="1" customWidth="1"/>
    <col min="41" max="41" width="24" bestFit="1" customWidth="1"/>
    <col min="42" max="42" width="38.5" bestFit="1" customWidth="1"/>
    <col min="43" max="49" width="2.625" bestFit="1" customWidth="1"/>
    <col min="50" max="53" width="7" bestFit="1" customWidth="1"/>
    <col min="54" max="56" width="2.625" bestFit="1" customWidth="1"/>
    <col min="57" max="58" width="7" bestFit="1" customWidth="1"/>
    <col min="59" max="60" width="2.625" bestFit="1" customWidth="1"/>
    <col min="61" max="61" width="7" bestFit="1" customWidth="1"/>
    <col min="62" max="63" width="2.625" bestFit="1" customWidth="1"/>
    <col min="64" max="64" width="7" bestFit="1" customWidth="1"/>
    <col min="65" max="65" width="2.625" bestFit="1" customWidth="1"/>
    <col min="66" max="66" width="7" bestFit="1" customWidth="1"/>
    <col min="67" max="69" width="2.625" bestFit="1" customWidth="1"/>
    <col min="70" max="70" width="7" bestFit="1" customWidth="1"/>
    <col min="71" max="73" width="2.625" bestFit="1" customWidth="1"/>
  </cols>
  <sheetData>
    <row r="2" spans="1:71">
      <c r="A2" s="242" t="s">
        <v>239</v>
      </c>
      <c r="D2" s="242" t="s">
        <v>469</v>
      </c>
      <c r="I2" s="242" t="s">
        <v>470</v>
      </c>
      <c r="J2" s="242" t="s">
        <v>471</v>
      </c>
      <c r="N2" s="242" t="s">
        <v>315</v>
      </c>
      <c r="Q2" s="242" t="s">
        <v>314</v>
      </c>
      <c r="R2" s="242" t="s">
        <v>472</v>
      </c>
      <c r="S2" t="s">
        <v>316</v>
      </c>
      <c r="V2" t="s">
        <v>320</v>
      </c>
      <c r="W2" s="242" t="s">
        <v>473</v>
      </c>
      <c r="AB2" s="242" t="s">
        <v>318</v>
      </c>
      <c r="AC2" t="s">
        <v>474</v>
      </c>
      <c r="AD2" t="s">
        <v>329</v>
      </c>
      <c r="AE2" s="242" t="s">
        <v>469</v>
      </c>
      <c r="AF2" t="s">
        <v>329</v>
      </c>
      <c r="AG2" s="242" t="s">
        <v>329</v>
      </c>
      <c r="AH2" t="s">
        <v>975</v>
      </c>
      <c r="AI2" t="s">
        <v>318</v>
      </c>
      <c r="AJ2" s="242" t="s">
        <v>239</v>
      </c>
      <c r="AK2" s="242" t="s">
        <v>919</v>
      </c>
      <c r="AL2" t="s">
        <v>1005</v>
      </c>
      <c r="AM2" s="242" t="s">
        <v>1202</v>
      </c>
      <c r="AN2" s="242" t="s">
        <v>1267</v>
      </c>
      <c r="AO2" s="242" t="s">
        <v>1635</v>
      </c>
      <c r="AP2" s="242" t="s">
        <v>374</v>
      </c>
    </row>
    <row r="3" spans="1:71">
      <c r="A3" s="242" t="s">
        <v>475</v>
      </c>
      <c r="B3" s="242" t="s">
        <v>476</v>
      </c>
      <c r="C3" s="242" t="s">
        <v>964</v>
      </c>
      <c r="D3" s="242" t="s">
        <v>475</v>
      </c>
      <c r="E3" s="242" t="s">
        <v>477</v>
      </c>
      <c r="F3" s="242" t="s">
        <v>478</v>
      </c>
      <c r="G3" s="242" t="s">
        <v>976</v>
      </c>
      <c r="H3" s="242" t="s">
        <v>479</v>
      </c>
      <c r="I3" s="242" t="s">
        <v>475</v>
      </c>
      <c r="J3" s="241" t="s">
        <v>1279</v>
      </c>
      <c r="K3" t="s">
        <v>480</v>
      </c>
      <c r="L3" t="s">
        <v>481</v>
      </c>
      <c r="M3" t="s">
        <v>482</v>
      </c>
      <c r="N3" s="242" t="s">
        <v>483</v>
      </c>
      <c r="O3" t="s">
        <v>481</v>
      </c>
      <c r="P3" t="s">
        <v>484</v>
      </c>
      <c r="Q3" s="242" t="s">
        <v>923</v>
      </c>
      <c r="R3" s="242" t="s">
        <v>483</v>
      </c>
      <c r="S3" t="s">
        <v>486</v>
      </c>
      <c r="T3" t="s">
        <v>486</v>
      </c>
      <c r="U3" t="s">
        <v>481</v>
      </c>
      <c r="V3" t="s">
        <v>487</v>
      </c>
      <c r="W3" s="242" t="s">
        <v>937</v>
      </c>
      <c r="X3" s="242" t="s">
        <v>937</v>
      </c>
      <c r="Y3" s="242" t="s">
        <v>938</v>
      </c>
      <c r="Z3" t="s">
        <v>488</v>
      </c>
      <c r="AA3" t="s">
        <v>485</v>
      </c>
      <c r="AB3" s="242" t="s">
        <v>475</v>
      </c>
      <c r="AC3" t="s">
        <v>483</v>
      </c>
      <c r="AE3" s="242" t="s">
        <v>953</v>
      </c>
      <c r="AF3" t="s">
        <v>924</v>
      </c>
      <c r="AG3" s="242" t="s">
        <v>923</v>
      </c>
      <c r="AH3" t="s">
        <v>483</v>
      </c>
      <c r="AI3" t="s">
        <v>485</v>
      </c>
      <c r="AJ3" s="242" t="s">
        <v>987</v>
      </c>
      <c r="AK3" s="242" t="s">
        <v>947</v>
      </c>
      <c r="AL3" t="s">
        <v>1006</v>
      </c>
      <c r="AM3" s="232" t="s">
        <v>1181</v>
      </c>
      <c r="AN3" s="232" t="s">
        <v>1610</v>
      </c>
      <c r="AO3" s="232" t="s">
        <v>1636</v>
      </c>
      <c r="AP3" s="241" t="s">
        <v>1292</v>
      </c>
    </row>
    <row r="4" spans="1:71">
      <c r="A4" s="232" t="s">
        <v>1298</v>
      </c>
      <c r="B4" t="s">
        <v>489</v>
      </c>
      <c r="C4" s="232" t="s">
        <v>977</v>
      </c>
      <c r="D4" s="232" t="s">
        <v>491</v>
      </c>
      <c r="E4" t="s">
        <v>492</v>
      </c>
      <c r="F4" t="s">
        <v>493</v>
      </c>
      <c r="G4" s="232" t="s">
        <v>978</v>
      </c>
      <c r="H4" t="s">
        <v>495</v>
      </c>
      <c r="I4" s="232" t="s">
        <v>496</v>
      </c>
      <c r="J4" s="241" t="s">
        <v>1281</v>
      </c>
      <c r="K4" t="s">
        <v>608</v>
      </c>
      <c r="L4" t="s">
        <v>499</v>
      </c>
      <c r="M4" t="s">
        <v>500</v>
      </c>
      <c r="N4" t="s">
        <v>330</v>
      </c>
      <c r="O4" t="s">
        <v>501</v>
      </c>
      <c r="P4" t="s">
        <v>502</v>
      </c>
      <c r="Q4" t="s">
        <v>932</v>
      </c>
      <c r="R4" t="s">
        <v>503</v>
      </c>
      <c r="S4" t="s">
        <v>504</v>
      </c>
      <c r="T4" t="s">
        <v>504</v>
      </c>
      <c r="U4" t="s">
        <v>499</v>
      </c>
      <c r="V4" t="s">
        <v>325</v>
      </c>
      <c r="W4" t="s">
        <v>590</v>
      </c>
      <c r="X4" t="s">
        <v>590</v>
      </c>
      <c r="Y4" t="s">
        <v>946</v>
      </c>
      <c r="Z4" t="s">
        <v>505</v>
      </c>
      <c r="AA4" t="s">
        <v>506</v>
      </c>
      <c r="AB4" s="232" t="s">
        <v>507</v>
      </c>
      <c r="AC4" t="s">
        <v>998</v>
      </c>
      <c r="AE4" s="241" t="s">
        <v>1630</v>
      </c>
      <c r="AF4" t="s">
        <v>926</v>
      </c>
      <c r="AG4" t="s">
        <v>922</v>
      </c>
      <c r="AH4" t="s">
        <v>971</v>
      </c>
      <c r="AI4" t="s">
        <v>948</v>
      </c>
      <c r="AJ4" t="s">
        <v>988</v>
      </c>
      <c r="AK4" t="s">
        <v>949</v>
      </c>
      <c r="AL4" t="s">
        <v>1007</v>
      </c>
      <c r="AM4" s="232" t="s">
        <v>1190</v>
      </c>
      <c r="AN4" s="232" t="s">
        <v>1571</v>
      </c>
      <c r="AO4" s="232" t="s">
        <v>1620</v>
      </c>
      <c r="AP4" s="241" t="s">
        <v>1293</v>
      </c>
    </row>
    <row r="5" spans="1:71">
      <c r="A5" s="232" t="s">
        <v>1300</v>
      </c>
      <c r="B5" t="s">
        <v>508</v>
      </c>
      <c r="C5" s="232" t="s">
        <v>965</v>
      </c>
      <c r="D5" s="232" t="s">
        <v>509</v>
      </c>
      <c r="E5" t="s">
        <v>510</v>
      </c>
      <c r="F5" t="s">
        <v>511</v>
      </c>
      <c r="G5" s="232" t="s">
        <v>979</v>
      </c>
      <c r="H5" t="s">
        <v>513</v>
      </c>
      <c r="I5" s="232" t="s">
        <v>514</v>
      </c>
      <c r="J5" s="241" t="s">
        <v>1282</v>
      </c>
      <c r="K5" t="s">
        <v>515</v>
      </c>
      <c r="L5" t="s">
        <v>499</v>
      </c>
      <c r="N5" t="s">
        <v>518</v>
      </c>
      <c r="O5" t="s">
        <v>519</v>
      </c>
      <c r="P5" t="s">
        <v>520</v>
      </c>
      <c r="Q5" t="s">
        <v>933</v>
      </c>
      <c r="R5" t="s">
        <v>521</v>
      </c>
      <c r="S5" t="s">
        <v>522</v>
      </c>
      <c r="T5" t="s">
        <v>522</v>
      </c>
      <c r="U5" t="s">
        <v>499</v>
      </c>
      <c r="V5" t="s">
        <v>523</v>
      </c>
      <c r="W5" t="s">
        <v>940</v>
      </c>
      <c r="X5" t="s">
        <v>590</v>
      </c>
      <c r="Y5" t="s">
        <v>945</v>
      </c>
      <c r="Z5" t="s">
        <v>524</v>
      </c>
      <c r="AB5" s="232" t="s">
        <v>525</v>
      </c>
      <c r="AC5" t="s">
        <v>526</v>
      </c>
      <c r="AE5" s="241" t="s">
        <v>925</v>
      </c>
      <c r="AF5" t="s">
        <v>927</v>
      </c>
      <c r="AG5" s="243" t="s">
        <v>929</v>
      </c>
      <c r="AH5" t="s">
        <v>972</v>
      </c>
      <c r="AI5" t="s">
        <v>950</v>
      </c>
      <c r="AJ5" t="s">
        <v>989</v>
      </c>
      <c r="AK5" t="s">
        <v>951</v>
      </c>
      <c r="AL5" t="s">
        <v>1008</v>
      </c>
      <c r="AM5" s="232" t="s">
        <v>1185</v>
      </c>
      <c r="AN5" s="232" t="s">
        <v>1216</v>
      </c>
      <c r="AO5" s="232" t="s">
        <v>1621</v>
      </c>
      <c r="AP5" s="241" t="s">
        <v>1294</v>
      </c>
    </row>
    <row r="6" spans="1:71">
      <c r="A6" s="232" t="s">
        <v>1302</v>
      </c>
      <c r="B6" t="s">
        <v>490</v>
      </c>
      <c r="C6" s="232" t="s">
        <v>966</v>
      </c>
      <c r="D6" s="232" t="s">
        <v>527</v>
      </c>
      <c r="E6" t="s">
        <v>528</v>
      </c>
      <c r="F6" t="s">
        <v>529</v>
      </c>
      <c r="G6" s="232" t="s">
        <v>981</v>
      </c>
      <c r="H6" t="s">
        <v>467</v>
      </c>
      <c r="I6" s="232" t="s">
        <v>531</v>
      </c>
      <c r="J6" s="241" t="s">
        <v>1277</v>
      </c>
      <c r="K6" t="s">
        <v>1014</v>
      </c>
      <c r="L6" t="s">
        <v>499</v>
      </c>
      <c r="N6" t="s">
        <v>533</v>
      </c>
      <c r="O6" t="s">
        <v>534</v>
      </c>
      <c r="Q6" t="s">
        <v>934</v>
      </c>
      <c r="R6" t="s">
        <v>535</v>
      </c>
      <c r="S6" t="s">
        <v>536</v>
      </c>
      <c r="T6" t="s">
        <v>536</v>
      </c>
      <c r="U6" t="s">
        <v>499</v>
      </c>
      <c r="V6" t="s">
        <v>537</v>
      </c>
      <c r="W6" t="s">
        <v>327</v>
      </c>
      <c r="X6" t="s">
        <v>590</v>
      </c>
      <c r="Y6" t="s">
        <v>323</v>
      </c>
      <c r="Z6" t="s">
        <v>540</v>
      </c>
      <c r="AA6" t="s">
        <v>541</v>
      </c>
      <c r="AB6" s="232" t="s">
        <v>542</v>
      </c>
      <c r="AC6" t="s">
        <v>322</v>
      </c>
      <c r="AE6" s="241" t="s">
        <v>1629</v>
      </c>
      <c r="AF6" t="s">
        <v>1013</v>
      </c>
      <c r="AG6" s="242" t="s">
        <v>1637</v>
      </c>
      <c r="AH6" t="s">
        <v>973</v>
      </c>
      <c r="AI6" t="s">
        <v>952</v>
      </c>
      <c r="AL6" t="s">
        <v>1009</v>
      </c>
      <c r="AM6" s="232" t="s">
        <v>1180</v>
      </c>
      <c r="AN6" s="232" t="s">
        <v>1262</v>
      </c>
      <c r="AO6" s="232" t="s">
        <v>1622</v>
      </c>
      <c r="AP6" s="241" t="s">
        <v>1295</v>
      </c>
      <c r="BJ6" t="s">
        <v>556</v>
      </c>
    </row>
    <row r="7" spans="1:71">
      <c r="A7" s="232" t="s">
        <v>1304</v>
      </c>
      <c r="B7" t="s">
        <v>543</v>
      </c>
      <c r="C7" s="232" t="s">
        <v>967</v>
      </c>
      <c r="D7" s="232" t="s">
        <v>544</v>
      </c>
      <c r="E7" t="s">
        <v>545</v>
      </c>
      <c r="F7" t="s">
        <v>323</v>
      </c>
      <c r="G7" s="232" t="s">
        <v>990</v>
      </c>
      <c r="I7" s="232" t="s">
        <v>546</v>
      </c>
      <c r="J7" s="241" t="s">
        <v>1278</v>
      </c>
      <c r="K7" t="s">
        <v>498</v>
      </c>
      <c r="L7" t="s">
        <v>499</v>
      </c>
      <c r="N7" t="s">
        <v>548</v>
      </c>
      <c r="Q7" t="s">
        <v>935</v>
      </c>
      <c r="R7" t="s">
        <v>549</v>
      </c>
      <c r="S7" t="s">
        <v>550</v>
      </c>
      <c r="T7" t="s">
        <v>550</v>
      </c>
      <c r="U7" t="s">
        <v>551</v>
      </c>
      <c r="V7" t="s">
        <v>552</v>
      </c>
      <c r="W7" t="s">
        <v>939</v>
      </c>
      <c r="X7" t="s">
        <v>940</v>
      </c>
      <c r="Y7" t="s">
        <v>944</v>
      </c>
      <c r="Z7" t="s">
        <v>554</v>
      </c>
      <c r="AA7" t="s">
        <v>555</v>
      </c>
      <c r="AB7" s="232" t="s">
        <v>317</v>
      </c>
      <c r="AC7" t="s">
        <v>319</v>
      </c>
      <c r="AE7" s="241" t="s">
        <v>928</v>
      </c>
      <c r="AG7" s="241" t="s">
        <v>1283</v>
      </c>
      <c r="AH7" t="s">
        <v>974</v>
      </c>
      <c r="AL7" t="s">
        <v>1010</v>
      </c>
      <c r="AM7" s="232" t="s">
        <v>1194</v>
      </c>
      <c r="AN7" s="232" t="s">
        <v>1258</v>
      </c>
      <c r="AO7" s="232" t="s">
        <v>1623</v>
      </c>
      <c r="AP7" s="241" t="s">
        <v>1296</v>
      </c>
      <c r="BN7" t="s">
        <v>556</v>
      </c>
      <c r="BR7" t="s">
        <v>556</v>
      </c>
    </row>
    <row r="8" spans="1:71">
      <c r="A8" s="232" t="s">
        <v>1306</v>
      </c>
      <c r="C8" s="232" t="s">
        <v>1443</v>
      </c>
      <c r="D8" s="232" t="s">
        <v>557</v>
      </c>
      <c r="E8" t="s">
        <v>558</v>
      </c>
      <c r="G8" s="232" t="s">
        <v>984</v>
      </c>
      <c r="I8" s="232" t="s">
        <v>559</v>
      </c>
      <c r="J8" s="241" t="s">
        <v>498</v>
      </c>
      <c r="K8" t="s">
        <v>516</v>
      </c>
      <c r="L8" t="s">
        <v>517</v>
      </c>
      <c r="Q8" t="s">
        <v>936</v>
      </c>
      <c r="R8" t="s">
        <v>561</v>
      </c>
      <c r="S8" t="s">
        <v>324</v>
      </c>
      <c r="T8" t="s">
        <v>550</v>
      </c>
      <c r="U8" t="s">
        <v>468</v>
      </c>
      <c r="V8" t="s">
        <v>562</v>
      </c>
      <c r="W8" t="s">
        <v>538</v>
      </c>
      <c r="X8" t="s">
        <v>940</v>
      </c>
      <c r="Y8" t="s">
        <v>943</v>
      </c>
      <c r="Z8" t="s">
        <v>564</v>
      </c>
      <c r="AA8" t="s">
        <v>327</v>
      </c>
      <c r="AB8" s="232" t="s">
        <v>565</v>
      </c>
      <c r="AC8" t="s">
        <v>328</v>
      </c>
      <c r="AE8" s="241" t="s">
        <v>930</v>
      </c>
      <c r="AG8" s="241" t="s">
        <v>1284</v>
      </c>
      <c r="AL8" t="s">
        <v>1011</v>
      </c>
      <c r="AM8" s="232" t="s">
        <v>1169</v>
      </c>
      <c r="AN8" s="232" t="s">
        <v>1248</v>
      </c>
      <c r="AO8" s="232" t="s">
        <v>1624</v>
      </c>
      <c r="AP8" s="241" t="s">
        <v>1297</v>
      </c>
      <c r="BF8" t="s">
        <v>556</v>
      </c>
      <c r="BN8" t="s">
        <v>556</v>
      </c>
      <c r="BS8" t="s">
        <v>556</v>
      </c>
    </row>
    <row r="9" spans="1:71">
      <c r="A9" s="232" t="s">
        <v>579</v>
      </c>
      <c r="C9" s="232" t="s">
        <v>1444</v>
      </c>
      <c r="D9" s="232" t="s">
        <v>566</v>
      </c>
      <c r="E9" t="s">
        <v>512</v>
      </c>
      <c r="F9" t="s">
        <v>567</v>
      </c>
      <c r="G9" s="232" t="s">
        <v>954</v>
      </c>
      <c r="I9" s="232" t="s">
        <v>568</v>
      </c>
      <c r="K9" t="s">
        <v>516</v>
      </c>
      <c r="L9" t="s">
        <v>532</v>
      </c>
      <c r="R9" t="s">
        <v>570</v>
      </c>
      <c r="S9" t="s">
        <v>571</v>
      </c>
      <c r="T9" t="s">
        <v>324</v>
      </c>
      <c r="U9" t="s">
        <v>572</v>
      </c>
      <c r="V9" t="s">
        <v>573</v>
      </c>
      <c r="W9" t="s">
        <v>574</v>
      </c>
      <c r="X9" t="s">
        <v>940</v>
      </c>
      <c r="Y9" t="s">
        <v>941</v>
      </c>
      <c r="Z9" t="s">
        <v>321</v>
      </c>
      <c r="AA9" t="s">
        <v>576</v>
      </c>
      <c r="AB9" s="232" t="s">
        <v>577</v>
      </c>
      <c r="AC9" t="s">
        <v>578</v>
      </c>
      <c r="AE9" s="241" t="s">
        <v>931</v>
      </c>
      <c r="AG9" s="241" t="s">
        <v>1285</v>
      </c>
      <c r="AL9" t="s">
        <v>1018</v>
      </c>
      <c r="AM9" s="232" t="s">
        <v>1191</v>
      </c>
      <c r="AN9" s="232" t="s">
        <v>1203</v>
      </c>
      <c r="AO9" s="232" t="s">
        <v>1625</v>
      </c>
      <c r="BL9" t="s">
        <v>556</v>
      </c>
    </row>
    <row r="10" spans="1:71">
      <c r="A10" s="232" t="s">
        <v>593</v>
      </c>
      <c r="B10" t="s">
        <v>580</v>
      </c>
      <c r="C10" s="232" t="s">
        <v>1445</v>
      </c>
      <c r="D10" s="232" t="s">
        <v>581</v>
      </c>
      <c r="E10" t="s">
        <v>530</v>
      </c>
      <c r="F10" t="s">
        <v>582</v>
      </c>
      <c r="G10" s="232" t="s">
        <v>1485</v>
      </c>
      <c r="I10" s="232" t="s">
        <v>583</v>
      </c>
      <c r="J10" s="242" t="s">
        <v>1634</v>
      </c>
      <c r="K10" t="s">
        <v>516</v>
      </c>
      <c r="L10" t="s">
        <v>547</v>
      </c>
      <c r="R10" t="s">
        <v>585</v>
      </c>
      <c r="T10" t="s">
        <v>324</v>
      </c>
      <c r="U10" t="s">
        <v>586</v>
      </c>
      <c r="V10" t="s">
        <v>587</v>
      </c>
      <c r="W10" t="s">
        <v>588</v>
      </c>
      <c r="X10" t="s">
        <v>327</v>
      </c>
      <c r="Y10" t="s">
        <v>942</v>
      </c>
      <c r="Z10" t="s">
        <v>589</v>
      </c>
      <c r="AA10" t="s">
        <v>590</v>
      </c>
      <c r="AB10" s="232" t="s">
        <v>591</v>
      </c>
      <c r="AC10" t="s">
        <v>592</v>
      </c>
      <c r="AE10" s="242" t="s">
        <v>1633</v>
      </c>
      <c r="AG10" s="241" t="s">
        <v>1286</v>
      </c>
      <c r="AM10" s="232" t="s">
        <v>1592</v>
      </c>
      <c r="AN10" s="232" t="s">
        <v>1264</v>
      </c>
    </row>
    <row r="11" spans="1:71">
      <c r="A11" s="232" t="s">
        <v>604</v>
      </c>
      <c r="B11" t="s">
        <v>594</v>
      </c>
      <c r="C11" s="232" t="s">
        <v>980</v>
      </c>
      <c r="D11" s="232" t="s">
        <v>595</v>
      </c>
      <c r="G11" s="232" t="s">
        <v>955</v>
      </c>
      <c r="I11" s="232" t="s">
        <v>596</v>
      </c>
      <c r="J11" s="244" t="s">
        <v>1279</v>
      </c>
      <c r="K11" t="s">
        <v>323</v>
      </c>
      <c r="L11" t="s">
        <v>517</v>
      </c>
      <c r="R11" t="s">
        <v>597</v>
      </c>
      <c r="T11" t="s">
        <v>571</v>
      </c>
      <c r="U11" t="s">
        <v>598</v>
      </c>
      <c r="V11" t="s">
        <v>599</v>
      </c>
      <c r="W11" t="s">
        <v>600</v>
      </c>
      <c r="X11" t="s">
        <v>939</v>
      </c>
      <c r="Y11" t="s">
        <v>524</v>
      </c>
      <c r="Z11" t="s">
        <v>601</v>
      </c>
      <c r="AA11" t="s">
        <v>602</v>
      </c>
      <c r="AB11" s="232" t="s">
        <v>920</v>
      </c>
      <c r="AC11" t="s">
        <v>603</v>
      </c>
      <c r="AE11" s="241" t="s">
        <v>495</v>
      </c>
      <c r="AG11" s="241" t="s">
        <v>1289</v>
      </c>
      <c r="AM11" s="232" t="s">
        <v>1200</v>
      </c>
      <c r="AN11" s="232" t="s">
        <v>1242</v>
      </c>
      <c r="BB11" t="s">
        <v>556</v>
      </c>
    </row>
    <row r="12" spans="1:71">
      <c r="A12" s="232" t="s">
        <v>614</v>
      </c>
      <c r="B12" t="s">
        <v>605</v>
      </c>
      <c r="C12" s="232" t="s">
        <v>1446</v>
      </c>
      <c r="D12" s="232" t="s">
        <v>606</v>
      </c>
      <c r="E12" t="s">
        <v>494</v>
      </c>
      <c r="G12" s="232" t="s">
        <v>956</v>
      </c>
      <c r="I12" s="232" t="s">
        <v>607</v>
      </c>
      <c r="J12" s="228" t="s">
        <v>1272</v>
      </c>
      <c r="K12" t="s">
        <v>323</v>
      </c>
      <c r="L12" t="s">
        <v>532</v>
      </c>
      <c r="R12" t="s">
        <v>609</v>
      </c>
      <c r="T12" t="s">
        <v>571</v>
      </c>
      <c r="U12" t="s">
        <v>610</v>
      </c>
      <c r="V12" t="s">
        <v>611</v>
      </c>
      <c r="W12" t="s">
        <v>929</v>
      </c>
      <c r="X12" t="s">
        <v>939</v>
      </c>
      <c r="Y12" t="s">
        <v>612</v>
      </c>
      <c r="Z12" t="s">
        <v>612</v>
      </c>
      <c r="AA12" t="s">
        <v>588</v>
      </c>
      <c r="AB12" s="232" t="s">
        <v>1020</v>
      </c>
      <c r="AC12" t="s">
        <v>613</v>
      </c>
      <c r="AE12" s="241" t="s">
        <v>1631</v>
      </c>
      <c r="AG12" s="241" t="s">
        <v>1290</v>
      </c>
      <c r="AM12" s="232" t="s">
        <v>1198</v>
      </c>
      <c r="AN12" s="232" t="s">
        <v>1215</v>
      </c>
    </row>
    <row r="13" spans="1:71">
      <c r="A13" s="232" t="s">
        <v>623</v>
      </c>
      <c r="B13" t="s">
        <v>615</v>
      </c>
      <c r="C13" s="232" t="s">
        <v>1447</v>
      </c>
      <c r="D13" s="232" t="s">
        <v>616</v>
      </c>
      <c r="F13" t="s">
        <v>617</v>
      </c>
      <c r="G13" s="232" t="s">
        <v>957</v>
      </c>
      <c r="I13" s="232" t="s">
        <v>618</v>
      </c>
      <c r="J13" s="228" t="s">
        <v>1274</v>
      </c>
      <c r="K13" t="s">
        <v>323</v>
      </c>
      <c r="L13" t="s">
        <v>547</v>
      </c>
      <c r="R13" t="s">
        <v>620</v>
      </c>
      <c r="V13" t="s">
        <v>621</v>
      </c>
      <c r="X13" t="s">
        <v>939</v>
      </c>
      <c r="Y13" t="s">
        <v>664</v>
      </c>
      <c r="Z13" t="s">
        <v>590</v>
      </c>
      <c r="AC13" t="s">
        <v>622</v>
      </c>
      <c r="AE13" s="241" t="s">
        <v>467</v>
      </c>
      <c r="AG13" s="241" t="s">
        <v>1287</v>
      </c>
      <c r="AM13" s="232" t="s">
        <v>1173</v>
      </c>
      <c r="AN13" s="232" t="s">
        <v>1586</v>
      </c>
      <c r="AR13" t="s">
        <v>556</v>
      </c>
      <c r="BA13" t="s">
        <v>556</v>
      </c>
    </row>
    <row r="14" spans="1:71">
      <c r="A14" s="232" t="s">
        <v>635</v>
      </c>
      <c r="B14" t="s">
        <v>624</v>
      </c>
      <c r="C14" s="232" t="s">
        <v>1448</v>
      </c>
      <c r="D14" s="232" t="s">
        <v>625</v>
      </c>
      <c r="F14" t="s">
        <v>626</v>
      </c>
      <c r="G14" s="232" t="s">
        <v>958</v>
      </c>
      <c r="I14" s="232" t="s">
        <v>627</v>
      </c>
      <c r="J14" s="228" t="s">
        <v>1276</v>
      </c>
      <c r="K14" t="s">
        <v>1019</v>
      </c>
      <c r="L14" t="s">
        <v>499</v>
      </c>
      <c r="V14" t="s">
        <v>628</v>
      </c>
      <c r="X14" t="s">
        <v>939</v>
      </c>
      <c r="Y14" t="s">
        <v>652</v>
      </c>
      <c r="AC14" t="s">
        <v>629</v>
      </c>
      <c r="AG14" s="241" t="s">
        <v>1288</v>
      </c>
      <c r="AI14" t="s">
        <v>556</v>
      </c>
      <c r="AM14" s="232" t="s">
        <v>1175</v>
      </c>
      <c r="AN14" s="232" t="s">
        <v>1259</v>
      </c>
    </row>
    <row r="15" spans="1:71">
      <c r="A15" s="232" t="s">
        <v>643</v>
      </c>
      <c r="C15" s="232" t="s">
        <v>982</v>
      </c>
      <c r="D15" s="232" t="s">
        <v>630</v>
      </c>
      <c r="F15" t="s">
        <v>556</v>
      </c>
      <c r="G15" s="232" t="s">
        <v>959</v>
      </c>
      <c r="I15" s="232" t="s">
        <v>631</v>
      </c>
      <c r="J15" s="245" t="s">
        <v>1638</v>
      </c>
      <c r="K15" t="s">
        <v>1017</v>
      </c>
      <c r="L15" t="s">
        <v>499</v>
      </c>
      <c r="V15" t="s">
        <v>632</v>
      </c>
      <c r="X15" t="s">
        <v>538</v>
      </c>
      <c r="Y15" t="s">
        <v>539</v>
      </c>
      <c r="Z15" t="s">
        <v>633</v>
      </c>
      <c r="AA15" t="s">
        <v>481</v>
      </c>
      <c r="AC15" t="s">
        <v>634</v>
      </c>
      <c r="AG15" s="242" t="s">
        <v>1632</v>
      </c>
      <c r="AM15" s="232" t="s">
        <v>1182</v>
      </c>
      <c r="AN15" s="232" t="s">
        <v>1241</v>
      </c>
    </row>
    <row r="16" spans="1:71">
      <c r="A16" s="232" t="s">
        <v>649</v>
      </c>
      <c r="C16" s="232" t="s">
        <v>983</v>
      </c>
      <c r="D16" s="232" t="s">
        <v>636</v>
      </c>
      <c r="F16" t="s">
        <v>637</v>
      </c>
      <c r="G16" s="232" t="s">
        <v>1486</v>
      </c>
      <c r="I16" s="232" t="s">
        <v>638</v>
      </c>
      <c r="J16" s="228" t="s">
        <v>1162</v>
      </c>
      <c r="K16" t="s">
        <v>515</v>
      </c>
      <c r="L16" t="s">
        <v>499</v>
      </c>
      <c r="X16" t="s">
        <v>538</v>
      </c>
      <c r="Y16" t="s">
        <v>553</v>
      </c>
      <c r="Z16" t="s">
        <v>640</v>
      </c>
      <c r="AA16" t="s">
        <v>641</v>
      </c>
      <c r="AC16" t="s">
        <v>642</v>
      </c>
      <c r="AG16" s="241" t="s">
        <v>1626</v>
      </c>
      <c r="AM16" s="232" t="s">
        <v>1176</v>
      </c>
      <c r="AN16" s="232" t="s">
        <v>1261</v>
      </c>
      <c r="AP16" t="s">
        <v>556</v>
      </c>
    </row>
    <row r="17" spans="1:67">
      <c r="A17" s="232" t="s">
        <v>654</v>
      </c>
      <c r="C17" s="232" t="s">
        <v>985</v>
      </c>
      <c r="D17" s="232" t="s">
        <v>644</v>
      </c>
      <c r="F17" t="s">
        <v>556</v>
      </c>
      <c r="G17" s="232" t="s">
        <v>986</v>
      </c>
      <c r="I17" s="232" t="s">
        <v>645</v>
      </c>
      <c r="K17" t="s">
        <v>1016</v>
      </c>
      <c r="L17" t="s">
        <v>499</v>
      </c>
      <c r="X17" t="s">
        <v>538</v>
      </c>
      <c r="Y17" t="s">
        <v>575</v>
      </c>
      <c r="Z17" t="s">
        <v>647</v>
      </c>
      <c r="AA17" t="s">
        <v>648</v>
      </c>
      <c r="AG17" s="241" t="s">
        <v>1627</v>
      </c>
      <c r="AM17" s="232" t="s">
        <v>1193</v>
      </c>
      <c r="AN17" s="232" t="s">
        <v>1596</v>
      </c>
      <c r="BO17" t="s">
        <v>556</v>
      </c>
    </row>
    <row r="18" spans="1:67">
      <c r="A18" s="232" t="s">
        <v>660</v>
      </c>
      <c r="C18" s="232" t="s">
        <v>968</v>
      </c>
      <c r="D18" s="232" t="s">
        <v>1117</v>
      </c>
      <c r="G18" s="232" t="s">
        <v>1114</v>
      </c>
      <c r="I18" s="232" t="s">
        <v>651</v>
      </c>
      <c r="J18" s="228"/>
      <c r="K18" t="s">
        <v>497</v>
      </c>
      <c r="L18" t="s">
        <v>499</v>
      </c>
      <c r="X18" t="s">
        <v>538</v>
      </c>
      <c r="Y18" t="s">
        <v>563</v>
      </c>
      <c r="Z18" t="s">
        <v>652</v>
      </c>
      <c r="AA18" t="s">
        <v>653</v>
      </c>
      <c r="AM18" s="232" t="s">
        <v>1178</v>
      </c>
      <c r="AN18" s="232" t="s">
        <v>1565</v>
      </c>
    </row>
    <row r="19" spans="1:67">
      <c r="A19" s="232" t="s">
        <v>666</v>
      </c>
      <c r="C19" s="232" t="s">
        <v>969</v>
      </c>
      <c r="D19" s="232" t="s">
        <v>1118</v>
      </c>
      <c r="G19" s="232" t="s">
        <v>1115</v>
      </c>
      <c r="I19" s="232" t="s">
        <v>1513</v>
      </c>
      <c r="J19" s="228"/>
      <c r="K19" t="s">
        <v>1015</v>
      </c>
      <c r="L19" t="s">
        <v>499</v>
      </c>
      <c r="X19" t="s">
        <v>538</v>
      </c>
      <c r="Y19" t="s">
        <v>553</v>
      </c>
      <c r="Z19" t="s">
        <v>658</v>
      </c>
      <c r="AA19" t="s">
        <v>659</v>
      </c>
      <c r="AM19" s="232" t="s">
        <v>1195</v>
      </c>
      <c r="AN19" s="232" t="s">
        <v>1563</v>
      </c>
    </row>
    <row r="20" spans="1:67">
      <c r="A20" s="232" t="s">
        <v>671</v>
      </c>
      <c r="C20" s="232" t="s">
        <v>970</v>
      </c>
      <c r="D20" s="232" t="s">
        <v>1119</v>
      </c>
      <c r="G20" s="232" t="s">
        <v>1116</v>
      </c>
      <c r="I20" s="232" t="s">
        <v>1514</v>
      </c>
      <c r="J20" s="228"/>
      <c r="K20" t="s">
        <v>1021</v>
      </c>
      <c r="L20" t="s">
        <v>499</v>
      </c>
      <c r="X20" t="s">
        <v>538</v>
      </c>
      <c r="Y20" t="s">
        <v>539</v>
      </c>
      <c r="Z20" t="s">
        <v>664</v>
      </c>
      <c r="AA20" t="s">
        <v>665</v>
      </c>
      <c r="AM20" s="232" t="s">
        <v>1189</v>
      </c>
      <c r="AN20" s="232" t="s">
        <v>1237</v>
      </c>
    </row>
    <row r="21" spans="1:67">
      <c r="A21" s="232" t="s">
        <v>676</v>
      </c>
      <c r="D21" s="232" t="s">
        <v>1120</v>
      </c>
      <c r="G21" s="232" t="s">
        <v>960</v>
      </c>
      <c r="I21" s="232" t="s">
        <v>1516</v>
      </c>
      <c r="J21" s="228"/>
      <c r="K21" t="s">
        <v>560</v>
      </c>
      <c r="L21" t="s">
        <v>499</v>
      </c>
      <c r="X21" t="s">
        <v>538</v>
      </c>
      <c r="Y21" t="s">
        <v>575</v>
      </c>
      <c r="Z21" t="s">
        <v>588</v>
      </c>
      <c r="AA21" t="s">
        <v>670</v>
      </c>
      <c r="AK21" t="s">
        <v>556</v>
      </c>
      <c r="AM21" s="232" t="s">
        <v>1570</v>
      </c>
      <c r="AN21" s="232" t="s">
        <v>1235</v>
      </c>
    </row>
    <row r="22" spans="1:67">
      <c r="A22" s="232" t="s">
        <v>681</v>
      </c>
      <c r="D22" s="232" t="s">
        <v>1121</v>
      </c>
      <c r="G22" s="232" t="s">
        <v>1495</v>
      </c>
      <c r="I22" s="232" t="s">
        <v>1517</v>
      </c>
      <c r="K22" t="s">
        <v>569</v>
      </c>
      <c r="L22" t="s">
        <v>499</v>
      </c>
      <c r="X22" t="s">
        <v>538</v>
      </c>
      <c r="Y22" t="s">
        <v>563</v>
      </c>
      <c r="Z22" t="s">
        <v>674</v>
      </c>
      <c r="AA22" t="s">
        <v>675</v>
      </c>
      <c r="AM22" s="232" t="s">
        <v>1179</v>
      </c>
      <c r="AN22" s="232" t="s">
        <v>1244</v>
      </c>
      <c r="AT22" t="s">
        <v>556</v>
      </c>
      <c r="AU22" t="s">
        <v>556</v>
      </c>
      <c r="BI22" t="s">
        <v>556</v>
      </c>
    </row>
    <row r="23" spans="1:67">
      <c r="A23" s="232" t="s">
        <v>1022</v>
      </c>
      <c r="D23" s="232" t="s">
        <v>1122</v>
      </c>
      <c r="G23" s="232" t="s">
        <v>961</v>
      </c>
      <c r="I23" s="232" t="s">
        <v>1518</v>
      </c>
      <c r="K23" t="s">
        <v>584</v>
      </c>
      <c r="L23" t="s">
        <v>639</v>
      </c>
      <c r="X23" t="s">
        <v>574</v>
      </c>
      <c r="Y23" t="s">
        <v>563</v>
      </c>
      <c r="Z23" t="s">
        <v>679</v>
      </c>
      <c r="AA23" t="s">
        <v>680</v>
      </c>
      <c r="AM23" s="232" t="s">
        <v>1192</v>
      </c>
      <c r="AN23" s="232" t="s">
        <v>1234</v>
      </c>
      <c r="AS23" t="s">
        <v>556</v>
      </c>
      <c r="AT23" t="s">
        <v>556</v>
      </c>
    </row>
    <row r="24" spans="1:67">
      <c r="A24" s="232" t="s">
        <v>1023</v>
      </c>
      <c r="D24" s="232" t="s">
        <v>1123</v>
      </c>
      <c r="G24" s="232" t="s">
        <v>962</v>
      </c>
      <c r="I24" s="232" t="s">
        <v>1520</v>
      </c>
      <c r="K24" t="s">
        <v>584</v>
      </c>
      <c r="L24" t="s">
        <v>646</v>
      </c>
      <c r="X24" t="s">
        <v>574</v>
      </c>
      <c r="Y24" t="s">
        <v>575</v>
      </c>
      <c r="Z24" t="s">
        <v>684</v>
      </c>
      <c r="AA24" t="s">
        <v>685</v>
      </c>
      <c r="AM24" s="232" t="s">
        <v>1183</v>
      </c>
      <c r="AN24" s="232" t="s">
        <v>1576</v>
      </c>
    </row>
    <row r="25" spans="1:67">
      <c r="A25" s="232" t="s">
        <v>1024</v>
      </c>
      <c r="D25" s="232" t="s">
        <v>1124</v>
      </c>
      <c r="G25" s="232" t="s">
        <v>1496</v>
      </c>
      <c r="I25" s="232" t="s">
        <v>1521</v>
      </c>
      <c r="K25" t="s">
        <v>584</v>
      </c>
      <c r="L25" t="s">
        <v>532</v>
      </c>
      <c r="X25" t="s">
        <v>574</v>
      </c>
      <c r="Y25" t="s">
        <v>539</v>
      </c>
      <c r="AM25" s="232" t="s">
        <v>1196</v>
      </c>
      <c r="AN25" s="232" t="s">
        <v>1257</v>
      </c>
    </row>
    <row r="26" spans="1:67">
      <c r="A26" s="232" t="s">
        <v>1025</v>
      </c>
      <c r="D26" s="232" t="s">
        <v>1125</v>
      </c>
      <c r="G26" s="232" t="s">
        <v>963</v>
      </c>
      <c r="I26" s="232" t="s">
        <v>656</v>
      </c>
      <c r="K26" t="s">
        <v>584</v>
      </c>
      <c r="L26" t="s">
        <v>657</v>
      </c>
      <c r="M26" t="s">
        <v>556</v>
      </c>
      <c r="X26" t="s">
        <v>574</v>
      </c>
      <c r="Y26" t="s">
        <v>553</v>
      </c>
      <c r="AM26" s="232" t="s">
        <v>1171</v>
      </c>
      <c r="AN26" s="232" t="s">
        <v>1617</v>
      </c>
    </row>
    <row r="27" spans="1:67">
      <c r="A27" s="232" t="s">
        <v>1026</v>
      </c>
      <c r="D27" s="232" t="s">
        <v>1126</v>
      </c>
      <c r="G27" s="232" t="s">
        <v>1497</v>
      </c>
      <c r="I27" s="232" t="s">
        <v>662</v>
      </c>
      <c r="K27" t="s">
        <v>584</v>
      </c>
      <c r="L27" t="s">
        <v>663</v>
      </c>
      <c r="X27" t="s">
        <v>588</v>
      </c>
      <c r="Y27" s="217" t="s">
        <v>1641</v>
      </c>
      <c r="AM27" s="232" t="s">
        <v>1199</v>
      </c>
      <c r="AN27" s="232" t="s">
        <v>1602</v>
      </c>
    </row>
    <row r="28" spans="1:67">
      <c r="A28" s="232" t="s">
        <v>1027</v>
      </c>
      <c r="D28" s="232" t="s">
        <v>1127</v>
      </c>
      <c r="I28" s="232" t="s">
        <v>668</v>
      </c>
      <c r="K28" t="s">
        <v>584</v>
      </c>
      <c r="L28" t="s">
        <v>669</v>
      </c>
      <c r="X28" t="s">
        <v>588</v>
      </c>
      <c r="Y28" s="217" t="s">
        <v>1642</v>
      </c>
      <c r="AM28" s="232" t="s">
        <v>1201</v>
      </c>
      <c r="AN28" s="232" t="s">
        <v>1614</v>
      </c>
    </row>
    <row r="29" spans="1:67">
      <c r="A29" s="232" t="s">
        <v>1028</v>
      </c>
      <c r="D29" s="232" t="s">
        <v>1128</v>
      </c>
      <c r="I29" s="232" t="s">
        <v>673</v>
      </c>
      <c r="K29" t="s">
        <v>619</v>
      </c>
      <c r="L29" t="s">
        <v>499</v>
      </c>
      <c r="X29" t="s">
        <v>588</v>
      </c>
      <c r="Y29" s="217" t="s">
        <v>1643</v>
      </c>
      <c r="AM29" s="232" t="s">
        <v>1177</v>
      </c>
      <c r="AN29" s="232" t="s">
        <v>1598</v>
      </c>
      <c r="AT29" t="s">
        <v>556</v>
      </c>
      <c r="AU29" t="s">
        <v>556</v>
      </c>
    </row>
    <row r="30" spans="1:67">
      <c r="A30" s="232" t="s">
        <v>1029</v>
      </c>
      <c r="D30" s="232" t="s">
        <v>1129</v>
      </c>
      <c r="I30" s="232" t="s">
        <v>678</v>
      </c>
      <c r="X30" t="s">
        <v>588</v>
      </c>
      <c r="Y30" s="217" t="s">
        <v>1644</v>
      </c>
      <c r="AM30" s="232" t="s">
        <v>1167</v>
      </c>
      <c r="AN30" s="232" t="s">
        <v>1618</v>
      </c>
    </row>
    <row r="31" spans="1:67">
      <c r="A31" s="232" t="s">
        <v>688</v>
      </c>
      <c r="D31" s="232" t="s">
        <v>1130</v>
      </c>
      <c r="I31" s="232" t="s">
        <v>683</v>
      </c>
      <c r="X31" t="s">
        <v>600</v>
      </c>
      <c r="Y31" t="s">
        <v>499</v>
      </c>
      <c r="AM31" s="232" t="s">
        <v>1184</v>
      </c>
      <c r="AN31" s="232" t="s">
        <v>1606</v>
      </c>
    </row>
    <row r="32" spans="1:67">
      <c r="A32" s="232" t="s">
        <v>691</v>
      </c>
      <c r="D32" s="232" t="s">
        <v>1131</v>
      </c>
      <c r="I32" s="232" t="s">
        <v>687</v>
      </c>
      <c r="X32" t="s">
        <v>929</v>
      </c>
      <c r="Y32" t="s">
        <v>942</v>
      </c>
      <c r="AM32" s="232" t="s">
        <v>1170</v>
      </c>
      <c r="AN32" s="232" t="s">
        <v>1611</v>
      </c>
    </row>
    <row r="33" spans="1:40">
      <c r="A33" s="232" t="s">
        <v>694</v>
      </c>
      <c r="D33" s="232" t="s">
        <v>1471</v>
      </c>
      <c r="I33" s="232" t="s">
        <v>690</v>
      </c>
      <c r="AM33" s="232" t="s">
        <v>1567</v>
      </c>
      <c r="AN33" s="232" t="s">
        <v>1590</v>
      </c>
    </row>
    <row r="34" spans="1:40">
      <c r="A34" s="232" t="s">
        <v>697</v>
      </c>
      <c r="D34" s="232" t="s">
        <v>1483</v>
      </c>
      <c r="I34" s="232" t="s">
        <v>693</v>
      </c>
      <c r="AM34" s="232" t="s">
        <v>1587</v>
      </c>
      <c r="AN34" s="232" t="s">
        <v>1573</v>
      </c>
    </row>
    <row r="35" spans="1:40">
      <c r="A35" s="232" t="s">
        <v>700</v>
      </c>
      <c r="D35" s="232" t="s">
        <v>1480</v>
      </c>
      <c r="I35" s="232" t="s">
        <v>696</v>
      </c>
      <c r="AM35" s="232" t="s">
        <v>1597</v>
      </c>
      <c r="AN35" s="232" t="s">
        <v>1604</v>
      </c>
    </row>
    <row r="36" spans="1:40">
      <c r="A36" s="232" t="s">
        <v>703</v>
      </c>
      <c r="D36" s="232" t="s">
        <v>1473</v>
      </c>
      <c r="I36" s="232" t="s">
        <v>699</v>
      </c>
      <c r="AM36" s="232" t="s">
        <v>1562</v>
      </c>
      <c r="AN36" s="232" t="s">
        <v>1616</v>
      </c>
    </row>
    <row r="37" spans="1:40">
      <c r="A37" s="232" t="s">
        <v>706</v>
      </c>
      <c r="D37" s="232" t="s">
        <v>1470</v>
      </c>
      <c r="I37" s="232" t="s">
        <v>702</v>
      </c>
      <c r="AM37" s="232" t="s">
        <v>1172</v>
      </c>
      <c r="AN37" s="232" t="s">
        <v>1603</v>
      </c>
    </row>
    <row r="38" spans="1:40">
      <c r="A38" s="232" t="s">
        <v>709</v>
      </c>
      <c r="D38" s="232" t="s">
        <v>1478</v>
      </c>
      <c r="I38" s="232" t="s">
        <v>705</v>
      </c>
      <c r="AM38" s="232" t="s">
        <v>1197</v>
      </c>
      <c r="AN38" s="232" t="s">
        <v>1572</v>
      </c>
    </row>
    <row r="39" spans="1:40">
      <c r="A39" s="232" t="s">
        <v>711</v>
      </c>
      <c r="D39" s="232" t="s">
        <v>1481</v>
      </c>
      <c r="I39" s="232" t="s">
        <v>708</v>
      </c>
      <c r="AM39" s="232" t="s">
        <v>1188</v>
      </c>
      <c r="AN39" s="232" t="s">
        <v>1601</v>
      </c>
    </row>
    <row r="40" spans="1:40">
      <c r="A40" s="232" t="s">
        <v>716</v>
      </c>
      <c r="D40" s="232" t="s">
        <v>1479</v>
      </c>
      <c r="I40" s="232" t="s">
        <v>710</v>
      </c>
      <c r="AM40" s="232" t="s">
        <v>1186</v>
      </c>
      <c r="AN40" s="232" t="s">
        <v>1585</v>
      </c>
    </row>
    <row r="41" spans="1:40">
      <c r="A41" s="232" t="s">
        <v>719</v>
      </c>
      <c r="D41" s="232" t="s">
        <v>1468</v>
      </c>
      <c r="I41" s="232" t="s">
        <v>713</v>
      </c>
      <c r="AM41" s="232" t="s">
        <v>1168</v>
      </c>
      <c r="AN41" s="232" t="s">
        <v>1583</v>
      </c>
    </row>
    <row r="42" spans="1:40">
      <c r="A42" s="232" t="s">
        <v>722</v>
      </c>
      <c r="D42" s="232" t="s">
        <v>650</v>
      </c>
      <c r="I42" s="232" t="s">
        <v>715</v>
      </c>
      <c r="AM42" s="232" t="s">
        <v>1187</v>
      </c>
      <c r="AN42" s="232" t="s">
        <v>1605</v>
      </c>
    </row>
    <row r="43" spans="1:40">
      <c r="A43" s="232" t="s">
        <v>725</v>
      </c>
      <c r="D43" s="232" t="s">
        <v>655</v>
      </c>
      <c r="I43" s="232" t="s">
        <v>1539</v>
      </c>
      <c r="AM43" s="232" t="s">
        <v>1174</v>
      </c>
      <c r="AN43" s="232" t="s">
        <v>1607</v>
      </c>
    </row>
    <row r="44" spans="1:40">
      <c r="A44" s="232" t="s">
        <v>728</v>
      </c>
      <c r="D44" s="232" t="s">
        <v>661</v>
      </c>
      <c r="I44" s="232" t="s">
        <v>1540</v>
      </c>
      <c r="AN44" s="232" t="s">
        <v>1593</v>
      </c>
    </row>
    <row r="45" spans="1:40">
      <c r="A45" s="232" t="s">
        <v>731</v>
      </c>
      <c r="D45" s="232" t="s">
        <v>667</v>
      </c>
      <c r="I45" s="232" t="s">
        <v>1542</v>
      </c>
      <c r="AN45" s="232" t="s">
        <v>1594</v>
      </c>
    </row>
    <row r="46" spans="1:40">
      <c r="A46" s="232" t="s">
        <v>733</v>
      </c>
      <c r="D46" s="232" t="s">
        <v>672</v>
      </c>
      <c r="I46" s="232" t="s">
        <v>1543</v>
      </c>
      <c r="AN46" s="232" t="s">
        <v>1557</v>
      </c>
    </row>
    <row r="47" spans="1:40">
      <c r="A47" s="232" t="s">
        <v>1035</v>
      </c>
      <c r="D47" s="232" t="s">
        <v>677</v>
      </c>
      <c r="I47" s="232" t="s">
        <v>1544</v>
      </c>
      <c r="AN47" s="232" t="s">
        <v>1569</v>
      </c>
    </row>
    <row r="48" spans="1:40">
      <c r="A48" s="232" t="s">
        <v>1036</v>
      </c>
      <c r="D48" s="232" t="s">
        <v>682</v>
      </c>
      <c r="I48" s="232" t="s">
        <v>1545</v>
      </c>
      <c r="AN48" s="232" t="s">
        <v>1591</v>
      </c>
    </row>
    <row r="49" spans="1:40">
      <c r="A49" s="232" t="s">
        <v>1037</v>
      </c>
      <c r="D49" s="232" t="s">
        <v>686</v>
      </c>
      <c r="I49" s="232" t="s">
        <v>1546</v>
      </c>
      <c r="AN49" s="232" t="s">
        <v>1243</v>
      </c>
    </row>
    <row r="50" spans="1:40">
      <c r="A50" s="232" t="s">
        <v>1038</v>
      </c>
      <c r="D50" s="232" t="s">
        <v>689</v>
      </c>
      <c r="I50" s="232" t="s">
        <v>718</v>
      </c>
      <c r="AN50" s="232" t="s">
        <v>1560</v>
      </c>
    </row>
    <row r="51" spans="1:40">
      <c r="A51" s="232" t="s">
        <v>1039</v>
      </c>
      <c r="D51" s="232" t="s">
        <v>692</v>
      </c>
      <c r="I51" s="232" t="s">
        <v>721</v>
      </c>
      <c r="AN51" s="232" t="s">
        <v>1575</v>
      </c>
    </row>
    <row r="52" spans="1:40">
      <c r="A52" s="232" t="s">
        <v>1040</v>
      </c>
      <c r="D52" s="232" t="s">
        <v>695</v>
      </c>
      <c r="I52" s="232" t="s">
        <v>724</v>
      </c>
      <c r="AN52" s="232" t="s">
        <v>1211</v>
      </c>
    </row>
    <row r="53" spans="1:40">
      <c r="A53" s="232" t="s">
        <v>1041</v>
      </c>
      <c r="D53" s="232" t="s">
        <v>698</v>
      </c>
      <c r="I53" s="232" t="s">
        <v>727</v>
      </c>
      <c r="AN53" s="232" t="s">
        <v>1213</v>
      </c>
    </row>
    <row r="54" spans="1:40">
      <c r="A54" s="232" t="s">
        <v>1042</v>
      </c>
      <c r="D54" s="232" t="s">
        <v>1132</v>
      </c>
      <c r="I54" s="232" t="s">
        <v>730</v>
      </c>
      <c r="AN54" s="232" t="s">
        <v>1204</v>
      </c>
    </row>
    <row r="55" spans="1:40">
      <c r="A55" s="232" t="s">
        <v>1043</v>
      </c>
      <c r="D55" s="232" t="s">
        <v>701</v>
      </c>
      <c r="I55" s="232" t="s">
        <v>732</v>
      </c>
      <c r="AN55" s="232" t="s">
        <v>1266</v>
      </c>
    </row>
    <row r="56" spans="1:40">
      <c r="A56" s="232" t="s">
        <v>1323</v>
      </c>
      <c r="D56" s="232" t="s">
        <v>704</v>
      </c>
      <c r="I56" s="232" t="s">
        <v>1552</v>
      </c>
      <c r="AN56" s="232" t="s">
        <v>1254</v>
      </c>
    </row>
    <row r="57" spans="1:40">
      <c r="A57" s="232" t="s">
        <v>1324</v>
      </c>
      <c r="D57" s="232" t="s">
        <v>707</v>
      </c>
      <c r="I57" s="232" t="s">
        <v>1553</v>
      </c>
      <c r="AN57" s="232" t="s">
        <v>1207</v>
      </c>
    </row>
    <row r="58" spans="1:40">
      <c r="A58" s="232" t="s">
        <v>1325</v>
      </c>
      <c r="D58" s="232" t="s">
        <v>1133</v>
      </c>
      <c r="I58" s="232" t="s">
        <v>1554</v>
      </c>
      <c r="AN58" s="232" t="s">
        <v>1233</v>
      </c>
    </row>
    <row r="59" spans="1:40">
      <c r="A59" s="232" t="s">
        <v>1326</v>
      </c>
      <c r="D59" s="232" t="s">
        <v>1134</v>
      </c>
      <c r="AN59" s="232" t="s">
        <v>1260</v>
      </c>
    </row>
    <row r="60" spans="1:40">
      <c r="A60" s="232" t="s">
        <v>1327</v>
      </c>
      <c r="D60" s="232" t="s">
        <v>1135</v>
      </c>
      <c r="AN60" s="232" t="s">
        <v>1225</v>
      </c>
    </row>
    <row r="61" spans="1:40">
      <c r="A61" s="232" t="s">
        <v>1328</v>
      </c>
      <c r="D61" s="232" t="s">
        <v>313</v>
      </c>
      <c r="AN61" s="232" t="s">
        <v>1223</v>
      </c>
    </row>
    <row r="62" spans="1:40">
      <c r="A62" s="232" t="s">
        <v>1329</v>
      </c>
      <c r="D62" s="232" t="s">
        <v>1136</v>
      </c>
      <c r="AN62" s="232" t="s">
        <v>1595</v>
      </c>
    </row>
    <row r="63" spans="1:40">
      <c r="A63" s="232" t="s">
        <v>1330</v>
      </c>
      <c r="D63" s="232" t="s">
        <v>1137</v>
      </c>
      <c r="H63" t="s">
        <v>556</v>
      </c>
      <c r="AN63" s="232" t="s">
        <v>1208</v>
      </c>
    </row>
    <row r="64" spans="1:40">
      <c r="A64" s="232" t="s">
        <v>1331</v>
      </c>
      <c r="D64" s="232" t="s">
        <v>1138</v>
      </c>
      <c r="AN64" s="232" t="s">
        <v>1205</v>
      </c>
    </row>
    <row r="65" spans="1:40">
      <c r="A65" s="232" t="s">
        <v>1332</v>
      </c>
      <c r="D65" s="232" t="s">
        <v>1139</v>
      </c>
      <c r="AN65" s="232" t="s">
        <v>1615</v>
      </c>
    </row>
    <row r="66" spans="1:40">
      <c r="A66" s="232" t="s">
        <v>1333</v>
      </c>
      <c r="D66" s="232" t="s">
        <v>712</v>
      </c>
      <c r="AN66" s="232" t="s">
        <v>1219</v>
      </c>
    </row>
    <row r="67" spans="1:40">
      <c r="A67" s="232" t="s">
        <v>1334</v>
      </c>
      <c r="D67" s="232" t="s">
        <v>1140</v>
      </c>
      <c r="AN67" s="232" t="s">
        <v>1226</v>
      </c>
    </row>
    <row r="68" spans="1:40">
      <c r="A68" s="232" t="s">
        <v>1335</v>
      </c>
      <c r="D68" s="232" t="s">
        <v>714</v>
      </c>
      <c r="AN68" s="232" t="s">
        <v>1206</v>
      </c>
    </row>
    <row r="69" spans="1:40">
      <c r="A69" s="232" t="s">
        <v>1336</v>
      </c>
      <c r="D69" s="232" t="s">
        <v>1141</v>
      </c>
      <c r="AN69" s="232" t="s">
        <v>1256</v>
      </c>
    </row>
    <row r="70" spans="1:40">
      <c r="A70" s="232" t="s">
        <v>1337</v>
      </c>
      <c r="D70" s="232" t="s">
        <v>717</v>
      </c>
      <c r="AN70" s="232" t="s">
        <v>1220</v>
      </c>
    </row>
    <row r="71" spans="1:40">
      <c r="A71" s="232" t="s">
        <v>1338</v>
      </c>
      <c r="D71" s="232" t="s">
        <v>1142</v>
      </c>
      <c r="AN71" s="232" t="s">
        <v>1222</v>
      </c>
    </row>
    <row r="72" spans="1:40">
      <c r="A72" s="232" t="s">
        <v>1339</v>
      </c>
      <c r="D72" s="232" t="s">
        <v>1143</v>
      </c>
      <c r="AN72" s="232" t="s">
        <v>1231</v>
      </c>
    </row>
    <row r="73" spans="1:40">
      <c r="A73" s="232" t="s">
        <v>1340</v>
      </c>
      <c r="D73" s="232" t="s">
        <v>1492</v>
      </c>
      <c r="AN73" s="232" t="s">
        <v>1249</v>
      </c>
    </row>
    <row r="74" spans="1:40">
      <c r="A74" s="232" t="s">
        <v>1341</v>
      </c>
      <c r="D74" s="232" t="s">
        <v>1493</v>
      </c>
      <c r="AN74" s="232" t="s">
        <v>1250</v>
      </c>
    </row>
    <row r="75" spans="1:40">
      <c r="A75" s="232" t="s">
        <v>1342</v>
      </c>
      <c r="D75" s="232" t="s">
        <v>1488</v>
      </c>
      <c r="AN75" s="232" t="s">
        <v>1212</v>
      </c>
    </row>
    <row r="76" spans="1:40">
      <c r="A76" s="232" t="s">
        <v>1343</v>
      </c>
      <c r="D76" s="232" t="s">
        <v>1489</v>
      </c>
      <c r="AN76" s="232" t="s">
        <v>1209</v>
      </c>
    </row>
    <row r="77" spans="1:40">
      <c r="A77" s="232" t="s">
        <v>1344</v>
      </c>
      <c r="D77" s="232" t="s">
        <v>1490</v>
      </c>
      <c r="AN77" s="232" t="s">
        <v>1579</v>
      </c>
    </row>
    <row r="78" spans="1:40">
      <c r="A78" s="232" t="s">
        <v>1346</v>
      </c>
      <c r="D78" s="232" t="s">
        <v>1494</v>
      </c>
      <c r="AN78" s="232" t="s">
        <v>1239</v>
      </c>
    </row>
    <row r="79" spans="1:40">
      <c r="A79" s="232" t="s">
        <v>1347</v>
      </c>
      <c r="D79" s="232" t="s">
        <v>1487</v>
      </c>
      <c r="AN79" s="232" t="s">
        <v>1230</v>
      </c>
    </row>
    <row r="80" spans="1:40">
      <c r="A80" s="232" t="s">
        <v>1348</v>
      </c>
      <c r="D80" s="232" t="s">
        <v>1491</v>
      </c>
      <c r="AN80" s="232" t="s">
        <v>1581</v>
      </c>
    </row>
    <row r="81" spans="1:40">
      <c r="A81" s="232" t="s">
        <v>1349</v>
      </c>
      <c r="D81" s="232" t="s">
        <v>1144</v>
      </c>
      <c r="AN81" s="232" t="s">
        <v>1584</v>
      </c>
    </row>
    <row r="82" spans="1:40">
      <c r="A82" s="232" t="s">
        <v>1350</v>
      </c>
      <c r="D82" s="232" t="s">
        <v>1145</v>
      </c>
      <c r="AN82" s="232" t="s">
        <v>1580</v>
      </c>
    </row>
    <row r="83" spans="1:40">
      <c r="A83" s="232" t="s">
        <v>736</v>
      </c>
      <c r="D83" s="232" t="s">
        <v>1146</v>
      </c>
      <c r="AN83" s="232" t="s">
        <v>1578</v>
      </c>
    </row>
    <row r="84" spans="1:40">
      <c r="A84" s="232" t="s">
        <v>738</v>
      </c>
      <c r="D84" s="232" t="s">
        <v>1147</v>
      </c>
      <c r="AN84" s="232" t="s">
        <v>1564</v>
      </c>
    </row>
    <row r="85" spans="1:40">
      <c r="A85" s="232" t="s">
        <v>740</v>
      </c>
      <c r="D85" s="232" t="s">
        <v>1148</v>
      </c>
      <c r="AN85" s="232" t="s">
        <v>1599</v>
      </c>
    </row>
    <row r="86" spans="1:40">
      <c r="A86" s="232" t="s">
        <v>742</v>
      </c>
      <c r="D86" s="232" t="s">
        <v>1149</v>
      </c>
      <c r="AN86" s="232" t="s">
        <v>1574</v>
      </c>
    </row>
    <row r="87" spans="1:40">
      <c r="A87" s="232" t="s">
        <v>744</v>
      </c>
      <c r="D87" s="232" t="s">
        <v>1150</v>
      </c>
      <c r="AN87" s="232" t="s">
        <v>1240</v>
      </c>
    </row>
    <row r="88" spans="1:40">
      <c r="A88" s="232" t="s">
        <v>746</v>
      </c>
      <c r="D88" s="232" t="s">
        <v>1151</v>
      </c>
      <c r="AN88" s="232" t="s">
        <v>1238</v>
      </c>
    </row>
    <row r="89" spans="1:40">
      <c r="A89" s="232" t="s">
        <v>749</v>
      </c>
      <c r="D89" s="232" t="s">
        <v>1152</v>
      </c>
      <c r="AN89" s="232" t="s">
        <v>1214</v>
      </c>
    </row>
    <row r="90" spans="1:40">
      <c r="A90" s="232" t="s">
        <v>751</v>
      </c>
      <c r="D90" s="232" t="s">
        <v>1153</v>
      </c>
      <c r="AN90" s="232" t="s">
        <v>1245</v>
      </c>
    </row>
    <row r="91" spans="1:40">
      <c r="A91" s="232" t="s">
        <v>753</v>
      </c>
      <c r="D91" s="232" t="s">
        <v>1154</v>
      </c>
      <c r="AN91" s="232" t="s">
        <v>1218</v>
      </c>
    </row>
    <row r="92" spans="1:40">
      <c r="A92" s="232" t="s">
        <v>755</v>
      </c>
      <c r="D92" s="232" t="s">
        <v>1155</v>
      </c>
      <c r="AN92" s="232" t="s">
        <v>1255</v>
      </c>
    </row>
    <row r="93" spans="1:40">
      <c r="A93" s="232" t="s">
        <v>758</v>
      </c>
      <c r="D93" s="232" t="s">
        <v>1156</v>
      </c>
      <c r="AN93" s="232" t="s">
        <v>1232</v>
      </c>
    </row>
    <row r="94" spans="1:40">
      <c r="A94" s="232" t="s">
        <v>760</v>
      </c>
      <c r="D94" s="232" t="s">
        <v>1157</v>
      </c>
      <c r="AN94" s="232" t="s">
        <v>1561</v>
      </c>
    </row>
    <row r="95" spans="1:40">
      <c r="A95" s="232" t="s">
        <v>762</v>
      </c>
      <c r="D95" s="232" t="s">
        <v>1158</v>
      </c>
      <c r="AN95" s="232" t="s">
        <v>1566</v>
      </c>
    </row>
    <row r="96" spans="1:40">
      <c r="A96" s="232" t="s">
        <v>764</v>
      </c>
      <c r="D96" s="232" t="s">
        <v>1450</v>
      </c>
      <c r="AN96" s="232" t="s">
        <v>1229</v>
      </c>
    </row>
    <row r="97" spans="1:40">
      <c r="A97" s="232" t="s">
        <v>766</v>
      </c>
      <c r="D97" s="232" t="s">
        <v>1451</v>
      </c>
      <c r="AN97" s="232" t="s">
        <v>1568</v>
      </c>
    </row>
    <row r="98" spans="1:40">
      <c r="A98" s="232" t="s">
        <v>768</v>
      </c>
      <c r="D98" s="232" t="s">
        <v>1452</v>
      </c>
      <c r="AN98" s="232" t="s">
        <v>1251</v>
      </c>
    </row>
    <row r="99" spans="1:40">
      <c r="A99" s="232" t="s">
        <v>770</v>
      </c>
      <c r="D99" s="232" t="s">
        <v>1453</v>
      </c>
      <c r="AN99" s="232" t="s">
        <v>1228</v>
      </c>
    </row>
    <row r="100" spans="1:40">
      <c r="A100" s="232" t="s">
        <v>1357</v>
      </c>
      <c r="D100" s="232" t="s">
        <v>1454</v>
      </c>
      <c r="AN100" s="232" t="s">
        <v>1588</v>
      </c>
    </row>
    <row r="101" spans="1:40">
      <c r="A101" s="232" t="s">
        <v>1358</v>
      </c>
      <c r="D101" s="232" t="s">
        <v>1455</v>
      </c>
      <c r="AN101" s="232" t="s">
        <v>1221</v>
      </c>
    </row>
    <row r="102" spans="1:40">
      <c r="A102" s="232" t="s">
        <v>1359</v>
      </c>
      <c r="D102" s="232" t="s">
        <v>1456</v>
      </c>
      <c r="AN102" s="232" t="s">
        <v>1246</v>
      </c>
    </row>
    <row r="103" spans="1:40">
      <c r="A103" s="232" t="s">
        <v>1360</v>
      </c>
      <c r="D103" s="232" t="s">
        <v>1457</v>
      </c>
      <c r="E103" t="s">
        <v>556</v>
      </c>
      <c r="AN103" s="232" t="s">
        <v>1600</v>
      </c>
    </row>
    <row r="104" spans="1:40">
      <c r="A104" s="232" t="s">
        <v>1361</v>
      </c>
      <c r="B104" t="s">
        <v>556</v>
      </c>
      <c r="D104" s="232" t="s">
        <v>1458</v>
      </c>
      <c r="AN104" s="232" t="s">
        <v>1224</v>
      </c>
    </row>
    <row r="105" spans="1:40">
      <c r="A105" s="232" t="s">
        <v>1362</v>
      </c>
      <c r="D105" s="232" t="s">
        <v>720</v>
      </c>
      <c r="AN105" s="232" t="s">
        <v>1265</v>
      </c>
    </row>
    <row r="106" spans="1:40">
      <c r="A106" s="232" t="s">
        <v>772</v>
      </c>
      <c r="D106" s="232" t="s">
        <v>723</v>
      </c>
      <c r="AN106" s="232" t="s">
        <v>1253</v>
      </c>
    </row>
    <row r="107" spans="1:40">
      <c r="A107" s="232" t="s">
        <v>773</v>
      </c>
      <c r="D107" s="232" t="s">
        <v>726</v>
      </c>
      <c r="AN107" s="232" t="s">
        <v>1608</v>
      </c>
    </row>
    <row r="108" spans="1:40">
      <c r="A108" s="232" t="s">
        <v>774</v>
      </c>
      <c r="D108" s="232" t="s">
        <v>729</v>
      </c>
      <c r="AN108" s="232" t="s">
        <v>1582</v>
      </c>
    </row>
    <row r="109" spans="1:40">
      <c r="A109" s="232" t="s">
        <v>775</v>
      </c>
      <c r="D109" s="232" t="s">
        <v>312</v>
      </c>
      <c r="AN109" s="232" t="s">
        <v>1619</v>
      </c>
    </row>
    <row r="110" spans="1:40">
      <c r="A110" s="232" t="s">
        <v>776</v>
      </c>
      <c r="D110" s="232" t="s">
        <v>734</v>
      </c>
      <c r="AN110" s="232" t="s">
        <v>1612</v>
      </c>
    </row>
    <row r="111" spans="1:40">
      <c r="A111" s="232" t="s">
        <v>777</v>
      </c>
      <c r="D111" s="232" t="s">
        <v>735</v>
      </c>
      <c r="AN111" s="232" t="s">
        <v>1613</v>
      </c>
    </row>
    <row r="112" spans="1:40">
      <c r="A112" s="232" t="s">
        <v>778</v>
      </c>
      <c r="D112" s="232" t="s">
        <v>737</v>
      </c>
      <c r="AN112" s="232" t="s">
        <v>1577</v>
      </c>
    </row>
    <row r="113" spans="1:40">
      <c r="A113" s="232" t="s">
        <v>779</v>
      </c>
      <c r="D113" s="232" t="s">
        <v>739</v>
      </c>
      <c r="AN113" s="232" t="s">
        <v>1609</v>
      </c>
    </row>
    <row r="114" spans="1:40">
      <c r="A114" s="232" t="s">
        <v>780</v>
      </c>
      <c r="D114" s="232" t="s">
        <v>741</v>
      </c>
      <c r="AN114" s="232" t="s">
        <v>1217</v>
      </c>
    </row>
    <row r="115" spans="1:40">
      <c r="A115" s="232" t="s">
        <v>1044</v>
      </c>
      <c r="D115" s="232" t="s">
        <v>743</v>
      </c>
      <c r="AN115" s="232" t="s">
        <v>1236</v>
      </c>
    </row>
    <row r="116" spans="1:40">
      <c r="A116" s="232" t="s">
        <v>781</v>
      </c>
      <c r="D116" s="232" t="s">
        <v>745</v>
      </c>
      <c r="AN116" s="232" t="s">
        <v>1263</v>
      </c>
    </row>
    <row r="117" spans="1:40">
      <c r="A117" s="232" t="s">
        <v>782</v>
      </c>
      <c r="D117" s="232" t="s">
        <v>1462</v>
      </c>
      <c r="AN117" s="232" t="s">
        <v>1252</v>
      </c>
    </row>
    <row r="118" spans="1:40">
      <c r="A118" s="232" t="s">
        <v>783</v>
      </c>
      <c r="D118" s="232" t="s">
        <v>1459</v>
      </c>
      <c r="AN118" s="232" t="s">
        <v>1227</v>
      </c>
    </row>
    <row r="119" spans="1:40">
      <c r="A119" s="232" t="s">
        <v>784</v>
      </c>
      <c r="D119" s="232" t="s">
        <v>1460</v>
      </c>
      <c r="AN119" s="232" t="s">
        <v>1210</v>
      </c>
    </row>
    <row r="120" spans="1:40">
      <c r="A120" s="232" t="s">
        <v>785</v>
      </c>
      <c r="D120" s="232" t="s">
        <v>1463</v>
      </c>
      <c r="AN120" s="232" t="s">
        <v>1589</v>
      </c>
    </row>
    <row r="121" spans="1:40">
      <c r="A121" s="232" t="s">
        <v>786</v>
      </c>
      <c r="D121" s="232" t="s">
        <v>1461</v>
      </c>
      <c r="AN121" s="232" t="s">
        <v>1247</v>
      </c>
    </row>
    <row r="122" spans="1:40">
      <c r="A122" s="232" t="s">
        <v>787</v>
      </c>
      <c r="D122" s="232" t="s">
        <v>1464</v>
      </c>
    </row>
    <row r="123" spans="1:40">
      <c r="A123" s="232" t="s">
        <v>788</v>
      </c>
      <c r="D123" s="232" t="s">
        <v>747</v>
      </c>
    </row>
    <row r="124" spans="1:40">
      <c r="A124" s="232" t="s">
        <v>789</v>
      </c>
      <c r="D124" s="232" t="s">
        <v>748</v>
      </c>
    </row>
    <row r="125" spans="1:40">
      <c r="A125" s="232" t="s">
        <v>1366</v>
      </c>
      <c r="D125" s="232" t="s">
        <v>750</v>
      </c>
    </row>
    <row r="126" spans="1:40">
      <c r="A126" s="232" t="s">
        <v>1367</v>
      </c>
      <c r="D126" s="232" t="s">
        <v>752</v>
      </c>
    </row>
    <row r="127" spans="1:40">
      <c r="A127" s="232" t="s">
        <v>1368</v>
      </c>
      <c r="D127" s="232" t="s">
        <v>754</v>
      </c>
    </row>
    <row r="128" spans="1:40">
      <c r="A128" s="232" t="s">
        <v>1370</v>
      </c>
      <c r="D128" s="232" t="s">
        <v>756</v>
      </c>
    </row>
    <row r="129" spans="1:4">
      <c r="A129" s="232" t="s">
        <v>1371</v>
      </c>
      <c r="D129" s="232" t="s">
        <v>757</v>
      </c>
    </row>
    <row r="130" spans="1:4">
      <c r="A130" s="232" t="s">
        <v>1372</v>
      </c>
      <c r="D130" s="232" t="s">
        <v>759</v>
      </c>
    </row>
    <row r="131" spans="1:4">
      <c r="A131" s="232" t="s">
        <v>1373</v>
      </c>
      <c r="D131" s="232" t="s">
        <v>1484</v>
      </c>
    </row>
    <row r="132" spans="1:4">
      <c r="A132" s="232" t="s">
        <v>1374</v>
      </c>
      <c r="D132" s="232" t="s">
        <v>1469</v>
      </c>
    </row>
    <row r="133" spans="1:4">
      <c r="A133" s="232" t="s">
        <v>1030</v>
      </c>
      <c r="D133" s="232" t="s">
        <v>1472</v>
      </c>
    </row>
    <row r="134" spans="1:4">
      <c r="A134" s="232" t="s">
        <v>1031</v>
      </c>
      <c r="D134" s="232" t="s">
        <v>1474</v>
      </c>
    </row>
    <row r="135" spans="1:4">
      <c r="A135" s="232" t="s">
        <v>1032</v>
      </c>
      <c r="D135" s="232" t="s">
        <v>1467</v>
      </c>
    </row>
    <row r="136" spans="1:4">
      <c r="A136" s="232" t="s">
        <v>1033</v>
      </c>
      <c r="D136" s="232" t="s">
        <v>1476</v>
      </c>
    </row>
    <row r="137" spans="1:4">
      <c r="A137" s="232" t="s">
        <v>790</v>
      </c>
      <c r="D137" s="232" t="s">
        <v>1466</v>
      </c>
    </row>
    <row r="138" spans="1:4">
      <c r="A138" s="232" t="s">
        <v>791</v>
      </c>
      <c r="D138" s="232" t="s">
        <v>1482</v>
      </c>
    </row>
    <row r="139" spans="1:4">
      <c r="A139" s="232" t="s">
        <v>792</v>
      </c>
      <c r="D139" s="232" t="s">
        <v>1475</v>
      </c>
    </row>
    <row r="140" spans="1:4">
      <c r="A140" s="232" t="s">
        <v>793</v>
      </c>
      <c r="D140" s="232" t="s">
        <v>1477</v>
      </c>
    </row>
    <row r="141" spans="1:4">
      <c r="A141" s="232" t="s">
        <v>794</v>
      </c>
      <c r="D141" s="232" t="s">
        <v>761</v>
      </c>
    </row>
    <row r="142" spans="1:4">
      <c r="A142" s="232" t="s">
        <v>795</v>
      </c>
      <c r="D142" s="232" t="s">
        <v>763</v>
      </c>
    </row>
    <row r="143" spans="1:4">
      <c r="A143" s="232" t="s">
        <v>796</v>
      </c>
      <c r="D143" s="232" t="s">
        <v>765</v>
      </c>
    </row>
    <row r="144" spans="1:4">
      <c r="A144" s="232" t="s">
        <v>797</v>
      </c>
      <c r="D144" s="232" t="s">
        <v>767</v>
      </c>
    </row>
    <row r="145" spans="1:4">
      <c r="A145" s="232" t="s">
        <v>798</v>
      </c>
      <c r="D145" s="232" t="s">
        <v>769</v>
      </c>
    </row>
    <row r="146" spans="1:4">
      <c r="A146" s="232" t="s">
        <v>799</v>
      </c>
      <c r="D146" s="232" t="s">
        <v>771</v>
      </c>
    </row>
    <row r="147" spans="1:4">
      <c r="A147" s="232" t="s">
        <v>800</v>
      </c>
    </row>
    <row r="148" spans="1:4">
      <c r="A148" s="232" t="s">
        <v>801</v>
      </c>
    </row>
    <row r="149" spans="1:4">
      <c r="A149" s="232" t="s">
        <v>802</v>
      </c>
    </row>
    <row r="150" spans="1:4">
      <c r="A150" s="232" t="s">
        <v>803</v>
      </c>
    </row>
    <row r="151" spans="1:4">
      <c r="A151" s="232" t="s">
        <v>804</v>
      </c>
    </row>
    <row r="152" spans="1:4">
      <c r="A152" s="232" t="s">
        <v>805</v>
      </c>
    </row>
    <row r="153" spans="1:4">
      <c r="A153" s="232" t="s">
        <v>806</v>
      </c>
    </row>
    <row r="154" spans="1:4">
      <c r="A154" s="232" t="s">
        <v>807</v>
      </c>
    </row>
    <row r="155" spans="1:4">
      <c r="A155" s="232" t="s">
        <v>808</v>
      </c>
    </row>
    <row r="156" spans="1:4">
      <c r="A156" s="232" t="s">
        <v>809</v>
      </c>
    </row>
    <row r="157" spans="1:4">
      <c r="A157" s="232" t="s">
        <v>810</v>
      </c>
    </row>
    <row r="158" spans="1:4">
      <c r="A158" s="232" t="s">
        <v>811</v>
      </c>
    </row>
    <row r="159" spans="1:4">
      <c r="A159" s="232" t="s">
        <v>812</v>
      </c>
    </row>
    <row r="160" spans="1:4">
      <c r="A160" s="232" t="s">
        <v>813</v>
      </c>
    </row>
    <row r="161" spans="1:1">
      <c r="A161" s="232" t="s">
        <v>814</v>
      </c>
    </row>
    <row r="162" spans="1:1">
      <c r="A162" s="232" t="s">
        <v>815</v>
      </c>
    </row>
    <row r="163" spans="1:1">
      <c r="A163" s="232" t="s">
        <v>816</v>
      </c>
    </row>
    <row r="164" spans="1:1">
      <c r="A164" s="232" t="s">
        <v>817</v>
      </c>
    </row>
    <row r="165" spans="1:1">
      <c r="A165" s="232" t="s">
        <v>818</v>
      </c>
    </row>
    <row r="166" spans="1:1">
      <c r="A166" s="232" t="s">
        <v>819</v>
      </c>
    </row>
    <row r="167" spans="1:1">
      <c r="A167" s="232" t="s">
        <v>820</v>
      </c>
    </row>
    <row r="168" spans="1:1">
      <c r="A168" s="232" t="s">
        <v>821</v>
      </c>
    </row>
    <row r="169" spans="1:1">
      <c r="A169" s="232" t="s">
        <v>822</v>
      </c>
    </row>
    <row r="170" spans="1:1">
      <c r="A170" s="232" t="s">
        <v>823</v>
      </c>
    </row>
    <row r="171" spans="1:1">
      <c r="A171" s="232" t="s">
        <v>824</v>
      </c>
    </row>
    <row r="172" spans="1:1">
      <c r="A172" s="232" t="s">
        <v>825</v>
      </c>
    </row>
    <row r="173" spans="1:1">
      <c r="A173" s="232" t="s">
        <v>826</v>
      </c>
    </row>
    <row r="174" spans="1:1">
      <c r="A174" s="232" t="s">
        <v>827</v>
      </c>
    </row>
    <row r="175" spans="1:1">
      <c r="A175" s="232" t="s">
        <v>828</v>
      </c>
    </row>
    <row r="176" spans="1:1">
      <c r="A176" s="232" t="s">
        <v>829</v>
      </c>
    </row>
    <row r="177" spans="1:1">
      <c r="A177" s="232" t="s">
        <v>830</v>
      </c>
    </row>
    <row r="178" spans="1:1">
      <c r="A178" s="232" t="s">
        <v>831</v>
      </c>
    </row>
    <row r="179" spans="1:1">
      <c r="A179" s="232" t="s">
        <v>832</v>
      </c>
    </row>
    <row r="180" spans="1:1">
      <c r="A180" s="232" t="s">
        <v>833</v>
      </c>
    </row>
    <row r="181" spans="1:1">
      <c r="A181" s="232" t="s">
        <v>1045</v>
      </c>
    </row>
    <row r="182" spans="1:1">
      <c r="A182" s="232" t="s">
        <v>1046</v>
      </c>
    </row>
    <row r="183" spans="1:1">
      <c r="A183" s="232" t="s">
        <v>1047</v>
      </c>
    </row>
    <row r="184" spans="1:1">
      <c r="A184" s="232" t="s">
        <v>1048</v>
      </c>
    </row>
    <row r="185" spans="1:1">
      <c r="A185" s="232" t="s">
        <v>1049</v>
      </c>
    </row>
    <row r="186" spans="1:1">
      <c r="A186" s="232" t="s">
        <v>1050</v>
      </c>
    </row>
    <row r="187" spans="1:1">
      <c r="A187" s="232" t="s">
        <v>1051</v>
      </c>
    </row>
    <row r="188" spans="1:1">
      <c r="A188" s="232" t="s">
        <v>1052</v>
      </c>
    </row>
    <row r="189" spans="1:1">
      <c r="A189" s="232" t="s">
        <v>1053</v>
      </c>
    </row>
    <row r="190" spans="1:1">
      <c r="A190" s="232" t="s">
        <v>1054</v>
      </c>
    </row>
    <row r="191" spans="1:1">
      <c r="A191" s="232" t="s">
        <v>1055</v>
      </c>
    </row>
    <row r="192" spans="1:1">
      <c r="A192" s="232" t="s">
        <v>1056</v>
      </c>
    </row>
    <row r="193" spans="1:1">
      <c r="A193" s="232" t="s">
        <v>1057</v>
      </c>
    </row>
    <row r="194" spans="1:1">
      <c r="A194" s="232" t="s">
        <v>1058</v>
      </c>
    </row>
    <row r="195" spans="1:1">
      <c r="A195" s="232" t="s">
        <v>1059</v>
      </c>
    </row>
    <row r="196" spans="1:1">
      <c r="A196" s="232" t="s">
        <v>1060</v>
      </c>
    </row>
    <row r="197" spans="1:1">
      <c r="A197" s="232" t="s">
        <v>1377</v>
      </c>
    </row>
    <row r="198" spans="1:1">
      <c r="A198" s="232" t="s">
        <v>1378</v>
      </c>
    </row>
    <row r="199" spans="1:1">
      <c r="A199" s="232" t="s">
        <v>1379</v>
      </c>
    </row>
    <row r="200" spans="1:1">
      <c r="A200" s="232" t="s">
        <v>1380</v>
      </c>
    </row>
    <row r="201" spans="1:1">
      <c r="A201" s="232" t="s">
        <v>1381</v>
      </c>
    </row>
    <row r="202" spans="1:1">
      <c r="A202" s="232" t="s">
        <v>1382</v>
      </c>
    </row>
    <row r="203" spans="1:1">
      <c r="A203" s="232" t="s">
        <v>1383</v>
      </c>
    </row>
    <row r="204" spans="1:1">
      <c r="A204" s="232" t="s">
        <v>1384</v>
      </c>
    </row>
    <row r="205" spans="1:1">
      <c r="A205" s="232" t="s">
        <v>1385</v>
      </c>
    </row>
    <row r="206" spans="1:1">
      <c r="A206" s="232" t="s">
        <v>1386</v>
      </c>
    </row>
    <row r="207" spans="1:1">
      <c r="A207" s="232" t="s">
        <v>834</v>
      </c>
    </row>
    <row r="208" spans="1:1">
      <c r="A208" s="232" t="s">
        <v>835</v>
      </c>
    </row>
    <row r="209" spans="1:1">
      <c r="A209" s="232" t="s">
        <v>836</v>
      </c>
    </row>
    <row r="210" spans="1:1">
      <c r="A210" s="232" t="s">
        <v>837</v>
      </c>
    </row>
    <row r="211" spans="1:1">
      <c r="A211" s="232" t="s">
        <v>838</v>
      </c>
    </row>
    <row r="212" spans="1:1">
      <c r="A212" s="232" t="s">
        <v>839</v>
      </c>
    </row>
    <row r="213" spans="1:1">
      <c r="A213" s="232" t="s">
        <v>1061</v>
      </c>
    </row>
    <row r="214" spans="1:1">
      <c r="A214" s="232" t="s">
        <v>840</v>
      </c>
    </row>
    <row r="215" spans="1:1">
      <c r="A215" s="232" t="s">
        <v>841</v>
      </c>
    </row>
    <row r="216" spans="1:1">
      <c r="A216" s="232" t="s">
        <v>842</v>
      </c>
    </row>
    <row r="217" spans="1:1">
      <c r="A217" s="232" t="s">
        <v>843</v>
      </c>
    </row>
    <row r="218" spans="1:1">
      <c r="A218" s="232" t="s">
        <v>844</v>
      </c>
    </row>
    <row r="219" spans="1:1">
      <c r="A219" s="232" t="s">
        <v>845</v>
      </c>
    </row>
    <row r="220" spans="1:1">
      <c r="A220" s="232" t="s">
        <v>846</v>
      </c>
    </row>
    <row r="221" spans="1:1">
      <c r="A221" s="232" t="s">
        <v>847</v>
      </c>
    </row>
    <row r="222" spans="1:1">
      <c r="A222" s="232" t="s">
        <v>848</v>
      </c>
    </row>
    <row r="223" spans="1:1">
      <c r="A223" s="232" t="s">
        <v>849</v>
      </c>
    </row>
    <row r="224" spans="1:1">
      <c r="A224" s="232" t="s">
        <v>850</v>
      </c>
    </row>
    <row r="225" spans="1:1">
      <c r="A225" s="232" t="s">
        <v>851</v>
      </c>
    </row>
    <row r="226" spans="1:1">
      <c r="A226" s="232" t="s">
        <v>852</v>
      </c>
    </row>
    <row r="227" spans="1:1">
      <c r="A227" s="232" t="s">
        <v>853</v>
      </c>
    </row>
    <row r="228" spans="1:1">
      <c r="A228" s="232" t="s">
        <v>854</v>
      </c>
    </row>
    <row r="229" spans="1:1">
      <c r="A229" s="232" t="s">
        <v>855</v>
      </c>
    </row>
    <row r="230" spans="1:1">
      <c r="A230" s="232" t="s">
        <v>856</v>
      </c>
    </row>
    <row r="231" spans="1:1">
      <c r="A231" s="232" t="s">
        <v>857</v>
      </c>
    </row>
    <row r="232" spans="1:1">
      <c r="A232" s="232" t="s">
        <v>858</v>
      </c>
    </row>
    <row r="233" spans="1:1">
      <c r="A233" s="232" t="s">
        <v>859</v>
      </c>
    </row>
    <row r="234" spans="1:1">
      <c r="A234" s="232" t="s">
        <v>860</v>
      </c>
    </row>
    <row r="235" spans="1:1">
      <c r="A235" s="232" t="s">
        <v>861</v>
      </c>
    </row>
    <row r="236" spans="1:1">
      <c r="A236" s="232" t="s">
        <v>862</v>
      </c>
    </row>
    <row r="237" spans="1:1">
      <c r="A237" s="232" t="s">
        <v>863</v>
      </c>
    </row>
    <row r="238" spans="1:1">
      <c r="A238" s="232" t="s">
        <v>864</v>
      </c>
    </row>
    <row r="239" spans="1:1">
      <c r="A239" s="232" t="s">
        <v>865</v>
      </c>
    </row>
    <row r="240" spans="1:1">
      <c r="A240" s="232" t="s">
        <v>866</v>
      </c>
    </row>
    <row r="241" spans="1:1">
      <c r="A241" s="232" t="s">
        <v>867</v>
      </c>
    </row>
    <row r="242" spans="1:1">
      <c r="A242" s="232" t="s">
        <v>868</v>
      </c>
    </row>
    <row r="243" spans="1:1">
      <c r="A243" s="232" t="s">
        <v>869</v>
      </c>
    </row>
    <row r="244" spans="1:1">
      <c r="A244" s="232" t="s">
        <v>870</v>
      </c>
    </row>
    <row r="245" spans="1:1">
      <c r="A245" s="232" t="s">
        <v>871</v>
      </c>
    </row>
    <row r="246" spans="1:1">
      <c r="A246" s="232" t="s">
        <v>872</v>
      </c>
    </row>
    <row r="247" spans="1:1">
      <c r="A247" s="232" t="s">
        <v>298</v>
      </c>
    </row>
    <row r="248" spans="1:1">
      <c r="A248" s="232" t="s">
        <v>873</v>
      </c>
    </row>
    <row r="249" spans="1:1">
      <c r="A249" s="232" t="s">
        <v>874</v>
      </c>
    </row>
    <row r="250" spans="1:1">
      <c r="A250" s="232" t="s">
        <v>1389</v>
      </c>
    </row>
    <row r="251" spans="1:1">
      <c r="A251" s="232" t="s">
        <v>1390</v>
      </c>
    </row>
    <row r="252" spans="1:1">
      <c r="A252" s="232" t="s">
        <v>1391</v>
      </c>
    </row>
    <row r="253" spans="1:1">
      <c r="A253" s="232" t="s">
        <v>1392</v>
      </c>
    </row>
    <row r="254" spans="1:1">
      <c r="A254" s="232" t="s">
        <v>1393</v>
      </c>
    </row>
    <row r="255" spans="1:1">
      <c r="A255" s="232" t="s">
        <v>1394</v>
      </c>
    </row>
    <row r="256" spans="1:1">
      <c r="A256" s="232" t="s">
        <v>1395</v>
      </c>
    </row>
    <row r="257" spans="1:1">
      <c r="A257" s="232" t="s">
        <v>1396</v>
      </c>
    </row>
    <row r="258" spans="1:1">
      <c r="A258" s="232" t="s">
        <v>1397</v>
      </c>
    </row>
    <row r="259" spans="1:1">
      <c r="A259" s="232" t="s">
        <v>875</v>
      </c>
    </row>
    <row r="260" spans="1:1">
      <c r="A260" s="232" t="s">
        <v>876</v>
      </c>
    </row>
    <row r="261" spans="1:1">
      <c r="A261" s="232" t="s">
        <v>877</v>
      </c>
    </row>
    <row r="262" spans="1:1">
      <c r="A262" s="232" t="s">
        <v>878</v>
      </c>
    </row>
    <row r="263" spans="1:1">
      <c r="A263" s="232" t="s">
        <v>879</v>
      </c>
    </row>
    <row r="264" spans="1:1">
      <c r="A264" s="232" t="s">
        <v>880</v>
      </c>
    </row>
    <row r="265" spans="1:1">
      <c r="A265" s="232" t="s">
        <v>881</v>
      </c>
    </row>
    <row r="266" spans="1:1">
      <c r="A266" s="232" t="s">
        <v>882</v>
      </c>
    </row>
    <row r="267" spans="1:1">
      <c r="A267" s="232" t="s">
        <v>883</v>
      </c>
    </row>
    <row r="268" spans="1:1">
      <c r="A268" s="232" t="s">
        <v>1398</v>
      </c>
    </row>
    <row r="269" spans="1:1">
      <c r="A269" s="232" t="s">
        <v>1399</v>
      </c>
    </row>
    <row r="270" spans="1:1">
      <c r="A270" s="232" t="s">
        <v>1400</v>
      </c>
    </row>
    <row r="271" spans="1:1">
      <c r="A271" s="232" t="s">
        <v>1401</v>
      </c>
    </row>
    <row r="272" spans="1:1">
      <c r="A272" s="232" t="s">
        <v>1402</v>
      </c>
    </row>
    <row r="273" spans="1:1">
      <c r="A273" s="232" t="s">
        <v>1403</v>
      </c>
    </row>
    <row r="274" spans="1:1">
      <c r="A274" s="232" t="s">
        <v>1404</v>
      </c>
    </row>
    <row r="275" spans="1:1">
      <c r="A275" s="232" t="s">
        <v>1405</v>
      </c>
    </row>
    <row r="276" spans="1:1">
      <c r="A276" s="232" t="s">
        <v>1406</v>
      </c>
    </row>
    <row r="277" spans="1:1">
      <c r="A277" s="232" t="s">
        <v>1062</v>
      </c>
    </row>
    <row r="278" spans="1:1">
      <c r="A278" s="232" t="s">
        <v>1063</v>
      </c>
    </row>
    <row r="279" spans="1:1">
      <c r="A279" s="232" t="s">
        <v>1064</v>
      </c>
    </row>
    <row r="280" spans="1:1">
      <c r="A280" s="232" t="s">
        <v>1065</v>
      </c>
    </row>
    <row r="281" spans="1:1">
      <c r="A281" s="232" t="s">
        <v>1066</v>
      </c>
    </row>
    <row r="282" spans="1:1">
      <c r="A282" s="232" t="s">
        <v>1067</v>
      </c>
    </row>
    <row r="283" spans="1:1">
      <c r="A283" s="232" t="s">
        <v>1068</v>
      </c>
    </row>
    <row r="284" spans="1:1">
      <c r="A284" s="232" t="s">
        <v>1069</v>
      </c>
    </row>
    <row r="285" spans="1:1">
      <c r="A285" s="232" t="s">
        <v>1070</v>
      </c>
    </row>
    <row r="286" spans="1:1">
      <c r="A286" s="232" t="s">
        <v>1071</v>
      </c>
    </row>
    <row r="287" spans="1:1">
      <c r="A287" s="232" t="s">
        <v>1072</v>
      </c>
    </row>
    <row r="288" spans="1:1">
      <c r="A288" s="232" t="s">
        <v>1073</v>
      </c>
    </row>
    <row r="289" spans="1:1">
      <c r="A289" s="232" t="s">
        <v>1074</v>
      </c>
    </row>
    <row r="290" spans="1:1">
      <c r="A290" s="232" t="s">
        <v>1075</v>
      </c>
    </row>
    <row r="291" spans="1:1">
      <c r="A291" s="232" t="s">
        <v>1076</v>
      </c>
    </row>
    <row r="292" spans="1:1">
      <c r="A292" s="232" t="s">
        <v>1077</v>
      </c>
    </row>
    <row r="293" spans="1:1">
      <c r="A293" s="232" t="s">
        <v>1078</v>
      </c>
    </row>
    <row r="294" spans="1:1">
      <c r="A294" s="232" t="s">
        <v>1079</v>
      </c>
    </row>
    <row r="295" spans="1:1">
      <c r="A295" s="232" t="s">
        <v>1407</v>
      </c>
    </row>
    <row r="296" spans="1:1">
      <c r="A296" s="232" t="s">
        <v>1408</v>
      </c>
    </row>
    <row r="297" spans="1:1">
      <c r="A297" s="232" t="s">
        <v>1409</v>
      </c>
    </row>
    <row r="298" spans="1:1">
      <c r="A298" s="232" t="s">
        <v>1410</v>
      </c>
    </row>
    <row r="299" spans="1:1">
      <c r="A299" s="232" t="s">
        <v>1411</v>
      </c>
    </row>
    <row r="300" spans="1:1">
      <c r="A300" s="232" t="s">
        <v>1412</v>
      </c>
    </row>
    <row r="301" spans="1:1">
      <c r="A301" s="232" t="s">
        <v>1413</v>
      </c>
    </row>
    <row r="302" spans="1:1">
      <c r="A302" s="232" t="s">
        <v>1414</v>
      </c>
    </row>
    <row r="303" spans="1:1">
      <c r="A303" s="232" t="s">
        <v>1415</v>
      </c>
    </row>
    <row r="304" spans="1:1">
      <c r="A304" s="232" t="s">
        <v>1416</v>
      </c>
    </row>
    <row r="305" spans="1:1">
      <c r="A305" s="232" t="s">
        <v>884</v>
      </c>
    </row>
    <row r="306" spans="1:1">
      <c r="A306" s="232" t="s">
        <v>885</v>
      </c>
    </row>
    <row r="307" spans="1:1">
      <c r="A307" s="232" t="s">
        <v>886</v>
      </c>
    </row>
    <row r="308" spans="1:1">
      <c r="A308" s="232" t="s">
        <v>887</v>
      </c>
    </row>
    <row r="309" spans="1:1">
      <c r="A309" s="232" t="s">
        <v>888</v>
      </c>
    </row>
    <row r="310" spans="1:1">
      <c r="A310" s="232" t="s">
        <v>889</v>
      </c>
    </row>
    <row r="311" spans="1:1">
      <c r="A311" s="232" t="s">
        <v>890</v>
      </c>
    </row>
    <row r="312" spans="1:1">
      <c r="A312" s="232" t="s">
        <v>891</v>
      </c>
    </row>
    <row r="313" spans="1:1">
      <c r="A313" s="232" t="s">
        <v>892</v>
      </c>
    </row>
    <row r="314" spans="1:1">
      <c r="A314" s="232" t="s">
        <v>297</v>
      </c>
    </row>
    <row r="315" spans="1:1">
      <c r="A315" s="232" t="s">
        <v>893</v>
      </c>
    </row>
    <row r="316" spans="1:1">
      <c r="A316" s="232" t="s">
        <v>894</v>
      </c>
    </row>
    <row r="317" spans="1:1">
      <c r="A317" s="232" t="s">
        <v>895</v>
      </c>
    </row>
    <row r="318" spans="1:1">
      <c r="A318" s="232" t="s">
        <v>896</v>
      </c>
    </row>
    <row r="319" spans="1:1">
      <c r="A319" s="232" t="s">
        <v>897</v>
      </c>
    </row>
    <row r="320" spans="1:1">
      <c r="A320" s="232" t="s">
        <v>898</v>
      </c>
    </row>
    <row r="321" spans="1:1">
      <c r="A321" s="232" t="s">
        <v>899</v>
      </c>
    </row>
    <row r="322" spans="1:1">
      <c r="A322" s="232" t="s">
        <v>900</v>
      </c>
    </row>
    <row r="323" spans="1:1">
      <c r="A323" s="232" t="s">
        <v>901</v>
      </c>
    </row>
    <row r="324" spans="1:1">
      <c r="A324" s="232" t="s">
        <v>902</v>
      </c>
    </row>
    <row r="325" spans="1:1">
      <c r="A325" s="232" t="s">
        <v>903</v>
      </c>
    </row>
    <row r="326" spans="1:1">
      <c r="A326" s="232" t="s">
        <v>1080</v>
      </c>
    </row>
    <row r="327" spans="1:1">
      <c r="A327" s="232" t="s">
        <v>1081</v>
      </c>
    </row>
    <row r="328" spans="1:1">
      <c r="A328" s="232" t="s">
        <v>1082</v>
      </c>
    </row>
    <row r="329" spans="1:1">
      <c r="A329" s="232" t="s">
        <v>1083</v>
      </c>
    </row>
    <row r="330" spans="1:1">
      <c r="A330" s="232" t="s">
        <v>1084</v>
      </c>
    </row>
    <row r="331" spans="1:1">
      <c r="A331" s="232" t="s">
        <v>1085</v>
      </c>
    </row>
    <row r="332" spans="1:1">
      <c r="A332" s="232" t="s">
        <v>1086</v>
      </c>
    </row>
    <row r="333" spans="1:1">
      <c r="A333" s="232" t="s">
        <v>1419</v>
      </c>
    </row>
    <row r="334" spans="1:1">
      <c r="A334" s="232" t="s">
        <v>1421</v>
      </c>
    </row>
    <row r="335" spans="1:1">
      <c r="A335" s="232" t="s">
        <v>1423</v>
      </c>
    </row>
    <row r="336" spans="1:1">
      <c r="A336" s="232" t="s">
        <v>904</v>
      </c>
    </row>
    <row r="337" spans="1:1">
      <c r="A337" s="232" t="s">
        <v>905</v>
      </c>
    </row>
    <row r="338" spans="1:1">
      <c r="A338" s="232" t="s">
        <v>906</v>
      </c>
    </row>
    <row r="339" spans="1:1">
      <c r="A339" s="232" t="s">
        <v>907</v>
      </c>
    </row>
    <row r="340" spans="1:1">
      <c r="A340" s="232" t="s">
        <v>908</v>
      </c>
    </row>
    <row r="341" spans="1:1">
      <c r="A341" s="232" t="s">
        <v>909</v>
      </c>
    </row>
    <row r="342" spans="1:1">
      <c r="A342" s="232" t="s">
        <v>910</v>
      </c>
    </row>
    <row r="343" spans="1:1">
      <c r="A343" s="232" t="s">
        <v>911</v>
      </c>
    </row>
    <row r="344" spans="1:1">
      <c r="A344" s="232" t="s">
        <v>1427</v>
      </c>
    </row>
    <row r="345" spans="1:1">
      <c r="A345" s="232" t="s">
        <v>1428</v>
      </c>
    </row>
    <row r="346" spans="1:1">
      <c r="A346" s="232" t="s">
        <v>1430</v>
      </c>
    </row>
    <row r="347" spans="1:1">
      <c r="A347" s="232" t="s">
        <v>1432</v>
      </c>
    </row>
    <row r="348" spans="1:1">
      <c r="A348" s="232" t="s">
        <v>1433</v>
      </c>
    </row>
    <row r="349" spans="1:1">
      <c r="A349" s="232" t="s">
        <v>1434</v>
      </c>
    </row>
    <row r="350" spans="1:1">
      <c r="A350" s="232" t="s">
        <v>1436</v>
      </c>
    </row>
    <row r="351" spans="1:1">
      <c r="A351" s="232" t="s">
        <v>1437</v>
      </c>
    </row>
    <row r="352" spans="1:1">
      <c r="A352" s="232" t="s">
        <v>1439</v>
      </c>
    </row>
    <row r="353" spans="1:1">
      <c r="A353" s="232" t="s">
        <v>1440</v>
      </c>
    </row>
    <row r="354" spans="1:1">
      <c r="A354" s="232" t="s">
        <v>1441</v>
      </c>
    </row>
    <row r="355" spans="1:1">
      <c r="A355" s="232" t="s">
        <v>1442</v>
      </c>
    </row>
    <row r="356" spans="1:1">
      <c r="A356" s="232" t="s">
        <v>912</v>
      </c>
    </row>
    <row r="357" spans="1:1">
      <c r="A357" s="232" t="s">
        <v>913</v>
      </c>
    </row>
    <row r="358" spans="1:1">
      <c r="A358" s="232" t="s">
        <v>914</v>
      </c>
    </row>
    <row r="359" spans="1:1">
      <c r="A359" s="232" t="s">
        <v>915</v>
      </c>
    </row>
    <row r="360" spans="1:1">
      <c r="A360" s="232" t="s">
        <v>916</v>
      </c>
    </row>
    <row r="361" spans="1:1">
      <c r="A361" s="232" t="s">
        <v>917</v>
      </c>
    </row>
    <row r="362" spans="1:1">
      <c r="A362" s="232" t="s">
        <v>918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C392-206D-49A5-99C7-C5F4B85EE9C4}">
  <sheetPr filterMode="1">
    <tabColor rgb="FF16191F"/>
    <outlinePr summaryBelow="0" summaryRight="0"/>
  </sheetPr>
  <dimension ref="B1:AA7056"/>
  <sheetViews>
    <sheetView showGridLines="0" zoomScaleNormal="100" workbookViewId="0">
      <pane xSplit="4" ySplit="3" topLeftCell="E7013" activePane="bottomRight" state="frozen"/>
      <selection pane="topRight" activeCell="E1" sqref="E1"/>
      <selection pane="bottomLeft" activeCell="A4" sqref="A4"/>
      <selection pane="bottomRight" activeCell="H7013" sqref="H7013"/>
    </sheetView>
  </sheetViews>
  <sheetFormatPr defaultColWidth="12.625" defaultRowHeight="11.25"/>
  <cols>
    <col min="1" max="1" width="1.75" style="216" customWidth="1"/>
    <col min="2" max="2" width="13.875" style="216" customWidth="1"/>
    <col min="3" max="3" width="21.875" style="217" customWidth="1"/>
    <col min="4" max="4" width="34.25" style="217" customWidth="1"/>
    <col min="5" max="5" width="8.875" style="217" bestFit="1" customWidth="1"/>
    <col min="6" max="6" width="5.75" style="216" bestFit="1" customWidth="1"/>
    <col min="7" max="7" width="6.25" style="216" bestFit="1" customWidth="1"/>
    <col min="8" max="8" width="8.75" style="218" bestFit="1" customWidth="1"/>
    <col min="9" max="9" width="6.5" style="219" hidden="1" customWidth="1"/>
    <col min="10" max="10" width="7.75" style="219" hidden="1" customWidth="1"/>
    <col min="11" max="11" width="9.625" style="231" hidden="1" customWidth="1"/>
    <col min="12" max="12" width="7" style="216" hidden="1" customWidth="1"/>
    <col min="13" max="13" width="9.625" style="231" hidden="1" customWidth="1"/>
    <col min="14" max="15" width="6.5" style="216" hidden="1" customWidth="1"/>
    <col min="16" max="16" width="7.75" style="218" hidden="1" customWidth="1"/>
    <col min="17" max="17" width="9.625" style="231" hidden="1" customWidth="1"/>
    <col min="18" max="18" width="7.75" style="218" hidden="1" customWidth="1"/>
    <col min="19" max="19" width="9.625" style="231" hidden="1" customWidth="1"/>
    <col min="20" max="20" width="7.75" style="219" hidden="1" customWidth="1"/>
    <col min="21" max="24" width="8.375" style="219" bestFit="1" customWidth="1"/>
    <col min="25" max="25" width="7.5" style="219" bestFit="1" customWidth="1"/>
    <col min="26" max="26" width="10.25" style="219" bestFit="1" customWidth="1"/>
    <col min="27" max="27" width="8.375" style="219" bestFit="1" customWidth="1"/>
    <col min="28" max="16384" width="12.625" style="216"/>
  </cols>
  <sheetData>
    <row r="1" spans="2:27">
      <c r="U1" s="219">
        <v>730</v>
      </c>
    </row>
    <row r="2" spans="2:27">
      <c r="B2" s="487" t="s">
        <v>1087</v>
      </c>
      <c r="C2" s="487"/>
      <c r="D2" s="487"/>
      <c r="E2" s="487"/>
      <c r="F2" s="487"/>
      <c r="G2" s="487"/>
      <c r="H2" s="220" t="s">
        <v>1088</v>
      </c>
      <c r="I2" s="489" t="s">
        <v>1089</v>
      </c>
      <c r="J2" s="489"/>
      <c r="K2" s="487" t="s">
        <v>1090</v>
      </c>
      <c r="L2" s="487"/>
      <c r="M2" s="487" t="s">
        <v>1091</v>
      </c>
      <c r="N2" s="487"/>
      <c r="O2" s="487" t="s">
        <v>1092</v>
      </c>
      <c r="P2" s="487"/>
      <c r="Q2" s="487" t="s">
        <v>1093</v>
      </c>
      <c r="R2" s="487"/>
      <c r="S2" s="487" t="s">
        <v>1094</v>
      </c>
      <c r="T2" s="487"/>
      <c r="U2" s="488" t="s">
        <v>1095</v>
      </c>
      <c r="V2" s="488"/>
      <c r="W2" s="488"/>
      <c r="X2" s="488"/>
      <c r="Y2" s="488"/>
      <c r="Z2" s="488"/>
      <c r="AA2" s="488"/>
    </row>
    <row r="3" spans="2:27" ht="21.75" customHeight="1">
      <c r="B3" s="221" t="s">
        <v>1096</v>
      </c>
      <c r="C3" s="222" t="s">
        <v>1087</v>
      </c>
      <c r="D3" s="221" t="s">
        <v>1097</v>
      </c>
      <c r="E3" s="221" t="s">
        <v>1098</v>
      </c>
      <c r="F3" s="222" t="s">
        <v>1099</v>
      </c>
      <c r="G3" s="222" t="s">
        <v>1100</v>
      </c>
      <c r="H3" s="220" t="s">
        <v>1101</v>
      </c>
      <c r="I3" s="223" t="s">
        <v>1102</v>
      </c>
      <c r="J3" s="223" t="s">
        <v>1101</v>
      </c>
      <c r="K3" s="223" t="s">
        <v>1102</v>
      </c>
      <c r="L3" s="222" t="s">
        <v>1101</v>
      </c>
      <c r="M3" s="223" t="s">
        <v>1102</v>
      </c>
      <c r="N3" s="222" t="s">
        <v>1101</v>
      </c>
      <c r="O3" s="223" t="s">
        <v>1102</v>
      </c>
      <c r="P3" s="220" t="s">
        <v>1101</v>
      </c>
      <c r="Q3" s="223" t="s">
        <v>1102</v>
      </c>
      <c r="R3" s="220" t="s">
        <v>1101</v>
      </c>
      <c r="S3" s="223" t="s">
        <v>1102</v>
      </c>
      <c r="T3" s="223" t="s">
        <v>1101</v>
      </c>
      <c r="U3" s="224" t="s">
        <v>1103</v>
      </c>
      <c r="V3" s="224" t="s">
        <v>1104</v>
      </c>
      <c r="W3" s="224" t="s">
        <v>1105</v>
      </c>
      <c r="X3" s="224" t="s">
        <v>1106</v>
      </c>
      <c r="Y3" s="224" t="s">
        <v>1107</v>
      </c>
      <c r="Z3" s="224" t="s">
        <v>1108</v>
      </c>
      <c r="AA3" s="224" t="s">
        <v>1109</v>
      </c>
    </row>
    <row r="4" spans="2:27" ht="13.5" hidden="1">
      <c r="B4" s="232" t="s">
        <v>1110</v>
      </c>
      <c r="C4" s="232" t="s">
        <v>1298</v>
      </c>
      <c r="D4" s="232" t="s">
        <v>977</v>
      </c>
      <c r="E4" s="232" t="s">
        <v>988</v>
      </c>
      <c r="F4" s="232">
        <v>8</v>
      </c>
      <c r="G4" s="232" t="s">
        <v>1299</v>
      </c>
      <c r="H4" s="233">
        <v>0.46</v>
      </c>
      <c r="I4" s="233">
        <v>0</v>
      </c>
      <c r="J4" s="233">
        <v>0</v>
      </c>
      <c r="K4" s="234">
        <v>0</v>
      </c>
      <c r="L4" s="233">
        <v>0</v>
      </c>
      <c r="M4" s="234">
        <v>0</v>
      </c>
      <c r="N4" s="233">
        <v>0</v>
      </c>
      <c r="O4" s="233">
        <v>0</v>
      </c>
      <c r="P4" s="233">
        <v>0</v>
      </c>
      <c r="Q4" s="234">
        <v>0</v>
      </c>
      <c r="R4" s="233">
        <v>0</v>
      </c>
      <c r="S4" s="234">
        <v>0</v>
      </c>
      <c r="T4" s="233">
        <v>0</v>
      </c>
      <c r="U4" s="235">
        <f t="shared" ref="U4:U67" si="0">H4*hour_M</f>
        <v>335.8</v>
      </c>
      <c r="V4" s="227">
        <f t="shared" ref="V4:V67" si="1">J4*hour_M</f>
        <v>0</v>
      </c>
      <c r="W4" s="227">
        <f t="shared" ref="W4:W67" si="2">K4/12+L4*hour_M</f>
        <v>0</v>
      </c>
      <c r="X4" s="227">
        <f>M4/12</f>
        <v>0</v>
      </c>
      <c r="Y4" s="227">
        <f t="shared" ref="Y4:Y67" si="3">P4*hour_M</f>
        <v>0</v>
      </c>
      <c r="Z4" s="227">
        <f t="shared" ref="Z4:Z67" si="4">Q4/36+R4*hour_M</f>
        <v>0</v>
      </c>
      <c r="AA4" s="227">
        <f>S4/36</f>
        <v>0</v>
      </c>
    </row>
    <row r="5" spans="2:27" ht="13.5" hidden="1">
      <c r="B5" s="232" t="s">
        <v>1110</v>
      </c>
      <c r="C5" s="232" t="s">
        <v>1300</v>
      </c>
      <c r="D5" s="232" t="s">
        <v>977</v>
      </c>
      <c r="E5" s="232" t="s">
        <v>988</v>
      </c>
      <c r="F5" s="232">
        <v>16</v>
      </c>
      <c r="G5" s="232" t="s">
        <v>1301</v>
      </c>
      <c r="H5" s="233">
        <v>0.91900000000000004</v>
      </c>
      <c r="I5" s="233">
        <v>0</v>
      </c>
      <c r="J5" s="233">
        <v>0</v>
      </c>
      <c r="K5" s="234">
        <v>0</v>
      </c>
      <c r="L5" s="233">
        <v>0</v>
      </c>
      <c r="M5" s="234">
        <v>0</v>
      </c>
      <c r="N5" s="233">
        <v>0</v>
      </c>
      <c r="O5" s="233">
        <v>0</v>
      </c>
      <c r="P5" s="233">
        <v>0</v>
      </c>
      <c r="Q5" s="234">
        <v>0</v>
      </c>
      <c r="R5" s="233">
        <v>0</v>
      </c>
      <c r="S5" s="234">
        <v>0</v>
      </c>
      <c r="T5" s="233">
        <v>0</v>
      </c>
      <c r="U5" s="235">
        <f t="shared" si="0"/>
        <v>670.87</v>
      </c>
      <c r="V5" s="227">
        <f t="shared" si="1"/>
        <v>0</v>
      </c>
      <c r="W5" s="227">
        <f t="shared" si="2"/>
        <v>0</v>
      </c>
      <c r="X5" s="227">
        <f t="shared" ref="X5:X68" si="5">M5/12</f>
        <v>0</v>
      </c>
      <c r="Y5" s="227">
        <f t="shared" si="3"/>
        <v>0</v>
      </c>
      <c r="Z5" s="227">
        <f t="shared" si="4"/>
        <v>0</v>
      </c>
      <c r="AA5" s="227">
        <f t="shared" ref="AA5:AA68" si="6">S5/36</f>
        <v>0</v>
      </c>
    </row>
    <row r="6" spans="2:27" ht="13.5" hidden="1">
      <c r="B6" s="232" t="s">
        <v>1110</v>
      </c>
      <c r="C6" s="232" t="s">
        <v>1302</v>
      </c>
      <c r="D6" s="232" t="s">
        <v>977</v>
      </c>
      <c r="E6" s="232" t="s">
        <v>988</v>
      </c>
      <c r="F6" s="232">
        <v>32</v>
      </c>
      <c r="G6" s="232" t="s">
        <v>1303</v>
      </c>
      <c r="H6" s="233">
        <v>1.839</v>
      </c>
      <c r="I6" s="233">
        <v>0</v>
      </c>
      <c r="J6" s="233">
        <v>0</v>
      </c>
      <c r="K6" s="234">
        <v>0</v>
      </c>
      <c r="L6" s="233">
        <v>0</v>
      </c>
      <c r="M6" s="234">
        <v>0</v>
      </c>
      <c r="N6" s="233">
        <v>0</v>
      </c>
      <c r="O6" s="233">
        <v>0</v>
      </c>
      <c r="P6" s="233">
        <v>0</v>
      </c>
      <c r="Q6" s="234">
        <v>0</v>
      </c>
      <c r="R6" s="233">
        <v>0</v>
      </c>
      <c r="S6" s="234">
        <v>0</v>
      </c>
      <c r="T6" s="233">
        <v>0</v>
      </c>
      <c r="U6" s="235">
        <f t="shared" si="0"/>
        <v>1342.47</v>
      </c>
      <c r="V6" s="227">
        <f t="shared" si="1"/>
        <v>0</v>
      </c>
      <c r="W6" s="227">
        <f t="shared" si="2"/>
        <v>0</v>
      </c>
      <c r="X6" s="227">
        <f t="shared" si="5"/>
        <v>0</v>
      </c>
      <c r="Y6" s="227">
        <f t="shared" si="3"/>
        <v>0</v>
      </c>
      <c r="Z6" s="227">
        <f t="shared" si="4"/>
        <v>0</v>
      </c>
      <c r="AA6" s="227">
        <f t="shared" si="6"/>
        <v>0</v>
      </c>
    </row>
    <row r="7" spans="2:27" ht="13.5" hidden="1">
      <c r="B7" s="232" t="s">
        <v>1110</v>
      </c>
      <c r="C7" s="232" t="s">
        <v>1304</v>
      </c>
      <c r="D7" s="232" t="s">
        <v>977</v>
      </c>
      <c r="E7" s="232" t="s">
        <v>988</v>
      </c>
      <c r="F7" s="232">
        <v>2</v>
      </c>
      <c r="G7" s="232" t="s">
        <v>1305</v>
      </c>
      <c r="H7" s="233">
        <v>0.115</v>
      </c>
      <c r="I7" s="233">
        <v>0</v>
      </c>
      <c r="J7" s="233">
        <v>0</v>
      </c>
      <c r="K7" s="234">
        <v>0</v>
      </c>
      <c r="L7" s="233">
        <v>0</v>
      </c>
      <c r="M7" s="234">
        <v>0</v>
      </c>
      <c r="N7" s="233">
        <v>0</v>
      </c>
      <c r="O7" s="233">
        <v>0</v>
      </c>
      <c r="P7" s="233">
        <v>0</v>
      </c>
      <c r="Q7" s="234">
        <v>0</v>
      </c>
      <c r="R7" s="233">
        <v>0</v>
      </c>
      <c r="S7" s="234">
        <v>0</v>
      </c>
      <c r="T7" s="233">
        <v>0</v>
      </c>
      <c r="U7" s="235">
        <f t="shared" si="0"/>
        <v>83.95</v>
      </c>
      <c r="V7" s="227">
        <f t="shared" si="1"/>
        <v>0</v>
      </c>
      <c r="W7" s="227">
        <f t="shared" si="2"/>
        <v>0</v>
      </c>
      <c r="X7" s="227">
        <f t="shared" si="5"/>
        <v>0</v>
      </c>
      <c r="Y7" s="227">
        <f t="shared" si="3"/>
        <v>0</v>
      </c>
      <c r="Z7" s="227">
        <f t="shared" si="4"/>
        <v>0</v>
      </c>
      <c r="AA7" s="227">
        <f t="shared" si="6"/>
        <v>0</v>
      </c>
    </row>
    <row r="8" spans="2:27" ht="13.5" hidden="1">
      <c r="B8" s="232" t="s">
        <v>1110</v>
      </c>
      <c r="C8" s="232" t="s">
        <v>1306</v>
      </c>
      <c r="D8" s="232" t="s">
        <v>977</v>
      </c>
      <c r="E8" s="232" t="s">
        <v>988</v>
      </c>
      <c r="F8" s="232">
        <v>4</v>
      </c>
      <c r="G8" s="232" t="s">
        <v>1307</v>
      </c>
      <c r="H8" s="233">
        <v>0.23</v>
      </c>
      <c r="I8" s="233">
        <v>0</v>
      </c>
      <c r="J8" s="233">
        <v>0</v>
      </c>
      <c r="K8" s="234">
        <v>0</v>
      </c>
      <c r="L8" s="233">
        <v>0</v>
      </c>
      <c r="M8" s="234">
        <v>0</v>
      </c>
      <c r="N8" s="233">
        <v>0</v>
      </c>
      <c r="O8" s="233">
        <v>0</v>
      </c>
      <c r="P8" s="233">
        <v>0</v>
      </c>
      <c r="Q8" s="234">
        <v>0</v>
      </c>
      <c r="R8" s="233">
        <v>0</v>
      </c>
      <c r="S8" s="234">
        <v>0</v>
      </c>
      <c r="T8" s="233">
        <v>0</v>
      </c>
      <c r="U8" s="235">
        <f t="shared" si="0"/>
        <v>167.9</v>
      </c>
      <c r="V8" s="227">
        <f t="shared" si="1"/>
        <v>0</v>
      </c>
      <c r="W8" s="227">
        <f t="shared" si="2"/>
        <v>0</v>
      </c>
      <c r="X8" s="227">
        <f t="shared" si="5"/>
        <v>0</v>
      </c>
      <c r="Y8" s="227">
        <f t="shared" si="3"/>
        <v>0</v>
      </c>
      <c r="Z8" s="227">
        <f t="shared" si="4"/>
        <v>0</v>
      </c>
      <c r="AA8" s="227">
        <f t="shared" si="6"/>
        <v>0</v>
      </c>
    </row>
    <row r="9" spans="2:27" ht="13.5" hidden="1">
      <c r="B9" s="232" t="s">
        <v>1110</v>
      </c>
      <c r="C9" s="232" t="s">
        <v>579</v>
      </c>
      <c r="D9" s="232" t="s">
        <v>977</v>
      </c>
      <c r="E9" s="232" t="s">
        <v>988</v>
      </c>
      <c r="F9" s="232">
        <v>8</v>
      </c>
      <c r="G9" s="232" t="s">
        <v>1299</v>
      </c>
      <c r="H9" s="233">
        <v>0.45400000000000001</v>
      </c>
      <c r="I9" s="233">
        <v>0</v>
      </c>
      <c r="J9" s="233">
        <v>0.307</v>
      </c>
      <c r="K9" s="234">
        <v>1288</v>
      </c>
      <c r="L9" s="233">
        <v>0.14699999999999999</v>
      </c>
      <c r="M9" s="234">
        <v>2524</v>
      </c>
      <c r="N9" s="233">
        <v>0</v>
      </c>
      <c r="O9" s="233">
        <v>0</v>
      </c>
      <c r="P9" s="233">
        <v>0.23799999999999999</v>
      </c>
      <c r="Q9" s="234">
        <v>2891</v>
      </c>
      <c r="R9" s="233">
        <v>0.11</v>
      </c>
      <c r="S9" s="234">
        <v>5435</v>
      </c>
      <c r="T9" s="233">
        <v>0</v>
      </c>
      <c r="U9" s="235">
        <f t="shared" si="0"/>
        <v>331.42</v>
      </c>
      <c r="V9" s="227">
        <f t="shared" si="1"/>
        <v>224.10999999999999</v>
      </c>
      <c r="W9" s="227">
        <f t="shared" si="2"/>
        <v>214.64333333333332</v>
      </c>
      <c r="X9" s="227">
        <f t="shared" si="5"/>
        <v>210.33333333333334</v>
      </c>
      <c r="Y9" s="227">
        <f t="shared" si="3"/>
        <v>173.73999999999998</v>
      </c>
      <c r="Z9" s="227">
        <f t="shared" si="4"/>
        <v>160.60555555555555</v>
      </c>
      <c r="AA9" s="227">
        <f t="shared" si="6"/>
        <v>150.97222222222223</v>
      </c>
    </row>
    <row r="10" spans="2:27" ht="13.5" hidden="1">
      <c r="B10" s="232" t="s">
        <v>1110</v>
      </c>
      <c r="C10" s="232" t="s">
        <v>593</v>
      </c>
      <c r="D10" s="232" t="s">
        <v>977</v>
      </c>
      <c r="E10" s="232" t="s">
        <v>988</v>
      </c>
      <c r="F10" s="232">
        <v>16</v>
      </c>
      <c r="G10" s="232" t="s">
        <v>1301</v>
      </c>
      <c r="H10" s="233">
        <v>0.90700000000000003</v>
      </c>
      <c r="I10" s="233">
        <v>0</v>
      </c>
      <c r="J10" s="233">
        <v>0.61299999999999999</v>
      </c>
      <c r="K10" s="234">
        <v>2571</v>
      </c>
      <c r="L10" s="233">
        <v>0.29399999999999998</v>
      </c>
      <c r="M10" s="234">
        <v>5039</v>
      </c>
      <c r="N10" s="233">
        <v>0</v>
      </c>
      <c r="O10" s="233">
        <v>0</v>
      </c>
      <c r="P10" s="233">
        <v>0.47499999999999998</v>
      </c>
      <c r="Q10" s="234">
        <v>5795</v>
      </c>
      <c r="R10" s="233">
        <v>0.22</v>
      </c>
      <c r="S10" s="234">
        <v>10894</v>
      </c>
      <c r="T10" s="233">
        <v>0</v>
      </c>
      <c r="U10" s="235">
        <f t="shared" si="0"/>
        <v>662.11</v>
      </c>
      <c r="V10" s="227">
        <f t="shared" si="1"/>
        <v>447.49</v>
      </c>
      <c r="W10" s="227">
        <f t="shared" si="2"/>
        <v>428.87</v>
      </c>
      <c r="X10" s="227">
        <f t="shared" si="5"/>
        <v>419.91666666666669</v>
      </c>
      <c r="Y10" s="227">
        <f t="shared" si="3"/>
        <v>346.75</v>
      </c>
      <c r="Z10" s="227">
        <f t="shared" si="4"/>
        <v>321.57222222222219</v>
      </c>
      <c r="AA10" s="227">
        <f t="shared" si="6"/>
        <v>302.61111111111109</v>
      </c>
    </row>
    <row r="11" spans="2:27" ht="13.5" hidden="1">
      <c r="B11" s="232" t="s">
        <v>1110</v>
      </c>
      <c r="C11" s="232" t="s">
        <v>604</v>
      </c>
      <c r="D11" s="232" t="s">
        <v>977</v>
      </c>
      <c r="E11" s="232" t="s">
        <v>988</v>
      </c>
      <c r="F11" s="232">
        <v>36</v>
      </c>
      <c r="G11" s="232" t="s">
        <v>1303</v>
      </c>
      <c r="H11" s="233">
        <v>1.8149999999999999</v>
      </c>
      <c r="I11" s="233">
        <v>0</v>
      </c>
      <c r="J11" s="233">
        <v>1.226</v>
      </c>
      <c r="K11" s="234">
        <v>5147</v>
      </c>
      <c r="L11" s="233">
        <v>0.58799999999999997</v>
      </c>
      <c r="M11" s="234">
        <v>10087</v>
      </c>
      <c r="N11" s="233">
        <v>0</v>
      </c>
      <c r="O11" s="233">
        <v>0</v>
      </c>
      <c r="P11" s="233">
        <v>0.95</v>
      </c>
      <c r="Q11" s="234">
        <v>11576</v>
      </c>
      <c r="R11" s="233">
        <v>0.44</v>
      </c>
      <c r="S11" s="234">
        <v>21764</v>
      </c>
      <c r="T11" s="233">
        <v>0</v>
      </c>
      <c r="U11" s="235">
        <f t="shared" si="0"/>
        <v>1324.95</v>
      </c>
      <c r="V11" s="227">
        <f t="shared" si="1"/>
        <v>894.98</v>
      </c>
      <c r="W11" s="227">
        <f t="shared" si="2"/>
        <v>858.15666666666664</v>
      </c>
      <c r="X11" s="227">
        <f t="shared" si="5"/>
        <v>840.58333333333337</v>
      </c>
      <c r="Y11" s="227">
        <f t="shared" si="3"/>
        <v>693.5</v>
      </c>
      <c r="Z11" s="227">
        <f t="shared" si="4"/>
        <v>642.75555555555547</v>
      </c>
      <c r="AA11" s="227">
        <f t="shared" si="6"/>
        <v>604.55555555555554</v>
      </c>
    </row>
    <row r="12" spans="2:27" ht="13.5" hidden="1">
      <c r="B12" s="232" t="s">
        <v>1110</v>
      </c>
      <c r="C12" s="232" t="s">
        <v>614</v>
      </c>
      <c r="D12" s="232" t="s">
        <v>977</v>
      </c>
      <c r="E12" s="232" t="s">
        <v>988</v>
      </c>
      <c r="F12" s="232">
        <v>2</v>
      </c>
      <c r="G12" s="232" t="s">
        <v>1305</v>
      </c>
      <c r="H12" s="233">
        <v>0.114</v>
      </c>
      <c r="I12" s="233">
        <v>0</v>
      </c>
      <c r="J12" s="233">
        <v>7.6999999999999999E-2</v>
      </c>
      <c r="K12" s="234">
        <v>320</v>
      </c>
      <c r="L12" s="233">
        <v>3.5999999999999997E-2</v>
      </c>
      <c r="M12" s="234">
        <v>627</v>
      </c>
      <c r="N12" s="233">
        <v>0</v>
      </c>
      <c r="O12" s="233">
        <v>0</v>
      </c>
      <c r="P12" s="233">
        <v>5.8999999999999997E-2</v>
      </c>
      <c r="Q12" s="234">
        <v>723</v>
      </c>
      <c r="R12" s="233">
        <v>2.8000000000000001E-2</v>
      </c>
      <c r="S12" s="234">
        <v>1359</v>
      </c>
      <c r="T12" s="233">
        <v>0</v>
      </c>
      <c r="U12" s="235">
        <f t="shared" si="0"/>
        <v>83.22</v>
      </c>
      <c r="V12" s="227">
        <f t="shared" si="1"/>
        <v>56.21</v>
      </c>
      <c r="W12" s="227">
        <f t="shared" si="2"/>
        <v>52.946666666666665</v>
      </c>
      <c r="X12" s="227">
        <f t="shared" si="5"/>
        <v>52.25</v>
      </c>
      <c r="Y12" s="227">
        <f t="shared" si="3"/>
        <v>43.07</v>
      </c>
      <c r="Z12" s="227">
        <f t="shared" si="4"/>
        <v>40.523333333333333</v>
      </c>
      <c r="AA12" s="227">
        <f t="shared" si="6"/>
        <v>37.75</v>
      </c>
    </row>
    <row r="13" spans="2:27" ht="13.5" hidden="1">
      <c r="B13" s="232" t="s">
        <v>1110</v>
      </c>
      <c r="C13" s="232" t="s">
        <v>623</v>
      </c>
      <c r="D13" s="232" t="s">
        <v>977</v>
      </c>
      <c r="E13" s="232" t="s">
        <v>988</v>
      </c>
      <c r="F13" s="232">
        <v>4</v>
      </c>
      <c r="G13" s="232" t="s">
        <v>1307</v>
      </c>
      <c r="H13" s="233">
        <v>0.22700000000000001</v>
      </c>
      <c r="I13" s="233">
        <v>0</v>
      </c>
      <c r="J13" s="233">
        <v>0.153</v>
      </c>
      <c r="K13" s="234">
        <v>644</v>
      </c>
      <c r="L13" s="233">
        <v>7.3999999999999996E-2</v>
      </c>
      <c r="M13" s="234">
        <v>1262</v>
      </c>
      <c r="N13" s="233">
        <v>0</v>
      </c>
      <c r="O13" s="233">
        <v>0</v>
      </c>
      <c r="P13" s="233">
        <v>0.11899999999999999</v>
      </c>
      <c r="Q13" s="234">
        <v>1445</v>
      </c>
      <c r="R13" s="233">
        <v>5.5E-2</v>
      </c>
      <c r="S13" s="234">
        <v>2717</v>
      </c>
      <c r="T13" s="233">
        <v>0</v>
      </c>
      <c r="U13" s="235">
        <f t="shared" si="0"/>
        <v>165.71</v>
      </c>
      <c r="V13" s="227">
        <f t="shared" si="1"/>
        <v>111.69</v>
      </c>
      <c r="W13" s="227">
        <f t="shared" si="2"/>
        <v>107.68666666666667</v>
      </c>
      <c r="X13" s="227">
        <f t="shared" si="5"/>
        <v>105.16666666666667</v>
      </c>
      <c r="Y13" s="227">
        <f t="shared" si="3"/>
        <v>86.86999999999999</v>
      </c>
      <c r="Z13" s="227">
        <f t="shared" si="4"/>
        <v>80.288888888888891</v>
      </c>
      <c r="AA13" s="227">
        <f t="shared" si="6"/>
        <v>75.472222222222229</v>
      </c>
    </row>
    <row r="14" spans="2:27" ht="13.5" hidden="1">
      <c r="B14" s="232" t="s">
        <v>1110</v>
      </c>
      <c r="C14" s="232" t="s">
        <v>635</v>
      </c>
      <c r="D14" s="232" t="s">
        <v>977</v>
      </c>
      <c r="E14" s="232" t="s">
        <v>988</v>
      </c>
      <c r="F14" s="232">
        <v>48</v>
      </c>
      <c r="G14" s="232" t="s">
        <v>1308</v>
      </c>
      <c r="H14" s="233">
        <v>2.3039999999999998</v>
      </c>
      <c r="I14" s="233">
        <v>0</v>
      </c>
      <c r="J14" s="233">
        <v>1.452</v>
      </c>
      <c r="K14" s="234">
        <v>6055</v>
      </c>
      <c r="L14" s="233">
        <v>0.69099999999999995</v>
      </c>
      <c r="M14" s="234">
        <v>11868</v>
      </c>
      <c r="N14" s="233">
        <v>0</v>
      </c>
      <c r="O14" s="233">
        <v>0</v>
      </c>
      <c r="P14" s="233">
        <v>0.995</v>
      </c>
      <c r="Q14" s="234">
        <v>12110</v>
      </c>
      <c r="R14" s="233">
        <v>0.46100000000000002</v>
      </c>
      <c r="S14" s="234">
        <v>22766</v>
      </c>
      <c r="T14" s="233">
        <v>0</v>
      </c>
      <c r="U14" s="235">
        <f t="shared" si="0"/>
        <v>1681.9199999999998</v>
      </c>
      <c r="V14" s="227">
        <f t="shared" si="1"/>
        <v>1059.96</v>
      </c>
      <c r="W14" s="227">
        <f t="shared" si="2"/>
        <v>1009.0133333333333</v>
      </c>
      <c r="X14" s="227">
        <f t="shared" si="5"/>
        <v>989</v>
      </c>
      <c r="Y14" s="227">
        <f t="shared" si="3"/>
        <v>726.35</v>
      </c>
      <c r="Z14" s="227">
        <f t="shared" si="4"/>
        <v>672.91888888888889</v>
      </c>
      <c r="AA14" s="227">
        <f t="shared" si="6"/>
        <v>632.38888888888891</v>
      </c>
    </row>
    <row r="15" spans="2:27" ht="13.5" hidden="1">
      <c r="B15" s="232" t="s">
        <v>1110</v>
      </c>
      <c r="C15" s="232" t="s">
        <v>643</v>
      </c>
      <c r="D15" s="232" t="s">
        <v>977</v>
      </c>
      <c r="E15" s="232" t="s">
        <v>988</v>
      </c>
      <c r="F15" s="232">
        <v>72</v>
      </c>
      <c r="G15" s="232" t="s">
        <v>1309</v>
      </c>
      <c r="H15" s="233">
        <v>3.456</v>
      </c>
      <c r="I15" s="233">
        <v>0</v>
      </c>
      <c r="J15" s="233">
        <v>2.177</v>
      </c>
      <c r="K15" s="234">
        <v>9082</v>
      </c>
      <c r="L15" s="233">
        <v>1.0369999999999999</v>
      </c>
      <c r="M15" s="234">
        <v>17801</v>
      </c>
      <c r="N15" s="233">
        <v>0</v>
      </c>
      <c r="O15" s="233">
        <v>0</v>
      </c>
      <c r="P15" s="233">
        <v>1.4930000000000001</v>
      </c>
      <c r="Q15" s="234">
        <v>18165</v>
      </c>
      <c r="R15" s="233">
        <v>0.69099999999999995</v>
      </c>
      <c r="S15" s="234">
        <v>34150</v>
      </c>
      <c r="T15" s="233">
        <v>0</v>
      </c>
      <c r="U15" s="235">
        <f t="shared" si="0"/>
        <v>2522.88</v>
      </c>
      <c r="V15" s="227">
        <f t="shared" si="1"/>
        <v>1589.21</v>
      </c>
      <c r="W15" s="227">
        <f t="shared" si="2"/>
        <v>1513.8433333333332</v>
      </c>
      <c r="X15" s="227">
        <f t="shared" si="5"/>
        <v>1483.4166666666667</v>
      </c>
      <c r="Y15" s="227">
        <f t="shared" si="3"/>
        <v>1089.8900000000001</v>
      </c>
      <c r="Z15" s="227">
        <f t="shared" si="4"/>
        <v>1009.0133333333333</v>
      </c>
      <c r="AA15" s="227">
        <f t="shared" si="6"/>
        <v>948.61111111111109</v>
      </c>
    </row>
    <row r="16" spans="2:27" ht="13.5" hidden="1">
      <c r="B16" s="232" t="s">
        <v>1110</v>
      </c>
      <c r="C16" s="232" t="s">
        <v>649</v>
      </c>
      <c r="D16" s="232" t="s">
        <v>977</v>
      </c>
      <c r="E16" s="232" t="s">
        <v>988</v>
      </c>
      <c r="F16" s="232">
        <v>96</v>
      </c>
      <c r="G16" s="232" t="s">
        <v>1310</v>
      </c>
      <c r="H16" s="233">
        <v>4.6079999999999997</v>
      </c>
      <c r="I16" s="233">
        <v>0</v>
      </c>
      <c r="J16" s="233">
        <v>2.903</v>
      </c>
      <c r="K16" s="234">
        <v>12110</v>
      </c>
      <c r="L16" s="233">
        <v>1.3819999999999999</v>
      </c>
      <c r="M16" s="234">
        <v>23735</v>
      </c>
      <c r="N16" s="233">
        <v>0</v>
      </c>
      <c r="O16" s="233">
        <v>0</v>
      </c>
      <c r="P16" s="233">
        <v>1.9910000000000001</v>
      </c>
      <c r="Q16" s="234">
        <v>24220</v>
      </c>
      <c r="R16" s="233">
        <v>0.92200000000000004</v>
      </c>
      <c r="S16" s="234">
        <v>45533</v>
      </c>
      <c r="T16" s="233">
        <v>0</v>
      </c>
      <c r="U16" s="235">
        <f t="shared" si="0"/>
        <v>3363.8399999999997</v>
      </c>
      <c r="V16" s="227">
        <f t="shared" si="1"/>
        <v>2119.19</v>
      </c>
      <c r="W16" s="227">
        <f t="shared" si="2"/>
        <v>2018.0266666666666</v>
      </c>
      <c r="X16" s="227">
        <f t="shared" si="5"/>
        <v>1977.9166666666667</v>
      </c>
      <c r="Y16" s="227">
        <f t="shared" si="3"/>
        <v>1453.43</v>
      </c>
      <c r="Z16" s="227">
        <f t="shared" si="4"/>
        <v>1345.8377777777778</v>
      </c>
      <c r="AA16" s="227">
        <f t="shared" si="6"/>
        <v>1264.8055555555557</v>
      </c>
    </row>
    <row r="17" spans="2:27" ht="13.5" hidden="1">
      <c r="B17" s="232" t="s">
        <v>1110</v>
      </c>
      <c r="C17" s="232" t="s">
        <v>654</v>
      </c>
      <c r="D17" s="232" t="s">
        <v>977</v>
      </c>
      <c r="E17" s="232" t="s">
        <v>988</v>
      </c>
      <c r="F17" s="232">
        <v>8</v>
      </c>
      <c r="G17" s="232" t="s">
        <v>1311</v>
      </c>
      <c r="H17" s="233">
        <v>0.38400000000000001</v>
      </c>
      <c r="I17" s="233">
        <v>0</v>
      </c>
      <c r="J17" s="233">
        <v>0.24199999999999999</v>
      </c>
      <c r="K17" s="234">
        <v>1009</v>
      </c>
      <c r="L17" s="233">
        <v>0.115</v>
      </c>
      <c r="M17" s="234">
        <v>1978</v>
      </c>
      <c r="N17" s="233">
        <v>0</v>
      </c>
      <c r="O17" s="233">
        <v>0</v>
      </c>
      <c r="P17" s="233">
        <v>0.16600000000000001</v>
      </c>
      <c r="Q17" s="234">
        <v>2018</v>
      </c>
      <c r="R17" s="233">
        <v>7.6999999999999999E-2</v>
      </c>
      <c r="S17" s="234">
        <v>3794</v>
      </c>
      <c r="T17" s="233">
        <v>0</v>
      </c>
      <c r="U17" s="235">
        <f t="shared" si="0"/>
        <v>280.32</v>
      </c>
      <c r="V17" s="227">
        <f t="shared" si="1"/>
        <v>176.66</v>
      </c>
      <c r="W17" s="227">
        <f t="shared" si="2"/>
        <v>168.03333333333333</v>
      </c>
      <c r="X17" s="227">
        <f t="shared" si="5"/>
        <v>164.83333333333334</v>
      </c>
      <c r="Y17" s="227">
        <f t="shared" si="3"/>
        <v>121.18</v>
      </c>
      <c r="Z17" s="227">
        <f t="shared" si="4"/>
        <v>112.26555555555555</v>
      </c>
      <c r="AA17" s="227">
        <f t="shared" si="6"/>
        <v>105.38888888888889</v>
      </c>
    </row>
    <row r="18" spans="2:27" ht="13.5" hidden="1">
      <c r="B18" s="232" t="s">
        <v>1110</v>
      </c>
      <c r="C18" s="232" t="s">
        <v>660</v>
      </c>
      <c r="D18" s="232" t="s">
        <v>977</v>
      </c>
      <c r="E18" s="232" t="s">
        <v>988</v>
      </c>
      <c r="F18" s="232">
        <v>16</v>
      </c>
      <c r="G18" s="232" t="s">
        <v>1312</v>
      </c>
      <c r="H18" s="233">
        <v>0.76800000000000002</v>
      </c>
      <c r="I18" s="233">
        <v>0</v>
      </c>
      <c r="J18" s="233">
        <v>0.48399999999999999</v>
      </c>
      <c r="K18" s="234">
        <v>2018</v>
      </c>
      <c r="L18" s="233">
        <v>0.23</v>
      </c>
      <c r="M18" s="234">
        <v>3956</v>
      </c>
      <c r="N18" s="233">
        <v>0</v>
      </c>
      <c r="O18" s="233">
        <v>0</v>
      </c>
      <c r="P18" s="233">
        <v>0.33200000000000002</v>
      </c>
      <c r="Q18" s="234">
        <v>4037</v>
      </c>
      <c r="R18" s="233">
        <v>0.154</v>
      </c>
      <c r="S18" s="234">
        <v>7589</v>
      </c>
      <c r="T18" s="233">
        <v>0</v>
      </c>
      <c r="U18" s="235">
        <f t="shared" si="0"/>
        <v>560.64</v>
      </c>
      <c r="V18" s="227">
        <f t="shared" si="1"/>
        <v>353.32</v>
      </c>
      <c r="W18" s="227">
        <f t="shared" si="2"/>
        <v>336.06666666666666</v>
      </c>
      <c r="X18" s="227">
        <f t="shared" si="5"/>
        <v>329.66666666666669</v>
      </c>
      <c r="Y18" s="227">
        <f t="shared" si="3"/>
        <v>242.36</v>
      </c>
      <c r="Z18" s="227">
        <f t="shared" si="4"/>
        <v>224.55888888888887</v>
      </c>
      <c r="AA18" s="227">
        <f t="shared" si="6"/>
        <v>210.80555555555554</v>
      </c>
    </row>
    <row r="19" spans="2:27" ht="13.5" hidden="1">
      <c r="B19" s="232" t="s">
        <v>1110</v>
      </c>
      <c r="C19" s="232" t="s">
        <v>666</v>
      </c>
      <c r="D19" s="232" t="s">
        <v>977</v>
      </c>
      <c r="E19" s="232" t="s">
        <v>988</v>
      </c>
      <c r="F19" s="232">
        <v>36</v>
      </c>
      <c r="G19" s="232" t="s">
        <v>1313</v>
      </c>
      <c r="H19" s="233">
        <v>1.728</v>
      </c>
      <c r="I19" s="233">
        <v>0</v>
      </c>
      <c r="J19" s="233">
        <v>1.089</v>
      </c>
      <c r="K19" s="234">
        <v>4541</v>
      </c>
      <c r="L19" s="233">
        <v>0.51800000000000002</v>
      </c>
      <c r="M19" s="234">
        <v>8901</v>
      </c>
      <c r="N19" s="233">
        <v>0</v>
      </c>
      <c r="O19" s="233">
        <v>0</v>
      </c>
      <c r="P19" s="233">
        <v>0.746</v>
      </c>
      <c r="Q19" s="234">
        <v>9082</v>
      </c>
      <c r="R19" s="233">
        <v>0.34599999999999997</v>
      </c>
      <c r="S19" s="234">
        <v>17075</v>
      </c>
      <c r="T19" s="233">
        <v>0</v>
      </c>
      <c r="U19" s="235">
        <f t="shared" si="0"/>
        <v>1261.44</v>
      </c>
      <c r="V19" s="227">
        <f t="shared" si="1"/>
        <v>794.97</v>
      </c>
      <c r="W19" s="227">
        <f t="shared" si="2"/>
        <v>756.55666666666662</v>
      </c>
      <c r="X19" s="227">
        <f t="shared" si="5"/>
        <v>741.75</v>
      </c>
      <c r="Y19" s="227">
        <f t="shared" si="3"/>
        <v>544.58000000000004</v>
      </c>
      <c r="Z19" s="227">
        <f t="shared" si="4"/>
        <v>504.85777777777776</v>
      </c>
      <c r="AA19" s="227">
        <f t="shared" si="6"/>
        <v>474.30555555555554</v>
      </c>
    </row>
    <row r="20" spans="2:27" ht="13.5" hidden="1">
      <c r="B20" s="232" t="s">
        <v>1110</v>
      </c>
      <c r="C20" s="232" t="s">
        <v>671</v>
      </c>
      <c r="D20" s="232" t="s">
        <v>977</v>
      </c>
      <c r="E20" s="232" t="s">
        <v>988</v>
      </c>
      <c r="F20" s="232">
        <v>2</v>
      </c>
      <c r="G20" s="232" t="s">
        <v>1314</v>
      </c>
      <c r="H20" s="233">
        <v>9.6000000000000002E-2</v>
      </c>
      <c r="I20" s="233">
        <v>0</v>
      </c>
      <c r="J20" s="233">
        <v>0.06</v>
      </c>
      <c r="K20" s="234">
        <v>252</v>
      </c>
      <c r="L20" s="233">
        <v>2.9000000000000001E-2</v>
      </c>
      <c r="M20" s="234">
        <v>494</v>
      </c>
      <c r="N20" s="233">
        <v>0</v>
      </c>
      <c r="O20" s="233">
        <v>0</v>
      </c>
      <c r="P20" s="233">
        <v>4.1000000000000002E-2</v>
      </c>
      <c r="Q20" s="234">
        <v>505</v>
      </c>
      <c r="R20" s="233">
        <v>1.9E-2</v>
      </c>
      <c r="S20" s="234">
        <v>949</v>
      </c>
      <c r="T20" s="233">
        <v>0</v>
      </c>
      <c r="U20" s="235">
        <f t="shared" si="0"/>
        <v>70.08</v>
      </c>
      <c r="V20" s="227">
        <f t="shared" si="1"/>
        <v>43.8</v>
      </c>
      <c r="W20" s="227">
        <f t="shared" si="2"/>
        <v>42.17</v>
      </c>
      <c r="X20" s="227">
        <f t="shared" si="5"/>
        <v>41.166666666666664</v>
      </c>
      <c r="Y20" s="227">
        <f t="shared" si="3"/>
        <v>29.93</v>
      </c>
      <c r="Z20" s="227">
        <f t="shared" si="4"/>
        <v>27.897777777777776</v>
      </c>
      <c r="AA20" s="227">
        <f t="shared" si="6"/>
        <v>26.361111111111111</v>
      </c>
    </row>
    <row r="21" spans="2:27" ht="13.5" hidden="1">
      <c r="B21" s="232" t="s">
        <v>1110</v>
      </c>
      <c r="C21" s="232" t="s">
        <v>676</v>
      </c>
      <c r="D21" s="232" t="s">
        <v>977</v>
      </c>
      <c r="E21" s="232" t="s">
        <v>988</v>
      </c>
      <c r="F21" s="232">
        <v>96</v>
      </c>
      <c r="G21" s="232" t="s">
        <v>1310</v>
      </c>
      <c r="H21" s="233">
        <v>4.6079999999999997</v>
      </c>
      <c r="I21" s="233">
        <v>0</v>
      </c>
      <c r="J21" s="233">
        <v>2.903</v>
      </c>
      <c r="K21" s="234">
        <v>12110</v>
      </c>
      <c r="L21" s="233">
        <v>1.3819999999999999</v>
      </c>
      <c r="M21" s="234">
        <v>23735</v>
      </c>
      <c r="N21" s="233">
        <v>0</v>
      </c>
      <c r="O21" s="233">
        <v>0</v>
      </c>
      <c r="P21" s="233">
        <v>1.9910000000000001</v>
      </c>
      <c r="Q21" s="234">
        <v>24220</v>
      </c>
      <c r="R21" s="233">
        <v>0.92200000000000004</v>
      </c>
      <c r="S21" s="234">
        <v>45533</v>
      </c>
      <c r="T21" s="233">
        <v>0</v>
      </c>
      <c r="U21" s="235">
        <f t="shared" si="0"/>
        <v>3363.8399999999997</v>
      </c>
      <c r="V21" s="227">
        <f t="shared" si="1"/>
        <v>2119.19</v>
      </c>
      <c r="W21" s="227">
        <f t="shared" si="2"/>
        <v>2018.0266666666666</v>
      </c>
      <c r="X21" s="227">
        <f t="shared" si="5"/>
        <v>1977.9166666666667</v>
      </c>
      <c r="Y21" s="227">
        <f t="shared" si="3"/>
        <v>1453.43</v>
      </c>
      <c r="Z21" s="227">
        <f t="shared" si="4"/>
        <v>1345.8377777777778</v>
      </c>
      <c r="AA21" s="227">
        <f t="shared" si="6"/>
        <v>1264.8055555555557</v>
      </c>
    </row>
    <row r="22" spans="2:27" ht="13.5" hidden="1">
      <c r="B22" s="232" t="s">
        <v>1110</v>
      </c>
      <c r="C22" s="232" t="s">
        <v>681</v>
      </c>
      <c r="D22" s="232" t="s">
        <v>977</v>
      </c>
      <c r="E22" s="232" t="s">
        <v>988</v>
      </c>
      <c r="F22" s="232">
        <v>4</v>
      </c>
      <c r="G22" s="232" t="s">
        <v>1315</v>
      </c>
      <c r="H22" s="233">
        <v>0.192</v>
      </c>
      <c r="I22" s="233">
        <v>0</v>
      </c>
      <c r="J22" s="233">
        <v>0.121</v>
      </c>
      <c r="K22" s="234">
        <v>505</v>
      </c>
      <c r="L22" s="233">
        <v>5.8000000000000003E-2</v>
      </c>
      <c r="M22" s="234">
        <v>989</v>
      </c>
      <c r="N22" s="233">
        <v>0</v>
      </c>
      <c r="O22" s="233">
        <v>0</v>
      </c>
      <c r="P22" s="233">
        <v>8.3000000000000004E-2</v>
      </c>
      <c r="Q22" s="234">
        <v>1009</v>
      </c>
      <c r="R22" s="233">
        <v>3.7999999999999999E-2</v>
      </c>
      <c r="S22" s="234">
        <v>1897</v>
      </c>
      <c r="T22" s="233">
        <v>0</v>
      </c>
      <c r="U22" s="235">
        <f t="shared" si="0"/>
        <v>140.16</v>
      </c>
      <c r="V22" s="227">
        <f t="shared" si="1"/>
        <v>88.33</v>
      </c>
      <c r="W22" s="227">
        <f t="shared" si="2"/>
        <v>84.423333333333346</v>
      </c>
      <c r="X22" s="227">
        <f t="shared" si="5"/>
        <v>82.416666666666671</v>
      </c>
      <c r="Y22" s="227">
        <f t="shared" si="3"/>
        <v>60.59</v>
      </c>
      <c r="Z22" s="227">
        <f t="shared" si="4"/>
        <v>55.767777777777781</v>
      </c>
      <c r="AA22" s="227">
        <f t="shared" si="6"/>
        <v>52.694444444444443</v>
      </c>
    </row>
    <row r="23" spans="2:27" ht="13.5" hidden="1">
      <c r="B23" s="232" t="s">
        <v>1110</v>
      </c>
      <c r="C23" s="232" t="s">
        <v>1022</v>
      </c>
      <c r="D23" s="232" t="s">
        <v>977</v>
      </c>
      <c r="E23" s="232" t="s">
        <v>988</v>
      </c>
      <c r="F23" s="232">
        <v>48</v>
      </c>
      <c r="G23" s="232" t="s">
        <v>1308</v>
      </c>
      <c r="H23" s="233">
        <v>2.0640000000000001</v>
      </c>
      <c r="I23" s="233">
        <v>0</v>
      </c>
      <c r="J23" s="233">
        <v>1.3</v>
      </c>
      <c r="K23" s="234">
        <v>5424</v>
      </c>
      <c r="L23" s="233">
        <v>0.61899999999999999</v>
      </c>
      <c r="M23" s="234">
        <v>10631</v>
      </c>
      <c r="N23" s="233">
        <v>0</v>
      </c>
      <c r="O23" s="233">
        <v>0</v>
      </c>
      <c r="P23" s="233">
        <v>0.89200000000000002</v>
      </c>
      <c r="Q23" s="234">
        <v>10848</v>
      </c>
      <c r="R23" s="233">
        <v>0.41299999999999998</v>
      </c>
      <c r="S23" s="234">
        <v>20395</v>
      </c>
      <c r="T23" s="233">
        <v>0</v>
      </c>
      <c r="U23" s="235">
        <f t="shared" si="0"/>
        <v>1506.72</v>
      </c>
      <c r="V23" s="227">
        <f t="shared" si="1"/>
        <v>949</v>
      </c>
      <c r="W23" s="227">
        <f t="shared" si="2"/>
        <v>903.87</v>
      </c>
      <c r="X23" s="227">
        <f t="shared" si="5"/>
        <v>885.91666666666663</v>
      </c>
      <c r="Y23" s="227">
        <f t="shared" si="3"/>
        <v>651.16</v>
      </c>
      <c r="Z23" s="227">
        <f t="shared" si="4"/>
        <v>602.82333333333327</v>
      </c>
      <c r="AA23" s="227">
        <f t="shared" si="6"/>
        <v>566.52777777777783</v>
      </c>
    </row>
    <row r="24" spans="2:27" ht="13.5" hidden="1">
      <c r="B24" s="232" t="s">
        <v>1110</v>
      </c>
      <c r="C24" s="232" t="s">
        <v>1023</v>
      </c>
      <c r="D24" s="232" t="s">
        <v>977</v>
      </c>
      <c r="E24" s="232" t="s">
        <v>988</v>
      </c>
      <c r="F24" s="232">
        <v>64</v>
      </c>
      <c r="G24" s="232" t="s">
        <v>1316</v>
      </c>
      <c r="H24" s="233">
        <v>2.7519999999999998</v>
      </c>
      <c r="I24" s="233">
        <v>0</v>
      </c>
      <c r="J24" s="233">
        <v>1.734</v>
      </c>
      <c r="K24" s="234">
        <v>7232</v>
      </c>
      <c r="L24" s="233">
        <v>0.82599999999999996</v>
      </c>
      <c r="M24" s="234">
        <v>14175</v>
      </c>
      <c r="N24" s="233">
        <v>0</v>
      </c>
      <c r="O24" s="233">
        <v>0</v>
      </c>
      <c r="P24" s="233">
        <v>1.1890000000000001</v>
      </c>
      <c r="Q24" s="234">
        <v>14465</v>
      </c>
      <c r="R24" s="233">
        <v>0.55000000000000004</v>
      </c>
      <c r="S24" s="234">
        <v>27193</v>
      </c>
      <c r="T24" s="233">
        <v>0</v>
      </c>
      <c r="U24" s="235">
        <f t="shared" si="0"/>
        <v>2008.9599999999998</v>
      </c>
      <c r="V24" s="227">
        <f t="shared" si="1"/>
        <v>1265.82</v>
      </c>
      <c r="W24" s="227">
        <f t="shared" si="2"/>
        <v>1205.6466666666665</v>
      </c>
      <c r="X24" s="227">
        <f t="shared" si="5"/>
        <v>1181.25</v>
      </c>
      <c r="Y24" s="227">
        <f t="shared" si="3"/>
        <v>867.97</v>
      </c>
      <c r="Z24" s="227">
        <f t="shared" si="4"/>
        <v>803.30555555555566</v>
      </c>
      <c r="AA24" s="227">
        <f t="shared" si="6"/>
        <v>755.36111111111109</v>
      </c>
    </row>
    <row r="25" spans="2:27" ht="13.5" hidden="1">
      <c r="B25" s="232" t="s">
        <v>1110</v>
      </c>
      <c r="C25" s="232" t="s">
        <v>1024</v>
      </c>
      <c r="D25" s="232" t="s">
        <v>977</v>
      </c>
      <c r="E25" s="232" t="s">
        <v>988</v>
      </c>
      <c r="F25" s="232">
        <v>96</v>
      </c>
      <c r="G25" s="232" t="s">
        <v>1310</v>
      </c>
      <c r="H25" s="233">
        <v>4.1280000000000001</v>
      </c>
      <c r="I25" s="233">
        <v>0</v>
      </c>
      <c r="J25" s="233">
        <v>2.601</v>
      </c>
      <c r="K25" s="234">
        <v>10848</v>
      </c>
      <c r="L25" s="233">
        <v>1.238</v>
      </c>
      <c r="M25" s="234">
        <v>21263</v>
      </c>
      <c r="N25" s="233">
        <v>0</v>
      </c>
      <c r="O25" s="233">
        <v>0</v>
      </c>
      <c r="P25" s="233">
        <v>1.7829999999999999</v>
      </c>
      <c r="Q25" s="234">
        <v>21697</v>
      </c>
      <c r="R25" s="233">
        <v>0.82599999999999996</v>
      </c>
      <c r="S25" s="234">
        <v>40790</v>
      </c>
      <c r="T25" s="233">
        <v>0</v>
      </c>
      <c r="U25" s="235">
        <f t="shared" si="0"/>
        <v>3013.44</v>
      </c>
      <c r="V25" s="227">
        <f t="shared" si="1"/>
        <v>1898.73</v>
      </c>
      <c r="W25" s="227">
        <f t="shared" si="2"/>
        <v>1807.74</v>
      </c>
      <c r="X25" s="227">
        <f t="shared" si="5"/>
        <v>1771.9166666666667</v>
      </c>
      <c r="Y25" s="227">
        <f t="shared" si="3"/>
        <v>1301.5899999999999</v>
      </c>
      <c r="Z25" s="227">
        <f t="shared" si="4"/>
        <v>1205.6744444444444</v>
      </c>
      <c r="AA25" s="227">
        <f t="shared" si="6"/>
        <v>1133.0555555555557</v>
      </c>
    </row>
    <row r="26" spans="2:27" ht="13.5" hidden="1">
      <c r="B26" s="232" t="s">
        <v>1110</v>
      </c>
      <c r="C26" s="232" t="s">
        <v>1025</v>
      </c>
      <c r="D26" s="232" t="s">
        <v>977</v>
      </c>
      <c r="E26" s="232" t="s">
        <v>988</v>
      </c>
      <c r="F26" s="232">
        <v>8</v>
      </c>
      <c r="G26" s="232" t="s">
        <v>1311</v>
      </c>
      <c r="H26" s="233">
        <v>0.34399999999999997</v>
      </c>
      <c r="I26" s="233">
        <v>0</v>
      </c>
      <c r="J26" s="233">
        <v>0.217</v>
      </c>
      <c r="K26" s="234">
        <v>904</v>
      </c>
      <c r="L26" s="233">
        <v>0.10299999999999999</v>
      </c>
      <c r="M26" s="234">
        <v>1772</v>
      </c>
      <c r="N26" s="233">
        <v>0</v>
      </c>
      <c r="O26" s="233">
        <v>0</v>
      </c>
      <c r="P26" s="233">
        <v>0.14899999999999999</v>
      </c>
      <c r="Q26" s="234">
        <v>1808</v>
      </c>
      <c r="R26" s="233">
        <v>6.9000000000000006E-2</v>
      </c>
      <c r="S26" s="234">
        <v>3399</v>
      </c>
      <c r="T26" s="233">
        <v>0</v>
      </c>
      <c r="U26" s="235">
        <f t="shared" si="0"/>
        <v>251.11999999999998</v>
      </c>
      <c r="V26" s="227">
        <f t="shared" si="1"/>
        <v>158.41</v>
      </c>
      <c r="W26" s="227">
        <f t="shared" si="2"/>
        <v>150.52333333333331</v>
      </c>
      <c r="X26" s="227">
        <f t="shared" si="5"/>
        <v>147.66666666666666</v>
      </c>
      <c r="Y26" s="227">
        <f t="shared" si="3"/>
        <v>108.77</v>
      </c>
      <c r="Z26" s="227">
        <f t="shared" si="4"/>
        <v>100.59222222222223</v>
      </c>
      <c r="AA26" s="227">
        <f t="shared" si="6"/>
        <v>94.416666666666671</v>
      </c>
    </row>
    <row r="27" spans="2:27" ht="13.5" hidden="1">
      <c r="B27" s="232" t="s">
        <v>1110</v>
      </c>
      <c r="C27" s="232" t="s">
        <v>1026</v>
      </c>
      <c r="D27" s="232" t="s">
        <v>977</v>
      </c>
      <c r="E27" s="232" t="s">
        <v>988</v>
      </c>
      <c r="F27" s="232">
        <v>16</v>
      </c>
      <c r="G27" s="232" t="s">
        <v>1312</v>
      </c>
      <c r="H27" s="233">
        <v>0.68799999999999994</v>
      </c>
      <c r="I27" s="233">
        <v>0</v>
      </c>
      <c r="J27" s="233">
        <v>0.433</v>
      </c>
      <c r="K27" s="234">
        <v>1808</v>
      </c>
      <c r="L27" s="233">
        <v>0.20599999999999999</v>
      </c>
      <c r="M27" s="234">
        <v>3544</v>
      </c>
      <c r="N27" s="233">
        <v>0</v>
      </c>
      <c r="O27" s="233">
        <v>0</v>
      </c>
      <c r="P27" s="233">
        <v>0.29699999999999999</v>
      </c>
      <c r="Q27" s="234">
        <v>3616</v>
      </c>
      <c r="R27" s="233">
        <v>0.13800000000000001</v>
      </c>
      <c r="S27" s="234">
        <v>6798</v>
      </c>
      <c r="T27" s="233">
        <v>0</v>
      </c>
      <c r="U27" s="235">
        <f t="shared" si="0"/>
        <v>502.23999999999995</v>
      </c>
      <c r="V27" s="227">
        <f t="shared" si="1"/>
        <v>316.08999999999997</v>
      </c>
      <c r="W27" s="227">
        <f t="shared" si="2"/>
        <v>301.04666666666662</v>
      </c>
      <c r="X27" s="227">
        <f t="shared" si="5"/>
        <v>295.33333333333331</v>
      </c>
      <c r="Y27" s="227">
        <f t="shared" si="3"/>
        <v>216.81</v>
      </c>
      <c r="Z27" s="227">
        <f t="shared" si="4"/>
        <v>201.18444444444447</v>
      </c>
      <c r="AA27" s="227">
        <f t="shared" si="6"/>
        <v>188.83333333333334</v>
      </c>
    </row>
    <row r="28" spans="2:27" ht="13.5" hidden="1">
      <c r="B28" s="232" t="s">
        <v>1110</v>
      </c>
      <c r="C28" s="232" t="s">
        <v>1027</v>
      </c>
      <c r="D28" s="232" t="s">
        <v>977</v>
      </c>
      <c r="E28" s="232" t="s">
        <v>988</v>
      </c>
      <c r="F28" s="232">
        <v>32</v>
      </c>
      <c r="G28" s="232" t="s">
        <v>1317</v>
      </c>
      <c r="H28" s="233">
        <v>1.3759999999999999</v>
      </c>
      <c r="I28" s="233">
        <v>0</v>
      </c>
      <c r="J28" s="233">
        <v>0.86699999999999999</v>
      </c>
      <c r="K28" s="234">
        <v>3616</v>
      </c>
      <c r="L28" s="233">
        <v>0.41299999999999998</v>
      </c>
      <c r="M28" s="234">
        <v>7088</v>
      </c>
      <c r="N28" s="233">
        <v>0</v>
      </c>
      <c r="O28" s="233">
        <v>0</v>
      </c>
      <c r="P28" s="233">
        <v>0.59399999999999997</v>
      </c>
      <c r="Q28" s="234">
        <v>7232</v>
      </c>
      <c r="R28" s="233">
        <v>0.27500000000000002</v>
      </c>
      <c r="S28" s="234">
        <v>13597</v>
      </c>
      <c r="T28" s="233">
        <v>0</v>
      </c>
      <c r="U28" s="235">
        <f t="shared" si="0"/>
        <v>1004.4799999999999</v>
      </c>
      <c r="V28" s="227">
        <f t="shared" si="1"/>
        <v>632.91</v>
      </c>
      <c r="W28" s="227">
        <f t="shared" si="2"/>
        <v>602.82333333333327</v>
      </c>
      <c r="X28" s="227">
        <f t="shared" si="5"/>
        <v>590.66666666666663</v>
      </c>
      <c r="Y28" s="227">
        <f t="shared" si="3"/>
        <v>433.62</v>
      </c>
      <c r="Z28" s="227">
        <f t="shared" si="4"/>
        <v>401.63888888888891</v>
      </c>
      <c r="AA28" s="227">
        <f t="shared" si="6"/>
        <v>377.69444444444446</v>
      </c>
    </row>
    <row r="29" spans="2:27" ht="13.5" hidden="1">
      <c r="B29" s="232" t="s">
        <v>1110</v>
      </c>
      <c r="C29" s="232" t="s">
        <v>1028</v>
      </c>
      <c r="D29" s="232" t="s">
        <v>977</v>
      </c>
      <c r="E29" s="232" t="s">
        <v>988</v>
      </c>
      <c r="F29" s="232">
        <v>2</v>
      </c>
      <c r="G29" s="232" t="s">
        <v>1314</v>
      </c>
      <c r="H29" s="233">
        <v>8.5999999999999993E-2</v>
      </c>
      <c r="I29" s="233">
        <v>0</v>
      </c>
      <c r="J29" s="233">
        <v>5.3999999999999999E-2</v>
      </c>
      <c r="K29" s="234">
        <v>226</v>
      </c>
      <c r="L29" s="233">
        <v>2.5999999999999999E-2</v>
      </c>
      <c r="M29" s="234">
        <v>443</v>
      </c>
      <c r="N29" s="233">
        <v>0</v>
      </c>
      <c r="O29" s="233">
        <v>0</v>
      </c>
      <c r="P29" s="233">
        <v>3.6999999999999998E-2</v>
      </c>
      <c r="Q29" s="234">
        <v>452</v>
      </c>
      <c r="R29" s="233">
        <v>1.7000000000000001E-2</v>
      </c>
      <c r="S29" s="234">
        <v>850</v>
      </c>
      <c r="T29" s="233">
        <v>0</v>
      </c>
      <c r="U29" s="235">
        <f t="shared" si="0"/>
        <v>62.779999999999994</v>
      </c>
      <c r="V29" s="227">
        <f t="shared" si="1"/>
        <v>39.42</v>
      </c>
      <c r="W29" s="227">
        <f t="shared" si="2"/>
        <v>37.813333333333333</v>
      </c>
      <c r="X29" s="227">
        <f t="shared" si="5"/>
        <v>36.916666666666664</v>
      </c>
      <c r="Y29" s="227">
        <f t="shared" si="3"/>
        <v>27.009999999999998</v>
      </c>
      <c r="Z29" s="227">
        <f t="shared" si="4"/>
        <v>24.965555555555554</v>
      </c>
      <c r="AA29" s="227">
        <f t="shared" si="6"/>
        <v>23.611111111111111</v>
      </c>
    </row>
    <row r="30" spans="2:27" ht="13.5" hidden="1">
      <c r="B30" s="232" t="s">
        <v>1110</v>
      </c>
      <c r="C30" s="232" t="s">
        <v>1029</v>
      </c>
      <c r="D30" s="232" t="s">
        <v>977</v>
      </c>
      <c r="E30" s="232" t="s">
        <v>988</v>
      </c>
      <c r="F30" s="232">
        <v>4</v>
      </c>
      <c r="G30" s="232" t="s">
        <v>1315</v>
      </c>
      <c r="H30" s="233">
        <v>0.17199999999999999</v>
      </c>
      <c r="I30" s="233">
        <v>0</v>
      </c>
      <c r="J30" s="233">
        <v>0.108</v>
      </c>
      <c r="K30" s="234">
        <v>452</v>
      </c>
      <c r="L30" s="233">
        <v>5.1999999999999998E-2</v>
      </c>
      <c r="M30" s="234">
        <v>886</v>
      </c>
      <c r="N30" s="233">
        <v>0</v>
      </c>
      <c r="O30" s="233">
        <v>0</v>
      </c>
      <c r="P30" s="233">
        <v>7.3999999999999996E-2</v>
      </c>
      <c r="Q30" s="234">
        <v>904</v>
      </c>
      <c r="R30" s="233">
        <v>3.4000000000000002E-2</v>
      </c>
      <c r="S30" s="234">
        <v>1700</v>
      </c>
      <c r="T30" s="233">
        <v>0</v>
      </c>
      <c r="U30" s="235">
        <f t="shared" si="0"/>
        <v>125.55999999999999</v>
      </c>
      <c r="V30" s="227">
        <f t="shared" si="1"/>
        <v>78.84</v>
      </c>
      <c r="W30" s="227">
        <f t="shared" si="2"/>
        <v>75.626666666666665</v>
      </c>
      <c r="X30" s="227">
        <f t="shared" si="5"/>
        <v>73.833333333333329</v>
      </c>
      <c r="Y30" s="227">
        <f t="shared" si="3"/>
        <v>54.019999999999996</v>
      </c>
      <c r="Z30" s="227">
        <f t="shared" si="4"/>
        <v>49.931111111111107</v>
      </c>
      <c r="AA30" s="227">
        <f t="shared" si="6"/>
        <v>47.222222222222221</v>
      </c>
    </row>
    <row r="31" spans="2:27" ht="13.5" hidden="1">
      <c r="B31" s="232" t="s">
        <v>1110</v>
      </c>
      <c r="C31" s="232" t="s">
        <v>688</v>
      </c>
      <c r="D31" s="232" t="s">
        <v>977</v>
      </c>
      <c r="E31" s="232" t="s">
        <v>1112</v>
      </c>
      <c r="F31" s="232">
        <v>48</v>
      </c>
      <c r="G31" s="232" t="s">
        <v>1308</v>
      </c>
      <c r="H31" s="233">
        <v>2.64</v>
      </c>
      <c r="I31" s="233">
        <v>0</v>
      </c>
      <c r="J31" s="233">
        <v>1.663</v>
      </c>
      <c r="K31" s="234">
        <v>6938</v>
      </c>
      <c r="L31" s="233">
        <v>0.79200000000000004</v>
      </c>
      <c r="M31" s="234">
        <v>13598</v>
      </c>
      <c r="N31" s="233">
        <v>0</v>
      </c>
      <c r="O31" s="233">
        <v>0</v>
      </c>
      <c r="P31" s="233">
        <v>1.1399999999999999</v>
      </c>
      <c r="Q31" s="234">
        <v>13876</v>
      </c>
      <c r="R31" s="233">
        <v>0.52800000000000002</v>
      </c>
      <c r="S31" s="234">
        <v>26087</v>
      </c>
      <c r="T31" s="233">
        <v>0</v>
      </c>
      <c r="U31" s="235">
        <f t="shared" si="0"/>
        <v>1927.2</v>
      </c>
      <c r="V31" s="227">
        <f t="shared" si="1"/>
        <v>1213.99</v>
      </c>
      <c r="W31" s="227">
        <f t="shared" si="2"/>
        <v>1156.3266666666668</v>
      </c>
      <c r="X31" s="227">
        <f t="shared" si="5"/>
        <v>1133.1666666666667</v>
      </c>
      <c r="Y31" s="227">
        <f t="shared" si="3"/>
        <v>832.19999999999993</v>
      </c>
      <c r="Z31" s="227">
        <f t="shared" si="4"/>
        <v>770.8844444444444</v>
      </c>
      <c r="AA31" s="227">
        <f t="shared" si="6"/>
        <v>724.63888888888891</v>
      </c>
    </row>
    <row r="32" spans="2:27" ht="13.5" hidden="1">
      <c r="B32" s="232" t="s">
        <v>1110</v>
      </c>
      <c r="C32" s="232" t="s">
        <v>691</v>
      </c>
      <c r="D32" s="232" t="s">
        <v>977</v>
      </c>
      <c r="E32" s="232" t="s">
        <v>988</v>
      </c>
      <c r="F32" s="232">
        <v>72</v>
      </c>
      <c r="G32" s="232" t="s">
        <v>1309</v>
      </c>
      <c r="H32" s="233">
        <v>3.96</v>
      </c>
      <c r="I32" s="233">
        <v>0</v>
      </c>
      <c r="J32" s="233">
        <v>2.4950000000000001</v>
      </c>
      <c r="K32" s="234">
        <v>10407</v>
      </c>
      <c r="L32" s="233">
        <v>1.1879999999999999</v>
      </c>
      <c r="M32" s="234">
        <v>20397</v>
      </c>
      <c r="N32" s="233">
        <v>0</v>
      </c>
      <c r="O32" s="233">
        <v>0</v>
      </c>
      <c r="P32" s="233">
        <v>1.7110000000000001</v>
      </c>
      <c r="Q32" s="234">
        <v>20814</v>
      </c>
      <c r="R32" s="233">
        <v>0.79200000000000004</v>
      </c>
      <c r="S32" s="234">
        <v>39130</v>
      </c>
      <c r="T32" s="233">
        <v>0</v>
      </c>
      <c r="U32" s="235">
        <f t="shared" si="0"/>
        <v>2890.8</v>
      </c>
      <c r="V32" s="227">
        <f t="shared" si="1"/>
        <v>1821.3500000000001</v>
      </c>
      <c r="W32" s="227">
        <f t="shared" si="2"/>
        <v>1734.49</v>
      </c>
      <c r="X32" s="227">
        <f t="shared" si="5"/>
        <v>1699.75</v>
      </c>
      <c r="Y32" s="227">
        <f t="shared" si="3"/>
        <v>1249.03</v>
      </c>
      <c r="Z32" s="227">
        <f t="shared" si="4"/>
        <v>1156.3266666666668</v>
      </c>
      <c r="AA32" s="227">
        <f t="shared" si="6"/>
        <v>1086.9444444444443</v>
      </c>
    </row>
    <row r="33" spans="2:27" ht="13.5" hidden="1">
      <c r="B33" s="232" t="s">
        <v>1110</v>
      </c>
      <c r="C33" s="232" t="s">
        <v>694</v>
      </c>
      <c r="D33" s="232" t="s">
        <v>977</v>
      </c>
      <c r="E33" s="232" t="s">
        <v>988</v>
      </c>
      <c r="F33" s="232">
        <v>96</v>
      </c>
      <c r="G33" s="232" t="s">
        <v>1310</v>
      </c>
      <c r="H33" s="233">
        <v>5.28</v>
      </c>
      <c r="I33" s="233">
        <v>0</v>
      </c>
      <c r="J33" s="233">
        <v>3.3260000000000001</v>
      </c>
      <c r="K33" s="234">
        <v>13876</v>
      </c>
      <c r="L33" s="233">
        <v>1.5840000000000001</v>
      </c>
      <c r="M33" s="234">
        <v>27197</v>
      </c>
      <c r="N33" s="233">
        <v>0</v>
      </c>
      <c r="O33" s="233">
        <v>0</v>
      </c>
      <c r="P33" s="233">
        <v>2.2810000000000001</v>
      </c>
      <c r="Q33" s="234">
        <v>27752</v>
      </c>
      <c r="R33" s="233">
        <v>1.056</v>
      </c>
      <c r="S33" s="234">
        <v>52173</v>
      </c>
      <c r="T33" s="233">
        <v>0</v>
      </c>
      <c r="U33" s="235">
        <f t="shared" si="0"/>
        <v>3854.4</v>
      </c>
      <c r="V33" s="227">
        <f t="shared" si="1"/>
        <v>2427.98</v>
      </c>
      <c r="W33" s="227">
        <f t="shared" si="2"/>
        <v>2312.6533333333336</v>
      </c>
      <c r="X33" s="227">
        <f t="shared" si="5"/>
        <v>2266.4166666666665</v>
      </c>
      <c r="Y33" s="227">
        <f t="shared" si="3"/>
        <v>1665.13</v>
      </c>
      <c r="Z33" s="227">
        <f t="shared" si="4"/>
        <v>1541.7688888888888</v>
      </c>
      <c r="AA33" s="227">
        <f t="shared" si="6"/>
        <v>1449.25</v>
      </c>
    </row>
    <row r="34" spans="2:27" ht="13.5" hidden="1">
      <c r="B34" s="232" t="s">
        <v>1110</v>
      </c>
      <c r="C34" s="232" t="s">
        <v>697</v>
      </c>
      <c r="D34" s="232" t="s">
        <v>977</v>
      </c>
      <c r="E34" s="232" t="s">
        <v>988</v>
      </c>
      <c r="F34" s="232">
        <v>8</v>
      </c>
      <c r="G34" s="232" t="s">
        <v>1311</v>
      </c>
      <c r="H34" s="233">
        <v>0.44</v>
      </c>
      <c r="I34" s="233">
        <v>0</v>
      </c>
      <c r="J34" s="233">
        <v>0.27700000000000002</v>
      </c>
      <c r="K34" s="234">
        <v>1156</v>
      </c>
      <c r="L34" s="233">
        <v>0.13200000000000001</v>
      </c>
      <c r="M34" s="234">
        <v>2266</v>
      </c>
      <c r="N34" s="233">
        <v>0</v>
      </c>
      <c r="O34" s="233">
        <v>0</v>
      </c>
      <c r="P34" s="233">
        <v>0.19</v>
      </c>
      <c r="Q34" s="234">
        <v>2313</v>
      </c>
      <c r="R34" s="233">
        <v>8.7999999999999995E-2</v>
      </c>
      <c r="S34" s="234">
        <v>4348</v>
      </c>
      <c r="T34" s="233">
        <v>0</v>
      </c>
      <c r="U34" s="235">
        <f t="shared" si="0"/>
        <v>321.2</v>
      </c>
      <c r="V34" s="227">
        <f t="shared" si="1"/>
        <v>202.21</v>
      </c>
      <c r="W34" s="227">
        <f t="shared" si="2"/>
        <v>192.69333333333333</v>
      </c>
      <c r="X34" s="227">
        <f t="shared" si="5"/>
        <v>188.83333333333334</v>
      </c>
      <c r="Y34" s="227">
        <f t="shared" si="3"/>
        <v>138.69999999999999</v>
      </c>
      <c r="Z34" s="227">
        <f t="shared" si="4"/>
        <v>128.49</v>
      </c>
      <c r="AA34" s="227">
        <f t="shared" si="6"/>
        <v>120.77777777777777</v>
      </c>
    </row>
    <row r="35" spans="2:27" ht="13.5" hidden="1">
      <c r="B35" s="232" t="s">
        <v>1110</v>
      </c>
      <c r="C35" s="232" t="s">
        <v>700</v>
      </c>
      <c r="D35" s="232" t="s">
        <v>977</v>
      </c>
      <c r="E35" s="232" t="s">
        <v>988</v>
      </c>
      <c r="F35" s="232">
        <v>16</v>
      </c>
      <c r="G35" s="232" t="s">
        <v>1312</v>
      </c>
      <c r="H35" s="233">
        <v>0.88</v>
      </c>
      <c r="I35" s="233">
        <v>0</v>
      </c>
      <c r="J35" s="233">
        <v>0.55400000000000005</v>
      </c>
      <c r="K35" s="234">
        <v>2313</v>
      </c>
      <c r="L35" s="233">
        <v>0.26400000000000001</v>
      </c>
      <c r="M35" s="234">
        <v>4533</v>
      </c>
      <c r="N35" s="233">
        <v>0</v>
      </c>
      <c r="O35" s="233">
        <v>0</v>
      </c>
      <c r="P35" s="233">
        <v>0.38</v>
      </c>
      <c r="Q35" s="234">
        <v>4625</v>
      </c>
      <c r="R35" s="233">
        <v>0.17599999999999999</v>
      </c>
      <c r="S35" s="234">
        <v>8696</v>
      </c>
      <c r="T35" s="233">
        <v>0</v>
      </c>
      <c r="U35" s="235">
        <f t="shared" si="0"/>
        <v>642.4</v>
      </c>
      <c r="V35" s="227">
        <f t="shared" si="1"/>
        <v>404.42</v>
      </c>
      <c r="W35" s="227">
        <f t="shared" si="2"/>
        <v>385.47</v>
      </c>
      <c r="X35" s="227">
        <f t="shared" si="5"/>
        <v>377.75</v>
      </c>
      <c r="Y35" s="227">
        <f t="shared" si="3"/>
        <v>277.39999999999998</v>
      </c>
      <c r="Z35" s="227">
        <f t="shared" si="4"/>
        <v>256.95222222222219</v>
      </c>
      <c r="AA35" s="227">
        <f t="shared" si="6"/>
        <v>241.55555555555554</v>
      </c>
    </row>
    <row r="36" spans="2:27" ht="13.5" hidden="1">
      <c r="B36" s="232" t="s">
        <v>1110</v>
      </c>
      <c r="C36" s="232" t="s">
        <v>703</v>
      </c>
      <c r="D36" s="232" t="s">
        <v>977</v>
      </c>
      <c r="E36" s="232" t="s">
        <v>988</v>
      </c>
      <c r="F36" s="232">
        <v>36</v>
      </c>
      <c r="G36" s="232" t="s">
        <v>1313</v>
      </c>
      <c r="H36" s="233">
        <v>1.98</v>
      </c>
      <c r="I36" s="233">
        <v>0</v>
      </c>
      <c r="J36" s="233">
        <v>1.2470000000000001</v>
      </c>
      <c r="K36" s="234">
        <v>5203</v>
      </c>
      <c r="L36" s="233">
        <v>0.59399999999999997</v>
      </c>
      <c r="M36" s="234">
        <v>10199</v>
      </c>
      <c r="N36" s="233">
        <v>0</v>
      </c>
      <c r="O36" s="233">
        <v>0</v>
      </c>
      <c r="P36" s="233">
        <v>0.85499999999999998</v>
      </c>
      <c r="Q36" s="234">
        <v>10407</v>
      </c>
      <c r="R36" s="233">
        <v>0.39600000000000002</v>
      </c>
      <c r="S36" s="234">
        <v>19565</v>
      </c>
      <c r="T36" s="233">
        <v>0</v>
      </c>
      <c r="U36" s="235">
        <f t="shared" si="0"/>
        <v>1445.4</v>
      </c>
      <c r="V36" s="227">
        <f t="shared" si="1"/>
        <v>910.31000000000006</v>
      </c>
      <c r="W36" s="227">
        <f t="shared" si="2"/>
        <v>867.20333333333338</v>
      </c>
      <c r="X36" s="227">
        <f t="shared" si="5"/>
        <v>849.91666666666663</v>
      </c>
      <c r="Y36" s="227">
        <f t="shared" si="3"/>
        <v>624.15</v>
      </c>
      <c r="Z36" s="227">
        <f t="shared" si="4"/>
        <v>578.16333333333341</v>
      </c>
      <c r="AA36" s="227">
        <f t="shared" si="6"/>
        <v>543.47222222222217</v>
      </c>
    </row>
    <row r="37" spans="2:27" ht="13.5" hidden="1">
      <c r="B37" s="232" t="s">
        <v>1110</v>
      </c>
      <c r="C37" s="232" t="s">
        <v>706</v>
      </c>
      <c r="D37" s="232" t="s">
        <v>977</v>
      </c>
      <c r="E37" s="232" t="s">
        <v>988</v>
      </c>
      <c r="F37" s="232">
        <v>2</v>
      </c>
      <c r="G37" s="232" t="s">
        <v>1314</v>
      </c>
      <c r="H37" s="233">
        <v>0.11</v>
      </c>
      <c r="I37" s="233">
        <v>0</v>
      </c>
      <c r="J37" s="233">
        <v>6.9000000000000006E-2</v>
      </c>
      <c r="K37" s="234">
        <v>289</v>
      </c>
      <c r="L37" s="233">
        <v>3.3000000000000002E-2</v>
      </c>
      <c r="M37" s="234">
        <v>567</v>
      </c>
      <c r="N37" s="233">
        <v>0</v>
      </c>
      <c r="O37" s="233">
        <v>0</v>
      </c>
      <c r="P37" s="233">
        <v>4.8000000000000001E-2</v>
      </c>
      <c r="Q37" s="234">
        <v>578</v>
      </c>
      <c r="R37" s="233">
        <v>2.1999999999999999E-2</v>
      </c>
      <c r="S37" s="234">
        <v>1087</v>
      </c>
      <c r="T37" s="233">
        <v>0</v>
      </c>
      <c r="U37" s="235">
        <f t="shared" si="0"/>
        <v>80.3</v>
      </c>
      <c r="V37" s="227">
        <f t="shared" si="1"/>
        <v>50.370000000000005</v>
      </c>
      <c r="W37" s="227">
        <f t="shared" si="2"/>
        <v>48.173333333333332</v>
      </c>
      <c r="X37" s="227">
        <f t="shared" si="5"/>
        <v>47.25</v>
      </c>
      <c r="Y37" s="227">
        <f t="shared" si="3"/>
        <v>35.04</v>
      </c>
      <c r="Z37" s="227">
        <f t="shared" si="4"/>
        <v>32.115555555555559</v>
      </c>
      <c r="AA37" s="227">
        <f t="shared" si="6"/>
        <v>30.194444444444443</v>
      </c>
    </row>
    <row r="38" spans="2:27" ht="13.5" hidden="1">
      <c r="B38" s="232" t="s">
        <v>1110</v>
      </c>
      <c r="C38" s="232" t="s">
        <v>709</v>
      </c>
      <c r="D38" s="232" t="s">
        <v>977</v>
      </c>
      <c r="E38" s="232" t="s">
        <v>988</v>
      </c>
      <c r="F38" s="232">
        <v>96</v>
      </c>
      <c r="G38" s="232" t="s">
        <v>1310</v>
      </c>
      <c r="H38" s="233">
        <v>5.28</v>
      </c>
      <c r="I38" s="233">
        <v>0</v>
      </c>
      <c r="J38" s="233">
        <v>3.3260000000000001</v>
      </c>
      <c r="K38" s="234">
        <v>13876</v>
      </c>
      <c r="L38" s="233">
        <v>1.5840000000000001</v>
      </c>
      <c r="M38" s="234">
        <v>27197</v>
      </c>
      <c r="N38" s="233">
        <v>0</v>
      </c>
      <c r="O38" s="233">
        <v>0</v>
      </c>
      <c r="P38" s="233">
        <v>2.2810000000000001</v>
      </c>
      <c r="Q38" s="234">
        <v>27752</v>
      </c>
      <c r="R38" s="233">
        <v>1.056</v>
      </c>
      <c r="S38" s="234">
        <v>52173</v>
      </c>
      <c r="T38" s="233">
        <v>0</v>
      </c>
      <c r="U38" s="235">
        <f t="shared" si="0"/>
        <v>3854.4</v>
      </c>
      <c r="V38" s="227">
        <f t="shared" si="1"/>
        <v>2427.98</v>
      </c>
      <c r="W38" s="227">
        <f t="shared" si="2"/>
        <v>2312.6533333333336</v>
      </c>
      <c r="X38" s="227">
        <f t="shared" si="5"/>
        <v>2266.4166666666665</v>
      </c>
      <c r="Y38" s="227">
        <f t="shared" si="3"/>
        <v>1665.13</v>
      </c>
      <c r="Z38" s="227">
        <f t="shared" si="4"/>
        <v>1541.7688888888888</v>
      </c>
      <c r="AA38" s="227">
        <f t="shared" si="6"/>
        <v>1449.25</v>
      </c>
    </row>
    <row r="39" spans="2:27" ht="13.5" hidden="1">
      <c r="B39" s="232" t="s">
        <v>1110</v>
      </c>
      <c r="C39" s="232" t="s">
        <v>711</v>
      </c>
      <c r="D39" s="232" t="s">
        <v>977</v>
      </c>
      <c r="E39" s="232" t="s">
        <v>988</v>
      </c>
      <c r="F39" s="232">
        <v>4</v>
      </c>
      <c r="G39" s="232" t="s">
        <v>1315</v>
      </c>
      <c r="H39" s="233">
        <v>0.22</v>
      </c>
      <c r="I39" s="233">
        <v>0</v>
      </c>
      <c r="J39" s="233">
        <v>0.13900000000000001</v>
      </c>
      <c r="K39" s="234">
        <v>578</v>
      </c>
      <c r="L39" s="233">
        <v>6.6000000000000003E-2</v>
      </c>
      <c r="M39" s="234">
        <v>1133</v>
      </c>
      <c r="N39" s="233">
        <v>0</v>
      </c>
      <c r="O39" s="233">
        <v>0</v>
      </c>
      <c r="P39" s="233">
        <v>9.5000000000000001E-2</v>
      </c>
      <c r="Q39" s="234">
        <v>1156</v>
      </c>
      <c r="R39" s="233">
        <v>4.3999999999999997E-2</v>
      </c>
      <c r="S39" s="234">
        <v>2174</v>
      </c>
      <c r="T39" s="233">
        <v>0</v>
      </c>
      <c r="U39" s="235">
        <f t="shared" si="0"/>
        <v>160.6</v>
      </c>
      <c r="V39" s="227">
        <f t="shared" si="1"/>
        <v>101.47000000000001</v>
      </c>
      <c r="W39" s="227">
        <f t="shared" si="2"/>
        <v>96.346666666666664</v>
      </c>
      <c r="X39" s="227">
        <f t="shared" si="5"/>
        <v>94.416666666666671</v>
      </c>
      <c r="Y39" s="227">
        <f t="shared" si="3"/>
        <v>69.349999999999994</v>
      </c>
      <c r="Z39" s="227">
        <f t="shared" si="4"/>
        <v>64.231111111111119</v>
      </c>
      <c r="AA39" s="227">
        <f t="shared" si="6"/>
        <v>60.388888888888886</v>
      </c>
    </row>
    <row r="40" spans="2:27" ht="13.5" hidden="1">
      <c r="B40" s="232" t="s">
        <v>1110</v>
      </c>
      <c r="C40" s="232" t="s">
        <v>716</v>
      </c>
      <c r="D40" s="232" t="s">
        <v>977</v>
      </c>
      <c r="E40" s="232" t="s">
        <v>988</v>
      </c>
      <c r="F40" s="232">
        <v>72</v>
      </c>
      <c r="G40" s="232" t="s">
        <v>1310</v>
      </c>
      <c r="H40" s="233">
        <v>4.3920000000000003</v>
      </c>
      <c r="I40" s="233">
        <v>0</v>
      </c>
      <c r="J40" s="233">
        <v>2.7669999999999999</v>
      </c>
      <c r="K40" s="234">
        <v>11542</v>
      </c>
      <c r="L40" s="233">
        <v>1.3180000000000001</v>
      </c>
      <c r="M40" s="234">
        <v>22623</v>
      </c>
      <c r="N40" s="233">
        <v>0</v>
      </c>
      <c r="O40" s="233">
        <v>0</v>
      </c>
      <c r="P40" s="233">
        <v>1.855</v>
      </c>
      <c r="Q40" s="234">
        <v>22565</v>
      </c>
      <c r="R40" s="233">
        <v>0.85899999999999999</v>
      </c>
      <c r="S40" s="234">
        <v>42422</v>
      </c>
      <c r="T40" s="233">
        <v>0</v>
      </c>
      <c r="U40" s="235">
        <f t="shared" si="0"/>
        <v>3206.1600000000003</v>
      </c>
      <c r="V40" s="227">
        <f t="shared" si="1"/>
        <v>2019.9099999999999</v>
      </c>
      <c r="W40" s="227">
        <f t="shared" si="2"/>
        <v>1923.9733333333334</v>
      </c>
      <c r="X40" s="227">
        <f t="shared" si="5"/>
        <v>1885.25</v>
      </c>
      <c r="Y40" s="227">
        <f t="shared" si="3"/>
        <v>1354.15</v>
      </c>
      <c r="Z40" s="227">
        <f t="shared" si="4"/>
        <v>1253.8755555555554</v>
      </c>
      <c r="AA40" s="227">
        <f t="shared" si="6"/>
        <v>1178.3888888888889</v>
      </c>
    </row>
    <row r="41" spans="2:27" ht="13.5" hidden="1">
      <c r="B41" s="232" t="s">
        <v>1110</v>
      </c>
      <c r="C41" s="232" t="s">
        <v>719</v>
      </c>
      <c r="D41" s="232" t="s">
        <v>977</v>
      </c>
      <c r="E41" s="232" t="s">
        <v>988</v>
      </c>
      <c r="F41" s="232">
        <v>8</v>
      </c>
      <c r="G41" s="232" t="s">
        <v>1318</v>
      </c>
      <c r="H41" s="233">
        <v>0.48799999999999999</v>
      </c>
      <c r="I41" s="233">
        <v>0</v>
      </c>
      <c r="J41" s="233">
        <v>0.307</v>
      </c>
      <c r="K41" s="234">
        <v>1282</v>
      </c>
      <c r="L41" s="233">
        <v>0.14599999999999999</v>
      </c>
      <c r="M41" s="234">
        <v>2514</v>
      </c>
      <c r="N41" s="233">
        <v>0</v>
      </c>
      <c r="O41" s="233">
        <v>0</v>
      </c>
      <c r="P41" s="233">
        <v>0.20599999999999999</v>
      </c>
      <c r="Q41" s="234">
        <v>2507</v>
      </c>
      <c r="R41" s="233">
        <v>9.5000000000000001E-2</v>
      </c>
      <c r="S41" s="234">
        <v>4714</v>
      </c>
      <c r="T41" s="233">
        <v>0</v>
      </c>
      <c r="U41" s="235">
        <f t="shared" si="0"/>
        <v>356.24</v>
      </c>
      <c r="V41" s="227">
        <f t="shared" si="1"/>
        <v>224.10999999999999</v>
      </c>
      <c r="W41" s="227">
        <f t="shared" si="2"/>
        <v>213.41333333333333</v>
      </c>
      <c r="X41" s="227">
        <f t="shared" si="5"/>
        <v>209.5</v>
      </c>
      <c r="Y41" s="227">
        <f t="shared" si="3"/>
        <v>150.38</v>
      </c>
      <c r="Z41" s="227">
        <f t="shared" si="4"/>
        <v>138.98888888888888</v>
      </c>
      <c r="AA41" s="227">
        <f t="shared" si="6"/>
        <v>130.94444444444446</v>
      </c>
    </row>
    <row r="42" spans="2:27" ht="13.5" hidden="1">
      <c r="B42" s="232" t="s">
        <v>1110</v>
      </c>
      <c r="C42" s="232" t="s">
        <v>722</v>
      </c>
      <c r="D42" s="232" t="s">
        <v>977</v>
      </c>
      <c r="E42" s="232" t="s">
        <v>988</v>
      </c>
      <c r="F42" s="232">
        <v>16</v>
      </c>
      <c r="G42" s="232" t="s">
        <v>1319</v>
      </c>
      <c r="H42" s="233">
        <v>0.97599999999999998</v>
      </c>
      <c r="I42" s="233">
        <v>0</v>
      </c>
      <c r="J42" s="233">
        <v>0.61499999999999999</v>
      </c>
      <c r="K42" s="234">
        <v>2565</v>
      </c>
      <c r="L42" s="233">
        <v>0.29299999999999998</v>
      </c>
      <c r="M42" s="234">
        <v>5027</v>
      </c>
      <c r="N42" s="233">
        <v>0</v>
      </c>
      <c r="O42" s="233">
        <v>0</v>
      </c>
      <c r="P42" s="233">
        <v>0.41199999999999998</v>
      </c>
      <c r="Q42" s="234">
        <v>5014</v>
      </c>
      <c r="R42" s="233">
        <v>0.191</v>
      </c>
      <c r="S42" s="234">
        <v>9427</v>
      </c>
      <c r="T42" s="233">
        <v>0</v>
      </c>
      <c r="U42" s="235">
        <f t="shared" si="0"/>
        <v>712.48</v>
      </c>
      <c r="V42" s="227">
        <f t="shared" si="1"/>
        <v>448.95</v>
      </c>
      <c r="W42" s="227">
        <f t="shared" si="2"/>
        <v>427.64</v>
      </c>
      <c r="X42" s="227">
        <f t="shared" si="5"/>
        <v>418.91666666666669</v>
      </c>
      <c r="Y42" s="227">
        <f t="shared" si="3"/>
        <v>300.76</v>
      </c>
      <c r="Z42" s="227">
        <f t="shared" si="4"/>
        <v>278.70777777777778</v>
      </c>
      <c r="AA42" s="227">
        <f t="shared" si="6"/>
        <v>261.86111111111109</v>
      </c>
    </row>
    <row r="43" spans="2:27" ht="13.5" hidden="1">
      <c r="B43" s="232" t="s">
        <v>1110</v>
      </c>
      <c r="C43" s="232" t="s">
        <v>725</v>
      </c>
      <c r="D43" s="232" t="s">
        <v>977</v>
      </c>
      <c r="E43" s="232" t="s">
        <v>988</v>
      </c>
      <c r="F43" s="232">
        <v>36</v>
      </c>
      <c r="G43" s="232" t="s">
        <v>1308</v>
      </c>
      <c r="H43" s="233">
        <v>2.1960000000000002</v>
      </c>
      <c r="I43" s="233">
        <v>0</v>
      </c>
      <c r="J43" s="233">
        <v>1.383</v>
      </c>
      <c r="K43" s="234">
        <v>5771</v>
      </c>
      <c r="L43" s="233">
        <v>0.65900000000000003</v>
      </c>
      <c r="M43" s="234">
        <v>11311</v>
      </c>
      <c r="N43" s="233">
        <v>0</v>
      </c>
      <c r="O43" s="233">
        <v>0</v>
      </c>
      <c r="P43" s="233">
        <v>0.92700000000000005</v>
      </c>
      <c r="Q43" s="234">
        <v>11282</v>
      </c>
      <c r="R43" s="233">
        <v>0.42899999999999999</v>
      </c>
      <c r="S43" s="234">
        <v>21211</v>
      </c>
      <c r="T43" s="233">
        <v>0</v>
      </c>
      <c r="U43" s="235">
        <f t="shared" si="0"/>
        <v>1603.0800000000002</v>
      </c>
      <c r="V43" s="227">
        <f t="shared" si="1"/>
        <v>1009.59</v>
      </c>
      <c r="W43" s="227">
        <f t="shared" si="2"/>
        <v>961.98666666666668</v>
      </c>
      <c r="X43" s="227">
        <f t="shared" si="5"/>
        <v>942.58333333333337</v>
      </c>
      <c r="Y43" s="227">
        <f t="shared" si="3"/>
        <v>676.71</v>
      </c>
      <c r="Z43" s="227">
        <f t="shared" si="4"/>
        <v>626.55888888888899</v>
      </c>
      <c r="AA43" s="227">
        <f t="shared" si="6"/>
        <v>589.19444444444446</v>
      </c>
    </row>
    <row r="44" spans="2:27" ht="13.5" hidden="1">
      <c r="B44" s="232" t="s">
        <v>1110</v>
      </c>
      <c r="C44" s="232" t="s">
        <v>728</v>
      </c>
      <c r="D44" s="232" t="s">
        <v>977</v>
      </c>
      <c r="E44" s="232" t="s">
        <v>988</v>
      </c>
      <c r="F44" s="232">
        <v>2</v>
      </c>
      <c r="G44" s="232" t="s">
        <v>1320</v>
      </c>
      <c r="H44" s="233">
        <v>0.122</v>
      </c>
      <c r="I44" s="233">
        <v>0</v>
      </c>
      <c r="J44" s="233">
        <v>7.6999999999999999E-2</v>
      </c>
      <c r="K44" s="234">
        <v>321</v>
      </c>
      <c r="L44" s="233">
        <v>3.6999999999999998E-2</v>
      </c>
      <c r="M44" s="234">
        <v>628</v>
      </c>
      <c r="N44" s="233">
        <v>0</v>
      </c>
      <c r="O44" s="233">
        <v>0</v>
      </c>
      <c r="P44" s="233">
        <v>5.1999999999999998E-2</v>
      </c>
      <c r="Q44" s="234">
        <v>627</v>
      </c>
      <c r="R44" s="233">
        <v>2.4E-2</v>
      </c>
      <c r="S44" s="234">
        <v>1178</v>
      </c>
      <c r="T44" s="233">
        <v>0</v>
      </c>
      <c r="U44" s="235">
        <f t="shared" si="0"/>
        <v>89.06</v>
      </c>
      <c r="V44" s="227">
        <f t="shared" si="1"/>
        <v>56.21</v>
      </c>
      <c r="W44" s="227">
        <f t="shared" si="2"/>
        <v>53.76</v>
      </c>
      <c r="X44" s="227">
        <f t="shared" si="5"/>
        <v>52.333333333333336</v>
      </c>
      <c r="Y44" s="227">
        <f t="shared" si="3"/>
        <v>37.96</v>
      </c>
      <c r="Z44" s="227">
        <f t="shared" si="4"/>
        <v>34.936666666666667</v>
      </c>
      <c r="AA44" s="227">
        <f t="shared" si="6"/>
        <v>32.722222222222221</v>
      </c>
    </row>
    <row r="45" spans="2:27" ht="13.5" hidden="1">
      <c r="B45" s="232" t="s">
        <v>1110</v>
      </c>
      <c r="C45" s="232" t="s">
        <v>731</v>
      </c>
      <c r="D45" s="232" t="s">
        <v>977</v>
      </c>
      <c r="E45" s="232" t="s">
        <v>988</v>
      </c>
      <c r="F45" s="232">
        <v>72</v>
      </c>
      <c r="G45" s="232" t="s">
        <v>1310</v>
      </c>
      <c r="H45" s="233">
        <v>4.3920000000000003</v>
      </c>
      <c r="I45" s="233">
        <v>0</v>
      </c>
      <c r="J45" s="233">
        <v>2.7669999999999999</v>
      </c>
      <c r="K45" s="234">
        <v>11542</v>
      </c>
      <c r="L45" s="233">
        <v>1.3180000000000001</v>
      </c>
      <c r="M45" s="234">
        <v>22623</v>
      </c>
      <c r="N45" s="233">
        <v>0</v>
      </c>
      <c r="O45" s="233">
        <v>0</v>
      </c>
      <c r="P45" s="233">
        <v>1.855</v>
      </c>
      <c r="Q45" s="234">
        <v>22565</v>
      </c>
      <c r="R45" s="233">
        <v>0.85899999999999999</v>
      </c>
      <c r="S45" s="234">
        <v>42422</v>
      </c>
      <c r="T45" s="233">
        <v>0</v>
      </c>
      <c r="U45" s="235">
        <f t="shared" si="0"/>
        <v>3206.1600000000003</v>
      </c>
      <c r="V45" s="227">
        <f t="shared" si="1"/>
        <v>2019.9099999999999</v>
      </c>
      <c r="W45" s="227">
        <f t="shared" si="2"/>
        <v>1923.9733333333334</v>
      </c>
      <c r="X45" s="227">
        <f t="shared" si="5"/>
        <v>1885.25</v>
      </c>
      <c r="Y45" s="227">
        <f t="shared" si="3"/>
        <v>1354.15</v>
      </c>
      <c r="Z45" s="227">
        <f t="shared" si="4"/>
        <v>1253.8755555555554</v>
      </c>
      <c r="AA45" s="227">
        <f t="shared" si="6"/>
        <v>1178.3888888888889</v>
      </c>
    </row>
    <row r="46" spans="2:27" ht="13.5" hidden="1">
      <c r="B46" s="232" t="s">
        <v>1110</v>
      </c>
      <c r="C46" s="232" t="s">
        <v>733</v>
      </c>
      <c r="D46" s="232" t="s">
        <v>977</v>
      </c>
      <c r="E46" s="232" t="s">
        <v>988</v>
      </c>
      <c r="F46" s="232">
        <v>4</v>
      </c>
      <c r="G46" s="232" t="s">
        <v>1321</v>
      </c>
      <c r="H46" s="233">
        <v>0.24399999999999999</v>
      </c>
      <c r="I46" s="233">
        <v>0</v>
      </c>
      <c r="J46" s="233">
        <v>0.154</v>
      </c>
      <c r="K46" s="234">
        <v>641</v>
      </c>
      <c r="L46" s="233">
        <v>7.2999999999999995E-2</v>
      </c>
      <c r="M46" s="234">
        <v>1257</v>
      </c>
      <c r="N46" s="233">
        <v>0</v>
      </c>
      <c r="O46" s="233">
        <v>0</v>
      </c>
      <c r="P46" s="233">
        <v>0.10299999999999999</v>
      </c>
      <c r="Q46" s="234">
        <v>1254</v>
      </c>
      <c r="R46" s="233">
        <v>4.8000000000000001E-2</v>
      </c>
      <c r="S46" s="234">
        <v>2357</v>
      </c>
      <c r="T46" s="233">
        <v>0</v>
      </c>
      <c r="U46" s="235">
        <f t="shared" si="0"/>
        <v>178.12</v>
      </c>
      <c r="V46" s="227">
        <f t="shared" si="1"/>
        <v>112.42</v>
      </c>
      <c r="W46" s="227">
        <f t="shared" si="2"/>
        <v>106.70666666666666</v>
      </c>
      <c r="X46" s="227">
        <f t="shared" si="5"/>
        <v>104.75</v>
      </c>
      <c r="Y46" s="227">
        <f t="shared" si="3"/>
        <v>75.19</v>
      </c>
      <c r="Z46" s="227">
        <f t="shared" si="4"/>
        <v>69.873333333333335</v>
      </c>
      <c r="AA46" s="227">
        <f t="shared" si="6"/>
        <v>65.472222222222229</v>
      </c>
    </row>
    <row r="47" spans="2:27" ht="13.5" hidden="1">
      <c r="B47" s="232" t="s">
        <v>1110</v>
      </c>
      <c r="C47" s="232" t="s">
        <v>1035</v>
      </c>
      <c r="D47" s="232" t="s">
        <v>977</v>
      </c>
      <c r="E47" s="232" t="s">
        <v>988</v>
      </c>
      <c r="F47" s="232">
        <v>48</v>
      </c>
      <c r="G47" s="232" t="s">
        <v>1308</v>
      </c>
      <c r="H47" s="233">
        <v>1.8480000000000001</v>
      </c>
      <c r="I47" s="233">
        <v>0</v>
      </c>
      <c r="J47" s="233">
        <v>1.1592</v>
      </c>
      <c r="K47" s="234">
        <v>4835</v>
      </c>
      <c r="L47" s="233">
        <v>0.55200000000000005</v>
      </c>
      <c r="M47" s="234">
        <v>9478</v>
      </c>
      <c r="N47" s="233">
        <v>0</v>
      </c>
      <c r="O47" s="233">
        <v>0</v>
      </c>
      <c r="P47" s="233">
        <v>0.80349999999999999</v>
      </c>
      <c r="Q47" s="234">
        <v>9776</v>
      </c>
      <c r="R47" s="233">
        <v>0.372</v>
      </c>
      <c r="S47" s="234">
        <v>18379</v>
      </c>
      <c r="T47" s="233">
        <v>0</v>
      </c>
      <c r="U47" s="235">
        <f t="shared" si="0"/>
        <v>1349.04</v>
      </c>
      <c r="V47" s="227">
        <f t="shared" si="1"/>
        <v>846.21600000000001</v>
      </c>
      <c r="W47" s="227">
        <f t="shared" si="2"/>
        <v>805.87666666666678</v>
      </c>
      <c r="X47" s="227">
        <f t="shared" si="5"/>
        <v>789.83333333333337</v>
      </c>
      <c r="Y47" s="227">
        <f t="shared" si="3"/>
        <v>586.55499999999995</v>
      </c>
      <c r="Z47" s="227">
        <f t="shared" si="4"/>
        <v>543.1155555555556</v>
      </c>
      <c r="AA47" s="227">
        <f t="shared" si="6"/>
        <v>510.52777777777777</v>
      </c>
    </row>
    <row r="48" spans="2:27" ht="13.5" hidden="1">
      <c r="B48" s="232" t="s">
        <v>1110</v>
      </c>
      <c r="C48" s="232" t="s">
        <v>1036</v>
      </c>
      <c r="D48" s="232" t="s">
        <v>977</v>
      </c>
      <c r="E48" s="232" t="s">
        <v>988</v>
      </c>
      <c r="F48" s="232">
        <v>64</v>
      </c>
      <c r="G48" s="232" t="s">
        <v>1316</v>
      </c>
      <c r="H48" s="233">
        <v>2.464</v>
      </c>
      <c r="I48" s="233">
        <v>0</v>
      </c>
      <c r="J48" s="233">
        <v>1.5456000000000001</v>
      </c>
      <c r="K48" s="234">
        <v>6447</v>
      </c>
      <c r="L48" s="233">
        <v>0.73599999999999999</v>
      </c>
      <c r="M48" s="234">
        <v>12637</v>
      </c>
      <c r="N48" s="233">
        <v>0</v>
      </c>
      <c r="O48" s="233">
        <v>0</v>
      </c>
      <c r="P48" s="233">
        <v>1.0713999999999999</v>
      </c>
      <c r="Q48" s="234">
        <v>13035</v>
      </c>
      <c r="R48" s="233">
        <v>0.496</v>
      </c>
      <c r="S48" s="234">
        <v>24506</v>
      </c>
      <c r="T48" s="233">
        <v>0</v>
      </c>
      <c r="U48" s="235">
        <f t="shared" si="0"/>
        <v>1798.72</v>
      </c>
      <c r="V48" s="227">
        <f t="shared" si="1"/>
        <v>1128.288</v>
      </c>
      <c r="W48" s="227">
        <f t="shared" si="2"/>
        <v>1074.53</v>
      </c>
      <c r="X48" s="227">
        <f t="shared" si="5"/>
        <v>1053.0833333333333</v>
      </c>
      <c r="Y48" s="227">
        <f t="shared" si="3"/>
        <v>782.12199999999996</v>
      </c>
      <c r="Z48" s="227">
        <f t="shared" si="4"/>
        <v>724.1633333333333</v>
      </c>
      <c r="AA48" s="227">
        <f t="shared" si="6"/>
        <v>680.72222222222217</v>
      </c>
    </row>
    <row r="49" spans="2:27" ht="13.5" hidden="1">
      <c r="B49" s="232" t="s">
        <v>1110</v>
      </c>
      <c r="C49" s="232" t="s">
        <v>1037</v>
      </c>
      <c r="D49" s="232" t="s">
        <v>977</v>
      </c>
      <c r="E49" s="232" t="s">
        <v>988</v>
      </c>
      <c r="F49" s="232">
        <v>8</v>
      </c>
      <c r="G49" s="232" t="s">
        <v>1311</v>
      </c>
      <c r="H49" s="233">
        <v>0.308</v>
      </c>
      <c r="I49" s="233">
        <v>0</v>
      </c>
      <c r="J49" s="233">
        <v>0.19320000000000001</v>
      </c>
      <c r="K49" s="234">
        <v>806</v>
      </c>
      <c r="L49" s="233">
        <v>9.1999999999999998E-2</v>
      </c>
      <c r="M49" s="234">
        <v>1580</v>
      </c>
      <c r="N49" s="233">
        <v>0</v>
      </c>
      <c r="O49" s="233">
        <v>0</v>
      </c>
      <c r="P49" s="233">
        <v>0.13389999999999999</v>
      </c>
      <c r="Q49" s="234">
        <v>1629</v>
      </c>
      <c r="R49" s="233">
        <v>6.2E-2</v>
      </c>
      <c r="S49" s="234">
        <v>3063</v>
      </c>
      <c r="T49" s="233">
        <v>0</v>
      </c>
      <c r="U49" s="235">
        <f t="shared" si="0"/>
        <v>224.84</v>
      </c>
      <c r="V49" s="227">
        <f t="shared" si="1"/>
        <v>141.036</v>
      </c>
      <c r="W49" s="227">
        <f t="shared" si="2"/>
        <v>134.32666666666665</v>
      </c>
      <c r="X49" s="227">
        <f t="shared" si="5"/>
        <v>131.66666666666666</v>
      </c>
      <c r="Y49" s="227">
        <f t="shared" si="3"/>
        <v>97.747</v>
      </c>
      <c r="Z49" s="227">
        <f t="shared" si="4"/>
        <v>90.509999999999991</v>
      </c>
      <c r="AA49" s="227">
        <f t="shared" si="6"/>
        <v>85.083333333333329</v>
      </c>
    </row>
    <row r="50" spans="2:27" ht="13.5" hidden="1">
      <c r="B50" s="232" t="s">
        <v>1110</v>
      </c>
      <c r="C50" s="232" t="s">
        <v>1038</v>
      </c>
      <c r="D50" s="232" t="s">
        <v>977</v>
      </c>
      <c r="E50" s="232" t="s">
        <v>988</v>
      </c>
      <c r="F50" s="232">
        <v>16</v>
      </c>
      <c r="G50" s="232" t="s">
        <v>1312</v>
      </c>
      <c r="H50" s="233">
        <v>0.61599999999999999</v>
      </c>
      <c r="I50" s="233">
        <v>0</v>
      </c>
      <c r="J50" s="233">
        <v>0.38640000000000002</v>
      </c>
      <c r="K50" s="234">
        <v>1612</v>
      </c>
      <c r="L50" s="233">
        <v>0.184</v>
      </c>
      <c r="M50" s="234">
        <v>3159</v>
      </c>
      <c r="N50" s="233">
        <v>0</v>
      </c>
      <c r="O50" s="233">
        <v>0</v>
      </c>
      <c r="P50" s="233">
        <v>0.26779999999999998</v>
      </c>
      <c r="Q50" s="234">
        <v>3259</v>
      </c>
      <c r="R50" s="233">
        <v>0.124</v>
      </c>
      <c r="S50" s="234">
        <v>6126</v>
      </c>
      <c r="T50" s="233">
        <v>0</v>
      </c>
      <c r="U50" s="235">
        <f t="shared" si="0"/>
        <v>449.68</v>
      </c>
      <c r="V50" s="227">
        <f t="shared" si="1"/>
        <v>282.072</v>
      </c>
      <c r="W50" s="227">
        <f t="shared" si="2"/>
        <v>268.65333333333331</v>
      </c>
      <c r="X50" s="227">
        <f t="shared" si="5"/>
        <v>263.25</v>
      </c>
      <c r="Y50" s="227">
        <f t="shared" si="3"/>
        <v>195.494</v>
      </c>
      <c r="Z50" s="227">
        <f t="shared" si="4"/>
        <v>181.04777777777775</v>
      </c>
      <c r="AA50" s="227">
        <f t="shared" si="6"/>
        <v>170.16666666666666</v>
      </c>
    </row>
    <row r="51" spans="2:27" ht="13.5" hidden="1">
      <c r="B51" s="232" t="s">
        <v>1110</v>
      </c>
      <c r="C51" s="232" t="s">
        <v>1039</v>
      </c>
      <c r="D51" s="232" t="s">
        <v>977</v>
      </c>
      <c r="E51" s="232" t="s">
        <v>988</v>
      </c>
      <c r="F51" s="232">
        <v>32</v>
      </c>
      <c r="G51" s="232" t="s">
        <v>1317</v>
      </c>
      <c r="H51" s="233">
        <v>1.232</v>
      </c>
      <c r="I51" s="233">
        <v>0</v>
      </c>
      <c r="J51" s="233">
        <v>0.77280000000000004</v>
      </c>
      <c r="K51" s="234">
        <v>3224</v>
      </c>
      <c r="L51" s="233">
        <v>0.36799999999999999</v>
      </c>
      <c r="M51" s="234">
        <v>6318</v>
      </c>
      <c r="N51" s="233">
        <v>0</v>
      </c>
      <c r="O51" s="233">
        <v>0</v>
      </c>
      <c r="P51" s="233">
        <v>0.53569999999999995</v>
      </c>
      <c r="Q51" s="234">
        <v>6517</v>
      </c>
      <c r="R51" s="233">
        <v>0.248</v>
      </c>
      <c r="S51" s="234">
        <v>12253</v>
      </c>
      <c r="T51" s="233">
        <v>0</v>
      </c>
      <c r="U51" s="235">
        <f t="shared" si="0"/>
        <v>899.36</v>
      </c>
      <c r="V51" s="227">
        <f t="shared" si="1"/>
        <v>564.14400000000001</v>
      </c>
      <c r="W51" s="227">
        <f t="shared" si="2"/>
        <v>537.30666666666662</v>
      </c>
      <c r="X51" s="227">
        <f t="shared" si="5"/>
        <v>526.5</v>
      </c>
      <c r="Y51" s="227">
        <f t="shared" si="3"/>
        <v>391.06099999999998</v>
      </c>
      <c r="Z51" s="227">
        <f t="shared" si="4"/>
        <v>362.06777777777779</v>
      </c>
      <c r="AA51" s="227">
        <f t="shared" si="6"/>
        <v>340.36111111111109</v>
      </c>
    </row>
    <row r="52" spans="2:27" ht="13.5" hidden="1">
      <c r="B52" s="232" t="s">
        <v>1110</v>
      </c>
      <c r="C52" s="232" t="s">
        <v>1040</v>
      </c>
      <c r="D52" s="232" t="s">
        <v>977</v>
      </c>
      <c r="E52" s="232" t="s">
        <v>988</v>
      </c>
      <c r="F52" s="232">
        <v>2</v>
      </c>
      <c r="G52" s="232" t="s">
        <v>1314</v>
      </c>
      <c r="H52" s="233">
        <v>7.6999999999999999E-2</v>
      </c>
      <c r="I52" s="233">
        <v>0</v>
      </c>
      <c r="J52" s="233">
        <v>4.8300000000000003E-2</v>
      </c>
      <c r="K52" s="234">
        <v>201</v>
      </c>
      <c r="L52" s="233">
        <v>2.3E-2</v>
      </c>
      <c r="M52" s="234">
        <v>395</v>
      </c>
      <c r="N52" s="233">
        <v>0</v>
      </c>
      <c r="O52" s="233">
        <v>0</v>
      </c>
      <c r="P52" s="233">
        <v>3.3500000000000002E-2</v>
      </c>
      <c r="Q52" s="234">
        <v>407</v>
      </c>
      <c r="R52" s="233">
        <v>1.55E-2</v>
      </c>
      <c r="S52" s="234">
        <v>766</v>
      </c>
      <c r="T52" s="233">
        <v>0</v>
      </c>
      <c r="U52" s="235">
        <f t="shared" si="0"/>
        <v>56.21</v>
      </c>
      <c r="V52" s="227">
        <f t="shared" si="1"/>
        <v>35.259</v>
      </c>
      <c r="W52" s="227">
        <f t="shared" si="2"/>
        <v>33.54</v>
      </c>
      <c r="X52" s="227">
        <f t="shared" si="5"/>
        <v>32.916666666666664</v>
      </c>
      <c r="Y52" s="227">
        <f t="shared" si="3"/>
        <v>24.455000000000002</v>
      </c>
      <c r="Z52" s="227">
        <f t="shared" si="4"/>
        <v>22.620555555555555</v>
      </c>
      <c r="AA52" s="227">
        <f t="shared" si="6"/>
        <v>21.277777777777779</v>
      </c>
    </row>
    <row r="53" spans="2:27" ht="13.5" hidden="1">
      <c r="B53" s="232" t="s">
        <v>1110</v>
      </c>
      <c r="C53" s="232" t="s">
        <v>1041</v>
      </c>
      <c r="D53" s="232" t="s">
        <v>977</v>
      </c>
      <c r="E53" s="232" t="s">
        <v>988</v>
      </c>
      <c r="F53" s="232">
        <v>1</v>
      </c>
      <c r="G53" s="232" t="s">
        <v>1322</v>
      </c>
      <c r="H53" s="233">
        <v>3.85E-2</v>
      </c>
      <c r="I53" s="233">
        <v>0</v>
      </c>
      <c r="J53" s="233">
        <v>2.41E-2</v>
      </c>
      <c r="K53" s="234">
        <v>101</v>
      </c>
      <c r="L53" s="233">
        <v>1.15E-2</v>
      </c>
      <c r="M53" s="234">
        <v>197</v>
      </c>
      <c r="N53" s="233">
        <v>0</v>
      </c>
      <c r="O53" s="233">
        <v>0</v>
      </c>
      <c r="P53" s="233">
        <v>1.67E-2</v>
      </c>
      <c r="Q53" s="234">
        <v>204</v>
      </c>
      <c r="R53" s="233">
        <v>7.7999999999999996E-3</v>
      </c>
      <c r="S53" s="234">
        <v>383</v>
      </c>
      <c r="T53" s="233">
        <v>0</v>
      </c>
      <c r="U53" s="235">
        <f t="shared" si="0"/>
        <v>28.105</v>
      </c>
      <c r="V53" s="227">
        <f t="shared" si="1"/>
        <v>17.593</v>
      </c>
      <c r="W53" s="227">
        <f t="shared" si="2"/>
        <v>16.811666666666667</v>
      </c>
      <c r="X53" s="227">
        <f t="shared" si="5"/>
        <v>16.416666666666668</v>
      </c>
      <c r="Y53" s="227">
        <f t="shared" si="3"/>
        <v>12.190999999999999</v>
      </c>
      <c r="Z53" s="227">
        <f t="shared" si="4"/>
        <v>11.360666666666667</v>
      </c>
      <c r="AA53" s="227">
        <f t="shared" si="6"/>
        <v>10.638888888888889</v>
      </c>
    </row>
    <row r="54" spans="2:27" ht="13.5" hidden="1">
      <c r="B54" s="232" t="s">
        <v>1110</v>
      </c>
      <c r="C54" s="232" t="s">
        <v>1042</v>
      </c>
      <c r="D54" s="232" t="s">
        <v>977</v>
      </c>
      <c r="E54" s="232" t="s">
        <v>988</v>
      </c>
      <c r="F54" s="232">
        <v>64</v>
      </c>
      <c r="G54" s="232" t="s">
        <v>1316</v>
      </c>
      <c r="H54" s="233">
        <v>2.464</v>
      </c>
      <c r="I54" s="233">
        <v>0</v>
      </c>
      <c r="J54" s="233">
        <v>1.5456000000000001</v>
      </c>
      <c r="K54" s="234">
        <v>6447</v>
      </c>
      <c r="L54" s="233">
        <v>0.73599999999999999</v>
      </c>
      <c r="M54" s="234">
        <v>12637</v>
      </c>
      <c r="N54" s="233">
        <v>0</v>
      </c>
      <c r="O54" s="233">
        <v>0</v>
      </c>
      <c r="P54" s="233">
        <v>1.0713999999999999</v>
      </c>
      <c r="Q54" s="234">
        <v>13035</v>
      </c>
      <c r="R54" s="233">
        <v>0.496</v>
      </c>
      <c r="S54" s="234">
        <v>24506</v>
      </c>
      <c r="T54" s="233">
        <v>0</v>
      </c>
      <c r="U54" s="235">
        <f t="shared" si="0"/>
        <v>1798.72</v>
      </c>
      <c r="V54" s="227">
        <f t="shared" si="1"/>
        <v>1128.288</v>
      </c>
      <c r="W54" s="227">
        <f t="shared" si="2"/>
        <v>1074.53</v>
      </c>
      <c r="X54" s="227">
        <f t="shared" si="5"/>
        <v>1053.0833333333333</v>
      </c>
      <c r="Y54" s="227">
        <f t="shared" si="3"/>
        <v>782.12199999999996</v>
      </c>
      <c r="Z54" s="227">
        <f t="shared" si="4"/>
        <v>724.1633333333333</v>
      </c>
      <c r="AA54" s="227">
        <f t="shared" si="6"/>
        <v>680.72222222222217</v>
      </c>
    </row>
    <row r="55" spans="2:27" ht="13.5" hidden="1">
      <c r="B55" s="232" t="s">
        <v>1110</v>
      </c>
      <c r="C55" s="232" t="s">
        <v>1043</v>
      </c>
      <c r="D55" s="232" t="s">
        <v>977</v>
      </c>
      <c r="E55" s="232" t="s">
        <v>988</v>
      </c>
      <c r="F55" s="232">
        <v>4</v>
      </c>
      <c r="G55" s="232" t="s">
        <v>1315</v>
      </c>
      <c r="H55" s="233">
        <v>0.154</v>
      </c>
      <c r="I55" s="233">
        <v>0</v>
      </c>
      <c r="J55" s="233">
        <v>9.6600000000000005E-2</v>
      </c>
      <c r="K55" s="234">
        <v>403</v>
      </c>
      <c r="L55" s="233">
        <v>4.5999999999999999E-2</v>
      </c>
      <c r="M55" s="234">
        <v>790</v>
      </c>
      <c r="N55" s="233">
        <v>0</v>
      </c>
      <c r="O55" s="233">
        <v>0</v>
      </c>
      <c r="P55" s="233">
        <v>6.7000000000000004E-2</v>
      </c>
      <c r="Q55" s="234">
        <v>815</v>
      </c>
      <c r="R55" s="233">
        <v>3.1E-2</v>
      </c>
      <c r="S55" s="234">
        <v>1532</v>
      </c>
      <c r="T55" s="233">
        <v>0</v>
      </c>
      <c r="U55" s="235">
        <f t="shared" si="0"/>
        <v>112.42</v>
      </c>
      <c r="V55" s="227">
        <f t="shared" si="1"/>
        <v>70.518000000000001</v>
      </c>
      <c r="W55" s="227">
        <f t="shared" si="2"/>
        <v>67.163333333333327</v>
      </c>
      <c r="X55" s="227">
        <f t="shared" si="5"/>
        <v>65.833333333333329</v>
      </c>
      <c r="Y55" s="227">
        <f t="shared" si="3"/>
        <v>48.910000000000004</v>
      </c>
      <c r="Z55" s="227">
        <f t="shared" si="4"/>
        <v>45.268888888888888</v>
      </c>
      <c r="AA55" s="227">
        <f t="shared" si="6"/>
        <v>42.555555555555557</v>
      </c>
    </row>
    <row r="56" spans="2:27" ht="13.5" hidden="1">
      <c r="B56" s="232" t="s">
        <v>1110</v>
      </c>
      <c r="C56" s="232" t="s">
        <v>1323</v>
      </c>
      <c r="D56" s="232" t="s">
        <v>977</v>
      </c>
      <c r="E56" s="232" t="s">
        <v>988</v>
      </c>
      <c r="F56" s="232">
        <v>48</v>
      </c>
      <c r="G56" s="232" t="s">
        <v>1308</v>
      </c>
      <c r="H56" s="233">
        <v>2.1120000000000001</v>
      </c>
      <c r="I56" s="233">
        <v>0</v>
      </c>
      <c r="J56" s="233">
        <v>1.3306</v>
      </c>
      <c r="K56" s="234">
        <v>5550</v>
      </c>
      <c r="L56" s="233">
        <v>0.63360000000000005</v>
      </c>
      <c r="M56" s="234">
        <v>10879</v>
      </c>
      <c r="N56" s="233">
        <v>0</v>
      </c>
      <c r="O56" s="233">
        <v>0</v>
      </c>
      <c r="P56" s="233">
        <v>0.91239999999999999</v>
      </c>
      <c r="Q56" s="234">
        <v>11101</v>
      </c>
      <c r="R56" s="233">
        <v>0.4224</v>
      </c>
      <c r="S56" s="234">
        <v>20869</v>
      </c>
      <c r="T56" s="233">
        <v>0</v>
      </c>
      <c r="U56" s="235">
        <f t="shared" si="0"/>
        <v>1541.76</v>
      </c>
      <c r="V56" s="227">
        <f t="shared" si="1"/>
        <v>971.33799999999997</v>
      </c>
      <c r="W56" s="227">
        <f t="shared" si="2"/>
        <v>925.02800000000002</v>
      </c>
      <c r="X56" s="227">
        <f t="shared" si="5"/>
        <v>906.58333333333337</v>
      </c>
      <c r="Y56" s="227">
        <f t="shared" si="3"/>
        <v>666.05200000000002</v>
      </c>
      <c r="Z56" s="227">
        <f t="shared" si="4"/>
        <v>616.71311111111106</v>
      </c>
      <c r="AA56" s="227">
        <f t="shared" si="6"/>
        <v>579.69444444444446</v>
      </c>
    </row>
    <row r="57" spans="2:27" ht="13.5" hidden="1">
      <c r="B57" s="232" t="s">
        <v>1110</v>
      </c>
      <c r="C57" s="232" t="s">
        <v>1324</v>
      </c>
      <c r="D57" s="232" t="s">
        <v>977</v>
      </c>
      <c r="E57" s="232" t="s">
        <v>988</v>
      </c>
      <c r="F57" s="232">
        <v>64</v>
      </c>
      <c r="G57" s="232" t="s">
        <v>1316</v>
      </c>
      <c r="H57" s="233">
        <v>2.8159999999999998</v>
      </c>
      <c r="I57" s="233">
        <v>0</v>
      </c>
      <c r="J57" s="233">
        <v>1.7741</v>
      </c>
      <c r="K57" s="234">
        <v>7400</v>
      </c>
      <c r="L57" s="233">
        <v>0.8448</v>
      </c>
      <c r="M57" s="234">
        <v>14505</v>
      </c>
      <c r="N57" s="233">
        <v>0</v>
      </c>
      <c r="O57" s="233">
        <v>0</v>
      </c>
      <c r="P57" s="233">
        <v>1.2164999999999999</v>
      </c>
      <c r="Q57" s="234">
        <v>14801</v>
      </c>
      <c r="R57" s="233">
        <v>0.56320000000000003</v>
      </c>
      <c r="S57" s="234">
        <v>27826</v>
      </c>
      <c r="T57" s="233">
        <v>0</v>
      </c>
      <c r="U57" s="235">
        <f t="shared" si="0"/>
        <v>2055.6799999999998</v>
      </c>
      <c r="V57" s="227">
        <f t="shared" si="1"/>
        <v>1295.0930000000001</v>
      </c>
      <c r="W57" s="227">
        <f t="shared" si="2"/>
        <v>1233.3706666666667</v>
      </c>
      <c r="X57" s="227">
        <f t="shared" si="5"/>
        <v>1208.75</v>
      </c>
      <c r="Y57" s="227">
        <f t="shared" si="3"/>
        <v>888.04499999999996</v>
      </c>
      <c r="Z57" s="227">
        <f t="shared" si="4"/>
        <v>822.27488888888888</v>
      </c>
      <c r="AA57" s="227">
        <f t="shared" si="6"/>
        <v>772.94444444444446</v>
      </c>
    </row>
    <row r="58" spans="2:27" ht="13.5" hidden="1">
      <c r="B58" s="232" t="s">
        <v>1110</v>
      </c>
      <c r="C58" s="232" t="s">
        <v>1325</v>
      </c>
      <c r="D58" s="232" t="s">
        <v>977</v>
      </c>
      <c r="E58" s="232" t="s">
        <v>988</v>
      </c>
      <c r="F58" s="232">
        <v>8</v>
      </c>
      <c r="G58" s="232" t="s">
        <v>1311</v>
      </c>
      <c r="H58" s="233">
        <v>0.35199999999999998</v>
      </c>
      <c r="I58" s="233">
        <v>0</v>
      </c>
      <c r="J58" s="233">
        <v>0.2218</v>
      </c>
      <c r="K58" s="234">
        <v>925</v>
      </c>
      <c r="L58" s="233">
        <v>0.1056</v>
      </c>
      <c r="M58" s="234">
        <v>1813</v>
      </c>
      <c r="N58" s="233">
        <v>0</v>
      </c>
      <c r="O58" s="233">
        <v>0</v>
      </c>
      <c r="P58" s="233">
        <v>0.15210000000000001</v>
      </c>
      <c r="Q58" s="234">
        <v>1850</v>
      </c>
      <c r="R58" s="233">
        <v>7.0400000000000004E-2</v>
      </c>
      <c r="S58" s="234">
        <v>3478</v>
      </c>
      <c r="T58" s="233">
        <v>0</v>
      </c>
      <c r="U58" s="235">
        <f t="shared" si="0"/>
        <v>256.95999999999998</v>
      </c>
      <c r="V58" s="227">
        <f t="shared" si="1"/>
        <v>161.91399999999999</v>
      </c>
      <c r="W58" s="227">
        <f t="shared" si="2"/>
        <v>154.17133333333334</v>
      </c>
      <c r="X58" s="227">
        <f t="shared" si="5"/>
        <v>151.08333333333334</v>
      </c>
      <c r="Y58" s="227">
        <f t="shared" si="3"/>
        <v>111.03300000000002</v>
      </c>
      <c r="Z58" s="227">
        <f t="shared" si="4"/>
        <v>102.78088888888888</v>
      </c>
      <c r="AA58" s="227">
        <f t="shared" si="6"/>
        <v>96.611111111111114</v>
      </c>
    </row>
    <row r="59" spans="2:27" ht="13.5" hidden="1">
      <c r="B59" s="232" t="s">
        <v>1110</v>
      </c>
      <c r="C59" s="232" t="s">
        <v>1326</v>
      </c>
      <c r="D59" s="232" t="s">
        <v>977</v>
      </c>
      <c r="E59" s="232" t="s">
        <v>988</v>
      </c>
      <c r="F59" s="232">
        <v>16</v>
      </c>
      <c r="G59" s="232" t="s">
        <v>1312</v>
      </c>
      <c r="H59" s="233">
        <v>0.70399999999999996</v>
      </c>
      <c r="I59" s="233">
        <v>0</v>
      </c>
      <c r="J59" s="233">
        <v>0.44350000000000001</v>
      </c>
      <c r="K59" s="234">
        <v>1850</v>
      </c>
      <c r="L59" s="233">
        <v>0.2112</v>
      </c>
      <c r="M59" s="234">
        <v>3626</v>
      </c>
      <c r="N59" s="233">
        <v>0</v>
      </c>
      <c r="O59" s="233">
        <v>0</v>
      </c>
      <c r="P59" s="233">
        <v>0.30409999999999998</v>
      </c>
      <c r="Q59" s="234">
        <v>3700</v>
      </c>
      <c r="R59" s="233">
        <v>0.14080000000000001</v>
      </c>
      <c r="S59" s="234">
        <v>6956</v>
      </c>
      <c r="T59" s="233">
        <v>0</v>
      </c>
      <c r="U59" s="235">
        <f t="shared" si="0"/>
        <v>513.91999999999996</v>
      </c>
      <c r="V59" s="227">
        <f t="shared" si="1"/>
        <v>323.755</v>
      </c>
      <c r="W59" s="227">
        <f t="shared" si="2"/>
        <v>308.34266666666667</v>
      </c>
      <c r="X59" s="227">
        <f t="shared" si="5"/>
        <v>302.16666666666669</v>
      </c>
      <c r="Y59" s="227">
        <f t="shared" si="3"/>
        <v>221.99299999999999</v>
      </c>
      <c r="Z59" s="227">
        <f t="shared" si="4"/>
        <v>205.56177777777776</v>
      </c>
      <c r="AA59" s="227">
        <f t="shared" si="6"/>
        <v>193.22222222222223</v>
      </c>
    </row>
    <row r="60" spans="2:27" ht="13.5" hidden="1">
      <c r="B60" s="232" t="s">
        <v>1110</v>
      </c>
      <c r="C60" s="232" t="s">
        <v>1327</v>
      </c>
      <c r="D60" s="232" t="s">
        <v>977</v>
      </c>
      <c r="E60" s="232" t="s">
        <v>988</v>
      </c>
      <c r="F60" s="232">
        <v>32</v>
      </c>
      <c r="G60" s="232" t="s">
        <v>1317</v>
      </c>
      <c r="H60" s="233">
        <v>1.4079999999999999</v>
      </c>
      <c r="I60" s="233">
        <v>0</v>
      </c>
      <c r="J60" s="233">
        <v>0.88700000000000001</v>
      </c>
      <c r="K60" s="234">
        <v>3700</v>
      </c>
      <c r="L60" s="233">
        <v>0.4224</v>
      </c>
      <c r="M60" s="234">
        <v>7252</v>
      </c>
      <c r="N60" s="233">
        <v>0</v>
      </c>
      <c r="O60" s="233">
        <v>0</v>
      </c>
      <c r="P60" s="233">
        <v>0.60829999999999995</v>
      </c>
      <c r="Q60" s="234">
        <v>7400</v>
      </c>
      <c r="R60" s="233">
        <v>0.28160000000000002</v>
      </c>
      <c r="S60" s="234">
        <v>13913</v>
      </c>
      <c r="T60" s="233">
        <v>0</v>
      </c>
      <c r="U60" s="235">
        <f t="shared" si="0"/>
        <v>1027.8399999999999</v>
      </c>
      <c r="V60" s="227">
        <f t="shared" si="1"/>
        <v>647.51</v>
      </c>
      <c r="W60" s="227">
        <f t="shared" si="2"/>
        <v>616.68533333333335</v>
      </c>
      <c r="X60" s="227">
        <f t="shared" si="5"/>
        <v>604.33333333333337</v>
      </c>
      <c r="Y60" s="227">
        <f t="shared" si="3"/>
        <v>444.05899999999997</v>
      </c>
      <c r="Z60" s="227">
        <f t="shared" si="4"/>
        <v>411.12355555555553</v>
      </c>
      <c r="AA60" s="227">
        <f t="shared" si="6"/>
        <v>386.47222222222223</v>
      </c>
    </row>
    <row r="61" spans="2:27" ht="13.5" hidden="1">
      <c r="B61" s="232" t="s">
        <v>1110</v>
      </c>
      <c r="C61" s="232" t="s">
        <v>1328</v>
      </c>
      <c r="D61" s="232" t="s">
        <v>977</v>
      </c>
      <c r="E61" s="232" t="s">
        <v>988</v>
      </c>
      <c r="F61" s="232">
        <v>2</v>
      </c>
      <c r="G61" s="232" t="s">
        <v>1314</v>
      </c>
      <c r="H61" s="233">
        <v>8.7999999999999995E-2</v>
      </c>
      <c r="I61" s="233">
        <v>0</v>
      </c>
      <c r="J61" s="233">
        <v>5.5399999999999998E-2</v>
      </c>
      <c r="K61" s="234">
        <v>231</v>
      </c>
      <c r="L61" s="233">
        <v>2.64E-2</v>
      </c>
      <c r="M61" s="234">
        <v>453</v>
      </c>
      <c r="N61" s="233">
        <v>0</v>
      </c>
      <c r="O61" s="233">
        <v>0</v>
      </c>
      <c r="P61" s="233">
        <v>3.7999999999999999E-2</v>
      </c>
      <c r="Q61" s="234">
        <v>463</v>
      </c>
      <c r="R61" s="233">
        <v>1.7600000000000001E-2</v>
      </c>
      <c r="S61" s="234">
        <v>870</v>
      </c>
      <c r="T61" s="233">
        <v>0</v>
      </c>
      <c r="U61" s="235">
        <f t="shared" si="0"/>
        <v>64.239999999999995</v>
      </c>
      <c r="V61" s="227">
        <f t="shared" si="1"/>
        <v>40.442</v>
      </c>
      <c r="W61" s="227">
        <f t="shared" si="2"/>
        <v>38.521999999999998</v>
      </c>
      <c r="X61" s="227">
        <f t="shared" si="5"/>
        <v>37.75</v>
      </c>
      <c r="Y61" s="227">
        <f t="shared" si="3"/>
        <v>27.74</v>
      </c>
      <c r="Z61" s="227">
        <f t="shared" si="4"/>
        <v>25.709111111111113</v>
      </c>
      <c r="AA61" s="227">
        <f t="shared" si="6"/>
        <v>24.166666666666668</v>
      </c>
    </row>
    <row r="62" spans="2:27" ht="13.5" hidden="1">
      <c r="B62" s="232" t="s">
        <v>1110</v>
      </c>
      <c r="C62" s="232" t="s">
        <v>1329</v>
      </c>
      <c r="D62" s="232" t="s">
        <v>977</v>
      </c>
      <c r="E62" s="232" t="s">
        <v>988</v>
      </c>
      <c r="F62" s="232">
        <v>1</v>
      </c>
      <c r="G62" s="232" t="s">
        <v>1322</v>
      </c>
      <c r="H62" s="233">
        <v>4.3999999999999997E-2</v>
      </c>
      <c r="I62" s="233">
        <v>0</v>
      </c>
      <c r="J62" s="233">
        <v>2.7699999999999999E-2</v>
      </c>
      <c r="K62" s="234">
        <v>116</v>
      </c>
      <c r="L62" s="233">
        <v>1.32E-2</v>
      </c>
      <c r="M62" s="234">
        <v>227</v>
      </c>
      <c r="N62" s="233">
        <v>0</v>
      </c>
      <c r="O62" s="233">
        <v>0</v>
      </c>
      <c r="P62" s="233">
        <v>1.9E-2</v>
      </c>
      <c r="Q62" s="234">
        <v>231</v>
      </c>
      <c r="R62" s="233">
        <v>8.8000000000000005E-3</v>
      </c>
      <c r="S62" s="234">
        <v>435</v>
      </c>
      <c r="T62" s="233">
        <v>0</v>
      </c>
      <c r="U62" s="235">
        <f t="shared" si="0"/>
        <v>32.119999999999997</v>
      </c>
      <c r="V62" s="227">
        <f t="shared" si="1"/>
        <v>20.221</v>
      </c>
      <c r="W62" s="227">
        <f t="shared" si="2"/>
        <v>19.302666666666667</v>
      </c>
      <c r="X62" s="227">
        <f t="shared" si="5"/>
        <v>18.916666666666668</v>
      </c>
      <c r="Y62" s="227">
        <f t="shared" si="3"/>
        <v>13.87</v>
      </c>
      <c r="Z62" s="227">
        <f t="shared" si="4"/>
        <v>12.840666666666667</v>
      </c>
      <c r="AA62" s="227">
        <f t="shared" si="6"/>
        <v>12.083333333333334</v>
      </c>
    </row>
    <row r="63" spans="2:27" ht="13.5" hidden="1">
      <c r="B63" s="232" t="s">
        <v>1110</v>
      </c>
      <c r="C63" s="232" t="s">
        <v>1330</v>
      </c>
      <c r="D63" s="232" t="s">
        <v>977</v>
      </c>
      <c r="E63" s="232" t="s">
        <v>988</v>
      </c>
      <c r="F63" s="232">
        <v>64</v>
      </c>
      <c r="G63" s="232" t="s">
        <v>1316</v>
      </c>
      <c r="H63" s="233">
        <v>2.8159999999999998</v>
      </c>
      <c r="I63" s="233">
        <v>0</v>
      </c>
      <c r="J63" s="233">
        <v>1.7741</v>
      </c>
      <c r="K63" s="234">
        <v>7400</v>
      </c>
      <c r="L63" s="233">
        <v>0.8448</v>
      </c>
      <c r="M63" s="234">
        <v>14505</v>
      </c>
      <c r="N63" s="233">
        <v>0</v>
      </c>
      <c r="O63" s="233">
        <v>0</v>
      </c>
      <c r="P63" s="233">
        <v>1.2164999999999999</v>
      </c>
      <c r="Q63" s="234">
        <v>14801</v>
      </c>
      <c r="R63" s="233">
        <v>0.56320000000000003</v>
      </c>
      <c r="S63" s="234">
        <v>27826</v>
      </c>
      <c r="T63" s="233">
        <v>0</v>
      </c>
      <c r="U63" s="235">
        <f t="shared" si="0"/>
        <v>2055.6799999999998</v>
      </c>
      <c r="V63" s="227">
        <f t="shared" si="1"/>
        <v>1295.0930000000001</v>
      </c>
      <c r="W63" s="227">
        <f t="shared" si="2"/>
        <v>1233.3706666666667</v>
      </c>
      <c r="X63" s="227">
        <f t="shared" si="5"/>
        <v>1208.75</v>
      </c>
      <c r="Y63" s="227">
        <f t="shared" si="3"/>
        <v>888.04499999999996</v>
      </c>
      <c r="Z63" s="227">
        <f t="shared" si="4"/>
        <v>822.27488888888888</v>
      </c>
      <c r="AA63" s="227">
        <f t="shared" si="6"/>
        <v>772.94444444444446</v>
      </c>
    </row>
    <row r="64" spans="2:27" ht="13.5" hidden="1">
      <c r="B64" s="232" t="s">
        <v>1110</v>
      </c>
      <c r="C64" s="232" t="s">
        <v>1331</v>
      </c>
      <c r="D64" s="232" t="s">
        <v>977</v>
      </c>
      <c r="E64" s="232" t="s">
        <v>988</v>
      </c>
      <c r="F64" s="232">
        <v>4</v>
      </c>
      <c r="G64" s="232" t="s">
        <v>1315</v>
      </c>
      <c r="H64" s="233">
        <v>0.17599999999999999</v>
      </c>
      <c r="I64" s="233">
        <v>0</v>
      </c>
      <c r="J64" s="233">
        <v>0.1109</v>
      </c>
      <c r="K64" s="234">
        <v>463</v>
      </c>
      <c r="L64" s="233">
        <v>5.28E-2</v>
      </c>
      <c r="M64" s="234">
        <v>907</v>
      </c>
      <c r="N64" s="233">
        <v>0</v>
      </c>
      <c r="O64" s="233">
        <v>0</v>
      </c>
      <c r="P64" s="233">
        <v>7.5999999999999998E-2</v>
      </c>
      <c r="Q64" s="234">
        <v>925</v>
      </c>
      <c r="R64" s="233">
        <v>3.5200000000000002E-2</v>
      </c>
      <c r="S64" s="234">
        <v>1739</v>
      </c>
      <c r="T64" s="233">
        <v>0</v>
      </c>
      <c r="U64" s="235">
        <f t="shared" si="0"/>
        <v>128.47999999999999</v>
      </c>
      <c r="V64" s="227">
        <f t="shared" si="1"/>
        <v>80.956999999999994</v>
      </c>
      <c r="W64" s="227">
        <f t="shared" si="2"/>
        <v>77.127333333333326</v>
      </c>
      <c r="X64" s="227">
        <f t="shared" si="5"/>
        <v>75.583333333333329</v>
      </c>
      <c r="Y64" s="227">
        <f t="shared" si="3"/>
        <v>55.48</v>
      </c>
      <c r="Z64" s="227">
        <f t="shared" si="4"/>
        <v>51.390444444444441</v>
      </c>
      <c r="AA64" s="227">
        <f t="shared" si="6"/>
        <v>48.305555555555557</v>
      </c>
    </row>
    <row r="65" spans="2:27" ht="13.5" hidden="1">
      <c r="B65" s="232" t="s">
        <v>1110</v>
      </c>
      <c r="C65" s="232" t="s">
        <v>1332</v>
      </c>
      <c r="D65" s="232" t="s">
        <v>977</v>
      </c>
      <c r="E65" s="232" t="s">
        <v>988</v>
      </c>
      <c r="F65" s="232">
        <v>48</v>
      </c>
      <c r="G65" s="232" t="s">
        <v>1308</v>
      </c>
      <c r="H65" s="233">
        <v>2.34</v>
      </c>
      <c r="I65" s="233">
        <v>0</v>
      </c>
      <c r="J65" s="233">
        <v>1.4742</v>
      </c>
      <c r="K65" s="234">
        <v>6150</v>
      </c>
      <c r="L65" s="233">
        <v>0.70199999999999996</v>
      </c>
      <c r="M65" s="234">
        <v>12053</v>
      </c>
      <c r="N65" s="233">
        <v>0</v>
      </c>
      <c r="O65" s="233">
        <v>0</v>
      </c>
      <c r="P65" s="233">
        <v>1.17936</v>
      </c>
      <c r="Q65" s="234">
        <v>14349</v>
      </c>
      <c r="R65" s="233">
        <v>0.54600000000000004</v>
      </c>
      <c r="S65" s="234">
        <v>26976</v>
      </c>
      <c r="T65" s="233">
        <v>0</v>
      </c>
      <c r="U65" s="235">
        <f t="shared" si="0"/>
        <v>1708.1999999999998</v>
      </c>
      <c r="V65" s="227">
        <f t="shared" si="1"/>
        <v>1076.1659999999999</v>
      </c>
      <c r="W65" s="227">
        <f t="shared" si="2"/>
        <v>1024.96</v>
      </c>
      <c r="X65" s="227">
        <f t="shared" si="5"/>
        <v>1004.4166666666666</v>
      </c>
      <c r="Y65" s="227">
        <f t="shared" si="3"/>
        <v>860.93279999999993</v>
      </c>
      <c r="Z65" s="227">
        <f t="shared" si="4"/>
        <v>797.16333333333341</v>
      </c>
      <c r="AA65" s="227">
        <f t="shared" si="6"/>
        <v>749.33333333333337</v>
      </c>
    </row>
    <row r="66" spans="2:27" ht="13.5" hidden="1">
      <c r="B66" s="232" t="s">
        <v>1110</v>
      </c>
      <c r="C66" s="232" t="s">
        <v>1333</v>
      </c>
      <c r="D66" s="232" t="s">
        <v>977</v>
      </c>
      <c r="E66" s="232" t="s">
        <v>988</v>
      </c>
      <c r="F66" s="232">
        <v>64</v>
      </c>
      <c r="G66" s="232" t="s">
        <v>1316</v>
      </c>
      <c r="H66" s="233">
        <v>3.12</v>
      </c>
      <c r="I66" s="233">
        <v>0</v>
      </c>
      <c r="J66" s="233">
        <v>1.9656</v>
      </c>
      <c r="K66" s="234">
        <v>8199</v>
      </c>
      <c r="L66" s="233">
        <v>0.93600000000000005</v>
      </c>
      <c r="M66" s="234">
        <v>16071</v>
      </c>
      <c r="N66" s="233">
        <v>0</v>
      </c>
      <c r="O66" s="233">
        <v>0</v>
      </c>
      <c r="P66" s="233">
        <v>1.5724800000000001</v>
      </c>
      <c r="Q66" s="234">
        <v>19132</v>
      </c>
      <c r="R66" s="233">
        <v>0.72799999999999998</v>
      </c>
      <c r="S66" s="234">
        <v>35968</v>
      </c>
      <c r="T66" s="233">
        <v>0</v>
      </c>
      <c r="U66" s="235">
        <f t="shared" si="0"/>
        <v>2277.6</v>
      </c>
      <c r="V66" s="227">
        <f t="shared" si="1"/>
        <v>1434.8879999999999</v>
      </c>
      <c r="W66" s="227">
        <f t="shared" si="2"/>
        <v>1366.5300000000002</v>
      </c>
      <c r="X66" s="227">
        <f t="shared" si="5"/>
        <v>1339.25</v>
      </c>
      <c r="Y66" s="227">
        <f t="shared" si="3"/>
        <v>1147.9104</v>
      </c>
      <c r="Z66" s="227">
        <f t="shared" si="4"/>
        <v>1062.8844444444444</v>
      </c>
      <c r="AA66" s="227">
        <f t="shared" si="6"/>
        <v>999.11111111111109</v>
      </c>
    </row>
    <row r="67" spans="2:27" ht="13.5" hidden="1">
      <c r="B67" s="232" t="s">
        <v>1110</v>
      </c>
      <c r="C67" s="232" t="s">
        <v>1334</v>
      </c>
      <c r="D67" s="232" t="s">
        <v>977</v>
      </c>
      <c r="E67" s="232" t="s">
        <v>988</v>
      </c>
      <c r="F67" s="232">
        <v>8</v>
      </c>
      <c r="G67" s="232" t="s">
        <v>1311</v>
      </c>
      <c r="H67" s="233">
        <v>0.39</v>
      </c>
      <c r="I67" s="233">
        <v>0</v>
      </c>
      <c r="J67" s="233">
        <v>0.2457</v>
      </c>
      <c r="K67" s="234">
        <v>1025</v>
      </c>
      <c r="L67" s="233">
        <v>0.11700000000000001</v>
      </c>
      <c r="M67" s="234">
        <v>2009</v>
      </c>
      <c r="N67" s="233">
        <v>0</v>
      </c>
      <c r="O67" s="233">
        <v>0</v>
      </c>
      <c r="P67" s="233">
        <v>0.19656000000000001</v>
      </c>
      <c r="Q67" s="234">
        <v>2391</v>
      </c>
      <c r="R67" s="233">
        <v>9.0999999999999998E-2</v>
      </c>
      <c r="S67" s="234">
        <v>4496</v>
      </c>
      <c r="T67" s="233">
        <v>0</v>
      </c>
      <c r="U67" s="235">
        <f t="shared" si="0"/>
        <v>284.7</v>
      </c>
      <c r="V67" s="227">
        <f t="shared" si="1"/>
        <v>179.36099999999999</v>
      </c>
      <c r="W67" s="227">
        <f t="shared" si="2"/>
        <v>170.82666666666668</v>
      </c>
      <c r="X67" s="227">
        <f t="shared" si="5"/>
        <v>167.41666666666666</v>
      </c>
      <c r="Y67" s="227">
        <f t="shared" si="3"/>
        <v>143.4888</v>
      </c>
      <c r="Z67" s="227">
        <f t="shared" si="4"/>
        <v>132.84666666666666</v>
      </c>
      <c r="AA67" s="227">
        <f t="shared" si="6"/>
        <v>124.88888888888889</v>
      </c>
    </row>
    <row r="68" spans="2:27" ht="13.5" hidden="1">
      <c r="B68" s="232" t="s">
        <v>1110</v>
      </c>
      <c r="C68" s="232" t="s">
        <v>1335</v>
      </c>
      <c r="D68" s="232" t="s">
        <v>977</v>
      </c>
      <c r="E68" s="232" t="s">
        <v>988</v>
      </c>
      <c r="F68" s="232">
        <v>16</v>
      </c>
      <c r="G68" s="232" t="s">
        <v>1312</v>
      </c>
      <c r="H68" s="233">
        <v>0.78</v>
      </c>
      <c r="I68" s="233">
        <v>0</v>
      </c>
      <c r="J68" s="233">
        <v>0.4914</v>
      </c>
      <c r="K68" s="234">
        <v>2050</v>
      </c>
      <c r="L68" s="233">
        <v>0.23400000000000001</v>
      </c>
      <c r="M68" s="234">
        <v>4018</v>
      </c>
      <c r="N68" s="233">
        <v>0</v>
      </c>
      <c r="O68" s="233">
        <v>0</v>
      </c>
      <c r="P68" s="233">
        <v>0.39312000000000002</v>
      </c>
      <c r="Q68" s="234">
        <v>4783</v>
      </c>
      <c r="R68" s="233">
        <v>0.182</v>
      </c>
      <c r="S68" s="234">
        <v>8992</v>
      </c>
      <c r="T68" s="233">
        <v>0</v>
      </c>
      <c r="U68" s="235">
        <f t="shared" ref="U68:U131" si="7">H68*hour_M</f>
        <v>569.4</v>
      </c>
      <c r="V68" s="227">
        <f t="shared" ref="V68:V131" si="8">J68*hour_M</f>
        <v>358.72199999999998</v>
      </c>
      <c r="W68" s="227">
        <f t="shared" ref="W68:W131" si="9">K68/12+L68*hour_M</f>
        <v>341.65333333333336</v>
      </c>
      <c r="X68" s="227">
        <f t="shared" si="5"/>
        <v>334.83333333333331</v>
      </c>
      <c r="Y68" s="227">
        <f t="shared" ref="Y68:Y131" si="10">P68*hour_M</f>
        <v>286.9776</v>
      </c>
      <c r="Z68" s="227">
        <f t="shared" ref="Z68:Z131" si="11">Q68/36+R68*hour_M</f>
        <v>265.7211111111111</v>
      </c>
      <c r="AA68" s="227">
        <f t="shared" si="6"/>
        <v>249.77777777777777</v>
      </c>
    </row>
    <row r="69" spans="2:27" ht="13.5" hidden="1">
      <c r="B69" s="232" t="s">
        <v>1110</v>
      </c>
      <c r="C69" s="232" t="s">
        <v>1336</v>
      </c>
      <c r="D69" s="232" t="s">
        <v>977</v>
      </c>
      <c r="E69" s="232" t="s">
        <v>988</v>
      </c>
      <c r="F69" s="232">
        <v>32</v>
      </c>
      <c r="G69" s="232" t="s">
        <v>1317</v>
      </c>
      <c r="H69" s="233">
        <v>1.56</v>
      </c>
      <c r="I69" s="233">
        <v>0</v>
      </c>
      <c r="J69" s="233">
        <v>0.98280000000000001</v>
      </c>
      <c r="K69" s="234">
        <v>4100</v>
      </c>
      <c r="L69" s="233">
        <v>0.46800000000000003</v>
      </c>
      <c r="M69" s="234">
        <v>8035</v>
      </c>
      <c r="N69" s="233">
        <v>0</v>
      </c>
      <c r="O69" s="233">
        <v>0</v>
      </c>
      <c r="P69" s="233">
        <v>0.78624000000000005</v>
      </c>
      <c r="Q69" s="234">
        <v>9566</v>
      </c>
      <c r="R69" s="233">
        <v>0.36399999999999999</v>
      </c>
      <c r="S69" s="234">
        <v>17984</v>
      </c>
      <c r="T69" s="233">
        <v>0</v>
      </c>
      <c r="U69" s="235">
        <f t="shared" si="7"/>
        <v>1138.8</v>
      </c>
      <c r="V69" s="227">
        <f t="shared" si="8"/>
        <v>717.44399999999996</v>
      </c>
      <c r="W69" s="227">
        <f t="shared" si="9"/>
        <v>683.30666666666673</v>
      </c>
      <c r="X69" s="227">
        <f t="shared" ref="X69:X132" si="12">M69/12</f>
        <v>669.58333333333337</v>
      </c>
      <c r="Y69" s="227">
        <f t="shared" si="10"/>
        <v>573.95519999999999</v>
      </c>
      <c r="Z69" s="227">
        <f t="shared" si="11"/>
        <v>531.4422222222222</v>
      </c>
      <c r="AA69" s="227">
        <f t="shared" ref="AA69:AA132" si="13">S69/36</f>
        <v>499.55555555555554</v>
      </c>
    </row>
    <row r="70" spans="2:27" ht="13.5" hidden="1">
      <c r="B70" s="232" t="s">
        <v>1110</v>
      </c>
      <c r="C70" s="232" t="s">
        <v>1337</v>
      </c>
      <c r="D70" s="232" t="s">
        <v>977</v>
      </c>
      <c r="E70" s="232" t="s">
        <v>988</v>
      </c>
      <c r="F70" s="232">
        <v>2</v>
      </c>
      <c r="G70" s="232" t="s">
        <v>1314</v>
      </c>
      <c r="H70" s="233">
        <v>9.7500000000000003E-2</v>
      </c>
      <c r="I70" s="233">
        <v>0</v>
      </c>
      <c r="J70" s="233">
        <v>6.1429999999999998E-2</v>
      </c>
      <c r="K70" s="234">
        <v>256</v>
      </c>
      <c r="L70" s="233">
        <v>2.9250000000000002E-2</v>
      </c>
      <c r="M70" s="234">
        <v>502</v>
      </c>
      <c r="N70" s="233">
        <v>0</v>
      </c>
      <c r="O70" s="233">
        <v>0</v>
      </c>
      <c r="P70" s="233">
        <v>4.9140000000000003E-2</v>
      </c>
      <c r="Q70" s="234">
        <v>598</v>
      </c>
      <c r="R70" s="233">
        <v>2.2749999999999999E-2</v>
      </c>
      <c r="S70" s="234">
        <v>1124</v>
      </c>
      <c r="T70" s="233">
        <v>0</v>
      </c>
      <c r="U70" s="235">
        <f t="shared" si="7"/>
        <v>71.174999999999997</v>
      </c>
      <c r="V70" s="227">
        <f t="shared" si="8"/>
        <v>44.843899999999998</v>
      </c>
      <c r="W70" s="227">
        <f t="shared" si="9"/>
        <v>42.685833333333335</v>
      </c>
      <c r="X70" s="227">
        <f t="shared" si="12"/>
        <v>41.833333333333336</v>
      </c>
      <c r="Y70" s="227">
        <f t="shared" si="10"/>
        <v>35.872199999999999</v>
      </c>
      <c r="Z70" s="227">
        <f t="shared" si="11"/>
        <v>33.218611111111109</v>
      </c>
      <c r="AA70" s="227">
        <f t="shared" si="13"/>
        <v>31.222222222222221</v>
      </c>
    </row>
    <row r="71" spans="2:27" ht="13.5" hidden="1">
      <c r="B71" s="232" t="s">
        <v>1110</v>
      </c>
      <c r="C71" s="232" t="s">
        <v>1338</v>
      </c>
      <c r="D71" s="232" t="s">
        <v>977</v>
      </c>
      <c r="E71" s="232" t="s">
        <v>988</v>
      </c>
      <c r="F71" s="232">
        <v>1</v>
      </c>
      <c r="G71" s="232" t="s">
        <v>1322</v>
      </c>
      <c r="H71" s="233">
        <v>4.8750000000000002E-2</v>
      </c>
      <c r="I71" s="233">
        <v>0</v>
      </c>
      <c r="J71" s="233">
        <v>3.0710000000000001E-2</v>
      </c>
      <c r="K71" s="234">
        <v>128</v>
      </c>
      <c r="L71" s="233">
        <v>1.4630000000000001E-2</v>
      </c>
      <c r="M71" s="234">
        <v>251</v>
      </c>
      <c r="N71" s="233">
        <v>0</v>
      </c>
      <c r="O71" s="233">
        <v>0</v>
      </c>
      <c r="P71" s="233">
        <v>2.4570000000000002E-2</v>
      </c>
      <c r="Q71" s="234">
        <v>299</v>
      </c>
      <c r="R71" s="233">
        <v>1.1379999999999999E-2</v>
      </c>
      <c r="S71" s="234">
        <v>562</v>
      </c>
      <c r="T71" s="233">
        <v>0</v>
      </c>
      <c r="U71" s="235">
        <f t="shared" si="7"/>
        <v>35.587499999999999</v>
      </c>
      <c r="V71" s="227">
        <f t="shared" si="8"/>
        <v>22.418300000000002</v>
      </c>
      <c r="W71" s="227">
        <f t="shared" si="9"/>
        <v>21.346566666666668</v>
      </c>
      <c r="X71" s="227">
        <f t="shared" si="12"/>
        <v>20.916666666666668</v>
      </c>
      <c r="Y71" s="227">
        <f t="shared" si="10"/>
        <v>17.9361</v>
      </c>
      <c r="Z71" s="227">
        <f t="shared" si="11"/>
        <v>16.612955555555555</v>
      </c>
      <c r="AA71" s="227">
        <f t="shared" si="13"/>
        <v>15.611111111111111</v>
      </c>
    </row>
    <row r="72" spans="2:27" ht="13.5" hidden="1">
      <c r="B72" s="232" t="s">
        <v>1110</v>
      </c>
      <c r="C72" s="232" t="s">
        <v>1339</v>
      </c>
      <c r="D72" s="232" t="s">
        <v>977</v>
      </c>
      <c r="E72" s="232" t="s">
        <v>988</v>
      </c>
      <c r="F72" s="232">
        <v>4</v>
      </c>
      <c r="G72" s="232" t="s">
        <v>1315</v>
      </c>
      <c r="H72" s="233">
        <v>0.19500000000000001</v>
      </c>
      <c r="I72" s="233">
        <v>0</v>
      </c>
      <c r="J72" s="233">
        <v>0.12285</v>
      </c>
      <c r="K72" s="234">
        <v>512</v>
      </c>
      <c r="L72" s="233">
        <v>5.8500000000000003E-2</v>
      </c>
      <c r="M72" s="234">
        <v>1004</v>
      </c>
      <c r="N72" s="233">
        <v>0</v>
      </c>
      <c r="O72" s="233">
        <v>0</v>
      </c>
      <c r="P72" s="233">
        <v>9.8280000000000006E-2</v>
      </c>
      <c r="Q72" s="234">
        <v>1196</v>
      </c>
      <c r="R72" s="233">
        <v>4.5499999999999999E-2</v>
      </c>
      <c r="S72" s="234">
        <v>2248</v>
      </c>
      <c r="T72" s="233">
        <v>0</v>
      </c>
      <c r="U72" s="235">
        <f t="shared" si="7"/>
        <v>142.35</v>
      </c>
      <c r="V72" s="227">
        <f t="shared" si="8"/>
        <v>89.680499999999995</v>
      </c>
      <c r="W72" s="227">
        <f t="shared" si="9"/>
        <v>85.37166666666667</v>
      </c>
      <c r="X72" s="227">
        <f t="shared" si="12"/>
        <v>83.666666666666671</v>
      </c>
      <c r="Y72" s="227">
        <f t="shared" si="10"/>
        <v>71.744399999999999</v>
      </c>
      <c r="Z72" s="227">
        <f t="shared" si="11"/>
        <v>66.437222222222218</v>
      </c>
      <c r="AA72" s="227">
        <f t="shared" si="13"/>
        <v>62.444444444444443</v>
      </c>
    </row>
    <row r="73" spans="2:27" ht="13.5" hidden="1">
      <c r="B73" s="232" t="s">
        <v>1110</v>
      </c>
      <c r="C73" s="232" t="s">
        <v>1340</v>
      </c>
      <c r="D73" s="232" t="s">
        <v>977</v>
      </c>
      <c r="E73" s="232" t="s">
        <v>988</v>
      </c>
      <c r="F73" s="232">
        <v>48</v>
      </c>
      <c r="G73" s="232" t="s">
        <v>1308</v>
      </c>
      <c r="H73" s="233">
        <v>2.3039999999999998</v>
      </c>
      <c r="I73" s="233">
        <v>0</v>
      </c>
      <c r="J73" s="233">
        <v>1.5220800000000001</v>
      </c>
      <c r="K73" s="234">
        <v>6349</v>
      </c>
      <c r="L73" s="233">
        <v>0.7248</v>
      </c>
      <c r="M73" s="234">
        <v>12445</v>
      </c>
      <c r="N73" s="233">
        <v>0</v>
      </c>
      <c r="O73" s="233">
        <v>0</v>
      </c>
      <c r="P73" s="233">
        <v>1.0471699999999999</v>
      </c>
      <c r="Q73" s="234">
        <v>12741</v>
      </c>
      <c r="R73" s="233">
        <v>0.48480000000000001</v>
      </c>
      <c r="S73" s="234">
        <v>23952</v>
      </c>
      <c r="T73" s="233">
        <v>0</v>
      </c>
      <c r="U73" s="235">
        <f t="shared" si="7"/>
        <v>1681.9199999999998</v>
      </c>
      <c r="V73" s="227">
        <f t="shared" si="8"/>
        <v>1111.1184000000001</v>
      </c>
      <c r="W73" s="227">
        <f t="shared" si="9"/>
        <v>1058.1873333333333</v>
      </c>
      <c r="X73" s="227">
        <f t="shared" si="12"/>
        <v>1037.0833333333333</v>
      </c>
      <c r="Y73" s="227">
        <f t="shared" si="10"/>
        <v>764.43409999999994</v>
      </c>
      <c r="Z73" s="227">
        <f t="shared" si="11"/>
        <v>707.82066666666674</v>
      </c>
      <c r="AA73" s="227">
        <f t="shared" si="13"/>
        <v>665.33333333333337</v>
      </c>
    </row>
    <row r="74" spans="2:27" ht="13.5" hidden="1">
      <c r="B74" s="232" t="s">
        <v>1110</v>
      </c>
      <c r="C74" s="232" t="s">
        <v>1341</v>
      </c>
      <c r="D74" s="232" t="s">
        <v>977</v>
      </c>
      <c r="E74" s="232" t="s">
        <v>988</v>
      </c>
      <c r="F74" s="232">
        <v>64</v>
      </c>
      <c r="G74" s="232" t="s">
        <v>1316</v>
      </c>
      <c r="H74" s="233">
        <v>3.0720000000000001</v>
      </c>
      <c r="I74" s="233">
        <v>0</v>
      </c>
      <c r="J74" s="233">
        <v>2.0294400000000001</v>
      </c>
      <c r="K74" s="234">
        <v>8466</v>
      </c>
      <c r="L74" s="233">
        <v>0.96640000000000004</v>
      </c>
      <c r="M74" s="234">
        <v>16593</v>
      </c>
      <c r="N74" s="233">
        <v>0</v>
      </c>
      <c r="O74" s="233">
        <v>0</v>
      </c>
      <c r="P74" s="233">
        <v>1.39622</v>
      </c>
      <c r="Q74" s="234">
        <v>16987</v>
      </c>
      <c r="R74" s="233">
        <v>0.64639999999999997</v>
      </c>
      <c r="S74" s="234">
        <v>31936</v>
      </c>
      <c r="T74" s="233">
        <v>0</v>
      </c>
      <c r="U74" s="235">
        <f t="shared" si="7"/>
        <v>2242.56</v>
      </c>
      <c r="V74" s="227">
        <f t="shared" si="8"/>
        <v>1481.4912000000002</v>
      </c>
      <c r="W74" s="227">
        <f t="shared" si="9"/>
        <v>1410.972</v>
      </c>
      <c r="X74" s="227">
        <f t="shared" si="12"/>
        <v>1382.75</v>
      </c>
      <c r="Y74" s="227">
        <f t="shared" si="10"/>
        <v>1019.2406</v>
      </c>
      <c r="Z74" s="227">
        <f t="shared" si="11"/>
        <v>943.73311111111104</v>
      </c>
      <c r="AA74" s="227">
        <f t="shared" si="13"/>
        <v>887.11111111111109</v>
      </c>
    </row>
    <row r="75" spans="2:27" ht="13.5" hidden="1">
      <c r="B75" s="232" t="s">
        <v>1110</v>
      </c>
      <c r="C75" s="232" t="s">
        <v>1342</v>
      </c>
      <c r="D75" s="232" t="s">
        <v>977</v>
      </c>
      <c r="E75" s="232" t="s">
        <v>988</v>
      </c>
      <c r="F75" s="232">
        <v>96</v>
      </c>
      <c r="G75" s="232" t="s">
        <v>1310</v>
      </c>
      <c r="H75" s="233">
        <v>4.6079999999999997</v>
      </c>
      <c r="I75" s="233">
        <v>0</v>
      </c>
      <c r="J75" s="233">
        <v>3.0441600000000002</v>
      </c>
      <c r="K75" s="234">
        <v>12698</v>
      </c>
      <c r="L75" s="233">
        <v>1.4496</v>
      </c>
      <c r="M75" s="234">
        <v>24889</v>
      </c>
      <c r="N75" s="233">
        <v>0</v>
      </c>
      <c r="O75" s="233">
        <v>0</v>
      </c>
      <c r="P75" s="233">
        <v>2.0943399999999999</v>
      </c>
      <c r="Q75" s="234">
        <v>25481</v>
      </c>
      <c r="R75" s="233">
        <v>0.96960000000000002</v>
      </c>
      <c r="S75" s="234">
        <v>47904</v>
      </c>
      <c r="T75" s="233">
        <v>0</v>
      </c>
      <c r="U75" s="235">
        <f t="shared" si="7"/>
        <v>3363.8399999999997</v>
      </c>
      <c r="V75" s="227">
        <f t="shared" si="8"/>
        <v>2222.2368000000001</v>
      </c>
      <c r="W75" s="227">
        <f t="shared" si="9"/>
        <v>2116.3746666666666</v>
      </c>
      <c r="X75" s="227">
        <f t="shared" si="12"/>
        <v>2074.0833333333335</v>
      </c>
      <c r="Y75" s="227">
        <f t="shared" si="10"/>
        <v>1528.8681999999999</v>
      </c>
      <c r="Z75" s="227">
        <f t="shared" si="11"/>
        <v>1415.6135555555556</v>
      </c>
      <c r="AA75" s="227">
        <f t="shared" si="13"/>
        <v>1330.6666666666667</v>
      </c>
    </row>
    <row r="76" spans="2:27" ht="13.5" hidden="1">
      <c r="B76" s="232" t="s">
        <v>1110</v>
      </c>
      <c r="C76" s="232" t="s">
        <v>1343</v>
      </c>
      <c r="D76" s="232" t="s">
        <v>977</v>
      </c>
      <c r="E76" s="232" t="s">
        <v>988</v>
      </c>
      <c r="F76" s="232">
        <v>8</v>
      </c>
      <c r="G76" s="232" t="s">
        <v>1311</v>
      </c>
      <c r="H76" s="233">
        <v>0.38400000000000001</v>
      </c>
      <c r="I76" s="233">
        <v>0</v>
      </c>
      <c r="J76" s="233">
        <v>0.25368000000000002</v>
      </c>
      <c r="K76" s="234">
        <v>1058</v>
      </c>
      <c r="L76" s="233">
        <v>0.1208</v>
      </c>
      <c r="M76" s="234">
        <v>2074</v>
      </c>
      <c r="N76" s="233">
        <v>0</v>
      </c>
      <c r="O76" s="233">
        <v>0</v>
      </c>
      <c r="P76" s="233">
        <v>0.17452999999999999</v>
      </c>
      <c r="Q76" s="234">
        <v>2123</v>
      </c>
      <c r="R76" s="233">
        <v>8.0799999999999997E-2</v>
      </c>
      <c r="S76" s="234">
        <v>3992</v>
      </c>
      <c r="T76" s="233">
        <v>0</v>
      </c>
      <c r="U76" s="235">
        <f t="shared" si="7"/>
        <v>280.32</v>
      </c>
      <c r="V76" s="227">
        <f t="shared" si="8"/>
        <v>185.18640000000002</v>
      </c>
      <c r="W76" s="227">
        <f t="shared" si="9"/>
        <v>176.35066666666665</v>
      </c>
      <c r="X76" s="227">
        <f t="shared" si="12"/>
        <v>172.83333333333334</v>
      </c>
      <c r="Y76" s="227">
        <f t="shared" si="10"/>
        <v>127.40689999999999</v>
      </c>
      <c r="Z76" s="227">
        <f t="shared" si="11"/>
        <v>117.95622222222221</v>
      </c>
      <c r="AA76" s="227">
        <f t="shared" si="13"/>
        <v>110.88888888888889</v>
      </c>
    </row>
    <row r="77" spans="2:27" ht="13.5" hidden="1">
      <c r="B77" s="232" t="s">
        <v>1110</v>
      </c>
      <c r="C77" s="232" t="s">
        <v>1344</v>
      </c>
      <c r="D77" s="232" t="s">
        <v>977</v>
      </c>
      <c r="E77" s="232" t="s">
        <v>988</v>
      </c>
      <c r="F77" s="232">
        <v>128</v>
      </c>
      <c r="G77" s="232" t="s">
        <v>1345</v>
      </c>
      <c r="H77" s="233">
        <v>6.1440000000000001</v>
      </c>
      <c r="I77" s="233">
        <v>0</v>
      </c>
      <c r="J77" s="233">
        <v>4.0588800000000003</v>
      </c>
      <c r="K77" s="234">
        <v>16931</v>
      </c>
      <c r="L77" s="233">
        <v>1.9328000000000001</v>
      </c>
      <c r="M77" s="234">
        <v>33185</v>
      </c>
      <c r="N77" s="233">
        <v>0</v>
      </c>
      <c r="O77" s="233">
        <v>0</v>
      </c>
      <c r="P77" s="233">
        <v>2.7924500000000001</v>
      </c>
      <c r="Q77" s="234">
        <v>33975</v>
      </c>
      <c r="R77" s="233">
        <v>1.2927999999999999</v>
      </c>
      <c r="S77" s="234">
        <v>63873</v>
      </c>
      <c r="T77" s="233">
        <v>0</v>
      </c>
      <c r="U77" s="235">
        <f t="shared" si="7"/>
        <v>4485.12</v>
      </c>
      <c r="V77" s="227">
        <f t="shared" si="8"/>
        <v>2962.9824000000003</v>
      </c>
      <c r="W77" s="227">
        <f t="shared" si="9"/>
        <v>2821.8606666666665</v>
      </c>
      <c r="X77" s="227">
        <f t="shared" si="12"/>
        <v>2765.4166666666665</v>
      </c>
      <c r="Y77" s="227">
        <f t="shared" si="10"/>
        <v>2038.4885000000002</v>
      </c>
      <c r="Z77" s="227">
        <f t="shared" si="11"/>
        <v>1887.4939999999999</v>
      </c>
      <c r="AA77" s="227">
        <f t="shared" si="13"/>
        <v>1774.25</v>
      </c>
    </row>
    <row r="78" spans="2:27" ht="13.5" hidden="1">
      <c r="B78" s="232" t="s">
        <v>1110</v>
      </c>
      <c r="C78" s="232" t="s">
        <v>1346</v>
      </c>
      <c r="D78" s="232" t="s">
        <v>977</v>
      </c>
      <c r="E78" s="232" t="s">
        <v>988</v>
      </c>
      <c r="F78" s="232">
        <v>16</v>
      </c>
      <c r="G78" s="232" t="s">
        <v>1312</v>
      </c>
      <c r="H78" s="233">
        <v>0.76800000000000002</v>
      </c>
      <c r="I78" s="233">
        <v>0</v>
      </c>
      <c r="J78" s="233">
        <v>0.50736000000000003</v>
      </c>
      <c r="K78" s="234">
        <v>2116</v>
      </c>
      <c r="L78" s="233">
        <v>0.24160000000000001</v>
      </c>
      <c r="M78" s="234">
        <v>4148</v>
      </c>
      <c r="N78" s="233">
        <v>0</v>
      </c>
      <c r="O78" s="233">
        <v>0</v>
      </c>
      <c r="P78" s="233">
        <v>0.34905999999999998</v>
      </c>
      <c r="Q78" s="234">
        <v>4247</v>
      </c>
      <c r="R78" s="233">
        <v>0.16159999999999999</v>
      </c>
      <c r="S78" s="234">
        <v>7984</v>
      </c>
      <c r="T78" s="233">
        <v>0</v>
      </c>
      <c r="U78" s="235">
        <f t="shared" si="7"/>
        <v>560.64</v>
      </c>
      <c r="V78" s="227">
        <f t="shared" si="8"/>
        <v>370.37280000000004</v>
      </c>
      <c r="W78" s="227">
        <f t="shared" si="9"/>
        <v>352.70133333333331</v>
      </c>
      <c r="X78" s="227">
        <f t="shared" si="12"/>
        <v>345.66666666666669</v>
      </c>
      <c r="Y78" s="227">
        <f t="shared" si="10"/>
        <v>254.81379999999999</v>
      </c>
      <c r="Z78" s="227">
        <f t="shared" si="11"/>
        <v>235.94022222222222</v>
      </c>
      <c r="AA78" s="227">
        <f t="shared" si="13"/>
        <v>221.77777777777777</v>
      </c>
    </row>
    <row r="79" spans="2:27" ht="13.5" hidden="1">
      <c r="B79" s="232" t="s">
        <v>1110</v>
      </c>
      <c r="C79" s="232" t="s">
        <v>1347</v>
      </c>
      <c r="D79" s="232" t="s">
        <v>977</v>
      </c>
      <c r="E79" s="232" t="s">
        <v>988</v>
      </c>
      <c r="F79" s="232">
        <v>32</v>
      </c>
      <c r="G79" s="232" t="s">
        <v>1317</v>
      </c>
      <c r="H79" s="233">
        <v>1.536</v>
      </c>
      <c r="I79" s="233">
        <v>0</v>
      </c>
      <c r="J79" s="233">
        <v>1.0147200000000001</v>
      </c>
      <c r="K79" s="234">
        <v>4233</v>
      </c>
      <c r="L79" s="233">
        <v>0.48320000000000002</v>
      </c>
      <c r="M79" s="234">
        <v>8296</v>
      </c>
      <c r="N79" s="233">
        <v>0</v>
      </c>
      <c r="O79" s="233">
        <v>0</v>
      </c>
      <c r="P79" s="233">
        <v>0.69811000000000001</v>
      </c>
      <c r="Q79" s="234">
        <v>8494</v>
      </c>
      <c r="R79" s="233">
        <v>0.32319999999999999</v>
      </c>
      <c r="S79" s="234">
        <v>15968</v>
      </c>
      <c r="T79" s="233">
        <v>0</v>
      </c>
      <c r="U79" s="235">
        <f t="shared" si="7"/>
        <v>1121.28</v>
      </c>
      <c r="V79" s="227">
        <f t="shared" si="8"/>
        <v>740.74560000000008</v>
      </c>
      <c r="W79" s="227">
        <f t="shared" si="9"/>
        <v>705.48599999999999</v>
      </c>
      <c r="X79" s="227">
        <f t="shared" si="12"/>
        <v>691.33333333333337</v>
      </c>
      <c r="Y79" s="227">
        <f t="shared" si="10"/>
        <v>509.62029999999999</v>
      </c>
      <c r="Z79" s="227">
        <f t="shared" si="11"/>
        <v>471.88044444444444</v>
      </c>
      <c r="AA79" s="227">
        <f t="shared" si="13"/>
        <v>443.55555555555554</v>
      </c>
    </row>
    <row r="80" spans="2:27" ht="13.5" hidden="1">
      <c r="B80" s="232" t="s">
        <v>1110</v>
      </c>
      <c r="C80" s="232" t="s">
        <v>1348</v>
      </c>
      <c r="D80" s="232" t="s">
        <v>977</v>
      </c>
      <c r="E80" s="232" t="s">
        <v>988</v>
      </c>
      <c r="F80" s="232">
        <v>2</v>
      </c>
      <c r="G80" s="232" t="s">
        <v>1314</v>
      </c>
      <c r="H80" s="233">
        <v>9.6000000000000002E-2</v>
      </c>
      <c r="I80" s="233">
        <v>0</v>
      </c>
      <c r="J80" s="233">
        <v>6.3420000000000004E-2</v>
      </c>
      <c r="K80" s="234">
        <v>265</v>
      </c>
      <c r="L80" s="233">
        <v>3.0200000000000001E-2</v>
      </c>
      <c r="M80" s="234">
        <v>519</v>
      </c>
      <c r="N80" s="233">
        <v>0</v>
      </c>
      <c r="O80" s="233">
        <v>0</v>
      </c>
      <c r="P80" s="233">
        <v>4.3630000000000002E-2</v>
      </c>
      <c r="Q80" s="234">
        <v>531</v>
      </c>
      <c r="R80" s="233">
        <v>2.0199999999999999E-2</v>
      </c>
      <c r="S80" s="234">
        <v>998</v>
      </c>
      <c r="T80" s="233">
        <v>0</v>
      </c>
      <c r="U80" s="235">
        <f t="shared" si="7"/>
        <v>70.08</v>
      </c>
      <c r="V80" s="227">
        <f t="shared" si="8"/>
        <v>46.296600000000005</v>
      </c>
      <c r="W80" s="227">
        <f t="shared" si="9"/>
        <v>44.129333333333335</v>
      </c>
      <c r="X80" s="227">
        <f t="shared" si="12"/>
        <v>43.25</v>
      </c>
      <c r="Y80" s="227">
        <f t="shared" si="10"/>
        <v>31.849900000000002</v>
      </c>
      <c r="Z80" s="227">
        <f t="shared" si="11"/>
        <v>29.495999999999999</v>
      </c>
      <c r="AA80" s="227">
        <f t="shared" si="13"/>
        <v>27.722222222222221</v>
      </c>
    </row>
    <row r="81" spans="2:27" ht="13.5" hidden="1">
      <c r="B81" s="232" t="s">
        <v>1110</v>
      </c>
      <c r="C81" s="232" t="s">
        <v>1349</v>
      </c>
      <c r="D81" s="232" t="s">
        <v>977</v>
      </c>
      <c r="E81" s="232" t="s">
        <v>988</v>
      </c>
      <c r="F81" s="232">
        <v>128</v>
      </c>
      <c r="G81" s="232" t="s">
        <v>1345</v>
      </c>
      <c r="H81" s="233">
        <v>6.1440000000000001</v>
      </c>
      <c r="I81" s="233">
        <v>0</v>
      </c>
      <c r="J81" s="233">
        <v>4.0588800000000003</v>
      </c>
      <c r="K81" s="234">
        <v>16931</v>
      </c>
      <c r="L81" s="233">
        <v>1.9328000000000001</v>
      </c>
      <c r="M81" s="234">
        <v>33185</v>
      </c>
      <c r="N81" s="233">
        <v>0</v>
      </c>
      <c r="O81" s="233">
        <v>0</v>
      </c>
      <c r="P81" s="233">
        <v>2.7924500000000001</v>
      </c>
      <c r="Q81" s="234">
        <v>33975</v>
      </c>
      <c r="R81" s="233">
        <v>1.2927999999999999</v>
      </c>
      <c r="S81" s="234">
        <v>63873</v>
      </c>
      <c r="T81" s="233">
        <v>0</v>
      </c>
      <c r="U81" s="235">
        <f t="shared" si="7"/>
        <v>4485.12</v>
      </c>
      <c r="V81" s="227">
        <f t="shared" si="8"/>
        <v>2962.9824000000003</v>
      </c>
      <c r="W81" s="227">
        <f t="shared" si="9"/>
        <v>2821.8606666666665</v>
      </c>
      <c r="X81" s="227">
        <f t="shared" si="12"/>
        <v>2765.4166666666665</v>
      </c>
      <c r="Y81" s="227">
        <f t="shared" si="10"/>
        <v>2038.4885000000002</v>
      </c>
      <c r="Z81" s="227">
        <f t="shared" si="11"/>
        <v>1887.4939999999999</v>
      </c>
      <c r="AA81" s="227">
        <f t="shared" si="13"/>
        <v>1774.25</v>
      </c>
    </row>
    <row r="82" spans="2:27" ht="13.5" hidden="1">
      <c r="B82" s="232" t="s">
        <v>1110</v>
      </c>
      <c r="C82" s="232" t="s">
        <v>1350</v>
      </c>
      <c r="D82" s="232" t="s">
        <v>977</v>
      </c>
      <c r="E82" s="232" t="s">
        <v>988</v>
      </c>
      <c r="F82" s="232">
        <v>4</v>
      </c>
      <c r="G82" s="232" t="s">
        <v>1315</v>
      </c>
      <c r="H82" s="233">
        <v>0.192</v>
      </c>
      <c r="I82" s="233">
        <v>0</v>
      </c>
      <c r="J82" s="233">
        <v>0.12684000000000001</v>
      </c>
      <c r="K82" s="234">
        <v>529</v>
      </c>
      <c r="L82" s="233">
        <v>6.0400000000000002E-2</v>
      </c>
      <c r="M82" s="234">
        <v>1037</v>
      </c>
      <c r="N82" s="233">
        <v>0</v>
      </c>
      <c r="O82" s="233">
        <v>0</v>
      </c>
      <c r="P82" s="233">
        <v>8.7260000000000004E-2</v>
      </c>
      <c r="Q82" s="234">
        <v>1062</v>
      </c>
      <c r="R82" s="233">
        <v>4.0399999999999998E-2</v>
      </c>
      <c r="S82" s="234">
        <v>1996</v>
      </c>
      <c r="T82" s="233">
        <v>0</v>
      </c>
      <c r="U82" s="235">
        <f t="shared" si="7"/>
        <v>140.16</v>
      </c>
      <c r="V82" s="227">
        <f t="shared" si="8"/>
        <v>92.59320000000001</v>
      </c>
      <c r="W82" s="227">
        <f t="shared" si="9"/>
        <v>88.175333333333327</v>
      </c>
      <c r="X82" s="227">
        <f t="shared" si="12"/>
        <v>86.416666666666671</v>
      </c>
      <c r="Y82" s="227">
        <f t="shared" si="10"/>
        <v>63.699800000000003</v>
      </c>
      <c r="Z82" s="227">
        <f t="shared" si="11"/>
        <v>58.991999999999997</v>
      </c>
      <c r="AA82" s="227">
        <f t="shared" si="13"/>
        <v>55.444444444444443</v>
      </c>
    </row>
    <row r="83" spans="2:27" ht="13.5" hidden="1">
      <c r="B83" s="232" t="s">
        <v>1110</v>
      </c>
      <c r="C83" s="232" t="s">
        <v>736</v>
      </c>
      <c r="D83" s="232" t="s">
        <v>977</v>
      </c>
      <c r="E83" s="232" t="s">
        <v>988</v>
      </c>
      <c r="F83" s="232">
        <v>8</v>
      </c>
      <c r="G83" s="232" t="s">
        <v>1351</v>
      </c>
      <c r="H83" s="233">
        <v>1.6879999999999999</v>
      </c>
      <c r="I83" s="233">
        <v>0</v>
      </c>
      <c r="J83" s="233">
        <v>1.0569999999999999</v>
      </c>
      <c r="K83" s="234">
        <v>3959</v>
      </c>
      <c r="L83" s="233">
        <v>0.45200000000000001</v>
      </c>
      <c r="M83" s="234">
        <v>7759</v>
      </c>
      <c r="N83" s="233">
        <v>0</v>
      </c>
      <c r="O83" s="233">
        <v>0</v>
      </c>
      <c r="P83" s="233">
        <v>0</v>
      </c>
      <c r="Q83" s="234">
        <v>8461</v>
      </c>
      <c r="R83" s="233">
        <v>0.32200000000000001</v>
      </c>
      <c r="S83" s="234">
        <v>15907</v>
      </c>
      <c r="T83" s="233">
        <v>0</v>
      </c>
      <c r="U83" s="235">
        <f t="shared" si="7"/>
        <v>1232.24</v>
      </c>
      <c r="V83" s="227">
        <f t="shared" si="8"/>
        <v>771.6099999999999</v>
      </c>
      <c r="W83" s="227">
        <f t="shared" si="9"/>
        <v>659.87666666666678</v>
      </c>
      <c r="X83" s="227">
        <f t="shared" si="12"/>
        <v>646.58333333333337</v>
      </c>
      <c r="Y83" s="227">
        <f t="shared" si="10"/>
        <v>0</v>
      </c>
      <c r="Z83" s="227">
        <f t="shared" si="11"/>
        <v>470.08777777777777</v>
      </c>
      <c r="AA83" s="227">
        <f t="shared" si="13"/>
        <v>441.86111111111109</v>
      </c>
    </row>
    <row r="84" spans="2:27" ht="13.5" hidden="1">
      <c r="B84" s="232" t="s">
        <v>1110</v>
      </c>
      <c r="C84" s="232" t="s">
        <v>738</v>
      </c>
      <c r="D84" s="232" t="s">
        <v>977</v>
      </c>
      <c r="E84" s="232" t="s">
        <v>988</v>
      </c>
      <c r="F84" s="232">
        <v>16</v>
      </c>
      <c r="G84" s="232" t="s">
        <v>1352</v>
      </c>
      <c r="H84" s="233">
        <v>3.3759999999999999</v>
      </c>
      <c r="I84" s="233">
        <v>0</v>
      </c>
      <c r="J84" s="233">
        <v>2.1150000000000002</v>
      </c>
      <c r="K84" s="234">
        <v>7918</v>
      </c>
      <c r="L84" s="233">
        <v>0.90400000000000003</v>
      </c>
      <c r="M84" s="234">
        <v>15518</v>
      </c>
      <c r="N84" s="233">
        <v>0</v>
      </c>
      <c r="O84" s="233">
        <v>0</v>
      </c>
      <c r="P84" s="233">
        <v>0</v>
      </c>
      <c r="Q84" s="234">
        <v>16922</v>
      </c>
      <c r="R84" s="233">
        <v>0.64400000000000002</v>
      </c>
      <c r="S84" s="234">
        <v>31814</v>
      </c>
      <c r="T84" s="233">
        <v>0</v>
      </c>
      <c r="U84" s="235">
        <f t="shared" si="7"/>
        <v>2464.48</v>
      </c>
      <c r="V84" s="227">
        <f t="shared" si="8"/>
        <v>1543.95</v>
      </c>
      <c r="W84" s="227">
        <f t="shared" si="9"/>
        <v>1319.7533333333336</v>
      </c>
      <c r="X84" s="227">
        <f t="shared" si="12"/>
        <v>1293.1666666666667</v>
      </c>
      <c r="Y84" s="227">
        <f t="shared" si="10"/>
        <v>0</v>
      </c>
      <c r="Z84" s="227">
        <f t="shared" si="11"/>
        <v>940.17555555555555</v>
      </c>
      <c r="AA84" s="227">
        <f t="shared" si="13"/>
        <v>883.72222222222217</v>
      </c>
    </row>
    <row r="85" spans="2:27" ht="13.5" hidden="1">
      <c r="B85" s="232" t="s">
        <v>1110</v>
      </c>
      <c r="C85" s="232" t="s">
        <v>740</v>
      </c>
      <c r="D85" s="232" t="s">
        <v>977</v>
      </c>
      <c r="E85" s="232" t="s">
        <v>988</v>
      </c>
      <c r="F85" s="232">
        <v>36</v>
      </c>
      <c r="G85" s="232" t="s">
        <v>1353</v>
      </c>
      <c r="H85" s="233">
        <v>6.7519999999999998</v>
      </c>
      <c r="I85" s="233">
        <v>0</v>
      </c>
      <c r="J85" s="233">
        <v>4.2300000000000004</v>
      </c>
      <c r="K85" s="234">
        <v>15835</v>
      </c>
      <c r="L85" s="233">
        <v>1.8080000000000001</v>
      </c>
      <c r="M85" s="234">
        <v>31037</v>
      </c>
      <c r="N85" s="233">
        <v>0</v>
      </c>
      <c r="O85" s="233">
        <v>0</v>
      </c>
      <c r="P85" s="233">
        <v>0</v>
      </c>
      <c r="Q85" s="234">
        <v>33844</v>
      </c>
      <c r="R85" s="233">
        <v>1.288</v>
      </c>
      <c r="S85" s="234">
        <v>63627</v>
      </c>
      <c r="T85" s="233">
        <v>0</v>
      </c>
      <c r="U85" s="235">
        <f t="shared" si="7"/>
        <v>4928.96</v>
      </c>
      <c r="V85" s="227">
        <f t="shared" si="8"/>
        <v>3087.9</v>
      </c>
      <c r="W85" s="227">
        <f t="shared" si="9"/>
        <v>2639.4233333333332</v>
      </c>
      <c r="X85" s="227">
        <f t="shared" si="12"/>
        <v>2586.4166666666665</v>
      </c>
      <c r="Y85" s="227">
        <f t="shared" si="10"/>
        <v>0</v>
      </c>
      <c r="Z85" s="227">
        <f t="shared" si="11"/>
        <v>1880.3511111111111</v>
      </c>
      <c r="AA85" s="227">
        <f t="shared" si="13"/>
        <v>1767.4166666666667</v>
      </c>
    </row>
    <row r="86" spans="2:27" ht="13.5" hidden="1">
      <c r="B86" s="232" t="s">
        <v>1110</v>
      </c>
      <c r="C86" s="232" t="s">
        <v>742</v>
      </c>
      <c r="D86" s="232" t="s">
        <v>977</v>
      </c>
      <c r="E86" s="232" t="s">
        <v>988</v>
      </c>
      <c r="F86" s="232">
        <v>4</v>
      </c>
      <c r="G86" s="232" t="s">
        <v>1354</v>
      </c>
      <c r="H86" s="233">
        <v>0.84399999999999997</v>
      </c>
      <c r="I86" s="233">
        <v>0</v>
      </c>
      <c r="J86" s="233">
        <v>0.52900000000000003</v>
      </c>
      <c r="K86" s="234">
        <v>1979</v>
      </c>
      <c r="L86" s="233">
        <v>0.22600000000000001</v>
      </c>
      <c r="M86" s="234">
        <v>3880</v>
      </c>
      <c r="N86" s="233">
        <v>0</v>
      </c>
      <c r="O86" s="233">
        <v>0</v>
      </c>
      <c r="P86" s="233">
        <v>0</v>
      </c>
      <c r="Q86" s="234">
        <v>4231</v>
      </c>
      <c r="R86" s="233">
        <v>0.161</v>
      </c>
      <c r="S86" s="234">
        <v>7953</v>
      </c>
      <c r="T86" s="233">
        <v>0</v>
      </c>
      <c r="U86" s="235">
        <f t="shared" si="7"/>
        <v>616.12</v>
      </c>
      <c r="V86" s="227">
        <f t="shared" si="8"/>
        <v>386.17</v>
      </c>
      <c r="W86" s="227">
        <f t="shared" si="9"/>
        <v>329.89666666666665</v>
      </c>
      <c r="X86" s="227">
        <f t="shared" si="12"/>
        <v>323.33333333333331</v>
      </c>
      <c r="Y86" s="227">
        <f t="shared" si="10"/>
        <v>0</v>
      </c>
      <c r="Z86" s="227">
        <f t="shared" si="11"/>
        <v>235.05777777777777</v>
      </c>
      <c r="AA86" s="227">
        <f t="shared" si="13"/>
        <v>220.91666666666666</v>
      </c>
    </row>
    <row r="87" spans="2:27" ht="13.5" hidden="1">
      <c r="B87" s="232" t="s">
        <v>1110</v>
      </c>
      <c r="C87" s="232" t="s">
        <v>744</v>
      </c>
      <c r="D87" s="232" t="s">
        <v>977</v>
      </c>
      <c r="E87" s="232" t="s">
        <v>988</v>
      </c>
      <c r="F87" s="232">
        <v>8</v>
      </c>
      <c r="G87" s="232" t="s">
        <v>1299</v>
      </c>
      <c r="H87" s="233">
        <v>0.89800000000000002</v>
      </c>
      <c r="I87" s="233">
        <v>0</v>
      </c>
      <c r="J87" s="233">
        <v>0</v>
      </c>
      <c r="K87" s="234">
        <v>0</v>
      </c>
      <c r="L87" s="233">
        <v>0</v>
      </c>
      <c r="M87" s="234">
        <v>0</v>
      </c>
      <c r="N87" s="233">
        <v>0</v>
      </c>
      <c r="O87" s="233">
        <v>0</v>
      </c>
      <c r="P87" s="233">
        <v>0</v>
      </c>
      <c r="Q87" s="234">
        <v>0</v>
      </c>
      <c r="R87" s="233">
        <v>0</v>
      </c>
      <c r="S87" s="234">
        <v>0</v>
      </c>
      <c r="T87" s="233">
        <v>0</v>
      </c>
      <c r="U87" s="235">
        <f t="shared" si="7"/>
        <v>655.54</v>
      </c>
      <c r="V87" s="227">
        <f t="shared" si="8"/>
        <v>0</v>
      </c>
      <c r="W87" s="227">
        <f t="shared" si="9"/>
        <v>0</v>
      </c>
      <c r="X87" s="227">
        <f t="shared" si="12"/>
        <v>0</v>
      </c>
      <c r="Y87" s="227">
        <f t="shared" si="10"/>
        <v>0</v>
      </c>
      <c r="Z87" s="227">
        <f t="shared" si="11"/>
        <v>0</v>
      </c>
      <c r="AA87" s="227">
        <f t="shared" si="13"/>
        <v>0</v>
      </c>
    </row>
    <row r="88" spans="2:27" ht="13.5" hidden="1">
      <c r="B88" s="232" t="s">
        <v>1110</v>
      </c>
      <c r="C88" s="232" t="s">
        <v>746</v>
      </c>
      <c r="D88" s="232" t="s">
        <v>977</v>
      </c>
      <c r="E88" s="232" t="s">
        <v>988</v>
      </c>
      <c r="F88" s="232">
        <v>32</v>
      </c>
      <c r="G88" s="232" t="s">
        <v>1303</v>
      </c>
      <c r="H88" s="233">
        <v>3.5920000000000001</v>
      </c>
      <c r="I88" s="233">
        <v>0</v>
      </c>
      <c r="J88" s="233">
        <v>0</v>
      </c>
      <c r="K88" s="234">
        <v>0</v>
      </c>
      <c r="L88" s="233">
        <v>0</v>
      </c>
      <c r="M88" s="234">
        <v>0</v>
      </c>
      <c r="N88" s="233">
        <v>0</v>
      </c>
      <c r="O88" s="233">
        <v>0</v>
      </c>
      <c r="P88" s="233">
        <v>0</v>
      </c>
      <c r="Q88" s="234">
        <v>0</v>
      </c>
      <c r="R88" s="233">
        <v>0</v>
      </c>
      <c r="S88" s="234">
        <v>0</v>
      </c>
      <c r="T88" s="233">
        <v>0</v>
      </c>
      <c r="U88" s="235">
        <f t="shared" si="7"/>
        <v>2622.16</v>
      </c>
      <c r="V88" s="227">
        <f t="shared" si="8"/>
        <v>0</v>
      </c>
      <c r="W88" s="227">
        <f t="shared" si="9"/>
        <v>0</v>
      </c>
      <c r="X88" s="227">
        <f t="shared" si="12"/>
        <v>0</v>
      </c>
      <c r="Y88" s="227">
        <f t="shared" si="10"/>
        <v>0</v>
      </c>
      <c r="Z88" s="227">
        <f t="shared" si="11"/>
        <v>0</v>
      </c>
      <c r="AA88" s="227">
        <f t="shared" si="13"/>
        <v>0</v>
      </c>
    </row>
    <row r="89" spans="2:27" ht="13.5" hidden="1">
      <c r="B89" s="232" t="s">
        <v>1110</v>
      </c>
      <c r="C89" s="232" t="s">
        <v>749</v>
      </c>
      <c r="D89" s="232" t="s">
        <v>977</v>
      </c>
      <c r="E89" s="232" t="s">
        <v>988</v>
      </c>
      <c r="F89" s="232">
        <v>64</v>
      </c>
      <c r="G89" s="232" t="s">
        <v>1355</v>
      </c>
      <c r="H89" s="233">
        <v>5.68</v>
      </c>
      <c r="I89" s="233">
        <v>0</v>
      </c>
      <c r="J89" s="233">
        <v>4.0107999999999997</v>
      </c>
      <c r="K89" s="234">
        <v>16731</v>
      </c>
      <c r="L89" s="233">
        <v>1.9098999999999999</v>
      </c>
      <c r="M89" s="234">
        <v>32792</v>
      </c>
      <c r="N89" s="233">
        <v>0</v>
      </c>
      <c r="O89" s="233">
        <v>0</v>
      </c>
      <c r="P89" s="233">
        <v>3.1494</v>
      </c>
      <c r="Q89" s="234">
        <v>38318</v>
      </c>
      <c r="R89" s="233">
        <v>1.4581</v>
      </c>
      <c r="S89" s="234">
        <v>72037</v>
      </c>
      <c r="T89" s="233">
        <v>0</v>
      </c>
      <c r="U89" s="235">
        <f t="shared" si="7"/>
        <v>4146.3999999999996</v>
      </c>
      <c r="V89" s="227">
        <f t="shared" si="8"/>
        <v>2927.8839999999996</v>
      </c>
      <c r="W89" s="227">
        <f t="shared" si="9"/>
        <v>2788.4769999999999</v>
      </c>
      <c r="X89" s="227">
        <f t="shared" si="12"/>
        <v>2732.6666666666665</v>
      </c>
      <c r="Y89" s="227">
        <f t="shared" si="10"/>
        <v>2299.0619999999999</v>
      </c>
      <c r="Z89" s="227">
        <f t="shared" si="11"/>
        <v>2128.8018888888892</v>
      </c>
      <c r="AA89" s="227">
        <f t="shared" si="13"/>
        <v>2001.0277777777778</v>
      </c>
    </row>
    <row r="90" spans="2:27" ht="13.5" hidden="1">
      <c r="B90" s="232" t="s">
        <v>1110</v>
      </c>
      <c r="C90" s="232" t="s">
        <v>751</v>
      </c>
      <c r="D90" s="232" t="s">
        <v>977</v>
      </c>
      <c r="E90" s="232" t="s">
        <v>988</v>
      </c>
      <c r="F90" s="232">
        <v>16</v>
      </c>
      <c r="G90" s="232" t="s">
        <v>1352</v>
      </c>
      <c r="H90" s="233">
        <v>1.42</v>
      </c>
      <c r="I90" s="233">
        <v>0</v>
      </c>
      <c r="J90" s="233">
        <v>1.0026999999999999</v>
      </c>
      <c r="K90" s="234">
        <v>4183</v>
      </c>
      <c r="L90" s="233">
        <v>0.47749999999999998</v>
      </c>
      <c r="M90" s="234">
        <v>8198</v>
      </c>
      <c r="N90" s="233">
        <v>0</v>
      </c>
      <c r="O90" s="233">
        <v>0</v>
      </c>
      <c r="P90" s="233">
        <v>0.78739999999999999</v>
      </c>
      <c r="Q90" s="234">
        <v>9579</v>
      </c>
      <c r="R90" s="233">
        <v>0.36449999999999999</v>
      </c>
      <c r="S90" s="234">
        <v>18009</v>
      </c>
      <c r="T90" s="233">
        <v>0</v>
      </c>
      <c r="U90" s="235">
        <f t="shared" si="7"/>
        <v>1036.5999999999999</v>
      </c>
      <c r="V90" s="227">
        <f t="shared" si="8"/>
        <v>731.97099999999989</v>
      </c>
      <c r="W90" s="227">
        <f t="shared" si="9"/>
        <v>697.1583333333333</v>
      </c>
      <c r="X90" s="227">
        <f t="shared" si="12"/>
        <v>683.16666666666663</v>
      </c>
      <c r="Y90" s="227">
        <f t="shared" si="10"/>
        <v>574.80200000000002</v>
      </c>
      <c r="Z90" s="227">
        <f t="shared" si="11"/>
        <v>532.16833333333329</v>
      </c>
      <c r="AA90" s="227">
        <f t="shared" si="13"/>
        <v>500.25</v>
      </c>
    </row>
    <row r="91" spans="2:27" ht="13.5" hidden="1">
      <c r="B91" s="232" t="s">
        <v>1110</v>
      </c>
      <c r="C91" s="232" t="s">
        <v>753</v>
      </c>
      <c r="D91" s="232" t="s">
        <v>977</v>
      </c>
      <c r="E91" s="232" t="s">
        <v>988</v>
      </c>
      <c r="F91" s="232">
        <v>32</v>
      </c>
      <c r="G91" s="232" t="s">
        <v>1353</v>
      </c>
      <c r="H91" s="233">
        <v>2.84</v>
      </c>
      <c r="I91" s="233">
        <v>0</v>
      </c>
      <c r="J91" s="233">
        <v>2.0053999999999998</v>
      </c>
      <c r="K91" s="234">
        <v>8365</v>
      </c>
      <c r="L91" s="233">
        <v>0.95499999999999996</v>
      </c>
      <c r="M91" s="234">
        <v>16396</v>
      </c>
      <c r="N91" s="233">
        <v>0</v>
      </c>
      <c r="O91" s="233">
        <v>0</v>
      </c>
      <c r="P91" s="233">
        <v>1.5747</v>
      </c>
      <c r="Q91" s="234">
        <v>19159</v>
      </c>
      <c r="R91" s="233">
        <v>0.72899999999999998</v>
      </c>
      <c r="S91" s="234">
        <v>36019</v>
      </c>
      <c r="T91" s="233">
        <v>0</v>
      </c>
      <c r="U91" s="235">
        <f t="shared" si="7"/>
        <v>2073.1999999999998</v>
      </c>
      <c r="V91" s="227">
        <f t="shared" si="8"/>
        <v>1463.9419999999998</v>
      </c>
      <c r="W91" s="227">
        <f t="shared" si="9"/>
        <v>1394.2333333333333</v>
      </c>
      <c r="X91" s="227">
        <f t="shared" si="12"/>
        <v>1366.3333333333333</v>
      </c>
      <c r="Y91" s="227">
        <f t="shared" si="10"/>
        <v>1149.5309999999999</v>
      </c>
      <c r="Z91" s="227">
        <f t="shared" si="11"/>
        <v>1064.3644444444444</v>
      </c>
      <c r="AA91" s="227">
        <f t="shared" si="13"/>
        <v>1000.5277777777778</v>
      </c>
    </row>
    <row r="92" spans="2:27" ht="13.5" hidden="1">
      <c r="B92" s="232" t="s">
        <v>1110</v>
      </c>
      <c r="C92" s="232" t="s">
        <v>755</v>
      </c>
      <c r="D92" s="232" t="s">
        <v>977</v>
      </c>
      <c r="E92" s="232" t="s">
        <v>988</v>
      </c>
      <c r="F92" s="232">
        <v>4</v>
      </c>
      <c r="G92" s="232" t="s">
        <v>1354</v>
      </c>
      <c r="H92" s="233">
        <v>0.93400000000000005</v>
      </c>
      <c r="I92" s="233">
        <v>0</v>
      </c>
      <c r="J92" s="233">
        <v>0.71</v>
      </c>
      <c r="K92" s="234">
        <v>2963</v>
      </c>
      <c r="L92" s="233">
        <v>0.33800000000000002</v>
      </c>
      <c r="M92" s="234">
        <v>5808</v>
      </c>
      <c r="N92" s="233">
        <v>0</v>
      </c>
      <c r="O92" s="233">
        <v>0</v>
      </c>
      <c r="P92" s="233">
        <v>0.59299999999999997</v>
      </c>
      <c r="Q92" s="234">
        <v>7209</v>
      </c>
      <c r="R92" s="233">
        <v>0.27400000000000002</v>
      </c>
      <c r="S92" s="234">
        <v>13553</v>
      </c>
      <c r="T92" s="233">
        <v>0</v>
      </c>
      <c r="U92" s="235">
        <f t="shared" si="7"/>
        <v>681.82</v>
      </c>
      <c r="V92" s="227">
        <f t="shared" si="8"/>
        <v>518.29999999999995</v>
      </c>
      <c r="W92" s="227">
        <f t="shared" si="9"/>
        <v>493.65666666666664</v>
      </c>
      <c r="X92" s="227">
        <f t="shared" si="12"/>
        <v>484</v>
      </c>
      <c r="Y92" s="227">
        <f t="shared" si="10"/>
        <v>432.89</v>
      </c>
      <c r="Z92" s="227">
        <f t="shared" si="11"/>
        <v>400.27</v>
      </c>
      <c r="AA92" s="227">
        <f t="shared" si="13"/>
        <v>376.47222222222223</v>
      </c>
    </row>
    <row r="93" spans="2:27" ht="13.5" hidden="1">
      <c r="B93" s="232" t="s">
        <v>1110</v>
      </c>
      <c r="C93" s="232" t="s">
        <v>758</v>
      </c>
      <c r="D93" s="232" t="s">
        <v>977</v>
      </c>
      <c r="E93" s="232" t="s">
        <v>988</v>
      </c>
      <c r="F93" s="232">
        <v>48</v>
      </c>
      <c r="G93" s="232" t="s">
        <v>1310</v>
      </c>
      <c r="H93" s="233">
        <v>4.8120000000000003</v>
      </c>
      <c r="I93" s="233">
        <v>0</v>
      </c>
      <c r="J93" s="233">
        <v>3.0259999999999998</v>
      </c>
      <c r="K93" s="234">
        <v>12625</v>
      </c>
      <c r="L93" s="233">
        <v>1.4410000000000001</v>
      </c>
      <c r="M93" s="234">
        <v>24744</v>
      </c>
      <c r="N93" s="233">
        <v>0</v>
      </c>
      <c r="O93" s="233">
        <v>0</v>
      </c>
      <c r="P93" s="233">
        <v>2.0790000000000002</v>
      </c>
      <c r="Q93" s="234">
        <v>25291</v>
      </c>
      <c r="R93" s="233">
        <v>0.96199999999999997</v>
      </c>
      <c r="S93" s="234">
        <v>47548</v>
      </c>
      <c r="T93" s="233">
        <v>0</v>
      </c>
      <c r="U93" s="235">
        <f t="shared" si="7"/>
        <v>3512.76</v>
      </c>
      <c r="V93" s="227">
        <f t="shared" si="8"/>
        <v>2208.98</v>
      </c>
      <c r="W93" s="227">
        <f t="shared" si="9"/>
        <v>2104.0133333333333</v>
      </c>
      <c r="X93" s="227">
        <f t="shared" si="12"/>
        <v>2062</v>
      </c>
      <c r="Y93" s="227">
        <f t="shared" si="10"/>
        <v>1517.67</v>
      </c>
      <c r="Z93" s="227">
        <f t="shared" si="11"/>
        <v>1404.7877777777778</v>
      </c>
      <c r="AA93" s="227">
        <f t="shared" si="13"/>
        <v>1320.7777777777778</v>
      </c>
    </row>
    <row r="94" spans="2:27" ht="13.5" hidden="1">
      <c r="B94" s="232" t="s">
        <v>1110</v>
      </c>
      <c r="C94" s="232" t="s">
        <v>760</v>
      </c>
      <c r="D94" s="232" t="s">
        <v>977</v>
      </c>
      <c r="E94" s="232" t="s">
        <v>988</v>
      </c>
      <c r="F94" s="232">
        <v>64</v>
      </c>
      <c r="G94" s="232" t="s">
        <v>1345</v>
      </c>
      <c r="H94" s="233">
        <v>5.3529999999999998</v>
      </c>
      <c r="I94" s="233">
        <v>0</v>
      </c>
      <c r="J94" s="233">
        <v>3.367</v>
      </c>
      <c r="K94" s="234">
        <v>14045</v>
      </c>
      <c r="L94" s="233">
        <v>1.603</v>
      </c>
      <c r="M94" s="234">
        <v>27527</v>
      </c>
      <c r="N94" s="233">
        <v>0</v>
      </c>
      <c r="O94" s="233">
        <v>0</v>
      </c>
      <c r="P94" s="233">
        <v>2.3130000000000002</v>
      </c>
      <c r="Q94" s="234">
        <v>28136</v>
      </c>
      <c r="R94" s="233">
        <v>1.071</v>
      </c>
      <c r="S94" s="234">
        <v>52896</v>
      </c>
      <c r="T94" s="233">
        <v>0</v>
      </c>
      <c r="U94" s="235">
        <f t="shared" si="7"/>
        <v>3907.6899999999996</v>
      </c>
      <c r="V94" s="227">
        <f t="shared" si="8"/>
        <v>2457.91</v>
      </c>
      <c r="W94" s="227">
        <f t="shared" si="9"/>
        <v>2340.6066666666666</v>
      </c>
      <c r="X94" s="227">
        <f t="shared" si="12"/>
        <v>2293.9166666666665</v>
      </c>
      <c r="Y94" s="227">
        <f t="shared" si="10"/>
        <v>1688.49</v>
      </c>
      <c r="Z94" s="227">
        <f t="shared" si="11"/>
        <v>1563.3855555555556</v>
      </c>
      <c r="AA94" s="227">
        <f t="shared" si="13"/>
        <v>1469.3333333333333</v>
      </c>
    </row>
    <row r="95" spans="2:27" ht="13.5" hidden="1">
      <c r="B95" s="232" t="s">
        <v>1110</v>
      </c>
      <c r="C95" s="232" t="s">
        <v>762</v>
      </c>
      <c r="D95" s="232" t="s">
        <v>977</v>
      </c>
      <c r="E95" s="232" t="s">
        <v>988</v>
      </c>
      <c r="F95" s="232">
        <v>8</v>
      </c>
      <c r="G95" s="232" t="s">
        <v>1312</v>
      </c>
      <c r="H95" s="233">
        <v>0.92500000000000004</v>
      </c>
      <c r="I95" s="233">
        <v>0</v>
      </c>
      <c r="J95" s="233">
        <v>0.58199999999999996</v>
      </c>
      <c r="K95" s="234">
        <v>2427</v>
      </c>
      <c r="L95" s="233">
        <v>0.27700000000000002</v>
      </c>
      <c r="M95" s="234">
        <v>4757</v>
      </c>
      <c r="N95" s="233">
        <v>0</v>
      </c>
      <c r="O95" s="233">
        <v>0</v>
      </c>
      <c r="P95" s="233">
        <v>0.4</v>
      </c>
      <c r="Q95" s="234">
        <v>4862</v>
      </c>
      <c r="R95" s="233">
        <v>0.185</v>
      </c>
      <c r="S95" s="234">
        <v>9140</v>
      </c>
      <c r="T95" s="233">
        <v>0</v>
      </c>
      <c r="U95" s="235">
        <f t="shared" si="7"/>
        <v>675.25</v>
      </c>
      <c r="V95" s="227">
        <f t="shared" si="8"/>
        <v>424.85999999999996</v>
      </c>
      <c r="W95" s="227">
        <f t="shared" si="9"/>
        <v>404.46000000000004</v>
      </c>
      <c r="X95" s="227">
        <f t="shared" si="12"/>
        <v>396.41666666666669</v>
      </c>
      <c r="Y95" s="227">
        <f t="shared" si="10"/>
        <v>292</v>
      </c>
      <c r="Z95" s="227">
        <f t="shared" si="11"/>
        <v>270.10555555555555</v>
      </c>
      <c r="AA95" s="227">
        <f t="shared" si="13"/>
        <v>253.88888888888889</v>
      </c>
    </row>
    <row r="96" spans="2:27" ht="13.5" hidden="1">
      <c r="B96" s="232" t="s">
        <v>1110</v>
      </c>
      <c r="C96" s="232" t="s">
        <v>764</v>
      </c>
      <c r="D96" s="232" t="s">
        <v>977</v>
      </c>
      <c r="E96" s="232" t="s">
        <v>988</v>
      </c>
      <c r="F96" s="232">
        <v>16</v>
      </c>
      <c r="G96" s="232" t="s">
        <v>1317</v>
      </c>
      <c r="H96" s="233">
        <v>1.4810000000000001</v>
      </c>
      <c r="I96" s="233">
        <v>0</v>
      </c>
      <c r="J96" s="233">
        <v>0.93100000000000005</v>
      </c>
      <c r="K96" s="234">
        <v>3885</v>
      </c>
      <c r="L96" s="233">
        <v>0.44400000000000001</v>
      </c>
      <c r="M96" s="234">
        <v>7616</v>
      </c>
      <c r="N96" s="233">
        <v>0</v>
      </c>
      <c r="O96" s="233">
        <v>0</v>
      </c>
      <c r="P96" s="233">
        <v>0.64</v>
      </c>
      <c r="Q96" s="234">
        <v>7784</v>
      </c>
      <c r="R96" s="233">
        <v>0.29599999999999999</v>
      </c>
      <c r="S96" s="234">
        <v>14634</v>
      </c>
      <c r="T96" s="233">
        <v>0</v>
      </c>
      <c r="U96" s="235">
        <f t="shared" si="7"/>
        <v>1081.1300000000001</v>
      </c>
      <c r="V96" s="227">
        <f t="shared" si="8"/>
        <v>679.63</v>
      </c>
      <c r="W96" s="227">
        <f t="shared" si="9"/>
        <v>647.87</v>
      </c>
      <c r="X96" s="227">
        <f t="shared" si="12"/>
        <v>634.66666666666663</v>
      </c>
      <c r="Y96" s="227">
        <f t="shared" si="10"/>
        <v>467.2</v>
      </c>
      <c r="Z96" s="227">
        <f t="shared" si="11"/>
        <v>432.30222222222221</v>
      </c>
      <c r="AA96" s="227">
        <f t="shared" si="13"/>
        <v>406.5</v>
      </c>
    </row>
    <row r="97" spans="2:27" ht="13.5" hidden="1">
      <c r="B97" s="232" t="s">
        <v>1110</v>
      </c>
      <c r="C97" s="232" t="s">
        <v>766</v>
      </c>
      <c r="D97" s="232" t="s">
        <v>977</v>
      </c>
      <c r="E97" s="232" t="s">
        <v>988</v>
      </c>
      <c r="F97" s="232">
        <v>32</v>
      </c>
      <c r="G97" s="232" t="s">
        <v>1316</v>
      </c>
      <c r="H97" s="233">
        <v>2.677</v>
      </c>
      <c r="I97" s="233">
        <v>0</v>
      </c>
      <c r="J97" s="233">
        <v>1.6830000000000001</v>
      </c>
      <c r="K97" s="234">
        <v>7022</v>
      </c>
      <c r="L97" s="233">
        <v>0.80200000000000005</v>
      </c>
      <c r="M97" s="234">
        <v>13764</v>
      </c>
      <c r="N97" s="233">
        <v>0</v>
      </c>
      <c r="O97" s="233">
        <v>0</v>
      </c>
      <c r="P97" s="233">
        <v>1.1559999999999999</v>
      </c>
      <c r="Q97" s="234">
        <v>14068</v>
      </c>
      <c r="R97" s="233">
        <v>0.53500000000000003</v>
      </c>
      <c r="S97" s="234">
        <v>26448</v>
      </c>
      <c r="T97" s="233">
        <v>0</v>
      </c>
      <c r="U97" s="235">
        <f t="shared" si="7"/>
        <v>1954.21</v>
      </c>
      <c r="V97" s="227">
        <f t="shared" si="8"/>
        <v>1228.5900000000001</v>
      </c>
      <c r="W97" s="227">
        <f t="shared" si="9"/>
        <v>1170.6266666666666</v>
      </c>
      <c r="X97" s="227">
        <f t="shared" si="12"/>
        <v>1147</v>
      </c>
      <c r="Y97" s="227">
        <f t="shared" si="10"/>
        <v>843.88</v>
      </c>
      <c r="Z97" s="227">
        <f t="shared" si="11"/>
        <v>781.32777777777778</v>
      </c>
      <c r="AA97" s="227">
        <f t="shared" si="13"/>
        <v>734.66666666666663</v>
      </c>
    </row>
    <row r="98" spans="2:27" ht="13.5" hidden="1">
      <c r="B98" s="232" t="s">
        <v>1110</v>
      </c>
      <c r="C98" s="232" t="s">
        <v>768</v>
      </c>
      <c r="D98" s="232" t="s">
        <v>977</v>
      </c>
      <c r="E98" s="232" t="s">
        <v>988</v>
      </c>
      <c r="F98" s="232">
        <v>96</v>
      </c>
      <c r="G98" s="232" t="s">
        <v>1356</v>
      </c>
      <c r="H98" s="233">
        <v>9.6240000000000006</v>
      </c>
      <c r="I98" s="233">
        <v>0</v>
      </c>
      <c r="J98" s="233">
        <v>6.0529999999999999</v>
      </c>
      <c r="K98" s="234">
        <v>25249</v>
      </c>
      <c r="L98" s="233">
        <v>2.8820000000000001</v>
      </c>
      <c r="M98" s="234">
        <v>49489</v>
      </c>
      <c r="N98" s="233">
        <v>0</v>
      </c>
      <c r="O98" s="233">
        <v>0</v>
      </c>
      <c r="P98" s="233">
        <v>4.157</v>
      </c>
      <c r="Q98" s="234">
        <v>50583</v>
      </c>
      <c r="R98" s="233">
        <v>1.925</v>
      </c>
      <c r="S98" s="234">
        <v>95096</v>
      </c>
      <c r="T98" s="233">
        <v>0</v>
      </c>
      <c r="U98" s="235">
        <f t="shared" si="7"/>
        <v>7025.52</v>
      </c>
      <c r="V98" s="227">
        <f t="shared" si="8"/>
        <v>4418.6899999999996</v>
      </c>
      <c r="W98" s="227">
        <f t="shared" si="9"/>
        <v>4207.9433333333336</v>
      </c>
      <c r="X98" s="227">
        <f t="shared" si="12"/>
        <v>4124.083333333333</v>
      </c>
      <c r="Y98" s="227">
        <f t="shared" si="10"/>
        <v>3034.61</v>
      </c>
      <c r="Z98" s="227">
        <f t="shared" si="11"/>
        <v>2810.333333333333</v>
      </c>
      <c r="AA98" s="227">
        <f t="shared" si="13"/>
        <v>2641.5555555555557</v>
      </c>
    </row>
    <row r="99" spans="2:27" ht="13.5" hidden="1">
      <c r="B99" s="232" t="s">
        <v>1110</v>
      </c>
      <c r="C99" s="232" t="s">
        <v>770</v>
      </c>
      <c r="D99" s="232" t="s">
        <v>977</v>
      </c>
      <c r="E99" s="232" t="s">
        <v>988</v>
      </c>
      <c r="F99" s="232">
        <v>4</v>
      </c>
      <c r="G99" s="232" t="s">
        <v>1311</v>
      </c>
      <c r="H99" s="233">
        <v>0.64700000000000002</v>
      </c>
      <c r="I99" s="233">
        <v>0</v>
      </c>
      <c r="J99" s="233">
        <v>0.40699999999999997</v>
      </c>
      <c r="K99" s="234">
        <v>1697</v>
      </c>
      <c r="L99" s="233">
        <v>0.19400000000000001</v>
      </c>
      <c r="M99" s="234">
        <v>3327</v>
      </c>
      <c r="N99" s="233">
        <v>0</v>
      </c>
      <c r="O99" s="233">
        <v>0</v>
      </c>
      <c r="P99" s="233">
        <v>0.28000000000000003</v>
      </c>
      <c r="Q99" s="234">
        <v>3401</v>
      </c>
      <c r="R99" s="233">
        <v>0.129</v>
      </c>
      <c r="S99" s="234">
        <v>6393</v>
      </c>
      <c r="T99" s="233">
        <v>0</v>
      </c>
      <c r="U99" s="235">
        <f t="shared" si="7"/>
        <v>472.31</v>
      </c>
      <c r="V99" s="227">
        <f t="shared" si="8"/>
        <v>297.10999999999996</v>
      </c>
      <c r="W99" s="227">
        <f t="shared" si="9"/>
        <v>283.03666666666663</v>
      </c>
      <c r="X99" s="227">
        <f t="shared" si="12"/>
        <v>277.25</v>
      </c>
      <c r="Y99" s="227">
        <f t="shared" si="10"/>
        <v>204.4</v>
      </c>
      <c r="Z99" s="227">
        <f t="shared" si="11"/>
        <v>188.64222222222224</v>
      </c>
      <c r="AA99" s="227">
        <f t="shared" si="13"/>
        <v>177.58333333333334</v>
      </c>
    </row>
    <row r="100" spans="2:27" ht="13.5" hidden="1">
      <c r="B100" s="232" t="s">
        <v>1110</v>
      </c>
      <c r="C100" s="232" t="s">
        <v>1357</v>
      </c>
      <c r="D100" s="232" t="s">
        <v>977</v>
      </c>
      <c r="E100" s="232" t="s">
        <v>988</v>
      </c>
      <c r="F100" s="232">
        <v>64</v>
      </c>
      <c r="G100" s="232" t="s">
        <v>1316</v>
      </c>
      <c r="H100" s="233">
        <v>3.3752</v>
      </c>
      <c r="I100" s="233">
        <v>0</v>
      </c>
      <c r="J100" s="233">
        <v>2.1223000000000001</v>
      </c>
      <c r="K100" s="234">
        <v>8853</v>
      </c>
      <c r="L100" s="233">
        <v>1.0105999999999999</v>
      </c>
      <c r="M100" s="234">
        <v>17352</v>
      </c>
      <c r="N100" s="233">
        <v>0</v>
      </c>
      <c r="O100" s="233">
        <v>0</v>
      </c>
      <c r="P100" s="233">
        <v>1.4563999999999999</v>
      </c>
      <c r="Q100" s="234">
        <v>17719</v>
      </c>
      <c r="R100" s="233">
        <v>0.67420000000000002</v>
      </c>
      <c r="S100" s="234">
        <v>33312</v>
      </c>
      <c r="T100" s="233">
        <v>0</v>
      </c>
      <c r="U100" s="235">
        <f t="shared" si="7"/>
        <v>2463.8960000000002</v>
      </c>
      <c r="V100" s="227">
        <f t="shared" si="8"/>
        <v>1549.279</v>
      </c>
      <c r="W100" s="227">
        <f t="shared" si="9"/>
        <v>1475.4879999999998</v>
      </c>
      <c r="X100" s="227">
        <f t="shared" si="12"/>
        <v>1446</v>
      </c>
      <c r="Y100" s="227">
        <f t="shared" si="10"/>
        <v>1063.172</v>
      </c>
      <c r="Z100" s="227">
        <f t="shared" si="11"/>
        <v>984.36044444444451</v>
      </c>
      <c r="AA100" s="227">
        <f t="shared" si="13"/>
        <v>925.33333333333337</v>
      </c>
    </row>
    <row r="101" spans="2:27" ht="13.5" hidden="1">
      <c r="B101" s="232" t="s">
        <v>1110</v>
      </c>
      <c r="C101" s="232" t="s">
        <v>1358</v>
      </c>
      <c r="D101" s="232" t="s">
        <v>977</v>
      </c>
      <c r="E101" s="232" t="s">
        <v>988</v>
      </c>
      <c r="F101" s="232">
        <v>8</v>
      </c>
      <c r="G101" s="232" t="s">
        <v>1311</v>
      </c>
      <c r="H101" s="233">
        <v>0.68389999999999995</v>
      </c>
      <c r="I101" s="233">
        <v>0</v>
      </c>
      <c r="J101" s="233">
        <v>0.43</v>
      </c>
      <c r="K101" s="234">
        <v>1794</v>
      </c>
      <c r="L101" s="233">
        <v>0.20480000000000001</v>
      </c>
      <c r="M101" s="234">
        <v>3516</v>
      </c>
      <c r="N101" s="233">
        <v>0</v>
      </c>
      <c r="O101" s="233">
        <v>0</v>
      </c>
      <c r="P101" s="233">
        <v>0.29509999999999997</v>
      </c>
      <c r="Q101" s="234">
        <v>3590</v>
      </c>
      <c r="R101" s="233">
        <v>0.1366</v>
      </c>
      <c r="S101" s="234">
        <v>6750</v>
      </c>
      <c r="T101" s="233">
        <v>0</v>
      </c>
      <c r="U101" s="235">
        <f t="shared" si="7"/>
        <v>499.24699999999996</v>
      </c>
      <c r="V101" s="227">
        <f t="shared" si="8"/>
        <v>313.89999999999998</v>
      </c>
      <c r="W101" s="227">
        <f t="shared" si="9"/>
        <v>299.00400000000002</v>
      </c>
      <c r="X101" s="227">
        <f t="shared" si="12"/>
        <v>293</v>
      </c>
      <c r="Y101" s="227">
        <f t="shared" si="10"/>
        <v>215.42299999999997</v>
      </c>
      <c r="Z101" s="227">
        <f t="shared" si="11"/>
        <v>199.44022222222225</v>
      </c>
      <c r="AA101" s="227">
        <f t="shared" si="13"/>
        <v>187.5</v>
      </c>
    </row>
    <row r="102" spans="2:27" ht="13.5" hidden="1">
      <c r="B102" s="232" t="s">
        <v>1110</v>
      </c>
      <c r="C102" s="232" t="s">
        <v>1359</v>
      </c>
      <c r="D102" s="232" t="s">
        <v>977</v>
      </c>
      <c r="E102" s="232" t="s">
        <v>988</v>
      </c>
      <c r="F102" s="232">
        <v>16</v>
      </c>
      <c r="G102" s="232" t="s">
        <v>1312</v>
      </c>
      <c r="H102" s="233">
        <v>1.0185</v>
      </c>
      <c r="I102" s="233">
        <v>0</v>
      </c>
      <c r="J102" s="233">
        <v>0.64039999999999997</v>
      </c>
      <c r="K102" s="234">
        <v>2671</v>
      </c>
      <c r="L102" s="233">
        <v>0.30499999999999999</v>
      </c>
      <c r="M102" s="234">
        <v>5236</v>
      </c>
      <c r="N102" s="233">
        <v>0</v>
      </c>
      <c r="O102" s="233">
        <v>0</v>
      </c>
      <c r="P102" s="233">
        <v>0.4395</v>
      </c>
      <c r="Q102" s="234">
        <v>5347</v>
      </c>
      <c r="R102" s="233">
        <v>0.20349999999999999</v>
      </c>
      <c r="S102" s="234">
        <v>10052</v>
      </c>
      <c r="T102" s="233">
        <v>0</v>
      </c>
      <c r="U102" s="235">
        <f t="shared" si="7"/>
        <v>743.505</v>
      </c>
      <c r="V102" s="227">
        <f t="shared" si="8"/>
        <v>467.49199999999996</v>
      </c>
      <c r="W102" s="227">
        <f t="shared" si="9"/>
        <v>445.23333333333335</v>
      </c>
      <c r="X102" s="227">
        <f t="shared" si="12"/>
        <v>436.33333333333331</v>
      </c>
      <c r="Y102" s="227">
        <f t="shared" si="10"/>
        <v>320.83499999999998</v>
      </c>
      <c r="Z102" s="227">
        <f t="shared" si="11"/>
        <v>297.08277777777778</v>
      </c>
      <c r="AA102" s="227">
        <f t="shared" si="13"/>
        <v>279.22222222222223</v>
      </c>
    </row>
    <row r="103" spans="2:27" ht="13.5" hidden="1">
      <c r="B103" s="232" t="s">
        <v>1110</v>
      </c>
      <c r="C103" s="232" t="s">
        <v>1360</v>
      </c>
      <c r="D103" s="232" t="s">
        <v>977</v>
      </c>
      <c r="E103" s="232" t="s">
        <v>988</v>
      </c>
      <c r="F103" s="232">
        <v>32</v>
      </c>
      <c r="G103" s="232" t="s">
        <v>1317</v>
      </c>
      <c r="H103" s="233">
        <v>1.6876</v>
      </c>
      <c r="I103" s="233">
        <v>0</v>
      </c>
      <c r="J103" s="233">
        <v>1.0611999999999999</v>
      </c>
      <c r="K103" s="234">
        <v>4427</v>
      </c>
      <c r="L103" s="233">
        <v>0.50529999999999997</v>
      </c>
      <c r="M103" s="234">
        <v>8676</v>
      </c>
      <c r="N103" s="233">
        <v>0</v>
      </c>
      <c r="O103" s="233">
        <v>0</v>
      </c>
      <c r="P103" s="233">
        <v>0.72819999999999996</v>
      </c>
      <c r="Q103" s="234">
        <v>8860</v>
      </c>
      <c r="R103" s="233">
        <v>0.33710000000000001</v>
      </c>
      <c r="S103" s="234">
        <v>16656</v>
      </c>
      <c r="T103" s="233">
        <v>0</v>
      </c>
      <c r="U103" s="235">
        <f t="shared" si="7"/>
        <v>1231.9480000000001</v>
      </c>
      <c r="V103" s="227">
        <f t="shared" si="8"/>
        <v>774.67599999999993</v>
      </c>
      <c r="W103" s="227">
        <f t="shared" si="9"/>
        <v>737.78566666666666</v>
      </c>
      <c r="X103" s="227">
        <f t="shared" si="12"/>
        <v>723</v>
      </c>
      <c r="Y103" s="227">
        <f t="shared" si="10"/>
        <v>531.58600000000001</v>
      </c>
      <c r="Z103" s="227">
        <f t="shared" si="11"/>
        <v>492.19411111111111</v>
      </c>
      <c r="AA103" s="227">
        <f t="shared" si="13"/>
        <v>462.66666666666669</v>
      </c>
    </row>
    <row r="104" spans="2:27" ht="13.5" hidden="1">
      <c r="B104" s="232" t="s">
        <v>1110</v>
      </c>
      <c r="C104" s="232" t="s">
        <v>1361</v>
      </c>
      <c r="D104" s="232" t="s">
        <v>977</v>
      </c>
      <c r="E104" s="232" t="s">
        <v>988</v>
      </c>
      <c r="F104" s="232">
        <v>64</v>
      </c>
      <c r="G104" s="232" t="s">
        <v>1316</v>
      </c>
      <c r="H104" s="233">
        <v>3.3752</v>
      </c>
      <c r="I104" s="233">
        <v>0</v>
      </c>
      <c r="J104" s="233">
        <v>2.1223000000000001</v>
      </c>
      <c r="K104" s="234">
        <v>8853</v>
      </c>
      <c r="L104" s="233">
        <v>1.0105999999999999</v>
      </c>
      <c r="M104" s="234">
        <v>17352</v>
      </c>
      <c r="N104" s="233">
        <v>0</v>
      </c>
      <c r="O104" s="233">
        <v>0</v>
      </c>
      <c r="P104" s="233">
        <v>1.4563999999999999</v>
      </c>
      <c r="Q104" s="234">
        <v>17719</v>
      </c>
      <c r="R104" s="233">
        <v>0.67420000000000002</v>
      </c>
      <c r="S104" s="234">
        <v>33312</v>
      </c>
      <c r="T104" s="233">
        <v>0</v>
      </c>
      <c r="U104" s="235">
        <f t="shared" si="7"/>
        <v>2463.8960000000002</v>
      </c>
      <c r="V104" s="227">
        <f t="shared" si="8"/>
        <v>1549.279</v>
      </c>
      <c r="W104" s="227">
        <f t="shared" si="9"/>
        <v>1475.4879999999998</v>
      </c>
      <c r="X104" s="227">
        <f t="shared" si="12"/>
        <v>1446</v>
      </c>
      <c r="Y104" s="227">
        <f t="shared" si="10"/>
        <v>1063.172</v>
      </c>
      <c r="Z104" s="227">
        <f t="shared" si="11"/>
        <v>984.36044444444451</v>
      </c>
      <c r="AA104" s="227">
        <f t="shared" si="13"/>
        <v>925.33333333333337</v>
      </c>
    </row>
    <row r="105" spans="2:27" ht="13.5" hidden="1">
      <c r="B105" s="232" t="s">
        <v>1110</v>
      </c>
      <c r="C105" s="232" t="s">
        <v>1362</v>
      </c>
      <c r="D105" s="232" t="s">
        <v>977</v>
      </c>
      <c r="E105" s="232" t="s">
        <v>988</v>
      </c>
      <c r="F105" s="232">
        <v>4</v>
      </c>
      <c r="G105" s="232" t="s">
        <v>1315</v>
      </c>
      <c r="H105" s="233">
        <v>0.51659999999999995</v>
      </c>
      <c r="I105" s="233">
        <v>0</v>
      </c>
      <c r="J105" s="233">
        <v>0.32479999999999998</v>
      </c>
      <c r="K105" s="234">
        <v>1355</v>
      </c>
      <c r="L105" s="233">
        <v>0.1547</v>
      </c>
      <c r="M105" s="234">
        <v>2656</v>
      </c>
      <c r="N105" s="233">
        <v>0</v>
      </c>
      <c r="O105" s="233">
        <v>0</v>
      </c>
      <c r="P105" s="233">
        <v>0.22289999999999999</v>
      </c>
      <c r="Q105" s="234">
        <v>2712</v>
      </c>
      <c r="R105" s="233">
        <v>0.1032</v>
      </c>
      <c r="S105" s="234">
        <v>5099</v>
      </c>
      <c r="T105" s="233">
        <v>0</v>
      </c>
      <c r="U105" s="235">
        <f t="shared" si="7"/>
        <v>377.11799999999994</v>
      </c>
      <c r="V105" s="227">
        <f t="shared" si="8"/>
        <v>237.10399999999998</v>
      </c>
      <c r="W105" s="227">
        <f t="shared" si="9"/>
        <v>225.84766666666667</v>
      </c>
      <c r="X105" s="227">
        <f t="shared" si="12"/>
        <v>221.33333333333334</v>
      </c>
      <c r="Y105" s="227">
        <f t="shared" si="10"/>
        <v>162.71699999999998</v>
      </c>
      <c r="Z105" s="227">
        <f t="shared" si="11"/>
        <v>150.66933333333333</v>
      </c>
      <c r="AA105" s="227">
        <f t="shared" si="13"/>
        <v>141.63888888888889</v>
      </c>
    </row>
    <row r="106" spans="2:27" ht="13.5" hidden="1">
      <c r="B106" s="232" t="s">
        <v>1110</v>
      </c>
      <c r="C106" s="232" t="s">
        <v>772</v>
      </c>
      <c r="D106" s="232" t="s">
        <v>977</v>
      </c>
      <c r="E106" s="232" t="s">
        <v>988</v>
      </c>
      <c r="F106" s="232">
        <v>8</v>
      </c>
      <c r="G106" s="232" t="s">
        <v>1351</v>
      </c>
      <c r="H106" s="233">
        <v>2.0009999999999999</v>
      </c>
      <c r="I106" s="233">
        <v>0</v>
      </c>
      <c r="J106" s="233">
        <v>1.2470000000000001</v>
      </c>
      <c r="K106" s="234">
        <v>4667</v>
      </c>
      <c r="L106" s="233">
        <v>0.53300000000000003</v>
      </c>
      <c r="M106" s="234">
        <v>9147</v>
      </c>
      <c r="N106" s="233">
        <v>0</v>
      </c>
      <c r="O106" s="233">
        <v>0</v>
      </c>
      <c r="P106" s="233">
        <v>0</v>
      </c>
      <c r="Q106" s="234">
        <v>8657</v>
      </c>
      <c r="R106" s="233">
        <v>0.32900000000000001</v>
      </c>
      <c r="S106" s="234">
        <v>16275</v>
      </c>
      <c r="T106" s="233">
        <v>0</v>
      </c>
      <c r="U106" s="235">
        <f t="shared" si="7"/>
        <v>1460.73</v>
      </c>
      <c r="V106" s="227">
        <f t="shared" si="8"/>
        <v>910.31000000000006</v>
      </c>
      <c r="W106" s="227">
        <f t="shared" si="9"/>
        <v>778.00666666666666</v>
      </c>
      <c r="X106" s="227">
        <f t="shared" si="12"/>
        <v>762.25</v>
      </c>
      <c r="Y106" s="227">
        <f t="shared" si="10"/>
        <v>0</v>
      </c>
      <c r="Z106" s="227">
        <f t="shared" si="11"/>
        <v>480.64222222222224</v>
      </c>
      <c r="AA106" s="227">
        <f t="shared" si="13"/>
        <v>452.08333333333331</v>
      </c>
    </row>
    <row r="107" spans="2:27" ht="13.5" hidden="1">
      <c r="B107" s="232" t="s">
        <v>1110</v>
      </c>
      <c r="C107" s="232" t="s">
        <v>773</v>
      </c>
      <c r="D107" s="232" t="s">
        <v>977</v>
      </c>
      <c r="E107" s="232" t="s">
        <v>988</v>
      </c>
      <c r="F107" s="232">
        <v>16</v>
      </c>
      <c r="G107" s="232" t="s">
        <v>1352</v>
      </c>
      <c r="H107" s="233">
        <v>4.0019999999999998</v>
      </c>
      <c r="I107" s="233">
        <v>0</v>
      </c>
      <c r="J107" s="233">
        <v>2.4910000000000001</v>
      </c>
      <c r="K107" s="234">
        <v>9324</v>
      </c>
      <c r="L107" s="233">
        <v>1.0640000000000001</v>
      </c>
      <c r="M107" s="234">
        <v>18276</v>
      </c>
      <c r="N107" s="233">
        <v>0</v>
      </c>
      <c r="O107" s="233">
        <v>0</v>
      </c>
      <c r="P107" s="233">
        <v>0</v>
      </c>
      <c r="Q107" s="234">
        <v>17327</v>
      </c>
      <c r="R107" s="233">
        <v>0.65900000000000003</v>
      </c>
      <c r="S107" s="234">
        <v>32575</v>
      </c>
      <c r="T107" s="233">
        <v>0</v>
      </c>
      <c r="U107" s="235">
        <f t="shared" si="7"/>
        <v>2921.46</v>
      </c>
      <c r="V107" s="227">
        <f t="shared" si="8"/>
        <v>1818.43</v>
      </c>
      <c r="W107" s="227">
        <f t="shared" si="9"/>
        <v>1553.72</v>
      </c>
      <c r="X107" s="227">
        <f t="shared" si="12"/>
        <v>1523</v>
      </c>
      <c r="Y107" s="227">
        <f t="shared" si="10"/>
        <v>0</v>
      </c>
      <c r="Z107" s="227">
        <f t="shared" si="11"/>
        <v>962.37555555555559</v>
      </c>
      <c r="AA107" s="227">
        <f t="shared" si="13"/>
        <v>904.86111111111109</v>
      </c>
    </row>
    <row r="108" spans="2:27" ht="13.5" hidden="1">
      <c r="B108" s="232" t="s">
        <v>1110</v>
      </c>
      <c r="C108" s="232" t="s">
        <v>774</v>
      </c>
      <c r="D108" s="232" t="s">
        <v>977</v>
      </c>
      <c r="E108" s="232" t="s">
        <v>988</v>
      </c>
      <c r="F108" s="232">
        <v>32</v>
      </c>
      <c r="G108" s="232" t="s">
        <v>1353</v>
      </c>
      <c r="H108" s="233">
        <v>8.0039999999999996</v>
      </c>
      <c r="I108" s="233">
        <v>0</v>
      </c>
      <c r="J108" s="233">
        <v>4.984</v>
      </c>
      <c r="K108" s="234">
        <v>18657</v>
      </c>
      <c r="L108" s="233">
        <v>2.13</v>
      </c>
      <c r="M108" s="234">
        <v>36568</v>
      </c>
      <c r="N108" s="233">
        <v>0</v>
      </c>
      <c r="O108" s="233">
        <v>0</v>
      </c>
      <c r="P108" s="233">
        <v>0</v>
      </c>
      <c r="Q108" s="234">
        <v>34655</v>
      </c>
      <c r="R108" s="233">
        <v>1.319</v>
      </c>
      <c r="S108" s="234">
        <v>65151</v>
      </c>
      <c r="T108" s="233">
        <v>0</v>
      </c>
      <c r="U108" s="235">
        <f t="shared" si="7"/>
        <v>5842.92</v>
      </c>
      <c r="V108" s="227">
        <f t="shared" si="8"/>
        <v>3638.32</v>
      </c>
      <c r="W108" s="227">
        <f t="shared" si="9"/>
        <v>3109.6499999999996</v>
      </c>
      <c r="X108" s="227">
        <f t="shared" si="12"/>
        <v>3047.3333333333335</v>
      </c>
      <c r="Y108" s="227">
        <f t="shared" si="10"/>
        <v>0</v>
      </c>
      <c r="Z108" s="227">
        <f t="shared" si="11"/>
        <v>1925.508888888889</v>
      </c>
      <c r="AA108" s="227">
        <f t="shared" si="13"/>
        <v>1809.75</v>
      </c>
    </row>
    <row r="109" spans="2:27" ht="13.5" hidden="1">
      <c r="B109" s="232" t="s">
        <v>1110</v>
      </c>
      <c r="C109" s="232" t="s">
        <v>775</v>
      </c>
      <c r="D109" s="232" t="s">
        <v>977</v>
      </c>
      <c r="E109" s="232" t="s">
        <v>988</v>
      </c>
      <c r="F109" s="232">
        <v>4</v>
      </c>
      <c r="G109" s="232" t="s">
        <v>1354</v>
      </c>
      <c r="H109" s="233">
        <v>1.0009999999999999</v>
      </c>
      <c r="I109" s="233">
        <v>0</v>
      </c>
      <c r="J109" s="233">
        <v>0.623</v>
      </c>
      <c r="K109" s="234">
        <v>2334</v>
      </c>
      <c r="L109" s="233">
        <v>0.26600000000000001</v>
      </c>
      <c r="M109" s="234">
        <v>4574</v>
      </c>
      <c r="N109" s="233">
        <v>0</v>
      </c>
      <c r="O109" s="233">
        <v>0</v>
      </c>
      <c r="P109" s="233">
        <v>0</v>
      </c>
      <c r="Q109" s="234">
        <v>4335</v>
      </c>
      <c r="R109" s="233">
        <v>0.16500000000000001</v>
      </c>
      <c r="S109" s="234">
        <v>8150</v>
      </c>
      <c r="T109" s="233">
        <v>0</v>
      </c>
      <c r="U109" s="235">
        <f t="shared" si="7"/>
        <v>730.7299999999999</v>
      </c>
      <c r="V109" s="227">
        <f t="shared" si="8"/>
        <v>454.79</v>
      </c>
      <c r="W109" s="227">
        <f t="shared" si="9"/>
        <v>388.68</v>
      </c>
      <c r="X109" s="227">
        <f t="shared" si="12"/>
        <v>381.16666666666669</v>
      </c>
      <c r="Y109" s="227">
        <f t="shared" si="10"/>
        <v>0</v>
      </c>
      <c r="Z109" s="227">
        <f t="shared" si="11"/>
        <v>240.86666666666667</v>
      </c>
      <c r="AA109" s="227">
        <f t="shared" si="13"/>
        <v>226.38888888888889</v>
      </c>
    </row>
    <row r="110" spans="2:27" ht="13.5" hidden="1">
      <c r="B110" s="232" t="s">
        <v>1110</v>
      </c>
      <c r="C110" s="232" t="s">
        <v>776</v>
      </c>
      <c r="D110" s="232" t="s">
        <v>977</v>
      </c>
      <c r="E110" s="232" t="s">
        <v>988</v>
      </c>
      <c r="F110" s="232">
        <v>64</v>
      </c>
      <c r="G110" s="232" t="s">
        <v>1355</v>
      </c>
      <c r="H110" s="233">
        <v>5.8559999999999999</v>
      </c>
      <c r="I110" s="233">
        <v>0</v>
      </c>
      <c r="J110" s="233">
        <v>3.9649999999999999</v>
      </c>
      <c r="K110" s="234">
        <v>16539</v>
      </c>
      <c r="L110" s="233">
        <v>1.8879999999999999</v>
      </c>
      <c r="M110" s="234">
        <v>32416</v>
      </c>
      <c r="N110" s="233">
        <v>0</v>
      </c>
      <c r="O110" s="233">
        <v>0</v>
      </c>
      <c r="P110" s="233">
        <v>2.8340000000000001</v>
      </c>
      <c r="Q110" s="234">
        <v>34480</v>
      </c>
      <c r="R110" s="233">
        <v>1.3120000000000001</v>
      </c>
      <c r="S110" s="234">
        <v>64822</v>
      </c>
      <c r="T110" s="233">
        <v>0</v>
      </c>
      <c r="U110" s="235">
        <f t="shared" si="7"/>
        <v>4274.88</v>
      </c>
      <c r="V110" s="227">
        <f t="shared" si="8"/>
        <v>2894.45</v>
      </c>
      <c r="W110" s="227">
        <f t="shared" si="9"/>
        <v>2756.49</v>
      </c>
      <c r="X110" s="227">
        <f t="shared" si="12"/>
        <v>2701.3333333333335</v>
      </c>
      <c r="Y110" s="227">
        <f t="shared" si="10"/>
        <v>2068.8200000000002</v>
      </c>
      <c r="Z110" s="227">
        <f t="shared" si="11"/>
        <v>1915.5377777777778</v>
      </c>
      <c r="AA110" s="227">
        <f t="shared" si="13"/>
        <v>1800.6111111111111</v>
      </c>
    </row>
    <row r="111" spans="2:27" ht="13.5" hidden="1">
      <c r="B111" s="232" t="s">
        <v>1110</v>
      </c>
      <c r="C111" s="232" t="s">
        <v>777</v>
      </c>
      <c r="D111" s="232" t="s">
        <v>977</v>
      </c>
      <c r="E111" s="232" t="s">
        <v>988</v>
      </c>
      <c r="F111" s="232">
        <v>8</v>
      </c>
      <c r="G111" s="232" t="s">
        <v>1351</v>
      </c>
      <c r="H111" s="233">
        <v>0.73199999999999998</v>
      </c>
      <c r="I111" s="233">
        <v>0</v>
      </c>
      <c r="J111" s="233">
        <v>0.496</v>
      </c>
      <c r="K111" s="234">
        <v>2067</v>
      </c>
      <c r="L111" s="233">
        <v>0.23599999999999999</v>
      </c>
      <c r="M111" s="234">
        <v>4052</v>
      </c>
      <c r="N111" s="233">
        <v>0</v>
      </c>
      <c r="O111" s="233">
        <v>0</v>
      </c>
      <c r="P111" s="233">
        <v>0.35399999999999998</v>
      </c>
      <c r="Q111" s="234">
        <v>4310</v>
      </c>
      <c r="R111" s="233">
        <v>0.16400000000000001</v>
      </c>
      <c r="S111" s="234">
        <v>8103</v>
      </c>
      <c r="T111" s="233">
        <v>0</v>
      </c>
      <c r="U111" s="235">
        <f t="shared" si="7"/>
        <v>534.36</v>
      </c>
      <c r="V111" s="227">
        <f t="shared" si="8"/>
        <v>362.08</v>
      </c>
      <c r="W111" s="227">
        <f t="shared" si="9"/>
        <v>344.53</v>
      </c>
      <c r="X111" s="227">
        <f t="shared" si="12"/>
        <v>337.66666666666669</v>
      </c>
      <c r="Y111" s="227">
        <f t="shared" si="10"/>
        <v>258.41999999999996</v>
      </c>
      <c r="Z111" s="227">
        <f t="shared" si="11"/>
        <v>239.44222222222223</v>
      </c>
      <c r="AA111" s="227">
        <f t="shared" si="13"/>
        <v>225.08333333333334</v>
      </c>
    </row>
    <row r="112" spans="2:27" ht="13.5" hidden="1">
      <c r="B112" s="232" t="s">
        <v>1110</v>
      </c>
      <c r="C112" s="232" t="s">
        <v>778</v>
      </c>
      <c r="D112" s="232" t="s">
        <v>977</v>
      </c>
      <c r="E112" s="232" t="s">
        <v>988</v>
      </c>
      <c r="F112" s="232">
        <v>16</v>
      </c>
      <c r="G112" s="232" t="s">
        <v>1352</v>
      </c>
      <c r="H112" s="233">
        <v>1.464</v>
      </c>
      <c r="I112" s="233">
        <v>0</v>
      </c>
      <c r="J112" s="233">
        <v>0.99099999999999999</v>
      </c>
      <c r="K112" s="234">
        <v>4135</v>
      </c>
      <c r="L112" s="233">
        <v>0.47199999999999998</v>
      </c>
      <c r="M112" s="234">
        <v>8104</v>
      </c>
      <c r="N112" s="233">
        <v>0</v>
      </c>
      <c r="O112" s="233">
        <v>0</v>
      </c>
      <c r="P112" s="233">
        <v>0.70799999999999996</v>
      </c>
      <c r="Q112" s="234">
        <v>8620</v>
      </c>
      <c r="R112" s="233">
        <v>0.32800000000000001</v>
      </c>
      <c r="S112" s="234">
        <v>16205</v>
      </c>
      <c r="T112" s="233">
        <v>0</v>
      </c>
      <c r="U112" s="235">
        <f t="shared" si="7"/>
        <v>1068.72</v>
      </c>
      <c r="V112" s="227">
        <f t="shared" si="8"/>
        <v>723.43</v>
      </c>
      <c r="W112" s="227">
        <f t="shared" si="9"/>
        <v>689.14333333333332</v>
      </c>
      <c r="X112" s="227">
        <f t="shared" si="12"/>
        <v>675.33333333333337</v>
      </c>
      <c r="Y112" s="227">
        <f t="shared" si="10"/>
        <v>516.83999999999992</v>
      </c>
      <c r="Z112" s="227">
        <f t="shared" si="11"/>
        <v>478.88444444444445</v>
      </c>
      <c r="AA112" s="227">
        <f t="shared" si="13"/>
        <v>450.13888888888891</v>
      </c>
    </row>
    <row r="113" spans="2:27" ht="13.5" hidden="1">
      <c r="B113" s="232" t="s">
        <v>1110</v>
      </c>
      <c r="C113" s="232" t="s">
        <v>779</v>
      </c>
      <c r="D113" s="232" t="s">
        <v>977</v>
      </c>
      <c r="E113" s="232" t="s">
        <v>988</v>
      </c>
      <c r="F113" s="232">
        <v>32</v>
      </c>
      <c r="G113" s="232" t="s">
        <v>1353</v>
      </c>
      <c r="H113" s="233">
        <v>2.9279999999999999</v>
      </c>
      <c r="I113" s="233">
        <v>0</v>
      </c>
      <c r="J113" s="233">
        <v>1.982</v>
      </c>
      <c r="K113" s="234">
        <v>8269</v>
      </c>
      <c r="L113" s="233">
        <v>0.94399999999999995</v>
      </c>
      <c r="M113" s="234">
        <v>16208</v>
      </c>
      <c r="N113" s="233">
        <v>0</v>
      </c>
      <c r="O113" s="233">
        <v>0</v>
      </c>
      <c r="P113" s="233">
        <v>1.417</v>
      </c>
      <c r="Q113" s="234">
        <v>17240</v>
      </c>
      <c r="R113" s="233">
        <v>0.65600000000000003</v>
      </c>
      <c r="S113" s="234">
        <v>32411</v>
      </c>
      <c r="T113" s="233">
        <v>0</v>
      </c>
      <c r="U113" s="235">
        <f t="shared" si="7"/>
        <v>2137.44</v>
      </c>
      <c r="V113" s="227">
        <f t="shared" si="8"/>
        <v>1446.86</v>
      </c>
      <c r="W113" s="227">
        <f t="shared" si="9"/>
        <v>1378.2033333333334</v>
      </c>
      <c r="X113" s="227">
        <f t="shared" si="12"/>
        <v>1350.6666666666667</v>
      </c>
      <c r="Y113" s="227">
        <f t="shared" si="10"/>
        <v>1034.4100000000001</v>
      </c>
      <c r="Z113" s="227">
        <f t="shared" si="11"/>
        <v>957.76888888888891</v>
      </c>
      <c r="AA113" s="227">
        <f t="shared" si="13"/>
        <v>900.30555555555554</v>
      </c>
    </row>
    <row r="114" spans="2:27" ht="13.5" hidden="1">
      <c r="B114" s="232" t="s">
        <v>1110</v>
      </c>
      <c r="C114" s="232" t="s">
        <v>780</v>
      </c>
      <c r="D114" s="232" t="s">
        <v>977</v>
      </c>
      <c r="E114" s="232" t="s">
        <v>988</v>
      </c>
      <c r="F114" s="232">
        <v>2</v>
      </c>
      <c r="G114" s="232" t="s">
        <v>1363</v>
      </c>
      <c r="H114" s="233">
        <v>0.183</v>
      </c>
      <c r="I114" s="233">
        <v>0</v>
      </c>
      <c r="J114" s="233">
        <v>0.124</v>
      </c>
      <c r="K114" s="234">
        <v>517</v>
      </c>
      <c r="L114" s="233">
        <v>5.8999999999999997E-2</v>
      </c>
      <c r="M114" s="234">
        <v>1013</v>
      </c>
      <c r="N114" s="233">
        <v>0</v>
      </c>
      <c r="O114" s="233">
        <v>0</v>
      </c>
      <c r="P114" s="233">
        <v>8.8999999999999996E-2</v>
      </c>
      <c r="Q114" s="234">
        <v>1077</v>
      </c>
      <c r="R114" s="233">
        <v>4.1000000000000002E-2</v>
      </c>
      <c r="S114" s="234">
        <v>2026</v>
      </c>
      <c r="T114" s="233">
        <v>0</v>
      </c>
      <c r="U114" s="235">
        <f t="shared" si="7"/>
        <v>133.59</v>
      </c>
      <c r="V114" s="227">
        <f t="shared" si="8"/>
        <v>90.52</v>
      </c>
      <c r="W114" s="227">
        <f t="shared" si="9"/>
        <v>86.153333333333336</v>
      </c>
      <c r="X114" s="227">
        <f t="shared" si="12"/>
        <v>84.416666666666671</v>
      </c>
      <c r="Y114" s="227">
        <f t="shared" si="10"/>
        <v>64.97</v>
      </c>
      <c r="Z114" s="227">
        <f t="shared" si="11"/>
        <v>59.846666666666664</v>
      </c>
      <c r="AA114" s="227">
        <f t="shared" si="13"/>
        <v>56.277777777777779</v>
      </c>
    </row>
    <row r="115" spans="2:27" ht="13.5" hidden="1">
      <c r="B115" s="232" t="s">
        <v>1110</v>
      </c>
      <c r="C115" s="232" t="s">
        <v>1044</v>
      </c>
      <c r="D115" s="232" t="s">
        <v>977</v>
      </c>
      <c r="E115" s="232" t="s">
        <v>988</v>
      </c>
      <c r="F115" s="232">
        <v>72</v>
      </c>
      <c r="G115" s="232" t="s">
        <v>1364</v>
      </c>
      <c r="H115" s="233">
        <v>5.8559999999999999</v>
      </c>
      <c r="I115" s="233">
        <v>0</v>
      </c>
      <c r="J115" s="233">
        <v>3.9649999999999999</v>
      </c>
      <c r="K115" s="234">
        <v>16539</v>
      </c>
      <c r="L115" s="233">
        <v>1.8879999999999999</v>
      </c>
      <c r="M115" s="234">
        <v>32416</v>
      </c>
      <c r="N115" s="233">
        <v>0</v>
      </c>
      <c r="O115" s="233">
        <v>0</v>
      </c>
      <c r="P115" s="233">
        <v>2.8340000000000001</v>
      </c>
      <c r="Q115" s="234">
        <v>34480</v>
      </c>
      <c r="R115" s="233">
        <v>1.3120000000000001</v>
      </c>
      <c r="S115" s="234">
        <v>64822</v>
      </c>
      <c r="T115" s="233">
        <v>0</v>
      </c>
      <c r="U115" s="235">
        <f t="shared" si="7"/>
        <v>4274.88</v>
      </c>
      <c r="V115" s="227">
        <f t="shared" si="8"/>
        <v>2894.45</v>
      </c>
      <c r="W115" s="227">
        <f t="shared" si="9"/>
        <v>2756.49</v>
      </c>
      <c r="X115" s="227">
        <f t="shared" si="12"/>
        <v>2701.3333333333335</v>
      </c>
      <c r="Y115" s="227">
        <f t="shared" si="10"/>
        <v>2068.8200000000002</v>
      </c>
      <c r="Z115" s="227">
        <f t="shared" si="11"/>
        <v>1915.5377777777778</v>
      </c>
      <c r="AA115" s="227">
        <f t="shared" si="13"/>
        <v>1800.6111111111111</v>
      </c>
    </row>
    <row r="116" spans="2:27" ht="13.5" hidden="1">
      <c r="B116" s="232" t="s">
        <v>1110</v>
      </c>
      <c r="C116" s="232" t="s">
        <v>781</v>
      </c>
      <c r="D116" s="232" t="s">
        <v>977</v>
      </c>
      <c r="E116" s="232" t="s">
        <v>988</v>
      </c>
      <c r="F116" s="232">
        <v>4</v>
      </c>
      <c r="G116" s="232" t="s">
        <v>1354</v>
      </c>
      <c r="H116" s="233">
        <v>0.36599999999999999</v>
      </c>
      <c r="I116" s="233">
        <v>0</v>
      </c>
      <c r="J116" s="233">
        <v>0.248</v>
      </c>
      <c r="K116" s="234">
        <v>1034</v>
      </c>
      <c r="L116" s="233">
        <v>0.11799999999999999</v>
      </c>
      <c r="M116" s="234">
        <v>2026</v>
      </c>
      <c r="N116" s="233">
        <v>0</v>
      </c>
      <c r="O116" s="233">
        <v>0</v>
      </c>
      <c r="P116" s="233">
        <v>0.17699999999999999</v>
      </c>
      <c r="Q116" s="234">
        <v>2155</v>
      </c>
      <c r="R116" s="233">
        <v>8.2000000000000003E-2</v>
      </c>
      <c r="S116" s="234">
        <v>4051</v>
      </c>
      <c r="T116" s="233">
        <v>0</v>
      </c>
      <c r="U116" s="235">
        <f t="shared" si="7"/>
        <v>267.18</v>
      </c>
      <c r="V116" s="227">
        <f t="shared" si="8"/>
        <v>181.04</v>
      </c>
      <c r="W116" s="227">
        <f t="shared" si="9"/>
        <v>172.30666666666667</v>
      </c>
      <c r="X116" s="227">
        <f t="shared" si="12"/>
        <v>168.83333333333334</v>
      </c>
      <c r="Y116" s="227">
        <f t="shared" si="10"/>
        <v>129.20999999999998</v>
      </c>
      <c r="Z116" s="227">
        <f t="shared" si="11"/>
        <v>119.72111111111111</v>
      </c>
      <c r="AA116" s="227">
        <f t="shared" si="13"/>
        <v>112.52777777777777</v>
      </c>
    </row>
    <row r="117" spans="2:27" ht="13.5" hidden="1">
      <c r="B117" s="232" t="s">
        <v>1110</v>
      </c>
      <c r="C117" s="232" t="s">
        <v>782</v>
      </c>
      <c r="D117" s="232" t="s">
        <v>977</v>
      </c>
      <c r="E117" s="232" t="s">
        <v>988</v>
      </c>
      <c r="F117" s="232">
        <v>48</v>
      </c>
      <c r="G117" s="232" t="s">
        <v>1356</v>
      </c>
      <c r="H117" s="233">
        <v>6.3840000000000003</v>
      </c>
      <c r="I117" s="233">
        <v>0</v>
      </c>
      <c r="J117" s="233">
        <v>4.3579999999999997</v>
      </c>
      <c r="K117" s="234">
        <v>18179</v>
      </c>
      <c r="L117" s="233">
        <v>2.0750000000000002</v>
      </c>
      <c r="M117" s="234">
        <v>35631</v>
      </c>
      <c r="N117" s="233">
        <v>0</v>
      </c>
      <c r="O117" s="233">
        <v>0</v>
      </c>
      <c r="P117" s="233">
        <v>2.7759999999999998</v>
      </c>
      <c r="Q117" s="234">
        <v>33771</v>
      </c>
      <c r="R117" s="233">
        <v>1.2849999999999999</v>
      </c>
      <c r="S117" s="234">
        <v>63489</v>
      </c>
      <c r="T117" s="233">
        <v>0</v>
      </c>
      <c r="U117" s="235">
        <f t="shared" si="7"/>
        <v>4660.3200000000006</v>
      </c>
      <c r="V117" s="227">
        <f t="shared" si="8"/>
        <v>3181.3399999999997</v>
      </c>
      <c r="W117" s="227">
        <f t="shared" si="9"/>
        <v>3029.666666666667</v>
      </c>
      <c r="X117" s="227">
        <f t="shared" si="12"/>
        <v>2969.25</v>
      </c>
      <c r="Y117" s="227">
        <f t="shared" si="10"/>
        <v>2026.4799999999998</v>
      </c>
      <c r="Z117" s="227">
        <f t="shared" si="11"/>
        <v>1876.1333333333332</v>
      </c>
      <c r="AA117" s="227">
        <f t="shared" si="13"/>
        <v>1763.5833333333333</v>
      </c>
    </row>
    <row r="118" spans="2:27" ht="13.5" hidden="1">
      <c r="B118" s="232" t="s">
        <v>1110</v>
      </c>
      <c r="C118" s="232" t="s">
        <v>783</v>
      </c>
      <c r="D118" s="232" t="s">
        <v>977</v>
      </c>
      <c r="E118" s="232" t="s">
        <v>988</v>
      </c>
      <c r="F118" s="232">
        <v>96</v>
      </c>
      <c r="G118" s="232" t="s">
        <v>1365</v>
      </c>
      <c r="H118" s="233">
        <v>12.768000000000001</v>
      </c>
      <c r="I118" s="233">
        <v>0</v>
      </c>
      <c r="J118" s="233">
        <v>8.7159999999999993</v>
      </c>
      <c r="K118" s="234">
        <v>36358</v>
      </c>
      <c r="L118" s="233">
        <v>4.1500000000000004</v>
      </c>
      <c r="M118" s="234">
        <v>71262</v>
      </c>
      <c r="N118" s="233">
        <v>0</v>
      </c>
      <c r="O118" s="233">
        <v>0</v>
      </c>
      <c r="P118" s="233">
        <v>5.5510000000000002</v>
      </c>
      <c r="Q118" s="234">
        <v>67541</v>
      </c>
      <c r="R118" s="233">
        <v>2.57</v>
      </c>
      <c r="S118" s="234">
        <v>126978</v>
      </c>
      <c r="T118" s="233">
        <v>0</v>
      </c>
      <c r="U118" s="235">
        <f t="shared" si="7"/>
        <v>9320.6400000000012</v>
      </c>
      <c r="V118" s="227">
        <f t="shared" si="8"/>
        <v>6362.6799999999994</v>
      </c>
      <c r="W118" s="227">
        <f t="shared" si="9"/>
        <v>6059.3333333333339</v>
      </c>
      <c r="X118" s="227">
        <f t="shared" si="12"/>
        <v>5938.5</v>
      </c>
      <c r="Y118" s="227">
        <f t="shared" si="10"/>
        <v>4052.23</v>
      </c>
      <c r="Z118" s="227">
        <f t="shared" si="11"/>
        <v>3752.2388888888891</v>
      </c>
      <c r="AA118" s="227">
        <f t="shared" si="13"/>
        <v>3527.1666666666665</v>
      </c>
    </row>
    <row r="119" spans="2:27" ht="13.5" hidden="1">
      <c r="B119" s="232" t="s">
        <v>1110</v>
      </c>
      <c r="C119" s="232" t="s">
        <v>784</v>
      </c>
      <c r="D119" s="232" t="s">
        <v>977</v>
      </c>
      <c r="E119" s="232" t="s">
        <v>988</v>
      </c>
      <c r="F119" s="232">
        <v>8</v>
      </c>
      <c r="G119" s="232" t="s">
        <v>1317</v>
      </c>
      <c r="H119" s="233">
        <v>1.0640000000000001</v>
      </c>
      <c r="I119" s="233">
        <v>0</v>
      </c>
      <c r="J119" s="233">
        <v>0.72599999999999998</v>
      </c>
      <c r="K119" s="234">
        <v>3030</v>
      </c>
      <c r="L119" s="233">
        <v>0.34599999999999997</v>
      </c>
      <c r="M119" s="234">
        <v>5939</v>
      </c>
      <c r="N119" s="233">
        <v>0</v>
      </c>
      <c r="O119" s="233">
        <v>0</v>
      </c>
      <c r="P119" s="233">
        <v>0.46300000000000002</v>
      </c>
      <c r="Q119" s="234">
        <v>5628</v>
      </c>
      <c r="R119" s="233">
        <v>0.214</v>
      </c>
      <c r="S119" s="234">
        <v>10581</v>
      </c>
      <c r="T119" s="233">
        <v>0</v>
      </c>
      <c r="U119" s="235">
        <f t="shared" si="7"/>
        <v>776.72</v>
      </c>
      <c r="V119" s="227">
        <f t="shared" si="8"/>
        <v>529.98</v>
      </c>
      <c r="W119" s="227">
        <f t="shared" si="9"/>
        <v>505.08</v>
      </c>
      <c r="X119" s="227">
        <f t="shared" si="12"/>
        <v>494.91666666666669</v>
      </c>
      <c r="Y119" s="227">
        <f t="shared" si="10"/>
        <v>337.99</v>
      </c>
      <c r="Z119" s="227">
        <f t="shared" si="11"/>
        <v>312.55333333333334</v>
      </c>
      <c r="AA119" s="227">
        <f t="shared" si="13"/>
        <v>293.91666666666669</v>
      </c>
    </row>
    <row r="120" spans="2:27" ht="13.5" hidden="1">
      <c r="B120" s="232" t="s">
        <v>1110</v>
      </c>
      <c r="C120" s="232" t="s">
        <v>785</v>
      </c>
      <c r="D120" s="232" t="s">
        <v>977</v>
      </c>
      <c r="E120" s="232" t="s">
        <v>988</v>
      </c>
      <c r="F120" s="232">
        <v>12</v>
      </c>
      <c r="G120" s="232" t="s">
        <v>1308</v>
      </c>
      <c r="H120" s="233">
        <v>1.5960000000000001</v>
      </c>
      <c r="I120" s="233">
        <v>0</v>
      </c>
      <c r="J120" s="233">
        <v>1.0900000000000001</v>
      </c>
      <c r="K120" s="234">
        <v>4545</v>
      </c>
      <c r="L120" s="233">
        <v>0.51900000000000002</v>
      </c>
      <c r="M120" s="234">
        <v>8908</v>
      </c>
      <c r="N120" s="233">
        <v>0</v>
      </c>
      <c r="O120" s="233">
        <v>0</v>
      </c>
      <c r="P120" s="233">
        <v>0.69399999999999995</v>
      </c>
      <c r="Q120" s="234">
        <v>8443</v>
      </c>
      <c r="R120" s="233">
        <v>0.32100000000000001</v>
      </c>
      <c r="S120" s="234">
        <v>15872</v>
      </c>
      <c r="T120" s="233">
        <v>0</v>
      </c>
      <c r="U120" s="235">
        <f t="shared" si="7"/>
        <v>1165.0800000000002</v>
      </c>
      <c r="V120" s="227">
        <f t="shared" si="8"/>
        <v>795.7</v>
      </c>
      <c r="W120" s="227">
        <f t="shared" si="9"/>
        <v>757.62</v>
      </c>
      <c r="X120" s="227">
        <f t="shared" si="12"/>
        <v>742.33333333333337</v>
      </c>
      <c r="Y120" s="227">
        <f t="shared" si="10"/>
        <v>506.61999999999995</v>
      </c>
      <c r="Z120" s="227">
        <f t="shared" si="11"/>
        <v>468.85777777777776</v>
      </c>
      <c r="AA120" s="227">
        <f t="shared" si="13"/>
        <v>440.88888888888891</v>
      </c>
    </row>
    <row r="121" spans="2:27" ht="13.5" hidden="1">
      <c r="B121" s="232" t="s">
        <v>1110</v>
      </c>
      <c r="C121" s="232" t="s">
        <v>786</v>
      </c>
      <c r="D121" s="232" t="s">
        <v>977</v>
      </c>
      <c r="E121" s="232" t="s">
        <v>988</v>
      </c>
      <c r="F121" s="232">
        <v>24</v>
      </c>
      <c r="G121" s="232" t="s">
        <v>1310</v>
      </c>
      <c r="H121" s="233">
        <v>3.1920000000000002</v>
      </c>
      <c r="I121" s="233">
        <v>0</v>
      </c>
      <c r="J121" s="233">
        <v>2.1789999999999998</v>
      </c>
      <c r="K121" s="234">
        <v>9090</v>
      </c>
      <c r="L121" s="233">
        <v>1.038</v>
      </c>
      <c r="M121" s="234">
        <v>17816</v>
      </c>
      <c r="N121" s="233">
        <v>0</v>
      </c>
      <c r="O121" s="233">
        <v>0</v>
      </c>
      <c r="P121" s="233">
        <v>1.3879999999999999</v>
      </c>
      <c r="Q121" s="234">
        <v>16885</v>
      </c>
      <c r="R121" s="233">
        <v>0.64300000000000002</v>
      </c>
      <c r="S121" s="234">
        <v>31744</v>
      </c>
      <c r="T121" s="233">
        <v>0</v>
      </c>
      <c r="U121" s="235">
        <f t="shared" si="7"/>
        <v>2330.1600000000003</v>
      </c>
      <c r="V121" s="227">
        <f t="shared" si="8"/>
        <v>1590.6699999999998</v>
      </c>
      <c r="W121" s="227">
        <f t="shared" si="9"/>
        <v>1515.24</v>
      </c>
      <c r="X121" s="227">
        <f t="shared" si="12"/>
        <v>1484.6666666666667</v>
      </c>
      <c r="Y121" s="227">
        <f t="shared" si="10"/>
        <v>1013.2399999999999</v>
      </c>
      <c r="Z121" s="227">
        <f t="shared" si="11"/>
        <v>938.4177777777777</v>
      </c>
      <c r="AA121" s="227">
        <f t="shared" si="13"/>
        <v>881.77777777777783</v>
      </c>
    </row>
    <row r="122" spans="2:27" ht="13.5" hidden="1">
      <c r="B122" s="232" t="s">
        <v>1110</v>
      </c>
      <c r="C122" s="232" t="s">
        <v>787</v>
      </c>
      <c r="D122" s="232" t="s">
        <v>977</v>
      </c>
      <c r="E122" s="232" t="s">
        <v>988</v>
      </c>
      <c r="F122" s="232">
        <v>2</v>
      </c>
      <c r="G122" s="232" t="s">
        <v>1311</v>
      </c>
      <c r="H122" s="233">
        <v>0.26600000000000001</v>
      </c>
      <c r="I122" s="233">
        <v>0</v>
      </c>
      <c r="J122" s="233">
        <v>0.182</v>
      </c>
      <c r="K122" s="234">
        <v>757</v>
      </c>
      <c r="L122" s="233">
        <v>8.5999999999999993E-2</v>
      </c>
      <c r="M122" s="234">
        <v>1485</v>
      </c>
      <c r="N122" s="233">
        <v>0</v>
      </c>
      <c r="O122" s="233">
        <v>0</v>
      </c>
      <c r="P122" s="233">
        <v>0.11600000000000001</v>
      </c>
      <c r="Q122" s="234">
        <v>1407</v>
      </c>
      <c r="R122" s="233">
        <v>5.3999999999999999E-2</v>
      </c>
      <c r="S122" s="234">
        <v>2645</v>
      </c>
      <c r="T122" s="233">
        <v>0</v>
      </c>
      <c r="U122" s="235">
        <f t="shared" si="7"/>
        <v>194.18</v>
      </c>
      <c r="V122" s="227">
        <f t="shared" si="8"/>
        <v>132.85999999999999</v>
      </c>
      <c r="W122" s="227">
        <f t="shared" si="9"/>
        <v>125.86333333333333</v>
      </c>
      <c r="X122" s="227">
        <f t="shared" si="12"/>
        <v>123.75</v>
      </c>
      <c r="Y122" s="227">
        <f t="shared" si="10"/>
        <v>84.68</v>
      </c>
      <c r="Z122" s="227">
        <f t="shared" si="11"/>
        <v>78.50333333333333</v>
      </c>
      <c r="AA122" s="227">
        <f t="shared" si="13"/>
        <v>73.472222222222229</v>
      </c>
    </row>
    <row r="123" spans="2:27" ht="13.5" hidden="1">
      <c r="B123" s="232" t="s">
        <v>1110</v>
      </c>
      <c r="C123" s="232" t="s">
        <v>788</v>
      </c>
      <c r="D123" s="232" t="s">
        <v>977</v>
      </c>
      <c r="E123" s="232" t="s">
        <v>988</v>
      </c>
      <c r="F123" s="232">
        <v>96</v>
      </c>
      <c r="G123" s="232" t="s">
        <v>1365</v>
      </c>
      <c r="H123" s="233">
        <v>12.768000000000001</v>
      </c>
      <c r="I123" s="233">
        <v>0</v>
      </c>
      <c r="J123" s="233">
        <v>8.7159999999999993</v>
      </c>
      <c r="K123" s="234">
        <v>36358</v>
      </c>
      <c r="L123" s="233">
        <v>4.1500000000000004</v>
      </c>
      <c r="M123" s="234">
        <v>71262</v>
      </c>
      <c r="N123" s="233">
        <v>0</v>
      </c>
      <c r="O123" s="233">
        <v>0</v>
      </c>
      <c r="P123" s="233">
        <v>5.5510000000000002</v>
      </c>
      <c r="Q123" s="234">
        <v>67541</v>
      </c>
      <c r="R123" s="233">
        <v>2.57</v>
      </c>
      <c r="S123" s="234">
        <v>126978</v>
      </c>
      <c r="T123" s="233">
        <v>0</v>
      </c>
      <c r="U123" s="235">
        <f t="shared" si="7"/>
        <v>9320.6400000000012</v>
      </c>
      <c r="V123" s="227">
        <f t="shared" si="8"/>
        <v>6362.6799999999994</v>
      </c>
      <c r="W123" s="227">
        <f t="shared" si="9"/>
        <v>6059.3333333333339</v>
      </c>
      <c r="X123" s="227">
        <f t="shared" si="12"/>
        <v>5938.5</v>
      </c>
      <c r="Y123" s="227">
        <f t="shared" si="10"/>
        <v>4052.23</v>
      </c>
      <c r="Z123" s="227">
        <f t="shared" si="11"/>
        <v>3752.2388888888891</v>
      </c>
      <c r="AA123" s="227">
        <f t="shared" si="13"/>
        <v>3527.1666666666665</v>
      </c>
    </row>
    <row r="124" spans="2:27" ht="13.5" hidden="1">
      <c r="B124" s="232" t="s">
        <v>1110</v>
      </c>
      <c r="C124" s="232" t="s">
        <v>789</v>
      </c>
      <c r="D124" s="232" t="s">
        <v>977</v>
      </c>
      <c r="E124" s="232" t="s">
        <v>988</v>
      </c>
      <c r="F124" s="232">
        <v>4</v>
      </c>
      <c r="G124" s="232" t="s">
        <v>1312</v>
      </c>
      <c r="H124" s="233">
        <v>0.53200000000000003</v>
      </c>
      <c r="I124" s="233">
        <v>0</v>
      </c>
      <c r="J124" s="233">
        <v>0.36299999999999999</v>
      </c>
      <c r="K124" s="234">
        <v>1515</v>
      </c>
      <c r="L124" s="233">
        <v>0.17299999999999999</v>
      </c>
      <c r="M124" s="234">
        <v>2969</v>
      </c>
      <c r="N124" s="233">
        <v>0</v>
      </c>
      <c r="O124" s="233">
        <v>0</v>
      </c>
      <c r="P124" s="233">
        <v>0.23100000000000001</v>
      </c>
      <c r="Q124" s="234">
        <v>2814</v>
      </c>
      <c r="R124" s="233">
        <v>0.107</v>
      </c>
      <c r="S124" s="234">
        <v>5291</v>
      </c>
      <c r="T124" s="233">
        <v>0</v>
      </c>
      <c r="U124" s="235">
        <f t="shared" si="7"/>
        <v>388.36</v>
      </c>
      <c r="V124" s="227">
        <f t="shared" si="8"/>
        <v>264.99</v>
      </c>
      <c r="W124" s="227">
        <f t="shared" si="9"/>
        <v>252.54</v>
      </c>
      <c r="X124" s="227">
        <f t="shared" si="12"/>
        <v>247.41666666666666</v>
      </c>
      <c r="Y124" s="227">
        <f t="shared" si="10"/>
        <v>168.63</v>
      </c>
      <c r="Z124" s="227">
        <f t="shared" si="11"/>
        <v>156.27666666666667</v>
      </c>
      <c r="AA124" s="227">
        <f t="shared" si="13"/>
        <v>146.97222222222223</v>
      </c>
    </row>
    <row r="125" spans="2:27" ht="13.5" hidden="1">
      <c r="B125" s="232" t="s">
        <v>1110</v>
      </c>
      <c r="C125" s="232" t="s">
        <v>1366</v>
      </c>
      <c r="D125" s="232" t="s">
        <v>977</v>
      </c>
      <c r="E125" s="232" t="s">
        <v>988</v>
      </c>
      <c r="F125" s="232">
        <v>64</v>
      </c>
      <c r="G125" s="232" t="s">
        <v>1364</v>
      </c>
      <c r="H125" s="233">
        <v>6.4420000000000002</v>
      </c>
      <c r="I125" s="233">
        <v>0</v>
      </c>
      <c r="J125" s="233">
        <v>4.1630000000000003</v>
      </c>
      <c r="K125" s="234">
        <v>17366</v>
      </c>
      <c r="L125" s="233">
        <v>1.982</v>
      </c>
      <c r="M125" s="234">
        <v>34037</v>
      </c>
      <c r="N125" s="233">
        <v>0</v>
      </c>
      <c r="O125" s="233">
        <v>0</v>
      </c>
      <c r="P125" s="233">
        <v>2.976</v>
      </c>
      <c r="Q125" s="234">
        <v>36203</v>
      </c>
      <c r="R125" s="233">
        <v>1.3779999999999999</v>
      </c>
      <c r="S125" s="234">
        <v>68062</v>
      </c>
      <c r="T125" s="233">
        <v>0</v>
      </c>
      <c r="U125" s="235">
        <f t="shared" si="7"/>
        <v>4702.66</v>
      </c>
      <c r="V125" s="227">
        <f t="shared" si="8"/>
        <v>3038.9900000000002</v>
      </c>
      <c r="W125" s="227">
        <f t="shared" si="9"/>
        <v>2894.0266666666666</v>
      </c>
      <c r="X125" s="227">
        <f t="shared" si="12"/>
        <v>2836.4166666666665</v>
      </c>
      <c r="Y125" s="227">
        <f t="shared" si="10"/>
        <v>2172.48</v>
      </c>
      <c r="Z125" s="227">
        <f t="shared" si="11"/>
        <v>2011.5788888888887</v>
      </c>
      <c r="AA125" s="227">
        <f t="shared" si="13"/>
        <v>1890.6111111111111</v>
      </c>
    </row>
    <row r="126" spans="2:27" ht="13.5" hidden="1">
      <c r="B126" s="232" t="s">
        <v>1110</v>
      </c>
      <c r="C126" s="232" t="s">
        <v>1367</v>
      </c>
      <c r="D126" s="232" t="s">
        <v>977</v>
      </c>
      <c r="E126" s="232" t="s">
        <v>988</v>
      </c>
      <c r="F126" s="232">
        <v>8</v>
      </c>
      <c r="G126" s="232" t="s">
        <v>1317</v>
      </c>
      <c r="H126" s="233">
        <v>0.80500000000000005</v>
      </c>
      <c r="I126" s="233">
        <v>0</v>
      </c>
      <c r="J126" s="233">
        <v>0.52</v>
      </c>
      <c r="K126" s="234">
        <v>2171</v>
      </c>
      <c r="L126" s="233">
        <v>0.248</v>
      </c>
      <c r="M126" s="234">
        <v>4255</v>
      </c>
      <c r="N126" s="233">
        <v>0</v>
      </c>
      <c r="O126" s="233">
        <v>0</v>
      </c>
      <c r="P126" s="233">
        <v>0.372</v>
      </c>
      <c r="Q126" s="234">
        <v>4525</v>
      </c>
      <c r="R126" s="233">
        <v>0.17199999999999999</v>
      </c>
      <c r="S126" s="234">
        <v>8508</v>
      </c>
      <c r="T126" s="233">
        <v>0</v>
      </c>
      <c r="U126" s="235">
        <f t="shared" si="7"/>
        <v>587.65000000000009</v>
      </c>
      <c r="V126" s="227">
        <f t="shared" si="8"/>
        <v>379.6</v>
      </c>
      <c r="W126" s="227">
        <f t="shared" si="9"/>
        <v>361.95666666666665</v>
      </c>
      <c r="X126" s="227">
        <f t="shared" si="12"/>
        <v>354.58333333333331</v>
      </c>
      <c r="Y126" s="227">
        <f t="shared" si="10"/>
        <v>271.56</v>
      </c>
      <c r="Z126" s="227">
        <f t="shared" si="11"/>
        <v>251.25444444444443</v>
      </c>
      <c r="AA126" s="227">
        <f t="shared" si="13"/>
        <v>236.33333333333334</v>
      </c>
    </row>
    <row r="127" spans="2:27" ht="13.5" hidden="1">
      <c r="B127" s="232" t="s">
        <v>1110</v>
      </c>
      <c r="C127" s="232" t="s">
        <v>1368</v>
      </c>
      <c r="D127" s="232" t="s">
        <v>977</v>
      </c>
      <c r="E127" s="232" t="s">
        <v>988</v>
      </c>
      <c r="F127" s="232">
        <v>128</v>
      </c>
      <c r="G127" s="232" t="s">
        <v>1369</v>
      </c>
      <c r="H127" s="233">
        <v>12.8832</v>
      </c>
      <c r="I127" s="233">
        <v>0</v>
      </c>
      <c r="J127" s="233">
        <v>8.3260799999999993</v>
      </c>
      <c r="K127" s="234">
        <v>34732</v>
      </c>
      <c r="L127" s="233">
        <v>3.9647999999999999</v>
      </c>
      <c r="M127" s="234">
        <v>68074</v>
      </c>
      <c r="N127" s="233">
        <v>0</v>
      </c>
      <c r="O127" s="233">
        <v>0</v>
      </c>
      <c r="P127" s="233">
        <v>5.9512299999999998</v>
      </c>
      <c r="Q127" s="234">
        <v>72407</v>
      </c>
      <c r="R127" s="233">
        <v>2.7551999999999999</v>
      </c>
      <c r="S127" s="234">
        <v>136125</v>
      </c>
      <c r="T127" s="233">
        <v>0</v>
      </c>
      <c r="U127" s="235">
        <f t="shared" si="7"/>
        <v>9404.7360000000008</v>
      </c>
      <c r="V127" s="227">
        <f t="shared" si="8"/>
        <v>6078.0383999999995</v>
      </c>
      <c r="W127" s="227">
        <f t="shared" si="9"/>
        <v>5788.637333333334</v>
      </c>
      <c r="X127" s="227">
        <f t="shared" si="12"/>
        <v>5672.833333333333</v>
      </c>
      <c r="Y127" s="227">
        <f t="shared" si="10"/>
        <v>4344.3978999999999</v>
      </c>
      <c r="Z127" s="227">
        <f t="shared" si="11"/>
        <v>4022.6015555555555</v>
      </c>
      <c r="AA127" s="227">
        <f t="shared" si="13"/>
        <v>3781.25</v>
      </c>
    </row>
    <row r="128" spans="2:27" ht="13.5" hidden="1">
      <c r="B128" s="232" t="s">
        <v>1110</v>
      </c>
      <c r="C128" s="232" t="s">
        <v>1370</v>
      </c>
      <c r="D128" s="232" t="s">
        <v>977</v>
      </c>
      <c r="E128" s="232" t="s">
        <v>988</v>
      </c>
      <c r="F128" s="232">
        <v>16</v>
      </c>
      <c r="G128" s="232" t="s">
        <v>1316</v>
      </c>
      <c r="H128" s="233">
        <v>1.61</v>
      </c>
      <c r="I128" s="233">
        <v>0</v>
      </c>
      <c r="J128" s="233">
        <v>1.0409999999999999</v>
      </c>
      <c r="K128" s="234">
        <v>4341</v>
      </c>
      <c r="L128" s="233">
        <v>0.496</v>
      </c>
      <c r="M128" s="234">
        <v>8509</v>
      </c>
      <c r="N128" s="233">
        <v>0</v>
      </c>
      <c r="O128" s="233">
        <v>0</v>
      </c>
      <c r="P128" s="233">
        <v>0.74399999999999999</v>
      </c>
      <c r="Q128" s="234">
        <v>9051</v>
      </c>
      <c r="R128" s="233">
        <v>0.34399999999999997</v>
      </c>
      <c r="S128" s="234">
        <v>17016</v>
      </c>
      <c r="T128" s="233">
        <v>0</v>
      </c>
      <c r="U128" s="235">
        <f t="shared" si="7"/>
        <v>1175.3000000000002</v>
      </c>
      <c r="V128" s="227">
        <f t="shared" si="8"/>
        <v>759.93</v>
      </c>
      <c r="W128" s="227">
        <f t="shared" si="9"/>
        <v>723.82999999999993</v>
      </c>
      <c r="X128" s="227">
        <f t="shared" si="12"/>
        <v>709.08333333333337</v>
      </c>
      <c r="Y128" s="227">
        <f t="shared" si="10"/>
        <v>543.12</v>
      </c>
      <c r="Z128" s="227">
        <f t="shared" si="11"/>
        <v>502.53666666666663</v>
      </c>
      <c r="AA128" s="227">
        <f t="shared" si="13"/>
        <v>472.66666666666669</v>
      </c>
    </row>
    <row r="129" spans="2:27" ht="13.5" hidden="1">
      <c r="B129" s="232" t="s">
        <v>1110</v>
      </c>
      <c r="C129" s="232" t="s">
        <v>1371</v>
      </c>
      <c r="D129" s="232" t="s">
        <v>977</v>
      </c>
      <c r="E129" s="232" t="s">
        <v>988</v>
      </c>
      <c r="F129" s="232">
        <v>32</v>
      </c>
      <c r="G129" s="232" t="s">
        <v>1345</v>
      </c>
      <c r="H129" s="233">
        <v>3.2210000000000001</v>
      </c>
      <c r="I129" s="233">
        <v>0</v>
      </c>
      <c r="J129" s="233">
        <v>2.0819999999999999</v>
      </c>
      <c r="K129" s="234">
        <v>8683</v>
      </c>
      <c r="L129" s="233">
        <v>0.99099999999999999</v>
      </c>
      <c r="M129" s="234">
        <v>17019</v>
      </c>
      <c r="N129" s="233">
        <v>0</v>
      </c>
      <c r="O129" s="233">
        <v>0</v>
      </c>
      <c r="P129" s="233">
        <v>1.488</v>
      </c>
      <c r="Q129" s="234">
        <v>18102</v>
      </c>
      <c r="R129" s="233">
        <v>0.68899999999999995</v>
      </c>
      <c r="S129" s="234">
        <v>34031</v>
      </c>
      <c r="T129" s="233">
        <v>0</v>
      </c>
      <c r="U129" s="235">
        <f t="shared" si="7"/>
        <v>2351.33</v>
      </c>
      <c r="V129" s="227">
        <f t="shared" si="8"/>
        <v>1519.86</v>
      </c>
      <c r="W129" s="227">
        <f t="shared" si="9"/>
        <v>1447.0133333333333</v>
      </c>
      <c r="X129" s="227">
        <f t="shared" si="12"/>
        <v>1418.25</v>
      </c>
      <c r="Y129" s="227">
        <f t="shared" si="10"/>
        <v>1086.24</v>
      </c>
      <c r="Z129" s="227">
        <f t="shared" si="11"/>
        <v>1005.8033333333333</v>
      </c>
      <c r="AA129" s="227">
        <f t="shared" si="13"/>
        <v>945.30555555555554</v>
      </c>
    </row>
    <row r="130" spans="2:27" ht="13.5" hidden="1">
      <c r="B130" s="232" t="s">
        <v>1110</v>
      </c>
      <c r="C130" s="232" t="s">
        <v>1372</v>
      </c>
      <c r="D130" s="232" t="s">
        <v>977</v>
      </c>
      <c r="E130" s="232" t="s">
        <v>988</v>
      </c>
      <c r="F130" s="232">
        <v>2</v>
      </c>
      <c r="G130" s="232" t="s">
        <v>1311</v>
      </c>
      <c r="H130" s="233">
        <v>0.20100000000000001</v>
      </c>
      <c r="I130" s="233">
        <v>0</v>
      </c>
      <c r="J130" s="233">
        <v>0.13</v>
      </c>
      <c r="K130" s="234">
        <v>543</v>
      </c>
      <c r="L130" s="233">
        <v>6.2E-2</v>
      </c>
      <c r="M130" s="234">
        <v>1064</v>
      </c>
      <c r="N130" s="233">
        <v>0</v>
      </c>
      <c r="O130" s="233">
        <v>0</v>
      </c>
      <c r="P130" s="233">
        <v>9.2999999999999999E-2</v>
      </c>
      <c r="Q130" s="234">
        <v>1131</v>
      </c>
      <c r="R130" s="233">
        <v>4.2999999999999997E-2</v>
      </c>
      <c r="S130" s="234">
        <v>2127</v>
      </c>
      <c r="T130" s="233">
        <v>0</v>
      </c>
      <c r="U130" s="235">
        <f t="shared" si="7"/>
        <v>146.73000000000002</v>
      </c>
      <c r="V130" s="227">
        <f t="shared" si="8"/>
        <v>94.9</v>
      </c>
      <c r="W130" s="227">
        <f t="shared" si="9"/>
        <v>90.509999999999991</v>
      </c>
      <c r="X130" s="227">
        <f t="shared" si="12"/>
        <v>88.666666666666671</v>
      </c>
      <c r="Y130" s="227">
        <f t="shared" si="10"/>
        <v>67.89</v>
      </c>
      <c r="Z130" s="227">
        <f t="shared" si="11"/>
        <v>62.806666666666665</v>
      </c>
      <c r="AA130" s="227">
        <f t="shared" si="13"/>
        <v>59.083333333333336</v>
      </c>
    </row>
    <row r="131" spans="2:27" ht="13.5" hidden="1">
      <c r="B131" s="232" t="s">
        <v>1110</v>
      </c>
      <c r="C131" s="232" t="s">
        <v>1373</v>
      </c>
      <c r="D131" s="232" t="s">
        <v>977</v>
      </c>
      <c r="E131" s="232" t="s">
        <v>988</v>
      </c>
      <c r="F131" s="232">
        <v>128</v>
      </c>
      <c r="G131" s="232" t="s">
        <v>1369</v>
      </c>
      <c r="H131" s="233">
        <v>12.882999999999999</v>
      </c>
      <c r="I131" s="233">
        <v>0</v>
      </c>
      <c r="J131" s="233">
        <v>8.3260000000000005</v>
      </c>
      <c r="K131" s="234">
        <v>34732</v>
      </c>
      <c r="L131" s="233">
        <v>3.9649999999999999</v>
      </c>
      <c r="M131" s="234">
        <v>68074</v>
      </c>
      <c r="N131" s="233">
        <v>0</v>
      </c>
      <c r="O131" s="233">
        <v>0</v>
      </c>
      <c r="P131" s="233">
        <v>5.9509999999999996</v>
      </c>
      <c r="Q131" s="234">
        <v>72407</v>
      </c>
      <c r="R131" s="233">
        <v>2.7549999999999999</v>
      </c>
      <c r="S131" s="234">
        <v>136125</v>
      </c>
      <c r="T131" s="233">
        <v>0</v>
      </c>
      <c r="U131" s="235">
        <f t="shared" si="7"/>
        <v>9404.59</v>
      </c>
      <c r="V131" s="227">
        <f t="shared" si="8"/>
        <v>6077.9800000000005</v>
      </c>
      <c r="W131" s="227">
        <f t="shared" si="9"/>
        <v>5788.7833333333328</v>
      </c>
      <c r="X131" s="227">
        <f t="shared" si="12"/>
        <v>5672.833333333333</v>
      </c>
      <c r="Y131" s="227">
        <f t="shared" si="10"/>
        <v>4344.2299999999996</v>
      </c>
      <c r="Z131" s="227">
        <f t="shared" si="11"/>
        <v>4022.4555555555553</v>
      </c>
      <c r="AA131" s="227">
        <f t="shared" si="13"/>
        <v>3781.25</v>
      </c>
    </row>
    <row r="132" spans="2:27" ht="13.5" hidden="1">
      <c r="B132" s="232" t="s">
        <v>1110</v>
      </c>
      <c r="C132" s="232" t="s">
        <v>1374</v>
      </c>
      <c r="D132" s="232" t="s">
        <v>977</v>
      </c>
      <c r="E132" s="232" t="s">
        <v>988</v>
      </c>
      <c r="F132" s="232">
        <v>4</v>
      </c>
      <c r="G132" s="232" t="s">
        <v>1312</v>
      </c>
      <c r="H132" s="233">
        <v>0.40300000000000002</v>
      </c>
      <c r="I132" s="233">
        <v>0</v>
      </c>
      <c r="J132" s="233">
        <v>0.26</v>
      </c>
      <c r="K132" s="234">
        <v>1085</v>
      </c>
      <c r="L132" s="233">
        <v>0.124</v>
      </c>
      <c r="M132" s="234">
        <v>2127</v>
      </c>
      <c r="N132" s="233">
        <v>0</v>
      </c>
      <c r="O132" s="233">
        <v>0</v>
      </c>
      <c r="P132" s="233">
        <v>0.186</v>
      </c>
      <c r="Q132" s="234">
        <v>2263</v>
      </c>
      <c r="R132" s="233">
        <v>8.5999999999999993E-2</v>
      </c>
      <c r="S132" s="234">
        <v>4254</v>
      </c>
      <c r="T132" s="233">
        <v>0</v>
      </c>
      <c r="U132" s="235">
        <f t="shared" ref="U132:U195" si="14">H132*hour_M</f>
        <v>294.19</v>
      </c>
      <c r="V132" s="227">
        <f t="shared" ref="V132:V195" si="15">J132*hour_M</f>
        <v>189.8</v>
      </c>
      <c r="W132" s="227">
        <f t="shared" ref="W132:W195" si="16">K132/12+L132*hour_M</f>
        <v>180.93666666666667</v>
      </c>
      <c r="X132" s="227">
        <f t="shared" si="12"/>
        <v>177.25</v>
      </c>
      <c r="Y132" s="227">
        <f t="shared" ref="Y132:Y195" si="17">P132*hour_M</f>
        <v>135.78</v>
      </c>
      <c r="Z132" s="227">
        <f t="shared" ref="Z132:Z195" si="18">Q132/36+R132*hour_M</f>
        <v>125.64111111111112</v>
      </c>
      <c r="AA132" s="227">
        <f t="shared" si="13"/>
        <v>118.16666666666667</v>
      </c>
    </row>
    <row r="133" spans="2:27" ht="13.5" hidden="1">
      <c r="B133" s="232" t="s">
        <v>1110</v>
      </c>
      <c r="C133" s="232" t="s">
        <v>1030</v>
      </c>
      <c r="D133" s="232" t="s">
        <v>977</v>
      </c>
      <c r="E133" s="232" t="s">
        <v>988</v>
      </c>
      <c r="F133" s="232">
        <v>96</v>
      </c>
      <c r="G133" s="232" t="s">
        <v>1310</v>
      </c>
      <c r="H133" s="233">
        <v>5.8120000000000003</v>
      </c>
      <c r="I133" s="233">
        <v>0</v>
      </c>
      <c r="J133" s="233">
        <v>3.661</v>
      </c>
      <c r="K133" s="234">
        <v>15274</v>
      </c>
      <c r="L133" s="233">
        <v>1.744</v>
      </c>
      <c r="M133" s="234">
        <v>29936</v>
      </c>
      <c r="N133" s="233">
        <v>0</v>
      </c>
      <c r="O133" s="233">
        <v>0</v>
      </c>
      <c r="P133" s="233">
        <v>2.7930000000000001</v>
      </c>
      <c r="Q133" s="234">
        <v>33984</v>
      </c>
      <c r="R133" s="233">
        <v>1.2929999999999999</v>
      </c>
      <c r="S133" s="234">
        <v>63889</v>
      </c>
      <c r="T133" s="233">
        <v>0</v>
      </c>
      <c r="U133" s="235">
        <f t="shared" si="14"/>
        <v>4242.76</v>
      </c>
      <c r="V133" s="227">
        <f t="shared" si="15"/>
        <v>2672.53</v>
      </c>
      <c r="W133" s="227">
        <f t="shared" si="16"/>
        <v>2545.9533333333329</v>
      </c>
      <c r="X133" s="227">
        <f t="shared" ref="X133:X196" si="19">M133/12</f>
        <v>2494.6666666666665</v>
      </c>
      <c r="Y133" s="227">
        <f t="shared" si="17"/>
        <v>2038.89</v>
      </c>
      <c r="Z133" s="227">
        <f t="shared" si="18"/>
        <v>1887.8899999999999</v>
      </c>
      <c r="AA133" s="227">
        <f t="shared" ref="AA133:AA196" si="20">S133/36</f>
        <v>1774.6944444444443</v>
      </c>
    </row>
    <row r="134" spans="2:27" ht="13.5" hidden="1">
      <c r="B134" s="232" t="s">
        <v>1110</v>
      </c>
      <c r="C134" s="232" t="s">
        <v>1031</v>
      </c>
      <c r="D134" s="232" t="s">
        <v>977</v>
      </c>
      <c r="E134" s="232" t="s">
        <v>988</v>
      </c>
      <c r="F134" s="232">
        <v>8</v>
      </c>
      <c r="G134" s="232" t="s">
        <v>1311</v>
      </c>
      <c r="H134" s="233">
        <v>0.44600000000000001</v>
      </c>
      <c r="I134" s="233">
        <v>0</v>
      </c>
      <c r="J134" s="233">
        <v>0.28100000000000003</v>
      </c>
      <c r="K134" s="234">
        <v>1171</v>
      </c>
      <c r="L134" s="233">
        <v>0.13400000000000001</v>
      </c>
      <c r="M134" s="234">
        <v>2295</v>
      </c>
      <c r="N134" s="233">
        <v>0</v>
      </c>
      <c r="O134" s="233">
        <v>0</v>
      </c>
      <c r="P134" s="233">
        <v>0.214</v>
      </c>
      <c r="Q134" s="234">
        <v>2606</v>
      </c>
      <c r="R134" s="233">
        <v>9.9000000000000005E-2</v>
      </c>
      <c r="S134" s="234">
        <v>4899</v>
      </c>
      <c r="T134" s="233">
        <v>0</v>
      </c>
      <c r="U134" s="235">
        <f t="shared" si="14"/>
        <v>325.58</v>
      </c>
      <c r="V134" s="227">
        <f t="shared" si="15"/>
        <v>205.13000000000002</v>
      </c>
      <c r="W134" s="227">
        <f t="shared" si="16"/>
        <v>195.40333333333334</v>
      </c>
      <c r="X134" s="227">
        <f t="shared" si="19"/>
        <v>191.25</v>
      </c>
      <c r="Y134" s="227">
        <f t="shared" si="17"/>
        <v>156.22</v>
      </c>
      <c r="Z134" s="227">
        <f t="shared" si="18"/>
        <v>144.6588888888889</v>
      </c>
      <c r="AA134" s="227">
        <f t="shared" si="20"/>
        <v>136.08333333333334</v>
      </c>
    </row>
    <row r="135" spans="2:27" ht="13.5" hidden="1">
      <c r="B135" s="232" t="s">
        <v>1110</v>
      </c>
      <c r="C135" s="232" t="s">
        <v>1032</v>
      </c>
      <c r="D135" s="232" t="s">
        <v>977</v>
      </c>
      <c r="E135" s="232" t="s">
        <v>988</v>
      </c>
      <c r="F135" s="232">
        <v>24</v>
      </c>
      <c r="G135" s="232" t="s">
        <v>1375</v>
      </c>
      <c r="H135" s="233">
        <v>1.4530000000000001</v>
      </c>
      <c r="I135" s="233">
        <v>0</v>
      </c>
      <c r="J135" s="233">
        <v>0.91500000000000004</v>
      </c>
      <c r="K135" s="234">
        <v>3818</v>
      </c>
      <c r="L135" s="233">
        <v>0.436</v>
      </c>
      <c r="M135" s="234">
        <v>7484</v>
      </c>
      <c r="N135" s="233">
        <v>0</v>
      </c>
      <c r="O135" s="233">
        <v>0</v>
      </c>
      <c r="P135" s="233">
        <v>0.69799999999999995</v>
      </c>
      <c r="Q135" s="234">
        <v>8496</v>
      </c>
      <c r="R135" s="233">
        <v>0.32300000000000001</v>
      </c>
      <c r="S135" s="234">
        <v>15972</v>
      </c>
      <c r="T135" s="233">
        <v>0</v>
      </c>
      <c r="U135" s="235">
        <f t="shared" si="14"/>
        <v>1060.69</v>
      </c>
      <c r="V135" s="227">
        <f t="shared" si="15"/>
        <v>667.95</v>
      </c>
      <c r="W135" s="227">
        <f t="shared" si="16"/>
        <v>636.44666666666672</v>
      </c>
      <c r="X135" s="227">
        <f t="shared" si="19"/>
        <v>623.66666666666663</v>
      </c>
      <c r="Y135" s="227">
        <f t="shared" si="17"/>
        <v>509.53999999999996</v>
      </c>
      <c r="Z135" s="227">
        <f t="shared" si="18"/>
        <v>471.79</v>
      </c>
      <c r="AA135" s="227">
        <f t="shared" si="20"/>
        <v>443.66666666666669</v>
      </c>
    </row>
    <row r="136" spans="2:27" ht="13.5" hidden="1">
      <c r="B136" s="232" t="s">
        <v>1110</v>
      </c>
      <c r="C136" s="232" t="s">
        <v>1033</v>
      </c>
      <c r="D136" s="232" t="s">
        <v>977</v>
      </c>
      <c r="E136" s="232" t="s">
        <v>988</v>
      </c>
      <c r="F136" s="232">
        <v>4</v>
      </c>
      <c r="G136" s="232" t="s">
        <v>1315</v>
      </c>
      <c r="H136" s="233">
        <v>0.28100000000000003</v>
      </c>
      <c r="I136" s="233">
        <v>0</v>
      </c>
      <c r="J136" s="233">
        <v>0.17699999999999999</v>
      </c>
      <c r="K136" s="234">
        <v>738</v>
      </c>
      <c r="L136" s="233">
        <v>8.4000000000000005E-2</v>
      </c>
      <c r="M136" s="234">
        <v>1447</v>
      </c>
      <c r="N136" s="233">
        <v>0</v>
      </c>
      <c r="O136" s="233">
        <v>0</v>
      </c>
      <c r="P136" s="233">
        <v>0.13500000000000001</v>
      </c>
      <c r="Q136" s="234">
        <v>1642</v>
      </c>
      <c r="R136" s="233">
        <v>6.2E-2</v>
      </c>
      <c r="S136" s="234">
        <v>3087</v>
      </c>
      <c r="T136" s="233">
        <v>0</v>
      </c>
      <c r="U136" s="235">
        <f t="shared" si="14"/>
        <v>205.13000000000002</v>
      </c>
      <c r="V136" s="227">
        <f t="shared" si="15"/>
        <v>129.20999999999998</v>
      </c>
      <c r="W136" s="227">
        <f t="shared" si="16"/>
        <v>122.82</v>
      </c>
      <c r="X136" s="227">
        <f t="shared" si="19"/>
        <v>120.58333333333333</v>
      </c>
      <c r="Y136" s="227">
        <f t="shared" si="17"/>
        <v>98.550000000000011</v>
      </c>
      <c r="Z136" s="227">
        <f t="shared" si="18"/>
        <v>90.871111111111105</v>
      </c>
      <c r="AA136" s="227">
        <f t="shared" si="20"/>
        <v>85.75</v>
      </c>
    </row>
    <row r="137" spans="2:27" ht="13.5" hidden="1">
      <c r="B137" s="232" t="s">
        <v>1110</v>
      </c>
      <c r="C137" s="232" t="s">
        <v>790</v>
      </c>
      <c r="D137" s="232" t="s">
        <v>977</v>
      </c>
      <c r="E137" s="232" t="s">
        <v>988</v>
      </c>
      <c r="F137" s="232">
        <v>8</v>
      </c>
      <c r="G137" s="232" t="s">
        <v>1301</v>
      </c>
      <c r="H137" s="233">
        <v>0.73199999999999998</v>
      </c>
      <c r="I137" s="233">
        <v>0</v>
      </c>
      <c r="J137" s="233">
        <v>0</v>
      </c>
      <c r="K137" s="234">
        <v>0</v>
      </c>
      <c r="L137" s="233">
        <v>0</v>
      </c>
      <c r="M137" s="234">
        <v>0</v>
      </c>
      <c r="N137" s="233">
        <v>0</v>
      </c>
      <c r="O137" s="233">
        <v>0</v>
      </c>
      <c r="P137" s="233">
        <v>0</v>
      </c>
      <c r="Q137" s="234">
        <v>0</v>
      </c>
      <c r="R137" s="233">
        <v>0</v>
      </c>
      <c r="S137" s="234">
        <v>0</v>
      </c>
      <c r="T137" s="233">
        <v>0</v>
      </c>
      <c r="U137" s="235">
        <f t="shared" si="14"/>
        <v>534.36</v>
      </c>
      <c r="V137" s="227">
        <f t="shared" si="15"/>
        <v>0</v>
      </c>
      <c r="W137" s="227">
        <f t="shared" si="16"/>
        <v>0</v>
      </c>
      <c r="X137" s="227">
        <f t="shared" si="19"/>
        <v>0</v>
      </c>
      <c r="Y137" s="227">
        <f t="shared" si="17"/>
        <v>0</v>
      </c>
      <c r="Z137" s="227">
        <f t="shared" si="18"/>
        <v>0</v>
      </c>
      <c r="AA137" s="227">
        <f t="shared" si="20"/>
        <v>0</v>
      </c>
    </row>
    <row r="138" spans="2:27" ht="13.5" hidden="1">
      <c r="B138" s="232" t="s">
        <v>1110</v>
      </c>
      <c r="C138" s="232" t="s">
        <v>791</v>
      </c>
      <c r="D138" s="232" t="s">
        <v>977</v>
      </c>
      <c r="E138" s="232" t="s">
        <v>988</v>
      </c>
      <c r="F138" s="232">
        <v>2</v>
      </c>
      <c r="G138" s="232" t="s">
        <v>1307</v>
      </c>
      <c r="H138" s="233">
        <v>0.183</v>
      </c>
      <c r="I138" s="233">
        <v>0</v>
      </c>
      <c r="J138" s="233">
        <v>0</v>
      </c>
      <c r="K138" s="234">
        <v>0</v>
      </c>
      <c r="L138" s="233">
        <v>0</v>
      </c>
      <c r="M138" s="234">
        <v>0</v>
      </c>
      <c r="N138" s="233">
        <v>0</v>
      </c>
      <c r="O138" s="233">
        <v>0</v>
      </c>
      <c r="P138" s="233">
        <v>0</v>
      </c>
      <c r="Q138" s="234">
        <v>0</v>
      </c>
      <c r="R138" s="233">
        <v>0</v>
      </c>
      <c r="S138" s="234">
        <v>0</v>
      </c>
      <c r="T138" s="233">
        <v>0</v>
      </c>
      <c r="U138" s="235">
        <f t="shared" si="14"/>
        <v>133.59</v>
      </c>
      <c r="V138" s="227">
        <f t="shared" si="15"/>
        <v>0</v>
      </c>
      <c r="W138" s="227">
        <f t="shared" si="16"/>
        <v>0</v>
      </c>
      <c r="X138" s="227">
        <f t="shared" si="19"/>
        <v>0</v>
      </c>
      <c r="Y138" s="227">
        <f t="shared" si="17"/>
        <v>0</v>
      </c>
      <c r="Z138" s="227">
        <f t="shared" si="18"/>
        <v>0</v>
      </c>
      <c r="AA138" s="227">
        <f t="shared" si="20"/>
        <v>0</v>
      </c>
    </row>
    <row r="139" spans="2:27" ht="13.5" hidden="1">
      <c r="B139" s="232" t="s">
        <v>1110</v>
      </c>
      <c r="C139" s="232" t="s">
        <v>792</v>
      </c>
      <c r="D139" s="232" t="s">
        <v>977</v>
      </c>
      <c r="E139" s="232" t="s">
        <v>988</v>
      </c>
      <c r="F139" s="232">
        <v>1</v>
      </c>
      <c r="G139" s="232" t="s">
        <v>1305</v>
      </c>
      <c r="H139" s="233">
        <v>9.0999999999999998E-2</v>
      </c>
      <c r="I139" s="233">
        <v>0</v>
      </c>
      <c r="J139" s="233">
        <v>0</v>
      </c>
      <c r="K139" s="234">
        <v>0</v>
      </c>
      <c r="L139" s="233">
        <v>0</v>
      </c>
      <c r="M139" s="234">
        <v>0</v>
      </c>
      <c r="N139" s="233">
        <v>0</v>
      </c>
      <c r="O139" s="233">
        <v>0</v>
      </c>
      <c r="P139" s="233">
        <v>0</v>
      </c>
      <c r="Q139" s="234">
        <v>0</v>
      </c>
      <c r="R139" s="233">
        <v>0</v>
      </c>
      <c r="S139" s="234">
        <v>0</v>
      </c>
      <c r="T139" s="233">
        <v>0</v>
      </c>
      <c r="U139" s="235">
        <f t="shared" si="14"/>
        <v>66.429999999999993</v>
      </c>
      <c r="V139" s="227">
        <f t="shared" si="15"/>
        <v>0</v>
      </c>
      <c r="W139" s="227">
        <f t="shared" si="16"/>
        <v>0</v>
      </c>
      <c r="X139" s="227">
        <f t="shared" si="19"/>
        <v>0</v>
      </c>
      <c r="Y139" s="227">
        <f t="shared" si="17"/>
        <v>0</v>
      </c>
      <c r="Z139" s="227">
        <f t="shared" si="18"/>
        <v>0</v>
      </c>
      <c r="AA139" s="227">
        <f t="shared" si="20"/>
        <v>0</v>
      </c>
    </row>
    <row r="140" spans="2:27" ht="13.5" hidden="1">
      <c r="B140" s="232" t="s">
        <v>1110</v>
      </c>
      <c r="C140" s="232" t="s">
        <v>793</v>
      </c>
      <c r="D140" s="232" t="s">
        <v>977</v>
      </c>
      <c r="E140" s="232" t="s">
        <v>988</v>
      </c>
      <c r="F140" s="232">
        <v>4</v>
      </c>
      <c r="G140" s="232" t="s">
        <v>1299</v>
      </c>
      <c r="H140" s="233">
        <v>0.36599999999999999</v>
      </c>
      <c r="I140" s="233">
        <v>0</v>
      </c>
      <c r="J140" s="233">
        <v>0</v>
      </c>
      <c r="K140" s="234">
        <v>0</v>
      </c>
      <c r="L140" s="233">
        <v>0</v>
      </c>
      <c r="M140" s="234">
        <v>0</v>
      </c>
      <c r="N140" s="233">
        <v>0</v>
      </c>
      <c r="O140" s="233">
        <v>0</v>
      </c>
      <c r="P140" s="233">
        <v>0</v>
      </c>
      <c r="Q140" s="234">
        <v>0</v>
      </c>
      <c r="R140" s="233">
        <v>0</v>
      </c>
      <c r="S140" s="234">
        <v>0</v>
      </c>
      <c r="T140" s="233">
        <v>0</v>
      </c>
      <c r="U140" s="235">
        <f t="shared" si="14"/>
        <v>267.18</v>
      </c>
      <c r="V140" s="227">
        <f t="shared" si="15"/>
        <v>0</v>
      </c>
      <c r="W140" s="227">
        <f t="shared" si="16"/>
        <v>0</v>
      </c>
      <c r="X140" s="227">
        <f t="shared" si="19"/>
        <v>0</v>
      </c>
      <c r="Y140" s="227">
        <f t="shared" si="17"/>
        <v>0</v>
      </c>
      <c r="Z140" s="227">
        <f t="shared" si="18"/>
        <v>0</v>
      </c>
      <c r="AA140" s="227">
        <f t="shared" si="20"/>
        <v>0</v>
      </c>
    </row>
    <row r="141" spans="2:27" ht="13.5" hidden="1">
      <c r="B141" s="232" t="s">
        <v>1110</v>
      </c>
      <c r="C141" s="232" t="s">
        <v>794</v>
      </c>
      <c r="D141" s="232" t="s">
        <v>977</v>
      </c>
      <c r="E141" s="232" t="s">
        <v>988</v>
      </c>
      <c r="F141" s="232">
        <v>40</v>
      </c>
      <c r="G141" s="232" t="s">
        <v>1376</v>
      </c>
      <c r="H141" s="233">
        <v>2.46</v>
      </c>
      <c r="I141" s="233">
        <v>0</v>
      </c>
      <c r="J141" s="233">
        <v>1.47</v>
      </c>
      <c r="K141" s="234">
        <v>6132</v>
      </c>
      <c r="L141" s="233">
        <v>0.7</v>
      </c>
      <c r="M141" s="234">
        <v>12019</v>
      </c>
      <c r="N141" s="233">
        <v>0</v>
      </c>
      <c r="O141" s="233">
        <v>0</v>
      </c>
      <c r="P141" s="233">
        <v>1.08</v>
      </c>
      <c r="Q141" s="234">
        <v>13140</v>
      </c>
      <c r="R141" s="233">
        <v>0.5</v>
      </c>
      <c r="S141" s="234">
        <v>24703</v>
      </c>
      <c r="T141" s="233">
        <v>0</v>
      </c>
      <c r="U141" s="235">
        <f t="shared" si="14"/>
        <v>1795.8</v>
      </c>
      <c r="V141" s="227">
        <f t="shared" si="15"/>
        <v>1073.0999999999999</v>
      </c>
      <c r="W141" s="227">
        <f t="shared" si="16"/>
        <v>1022</v>
      </c>
      <c r="X141" s="227">
        <f t="shared" si="19"/>
        <v>1001.5833333333334</v>
      </c>
      <c r="Y141" s="227">
        <f t="shared" si="17"/>
        <v>788.40000000000009</v>
      </c>
      <c r="Z141" s="227">
        <f t="shared" si="18"/>
        <v>730</v>
      </c>
      <c r="AA141" s="227">
        <f t="shared" si="20"/>
        <v>686.19444444444446</v>
      </c>
    </row>
    <row r="142" spans="2:27" ht="13.5" hidden="1">
      <c r="B142" s="232" t="s">
        <v>1110</v>
      </c>
      <c r="C142" s="232" t="s">
        <v>795</v>
      </c>
      <c r="D142" s="232" t="s">
        <v>977</v>
      </c>
      <c r="E142" s="232" t="s">
        <v>988</v>
      </c>
      <c r="F142" s="232">
        <v>64</v>
      </c>
      <c r="G142" s="232" t="s">
        <v>1345</v>
      </c>
      <c r="H142" s="233">
        <v>3.9359999999999999</v>
      </c>
      <c r="I142" s="233">
        <v>0</v>
      </c>
      <c r="J142" s="233">
        <v>2.3519999999999999</v>
      </c>
      <c r="K142" s="234">
        <v>9811</v>
      </c>
      <c r="L142" s="233">
        <v>1.1200000000000001</v>
      </c>
      <c r="M142" s="234">
        <v>19230</v>
      </c>
      <c r="N142" s="233">
        <v>0</v>
      </c>
      <c r="O142" s="233">
        <v>0</v>
      </c>
      <c r="P142" s="233">
        <v>1.728</v>
      </c>
      <c r="Q142" s="234">
        <v>21024</v>
      </c>
      <c r="R142" s="233">
        <v>0.8</v>
      </c>
      <c r="S142" s="234">
        <v>39525</v>
      </c>
      <c r="T142" s="233">
        <v>0</v>
      </c>
      <c r="U142" s="235">
        <f t="shared" si="14"/>
        <v>2873.2799999999997</v>
      </c>
      <c r="V142" s="227">
        <f t="shared" si="15"/>
        <v>1716.9599999999998</v>
      </c>
      <c r="W142" s="227">
        <f t="shared" si="16"/>
        <v>1635.1833333333334</v>
      </c>
      <c r="X142" s="227">
        <f t="shared" si="19"/>
        <v>1602.5</v>
      </c>
      <c r="Y142" s="227">
        <f t="shared" si="17"/>
        <v>1261.44</v>
      </c>
      <c r="Z142" s="227">
        <f t="shared" si="18"/>
        <v>1168</v>
      </c>
      <c r="AA142" s="227">
        <f t="shared" si="20"/>
        <v>1097.9166666666667</v>
      </c>
    </row>
    <row r="143" spans="2:27" ht="13.5" hidden="1">
      <c r="B143" s="232" t="s">
        <v>1110</v>
      </c>
      <c r="C143" s="232" t="s">
        <v>796</v>
      </c>
      <c r="D143" s="232" t="s">
        <v>977</v>
      </c>
      <c r="E143" s="232" t="s">
        <v>988</v>
      </c>
      <c r="F143" s="232">
        <v>8</v>
      </c>
      <c r="G143" s="232" t="s">
        <v>1312</v>
      </c>
      <c r="H143" s="233">
        <v>0.49199999999999999</v>
      </c>
      <c r="I143" s="233">
        <v>0</v>
      </c>
      <c r="J143" s="233">
        <v>0.29399999999999998</v>
      </c>
      <c r="K143" s="234">
        <v>1226</v>
      </c>
      <c r="L143" s="233">
        <v>0.14000000000000001</v>
      </c>
      <c r="M143" s="234">
        <v>2404</v>
      </c>
      <c r="N143" s="233">
        <v>0</v>
      </c>
      <c r="O143" s="233">
        <v>0</v>
      </c>
      <c r="P143" s="233">
        <v>0.216</v>
      </c>
      <c r="Q143" s="234">
        <v>2628</v>
      </c>
      <c r="R143" s="233">
        <v>0.1</v>
      </c>
      <c r="S143" s="234">
        <v>4941</v>
      </c>
      <c r="T143" s="233">
        <v>0</v>
      </c>
      <c r="U143" s="235">
        <f t="shared" si="14"/>
        <v>359.15999999999997</v>
      </c>
      <c r="V143" s="227">
        <f t="shared" si="15"/>
        <v>214.61999999999998</v>
      </c>
      <c r="W143" s="227">
        <f t="shared" si="16"/>
        <v>204.36666666666667</v>
      </c>
      <c r="X143" s="227">
        <f t="shared" si="19"/>
        <v>200.33333333333334</v>
      </c>
      <c r="Y143" s="227">
        <f t="shared" si="17"/>
        <v>157.68</v>
      </c>
      <c r="Z143" s="227">
        <f t="shared" si="18"/>
        <v>146</v>
      </c>
      <c r="AA143" s="227">
        <f t="shared" si="20"/>
        <v>137.25</v>
      </c>
    </row>
    <row r="144" spans="2:27" ht="13.5" hidden="1">
      <c r="B144" s="232" t="s">
        <v>1110</v>
      </c>
      <c r="C144" s="232" t="s">
        <v>797</v>
      </c>
      <c r="D144" s="232" t="s">
        <v>977</v>
      </c>
      <c r="E144" s="232" t="s">
        <v>988</v>
      </c>
      <c r="F144" s="232">
        <v>16</v>
      </c>
      <c r="G144" s="232" t="s">
        <v>1317</v>
      </c>
      <c r="H144" s="233">
        <v>0.98399999999999999</v>
      </c>
      <c r="I144" s="233">
        <v>0</v>
      </c>
      <c r="J144" s="233">
        <v>0.58799999999999997</v>
      </c>
      <c r="K144" s="234">
        <v>2453</v>
      </c>
      <c r="L144" s="233">
        <v>0.28000000000000003</v>
      </c>
      <c r="M144" s="234">
        <v>4808</v>
      </c>
      <c r="N144" s="233">
        <v>0</v>
      </c>
      <c r="O144" s="233">
        <v>0</v>
      </c>
      <c r="P144" s="233">
        <v>0.432</v>
      </c>
      <c r="Q144" s="234">
        <v>5256</v>
      </c>
      <c r="R144" s="233">
        <v>0.2</v>
      </c>
      <c r="S144" s="234">
        <v>9881</v>
      </c>
      <c r="T144" s="233">
        <v>0</v>
      </c>
      <c r="U144" s="235">
        <f t="shared" si="14"/>
        <v>718.31999999999994</v>
      </c>
      <c r="V144" s="227">
        <f t="shared" si="15"/>
        <v>429.23999999999995</v>
      </c>
      <c r="W144" s="227">
        <f t="shared" si="16"/>
        <v>408.81666666666666</v>
      </c>
      <c r="X144" s="227">
        <f t="shared" si="19"/>
        <v>400.66666666666669</v>
      </c>
      <c r="Y144" s="227">
        <f t="shared" si="17"/>
        <v>315.36</v>
      </c>
      <c r="Z144" s="227">
        <f t="shared" si="18"/>
        <v>292</v>
      </c>
      <c r="AA144" s="227">
        <f t="shared" si="20"/>
        <v>274.47222222222223</v>
      </c>
    </row>
    <row r="145" spans="2:27" ht="13.5" hidden="1">
      <c r="B145" s="232" t="s">
        <v>1110</v>
      </c>
      <c r="C145" s="232" t="s">
        <v>798</v>
      </c>
      <c r="D145" s="232" t="s">
        <v>977</v>
      </c>
      <c r="E145" s="232" t="s">
        <v>988</v>
      </c>
      <c r="F145" s="232">
        <v>2</v>
      </c>
      <c r="G145" s="232" t="s">
        <v>1315</v>
      </c>
      <c r="H145" s="233">
        <v>0.123</v>
      </c>
      <c r="I145" s="233">
        <v>0</v>
      </c>
      <c r="J145" s="233">
        <v>7.3499999999999996E-2</v>
      </c>
      <c r="K145" s="234">
        <v>307</v>
      </c>
      <c r="L145" s="233">
        <v>3.5000000000000003E-2</v>
      </c>
      <c r="M145" s="234">
        <v>601</v>
      </c>
      <c r="N145" s="233">
        <v>0</v>
      </c>
      <c r="O145" s="233">
        <v>0</v>
      </c>
      <c r="P145" s="233">
        <v>5.3999999999999999E-2</v>
      </c>
      <c r="Q145" s="234">
        <v>657</v>
      </c>
      <c r="R145" s="233">
        <v>2.5000000000000001E-2</v>
      </c>
      <c r="S145" s="234">
        <v>1235</v>
      </c>
      <c r="T145" s="233">
        <v>0</v>
      </c>
      <c r="U145" s="235">
        <f t="shared" si="14"/>
        <v>89.789999999999992</v>
      </c>
      <c r="V145" s="227">
        <f t="shared" si="15"/>
        <v>53.654999999999994</v>
      </c>
      <c r="W145" s="227">
        <f t="shared" si="16"/>
        <v>51.133333333333333</v>
      </c>
      <c r="X145" s="227">
        <f t="shared" si="19"/>
        <v>50.083333333333336</v>
      </c>
      <c r="Y145" s="227">
        <f t="shared" si="17"/>
        <v>39.42</v>
      </c>
      <c r="Z145" s="227">
        <f t="shared" si="18"/>
        <v>36.5</v>
      </c>
      <c r="AA145" s="227">
        <f t="shared" si="20"/>
        <v>34.305555555555557</v>
      </c>
    </row>
    <row r="146" spans="2:27" ht="13.5" hidden="1">
      <c r="B146" s="232" t="s">
        <v>1110</v>
      </c>
      <c r="C146" s="232" t="s">
        <v>799</v>
      </c>
      <c r="D146" s="232" t="s">
        <v>977</v>
      </c>
      <c r="E146" s="232" t="s">
        <v>988</v>
      </c>
      <c r="F146" s="232">
        <v>4</v>
      </c>
      <c r="G146" s="232" t="s">
        <v>1311</v>
      </c>
      <c r="H146" s="233">
        <v>0.246</v>
      </c>
      <c r="I146" s="233">
        <v>0</v>
      </c>
      <c r="J146" s="233">
        <v>0.14699999999999999</v>
      </c>
      <c r="K146" s="234">
        <v>613</v>
      </c>
      <c r="L146" s="233">
        <v>7.0000000000000007E-2</v>
      </c>
      <c r="M146" s="234">
        <v>1202</v>
      </c>
      <c r="N146" s="233">
        <v>0</v>
      </c>
      <c r="O146" s="233">
        <v>0</v>
      </c>
      <c r="P146" s="233">
        <v>0.108</v>
      </c>
      <c r="Q146" s="234">
        <v>1314</v>
      </c>
      <c r="R146" s="233">
        <v>0.05</v>
      </c>
      <c r="S146" s="234">
        <v>2470</v>
      </c>
      <c r="T146" s="233">
        <v>0</v>
      </c>
      <c r="U146" s="235">
        <f t="shared" si="14"/>
        <v>179.57999999999998</v>
      </c>
      <c r="V146" s="227">
        <f t="shared" si="15"/>
        <v>107.30999999999999</v>
      </c>
      <c r="W146" s="227">
        <f t="shared" si="16"/>
        <v>102.18333333333334</v>
      </c>
      <c r="X146" s="227">
        <f t="shared" si="19"/>
        <v>100.16666666666667</v>
      </c>
      <c r="Y146" s="227">
        <f t="shared" si="17"/>
        <v>78.84</v>
      </c>
      <c r="Z146" s="227">
        <f t="shared" si="18"/>
        <v>73</v>
      </c>
      <c r="AA146" s="227">
        <f t="shared" si="20"/>
        <v>68.611111111111114</v>
      </c>
    </row>
    <row r="147" spans="2:27" ht="13.5" hidden="1">
      <c r="B147" s="232" t="s">
        <v>1110</v>
      </c>
      <c r="C147" s="232" t="s">
        <v>800</v>
      </c>
      <c r="D147" s="232" t="s">
        <v>977</v>
      </c>
      <c r="E147" s="232" t="s">
        <v>988</v>
      </c>
      <c r="F147" s="232">
        <v>48</v>
      </c>
      <c r="G147" s="232" t="s">
        <v>1310</v>
      </c>
      <c r="H147" s="233">
        <v>2.8319999999999999</v>
      </c>
      <c r="I147" s="233">
        <v>0</v>
      </c>
      <c r="J147" s="233">
        <v>1.764</v>
      </c>
      <c r="K147" s="234">
        <v>7358</v>
      </c>
      <c r="L147" s="233">
        <v>0.84</v>
      </c>
      <c r="M147" s="234">
        <v>14422</v>
      </c>
      <c r="N147" s="233">
        <v>0</v>
      </c>
      <c r="O147" s="233">
        <v>0</v>
      </c>
      <c r="P147" s="233">
        <v>1.2230000000000001</v>
      </c>
      <c r="Q147" s="234">
        <v>14885</v>
      </c>
      <c r="R147" s="233">
        <v>0.56599999999999995</v>
      </c>
      <c r="S147" s="234">
        <v>27984</v>
      </c>
      <c r="T147" s="233">
        <v>0</v>
      </c>
      <c r="U147" s="235">
        <f t="shared" si="14"/>
        <v>2067.3599999999997</v>
      </c>
      <c r="V147" s="227">
        <f t="shared" si="15"/>
        <v>1287.72</v>
      </c>
      <c r="W147" s="227">
        <f t="shared" si="16"/>
        <v>1226.3666666666666</v>
      </c>
      <c r="X147" s="227">
        <f t="shared" si="19"/>
        <v>1201.8333333333333</v>
      </c>
      <c r="Y147" s="227">
        <f t="shared" si="17"/>
        <v>892.79000000000008</v>
      </c>
      <c r="Z147" s="227">
        <f t="shared" si="18"/>
        <v>826.65222222222224</v>
      </c>
      <c r="AA147" s="227">
        <f t="shared" si="20"/>
        <v>777.33333333333337</v>
      </c>
    </row>
    <row r="148" spans="2:27" ht="13.5" hidden="1">
      <c r="B148" s="232" t="s">
        <v>1110</v>
      </c>
      <c r="C148" s="232" t="s">
        <v>801</v>
      </c>
      <c r="D148" s="232" t="s">
        <v>977</v>
      </c>
      <c r="E148" s="232" t="s">
        <v>988</v>
      </c>
      <c r="F148" s="232">
        <v>64</v>
      </c>
      <c r="G148" s="232" t="s">
        <v>1345</v>
      </c>
      <c r="H148" s="233">
        <v>3.7759999999999998</v>
      </c>
      <c r="I148" s="233">
        <v>0</v>
      </c>
      <c r="J148" s="233">
        <v>2.3519999999999999</v>
      </c>
      <c r="K148" s="234">
        <v>9811</v>
      </c>
      <c r="L148" s="233">
        <v>1.1200000000000001</v>
      </c>
      <c r="M148" s="234">
        <v>19230</v>
      </c>
      <c r="N148" s="233">
        <v>0</v>
      </c>
      <c r="O148" s="233">
        <v>0</v>
      </c>
      <c r="P148" s="233">
        <v>1.631</v>
      </c>
      <c r="Q148" s="234">
        <v>19847</v>
      </c>
      <c r="R148" s="233">
        <v>0.755</v>
      </c>
      <c r="S148" s="234">
        <v>37312</v>
      </c>
      <c r="T148" s="233">
        <v>0</v>
      </c>
      <c r="U148" s="235">
        <f t="shared" si="14"/>
        <v>2756.48</v>
      </c>
      <c r="V148" s="227">
        <f t="shared" si="15"/>
        <v>1716.9599999999998</v>
      </c>
      <c r="W148" s="227">
        <f t="shared" si="16"/>
        <v>1635.1833333333334</v>
      </c>
      <c r="X148" s="227">
        <f t="shared" si="19"/>
        <v>1602.5</v>
      </c>
      <c r="Y148" s="227">
        <f t="shared" si="17"/>
        <v>1190.6300000000001</v>
      </c>
      <c r="Z148" s="227">
        <f t="shared" si="18"/>
        <v>1102.4555555555555</v>
      </c>
      <c r="AA148" s="227">
        <f t="shared" si="20"/>
        <v>1036.4444444444443</v>
      </c>
    </row>
    <row r="149" spans="2:27" ht="13.5" hidden="1">
      <c r="B149" s="232" t="s">
        <v>1110</v>
      </c>
      <c r="C149" s="232" t="s">
        <v>802</v>
      </c>
      <c r="D149" s="232" t="s">
        <v>977</v>
      </c>
      <c r="E149" s="232" t="s">
        <v>988</v>
      </c>
      <c r="F149" s="232">
        <v>96</v>
      </c>
      <c r="G149" s="232" t="s">
        <v>1356</v>
      </c>
      <c r="H149" s="233">
        <v>5.6639999999999997</v>
      </c>
      <c r="I149" s="233">
        <v>0</v>
      </c>
      <c r="J149" s="233">
        <v>3.528</v>
      </c>
      <c r="K149" s="234">
        <v>14717</v>
      </c>
      <c r="L149" s="233">
        <v>1.68</v>
      </c>
      <c r="M149" s="234">
        <v>28845</v>
      </c>
      <c r="N149" s="233">
        <v>0</v>
      </c>
      <c r="O149" s="233">
        <v>0</v>
      </c>
      <c r="P149" s="233">
        <v>2.4470000000000001</v>
      </c>
      <c r="Q149" s="234">
        <v>29770</v>
      </c>
      <c r="R149" s="233">
        <v>1.133</v>
      </c>
      <c r="S149" s="234">
        <v>55968</v>
      </c>
      <c r="T149" s="233">
        <v>0</v>
      </c>
      <c r="U149" s="235">
        <f t="shared" si="14"/>
        <v>4134.7199999999993</v>
      </c>
      <c r="V149" s="227">
        <f t="shared" si="15"/>
        <v>2575.44</v>
      </c>
      <c r="W149" s="227">
        <f t="shared" si="16"/>
        <v>2452.8166666666666</v>
      </c>
      <c r="X149" s="227">
        <f t="shared" si="19"/>
        <v>2403.75</v>
      </c>
      <c r="Y149" s="227">
        <f t="shared" si="17"/>
        <v>1786.31</v>
      </c>
      <c r="Z149" s="227">
        <f t="shared" si="18"/>
        <v>1654.0344444444445</v>
      </c>
      <c r="AA149" s="227">
        <f t="shared" si="20"/>
        <v>1554.6666666666667</v>
      </c>
    </row>
    <row r="150" spans="2:27" ht="13.5" hidden="1">
      <c r="B150" s="232" t="s">
        <v>1110</v>
      </c>
      <c r="C150" s="232" t="s">
        <v>803</v>
      </c>
      <c r="D150" s="232" t="s">
        <v>977</v>
      </c>
      <c r="E150" s="232" t="s">
        <v>988</v>
      </c>
      <c r="F150" s="232">
        <v>8</v>
      </c>
      <c r="G150" s="232" t="s">
        <v>1312</v>
      </c>
      <c r="H150" s="233">
        <v>0.47199999999999998</v>
      </c>
      <c r="I150" s="233">
        <v>0</v>
      </c>
      <c r="J150" s="233">
        <v>0.29399999999999998</v>
      </c>
      <c r="K150" s="234">
        <v>1226</v>
      </c>
      <c r="L150" s="233">
        <v>0.14000000000000001</v>
      </c>
      <c r="M150" s="234">
        <v>2404</v>
      </c>
      <c r="N150" s="233">
        <v>0</v>
      </c>
      <c r="O150" s="233">
        <v>0</v>
      </c>
      <c r="P150" s="233">
        <v>0.20399999999999999</v>
      </c>
      <c r="Q150" s="234">
        <v>2481</v>
      </c>
      <c r="R150" s="233">
        <v>9.4E-2</v>
      </c>
      <c r="S150" s="234">
        <v>4664</v>
      </c>
      <c r="T150" s="233">
        <v>0</v>
      </c>
      <c r="U150" s="235">
        <f t="shared" si="14"/>
        <v>344.56</v>
      </c>
      <c r="V150" s="227">
        <f t="shared" si="15"/>
        <v>214.61999999999998</v>
      </c>
      <c r="W150" s="227">
        <f t="shared" si="16"/>
        <v>204.36666666666667</v>
      </c>
      <c r="X150" s="227">
        <f t="shared" si="19"/>
        <v>200.33333333333334</v>
      </c>
      <c r="Y150" s="227">
        <f t="shared" si="17"/>
        <v>148.91999999999999</v>
      </c>
      <c r="Z150" s="227">
        <f t="shared" si="18"/>
        <v>137.53666666666669</v>
      </c>
      <c r="AA150" s="227">
        <f t="shared" si="20"/>
        <v>129.55555555555554</v>
      </c>
    </row>
    <row r="151" spans="2:27" ht="13.5" hidden="1">
      <c r="B151" s="232" t="s">
        <v>1110</v>
      </c>
      <c r="C151" s="232" t="s">
        <v>804</v>
      </c>
      <c r="D151" s="232" t="s">
        <v>977</v>
      </c>
      <c r="E151" s="232" t="s">
        <v>988</v>
      </c>
      <c r="F151" s="232">
        <v>16</v>
      </c>
      <c r="G151" s="232" t="s">
        <v>1317</v>
      </c>
      <c r="H151" s="233">
        <v>0.94399999999999995</v>
      </c>
      <c r="I151" s="233">
        <v>0</v>
      </c>
      <c r="J151" s="233">
        <v>0.58799999999999997</v>
      </c>
      <c r="K151" s="234">
        <v>2453</v>
      </c>
      <c r="L151" s="233">
        <v>0.28000000000000003</v>
      </c>
      <c r="M151" s="234">
        <v>4807</v>
      </c>
      <c r="N151" s="233">
        <v>0</v>
      </c>
      <c r="O151" s="233">
        <v>0</v>
      </c>
      <c r="P151" s="233">
        <v>0.40799999999999997</v>
      </c>
      <c r="Q151" s="234">
        <v>4962</v>
      </c>
      <c r="R151" s="233">
        <v>0.189</v>
      </c>
      <c r="S151" s="234">
        <v>9328</v>
      </c>
      <c r="T151" s="233">
        <v>0</v>
      </c>
      <c r="U151" s="235">
        <f t="shared" si="14"/>
        <v>689.12</v>
      </c>
      <c r="V151" s="227">
        <f t="shared" si="15"/>
        <v>429.23999999999995</v>
      </c>
      <c r="W151" s="227">
        <f t="shared" si="16"/>
        <v>408.81666666666666</v>
      </c>
      <c r="X151" s="227">
        <f t="shared" si="19"/>
        <v>400.58333333333331</v>
      </c>
      <c r="Y151" s="227">
        <f t="shared" si="17"/>
        <v>297.83999999999997</v>
      </c>
      <c r="Z151" s="227">
        <f t="shared" si="18"/>
        <v>275.80333333333334</v>
      </c>
      <c r="AA151" s="227">
        <f t="shared" si="20"/>
        <v>259.11111111111109</v>
      </c>
    </row>
    <row r="152" spans="2:27" ht="13.5" hidden="1">
      <c r="B152" s="232" t="s">
        <v>1110</v>
      </c>
      <c r="C152" s="232" t="s">
        <v>805</v>
      </c>
      <c r="D152" s="232" t="s">
        <v>977</v>
      </c>
      <c r="E152" s="232" t="s">
        <v>988</v>
      </c>
      <c r="F152" s="232">
        <v>32</v>
      </c>
      <c r="G152" s="232" t="s">
        <v>1316</v>
      </c>
      <c r="H152" s="233">
        <v>1.8879999999999999</v>
      </c>
      <c r="I152" s="233">
        <v>0</v>
      </c>
      <c r="J152" s="233">
        <v>1.1759999999999999</v>
      </c>
      <c r="K152" s="234">
        <v>4906</v>
      </c>
      <c r="L152" s="233">
        <v>0.56000000000000005</v>
      </c>
      <c r="M152" s="234">
        <v>9615</v>
      </c>
      <c r="N152" s="233">
        <v>0</v>
      </c>
      <c r="O152" s="233">
        <v>0</v>
      </c>
      <c r="P152" s="233">
        <v>0.81599999999999995</v>
      </c>
      <c r="Q152" s="234">
        <v>9923</v>
      </c>
      <c r="R152" s="233">
        <v>0.378</v>
      </c>
      <c r="S152" s="234">
        <v>18656</v>
      </c>
      <c r="T152" s="233">
        <v>0</v>
      </c>
      <c r="U152" s="235">
        <f t="shared" si="14"/>
        <v>1378.24</v>
      </c>
      <c r="V152" s="227">
        <f t="shared" si="15"/>
        <v>858.4799999999999</v>
      </c>
      <c r="W152" s="227">
        <f t="shared" si="16"/>
        <v>817.63333333333333</v>
      </c>
      <c r="X152" s="227">
        <f t="shared" si="19"/>
        <v>801.25</v>
      </c>
      <c r="Y152" s="227">
        <f t="shared" si="17"/>
        <v>595.67999999999995</v>
      </c>
      <c r="Z152" s="227">
        <f t="shared" si="18"/>
        <v>551.57888888888897</v>
      </c>
      <c r="AA152" s="227">
        <f t="shared" si="20"/>
        <v>518.22222222222217</v>
      </c>
    </row>
    <row r="153" spans="2:27" ht="13.5" hidden="1">
      <c r="B153" s="232" t="s">
        <v>1110</v>
      </c>
      <c r="C153" s="232" t="s">
        <v>806</v>
      </c>
      <c r="D153" s="232" t="s">
        <v>977</v>
      </c>
      <c r="E153" s="232" t="s">
        <v>988</v>
      </c>
      <c r="F153" s="232">
        <v>2</v>
      </c>
      <c r="G153" s="232" t="s">
        <v>1315</v>
      </c>
      <c r="H153" s="233">
        <v>0.11799999999999999</v>
      </c>
      <c r="I153" s="233">
        <v>0</v>
      </c>
      <c r="J153" s="233">
        <v>7.2999999999999995E-2</v>
      </c>
      <c r="K153" s="234">
        <v>307</v>
      </c>
      <c r="L153" s="233">
        <v>3.5000000000000003E-2</v>
      </c>
      <c r="M153" s="234">
        <v>601</v>
      </c>
      <c r="N153" s="233">
        <v>0</v>
      </c>
      <c r="O153" s="233">
        <v>0</v>
      </c>
      <c r="P153" s="233">
        <v>5.0999999999999997E-2</v>
      </c>
      <c r="Q153" s="234">
        <v>620</v>
      </c>
      <c r="R153" s="233">
        <v>2.4E-2</v>
      </c>
      <c r="S153" s="234">
        <v>1166</v>
      </c>
      <c r="T153" s="233">
        <v>0</v>
      </c>
      <c r="U153" s="235">
        <f t="shared" si="14"/>
        <v>86.14</v>
      </c>
      <c r="V153" s="227">
        <f t="shared" si="15"/>
        <v>53.29</v>
      </c>
      <c r="W153" s="227">
        <f t="shared" si="16"/>
        <v>51.133333333333333</v>
      </c>
      <c r="X153" s="227">
        <f t="shared" si="19"/>
        <v>50.083333333333336</v>
      </c>
      <c r="Y153" s="227">
        <f t="shared" si="17"/>
        <v>37.229999999999997</v>
      </c>
      <c r="Z153" s="227">
        <f t="shared" si="18"/>
        <v>34.742222222222225</v>
      </c>
      <c r="AA153" s="227">
        <f t="shared" si="20"/>
        <v>32.388888888888886</v>
      </c>
    </row>
    <row r="154" spans="2:27" ht="13.5" hidden="1">
      <c r="B154" s="232" t="s">
        <v>1110</v>
      </c>
      <c r="C154" s="232" t="s">
        <v>807</v>
      </c>
      <c r="D154" s="232" t="s">
        <v>977</v>
      </c>
      <c r="E154" s="232" t="s">
        <v>988</v>
      </c>
      <c r="F154" s="232">
        <v>96</v>
      </c>
      <c r="G154" s="232" t="s">
        <v>1356</v>
      </c>
      <c r="H154" s="233">
        <v>5.6639999999999997</v>
      </c>
      <c r="I154" s="233">
        <v>0</v>
      </c>
      <c r="J154" s="233">
        <v>3.528</v>
      </c>
      <c r="K154" s="234">
        <v>14717</v>
      </c>
      <c r="L154" s="233">
        <v>1.68</v>
      </c>
      <c r="M154" s="234">
        <v>28845</v>
      </c>
      <c r="N154" s="233">
        <v>0</v>
      </c>
      <c r="O154" s="233">
        <v>0</v>
      </c>
      <c r="P154" s="233">
        <v>2.4470000000000001</v>
      </c>
      <c r="Q154" s="234">
        <v>29770</v>
      </c>
      <c r="R154" s="233">
        <v>1.133</v>
      </c>
      <c r="S154" s="234">
        <v>55968</v>
      </c>
      <c r="T154" s="233">
        <v>0</v>
      </c>
      <c r="U154" s="235">
        <f t="shared" si="14"/>
        <v>4134.7199999999993</v>
      </c>
      <c r="V154" s="227">
        <f t="shared" si="15"/>
        <v>2575.44</v>
      </c>
      <c r="W154" s="227">
        <f t="shared" si="16"/>
        <v>2452.8166666666666</v>
      </c>
      <c r="X154" s="227">
        <f t="shared" si="19"/>
        <v>2403.75</v>
      </c>
      <c r="Y154" s="227">
        <f t="shared" si="17"/>
        <v>1786.31</v>
      </c>
      <c r="Z154" s="227">
        <f t="shared" si="18"/>
        <v>1654.0344444444445</v>
      </c>
      <c r="AA154" s="227">
        <f t="shared" si="20"/>
        <v>1554.6666666666667</v>
      </c>
    </row>
    <row r="155" spans="2:27" ht="13.5" hidden="1">
      <c r="B155" s="232" t="s">
        <v>1110</v>
      </c>
      <c r="C155" s="232" t="s">
        <v>808</v>
      </c>
      <c r="D155" s="232" t="s">
        <v>977</v>
      </c>
      <c r="E155" s="232" t="s">
        <v>988</v>
      </c>
      <c r="F155" s="232">
        <v>4</v>
      </c>
      <c r="G155" s="232" t="s">
        <v>1311</v>
      </c>
      <c r="H155" s="233">
        <v>0.23599999999999999</v>
      </c>
      <c r="I155" s="233">
        <v>0</v>
      </c>
      <c r="J155" s="233">
        <v>0.14699999999999999</v>
      </c>
      <c r="K155" s="234">
        <v>613</v>
      </c>
      <c r="L155" s="233">
        <v>7.0000000000000007E-2</v>
      </c>
      <c r="M155" s="234">
        <v>1202</v>
      </c>
      <c r="N155" s="233">
        <v>0</v>
      </c>
      <c r="O155" s="233">
        <v>0</v>
      </c>
      <c r="P155" s="233">
        <v>0.10199999999999999</v>
      </c>
      <c r="Q155" s="234">
        <v>1240</v>
      </c>
      <c r="R155" s="233">
        <v>4.7E-2</v>
      </c>
      <c r="S155" s="234">
        <v>2332</v>
      </c>
      <c r="T155" s="233">
        <v>0</v>
      </c>
      <c r="U155" s="235">
        <f t="shared" si="14"/>
        <v>172.28</v>
      </c>
      <c r="V155" s="227">
        <f t="shared" si="15"/>
        <v>107.30999999999999</v>
      </c>
      <c r="W155" s="227">
        <f t="shared" si="16"/>
        <v>102.18333333333334</v>
      </c>
      <c r="X155" s="227">
        <f t="shared" si="19"/>
        <v>100.16666666666667</v>
      </c>
      <c r="Y155" s="227">
        <f t="shared" si="17"/>
        <v>74.459999999999994</v>
      </c>
      <c r="Z155" s="227">
        <f t="shared" si="18"/>
        <v>68.754444444444445</v>
      </c>
      <c r="AA155" s="227">
        <f t="shared" si="20"/>
        <v>64.777777777777771</v>
      </c>
    </row>
    <row r="156" spans="2:27" ht="13.5" hidden="1">
      <c r="B156" s="232" t="s">
        <v>1110</v>
      </c>
      <c r="C156" s="232" t="s">
        <v>809</v>
      </c>
      <c r="D156" s="232" t="s">
        <v>977</v>
      </c>
      <c r="E156" s="232" t="s">
        <v>988</v>
      </c>
      <c r="F156" s="232">
        <v>48</v>
      </c>
      <c r="G156" s="232" t="s">
        <v>1310</v>
      </c>
      <c r="H156" s="233">
        <v>2.544</v>
      </c>
      <c r="I156" s="233">
        <v>0</v>
      </c>
      <c r="J156" s="233">
        <v>1.5840000000000001</v>
      </c>
      <c r="K156" s="234">
        <v>6609</v>
      </c>
      <c r="L156" s="233">
        <v>0.754</v>
      </c>
      <c r="M156" s="234">
        <v>12954</v>
      </c>
      <c r="N156" s="233">
        <v>0</v>
      </c>
      <c r="O156" s="233">
        <v>0</v>
      </c>
      <c r="P156" s="233">
        <v>1.099</v>
      </c>
      <c r="Q156" s="234">
        <v>13371</v>
      </c>
      <c r="R156" s="233">
        <v>0.50900000000000001</v>
      </c>
      <c r="S156" s="234">
        <v>25138</v>
      </c>
      <c r="T156" s="233">
        <v>0</v>
      </c>
      <c r="U156" s="235">
        <f t="shared" si="14"/>
        <v>1857.1200000000001</v>
      </c>
      <c r="V156" s="227">
        <f t="shared" si="15"/>
        <v>1156.3200000000002</v>
      </c>
      <c r="W156" s="227">
        <f t="shared" si="16"/>
        <v>1101.17</v>
      </c>
      <c r="X156" s="227">
        <f t="shared" si="19"/>
        <v>1079.5</v>
      </c>
      <c r="Y156" s="227">
        <f t="shared" si="17"/>
        <v>802.27</v>
      </c>
      <c r="Z156" s="227">
        <f t="shared" si="18"/>
        <v>742.98666666666668</v>
      </c>
      <c r="AA156" s="227">
        <f t="shared" si="20"/>
        <v>698.27777777777783</v>
      </c>
    </row>
    <row r="157" spans="2:27" ht="13.5" hidden="1">
      <c r="B157" s="232" t="s">
        <v>1110</v>
      </c>
      <c r="C157" s="232" t="s">
        <v>810</v>
      </c>
      <c r="D157" s="232" t="s">
        <v>977</v>
      </c>
      <c r="E157" s="232" t="s">
        <v>988</v>
      </c>
      <c r="F157" s="232">
        <v>64</v>
      </c>
      <c r="G157" s="232" t="s">
        <v>1345</v>
      </c>
      <c r="H157" s="233">
        <v>3.3919999999999999</v>
      </c>
      <c r="I157" s="233">
        <v>0</v>
      </c>
      <c r="J157" s="233">
        <v>2.1120000000000001</v>
      </c>
      <c r="K157" s="234">
        <v>8812</v>
      </c>
      <c r="L157" s="233">
        <v>1.006</v>
      </c>
      <c r="M157" s="234">
        <v>17272</v>
      </c>
      <c r="N157" s="233">
        <v>0</v>
      </c>
      <c r="O157" s="233">
        <v>0</v>
      </c>
      <c r="P157" s="233">
        <v>1.4650000000000001</v>
      </c>
      <c r="Q157" s="234">
        <v>17828</v>
      </c>
      <c r="R157" s="233">
        <v>0.67800000000000005</v>
      </c>
      <c r="S157" s="234">
        <v>33517</v>
      </c>
      <c r="T157" s="233">
        <v>0</v>
      </c>
      <c r="U157" s="235">
        <f t="shared" si="14"/>
        <v>2476.16</v>
      </c>
      <c r="V157" s="227">
        <f t="shared" si="15"/>
        <v>1541.76</v>
      </c>
      <c r="W157" s="227">
        <f t="shared" si="16"/>
        <v>1468.7133333333334</v>
      </c>
      <c r="X157" s="227">
        <f t="shared" si="19"/>
        <v>1439.3333333333333</v>
      </c>
      <c r="Y157" s="227">
        <f t="shared" si="17"/>
        <v>1069.45</v>
      </c>
      <c r="Z157" s="227">
        <f t="shared" si="18"/>
        <v>990.16222222222223</v>
      </c>
      <c r="AA157" s="227">
        <f t="shared" si="20"/>
        <v>931.02777777777783</v>
      </c>
    </row>
    <row r="158" spans="2:27" ht="13.5" hidden="1">
      <c r="B158" s="232" t="s">
        <v>1110</v>
      </c>
      <c r="C158" s="232" t="s">
        <v>811</v>
      </c>
      <c r="D158" s="232" t="s">
        <v>977</v>
      </c>
      <c r="E158" s="232" t="s">
        <v>988</v>
      </c>
      <c r="F158" s="232">
        <v>96</v>
      </c>
      <c r="G158" s="232" t="s">
        <v>1356</v>
      </c>
      <c r="H158" s="233">
        <v>5.0880000000000001</v>
      </c>
      <c r="I158" s="233">
        <v>0</v>
      </c>
      <c r="J158" s="233">
        <v>3.169</v>
      </c>
      <c r="K158" s="234">
        <v>13218</v>
      </c>
      <c r="L158" s="233">
        <v>1.5089999999999999</v>
      </c>
      <c r="M158" s="234">
        <v>25908</v>
      </c>
      <c r="N158" s="233">
        <v>0</v>
      </c>
      <c r="O158" s="233">
        <v>0</v>
      </c>
      <c r="P158" s="233">
        <v>2.198</v>
      </c>
      <c r="Q158" s="234">
        <v>26743</v>
      </c>
      <c r="R158" s="233">
        <v>1.018</v>
      </c>
      <c r="S158" s="234">
        <v>50276</v>
      </c>
      <c r="T158" s="233">
        <v>0</v>
      </c>
      <c r="U158" s="235">
        <f t="shared" si="14"/>
        <v>3714.2400000000002</v>
      </c>
      <c r="V158" s="227">
        <f t="shared" si="15"/>
        <v>2313.37</v>
      </c>
      <c r="W158" s="227">
        <f t="shared" si="16"/>
        <v>2203.0699999999997</v>
      </c>
      <c r="X158" s="227">
        <f t="shared" si="19"/>
        <v>2159</v>
      </c>
      <c r="Y158" s="227">
        <f t="shared" si="17"/>
        <v>1604.54</v>
      </c>
      <c r="Z158" s="227">
        <f t="shared" si="18"/>
        <v>1486.0011111111112</v>
      </c>
      <c r="AA158" s="227">
        <f t="shared" si="20"/>
        <v>1396.5555555555557</v>
      </c>
    </row>
    <row r="159" spans="2:27" ht="13.5" hidden="1">
      <c r="B159" s="232" t="s">
        <v>1110</v>
      </c>
      <c r="C159" s="232" t="s">
        <v>812</v>
      </c>
      <c r="D159" s="232" t="s">
        <v>977</v>
      </c>
      <c r="E159" s="232" t="s">
        <v>988</v>
      </c>
      <c r="F159" s="232">
        <v>8</v>
      </c>
      <c r="G159" s="232" t="s">
        <v>1312</v>
      </c>
      <c r="H159" s="233">
        <v>0.42399999999999999</v>
      </c>
      <c r="I159" s="233">
        <v>0</v>
      </c>
      <c r="J159" s="233">
        <v>0.26400000000000001</v>
      </c>
      <c r="K159" s="234">
        <v>1102</v>
      </c>
      <c r="L159" s="233">
        <v>0.126</v>
      </c>
      <c r="M159" s="234">
        <v>2159</v>
      </c>
      <c r="N159" s="233">
        <v>0</v>
      </c>
      <c r="O159" s="233">
        <v>0</v>
      </c>
      <c r="P159" s="233">
        <v>0.183</v>
      </c>
      <c r="Q159" s="234">
        <v>2229</v>
      </c>
      <c r="R159" s="233">
        <v>8.5000000000000006E-2</v>
      </c>
      <c r="S159" s="234">
        <v>4190</v>
      </c>
      <c r="T159" s="233">
        <v>0</v>
      </c>
      <c r="U159" s="235">
        <f t="shared" si="14"/>
        <v>309.52</v>
      </c>
      <c r="V159" s="227">
        <f t="shared" si="15"/>
        <v>192.72</v>
      </c>
      <c r="W159" s="227">
        <f t="shared" si="16"/>
        <v>183.81333333333333</v>
      </c>
      <c r="X159" s="227">
        <f t="shared" si="19"/>
        <v>179.91666666666666</v>
      </c>
      <c r="Y159" s="227">
        <f t="shared" si="17"/>
        <v>133.59</v>
      </c>
      <c r="Z159" s="227">
        <f t="shared" si="18"/>
        <v>123.96666666666667</v>
      </c>
      <c r="AA159" s="227">
        <f t="shared" si="20"/>
        <v>116.38888888888889</v>
      </c>
    </row>
    <row r="160" spans="2:27" ht="13.5" hidden="1">
      <c r="B160" s="232" t="s">
        <v>1110</v>
      </c>
      <c r="C160" s="232" t="s">
        <v>813</v>
      </c>
      <c r="D160" s="232" t="s">
        <v>977</v>
      </c>
      <c r="E160" s="232" t="s">
        <v>988</v>
      </c>
      <c r="F160" s="232">
        <v>16</v>
      </c>
      <c r="G160" s="232" t="s">
        <v>1317</v>
      </c>
      <c r="H160" s="233">
        <v>0.84799999999999998</v>
      </c>
      <c r="I160" s="233">
        <v>0</v>
      </c>
      <c r="J160" s="233">
        <v>0.52800000000000002</v>
      </c>
      <c r="K160" s="234">
        <v>2203</v>
      </c>
      <c r="L160" s="233">
        <v>0.251</v>
      </c>
      <c r="M160" s="234">
        <v>4318</v>
      </c>
      <c r="N160" s="233">
        <v>0</v>
      </c>
      <c r="O160" s="233">
        <v>0</v>
      </c>
      <c r="P160" s="233">
        <v>0.36599999999999999</v>
      </c>
      <c r="Q160" s="234">
        <v>4457</v>
      </c>
      <c r="R160" s="233">
        <v>0.17</v>
      </c>
      <c r="S160" s="234">
        <v>8379</v>
      </c>
      <c r="T160" s="233">
        <v>0</v>
      </c>
      <c r="U160" s="235">
        <f t="shared" si="14"/>
        <v>619.04</v>
      </c>
      <c r="V160" s="227">
        <f t="shared" si="15"/>
        <v>385.44</v>
      </c>
      <c r="W160" s="227">
        <f t="shared" si="16"/>
        <v>366.81333333333333</v>
      </c>
      <c r="X160" s="227">
        <f t="shared" si="19"/>
        <v>359.83333333333331</v>
      </c>
      <c r="Y160" s="227">
        <f t="shared" si="17"/>
        <v>267.18</v>
      </c>
      <c r="Z160" s="227">
        <f t="shared" si="18"/>
        <v>247.90555555555557</v>
      </c>
      <c r="AA160" s="227">
        <f t="shared" si="20"/>
        <v>232.75</v>
      </c>
    </row>
    <row r="161" spans="2:27" ht="13.5" hidden="1">
      <c r="B161" s="232" t="s">
        <v>1110</v>
      </c>
      <c r="C161" s="232" t="s">
        <v>814</v>
      </c>
      <c r="D161" s="232" t="s">
        <v>977</v>
      </c>
      <c r="E161" s="232" t="s">
        <v>988</v>
      </c>
      <c r="F161" s="232">
        <v>32</v>
      </c>
      <c r="G161" s="232" t="s">
        <v>1316</v>
      </c>
      <c r="H161" s="233">
        <v>1.696</v>
      </c>
      <c r="I161" s="233">
        <v>0</v>
      </c>
      <c r="J161" s="233">
        <v>1.056</v>
      </c>
      <c r="K161" s="234">
        <v>4406</v>
      </c>
      <c r="L161" s="233">
        <v>0.503</v>
      </c>
      <c r="M161" s="234">
        <v>8636</v>
      </c>
      <c r="N161" s="233">
        <v>0</v>
      </c>
      <c r="O161" s="233">
        <v>0</v>
      </c>
      <c r="P161" s="233">
        <v>0.73299999999999998</v>
      </c>
      <c r="Q161" s="234">
        <v>8914</v>
      </c>
      <c r="R161" s="233">
        <v>0.33900000000000002</v>
      </c>
      <c r="S161" s="234">
        <v>16759</v>
      </c>
      <c r="T161" s="233">
        <v>0</v>
      </c>
      <c r="U161" s="235">
        <f t="shared" si="14"/>
        <v>1238.08</v>
      </c>
      <c r="V161" s="227">
        <f t="shared" si="15"/>
        <v>770.88</v>
      </c>
      <c r="W161" s="227">
        <f t="shared" si="16"/>
        <v>734.35666666666668</v>
      </c>
      <c r="X161" s="227">
        <f t="shared" si="19"/>
        <v>719.66666666666663</v>
      </c>
      <c r="Y161" s="227">
        <f t="shared" si="17"/>
        <v>535.09</v>
      </c>
      <c r="Z161" s="227">
        <f t="shared" si="18"/>
        <v>495.08111111111111</v>
      </c>
      <c r="AA161" s="227">
        <f t="shared" si="20"/>
        <v>465.52777777777777</v>
      </c>
    </row>
    <row r="162" spans="2:27" ht="13.5" hidden="1">
      <c r="B162" s="232" t="s">
        <v>1110</v>
      </c>
      <c r="C162" s="232" t="s">
        <v>815</v>
      </c>
      <c r="D162" s="232" t="s">
        <v>977</v>
      </c>
      <c r="E162" s="232" t="s">
        <v>988</v>
      </c>
      <c r="F162" s="232">
        <v>2</v>
      </c>
      <c r="G162" s="232" t="s">
        <v>1315</v>
      </c>
      <c r="H162" s="233">
        <v>0.106</v>
      </c>
      <c r="I162" s="233">
        <v>0</v>
      </c>
      <c r="J162" s="233">
        <v>6.6000000000000003E-2</v>
      </c>
      <c r="K162" s="234">
        <v>275</v>
      </c>
      <c r="L162" s="233">
        <v>3.1E-2</v>
      </c>
      <c r="M162" s="234">
        <v>540</v>
      </c>
      <c r="N162" s="233">
        <v>0</v>
      </c>
      <c r="O162" s="233">
        <v>0</v>
      </c>
      <c r="P162" s="233">
        <v>4.5999999999999999E-2</v>
      </c>
      <c r="Q162" s="234">
        <v>557</v>
      </c>
      <c r="R162" s="233">
        <v>2.1000000000000001E-2</v>
      </c>
      <c r="S162" s="234">
        <v>1047</v>
      </c>
      <c r="T162" s="233">
        <v>0</v>
      </c>
      <c r="U162" s="235">
        <f t="shared" si="14"/>
        <v>77.38</v>
      </c>
      <c r="V162" s="227">
        <f t="shared" si="15"/>
        <v>48.18</v>
      </c>
      <c r="W162" s="227">
        <f t="shared" si="16"/>
        <v>45.546666666666667</v>
      </c>
      <c r="X162" s="227">
        <f t="shared" si="19"/>
        <v>45</v>
      </c>
      <c r="Y162" s="227">
        <f t="shared" si="17"/>
        <v>33.58</v>
      </c>
      <c r="Z162" s="227">
        <f t="shared" si="18"/>
        <v>30.80222222222222</v>
      </c>
      <c r="AA162" s="227">
        <f t="shared" si="20"/>
        <v>29.083333333333332</v>
      </c>
    </row>
    <row r="163" spans="2:27" ht="13.5" hidden="1">
      <c r="B163" s="232" t="s">
        <v>1110</v>
      </c>
      <c r="C163" s="232" t="s">
        <v>816</v>
      </c>
      <c r="D163" s="232" t="s">
        <v>977</v>
      </c>
      <c r="E163" s="232" t="s">
        <v>988</v>
      </c>
      <c r="F163" s="232">
        <v>4</v>
      </c>
      <c r="G163" s="232" t="s">
        <v>1311</v>
      </c>
      <c r="H163" s="233">
        <v>0.21199999999999999</v>
      </c>
      <c r="I163" s="233">
        <v>0</v>
      </c>
      <c r="J163" s="233">
        <v>0.13200000000000001</v>
      </c>
      <c r="K163" s="234">
        <v>551</v>
      </c>
      <c r="L163" s="233">
        <v>6.3E-2</v>
      </c>
      <c r="M163" s="234">
        <v>1079</v>
      </c>
      <c r="N163" s="233">
        <v>0</v>
      </c>
      <c r="O163" s="233">
        <v>0</v>
      </c>
      <c r="P163" s="233">
        <v>9.1999999999999998E-2</v>
      </c>
      <c r="Q163" s="234">
        <v>1114</v>
      </c>
      <c r="R163" s="233">
        <v>4.2000000000000003E-2</v>
      </c>
      <c r="S163" s="234">
        <v>2095</v>
      </c>
      <c r="T163" s="233">
        <v>0</v>
      </c>
      <c r="U163" s="235">
        <f t="shared" si="14"/>
        <v>154.76</v>
      </c>
      <c r="V163" s="227">
        <f t="shared" si="15"/>
        <v>96.36</v>
      </c>
      <c r="W163" s="227">
        <f t="shared" si="16"/>
        <v>91.906666666666666</v>
      </c>
      <c r="X163" s="227">
        <f t="shared" si="19"/>
        <v>89.916666666666671</v>
      </c>
      <c r="Y163" s="227">
        <f t="shared" si="17"/>
        <v>67.16</v>
      </c>
      <c r="Z163" s="227">
        <f t="shared" si="18"/>
        <v>61.604444444444439</v>
      </c>
      <c r="AA163" s="227">
        <f t="shared" si="20"/>
        <v>58.194444444444443</v>
      </c>
    </row>
    <row r="164" spans="2:27" ht="13.5" hidden="1">
      <c r="B164" s="232" t="s">
        <v>1110</v>
      </c>
      <c r="C164" s="232" t="s">
        <v>817</v>
      </c>
      <c r="D164" s="232" t="s">
        <v>977</v>
      </c>
      <c r="E164" s="232" t="s">
        <v>988</v>
      </c>
      <c r="F164" s="232">
        <v>48</v>
      </c>
      <c r="G164" s="232" t="s">
        <v>1310</v>
      </c>
      <c r="H164" s="233">
        <v>3.048</v>
      </c>
      <c r="I164" s="233">
        <v>0</v>
      </c>
      <c r="J164" s="233">
        <v>1.899</v>
      </c>
      <c r="K164" s="234">
        <v>7921</v>
      </c>
      <c r="L164" s="233">
        <v>0.90400000000000003</v>
      </c>
      <c r="M164" s="234">
        <v>15525</v>
      </c>
      <c r="N164" s="233">
        <v>0</v>
      </c>
      <c r="O164" s="233">
        <v>0</v>
      </c>
      <c r="P164" s="233">
        <v>1.3169999999999999</v>
      </c>
      <c r="Q164" s="234">
        <v>16020</v>
      </c>
      <c r="R164" s="233">
        <v>0.61</v>
      </c>
      <c r="S164" s="234">
        <v>30118</v>
      </c>
      <c r="T164" s="233">
        <v>0</v>
      </c>
      <c r="U164" s="235">
        <f t="shared" si="14"/>
        <v>2225.04</v>
      </c>
      <c r="V164" s="227">
        <f t="shared" si="15"/>
        <v>1386.27</v>
      </c>
      <c r="W164" s="227">
        <f t="shared" si="16"/>
        <v>1320.0033333333336</v>
      </c>
      <c r="X164" s="227">
        <f t="shared" si="19"/>
        <v>1293.75</v>
      </c>
      <c r="Y164" s="227">
        <f t="shared" si="17"/>
        <v>961.41</v>
      </c>
      <c r="Z164" s="227">
        <f t="shared" si="18"/>
        <v>890.3</v>
      </c>
      <c r="AA164" s="227">
        <f t="shared" si="20"/>
        <v>836.61111111111109</v>
      </c>
    </row>
    <row r="165" spans="2:27" ht="13.5" hidden="1">
      <c r="B165" s="232" t="s">
        <v>1110</v>
      </c>
      <c r="C165" s="232" t="s">
        <v>818</v>
      </c>
      <c r="D165" s="232" t="s">
        <v>977</v>
      </c>
      <c r="E165" s="232" t="s">
        <v>988</v>
      </c>
      <c r="F165" s="232">
        <v>64</v>
      </c>
      <c r="G165" s="232" t="s">
        <v>1345</v>
      </c>
      <c r="H165" s="233">
        <v>4.0640000000000001</v>
      </c>
      <c r="I165" s="233">
        <v>0</v>
      </c>
      <c r="J165" s="233">
        <v>2.532</v>
      </c>
      <c r="K165" s="234">
        <v>10561</v>
      </c>
      <c r="L165" s="233">
        <v>1.206</v>
      </c>
      <c r="M165" s="234">
        <v>20700</v>
      </c>
      <c r="N165" s="233">
        <v>0</v>
      </c>
      <c r="O165" s="233">
        <v>0</v>
      </c>
      <c r="P165" s="233">
        <v>1.756</v>
      </c>
      <c r="Q165" s="234">
        <v>21360</v>
      </c>
      <c r="R165" s="233">
        <v>0.81299999999999994</v>
      </c>
      <c r="S165" s="234">
        <v>40158</v>
      </c>
      <c r="T165" s="233">
        <v>0</v>
      </c>
      <c r="U165" s="235">
        <f t="shared" si="14"/>
        <v>2966.7200000000003</v>
      </c>
      <c r="V165" s="227">
        <f t="shared" si="15"/>
        <v>1848.3600000000001</v>
      </c>
      <c r="W165" s="227">
        <f t="shared" si="16"/>
        <v>1760.4633333333334</v>
      </c>
      <c r="X165" s="227">
        <f t="shared" si="19"/>
        <v>1725</v>
      </c>
      <c r="Y165" s="227">
        <f t="shared" si="17"/>
        <v>1281.8800000000001</v>
      </c>
      <c r="Z165" s="227">
        <f t="shared" si="18"/>
        <v>1186.8233333333333</v>
      </c>
      <c r="AA165" s="227">
        <f t="shared" si="20"/>
        <v>1115.5</v>
      </c>
    </row>
    <row r="166" spans="2:27" ht="13.5" hidden="1">
      <c r="B166" s="232" t="s">
        <v>1110</v>
      </c>
      <c r="C166" s="232" t="s">
        <v>819</v>
      </c>
      <c r="D166" s="232" t="s">
        <v>977</v>
      </c>
      <c r="E166" s="232" t="s">
        <v>988</v>
      </c>
      <c r="F166" s="232">
        <v>96</v>
      </c>
      <c r="G166" s="232" t="s">
        <v>1356</v>
      </c>
      <c r="H166" s="233">
        <v>6.0960000000000001</v>
      </c>
      <c r="I166" s="233">
        <v>0</v>
      </c>
      <c r="J166" s="233">
        <v>3.798</v>
      </c>
      <c r="K166" s="234">
        <v>15842</v>
      </c>
      <c r="L166" s="233">
        <v>1.8080000000000001</v>
      </c>
      <c r="M166" s="234">
        <v>31051</v>
      </c>
      <c r="N166" s="233">
        <v>0</v>
      </c>
      <c r="O166" s="233">
        <v>0</v>
      </c>
      <c r="P166" s="233">
        <v>2.633</v>
      </c>
      <c r="Q166" s="234">
        <v>32041</v>
      </c>
      <c r="R166" s="233">
        <v>1.2190000000000001</v>
      </c>
      <c r="S166" s="234">
        <v>60236</v>
      </c>
      <c r="T166" s="233">
        <v>0</v>
      </c>
      <c r="U166" s="235">
        <f t="shared" si="14"/>
        <v>4450.08</v>
      </c>
      <c r="V166" s="227">
        <f t="shared" si="15"/>
        <v>2772.54</v>
      </c>
      <c r="W166" s="227">
        <f t="shared" si="16"/>
        <v>2640.0066666666671</v>
      </c>
      <c r="X166" s="227">
        <f t="shared" si="19"/>
        <v>2587.5833333333335</v>
      </c>
      <c r="Y166" s="227">
        <f t="shared" si="17"/>
        <v>1922.09</v>
      </c>
      <c r="Z166" s="227">
        <f t="shared" si="18"/>
        <v>1779.8977777777777</v>
      </c>
      <c r="AA166" s="227">
        <f t="shared" si="20"/>
        <v>1673.2222222222222</v>
      </c>
    </row>
    <row r="167" spans="2:27" ht="13.5" hidden="1">
      <c r="B167" s="232" t="s">
        <v>1110</v>
      </c>
      <c r="C167" s="232" t="s">
        <v>820</v>
      </c>
      <c r="D167" s="232" t="s">
        <v>977</v>
      </c>
      <c r="E167" s="232" t="s">
        <v>988</v>
      </c>
      <c r="F167" s="232">
        <v>8</v>
      </c>
      <c r="G167" s="232" t="s">
        <v>1312</v>
      </c>
      <c r="H167" s="233">
        <v>0.50800000000000001</v>
      </c>
      <c r="I167" s="233">
        <v>0</v>
      </c>
      <c r="J167" s="233">
        <v>0.316</v>
      </c>
      <c r="K167" s="234">
        <v>1320</v>
      </c>
      <c r="L167" s="233">
        <v>0.151</v>
      </c>
      <c r="M167" s="234">
        <v>2588</v>
      </c>
      <c r="N167" s="233">
        <v>0</v>
      </c>
      <c r="O167" s="233">
        <v>0</v>
      </c>
      <c r="P167" s="233">
        <v>0.219</v>
      </c>
      <c r="Q167" s="234">
        <v>2670</v>
      </c>
      <c r="R167" s="233">
        <v>0.10199999999999999</v>
      </c>
      <c r="S167" s="234">
        <v>5020</v>
      </c>
      <c r="T167" s="233">
        <v>0</v>
      </c>
      <c r="U167" s="235">
        <f t="shared" si="14"/>
        <v>370.84000000000003</v>
      </c>
      <c r="V167" s="227">
        <f t="shared" si="15"/>
        <v>230.68</v>
      </c>
      <c r="W167" s="227">
        <f t="shared" si="16"/>
        <v>220.23</v>
      </c>
      <c r="X167" s="227">
        <f t="shared" si="19"/>
        <v>215.66666666666666</v>
      </c>
      <c r="Y167" s="227">
        <f t="shared" si="17"/>
        <v>159.87</v>
      </c>
      <c r="Z167" s="227">
        <f t="shared" si="18"/>
        <v>148.62666666666667</v>
      </c>
      <c r="AA167" s="227">
        <f t="shared" si="20"/>
        <v>139.44444444444446</v>
      </c>
    </row>
    <row r="168" spans="2:27" ht="13.5" hidden="1">
      <c r="B168" s="232" t="s">
        <v>1110</v>
      </c>
      <c r="C168" s="232" t="s">
        <v>821</v>
      </c>
      <c r="D168" s="232" t="s">
        <v>977</v>
      </c>
      <c r="E168" s="232" t="s">
        <v>988</v>
      </c>
      <c r="F168" s="232">
        <v>16</v>
      </c>
      <c r="G168" s="232" t="s">
        <v>1317</v>
      </c>
      <c r="H168" s="233">
        <v>1.016</v>
      </c>
      <c r="I168" s="233">
        <v>0</v>
      </c>
      <c r="J168" s="233">
        <v>0.63300000000000001</v>
      </c>
      <c r="K168" s="234">
        <v>2640</v>
      </c>
      <c r="L168" s="233">
        <v>0.30099999999999999</v>
      </c>
      <c r="M168" s="234">
        <v>5175</v>
      </c>
      <c r="N168" s="233">
        <v>0</v>
      </c>
      <c r="O168" s="233">
        <v>0</v>
      </c>
      <c r="P168" s="233">
        <v>0.439</v>
      </c>
      <c r="Q168" s="234">
        <v>5340</v>
      </c>
      <c r="R168" s="233">
        <v>0.20300000000000001</v>
      </c>
      <c r="S168" s="234">
        <v>10039</v>
      </c>
      <c r="T168" s="233">
        <v>0</v>
      </c>
      <c r="U168" s="235">
        <f t="shared" si="14"/>
        <v>741.68000000000006</v>
      </c>
      <c r="V168" s="227">
        <f t="shared" si="15"/>
        <v>462.09000000000003</v>
      </c>
      <c r="W168" s="227">
        <f t="shared" si="16"/>
        <v>439.73</v>
      </c>
      <c r="X168" s="227">
        <f t="shared" si="19"/>
        <v>431.25</v>
      </c>
      <c r="Y168" s="227">
        <f t="shared" si="17"/>
        <v>320.47000000000003</v>
      </c>
      <c r="Z168" s="227">
        <f t="shared" si="18"/>
        <v>296.52333333333331</v>
      </c>
      <c r="AA168" s="227">
        <f t="shared" si="20"/>
        <v>278.86111111111109</v>
      </c>
    </row>
    <row r="169" spans="2:27" ht="13.5" hidden="1">
      <c r="B169" s="232" t="s">
        <v>1110</v>
      </c>
      <c r="C169" s="232" t="s">
        <v>822</v>
      </c>
      <c r="D169" s="232" t="s">
        <v>977</v>
      </c>
      <c r="E169" s="232" t="s">
        <v>988</v>
      </c>
      <c r="F169" s="232">
        <v>32</v>
      </c>
      <c r="G169" s="232" t="s">
        <v>1316</v>
      </c>
      <c r="H169" s="233">
        <v>2.032</v>
      </c>
      <c r="I169" s="233">
        <v>0</v>
      </c>
      <c r="J169" s="233">
        <v>1.266</v>
      </c>
      <c r="K169" s="234">
        <v>5281</v>
      </c>
      <c r="L169" s="233">
        <v>0.60299999999999998</v>
      </c>
      <c r="M169" s="234">
        <v>10350</v>
      </c>
      <c r="N169" s="233">
        <v>0</v>
      </c>
      <c r="O169" s="233">
        <v>0</v>
      </c>
      <c r="P169" s="233">
        <v>0.878</v>
      </c>
      <c r="Q169" s="234">
        <v>10680</v>
      </c>
      <c r="R169" s="233">
        <v>0.40600000000000003</v>
      </c>
      <c r="S169" s="234">
        <v>20079</v>
      </c>
      <c r="T169" s="233">
        <v>0</v>
      </c>
      <c r="U169" s="235">
        <f t="shared" si="14"/>
        <v>1483.3600000000001</v>
      </c>
      <c r="V169" s="227">
        <f t="shared" si="15"/>
        <v>924.18000000000006</v>
      </c>
      <c r="W169" s="227">
        <f t="shared" si="16"/>
        <v>880.27333333333331</v>
      </c>
      <c r="X169" s="227">
        <f t="shared" si="19"/>
        <v>862.5</v>
      </c>
      <c r="Y169" s="227">
        <f t="shared" si="17"/>
        <v>640.94000000000005</v>
      </c>
      <c r="Z169" s="227">
        <f t="shared" si="18"/>
        <v>593.04666666666662</v>
      </c>
      <c r="AA169" s="227">
        <f t="shared" si="20"/>
        <v>557.75</v>
      </c>
    </row>
    <row r="170" spans="2:27" ht="13.5" hidden="1">
      <c r="B170" s="232" t="s">
        <v>1110</v>
      </c>
      <c r="C170" s="232" t="s">
        <v>823</v>
      </c>
      <c r="D170" s="232" t="s">
        <v>977</v>
      </c>
      <c r="E170" s="232" t="s">
        <v>988</v>
      </c>
      <c r="F170" s="232">
        <v>2</v>
      </c>
      <c r="G170" s="232" t="s">
        <v>1315</v>
      </c>
      <c r="H170" s="233">
        <v>0.127</v>
      </c>
      <c r="I170" s="233">
        <v>0</v>
      </c>
      <c r="J170" s="233">
        <v>7.9000000000000001E-2</v>
      </c>
      <c r="K170" s="234">
        <v>330</v>
      </c>
      <c r="L170" s="233">
        <v>3.7999999999999999E-2</v>
      </c>
      <c r="M170" s="234">
        <v>647</v>
      </c>
      <c r="N170" s="233">
        <v>0</v>
      </c>
      <c r="O170" s="233">
        <v>0</v>
      </c>
      <c r="P170" s="233">
        <v>5.5E-2</v>
      </c>
      <c r="Q170" s="234">
        <v>668</v>
      </c>
      <c r="R170" s="233">
        <v>2.5000000000000001E-2</v>
      </c>
      <c r="S170" s="234">
        <v>1255</v>
      </c>
      <c r="T170" s="233">
        <v>0</v>
      </c>
      <c r="U170" s="235">
        <f t="shared" si="14"/>
        <v>92.710000000000008</v>
      </c>
      <c r="V170" s="227">
        <f t="shared" si="15"/>
        <v>57.67</v>
      </c>
      <c r="W170" s="227">
        <f t="shared" si="16"/>
        <v>55.239999999999995</v>
      </c>
      <c r="X170" s="227">
        <f t="shared" si="19"/>
        <v>53.916666666666664</v>
      </c>
      <c r="Y170" s="227">
        <f t="shared" si="17"/>
        <v>40.15</v>
      </c>
      <c r="Z170" s="227">
        <f t="shared" si="18"/>
        <v>36.805555555555557</v>
      </c>
      <c r="AA170" s="227">
        <f t="shared" si="20"/>
        <v>34.861111111111114</v>
      </c>
    </row>
    <row r="171" spans="2:27" ht="13.5" hidden="1">
      <c r="B171" s="232" t="s">
        <v>1110</v>
      </c>
      <c r="C171" s="232" t="s">
        <v>824</v>
      </c>
      <c r="D171" s="232" t="s">
        <v>977</v>
      </c>
      <c r="E171" s="232" t="s">
        <v>988</v>
      </c>
      <c r="F171" s="232">
        <v>4</v>
      </c>
      <c r="G171" s="232" t="s">
        <v>1311</v>
      </c>
      <c r="H171" s="233">
        <v>0.254</v>
      </c>
      <c r="I171" s="233">
        <v>0</v>
      </c>
      <c r="J171" s="233">
        <v>0.158</v>
      </c>
      <c r="K171" s="234">
        <v>660</v>
      </c>
      <c r="L171" s="233">
        <v>7.4999999999999997E-2</v>
      </c>
      <c r="M171" s="234">
        <v>1294</v>
      </c>
      <c r="N171" s="233">
        <v>0</v>
      </c>
      <c r="O171" s="233">
        <v>0</v>
      </c>
      <c r="P171" s="233">
        <v>0.11</v>
      </c>
      <c r="Q171" s="234">
        <v>1335</v>
      </c>
      <c r="R171" s="233">
        <v>5.0999999999999997E-2</v>
      </c>
      <c r="S171" s="234">
        <v>2510</v>
      </c>
      <c r="T171" s="233">
        <v>0</v>
      </c>
      <c r="U171" s="235">
        <f t="shared" si="14"/>
        <v>185.42000000000002</v>
      </c>
      <c r="V171" s="227">
        <f t="shared" si="15"/>
        <v>115.34</v>
      </c>
      <c r="W171" s="227">
        <f t="shared" si="16"/>
        <v>109.75</v>
      </c>
      <c r="X171" s="227">
        <f t="shared" si="19"/>
        <v>107.83333333333333</v>
      </c>
      <c r="Y171" s="227">
        <f t="shared" si="17"/>
        <v>80.3</v>
      </c>
      <c r="Z171" s="227">
        <f t="shared" si="18"/>
        <v>74.313333333333333</v>
      </c>
      <c r="AA171" s="227">
        <f t="shared" si="20"/>
        <v>69.722222222222229</v>
      </c>
    </row>
    <row r="172" spans="2:27" ht="13.5" hidden="1">
      <c r="B172" s="232" t="s">
        <v>1110</v>
      </c>
      <c r="C172" s="232" t="s">
        <v>825</v>
      </c>
      <c r="D172" s="232" t="s">
        <v>977</v>
      </c>
      <c r="E172" s="232" t="s">
        <v>988</v>
      </c>
      <c r="F172" s="232">
        <v>48</v>
      </c>
      <c r="G172" s="232" t="s">
        <v>1310</v>
      </c>
      <c r="H172" s="233">
        <v>3.3359999999999999</v>
      </c>
      <c r="I172" s="233">
        <v>0</v>
      </c>
      <c r="J172" s="233">
        <v>2.081</v>
      </c>
      <c r="K172" s="234">
        <v>8679</v>
      </c>
      <c r="L172" s="233">
        <v>0.99099999999999999</v>
      </c>
      <c r="M172" s="234">
        <v>17010</v>
      </c>
      <c r="N172" s="233">
        <v>0</v>
      </c>
      <c r="O172" s="233">
        <v>0</v>
      </c>
      <c r="P172" s="233">
        <v>1.4410000000000001</v>
      </c>
      <c r="Q172" s="234">
        <v>17534</v>
      </c>
      <c r="R172" s="233">
        <v>0.66700000000000004</v>
      </c>
      <c r="S172" s="234">
        <v>32964</v>
      </c>
      <c r="T172" s="233">
        <v>0</v>
      </c>
      <c r="U172" s="235">
        <f t="shared" si="14"/>
        <v>2435.2799999999997</v>
      </c>
      <c r="V172" s="227">
        <f t="shared" si="15"/>
        <v>1519.1299999999999</v>
      </c>
      <c r="W172" s="227">
        <f t="shared" si="16"/>
        <v>1446.6799999999998</v>
      </c>
      <c r="X172" s="227">
        <f t="shared" si="19"/>
        <v>1417.5</v>
      </c>
      <c r="Y172" s="227">
        <f t="shared" si="17"/>
        <v>1051.93</v>
      </c>
      <c r="Z172" s="227">
        <f t="shared" si="18"/>
        <v>973.96555555555551</v>
      </c>
      <c r="AA172" s="227">
        <f t="shared" si="20"/>
        <v>915.66666666666663</v>
      </c>
    </row>
    <row r="173" spans="2:27" ht="13.5" hidden="1">
      <c r="B173" s="232" t="s">
        <v>1110</v>
      </c>
      <c r="C173" s="232" t="s">
        <v>826</v>
      </c>
      <c r="D173" s="232" t="s">
        <v>977</v>
      </c>
      <c r="E173" s="232" t="s">
        <v>988</v>
      </c>
      <c r="F173" s="232">
        <v>64</v>
      </c>
      <c r="G173" s="232" t="s">
        <v>1345</v>
      </c>
      <c r="H173" s="233">
        <v>4.4480000000000004</v>
      </c>
      <c r="I173" s="233">
        <v>0</v>
      </c>
      <c r="J173" s="233">
        <v>2.774</v>
      </c>
      <c r="K173" s="234">
        <v>11572</v>
      </c>
      <c r="L173" s="233">
        <v>1.321</v>
      </c>
      <c r="M173" s="234">
        <v>22681</v>
      </c>
      <c r="N173" s="233">
        <v>0</v>
      </c>
      <c r="O173" s="233">
        <v>0</v>
      </c>
      <c r="P173" s="233">
        <v>1.9219999999999999</v>
      </c>
      <c r="Q173" s="234">
        <v>23379</v>
      </c>
      <c r="R173" s="233">
        <v>0.89</v>
      </c>
      <c r="S173" s="234">
        <v>43952</v>
      </c>
      <c r="T173" s="233">
        <v>0</v>
      </c>
      <c r="U173" s="235">
        <f t="shared" si="14"/>
        <v>3247.0400000000004</v>
      </c>
      <c r="V173" s="227">
        <f t="shared" si="15"/>
        <v>2025.02</v>
      </c>
      <c r="W173" s="227">
        <f t="shared" si="16"/>
        <v>1928.6633333333334</v>
      </c>
      <c r="X173" s="227">
        <f t="shared" si="19"/>
        <v>1890.0833333333333</v>
      </c>
      <c r="Y173" s="227">
        <f t="shared" si="17"/>
        <v>1403.06</v>
      </c>
      <c r="Z173" s="227">
        <f t="shared" si="18"/>
        <v>1299.1166666666668</v>
      </c>
      <c r="AA173" s="227">
        <f t="shared" si="20"/>
        <v>1220.8888888888889</v>
      </c>
    </row>
    <row r="174" spans="2:27" ht="13.5" hidden="1">
      <c r="B174" s="232" t="s">
        <v>1110</v>
      </c>
      <c r="C174" s="232" t="s">
        <v>827</v>
      </c>
      <c r="D174" s="232" t="s">
        <v>977</v>
      </c>
      <c r="E174" s="232" t="s">
        <v>988</v>
      </c>
      <c r="F174" s="232">
        <v>96</v>
      </c>
      <c r="G174" s="232" t="s">
        <v>1356</v>
      </c>
      <c r="H174" s="233">
        <v>6.6719999999999997</v>
      </c>
      <c r="I174" s="233">
        <v>0</v>
      </c>
      <c r="J174" s="233">
        <v>4.1609999999999996</v>
      </c>
      <c r="K174" s="234">
        <v>17358</v>
      </c>
      <c r="L174" s="233">
        <v>1.9810000000000001</v>
      </c>
      <c r="M174" s="234">
        <v>34021</v>
      </c>
      <c r="N174" s="233">
        <v>0</v>
      </c>
      <c r="O174" s="233">
        <v>0</v>
      </c>
      <c r="P174" s="233">
        <v>2.8820000000000001</v>
      </c>
      <c r="Q174" s="234">
        <v>35068</v>
      </c>
      <c r="R174" s="233">
        <v>1.3340000000000001</v>
      </c>
      <c r="S174" s="234">
        <v>65928</v>
      </c>
      <c r="T174" s="233">
        <v>0</v>
      </c>
      <c r="U174" s="235">
        <f t="shared" si="14"/>
        <v>4870.5599999999995</v>
      </c>
      <c r="V174" s="227">
        <f t="shared" si="15"/>
        <v>3037.5299999999997</v>
      </c>
      <c r="W174" s="227">
        <f t="shared" si="16"/>
        <v>2892.63</v>
      </c>
      <c r="X174" s="227">
        <f t="shared" si="19"/>
        <v>2835.0833333333335</v>
      </c>
      <c r="Y174" s="227">
        <f t="shared" si="17"/>
        <v>2103.86</v>
      </c>
      <c r="Z174" s="227">
        <f t="shared" si="18"/>
        <v>1947.931111111111</v>
      </c>
      <c r="AA174" s="227">
        <f t="shared" si="20"/>
        <v>1831.3333333333333</v>
      </c>
    </row>
    <row r="175" spans="2:27" ht="13.5" hidden="1">
      <c r="B175" s="232" t="s">
        <v>1110</v>
      </c>
      <c r="C175" s="232" t="s">
        <v>828</v>
      </c>
      <c r="D175" s="232" t="s">
        <v>977</v>
      </c>
      <c r="E175" s="232" t="s">
        <v>988</v>
      </c>
      <c r="F175" s="232">
        <v>8</v>
      </c>
      <c r="G175" s="232" t="s">
        <v>1312</v>
      </c>
      <c r="H175" s="233">
        <v>0.55600000000000005</v>
      </c>
      <c r="I175" s="233">
        <v>0</v>
      </c>
      <c r="J175" s="233">
        <v>0.34699999999999998</v>
      </c>
      <c r="K175" s="234">
        <v>1446</v>
      </c>
      <c r="L175" s="233">
        <v>0.16500000000000001</v>
      </c>
      <c r="M175" s="234">
        <v>2835</v>
      </c>
      <c r="N175" s="233">
        <v>0</v>
      </c>
      <c r="O175" s="233">
        <v>0</v>
      </c>
      <c r="P175" s="233">
        <v>0.24</v>
      </c>
      <c r="Q175" s="234">
        <v>2922</v>
      </c>
      <c r="R175" s="233">
        <v>0.111</v>
      </c>
      <c r="S175" s="234">
        <v>5494</v>
      </c>
      <c r="T175" s="233">
        <v>0</v>
      </c>
      <c r="U175" s="235">
        <f t="shared" si="14"/>
        <v>405.88000000000005</v>
      </c>
      <c r="V175" s="227">
        <f t="shared" si="15"/>
        <v>253.30999999999997</v>
      </c>
      <c r="W175" s="227">
        <f t="shared" si="16"/>
        <v>240.95</v>
      </c>
      <c r="X175" s="227">
        <f t="shared" si="19"/>
        <v>236.25</v>
      </c>
      <c r="Y175" s="227">
        <f t="shared" si="17"/>
        <v>175.2</v>
      </c>
      <c r="Z175" s="227">
        <f t="shared" si="18"/>
        <v>162.19666666666666</v>
      </c>
      <c r="AA175" s="227">
        <f t="shared" si="20"/>
        <v>152.61111111111111</v>
      </c>
    </row>
    <row r="176" spans="2:27" ht="13.5" hidden="1">
      <c r="B176" s="232" t="s">
        <v>1110</v>
      </c>
      <c r="C176" s="232" t="s">
        <v>829</v>
      </c>
      <c r="D176" s="232" t="s">
        <v>977</v>
      </c>
      <c r="E176" s="232" t="s">
        <v>988</v>
      </c>
      <c r="F176" s="232">
        <v>16</v>
      </c>
      <c r="G176" s="232" t="s">
        <v>1317</v>
      </c>
      <c r="H176" s="233">
        <v>1.1120000000000001</v>
      </c>
      <c r="I176" s="233">
        <v>0</v>
      </c>
      <c r="J176" s="233">
        <v>0.69399999999999995</v>
      </c>
      <c r="K176" s="234">
        <v>2893</v>
      </c>
      <c r="L176" s="233">
        <v>0.33</v>
      </c>
      <c r="M176" s="234">
        <v>5670</v>
      </c>
      <c r="N176" s="233">
        <v>0</v>
      </c>
      <c r="O176" s="233">
        <v>0</v>
      </c>
      <c r="P176" s="233">
        <v>0.48</v>
      </c>
      <c r="Q176" s="234">
        <v>5845</v>
      </c>
      <c r="R176" s="233">
        <v>0.222</v>
      </c>
      <c r="S176" s="234">
        <v>10988</v>
      </c>
      <c r="T176" s="233">
        <v>0</v>
      </c>
      <c r="U176" s="235">
        <f t="shared" si="14"/>
        <v>811.7600000000001</v>
      </c>
      <c r="V176" s="227">
        <f t="shared" si="15"/>
        <v>506.61999999999995</v>
      </c>
      <c r="W176" s="227">
        <f t="shared" si="16"/>
        <v>481.98333333333335</v>
      </c>
      <c r="X176" s="227">
        <f t="shared" si="19"/>
        <v>472.5</v>
      </c>
      <c r="Y176" s="227">
        <f t="shared" si="17"/>
        <v>350.4</v>
      </c>
      <c r="Z176" s="227">
        <f t="shared" si="18"/>
        <v>324.42111111111114</v>
      </c>
      <c r="AA176" s="227">
        <f t="shared" si="20"/>
        <v>305.22222222222223</v>
      </c>
    </row>
    <row r="177" spans="2:27" ht="13.5" hidden="1">
      <c r="B177" s="232" t="s">
        <v>1110</v>
      </c>
      <c r="C177" s="232" t="s">
        <v>830</v>
      </c>
      <c r="D177" s="232" t="s">
        <v>977</v>
      </c>
      <c r="E177" s="232" t="s">
        <v>988</v>
      </c>
      <c r="F177" s="232">
        <v>32</v>
      </c>
      <c r="G177" s="232" t="s">
        <v>1316</v>
      </c>
      <c r="H177" s="233">
        <v>2.2240000000000002</v>
      </c>
      <c r="I177" s="233">
        <v>0</v>
      </c>
      <c r="J177" s="233">
        <v>1.387</v>
      </c>
      <c r="K177" s="234">
        <v>5786</v>
      </c>
      <c r="L177" s="233">
        <v>0.66</v>
      </c>
      <c r="M177" s="234">
        <v>11340</v>
      </c>
      <c r="N177" s="233">
        <v>0</v>
      </c>
      <c r="O177" s="233">
        <v>0</v>
      </c>
      <c r="P177" s="233">
        <v>0.96099999999999997</v>
      </c>
      <c r="Q177" s="234">
        <v>11689</v>
      </c>
      <c r="R177" s="233">
        <v>0.44500000000000001</v>
      </c>
      <c r="S177" s="234">
        <v>21976</v>
      </c>
      <c r="T177" s="233">
        <v>0</v>
      </c>
      <c r="U177" s="235">
        <f t="shared" si="14"/>
        <v>1623.5200000000002</v>
      </c>
      <c r="V177" s="227">
        <f t="shared" si="15"/>
        <v>1012.51</v>
      </c>
      <c r="W177" s="227">
        <f t="shared" si="16"/>
        <v>963.9666666666667</v>
      </c>
      <c r="X177" s="227">
        <f t="shared" si="19"/>
        <v>945</v>
      </c>
      <c r="Y177" s="227">
        <f t="shared" si="17"/>
        <v>701.53</v>
      </c>
      <c r="Z177" s="227">
        <f t="shared" si="18"/>
        <v>649.54444444444448</v>
      </c>
      <c r="AA177" s="227">
        <f t="shared" si="20"/>
        <v>610.44444444444446</v>
      </c>
    </row>
    <row r="178" spans="2:27" ht="13.5" hidden="1">
      <c r="B178" s="232" t="s">
        <v>1110</v>
      </c>
      <c r="C178" s="232" t="s">
        <v>831</v>
      </c>
      <c r="D178" s="232" t="s">
        <v>977</v>
      </c>
      <c r="E178" s="232" t="s">
        <v>988</v>
      </c>
      <c r="F178" s="232">
        <v>2</v>
      </c>
      <c r="G178" s="232" t="s">
        <v>1315</v>
      </c>
      <c r="H178" s="233">
        <v>0.13900000000000001</v>
      </c>
      <c r="I178" s="233">
        <v>0</v>
      </c>
      <c r="J178" s="233">
        <v>8.6999999999999994E-2</v>
      </c>
      <c r="K178" s="234">
        <v>362</v>
      </c>
      <c r="L178" s="233">
        <v>4.1000000000000002E-2</v>
      </c>
      <c r="M178" s="234">
        <v>709</v>
      </c>
      <c r="N178" s="233">
        <v>0</v>
      </c>
      <c r="O178" s="233">
        <v>0</v>
      </c>
      <c r="P178" s="233">
        <v>0.06</v>
      </c>
      <c r="Q178" s="234">
        <v>731</v>
      </c>
      <c r="R178" s="233">
        <v>2.8000000000000001E-2</v>
      </c>
      <c r="S178" s="234">
        <v>1373</v>
      </c>
      <c r="T178" s="233">
        <v>0</v>
      </c>
      <c r="U178" s="235">
        <f t="shared" si="14"/>
        <v>101.47000000000001</v>
      </c>
      <c r="V178" s="227">
        <f t="shared" si="15"/>
        <v>63.51</v>
      </c>
      <c r="W178" s="227">
        <f t="shared" si="16"/>
        <v>60.096666666666664</v>
      </c>
      <c r="X178" s="227">
        <f t="shared" si="19"/>
        <v>59.083333333333336</v>
      </c>
      <c r="Y178" s="227">
        <f t="shared" si="17"/>
        <v>43.8</v>
      </c>
      <c r="Z178" s="227">
        <f t="shared" si="18"/>
        <v>40.745555555555555</v>
      </c>
      <c r="AA178" s="227">
        <f t="shared" si="20"/>
        <v>38.138888888888886</v>
      </c>
    </row>
    <row r="179" spans="2:27" ht="13.5" hidden="1">
      <c r="B179" s="232" t="s">
        <v>1110</v>
      </c>
      <c r="C179" s="232" t="s">
        <v>832</v>
      </c>
      <c r="D179" s="232" t="s">
        <v>977</v>
      </c>
      <c r="E179" s="232" t="s">
        <v>988</v>
      </c>
      <c r="F179" s="232">
        <v>96</v>
      </c>
      <c r="G179" s="232" t="s">
        <v>1356</v>
      </c>
      <c r="H179" s="233">
        <v>6.6719999999999997</v>
      </c>
      <c r="I179" s="233">
        <v>0</v>
      </c>
      <c r="J179" s="233">
        <v>4.1609999999999996</v>
      </c>
      <c r="K179" s="234">
        <v>17358</v>
      </c>
      <c r="L179" s="233">
        <v>1.9810000000000001</v>
      </c>
      <c r="M179" s="234">
        <v>34021</v>
      </c>
      <c r="N179" s="233">
        <v>0</v>
      </c>
      <c r="O179" s="233">
        <v>0</v>
      </c>
      <c r="P179" s="233">
        <v>2.8820000000000001</v>
      </c>
      <c r="Q179" s="234">
        <v>35068</v>
      </c>
      <c r="R179" s="233">
        <v>1.3340000000000001</v>
      </c>
      <c r="S179" s="234">
        <v>65928</v>
      </c>
      <c r="T179" s="233">
        <v>0</v>
      </c>
      <c r="U179" s="235">
        <f t="shared" si="14"/>
        <v>4870.5599999999995</v>
      </c>
      <c r="V179" s="227">
        <f t="shared" si="15"/>
        <v>3037.5299999999997</v>
      </c>
      <c r="W179" s="227">
        <f t="shared" si="16"/>
        <v>2892.63</v>
      </c>
      <c r="X179" s="227">
        <f t="shared" si="19"/>
        <v>2835.0833333333335</v>
      </c>
      <c r="Y179" s="227">
        <f t="shared" si="17"/>
        <v>2103.86</v>
      </c>
      <c r="Z179" s="227">
        <f t="shared" si="18"/>
        <v>1947.931111111111</v>
      </c>
      <c r="AA179" s="227">
        <f t="shared" si="20"/>
        <v>1831.3333333333333</v>
      </c>
    </row>
    <row r="180" spans="2:27" ht="13.5" hidden="1">
      <c r="B180" s="232" t="s">
        <v>1110</v>
      </c>
      <c r="C180" s="232" t="s">
        <v>833</v>
      </c>
      <c r="D180" s="232" t="s">
        <v>977</v>
      </c>
      <c r="E180" s="232" t="s">
        <v>988</v>
      </c>
      <c r="F180" s="232">
        <v>4</v>
      </c>
      <c r="G180" s="232" t="s">
        <v>1311</v>
      </c>
      <c r="H180" s="233">
        <v>0.27800000000000002</v>
      </c>
      <c r="I180" s="233">
        <v>0</v>
      </c>
      <c r="J180" s="233">
        <v>0.17299999999999999</v>
      </c>
      <c r="K180" s="234">
        <v>723</v>
      </c>
      <c r="L180" s="233">
        <v>8.3000000000000004E-2</v>
      </c>
      <c r="M180" s="234">
        <v>1418</v>
      </c>
      <c r="N180" s="233">
        <v>0</v>
      </c>
      <c r="O180" s="233">
        <v>0</v>
      </c>
      <c r="P180" s="233">
        <v>0.12</v>
      </c>
      <c r="Q180" s="234">
        <v>1461</v>
      </c>
      <c r="R180" s="233">
        <v>5.6000000000000001E-2</v>
      </c>
      <c r="S180" s="234">
        <v>2747</v>
      </c>
      <c r="T180" s="233">
        <v>0</v>
      </c>
      <c r="U180" s="235">
        <f t="shared" si="14"/>
        <v>202.94000000000003</v>
      </c>
      <c r="V180" s="227">
        <f t="shared" si="15"/>
        <v>126.28999999999999</v>
      </c>
      <c r="W180" s="227">
        <f t="shared" si="16"/>
        <v>120.84</v>
      </c>
      <c r="X180" s="227">
        <f t="shared" si="19"/>
        <v>118.16666666666667</v>
      </c>
      <c r="Y180" s="227">
        <f t="shared" si="17"/>
        <v>87.6</v>
      </c>
      <c r="Z180" s="227">
        <f t="shared" si="18"/>
        <v>81.463333333333338</v>
      </c>
      <c r="AA180" s="227">
        <f t="shared" si="20"/>
        <v>76.305555555555557</v>
      </c>
    </row>
    <row r="181" spans="2:27" ht="13.5" hidden="1">
      <c r="B181" s="232" t="s">
        <v>1110</v>
      </c>
      <c r="C181" s="232" t="s">
        <v>1045</v>
      </c>
      <c r="D181" s="232" t="s">
        <v>977</v>
      </c>
      <c r="E181" s="232" t="s">
        <v>988</v>
      </c>
      <c r="F181" s="232">
        <v>48</v>
      </c>
      <c r="G181" s="232" t="s">
        <v>1310</v>
      </c>
      <c r="H181" s="233">
        <v>4.8719999999999999</v>
      </c>
      <c r="I181" s="233">
        <v>0</v>
      </c>
      <c r="J181" s="233">
        <v>3.024</v>
      </c>
      <c r="K181" s="234">
        <v>12614</v>
      </c>
      <c r="L181" s="233">
        <v>1.44</v>
      </c>
      <c r="M181" s="234">
        <v>24724</v>
      </c>
      <c r="N181" s="233">
        <v>0</v>
      </c>
      <c r="O181" s="233">
        <v>0</v>
      </c>
      <c r="P181" s="233">
        <v>2.1124999999999998</v>
      </c>
      <c r="Q181" s="234">
        <v>25702</v>
      </c>
      <c r="R181" s="233">
        <v>0.97799999999999998</v>
      </c>
      <c r="S181" s="234">
        <v>48320</v>
      </c>
      <c r="T181" s="233">
        <v>0</v>
      </c>
      <c r="U181" s="235">
        <f t="shared" si="14"/>
        <v>3556.56</v>
      </c>
      <c r="V181" s="227">
        <f t="shared" si="15"/>
        <v>2207.52</v>
      </c>
      <c r="W181" s="227">
        <f t="shared" si="16"/>
        <v>2102.3666666666668</v>
      </c>
      <c r="X181" s="227">
        <f t="shared" si="19"/>
        <v>2060.3333333333335</v>
      </c>
      <c r="Y181" s="227">
        <f t="shared" si="17"/>
        <v>1542.1249999999998</v>
      </c>
      <c r="Z181" s="227">
        <f t="shared" si="18"/>
        <v>1427.8844444444444</v>
      </c>
      <c r="AA181" s="227">
        <f t="shared" si="20"/>
        <v>1342.2222222222222</v>
      </c>
    </row>
    <row r="182" spans="2:27" ht="13.5" hidden="1">
      <c r="B182" s="232" t="s">
        <v>1110</v>
      </c>
      <c r="C182" s="232" t="s">
        <v>1046</v>
      </c>
      <c r="D182" s="232" t="s">
        <v>977</v>
      </c>
      <c r="E182" s="232" t="s">
        <v>988</v>
      </c>
      <c r="F182" s="232">
        <v>8</v>
      </c>
      <c r="G182" s="232" t="s">
        <v>1312</v>
      </c>
      <c r="H182" s="233">
        <v>0.81200000000000006</v>
      </c>
      <c r="I182" s="233">
        <v>0</v>
      </c>
      <c r="J182" s="233">
        <v>0.504</v>
      </c>
      <c r="K182" s="234">
        <v>2102</v>
      </c>
      <c r="L182" s="233">
        <v>0.24</v>
      </c>
      <c r="M182" s="234">
        <v>4121</v>
      </c>
      <c r="N182" s="233">
        <v>0</v>
      </c>
      <c r="O182" s="233">
        <v>0</v>
      </c>
      <c r="P182" s="233">
        <v>0.35210000000000002</v>
      </c>
      <c r="Q182" s="234">
        <v>4284</v>
      </c>
      <c r="R182" s="233">
        <v>0.16300000000000001</v>
      </c>
      <c r="S182" s="234">
        <v>8053</v>
      </c>
      <c r="T182" s="233">
        <v>0</v>
      </c>
      <c r="U182" s="235">
        <f t="shared" si="14"/>
        <v>592.76</v>
      </c>
      <c r="V182" s="227">
        <f t="shared" si="15"/>
        <v>367.92</v>
      </c>
      <c r="W182" s="227">
        <f t="shared" si="16"/>
        <v>350.36666666666667</v>
      </c>
      <c r="X182" s="227">
        <f t="shared" si="19"/>
        <v>343.41666666666669</v>
      </c>
      <c r="Y182" s="227">
        <f t="shared" si="17"/>
        <v>257.03300000000002</v>
      </c>
      <c r="Z182" s="227">
        <f t="shared" si="18"/>
        <v>237.99</v>
      </c>
      <c r="AA182" s="227">
        <f t="shared" si="20"/>
        <v>223.69444444444446</v>
      </c>
    </row>
    <row r="183" spans="2:27" ht="13.5" hidden="1">
      <c r="B183" s="232" t="s">
        <v>1110</v>
      </c>
      <c r="C183" s="232" t="s">
        <v>1047</v>
      </c>
      <c r="D183" s="232" t="s">
        <v>977</v>
      </c>
      <c r="E183" s="232" t="s">
        <v>988</v>
      </c>
      <c r="F183" s="232">
        <v>12</v>
      </c>
      <c r="G183" s="232" t="s">
        <v>1375</v>
      </c>
      <c r="H183" s="233">
        <v>1.218</v>
      </c>
      <c r="I183" s="233">
        <v>0</v>
      </c>
      <c r="J183" s="233">
        <v>0.75600000000000001</v>
      </c>
      <c r="K183" s="234">
        <v>3154</v>
      </c>
      <c r="L183" s="233">
        <v>0.36</v>
      </c>
      <c r="M183" s="234">
        <v>6181</v>
      </c>
      <c r="N183" s="233">
        <v>0</v>
      </c>
      <c r="O183" s="233">
        <v>0</v>
      </c>
      <c r="P183" s="233">
        <v>0.52810000000000001</v>
      </c>
      <c r="Q183" s="234">
        <v>6425</v>
      </c>
      <c r="R183" s="233">
        <v>0.2445</v>
      </c>
      <c r="S183" s="234">
        <v>12080</v>
      </c>
      <c r="T183" s="233">
        <v>0</v>
      </c>
      <c r="U183" s="235">
        <f t="shared" si="14"/>
        <v>889.14</v>
      </c>
      <c r="V183" s="227">
        <f t="shared" si="15"/>
        <v>551.88</v>
      </c>
      <c r="W183" s="227">
        <f t="shared" si="16"/>
        <v>525.63333333333333</v>
      </c>
      <c r="X183" s="227">
        <f t="shared" si="19"/>
        <v>515.08333333333337</v>
      </c>
      <c r="Y183" s="227">
        <f t="shared" si="17"/>
        <v>385.51300000000003</v>
      </c>
      <c r="Z183" s="227">
        <f t="shared" si="18"/>
        <v>356.95722222222219</v>
      </c>
      <c r="AA183" s="227">
        <f t="shared" si="20"/>
        <v>335.55555555555554</v>
      </c>
    </row>
    <row r="184" spans="2:27" ht="13.5" hidden="1">
      <c r="B184" s="232" t="s">
        <v>1110</v>
      </c>
      <c r="C184" s="232" t="s">
        <v>1048</v>
      </c>
      <c r="D184" s="232" t="s">
        <v>977</v>
      </c>
      <c r="E184" s="232" t="s">
        <v>988</v>
      </c>
      <c r="F184" s="232">
        <v>24</v>
      </c>
      <c r="G184" s="232" t="s">
        <v>1308</v>
      </c>
      <c r="H184" s="233">
        <v>2.4359999999999999</v>
      </c>
      <c r="I184" s="233">
        <v>0</v>
      </c>
      <c r="J184" s="233">
        <v>1.512</v>
      </c>
      <c r="K184" s="234">
        <v>6307</v>
      </c>
      <c r="L184" s="233">
        <v>0.72</v>
      </c>
      <c r="M184" s="234">
        <v>12362</v>
      </c>
      <c r="N184" s="233">
        <v>0</v>
      </c>
      <c r="O184" s="233">
        <v>0</v>
      </c>
      <c r="P184" s="233">
        <v>1.0562</v>
      </c>
      <c r="Q184" s="234">
        <v>12851</v>
      </c>
      <c r="R184" s="233">
        <v>0.48899999999999999</v>
      </c>
      <c r="S184" s="234">
        <v>24160</v>
      </c>
      <c r="T184" s="233">
        <v>0</v>
      </c>
      <c r="U184" s="235">
        <f t="shared" si="14"/>
        <v>1778.28</v>
      </c>
      <c r="V184" s="227">
        <f t="shared" si="15"/>
        <v>1103.76</v>
      </c>
      <c r="W184" s="227">
        <f t="shared" si="16"/>
        <v>1051.1833333333334</v>
      </c>
      <c r="X184" s="227">
        <f t="shared" si="19"/>
        <v>1030.1666666666667</v>
      </c>
      <c r="Y184" s="227">
        <f t="shared" si="17"/>
        <v>771.02600000000007</v>
      </c>
      <c r="Z184" s="227">
        <f t="shared" si="18"/>
        <v>713.9422222222222</v>
      </c>
      <c r="AA184" s="227">
        <f t="shared" si="20"/>
        <v>671.11111111111109</v>
      </c>
    </row>
    <row r="185" spans="2:27" ht="13.5" hidden="1">
      <c r="B185" s="232" t="s">
        <v>1110</v>
      </c>
      <c r="C185" s="232" t="s">
        <v>1049</v>
      </c>
      <c r="D185" s="232" t="s">
        <v>977</v>
      </c>
      <c r="E185" s="232" t="s">
        <v>988</v>
      </c>
      <c r="F185" s="232">
        <v>2</v>
      </c>
      <c r="G185" s="232" t="s">
        <v>1315</v>
      </c>
      <c r="H185" s="233">
        <v>0.20300000000000001</v>
      </c>
      <c r="I185" s="233">
        <v>0</v>
      </c>
      <c r="J185" s="233">
        <v>0.126</v>
      </c>
      <c r="K185" s="234">
        <v>526</v>
      </c>
      <c r="L185" s="233">
        <v>0.06</v>
      </c>
      <c r="M185" s="234">
        <v>1030</v>
      </c>
      <c r="N185" s="233">
        <v>0</v>
      </c>
      <c r="O185" s="233">
        <v>0</v>
      </c>
      <c r="P185" s="233">
        <v>8.7999999999999995E-2</v>
      </c>
      <c r="Q185" s="234">
        <v>1071</v>
      </c>
      <c r="R185" s="233">
        <v>4.0800000000000003E-2</v>
      </c>
      <c r="S185" s="234">
        <v>2013</v>
      </c>
      <c r="T185" s="233">
        <v>0</v>
      </c>
      <c r="U185" s="235">
        <f t="shared" si="14"/>
        <v>148.19</v>
      </c>
      <c r="V185" s="227">
        <f t="shared" si="15"/>
        <v>91.98</v>
      </c>
      <c r="W185" s="227">
        <f t="shared" si="16"/>
        <v>87.633333333333326</v>
      </c>
      <c r="X185" s="227">
        <f t="shared" si="19"/>
        <v>85.833333333333329</v>
      </c>
      <c r="Y185" s="227">
        <f t="shared" si="17"/>
        <v>64.239999999999995</v>
      </c>
      <c r="Z185" s="227">
        <f t="shared" si="18"/>
        <v>59.534000000000006</v>
      </c>
      <c r="AA185" s="227">
        <f t="shared" si="20"/>
        <v>55.916666666666664</v>
      </c>
    </row>
    <row r="186" spans="2:27" ht="13.5" hidden="1">
      <c r="B186" s="232" t="s">
        <v>1110</v>
      </c>
      <c r="C186" s="232" t="s">
        <v>1050</v>
      </c>
      <c r="D186" s="232" t="s">
        <v>977</v>
      </c>
      <c r="E186" s="232" t="s">
        <v>988</v>
      </c>
      <c r="F186" s="232">
        <v>48</v>
      </c>
      <c r="G186" s="232" t="s">
        <v>1310</v>
      </c>
      <c r="H186" s="233">
        <v>4.8719999999999999</v>
      </c>
      <c r="I186" s="233">
        <v>0</v>
      </c>
      <c r="J186" s="233">
        <v>3.024</v>
      </c>
      <c r="K186" s="234">
        <v>12614</v>
      </c>
      <c r="L186" s="233">
        <v>1.44</v>
      </c>
      <c r="M186" s="234">
        <v>24724</v>
      </c>
      <c r="N186" s="233">
        <v>0</v>
      </c>
      <c r="O186" s="233">
        <v>0</v>
      </c>
      <c r="P186" s="233">
        <v>2.1124999999999998</v>
      </c>
      <c r="Q186" s="234">
        <v>25702</v>
      </c>
      <c r="R186" s="233">
        <v>0.97799999999999998</v>
      </c>
      <c r="S186" s="234">
        <v>48320</v>
      </c>
      <c r="T186" s="233">
        <v>0</v>
      </c>
      <c r="U186" s="235">
        <f t="shared" si="14"/>
        <v>3556.56</v>
      </c>
      <c r="V186" s="227">
        <f t="shared" si="15"/>
        <v>2207.52</v>
      </c>
      <c r="W186" s="227">
        <f t="shared" si="16"/>
        <v>2102.3666666666668</v>
      </c>
      <c r="X186" s="227">
        <f t="shared" si="19"/>
        <v>2060.3333333333335</v>
      </c>
      <c r="Y186" s="227">
        <f t="shared" si="17"/>
        <v>1542.1249999999998</v>
      </c>
      <c r="Z186" s="227">
        <f t="shared" si="18"/>
        <v>1427.8844444444444</v>
      </c>
      <c r="AA186" s="227">
        <f t="shared" si="20"/>
        <v>1342.2222222222222</v>
      </c>
    </row>
    <row r="187" spans="2:27" ht="13.5" hidden="1">
      <c r="B187" s="232" t="s">
        <v>1110</v>
      </c>
      <c r="C187" s="232" t="s">
        <v>1051</v>
      </c>
      <c r="D187" s="232" t="s">
        <v>977</v>
      </c>
      <c r="E187" s="232" t="s">
        <v>988</v>
      </c>
      <c r="F187" s="232">
        <v>4</v>
      </c>
      <c r="G187" s="232" t="s">
        <v>1311</v>
      </c>
      <c r="H187" s="233">
        <v>0.40600000000000003</v>
      </c>
      <c r="I187" s="233">
        <v>0</v>
      </c>
      <c r="J187" s="233">
        <v>0.252</v>
      </c>
      <c r="K187" s="234">
        <v>1051</v>
      </c>
      <c r="L187" s="233">
        <v>0.12</v>
      </c>
      <c r="M187" s="234">
        <v>2060</v>
      </c>
      <c r="N187" s="233">
        <v>0</v>
      </c>
      <c r="O187" s="233">
        <v>0</v>
      </c>
      <c r="P187" s="233">
        <v>0.17599999999999999</v>
      </c>
      <c r="Q187" s="234">
        <v>2142</v>
      </c>
      <c r="R187" s="233">
        <v>8.1500000000000003E-2</v>
      </c>
      <c r="S187" s="234">
        <v>4027</v>
      </c>
      <c r="T187" s="233">
        <v>0</v>
      </c>
      <c r="U187" s="235">
        <f t="shared" si="14"/>
        <v>296.38</v>
      </c>
      <c r="V187" s="227">
        <f t="shared" si="15"/>
        <v>183.96</v>
      </c>
      <c r="W187" s="227">
        <f t="shared" si="16"/>
        <v>175.18333333333334</v>
      </c>
      <c r="X187" s="227">
        <f t="shared" si="19"/>
        <v>171.66666666666666</v>
      </c>
      <c r="Y187" s="227">
        <f t="shared" si="17"/>
        <v>128.47999999999999</v>
      </c>
      <c r="Z187" s="227">
        <f t="shared" si="18"/>
        <v>118.995</v>
      </c>
      <c r="AA187" s="227">
        <f t="shared" si="20"/>
        <v>111.86111111111111</v>
      </c>
    </row>
    <row r="188" spans="2:27" ht="13.5" hidden="1">
      <c r="B188" s="232" t="s">
        <v>1110</v>
      </c>
      <c r="C188" s="232" t="s">
        <v>1052</v>
      </c>
      <c r="D188" s="232" t="s">
        <v>977</v>
      </c>
      <c r="E188" s="232" t="s">
        <v>988</v>
      </c>
      <c r="F188" s="232">
        <v>48</v>
      </c>
      <c r="G188" s="232" t="s">
        <v>1310</v>
      </c>
      <c r="H188" s="233">
        <v>2.2559999999999998</v>
      </c>
      <c r="I188" s="233">
        <v>0</v>
      </c>
      <c r="J188" s="233">
        <v>1.4363999999999999</v>
      </c>
      <c r="K188" s="234">
        <v>5992</v>
      </c>
      <c r="L188" s="233">
        <v>0.68400000000000005</v>
      </c>
      <c r="M188" s="234">
        <v>11744</v>
      </c>
      <c r="N188" s="233">
        <v>0</v>
      </c>
      <c r="O188" s="233">
        <v>0</v>
      </c>
      <c r="P188" s="233">
        <v>0.98509999999999998</v>
      </c>
      <c r="Q188" s="234">
        <v>11985</v>
      </c>
      <c r="R188" s="233">
        <v>0.45610000000000001</v>
      </c>
      <c r="S188" s="234">
        <v>22532</v>
      </c>
      <c r="T188" s="233">
        <v>0</v>
      </c>
      <c r="U188" s="235">
        <f t="shared" si="14"/>
        <v>1646.8799999999999</v>
      </c>
      <c r="V188" s="227">
        <f t="shared" si="15"/>
        <v>1048.5719999999999</v>
      </c>
      <c r="W188" s="227">
        <f t="shared" si="16"/>
        <v>998.65333333333342</v>
      </c>
      <c r="X188" s="227">
        <f t="shared" si="19"/>
        <v>978.66666666666663</v>
      </c>
      <c r="Y188" s="227">
        <f t="shared" si="17"/>
        <v>719.12299999999993</v>
      </c>
      <c r="Z188" s="227">
        <f t="shared" si="18"/>
        <v>665.86966666666672</v>
      </c>
      <c r="AA188" s="227">
        <f t="shared" si="20"/>
        <v>625.88888888888891</v>
      </c>
    </row>
    <row r="189" spans="2:27" ht="13.5" hidden="1">
      <c r="B189" s="232" t="s">
        <v>1110</v>
      </c>
      <c r="C189" s="232" t="s">
        <v>1053</v>
      </c>
      <c r="D189" s="232" t="s">
        <v>977</v>
      </c>
      <c r="E189" s="232" t="s">
        <v>988</v>
      </c>
      <c r="F189" s="232">
        <v>64</v>
      </c>
      <c r="G189" s="232" t="s">
        <v>1345</v>
      </c>
      <c r="H189" s="233">
        <v>3.008</v>
      </c>
      <c r="I189" s="233">
        <v>0</v>
      </c>
      <c r="J189" s="233">
        <v>1.9153</v>
      </c>
      <c r="K189" s="234">
        <v>7989</v>
      </c>
      <c r="L189" s="233">
        <v>0.91200000000000003</v>
      </c>
      <c r="M189" s="234">
        <v>15659</v>
      </c>
      <c r="N189" s="233">
        <v>0</v>
      </c>
      <c r="O189" s="233">
        <v>0</v>
      </c>
      <c r="P189" s="233">
        <v>1.3133999999999999</v>
      </c>
      <c r="Q189" s="234">
        <v>15980</v>
      </c>
      <c r="R189" s="233">
        <v>0.60809999999999997</v>
      </c>
      <c r="S189" s="234">
        <v>30042</v>
      </c>
      <c r="T189" s="233">
        <v>0</v>
      </c>
      <c r="U189" s="235">
        <f t="shared" si="14"/>
        <v>2195.84</v>
      </c>
      <c r="V189" s="227">
        <f t="shared" si="15"/>
        <v>1398.1690000000001</v>
      </c>
      <c r="W189" s="227">
        <f t="shared" si="16"/>
        <v>1331.51</v>
      </c>
      <c r="X189" s="227">
        <f t="shared" si="19"/>
        <v>1304.9166666666667</v>
      </c>
      <c r="Y189" s="227">
        <f t="shared" si="17"/>
        <v>958.78199999999993</v>
      </c>
      <c r="Z189" s="227">
        <f t="shared" si="18"/>
        <v>887.80188888888893</v>
      </c>
      <c r="AA189" s="227">
        <f t="shared" si="20"/>
        <v>834.5</v>
      </c>
    </row>
    <row r="190" spans="2:27" ht="13.5" hidden="1">
      <c r="B190" s="232" t="s">
        <v>1110</v>
      </c>
      <c r="C190" s="232" t="s">
        <v>1054</v>
      </c>
      <c r="D190" s="232" t="s">
        <v>977</v>
      </c>
      <c r="E190" s="232" t="s">
        <v>988</v>
      </c>
      <c r="F190" s="232">
        <v>8</v>
      </c>
      <c r="G190" s="232" t="s">
        <v>1312</v>
      </c>
      <c r="H190" s="233">
        <v>0.376</v>
      </c>
      <c r="I190" s="233">
        <v>0</v>
      </c>
      <c r="J190" s="233">
        <v>0.2394</v>
      </c>
      <c r="K190" s="234">
        <v>999</v>
      </c>
      <c r="L190" s="233">
        <v>0.114</v>
      </c>
      <c r="M190" s="234">
        <v>1957</v>
      </c>
      <c r="N190" s="233">
        <v>0</v>
      </c>
      <c r="O190" s="233">
        <v>0</v>
      </c>
      <c r="P190" s="233">
        <v>0.16420000000000001</v>
      </c>
      <c r="Q190" s="234">
        <v>1998</v>
      </c>
      <c r="R190" s="233">
        <v>7.5999999999999998E-2</v>
      </c>
      <c r="S190" s="234">
        <v>3755</v>
      </c>
      <c r="T190" s="233">
        <v>0</v>
      </c>
      <c r="U190" s="235">
        <f t="shared" si="14"/>
        <v>274.48</v>
      </c>
      <c r="V190" s="227">
        <f t="shared" si="15"/>
        <v>174.762</v>
      </c>
      <c r="W190" s="227">
        <f t="shared" si="16"/>
        <v>166.47</v>
      </c>
      <c r="X190" s="227">
        <f t="shared" si="19"/>
        <v>163.08333333333334</v>
      </c>
      <c r="Y190" s="227">
        <f t="shared" si="17"/>
        <v>119.86600000000001</v>
      </c>
      <c r="Z190" s="227">
        <f t="shared" si="18"/>
        <v>110.97999999999999</v>
      </c>
      <c r="AA190" s="227">
        <f t="shared" si="20"/>
        <v>104.30555555555556</v>
      </c>
    </row>
    <row r="191" spans="2:27" ht="13.5" hidden="1">
      <c r="B191" s="232" t="s">
        <v>1110</v>
      </c>
      <c r="C191" s="232" t="s">
        <v>1055</v>
      </c>
      <c r="D191" s="232" t="s">
        <v>977</v>
      </c>
      <c r="E191" s="232" t="s">
        <v>988</v>
      </c>
      <c r="F191" s="232">
        <v>16</v>
      </c>
      <c r="G191" s="232" t="s">
        <v>1317</v>
      </c>
      <c r="H191" s="233">
        <v>0.752</v>
      </c>
      <c r="I191" s="233">
        <v>0</v>
      </c>
      <c r="J191" s="233">
        <v>0.4788</v>
      </c>
      <c r="K191" s="234">
        <v>1997</v>
      </c>
      <c r="L191" s="233">
        <v>0.22800000000000001</v>
      </c>
      <c r="M191" s="234">
        <v>3915</v>
      </c>
      <c r="N191" s="233">
        <v>0</v>
      </c>
      <c r="O191" s="233">
        <v>0</v>
      </c>
      <c r="P191" s="233">
        <v>0.32840000000000003</v>
      </c>
      <c r="Q191" s="234">
        <v>3995</v>
      </c>
      <c r="R191" s="233">
        <v>0.152</v>
      </c>
      <c r="S191" s="234">
        <v>7511</v>
      </c>
      <c r="T191" s="233">
        <v>0</v>
      </c>
      <c r="U191" s="235">
        <f t="shared" si="14"/>
        <v>548.96</v>
      </c>
      <c r="V191" s="227">
        <f t="shared" si="15"/>
        <v>349.524</v>
      </c>
      <c r="W191" s="227">
        <f t="shared" si="16"/>
        <v>332.85666666666668</v>
      </c>
      <c r="X191" s="227">
        <f t="shared" si="19"/>
        <v>326.25</v>
      </c>
      <c r="Y191" s="227">
        <f t="shared" si="17"/>
        <v>239.73200000000003</v>
      </c>
      <c r="Z191" s="227">
        <f t="shared" si="18"/>
        <v>221.93222222222221</v>
      </c>
      <c r="AA191" s="227">
        <f t="shared" si="20"/>
        <v>208.63888888888889</v>
      </c>
    </row>
    <row r="192" spans="2:27" ht="13.5" hidden="1">
      <c r="B192" s="232" t="s">
        <v>1110</v>
      </c>
      <c r="C192" s="232" t="s">
        <v>1056</v>
      </c>
      <c r="D192" s="232" t="s">
        <v>977</v>
      </c>
      <c r="E192" s="232" t="s">
        <v>988</v>
      </c>
      <c r="F192" s="232">
        <v>32</v>
      </c>
      <c r="G192" s="232" t="s">
        <v>1316</v>
      </c>
      <c r="H192" s="233">
        <v>1.504</v>
      </c>
      <c r="I192" s="233">
        <v>0</v>
      </c>
      <c r="J192" s="233">
        <v>0.95760000000000001</v>
      </c>
      <c r="K192" s="234">
        <v>3995</v>
      </c>
      <c r="L192" s="233">
        <v>0.45600000000000002</v>
      </c>
      <c r="M192" s="234">
        <v>7830</v>
      </c>
      <c r="N192" s="233">
        <v>0</v>
      </c>
      <c r="O192" s="233">
        <v>0</v>
      </c>
      <c r="P192" s="233">
        <v>0.65669999999999995</v>
      </c>
      <c r="Q192" s="234">
        <v>7990</v>
      </c>
      <c r="R192" s="233">
        <v>0.30399999999999999</v>
      </c>
      <c r="S192" s="234">
        <v>15021</v>
      </c>
      <c r="T192" s="233">
        <v>0</v>
      </c>
      <c r="U192" s="235">
        <f t="shared" si="14"/>
        <v>1097.92</v>
      </c>
      <c r="V192" s="227">
        <f t="shared" si="15"/>
        <v>699.048</v>
      </c>
      <c r="W192" s="227">
        <f t="shared" si="16"/>
        <v>665.79666666666662</v>
      </c>
      <c r="X192" s="227">
        <f t="shared" si="19"/>
        <v>652.5</v>
      </c>
      <c r="Y192" s="227">
        <f t="shared" si="17"/>
        <v>479.39099999999996</v>
      </c>
      <c r="Z192" s="227">
        <f t="shared" si="18"/>
        <v>443.86444444444442</v>
      </c>
      <c r="AA192" s="227">
        <f t="shared" si="20"/>
        <v>417.25</v>
      </c>
    </row>
    <row r="193" spans="2:27" ht="13.5" hidden="1">
      <c r="B193" s="232" t="s">
        <v>1110</v>
      </c>
      <c r="C193" s="232" t="s">
        <v>1057</v>
      </c>
      <c r="D193" s="232" t="s">
        <v>977</v>
      </c>
      <c r="E193" s="232" t="s">
        <v>988</v>
      </c>
      <c r="F193" s="232">
        <v>2</v>
      </c>
      <c r="G193" s="232" t="s">
        <v>1315</v>
      </c>
      <c r="H193" s="233">
        <v>9.4E-2</v>
      </c>
      <c r="I193" s="233">
        <v>0</v>
      </c>
      <c r="J193" s="233">
        <v>5.9900000000000002E-2</v>
      </c>
      <c r="K193" s="234">
        <v>250</v>
      </c>
      <c r="L193" s="233">
        <v>2.8500000000000001E-2</v>
      </c>
      <c r="M193" s="234">
        <v>489</v>
      </c>
      <c r="N193" s="233">
        <v>0</v>
      </c>
      <c r="O193" s="233">
        <v>0</v>
      </c>
      <c r="P193" s="233">
        <v>4.1000000000000002E-2</v>
      </c>
      <c r="Q193" s="234">
        <v>499</v>
      </c>
      <c r="R193" s="233">
        <v>1.9E-2</v>
      </c>
      <c r="S193" s="234">
        <v>939</v>
      </c>
      <c r="T193" s="233">
        <v>0</v>
      </c>
      <c r="U193" s="235">
        <f t="shared" si="14"/>
        <v>68.62</v>
      </c>
      <c r="V193" s="227">
        <f t="shared" si="15"/>
        <v>43.727000000000004</v>
      </c>
      <c r="W193" s="227">
        <f t="shared" si="16"/>
        <v>41.638333333333335</v>
      </c>
      <c r="X193" s="227">
        <f t="shared" si="19"/>
        <v>40.75</v>
      </c>
      <c r="Y193" s="227">
        <f t="shared" si="17"/>
        <v>29.93</v>
      </c>
      <c r="Z193" s="227">
        <f t="shared" si="18"/>
        <v>27.731111111111112</v>
      </c>
      <c r="AA193" s="227">
        <f t="shared" si="20"/>
        <v>26.083333333333332</v>
      </c>
    </row>
    <row r="194" spans="2:27" ht="13.5" hidden="1">
      <c r="B194" s="232" t="s">
        <v>1110</v>
      </c>
      <c r="C194" s="232" t="s">
        <v>1058</v>
      </c>
      <c r="D194" s="232" t="s">
        <v>977</v>
      </c>
      <c r="E194" s="232" t="s">
        <v>988</v>
      </c>
      <c r="F194" s="232">
        <v>1</v>
      </c>
      <c r="G194" s="232" t="s">
        <v>1314</v>
      </c>
      <c r="H194" s="233">
        <v>4.7E-2</v>
      </c>
      <c r="I194" s="233">
        <v>0</v>
      </c>
      <c r="J194" s="233">
        <v>2.9899999999999999E-2</v>
      </c>
      <c r="K194" s="234">
        <v>125</v>
      </c>
      <c r="L194" s="233">
        <v>1.43E-2</v>
      </c>
      <c r="M194" s="234">
        <v>245</v>
      </c>
      <c r="N194" s="233">
        <v>0</v>
      </c>
      <c r="O194" s="233">
        <v>0</v>
      </c>
      <c r="P194" s="233">
        <v>2.0500000000000001E-2</v>
      </c>
      <c r="Q194" s="234">
        <v>250</v>
      </c>
      <c r="R194" s="233">
        <v>9.4999999999999998E-3</v>
      </c>
      <c r="S194" s="234">
        <v>469</v>
      </c>
      <c r="T194" s="233">
        <v>0</v>
      </c>
      <c r="U194" s="235">
        <f t="shared" si="14"/>
        <v>34.31</v>
      </c>
      <c r="V194" s="227">
        <f t="shared" si="15"/>
        <v>21.826999999999998</v>
      </c>
      <c r="W194" s="227">
        <f t="shared" si="16"/>
        <v>20.855666666666664</v>
      </c>
      <c r="X194" s="227">
        <f t="shared" si="19"/>
        <v>20.416666666666668</v>
      </c>
      <c r="Y194" s="227">
        <f t="shared" si="17"/>
        <v>14.965</v>
      </c>
      <c r="Z194" s="227">
        <f t="shared" si="18"/>
        <v>13.879444444444445</v>
      </c>
      <c r="AA194" s="227">
        <f t="shared" si="20"/>
        <v>13.027777777777779</v>
      </c>
    </row>
    <row r="195" spans="2:27" ht="13.5" hidden="1">
      <c r="B195" s="232" t="s">
        <v>1110</v>
      </c>
      <c r="C195" s="232" t="s">
        <v>1059</v>
      </c>
      <c r="D195" s="232" t="s">
        <v>977</v>
      </c>
      <c r="E195" s="232" t="s">
        <v>988</v>
      </c>
      <c r="F195" s="232">
        <v>64</v>
      </c>
      <c r="G195" s="232" t="s">
        <v>1345</v>
      </c>
      <c r="H195" s="233">
        <v>3.008</v>
      </c>
      <c r="I195" s="233">
        <v>0</v>
      </c>
      <c r="J195" s="233">
        <v>1.9153</v>
      </c>
      <c r="K195" s="234">
        <v>7989</v>
      </c>
      <c r="L195" s="233">
        <v>0.91200000000000003</v>
      </c>
      <c r="M195" s="234">
        <v>15659</v>
      </c>
      <c r="N195" s="233">
        <v>0</v>
      </c>
      <c r="O195" s="233">
        <v>0</v>
      </c>
      <c r="P195" s="233">
        <v>1.3133999999999999</v>
      </c>
      <c r="Q195" s="234">
        <v>15980</v>
      </c>
      <c r="R195" s="233">
        <v>0.60809999999999997</v>
      </c>
      <c r="S195" s="234">
        <v>30042</v>
      </c>
      <c r="T195" s="233">
        <v>0</v>
      </c>
      <c r="U195" s="235">
        <f t="shared" si="14"/>
        <v>2195.84</v>
      </c>
      <c r="V195" s="227">
        <f t="shared" si="15"/>
        <v>1398.1690000000001</v>
      </c>
      <c r="W195" s="227">
        <f t="shared" si="16"/>
        <v>1331.51</v>
      </c>
      <c r="X195" s="227">
        <f t="shared" si="19"/>
        <v>1304.9166666666667</v>
      </c>
      <c r="Y195" s="227">
        <f t="shared" si="17"/>
        <v>958.78199999999993</v>
      </c>
      <c r="Z195" s="227">
        <f t="shared" si="18"/>
        <v>887.80188888888893</v>
      </c>
      <c r="AA195" s="227">
        <f t="shared" si="20"/>
        <v>834.5</v>
      </c>
    </row>
    <row r="196" spans="2:27" ht="13.5" hidden="1">
      <c r="B196" s="232" t="s">
        <v>1110</v>
      </c>
      <c r="C196" s="232" t="s">
        <v>1060</v>
      </c>
      <c r="D196" s="232" t="s">
        <v>977</v>
      </c>
      <c r="E196" s="232" t="s">
        <v>988</v>
      </c>
      <c r="F196" s="232">
        <v>4</v>
      </c>
      <c r="G196" s="232" t="s">
        <v>1311</v>
      </c>
      <c r="H196" s="233">
        <v>0.188</v>
      </c>
      <c r="I196" s="233">
        <v>0</v>
      </c>
      <c r="J196" s="233">
        <v>0.1197</v>
      </c>
      <c r="K196" s="234">
        <v>499</v>
      </c>
      <c r="L196" s="233">
        <v>5.7000000000000002E-2</v>
      </c>
      <c r="M196" s="234">
        <v>979</v>
      </c>
      <c r="N196" s="233">
        <v>0</v>
      </c>
      <c r="O196" s="233">
        <v>0</v>
      </c>
      <c r="P196" s="233">
        <v>8.2100000000000006E-2</v>
      </c>
      <c r="Q196" s="234">
        <v>999</v>
      </c>
      <c r="R196" s="233">
        <v>3.7999999999999999E-2</v>
      </c>
      <c r="S196" s="234">
        <v>1878</v>
      </c>
      <c r="T196" s="233">
        <v>0</v>
      </c>
      <c r="U196" s="235">
        <f t="shared" ref="U196:U259" si="21">H196*hour_M</f>
        <v>137.24</v>
      </c>
      <c r="V196" s="227">
        <f t="shared" ref="V196:V259" si="22">J196*hour_M</f>
        <v>87.381</v>
      </c>
      <c r="W196" s="227">
        <f t="shared" ref="W196:W259" si="23">K196/12+L196*hour_M</f>
        <v>83.193333333333328</v>
      </c>
      <c r="X196" s="227">
        <f t="shared" si="19"/>
        <v>81.583333333333329</v>
      </c>
      <c r="Y196" s="227">
        <f t="shared" ref="Y196:Y259" si="24">P196*hour_M</f>
        <v>59.933000000000007</v>
      </c>
      <c r="Z196" s="227">
        <f t="shared" ref="Z196:Z259" si="25">Q196/36+R196*hour_M</f>
        <v>55.489999999999995</v>
      </c>
      <c r="AA196" s="227">
        <f t="shared" si="20"/>
        <v>52.166666666666664</v>
      </c>
    </row>
    <row r="197" spans="2:27" ht="13.5" hidden="1">
      <c r="B197" s="232" t="s">
        <v>1110</v>
      </c>
      <c r="C197" s="232" t="s">
        <v>1377</v>
      </c>
      <c r="D197" s="232" t="s">
        <v>977</v>
      </c>
      <c r="E197" s="232" t="s">
        <v>988</v>
      </c>
      <c r="F197" s="232">
        <v>48</v>
      </c>
      <c r="G197" s="232" t="s">
        <v>1310</v>
      </c>
      <c r="H197" s="233">
        <v>2.8319999999999999</v>
      </c>
      <c r="I197" s="233">
        <v>0</v>
      </c>
      <c r="J197" s="233">
        <v>1.8522000000000001</v>
      </c>
      <c r="K197" s="234">
        <v>7726</v>
      </c>
      <c r="L197" s="233">
        <v>0.88200000000000001</v>
      </c>
      <c r="M197" s="234">
        <v>15144</v>
      </c>
      <c r="N197" s="233">
        <v>0</v>
      </c>
      <c r="O197" s="233">
        <v>0</v>
      </c>
      <c r="P197" s="233">
        <v>1.27915</v>
      </c>
      <c r="Q197" s="234">
        <v>15563</v>
      </c>
      <c r="R197" s="233">
        <v>0.59219999999999995</v>
      </c>
      <c r="S197" s="234">
        <v>29258</v>
      </c>
      <c r="T197" s="233">
        <v>0</v>
      </c>
      <c r="U197" s="235">
        <f t="shared" si="21"/>
        <v>2067.3599999999997</v>
      </c>
      <c r="V197" s="227">
        <f t="shared" si="22"/>
        <v>1352.106</v>
      </c>
      <c r="W197" s="227">
        <f t="shared" si="23"/>
        <v>1287.6933333333334</v>
      </c>
      <c r="X197" s="227">
        <f t="shared" ref="X197:X260" si="26">M197/12</f>
        <v>1262</v>
      </c>
      <c r="Y197" s="227">
        <f t="shared" si="24"/>
        <v>933.77949999999998</v>
      </c>
      <c r="Z197" s="227">
        <f t="shared" si="25"/>
        <v>864.61155555555547</v>
      </c>
      <c r="AA197" s="227">
        <f t="shared" ref="AA197:AA260" si="27">S197/36</f>
        <v>812.72222222222217</v>
      </c>
    </row>
    <row r="198" spans="2:27" ht="13.5" hidden="1">
      <c r="B198" s="232" t="s">
        <v>1110</v>
      </c>
      <c r="C198" s="232" t="s">
        <v>1378</v>
      </c>
      <c r="D198" s="232" t="s">
        <v>977</v>
      </c>
      <c r="E198" s="232" t="s">
        <v>988</v>
      </c>
      <c r="F198" s="232">
        <v>64</v>
      </c>
      <c r="G198" s="232" t="s">
        <v>1345</v>
      </c>
      <c r="H198" s="233">
        <v>3.7759999999999998</v>
      </c>
      <c r="I198" s="233">
        <v>0</v>
      </c>
      <c r="J198" s="233">
        <v>2.4695999999999998</v>
      </c>
      <c r="K198" s="234">
        <v>10302</v>
      </c>
      <c r="L198" s="233">
        <v>1.1759999999999999</v>
      </c>
      <c r="M198" s="234">
        <v>20191</v>
      </c>
      <c r="N198" s="233">
        <v>0</v>
      </c>
      <c r="O198" s="233">
        <v>0</v>
      </c>
      <c r="P198" s="233">
        <v>1.7055400000000001</v>
      </c>
      <c r="Q198" s="234">
        <v>20751</v>
      </c>
      <c r="R198" s="233">
        <v>0.78959999999999997</v>
      </c>
      <c r="S198" s="234">
        <v>39011</v>
      </c>
      <c r="T198" s="233">
        <v>0</v>
      </c>
      <c r="U198" s="235">
        <f t="shared" si="21"/>
        <v>2756.48</v>
      </c>
      <c r="V198" s="227">
        <f t="shared" si="22"/>
        <v>1802.8079999999998</v>
      </c>
      <c r="W198" s="227">
        <f t="shared" si="23"/>
        <v>1716.98</v>
      </c>
      <c r="X198" s="227">
        <f t="shared" si="26"/>
        <v>1682.5833333333333</v>
      </c>
      <c r="Y198" s="227">
        <f t="shared" si="24"/>
        <v>1245.0442</v>
      </c>
      <c r="Z198" s="227">
        <f t="shared" si="25"/>
        <v>1152.8246666666666</v>
      </c>
      <c r="AA198" s="227">
        <f t="shared" si="27"/>
        <v>1083.6388888888889</v>
      </c>
    </row>
    <row r="199" spans="2:27" ht="13.5" hidden="1">
      <c r="B199" s="232" t="s">
        <v>1110</v>
      </c>
      <c r="C199" s="232" t="s">
        <v>1379</v>
      </c>
      <c r="D199" s="232" t="s">
        <v>977</v>
      </c>
      <c r="E199" s="232" t="s">
        <v>988</v>
      </c>
      <c r="F199" s="232">
        <v>96</v>
      </c>
      <c r="G199" s="232" t="s">
        <v>1356</v>
      </c>
      <c r="H199" s="233">
        <v>5.6639999999999997</v>
      </c>
      <c r="I199" s="233">
        <v>0</v>
      </c>
      <c r="J199" s="233">
        <v>3.7044000000000001</v>
      </c>
      <c r="K199" s="234">
        <v>15453</v>
      </c>
      <c r="L199" s="233">
        <v>1.764</v>
      </c>
      <c r="M199" s="234">
        <v>30287</v>
      </c>
      <c r="N199" s="233">
        <v>0</v>
      </c>
      <c r="O199" s="233">
        <v>0</v>
      </c>
      <c r="P199" s="233">
        <v>2.5583</v>
      </c>
      <c r="Q199" s="234">
        <v>31126</v>
      </c>
      <c r="R199" s="233">
        <v>1.1843999999999999</v>
      </c>
      <c r="S199" s="234">
        <v>58517</v>
      </c>
      <c r="T199" s="233">
        <v>0</v>
      </c>
      <c r="U199" s="235">
        <f t="shared" si="21"/>
        <v>4134.7199999999993</v>
      </c>
      <c r="V199" s="227">
        <f t="shared" si="22"/>
        <v>2704.212</v>
      </c>
      <c r="W199" s="227">
        <f t="shared" si="23"/>
        <v>2575.4700000000003</v>
      </c>
      <c r="X199" s="227">
        <f t="shared" si="26"/>
        <v>2523.9166666666665</v>
      </c>
      <c r="Y199" s="227">
        <f t="shared" si="24"/>
        <v>1867.559</v>
      </c>
      <c r="Z199" s="227">
        <f t="shared" si="25"/>
        <v>1729.2231111111109</v>
      </c>
      <c r="AA199" s="227">
        <f t="shared" si="27"/>
        <v>1625.4722222222222</v>
      </c>
    </row>
    <row r="200" spans="2:27" ht="13.5" hidden="1">
      <c r="B200" s="232" t="s">
        <v>1110</v>
      </c>
      <c r="C200" s="232" t="s">
        <v>1380</v>
      </c>
      <c r="D200" s="232" t="s">
        <v>977</v>
      </c>
      <c r="E200" s="232" t="s">
        <v>988</v>
      </c>
      <c r="F200" s="232">
        <v>8</v>
      </c>
      <c r="G200" s="232" t="s">
        <v>1312</v>
      </c>
      <c r="H200" s="233">
        <v>0.47199999999999998</v>
      </c>
      <c r="I200" s="233">
        <v>0</v>
      </c>
      <c r="J200" s="233">
        <v>0.30869999999999997</v>
      </c>
      <c r="K200" s="234">
        <v>1288</v>
      </c>
      <c r="L200" s="233">
        <v>0.14699999999999999</v>
      </c>
      <c r="M200" s="234">
        <v>2524</v>
      </c>
      <c r="N200" s="233">
        <v>0</v>
      </c>
      <c r="O200" s="233">
        <v>0</v>
      </c>
      <c r="P200" s="233">
        <v>0.21318999999999999</v>
      </c>
      <c r="Q200" s="234">
        <v>2594</v>
      </c>
      <c r="R200" s="233">
        <v>9.8699999999999996E-2</v>
      </c>
      <c r="S200" s="234">
        <v>4876</v>
      </c>
      <c r="T200" s="233">
        <v>0</v>
      </c>
      <c r="U200" s="235">
        <f t="shared" si="21"/>
        <v>344.56</v>
      </c>
      <c r="V200" s="227">
        <f t="shared" si="22"/>
        <v>225.35099999999997</v>
      </c>
      <c r="W200" s="227">
        <f t="shared" si="23"/>
        <v>214.64333333333332</v>
      </c>
      <c r="X200" s="227">
        <f t="shared" si="26"/>
        <v>210.33333333333334</v>
      </c>
      <c r="Y200" s="227">
        <f t="shared" si="24"/>
        <v>155.62869999999998</v>
      </c>
      <c r="Z200" s="227">
        <f t="shared" si="25"/>
        <v>144.10655555555556</v>
      </c>
      <c r="AA200" s="227">
        <f t="shared" si="27"/>
        <v>135.44444444444446</v>
      </c>
    </row>
    <row r="201" spans="2:27" ht="13.5" hidden="1">
      <c r="B201" s="232" t="s">
        <v>1110</v>
      </c>
      <c r="C201" s="232" t="s">
        <v>1381</v>
      </c>
      <c r="D201" s="232" t="s">
        <v>977</v>
      </c>
      <c r="E201" s="232" t="s">
        <v>988</v>
      </c>
      <c r="F201" s="232">
        <v>128</v>
      </c>
      <c r="G201" s="232" t="s">
        <v>1364</v>
      </c>
      <c r="H201" s="233">
        <v>7.5519999999999996</v>
      </c>
      <c r="I201" s="233">
        <v>0</v>
      </c>
      <c r="J201" s="233">
        <v>4.9391999999999996</v>
      </c>
      <c r="K201" s="234">
        <v>20604</v>
      </c>
      <c r="L201" s="233">
        <v>2.3519999999999999</v>
      </c>
      <c r="M201" s="234">
        <v>40383</v>
      </c>
      <c r="N201" s="233">
        <v>0</v>
      </c>
      <c r="O201" s="233">
        <v>0</v>
      </c>
      <c r="P201" s="233">
        <v>3.41107</v>
      </c>
      <c r="Q201" s="234">
        <v>41501</v>
      </c>
      <c r="R201" s="233">
        <v>1.5791999999999999</v>
      </c>
      <c r="S201" s="234">
        <v>78023</v>
      </c>
      <c r="T201" s="233">
        <v>0</v>
      </c>
      <c r="U201" s="235">
        <f t="shared" si="21"/>
        <v>5512.96</v>
      </c>
      <c r="V201" s="227">
        <f t="shared" si="22"/>
        <v>3605.6159999999995</v>
      </c>
      <c r="W201" s="227">
        <f t="shared" si="23"/>
        <v>3433.96</v>
      </c>
      <c r="X201" s="227">
        <f t="shared" si="26"/>
        <v>3365.25</v>
      </c>
      <c r="Y201" s="227">
        <f t="shared" si="24"/>
        <v>2490.0810999999999</v>
      </c>
      <c r="Z201" s="227">
        <f t="shared" si="25"/>
        <v>2305.6215555555555</v>
      </c>
      <c r="AA201" s="227">
        <f t="shared" si="27"/>
        <v>2167.3055555555557</v>
      </c>
    </row>
    <row r="202" spans="2:27" ht="13.5" hidden="1">
      <c r="B202" s="232" t="s">
        <v>1110</v>
      </c>
      <c r="C202" s="232" t="s">
        <v>1382</v>
      </c>
      <c r="D202" s="232" t="s">
        <v>977</v>
      </c>
      <c r="E202" s="232" t="s">
        <v>988</v>
      </c>
      <c r="F202" s="232">
        <v>16</v>
      </c>
      <c r="G202" s="232" t="s">
        <v>1317</v>
      </c>
      <c r="H202" s="233">
        <v>0.94399999999999995</v>
      </c>
      <c r="I202" s="233">
        <v>0</v>
      </c>
      <c r="J202" s="233">
        <v>0.61739999999999995</v>
      </c>
      <c r="K202" s="234">
        <v>2575</v>
      </c>
      <c r="L202" s="233">
        <v>0.29399999999999998</v>
      </c>
      <c r="M202" s="234">
        <v>5048</v>
      </c>
      <c r="N202" s="233">
        <v>0</v>
      </c>
      <c r="O202" s="233">
        <v>0</v>
      </c>
      <c r="P202" s="233">
        <v>0.42637999999999998</v>
      </c>
      <c r="Q202" s="234">
        <v>5188</v>
      </c>
      <c r="R202" s="233">
        <v>0.19739999999999999</v>
      </c>
      <c r="S202" s="234">
        <v>9753</v>
      </c>
      <c r="T202" s="233">
        <v>0</v>
      </c>
      <c r="U202" s="235">
        <f t="shared" si="21"/>
        <v>689.12</v>
      </c>
      <c r="V202" s="227">
        <f t="shared" si="22"/>
        <v>450.70199999999994</v>
      </c>
      <c r="W202" s="227">
        <f t="shared" si="23"/>
        <v>429.20333333333332</v>
      </c>
      <c r="X202" s="227">
        <f t="shared" si="26"/>
        <v>420.66666666666669</v>
      </c>
      <c r="Y202" s="227">
        <f t="shared" si="24"/>
        <v>311.25739999999996</v>
      </c>
      <c r="Z202" s="227">
        <f t="shared" si="25"/>
        <v>288.21311111111112</v>
      </c>
      <c r="AA202" s="227">
        <f t="shared" si="27"/>
        <v>270.91666666666669</v>
      </c>
    </row>
    <row r="203" spans="2:27" ht="13.5" hidden="1">
      <c r="B203" s="232" t="s">
        <v>1110</v>
      </c>
      <c r="C203" s="232" t="s">
        <v>1383</v>
      </c>
      <c r="D203" s="232" t="s">
        <v>977</v>
      </c>
      <c r="E203" s="232" t="s">
        <v>988</v>
      </c>
      <c r="F203" s="232">
        <v>32</v>
      </c>
      <c r="G203" s="232" t="s">
        <v>1316</v>
      </c>
      <c r="H203" s="233">
        <v>1.8879999999999999</v>
      </c>
      <c r="I203" s="233">
        <v>0</v>
      </c>
      <c r="J203" s="233">
        <v>1.2347999999999999</v>
      </c>
      <c r="K203" s="234">
        <v>5151</v>
      </c>
      <c r="L203" s="233">
        <v>0.58799999999999997</v>
      </c>
      <c r="M203" s="234">
        <v>10096</v>
      </c>
      <c r="N203" s="233">
        <v>0</v>
      </c>
      <c r="O203" s="233">
        <v>0</v>
      </c>
      <c r="P203" s="233">
        <v>0.85277000000000003</v>
      </c>
      <c r="Q203" s="234">
        <v>10375</v>
      </c>
      <c r="R203" s="233">
        <v>0.39479999999999998</v>
      </c>
      <c r="S203" s="234">
        <v>19506</v>
      </c>
      <c r="T203" s="233">
        <v>0</v>
      </c>
      <c r="U203" s="235">
        <f t="shared" si="21"/>
        <v>1378.24</v>
      </c>
      <c r="V203" s="227">
        <f t="shared" si="22"/>
        <v>901.40399999999988</v>
      </c>
      <c r="W203" s="227">
        <f t="shared" si="23"/>
        <v>858.49</v>
      </c>
      <c r="X203" s="227">
        <f t="shared" si="26"/>
        <v>841.33333333333337</v>
      </c>
      <c r="Y203" s="227">
        <f t="shared" si="24"/>
        <v>622.52210000000002</v>
      </c>
      <c r="Z203" s="227">
        <f t="shared" si="25"/>
        <v>576.39844444444452</v>
      </c>
      <c r="AA203" s="227">
        <f t="shared" si="27"/>
        <v>541.83333333333337</v>
      </c>
    </row>
    <row r="204" spans="2:27" ht="13.5" hidden="1">
      <c r="B204" s="232" t="s">
        <v>1110</v>
      </c>
      <c r="C204" s="232" t="s">
        <v>1384</v>
      </c>
      <c r="D204" s="232" t="s">
        <v>977</v>
      </c>
      <c r="E204" s="232" t="s">
        <v>988</v>
      </c>
      <c r="F204" s="232">
        <v>2</v>
      </c>
      <c r="G204" s="232" t="s">
        <v>1315</v>
      </c>
      <c r="H204" s="233">
        <v>0.11799999999999999</v>
      </c>
      <c r="I204" s="233">
        <v>0</v>
      </c>
      <c r="J204" s="233">
        <v>7.7179999999999999E-2</v>
      </c>
      <c r="K204" s="234">
        <v>322</v>
      </c>
      <c r="L204" s="233">
        <v>3.6749999999999998E-2</v>
      </c>
      <c r="M204" s="234">
        <v>631</v>
      </c>
      <c r="N204" s="233">
        <v>0</v>
      </c>
      <c r="O204" s="233">
        <v>0</v>
      </c>
      <c r="P204" s="233">
        <v>5.33E-2</v>
      </c>
      <c r="Q204" s="234">
        <v>648</v>
      </c>
      <c r="R204" s="233">
        <v>2.4680000000000001E-2</v>
      </c>
      <c r="S204" s="234">
        <v>1219</v>
      </c>
      <c r="T204" s="233">
        <v>0</v>
      </c>
      <c r="U204" s="235">
        <f t="shared" si="21"/>
        <v>86.14</v>
      </c>
      <c r="V204" s="227">
        <f t="shared" si="22"/>
        <v>56.3414</v>
      </c>
      <c r="W204" s="227">
        <f t="shared" si="23"/>
        <v>53.660833333333329</v>
      </c>
      <c r="X204" s="227">
        <f t="shared" si="26"/>
        <v>52.583333333333336</v>
      </c>
      <c r="Y204" s="227">
        <f t="shared" si="24"/>
        <v>38.908999999999999</v>
      </c>
      <c r="Z204" s="227">
        <f t="shared" si="25"/>
        <v>36.016400000000004</v>
      </c>
      <c r="AA204" s="227">
        <f t="shared" si="27"/>
        <v>33.861111111111114</v>
      </c>
    </row>
    <row r="205" spans="2:27" ht="13.5" hidden="1">
      <c r="B205" s="232" t="s">
        <v>1110</v>
      </c>
      <c r="C205" s="232" t="s">
        <v>1385</v>
      </c>
      <c r="D205" s="232" t="s">
        <v>977</v>
      </c>
      <c r="E205" s="232" t="s">
        <v>988</v>
      </c>
      <c r="F205" s="232">
        <v>128</v>
      </c>
      <c r="G205" s="232" t="s">
        <v>1364</v>
      </c>
      <c r="H205" s="233">
        <v>7.5519999999999996</v>
      </c>
      <c r="I205" s="233">
        <v>0</v>
      </c>
      <c r="J205" s="233">
        <v>4.9391999999999996</v>
      </c>
      <c r="K205" s="234">
        <v>20604</v>
      </c>
      <c r="L205" s="233">
        <v>2.3519999999999999</v>
      </c>
      <c r="M205" s="234">
        <v>40383</v>
      </c>
      <c r="N205" s="233">
        <v>0</v>
      </c>
      <c r="O205" s="233">
        <v>0</v>
      </c>
      <c r="P205" s="233">
        <v>3.41107</v>
      </c>
      <c r="Q205" s="234">
        <v>41501</v>
      </c>
      <c r="R205" s="233">
        <v>1.5791999999999999</v>
      </c>
      <c r="S205" s="234">
        <v>78023</v>
      </c>
      <c r="T205" s="233">
        <v>0</v>
      </c>
      <c r="U205" s="235">
        <f t="shared" si="21"/>
        <v>5512.96</v>
      </c>
      <c r="V205" s="227">
        <f t="shared" si="22"/>
        <v>3605.6159999999995</v>
      </c>
      <c r="W205" s="227">
        <f t="shared" si="23"/>
        <v>3433.96</v>
      </c>
      <c r="X205" s="227">
        <f t="shared" si="26"/>
        <v>3365.25</v>
      </c>
      <c r="Y205" s="227">
        <f t="shared" si="24"/>
        <v>2490.0810999999999</v>
      </c>
      <c r="Z205" s="227">
        <f t="shared" si="25"/>
        <v>2305.6215555555555</v>
      </c>
      <c r="AA205" s="227">
        <f t="shared" si="27"/>
        <v>2167.3055555555557</v>
      </c>
    </row>
    <row r="206" spans="2:27" ht="13.5" hidden="1">
      <c r="B206" s="232" t="s">
        <v>1110</v>
      </c>
      <c r="C206" s="232" t="s">
        <v>1386</v>
      </c>
      <c r="D206" s="232" t="s">
        <v>977</v>
      </c>
      <c r="E206" s="232" t="s">
        <v>988</v>
      </c>
      <c r="F206" s="232">
        <v>4</v>
      </c>
      <c r="G206" s="232" t="s">
        <v>1311</v>
      </c>
      <c r="H206" s="233">
        <v>0.23599999999999999</v>
      </c>
      <c r="I206" s="233">
        <v>0</v>
      </c>
      <c r="J206" s="233">
        <v>0.15434999999999999</v>
      </c>
      <c r="K206" s="234">
        <v>644</v>
      </c>
      <c r="L206" s="233">
        <v>7.3499999999999996E-2</v>
      </c>
      <c r="M206" s="234">
        <v>1262</v>
      </c>
      <c r="N206" s="233">
        <v>0</v>
      </c>
      <c r="O206" s="233">
        <v>0</v>
      </c>
      <c r="P206" s="233">
        <v>0.1066</v>
      </c>
      <c r="Q206" s="234">
        <v>1297</v>
      </c>
      <c r="R206" s="233">
        <v>4.9349999999999998E-2</v>
      </c>
      <c r="S206" s="234">
        <v>2438</v>
      </c>
      <c r="T206" s="233">
        <v>0</v>
      </c>
      <c r="U206" s="235">
        <f t="shared" si="21"/>
        <v>172.28</v>
      </c>
      <c r="V206" s="227">
        <f t="shared" si="22"/>
        <v>112.67549999999999</v>
      </c>
      <c r="W206" s="227">
        <f t="shared" si="23"/>
        <v>107.32166666666666</v>
      </c>
      <c r="X206" s="227">
        <f t="shared" si="26"/>
        <v>105.16666666666667</v>
      </c>
      <c r="Y206" s="227">
        <f t="shared" si="24"/>
        <v>77.817999999999998</v>
      </c>
      <c r="Z206" s="227">
        <f t="shared" si="25"/>
        <v>72.05327777777778</v>
      </c>
      <c r="AA206" s="227">
        <f t="shared" si="27"/>
        <v>67.722222222222229</v>
      </c>
    </row>
    <row r="207" spans="2:27" ht="13.5" hidden="1">
      <c r="B207" s="232" t="s">
        <v>1110</v>
      </c>
      <c r="C207" s="232" t="s">
        <v>834</v>
      </c>
      <c r="D207" s="232" t="s">
        <v>977</v>
      </c>
      <c r="E207" s="232" t="s">
        <v>988</v>
      </c>
      <c r="F207" s="232">
        <v>64</v>
      </c>
      <c r="G207" s="232" t="s">
        <v>1387</v>
      </c>
      <c r="H207" s="233">
        <v>23.44</v>
      </c>
      <c r="I207" s="233">
        <v>0</v>
      </c>
      <c r="J207" s="233">
        <v>16.43</v>
      </c>
      <c r="K207" s="234">
        <v>68489</v>
      </c>
      <c r="L207" s="233">
        <v>7.8179999999999996</v>
      </c>
      <c r="M207" s="234">
        <v>134239</v>
      </c>
      <c r="N207" s="233">
        <v>0</v>
      </c>
      <c r="O207" s="233">
        <v>0</v>
      </c>
      <c r="P207" s="233">
        <v>12.476000000000001</v>
      </c>
      <c r="Q207" s="234">
        <v>151961</v>
      </c>
      <c r="R207" s="233">
        <v>5.782</v>
      </c>
      <c r="S207" s="234">
        <v>285688</v>
      </c>
      <c r="T207" s="233">
        <v>0</v>
      </c>
      <c r="U207" s="235">
        <f t="shared" si="21"/>
        <v>17111.2</v>
      </c>
      <c r="V207" s="227">
        <f t="shared" si="22"/>
        <v>11993.9</v>
      </c>
      <c r="W207" s="227">
        <f t="shared" si="23"/>
        <v>11414.556666666667</v>
      </c>
      <c r="X207" s="227">
        <f t="shared" si="26"/>
        <v>11186.583333333334</v>
      </c>
      <c r="Y207" s="227">
        <f t="shared" si="24"/>
        <v>9107.4800000000014</v>
      </c>
      <c r="Z207" s="227">
        <f t="shared" si="25"/>
        <v>8441.9988888888874</v>
      </c>
      <c r="AA207" s="227">
        <f t="shared" si="27"/>
        <v>7935.7777777777774</v>
      </c>
    </row>
    <row r="208" spans="2:27" ht="13.5" hidden="1">
      <c r="B208" s="232" t="s">
        <v>1110</v>
      </c>
      <c r="C208" s="232" t="s">
        <v>835</v>
      </c>
      <c r="D208" s="232" t="s">
        <v>977</v>
      </c>
      <c r="E208" s="232" t="s">
        <v>988</v>
      </c>
      <c r="F208" s="232">
        <v>32</v>
      </c>
      <c r="G208" s="232" t="s">
        <v>1355</v>
      </c>
      <c r="H208" s="233">
        <v>11.72</v>
      </c>
      <c r="I208" s="233">
        <v>0</v>
      </c>
      <c r="J208" s="233">
        <v>8.2149999999999999</v>
      </c>
      <c r="K208" s="234">
        <v>34245</v>
      </c>
      <c r="L208" s="233">
        <v>3.9089999999999998</v>
      </c>
      <c r="M208" s="234">
        <v>67119</v>
      </c>
      <c r="N208" s="233">
        <v>0</v>
      </c>
      <c r="O208" s="233">
        <v>0</v>
      </c>
      <c r="P208" s="233">
        <v>6.2380000000000004</v>
      </c>
      <c r="Q208" s="234">
        <v>75981</v>
      </c>
      <c r="R208" s="233">
        <v>2.891</v>
      </c>
      <c r="S208" s="234">
        <v>142844</v>
      </c>
      <c r="T208" s="233">
        <v>0</v>
      </c>
      <c r="U208" s="235">
        <f t="shared" si="21"/>
        <v>8555.6</v>
      </c>
      <c r="V208" s="227">
        <f t="shared" si="22"/>
        <v>5996.95</v>
      </c>
      <c r="W208" s="227">
        <f t="shared" si="23"/>
        <v>5707.32</v>
      </c>
      <c r="X208" s="227">
        <f t="shared" si="26"/>
        <v>5593.25</v>
      </c>
      <c r="Y208" s="227">
        <f t="shared" si="24"/>
        <v>4553.7400000000007</v>
      </c>
      <c r="Z208" s="227">
        <f t="shared" si="25"/>
        <v>4221.0133333333333</v>
      </c>
      <c r="AA208" s="227">
        <f t="shared" si="27"/>
        <v>3967.8888888888887</v>
      </c>
    </row>
    <row r="209" spans="2:27" ht="13.5" hidden="1">
      <c r="B209" s="232" t="s">
        <v>1110</v>
      </c>
      <c r="C209" s="232" t="s">
        <v>836</v>
      </c>
      <c r="D209" s="232" t="s">
        <v>977</v>
      </c>
      <c r="E209" s="232" t="s">
        <v>988</v>
      </c>
      <c r="F209" s="232">
        <v>4</v>
      </c>
      <c r="G209" s="232" t="s">
        <v>1351</v>
      </c>
      <c r="H209" s="233">
        <v>1.4650000000000001</v>
      </c>
      <c r="I209" s="233">
        <v>0</v>
      </c>
      <c r="J209" s="233">
        <v>1.0269999999999999</v>
      </c>
      <c r="K209" s="234">
        <v>4281</v>
      </c>
      <c r="L209" s="233">
        <v>0.48899999999999999</v>
      </c>
      <c r="M209" s="234">
        <v>8390</v>
      </c>
      <c r="N209" s="233">
        <v>0</v>
      </c>
      <c r="O209" s="233">
        <v>0</v>
      </c>
      <c r="P209" s="233">
        <v>0.78</v>
      </c>
      <c r="Q209" s="234">
        <v>9498</v>
      </c>
      <c r="R209" s="233">
        <v>0.36099999999999999</v>
      </c>
      <c r="S209" s="234">
        <v>17855</v>
      </c>
      <c r="T209" s="233">
        <v>0</v>
      </c>
      <c r="U209" s="235">
        <f t="shared" si="21"/>
        <v>1069.45</v>
      </c>
      <c r="V209" s="227">
        <f t="shared" si="22"/>
        <v>749.70999999999992</v>
      </c>
      <c r="W209" s="227">
        <f t="shared" si="23"/>
        <v>713.72</v>
      </c>
      <c r="X209" s="227">
        <f t="shared" si="26"/>
        <v>699.16666666666663</v>
      </c>
      <c r="Y209" s="227">
        <f t="shared" si="24"/>
        <v>569.4</v>
      </c>
      <c r="Z209" s="227">
        <f t="shared" si="25"/>
        <v>527.36333333333323</v>
      </c>
      <c r="AA209" s="227">
        <f t="shared" si="27"/>
        <v>495.97222222222223</v>
      </c>
    </row>
    <row r="210" spans="2:27" ht="13.5" hidden="1">
      <c r="B210" s="232" t="s">
        <v>1110</v>
      </c>
      <c r="C210" s="232" t="s">
        <v>837</v>
      </c>
      <c r="D210" s="232" t="s">
        <v>977</v>
      </c>
      <c r="E210" s="232" t="s">
        <v>988</v>
      </c>
      <c r="F210" s="232">
        <v>64</v>
      </c>
      <c r="G210" s="232" t="s">
        <v>1355</v>
      </c>
      <c r="H210" s="233">
        <v>33.872</v>
      </c>
      <c r="I210" s="233">
        <v>0</v>
      </c>
      <c r="J210" s="233">
        <v>23.722000000000001</v>
      </c>
      <c r="K210" s="234">
        <v>98956</v>
      </c>
      <c r="L210" s="233">
        <v>11.295999999999999</v>
      </c>
      <c r="M210" s="234">
        <v>193953</v>
      </c>
      <c r="N210" s="233">
        <v>0</v>
      </c>
      <c r="O210" s="233">
        <v>0</v>
      </c>
      <c r="P210" s="233">
        <v>15.401</v>
      </c>
      <c r="Q210" s="234">
        <v>187378</v>
      </c>
      <c r="R210" s="233">
        <v>7.13</v>
      </c>
      <c r="S210" s="234">
        <v>352270</v>
      </c>
      <c r="T210" s="233">
        <v>0</v>
      </c>
      <c r="U210" s="235">
        <f t="shared" si="21"/>
        <v>24726.560000000001</v>
      </c>
      <c r="V210" s="227">
        <f t="shared" si="22"/>
        <v>17317.060000000001</v>
      </c>
      <c r="W210" s="227">
        <f t="shared" si="23"/>
        <v>16492.413333333334</v>
      </c>
      <c r="X210" s="227">
        <f t="shared" si="26"/>
        <v>16162.75</v>
      </c>
      <c r="Y210" s="227">
        <f t="shared" si="24"/>
        <v>11242.73</v>
      </c>
      <c r="Z210" s="227">
        <f t="shared" si="25"/>
        <v>10409.844444444443</v>
      </c>
      <c r="AA210" s="227">
        <f t="shared" si="27"/>
        <v>9785.2777777777774</v>
      </c>
    </row>
    <row r="211" spans="2:27" ht="13.5" hidden="1">
      <c r="B211" s="232" t="s">
        <v>1110</v>
      </c>
      <c r="C211" s="232" t="s">
        <v>838</v>
      </c>
      <c r="D211" s="232" t="s">
        <v>977</v>
      </c>
      <c r="E211" s="232" t="s">
        <v>988</v>
      </c>
      <c r="F211" s="232">
        <v>8</v>
      </c>
      <c r="G211" s="232" t="s">
        <v>1351</v>
      </c>
      <c r="H211" s="233">
        <v>4.234</v>
      </c>
      <c r="I211" s="233">
        <v>0</v>
      </c>
      <c r="J211" s="233">
        <v>2.9649999999999999</v>
      </c>
      <c r="K211" s="234">
        <v>12369</v>
      </c>
      <c r="L211" s="233">
        <v>1.4119999999999999</v>
      </c>
      <c r="M211" s="234">
        <v>24244</v>
      </c>
      <c r="N211" s="233">
        <v>0</v>
      </c>
      <c r="O211" s="233">
        <v>0</v>
      </c>
      <c r="P211" s="233">
        <v>1.925</v>
      </c>
      <c r="Q211" s="234">
        <v>23422</v>
      </c>
      <c r="R211" s="233">
        <v>0.89100000000000001</v>
      </c>
      <c r="S211" s="234">
        <v>44034</v>
      </c>
      <c r="T211" s="233">
        <v>0</v>
      </c>
      <c r="U211" s="235">
        <f t="shared" si="21"/>
        <v>3090.82</v>
      </c>
      <c r="V211" s="227">
        <f t="shared" si="22"/>
        <v>2164.4499999999998</v>
      </c>
      <c r="W211" s="227">
        <f t="shared" si="23"/>
        <v>2061.5100000000002</v>
      </c>
      <c r="X211" s="227">
        <f t="shared" si="26"/>
        <v>2020.3333333333333</v>
      </c>
      <c r="Y211" s="227">
        <f t="shared" si="24"/>
        <v>1405.25</v>
      </c>
      <c r="Z211" s="227">
        <f t="shared" si="25"/>
        <v>1301.0411111111111</v>
      </c>
      <c r="AA211" s="227">
        <f t="shared" si="27"/>
        <v>1223.1666666666667</v>
      </c>
    </row>
    <row r="212" spans="2:27" ht="13.5" hidden="1">
      <c r="B212" s="232" t="s">
        <v>1110</v>
      </c>
      <c r="C212" s="232" t="s">
        <v>839</v>
      </c>
      <c r="D212" s="232" t="s">
        <v>977</v>
      </c>
      <c r="E212" s="232" t="s">
        <v>988</v>
      </c>
      <c r="F212" s="232">
        <v>32</v>
      </c>
      <c r="G212" s="232" t="s">
        <v>1353</v>
      </c>
      <c r="H212" s="233">
        <v>16.936</v>
      </c>
      <c r="I212" s="233">
        <v>0</v>
      </c>
      <c r="J212" s="233">
        <v>11.861000000000001</v>
      </c>
      <c r="K212" s="234">
        <v>49478</v>
      </c>
      <c r="L212" s="233">
        <v>5.6479999999999997</v>
      </c>
      <c r="M212" s="234">
        <v>96977</v>
      </c>
      <c r="N212" s="233">
        <v>0</v>
      </c>
      <c r="O212" s="233">
        <v>0</v>
      </c>
      <c r="P212" s="233">
        <v>7.7</v>
      </c>
      <c r="Q212" s="234">
        <v>93689</v>
      </c>
      <c r="R212" s="233">
        <v>3.5649999999999999</v>
      </c>
      <c r="S212" s="234">
        <v>176135</v>
      </c>
      <c r="T212" s="233">
        <v>0</v>
      </c>
      <c r="U212" s="235">
        <f t="shared" si="21"/>
        <v>12363.28</v>
      </c>
      <c r="V212" s="227">
        <f t="shared" si="22"/>
        <v>8658.5300000000007</v>
      </c>
      <c r="W212" s="227">
        <f t="shared" si="23"/>
        <v>8246.2066666666669</v>
      </c>
      <c r="X212" s="227">
        <f t="shared" si="26"/>
        <v>8081.416666666667</v>
      </c>
      <c r="Y212" s="227">
        <f t="shared" si="24"/>
        <v>5621</v>
      </c>
      <c r="Z212" s="227">
        <f t="shared" si="25"/>
        <v>5204.9222222222215</v>
      </c>
      <c r="AA212" s="227">
        <f t="shared" si="27"/>
        <v>4892.6388888888887</v>
      </c>
    </row>
    <row r="213" spans="2:27" ht="13.5" hidden="1">
      <c r="B213" s="232" t="s">
        <v>1110</v>
      </c>
      <c r="C213" s="232" t="s">
        <v>1061</v>
      </c>
      <c r="D213" s="232" t="s">
        <v>977</v>
      </c>
      <c r="E213" s="232" t="s">
        <v>988</v>
      </c>
      <c r="F213" s="232">
        <v>96</v>
      </c>
      <c r="G213" s="232" t="s">
        <v>1388</v>
      </c>
      <c r="H213" s="233">
        <v>45.388480000000001</v>
      </c>
      <c r="I213" s="233">
        <v>0</v>
      </c>
      <c r="J213" s="233">
        <v>28.703923700000001</v>
      </c>
      <c r="K213" s="234">
        <v>119736</v>
      </c>
      <c r="L213" s="233">
        <v>13.6685351</v>
      </c>
      <c r="M213" s="234">
        <v>234683</v>
      </c>
      <c r="N213" s="233">
        <v>0</v>
      </c>
      <c r="O213" s="233">
        <v>0</v>
      </c>
      <c r="P213" s="233">
        <v>21.253267900000001</v>
      </c>
      <c r="Q213" s="234">
        <v>258581</v>
      </c>
      <c r="R213" s="233">
        <v>9.8394759000000001</v>
      </c>
      <c r="S213" s="234">
        <v>486133</v>
      </c>
      <c r="T213" s="233">
        <v>0</v>
      </c>
      <c r="U213" s="235">
        <f t="shared" si="21"/>
        <v>33133.590400000001</v>
      </c>
      <c r="V213" s="227">
        <f t="shared" si="22"/>
        <v>20953.864301000001</v>
      </c>
      <c r="W213" s="227">
        <f t="shared" si="23"/>
        <v>19956.030622999999</v>
      </c>
      <c r="X213" s="227">
        <f t="shared" si="26"/>
        <v>19556.916666666668</v>
      </c>
      <c r="Y213" s="227">
        <f t="shared" si="24"/>
        <v>15514.885567000001</v>
      </c>
      <c r="Z213" s="227">
        <f t="shared" si="25"/>
        <v>14365.622962555557</v>
      </c>
      <c r="AA213" s="227">
        <f t="shared" si="27"/>
        <v>13503.694444444445</v>
      </c>
    </row>
    <row r="214" spans="2:27" ht="13.5" hidden="1">
      <c r="B214" s="232" t="s">
        <v>1110</v>
      </c>
      <c r="C214" s="232" t="s">
        <v>840</v>
      </c>
      <c r="D214" s="232" t="s">
        <v>977</v>
      </c>
      <c r="E214" s="232" t="s">
        <v>988</v>
      </c>
      <c r="F214" s="232">
        <v>8</v>
      </c>
      <c r="G214" s="232" t="s">
        <v>1351</v>
      </c>
      <c r="H214" s="233">
        <v>0.79800000000000004</v>
      </c>
      <c r="I214" s="233">
        <v>0</v>
      </c>
      <c r="J214" s="233">
        <v>0.60699999999999998</v>
      </c>
      <c r="K214" s="234">
        <v>2273</v>
      </c>
      <c r="L214" s="233">
        <v>0.26</v>
      </c>
      <c r="M214" s="234">
        <v>4456</v>
      </c>
      <c r="N214" s="233">
        <v>0</v>
      </c>
      <c r="O214" s="233">
        <v>0</v>
      </c>
      <c r="P214" s="233">
        <v>0</v>
      </c>
      <c r="Q214" s="234">
        <v>4691</v>
      </c>
      <c r="R214" s="233">
        <v>0.17899999999999999</v>
      </c>
      <c r="S214" s="234">
        <v>8819</v>
      </c>
      <c r="T214" s="233">
        <v>0</v>
      </c>
      <c r="U214" s="235">
        <f t="shared" si="21"/>
        <v>582.54000000000008</v>
      </c>
      <c r="V214" s="227">
        <f t="shared" si="22"/>
        <v>443.11</v>
      </c>
      <c r="W214" s="227">
        <f t="shared" si="23"/>
        <v>379.2166666666667</v>
      </c>
      <c r="X214" s="227">
        <f t="shared" si="26"/>
        <v>371.33333333333331</v>
      </c>
      <c r="Y214" s="227">
        <f t="shared" si="24"/>
        <v>0</v>
      </c>
      <c r="Z214" s="227">
        <f t="shared" si="25"/>
        <v>260.9755555555555</v>
      </c>
      <c r="AA214" s="227">
        <f t="shared" si="27"/>
        <v>244.97222222222223</v>
      </c>
    </row>
    <row r="215" spans="2:27" ht="13.5" hidden="1">
      <c r="B215" s="232" t="s">
        <v>1110</v>
      </c>
      <c r="C215" s="232" t="s">
        <v>841</v>
      </c>
      <c r="D215" s="232" t="s">
        <v>977</v>
      </c>
      <c r="E215" s="232" t="s">
        <v>988</v>
      </c>
      <c r="F215" s="232">
        <v>16</v>
      </c>
      <c r="G215" s="232" t="s">
        <v>1352</v>
      </c>
      <c r="H215" s="233">
        <v>1.5960000000000001</v>
      </c>
      <c r="I215" s="233">
        <v>0</v>
      </c>
      <c r="J215" s="233">
        <v>1.216</v>
      </c>
      <c r="K215" s="234">
        <v>4551</v>
      </c>
      <c r="L215" s="233">
        <v>0.52</v>
      </c>
      <c r="M215" s="234">
        <v>8920</v>
      </c>
      <c r="N215" s="233">
        <v>0</v>
      </c>
      <c r="O215" s="233">
        <v>0</v>
      </c>
      <c r="P215" s="233">
        <v>0</v>
      </c>
      <c r="Q215" s="234">
        <v>9382</v>
      </c>
      <c r="R215" s="233">
        <v>0.35699999999999998</v>
      </c>
      <c r="S215" s="234">
        <v>17638</v>
      </c>
      <c r="T215" s="233">
        <v>0</v>
      </c>
      <c r="U215" s="235">
        <f t="shared" si="21"/>
        <v>1165.0800000000002</v>
      </c>
      <c r="V215" s="227">
        <f t="shared" si="22"/>
        <v>887.68</v>
      </c>
      <c r="W215" s="227">
        <f t="shared" si="23"/>
        <v>758.85</v>
      </c>
      <c r="X215" s="227">
        <f t="shared" si="26"/>
        <v>743.33333333333337</v>
      </c>
      <c r="Y215" s="227">
        <f t="shared" si="24"/>
        <v>0</v>
      </c>
      <c r="Z215" s="227">
        <f t="shared" si="25"/>
        <v>521.2211111111111</v>
      </c>
      <c r="AA215" s="227">
        <f t="shared" si="27"/>
        <v>489.94444444444446</v>
      </c>
    </row>
    <row r="216" spans="2:27" ht="13.5" hidden="1">
      <c r="B216" s="232" t="s">
        <v>1110</v>
      </c>
      <c r="C216" s="232" t="s">
        <v>842</v>
      </c>
      <c r="D216" s="232" t="s">
        <v>977</v>
      </c>
      <c r="E216" s="232" t="s">
        <v>988</v>
      </c>
      <c r="F216" s="232">
        <v>32</v>
      </c>
      <c r="G216" s="232" t="s">
        <v>1353</v>
      </c>
      <c r="H216" s="233">
        <v>3.1920000000000002</v>
      </c>
      <c r="I216" s="233">
        <v>0</v>
      </c>
      <c r="J216" s="233">
        <v>2.431</v>
      </c>
      <c r="K216" s="234">
        <v>9102</v>
      </c>
      <c r="L216" s="233">
        <v>1.0389999999999999</v>
      </c>
      <c r="M216" s="234">
        <v>17839</v>
      </c>
      <c r="N216" s="233">
        <v>0</v>
      </c>
      <c r="O216" s="233">
        <v>0</v>
      </c>
      <c r="P216" s="233">
        <v>0</v>
      </c>
      <c r="Q216" s="234">
        <v>18751</v>
      </c>
      <c r="R216" s="233">
        <v>0.71399999999999997</v>
      </c>
      <c r="S216" s="234">
        <v>35251</v>
      </c>
      <c r="T216" s="233">
        <v>0</v>
      </c>
      <c r="U216" s="235">
        <f t="shared" si="21"/>
        <v>2330.1600000000003</v>
      </c>
      <c r="V216" s="227">
        <f t="shared" si="22"/>
        <v>1774.63</v>
      </c>
      <c r="W216" s="227">
        <f t="shared" si="23"/>
        <v>1516.9699999999998</v>
      </c>
      <c r="X216" s="227">
        <f t="shared" si="26"/>
        <v>1486.5833333333333</v>
      </c>
      <c r="Y216" s="227">
        <f t="shared" si="24"/>
        <v>0</v>
      </c>
      <c r="Z216" s="227">
        <f t="shared" si="25"/>
        <v>1042.0811111111111</v>
      </c>
      <c r="AA216" s="227">
        <f t="shared" si="27"/>
        <v>979.19444444444446</v>
      </c>
    </row>
    <row r="217" spans="2:27" ht="13.5" hidden="1">
      <c r="B217" s="232" t="s">
        <v>1110</v>
      </c>
      <c r="C217" s="232" t="s">
        <v>843</v>
      </c>
      <c r="D217" s="232" t="s">
        <v>977</v>
      </c>
      <c r="E217" s="232" t="s">
        <v>988</v>
      </c>
      <c r="F217" s="232">
        <v>2</v>
      </c>
      <c r="G217" s="232" t="s">
        <v>1363</v>
      </c>
      <c r="H217" s="233">
        <v>0.2</v>
      </c>
      <c r="I217" s="233">
        <v>0</v>
      </c>
      <c r="J217" s="233">
        <v>0.152</v>
      </c>
      <c r="K217" s="234">
        <v>569</v>
      </c>
      <c r="L217" s="233">
        <v>6.5000000000000002E-2</v>
      </c>
      <c r="M217" s="234">
        <v>1116</v>
      </c>
      <c r="N217" s="233">
        <v>0</v>
      </c>
      <c r="O217" s="233">
        <v>0</v>
      </c>
      <c r="P217" s="233">
        <v>0</v>
      </c>
      <c r="Q217" s="234">
        <v>1183</v>
      </c>
      <c r="R217" s="233">
        <v>4.4999999999999998E-2</v>
      </c>
      <c r="S217" s="234">
        <v>2223</v>
      </c>
      <c r="T217" s="233">
        <v>0</v>
      </c>
      <c r="U217" s="235">
        <f t="shared" si="21"/>
        <v>146</v>
      </c>
      <c r="V217" s="227">
        <f t="shared" si="22"/>
        <v>110.96</v>
      </c>
      <c r="W217" s="227">
        <f t="shared" si="23"/>
        <v>94.866666666666674</v>
      </c>
      <c r="X217" s="227">
        <f t="shared" si="26"/>
        <v>93</v>
      </c>
      <c r="Y217" s="227">
        <f t="shared" si="24"/>
        <v>0</v>
      </c>
      <c r="Z217" s="227">
        <f t="shared" si="25"/>
        <v>65.711111111111109</v>
      </c>
      <c r="AA217" s="227">
        <f t="shared" si="27"/>
        <v>61.75</v>
      </c>
    </row>
    <row r="218" spans="2:27" ht="13.5" hidden="1">
      <c r="B218" s="232" t="s">
        <v>1110</v>
      </c>
      <c r="C218" s="232" t="s">
        <v>844</v>
      </c>
      <c r="D218" s="232" t="s">
        <v>977</v>
      </c>
      <c r="E218" s="232" t="s">
        <v>988</v>
      </c>
      <c r="F218" s="232">
        <v>4</v>
      </c>
      <c r="G218" s="232" t="s">
        <v>1354</v>
      </c>
      <c r="H218" s="233">
        <v>0.39900000000000002</v>
      </c>
      <c r="I218" s="233">
        <v>0</v>
      </c>
      <c r="J218" s="233">
        <v>0.30399999999999999</v>
      </c>
      <c r="K218" s="234">
        <v>1139</v>
      </c>
      <c r="L218" s="233">
        <v>0.13</v>
      </c>
      <c r="M218" s="234">
        <v>2232</v>
      </c>
      <c r="N218" s="233">
        <v>0</v>
      </c>
      <c r="O218" s="233">
        <v>0</v>
      </c>
      <c r="P218" s="233">
        <v>0</v>
      </c>
      <c r="Q218" s="234">
        <v>2339</v>
      </c>
      <c r="R218" s="233">
        <v>8.8999999999999996E-2</v>
      </c>
      <c r="S218" s="234">
        <v>4397</v>
      </c>
      <c r="T218" s="233">
        <v>0</v>
      </c>
      <c r="U218" s="235">
        <f t="shared" si="21"/>
        <v>291.27000000000004</v>
      </c>
      <c r="V218" s="227">
        <f t="shared" si="22"/>
        <v>221.92</v>
      </c>
      <c r="W218" s="227">
        <f t="shared" si="23"/>
        <v>189.81666666666666</v>
      </c>
      <c r="X218" s="227">
        <f t="shared" si="26"/>
        <v>186</v>
      </c>
      <c r="Y218" s="227">
        <f t="shared" si="24"/>
        <v>0</v>
      </c>
      <c r="Z218" s="227">
        <f t="shared" si="25"/>
        <v>129.94222222222223</v>
      </c>
      <c r="AA218" s="227">
        <f t="shared" si="27"/>
        <v>122.13888888888889</v>
      </c>
    </row>
    <row r="219" spans="2:27" ht="13.5" hidden="1">
      <c r="B219" s="232" t="s">
        <v>1110</v>
      </c>
      <c r="C219" s="232" t="s">
        <v>845</v>
      </c>
      <c r="D219" s="232" t="s">
        <v>977</v>
      </c>
      <c r="E219" s="232" t="s">
        <v>988</v>
      </c>
      <c r="F219" s="232">
        <v>64</v>
      </c>
      <c r="G219" s="232" t="s">
        <v>1355</v>
      </c>
      <c r="H219" s="233">
        <v>5.12</v>
      </c>
      <c r="I219" s="233">
        <v>0</v>
      </c>
      <c r="J219" s="233">
        <v>3.2256</v>
      </c>
      <c r="K219" s="234">
        <v>13455</v>
      </c>
      <c r="L219" s="233">
        <v>1.536</v>
      </c>
      <c r="M219" s="234">
        <v>26373</v>
      </c>
      <c r="N219" s="233">
        <v>0</v>
      </c>
      <c r="O219" s="233">
        <v>0</v>
      </c>
      <c r="P219" s="233">
        <v>2.2118000000000002</v>
      </c>
      <c r="Q219" s="234">
        <v>26911</v>
      </c>
      <c r="R219" s="233">
        <v>1.024</v>
      </c>
      <c r="S219" s="234">
        <v>50592</v>
      </c>
      <c r="T219" s="233">
        <v>0</v>
      </c>
      <c r="U219" s="235">
        <f t="shared" si="21"/>
        <v>3737.6</v>
      </c>
      <c r="V219" s="227">
        <f t="shared" si="22"/>
        <v>2354.6880000000001</v>
      </c>
      <c r="W219" s="227">
        <f t="shared" si="23"/>
        <v>2242.5299999999997</v>
      </c>
      <c r="X219" s="227">
        <f t="shared" si="26"/>
        <v>2197.75</v>
      </c>
      <c r="Y219" s="227">
        <f t="shared" si="24"/>
        <v>1614.6140000000003</v>
      </c>
      <c r="Z219" s="227">
        <f t="shared" si="25"/>
        <v>1495.0477777777778</v>
      </c>
      <c r="AA219" s="227">
        <f t="shared" si="27"/>
        <v>1405.3333333333333</v>
      </c>
    </row>
    <row r="220" spans="2:27" ht="13.5" hidden="1">
      <c r="B220" s="232" t="s">
        <v>1110</v>
      </c>
      <c r="C220" s="232" t="s">
        <v>846</v>
      </c>
      <c r="D220" s="232" t="s">
        <v>977</v>
      </c>
      <c r="E220" s="232" t="s">
        <v>988</v>
      </c>
      <c r="F220" s="232">
        <v>8</v>
      </c>
      <c r="G220" s="232" t="s">
        <v>1351</v>
      </c>
      <c r="H220" s="233">
        <v>0.64</v>
      </c>
      <c r="I220" s="233">
        <v>0</v>
      </c>
      <c r="J220" s="233">
        <v>0.4032</v>
      </c>
      <c r="K220" s="234">
        <v>1682</v>
      </c>
      <c r="L220" s="233">
        <v>0.192</v>
      </c>
      <c r="M220" s="234">
        <v>3297</v>
      </c>
      <c r="N220" s="233">
        <v>0</v>
      </c>
      <c r="O220" s="233">
        <v>0</v>
      </c>
      <c r="P220" s="233">
        <v>0.27650000000000002</v>
      </c>
      <c r="Q220" s="234">
        <v>3364</v>
      </c>
      <c r="R220" s="233">
        <v>0.128</v>
      </c>
      <c r="S220" s="234">
        <v>6324</v>
      </c>
      <c r="T220" s="233">
        <v>0</v>
      </c>
      <c r="U220" s="235">
        <f t="shared" si="21"/>
        <v>467.2</v>
      </c>
      <c r="V220" s="227">
        <f t="shared" si="22"/>
        <v>294.33600000000001</v>
      </c>
      <c r="W220" s="227">
        <f t="shared" si="23"/>
        <v>280.32666666666665</v>
      </c>
      <c r="X220" s="227">
        <f t="shared" si="26"/>
        <v>274.75</v>
      </c>
      <c r="Y220" s="227">
        <f t="shared" si="24"/>
        <v>201.84500000000003</v>
      </c>
      <c r="Z220" s="227">
        <f t="shared" si="25"/>
        <v>186.88444444444445</v>
      </c>
      <c r="AA220" s="227">
        <f t="shared" si="27"/>
        <v>175.66666666666666</v>
      </c>
    </row>
    <row r="221" spans="2:27" ht="13.5" hidden="1">
      <c r="B221" s="232" t="s">
        <v>1110</v>
      </c>
      <c r="C221" s="232" t="s">
        <v>847</v>
      </c>
      <c r="D221" s="232" t="s">
        <v>977</v>
      </c>
      <c r="E221" s="232" t="s">
        <v>988</v>
      </c>
      <c r="F221" s="232">
        <v>16</v>
      </c>
      <c r="G221" s="232" t="s">
        <v>1352</v>
      </c>
      <c r="H221" s="233">
        <v>1.28</v>
      </c>
      <c r="I221" s="233">
        <v>0</v>
      </c>
      <c r="J221" s="233">
        <v>0.80640000000000001</v>
      </c>
      <c r="K221" s="234">
        <v>3364</v>
      </c>
      <c r="L221" s="233">
        <v>0.38400000000000001</v>
      </c>
      <c r="M221" s="234">
        <v>6593</v>
      </c>
      <c r="N221" s="233">
        <v>0</v>
      </c>
      <c r="O221" s="233">
        <v>0</v>
      </c>
      <c r="P221" s="233">
        <v>0.55300000000000005</v>
      </c>
      <c r="Q221" s="234">
        <v>6728</v>
      </c>
      <c r="R221" s="233">
        <v>0.25600000000000001</v>
      </c>
      <c r="S221" s="234">
        <v>12648</v>
      </c>
      <c r="T221" s="233">
        <v>0</v>
      </c>
      <c r="U221" s="235">
        <f t="shared" si="21"/>
        <v>934.4</v>
      </c>
      <c r="V221" s="227">
        <f t="shared" si="22"/>
        <v>588.67200000000003</v>
      </c>
      <c r="W221" s="227">
        <f t="shared" si="23"/>
        <v>560.65333333333331</v>
      </c>
      <c r="X221" s="227">
        <f t="shared" si="26"/>
        <v>549.41666666666663</v>
      </c>
      <c r="Y221" s="227">
        <f t="shared" si="24"/>
        <v>403.69000000000005</v>
      </c>
      <c r="Z221" s="227">
        <f t="shared" si="25"/>
        <v>373.76888888888891</v>
      </c>
      <c r="AA221" s="227">
        <f t="shared" si="27"/>
        <v>351.33333333333331</v>
      </c>
    </row>
    <row r="222" spans="2:27" ht="13.5" hidden="1">
      <c r="B222" s="232" t="s">
        <v>1110</v>
      </c>
      <c r="C222" s="232" t="s">
        <v>848</v>
      </c>
      <c r="D222" s="232" t="s">
        <v>977</v>
      </c>
      <c r="E222" s="232" t="s">
        <v>988</v>
      </c>
      <c r="F222" s="232">
        <v>32</v>
      </c>
      <c r="G222" s="232" t="s">
        <v>1353</v>
      </c>
      <c r="H222" s="233">
        <v>2.56</v>
      </c>
      <c r="I222" s="233">
        <v>0</v>
      </c>
      <c r="J222" s="233">
        <v>1.6128</v>
      </c>
      <c r="K222" s="234">
        <v>6728</v>
      </c>
      <c r="L222" s="233">
        <v>0.76800000000000002</v>
      </c>
      <c r="M222" s="234">
        <v>13186</v>
      </c>
      <c r="N222" s="233">
        <v>0</v>
      </c>
      <c r="O222" s="233">
        <v>0</v>
      </c>
      <c r="P222" s="233">
        <v>1.1059000000000001</v>
      </c>
      <c r="Q222" s="234">
        <v>13455</v>
      </c>
      <c r="R222" s="233">
        <v>0.51200000000000001</v>
      </c>
      <c r="S222" s="234">
        <v>25296</v>
      </c>
      <c r="T222" s="233">
        <v>0</v>
      </c>
      <c r="U222" s="235">
        <f t="shared" si="21"/>
        <v>1868.8</v>
      </c>
      <c r="V222" s="227">
        <f t="shared" si="22"/>
        <v>1177.3440000000001</v>
      </c>
      <c r="W222" s="227">
        <f t="shared" si="23"/>
        <v>1121.3066666666666</v>
      </c>
      <c r="X222" s="227">
        <f t="shared" si="26"/>
        <v>1098.8333333333333</v>
      </c>
      <c r="Y222" s="227">
        <f t="shared" si="24"/>
        <v>807.30700000000013</v>
      </c>
      <c r="Z222" s="227">
        <f t="shared" si="25"/>
        <v>747.51</v>
      </c>
      <c r="AA222" s="227">
        <f t="shared" si="27"/>
        <v>702.66666666666663</v>
      </c>
    </row>
    <row r="223" spans="2:27" ht="13.5" hidden="1">
      <c r="B223" s="232" t="s">
        <v>1110</v>
      </c>
      <c r="C223" s="232" t="s">
        <v>849</v>
      </c>
      <c r="D223" s="232" t="s">
        <v>977</v>
      </c>
      <c r="E223" s="232" t="s">
        <v>988</v>
      </c>
      <c r="F223" s="232">
        <v>2</v>
      </c>
      <c r="G223" s="232" t="s">
        <v>1363</v>
      </c>
      <c r="H223" s="233">
        <v>0.16</v>
      </c>
      <c r="I223" s="233">
        <v>0</v>
      </c>
      <c r="J223" s="233">
        <v>0.1008</v>
      </c>
      <c r="K223" s="234">
        <v>420</v>
      </c>
      <c r="L223" s="233">
        <v>4.8000000000000001E-2</v>
      </c>
      <c r="M223" s="234">
        <v>824</v>
      </c>
      <c r="N223" s="233">
        <v>0</v>
      </c>
      <c r="O223" s="233">
        <v>0</v>
      </c>
      <c r="P223" s="233">
        <v>6.9099999999999995E-2</v>
      </c>
      <c r="Q223" s="234">
        <v>841</v>
      </c>
      <c r="R223" s="233">
        <v>3.2000000000000001E-2</v>
      </c>
      <c r="S223" s="234">
        <v>1581</v>
      </c>
      <c r="T223" s="233">
        <v>0</v>
      </c>
      <c r="U223" s="235">
        <f t="shared" si="21"/>
        <v>116.8</v>
      </c>
      <c r="V223" s="227">
        <f t="shared" si="22"/>
        <v>73.584000000000003</v>
      </c>
      <c r="W223" s="227">
        <f t="shared" si="23"/>
        <v>70.039999999999992</v>
      </c>
      <c r="X223" s="227">
        <f t="shared" si="26"/>
        <v>68.666666666666671</v>
      </c>
      <c r="Y223" s="227">
        <f t="shared" si="24"/>
        <v>50.442999999999998</v>
      </c>
      <c r="Z223" s="227">
        <f t="shared" si="25"/>
        <v>46.721111111111114</v>
      </c>
      <c r="AA223" s="227">
        <f t="shared" si="27"/>
        <v>43.916666666666664</v>
      </c>
    </row>
    <row r="224" spans="2:27" ht="13.5" hidden="1">
      <c r="B224" s="232" t="s">
        <v>1110</v>
      </c>
      <c r="C224" s="232" t="s">
        <v>850</v>
      </c>
      <c r="D224" s="232" t="s">
        <v>977</v>
      </c>
      <c r="E224" s="232" t="s">
        <v>988</v>
      </c>
      <c r="F224" s="232">
        <v>4</v>
      </c>
      <c r="G224" s="232" t="s">
        <v>1354</v>
      </c>
      <c r="H224" s="233">
        <v>0.32</v>
      </c>
      <c r="I224" s="233">
        <v>0</v>
      </c>
      <c r="J224" s="233">
        <v>0.2016</v>
      </c>
      <c r="K224" s="234">
        <v>841</v>
      </c>
      <c r="L224" s="233">
        <v>9.6000000000000002E-2</v>
      </c>
      <c r="M224" s="234">
        <v>1648</v>
      </c>
      <c r="N224" s="233">
        <v>0</v>
      </c>
      <c r="O224" s="233">
        <v>0</v>
      </c>
      <c r="P224" s="233">
        <v>0.13819999999999999</v>
      </c>
      <c r="Q224" s="234">
        <v>1682</v>
      </c>
      <c r="R224" s="233">
        <v>6.4000000000000001E-2</v>
      </c>
      <c r="S224" s="234">
        <v>3162</v>
      </c>
      <c r="T224" s="233">
        <v>0</v>
      </c>
      <c r="U224" s="235">
        <f t="shared" si="21"/>
        <v>233.6</v>
      </c>
      <c r="V224" s="227">
        <f t="shared" si="22"/>
        <v>147.16800000000001</v>
      </c>
      <c r="W224" s="227">
        <f t="shared" si="23"/>
        <v>140.16333333333333</v>
      </c>
      <c r="X224" s="227">
        <f t="shared" si="26"/>
        <v>137.33333333333334</v>
      </c>
      <c r="Y224" s="227">
        <f t="shared" si="24"/>
        <v>100.886</v>
      </c>
      <c r="Z224" s="227">
        <f t="shared" si="25"/>
        <v>93.442222222222227</v>
      </c>
      <c r="AA224" s="227">
        <f t="shared" si="27"/>
        <v>87.833333333333329</v>
      </c>
    </row>
    <row r="225" spans="2:27" ht="13.5" hidden="1">
      <c r="B225" s="232" t="s">
        <v>1110</v>
      </c>
      <c r="C225" s="232" t="s">
        <v>851</v>
      </c>
      <c r="D225" s="232" t="s">
        <v>977</v>
      </c>
      <c r="E225" s="232" t="s">
        <v>988</v>
      </c>
      <c r="F225" s="232">
        <v>48</v>
      </c>
      <c r="G225" s="232" t="s">
        <v>1356</v>
      </c>
      <c r="H225" s="233">
        <v>3.6480000000000001</v>
      </c>
      <c r="I225" s="233">
        <v>0</v>
      </c>
      <c r="J225" s="233">
        <v>2.298</v>
      </c>
      <c r="K225" s="234">
        <v>9587</v>
      </c>
      <c r="L225" s="233">
        <v>1.0940000000000001</v>
      </c>
      <c r="M225" s="234">
        <v>18790</v>
      </c>
      <c r="N225" s="233">
        <v>0</v>
      </c>
      <c r="O225" s="233">
        <v>0</v>
      </c>
      <c r="P225" s="233">
        <v>1.5760000000000001</v>
      </c>
      <c r="Q225" s="234">
        <v>19174</v>
      </c>
      <c r="R225" s="233">
        <v>0.73</v>
      </c>
      <c r="S225" s="234">
        <v>36047</v>
      </c>
      <c r="T225" s="233">
        <v>0</v>
      </c>
      <c r="U225" s="235">
        <f t="shared" si="21"/>
        <v>2663.04</v>
      </c>
      <c r="V225" s="227">
        <f t="shared" si="22"/>
        <v>1677.54</v>
      </c>
      <c r="W225" s="227">
        <f t="shared" si="23"/>
        <v>1597.5366666666666</v>
      </c>
      <c r="X225" s="227">
        <f t="shared" si="26"/>
        <v>1565.8333333333333</v>
      </c>
      <c r="Y225" s="227">
        <f t="shared" si="24"/>
        <v>1150.48</v>
      </c>
      <c r="Z225" s="227">
        <f t="shared" si="25"/>
        <v>1065.5111111111109</v>
      </c>
      <c r="AA225" s="227">
        <f t="shared" si="27"/>
        <v>1001.3055555555555</v>
      </c>
    </row>
    <row r="226" spans="2:27" ht="13.5" hidden="1">
      <c r="B226" s="232" t="s">
        <v>1110</v>
      </c>
      <c r="C226" s="232" t="s">
        <v>852</v>
      </c>
      <c r="D226" s="232" t="s">
        <v>977</v>
      </c>
      <c r="E226" s="232" t="s">
        <v>988</v>
      </c>
      <c r="F226" s="232">
        <v>64</v>
      </c>
      <c r="G226" s="232" t="s">
        <v>1364</v>
      </c>
      <c r="H226" s="233">
        <v>4.8639999999999999</v>
      </c>
      <c r="I226" s="233">
        <v>0</v>
      </c>
      <c r="J226" s="233">
        <v>3.0640000000000001</v>
      </c>
      <c r="K226" s="234">
        <v>12783</v>
      </c>
      <c r="L226" s="233">
        <v>1.4590000000000001</v>
      </c>
      <c r="M226" s="234">
        <v>25054</v>
      </c>
      <c r="N226" s="233">
        <v>0</v>
      </c>
      <c r="O226" s="233">
        <v>0</v>
      </c>
      <c r="P226" s="233">
        <v>2.101</v>
      </c>
      <c r="Q226" s="234">
        <v>25565</v>
      </c>
      <c r="R226" s="233">
        <v>0.97299999999999998</v>
      </c>
      <c r="S226" s="234">
        <v>48063</v>
      </c>
      <c r="T226" s="233">
        <v>0</v>
      </c>
      <c r="U226" s="235">
        <f t="shared" si="21"/>
        <v>3550.72</v>
      </c>
      <c r="V226" s="227">
        <f t="shared" si="22"/>
        <v>2236.7200000000003</v>
      </c>
      <c r="W226" s="227">
        <f t="shared" si="23"/>
        <v>2130.3200000000002</v>
      </c>
      <c r="X226" s="227">
        <f t="shared" si="26"/>
        <v>2087.8333333333335</v>
      </c>
      <c r="Y226" s="227">
        <f t="shared" si="24"/>
        <v>1533.73</v>
      </c>
      <c r="Z226" s="227">
        <f t="shared" si="25"/>
        <v>1420.4288888888889</v>
      </c>
      <c r="AA226" s="227">
        <f t="shared" si="27"/>
        <v>1335.0833333333333</v>
      </c>
    </row>
    <row r="227" spans="2:27" ht="13.5" hidden="1">
      <c r="B227" s="232" t="s">
        <v>1110</v>
      </c>
      <c r="C227" s="232" t="s">
        <v>853</v>
      </c>
      <c r="D227" s="232" t="s">
        <v>977</v>
      </c>
      <c r="E227" s="232" t="s">
        <v>988</v>
      </c>
      <c r="F227" s="232">
        <v>96</v>
      </c>
      <c r="G227" s="232" t="s">
        <v>1365</v>
      </c>
      <c r="H227" s="233">
        <v>7.2960000000000003</v>
      </c>
      <c r="I227" s="233">
        <v>0</v>
      </c>
      <c r="J227" s="233">
        <v>4.5960000000000001</v>
      </c>
      <c r="K227" s="234">
        <v>19174</v>
      </c>
      <c r="L227" s="233">
        <v>2.1890000000000001</v>
      </c>
      <c r="M227" s="234">
        <v>37581</v>
      </c>
      <c r="N227" s="233">
        <v>0</v>
      </c>
      <c r="O227" s="233">
        <v>0</v>
      </c>
      <c r="P227" s="233">
        <v>3.1520000000000001</v>
      </c>
      <c r="Q227" s="234">
        <v>38348</v>
      </c>
      <c r="R227" s="233">
        <v>1.4590000000000001</v>
      </c>
      <c r="S227" s="234">
        <v>72094</v>
      </c>
      <c r="T227" s="233">
        <v>0</v>
      </c>
      <c r="U227" s="235">
        <f t="shared" si="21"/>
        <v>5326.08</v>
      </c>
      <c r="V227" s="227">
        <f t="shared" si="22"/>
        <v>3355.08</v>
      </c>
      <c r="W227" s="227">
        <f t="shared" si="23"/>
        <v>3195.8033333333333</v>
      </c>
      <c r="X227" s="227">
        <f t="shared" si="26"/>
        <v>3131.75</v>
      </c>
      <c r="Y227" s="227">
        <f t="shared" si="24"/>
        <v>2300.96</v>
      </c>
      <c r="Z227" s="227">
        <f t="shared" si="25"/>
        <v>2130.2922222222223</v>
      </c>
      <c r="AA227" s="227">
        <f t="shared" si="27"/>
        <v>2002.6111111111111</v>
      </c>
    </row>
    <row r="228" spans="2:27" ht="13.5" hidden="1">
      <c r="B228" s="232" t="s">
        <v>1110</v>
      </c>
      <c r="C228" s="232" t="s">
        <v>854</v>
      </c>
      <c r="D228" s="232" t="s">
        <v>977</v>
      </c>
      <c r="E228" s="232" t="s">
        <v>988</v>
      </c>
      <c r="F228" s="232">
        <v>8</v>
      </c>
      <c r="G228" s="232" t="s">
        <v>1317</v>
      </c>
      <c r="H228" s="233">
        <v>0.60799999999999998</v>
      </c>
      <c r="I228" s="233">
        <v>0</v>
      </c>
      <c r="J228" s="233">
        <v>0.38300000000000001</v>
      </c>
      <c r="K228" s="234">
        <v>1598</v>
      </c>
      <c r="L228" s="233">
        <v>0.182</v>
      </c>
      <c r="M228" s="234">
        <v>3132</v>
      </c>
      <c r="N228" s="233">
        <v>0</v>
      </c>
      <c r="O228" s="233">
        <v>0</v>
      </c>
      <c r="P228" s="233">
        <v>0.26300000000000001</v>
      </c>
      <c r="Q228" s="234">
        <v>3196</v>
      </c>
      <c r="R228" s="233">
        <v>0.122</v>
      </c>
      <c r="S228" s="234">
        <v>6008</v>
      </c>
      <c r="T228" s="233">
        <v>0</v>
      </c>
      <c r="U228" s="235">
        <f t="shared" si="21"/>
        <v>443.84</v>
      </c>
      <c r="V228" s="227">
        <f t="shared" si="22"/>
        <v>279.59000000000003</v>
      </c>
      <c r="W228" s="227">
        <f t="shared" si="23"/>
        <v>266.02666666666664</v>
      </c>
      <c r="X228" s="227">
        <f t="shared" si="26"/>
        <v>261</v>
      </c>
      <c r="Y228" s="227">
        <f t="shared" si="24"/>
        <v>191.99</v>
      </c>
      <c r="Z228" s="227">
        <f t="shared" si="25"/>
        <v>177.83777777777777</v>
      </c>
      <c r="AA228" s="227">
        <f t="shared" si="27"/>
        <v>166.88888888888889</v>
      </c>
    </row>
    <row r="229" spans="2:27" ht="13.5" hidden="1">
      <c r="B229" s="232" t="s">
        <v>1110</v>
      </c>
      <c r="C229" s="232" t="s">
        <v>855</v>
      </c>
      <c r="D229" s="232" t="s">
        <v>977</v>
      </c>
      <c r="E229" s="232" t="s">
        <v>988</v>
      </c>
      <c r="F229" s="232">
        <v>16</v>
      </c>
      <c r="G229" s="232" t="s">
        <v>1316</v>
      </c>
      <c r="H229" s="233">
        <v>1.216</v>
      </c>
      <c r="I229" s="233">
        <v>0</v>
      </c>
      <c r="J229" s="233">
        <v>0.76600000000000001</v>
      </c>
      <c r="K229" s="234">
        <v>3196</v>
      </c>
      <c r="L229" s="233">
        <v>0.36499999999999999</v>
      </c>
      <c r="M229" s="234">
        <v>6263</v>
      </c>
      <c r="N229" s="233">
        <v>0</v>
      </c>
      <c r="O229" s="233">
        <v>0</v>
      </c>
      <c r="P229" s="233">
        <v>0.52500000000000002</v>
      </c>
      <c r="Q229" s="234">
        <v>6391</v>
      </c>
      <c r="R229" s="233">
        <v>0.24299999999999999</v>
      </c>
      <c r="S229" s="234">
        <v>12016</v>
      </c>
      <c r="T229" s="233">
        <v>0</v>
      </c>
      <c r="U229" s="235">
        <f t="shared" si="21"/>
        <v>887.68</v>
      </c>
      <c r="V229" s="227">
        <f t="shared" si="22"/>
        <v>559.18000000000006</v>
      </c>
      <c r="W229" s="227">
        <f t="shared" si="23"/>
        <v>532.7833333333333</v>
      </c>
      <c r="X229" s="227">
        <f t="shared" si="26"/>
        <v>521.91666666666663</v>
      </c>
      <c r="Y229" s="227">
        <f t="shared" si="24"/>
        <v>383.25</v>
      </c>
      <c r="Z229" s="227">
        <f t="shared" si="25"/>
        <v>354.91777777777776</v>
      </c>
      <c r="AA229" s="227">
        <f t="shared" si="27"/>
        <v>333.77777777777777</v>
      </c>
    </row>
    <row r="230" spans="2:27" ht="13.5" hidden="1">
      <c r="B230" s="232" t="s">
        <v>1110</v>
      </c>
      <c r="C230" s="232" t="s">
        <v>856</v>
      </c>
      <c r="D230" s="232" t="s">
        <v>977</v>
      </c>
      <c r="E230" s="232" t="s">
        <v>988</v>
      </c>
      <c r="F230" s="232">
        <v>32</v>
      </c>
      <c r="G230" s="232" t="s">
        <v>1345</v>
      </c>
      <c r="H230" s="233">
        <v>2.4319999999999999</v>
      </c>
      <c r="I230" s="233">
        <v>0</v>
      </c>
      <c r="J230" s="233">
        <v>1.532</v>
      </c>
      <c r="K230" s="234">
        <v>6391</v>
      </c>
      <c r="L230" s="233">
        <v>0.73</v>
      </c>
      <c r="M230" s="234">
        <v>12527</v>
      </c>
      <c r="N230" s="233">
        <v>0</v>
      </c>
      <c r="O230" s="233">
        <v>0</v>
      </c>
      <c r="P230" s="233">
        <v>1.0509999999999999</v>
      </c>
      <c r="Q230" s="234">
        <v>12783</v>
      </c>
      <c r="R230" s="233">
        <v>0.48599999999999999</v>
      </c>
      <c r="S230" s="234">
        <v>24031</v>
      </c>
      <c r="T230" s="233">
        <v>0</v>
      </c>
      <c r="U230" s="235">
        <f t="shared" si="21"/>
        <v>1775.36</v>
      </c>
      <c r="V230" s="227">
        <f t="shared" si="22"/>
        <v>1118.3600000000001</v>
      </c>
      <c r="W230" s="227">
        <f t="shared" si="23"/>
        <v>1065.4833333333333</v>
      </c>
      <c r="X230" s="227">
        <f t="shared" si="26"/>
        <v>1043.9166666666667</v>
      </c>
      <c r="Y230" s="227">
        <f t="shared" si="24"/>
        <v>767.2299999999999</v>
      </c>
      <c r="Z230" s="227">
        <f t="shared" si="25"/>
        <v>709.86333333333323</v>
      </c>
      <c r="AA230" s="227">
        <f t="shared" si="27"/>
        <v>667.52777777777783</v>
      </c>
    </row>
    <row r="231" spans="2:27" ht="13.5" hidden="1">
      <c r="B231" s="232" t="s">
        <v>1110</v>
      </c>
      <c r="C231" s="232" t="s">
        <v>857</v>
      </c>
      <c r="D231" s="232" t="s">
        <v>977</v>
      </c>
      <c r="E231" s="232" t="s">
        <v>988</v>
      </c>
      <c r="F231" s="232">
        <v>2</v>
      </c>
      <c r="G231" s="232" t="s">
        <v>1311</v>
      </c>
      <c r="H231" s="233">
        <v>0.152</v>
      </c>
      <c r="I231" s="233">
        <v>0</v>
      </c>
      <c r="J231" s="233">
        <v>9.6000000000000002E-2</v>
      </c>
      <c r="K231" s="234">
        <v>399</v>
      </c>
      <c r="L231" s="233">
        <v>4.5999999999999999E-2</v>
      </c>
      <c r="M231" s="234">
        <v>783</v>
      </c>
      <c r="N231" s="233">
        <v>0</v>
      </c>
      <c r="O231" s="233">
        <v>0</v>
      </c>
      <c r="P231" s="233">
        <v>6.6000000000000003E-2</v>
      </c>
      <c r="Q231" s="234">
        <v>799</v>
      </c>
      <c r="R231" s="233">
        <v>0.03</v>
      </c>
      <c r="S231" s="234">
        <v>1502</v>
      </c>
      <c r="T231" s="233">
        <v>0</v>
      </c>
      <c r="U231" s="235">
        <f t="shared" si="21"/>
        <v>110.96</v>
      </c>
      <c r="V231" s="227">
        <f t="shared" si="22"/>
        <v>70.08</v>
      </c>
      <c r="W231" s="227">
        <f t="shared" si="23"/>
        <v>66.83</v>
      </c>
      <c r="X231" s="227">
        <f t="shared" si="26"/>
        <v>65.25</v>
      </c>
      <c r="Y231" s="227">
        <f t="shared" si="24"/>
        <v>48.18</v>
      </c>
      <c r="Z231" s="227">
        <f t="shared" si="25"/>
        <v>44.094444444444441</v>
      </c>
      <c r="AA231" s="227">
        <f t="shared" si="27"/>
        <v>41.722222222222221</v>
      </c>
    </row>
    <row r="232" spans="2:27" ht="13.5" hidden="1">
      <c r="B232" s="232" t="s">
        <v>1110</v>
      </c>
      <c r="C232" s="232" t="s">
        <v>858</v>
      </c>
      <c r="D232" s="232" t="s">
        <v>977</v>
      </c>
      <c r="E232" s="232" t="s">
        <v>988</v>
      </c>
      <c r="F232" s="232">
        <v>96</v>
      </c>
      <c r="G232" s="232" t="s">
        <v>1365</v>
      </c>
      <c r="H232" s="233">
        <v>7.2960000000000003</v>
      </c>
      <c r="I232" s="233">
        <v>0</v>
      </c>
      <c r="J232" s="233">
        <v>4.5960000000000001</v>
      </c>
      <c r="K232" s="234">
        <v>19174</v>
      </c>
      <c r="L232" s="233">
        <v>2.1890000000000001</v>
      </c>
      <c r="M232" s="234">
        <v>37581</v>
      </c>
      <c r="N232" s="233">
        <v>0</v>
      </c>
      <c r="O232" s="233">
        <v>0</v>
      </c>
      <c r="P232" s="233">
        <v>3.1520000000000001</v>
      </c>
      <c r="Q232" s="234">
        <v>38348</v>
      </c>
      <c r="R232" s="233">
        <v>1.4590000000000001</v>
      </c>
      <c r="S232" s="234">
        <v>72094</v>
      </c>
      <c r="T232" s="233">
        <v>0</v>
      </c>
      <c r="U232" s="235">
        <f t="shared" si="21"/>
        <v>5326.08</v>
      </c>
      <c r="V232" s="227">
        <f t="shared" si="22"/>
        <v>3355.08</v>
      </c>
      <c r="W232" s="227">
        <f t="shared" si="23"/>
        <v>3195.8033333333333</v>
      </c>
      <c r="X232" s="227">
        <f t="shared" si="26"/>
        <v>3131.75</v>
      </c>
      <c r="Y232" s="227">
        <f t="shared" si="24"/>
        <v>2300.96</v>
      </c>
      <c r="Z232" s="227">
        <f t="shared" si="25"/>
        <v>2130.2922222222223</v>
      </c>
      <c r="AA232" s="227">
        <f t="shared" si="27"/>
        <v>2002.6111111111111</v>
      </c>
    </row>
    <row r="233" spans="2:27" ht="13.5" hidden="1">
      <c r="B233" s="232" t="s">
        <v>1110</v>
      </c>
      <c r="C233" s="232" t="s">
        <v>859</v>
      </c>
      <c r="D233" s="232" t="s">
        <v>977</v>
      </c>
      <c r="E233" s="232" t="s">
        <v>988</v>
      </c>
      <c r="F233" s="232">
        <v>4</v>
      </c>
      <c r="G233" s="232" t="s">
        <v>1312</v>
      </c>
      <c r="H233" s="233">
        <v>0.30399999999999999</v>
      </c>
      <c r="I233" s="233">
        <v>0</v>
      </c>
      <c r="J233" s="233">
        <v>0.192</v>
      </c>
      <c r="K233" s="234">
        <v>799</v>
      </c>
      <c r="L233" s="233">
        <v>9.0999999999999998E-2</v>
      </c>
      <c r="M233" s="234">
        <v>1566</v>
      </c>
      <c r="N233" s="233">
        <v>0</v>
      </c>
      <c r="O233" s="233">
        <v>0</v>
      </c>
      <c r="P233" s="233">
        <v>0.13100000000000001</v>
      </c>
      <c r="Q233" s="234">
        <v>1598</v>
      </c>
      <c r="R233" s="233">
        <v>6.0999999999999999E-2</v>
      </c>
      <c r="S233" s="234">
        <v>3004</v>
      </c>
      <c r="T233" s="233">
        <v>0</v>
      </c>
      <c r="U233" s="235">
        <f t="shared" si="21"/>
        <v>221.92</v>
      </c>
      <c r="V233" s="227">
        <f t="shared" si="22"/>
        <v>140.16</v>
      </c>
      <c r="W233" s="227">
        <f t="shared" si="23"/>
        <v>133.01333333333332</v>
      </c>
      <c r="X233" s="227">
        <f t="shared" si="26"/>
        <v>130.5</v>
      </c>
      <c r="Y233" s="227">
        <f t="shared" si="24"/>
        <v>95.63000000000001</v>
      </c>
      <c r="Z233" s="227">
        <f t="shared" si="25"/>
        <v>88.918888888888887</v>
      </c>
      <c r="AA233" s="227">
        <f t="shared" si="27"/>
        <v>83.444444444444443</v>
      </c>
    </row>
    <row r="234" spans="2:27" ht="13.5" hidden="1">
      <c r="B234" s="232" t="s">
        <v>1110</v>
      </c>
      <c r="C234" s="232" t="s">
        <v>860</v>
      </c>
      <c r="D234" s="232" t="s">
        <v>977</v>
      </c>
      <c r="E234" s="232" t="s">
        <v>988</v>
      </c>
      <c r="F234" s="232">
        <v>48</v>
      </c>
      <c r="G234" s="232" t="s">
        <v>1356</v>
      </c>
      <c r="H234" s="233">
        <v>3.2639999999999998</v>
      </c>
      <c r="I234" s="233">
        <v>0</v>
      </c>
      <c r="J234" s="233">
        <v>2.056</v>
      </c>
      <c r="K234" s="234">
        <v>8578</v>
      </c>
      <c r="L234" s="233">
        <v>0.97899999999999998</v>
      </c>
      <c r="M234" s="234">
        <v>16812</v>
      </c>
      <c r="N234" s="233">
        <v>0</v>
      </c>
      <c r="O234" s="233">
        <v>0</v>
      </c>
      <c r="P234" s="233">
        <v>1.41</v>
      </c>
      <c r="Q234" s="234">
        <v>17156</v>
      </c>
      <c r="R234" s="233">
        <v>0.65300000000000002</v>
      </c>
      <c r="S234" s="234">
        <v>32252</v>
      </c>
      <c r="T234" s="233">
        <v>0</v>
      </c>
      <c r="U234" s="235">
        <f t="shared" si="21"/>
        <v>2382.7199999999998</v>
      </c>
      <c r="V234" s="227">
        <f t="shared" si="22"/>
        <v>1500.88</v>
      </c>
      <c r="W234" s="227">
        <f t="shared" si="23"/>
        <v>1429.5033333333333</v>
      </c>
      <c r="X234" s="227">
        <f t="shared" si="26"/>
        <v>1401</v>
      </c>
      <c r="Y234" s="227">
        <f t="shared" si="24"/>
        <v>1029.3</v>
      </c>
      <c r="Z234" s="227">
        <f t="shared" si="25"/>
        <v>953.24555555555548</v>
      </c>
      <c r="AA234" s="227">
        <f t="shared" si="27"/>
        <v>895.88888888888891</v>
      </c>
    </row>
    <row r="235" spans="2:27" ht="13.5" hidden="1">
      <c r="B235" s="232" t="s">
        <v>1110</v>
      </c>
      <c r="C235" s="232" t="s">
        <v>861</v>
      </c>
      <c r="D235" s="232" t="s">
        <v>977</v>
      </c>
      <c r="E235" s="232" t="s">
        <v>988</v>
      </c>
      <c r="F235" s="232">
        <v>64</v>
      </c>
      <c r="G235" s="232" t="s">
        <v>1364</v>
      </c>
      <c r="H235" s="233">
        <v>4.3520000000000003</v>
      </c>
      <c r="I235" s="233">
        <v>0</v>
      </c>
      <c r="J235" s="233">
        <v>2.742</v>
      </c>
      <c r="K235" s="234">
        <v>11437</v>
      </c>
      <c r="L235" s="233">
        <v>1.306</v>
      </c>
      <c r="M235" s="234">
        <v>22417</v>
      </c>
      <c r="N235" s="233">
        <v>0</v>
      </c>
      <c r="O235" s="233">
        <v>0</v>
      </c>
      <c r="P235" s="233">
        <v>1.88</v>
      </c>
      <c r="Q235" s="234">
        <v>22874</v>
      </c>
      <c r="R235" s="233">
        <v>0.87</v>
      </c>
      <c r="S235" s="234">
        <v>43003</v>
      </c>
      <c r="T235" s="233">
        <v>0</v>
      </c>
      <c r="U235" s="235">
        <f t="shared" si="21"/>
        <v>3176.96</v>
      </c>
      <c r="V235" s="227">
        <f t="shared" si="22"/>
        <v>2001.66</v>
      </c>
      <c r="W235" s="227">
        <f t="shared" si="23"/>
        <v>1906.4633333333334</v>
      </c>
      <c r="X235" s="227">
        <f t="shared" si="26"/>
        <v>1868.0833333333333</v>
      </c>
      <c r="Y235" s="227">
        <f t="shared" si="24"/>
        <v>1372.3999999999999</v>
      </c>
      <c r="Z235" s="227">
        <f t="shared" si="25"/>
        <v>1270.4888888888891</v>
      </c>
      <c r="AA235" s="227">
        <f t="shared" si="27"/>
        <v>1194.5277777777778</v>
      </c>
    </row>
    <row r="236" spans="2:27" ht="13.5" hidden="1">
      <c r="B236" s="232" t="s">
        <v>1110</v>
      </c>
      <c r="C236" s="232" t="s">
        <v>862</v>
      </c>
      <c r="D236" s="232" t="s">
        <v>977</v>
      </c>
      <c r="E236" s="232" t="s">
        <v>988</v>
      </c>
      <c r="F236" s="232">
        <v>96</v>
      </c>
      <c r="G236" s="232" t="s">
        <v>1365</v>
      </c>
      <c r="H236" s="233">
        <v>6.5279999999999996</v>
      </c>
      <c r="I236" s="233">
        <v>0</v>
      </c>
      <c r="J236" s="233">
        <v>4.1130000000000004</v>
      </c>
      <c r="K236" s="234">
        <v>17156</v>
      </c>
      <c r="L236" s="233">
        <v>1.958</v>
      </c>
      <c r="M236" s="234">
        <v>33625</v>
      </c>
      <c r="N236" s="233">
        <v>0</v>
      </c>
      <c r="O236" s="233">
        <v>0</v>
      </c>
      <c r="P236" s="233">
        <v>2.82</v>
      </c>
      <c r="Q236" s="234">
        <v>34311</v>
      </c>
      <c r="R236" s="233">
        <v>1.306</v>
      </c>
      <c r="S236" s="234">
        <v>64505</v>
      </c>
      <c r="T236" s="233">
        <v>0</v>
      </c>
      <c r="U236" s="235">
        <f t="shared" si="21"/>
        <v>4765.4399999999996</v>
      </c>
      <c r="V236" s="227">
        <f t="shared" si="22"/>
        <v>3002.4900000000002</v>
      </c>
      <c r="W236" s="227">
        <f t="shared" si="23"/>
        <v>2859.0066666666667</v>
      </c>
      <c r="X236" s="227">
        <f t="shared" si="26"/>
        <v>2802.0833333333335</v>
      </c>
      <c r="Y236" s="227">
        <f t="shared" si="24"/>
        <v>2058.6</v>
      </c>
      <c r="Z236" s="227">
        <f t="shared" si="25"/>
        <v>1906.4633333333334</v>
      </c>
      <c r="AA236" s="227">
        <f t="shared" si="27"/>
        <v>1791.8055555555557</v>
      </c>
    </row>
    <row r="237" spans="2:27" ht="13.5" hidden="1">
      <c r="B237" s="232" t="s">
        <v>1110</v>
      </c>
      <c r="C237" s="232" t="s">
        <v>863</v>
      </c>
      <c r="D237" s="232" t="s">
        <v>977</v>
      </c>
      <c r="E237" s="232" t="s">
        <v>988</v>
      </c>
      <c r="F237" s="232">
        <v>8</v>
      </c>
      <c r="G237" s="232" t="s">
        <v>1317</v>
      </c>
      <c r="H237" s="233">
        <v>0.54400000000000004</v>
      </c>
      <c r="I237" s="233">
        <v>0</v>
      </c>
      <c r="J237" s="233">
        <v>0.34300000000000003</v>
      </c>
      <c r="K237" s="234">
        <v>1430</v>
      </c>
      <c r="L237" s="233">
        <v>0.16300000000000001</v>
      </c>
      <c r="M237" s="234">
        <v>2802</v>
      </c>
      <c r="N237" s="233">
        <v>0</v>
      </c>
      <c r="O237" s="233">
        <v>0</v>
      </c>
      <c r="P237" s="233">
        <v>0.23499999999999999</v>
      </c>
      <c r="Q237" s="234">
        <v>2859</v>
      </c>
      <c r="R237" s="233">
        <v>0.109</v>
      </c>
      <c r="S237" s="234">
        <v>5375</v>
      </c>
      <c r="T237" s="233">
        <v>0</v>
      </c>
      <c r="U237" s="235">
        <f t="shared" si="21"/>
        <v>397.12</v>
      </c>
      <c r="V237" s="227">
        <f t="shared" si="22"/>
        <v>250.39000000000001</v>
      </c>
      <c r="W237" s="227">
        <f t="shared" si="23"/>
        <v>238.15666666666669</v>
      </c>
      <c r="X237" s="227">
        <f t="shared" si="26"/>
        <v>233.5</v>
      </c>
      <c r="Y237" s="227">
        <f t="shared" si="24"/>
        <v>171.54999999999998</v>
      </c>
      <c r="Z237" s="227">
        <f t="shared" si="25"/>
        <v>158.98666666666668</v>
      </c>
      <c r="AA237" s="227">
        <f t="shared" si="27"/>
        <v>149.30555555555554</v>
      </c>
    </row>
    <row r="238" spans="2:27" ht="13.5" hidden="1">
      <c r="B238" s="232" t="s">
        <v>1110</v>
      </c>
      <c r="C238" s="232" t="s">
        <v>864</v>
      </c>
      <c r="D238" s="232" t="s">
        <v>977</v>
      </c>
      <c r="E238" s="232" t="s">
        <v>988</v>
      </c>
      <c r="F238" s="232">
        <v>16</v>
      </c>
      <c r="G238" s="232" t="s">
        <v>1316</v>
      </c>
      <c r="H238" s="233">
        <v>1.0880000000000001</v>
      </c>
      <c r="I238" s="233">
        <v>0</v>
      </c>
      <c r="J238" s="233">
        <v>0.68500000000000005</v>
      </c>
      <c r="K238" s="234">
        <v>2859</v>
      </c>
      <c r="L238" s="233">
        <v>0.32600000000000001</v>
      </c>
      <c r="M238" s="234">
        <v>5604</v>
      </c>
      <c r="N238" s="233">
        <v>0</v>
      </c>
      <c r="O238" s="233">
        <v>0</v>
      </c>
      <c r="P238" s="233">
        <v>0.47</v>
      </c>
      <c r="Q238" s="234">
        <v>5719</v>
      </c>
      <c r="R238" s="233">
        <v>0.218</v>
      </c>
      <c r="S238" s="234">
        <v>10751</v>
      </c>
      <c r="T238" s="233">
        <v>0</v>
      </c>
      <c r="U238" s="235">
        <f t="shared" si="21"/>
        <v>794.24</v>
      </c>
      <c r="V238" s="227">
        <f t="shared" si="22"/>
        <v>500.05</v>
      </c>
      <c r="W238" s="227">
        <f t="shared" si="23"/>
        <v>476.23</v>
      </c>
      <c r="X238" s="227">
        <f t="shared" si="26"/>
        <v>467</v>
      </c>
      <c r="Y238" s="227">
        <f t="shared" si="24"/>
        <v>343.09999999999997</v>
      </c>
      <c r="Z238" s="227">
        <f t="shared" si="25"/>
        <v>318.00111111111107</v>
      </c>
      <c r="AA238" s="227">
        <f t="shared" si="27"/>
        <v>298.63888888888891</v>
      </c>
    </row>
    <row r="239" spans="2:27" ht="13.5" hidden="1">
      <c r="B239" s="232" t="s">
        <v>1110</v>
      </c>
      <c r="C239" s="232" t="s">
        <v>865</v>
      </c>
      <c r="D239" s="232" t="s">
        <v>977</v>
      </c>
      <c r="E239" s="232" t="s">
        <v>988</v>
      </c>
      <c r="F239" s="232">
        <v>32</v>
      </c>
      <c r="G239" s="232" t="s">
        <v>1345</v>
      </c>
      <c r="H239" s="233">
        <v>2.1760000000000002</v>
      </c>
      <c r="I239" s="233">
        <v>0</v>
      </c>
      <c r="J239" s="233">
        <v>1.371</v>
      </c>
      <c r="K239" s="234">
        <v>5719</v>
      </c>
      <c r="L239" s="233">
        <v>0.65300000000000002</v>
      </c>
      <c r="M239" s="234">
        <v>11208</v>
      </c>
      <c r="N239" s="233">
        <v>0</v>
      </c>
      <c r="O239" s="233">
        <v>0</v>
      </c>
      <c r="P239" s="233">
        <v>0.94</v>
      </c>
      <c r="Q239" s="234">
        <v>11437</v>
      </c>
      <c r="R239" s="233">
        <v>0.435</v>
      </c>
      <c r="S239" s="234">
        <v>21502</v>
      </c>
      <c r="T239" s="233">
        <v>0</v>
      </c>
      <c r="U239" s="235">
        <f t="shared" si="21"/>
        <v>1588.48</v>
      </c>
      <c r="V239" s="227">
        <f t="shared" si="22"/>
        <v>1000.83</v>
      </c>
      <c r="W239" s="227">
        <f t="shared" si="23"/>
        <v>953.27333333333331</v>
      </c>
      <c r="X239" s="227">
        <f t="shared" si="26"/>
        <v>934</v>
      </c>
      <c r="Y239" s="227">
        <f t="shared" si="24"/>
        <v>686.19999999999993</v>
      </c>
      <c r="Z239" s="227">
        <f t="shared" si="25"/>
        <v>635.24444444444453</v>
      </c>
      <c r="AA239" s="227">
        <f t="shared" si="27"/>
        <v>597.27777777777783</v>
      </c>
    </row>
    <row r="240" spans="2:27" ht="13.5" hidden="1">
      <c r="B240" s="232" t="s">
        <v>1110</v>
      </c>
      <c r="C240" s="232" t="s">
        <v>866</v>
      </c>
      <c r="D240" s="232" t="s">
        <v>977</v>
      </c>
      <c r="E240" s="232" t="s">
        <v>988</v>
      </c>
      <c r="F240" s="232">
        <v>2</v>
      </c>
      <c r="G240" s="232" t="s">
        <v>1311</v>
      </c>
      <c r="H240" s="233">
        <v>0.13600000000000001</v>
      </c>
      <c r="I240" s="233">
        <v>0</v>
      </c>
      <c r="J240" s="233">
        <v>8.5999999999999993E-2</v>
      </c>
      <c r="K240" s="234">
        <v>357</v>
      </c>
      <c r="L240" s="233">
        <v>4.1000000000000002E-2</v>
      </c>
      <c r="M240" s="234">
        <v>701</v>
      </c>
      <c r="N240" s="233">
        <v>0</v>
      </c>
      <c r="O240" s="233">
        <v>0</v>
      </c>
      <c r="P240" s="233">
        <v>5.8999999999999997E-2</v>
      </c>
      <c r="Q240" s="234">
        <v>715</v>
      </c>
      <c r="R240" s="233">
        <v>2.7E-2</v>
      </c>
      <c r="S240" s="234">
        <v>1344</v>
      </c>
      <c r="T240" s="233">
        <v>0</v>
      </c>
      <c r="U240" s="235">
        <f t="shared" si="21"/>
        <v>99.28</v>
      </c>
      <c r="V240" s="227">
        <f t="shared" si="22"/>
        <v>62.779999999999994</v>
      </c>
      <c r="W240" s="227">
        <f t="shared" si="23"/>
        <v>59.68</v>
      </c>
      <c r="X240" s="227">
        <f t="shared" si="26"/>
        <v>58.416666666666664</v>
      </c>
      <c r="Y240" s="227">
        <f t="shared" si="24"/>
        <v>43.07</v>
      </c>
      <c r="Z240" s="227">
        <f t="shared" si="25"/>
        <v>39.571111111111108</v>
      </c>
      <c r="AA240" s="227">
        <f t="shared" si="27"/>
        <v>37.333333333333336</v>
      </c>
    </row>
    <row r="241" spans="2:27" ht="13.5" hidden="1">
      <c r="B241" s="232" t="s">
        <v>1110</v>
      </c>
      <c r="C241" s="232" t="s">
        <v>867</v>
      </c>
      <c r="D241" s="232" t="s">
        <v>977</v>
      </c>
      <c r="E241" s="232" t="s">
        <v>988</v>
      </c>
      <c r="F241" s="232">
        <v>4</v>
      </c>
      <c r="G241" s="232" t="s">
        <v>1312</v>
      </c>
      <c r="H241" s="233">
        <v>0.27200000000000002</v>
      </c>
      <c r="I241" s="233">
        <v>0</v>
      </c>
      <c r="J241" s="233">
        <v>0.17100000000000001</v>
      </c>
      <c r="K241" s="234">
        <v>715</v>
      </c>
      <c r="L241" s="233">
        <v>8.2000000000000003E-2</v>
      </c>
      <c r="M241" s="234">
        <v>1401</v>
      </c>
      <c r="N241" s="233">
        <v>0</v>
      </c>
      <c r="O241" s="233">
        <v>0</v>
      </c>
      <c r="P241" s="233">
        <v>0.11799999999999999</v>
      </c>
      <c r="Q241" s="234">
        <v>1430</v>
      </c>
      <c r="R241" s="233">
        <v>5.3999999999999999E-2</v>
      </c>
      <c r="S241" s="234">
        <v>2688</v>
      </c>
      <c r="T241" s="233">
        <v>0</v>
      </c>
      <c r="U241" s="235">
        <f t="shared" si="21"/>
        <v>198.56</v>
      </c>
      <c r="V241" s="227">
        <f t="shared" si="22"/>
        <v>124.83000000000001</v>
      </c>
      <c r="W241" s="227">
        <f t="shared" si="23"/>
        <v>119.44333333333333</v>
      </c>
      <c r="X241" s="227">
        <f t="shared" si="26"/>
        <v>116.75</v>
      </c>
      <c r="Y241" s="227">
        <f t="shared" si="24"/>
        <v>86.14</v>
      </c>
      <c r="Z241" s="227">
        <f t="shared" si="25"/>
        <v>79.142222222222216</v>
      </c>
      <c r="AA241" s="227">
        <f t="shared" si="27"/>
        <v>74.666666666666671</v>
      </c>
    </row>
    <row r="242" spans="2:27" ht="13.5" hidden="1">
      <c r="B242" s="232" t="s">
        <v>1110</v>
      </c>
      <c r="C242" s="232" t="s">
        <v>868</v>
      </c>
      <c r="D242" s="232" t="s">
        <v>977</v>
      </c>
      <c r="E242" s="232" t="s">
        <v>988</v>
      </c>
      <c r="F242" s="232">
        <v>48</v>
      </c>
      <c r="G242" s="232" t="s">
        <v>1356</v>
      </c>
      <c r="H242" s="233">
        <v>3.7919999999999998</v>
      </c>
      <c r="I242" s="233">
        <v>0</v>
      </c>
      <c r="J242" s="233">
        <v>2.3820000000000001</v>
      </c>
      <c r="K242" s="234">
        <v>9937</v>
      </c>
      <c r="L242" s="233">
        <v>1.1339999999999999</v>
      </c>
      <c r="M242" s="234">
        <v>19477</v>
      </c>
      <c r="N242" s="233">
        <v>0</v>
      </c>
      <c r="O242" s="233">
        <v>0</v>
      </c>
      <c r="P242" s="233">
        <v>1.6379999999999999</v>
      </c>
      <c r="Q242" s="234">
        <v>19931</v>
      </c>
      <c r="R242" s="233">
        <v>0.75800000000000001</v>
      </c>
      <c r="S242" s="234">
        <v>37470</v>
      </c>
      <c r="T242" s="233">
        <v>0</v>
      </c>
      <c r="U242" s="235">
        <f t="shared" si="21"/>
        <v>2768.16</v>
      </c>
      <c r="V242" s="227">
        <f t="shared" si="22"/>
        <v>1738.8600000000001</v>
      </c>
      <c r="W242" s="227">
        <f t="shared" si="23"/>
        <v>1655.9033333333332</v>
      </c>
      <c r="X242" s="227">
        <f t="shared" si="26"/>
        <v>1623.0833333333333</v>
      </c>
      <c r="Y242" s="227">
        <f t="shared" si="24"/>
        <v>1195.74</v>
      </c>
      <c r="Z242" s="227">
        <f t="shared" si="25"/>
        <v>1106.9788888888888</v>
      </c>
      <c r="AA242" s="227">
        <f t="shared" si="27"/>
        <v>1040.8333333333333</v>
      </c>
    </row>
    <row r="243" spans="2:27" ht="13.5" hidden="1">
      <c r="B243" s="232" t="s">
        <v>1110</v>
      </c>
      <c r="C243" s="232" t="s">
        <v>869</v>
      </c>
      <c r="D243" s="232" t="s">
        <v>977</v>
      </c>
      <c r="E243" s="232" t="s">
        <v>988</v>
      </c>
      <c r="F243" s="232">
        <v>64</v>
      </c>
      <c r="G243" s="232" t="s">
        <v>1364</v>
      </c>
      <c r="H243" s="233">
        <v>5.056</v>
      </c>
      <c r="I243" s="233">
        <v>0</v>
      </c>
      <c r="J243" s="233">
        <v>3.1760000000000002</v>
      </c>
      <c r="K243" s="234">
        <v>13250</v>
      </c>
      <c r="L243" s="233">
        <v>1.5129999999999999</v>
      </c>
      <c r="M243" s="234">
        <v>25969</v>
      </c>
      <c r="N243" s="233">
        <v>0</v>
      </c>
      <c r="O243" s="233">
        <v>0</v>
      </c>
      <c r="P243" s="233">
        <v>2.1840000000000002</v>
      </c>
      <c r="Q243" s="234">
        <v>26574</v>
      </c>
      <c r="R243" s="233">
        <v>1.0109999999999999</v>
      </c>
      <c r="S243" s="234">
        <v>49960</v>
      </c>
      <c r="T243" s="233">
        <v>0</v>
      </c>
      <c r="U243" s="235">
        <f t="shared" si="21"/>
        <v>3690.88</v>
      </c>
      <c r="V243" s="227">
        <f t="shared" si="22"/>
        <v>2318.48</v>
      </c>
      <c r="W243" s="227">
        <f t="shared" si="23"/>
        <v>2208.6566666666668</v>
      </c>
      <c r="X243" s="227">
        <f t="shared" si="26"/>
        <v>2164.0833333333335</v>
      </c>
      <c r="Y243" s="227">
        <f t="shared" si="24"/>
        <v>1594.3200000000002</v>
      </c>
      <c r="Z243" s="227">
        <f t="shared" si="25"/>
        <v>1476.1966666666667</v>
      </c>
      <c r="AA243" s="227">
        <f t="shared" si="27"/>
        <v>1387.7777777777778</v>
      </c>
    </row>
    <row r="244" spans="2:27" ht="13.5" hidden="1">
      <c r="B244" s="232" t="s">
        <v>1110</v>
      </c>
      <c r="C244" s="232" t="s">
        <v>870</v>
      </c>
      <c r="D244" s="232" t="s">
        <v>977</v>
      </c>
      <c r="E244" s="232" t="s">
        <v>988</v>
      </c>
      <c r="F244" s="232">
        <v>96</v>
      </c>
      <c r="G244" s="232" t="s">
        <v>1365</v>
      </c>
      <c r="H244" s="233">
        <v>7.5839999999999996</v>
      </c>
      <c r="I244" s="233">
        <v>0</v>
      </c>
      <c r="J244" s="233">
        <v>4.7640000000000002</v>
      </c>
      <c r="K244" s="234">
        <v>19875</v>
      </c>
      <c r="L244" s="233">
        <v>2.2690000000000001</v>
      </c>
      <c r="M244" s="234">
        <v>38954</v>
      </c>
      <c r="N244" s="233">
        <v>0</v>
      </c>
      <c r="O244" s="233">
        <v>0</v>
      </c>
      <c r="P244" s="233">
        <v>3.2759999999999998</v>
      </c>
      <c r="Q244" s="234">
        <v>39862</v>
      </c>
      <c r="R244" s="233">
        <v>1.5169999999999999</v>
      </c>
      <c r="S244" s="234">
        <v>74940</v>
      </c>
      <c r="T244" s="233">
        <v>0</v>
      </c>
      <c r="U244" s="235">
        <f t="shared" si="21"/>
        <v>5536.32</v>
      </c>
      <c r="V244" s="227">
        <f t="shared" si="22"/>
        <v>3477.7200000000003</v>
      </c>
      <c r="W244" s="227">
        <f t="shared" si="23"/>
        <v>3312.62</v>
      </c>
      <c r="X244" s="227">
        <f t="shared" si="26"/>
        <v>3246.1666666666665</v>
      </c>
      <c r="Y244" s="227">
        <f t="shared" si="24"/>
        <v>2391.48</v>
      </c>
      <c r="Z244" s="227">
        <f t="shared" si="25"/>
        <v>2214.6877777777777</v>
      </c>
      <c r="AA244" s="227">
        <f t="shared" si="27"/>
        <v>2081.6666666666665</v>
      </c>
    </row>
    <row r="245" spans="2:27" ht="13.5" hidden="1">
      <c r="B245" s="232" t="s">
        <v>1110</v>
      </c>
      <c r="C245" s="232" t="s">
        <v>871</v>
      </c>
      <c r="D245" s="232" t="s">
        <v>977</v>
      </c>
      <c r="E245" s="232" t="s">
        <v>988</v>
      </c>
      <c r="F245" s="232">
        <v>8</v>
      </c>
      <c r="G245" s="232" t="s">
        <v>1317</v>
      </c>
      <c r="H245" s="233">
        <v>0.63200000000000001</v>
      </c>
      <c r="I245" s="233">
        <v>0</v>
      </c>
      <c r="J245" s="233">
        <v>0.39700000000000002</v>
      </c>
      <c r="K245" s="234">
        <v>1656</v>
      </c>
      <c r="L245" s="233">
        <v>0.189</v>
      </c>
      <c r="M245" s="234">
        <v>3246</v>
      </c>
      <c r="N245" s="233">
        <v>0</v>
      </c>
      <c r="O245" s="233">
        <v>0</v>
      </c>
      <c r="P245" s="233">
        <v>0.27300000000000002</v>
      </c>
      <c r="Q245" s="234">
        <v>3322</v>
      </c>
      <c r="R245" s="233">
        <v>0.126</v>
      </c>
      <c r="S245" s="234">
        <v>6245</v>
      </c>
      <c r="T245" s="233">
        <v>0</v>
      </c>
      <c r="U245" s="235">
        <f t="shared" si="21"/>
        <v>461.36</v>
      </c>
      <c r="V245" s="227">
        <f t="shared" si="22"/>
        <v>289.81</v>
      </c>
      <c r="W245" s="227">
        <f t="shared" si="23"/>
        <v>275.97000000000003</v>
      </c>
      <c r="X245" s="227">
        <f t="shared" si="26"/>
        <v>270.5</v>
      </c>
      <c r="Y245" s="227">
        <f t="shared" si="24"/>
        <v>199.29000000000002</v>
      </c>
      <c r="Z245" s="227">
        <f t="shared" si="25"/>
        <v>184.25777777777779</v>
      </c>
      <c r="AA245" s="227">
        <f t="shared" si="27"/>
        <v>173.47222222222223</v>
      </c>
    </row>
    <row r="246" spans="2:27" ht="13.5" hidden="1">
      <c r="B246" s="232" t="s">
        <v>1110</v>
      </c>
      <c r="C246" s="232" t="s">
        <v>872</v>
      </c>
      <c r="D246" s="232" t="s">
        <v>977</v>
      </c>
      <c r="E246" s="232" t="s">
        <v>988</v>
      </c>
      <c r="F246" s="232">
        <v>16</v>
      </c>
      <c r="G246" s="232" t="s">
        <v>1316</v>
      </c>
      <c r="H246" s="233">
        <v>1.264</v>
      </c>
      <c r="I246" s="233">
        <v>0</v>
      </c>
      <c r="J246" s="233">
        <v>0.79400000000000004</v>
      </c>
      <c r="K246" s="234">
        <v>3312</v>
      </c>
      <c r="L246" s="233">
        <v>0.378</v>
      </c>
      <c r="M246" s="234">
        <v>6492</v>
      </c>
      <c r="N246" s="233">
        <v>0</v>
      </c>
      <c r="O246" s="233">
        <v>0</v>
      </c>
      <c r="P246" s="233">
        <v>0.54600000000000004</v>
      </c>
      <c r="Q246" s="234">
        <v>6644</v>
      </c>
      <c r="R246" s="233">
        <v>0.253</v>
      </c>
      <c r="S246" s="234">
        <v>12490</v>
      </c>
      <c r="T246" s="233">
        <v>0</v>
      </c>
      <c r="U246" s="235">
        <f t="shared" si="21"/>
        <v>922.72</v>
      </c>
      <c r="V246" s="227">
        <f t="shared" si="22"/>
        <v>579.62</v>
      </c>
      <c r="W246" s="227">
        <f t="shared" si="23"/>
        <v>551.94000000000005</v>
      </c>
      <c r="X246" s="227">
        <f t="shared" si="26"/>
        <v>541</v>
      </c>
      <c r="Y246" s="227">
        <f t="shared" si="24"/>
        <v>398.58000000000004</v>
      </c>
      <c r="Z246" s="227">
        <f t="shared" si="25"/>
        <v>369.24555555555554</v>
      </c>
      <c r="AA246" s="227">
        <f t="shared" si="27"/>
        <v>346.94444444444446</v>
      </c>
    </row>
    <row r="247" spans="2:27" ht="13.5" hidden="1">
      <c r="B247" s="232" t="s">
        <v>1110</v>
      </c>
      <c r="C247" s="232" t="s">
        <v>298</v>
      </c>
      <c r="D247" s="232" t="s">
        <v>977</v>
      </c>
      <c r="E247" s="232" t="s">
        <v>988</v>
      </c>
      <c r="F247" s="232">
        <v>32</v>
      </c>
      <c r="G247" s="232" t="s">
        <v>1345</v>
      </c>
      <c r="H247" s="233">
        <v>2.528</v>
      </c>
      <c r="I247" s="233">
        <v>0</v>
      </c>
      <c r="J247" s="233">
        <v>1.5880000000000001</v>
      </c>
      <c r="K247" s="234">
        <v>6625</v>
      </c>
      <c r="L247" s="233">
        <v>0.75600000000000001</v>
      </c>
      <c r="M247" s="234">
        <v>12985</v>
      </c>
      <c r="N247" s="233">
        <v>0</v>
      </c>
      <c r="O247" s="233">
        <v>0</v>
      </c>
      <c r="P247" s="233">
        <v>1.0920000000000001</v>
      </c>
      <c r="Q247" s="234">
        <v>13287</v>
      </c>
      <c r="R247" s="233">
        <v>0.50600000000000001</v>
      </c>
      <c r="S247" s="234">
        <v>24980</v>
      </c>
      <c r="T247" s="233">
        <v>0</v>
      </c>
      <c r="U247" s="235">
        <f t="shared" si="21"/>
        <v>1845.44</v>
      </c>
      <c r="V247" s="227">
        <f t="shared" si="22"/>
        <v>1159.24</v>
      </c>
      <c r="W247" s="227">
        <f t="shared" si="23"/>
        <v>1103.9633333333334</v>
      </c>
      <c r="X247" s="227">
        <f t="shared" si="26"/>
        <v>1082.0833333333333</v>
      </c>
      <c r="Y247" s="227">
        <f t="shared" si="24"/>
        <v>797.16000000000008</v>
      </c>
      <c r="Z247" s="227">
        <f t="shared" si="25"/>
        <v>738.46333333333337</v>
      </c>
      <c r="AA247" s="227">
        <f t="shared" si="27"/>
        <v>693.88888888888891</v>
      </c>
    </row>
    <row r="248" spans="2:27" ht="13.5" hidden="1">
      <c r="B248" s="232" t="s">
        <v>1110</v>
      </c>
      <c r="C248" s="232" t="s">
        <v>873</v>
      </c>
      <c r="D248" s="232" t="s">
        <v>977</v>
      </c>
      <c r="E248" s="232" t="s">
        <v>988</v>
      </c>
      <c r="F248" s="232">
        <v>2</v>
      </c>
      <c r="G248" s="232" t="s">
        <v>1311</v>
      </c>
      <c r="H248" s="233">
        <v>0.158</v>
      </c>
      <c r="I248" s="233">
        <v>0</v>
      </c>
      <c r="J248" s="233">
        <v>9.9000000000000005E-2</v>
      </c>
      <c r="K248" s="234">
        <v>414</v>
      </c>
      <c r="L248" s="233">
        <v>4.7E-2</v>
      </c>
      <c r="M248" s="234">
        <v>812</v>
      </c>
      <c r="N248" s="233">
        <v>0</v>
      </c>
      <c r="O248" s="233">
        <v>0</v>
      </c>
      <c r="P248" s="233">
        <v>6.8000000000000005E-2</v>
      </c>
      <c r="Q248" s="234">
        <v>830</v>
      </c>
      <c r="R248" s="233">
        <v>3.2000000000000001E-2</v>
      </c>
      <c r="S248" s="234">
        <v>1561</v>
      </c>
      <c r="T248" s="233">
        <v>0</v>
      </c>
      <c r="U248" s="235">
        <f t="shared" si="21"/>
        <v>115.34</v>
      </c>
      <c r="V248" s="227">
        <f t="shared" si="22"/>
        <v>72.27000000000001</v>
      </c>
      <c r="W248" s="227">
        <f t="shared" si="23"/>
        <v>68.81</v>
      </c>
      <c r="X248" s="227">
        <f t="shared" si="26"/>
        <v>67.666666666666671</v>
      </c>
      <c r="Y248" s="227">
        <f t="shared" si="24"/>
        <v>49.64</v>
      </c>
      <c r="Z248" s="227">
        <f t="shared" si="25"/>
        <v>46.415555555555557</v>
      </c>
      <c r="AA248" s="227">
        <f t="shared" si="27"/>
        <v>43.361111111111114</v>
      </c>
    </row>
    <row r="249" spans="2:27" ht="13.5" hidden="1">
      <c r="B249" s="232" t="s">
        <v>1110</v>
      </c>
      <c r="C249" s="232" t="s">
        <v>874</v>
      </c>
      <c r="D249" s="232" t="s">
        <v>977</v>
      </c>
      <c r="E249" s="232" t="s">
        <v>988</v>
      </c>
      <c r="F249" s="232">
        <v>4</v>
      </c>
      <c r="G249" s="232" t="s">
        <v>1312</v>
      </c>
      <c r="H249" s="233">
        <v>0.316</v>
      </c>
      <c r="I249" s="233">
        <v>0</v>
      </c>
      <c r="J249" s="233">
        <v>0.19900000000000001</v>
      </c>
      <c r="K249" s="234">
        <v>828</v>
      </c>
      <c r="L249" s="233">
        <v>9.5000000000000001E-2</v>
      </c>
      <c r="M249" s="234">
        <v>1623</v>
      </c>
      <c r="N249" s="233">
        <v>0</v>
      </c>
      <c r="O249" s="233">
        <v>0</v>
      </c>
      <c r="P249" s="233">
        <v>0.13700000000000001</v>
      </c>
      <c r="Q249" s="234">
        <v>1661</v>
      </c>
      <c r="R249" s="233">
        <v>6.3E-2</v>
      </c>
      <c r="S249" s="234">
        <v>3122</v>
      </c>
      <c r="T249" s="233">
        <v>0</v>
      </c>
      <c r="U249" s="235">
        <f t="shared" si="21"/>
        <v>230.68</v>
      </c>
      <c r="V249" s="227">
        <f t="shared" si="22"/>
        <v>145.27000000000001</v>
      </c>
      <c r="W249" s="227">
        <f t="shared" si="23"/>
        <v>138.35</v>
      </c>
      <c r="X249" s="227">
        <f t="shared" si="26"/>
        <v>135.25</v>
      </c>
      <c r="Y249" s="227">
        <f t="shared" si="24"/>
        <v>100.01</v>
      </c>
      <c r="Z249" s="227">
        <f t="shared" si="25"/>
        <v>92.128888888888895</v>
      </c>
      <c r="AA249" s="227">
        <f t="shared" si="27"/>
        <v>86.722222222222229</v>
      </c>
    </row>
    <row r="250" spans="2:27" ht="13.5" hidden="1">
      <c r="B250" s="232" t="s">
        <v>1110</v>
      </c>
      <c r="C250" s="232" t="s">
        <v>1389</v>
      </c>
      <c r="D250" s="232" t="s">
        <v>977</v>
      </c>
      <c r="E250" s="232" t="s">
        <v>988</v>
      </c>
      <c r="F250" s="232">
        <v>48</v>
      </c>
      <c r="G250" s="232" t="s">
        <v>1356</v>
      </c>
      <c r="H250" s="233">
        <v>4.2720000000000002</v>
      </c>
      <c r="I250" s="233">
        <v>0</v>
      </c>
      <c r="J250" s="233">
        <v>2.69136</v>
      </c>
      <c r="K250" s="234">
        <v>11227</v>
      </c>
      <c r="L250" s="233">
        <v>1.2816000000000001</v>
      </c>
      <c r="M250" s="234">
        <v>22005</v>
      </c>
      <c r="N250" s="233">
        <v>0</v>
      </c>
      <c r="O250" s="233">
        <v>0</v>
      </c>
      <c r="P250" s="233">
        <v>1.7716837999999999</v>
      </c>
      <c r="Q250" s="234">
        <v>21555</v>
      </c>
      <c r="R250" s="233">
        <v>0.82022399999999995</v>
      </c>
      <c r="S250" s="234">
        <v>40524</v>
      </c>
      <c r="T250" s="233">
        <v>0</v>
      </c>
      <c r="U250" s="235">
        <f t="shared" si="21"/>
        <v>3118.5600000000004</v>
      </c>
      <c r="V250" s="227">
        <f t="shared" si="22"/>
        <v>1964.6928</v>
      </c>
      <c r="W250" s="227">
        <f t="shared" si="23"/>
        <v>1871.1513333333335</v>
      </c>
      <c r="X250" s="227">
        <f t="shared" si="26"/>
        <v>1833.75</v>
      </c>
      <c r="Y250" s="227">
        <f t="shared" si="24"/>
        <v>1293.329174</v>
      </c>
      <c r="Z250" s="227">
        <f t="shared" si="25"/>
        <v>1197.51352</v>
      </c>
      <c r="AA250" s="227">
        <f t="shared" si="27"/>
        <v>1125.6666666666667</v>
      </c>
    </row>
    <row r="251" spans="2:27" ht="13.5" hidden="1">
      <c r="B251" s="232" t="s">
        <v>1110</v>
      </c>
      <c r="C251" s="232" t="s">
        <v>1390</v>
      </c>
      <c r="D251" s="232" t="s">
        <v>977</v>
      </c>
      <c r="E251" s="232" t="s">
        <v>988</v>
      </c>
      <c r="F251" s="232">
        <v>64</v>
      </c>
      <c r="G251" s="232" t="s">
        <v>1364</v>
      </c>
      <c r="H251" s="233">
        <v>5.6959999999999997</v>
      </c>
      <c r="I251" s="233">
        <v>0</v>
      </c>
      <c r="J251" s="233">
        <v>3.5884800000000001</v>
      </c>
      <c r="K251" s="234">
        <v>14969</v>
      </c>
      <c r="L251" s="233">
        <v>1.7088000000000001</v>
      </c>
      <c r="M251" s="234">
        <v>29339</v>
      </c>
      <c r="N251" s="233">
        <v>0</v>
      </c>
      <c r="O251" s="233">
        <v>0</v>
      </c>
      <c r="P251" s="233">
        <v>2.3622451</v>
      </c>
      <c r="Q251" s="234">
        <v>28741</v>
      </c>
      <c r="R251" s="233">
        <v>1.0936319999999999</v>
      </c>
      <c r="S251" s="234">
        <v>54032</v>
      </c>
      <c r="T251" s="233">
        <v>0</v>
      </c>
      <c r="U251" s="235">
        <f t="shared" si="21"/>
        <v>4158.08</v>
      </c>
      <c r="V251" s="227">
        <f t="shared" si="22"/>
        <v>2619.5904</v>
      </c>
      <c r="W251" s="227">
        <f t="shared" si="23"/>
        <v>2494.8406666666669</v>
      </c>
      <c r="X251" s="227">
        <f t="shared" si="26"/>
        <v>2444.9166666666665</v>
      </c>
      <c r="Y251" s="227">
        <f t="shared" si="24"/>
        <v>1724.4389229999999</v>
      </c>
      <c r="Z251" s="227">
        <f t="shared" si="25"/>
        <v>1596.712471111111</v>
      </c>
      <c r="AA251" s="227">
        <f t="shared" si="27"/>
        <v>1500.8888888888889</v>
      </c>
    </row>
    <row r="252" spans="2:27" ht="13.5" hidden="1">
      <c r="B252" s="232" t="s">
        <v>1110</v>
      </c>
      <c r="C252" s="232" t="s">
        <v>1391</v>
      </c>
      <c r="D252" s="232" t="s">
        <v>977</v>
      </c>
      <c r="E252" s="232" t="s">
        <v>988</v>
      </c>
      <c r="F252" s="232">
        <v>96</v>
      </c>
      <c r="G252" s="232" t="s">
        <v>1365</v>
      </c>
      <c r="H252" s="233">
        <v>8.5440000000000005</v>
      </c>
      <c r="I252" s="233">
        <v>0</v>
      </c>
      <c r="J252" s="233">
        <v>5.3827199999999999</v>
      </c>
      <c r="K252" s="234">
        <v>22454</v>
      </c>
      <c r="L252" s="233">
        <v>2.5632000000000001</v>
      </c>
      <c r="M252" s="234">
        <v>44009</v>
      </c>
      <c r="N252" s="233">
        <v>0</v>
      </c>
      <c r="O252" s="233">
        <v>0</v>
      </c>
      <c r="P252" s="233">
        <v>3.5433677000000001</v>
      </c>
      <c r="Q252" s="234">
        <v>43111</v>
      </c>
      <c r="R252" s="233">
        <v>1.6404479999999999</v>
      </c>
      <c r="S252" s="234">
        <v>81049</v>
      </c>
      <c r="T252" s="233">
        <v>0</v>
      </c>
      <c r="U252" s="235">
        <f t="shared" si="21"/>
        <v>6237.1200000000008</v>
      </c>
      <c r="V252" s="227">
        <f t="shared" si="22"/>
        <v>3929.3856000000001</v>
      </c>
      <c r="W252" s="227">
        <f t="shared" si="23"/>
        <v>3742.3026666666669</v>
      </c>
      <c r="X252" s="227">
        <f t="shared" si="26"/>
        <v>3667.4166666666665</v>
      </c>
      <c r="Y252" s="227">
        <f t="shared" si="24"/>
        <v>2586.6584210000001</v>
      </c>
      <c r="Z252" s="227">
        <f t="shared" si="25"/>
        <v>2395.0548177777778</v>
      </c>
      <c r="AA252" s="227">
        <f t="shared" si="27"/>
        <v>2251.3611111111113</v>
      </c>
    </row>
    <row r="253" spans="2:27" ht="13.5" hidden="1">
      <c r="B253" s="232" t="s">
        <v>1110</v>
      </c>
      <c r="C253" s="232" t="s">
        <v>1392</v>
      </c>
      <c r="D253" s="232" t="s">
        <v>977</v>
      </c>
      <c r="E253" s="232" t="s">
        <v>988</v>
      </c>
      <c r="F253" s="232">
        <v>8</v>
      </c>
      <c r="G253" s="232" t="s">
        <v>1317</v>
      </c>
      <c r="H253" s="233">
        <v>0.71199999999999997</v>
      </c>
      <c r="I253" s="233">
        <v>0</v>
      </c>
      <c r="J253" s="233">
        <v>0.44856000000000001</v>
      </c>
      <c r="K253" s="234">
        <v>1871</v>
      </c>
      <c r="L253" s="233">
        <v>0.21360000000000001</v>
      </c>
      <c r="M253" s="234">
        <v>3667</v>
      </c>
      <c r="N253" s="233">
        <v>0</v>
      </c>
      <c r="O253" s="233">
        <v>0</v>
      </c>
      <c r="P253" s="233">
        <v>0.2952806</v>
      </c>
      <c r="Q253" s="234">
        <v>3593</v>
      </c>
      <c r="R253" s="233">
        <v>0.13670399999999999</v>
      </c>
      <c r="S253" s="234">
        <v>6754</v>
      </c>
      <c r="T253" s="233">
        <v>0</v>
      </c>
      <c r="U253" s="235">
        <f t="shared" si="21"/>
        <v>519.76</v>
      </c>
      <c r="V253" s="227">
        <f t="shared" si="22"/>
        <v>327.44880000000001</v>
      </c>
      <c r="W253" s="227">
        <f t="shared" si="23"/>
        <v>311.84466666666663</v>
      </c>
      <c r="X253" s="227">
        <f t="shared" si="26"/>
        <v>305.58333333333331</v>
      </c>
      <c r="Y253" s="227">
        <f t="shared" si="24"/>
        <v>215.55483799999999</v>
      </c>
      <c r="Z253" s="227">
        <f t="shared" si="25"/>
        <v>199.59947555555556</v>
      </c>
      <c r="AA253" s="227">
        <f t="shared" si="27"/>
        <v>187.61111111111111</v>
      </c>
    </row>
    <row r="254" spans="2:27" ht="13.5" hidden="1">
      <c r="B254" s="232" t="s">
        <v>1110</v>
      </c>
      <c r="C254" s="232" t="s">
        <v>1393</v>
      </c>
      <c r="D254" s="232" t="s">
        <v>977</v>
      </c>
      <c r="E254" s="232" t="s">
        <v>988</v>
      </c>
      <c r="F254" s="232">
        <v>16</v>
      </c>
      <c r="G254" s="232" t="s">
        <v>1316</v>
      </c>
      <c r="H254" s="233">
        <v>1.4239999999999999</v>
      </c>
      <c r="I254" s="233">
        <v>0</v>
      </c>
      <c r="J254" s="233">
        <v>0.89712000000000003</v>
      </c>
      <c r="K254" s="234">
        <v>3742</v>
      </c>
      <c r="L254" s="233">
        <v>0.42720000000000002</v>
      </c>
      <c r="M254" s="234">
        <v>7335</v>
      </c>
      <c r="N254" s="233">
        <v>0</v>
      </c>
      <c r="O254" s="233">
        <v>0</v>
      </c>
      <c r="P254" s="233">
        <v>0.59056129999999996</v>
      </c>
      <c r="Q254" s="234">
        <v>7185</v>
      </c>
      <c r="R254" s="233">
        <v>0.27340799999999998</v>
      </c>
      <c r="S254" s="234">
        <v>13508</v>
      </c>
      <c r="T254" s="233">
        <v>0</v>
      </c>
      <c r="U254" s="235">
        <f t="shared" si="21"/>
        <v>1039.52</v>
      </c>
      <c r="V254" s="227">
        <f t="shared" si="22"/>
        <v>654.89760000000001</v>
      </c>
      <c r="W254" s="227">
        <f t="shared" si="23"/>
        <v>623.68933333333325</v>
      </c>
      <c r="X254" s="227">
        <f t="shared" si="26"/>
        <v>611.25</v>
      </c>
      <c r="Y254" s="227">
        <f t="shared" si="24"/>
        <v>431.10974899999997</v>
      </c>
      <c r="Z254" s="227">
        <f t="shared" si="25"/>
        <v>399.17117333333334</v>
      </c>
      <c r="AA254" s="227">
        <f t="shared" si="27"/>
        <v>375.22222222222223</v>
      </c>
    </row>
    <row r="255" spans="2:27" ht="13.5" hidden="1">
      <c r="B255" s="232" t="s">
        <v>1110</v>
      </c>
      <c r="C255" s="232" t="s">
        <v>1394</v>
      </c>
      <c r="D255" s="232" t="s">
        <v>977</v>
      </c>
      <c r="E255" s="232" t="s">
        <v>988</v>
      </c>
      <c r="F255" s="232">
        <v>32</v>
      </c>
      <c r="G255" s="232" t="s">
        <v>1345</v>
      </c>
      <c r="H255" s="233">
        <v>2.8479999999999999</v>
      </c>
      <c r="I255" s="233">
        <v>0</v>
      </c>
      <c r="J255" s="233">
        <v>1.7942400000000001</v>
      </c>
      <c r="K255" s="234">
        <v>7485</v>
      </c>
      <c r="L255" s="233">
        <v>0.85440000000000005</v>
      </c>
      <c r="M255" s="234">
        <v>14670</v>
      </c>
      <c r="N255" s="233">
        <v>0</v>
      </c>
      <c r="O255" s="233">
        <v>0</v>
      </c>
      <c r="P255" s="233">
        <v>1.1811225999999999</v>
      </c>
      <c r="Q255" s="234">
        <v>14370</v>
      </c>
      <c r="R255" s="233">
        <v>0.54681599999999997</v>
      </c>
      <c r="S255" s="234">
        <v>27016</v>
      </c>
      <c r="T255" s="233">
        <v>0</v>
      </c>
      <c r="U255" s="235">
        <f t="shared" si="21"/>
        <v>2079.04</v>
      </c>
      <c r="V255" s="227">
        <f t="shared" si="22"/>
        <v>1309.7952</v>
      </c>
      <c r="W255" s="227">
        <f t="shared" si="23"/>
        <v>1247.462</v>
      </c>
      <c r="X255" s="227">
        <f t="shared" si="26"/>
        <v>1222.5</v>
      </c>
      <c r="Y255" s="227">
        <f t="shared" si="24"/>
        <v>862.21949799999993</v>
      </c>
      <c r="Z255" s="227">
        <f t="shared" si="25"/>
        <v>798.34234666666669</v>
      </c>
      <c r="AA255" s="227">
        <f t="shared" si="27"/>
        <v>750.44444444444446</v>
      </c>
    </row>
    <row r="256" spans="2:27" ht="13.5" hidden="1">
      <c r="B256" s="232" t="s">
        <v>1110</v>
      </c>
      <c r="C256" s="232" t="s">
        <v>1395</v>
      </c>
      <c r="D256" s="232" t="s">
        <v>977</v>
      </c>
      <c r="E256" s="232" t="s">
        <v>988</v>
      </c>
      <c r="F256" s="232">
        <v>2</v>
      </c>
      <c r="G256" s="232" t="s">
        <v>1311</v>
      </c>
      <c r="H256" s="233">
        <v>0.17799999999999999</v>
      </c>
      <c r="I256" s="233">
        <v>0</v>
      </c>
      <c r="J256" s="233">
        <v>0.11214</v>
      </c>
      <c r="K256" s="234">
        <v>468</v>
      </c>
      <c r="L256" s="233">
        <v>5.3400000000000003E-2</v>
      </c>
      <c r="M256" s="234">
        <v>917</v>
      </c>
      <c r="N256" s="233">
        <v>0</v>
      </c>
      <c r="O256" s="233">
        <v>0</v>
      </c>
      <c r="P256" s="233">
        <v>7.3820200000000002E-2</v>
      </c>
      <c r="Q256" s="234">
        <v>898</v>
      </c>
      <c r="R256" s="233">
        <v>3.4175999999999998E-2</v>
      </c>
      <c r="S256" s="234">
        <v>1689</v>
      </c>
      <c r="T256" s="233">
        <v>0</v>
      </c>
      <c r="U256" s="235">
        <f t="shared" si="21"/>
        <v>129.94</v>
      </c>
      <c r="V256" s="227">
        <f t="shared" si="22"/>
        <v>81.862200000000001</v>
      </c>
      <c r="W256" s="227">
        <f t="shared" si="23"/>
        <v>77.981999999999999</v>
      </c>
      <c r="X256" s="227">
        <f t="shared" si="26"/>
        <v>76.416666666666671</v>
      </c>
      <c r="Y256" s="227">
        <f t="shared" si="24"/>
        <v>53.888746000000005</v>
      </c>
      <c r="Z256" s="227">
        <f t="shared" si="25"/>
        <v>49.892924444444446</v>
      </c>
      <c r="AA256" s="227">
        <f t="shared" si="27"/>
        <v>46.916666666666664</v>
      </c>
    </row>
    <row r="257" spans="2:27" ht="13.5" hidden="1">
      <c r="B257" s="232" t="s">
        <v>1110</v>
      </c>
      <c r="C257" s="232" t="s">
        <v>1396</v>
      </c>
      <c r="D257" s="232" t="s">
        <v>977</v>
      </c>
      <c r="E257" s="232" t="s">
        <v>988</v>
      </c>
      <c r="F257" s="232">
        <v>96</v>
      </c>
      <c r="G257" s="232" t="s">
        <v>1365</v>
      </c>
      <c r="H257" s="233">
        <v>8.5440000000000005</v>
      </c>
      <c r="I257" s="233">
        <v>0</v>
      </c>
      <c r="J257" s="233">
        <v>5.3827199999999999</v>
      </c>
      <c r="K257" s="234">
        <v>22454</v>
      </c>
      <c r="L257" s="233">
        <v>2.5632000000000001</v>
      </c>
      <c r="M257" s="234">
        <v>44009</v>
      </c>
      <c r="N257" s="233">
        <v>0</v>
      </c>
      <c r="O257" s="233">
        <v>0</v>
      </c>
      <c r="P257" s="233">
        <v>3.5433677000000001</v>
      </c>
      <c r="Q257" s="234">
        <v>43111</v>
      </c>
      <c r="R257" s="233">
        <v>1.6404479999999999</v>
      </c>
      <c r="S257" s="234">
        <v>81049</v>
      </c>
      <c r="T257" s="233">
        <v>0</v>
      </c>
      <c r="U257" s="235">
        <f t="shared" si="21"/>
        <v>6237.1200000000008</v>
      </c>
      <c r="V257" s="227">
        <f t="shared" si="22"/>
        <v>3929.3856000000001</v>
      </c>
      <c r="W257" s="227">
        <f t="shared" si="23"/>
        <v>3742.3026666666669</v>
      </c>
      <c r="X257" s="227">
        <f t="shared" si="26"/>
        <v>3667.4166666666665</v>
      </c>
      <c r="Y257" s="227">
        <f t="shared" si="24"/>
        <v>2586.6584210000001</v>
      </c>
      <c r="Z257" s="227">
        <f t="shared" si="25"/>
        <v>2395.0548177777778</v>
      </c>
      <c r="AA257" s="227">
        <f t="shared" si="27"/>
        <v>2251.3611111111113</v>
      </c>
    </row>
    <row r="258" spans="2:27" ht="13.5" hidden="1">
      <c r="B258" s="232" t="s">
        <v>1110</v>
      </c>
      <c r="C258" s="232" t="s">
        <v>1397</v>
      </c>
      <c r="D258" s="232" t="s">
        <v>977</v>
      </c>
      <c r="E258" s="232" t="s">
        <v>988</v>
      </c>
      <c r="F258" s="232">
        <v>4</v>
      </c>
      <c r="G258" s="232" t="s">
        <v>1312</v>
      </c>
      <c r="H258" s="233">
        <v>0.35599999999999998</v>
      </c>
      <c r="I258" s="233">
        <v>0</v>
      </c>
      <c r="J258" s="233">
        <v>0.22428000000000001</v>
      </c>
      <c r="K258" s="234">
        <v>936</v>
      </c>
      <c r="L258" s="233">
        <v>0.10680000000000001</v>
      </c>
      <c r="M258" s="234">
        <v>1834</v>
      </c>
      <c r="N258" s="233">
        <v>0</v>
      </c>
      <c r="O258" s="233">
        <v>0</v>
      </c>
      <c r="P258" s="233">
        <v>0.1476403</v>
      </c>
      <c r="Q258" s="234">
        <v>1796</v>
      </c>
      <c r="R258" s="233">
        <v>6.8351999999999996E-2</v>
      </c>
      <c r="S258" s="234">
        <v>3377</v>
      </c>
      <c r="T258" s="233">
        <v>0</v>
      </c>
      <c r="U258" s="235">
        <f t="shared" si="21"/>
        <v>259.88</v>
      </c>
      <c r="V258" s="227">
        <f t="shared" si="22"/>
        <v>163.7244</v>
      </c>
      <c r="W258" s="227">
        <f t="shared" si="23"/>
        <v>155.964</v>
      </c>
      <c r="X258" s="227">
        <f t="shared" si="26"/>
        <v>152.83333333333334</v>
      </c>
      <c r="Y258" s="227">
        <f t="shared" si="24"/>
        <v>107.77741899999999</v>
      </c>
      <c r="Z258" s="227">
        <f t="shared" si="25"/>
        <v>99.785848888888893</v>
      </c>
      <c r="AA258" s="227">
        <f t="shared" si="27"/>
        <v>93.805555555555557</v>
      </c>
    </row>
    <row r="259" spans="2:27" ht="13.5" hidden="1">
      <c r="B259" s="232" t="s">
        <v>1110</v>
      </c>
      <c r="C259" s="232" t="s">
        <v>875</v>
      </c>
      <c r="D259" s="232" t="s">
        <v>977</v>
      </c>
      <c r="E259" s="232" t="s">
        <v>988</v>
      </c>
      <c r="F259" s="232">
        <v>48</v>
      </c>
      <c r="G259" s="232" t="s">
        <v>1356</v>
      </c>
      <c r="H259" s="233">
        <v>4.1520000000000001</v>
      </c>
      <c r="I259" s="233">
        <v>0</v>
      </c>
      <c r="J259" s="233">
        <v>2.6110000000000002</v>
      </c>
      <c r="K259" s="234">
        <v>10891</v>
      </c>
      <c r="L259" s="233">
        <v>1.2430000000000001</v>
      </c>
      <c r="M259" s="234">
        <v>21345</v>
      </c>
      <c r="N259" s="233">
        <v>0</v>
      </c>
      <c r="O259" s="233">
        <v>0</v>
      </c>
      <c r="P259" s="233">
        <v>1.794</v>
      </c>
      <c r="Q259" s="234">
        <v>21823</v>
      </c>
      <c r="R259" s="233">
        <v>0.83</v>
      </c>
      <c r="S259" s="234">
        <v>41027</v>
      </c>
      <c r="T259" s="233">
        <v>0</v>
      </c>
      <c r="U259" s="235">
        <f t="shared" si="21"/>
        <v>3030.96</v>
      </c>
      <c r="V259" s="227">
        <f t="shared" si="22"/>
        <v>1906.0300000000002</v>
      </c>
      <c r="W259" s="227">
        <f t="shared" si="23"/>
        <v>1814.9733333333334</v>
      </c>
      <c r="X259" s="227">
        <f t="shared" si="26"/>
        <v>1778.75</v>
      </c>
      <c r="Y259" s="227">
        <f t="shared" si="24"/>
        <v>1309.6200000000001</v>
      </c>
      <c r="Z259" s="227">
        <f t="shared" si="25"/>
        <v>1212.0944444444444</v>
      </c>
      <c r="AA259" s="227">
        <f t="shared" si="27"/>
        <v>1139.6388888888889</v>
      </c>
    </row>
    <row r="260" spans="2:27" ht="13.5" hidden="1">
      <c r="B260" s="232" t="s">
        <v>1110</v>
      </c>
      <c r="C260" s="232" t="s">
        <v>876</v>
      </c>
      <c r="D260" s="232" t="s">
        <v>977</v>
      </c>
      <c r="E260" s="232" t="s">
        <v>988</v>
      </c>
      <c r="F260" s="232">
        <v>64</v>
      </c>
      <c r="G260" s="232" t="s">
        <v>1364</v>
      </c>
      <c r="H260" s="233">
        <v>5.5359999999999996</v>
      </c>
      <c r="I260" s="233">
        <v>0</v>
      </c>
      <c r="J260" s="233">
        <v>3.4809999999999999</v>
      </c>
      <c r="K260" s="234">
        <v>14521</v>
      </c>
      <c r="L260" s="233">
        <v>1.6579999999999999</v>
      </c>
      <c r="M260" s="234">
        <v>28461</v>
      </c>
      <c r="N260" s="233">
        <v>0</v>
      </c>
      <c r="O260" s="233">
        <v>0</v>
      </c>
      <c r="P260" s="233">
        <v>2.3919999999999999</v>
      </c>
      <c r="Q260" s="234">
        <v>29097</v>
      </c>
      <c r="R260" s="233">
        <v>1.107</v>
      </c>
      <c r="S260" s="234">
        <v>54703</v>
      </c>
      <c r="T260" s="233">
        <v>0</v>
      </c>
      <c r="U260" s="235">
        <f t="shared" ref="U260:U323" si="28">H260*hour_M</f>
        <v>4041.2799999999997</v>
      </c>
      <c r="V260" s="227">
        <f t="shared" ref="V260:V323" si="29">J260*hour_M</f>
        <v>2541.13</v>
      </c>
      <c r="W260" s="227">
        <f t="shared" ref="W260:W323" si="30">K260/12+L260*hour_M</f>
        <v>2420.4233333333332</v>
      </c>
      <c r="X260" s="227">
        <f t="shared" si="26"/>
        <v>2371.75</v>
      </c>
      <c r="Y260" s="227">
        <f t="shared" ref="Y260:Y323" si="31">P260*hour_M</f>
        <v>1746.1599999999999</v>
      </c>
      <c r="Z260" s="227">
        <f t="shared" ref="Z260:Z323" si="32">Q260/36+R260*hour_M</f>
        <v>1616.3600000000001</v>
      </c>
      <c r="AA260" s="227">
        <f t="shared" si="27"/>
        <v>1519.5277777777778</v>
      </c>
    </row>
    <row r="261" spans="2:27" ht="13.5" hidden="1">
      <c r="B261" s="232" t="s">
        <v>1110</v>
      </c>
      <c r="C261" s="232" t="s">
        <v>877</v>
      </c>
      <c r="D261" s="232" t="s">
        <v>977</v>
      </c>
      <c r="E261" s="232" t="s">
        <v>988</v>
      </c>
      <c r="F261" s="232">
        <v>96</v>
      </c>
      <c r="G261" s="232" t="s">
        <v>1365</v>
      </c>
      <c r="H261" s="233">
        <v>8.3040000000000003</v>
      </c>
      <c r="I261" s="233">
        <v>0</v>
      </c>
      <c r="J261" s="233">
        <v>5.2210000000000001</v>
      </c>
      <c r="K261" s="234">
        <v>21781</v>
      </c>
      <c r="L261" s="233">
        <v>2.4860000000000002</v>
      </c>
      <c r="M261" s="234">
        <v>42691</v>
      </c>
      <c r="N261" s="233">
        <v>0</v>
      </c>
      <c r="O261" s="233">
        <v>0</v>
      </c>
      <c r="P261" s="233">
        <v>3.5870000000000002</v>
      </c>
      <c r="Q261" s="234">
        <v>43646</v>
      </c>
      <c r="R261" s="233">
        <v>1.661</v>
      </c>
      <c r="S261" s="234">
        <v>82054</v>
      </c>
      <c r="T261" s="233">
        <v>0</v>
      </c>
      <c r="U261" s="235">
        <f t="shared" si="28"/>
        <v>6061.92</v>
      </c>
      <c r="V261" s="227">
        <f t="shared" si="29"/>
        <v>3811.33</v>
      </c>
      <c r="W261" s="227">
        <f t="shared" si="30"/>
        <v>3629.8633333333337</v>
      </c>
      <c r="X261" s="227">
        <f t="shared" ref="X261:X324" si="33">M261/12</f>
        <v>3557.5833333333335</v>
      </c>
      <c r="Y261" s="227">
        <f t="shared" si="31"/>
        <v>2618.5100000000002</v>
      </c>
      <c r="Z261" s="227">
        <f t="shared" si="32"/>
        <v>2424.9188888888889</v>
      </c>
      <c r="AA261" s="227">
        <f t="shared" ref="AA261:AA324" si="34">S261/36</f>
        <v>2279.2777777777778</v>
      </c>
    </row>
    <row r="262" spans="2:27" ht="13.5" hidden="1">
      <c r="B262" s="232" t="s">
        <v>1110</v>
      </c>
      <c r="C262" s="232" t="s">
        <v>878</v>
      </c>
      <c r="D262" s="232" t="s">
        <v>977</v>
      </c>
      <c r="E262" s="232" t="s">
        <v>988</v>
      </c>
      <c r="F262" s="232">
        <v>8</v>
      </c>
      <c r="G262" s="232" t="s">
        <v>1317</v>
      </c>
      <c r="H262" s="233">
        <v>0.69199999999999995</v>
      </c>
      <c r="I262" s="233">
        <v>0</v>
      </c>
      <c r="J262" s="233">
        <v>0.435</v>
      </c>
      <c r="K262" s="234">
        <v>1815</v>
      </c>
      <c r="L262" s="233">
        <v>0.20699999999999999</v>
      </c>
      <c r="M262" s="234">
        <v>3558</v>
      </c>
      <c r="N262" s="233">
        <v>0</v>
      </c>
      <c r="O262" s="233">
        <v>0</v>
      </c>
      <c r="P262" s="233">
        <v>0.29899999999999999</v>
      </c>
      <c r="Q262" s="234">
        <v>3637</v>
      </c>
      <c r="R262" s="233">
        <v>0.13800000000000001</v>
      </c>
      <c r="S262" s="234">
        <v>6838</v>
      </c>
      <c r="T262" s="233">
        <v>0</v>
      </c>
      <c r="U262" s="235">
        <f t="shared" si="28"/>
        <v>505.15999999999997</v>
      </c>
      <c r="V262" s="227">
        <f t="shared" si="29"/>
        <v>317.55</v>
      </c>
      <c r="W262" s="227">
        <f t="shared" si="30"/>
        <v>302.36</v>
      </c>
      <c r="X262" s="227">
        <f t="shared" si="33"/>
        <v>296.5</v>
      </c>
      <c r="Y262" s="227">
        <f t="shared" si="31"/>
        <v>218.26999999999998</v>
      </c>
      <c r="Z262" s="227">
        <f t="shared" si="32"/>
        <v>201.76777777777778</v>
      </c>
      <c r="AA262" s="227">
        <f t="shared" si="34"/>
        <v>189.94444444444446</v>
      </c>
    </row>
    <row r="263" spans="2:27" ht="13.5" hidden="1">
      <c r="B263" s="232" t="s">
        <v>1110</v>
      </c>
      <c r="C263" s="232" t="s">
        <v>879</v>
      </c>
      <c r="D263" s="232" t="s">
        <v>977</v>
      </c>
      <c r="E263" s="232" t="s">
        <v>988</v>
      </c>
      <c r="F263" s="232">
        <v>16</v>
      </c>
      <c r="G263" s="232" t="s">
        <v>1316</v>
      </c>
      <c r="H263" s="233">
        <v>1.3839999999999999</v>
      </c>
      <c r="I263" s="233">
        <v>0</v>
      </c>
      <c r="J263" s="233">
        <v>0.87</v>
      </c>
      <c r="K263" s="234">
        <v>3630</v>
      </c>
      <c r="L263" s="233">
        <v>0.41399999999999998</v>
      </c>
      <c r="M263" s="234">
        <v>7115</v>
      </c>
      <c r="N263" s="233">
        <v>0</v>
      </c>
      <c r="O263" s="233">
        <v>0</v>
      </c>
      <c r="P263" s="233">
        <v>0.59799999999999998</v>
      </c>
      <c r="Q263" s="234">
        <v>7274</v>
      </c>
      <c r="R263" s="233">
        <v>0.27700000000000002</v>
      </c>
      <c r="S263" s="234">
        <v>13676</v>
      </c>
      <c r="T263" s="233">
        <v>0</v>
      </c>
      <c r="U263" s="235">
        <f t="shared" si="28"/>
        <v>1010.3199999999999</v>
      </c>
      <c r="V263" s="227">
        <f t="shared" si="29"/>
        <v>635.1</v>
      </c>
      <c r="W263" s="227">
        <f t="shared" si="30"/>
        <v>604.72</v>
      </c>
      <c r="X263" s="227">
        <f t="shared" si="33"/>
        <v>592.91666666666663</v>
      </c>
      <c r="Y263" s="227">
        <f t="shared" si="31"/>
        <v>436.53999999999996</v>
      </c>
      <c r="Z263" s="227">
        <f t="shared" si="32"/>
        <v>404.26555555555558</v>
      </c>
      <c r="AA263" s="227">
        <f t="shared" si="34"/>
        <v>379.88888888888891</v>
      </c>
    </row>
    <row r="264" spans="2:27" ht="13.5" hidden="1">
      <c r="B264" s="232" t="s">
        <v>1110</v>
      </c>
      <c r="C264" s="232" t="s">
        <v>880</v>
      </c>
      <c r="D264" s="232" t="s">
        <v>977</v>
      </c>
      <c r="E264" s="232" t="s">
        <v>988</v>
      </c>
      <c r="F264" s="232">
        <v>32</v>
      </c>
      <c r="G264" s="232" t="s">
        <v>1345</v>
      </c>
      <c r="H264" s="233">
        <v>2.7679999999999998</v>
      </c>
      <c r="I264" s="233">
        <v>0</v>
      </c>
      <c r="J264" s="233">
        <v>1.74</v>
      </c>
      <c r="K264" s="234">
        <v>7260</v>
      </c>
      <c r="L264" s="233">
        <v>0.82899999999999996</v>
      </c>
      <c r="M264" s="234">
        <v>14230</v>
      </c>
      <c r="N264" s="233">
        <v>0</v>
      </c>
      <c r="O264" s="233">
        <v>0</v>
      </c>
      <c r="P264" s="233">
        <v>1.196</v>
      </c>
      <c r="Q264" s="234">
        <v>14549</v>
      </c>
      <c r="R264" s="233">
        <v>0.55400000000000005</v>
      </c>
      <c r="S264" s="234">
        <v>27351</v>
      </c>
      <c r="T264" s="233">
        <v>0</v>
      </c>
      <c r="U264" s="235">
        <f t="shared" si="28"/>
        <v>2020.6399999999999</v>
      </c>
      <c r="V264" s="227">
        <f t="shared" si="29"/>
        <v>1270.2</v>
      </c>
      <c r="W264" s="227">
        <f t="shared" si="30"/>
        <v>1210.17</v>
      </c>
      <c r="X264" s="227">
        <f t="shared" si="33"/>
        <v>1185.8333333333333</v>
      </c>
      <c r="Y264" s="227">
        <f t="shared" si="31"/>
        <v>873.07999999999993</v>
      </c>
      <c r="Z264" s="227">
        <f t="shared" si="32"/>
        <v>808.55888888888899</v>
      </c>
      <c r="AA264" s="227">
        <f t="shared" si="34"/>
        <v>759.75</v>
      </c>
    </row>
    <row r="265" spans="2:27" ht="13.5" hidden="1">
      <c r="B265" s="232" t="s">
        <v>1110</v>
      </c>
      <c r="C265" s="232" t="s">
        <v>881</v>
      </c>
      <c r="D265" s="232" t="s">
        <v>977</v>
      </c>
      <c r="E265" s="232" t="s">
        <v>988</v>
      </c>
      <c r="F265" s="232">
        <v>2</v>
      </c>
      <c r="G265" s="232" t="s">
        <v>1311</v>
      </c>
      <c r="H265" s="233">
        <v>0.17299999999999999</v>
      </c>
      <c r="I265" s="233">
        <v>0</v>
      </c>
      <c r="J265" s="233">
        <v>0.109</v>
      </c>
      <c r="K265" s="234">
        <v>454</v>
      </c>
      <c r="L265" s="233">
        <v>5.1999999999999998E-2</v>
      </c>
      <c r="M265" s="234">
        <v>889</v>
      </c>
      <c r="N265" s="233">
        <v>0</v>
      </c>
      <c r="O265" s="233">
        <v>0</v>
      </c>
      <c r="P265" s="233">
        <v>7.4999999999999997E-2</v>
      </c>
      <c r="Q265" s="234">
        <v>909</v>
      </c>
      <c r="R265" s="233">
        <v>3.5000000000000003E-2</v>
      </c>
      <c r="S265" s="234">
        <v>1709</v>
      </c>
      <c r="T265" s="233">
        <v>0</v>
      </c>
      <c r="U265" s="235">
        <f t="shared" si="28"/>
        <v>126.28999999999999</v>
      </c>
      <c r="V265" s="227">
        <f t="shared" si="29"/>
        <v>79.569999999999993</v>
      </c>
      <c r="W265" s="227">
        <f t="shared" si="30"/>
        <v>75.793333333333337</v>
      </c>
      <c r="X265" s="227">
        <f t="shared" si="33"/>
        <v>74.083333333333329</v>
      </c>
      <c r="Y265" s="227">
        <f t="shared" si="31"/>
        <v>54.75</v>
      </c>
      <c r="Z265" s="227">
        <f t="shared" si="32"/>
        <v>50.8</v>
      </c>
      <c r="AA265" s="227">
        <f t="shared" si="34"/>
        <v>47.472222222222221</v>
      </c>
    </row>
    <row r="266" spans="2:27" ht="13.5" hidden="1">
      <c r="B266" s="232" t="s">
        <v>1110</v>
      </c>
      <c r="C266" s="232" t="s">
        <v>882</v>
      </c>
      <c r="D266" s="232" t="s">
        <v>977</v>
      </c>
      <c r="E266" s="232" t="s">
        <v>988</v>
      </c>
      <c r="F266" s="232">
        <v>96</v>
      </c>
      <c r="G266" s="232" t="s">
        <v>1365</v>
      </c>
      <c r="H266" s="233">
        <v>8.3040000000000003</v>
      </c>
      <c r="I266" s="233">
        <v>0</v>
      </c>
      <c r="J266" s="233">
        <v>5.2210000000000001</v>
      </c>
      <c r="K266" s="234">
        <v>21781</v>
      </c>
      <c r="L266" s="233">
        <v>2.4860000000000002</v>
      </c>
      <c r="M266" s="234">
        <v>42691</v>
      </c>
      <c r="N266" s="233">
        <v>0</v>
      </c>
      <c r="O266" s="233">
        <v>0</v>
      </c>
      <c r="P266" s="233">
        <v>3.5870000000000002</v>
      </c>
      <c r="Q266" s="234">
        <v>43646</v>
      </c>
      <c r="R266" s="233">
        <v>1.661</v>
      </c>
      <c r="S266" s="234">
        <v>82054</v>
      </c>
      <c r="T266" s="233">
        <v>0</v>
      </c>
      <c r="U266" s="235">
        <f t="shared" si="28"/>
        <v>6061.92</v>
      </c>
      <c r="V266" s="227">
        <f t="shared" si="29"/>
        <v>3811.33</v>
      </c>
      <c r="W266" s="227">
        <f t="shared" si="30"/>
        <v>3629.8633333333337</v>
      </c>
      <c r="X266" s="227">
        <f t="shared" si="33"/>
        <v>3557.5833333333335</v>
      </c>
      <c r="Y266" s="227">
        <f t="shared" si="31"/>
        <v>2618.5100000000002</v>
      </c>
      <c r="Z266" s="227">
        <f t="shared" si="32"/>
        <v>2424.9188888888889</v>
      </c>
      <c r="AA266" s="227">
        <f t="shared" si="34"/>
        <v>2279.2777777777778</v>
      </c>
    </row>
    <row r="267" spans="2:27" ht="13.5" hidden="1">
      <c r="B267" s="232" t="s">
        <v>1110</v>
      </c>
      <c r="C267" s="232" t="s">
        <v>883</v>
      </c>
      <c r="D267" s="232" t="s">
        <v>977</v>
      </c>
      <c r="E267" s="232" t="s">
        <v>988</v>
      </c>
      <c r="F267" s="232">
        <v>4</v>
      </c>
      <c r="G267" s="232" t="s">
        <v>1312</v>
      </c>
      <c r="H267" s="233">
        <v>0.34599999999999997</v>
      </c>
      <c r="I267" s="233">
        <v>0</v>
      </c>
      <c r="J267" s="233">
        <v>0.218</v>
      </c>
      <c r="K267" s="234">
        <v>908</v>
      </c>
      <c r="L267" s="233">
        <v>0.104</v>
      </c>
      <c r="M267" s="234">
        <v>1779</v>
      </c>
      <c r="N267" s="233">
        <v>0</v>
      </c>
      <c r="O267" s="233">
        <v>0</v>
      </c>
      <c r="P267" s="233">
        <v>0.14899999999999999</v>
      </c>
      <c r="Q267" s="234">
        <v>1819</v>
      </c>
      <c r="R267" s="233">
        <v>6.9000000000000006E-2</v>
      </c>
      <c r="S267" s="234">
        <v>3419</v>
      </c>
      <c r="T267" s="233">
        <v>0</v>
      </c>
      <c r="U267" s="235">
        <f t="shared" si="28"/>
        <v>252.57999999999998</v>
      </c>
      <c r="V267" s="227">
        <f t="shared" si="29"/>
        <v>159.13999999999999</v>
      </c>
      <c r="W267" s="227">
        <f t="shared" si="30"/>
        <v>151.58666666666667</v>
      </c>
      <c r="X267" s="227">
        <f t="shared" si="33"/>
        <v>148.25</v>
      </c>
      <c r="Y267" s="227">
        <f t="shared" si="31"/>
        <v>108.77</v>
      </c>
      <c r="Z267" s="227">
        <f t="shared" si="32"/>
        <v>100.89777777777778</v>
      </c>
      <c r="AA267" s="227">
        <f t="shared" si="34"/>
        <v>94.972222222222229</v>
      </c>
    </row>
    <row r="268" spans="2:27" ht="13.5" hidden="1">
      <c r="B268" s="232" t="s">
        <v>1110</v>
      </c>
      <c r="C268" s="232" t="s">
        <v>1398</v>
      </c>
      <c r="D268" s="232" t="s">
        <v>977</v>
      </c>
      <c r="E268" s="232" t="s">
        <v>988</v>
      </c>
      <c r="F268" s="232">
        <v>48</v>
      </c>
      <c r="G268" s="232" t="s">
        <v>1356</v>
      </c>
      <c r="H268" s="233">
        <v>4.7759999999999998</v>
      </c>
      <c r="I268" s="233">
        <v>0</v>
      </c>
      <c r="J268" s="233">
        <v>3.00888</v>
      </c>
      <c r="K268" s="234">
        <v>12551</v>
      </c>
      <c r="L268" s="233">
        <v>1.4328000000000001</v>
      </c>
      <c r="M268" s="234">
        <v>24601</v>
      </c>
      <c r="N268" s="233">
        <v>0</v>
      </c>
      <c r="O268" s="233">
        <v>0</v>
      </c>
      <c r="P268" s="233">
        <v>1.99102</v>
      </c>
      <c r="Q268" s="234">
        <v>24224</v>
      </c>
      <c r="R268" s="233">
        <v>0.92176999999999998</v>
      </c>
      <c r="S268" s="234">
        <v>45541</v>
      </c>
      <c r="T268" s="233">
        <v>0</v>
      </c>
      <c r="U268" s="235">
        <f t="shared" si="28"/>
        <v>3486.48</v>
      </c>
      <c r="V268" s="227">
        <f t="shared" si="29"/>
        <v>2196.4823999999999</v>
      </c>
      <c r="W268" s="227">
        <f t="shared" si="30"/>
        <v>2091.8606666666665</v>
      </c>
      <c r="X268" s="227">
        <f t="shared" si="33"/>
        <v>2050.0833333333335</v>
      </c>
      <c r="Y268" s="227">
        <f t="shared" si="31"/>
        <v>1453.4446</v>
      </c>
      <c r="Z268" s="227">
        <f t="shared" si="32"/>
        <v>1345.7809888888889</v>
      </c>
      <c r="AA268" s="227">
        <f t="shared" si="34"/>
        <v>1265.0277777777778</v>
      </c>
    </row>
    <row r="269" spans="2:27" ht="13.5" hidden="1">
      <c r="B269" s="232" t="s">
        <v>1110</v>
      </c>
      <c r="C269" s="232" t="s">
        <v>1399</v>
      </c>
      <c r="D269" s="232" t="s">
        <v>977</v>
      </c>
      <c r="E269" s="232" t="s">
        <v>988</v>
      </c>
      <c r="F269" s="232">
        <v>64</v>
      </c>
      <c r="G269" s="232" t="s">
        <v>1364</v>
      </c>
      <c r="H269" s="233">
        <v>6.3680000000000003</v>
      </c>
      <c r="I269" s="233">
        <v>0</v>
      </c>
      <c r="J269" s="233">
        <v>4.0118400000000003</v>
      </c>
      <c r="K269" s="234">
        <v>16735</v>
      </c>
      <c r="L269" s="233">
        <v>1.9104000000000001</v>
      </c>
      <c r="M269" s="234">
        <v>32801</v>
      </c>
      <c r="N269" s="233">
        <v>0</v>
      </c>
      <c r="O269" s="233">
        <v>0</v>
      </c>
      <c r="P269" s="233">
        <v>2.65469</v>
      </c>
      <c r="Q269" s="234">
        <v>32299</v>
      </c>
      <c r="R269" s="233">
        <v>1.22902</v>
      </c>
      <c r="S269" s="234">
        <v>60722</v>
      </c>
      <c r="T269" s="233">
        <v>0</v>
      </c>
      <c r="U269" s="235">
        <f t="shared" si="28"/>
        <v>4648.6400000000003</v>
      </c>
      <c r="V269" s="227">
        <f t="shared" si="29"/>
        <v>2928.6432000000004</v>
      </c>
      <c r="W269" s="227">
        <f t="shared" si="30"/>
        <v>2789.1753333333336</v>
      </c>
      <c r="X269" s="227">
        <f t="shared" si="33"/>
        <v>2733.4166666666665</v>
      </c>
      <c r="Y269" s="227">
        <f t="shared" si="31"/>
        <v>1937.9237000000001</v>
      </c>
      <c r="Z269" s="227">
        <f t="shared" si="32"/>
        <v>1794.3790444444444</v>
      </c>
      <c r="AA269" s="227">
        <f t="shared" si="34"/>
        <v>1686.7222222222222</v>
      </c>
    </row>
    <row r="270" spans="2:27" ht="13.5" hidden="1">
      <c r="B270" s="232" t="s">
        <v>1110</v>
      </c>
      <c r="C270" s="232" t="s">
        <v>1400</v>
      </c>
      <c r="D270" s="232" t="s">
        <v>977</v>
      </c>
      <c r="E270" s="232" t="s">
        <v>988</v>
      </c>
      <c r="F270" s="232">
        <v>96</v>
      </c>
      <c r="G270" s="232" t="s">
        <v>1365</v>
      </c>
      <c r="H270" s="233">
        <v>9.5519999999999996</v>
      </c>
      <c r="I270" s="233">
        <v>0</v>
      </c>
      <c r="J270" s="233">
        <v>6.01776</v>
      </c>
      <c r="K270" s="234">
        <v>25103</v>
      </c>
      <c r="L270" s="233">
        <v>2.8656000000000001</v>
      </c>
      <c r="M270" s="234">
        <v>49201</v>
      </c>
      <c r="N270" s="233">
        <v>0</v>
      </c>
      <c r="O270" s="233">
        <v>0</v>
      </c>
      <c r="P270" s="233">
        <v>3.98204</v>
      </c>
      <c r="Q270" s="234">
        <v>48448</v>
      </c>
      <c r="R270" s="233">
        <v>1.84354</v>
      </c>
      <c r="S270" s="234">
        <v>91082</v>
      </c>
      <c r="T270" s="233">
        <v>0</v>
      </c>
      <c r="U270" s="235">
        <f t="shared" si="28"/>
        <v>6972.96</v>
      </c>
      <c r="V270" s="227">
        <f t="shared" si="29"/>
        <v>4392.9647999999997</v>
      </c>
      <c r="W270" s="227">
        <f t="shared" si="30"/>
        <v>4183.8046666666669</v>
      </c>
      <c r="X270" s="227">
        <f t="shared" si="33"/>
        <v>4100.083333333333</v>
      </c>
      <c r="Y270" s="227">
        <f t="shared" si="31"/>
        <v>2906.8892000000001</v>
      </c>
      <c r="Z270" s="227">
        <f t="shared" si="32"/>
        <v>2691.5619777777779</v>
      </c>
      <c r="AA270" s="227">
        <f t="shared" si="34"/>
        <v>2530.0555555555557</v>
      </c>
    </row>
    <row r="271" spans="2:27" ht="13.5" hidden="1">
      <c r="B271" s="232" t="s">
        <v>1110</v>
      </c>
      <c r="C271" s="232" t="s">
        <v>1401</v>
      </c>
      <c r="D271" s="232" t="s">
        <v>977</v>
      </c>
      <c r="E271" s="232" t="s">
        <v>988</v>
      </c>
      <c r="F271" s="232">
        <v>8</v>
      </c>
      <c r="G271" s="232" t="s">
        <v>1317</v>
      </c>
      <c r="H271" s="233">
        <v>0.79600000000000004</v>
      </c>
      <c r="I271" s="233">
        <v>0</v>
      </c>
      <c r="J271" s="233">
        <v>0.50148000000000004</v>
      </c>
      <c r="K271" s="234">
        <v>2092</v>
      </c>
      <c r="L271" s="233">
        <v>0.23880000000000001</v>
      </c>
      <c r="M271" s="234">
        <v>4100</v>
      </c>
      <c r="N271" s="233">
        <v>0</v>
      </c>
      <c r="O271" s="233">
        <v>0</v>
      </c>
      <c r="P271" s="233">
        <v>0.33184000000000002</v>
      </c>
      <c r="Q271" s="234">
        <v>4037</v>
      </c>
      <c r="R271" s="233">
        <v>0.15362999999999999</v>
      </c>
      <c r="S271" s="234">
        <v>7590</v>
      </c>
      <c r="T271" s="233">
        <v>0</v>
      </c>
      <c r="U271" s="235">
        <f t="shared" si="28"/>
        <v>581.08000000000004</v>
      </c>
      <c r="V271" s="227">
        <f t="shared" si="29"/>
        <v>366.08040000000005</v>
      </c>
      <c r="W271" s="227">
        <f t="shared" si="30"/>
        <v>348.65733333333333</v>
      </c>
      <c r="X271" s="227">
        <f t="shared" si="33"/>
        <v>341.66666666666669</v>
      </c>
      <c r="Y271" s="227">
        <f t="shared" si="31"/>
        <v>242.24320000000003</v>
      </c>
      <c r="Z271" s="227">
        <f t="shared" si="32"/>
        <v>224.28878888888886</v>
      </c>
      <c r="AA271" s="227">
        <f t="shared" si="34"/>
        <v>210.83333333333334</v>
      </c>
    </row>
    <row r="272" spans="2:27" ht="13.5" hidden="1">
      <c r="B272" s="232" t="s">
        <v>1110</v>
      </c>
      <c r="C272" s="232" t="s">
        <v>1402</v>
      </c>
      <c r="D272" s="232" t="s">
        <v>977</v>
      </c>
      <c r="E272" s="232" t="s">
        <v>988</v>
      </c>
      <c r="F272" s="232">
        <v>16</v>
      </c>
      <c r="G272" s="232" t="s">
        <v>1316</v>
      </c>
      <c r="H272" s="233">
        <v>1.5920000000000001</v>
      </c>
      <c r="I272" s="233">
        <v>0</v>
      </c>
      <c r="J272" s="233">
        <v>1.0029600000000001</v>
      </c>
      <c r="K272" s="234">
        <v>4184</v>
      </c>
      <c r="L272" s="233">
        <v>0.47760000000000002</v>
      </c>
      <c r="M272" s="234">
        <v>8200</v>
      </c>
      <c r="N272" s="233">
        <v>0</v>
      </c>
      <c r="O272" s="233">
        <v>0</v>
      </c>
      <c r="P272" s="233">
        <v>0.66366999999999998</v>
      </c>
      <c r="Q272" s="234">
        <v>8075</v>
      </c>
      <c r="R272" s="233">
        <v>0.30725999999999998</v>
      </c>
      <c r="S272" s="234">
        <v>15180</v>
      </c>
      <c r="T272" s="233">
        <v>0</v>
      </c>
      <c r="U272" s="235">
        <f t="shared" si="28"/>
        <v>1162.1600000000001</v>
      </c>
      <c r="V272" s="227">
        <f t="shared" si="29"/>
        <v>732.16080000000011</v>
      </c>
      <c r="W272" s="227">
        <f t="shared" si="30"/>
        <v>697.31466666666665</v>
      </c>
      <c r="X272" s="227">
        <f t="shared" si="33"/>
        <v>683.33333333333337</v>
      </c>
      <c r="Y272" s="227">
        <f t="shared" si="31"/>
        <v>484.47909999999996</v>
      </c>
      <c r="Z272" s="227">
        <f t="shared" si="32"/>
        <v>448.60535555555555</v>
      </c>
      <c r="AA272" s="227">
        <f t="shared" si="34"/>
        <v>421.66666666666669</v>
      </c>
    </row>
    <row r="273" spans="2:27" ht="13.5" hidden="1">
      <c r="B273" s="232" t="s">
        <v>1110</v>
      </c>
      <c r="C273" s="232" t="s">
        <v>1403</v>
      </c>
      <c r="D273" s="232" t="s">
        <v>977</v>
      </c>
      <c r="E273" s="232" t="s">
        <v>988</v>
      </c>
      <c r="F273" s="232">
        <v>32</v>
      </c>
      <c r="G273" s="232" t="s">
        <v>1345</v>
      </c>
      <c r="H273" s="233">
        <v>3.1840000000000002</v>
      </c>
      <c r="I273" s="233">
        <v>0</v>
      </c>
      <c r="J273" s="233">
        <v>2.0059200000000001</v>
      </c>
      <c r="K273" s="234">
        <v>8368</v>
      </c>
      <c r="L273" s="233">
        <v>0.95520000000000005</v>
      </c>
      <c r="M273" s="234">
        <v>16400</v>
      </c>
      <c r="N273" s="233">
        <v>0</v>
      </c>
      <c r="O273" s="233">
        <v>0</v>
      </c>
      <c r="P273" s="233">
        <v>1.32735</v>
      </c>
      <c r="Q273" s="234">
        <v>16149</v>
      </c>
      <c r="R273" s="233">
        <v>0.61451</v>
      </c>
      <c r="S273" s="234">
        <v>30361</v>
      </c>
      <c r="T273" s="233">
        <v>0</v>
      </c>
      <c r="U273" s="235">
        <f t="shared" si="28"/>
        <v>2324.3200000000002</v>
      </c>
      <c r="V273" s="227">
        <f t="shared" si="29"/>
        <v>1464.3216000000002</v>
      </c>
      <c r="W273" s="227">
        <f t="shared" si="30"/>
        <v>1394.6293333333333</v>
      </c>
      <c r="X273" s="227">
        <f t="shared" si="33"/>
        <v>1366.6666666666667</v>
      </c>
      <c r="Y273" s="227">
        <f t="shared" si="31"/>
        <v>968.96550000000002</v>
      </c>
      <c r="Z273" s="227">
        <f t="shared" si="32"/>
        <v>897.17563333333328</v>
      </c>
      <c r="AA273" s="227">
        <f t="shared" si="34"/>
        <v>843.36111111111109</v>
      </c>
    </row>
    <row r="274" spans="2:27" ht="13.5" hidden="1">
      <c r="B274" s="232" t="s">
        <v>1110</v>
      </c>
      <c r="C274" s="232" t="s">
        <v>1404</v>
      </c>
      <c r="D274" s="232" t="s">
        <v>977</v>
      </c>
      <c r="E274" s="232" t="s">
        <v>988</v>
      </c>
      <c r="F274" s="232">
        <v>2</v>
      </c>
      <c r="G274" s="232" t="s">
        <v>1311</v>
      </c>
      <c r="H274" s="233">
        <v>0.19900000000000001</v>
      </c>
      <c r="I274" s="233">
        <v>0</v>
      </c>
      <c r="J274" s="233">
        <v>0.12537000000000001</v>
      </c>
      <c r="K274" s="234">
        <v>523</v>
      </c>
      <c r="L274" s="233">
        <v>5.9700000000000003E-2</v>
      </c>
      <c r="M274" s="234">
        <v>1025</v>
      </c>
      <c r="N274" s="233">
        <v>0</v>
      </c>
      <c r="O274" s="233">
        <v>0</v>
      </c>
      <c r="P274" s="233">
        <v>8.2960000000000006E-2</v>
      </c>
      <c r="Q274" s="234">
        <v>1009</v>
      </c>
      <c r="R274" s="233">
        <v>3.841E-2</v>
      </c>
      <c r="S274" s="234">
        <v>1898</v>
      </c>
      <c r="T274" s="233">
        <v>0</v>
      </c>
      <c r="U274" s="235">
        <f t="shared" si="28"/>
        <v>145.27000000000001</v>
      </c>
      <c r="V274" s="227">
        <f t="shared" si="29"/>
        <v>91.520100000000014</v>
      </c>
      <c r="W274" s="227">
        <f t="shared" si="30"/>
        <v>87.164333333333332</v>
      </c>
      <c r="X274" s="227">
        <f t="shared" si="33"/>
        <v>85.416666666666671</v>
      </c>
      <c r="Y274" s="227">
        <f t="shared" si="31"/>
        <v>60.560800000000008</v>
      </c>
      <c r="Z274" s="227">
        <f t="shared" si="32"/>
        <v>56.067077777777783</v>
      </c>
      <c r="AA274" s="227">
        <f t="shared" si="34"/>
        <v>52.722222222222221</v>
      </c>
    </row>
    <row r="275" spans="2:27" ht="13.5" hidden="1">
      <c r="B275" s="232" t="s">
        <v>1110</v>
      </c>
      <c r="C275" s="232" t="s">
        <v>1405</v>
      </c>
      <c r="D275" s="232" t="s">
        <v>977</v>
      </c>
      <c r="E275" s="232" t="s">
        <v>988</v>
      </c>
      <c r="F275" s="232">
        <v>96</v>
      </c>
      <c r="G275" s="232" t="s">
        <v>1365</v>
      </c>
      <c r="H275" s="233">
        <v>9.5519999999999996</v>
      </c>
      <c r="I275" s="233">
        <v>0</v>
      </c>
      <c r="J275" s="233">
        <v>6.01776</v>
      </c>
      <c r="K275" s="234">
        <v>25103</v>
      </c>
      <c r="L275" s="233">
        <v>2.8656000000000001</v>
      </c>
      <c r="M275" s="234">
        <v>49201</v>
      </c>
      <c r="N275" s="233">
        <v>0</v>
      </c>
      <c r="O275" s="233">
        <v>0</v>
      </c>
      <c r="P275" s="233">
        <v>3.98204</v>
      </c>
      <c r="Q275" s="234">
        <v>48448</v>
      </c>
      <c r="R275" s="233">
        <v>1.84354</v>
      </c>
      <c r="S275" s="234">
        <v>91082</v>
      </c>
      <c r="T275" s="233">
        <v>0</v>
      </c>
      <c r="U275" s="235">
        <f t="shared" si="28"/>
        <v>6972.96</v>
      </c>
      <c r="V275" s="227">
        <f t="shared" si="29"/>
        <v>4392.9647999999997</v>
      </c>
      <c r="W275" s="227">
        <f t="shared" si="30"/>
        <v>4183.8046666666669</v>
      </c>
      <c r="X275" s="227">
        <f t="shared" si="33"/>
        <v>4100.083333333333</v>
      </c>
      <c r="Y275" s="227">
        <f t="shared" si="31"/>
        <v>2906.8892000000001</v>
      </c>
      <c r="Z275" s="227">
        <f t="shared" si="32"/>
        <v>2691.5619777777779</v>
      </c>
      <c r="AA275" s="227">
        <f t="shared" si="34"/>
        <v>2530.0555555555557</v>
      </c>
    </row>
    <row r="276" spans="2:27" ht="13.5" hidden="1">
      <c r="B276" s="232" t="s">
        <v>1110</v>
      </c>
      <c r="C276" s="232" t="s">
        <v>1406</v>
      </c>
      <c r="D276" s="232" t="s">
        <v>977</v>
      </c>
      <c r="E276" s="232" t="s">
        <v>988</v>
      </c>
      <c r="F276" s="232">
        <v>4</v>
      </c>
      <c r="G276" s="232" t="s">
        <v>1312</v>
      </c>
      <c r="H276" s="233">
        <v>0.39800000000000002</v>
      </c>
      <c r="I276" s="233">
        <v>0</v>
      </c>
      <c r="J276" s="233">
        <v>0.25074000000000002</v>
      </c>
      <c r="K276" s="234">
        <v>1046</v>
      </c>
      <c r="L276" s="233">
        <v>0.11940000000000001</v>
      </c>
      <c r="M276" s="234">
        <v>2050</v>
      </c>
      <c r="N276" s="233">
        <v>0</v>
      </c>
      <c r="O276" s="233">
        <v>0</v>
      </c>
      <c r="P276" s="233">
        <v>0.16592000000000001</v>
      </c>
      <c r="Q276" s="234">
        <v>2019</v>
      </c>
      <c r="R276" s="233">
        <v>7.6810000000000003E-2</v>
      </c>
      <c r="S276" s="234">
        <v>3795</v>
      </c>
      <c r="T276" s="233">
        <v>0</v>
      </c>
      <c r="U276" s="235">
        <f t="shared" si="28"/>
        <v>290.54000000000002</v>
      </c>
      <c r="V276" s="227">
        <f t="shared" si="29"/>
        <v>183.04020000000003</v>
      </c>
      <c r="W276" s="227">
        <f t="shared" si="30"/>
        <v>174.32866666666666</v>
      </c>
      <c r="X276" s="227">
        <f t="shared" si="33"/>
        <v>170.83333333333334</v>
      </c>
      <c r="Y276" s="227">
        <f t="shared" si="31"/>
        <v>121.12160000000002</v>
      </c>
      <c r="Z276" s="227">
        <f t="shared" si="32"/>
        <v>112.15463333333334</v>
      </c>
      <c r="AA276" s="227">
        <f t="shared" si="34"/>
        <v>105.41666666666667</v>
      </c>
    </row>
    <row r="277" spans="2:27" ht="13.5" hidden="1">
      <c r="B277" s="232" t="s">
        <v>1110</v>
      </c>
      <c r="C277" s="232" t="s">
        <v>1062</v>
      </c>
      <c r="D277" s="232" t="s">
        <v>977</v>
      </c>
      <c r="E277" s="232" t="s">
        <v>988</v>
      </c>
      <c r="F277" s="232">
        <v>48</v>
      </c>
      <c r="G277" s="232" t="s">
        <v>1356</v>
      </c>
      <c r="H277" s="233">
        <v>4.2720000000000002</v>
      </c>
      <c r="I277" s="233">
        <v>0</v>
      </c>
      <c r="J277" s="233">
        <v>2.6909999999999998</v>
      </c>
      <c r="K277" s="234">
        <v>11227</v>
      </c>
      <c r="L277" s="233">
        <v>1.282</v>
      </c>
      <c r="M277" s="234">
        <v>22005</v>
      </c>
      <c r="N277" s="233">
        <v>0</v>
      </c>
      <c r="O277" s="233">
        <v>0</v>
      </c>
      <c r="P277" s="233">
        <v>1.772</v>
      </c>
      <c r="Q277" s="234">
        <v>21555</v>
      </c>
      <c r="R277" s="233">
        <v>0.82</v>
      </c>
      <c r="S277" s="234">
        <v>40524</v>
      </c>
      <c r="T277" s="233">
        <v>0</v>
      </c>
      <c r="U277" s="235">
        <f t="shared" si="28"/>
        <v>3118.5600000000004</v>
      </c>
      <c r="V277" s="227">
        <f t="shared" si="29"/>
        <v>1964.4299999999998</v>
      </c>
      <c r="W277" s="227">
        <f t="shared" si="30"/>
        <v>1871.4433333333334</v>
      </c>
      <c r="X277" s="227">
        <f t="shared" si="33"/>
        <v>1833.75</v>
      </c>
      <c r="Y277" s="227">
        <f t="shared" si="31"/>
        <v>1293.56</v>
      </c>
      <c r="Z277" s="227">
        <f t="shared" si="32"/>
        <v>1197.3499999999999</v>
      </c>
      <c r="AA277" s="227">
        <f t="shared" si="34"/>
        <v>1125.6666666666667</v>
      </c>
    </row>
    <row r="278" spans="2:27" ht="13.5" hidden="1">
      <c r="B278" s="232" t="s">
        <v>1110</v>
      </c>
      <c r="C278" s="232" t="s">
        <v>1063</v>
      </c>
      <c r="D278" s="232" t="s">
        <v>977</v>
      </c>
      <c r="E278" s="232" t="s">
        <v>988</v>
      </c>
      <c r="F278" s="232">
        <v>64</v>
      </c>
      <c r="G278" s="232" t="s">
        <v>1364</v>
      </c>
      <c r="H278" s="233">
        <v>5.6959999999999997</v>
      </c>
      <c r="I278" s="233">
        <v>0</v>
      </c>
      <c r="J278" s="233">
        <v>3.5880000000000001</v>
      </c>
      <c r="K278" s="234">
        <v>14969</v>
      </c>
      <c r="L278" s="233">
        <v>1.7090000000000001</v>
      </c>
      <c r="M278" s="234">
        <v>29339</v>
      </c>
      <c r="N278" s="233">
        <v>0</v>
      </c>
      <c r="O278" s="233">
        <v>0</v>
      </c>
      <c r="P278" s="233">
        <v>2.3620000000000001</v>
      </c>
      <c r="Q278" s="234">
        <v>28741</v>
      </c>
      <c r="R278" s="233">
        <v>1.0940000000000001</v>
      </c>
      <c r="S278" s="234">
        <v>54032</v>
      </c>
      <c r="T278" s="233">
        <v>0</v>
      </c>
      <c r="U278" s="235">
        <f t="shared" si="28"/>
        <v>4158.08</v>
      </c>
      <c r="V278" s="227">
        <f t="shared" si="29"/>
        <v>2619.2400000000002</v>
      </c>
      <c r="W278" s="227">
        <f t="shared" si="30"/>
        <v>2494.9866666666667</v>
      </c>
      <c r="X278" s="227">
        <f t="shared" si="33"/>
        <v>2444.9166666666665</v>
      </c>
      <c r="Y278" s="227">
        <f t="shared" si="31"/>
        <v>1724.26</v>
      </c>
      <c r="Z278" s="227">
        <f t="shared" si="32"/>
        <v>1596.9811111111112</v>
      </c>
      <c r="AA278" s="227">
        <f t="shared" si="34"/>
        <v>1500.8888888888889</v>
      </c>
    </row>
    <row r="279" spans="2:27" ht="13.5" hidden="1">
      <c r="B279" s="232" t="s">
        <v>1110</v>
      </c>
      <c r="C279" s="232" t="s">
        <v>1064</v>
      </c>
      <c r="D279" s="232" t="s">
        <v>977</v>
      </c>
      <c r="E279" s="232" t="s">
        <v>988</v>
      </c>
      <c r="F279" s="232">
        <v>96</v>
      </c>
      <c r="G279" s="232" t="s">
        <v>1365</v>
      </c>
      <c r="H279" s="233">
        <v>8.5440000000000005</v>
      </c>
      <c r="I279" s="233">
        <v>0</v>
      </c>
      <c r="J279" s="233">
        <v>5.383</v>
      </c>
      <c r="K279" s="234">
        <v>22454</v>
      </c>
      <c r="L279" s="233">
        <v>2.5630000000000002</v>
      </c>
      <c r="M279" s="234">
        <v>44009</v>
      </c>
      <c r="N279" s="233">
        <v>0</v>
      </c>
      <c r="O279" s="233">
        <v>0</v>
      </c>
      <c r="P279" s="233">
        <v>3.5430000000000001</v>
      </c>
      <c r="Q279" s="234">
        <v>43111</v>
      </c>
      <c r="R279" s="233">
        <v>1.64</v>
      </c>
      <c r="S279" s="234">
        <v>81049</v>
      </c>
      <c r="T279" s="233">
        <v>0</v>
      </c>
      <c r="U279" s="235">
        <f t="shared" si="28"/>
        <v>6237.1200000000008</v>
      </c>
      <c r="V279" s="227">
        <f t="shared" si="29"/>
        <v>3929.59</v>
      </c>
      <c r="W279" s="227">
        <f t="shared" si="30"/>
        <v>3742.1566666666668</v>
      </c>
      <c r="X279" s="227">
        <f t="shared" si="33"/>
        <v>3667.4166666666665</v>
      </c>
      <c r="Y279" s="227">
        <f t="shared" si="31"/>
        <v>2586.3900000000003</v>
      </c>
      <c r="Z279" s="227">
        <f t="shared" si="32"/>
        <v>2394.7277777777776</v>
      </c>
      <c r="AA279" s="227">
        <f t="shared" si="34"/>
        <v>2251.3611111111113</v>
      </c>
    </row>
    <row r="280" spans="2:27" ht="13.5" hidden="1">
      <c r="B280" s="232" t="s">
        <v>1110</v>
      </c>
      <c r="C280" s="232" t="s">
        <v>1065</v>
      </c>
      <c r="D280" s="232" t="s">
        <v>977</v>
      </c>
      <c r="E280" s="232" t="s">
        <v>988</v>
      </c>
      <c r="F280" s="232">
        <v>8</v>
      </c>
      <c r="G280" s="232" t="s">
        <v>1317</v>
      </c>
      <c r="H280" s="233">
        <v>0.71199999999999997</v>
      </c>
      <c r="I280" s="233">
        <v>0</v>
      </c>
      <c r="J280" s="233">
        <v>0.44900000000000001</v>
      </c>
      <c r="K280" s="234">
        <v>1871</v>
      </c>
      <c r="L280" s="233">
        <v>0.214</v>
      </c>
      <c r="M280" s="234">
        <v>3667</v>
      </c>
      <c r="N280" s="233">
        <v>0</v>
      </c>
      <c r="O280" s="233">
        <v>0</v>
      </c>
      <c r="P280" s="233">
        <v>0.29499999999999998</v>
      </c>
      <c r="Q280" s="234">
        <v>3593</v>
      </c>
      <c r="R280" s="233">
        <v>0.13700000000000001</v>
      </c>
      <c r="S280" s="234">
        <v>6754</v>
      </c>
      <c r="T280" s="233">
        <v>0</v>
      </c>
      <c r="U280" s="235">
        <f t="shared" si="28"/>
        <v>519.76</v>
      </c>
      <c r="V280" s="227">
        <f t="shared" si="29"/>
        <v>327.77</v>
      </c>
      <c r="W280" s="227">
        <f t="shared" si="30"/>
        <v>312.13666666666666</v>
      </c>
      <c r="X280" s="227">
        <f t="shared" si="33"/>
        <v>305.58333333333331</v>
      </c>
      <c r="Y280" s="227">
        <f t="shared" si="31"/>
        <v>215.35</v>
      </c>
      <c r="Z280" s="227">
        <f t="shared" si="32"/>
        <v>199.81555555555556</v>
      </c>
      <c r="AA280" s="227">
        <f t="shared" si="34"/>
        <v>187.61111111111111</v>
      </c>
    </row>
    <row r="281" spans="2:27" ht="13.5" hidden="1">
      <c r="B281" s="232" t="s">
        <v>1110</v>
      </c>
      <c r="C281" s="232" t="s">
        <v>1066</v>
      </c>
      <c r="D281" s="232" t="s">
        <v>977</v>
      </c>
      <c r="E281" s="232" t="s">
        <v>988</v>
      </c>
      <c r="F281" s="232">
        <v>16</v>
      </c>
      <c r="G281" s="232" t="s">
        <v>1316</v>
      </c>
      <c r="H281" s="233">
        <v>1.4239999999999999</v>
      </c>
      <c r="I281" s="233">
        <v>0</v>
      </c>
      <c r="J281" s="233">
        <v>0.89700000000000002</v>
      </c>
      <c r="K281" s="234">
        <v>3742</v>
      </c>
      <c r="L281" s="233">
        <v>0.42699999999999999</v>
      </c>
      <c r="M281" s="234">
        <v>7335</v>
      </c>
      <c r="N281" s="233">
        <v>0</v>
      </c>
      <c r="O281" s="233">
        <v>0</v>
      </c>
      <c r="P281" s="233">
        <v>0.59099999999999997</v>
      </c>
      <c r="Q281" s="234">
        <v>7185</v>
      </c>
      <c r="R281" s="233">
        <v>0.27300000000000002</v>
      </c>
      <c r="S281" s="234">
        <v>13508</v>
      </c>
      <c r="T281" s="233">
        <v>0</v>
      </c>
      <c r="U281" s="235">
        <f t="shared" si="28"/>
        <v>1039.52</v>
      </c>
      <c r="V281" s="227">
        <f t="shared" si="29"/>
        <v>654.81000000000006</v>
      </c>
      <c r="W281" s="227">
        <f t="shared" si="30"/>
        <v>623.54333333333329</v>
      </c>
      <c r="X281" s="227">
        <f t="shared" si="33"/>
        <v>611.25</v>
      </c>
      <c r="Y281" s="227">
        <f t="shared" si="31"/>
        <v>431.42999999999995</v>
      </c>
      <c r="Z281" s="227">
        <f t="shared" si="32"/>
        <v>398.87333333333333</v>
      </c>
      <c r="AA281" s="227">
        <f t="shared" si="34"/>
        <v>375.22222222222223</v>
      </c>
    </row>
    <row r="282" spans="2:27" ht="13.5" hidden="1">
      <c r="B282" s="232" t="s">
        <v>1110</v>
      </c>
      <c r="C282" s="232" t="s">
        <v>1067</v>
      </c>
      <c r="D282" s="232" t="s">
        <v>977</v>
      </c>
      <c r="E282" s="232" t="s">
        <v>988</v>
      </c>
      <c r="F282" s="232">
        <v>32</v>
      </c>
      <c r="G282" s="232" t="s">
        <v>1345</v>
      </c>
      <c r="H282" s="233">
        <v>2.8479999999999999</v>
      </c>
      <c r="I282" s="233">
        <v>0</v>
      </c>
      <c r="J282" s="233">
        <v>1.794</v>
      </c>
      <c r="K282" s="234">
        <v>7485</v>
      </c>
      <c r="L282" s="233">
        <v>0.85399999999999998</v>
      </c>
      <c r="M282" s="234">
        <v>14670</v>
      </c>
      <c r="N282" s="233">
        <v>0</v>
      </c>
      <c r="O282" s="233">
        <v>0</v>
      </c>
      <c r="P282" s="233">
        <v>1.181</v>
      </c>
      <c r="Q282" s="234">
        <v>14370</v>
      </c>
      <c r="R282" s="233">
        <v>0.54700000000000004</v>
      </c>
      <c r="S282" s="234">
        <v>27016</v>
      </c>
      <c r="T282" s="233">
        <v>0</v>
      </c>
      <c r="U282" s="235">
        <f t="shared" si="28"/>
        <v>2079.04</v>
      </c>
      <c r="V282" s="227">
        <f t="shared" si="29"/>
        <v>1309.6200000000001</v>
      </c>
      <c r="W282" s="227">
        <f t="shared" si="30"/>
        <v>1247.17</v>
      </c>
      <c r="X282" s="227">
        <f t="shared" si="33"/>
        <v>1222.5</v>
      </c>
      <c r="Y282" s="227">
        <f t="shared" si="31"/>
        <v>862.13</v>
      </c>
      <c r="Z282" s="227">
        <f t="shared" si="32"/>
        <v>798.47666666666669</v>
      </c>
      <c r="AA282" s="227">
        <f t="shared" si="34"/>
        <v>750.44444444444446</v>
      </c>
    </row>
    <row r="283" spans="2:27" ht="13.5" hidden="1">
      <c r="B283" s="232" t="s">
        <v>1110</v>
      </c>
      <c r="C283" s="232" t="s">
        <v>1068</v>
      </c>
      <c r="D283" s="232" t="s">
        <v>977</v>
      </c>
      <c r="E283" s="232" t="s">
        <v>988</v>
      </c>
      <c r="F283" s="232">
        <v>2</v>
      </c>
      <c r="G283" s="232" t="s">
        <v>1311</v>
      </c>
      <c r="H283" s="233">
        <v>0.17799999999999999</v>
      </c>
      <c r="I283" s="233">
        <v>0</v>
      </c>
      <c r="J283" s="233">
        <v>0.112</v>
      </c>
      <c r="K283" s="234">
        <v>468</v>
      </c>
      <c r="L283" s="233">
        <v>5.2999999999999999E-2</v>
      </c>
      <c r="M283" s="234">
        <v>917</v>
      </c>
      <c r="N283" s="233">
        <v>0</v>
      </c>
      <c r="O283" s="233">
        <v>0</v>
      </c>
      <c r="P283" s="233">
        <v>7.3999999999999996E-2</v>
      </c>
      <c r="Q283" s="234">
        <v>898</v>
      </c>
      <c r="R283" s="233">
        <v>3.4000000000000002E-2</v>
      </c>
      <c r="S283" s="234">
        <v>1689</v>
      </c>
      <c r="T283" s="233">
        <v>0</v>
      </c>
      <c r="U283" s="235">
        <f t="shared" si="28"/>
        <v>129.94</v>
      </c>
      <c r="V283" s="227">
        <f t="shared" si="29"/>
        <v>81.760000000000005</v>
      </c>
      <c r="W283" s="227">
        <f t="shared" si="30"/>
        <v>77.69</v>
      </c>
      <c r="X283" s="227">
        <f t="shared" si="33"/>
        <v>76.416666666666671</v>
      </c>
      <c r="Y283" s="227">
        <f t="shared" si="31"/>
        <v>54.019999999999996</v>
      </c>
      <c r="Z283" s="227">
        <f t="shared" si="32"/>
        <v>49.764444444444443</v>
      </c>
      <c r="AA283" s="227">
        <f t="shared" si="34"/>
        <v>46.916666666666664</v>
      </c>
    </row>
    <row r="284" spans="2:27" ht="13.5" hidden="1">
      <c r="B284" s="232" t="s">
        <v>1110</v>
      </c>
      <c r="C284" s="232" t="s">
        <v>1069</v>
      </c>
      <c r="D284" s="232" t="s">
        <v>977</v>
      </c>
      <c r="E284" s="232" t="s">
        <v>988</v>
      </c>
      <c r="F284" s="232">
        <v>96</v>
      </c>
      <c r="G284" s="232" t="s">
        <v>1365</v>
      </c>
      <c r="H284" s="233">
        <v>8.5440000000000005</v>
      </c>
      <c r="I284" s="233">
        <v>0</v>
      </c>
      <c r="J284" s="233">
        <v>5.383</v>
      </c>
      <c r="K284" s="234">
        <v>22454</v>
      </c>
      <c r="L284" s="233">
        <v>2.5630000000000002</v>
      </c>
      <c r="M284" s="234">
        <v>44009</v>
      </c>
      <c r="N284" s="233">
        <v>0</v>
      </c>
      <c r="O284" s="233">
        <v>0</v>
      </c>
      <c r="P284" s="233">
        <v>3.5430000000000001</v>
      </c>
      <c r="Q284" s="234">
        <v>43111</v>
      </c>
      <c r="R284" s="233">
        <v>1.64</v>
      </c>
      <c r="S284" s="234">
        <v>81049</v>
      </c>
      <c r="T284" s="233">
        <v>0</v>
      </c>
      <c r="U284" s="235">
        <f t="shared" si="28"/>
        <v>6237.1200000000008</v>
      </c>
      <c r="V284" s="227">
        <f t="shared" si="29"/>
        <v>3929.59</v>
      </c>
      <c r="W284" s="227">
        <f t="shared" si="30"/>
        <v>3742.1566666666668</v>
      </c>
      <c r="X284" s="227">
        <f t="shared" si="33"/>
        <v>3667.4166666666665</v>
      </c>
      <c r="Y284" s="227">
        <f t="shared" si="31"/>
        <v>2586.3900000000003</v>
      </c>
      <c r="Z284" s="227">
        <f t="shared" si="32"/>
        <v>2394.7277777777776</v>
      </c>
      <c r="AA284" s="227">
        <f t="shared" si="34"/>
        <v>2251.3611111111113</v>
      </c>
    </row>
    <row r="285" spans="2:27" ht="13.5" hidden="1">
      <c r="B285" s="232" t="s">
        <v>1110</v>
      </c>
      <c r="C285" s="232" t="s">
        <v>1070</v>
      </c>
      <c r="D285" s="232" t="s">
        <v>977</v>
      </c>
      <c r="E285" s="232" t="s">
        <v>988</v>
      </c>
      <c r="F285" s="232">
        <v>4</v>
      </c>
      <c r="G285" s="232" t="s">
        <v>1312</v>
      </c>
      <c r="H285" s="233">
        <v>0.35599999999999998</v>
      </c>
      <c r="I285" s="233">
        <v>0</v>
      </c>
      <c r="J285" s="233">
        <v>0.224</v>
      </c>
      <c r="K285" s="234">
        <v>936</v>
      </c>
      <c r="L285" s="233">
        <v>0.107</v>
      </c>
      <c r="M285" s="234">
        <v>1834</v>
      </c>
      <c r="N285" s="233">
        <v>0</v>
      </c>
      <c r="O285" s="233">
        <v>0</v>
      </c>
      <c r="P285" s="233">
        <v>0.14799999999999999</v>
      </c>
      <c r="Q285" s="234">
        <v>1796</v>
      </c>
      <c r="R285" s="233">
        <v>6.8000000000000005E-2</v>
      </c>
      <c r="S285" s="234">
        <v>3377</v>
      </c>
      <c r="T285" s="233">
        <v>0</v>
      </c>
      <c r="U285" s="235">
        <f t="shared" si="28"/>
        <v>259.88</v>
      </c>
      <c r="V285" s="227">
        <f t="shared" si="29"/>
        <v>163.52000000000001</v>
      </c>
      <c r="W285" s="227">
        <f t="shared" si="30"/>
        <v>156.11000000000001</v>
      </c>
      <c r="X285" s="227">
        <f t="shared" si="33"/>
        <v>152.83333333333334</v>
      </c>
      <c r="Y285" s="227">
        <f t="shared" si="31"/>
        <v>108.03999999999999</v>
      </c>
      <c r="Z285" s="227">
        <f t="shared" si="32"/>
        <v>99.528888888888886</v>
      </c>
      <c r="AA285" s="227">
        <f t="shared" si="34"/>
        <v>93.805555555555557</v>
      </c>
    </row>
    <row r="286" spans="2:27" ht="13.5" hidden="1">
      <c r="B286" s="232" t="s">
        <v>1110</v>
      </c>
      <c r="C286" s="232" t="s">
        <v>1071</v>
      </c>
      <c r="D286" s="232" t="s">
        <v>977</v>
      </c>
      <c r="E286" s="232" t="s">
        <v>988</v>
      </c>
      <c r="F286" s="232">
        <v>48</v>
      </c>
      <c r="G286" s="232" t="s">
        <v>1356</v>
      </c>
      <c r="H286" s="233">
        <v>2.9279999999999999</v>
      </c>
      <c r="I286" s="233">
        <v>0</v>
      </c>
      <c r="J286" s="233">
        <v>1.8396999999999999</v>
      </c>
      <c r="K286" s="234">
        <v>7674</v>
      </c>
      <c r="L286" s="233">
        <v>0.87609999999999999</v>
      </c>
      <c r="M286" s="234">
        <v>15042</v>
      </c>
      <c r="N286" s="233">
        <v>0</v>
      </c>
      <c r="O286" s="233">
        <v>0</v>
      </c>
      <c r="P286" s="233">
        <v>1.27</v>
      </c>
      <c r="Q286" s="234">
        <v>15451</v>
      </c>
      <c r="R286" s="233">
        <v>0.58789999999999998</v>
      </c>
      <c r="S286" s="234">
        <v>29048</v>
      </c>
      <c r="T286" s="233">
        <v>0</v>
      </c>
      <c r="U286" s="235">
        <f t="shared" si="28"/>
        <v>2137.44</v>
      </c>
      <c r="V286" s="227">
        <f t="shared" si="29"/>
        <v>1342.981</v>
      </c>
      <c r="W286" s="227">
        <f t="shared" si="30"/>
        <v>1279.0529999999999</v>
      </c>
      <c r="X286" s="227">
        <f t="shared" si="33"/>
        <v>1253.5</v>
      </c>
      <c r="Y286" s="227">
        <f t="shared" si="31"/>
        <v>927.1</v>
      </c>
      <c r="Z286" s="227">
        <f t="shared" si="32"/>
        <v>858.36144444444449</v>
      </c>
      <c r="AA286" s="227">
        <f t="shared" si="34"/>
        <v>806.88888888888891</v>
      </c>
    </row>
    <row r="287" spans="2:27" ht="13.5" hidden="1">
      <c r="B287" s="232" t="s">
        <v>1110</v>
      </c>
      <c r="C287" s="232" t="s">
        <v>1072</v>
      </c>
      <c r="D287" s="232" t="s">
        <v>977</v>
      </c>
      <c r="E287" s="232" t="s">
        <v>988</v>
      </c>
      <c r="F287" s="232">
        <v>64</v>
      </c>
      <c r="G287" s="232" t="s">
        <v>1364</v>
      </c>
      <c r="H287" s="233">
        <v>3.9039999999999999</v>
      </c>
      <c r="I287" s="233">
        <v>0</v>
      </c>
      <c r="J287" s="233">
        <v>2.4529999999999998</v>
      </c>
      <c r="K287" s="234">
        <v>10232</v>
      </c>
      <c r="L287" s="233">
        <v>1.1680999999999999</v>
      </c>
      <c r="M287" s="234">
        <v>20055</v>
      </c>
      <c r="N287" s="233">
        <v>0</v>
      </c>
      <c r="O287" s="233">
        <v>0</v>
      </c>
      <c r="P287" s="233">
        <v>1.6933</v>
      </c>
      <c r="Q287" s="234">
        <v>20602</v>
      </c>
      <c r="R287" s="233">
        <v>0.78390000000000004</v>
      </c>
      <c r="S287" s="234">
        <v>38731</v>
      </c>
      <c r="T287" s="233">
        <v>0</v>
      </c>
      <c r="U287" s="235">
        <f t="shared" si="28"/>
        <v>2849.92</v>
      </c>
      <c r="V287" s="227">
        <f t="shared" si="29"/>
        <v>1790.6899999999998</v>
      </c>
      <c r="W287" s="227">
        <f t="shared" si="30"/>
        <v>1705.3796666666667</v>
      </c>
      <c r="X287" s="227">
        <f t="shared" si="33"/>
        <v>1671.25</v>
      </c>
      <c r="Y287" s="227">
        <f t="shared" si="31"/>
        <v>1236.1089999999999</v>
      </c>
      <c r="Z287" s="227">
        <f t="shared" si="32"/>
        <v>1144.5247777777779</v>
      </c>
      <c r="AA287" s="227">
        <f t="shared" si="34"/>
        <v>1075.8611111111111</v>
      </c>
    </row>
    <row r="288" spans="2:27" ht="13.5" hidden="1">
      <c r="B288" s="232" t="s">
        <v>1110</v>
      </c>
      <c r="C288" s="232" t="s">
        <v>1073</v>
      </c>
      <c r="D288" s="232" t="s">
        <v>977</v>
      </c>
      <c r="E288" s="232" t="s">
        <v>988</v>
      </c>
      <c r="F288" s="232">
        <v>8</v>
      </c>
      <c r="G288" s="232" t="s">
        <v>1317</v>
      </c>
      <c r="H288" s="233">
        <v>0.48799999999999999</v>
      </c>
      <c r="I288" s="233">
        <v>0</v>
      </c>
      <c r="J288" s="233">
        <v>0.30659999999999998</v>
      </c>
      <c r="K288" s="234">
        <v>1279</v>
      </c>
      <c r="L288" s="233">
        <v>0.14599999999999999</v>
      </c>
      <c r="M288" s="234">
        <v>2507</v>
      </c>
      <c r="N288" s="233">
        <v>0</v>
      </c>
      <c r="O288" s="233">
        <v>0</v>
      </c>
      <c r="P288" s="233">
        <v>0.2117</v>
      </c>
      <c r="Q288" s="234">
        <v>2575</v>
      </c>
      <c r="R288" s="233">
        <v>9.8000000000000004E-2</v>
      </c>
      <c r="S288" s="234">
        <v>4841</v>
      </c>
      <c r="T288" s="233">
        <v>0</v>
      </c>
      <c r="U288" s="235">
        <f t="shared" si="28"/>
        <v>356.24</v>
      </c>
      <c r="V288" s="227">
        <f t="shared" si="29"/>
        <v>223.81799999999998</v>
      </c>
      <c r="W288" s="227">
        <f t="shared" si="30"/>
        <v>213.16333333333333</v>
      </c>
      <c r="X288" s="227">
        <f t="shared" si="33"/>
        <v>208.91666666666666</v>
      </c>
      <c r="Y288" s="227">
        <f t="shared" si="31"/>
        <v>154.541</v>
      </c>
      <c r="Z288" s="227">
        <f t="shared" si="32"/>
        <v>143.06777777777779</v>
      </c>
      <c r="AA288" s="227">
        <f t="shared" si="34"/>
        <v>134.47222222222223</v>
      </c>
    </row>
    <row r="289" spans="2:27" ht="13.5" hidden="1">
      <c r="B289" s="232" t="s">
        <v>1110</v>
      </c>
      <c r="C289" s="232" t="s">
        <v>1074</v>
      </c>
      <c r="D289" s="232" t="s">
        <v>977</v>
      </c>
      <c r="E289" s="232" t="s">
        <v>988</v>
      </c>
      <c r="F289" s="232">
        <v>16</v>
      </c>
      <c r="G289" s="232" t="s">
        <v>1316</v>
      </c>
      <c r="H289" s="233">
        <v>0.97599999999999998</v>
      </c>
      <c r="I289" s="233">
        <v>0</v>
      </c>
      <c r="J289" s="233">
        <v>0.61319999999999997</v>
      </c>
      <c r="K289" s="234">
        <v>2558</v>
      </c>
      <c r="L289" s="233">
        <v>0.29199999999999998</v>
      </c>
      <c r="M289" s="234">
        <v>5014</v>
      </c>
      <c r="N289" s="233">
        <v>0</v>
      </c>
      <c r="O289" s="233">
        <v>0</v>
      </c>
      <c r="P289" s="233">
        <v>0.42330000000000001</v>
      </c>
      <c r="Q289" s="234">
        <v>5150</v>
      </c>
      <c r="R289" s="233">
        <v>0.19600000000000001</v>
      </c>
      <c r="S289" s="234">
        <v>9683</v>
      </c>
      <c r="T289" s="233">
        <v>0</v>
      </c>
      <c r="U289" s="235">
        <f t="shared" si="28"/>
        <v>712.48</v>
      </c>
      <c r="V289" s="227">
        <f t="shared" si="29"/>
        <v>447.63599999999997</v>
      </c>
      <c r="W289" s="227">
        <f t="shared" si="30"/>
        <v>426.32666666666665</v>
      </c>
      <c r="X289" s="227">
        <f t="shared" si="33"/>
        <v>417.83333333333331</v>
      </c>
      <c r="Y289" s="227">
        <f t="shared" si="31"/>
        <v>309.00900000000001</v>
      </c>
      <c r="Z289" s="227">
        <f t="shared" si="32"/>
        <v>286.13555555555558</v>
      </c>
      <c r="AA289" s="227">
        <f t="shared" si="34"/>
        <v>268.97222222222223</v>
      </c>
    </row>
    <row r="290" spans="2:27" ht="13.5" hidden="1">
      <c r="B290" s="232" t="s">
        <v>1110</v>
      </c>
      <c r="C290" s="232" t="s">
        <v>1075</v>
      </c>
      <c r="D290" s="232" t="s">
        <v>977</v>
      </c>
      <c r="E290" s="232" t="s">
        <v>988</v>
      </c>
      <c r="F290" s="232">
        <v>32</v>
      </c>
      <c r="G290" s="232" t="s">
        <v>1345</v>
      </c>
      <c r="H290" s="233">
        <v>1.952</v>
      </c>
      <c r="I290" s="233">
        <v>0</v>
      </c>
      <c r="J290" s="233">
        <v>1.2264999999999999</v>
      </c>
      <c r="K290" s="234">
        <v>5116</v>
      </c>
      <c r="L290" s="233">
        <v>0.58399999999999996</v>
      </c>
      <c r="M290" s="234">
        <v>10028</v>
      </c>
      <c r="N290" s="233">
        <v>0</v>
      </c>
      <c r="O290" s="233">
        <v>0</v>
      </c>
      <c r="P290" s="233">
        <v>0.84660000000000002</v>
      </c>
      <c r="Q290" s="234">
        <v>10301</v>
      </c>
      <c r="R290" s="233">
        <v>0.39200000000000002</v>
      </c>
      <c r="S290" s="234">
        <v>19365</v>
      </c>
      <c r="T290" s="233">
        <v>0</v>
      </c>
      <c r="U290" s="235">
        <f t="shared" si="28"/>
        <v>1424.96</v>
      </c>
      <c r="V290" s="227">
        <f t="shared" si="29"/>
        <v>895.34499999999991</v>
      </c>
      <c r="W290" s="227">
        <f t="shared" si="30"/>
        <v>852.65333333333331</v>
      </c>
      <c r="X290" s="227">
        <f t="shared" si="33"/>
        <v>835.66666666666663</v>
      </c>
      <c r="Y290" s="227">
        <f t="shared" si="31"/>
        <v>618.01800000000003</v>
      </c>
      <c r="Z290" s="227">
        <f t="shared" si="32"/>
        <v>572.298888888889</v>
      </c>
      <c r="AA290" s="227">
        <f t="shared" si="34"/>
        <v>537.91666666666663</v>
      </c>
    </row>
    <row r="291" spans="2:27" ht="13.5" hidden="1">
      <c r="B291" s="232" t="s">
        <v>1110</v>
      </c>
      <c r="C291" s="232" t="s">
        <v>1076</v>
      </c>
      <c r="D291" s="232" t="s">
        <v>977</v>
      </c>
      <c r="E291" s="232" t="s">
        <v>988</v>
      </c>
      <c r="F291" s="232">
        <v>2</v>
      </c>
      <c r="G291" s="232" t="s">
        <v>1311</v>
      </c>
      <c r="H291" s="233">
        <v>0.122</v>
      </c>
      <c r="I291" s="233">
        <v>0</v>
      </c>
      <c r="J291" s="233">
        <v>7.6700000000000004E-2</v>
      </c>
      <c r="K291" s="234">
        <v>320</v>
      </c>
      <c r="L291" s="233">
        <v>3.6499999999999998E-2</v>
      </c>
      <c r="M291" s="234">
        <v>627</v>
      </c>
      <c r="N291" s="233">
        <v>0</v>
      </c>
      <c r="O291" s="233">
        <v>0</v>
      </c>
      <c r="P291" s="233">
        <v>5.2900000000000003E-2</v>
      </c>
      <c r="Q291" s="234">
        <v>644</v>
      </c>
      <c r="R291" s="233">
        <v>2.4500000000000001E-2</v>
      </c>
      <c r="S291" s="234">
        <v>1210</v>
      </c>
      <c r="T291" s="233">
        <v>0</v>
      </c>
      <c r="U291" s="235">
        <f t="shared" si="28"/>
        <v>89.06</v>
      </c>
      <c r="V291" s="227">
        <f t="shared" si="29"/>
        <v>55.991</v>
      </c>
      <c r="W291" s="227">
        <f t="shared" si="30"/>
        <v>53.311666666666667</v>
      </c>
      <c r="X291" s="227">
        <f t="shared" si="33"/>
        <v>52.25</v>
      </c>
      <c r="Y291" s="227">
        <f t="shared" si="31"/>
        <v>38.617000000000004</v>
      </c>
      <c r="Z291" s="227">
        <f t="shared" si="32"/>
        <v>35.773888888888891</v>
      </c>
      <c r="AA291" s="227">
        <f t="shared" si="34"/>
        <v>33.611111111111114</v>
      </c>
    </row>
    <row r="292" spans="2:27" ht="13.5" hidden="1">
      <c r="B292" s="232" t="s">
        <v>1110</v>
      </c>
      <c r="C292" s="232" t="s">
        <v>1077</v>
      </c>
      <c r="D292" s="232" t="s">
        <v>977</v>
      </c>
      <c r="E292" s="232" t="s">
        <v>988</v>
      </c>
      <c r="F292" s="232">
        <v>1</v>
      </c>
      <c r="G292" s="232" t="s">
        <v>1315</v>
      </c>
      <c r="H292" s="233">
        <v>6.0999999999999999E-2</v>
      </c>
      <c r="I292" s="233">
        <v>0</v>
      </c>
      <c r="J292" s="233">
        <v>3.8300000000000001E-2</v>
      </c>
      <c r="K292" s="234">
        <v>160</v>
      </c>
      <c r="L292" s="233">
        <v>1.83E-2</v>
      </c>
      <c r="M292" s="234">
        <v>313</v>
      </c>
      <c r="N292" s="233">
        <v>0</v>
      </c>
      <c r="O292" s="233">
        <v>0</v>
      </c>
      <c r="P292" s="233">
        <v>2.6499999999999999E-2</v>
      </c>
      <c r="Q292" s="234">
        <v>322</v>
      </c>
      <c r="R292" s="233">
        <v>1.2200000000000001E-2</v>
      </c>
      <c r="S292" s="234">
        <v>605</v>
      </c>
      <c r="T292" s="233">
        <v>0</v>
      </c>
      <c r="U292" s="235">
        <f t="shared" si="28"/>
        <v>44.53</v>
      </c>
      <c r="V292" s="227">
        <f t="shared" si="29"/>
        <v>27.959</v>
      </c>
      <c r="W292" s="227">
        <f t="shared" si="30"/>
        <v>26.692333333333334</v>
      </c>
      <c r="X292" s="227">
        <f t="shared" si="33"/>
        <v>26.083333333333332</v>
      </c>
      <c r="Y292" s="227">
        <f t="shared" si="31"/>
        <v>19.344999999999999</v>
      </c>
      <c r="Z292" s="227">
        <f t="shared" si="32"/>
        <v>17.850444444444445</v>
      </c>
      <c r="AA292" s="227">
        <f t="shared" si="34"/>
        <v>16.805555555555557</v>
      </c>
    </row>
    <row r="293" spans="2:27" ht="13.5" hidden="1">
      <c r="B293" s="232" t="s">
        <v>1110</v>
      </c>
      <c r="C293" s="232" t="s">
        <v>1078</v>
      </c>
      <c r="D293" s="232" t="s">
        <v>977</v>
      </c>
      <c r="E293" s="232" t="s">
        <v>988</v>
      </c>
      <c r="F293" s="232">
        <v>64</v>
      </c>
      <c r="G293" s="232" t="s">
        <v>1364</v>
      </c>
      <c r="H293" s="233">
        <v>3.9039999999999999</v>
      </c>
      <c r="I293" s="233">
        <v>0</v>
      </c>
      <c r="J293" s="233">
        <v>2.4529999999999998</v>
      </c>
      <c r="K293" s="234">
        <v>10232</v>
      </c>
      <c r="L293" s="233">
        <v>1.1680999999999999</v>
      </c>
      <c r="M293" s="234">
        <v>20055</v>
      </c>
      <c r="N293" s="233">
        <v>0</v>
      </c>
      <c r="O293" s="233">
        <v>0</v>
      </c>
      <c r="P293" s="233">
        <v>1.6933</v>
      </c>
      <c r="Q293" s="234">
        <v>20602</v>
      </c>
      <c r="R293" s="233">
        <v>0.78390000000000004</v>
      </c>
      <c r="S293" s="234">
        <v>38731</v>
      </c>
      <c r="T293" s="233">
        <v>0</v>
      </c>
      <c r="U293" s="235">
        <f t="shared" si="28"/>
        <v>2849.92</v>
      </c>
      <c r="V293" s="227">
        <f t="shared" si="29"/>
        <v>1790.6899999999998</v>
      </c>
      <c r="W293" s="227">
        <f t="shared" si="30"/>
        <v>1705.3796666666667</v>
      </c>
      <c r="X293" s="227">
        <f t="shared" si="33"/>
        <v>1671.25</v>
      </c>
      <c r="Y293" s="227">
        <f t="shared" si="31"/>
        <v>1236.1089999999999</v>
      </c>
      <c r="Z293" s="227">
        <f t="shared" si="32"/>
        <v>1144.5247777777779</v>
      </c>
      <c r="AA293" s="227">
        <f t="shared" si="34"/>
        <v>1075.8611111111111</v>
      </c>
    </row>
    <row r="294" spans="2:27" ht="13.5" hidden="1">
      <c r="B294" s="232" t="s">
        <v>1110</v>
      </c>
      <c r="C294" s="232" t="s">
        <v>1079</v>
      </c>
      <c r="D294" s="232" t="s">
        <v>977</v>
      </c>
      <c r="E294" s="232" t="s">
        <v>988</v>
      </c>
      <c r="F294" s="232">
        <v>4</v>
      </c>
      <c r="G294" s="232" t="s">
        <v>1312</v>
      </c>
      <c r="H294" s="233">
        <v>0.24399999999999999</v>
      </c>
      <c r="I294" s="233">
        <v>0</v>
      </c>
      <c r="J294" s="233">
        <v>0.15329999999999999</v>
      </c>
      <c r="K294" s="234">
        <v>640</v>
      </c>
      <c r="L294" s="233">
        <v>7.2999999999999995E-2</v>
      </c>
      <c r="M294" s="234">
        <v>1253</v>
      </c>
      <c r="N294" s="233">
        <v>0</v>
      </c>
      <c r="O294" s="233">
        <v>0</v>
      </c>
      <c r="P294" s="233">
        <v>0.10580000000000001</v>
      </c>
      <c r="Q294" s="234">
        <v>1288</v>
      </c>
      <c r="R294" s="233">
        <v>4.9000000000000002E-2</v>
      </c>
      <c r="S294" s="234">
        <v>2421</v>
      </c>
      <c r="T294" s="233">
        <v>0</v>
      </c>
      <c r="U294" s="235">
        <f t="shared" si="28"/>
        <v>178.12</v>
      </c>
      <c r="V294" s="227">
        <f t="shared" si="29"/>
        <v>111.90899999999999</v>
      </c>
      <c r="W294" s="227">
        <f t="shared" si="30"/>
        <v>106.62333333333333</v>
      </c>
      <c r="X294" s="227">
        <f t="shared" si="33"/>
        <v>104.41666666666667</v>
      </c>
      <c r="Y294" s="227">
        <f t="shared" si="31"/>
        <v>77.234000000000009</v>
      </c>
      <c r="Z294" s="227">
        <f t="shared" si="32"/>
        <v>71.547777777777782</v>
      </c>
      <c r="AA294" s="227">
        <f t="shared" si="34"/>
        <v>67.25</v>
      </c>
    </row>
    <row r="295" spans="2:27" ht="13.5" hidden="1">
      <c r="B295" s="232" t="s">
        <v>1110</v>
      </c>
      <c r="C295" s="232" t="s">
        <v>1407</v>
      </c>
      <c r="D295" s="232" t="s">
        <v>977</v>
      </c>
      <c r="E295" s="232" t="s">
        <v>988</v>
      </c>
      <c r="F295" s="232">
        <v>48</v>
      </c>
      <c r="G295" s="232" t="s">
        <v>1356</v>
      </c>
      <c r="H295" s="233">
        <v>3.6480000000000001</v>
      </c>
      <c r="I295" s="233">
        <v>0</v>
      </c>
      <c r="J295" s="233">
        <v>2.4078599999999999</v>
      </c>
      <c r="K295" s="234">
        <v>10044</v>
      </c>
      <c r="L295" s="233">
        <v>1.1466000000000001</v>
      </c>
      <c r="M295" s="234">
        <v>19687</v>
      </c>
      <c r="N295" s="233">
        <v>0</v>
      </c>
      <c r="O295" s="233">
        <v>0</v>
      </c>
      <c r="P295" s="233">
        <v>1.66018</v>
      </c>
      <c r="Q295" s="234">
        <v>20199</v>
      </c>
      <c r="R295" s="233">
        <v>0.76859999999999995</v>
      </c>
      <c r="S295" s="234">
        <v>37974</v>
      </c>
      <c r="T295" s="233">
        <v>0</v>
      </c>
      <c r="U295" s="235">
        <f t="shared" si="28"/>
        <v>2663.04</v>
      </c>
      <c r="V295" s="227">
        <f t="shared" si="29"/>
        <v>1757.7377999999999</v>
      </c>
      <c r="W295" s="227">
        <f t="shared" si="30"/>
        <v>1674.018</v>
      </c>
      <c r="X295" s="227">
        <f t="shared" si="33"/>
        <v>1640.5833333333333</v>
      </c>
      <c r="Y295" s="227">
        <f t="shared" si="31"/>
        <v>1211.9313999999999</v>
      </c>
      <c r="Z295" s="227">
        <f t="shared" si="32"/>
        <v>1122.1613333333335</v>
      </c>
      <c r="AA295" s="227">
        <f t="shared" si="34"/>
        <v>1054.8333333333333</v>
      </c>
    </row>
    <row r="296" spans="2:27" ht="13.5" hidden="1">
      <c r="B296" s="232" t="s">
        <v>1110</v>
      </c>
      <c r="C296" s="232" t="s">
        <v>1408</v>
      </c>
      <c r="D296" s="232" t="s">
        <v>977</v>
      </c>
      <c r="E296" s="232" t="s">
        <v>988</v>
      </c>
      <c r="F296" s="232">
        <v>64</v>
      </c>
      <c r="G296" s="232" t="s">
        <v>1364</v>
      </c>
      <c r="H296" s="233">
        <v>4.8639999999999999</v>
      </c>
      <c r="I296" s="233">
        <v>0</v>
      </c>
      <c r="J296" s="233">
        <v>3.21048</v>
      </c>
      <c r="K296" s="234">
        <v>13392</v>
      </c>
      <c r="L296" s="233">
        <v>1.5287999999999999</v>
      </c>
      <c r="M296" s="234">
        <v>26249</v>
      </c>
      <c r="N296" s="233">
        <v>0</v>
      </c>
      <c r="O296" s="233">
        <v>0</v>
      </c>
      <c r="P296" s="233">
        <v>2.2135699999999998</v>
      </c>
      <c r="Q296" s="234">
        <v>26932</v>
      </c>
      <c r="R296" s="233">
        <v>1.0247999999999999</v>
      </c>
      <c r="S296" s="234">
        <v>50632</v>
      </c>
      <c r="T296" s="233">
        <v>0</v>
      </c>
      <c r="U296" s="235">
        <f t="shared" si="28"/>
        <v>3550.72</v>
      </c>
      <c r="V296" s="227">
        <f t="shared" si="29"/>
        <v>2343.6504</v>
      </c>
      <c r="W296" s="227">
        <f t="shared" si="30"/>
        <v>2232.0239999999999</v>
      </c>
      <c r="X296" s="227">
        <f t="shared" si="33"/>
        <v>2187.4166666666665</v>
      </c>
      <c r="Y296" s="227">
        <f t="shared" si="31"/>
        <v>1615.9060999999999</v>
      </c>
      <c r="Z296" s="227">
        <f t="shared" si="32"/>
        <v>1496.2151111111111</v>
      </c>
      <c r="AA296" s="227">
        <f t="shared" si="34"/>
        <v>1406.4444444444443</v>
      </c>
    </row>
    <row r="297" spans="2:27" ht="13.5" hidden="1">
      <c r="B297" s="232" t="s">
        <v>1110</v>
      </c>
      <c r="C297" s="232" t="s">
        <v>1409</v>
      </c>
      <c r="D297" s="232" t="s">
        <v>977</v>
      </c>
      <c r="E297" s="232" t="s">
        <v>988</v>
      </c>
      <c r="F297" s="232">
        <v>96</v>
      </c>
      <c r="G297" s="232" t="s">
        <v>1365</v>
      </c>
      <c r="H297" s="233">
        <v>7.2960000000000003</v>
      </c>
      <c r="I297" s="233">
        <v>0</v>
      </c>
      <c r="J297" s="233">
        <v>4.8157199999999998</v>
      </c>
      <c r="K297" s="234">
        <v>20088</v>
      </c>
      <c r="L297" s="233">
        <v>2.2932000000000001</v>
      </c>
      <c r="M297" s="234">
        <v>39373</v>
      </c>
      <c r="N297" s="233">
        <v>0</v>
      </c>
      <c r="O297" s="233">
        <v>0</v>
      </c>
      <c r="P297" s="233">
        <v>3.3203499999999999</v>
      </c>
      <c r="Q297" s="234">
        <v>40398</v>
      </c>
      <c r="R297" s="233">
        <v>1.5371999999999999</v>
      </c>
      <c r="S297" s="234">
        <v>75948</v>
      </c>
      <c r="T297" s="233">
        <v>0</v>
      </c>
      <c r="U297" s="235">
        <f t="shared" si="28"/>
        <v>5326.08</v>
      </c>
      <c r="V297" s="227">
        <f t="shared" si="29"/>
        <v>3515.4755999999998</v>
      </c>
      <c r="W297" s="227">
        <f t="shared" si="30"/>
        <v>3348.0360000000001</v>
      </c>
      <c r="X297" s="227">
        <f t="shared" si="33"/>
        <v>3281.0833333333335</v>
      </c>
      <c r="Y297" s="227">
        <f t="shared" si="31"/>
        <v>2423.8555000000001</v>
      </c>
      <c r="Z297" s="227">
        <f t="shared" si="32"/>
        <v>2244.3226666666669</v>
      </c>
      <c r="AA297" s="227">
        <f t="shared" si="34"/>
        <v>2109.6666666666665</v>
      </c>
    </row>
    <row r="298" spans="2:27" ht="13.5" hidden="1">
      <c r="B298" s="232" t="s">
        <v>1110</v>
      </c>
      <c r="C298" s="232" t="s">
        <v>1410</v>
      </c>
      <c r="D298" s="232" t="s">
        <v>977</v>
      </c>
      <c r="E298" s="232" t="s">
        <v>988</v>
      </c>
      <c r="F298" s="232">
        <v>8</v>
      </c>
      <c r="G298" s="232" t="s">
        <v>1317</v>
      </c>
      <c r="H298" s="233">
        <v>0.60799999999999998</v>
      </c>
      <c r="I298" s="233">
        <v>0</v>
      </c>
      <c r="J298" s="233">
        <v>0.40131</v>
      </c>
      <c r="K298" s="234">
        <v>1674</v>
      </c>
      <c r="L298" s="233">
        <v>0.19109999999999999</v>
      </c>
      <c r="M298" s="234">
        <v>3281</v>
      </c>
      <c r="N298" s="233">
        <v>0</v>
      </c>
      <c r="O298" s="233">
        <v>0</v>
      </c>
      <c r="P298" s="233">
        <v>0.2767</v>
      </c>
      <c r="Q298" s="234">
        <v>3366</v>
      </c>
      <c r="R298" s="233">
        <v>0.12809999999999999</v>
      </c>
      <c r="S298" s="234">
        <v>6329</v>
      </c>
      <c r="T298" s="233">
        <v>0</v>
      </c>
      <c r="U298" s="235">
        <f t="shared" si="28"/>
        <v>443.84</v>
      </c>
      <c r="V298" s="227">
        <f t="shared" si="29"/>
        <v>292.9563</v>
      </c>
      <c r="W298" s="227">
        <f t="shared" si="30"/>
        <v>279.00299999999999</v>
      </c>
      <c r="X298" s="227">
        <f t="shared" si="33"/>
        <v>273.41666666666669</v>
      </c>
      <c r="Y298" s="227">
        <f t="shared" si="31"/>
        <v>201.99100000000001</v>
      </c>
      <c r="Z298" s="227">
        <f t="shared" si="32"/>
        <v>187.01299999999998</v>
      </c>
      <c r="AA298" s="227">
        <f t="shared" si="34"/>
        <v>175.80555555555554</v>
      </c>
    </row>
    <row r="299" spans="2:27" ht="13.5" hidden="1">
      <c r="B299" s="232" t="s">
        <v>1110</v>
      </c>
      <c r="C299" s="232" t="s">
        <v>1411</v>
      </c>
      <c r="D299" s="232" t="s">
        <v>977</v>
      </c>
      <c r="E299" s="232" t="s">
        <v>988</v>
      </c>
      <c r="F299" s="232">
        <v>128</v>
      </c>
      <c r="G299" s="232" t="s">
        <v>1369</v>
      </c>
      <c r="H299" s="233">
        <v>9.7279999999999998</v>
      </c>
      <c r="I299" s="233">
        <v>0</v>
      </c>
      <c r="J299" s="233">
        <v>6.42096</v>
      </c>
      <c r="K299" s="234">
        <v>26785</v>
      </c>
      <c r="L299" s="233">
        <v>3.0575999999999999</v>
      </c>
      <c r="M299" s="234">
        <v>52498</v>
      </c>
      <c r="N299" s="233">
        <v>0</v>
      </c>
      <c r="O299" s="233">
        <v>0</v>
      </c>
      <c r="P299" s="233">
        <v>4.4271399999999996</v>
      </c>
      <c r="Q299" s="234">
        <v>53863</v>
      </c>
      <c r="R299" s="233">
        <v>2.0495999999999999</v>
      </c>
      <c r="S299" s="234">
        <v>101263</v>
      </c>
      <c r="T299" s="233">
        <v>0</v>
      </c>
      <c r="U299" s="235">
        <f t="shared" si="28"/>
        <v>7101.44</v>
      </c>
      <c r="V299" s="227">
        <f t="shared" si="29"/>
        <v>4687.3008</v>
      </c>
      <c r="W299" s="227">
        <f t="shared" si="30"/>
        <v>4464.1313333333328</v>
      </c>
      <c r="X299" s="227">
        <f t="shared" si="33"/>
        <v>4374.833333333333</v>
      </c>
      <c r="Y299" s="227">
        <f t="shared" si="31"/>
        <v>3231.8121999999998</v>
      </c>
      <c r="Z299" s="227">
        <f t="shared" si="32"/>
        <v>2992.402444444444</v>
      </c>
      <c r="AA299" s="227">
        <f t="shared" si="34"/>
        <v>2812.8611111111113</v>
      </c>
    </row>
    <row r="300" spans="2:27" ht="13.5" hidden="1">
      <c r="B300" s="232" t="s">
        <v>1110</v>
      </c>
      <c r="C300" s="232" t="s">
        <v>1412</v>
      </c>
      <c r="D300" s="232" t="s">
        <v>977</v>
      </c>
      <c r="E300" s="232" t="s">
        <v>988</v>
      </c>
      <c r="F300" s="232">
        <v>16</v>
      </c>
      <c r="G300" s="232" t="s">
        <v>1316</v>
      </c>
      <c r="H300" s="233">
        <v>1.216</v>
      </c>
      <c r="I300" s="233">
        <v>0</v>
      </c>
      <c r="J300" s="233">
        <v>0.80262</v>
      </c>
      <c r="K300" s="234">
        <v>3348</v>
      </c>
      <c r="L300" s="233">
        <v>0.38219999999999998</v>
      </c>
      <c r="M300" s="234">
        <v>6562</v>
      </c>
      <c r="N300" s="233">
        <v>0</v>
      </c>
      <c r="O300" s="233">
        <v>0</v>
      </c>
      <c r="P300" s="233">
        <v>0.55339000000000005</v>
      </c>
      <c r="Q300" s="234">
        <v>6733</v>
      </c>
      <c r="R300" s="233">
        <v>0.25619999999999998</v>
      </c>
      <c r="S300" s="234">
        <v>12658</v>
      </c>
      <c r="T300" s="233">
        <v>0</v>
      </c>
      <c r="U300" s="235">
        <f t="shared" si="28"/>
        <v>887.68</v>
      </c>
      <c r="V300" s="227">
        <f t="shared" si="29"/>
        <v>585.9126</v>
      </c>
      <c r="W300" s="227">
        <f t="shared" si="30"/>
        <v>558.00599999999997</v>
      </c>
      <c r="X300" s="227">
        <f t="shared" si="33"/>
        <v>546.83333333333337</v>
      </c>
      <c r="Y300" s="227">
        <f t="shared" si="31"/>
        <v>403.97470000000004</v>
      </c>
      <c r="Z300" s="227">
        <f t="shared" si="32"/>
        <v>374.05377777777778</v>
      </c>
      <c r="AA300" s="227">
        <f t="shared" si="34"/>
        <v>351.61111111111109</v>
      </c>
    </row>
    <row r="301" spans="2:27" ht="13.5" hidden="1">
      <c r="B301" s="232" t="s">
        <v>1110</v>
      </c>
      <c r="C301" s="232" t="s">
        <v>1413</v>
      </c>
      <c r="D301" s="232" t="s">
        <v>977</v>
      </c>
      <c r="E301" s="232" t="s">
        <v>988</v>
      </c>
      <c r="F301" s="232">
        <v>32</v>
      </c>
      <c r="G301" s="232" t="s">
        <v>1345</v>
      </c>
      <c r="H301" s="233">
        <v>2.4319999999999999</v>
      </c>
      <c r="I301" s="233">
        <v>0</v>
      </c>
      <c r="J301" s="233">
        <v>1.60524</v>
      </c>
      <c r="K301" s="234">
        <v>6696</v>
      </c>
      <c r="L301" s="233">
        <v>0.76439999999999997</v>
      </c>
      <c r="M301" s="234">
        <v>13124</v>
      </c>
      <c r="N301" s="233">
        <v>0</v>
      </c>
      <c r="O301" s="233">
        <v>0</v>
      </c>
      <c r="P301" s="233">
        <v>1.1067800000000001</v>
      </c>
      <c r="Q301" s="234">
        <v>13466</v>
      </c>
      <c r="R301" s="233">
        <v>0.51239999999999997</v>
      </c>
      <c r="S301" s="234">
        <v>25316</v>
      </c>
      <c r="T301" s="233">
        <v>0</v>
      </c>
      <c r="U301" s="235">
        <f t="shared" si="28"/>
        <v>1775.36</v>
      </c>
      <c r="V301" s="227">
        <f t="shared" si="29"/>
        <v>1171.8252</v>
      </c>
      <c r="W301" s="227">
        <f t="shared" si="30"/>
        <v>1116.0119999999999</v>
      </c>
      <c r="X301" s="227">
        <f t="shared" si="33"/>
        <v>1093.6666666666667</v>
      </c>
      <c r="Y301" s="227">
        <f t="shared" si="31"/>
        <v>807.94940000000008</v>
      </c>
      <c r="Z301" s="227">
        <f t="shared" si="32"/>
        <v>748.10755555555556</v>
      </c>
      <c r="AA301" s="227">
        <f t="shared" si="34"/>
        <v>703.22222222222217</v>
      </c>
    </row>
    <row r="302" spans="2:27" ht="13.5" hidden="1">
      <c r="B302" s="232" t="s">
        <v>1110</v>
      </c>
      <c r="C302" s="232" t="s">
        <v>1414</v>
      </c>
      <c r="D302" s="232" t="s">
        <v>977</v>
      </c>
      <c r="E302" s="232" t="s">
        <v>988</v>
      </c>
      <c r="F302" s="232">
        <v>2</v>
      </c>
      <c r="G302" s="232" t="s">
        <v>1311</v>
      </c>
      <c r="H302" s="233">
        <v>0.152</v>
      </c>
      <c r="I302" s="233">
        <v>0</v>
      </c>
      <c r="J302" s="233">
        <v>0.10033</v>
      </c>
      <c r="K302" s="234">
        <v>419</v>
      </c>
      <c r="L302" s="233">
        <v>4.7780000000000003E-2</v>
      </c>
      <c r="M302" s="234">
        <v>820</v>
      </c>
      <c r="N302" s="233">
        <v>0</v>
      </c>
      <c r="O302" s="233">
        <v>0</v>
      </c>
      <c r="P302" s="233">
        <v>6.9169999999999995E-2</v>
      </c>
      <c r="Q302" s="234">
        <v>842</v>
      </c>
      <c r="R302" s="233">
        <v>3.202E-2</v>
      </c>
      <c r="S302" s="234">
        <v>1582</v>
      </c>
      <c r="T302" s="233">
        <v>0</v>
      </c>
      <c r="U302" s="235">
        <f t="shared" si="28"/>
        <v>110.96</v>
      </c>
      <c r="V302" s="227">
        <f t="shared" si="29"/>
        <v>73.240899999999996</v>
      </c>
      <c r="W302" s="227">
        <f t="shared" si="30"/>
        <v>69.796066666666661</v>
      </c>
      <c r="X302" s="227">
        <f t="shared" si="33"/>
        <v>68.333333333333329</v>
      </c>
      <c r="Y302" s="227">
        <f t="shared" si="31"/>
        <v>50.494099999999996</v>
      </c>
      <c r="Z302" s="227">
        <f t="shared" si="32"/>
        <v>46.763488888888887</v>
      </c>
      <c r="AA302" s="227">
        <f t="shared" si="34"/>
        <v>43.944444444444443</v>
      </c>
    </row>
    <row r="303" spans="2:27" ht="13.5" hidden="1">
      <c r="B303" s="232" t="s">
        <v>1110</v>
      </c>
      <c r="C303" s="232" t="s">
        <v>1415</v>
      </c>
      <c r="D303" s="232" t="s">
        <v>977</v>
      </c>
      <c r="E303" s="232" t="s">
        <v>988</v>
      </c>
      <c r="F303" s="232">
        <v>128</v>
      </c>
      <c r="G303" s="232" t="s">
        <v>1369</v>
      </c>
      <c r="H303" s="233">
        <v>9.7279999999999998</v>
      </c>
      <c r="I303" s="233">
        <v>0</v>
      </c>
      <c r="J303" s="233">
        <v>6.42096</v>
      </c>
      <c r="K303" s="234">
        <v>26785</v>
      </c>
      <c r="L303" s="233">
        <v>3.0575999999999999</v>
      </c>
      <c r="M303" s="234">
        <v>52498</v>
      </c>
      <c r="N303" s="233">
        <v>0</v>
      </c>
      <c r="O303" s="233">
        <v>0</v>
      </c>
      <c r="P303" s="233">
        <v>4.4271399999999996</v>
      </c>
      <c r="Q303" s="234">
        <v>53863</v>
      </c>
      <c r="R303" s="233">
        <v>2.0495999999999999</v>
      </c>
      <c r="S303" s="234">
        <v>101263</v>
      </c>
      <c r="T303" s="233">
        <v>0</v>
      </c>
      <c r="U303" s="235">
        <f t="shared" si="28"/>
        <v>7101.44</v>
      </c>
      <c r="V303" s="227">
        <f t="shared" si="29"/>
        <v>4687.3008</v>
      </c>
      <c r="W303" s="227">
        <f t="shared" si="30"/>
        <v>4464.1313333333328</v>
      </c>
      <c r="X303" s="227">
        <f t="shared" si="33"/>
        <v>4374.833333333333</v>
      </c>
      <c r="Y303" s="227">
        <f t="shared" si="31"/>
        <v>3231.8121999999998</v>
      </c>
      <c r="Z303" s="227">
        <f t="shared" si="32"/>
        <v>2992.402444444444</v>
      </c>
      <c r="AA303" s="227">
        <f t="shared" si="34"/>
        <v>2812.8611111111113</v>
      </c>
    </row>
    <row r="304" spans="2:27" ht="13.5" hidden="1">
      <c r="B304" s="232" t="s">
        <v>1110</v>
      </c>
      <c r="C304" s="232" t="s">
        <v>1416</v>
      </c>
      <c r="D304" s="232" t="s">
        <v>977</v>
      </c>
      <c r="E304" s="232" t="s">
        <v>988</v>
      </c>
      <c r="F304" s="232">
        <v>4</v>
      </c>
      <c r="G304" s="232" t="s">
        <v>1312</v>
      </c>
      <c r="H304" s="233">
        <v>0.30399999999999999</v>
      </c>
      <c r="I304" s="233">
        <v>0</v>
      </c>
      <c r="J304" s="233">
        <v>0.20066000000000001</v>
      </c>
      <c r="K304" s="234">
        <v>837</v>
      </c>
      <c r="L304" s="233">
        <v>9.5549999999999996E-2</v>
      </c>
      <c r="M304" s="234">
        <v>1641</v>
      </c>
      <c r="N304" s="233">
        <v>0</v>
      </c>
      <c r="O304" s="233">
        <v>0</v>
      </c>
      <c r="P304" s="233">
        <v>0.13835</v>
      </c>
      <c r="Q304" s="234">
        <v>1683</v>
      </c>
      <c r="R304" s="233">
        <v>6.4049999999999996E-2</v>
      </c>
      <c r="S304" s="234">
        <v>3164</v>
      </c>
      <c r="T304" s="233">
        <v>0</v>
      </c>
      <c r="U304" s="235">
        <f t="shared" si="28"/>
        <v>221.92</v>
      </c>
      <c r="V304" s="227">
        <f t="shared" si="29"/>
        <v>146.48179999999999</v>
      </c>
      <c r="W304" s="227">
        <f t="shared" si="30"/>
        <v>139.50149999999999</v>
      </c>
      <c r="X304" s="227">
        <f t="shared" si="33"/>
        <v>136.75</v>
      </c>
      <c r="Y304" s="227">
        <f t="shared" si="31"/>
        <v>100.99550000000001</v>
      </c>
      <c r="Z304" s="227">
        <f t="shared" si="32"/>
        <v>93.506499999999988</v>
      </c>
      <c r="AA304" s="227">
        <f t="shared" si="34"/>
        <v>87.888888888888886</v>
      </c>
    </row>
    <row r="305" spans="2:27" ht="13.5" hidden="1">
      <c r="B305" s="232" t="s">
        <v>1110</v>
      </c>
      <c r="C305" s="232" t="s">
        <v>884</v>
      </c>
      <c r="D305" s="232" t="s">
        <v>977</v>
      </c>
      <c r="E305" s="232" t="s">
        <v>988</v>
      </c>
      <c r="F305" s="232">
        <v>8</v>
      </c>
      <c r="G305" s="232" t="s">
        <v>1312</v>
      </c>
      <c r="H305" s="233">
        <v>0.46079999999999999</v>
      </c>
      <c r="I305" s="233">
        <v>0</v>
      </c>
      <c r="J305" s="233">
        <v>0.27539999999999998</v>
      </c>
      <c r="K305" s="234">
        <v>1149</v>
      </c>
      <c r="L305" s="233">
        <v>0.13109999999999999</v>
      </c>
      <c r="M305" s="234">
        <v>2251</v>
      </c>
      <c r="N305" s="233">
        <v>0</v>
      </c>
      <c r="O305" s="233">
        <v>0</v>
      </c>
      <c r="P305" s="233">
        <v>0.20230000000000001</v>
      </c>
      <c r="Q305" s="234">
        <v>2461</v>
      </c>
      <c r="R305" s="233">
        <v>9.3700000000000006E-2</v>
      </c>
      <c r="S305" s="234">
        <v>4627</v>
      </c>
      <c r="T305" s="233">
        <v>0</v>
      </c>
      <c r="U305" s="235">
        <f t="shared" si="28"/>
        <v>336.38400000000001</v>
      </c>
      <c r="V305" s="227">
        <f t="shared" si="29"/>
        <v>201.04199999999997</v>
      </c>
      <c r="W305" s="227">
        <f t="shared" si="30"/>
        <v>191.453</v>
      </c>
      <c r="X305" s="227">
        <f t="shared" si="33"/>
        <v>187.58333333333334</v>
      </c>
      <c r="Y305" s="227">
        <f t="shared" si="31"/>
        <v>147.679</v>
      </c>
      <c r="Z305" s="227">
        <f t="shared" si="32"/>
        <v>136.76211111111112</v>
      </c>
      <c r="AA305" s="227">
        <f t="shared" si="34"/>
        <v>128.52777777777777</v>
      </c>
    </row>
    <row r="306" spans="2:27" ht="13.5" hidden="1">
      <c r="B306" s="232" t="s">
        <v>1110</v>
      </c>
      <c r="C306" s="232" t="s">
        <v>885</v>
      </c>
      <c r="D306" s="232" t="s">
        <v>977</v>
      </c>
      <c r="E306" s="232" t="s">
        <v>988</v>
      </c>
      <c r="F306" s="232">
        <v>2</v>
      </c>
      <c r="G306" s="232" t="s">
        <v>1315</v>
      </c>
      <c r="H306" s="233">
        <v>0.1152</v>
      </c>
      <c r="I306" s="233">
        <v>0</v>
      </c>
      <c r="J306" s="233">
        <v>6.88E-2</v>
      </c>
      <c r="K306" s="234">
        <v>287</v>
      </c>
      <c r="L306" s="233">
        <v>3.2800000000000003E-2</v>
      </c>
      <c r="M306" s="234">
        <v>563</v>
      </c>
      <c r="N306" s="233">
        <v>0</v>
      </c>
      <c r="O306" s="233">
        <v>0</v>
      </c>
      <c r="P306" s="233">
        <v>5.0599999999999999E-2</v>
      </c>
      <c r="Q306" s="234">
        <v>615</v>
      </c>
      <c r="R306" s="233">
        <v>2.3400000000000001E-2</v>
      </c>
      <c r="S306" s="234">
        <v>1157</v>
      </c>
      <c r="T306" s="233">
        <v>0</v>
      </c>
      <c r="U306" s="235">
        <f t="shared" si="28"/>
        <v>84.096000000000004</v>
      </c>
      <c r="V306" s="227">
        <f t="shared" si="29"/>
        <v>50.223999999999997</v>
      </c>
      <c r="W306" s="227">
        <f t="shared" si="30"/>
        <v>47.860666666666674</v>
      </c>
      <c r="X306" s="227">
        <f t="shared" si="33"/>
        <v>46.916666666666664</v>
      </c>
      <c r="Y306" s="227">
        <f t="shared" si="31"/>
        <v>36.938000000000002</v>
      </c>
      <c r="Z306" s="227">
        <f t="shared" si="32"/>
        <v>34.165333333333336</v>
      </c>
      <c r="AA306" s="227">
        <f t="shared" si="34"/>
        <v>32.138888888888886</v>
      </c>
    </row>
    <row r="307" spans="2:27" ht="13.5" hidden="1">
      <c r="B307" s="232" t="s">
        <v>1110</v>
      </c>
      <c r="C307" s="232" t="s">
        <v>886</v>
      </c>
      <c r="D307" s="232" t="s">
        <v>977</v>
      </c>
      <c r="E307" s="232" t="s">
        <v>988</v>
      </c>
      <c r="F307" s="232">
        <v>2</v>
      </c>
      <c r="G307" s="232" t="s">
        <v>1314</v>
      </c>
      <c r="H307" s="233">
        <v>5.7599999999999998E-2</v>
      </c>
      <c r="I307" s="233">
        <v>0</v>
      </c>
      <c r="J307" s="233">
        <v>3.44E-2</v>
      </c>
      <c r="K307" s="234">
        <v>144</v>
      </c>
      <c r="L307" s="233">
        <v>1.6400000000000001E-2</v>
      </c>
      <c r="M307" s="234">
        <v>281</v>
      </c>
      <c r="N307" s="233">
        <v>0</v>
      </c>
      <c r="O307" s="233">
        <v>0</v>
      </c>
      <c r="P307" s="233">
        <v>2.53E-2</v>
      </c>
      <c r="Q307" s="234">
        <v>308</v>
      </c>
      <c r="R307" s="233">
        <v>1.17E-2</v>
      </c>
      <c r="S307" s="234">
        <v>578</v>
      </c>
      <c r="T307" s="233">
        <v>0</v>
      </c>
      <c r="U307" s="235">
        <f t="shared" si="28"/>
        <v>42.048000000000002</v>
      </c>
      <c r="V307" s="227">
        <f t="shared" si="29"/>
        <v>25.111999999999998</v>
      </c>
      <c r="W307" s="227">
        <f t="shared" si="30"/>
        <v>23.972000000000001</v>
      </c>
      <c r="X307" s="227">
        <f t="shared" si="33"/>
        <v>23.416666666666668</v>
      </c>
      <c r="Y307" s="227">
        <f t="shared" si="31"/>
        <v>18.469000000000001</v>
      </c>
      <c r="Z307" s="227">
        <f t="shared" si="32"/>
        <v>17.096555555555554</v>
      </c>
      <c r="AA307" s="227">
        <f t="shared" si="34"/>
        <v>16.055555555555557</v>
      </c>
    </row>
    <row r="308" spans="2:27" ht="13.5" hidden="1">
      <c r="B308" s="232" t="s">
        <v>1110</v>
      </c>
      <c r="C308" s="232" t="s">
        <v>887</v>
      </c>
      <c r="D308" s="232" t="s">
        <v>977</v>
      </c>
      <c r="E308" s="232" t="s">
        <v>988</v>
      </c>
      <c r="F308" s="232">
        <v>1</v>
      </c>
      <c r="G308" s="232" t="s">
        <v>1417</v>
      </c>
      <c r="H308" s="233">
        <v>1.44E-2</v>
      </c>
      <c r="I308" s="233">
        <v>0</v>
      </c>
      <c r="J308" s="233">
        <v>8.6E-3</v>
      </c>
      <c r="K308" s="234">
        <v>36</v>
      </c>
      <c r="L308" s="233">
        <v>4.1000000000000003E-3</v>
      </c>
      <c r="M308" s="234">
        <v>70</v>
      </c>
      <c r="N308" s="233">
        <v>0</v>
      </c>
      <c r="O308" s="233">
        <v>0</v>
      </c>
      <c r="P308" s="233">
        <v>6.3E-3</v>
      </c>
      <c r="Q308" s="234">
        <v>77</v>
      </c>
      <c r="R308" s="233">
        <v>2.8999999999999998E-3</v>
      </c>
      <c r="S308" s="234">
        <v>145</v>
      </c>
      <c r="T308" s="233">
        <v>0</v>
      </c>
      <c r="U308" s="235">
        <f t="shared" si="28"/>
        <v>10.512</v>
      </c>
      <c r="V308" s="227">
        <f t="shared" si="29"/>
        <v>6.2779999999999996</v>
      </c>
      <c r="W308" s="227">
        <f t="shared" si="30"/>
        <v>5.9930000000000003</v>
      </c>
      <c r="X308" s="227">
        <f t="shared" si="33"/>
        <v>5.833333333333333</v>
      </c>
      <c r="Y308" s="227">
        <f t="shared" si="31"/>
        <v>4.5990000000000002</v>
      </c>
      <c r="Z308" s="227">
        <f t="shared" si="32"/>
        <v>4.2558888888888884</v>
      </c>
      <c r="AA308" s="227">
        <f t="shared" si="34"/>
        <v>4.0277777777777777</v>
      </c>
    </row>
    <row r="309" spans="2:27" ht="13.5" hidden="1">
      <c r="B309" s="232" t="s">
        <v>1110</v>
      </c>
      <c r="C309" s="232" t="s">
        <v>888</v>
      </c>
      <c r="D309" s="232" t="s">
        <v>977</v>
      </c>
      <c r="E309" s="232" t="s">
        <v>988</v>
      </c>
      <c r="F309" s="232">
        <v>1</v>
      </c>
      <c r="G309" s="232" t="s">
        <v>1418</v>
      </c>
      <c r="H309" s="233">
        <v>7.1999999999999998E-3</v>
      </c>
      <c r="I309" s="233">
        <v>0</v>
      </c>
      <c r="J309" s="233">
        <v>4.3E-3</v>
      </c>
      <c r="K309" s="234">
        <v>18</v>
      </c>
      <c r="L309" s="233">
        <v>2E-3</v>
      </c>
      <c r="M309" s="234">
        <v>35</v>
      </c>
      <c r="N309" s="233">
        <v>0</v>
      </c>
      <c r="O309" s="233">
        <v>0</v>
      </c>
      <c r="P309" s="233">
        <v>3.2000000000000002E-3</v>
      </c>
      <c r="Q309" s="234">
        <v>38</v>
      </c>
      <c r="R309" s="233">
        <v>1.5E-3</v>
      </c>
      <c r="S309" s="234">
        <v>72</v>
      </c>
      <c r="T309" s="233">
        <v>0</v>
      </c>
      <c r="U309" s="235">
        <f t="shared" si="28"/>
        <v>5.2560000000000002</v>
      </c>
      <c r="V309" s="227">
        <f t="shared" si="29"/>
        <v>3.1389999999999998</v>
      </c>
      <c r="W309" s="227">
        <f t="shared" si="30"/>
        <v>2.96</v>
      </c>
      <c r="X309" s="227">
        <f t="shared" si="33"/>
        <v>2.9166666666666665</v>
      </c>
      <c r="Y309" s="227">
        <f t="shared" si="31"/>
        <v>2.3360000000000003</v>
      </c>
      <c r="Z309" s="227">
        <f t="shared" si="32"/>
        <v>2.1505555555555556</v>
      </c>
      <c r="AA309" s="227">
        <f t="shared" si="34"/>
        <v>2</v>
      </c>
    </row>
    <row r="310" spans="2:27" ht="13.5" hidden="1">
      <c r="B310" s="232" t="s">
        <v>1110</v>
      </c>
      <c r="C310" s="232" t="s">
        <v>889</v>
      </c>
      <c r="D310" s="232" t="s">
        <v>977</v>
      </c>
      <c r="E310" s="232" t="s">
        <v>988</v>
      </c>
      <c r="F310" s="232">
        <v>1</v>
      </c>
      <c r="G310" s="232" t="s">
        <v>1322</v>
      </c>
      <c r="H310" s="233">
        <v>2.8799999999999999E-2</v>
      </c>
      <c r="I310" s="233">
        <v>0</v>
      </c>
      <c r="J310" s="233">
        <v>1.72E-2</v>
      </c>
      <c r="K310" s="234">
        <v>72</v>
      </c>
      <c r="L310" s="233">
        <v>8.2000000000000007E-3</v>
      </c>
      <c r="M310" s="234">
        <v>141</v>
      </c>
      <c r="N310" s="233">
        <v>0</v>
      </c>
      <c r="O310" s="233">
        <v>0</v>
      </c>
      <c r="P310" s="233">
        <v>1.26E-2</v>
      </c>
      <c r="Q310" s="234">
        <v>154</v>
      </c>
      <c r="R310" s="233">
        <v>5.8999999999999999E-3</v>
      </c>
      <c r="S310" s="234">
        <v>289</v>
      </c>
      <c r="T310" s="233">
        <v>0</v>
      </c>
      <c r="U310" s="235">
        <f t="shared" si="28"/>
        <v>21.024000000000001</v>
      </c>
      <c r="V310" s="227">
        <f t="shared" si="29"/>
        <v>12.555999999999999</v>
      </c>
      <c r="W310" s="227">
        <f t="shared" si="30"/>
        <v>11.986000000000001</v>
      </c>
      <c r="X310" s="227">
        <f t="shared" si="33"/>
        <v>11.75</v>
      </c>
      <c r="Y310" s="227">
        <f t="shared" si="31"/>
        <v>9.1980000000000004</v>
      </c>
      <c r="Z310" s="227">
        <f t="shared" si="32"/>
        <v>8.5847777777777772</v>
      </c>
      <c r="AA310" s="227">
        <f t="shared" si="34"/>
        <v>8.0277777777777786</v>
      </c>
    </row>
    <row r="311" spans="2:27" ht="13.5" hidden="1">
      <c r="B311" s="232" t="s">
        <v>1110</v>
      </c>
      <c r="C311" s="232" t="s">
        <v>890</v>
      </c>
      <c r="D311" s="232" t="s">
        <v>977</v>
      </c>
      <c r="E311" s="232" t="s">
        <v>988</v>
      </c>
      <c r="F311" s="232">
        <v>4</v>
      </c>
      <c r="G311" s="232" t="s">
        <v>1311</v>
      </c>
      <c r="H311" s="233">
        <v>0.23039999999999999</v>
      </c>
      <c r="I311" s="233">
        <v>0</v>
      </c>
      <c r="J311" s="233">
        <v>0.13769999999999999</v>
      </c>
      <c r="K311" s="234">
        <v>574</v>
      </c>
      <c r="L311" s="233">
        <v>6.5600000000000006E-2</v>
      </c>
      <c r="M311" s="234">
        <v>1126</v>
      </c>
      <c r="N311" s="233">
        <v>0</v>
      </c>
      <c r="O311" s="233">
        <v>0</v>
      </c>
      <c r="P311" s="233">
        <v>0.1012</v>
      </c>
      <c r="Q311" s="234">
        <v>1231</v>
      </c>
      <c r="R311" s="233">
        <v>4.6800000000000001E-2</v>
      </c>
      <c r="S311" s="234">
        <v>2314</v>
      </c>
      <c r="T311" s="233">
        <v>0</v>
      </c>
      <c r="U311" s="235">
        <f t="shared" si="28"/>
        <v>168.19200000000001</v>
      </c>
      <c r="V311" s="227">
        <f t="shared" si="29"/>
        <v>100.52099999999999</v>
      </c>
      <c r="W311" s="227">
        <f t="shared" si="30"/>
        <v>95.721333333333348</v>
      </c>
      <c r="X311" s="227">
        <f t="shared" si="33"/>
        <v>93.833333333333329</v>
      </c>
      <c r="Y311" s="227">
        <f t="shared" si="31"/>
        <v>73.876000000000005</v>
      </c>
      <c r="Z311" s="227">
        <f t="shared" si="32"/>
        <v>68.358444444444444</v>
      </c>
      <c r="AA311" s="227">
        <f t="shared" si="34"/>
        <v>64.277777777777771</v>
      </c>
    </row>
    <row r="312" spans="2:27" ht="13.5" hidden="1">
      <c r="B312" s="232" t="s">
        <v>1110</v>
      </c>
      <c r="C312" s="232" t="s">
        <v>891</v>
      </c>
      <c r="D312" s="232" t="s">
        <v>977</v>
      </c>
      <c r="E312" s="232" t="s">
        <v>988</v>
      </c>
      <c r="F312" s="232">
        <v>8</v>
      </c>
      <c r="G312" s="232" t="s">
        <v>1312</v>
      </c>
      <c r="H312" s="233">
        <v>0.41599999999999998</v>
      </c>
      <c r="I312" s="233">
        <v>0</v>
      </c>
      <c r="J312" s="233">
        <v>0.25140000000000001</v>
      </c>
      <c r="K312" s="234">
        <v>1049</v>
      </c>
      <c r="L312" s="233">
        <v>0.1197</v>
      </c>
      <c r="M312" s="234">
        <v>2055</v>
      </c>
      <c r="N312" s="233">
        <v>0</v>
      </c>
      <c r="O312" s="233">
        <v>0</v>
      </c>
      <c r="P312" s="233">
        <v>0.1797</v>
      </c>
      <c r="Q312" s="234">
        <v>2186</v>
      </c>
      <c r="R312" s="233">
        <v>8.3199999999999996E-2</v>
      </c>
      <c r="S312" s="234">
        <v>4111</v>
      </c>
      <c r="T312" s="233">
        <v>0</v>
      </c>
      <c r="U312" s="235">
        <f t="shared" si="28"/>
        <v>303.68</v>
      </c>
      <c r="V312" s="227">
        <f t="shared" si="29"/>
        <v>183.52200000000002</v>
      </c>
      <c r="W312" s="227">
        <f t="shared" si="30"/>
        <v>174.79766666666666</v>
      </c>
      <c r="X312" s="227">
        <f t="shared" si="33"/>
        <v>171.25</v>
      </c>
      <c r="Y312" s="227">
        <f t="shared" si="31"/>
        <v>131.18100000000001</v>
      </c>
      <c r="Z312" s="227">
        <f t="shared" si="32"/>
        <v>121.45822222222222</v>
      </c>
      <c r="AA312" s="227">
        <f t="shared" si="34"/>
        <v>114.19444444444444</v>
      </c>
    </row>
    <row r="313" spans="2:27" ht="13.5" hidden="1">
      <c r="B313" s="232" t="s">
        <v>1110</v>
      </c>
      <c r="C313" s="232" t="s">
        <v>892</v>
      </c>
      <c r="D313" s="232" t="s">
        <v>977</v>
      </c>
      <c r="E313" s="232" t="s">
        <v>988</v>
      </c>
      <c r="F313" s="232">
        <v>2</v>
      </c>
      <c r="G313" s="232" t="s">
        <v>1315</v>
      </c>
      <c r="H313" s="233">
        <v>0.104</v>
      </c>
      <c r="I313" s="233">
        <v>0</v>
      </c>
      <c r="J313" s="233">
        <v>6.2799999999999995E-2</v>
      </c>
      <c r="K313" s="234">
        <v>262</v>
      </c>
      <c r="L313" s="233">
        <v>2.9899999999999999E-2</v>
      </c>
      <c r="M313" s="234">
        <v>514</v>
      </c>
      <c r="N313" s="233">
        <v>0</v>
      </c>
      <c r="O313" s="233">
        <v>0</v>
      </c>
      <c r="P313" s="233">
        <v>4.4900000000000002E-2</v>
      </c>
      <c r="Q313" s="234">
        <v>547</v>
      </c>
      <c r="R313" s="233">
        <v>2.0799999999999999E-2</v>
      </c>
      <c r="S313" s="234">
        <v>1028</v>
      </c>
      <c r="T313" s="233">
        <v>0</v>
      </c>
      <c r="U313" s="235">
        <f t="shared" si="28"/>
        <v>75.92</v>
      </c>
      <c r="V313" s="227">
        <f t="shared" si="29"/>
        <v>45.843999999999994</v>
      </c>
      <c r="W313" s="227">
        <f t="shared" si="30"/>
        <v>43.660333333333327</v>
      </c>
      <c r="X313" s="227">
        <f t="shared" si="33"/>
        <v>42.833333333333336</v>
      </c>
      <c r="Y313" s="227">
        <f t="shared" si="31"/>
        <v>32.777000000000001</v>
      </c>
      <c r="Z313" s="227">
        <f t="shared" si="32"/>
        <v>30.378444444444444</v>
      </c>
      <c r="AA313" s="227">
        <f t="shared" si="34"/>
        <v>28.555555555555557</v>
      </c>
    </row>
    <row r="314" spans="2:27" ht="13.5" hidden="1">
      <c r="B314" s="232" t="s">
        <v>1110</v>
      </c>
      <c r="C314" s="232" t="s">
        <v>297</v>
      </c>
      <c r="D314" s="232" t="s">
        <v>977</v>
      </c>
      <c r="E314" s="232" t="s">
        <v>988</v>
      </c>
      <c r="F314" s="232">
        <v>2</v>
      </c>
      <c r="G314" s="232" t="s">
        <v>1314</v>
      </c>
      <c r="H314" s="233">
        <v>5.1999999999999998E-2</v>
      </c>
      <c r="I314" s="233">
        <v>0</v>
      </c>
      <c r="J314" s="233">
        <v>3.1399999999999997E-2</v>
      </c>
      <c r="K314" s="234">
        <v>131</v>
      </c>
      <c r="L314" s="233">
        <v>1.4999999999999999E-2</v>
      </c>
      <c r="M314" s="234">
        <v>257</v>
      </c>
      <c r="N314" s="233">
        <v>0</v>
      </c>
      <c r="O314" s="233">
        <v>0</v>
      </c>
      <c r="P314" s="233">
        <v>2.2499999999999999E-2</v>
      </c>
      <c r="Q314" s="234">
        <v>273</v>
      </c>
      <c r="R314" s="233">
        <v>1.04E-2</v>
      </c>
      <c r="S314" s="234">
        <v>514</v>
      </c>
      <c r="T314" s="233">
        <v>0</v>
      </c>
      <c r="U314" s="235">
        <f t="shared" si="28"/>
        <v>37.96</v>
      </c>
      <c r="V314" s="227">
        <f t="shared" si="29"/>
        <v>22.921999999999997</v>
      </c>
      <c r="W314" s="227">
        <f t="shared" si="30"/>
        <v>21.866666666666667</v>
      </c>
      <c r="X314" s="227">
        <f t="shared" si="33"/>
        <v>21.416666666666668</v>
      </c>
      <c r="Y314" s="227">
        <f t="shared" si="31"/>
        <v>16.425000000000001</v>
      </c>
      <c r="Z314" s="227">
        <f t="shared" si="32"/>
        <v>15.175333333333333</v>
      </c>
      <c r="AA314" s="227">
        <f t="shared" si="34"/>
        <v>14.277777777777779</v>
      </c>
    </row>
    <row r="315" spans="2:27" ht="13.5" hidden="1">
      <c r="B315" s="232" t="s">
        <v>1110</v>
      </c>
      <c r="C315" s="232" t="s">
        <v>893</v>
      </c>
      <c r="D315" s="232" t="s">
        <v>977</v>
      </c>
      <c r="E315" s="232" t="s">
        <v>988</v>
      </c>
      <c r="F315" s="232">
        <v>2</v>
      </c>
      <c r="G315" s="232" t="s">
        <v>1417</v>
      </c>
      <c r="H315" s="233">
        <v>1.2999999999999999E-2</v>
      </c>
      <c r="I315" s="233">
        <v>0</v>
      </c>
      <c r="J315" s="233">
        <v>7.9000000000000008E-3</v>
      </c>
      <c r="K315" s="234">
        <v>33</v>
      </c>
      <c r="L315" s="233">
        <v>3.7000000000000002E-3</v>
      </c>
      <c r="M315" s="234">
        <v>64</v>
      </c>
      <c r="N315" s="233">
        <v>0</v>
      </c>
      <c r="O315" s="233">
        <v>0</v>
      </c>
      <c r="P315" s="233">
        <v>5.5999999999999999E-3</v>
      </c>
      <c r="Q315" s="234">
        <v>68</v>
      </c>
      <c r="R315" s="233">
        <v>2.5999999999999999E-3</v>
      </c>
      <c r="S315" s="234">
        <v>128</v>
      </c>
      <c r="T315" s="233">
        <v>0</v>
      </c>
      <c r="U315" s="235">
        <f t="shared" si="28"/>
        <v>9.49</v>
      </c>
      <c r="V315" s="227">
        <f t="shared" si="29"/>
        <v>5.7670000000000003</v>
      </c>
      <c r="W315" s="227">
        <f t="shared" si="30"/>
        <v>5.4510000000000005</v>
      </c>
      <c r="X315" s="227">
        <f t="shared" si="33"/>
        <v>5.333333333333333</v>
      </c>
      <c r="Y315" s="227">
        <f t="shared" si="31"/>
        <v>4.0880000000000001</v>
      </c>
      <c r="Z315" s="227">
        <f t="shared" si="32"/>
        <v>3.786888888888889</v>
      </c>
      <c r="AA315" s="227">
        <f t="shared" si="34"/>
        <v>3.5555555555555554</v>
      </c>
    </row>
    <row r="316" spans="2:27" ht="13.5" hidden="1">
      <c r="B316" s="232" t="s">
        <v>1110</v>
      </c>
      <c r="C316" s="232" t="s">
        <v>894</v>
      </c>
      <c r="D316" s="232" t="s">
        <v>977</v>
      </c>
      <c r="E316" s="232" t="s">
        <v>988</v>
      </c>
      <c r="F316" s="232">
        <v>2</v>
      </c>
      <c r="G316" s="232" t="s">
        <v>1418</v>
      </c>
      <c r="H316" s="233">
        <v>6.4999999999999997E-3</v>
      </c>
      <c r="I316" s="233">
        <v>0</v>
      </c>
      <c r="J316" s="233">
        <v>3.8999999999999998E-3</v>
      </c>
      <c r="K316" s="234">
        <v>16</v>
      </c>
      <c r="L316" s="233">
        <v>1.9E-3</v>
      </c>
      <c r="M316" s="234">
        <v>32</v>
      </c>
      <c r="N316" s="233">
        <v>0</v>
      </c>
      <c r="O316" s="233">
        <v>0</v>
      </c>
      <c r="P316" s="233">
        <v>2.8E-3</v>
      </c>
      <c r="Q316" s="234">
        <v>34</v>
      </c>
      <c r="R316" s="233">
        <v>1.2999999999999999E-3</v>
      </c>
      <c r="S316" s="234">
        <v>64</v>
      </c>
      <c r="T316" s="233">
        <v>0</v>
      </c>
      <c r="U316" s="235">
        <f t="shared" si="28"/>
        <v>4.7450000000000001</v>
      </c>
      <c r="V316" s="227">
        <f t="shared" si="29"/>
        <v>2.847</v>
      </c>
      <c r="W316" s="227">
        <f t="shared" si="30"/>
        <v>2.7203333333333335</v>
      </c>
      <c r="X316" s="227">
        <f t="shared" si="33"/>
        <v>2.6666666666666665</v>
      </c>
      <c r="Y316" s="227">
        <f t="shared" si="31"/>
        <v>2.044</v>
      </c>
      <c r="Z316" s="227">
        <f t="shared" si="32"/>
        <v>1.8934444444444445</v>
      </c>
      <c r="AA316" s="227">
        <f t="shared" si="34"/>
        <v>1.7777777777777777</v>
      </c>
    </row>
    <row r="317" spans="2:27" ht="13.5" hidden="1">
      <c r="B317" s="232" t="s">
        <v>1110</v>
      </c>
      <c r="C317" s="232" t="s">
        <v>895</v>
      </c>
      <c r="D317" s="232" t="s">
        <v>977</v>
      </c>
      <c r="E317" s="232" t="s">
        <v>988</v>
      </c>
      <c r="F317" s="232">
        <v>2</v>
      </c>
      <c r="G317" s="232" t="s">
        <v>1322</v>
      </c>
      <c r="H317" s="233">
        <v>2.5999999999999999E-2</v>
      </c>
      <c r="I317" s="233">
        <v>0</v>
      </c>
      <c r="J317" s="233">
        <v>1.5699999999999999E-2</v>
      </c>
      <c r="K317" s="234">
        <v>66</v>
      </c>
      <c r="L317" s="233">
        <v>7.4999999999999997E-3</v>
      </c>
      <c r="M317" s="234">
        <v>128</v>
      </c>
      <c r="N317" s="233">
        <v>0</v>
      </c>
      <c r="O317" s="233">
        <v>0</v>
      </c>
      <c r="P317" s="233">
        <v>1.12E-2</v>
      </c>
      <c r="Q317" s="234">
        <v>137</v>
      </c>
      <c r="R317" s="233">
        <v>5.1999999999999998E-3</v>
      </c>
      <c r="S317" s="234">
        <v>257</v>
      </c>
      <c r="T317" s="233">
        <v>0</v>
      </c>
      <c r="U317" s="235">
        <f t="shared" si="28"/>
        <v>18.98</v>
      </c>
      <c r="V317" s="227">
        <f t="shared" si="29"/>
        <v>11.460999999999999</v>
      </c>
      <c r="W317" s="227">
        <f t="shared" si="30"/>
        <v>10.975</v>
      </c>
      <c r="X317" s="227">
        <f t="shared" si="33"/>
        <v>10.666666666666666</v>
      </c>
      <c r="Y317" s="227">
        <f t="shared" si="31"/>
        <v>8.1760000000000002</v>
      </c>
      <c r="Z317" s="227">
        <f t="shared" si="32"/>
        <v>7.6015555555555547</v>
      </c>
      <c r="AA317" s="227">
        <f t="shared" si="34"/>
        <v>7.1388888888888893</v>
      </c>
    </row>
    <row r="318" spans="2:27" ht="13.5" hidden="1">
      <c r="B318" s="232" t="s">
        <v>1110</v>
      </c>
      <c r="C318" s="232" t="s">
        <v>896</v>
      </c>
      <c r="D318" s="232" t="s">
        <v>977</v>
      </c>
      <c r="E318" s="232" t="s">
        <v>988</v>
      </c>
      <c r="F318" s="232">
        <v>4</v>
      </c>
      <c r="G318" s="232" t="s">
        <v>1311</v>
      </c>
      <c r="H318" s="233">
        <v>0.20799999999999999</v>
      </c>
      <c r="I318" s="233">
        <v>0</v>
      </c>
      <c r="J318" s="233">
        <v>0.12570000000000001</v>
      </c>
      <c r="K318" s="234">
        <v>524</v>
      </c>
      <c r="L318" s="233">
        <v>5.9799999999999999E-2</v>
      </c>
      <c r="M318" s="234">
        <v>1028</v>
      </c>
      <c r="N318" s="233">
        <v>0</v>
      </c>
      <c r="O318" s="233">
        <v>0</v>
      </c>
      <c r="P318" s="233">
        <v>8.9899999999999994E-2</v>
      </c>
      <c r="Q318" s="234">
        <v>1093</v>
      </c>
      <c r="R318" s="233">
        <v>4.1599999999999998E-2</v>
      </c>
      <c r="S318" s="234">
        <v>2055</v>
      </c>
      <c r="T318" s="233">
        <v>0</v>
      </c>
      <c r="U318" s="235">
        <f t="shared" si="28"/>
        <v>151.84</v>
      </c>
      <c r="V318" s="227">
        <f t="shared" si="29"/>
        <v>91.76100000000001</v>
      </c>
      <c r="W318" s="227">
        <f t="shared" si="30"/>
        <v>87.320666666666654</v>
      </c>
      <c r="X318" s="227">
        <f t="shared" si="33"/>
        <v>85.666666666666671</v>
      </c>
      <c r="Y318" s="227">
        <f t="shared" si="31"/>
        <v>65.626999999999995</v>
      </c>
      <c r="Z318" s="227">
        <f t="shared" si="32"/>
        <v>60.729111111111109</v>
      </c>
      <c r="AA318" s="227">
        <f t="shared" si="34"/>
        <v>57.083333333333336</v>
      </c>
    </row>
    <row r="319" spans="2:27" ht="13.5" hidden="1">
      <c r="B319" s="232" t="s">
        <v>1110</v>
      </c>
      <c r="C319" s="232" t="s">
        <v>897</v>
      </c>
      <c r="D319" s="232" t="s">
        <v>977</v>
      </c>
      <c r="E319" s="232" t="s">
        <v>988</v>
      </c>
      <c r="F319" s="232">
        <v>8</v>
      </c>
      <c r="G319" s="232" t="s">
        <v>1312</v>
      </c>
      <c r="H319" s="233">
        <v>0.37440000000000001</v>
      </c>
      <c r="I319" s="233">
        <v>0</v>
      </c>
      <c r="J319" s="233">
        <v>0.22620000000000001</v>
      </c>
      <c r="K319" s="234">
        <v>944</v>
      </c>
      <c r="L319" s="233">
        <v>0.1077</v>
      </c>
      <c r="M319" s="234">
        <v>1850</v>
      </c>
      <c r="N319" s="233">
        <v>0</v>
      </c>
      <c r="O319" s="233">
        <v>0</v>
      </c>
      <c r="P319" s="233">
        <v>0.16170000000000001</v>
      </c>
      <c r="Q319" s="234">
        <v>1968</v>
      </c>
      <c r="R319" s="233">
        <v>7.4899999999999994E-2</v>
      </c>
      <c r="S319" s="234">
        <v>3700</v>
      </c>
      <c r="T319" s="233">
        <v>0</v>
      </c>
      <c r="U319" s="235">
        <f t="shared" si="28"/>
        <v>273.31200000000001</v>
      </c>
      <c r="V319" s="227">
        <f t="shared" si="29"/>
        <v>165.126</v>
      </c>
      <c r="W319" s="227">
        <f t="shared" si="30"/>
        <v>157.28766666666667</v>
      </c>
      <c r="X319" s="227">
        <f t="shared" si="33"/>
        <v>154.16666666666666</v>
      </c>
      <c r="Y319" s="227">
        <f t="shared" si="31"/>
        <v>118.04100000000001</v>
      </c>
      <c r="Z319" s="227">
        <f t="shared" si="32"/>
        <v>109.34366666666665</v>
      </c>
      <c r="AA319" s="227">
        <f t="shared" si="34"/>
        <v>102.77777777777777</v>
      </c>
    </row>
    <row r="320" spans="2:27" ht="13.5" hidden="1">
      <c r="B320" s="232" t="s">
        <v>1110</v>
      </c>
      <c r="C320" s="232" t="s">
        <v>898</v>
      </c>
      <c r="D320" s="232" t="s">
        <v>977</v>
      </c>
      <c r="E320" s="232" t="s">
        <v>988</v>
      </c>
      <c r="F320" s="232">
        <v>2</v>
      </c>
      <c r="G320" s="232" t="s">
        <v>1315</v>
      </c>
      <c r="H320" s="233">
        <v>9.3600000000000003E-2</v>
      </c>
      <c r="I320" s="233">
        <v>0</v>
      </c>
      <c r="J320" s="233">
        <v>5.6599999999999998E-2</v>
      </c>
      <c r="K320" s="234">
        <v>236</v>
      </c>
      <c r="L320" s="233">
        <v>2.69E-2</v>
      </c>
      <c r="M320" s="234">
        <v>462</v>
      </c>
      <c r="N320" s="233">
        <v>0</v>
      </c>
      <c r="O320" s="233">
        <v>0</v>
      </c>
      <c r="P320" s="233">
        <v>4.0399999999999998E-2</v>
      </c>
      <c r="Q320" s="234">
        <v>492</v>
      </c>
      <c r="R320" s="233">
        <v>1.8700000000000001E-2</v>
      </c>
      <c r="S320" s="234">
        <v>925</v>
      </c>
      <c r="T320" s="233">
        <v>0</v>
      </c>
      <c r="U320" s="235">
        <f t="shared" si="28"/>
        <v>68.328000000000003</v>
      </c>
      <c r="V320" s="227">
        <f t="shared" si="29"/>
        <v>41.317999999999998</v>
      </c>
      <c r="W320" s="227">
        <f t="shared" si="30"/>
        <v>39.303666666666672</v>
      </c>
      <c r="X320" s="227">
        <f t="shared" si="33"/>
        <v>38.5</v>
      </c>
      <c r="Y320" s="227">
        <f t="shared" si="31"/>
        <v>29.491999999999997</v>
      </c>
      <c r="Z320" s="227">
        <f t="shared" si="32"/>
        <v>27.317666666666668</v>
      </c>
      <c r="AA320" s="227">
        <f t="shared" si="34"/>
        <v>25.694444444444443</v>
      </c>
    </row>
    <row r="321" spans="2:27" ht="13.5" hidden="1">
      <c r="B321" s="232" t="s">
        <v>1110</v>
      </c>
      <c r="C321" s="232" t="s">
        <v>899</v>
      </c>
      <c r="D321" s="232" t="s">
        <v>977</v>
      </c>
      <c r="E321" s="232" t="s">
        <v>988</v>
      </c>
      <c r="F321" s="232">
        <v>2</v>
      </c>
      <c r="G321" s="232" t="s">
        <v>1314</v>
      </c>
      <c r="H321" s="233">
        <v>4.6800000000000001E-2</v>
      </c>
      <c r="I321" s="233">
        <v>0</v>
      </c>
      <c r="J321" s="233">
        <v>2.8299999999999999E-2</v>
      </c>
      <c r="K321" s="234">
        <v>118</v>
      </c>
      <c r="L321" s="233">
        <v>1.35E-2</v>
      </c>
      <c r="M321" s="234">
        <v>231</v>
      </c>
      <c r="N321" s="233">
        <v>0</v>
      </c>
      <c r="O321" s="233">
        <v>0</v>
      </c>
      <c r="P321" s="233">
        <v>2.0199999999999999E-2</v>
      </c>
      <c r="Q321" s="234">
        <v>246</v>
      </c>
      <c r="R321" s="233">
        <v>9.4000000000000004E-3</v>
      </c>
      <c r="S321" s="234">
        <v>462</v>
      </c>
      <c r="T321" s="233">
        <v>0</v>
      </c>
      <c r="U321" s="235">
        <f t="shared" si="28"/>
        <v>34.164000000000001</v>
      </c>
      <c r="V321" s="227">
        <f t="shared" si="29"/>
        <v>20.658999999999999</v>
      </c>
      <c r="W321" s="227">
        <f t="shared" si="30"/>
        <v>19.688333333333333</v>
      </c>
      <c r="X321" s="227">
        <f t="shared" si="33"/>
        <v>19.25</v>
      </c>
      <c r="Y321" s="227">
        <f t="shared" si="31"/>
        <v>14.745999999999999</v>
      </c>
      <c r="Z321" s="227">
        <f t="shared" si="32"/>
        <v>13.695333333333334</v>
      </c>
      <c r="AA321" s="227">
        <f t="shared" si="34"/>
        <v>12.833333333333334</v>
      </c>
    </row>
    <row r="322" spans="2:27" ht="13.5" hidden="1">
      <c r="B322" s="232" t="s">
        <v>1110</v>
      </c>
      <c r="C322" s="232" t="s">
        <v>900</v>
      </c>
      <c r="D322" s="232" t="s">
        <v>977</v>
      </c>
      <c r="E322" s="232" t="s">
        <v>988</v>
      </c>
      <c r="F322" s="232">
        <v>2</v>
      </c>
      <c r="G322" s="232" t="s">
        <v>1417</v>
      </c>
      <c r="H322" s="233">
        <v>1.17E-2</v>
      </c>
      <c r="I322" s="233">
        <v>0</v>
      </c>
      <c r="J322" s="233">
        <v>7.1000000000000004E-3</v>
      </c>
      <c r="K322" s="234">
        <v>29</v>
      </c>
      <c r="L322" s="233">
        <v>3.3999999999999998E-3</v>
      </c>
      <c r="M322" s="234">
        <v>58</v>
      </c>
      <c r="N322" s="233">
        <v>0</v>
      </c>
      <c r="O322" s="233">
        <v>0</v>
      </c>
      <c r="P322" s="233">
        <v>5.1000000000000004E-3</v>
      </c>
      <c r="Q322" s="234">
        <v>61</v>
      </c>
      <c r="R322" s="233">
        <v>2.3E-3</v>
      </c>
      <c r="S322" s="234">
        <v>116</v>
      </c>
      <c r="T322" s="233">
        <v>0</v>
      </c>
      <c r="U322" s="235">
        <f t="shared" si="28"/>
        <v>8.5410000000000004</v>
      </c>
      <c r="V322" s="227">
        <f t="shared" si="29"/>
        <v>5.1830000000000007</v>
      </c>
      <c r="W322" s="227">
        <f t="shared" si="30"/>
        <v>4.8986666666666663</v>
      </c>
      <c r="X322" s="227">
        <f t="shared" si="33"/>
        <v>4.833333333333333</v>
      </c>
      <c r="Y322" s="227">
        <f t="shared" si="31"/>
        <v>3.7230000000000003</v>
      </c>
      <c r="Z322" s="227">
        <f t="shared" si="32"/>
        <v>3.3734444444444445</v>
      </c>
      <c r="AA322" s="227">
        <f t="shared" si="34"/>
        <v>3.2222222222222223</v>
      </c>
    </row>
    <row r="323" spans="2:27" ht="13.5" hidden="1">
      <c r="B323" s="232" t="s">
        <v>1110</v>
      </c>
      <c r="C323" s="232" t="s">
        <v>901</v>
      </c>
      <c r="D323" s="232" t="s">
        <v>977</v>
      </c>
      <c r="E323" s="232" t="s">
        <v>988</v>
      </c>
      <c r="F323" s="232">
        <v>2</v>
      </c>
      <c r="G323" s="232" t="s">
        <v>1418</v>
      </c>
      <c r="H323" s="233">
        <v>5.8999999999999999E-3</v>
      </c>
      <c r="I323" s="233">
        <v>0</v>
      </c>
      <c r="J323" s="233">
        <v>3.5000000000000001E-3</v>
      </c>
      <c r="K323" s="234">
        <v>15</v>
      </c>
      <c r="L323" s="233">
        <v>1.6999999999999999E-3</v>
      </c>
      <c r="M323" s="234">
        <v>29</v>
      </c>
      <c r="N323" s="233">
        <v>0</v>
      </c>
      <c r="O323" s="233">
        <v>0</v>
      </c>
      <c r="P323" s="233">
        <v>2.5000000000000001E-3</v>
      </c>
      <c r="Q323" s="234">
        <v>31</v>
      </c>
      <c r="R323" s="233">
        <v>1.1999999999999999E-3</v>
      </c>
      <c r="S323" s="234">
        <v>58</v>
      </c>
      <c r="T323" s="233">
        <v>0</v>
      </c>
      <c r="U323" s="235">
        <f t="shared" si="28"/>
        <v>4.3069999999999995</v>
      </c>
      <c r="V323" s="227">
        <f t="shared" si="29"/>
        <v>2.5550000000000002</v>
      </c>
      <c r="W323" s="227">
        <f t="shared" si="30"/>
        <v>2.4909999999999997</v>
      </c>
      <c r="X323" s="227">
        <f t="shared" si="33"/>
        <v>2.4166666666666665</v>
      </c>
      <c r="Y323" s="227">
        <f t="shared" si="31"/>
        <v>1.825</v>
      </c>
      <c r="Z323" s="227">
        <f t="shared" si="32"/>
        <v>1.7371111111111111</v>
      </c>
      <c r="AA323" s="227">
        <f t="shared" si="34"/>
        <v>1.6111111111111112</v>
      </c>
    </row>
    <row r="324" spans="2:27" ht="13.5" hidden="1">
      <c r="B324" s="232" t="s">
        <v>1110</v>
      </c>
      <c r="C324" s="232" t="s">
        <v>902</v>
      </c>
      <c r="D324" s="232" t="s">
        <v>977</v>
      </c>
      <c r="E324" s="232" t="s">
        <v>988</v>
      </c>
      <c r="F324" s="232">
        <v>2</v>
      </c>
      <c r="G324" s="232" t="s">
        <v>1322</v>
      </c>
      <c r="H324" s="233">
        <v>2.3400000000000001E-2</v>
      </c>
      <c r="I324" s="233">
        <v>0</v>
      </c>
      <c r="J324" s="233">
        <v>1.41E-2</v>
      </c>
      <c r="K324" s="234">
        <v>59</v>
      </c>
      <c r="L324" s="233">
        <v>6.7000000000000002E-3</v>
      </c>
      <c r="M324" s="234">
        <v>116</v>
      </c>
      <c r="N324" s="233">
        <v>0</v>
      </c>
      <c r="O324" s="233">
        <v>0</v>
      </c>
      <c r="P324" s="233">
        <v>1.01E-2</v>
      </c>
      <c r="Q324" s="234">
        <v>123</v>
      </c>
      <c r="R324" s="233">
        <v>4.7000000000000002E-3</v>
      </c>
      <c r="S324" s="234">
        <v>231</v>
      </c>
      <c r="T324" s="233">
        <v>0</v>
      </c>
      <c r="U324" s="235">
        <f t="shared" ref="U324:U387" si="35">H324*hour_M</f>
        <v>17.082000000000001</v>
      </c>
      <c r="V324" s="227">
        <f t="shared" ref="V324:V387" si="36">J324*hour_M</f>
        <v>10.292999999999999</v>
      </c>
      <c r="W324" s="227">
        <f t="shared" ref="W324:W387" si="37">K324/12+L324*hour_M</f>
        <v>9.8076666666666661</v>
      </c>
      <c r="X324" s="227">
        <f t="shared" si="33"/>
        <v>9.6666666666666661</v>
      </c>
      <c r="Y324" s="227">
        <f t="shared" ref="Y324:Y387" si="38">P324*hour_M</f>
        <v>7.3729999999999993</v>
      </c>
      <c r="Z324" s="227">
        <f t="shared" ref="Z324:Z387" si="39">Q324/36+R324*hour_M</f>
        <v>6.847666666666667</v>
      </c>
      <c r="AA324" s="227">
        <f t="shared" si="34"/>
        <v>6.416666666666667</v>
      </c>
    </row>
    <row r="325" spans="2:27" ht="13.5" hidden="1">
      <c r="B325" s="232" t="s">
        <v>1110</v>
      </c>
      <c r="C325" s="232" t="s">
        <v>903</v>
      </c>
      <c r="D325" s="232" t="s">
        <v>977</v>
      </c>
      <c r="E325" s="232" t="s">
        <v>988</v>
      </c>
      <c r="F325" s="232">
        <v>4</v>
      </c>
      <c r="G325" s="232" t="s">
        <v>1311</v>
      </c>
      <c r="H325" s="233">
        <v>0.18720000000000001</v>
      </c>
      <c r="I325" s="233">
        <v>0</v>
      </c>
      <c r="J325" s="233">
        <v>0.11310000000000001</v>
      </c>
      <c r="K325" s="234">
        <v>472</v>
      </c>
      <c r="L325" s="233">
        <v>5.3900000000000003E-2</v>
      </c>
      <c r="M325" s="234">
        <v>925</v>
      </c>
      <c r="N325" s="233">
        <v>0</v>
      </c>
      <c r="O325" s="233">
        <v>0</v>
      </c>
      <c r="P325" s="233">
        <v>8.09E-2</v>
      </c>
      <c r="Q325" s="234">
        <v>984</v>
      </c>
      <c r="R325" s="233">
        <v>3.7400000000000003E-2</v>
      </c>
      <c r="S325" s="234">
        <v>1850</v>
      </c>
      <c r="T325" s="233">
        <v>0</v>
      </c>
      <c r="U325" s="235">
        <f t="shared" si="35"/>
        <v>136.65600000000001</v>
      </c>
      <c r="V325" s="227">
        <f t="shared" si="36"/>
        <v>82.563000000000002</v>
      </c>
      <c r="W325" s="227">
        <f t="shared" si="37"/>
        <v>78.680333333333337</v>
      </c>
      <c r="X325" s="227">
        <f t="shared" ref="X325:X388" si="40">M325/12</f>
        <v>77.083333333333329</v>
      </c>
      <c r="Y325" s="227">
        <f t="shared" si="38"/>
        <v>59.057000000000002</v>
      </c>
      <c r="Z325" s="227">
        <f t="shared" si="39"/>
        <v>54.635333333333335</v>
      </c>
      <c r="AA325" s="227">
        <f t="shared" ref="AA325:AA388" si="41">S325/36</f>
        <v>51.388888888888886</v>
      </c>
    </row>
    <row r="326" spans="2:27" ht="13.5" hidden="1">
      <c r="B326" s="232" t="s">
        <v>1110</v>
      </c>
      <c r="C326" s="232" t="s">
        <v>1080</v>
      </c>
      <c r="D326" s="232" t="s">
        <v>977</v>
      </c>
      <c r="E326" s="232" t="s">
        <v>988</v>
      </c>
      <c r="F326" s="232">
        <v>8</v>
      </c>
      <c r="G326" s="232" t="s">
        <v>1312</v>
      </c>
      <c r="H326" s="233">
        <v>0.33279999999999998</v>
      </c>
      <c r="I326" s="233">
        <v>0</v>
      </c>
      <c r="J326" s="233">
        <v>0.20130000000000001</v>
      </c>
      <c r="K326" s="234">
        <v>840</v>
      </c>
      <c r="L326" s="233">
        <v>9.5899999999999999E-2</v>
      </c>
      <c r="M326" s="234">
        <v>1646</v>
      </c>
      <c r="N326" s="233">
        <v>0</v>
      </c>
      <c r="O326" s="233">
        <v>0</v>
      </c>
      <c r="P326" s="233">
        <v>0.14369999999999999</v>
      </c>
      <c r="Q326" s="234">
        <v>1748</v>
      </c>
      <c r="R326" s="233">
        <v>6.6500000000000004E-2</v>
      </c>
      <c r="S326" s="234">
        <v>3287</v>
      </c>
      <c r="T326" s="233">
        <v>0</v>
      </c>
      <c r="U326" s="235">
        <f t="shared" si="35"/>
        <v>242.94399999999999</v>
      </c>
      <c r="V326" s="227">
        <f t="shared" si="36"/>
        <v>146.94900000000001</v>
      </c>
      <c r="W326" s="227">
        <f t="shared" si="37"/>
        <v>140.00700000000001</v>
      </c>
      <c r="X326" s="227">
        <f t="shared" si="40"/>
        <v>137.16666666666666</v>
      </c>
      <c r="Y326" s="227">
        <f t="shared" si="38"/>
        <v>104.901</v>
      </c>
      <c r="Z326" s="227">
        <f t="shared" si="39"/>
        <v>97.100555555555559</v>
      </c>
      <c r="AA326" s="227">
        <f t="shared" si="41"/>
        <v>91.305555555555557</v>
      </c>
    </row>
    <row r="327" spans="2:27" ht="13.5" hidden="1">
      <c r="B327" s="232" t="s">
        <v>1110</v>
      </c>
      <c r="C327" s="232" t="s">
        <v>1081</v>
      </c>
      <c r="D327" s="232" t="s">
        <v>977</v>
      </c>
      <c r="E327" s="232" t="s">
        <v>988</v>
      </c>
      <c r="F327" s="232">
        <v>2</v>
      </c>
      <c r="G327" s="232" t="s">
        <v>1315</v>
      </c>
      <c r="H327" s="233">
        <v>8.3199999999999996E-2</v>
      </c>
      <c r="I327" s="233">
        <v>0</v>
      </c>
      <c r="J327" s="233">
        <v>5.0299999999999997E-2</v>
      </c>
      <c r="K327" s="234">
        <v>210</v>
      </c>
      <c r="L327" s="233">
        <v>2.4E-2</v>
      </c>
      <c r="M327" s="234">
        <v>411</v>
      </c>
      <c r="N327" s="233">
        <v>0</v>
      </c>
      <c r="O327" s="233">
        <v>0</v>
      </c>
      <c r="P327" s="233">
        <v>3.5900000000000001E-2</v>
      </c>
      <c r="Q327" s="234">
        <v>437</v>
      </c>
      <c r="R327" s="233">
        <v>1.66E-2</v>
      </c>
      <c r="S327" s="234">
        <v>822</v>
      </c>
      <c r="T327" s="233">
        <v>0</v>
      </c>
      <c r="U327" s="235">
        <f t="shared" si="35"/>
        <v>60.735999999999997</v>
      </c>
      <c r="V327" s="227">
        <f t="shared" si="36"/>
        <v>36.719000000000001</v>
      </c>
      <c r="W327" s="227">
        <f t="shared" si="37"/>
        <v>35.019999999999996</v>
      </c>
      <c r="X327" s="227">
        <f t="shared" si="40"/>
        <v>34.25</v>
      </c>
      <c r="Y327" s="227">
        <f t="shared" si="38"/>
        <v>26.207000000000001</v>
      </c>
      <c r="Z327" s="227">
        <f t="shared" si="39"/>
        <v>24.256888888888888</v>
      </c>
      <c r="AA327" s="227">
        <f t="shared" si="41"/>
        <v>22.833333333333332</v>
      </c>
    </row>
    <row r="328" spans="2:27" ht="13.5" hidden="1">
      <c r="B328" s="232" t="s">
        <v>1110</v>
      </c>
      <c r="C328" s="232" t="s">
        <v>1082</v>
      </c>
      <c r="D328" s="232" t="s">
        <v>977</v>
      </c>
      <c r="E328" s="232" t="s">
        <v>988</v>
      </c>
      <c r="F328" s="232">
        <v>2</v>
      </c>
      <c r="G328" s="232" t="s">
        <v>1314</v>
      </c>
      <c r="H328" s="233">
        <v>4.1599999999999998E-2</v>
      </c>
      <c r="I328" s="233">
        <v>0</v>
      </c>
      <c r="J328" s="233">
        <v>2.52E-2</v>
      </c>
      <c r="K328" s="234">
        <v>105</v>
      </c>
      <c r="L328" s="233">
        <v>1.2E-2</v>
      </c>
      <c r="M328" s="234">
        <v>206</v>
      </c>
      <c r="N328" s="233">
        <v>0</v>
      </c>
      <c r="O328" s="233">
        <v>0</v>
      </c>
      <c r="P328" s="233">
        <v>1.7999999999999999E-2</v>
      </c>
      <c r="Q328" s="234">
        <v>219</v>
      </c>
      <c r="R328" s="233">
        <v>8.3000000000000001E-3</v>
      </c>
      <c r="S328" s="234">
        <v>411</v>
      </c>
      <c r="T328" s="233">
        <v>0</v>
      </c>
      <c r="U328" s="235">
        <f t="shared" si="35"/>
        <v>30.367999999999999</v>
      </c>
      <c r="V328" s="227">
        <f t="shared" si="36"/>
        <v>18.396000000000001</v>
      </c>
      <c r="W328" s="227">
        <f t="shared" si="37"/>
        <v>17.509999999999998</v>
      </c>
      <c r="X328" s="227">
        <f t="shared" si="40"/>
        <v>17.166666666666668</v>
      </c>
      <c r="Y328" s="227">
        <f t="shared" si="38"/>
        <v>13.139999999999999</v>
      </c>
      <c r="Z328" s="227">
        <f t="shared" si="39"/>
        <v>12.142333333333333</v>
      </c>
      <c r="AA328" s="227">
        <f t="shared" si="41"/>
        <v>11.416666666666666</v>
      </c>
    </row>
    <row r="329" spans="2:27" ht="13.5" hidden="1">
      <c r="B329" s="232" t="s">
        <v>1110</v>
      </c>
      <c r="C329" s="232" t="s">
        <v>1083</v>
      </c>
      <c r="D329" s="232" t="s">
        <v>977</v>
      </c>
      <c r="E329" s="232" t="s">
        <v>988</v>
      </c>
      <c r="F329" s="232">
        <v>2</v>
      </c>
      <c r="G329" s="232" t="s">
        <v>1417</v>
      </c>
      <c r="H329" s="233">
        <v>1.04E-2</v>
      </c>
      <c r="I329" s="233">
        <v>0</v>
      </c>
      <c r="J329" s="233">
        <v>6.3E-3</v>
      </c>
      <c r="K329" s="234">
        <v>26</v>
      </c>
      <c r="L329" s="233">
        <v>3.0000000000000001E-3</v>
      </c>
      <c r="M329" s="234">
        <v>51</v>
      </c>
      <c r="N329" s="233">
        <v>0</v>
      </c>
      <c r="O329" s="233">
        <v>0</v>
      </c>
      <c r="P329" s="233">
        <v>4.4999999999999997E-3</v>
      </c>
      <c r="Q329" s="234">
        <v>55</v>
      </c>
      <c r="R329" s="233">
        <v>2.0999999999999999E-3</v>
      </c>
      <c r="S329" s="234">
        <v>103</v>
      </c>
      <c r="T329" s="233">
        <v>0</v>
      </c>
      <c r="U329" s="235">
        <f t="shared" si="35"/>
        <v>7.5919999999999996</v>
      </c>
      <c r="V329" s="227">
        <f t="shared" si="36"/>
        <v>4.5990000000000002</v>
      </c>
      <c r="W329" s="227">
        <f t="shared" si="37"/>
        <v>4.3566666666666665</v>
      </c>
      <c r="X329" s="227">
        <f t="shared" si="40"/>
        <v>4.25</v>
      </c>
      <c r="Y329" s="227">
        <f t="shared" si="38"/>
        <v>3.2849999999999997</v>
      </c>
      <c r="Z329" s="227">
        <f t="shared" si="39"/>
        <v>3.0607777777777776</v>
      </c>
      <c r="AA329" s="227">
        <f t="shared" si="41"/>
        <v>2.8611111111111112</v>
      </c>
    </row>
    <row r="330" spans="2:27" ht="13.5" hidden="1">
      <c r="B330" s="232" t="s">
        <v>1110</v>
      </c>
      <c r="C330" s="232" t="s">
        <v>1084</v>
      </c>
      <c r="D330" s="232" t="s">
        <v>977</v>
      </c>
      <c r="E330" s="232" t="s">
        <v>988</v>
      </c>
      <c r="F330" s="232">
        <v>2</v>
      </c>
      <c r="G330" s="232" t="s">
        <v>1418</v>
      </c>
      <c r="H330" s="233">
        <v>5.1999999999999998E-3</v>
      </c>
      <c r="I330" s="233">
        <v>0</v>
      </c>
      <c r="J330" s="233">
        <v>3.0999999999999999E-3</v>
      </c>
      <c r="K330" s="234">
        <v>13</v>
      </c>
      <c r="L330" s="233">
        <v>1.5E-3</v>
      </c>
      <c r="M330" s="234">
        <v>26</v>
      </c>
      <c r="N330" s="233">
        <v>0</v>
      </c>
      <c r="O330" s="233">
        <v>0</v>
      </c>
      <c r="P330" s="233">
        <v>2.2000000000000001E-3</v>
      </c>
      <c r="Q330" s="234">
        <v>27</v>
      </c>
      <c r="R330" s="233">
        <v>1E-3</v>
      </c>
      <c r="S330" s="234">
        <v>51</v>
      </c>
      <c r="T330" s="233">
        <v>0</v>
      </c>
      <c r="U330" s="235">
        <f t="shared" si="35"/>
        <v>3.7959999999999998</v>
      </c>
      <c r="V330" s="227">
        <f t="shared" si="36"/>
        <v>2.2629999999999999</v>
      </c>
      <c r="W330" s="227">
        <f t="shared" si="37"/>
        <v>2.1783333333333332</v>
      </c>
      <c r="X330" s="227">
        <f t="shared" si="40"/>
        <v>2.1666666666666665</v>
      </c>
      <c r="Y330" s="227">
        <f t="shared" si="38"/>
        <v>1.6060000000000001</v>
      </c>
      <c r="Z330" s="227">
        <f t="shared" si="39"/>
        <v>1.48</v>
      </c>
      <c r="AA330" s="227">
        <f t="shared" si="41"/>
        <v>1.4166666666666667</v>
      </c>
    </row>
    <row r="331" spans="2:27" ht="13.5" hidden="1">
      <c r="B331" s="232" t="s">
        <v>1110</v>
      </c>
      <c r="C331" s="232" t="s">
        <v>1085</v>
      </c>
      <c r="D331" s="232" t="s">
        <v>977</v>
      </c>
      <c r="E331" s="232" t="s">
        <v>988</v>
      </c>
      <c r="F331" s="232">
        <v>2</v>
      </c>
      <c r="G331" s="232" t="s">
        <v>1322</v>
      </c>
      <c r="H331" s="233">
        <v>2.0799999999999999E-2</v>
      </c>
      <c r="I331" s="233">
        <v>0</v>
      </c>
      <c r="J331" s="233">
        <v>1.26E-2</v>
      </c>
      <c r="K331" s="234">
        <v>52</v>
      </c>
      <c r="L331" s="233">
        <v>6.0000000000000001E-3</v>
      </c>
      <c r="M331" s="234">
        <v>103</v>
      </c>
      <c r="N331" s="233">
        <v>0</v>
      </c>
      <c r="O331" s="233">
        <v>0</v>
      </c>
      <c r="P331" s="233">
        <v>8.9999999999999993E-3</v>
      </c>
      <c r="Q331" s="234">
        <v>109</v>
      </c>
      <c r="R331" s="233">
        <v>4.1999999999999997E-3</v>
      </c>
      <c r="S331" s="234">
        <v>205</v>
      </c>
      <c r="T331" s="233">
        <v>0</v>
      </c>
      <c r="U331" s="235">
        <f t="shared" si="35"/>
        <v>15.183999999999999</v>
      </c>
      <c r="V331" s="227">
        <f t="shared" si="36"/>
        <v>9.1980000000000004</v>
      </c>
      <c r="W331" s="227">
        <f t="shared" si="37"/>
        <v>8.7133333333333329</v>
      </c>
      <c r="X331" s="227">
        <f t="shared" si="40"/>
        <v>8.5833333333333339</v>
      </c>
      <c r="Y331" s="227">
        <f t="shared" si="38"/>
        <v>6.5699999999999994</v>
      </c>
      <c r="Z331" s="227">
        <f t="shared" si="39"/>
        <v>6.0937777777777775</v>
      </c>
      <c r="AA331" s="227">
        <f t="shared" si="41"/>
        <v>5.6944444444444446</v>
      </c>
    </row>
    <row r="332" spans="2:27" ht="13.5" hidden="1">
      <c r="B332" s="232" t="s">
        <v>1110</v>
      </c>
      <c r="C332" s="232" t="s">
        <v>1086</v>
      </c>
      <c r="D332" s="232" t="s">
        <v>977</v>
      </c>
      <c r="E332" s="232" t="s">
        <v>988</v>
      </c>
      <c r="F332" s="232">
        <v>4</v>
      </c>
      <c r="G332" s="232" t="s">
        <v>1311</v>
      </c>
      <c r="H332" s="233">
        <v>0.16639999999999999</v>
      </c>
      <c r="I332" s="233">
        <v>0</v>
      </c>
      <c r="J332" s="233">
        <v>0.1007</v>
      </c>
      <c r="K332" s="234">
        <v>420</v>
      </c>
      <c r="L332" s="233">
        <v>4.7899999999999998E-2</v>
      </c>
      <c r="M332" s="234">
        <v>823</v>
      </c>
      <c r="N332" s="233">
        <v>0</v>
      </c>
      <c r="O332" s="233">
        <v>0</v>
      </c>
      <c r="P332" s="233">
        <v>7.1800000000000003E-2</v>
      </c>
      <c r="Q332" s="234">
        <v>874</v>
      </c>
      <c r="R332" s="233">
        <v>3.3300000000000003E-2</v>
      </c>
      <c r="S332" s="234">
        <v>1643</v>
      </c>
      <c r="T332" s="233">
        <v>0</v>
      </c>
      <c r="U332" s="235">
        <f t="shared" si="35"/>
        <v>121.47199999999999</v>
      </c>
      <c r="V332" s="227">
        <f t="shared" si="36"/>
        <v>73.510999999999996</v>
      </c>
      <c r="W332" s="227">
        <f t="shared" si="37"/>
        <v>69.966999999999999</v>
      </c>
      <c r="X332" s="227">
        <f t="shared" si="40"/>
        <v>68.583333333333329</v>
      </c>
      <c r="Y332" s="227">
        <f t="shared" si="38"/>
        <v>52.414000000000001</v>
      </c>
      <c r="Z332" s="227">
        <f t="shared" si="39"/>
        <v>48.586777777777783</v>
      </c>
      <c r="AA332" s="227">
        <f t="shared" si="41"/>
        <v>45.638888888888886</v>
      </c>
    </row>
    <row r="333" spans="2:27" ht="13.5" hidden="1">
      <c r="B333" s="232" t="s">
        <v>1110</v>
      </c>
      <c r="C333" s="232" t="s">
        <v>1419</v>
      </c>
      <c r="D333" s="232" t="s">
        <v>977</v>
      </c>
      <c r="E333" s="232" t="s">
        <v>988</v>
      </c>
      <c r="F333" s="232">
        <v>448</v>
      </c>
      <c r="G333" s="232" t="s">
        <v>1420</v>
      </c>
      <c r="H333" s="233">
        <v>263.47000000000003</v>
      </c>
      <c r="I333" s="233">
        <v>0</v>
      </c>
      <c r="J333" s="233">
        <v>162.36206999999999</v>
      </c>
      <c r="K333" s="234">
        <v>677282</v>
      </c>
      <c r="L333" s="233">
        <v>77.315269999999998</v>
      </c>
      <c r="M333" s="234">
        <v>1327472</v>
      </c>
      <c r="N333" s="233">
        <v>0</v>
      </c>
      <c r="O333" s="233">
        <v>0</v>
      </c>
      <c r="P333" s="233">
        <v>84.652910000000006</v>
      </c>
      <c r="Q333" s="234">
        <v>1029944</v>
      </c>
      <c r="R333" s="233">
        <v>39.191160000000004</v>
      </c>
      <c r="S333" s="234">
        <v>1936294</v>
      </c>
      <c r="T333" s="233">
        <v>0</v>
      </c>
      <c r="U333" s="235">
        <f t="shared" si="35"/>
        <v>192333.1</v>
      </c>
      <c r="V333" s="227">
        <f t="shared" si="36"/>
        <v>118524.31109999999</v>
      </c>
      <c r="W333" s="227">
        <f t="shared" si="37"/>
        <v>112880.31376666666</v>
      </c>
      <c r="X333" s="227">
        <f t="shared" si="40"/>
        <v>110622.66666666667</v>
      </c>
      <c r="Y333" s="227">
        <f t="shared" si="38"/>
        <v>61796.624300000003</v>
      </c>
      <c r="Z333" s="227">
        <f t="shared" si="39"/>
        <v>57219.102355555558</v>
      </c>
      <c r="AA333" s="227">
        <f t="shared" si="41"/>
        <v>53785.944444444445</v>
      </c>
    </row>
    <row r="334" spans="2:27" ht="13.5" hidden="1">
      <c r="B334" s="232" t="s">
        <v>1110</v>
      </c>
      <c r="C334" s="232" t="s">
        <v>1421</v>
      </c>
      <c r="D334" s="232" t="s">
        <v>977</v>
      </c>
      <c r="E334" s="232" t="s">
        <v>988</v>
      </c>
      <c r="F334" s="232">
        <v>448</v>
      </c>
      <c r="G334" s="232" t="s">
        <v>1422</v>
      </c>
      <c r="H334" s="233">
        <v>65.867000000000004</v>
      </c>
      <c r="I334" s="233">
        <v>0</v>
      </c>
      <c r="J334" s="233">
        <v>40.590209999999999</v>
      </c>
      <c r="K334" s="234">
        <v>169319</v>
      </c>
      <c r="L334" s="233">
        <v>19.328669999999999</v>
      </c>
      <c r="M334" s="234">
        <v>331866</v>
      </c>
      <c r="N334" s="233">
        <v>0</v>
      </c>
      <c r="O334" s="233">
        <v>0</v>
      </c>
      <c r="P334" s="233">
        <v>21.163070000000001</v>
      </c>
      <c r="Q334" s="234">
        <v>257484</v>
      </c>
      <c r="R334" s="233">
        <v>9.79772</v>
      </c>
      <c r="S334" s="234">
        <v>484070</v>
      </c>
      <c r="T334" s="233">
        <v>0</v>
      </c>
      <c r="U334" s="235">
        <f t="shared" si="35"/>
        <v>48082.91</v>
      </c>
      <c r="V334" s="227">
        <f t="shared" si="36"/>
        <v>29630.853299999999</v>
      </c>
      <c r="W334" s="227">
        <f t="shared" si="37"/>
        <v>28219.845766666665</v>
      </c>
      <c r="X334" s="227">
        <f t="shared" si="40"/>
        <v>27655.5</v>
      </c>
      <c r="Y334" s="227">
        <f t="shared" si="38"/>
        <v>15449.0411</v>
      </c>
      <c r="Z334" s="227">
        <f t="shared" si="39"/>
        <v>14304.668933333334</v>
      </c>
      <c r="AA334" s="227">
        <f t="shared" si="41"/>
        <v>13446.388888888889</v>
      </c>
    </row>
    <row r="335" spans="2:27" ht="13.5" hidden="1">
      <c r="B335" s="232" t="s">
        <v>1110</v>
      </c>
      <c r="C335" s="232" t="s">
        <v>1423</v>
      </c>
      <c r="D335" s="232" t="s">
        <v>977</v>
      </c>
      <c r="E335" s="232" t="s">
        <v>988</v>
      </c>
      <c r="F335" s="232">
        <v>224</v>
      </c>
      <c r="G335" s="232" t="s">
        <v>1422</v>
      </c>
      <c r="H335" s="233">
        <v>55.979599999999998</v>
      </c>
      <c r="I335" s="233">
        <v>0</v>
      </c>
      <c r="J335" s="233">
        <v>34.497149999999998</v>
      </c>
      <c r="K335" s="234">
        <v>143902</v>
      </c>
      <c r="L335" s="233">
        <v>16.427209999999999</v>
      </c>
      <c r="M335" s="234">
        <v>282049</v>
      </c>
      <c r="N335" s="233">
        <v>0</v>
      </c>
      <c r="O335" s="233">
        <v>0</v>
      </c>
      <c r="P335" s="233">
        <v>17.986249999999998</v>
      </c>
      <c r="Q335" s="234">
        <v>218833</v>
      </c>
      <c r="R335" s="233">
        <v>8.3269699999999993</v>
      </c>
      <c r="S335" s="234">
        <v>411405</v>
      </c>
      <c r="T335" s="233">
        <v>0</v>
      </c>
      <c r="U335" s="235">
        <f t="shared" si="35"/>
        <v>40865.108</v>
      </c>
      <c r="V335" s="227">
        <f t="shared" si="36"/>
        <v>25182.9195</v>
      </c>
      <c r="W335" s="227">
        <f t="shared" si="37"/>
        <v>23983.696633333333</v>
      </c>
      <c r="X335" s="227">
        <f t="shared" si="40"/>
        <v>23504.083333333332</v>
      </c>
      <c r="Y335" s="227">
        <f t="shared" si="38"/>
        <v>13129.9625</v>
      </c>
      <c r="Z335" s="227">
        <f t="shared" si="39"/>
        <v>12157.382544444445</v>
      </c>
      <c r="AA335" s="227">
        <f t="shared" si="41"/>
        <v>11427.916666666666</v>
      </c>
    </row>
    <row r="336" spans="2:27" ht="13.5" hidden="1">
      <c r="B336" s="232" t="s">
        <v>1110</v>
      </c>
      <c r="C336" s="232" t="s">
        <v>904</v>
      </c>
      <c r="D336" s="232" t="s">
        <v>977</v>
      </c>
      <c r="E336" s="232" t="s">
        <v>988</v>
      </c>
      <c r="F336" s="232">
        <v>64</v>
      </c>
      <c r="G336" s="232" t="s">
        <v>1424</v>
      </c>
      <c r="H336" s="233">
        <v>9.6709999999999994</v>
      </c>
      <c r="I336" s="233">
        <v>0</v>
      </c>
      <c r="J336" s="233">
        <v>5.9589999999999996</v>
      </c>
      <c r="K336" s="234">
        <v>24856</v>
      </c>
      <c r="L336" s="233">
        <v>2.8380000000000001</v>
      </c>
      <c r="M336" s="234">
        <v>48719</v>
      </c>
      <c r="N336" s="233">
        <v>0</v>
      </c>
      <c r="O336" s="233">
        <v>0</v>
      </c>
      <c r="P336" s="233">
        <v>3.109</v>
      </c>
      <c r="Q336" s="234">
        <v>37830</v>
      </c>
      <c r="R336" s="233">
        <v>1.4390000000000001</v>
      </c>
      <c r="S336" s="234">
        <v>71121</v>
      </c>
      <c r="T336" s="233">
        <v>0</v>
      </c>
      <c r="U336" s="235">
        <f t="shared" si="35"/>
        <v>7059.83</v>
      </c>
      <c r="V336" s="227">
        <f t="shared" si="36"/>
        <v>4350.07</v>
      </c>
      <c r="W336" s="227">
        <f t="shared" si="37"/>
        <v>4143.0733333333337</v>
      </c>
      <c r="X336" s="227">
        <f t="shared" si="40"/>
        <v>4059.9166666666665</v>
      </c>
      <c r="Y336" s="227">
        <f t="shared" si="38"/>
        <v>2269.5700000000002</v>
      </c>
      <c r="Z336" s="227">
        <f t="shared" si="39"/>
        <v>2101.3033333333333</v>
      </c>
      <c r="AA336" s="227">
        <f t="shared" si="41"/>
        <v>1975.5833333333333</v>
      </c>
    </row>
    <row r="337" spans="2:27" ht="13.5" hidden="1">
      <c r="B337" s="232" t="s">
        <v>1110</v>
      </c>
      <c r="C337" s="232" t="s">
        <v>905</v>
      </c>
      <c r="D337" s="232" t="s">
        <v>977</v>
      </c>
      <c r="E337" s="232" t="s">
        <v>988</v>
      </c>
      <c r="F337" s="232">
        <v>128</v>
      </c>
      <c r="G337" s="232" t="s">
        <v>1425</v>
      </c>
      <c r="H337" s="233">
        <v>19.341000000000001</v>
      </c>
      <c r="I337" s="233">
        <v>0</v>
      </c>
      <c r="J337" s="233">
        <v>11.917999999999999</v>
      </c>
      <c r="K337" s="234">
        <v>49713</v>
      </c>
      <c r="L337" s="233">
        <v>5.6749999999999998</v>
      </c>
      <c r="M337" s="234">
        <v>97437</v>
      </c>
      <c r="N337" s="233">
        <v>0</v>
      </c>
      <c r="O337" s="233">
        <v>0</v>
      </c>
      <c r="P337" s="233">
        <v>6.2190000000000003</v>
      </c>
      <c r="Q337" s="234">
        <v>75647</v>
      </c>
      <c r="R337" s="233">
        <v>2.8780000000000001</v>
      </c>
      <c r="S337" s="234">
        <v>142216</v>
      </c>
      <c r="T337" s="233">
        <v>0</v>
      </c>
      <c r="U337" s="235">
        <f t="shared" si="35"/>
        <v>14118.93</v>
      </c>
      <c r="V337" s="227">
        <f t="shared" si="36"/>
        <v>8700.14</v>
      </c>
      <c r="W337" s="227">
        <f t="shared" si="37"/>
        <v>8285.5</v>
      </c>
      <c r="X337" s="227">
        <f t="shared" si="40"/>
        <v>8119.75</v>
      </c>
      <c r="Y337" s="227">
        <f t="shared" si="38"/>
        <v>4539.87</v>
      </c>
      <c r="Z337" s="227">
        <f t="shared" si="39"/>
        <v>4202.2455555555553</v>
      </c>
      <c r="AA337" s="227">
        <f t="shared" si="41"/>
        <v>3950.4444444444443</v>
      </c>
    </row>
    <row r="338" spans="2:27" ht="13.5" hidden="1">
      <c r="B338" s="232" t="s">
        <v>1110</v>
      </c>
      <c r="C338" s="232" t="s">
        <v>906</v>
      </c>
      <c r="D338" s="232" t="s">
        <v>977</v>
      </c>
      <c r="E338" s="232" t="s">
        <v>988</v>
      </c>
      <c r="F338" s="232">
        <v>64</v>
      </c>
      <c r="G338" s="232" t="s">
        <v>1425</v>
      </c>
      <c r="H338" s="233">
        <v>19.344000000000001</v>
      </c>
      <c r="I338" s="233">
        <v>0</v>
      </c>
      <c r="J338" s="233">
        <v>11.919</v>
      </c>
      <c r="K338" s="234">
        <v>49721</v>
      </c>
      <c r="L338" s="233">
        <v>5.6760000000000002</v>
      </c>
      <c r="M338" s="234">
        <v>97453</v>
      </c>
      <c r="N338" s="233">
        <v>0</v>
      </c>
      <c r="O338" s="233">
        <v>0</v>
      </c>
      <c r="P338" s="233">
        <v>6.2190000000000003</v>
      </c>
      <c r="Q338" s="234">
        <v>75659</v>
      </c>
      <c r="R338" s="233">
        <v>2.879</v>
      </c>
      <c r="S338" s="234">
        <v>142238</v>
      </c>
      <c r="T338" s="233">
        <v>0</v>
      </c>
      <c r="U338" s="235">
        <f t="shared" si="35"/>
        <v>14121.12</v>
      </c>
      <c r="V338" s="227">
        <f t="shared" si="36"/>
        <v>8700.8700000000008</v>
      </c>
      <c r="W338" s="227">
        <f t="shared" si="37"/>
        <v>8286.8966666666674</v>
      </c>
      <c r="X338" s="227">
        <f t="shared" si="40"/>
        <v>8121.083333333333</v>
      </c>
      <c r="Y338" s="227">
        <f t="shared" si="38"/>
        <v>4539.87</v>
      </c>
      <c r="Z338" s="227">
        <f t="shared" si="39"/>
        <v>4203.3088888888888</v>
      </c>
      <c r="AA338" s="227">
        <f t="shared" si="41"/>
        <v>3951.0555555555557</v>
      </c>
    </row>
    <row r="339" spans="2:27" ht="13.5" hidden="1">
      <c r="B339" s="232" t="s">
        <v>1110</v>
      </c>
      <c r="C339" s="232" t="s">
        <v>907</v>
      </c>
      <c r="D339" s="232" t="s">
        <v>977</v>
      </c>
      <c r="E339" s="232" t="s">
        <v>988</v>
      </c>
      <c r="F339" s="232">
        <v>8</v>
      </c>
      <c r="G339" s="232" t="s">
        <v>1353</v>
      </c>
      <c r="H339" s="233">
        <v>2.4180000000000001</v>
      </c>
      <c r="I339" s="233">
        <v>0</v>
      </c>
      <c r="J339" s="233">
        <v>1.49</v>
      </c>
      <c r="K339" s="234">
        <v>6215</v>
      </c>
      <c r="L339" s="233">
        <v>0.70899999999999996</v>
      </c>
      <c r="M339" s="234">
        <v>12182</v>
      </c>
      <c r="N339" s="233">
        <v>0</v>
      </c>
      <c r="O339" s="233">
        <v>0</v>
      </c>
      <c r="P339" s="233">
        <v>0.77700000000000002</v>
      </c>
      <c r="Q339" s="234">
        <v>9457</v>
      </c>
      <c r="R339" s="233">
        <v>0.36</v>
      </c>
      <c r="S339" s="234">
        <v>17780</v>
      </c>
      <c r="T339" s="233">
        <v>0</v>
      </c>
      <c r="U339" s="235">
        <f t="shared" si="35"/>
        <v>1765.14</v>
      </c>
      <c r="V339" s="227">
        <f t="shared" si="36"/>
        <v>1087.7</v>
      </c>
      <c r="W339" s="227">
        <f t="shared" si="37"/>
        <v>1035.4866666666667</v>
      </c>
      <c r="X339" s="227">
        <f t="shared" si="40"/>
        <v>1015.1666666666666</v>
      </c>
      <c r="Y339" s="227">
        <f t="shared" si="38"/>
        <v>567.21</v>
      </c>
      <c r="Z339" s="227">
        <f t="shared" si="39"/>
        <v>525.49444444444453</v>
      </c>
      <c r="AA339" s="227">
        <f t="shared" si="41"/>
        <v>493.88888888888891</v>
      </c>
    </row>
    <row r="340" spans="2:27" ht="13.5" hidden="1">
      <c r="B340" s="232" t="s">
        <v>1110</v>
      </c>
      <c r="C340" s="232" t="s">
        <v>908</v>
      </c>
      <c r="D340" s="232" t="s">
        <v>977</v>
      </c>
      <c r="E340" s="232" t="s">
        <v>988</v>
      </c>
      <c r="F340" s="232">
        <v>128</v>
      </c>
      <c r="G340" s="232" t="s">
        <v>1426</v>
      </c>
      <c r="H340" s="233">
        <v>38.688000000000002</v>
      </c>
      <c r="I340" s="233">
        <v>0</v>
      </c>
      <c r="J340" s="233">
        <v>23.838999999999999</v>
      </c>
      <c r="K340" s="234">
        <v>99441</v>
      </c>
      <c r="L340" s="233">
        <v>11.352</v>
      </c>
      <c r="M340" s="234">
        <v>194905</v>
      </c>
      <c r="N340" s="233">
        <v>0</v>
      </c>
      <c r="O340" s="233">
        <v>0</v>
      </c>
      <c r="P340" s="233">
        <v>12.436999999999999</v>
      </c>
      <c r="Q340" s="234">
        <v>151317</v>
      </c>
      <c r="R340" s="233">
        <v>5.758</v>
      </c>
      <c r="S340" s="234">
        <v>284477</v>
      </c>
      <c r="T340" s="233">
        <v>0</v>
      </c>
      <c r="U340" s="235">
        <f t="shared" si="35"/>
        <v>28242.240000000002</v>
      </c>
      <c r="V340" s="227">
        <f t="shared" si="36"/>
        <v>17402.469999999998</v>
      </c>
      <c r="W340" s="227">
        <f t="shared" si="37"/>
        <v>16573.71</v>
      </c>
      <c r="X340" s="227">
        <f t="shared" si="40"/>
        <v>16242.083333333334</v>
      </c>
      <c r="Y340" s="227">
        <f t="shared" si="38"/>
        <v>9079.01</v>
      </c>
      <c r="Z340" s="227">
        <f t="shared" si="39"/>
        <v>8406.59</v>
      </c>
      <c r="AA340" s="227">
        <f t="shared" si="41"/>
        <v>7902.1388888888887</v>
      </c>
    </row>
    <row r="341" spans="2:27" ht="13.5" hidden="1">
      <c r="B341" s="232" t="s">
        <v>1110</v>
      </c>
      <c r="C341" s="232" t="s">
        <v>909</v>
      </c>
      <c r="D341" s="232" t="s">
        <v>977</v>
      </c>
      <c r="E341" s="232" t="s">
        <v>988</v>
      </c>
      <c r="F341" s="232">
        <v>16</v>
      </c>
      <c r="G341" s="232" t="s">
        <v>1355</v>
      </c>
      <c r="H341" s="233">
        <v>4.8360000000000003</v>
      </c>
      <c r="I341" s="233">
        <v>0</v>
      </c>
      <c r="J341" s="233">
        <v>2.98</v>
      </c>
      <c r="K341" s="234">
        <v>12430</v>
      </c>
      <c r="L341" s="233">
        <v>1.419</v>
      </c>
      <c r="M341" s="234">
        <v>24363</v>
      </c>
      <c r="N341" s="233">
        <v>0</v>
      </c>
      <c r="O341" s="233">
        <v>0</v>
      </c>
      <c r="P341" s="233">
        <v>1.5549999999999999</v>
      </c>
      <c r="Q341" s="234">
        <v>18915</v>
      </c>
      <c r="R341" s="233">
        <v>0.72</v>
      </c>
      <c r="S341" s="234">
        <v>35560</v>
      </c>
      <c r="T341" s="233">
        <v>0</v>
      </c>
      <c r="U341" s="235">
        <f t="shared" si="35"/>
        <v>3530.28</v>
      </c>
      <c r="V341" s="227">
        <f t="shared" si="36"/>
        <v>2175.4</v>
      </c>
      <c r="W341" s="227">
        <f t="shared" si="37"/>
        <v>2071.7033333333334</v>
      </c>
      <c r="X341" s="227">
        <f t="shared" si="40"/>
        <v>2030.25</v>
      </c>
      <c r="Y341" s="227">
        <f t="shared" si="38"/>
        <v>1135.1499999999999</v>
      </c>
      <c r="Z341" s="227">
        <f t="shared" si="39"/>
        <v>1051.0166666666667</v>
      </c>
      <c r="AA341" s="227">
        <f t="shared" si="41"/>
        <v>987.77777777777783</v>
      </c>
    </row>
    <row r="342" spans="2:27" ht="13.5" hidden="1">
      <c r="B342" s="232" t="s">
        <v>1110</v>
      </c>
      <c r="C342" s="232" t="s">
        <v>910</v>
      </c>
      <c r="D342" s="232" t="s">
        <v>977</v>
      </c>
      <c r="E342" s="232" t="s">
        <v>988</v>
      </c>
      <c r="F342" s="232">
        <v>32</v>
      </c>
      <c r="G342" s="232" t="s">
        <v>1424</v>
      </c>
      <c r="H342" s="233">
        <v>9.6720000000000006</v>
      </c>
      <c r="I342" s="233">
        <v>0</v>
      </c>
      <c r="J342" s="233">
        <v>5.96</v>
      </c>
      <c r="K342" s="234">
        <v>24860</v>
      </c>
      <c r="L342" s="233">
        <v>2.8380000000000001</v>
      </c>
      <c r="M342" s="234">
        <v>48726</v>
      </c>
      <c r="N342" s="233">
        <v>0</v>
      </c>
      <c r="O342" s="233">
        <v>0</v>
      </c>
      <c r="P342" s="233">
        <v>3.109</v>
      </c>
      <c r="Q342" s="234">
        <v>37829</v>
      </c>
      <c r="R342" s="233">
        <v>1.4390000000000001</v>
      </c>
      <c r="S342" s="234">
        <v>71119</v>
      </c>
      <c r="T342" s="233">
        <v>0</v>
      </c>
      <c r="U342" s="235">
        <f t="shared" si="35"/>
        <v>7060.56</v>
      </c>
      <c r="V342" s="227">
        <f t="shared" si="36"/>
        <v>4350.8</v>
      </c>
      <c r="W342" s="227">
        <f t="shared" si="37"/>
        <v>4143.4066666666668</v>
      </c>
      <c r="X342" s="227">
        <f t="shared" si="40"/>
        <v>4060.5</v>
      </c>
      <c r="Y342" s="227">
        <f t="shared" si="38"/>
        <v>2269.5700000000002</v>
      </c>
      <c r="Z342" s="227">
        <f t="shared" si="39"/>
        <v>2101.2755555555559</v>
      </c>
      <c r="AA342" s="227">
        <f t="shared" si="41"/>
        <v>1975.5277777777778</v>
      </c>
    </row>
    <row r="343" spans="2:27" ht="13.5" hidden="1">
      <c r="B343" s="232" t="s">
        <v>1110</v>
      </c>
      <c r="C343" s="232" t="s">
        <v>911</v>
      </c>
      <c r="D343" s="232" t="s">
        <v>977</v>
      </c>
      <c r="E343" s="232" t="s">
        <v>988</v>
      </c>
      <c r="F343" s="232">
        <v>4</v>
      </c>
      <c r="G343" s="232" t="s">
        <v>1352</v>
      </c>
      <c r="H343" s="233">
        <v>1.2090000000000001</v>
      </c>
      <c r="I343" s="233">
        <v>0</v>
      </c>
      <c r="J343" s="233">
        <v>0.745</v>
      </c>
      <c r="K343" s="234">
        <v>3108</v>
      </c>
      <c r="L343" s="233">
        <v>0.35499999999999998</v>
      </c>
      <c r="M343" s="234">
        <v>6091</v>
      </c>
      <c r="N343" s="233">
        <v>0</v>
      </c>
      <c r="O343" s="233">
        <v>0</v>
      </c>
      <c r="P343" s="233">
        <v>0.38900000000000001</v>
      </c>
      <c r="Q343" s="234">
        <v>4729</v>
      </c>
      <c r="R343" s="233">
        <v>0.18</v>
      </c>
      <c r="S343" s="234">
        <v>8890</v>
      </c>
      <c r="T343" s="233">
        <v>0</v>
      </c>
      <c r="U343" s="235">
        <f t="shared" si="35"/>
        <v>882.57</v>
      </c>
      <c r="V343" s="227">
        <f t="shared" si="36"/>
        <v>543.85</v>
      </c>
      <c r="W343" s="227">
        <f t="shared" si="37"/>
        <v>518.15</v>
      </c>
      <c r="X343" s="227">
        <f t="shared" si="40"/>
        <v>507.58333333333331</v>
      </c>
      <c r="Y343" s="227">
        <f t="shared" si="38"/>
        <v>283.97000000000003</v>
      </c>
      <c r="Z343" s="227">
        <f t="shared" si="39"/>
        <v>262.76111111111112</v>
      </c>
      <c r="AA343" s="227">
        <f t="shared" si="41"/>
        <v>246.94444444444446</v>
      </c>
    </row>
    <row r="344" spans="2:27" ht="13.5" hidden="1">
      <c r="B344" s="232" t="s">
        <v>1110</v>
      </c>
      <c r="C344" s="232" t="s">
        <v>1427</v>
      </c>
      <c r="D344" s="232" t="s">
        <v>977</v>
      </c>
      <c r="E344" s="232" t="s">
        <v>988</v>
      </c>
      <c r="F344" s="232">
        <v>64</v>
      </c>
      <c r="G344" s="232" t="s">
        <v>1369</v>
      </c>
      <c r="H344" s="233">
        <v>9.6705000000000005</v>
      </c>
      <c r="I344" s="233">
        <v>0</v>
      </c>
      <c r="J344" s="233">
        <v>5.9502600000000001</v>
      </c>
      <c r="K344" s="234">
        <v>24821</v>
      </c>
      <c r="L344" s="233">
        <v>2.8334600000000001</v>
      </c>
      <c r="M344" s="234">
        <v>48649</v>
      </c>
      <c r="N344" s="233">
        <v>0</v>
      </c>
      <c r="O344" s="233">
        <v>0</v>
      </c>
      <c r="P344" s="233">
        <v>3.1019100000000002</v>
      </c>
      <c r="Q344" s="234">
        <v>37740</v>
      </c>
      <c r="R344" s="233">
        <v>1.43607</v>
      </c>
      <c r="S344" s="234">
        <v>70951</v>
      </c>
      <c r="T344" s="233">
        <v>0</v>
      </c>
      <c r="U344" s="235">
        <f t="shared" si="35"/>
        <v>7059.4650000000001</v>
      </c>
      <c r="V344" s="227">
        <f t="shared" si="36"/>
        <v>4343.6898000000001</v>
      </c>
      <c r="W344" s="227">
        <f t="shared" si="37"/>
        <v>4136.842466666667</v>
      </c>
      <c r="X344" s="227">
        <f t="shared" si="40"/>
        <v>4054.0833333333335</v>
      </c>
      <c r="Y344" s="227">
        <f t="shared" si="38"/>
        <v>2264.3942999999999</v>
      </c>
      <c r="Z344" s="227">
        <f t="shared" si="39"/>
        <v>2096.6644333333334</v>
      </c>
      <c r="AA344" s="227">
        <f t="shared" si="41"/>
        <v>1970.8611111111111</v>
      </c>
    </row>
    <row r="345" spans="2:27" ht="13.5" hidden="1">
      <c r="B345" s="232" t="s">
        <v>1110</v>
      </c>
      <c r="C345" s="232" t="s">
        <v>1428</v>
      </c>
      <c r="D345" s="232" t="s">
        <v>977</v>
      </c>
      <c r="E345" s="232" t="s">
        <v>988</v>
      </c>
      <c r="F345" s="232">
        <v>96</v>
      </c>
      <c r="G345" s="232" t="s">
        <v>1429</v>
      </c>
      <c r="H345" s="233">
        <v>14.505750000000001</v>
      </c>
      <c r="I345" s="233">
        <v>0</v>
      </c>
      <c r="J345" s="233">
        <v>8.9253900000000002</v>
      </c>
      <c r="K345" s="234">
        <v>37232</v>
      </c>
      <c r="L345" s="233">
        <v>4.2501800000000003</v>
      </c>
      <c r="M345" s="234">
        <v>72974</v>
      </c>
      <c r="N345" s="233">
        <v>0</v>
      </c>
      <c r="O345" s="233">
        <v>0</v>
      </c>
      <c r="P345" s="233">
        <v>4.6528600000000004</v>
      </c>
      <c r="Q345" s="234">
        <v>56610</v>
      </c>
      <c r="R345" s="233">
        <v>2.1541000000000001</v>
      </c>
      <c r="S345" s="234">
        <v>106427</v>
      </c>
      <c r="T345" s="233">
        <v>0</v>
      </c>
      <c r="U345" s="235">
        <f t="shared" si="35"/>
        <v>10589.1975</v>
      </c>
      <c r="V345" s="227">
        <f t="shared" si="36"/>
        <v>6515.5347000000002</v>
      </c>
      <c r="W345" s="227">
        <f t="shared" si="37"/>
        <v>6205.2980666666663</v>
      </c>
      <c r="X345" s="227">
        <f t="shared" si="40"/>
        <v>6081.166666666667</v>
      </c>
      <c r="Y345" s="227">
        <f t="shared" si="38"/>
        <v>3396.5878000000002</v>
      </c>
      <c r="Z345" s="227">
        <f t="shared" si="39"/>
        <v>3144.9930000000004</v>
      </c>
      <c r="AA345" s="227">
        <f t="shared" si="41"/>
        <v>2956.3055555555557</v>
      </c>
    </row>
    <row r="346" spans="2:27" ht="13.5" hidden="1">
      <c r="B346" s="232" t="s">
        <v>1110</v>
      </c>
      <c r="C346" s="232" t="s">
        <v>1430</v>
      </c>
      <c r="D346" s="232" t="s">
        <v>977</v>
      </c>
      <c r="E346" s="232" t="s">
        <v>988</v>
      </c>
      <c r="F346" s="232">
        <v>128</v>
      </c>
      <c r="G346" s="232" t="s">
        <v>1431</v>
      </c>
      <c r="H346" s="233">
        <v>19.341000000000001</v>
      </c>
      <c r="I346" s="233">
        <v>0</v>
      </c>
      <c r="J346" s="233">
        <v>11.90052</v>
      </c>
      <c r="K346" s="234">
        <v>49642</v>
      </c>
      <c r="L346" s="233">
        <v>5.6669099999999997</v>
      </c>
      <c r="M346" s="234">
        <v>97299</v>
      </c>
      <c r="N346" s="233">
        <v>0</v>
      </c>
      <c r="O346" s="233">
        <v>0</v>
      </c>
      <c r="P346" s="233">
        <v>6.2038200000000003</v>
      </c>
      <c r="Q346" s="234">
        <v>75480</v>
      </c>
      <c r="R346" s="233">
        <v>2.8721399999999999</v>
      </c>
      <c r="S346" s="234">
        <v>141902</v>
      </c>
      <c r="T346" s="233">
        <v>0</v>
      </c>
      <c r="U346" s="235">
        <f t="shared" si="35"/>
        <v>14118.93</v>
      </c>
      <c r="V346" s="227">
        <f t="shared" si="36"/>
        <v>8687.3796000000002</v>
      </c>
      <c r="W346" s="227">
        <f t="shared" si="37"/>
        <v>8273.6776333333328</v>
      </c>
      <c r="X346" s="227">
        <f t="shared" si="40"/>
        <v>8108.25</v>
      </c>
      <c r="Y346" s="227">
        <f t="shared" si="38"/>
        <v>4528.7885999999999</v>
      </c>
      <c r="Z346" s="227">
        <f t="shared" si="39"/>
        <v>4193.3288666666667</v>
      </c>
      <c r="AA346" s="227">
        <f t="shared" si="41"/>
        <v>3941.7222222222222</v>
      </c>
    </row>
    <row r="347" spans="2:27" ht="13.5" hidden="1">
      <c r="B347" s="232" t="s">
        <v>1110</v>
      </c>
      <c r="C347" s="232" t="s">
        <v>1432</v>
      </c>
      <c r="D347" s="232" t="s">
        <v>977</v>
      </c>
      <c r="E347" s="232" t="s">
        <v>988</v>
      </c>
      <c r="F347" s="232">
        <v>128</v>
      </c>
      <c r="G347" s="232" t="s">
        <v>1431</v>
      </c>
      <c r="H347" s="233">
        <v>19.341000000000001</v>
      </c>
      <c r="I347" s="233">
        <v>0</v>
      </c>
      <c r="J347" s="233">
        <v>11.90052</v>
      </c>
      <c r="K347" s="234">
        <v>49642</v>
      </c>
      <c r="L347" s="233">
        <v>5.6669099999999997</v>
      </c>
      <c r="M347" s="234">
        <v>97299</v>
      </c>
      <c r="N347" s="233">
        <v>0</v>
      </c>
      <c r="O347" s="233">
        <v>0</v>
      </c>
      <c r="P347" s="233">
        <v>6.2038200000000003</v>
      </c>
      <c r="Q347" s="234">
        <v>75480</v>
      </c>
      <c r="R347" s="233">
        <v>2.8721399999999999</v>
      </c>
      <c r="S347" s="234">
        <v>141902</v>
      </c>
      <c r="T347" s="233">
        <v>0</v>
      </c>
      <c r="U347" s="235">
        <f t="shared" si="35"/>
        <v>14118.93</v>
      </c>
      <c r="V347" s="227">
        <f t="shared" si="36"/>
        <v>8687.3796000000002</v>
      </c>
      <c r="W347" s="227">
        <f t="shared" si="37"/>
        <v>8273.6776333333328</v>
      </c>
      <c r="X347" s="227">
        <f t="shared" si="40"/>
        <v>8108.25</v>
      </c>
      <c r="Y347" s="227">
        <f t="shared" si="38"/>
        <v>4528.7885999999999</v>
      </c>
      <c r="Z347" s="227">
        <f t="shared" si="39"/>
        <v>4193.3288666666667</v>
      </c>
      <c r="AA347" s="227">
        <f t="shared" si="41"/>
        <v>3941.7222222222222</v>
      </c>
    </row>
    <row r="348" spans="2:27" ht="13.5" hidden="1">
      <c r="B348" s="232" t="s">
        <v>1110</v>
      </c>
      <c r="C348" s="232" t="s">
        <v>1433</v>
      </c>
      <c r="D348" s="232" t="s">
        <v>977</v>
      </c>
      <c r="E348" s="232" t="s">
        <v>988</v>
      </c>
      <c r="F348" s="232">
        <v>64</v>
      </c>
      <c r="G348" s="232" t="s">
        <v>1431</v>
      </c>
      <c r="H348" s="233">
        <v>19.341000000000001</v>
      </c>
      <c r="I348" s="233">
        <v>0</v>
      </c>
      <c r="J348" s="233">
        <v>11.90052</v>
      </c>
      <c r="K348" s="234">
        <v>49642</v>
      </c>
      <c r="L348" s="233">
        <v>5.6669099999999997</v>
      </c>
      <c r="M348" s="234">
        <v>97299</v>
      </c>
      <c r="N348" s="233">
        <v>0</v>
      </c>
      <c r="O348" s="233">
        <v>0</v>
      </c>
      <c r="P348" s="233">
        <v>6.2038200000000003</v>
      </c>
      <c r="Q348" s="234">
        <v>75480</v>
      </c>
      <c r="R348" s="233">
        <v>2.8721399999999999</v>
      </c>
      <c r="S348" s="234">
        <v>141902</v>
      </c>
      <c r="T348" s="233">
        <v>0</v>
      </c>
      <c r="U348" s="235">
        <f t="shared" si="35"/>
        <v>14118.93</v>
      </c>
      <c r="V348" s="227">
        <f t="shared" si="36"/>
        <v>8687.3796000000002</v>
      </c>
      <c r="W348" s="227">
        <f t="shared" si="37"/>
        <v>8273.6776333333328</v>
      </c>
      <c r="X348" s="227">
        <f t="shared" si="40"/>
        <v>8108.25</v>
      </c>
      <c r="Y348" s="227">
        <f t="shared" si="38"/>
        <v>4528.7885999999999</v>
      </c>
      <c r="Z348" s="227">
        <f t="shared" si="39"/>
        <v>4193.3288666666667</v>
      </c>
      <c r="AA348" s="227">
        <f t="shared" si="41"/>
        <v>3941.7222222222222</v>
      </c>
    </row>
    <row r="349" spans="2:27" ht="13.5" hidden="1">
      <c r="B349" s="232" t="s">
        <v>1110</v>
      </c>
      <c r="C349" s="232" t="s">
        <v>1434</v>
      </c>
      <c r="D349" s="232" t="s">
        <v>977</v>
      </c>
      <c r="E349" s="232" t="s">
        <v>988</v>
      </c>
      <c r="F349" s="232">
        <v>96</v>
      </c>
      <c r="G349" s="232" t="s">
        <v>1435</v>
      </c>
      <c r="H349" s="233">
        <v>29.011500000000002</v>
      </c>
      <c r="I349" s="233">
        <v>0</v>
      </c>
      <c r="J349" s="233">
        <v>17.85078</v>
      </c>
      <c r="K349" s="234">
        <v>74463</v>
      </c>
      <c r="L349" s="233">
        <v>8.5003700000000002</v>
      </c>
      <c r="M349" s="234">
        <v>145948</v>
      </c>
      <c r="N349" s="233">
        <v>0</v>
      </c>
      <c r="O349" s="233">
        <v>0</v>
      </c>
      <c r="P349" s="233">
        <v>9.3057300000000005</v>
      </c>
      <c r="Q349" s="234">
        <v>113220</v>
      </c>
      <c r="R349" s="233">
        <v>4.3082099999999999</v>
      </c>
      <c r="S349" s="234">
        <v>212853</v>
      </c>
      <c r="T349" s="233">
        <v>0</v>
      </c>
      <c r="U349" s="235">
        <f t="shared" si="35"/>
        <v>21178.395</v>
      </c>
      <c r="V349" s="227">
        <f t="shared" si="36"/>
        <v>13031.0694</v>
      </c>
      <c r="W349" s="227">
        <f t="shared" si="37"/>
        <v>12410.5201</v>
      </c>
      <c r="X349" s="227">
        <f t="shared" si="40"/>
        <v>12162.333333333334</v>
      </c>
      <c r="Y349" s="227">
        <f t="shared" si="38"/>
        <v>6793.1829000000007</v>
      </c>
      <c r="Z349" s="227">
        <f t="shared" si="39"/>
        <v>6289.9933000000001</v>
      </c>
      <c r="AA349" s="227">
        <f t="shared" si="41"/>
        <v>5912.583333333333</v>
      </c>
    </row>
    <row r="350" spans="2:27" ht="13.5" hidden="1">
      <c r="B350" s="232" t="s">
        <v>1110</v>
      </c>
      <c r="C350" s="232" t="s">
        <v>1436</v>
      </c>
      <c r="D350" s="232" t="s">
        <v>977</v>
      </c>
      <c r="E350" s="232" t="s">
        <v>988</v>
      </c>
      <c r="F350" s="232">
        <v>8</v>
      </c>
      <c r="G350" s="232" t="s">
        <v>1345</v>
      </c>
      <c r="H350" s="233">
        <v>2.4176299999999999</v>
      </c>
      <c r="I350" s="233">
        <v>0</v>
      </c>
      <c r="J350" s="233">
        <v>1.48756</v>
      </c>
      <c r="K350" s="234">
        <v>6205</v>
      </c>
      <c r="L350" s="233">
        <v>0.70835999999999999</v>
      </c>
      <c r="M350" s="234">
        <v>12162</v>
      </c>
      <c r="N350" s="233">
        <v>0</v>
      </c>
      <c r="O350" s="233">
        <v>0</v>
      </c>
      <c r="P350" s="233">
        <v>0.77547999999999995</v>
      </c>
      <c r="Q350" s="234">
        <v>9435</v>
      </c>
      <c r="R350" s="233">
        <v>0.35902000000000001</v>
      </c>
      <c r="S350" s="234">
        <v>17738</v>
      </c>
      <c r="T350" s="233">
        <v>0</v>
      </c>
      <c r="U350" s="235">
        <f t="shared" si="35"/>
        <v>1764.8698999999999</v>
      </c>
      <c r="V350" s="227">
        <f t="shared" si="36"/>
        <v>1085.9187999999999</v>
      </c>
      <c r="W350" s="227">
        <f t="shared" si="37"/>
        <v>1034.1861333333334</v>
      </c>
      <c r="X350" s="227">
        <f t="shared" si="40"/>
        <v>1013.5</v>
      </c>
      <c r="Y350" s="227">
        <f t="shared" si="38"/>
        <v>566.10039999999992</v>
      </c>
      <c r="Z350" s="227">
        <f t="shared" si="39"/>
        <v>524.16793333333339</v>
      </c>
      <c r="AA350" s="227">
        <f t="shared" si="41"/>
        <v>492.72222222222223</v>
      </c>
    </row>
    <row r="351" spans="2:27" ht="13.5" hidden="1">
      <c r="B351" s="232" t="s">
        <v>1110</v>
      </c>
      <c r="C351" s="232" t="s">
        <v>1437</v>
      </c>
      <c r="D351" s="232" t="s">
        <v>977</v>
      </c>
      <c r="E351" s="232" t="s">
        <v>988</v>
      </c>
      <c r="F351" s="232">
        <v>128</v>
      </c>
      <c r="G351" s="232" t="s">
        <v>1438</v>
      </c>
      <c r="H351" s="233">
        <v>38.682000000000002</v>
      </c>
      <c r="I351" s="233">
        <v>0</v>
      </c>
      <c r="J351" s="233">
        <v>23.801030000000001</v>
      </c>
      <c r="K351" s="234">
        <v>99284</v>
      </c>
      <c r="L351" s="233">
        <v>11.333830000000001</v>
      </c>
      <c r="M351" s="234">
        <v>194597</v>
      </c>
      <c r="N351" s="233">
        <v>0</v>
      </c>
      <c r="O351" s="233">
        <v>0</v>
      </c>
      <c r="P351" s="233">
        <v>12.407640000000001</v>
      </c>
      <c r="Q351" s="234">
        <v>150960</v>
      </c>
      <c r="R351" s="233">
        <v>5.7442799999999998</v>
      </c>
      <c r="S351" s="234">
        <v>283804</v>
      </c>
      <c r="T351" s="233">
        <v>0</v>
      </c>
      <c r="U351" s="235">
        <f t="shared" si="35"/>
        <v>28237.86</v>
      </c>
      <c r="V351" s="227">
        <f t="shared" si="36"/>
        <v>17374.751899999999</v>
      </c>
      <c r="W351" s="227">
        <f t="shared" si="37"/>
        <v>16547.362566666667</v>
      </c>
      <c r="X351" s="227">
        <f t="shared" si="40"/>
        <v>16216.416666666666</v>
      </c>
      <c r="Y351" s="227">
        <f t="shared" si="38"/>
        <v>9057.5771999999997</v>
      </c>
      <c r="Z351" s="227">
        <f t="shared" si="39"/>
        <v>8386.6577333333335</v>
      </c>
      <c r="AA351" s="227">
        <f t="shared" si="41"/>
        <v>7883.4444444444443</v>
      </c>
    </row>
    <row r="352" spans="2:27" ht="13.5" hidden="1">
      <c r="B352" s="232" t="s">
        <v>1110</v>
      </c>
      <c r="C352" s="232" t="s">
        <v>1439</v>
      </c>
      <c r="D352" s="232" t="s">
        <v>977</v>
      </c>
      <c r="E352" s="232" t="s">
        <v>988</v>
      </c>
      <c r="F352" s="232">
        <v>16</v>
      </c>
      <c r="G352" s="232" t="s">
        <v>1364</v>
      </c>
      <c r="H352" s="233">
        <v>4.8352500000000003</v>
      </c>
      <c r="I352" s="233">
        <v>0</v>
      </c>
      <c r="J352" s="233">
        <v>2.9751300000000001</v>
      </c>
      <c r="K352" s="234">
        <v>12411</v>
      </c>
      <c r="L352" s="233">
        <v>1.41673</v>
      </c>
      <c r="M352" s="234">
        <v>24325</v>
      </c>
      <c r="N352" s="233">
        <v>0</v>
      </c>
      <c r="O352" s="233">
        <v>0</v>
      </c>
      <c r="P352" s="233">
        <v>1.5509500000000001</v>
      </c>
      <c r="Q352" s="234">
        <v>18870</v>
      </c>
      <c r="R352" s="233">
        <v>0.71802999999999995</v>
      </c>
      <c r="S352" s="234">
        <v>35476</v>
      </c>
      <c r="T352" s="233">
        <v>0</v>
      </c>
      <c r="U352" s="235">
        <f t="shared" si="35"/>
        <v>3529.7325000000001</v>
      </c>
      <c r="V352" s="227">
        <f t="shared" si="36"/>
        <v>2171.8449000000001</v>
      </c>
      <c r="W352" s="227">
        <f t="shared" si="37"/>
        <v>2068.4629</v>
      </c>
      <c r="X352" s="227">
        <f t="shared" si="40"/>
        <v>2027.0833333333333</v>
      </c>
      <c r="Y352" s="227">
        <f t="shared" si="38"/>
        <v>1132.1935000000001</v>
      </c>
      <c r="Z352" s="227">
        <f t="shared" si="39"/>
        <v>1048.3285666666666</v>
      </c>
      <c r="AA352" s="227">
        <f t="shared" si="41"/>
        <v>985.44444444444446</v>
      </c>
    </row>
    <row r="353" spans="2:27" ht="13.5" hidden="1">
      <c r="B353" s="232" t="s">
        <v>1110</v>
      </c>
      <c r="C353" s="232" t="s">
        <v>1440</v>
      </c>
      <c r="D353" s="232" t="s">
        <v>977</v>
      </c>
      <c r="E353" s="232" t="s">
        <v>988</v>
      </c>
      <c r="F353" s="232">
        <v>32</v>
      </c>
      <c r="G353" s="232" t="s">
        <v>1369</v>
      </c>
      <c r="H353" s="233">
        <v>9.6705000000000005</v>
      </c>
      <c r="I353" s="233">
        <v>0</v>
      </c>
      <c r="J353" s="233">
        <v>5.9502600000000001</v>
      </c>
      <c r="K353" s="234">
        <v>24821</v>
      </c>
      <c r="L353" s="233">
        <v>2.8334600000000001</v>
      </c>
      <c r="M353" s="234">
        <v>48649</v>
      </c>
      <c r="N353" s="233">
        <v>0</v>
      </c>
      <c r="O353" s="233">
        <v>0</v>
      </c>
      <c r="P353" s="233">
        <v>3.1019100000000002</v>
      </c>
      <c r="Q353" s="234">
        <v>37740</v>
      </c>
      <c r="R353" s="233">
        <v>1.43607</v>
      </c>
      <c r="S353" s="234">
        <v>70951</v>
      </c>
      <c r="T353" s="233">
        <v>0</v>
      </c>
      <c r="U353" s="235">
        <f t="shared" si="35"/>
        <v>7059.4650000000001</v>
      </c>
      <c r="V353" s="227">
        <f t="shared" si="36"/>
        <v>4343.6898000000001</v>
      </c>
      <c r="W353" s="227">
        <f t="shared" si="37"/>
        <v>4136.842466666667</v>
      </c>
      <c r="X353" s="227">
        <f t="shared" si="40"/>
        <v>4054.0833333333335</v>
      </c>
      <c r="Y353" s="227">
        <f t="shared" si="38"/>
        <v>2264.3942999999999</v>
      </c>
      <c r="Z353" s="227">
        <f t="shared" si="39"/>
        <v>2096.6644333333334</v>
      </c>
      <c r="AA353" s="227">
        <f t="shared" si="41"/>
        <v>1970.8611111111111</v>
      </c>
    </row>
    <row r="354" spans="2:27" ht="13.5" hidden="1">
      <c r="B354" s="232" t="s">
        <v>1110</v>
      </c>
      <c r="C354" s="232" t="s">
        <v>1441</v>
      </c>
      <c r="D354" s="232" t="s">
        <v>977</v>
      </c>
      <c r="E354" s="232" t="s">
        <v>988</v>
      </c>
      <c r="F354" s="232">
        <v>128</v>
      </c>
      <c r="G354" s="232" t="s">
        <v>1438</v>
      </c>
      <c r="H354" s="233">
        <v>38.682000000000002</v>
      </c>
      <c r="I354" s="233">
        <v>0</v>
      </c>
      <c r="J354" s="233">
        <v>23.801030000000001</v>
      </c>
      <c r="K354" s="234">
        <v>99284</v>
      </c>
      <c r="L354" s="233">
        <v>11.333830000000001</v>
      </c>
      <c r="M354" s="234">
        <v>194597</v>
      </c>
      <c r="N354" s="233">
        <v>0</v>
      </c>
      <c r="O354" s="233">
        <v>0</v>
      </c>
      <c r="P354" s="233">
        <v>12.407640000000001</v>
      </c>
      <c r="Q354" s="234">
        <v>150960</v>
      </c>
      <c r="R354" s="233">
        <v>5.7442799999999998</v>
      </c>
      <c r="S354" s="234">
        <v>283804</v>
      </c>
      <c r="T354" s="233">
        <v>0</v>
      </c>
      <c r="U354" s="235">
        <f t="shared" si="35"/>
        <v>28237.86</v>
      </c>
      <c r="V354" s="227">
        <f t="shared" si="36"/>
        <v>17374.751899999999</v>
      </c>
      <c r="W354" s="227">
        <f t="shared" si="37"/>
        <v>16547.362566666667</v>
      </c>
      <c r="X354" s="227">
        <f t="shared" si="40"/>
        <v>16216.416666666666</v>
      </c>
      <c r="Y354" s="227">
        <f t="shared" si="38"/>
        <v>9057.5771999999997</v>
      </c>
      <c r="Z354" s="227">
        <f t="shared" si="39"/>
        <v>8386.6577333333335</v>
      </c>
      <c r="AA354" s="227">
        <f t="shared" si="41"/>
        <v>7883.4444444444443</v>
      </c>
    </row>
    <row r="355" spans="2:27" ht="13.5" hidden="1">
      <c r="B355" s="232" t="s">
        <v>1110</v>
      </c>
      <c r="C355" s="232" t="s">
        <v>1442</v>
      </c>
      <c r="D355" s="232" t="s">
        <v>977</v>
      </c>
      <c r="E355" s="232" t="s">
        <v>988</v>
      </c>
      <c r="F355" s="232">
        <v>4</v>
      </c>
      <c r="G355" s="232" t="s">
        <v>1316</v>
      </c>
      <c r="H355" s="233">
        <v>1.2088099999999999</v>
      </c>
      <c r="I355" s="233">
        <v>0</v>
      </c>
      <c r="J355" s="233">
        <v>0.74378</v>
      </c>
      <c r="K355" s="234">
        <v>3103</v>
      </c>
      <c r="L355" s="233">
        <v>0.35417999999999999</v>
      </c>
      <c r="M355" s="234">
        <v>6081</v>
      </c>
      <c r="N355" s="233">
        <v>0</v>
      </c>
      <c r="O355" s="233">
        <v>0</v>
      </c>
      <c r="P355" s="233">
        <v>0.38773999999999997</v>
      </c>
      <c r="Q355" s="234">
        <v>4717</v>
      </c>
      <c r="R355" s="233">
        <v>0.17951</v>
      </c>
      <c r="S355" s="234">
        <v>8869</v>
      </c>
      <c r="T355" s="233">
        <v>0</v>
      </c>
      <c r="U355" s="235">
        <f t="shared" si="35"/>
        <v>882.43129999999996</v>
      </c>
      <c r="V355" s="227">
        <f t="shared" si="36"/>
        <v>542.95939999999996</v>
      </c>
      <c r="W355" s="227">
        <f t="shared" si="37"/>
        <v>517.13473333333332</v>
      </c>
      <c r="X355" s="227">
        <f t="shared" si="40"/>
        <v>506.75</v>
      </c>
      <c r="Y355" s="227">
        <f t="shared" si="38"/>
        <v>283.05019999999996</v>
      </c>
      <c r="Z355" s="227">
        <f t="shared" si="39"/>
        <v>262.07007777777778</v>
      </c>
      <c r="AA355" s="227">
        <f t="shared" si="41"/>
        <v>246.36111111111111</v>
      </c>
    </row>
    <row r="356" spans="2:27" ht="13.5" hidden="1">
      <c r="B356" s="232" t="s">
        <v>1110</v>
      </c>
      <c r="C356" s="232" t="s">
        <v>912</v>
      </c>
      <c r="D356" s="232" t="s">
        <v>977</v>
      </c>
      <c r="E356" s="232" t="s">
        <v>988</v>
      </c>
      <c r="F356" s="232">
        <v>48</v>
      </c>
      <c r="G356" s="232" t="s">
        <v>1356</v>
      </c>
      <c r="H356" s="233">
        <v>5.4</v>
      </c>
      <c r="I356" s="233">
        <v>0</v>
      </c>
      <c r="J356" s="233">
        <v>3.4020000000000001</v>
      </c>
      <c r="K356" s="234">
        <v>14191</v>
      </c>
      <c r="L356" s="233">
        <v>1.62</v>
      </c>
      <c r="M356" s="234">
        <v>27815</v>
      </c>
      <c r="N356" s="233">
        <v>0</v>
      </c>
      <c r="O356" s="233">
        <v>0</v>
      </c>
      <c r="P356" s="233">
        <v>2.2469999999999999</v>
      </c>
      <c r="Q356" s="234">
        <v>27337</v>
      </c>
      <c r="R356" s="233">
        <v>1.04</v>
      </c>
      <c r="S356" s="234">
        <v>51394</v>
      </c>
      <c r="T356" s="233">
        <v>0</v>
      </c>
      <c r="U356" s="235">
        <f t="shared" si="35"/>
        <v>3942.0000000000005</v>
      </c>
      <c r="V356" s="227">
        <f t="shared" si="36"/>
        <v>2483.46</v>
      </c>
      <c r="W356" s="227">
        <f t="shared" si="37"/>
        <v>2365.1833333333334</v>
      </c>
      <c r="X356" s="227">
        <f t="shared" si="40"/>
        <v>2317.9166666666665</v>
      </c>
      <c r="Y356" s="227">
        <f t="shared" si="38"/>
        <v>1640.31</v>
      </c>
      <c r="Z356" s="227">
        <f t="shared" si="39"/>
        <v>1518.5611111111111</v>
      </c>
      <c r="AA356" s="227">
        <f t="shared" si="41"/>
        <v>1427.6111111111111</v>
      </c>
    </row>
    <row r="357" spans="2:27" ht="13.5" hidden="1">
      <c r="B357" s="232" t="s">
        <v>1110</v>
      </c>
      <c r="C357" s="232" t="s">
        <v>913</v>
      </c>
      <c r="D357" s="232" t="s">
        <v>977</v>
      </c>
      <c r="E357" s="232" t="s">
        <v>988</v>
      </c>
      <c r="F357" s="232">
        <v>8</v>
      </c>
      <c r="G357" s="232" t="s">
        <v>1317</v>
      </c>
      <c r="H357" s="233">
        <v>0.9</v>
      </c>
      <c r="I357" s="233">
        <v>0</v>
      </c>
      <c r="J357" s="233">
        <v>0.56699999999999995</v>
      </c>
      <c r="K357" s="234">
        <v>2365</v>
      </c>
      <c r="L357" s="233">
        <v>0.27</v>
      </c>
      <c r="M357" s="234">
        <v>4636</v>
      </c>
      <c r="N357" s="233">
        <v>0</v>
      </c>
      <c r="O357" s="233">
        <v>0</v>
      </c>
      <c r="P357" s="233">
        <v>0.374</v>
      </c>
      <c r="Q357" s="234">
        <v>4556</v>
      </c>
      <c r="R357" s="233">
        <v>0.17299999999999999</v>
      </c>
      <c r="S357" s="234">
        <v>8566</v>
      </c>
      <c r="T357" s="233">
        <v>0</v>
      </c>
      <c r="U357" s="235">
        <f t="shared" si="35"/>
        <v>657</v>
      </c>
      <c r="V357" s="227">
        <f t="shared" si="36"/>
        <v>413.90999999999997</v>
      </c>
      <c r="W357" s="227">
        <f t="shared" si="37"/>
        <v>394.18333333333339</v>
      </c>
      <c r="X357" s="227">
        <f t="shared" si="40"/>
        <v>386.33333333333331</v>
      </c>
      <c r="Y357" s="227">
        <f t="shared" si="38"/>
        <v>273.02</v>
      </c>
      <c r="Z357" s="227">
        <f t="shared" si="39"/>
        <v>252.84555555555556</v>
      </c>
      <c r="AA357" s="227">
        <f t="shared" si="41"/>
        <v>237.94444444444446</v>
      </c>
    </row>
    <row r="358" spans="2:27" ht="13.5" hidden="1">
      <c r="B358" s="232" t="s">
        <v>1110</v>
      </c>
      <c r="C358" s="232" t="s">
        <v>914</v>
      </c>
      <c r="D358" s="232" t="s">
        <v>977</v>
      </c>
      <c r="E358" s="232" t="s">
        <v>988</v>
      </c>
      <c r="F358" s="232">
        <v>12</v>
      </c>
      <c r="G358" s="232" t="s">
        <v>1308</v>
      </c>
      <c r="H358" s="233">
        <v>1.35</v>
      </c>
      <c r="I358" s="233">
        <v>0</v>
      </c>
      <c r="J358" s="233">
        <v>0.85099999999999998</v>
      </c>
      <c r="K358" s="234">
        <v>3548</v>
      </c>
      <c r="L358" s="233">
        <v>0.40500000000000003</v>
      </c>
      <c r="M358" s="234">
        <v>6954</v>
      </c>
      <c r="N358" s="233">
        <v>0</v>
      </c>
      <c r="O358" s="233">
        <v>0</v>
      </c>
      <c r="P358" s="233">
        <v>0.56200000000000006</v>
      </c>
      <c r="Q358" s="234">
        <v>6834</v>
      </c>
      <c r="R358" s="233">
        <v>0.26</v>
      </c>
      <c r="S358" s="234">
        <v>12848</v>
      </c>
      <c r="T358" s="233">
        <v>0</v>
      </c>
      <c r="U358" s="235">
        <f t="shared" si="35"/>
        <v>985.50000000000011</v>
      </c>
      <c r="V358" s="227">
        <f t="shared" si="36"/>
        <v>621.23</v>
      </c>
      <c r="W358" s="227">
        <f t="shared" si="37"/>
        <v>591.31666666666672</v>
      </c>
      <c r="X358" s="227">
        <f t="shared" si="40"/>
        <v>579.5</v>
      </c>
      <c r="Y358" s="227">
        <f t="shared" si="38"/>
        <v>410.26000000000005</v>
      </c>
      <c r="Z358" s="227">
        <f t="shared" si="39"/>
        <v>379.63333333333333</v>
      </c>
      <c r="AA358" s="227">
        <f t="shared" si="41"/>
        <v>356.88888888888891</v>
      </c>
    </row>
    <row r="359" spans="2:27" ht="13.5" hidden="1">
      <c r="B359" s="232" t="s">
        <v>1110</v>
      </c>
      <c r="C359" s="232" t="s">
        <v>915</v>
      </c>
      <c r="D359" s="232" t="s">
        <v>977</v>
      </c>
      <c r="E359" s="232" t="s">
        <v>988</v>
      </c>
      <c r="F359" s="232">
        <v>24</v>
      </c>
      <c r="G359" s="232" t="s">
        <v>1310</v>
      </c>
      <c r="H359" s="233">
        <v>2.7</v>
      </c>
      <c r="I359" s="233">
        <v>0</v>
      </c>
      <c r="J359" s="233">
        <v>1.7010000000000001</v>
      </c>
      <c r="K359" s="234">
        <v>7096</v>
      </c>
      <c r="L359" s="233">
        <v>0.81</v>
      </c>
      <c r="M359" s="234">
        <v>13907</v>
      </c>
      <c r="N359" s="233">
        <v>0</v>
      </c>
      <c r="O359" s="233">
        <v>0</v>
      </c>
      <c r="P359" s="233">
        <v>1.123</v>
      </c>
      <c r="Q359" s="234">
        <v>13669</v>
      </c>
      <c r="R359" s="233">
        <v>0.52</v>
      </c>
      <c r="S359" s="234">
        <v>25697</v>
      </c>
      <c r="T359" s="233">
        <v>0</v>
      </c>
      <c r="U359" s="235">
        <f t="shared" si="35"/>
        <v>1971.0000000000002</v>
      </c>
      <c r="V359" s="227">
        <f t="shared" si="36"/>
        <v>1241.73</v>
      </c>
      <c r="W359" s="227">
        <f t="shared" si="37"/>
        <v>1182.6333333333334</v>
      </c>
      <c r="X359" s="227">
        <f t="shared" si="40"/>
        <v>1158.9166666666667</v>
      </c>
      <c r="Y359" s="227">
        <f t="shared" si="38"/>
        <v>819.79</v>
      </c>
      <c r="Z359" s="227">
        <f t="shared" si="39"/>
        <v>759.29444444444448</v>
      </c>
      <c r="AA359" s="227">
        <f t="shared" si="41"/>
        <v>713.80555555555554</v>
      </c>
    </row>
    <row r="360" spans="2:27" ht="13.5" hidden="1">
      <c r="B360" s="232" t="s">
        <v>1110</v>
      </c>
      <c r="C360" s="232" t="s">
        <v>916</v>
      </c>
      <c r="D360" s="232" t="s">
        <v>977</v>
      </c>
      <c r="E360" s="232" t="s">
        <v>988</v>
      </c>
      <c r="F360" s="232">
        <v>2</v>
      </c>
      <c r="G360" s="232" t="s">
        <v>1311</v>
      </c>
      <c r="H360" s="233">
        <v>0.22500000000000001</v>
      </c>
      <c r="I360" s="233">
        <v>0</v>
      </c>
      <c r="J360" s="233">
        <v>0.14199999999999999</v>
      </c>
      <c r="K360" s="234">
        <v>591</v>
      </c>
      <c r="L360" s="233">
        <v>6.8000000000000005E-2</v>
      </c>
      <c r="M360" s="234">
        <v>1159</v>
      </c>
      <c r="N360" s="233">
        <v>0</v>
      </c>
      <c r="O360" s="233">
        <v>0</v>
      </c>
      <c r="P360" s="233">
        <v>9.4E-2</v>
      </c>
      <c r="Q360" s="234">
        <v>1139</v>
      </c>
      <c r="R360" s="233">
        <v>4.2999999999999997E-2</v>
      </c>
      <c r="S360" s="234">
        <v>2141</v>
      </c>
      <c r="T360" s="233">
        <v>0</v>
      </c>
      <c r="U360" s="235">
        <f t="shared" si="35"/>
        <v>164.25</v>
      </c>
      <c r="V360" s="227">
        <f t="shared" si="36"/>
        <v>103.66</v>
      </c>
      <c r="W360" s="227">
        <f t="shared" si="37"/>
        <v>98.89</v>
      </c>
      <c r="X360" s="227">
        <f t="shared" si="40"/>
        <v>96.583333333333329</v>
      </c>
      <c r="Y360" s="227">
        <f t="shared" si="38"/>
        <v>68.62</v>
      </c>
      <c r="Z360" s="227">
        <f t="shared" si="39"/>
        <v>63.028888888888886</v>
      </c>
      <c r="AA360" s="227">
        <f t="shared" si="41"/>
        <v>59.472222222222221</v>
      </c>
    </row>
    <row r="361" spans="2:27" ht="13.5" hidden="1">
      <c r="B361" s="232" t="s">
        <v>1110</v>
      </c>
      <c r="C361" s="232" t="s">
        <v>917</v>
      </c>
      <c r="D361" s="232" t="s">
        <v>977</v>
      </c>
      <c r="E361" s="232" t="s">
        <v>988</v>
      </c>
      <c r="F361" s="232">
        <v>48</v>
      </c>
      <c r="G361" s="232" t="s">
        <v>1356</v>
      </c>
      <c r="H361" s="233">
        <v>5.4</v>
      </c>
      <c r="I361" s="233">
        <v>0</v>
      </c>
      <c r="J361" s="233">
        <v>3.4020000000000001</v>
      </c>
      <c r="K361" s="234">
        <v>14191</v>
      </c>
      <c r="L361" s="233">
        <v>1.62</v>
      </c>
      <c r="M361" s="234">
        <v>27815</v>
      </c>
      <c r="N361" s="233">
        <v>0</v>
      </c>
      <c r="O361" s="233">
        <v>0</v>
      </c>
      <c r="P361" s="233">
        <v>2.2469999999999999</v>
      </c>
      <c r="Q361" s="234">
        <v>27337</v>
      </c>
      <c r="R361" s="233">
        <v>1.04</v>
      </c>
      <c r="S361" s="234">
        <v>51394</v>
      </c>
      <c r="T361" s="233">
        <v>0</v>
      </c>
      <c r="U361" s="235">
        <f t="shared" si="35"/>
        <v>3942.0000000000005</v>
      </c>
      <c r="V361" s="227">
        <f t="shared" si="36"/>
        <v>2483.46</v>
      </c>
      <c r="W361" s="227">
        <f t="shared" si="37"/>
        <v>2365.1833333333334</v>
      </c>
      <c r="X361" s="227">
        <f t="shared" si="40"/>
        <v>2317.9166666666665</v>
      </c>
      <c r="Y361" s="227">
        <f t="shared" si="38"/>
        <v>1640.31</v>
      </c>
      <c r="Z361" s="227">
        <f t="shared" si="39"/>
        <v>1518.5611111111111</v>
      </c>
      <c r="AA361" s="227">
        <f t="shared" si="41"/>
        <v>1427.6111111111111</v>
      </c>
    </row>
    <row r="362" spans="2:27" ht="13.5" hidden="1">
      <c r="B362" s="232" t="s">
        <v>1110</v>
      </c>
      <c r="C362" s="232" t="s">
        <v>918</v>
      </c>
      <c r="D362" s="232" t="s">
        <v>977</v>
      </c>
      <c r="E362" s="232" t="s">
        <v>988</v>
      </c>
      <c r="F362" s="232">
        <v>4</v>
      </c>
      <c r="G362" s="232" t="s">
        <v>1312</v>
      </c>
      <c r="H362" s="233">
        <v>0.45</v>
      </c>
      <c r="I362" s="233">
        <v>0</v>
      </c>
      <c r="J362" s="233">
        <v>0.28399999999999997</v>
      </c>
      <c r="K362" s="234">
        <v>1183</v>
      </c>
      <c r="L362" s="233">
        <v>0.13500000000000001</v>
      </c>
      <c r="M362" s="234">
        <v>2318</v>
      </c>
      <c r="N362" s="233">
        <v>0</v>
      </c>
      <c r="O362" s="233">
        <v>0</v>
      </c>
      <c r="P362" s="233">
        <v>0.187</v>
      </c>
      <c r="Q362" s="234">
        <v>2278</v>
      </c>
      <c r="R362" s="233">
        <v>8.6999999999999994E-2</v>
      </c>
      <c r="S362" s="234">
        <v>4283</v>
      </c>
      <c r="T362" s="233">
        <v>0</v>
      </c>
      <c r="U362" s="235">
        <f t="shared" si="35"/>
        <v>328.5</v>
      </c>
      <c r="V362" s="227">
        <f t="shared" si="36"/>
        <v>207.32</v>
      </c>
      <c r="W362" s="227">
        <f t="shared" si="37"/>
        <v>197.13333333333333</v>
      </c>
      <c r="X362" s="227">
        <f t="shared" si="40"/>
        <v>193.16666666666666</v>
      </c>
      <c r="Y362" s="227">
        <f t="shared" si="38"/>
        <v>136.51</v>
      </c>
      <c r="Z362" s="227">
        <f t="shared" si="39"/>
        <v>126.78777777777778</v>
      </c>
      <c r="AA362" s="227">
        <f t="shared" si="41"/>
        <v>118.97222222222223</v>
      </c>
    </row>
    <row r="363" spans="2:27" ht="13.5" hidden="1">
      <c r="B363" s="232" t="s">
        <v>1110</v>
      </c>
      <c r="C363" s="232" t="s">
        <v>579</v>
      </c>
      <c r="D363" s="232" t="s">
        <v>965</v>
      </c>
      <c r="E363" s="232" t="s">
        <v>988</v>
      </c>
      <c r="F363" s="232">
        <v>8</v>
      </c>
      <c r="G363" s="232" t="s">
        <v>1299</v>
      </c>
      <c r="H363" s="233">
        <v>3.456</v>
      </c>
      <c r="I363" s="233">
        <v>0</v>
      </c>
      <c r="J363" s="233">
        <v>3.3069999999999999</v>
      </c>
      <c r="K363" s="234">
        <v>14419</v>
      </c>
      <c r="L363" s="233">
        <v>1.6459999999999999</v>
      </c>
      <c r="M363" s="234">
        <v>28787</v>
      </c>
      <c r="N363" s="233">
        <v>0</v>
      </c>
      <c r="O363" s="233">
        <v>0</v>
      </c>
      <c r="P363" s="233">
        <v>3.238</v>
      </c>
      <c r="Q363" s="234">
        <v>42311</v>
      </c>
      <c r="R363" s="233">
        <v>1.61</v>
      </c>
      <c r="S363" s="234">
        <v>84275</v>
      </c>
      <c r="T363" s="233">
        <v>0</v>
      </c>
      <c r="U363" s="235">
        <f t="shared" si="35"/>
        <v>2522.88</v>
      </c>
      <c r="V363" s="227">
        <f t="shared" si="36"/>
        <v>2414.11</v>
      </c>
      <c r="W363" s="227">
        <f t="shared" si="37"/>
        <v>2403.163333333333</v>
      </c>
      <c r="X363" s="227">
        <f t="shared" si="40"/>
        <v>2398.9166666666665</v>
      </c>
      <c r="Y363" s="227">
        <f t="shared" si="38"/>
        <v>2363.7399999999998</v>
      </c>
      <c r="Z363" s="227">
        <f t="shared" si="39"/>
        <v>2350.6055555555558</v>
      </c>
      <c r="AA363" s="227">
        <f t="shared" si="41"/>
        <v>2340.9722222222222</v>
      </c>
    </row>
    <row r="364" spans="2:27" ht="13.5" hidden="1">
      <c r="B364" s="232" t="s">
        <v>1110</v>
      </c>
      <c r="C364" s="232" t="s">
        <v>593</v>
      </c>
      <c r="D364" s="232" t="s">
        <v>965</v>
      </c>
      <c r="E364" s="232" t="s">
        <v>988</v>
      </c>
      <c r="F364" s="232">
        <v>16</v>
      </c>
      <c r="G364" s="232" t="s">
        <v>1301</v>
      </c>
      <c r="H364" s="233">
        <v>6.9119999999999999</v>
      </c>
      <c r="I364" s="233">
        <v>0</v>
      </c>
      <c r="J364" s="233">
        <v>6.6130000000000004</v>
      </c>
      <c r="K364" s="234">
        <v>28838</v>
      </c>
      <c r="L364" s="233">
        <v>3.2919999999999998</v>
      </c>
      <c r="M364" s="234">
        <v>57574</v>
      </c>
      <c r="N364" s="233">
        <v>0</v>
      </c>
      <c r="O364" s="233">
        <v>0</v>
      </c>
      <c r="P364" s="233">
        <v>6.4749999999999996</v>
      </c>
      <c r="Q364" s="234">
        <v>84622</v>
      </c>
      <c r="R364" s="233">
        <v>3.22</v>
      </c>
      <c r="S364" s="234">
        <v>168549</v>
      </c>
      <c r="T364" s="233">
        <v>0</v>
      </c>
      <c r="U364" s="235">
        <f t="shared" si="35"/>
        <v>5045.76</v>
      </c>
      <c r="V364" s="227">
        <f t="shared" si="36"/>
        <v>4827.4900000000007</v>
      </c>
      <c r="W364" s="227">
        <f t="shared" si="37"/>
        <v>4806.3266666666659</v>
      </c>
      <c r="X364" s="227">
        <f t="shared" si="40"/>
        <v>4797.833333333333</v>
      </c>
      <c r="Y364" s="227">
        <f t="shared" si="38"/>
        <v>4726.75</v>
      </c>
      <c r="Z364" s="227">
        <f t="shared" si="39"/>
        <v>4701.2111111111117</v>
      </c>
      <c r="AA364" s="227">
        <f t="shared" si="41"/>
        <v>4681.916666666667</v>
      </c>
    </row>
    <row r="365" spans="2:27" ht="13.5" hidden="1">
      <c r="B365" s="232" t="s">
        <v>1110</v>
      </c>
      <c r="C365" s="232" t="s">
        <v>604</v>
      </c>
      <c r="D365" s="232" t="s">
        <v>965</v>
      </c>
      <c r="E365" s="232" t="s">
        <v>988</v>
      </c>
      <c r="F365" s="232">
        <v>36</v>
      </c>
      <c r="G365" s="232" t="s">
        <v>1303</v>
      </c>
      <c r="H365" s="233">
        <v>15.324</v>
      </c>
      <c r="I365" s="233">
        <v>0</v>
      </c>
      <c r="J365" s="233">
        <v>14.726000000000001</v>
      </c>
      <c r="K365" s="234">
        <v>64246</v>
      </c>
      <c r="L365" s="233">
        <v>7.3339999999999996</v>
      </c>
      <c r="M365" s="234">
        <v>128287</v>
      </c>
      <c r="N365" s="233">
        <v>0</v>
      </c>
      <c r="O365" s="233">
        <v>0</v>
      </c>
      <c r="P365" s="233">
        <v>14.45</v>
      </c>
      <c r="Q365" s="234">
        <v>188953</v>
      </c>
      <c r="R365" s="233">
        <v>7.19</v>
      </c>
      <c r="S365" s="234">
        <v>376519</v>
      </c>
      <c r="T365" s="233">
        <v>0</v>
      </c>
      <c r="U365" s="235">
        <f t="shared" si="35"/>
        <v>11186.52</v>
      </c>
      <c r="V365" s="227">
        <f t="shared" si="36"/>
        <v>10749.980000000001</v>
      </c>
      <c r="W365" s="227">
        <f t="shared" si="37"/>
        <v>10707.653333333332</v>
      </c>
      <c r="X365" s="227">
        <f t="shared" si="40"/>
        <v>10690.583333333334</v>
      </c>
      <c r="Y365" s="227">
        <f t="shared" si="38"/>
        <v>10548.5</v>
      </c>
      <c r="Z365" s="227">
        <f t="shared" si="39"/>
        <v>10497.394444444446</v>
      </c>
      <c r="AA365" s="227">
        <f t="shared" si="41"/>
        <v>10458.861111111111</v>
      </c>
    </row>
    <row r="366" spans="2:27" ht="13.5" hidden="1">
      <c r="B366" s="232" t="s">
        <v>1110</v>
      </c>
      <c r="C366" s="232" t="s">
        <v>623</v>
      </c>
      <c r="D366" s="232" t="s">
        <v>965</v>
      </c>
      <c r="E366" s="232" t="s">
        <v>988</v>
      </c>
      <c r="F366" s="232">
        <v>4</v>
      </c>
      <c r="G366" s="232" t="s">
        <v>1307</v>
      </c>
      <c r="H366" s="233">
        <v>1.728</v>
      </c>
      <c r="I366" s="233">
        <v>0</v>
      </c>
      <c r="J366" s="233">
        <v>1.653</v>
      </c>
      <c r="K366" s="234">
        <v>7209</v>
      </c>
      <c r="L366" s="233">
        <v>0.82299999999999995</v>
      </c>
      <c r="M366" s="234">
        <v>14393</v>
      </c>
      <c r="N366" s="233">
        <v>0</v>
      </c>
      <c r="O366" s="233">
        <v>0</v>
      </c>
      <c r="P366" s="233">
        <v>1.619</v>
      </c>
      <c r="Q366" s="234">
        <v>21155</v>
      </c>
      <c r="R366" s="233">
        <v>0.80500000000000005</v>
      </c>
      <c r="S366" s="234">
        <v>42137</v>
      </c>
      <c r="T366" s="233">
        <v>0</v>
      </c>
      <c r="U366" s="235">
        <f t="shared" si="35"/>
        <v>1261.44</v>
      </c>
      <c r="V366" s="227">
        <f t="shared" si="36"/>
        <v>1206.69</v>
      </c>
      <c r="W366" s="227">
        <f t="shared" si="37"/>
        <v>1201.54</v>
      </c>
      <c r="X366" s="227">
        <f t="shared" si="40"/>
        <v>1199.4166666666667</v>
      </c>
      <c r="Y366" s="227">
        <f t="shared" si="38"/>
        <v>1181.8699999999999</v>
      </c>
      <c r="Z366" s="227">
        <f t="shared" si="39"/>
        <v>1175.288888888889</v>
      </c>
      <c r="AA366" s="227">
        <f t="shared" si="41"/>
        <v>1170.4722222222222</v>
      </c>
    </row>
    <row r="367" spans="2:27" ht="13.5" hidden="1">
      <c r="B367" s="232" t="s">
        <v>1110</v>
      </c>
      <c r="C367" s="232" t="s">
        <v>635</v>
      </c>
      <c r="D367" s="232" t="s">
        <v>965</v>
      </c>
      <c r="E367" s="232" t="s">
        <v>988</v>
      </c>
      <c r="F367" s="232">
        <v>48</v>
      </c>
      <c r="G367" s="232" t="s">
        <v>1308</v>
      </c>
      <c r="H367" s="233">
        <v>20.303999999999998</v>
      </c>
      <c r="I367" s="233">
        <v>0</v>
      </c>
      <c r="J367" s="233">
        <v>19.452000000000002</v>
      </c>
      <c r="K367" s="234">
        <v>84895</v>
      </c>
      <c r="L367" s="233">
        <v>9.6910000000000007</v>
      </c>
      <c r="M367" s="234">
        <v>169548</v>
      </c>
      <c r="N367" s="233">
        <v>0</v>
      </c>
      <c r="O367" s="233">
        <v>0</v>
      </c>
      <c r="P367" s="233">
        <v>18.995000000000001</v>
      </c>
      <c r="Q367" s="234">
        <v>248630</v>
      </c>
      <c r="R367" s="233">
        <v>9.4610000000000003</v>
      </c>
      <c r="S367" s="234">
        <v>495806</v>
      </c>
      <c r="T367" s="233">
        <v>0</v>
      </c>
      <c r="U367" s="235">
        <f t="shared" si="35"/>
        <v>14821.919999999998</v>
      </c>
      <c r="V367" s="227">
        <f t="shared" si="36"/>
        <v>14199.960000000001</v>
      </c>
      <c r="W367" s="227">
        <f t="shared" si="37"/>
        <v>14149.013333333332</v>
      </c>
      <c r="X367" s="227">
        <f t="shared" si="40"/>
        <v>14129</v>
      </c>
      <c r="Y367" s="227">
        <f t="shared" si="38"/>
        <v>13866.35</v>
      </c>
      <c r="Z367" s="227">
        <f t="shared" si="39"/>
        <v>13812.918888888889</v>
      </c>
      <c r="AA367" s="227">
        <f t="shared" si="41"/>
        <v>13772.388888888889</v>
      </c>
    </row>
    <row r="368" spans="2:27" ht="13.5" hidden="1">
      <c r="B368" s="232" t="s">
        <v>1110</v>
      </c>
      <c r="C368" s="232" t="s">
        <v>643</v>
      </c>
      <c r="D368" s="232" t="s">
        <v>965</v>
      </c>
      <c r="E368" s="232" t="s">
        <v>988</v>
      </c>
      <c r="F368" s="232">
        <v>72</v>
      </c>
      <c r="G368" s="232" t="s">
        <v>1309</v>
      </c>
      <c r="H368" s="233">
        <v>30.456</v>
      </c>
      <c r="I368" s="233">
        <v>0</v>
      </c>
      <c r="J368" s="233">
        <v>29.177</v>
      </c>
      <c r="K368" s="234">
        <v>127342</v>
      </c>
      <c r="L368" s="233">
        <v>14.537000000000001</v>
      </c>
      <c r="M368" s="234">
        <v>254321</v>
      </c>
      <c r="N368" s="233">
        <v>0</v>
      </c>
      <c r="O368" s="233">
        <v>0</v>
      </c>
      <c r="P368" s="233">
        <v>28.492999999999999</v>
      </c>
      <c r="Q368" s="234">
        <v>372945</v>
      </c>
      <c r="R368" s="233">
        <v>14.191000000000001</v>
      </c>
      <c r="S368" s="234">
        <v>743710</v>
      </c>
      <c r="T368" s="233">
        <v>0</v>
      </c>
      <c r="U368" s="235">
        <f t="shared" si="35"/>
        <v>22232.880000000001</v>
      </c>
      <c r="V368" s="227">
        <f t="shared" si="36"/>
        <v>21299.21</v>
      </c>
      <c r="W368" s="227">
        <f t="shared" si="37"/>
        <v>21223.843333333334</v>
      </c>
      <c r="X368" s="227">
        <f t="shared" si="40"/>
        <v>21193.416666666668</v>
      </c>
      <c r="Y368" s="227">
        <f t="shared" si="38"/>
        <v>20799.89</v>
      </c>
      <c r="Z368" s="227">
        <f t="shared" si="39"/>
        <v>20719.013333333336</v>
      </c>
      <c r="AA368" s="227">
        <f t="shared" si="41"/>
        <v>20658.611111111109</v>
      </c>
    </row>
    <row r="369" spans="2:27" ht="13.5" hidden="1">
      <c r="B369" s="232" t="s">
        <v>1110</v>
      </c>
      <c r="C369" s="232" t="s">
        <v>649</v>
      </c>
      <c r="D369" s="232" t="s">
        <v>965</v>
      </c>
      <c r="E369" s="232" t="s">
        <v>988</v>
      </c>
      <c r="F369" s="232">
        <v>96</v>
      </c>
      <c r="G369" s="232" t="s">
        <v>1310</v>
      </c>
      <c r="H369" s="233">
        <v>40.607999999999997</v>
      </c>
      <c r="I369" s="233">
        <v>0</v>
      </c>
      <c r="J369" s="233">
        <v>38.902999999999999</v>
      </c>
      <c r="K369" s="234">
        <v>169790</v>
      </c>
      <c r="L369" s="233">
        <v>19.382000000000001</v>
      </c>
      <c r="M369" s="234">
        <v>339095</v>
      </c>
      <c r="N369" s="233">
        <v>0</v>
      </c>
      <c r="O369" s="233">
        <v>0</v>
      </c>
      <c r="P369" s="233">
        <v>37.991</v>
      </c>
      <c r="Q369" s="234">
        <v>497260</v>
      </c>
      <c r="R369" s="233">
        <v>18.922000000000001</v>
      </c>
      <c r="S369" s="234">
        <v>991613</v>
      </c>
      <c r="T369" s="233">
        <v>0</v>
      </c>
      <c r="U369" s="235">
        <f t="shared" si="35"/>
        <v>29643.839999999997</v>
      </c>
      <c r="V369" s="227">
        <f t="shared" si="36"/>
        <v>28399.19</v>
      </c>
      <c r="W369" s="227">
        <f t="shared" si="37"/>
        <v>28298.026666666665</v>
      </c>
      <c r="X369" s="227">
        <f t="shared" si="40"/>
        <v>28257.916666666668</v>
      </c>
      <c r="Y369" s="227">
        <f t="shared" si="38"/>
        <v>27733.43</v>
      </c>
      <c r="Z369" s="227">
        <f t="shared" si="39"/>
        <v>27625.837777777779</v>
      </c>
      <c r="AA369" s="227">
        <f t="shared" si="41"/>
        <v>27544.805555555555</v>
      </c>
    </row>
    <row r="370" spans="2:27" ht="13.5" hidden="1">
      <c r="B370" s="232" t="s">
        <v>1110</v>
      </c>
      <c r="C370" s="232" t="s">
        <v>654</v>
      </c>
      <c r="D370" s="232" t="s">
        <v>965</v>
      </c>
      <c r="E370" s="232" t="s">
        <v>988</v>
      </c>
      <c r="F370" s="232">
        <v>8</v>
      </c>
      <c r="G370" s="232" t="s">
        <v>1311</v>
      </c>
      <c r="H370" s="233">
        <v>3.3839999999999999</v>
      </c>
      <c r="I370" s="233">
        <v>0</v>
      </c>
      <c r="J370" s="233">
        <v>3.242</v>
      </c>
      <c r="K370" s="234">
        <v>14149</v>
      </c>
      <c r="L370" s="233">
        <v>1.615</v>
      </c>
      <c r="M370" s="234">
        <v>28258</v>
      </c>
      <c r="N370" s="233">
        <v>0</v>
      </c>
      <c r="O370" s="233">
        <v>0</v>
      </c>
      <c r="P370" s="233">
        <v>3.1659999999999999</v>
      </c>
      <c r="Q370" s="234">
        <v>41438</v>
      </c>
      <c r="R370" s="233">
        <v>1.577</v>
      </c>
      <c r="S370" s="234">
        <v>82634</v>
      </c>
      <c r="T370" s="233">
        <v>0</v>
      </c>
      <c r="U370" s="235">
        <f t="shared" si="35"/>
        <v>2470.3199999999997</v>
      </c>
      <c r="V370" s="227">
        <f t="shared" si="36"/>
        <v>2366.66</v>
      </c>
      <c r="W370" s="227">
        <f t="shared" si="37"/>
        <v>2358.0333333333333</v>
      </c>
      <c r="X370" s="227">
        <f t="shared" si="40"/>
        <v>2354.8333333333335</v>
      </c>
      <c r="Y370" s="227">
        <f t="shared" si="38"/>
        <v>2311.1799999999998</v>
      </c>
      <c r="Z370" s="227">
        <f t="shared" si="39"/>
        <v>2302.2655555555557</v>
      </c>
      <c r="AA370" s="227">
        <f t="shared" si="41"/>
        <v>2295.3888888888887</v>
      </c>
    </row>
    <row r="371" spans="2:27" ht="13.5" hidden="1">
      <c r="B371" s="232" t="s">
        <v>1110</v>
      </c>
      <c r="C371" s="232" t="s">
        <v>660</v>
      </c>
      <c r="D371" s="232" t="s">
        <v>965</v>
      </c>
      <c r="E371" s="232" t="s">
        <v>988</v>
      </c>
      <c r="F371" s="232">
        <v>16</v>
      </c>
      <c r="G371" s="232" t="s">
        <v>1312</v>
      </c>
      <c r="H371" s="233">
        <v>6.7679999999999998</v>
      </c>
      <c r="I371" s="233">
        <v>0</v>
      </c>
      <c r="J371" s="233">
        <v>6.484</v>
      </c>
      <c r="K371" s="234">
        <v>28298</v>
      </c>
      <c r="L371" s="233">
        <v>3.23</v>
      </c>
      <c r="M371" s="234">
        <v>56516</v>
      </c>
      <c r="N371" s="233">
        <v>0</v>
      </c>
      <c r="O371" s="233">
        <v>0</v>
      </c>
      <c r="P371" s="233">
        <v>6.3319999999999999</v>
      </c>
      <c r="Q371" s="234">
        <v>82877</v>
      </c>
      <c r="R371" s="233">
        <v>3.1539999999999999</v>
      </c>
      <c r="S371" s="234">
        <v>165269</v>
      </c>
      <c r="T371" s="233">
        <v>0</v>
      </c>
      <c r="U371" s="235">
        <f t="shared" si="35"/>
        <v>4940.6399999999994</v>
      </c>
      <c r="V371" s="227">
        <f t="shared" si="36"/>
        <v>4733.32</v>
      </c>
      <c r="W371" s="227">
        <f t="shared" si="37"/>
        <v>4716.0666666666666</v>
      </c>
      <c r="X371" s="227">
        <f t="shared" si="40"/>
        <v>4709.666666666667</v>
      </c>
      <c r="Y371" s="227">
        <f t="shared" si="38"/>
        <v>4622.3599999999997</v>
      </c>
      <c r="Z371" s="227">
        <f t="shared" si="39"/>
        <v>4604.5588888888888</v>
      </c>
      <c r="AA371" s="227">
        <f t="shared" si="41"/>
        <v>4590.8055555555557</v>
      </c>
    </row>
    <row r="372" spans="2:27" ht="13.5" hidden="1">
      <c r="B372" s="232" t="s">
        <v>1110</v>
      </c>
      <c r="C372" s="232" t="s">
        <v>666</v>
      </c>
      <c r="D372" s="232" t="s">
        <v>965</v>
      </c>
      <c r="E372" s="232" t="s">
        <v>988</v>
      </c>
      <c r="F372" s="232">
        <v>36</v>
      </c>
      <c r="G372" s="232" t="s">
        <v>1313</v>
      </c>
      <c r="H372" s="233">
        <v>15.228</v>
      </c>
      <c r="I372" s="233">
        <v>0</v>
      </c>
      <c r="J372" s="233">
        <v>14.589</v>
      </c>
      <c r="K372" s="234">
        <v>63671</v>
      </c>
      <c r="L372" s="233">
        <v>7.2679999999999998</v>
      </c>
      <c r="M372" s="234">
        <v>127161</v>
      </c>
      <c r="N372" s="233">
        <v>0</v>
      </c>
      <c r="O372" s="233">
        <v>0</v>
      </c>
      <c r="P372" s="233">
        <v>14.246</v>
      </c>
      <c r="Q372" s="234">
        <v>186472</v>
      </c>
      <c r="R372" s="233">
        <v>7.0960000000000001</v>
      </c>
      <c r="S372" s="234">
        <v>371855</v>
      </c>
      <c r="T372" s="233">
        <v>0</v>
      </c>
      <c r="U372" s="235">
        <f t="shared" si="35"/>
        <v>11116.44</v>
      </c>
      <c r="V372" s="227">
        <f t="shared" si="36"/>
        <v>10649.970000000001</v>
      </c>
      <c r="W372" s="227">
        <f t="shared" si="37"/>
        <v>10611.556666666667</v>
      </c>
      <c r="X372" s="227">
        <f t="shared" si="40"/>
        <v>10596.75</v>
      </c>
      <c r="Y372" s="227">
        <f t="shared" si="38"/>
        <v>10399.58</v>
      </c>
      <c r="Z372" s="227">
        <f t="shared" si="39"/>
        <v>10359.857777777777</v>
      </c>
      <c r="AA372" s="227">
        <f t="shared" si="41"/>
        <v>10329.305555555555</v>
      </c>
    </row>
    <row r="373" spans="2:27" ht="13.5" hidden="1">
      <c r="B373" s="232" t="s">
        <v>1110</v>
      </c>
      <c r="C373" s="232" t="s">
        <v>676</v>
      </c>
      <c r="D373" s="232" t="s">
        <v>965</v>
      </c>
      <c r="E373" s="232" t="s">
        <v>988</v>
      </c>
      <c r="F373" s="232">
        <v>96</v>
      </c>
      <c r="G373" s="232" t="s">
        <v>1310</v>
      </c>
      <c r="H373" s="233">
        <v>40.607999999999997</v>
      </c>
      <c r="I373" s="233">
        <v>0</v>
      </c>
      <c r="J373" s="233">
        <v>38.902999999999999</v>
      </c>
      <c r="K373" s="234">
        <v>169790</v>
      </c>
      <c r="L373" s="233">
        <v>19.382000000000001</v>
      </c>
      <c r="M373" s="234">
        <v>339095</v>
      </c>
      <c r="N373" s="233">
        <v>0</v>
      </c>
      <c r="O373" s="233">
        <v>0</v>
      </c>
      <c r="P373" s="233">
        <v>37.991</v>
      </c>
      <c r="Q373" s="234">
        <v>497260</v>
      </c>
      <c r="R373" s="233">
        <v>18.922000000000001</v>
      </c>
      <c r="S373" s="234">
        <v>991613</v>
      </c>
      <c r="T373" s="233">
        <v>0</v>
      </c>
      <c r="U373" s="235">
        <f t="shared" si="35"/>
        <v>29643.839999999997</v>
      </c>
      <c r="V373" s="227">
        <f t="shared" si="36"/>
        <v>28399.19</v>
      </c>
      <c r="W373" s="227">
        <f t="shared" si="37"/>
        <v>28298.026666666665</v>
      </c>
      <c r="X373" s="227">
        <f t="shared" si="40"/>
        <v>28257.916666666668</v>
      </c>
      <c r="Y373" s="227">
        <f t="shared" si="38"/>
        <v>27733.43</v>
      </c>
      <c r="Z373" s="227">
        <f t="shared" si="39"/>
        <v>27625.837777777779</v>
      </c>
      <c r="AA373" s="227">
        <f t="shared" si="41"/>
        <v>27544.805555555555</v>
      </c>
    </row>
    <row r="374" spans="2:27" ht="13.5" hidden="1">
      <c r="B374" s="232" t="s">
        <v>1110</v>
      </c>
      <c r="C374" s="232" t="s">
        <v>681</v>
      </c>
      <c r="D374" s="232" t="s">
        <v>965</v>
      </c>
      <c r="E374" s="232" t="s">
        <v>988</v>
      </c>
      <c r="F374" s="232">
        <v>4</v>
      </c>
      <c r="G374" s="232" t="s">
        <v>1315</v>
      </c>
      <c r="H374" s="233">
        <v>1.6919999999999999</v>
      </c>
      <c r="I374" s="233">
        <v>0</v>
      </c>
      <c r="J374" s="233">
        <v>1.621</v>
      </c>
      <c r="K374" s="234">
        <v>7075</v>
      </c>
      <c r="L374" s="233">
        <v>0.80800000000000005</v>
      </c>
      <c r="M374" s="234">
        <v>14129</v>
      </c>
      <c r="N374" s="233">
        <v>0</v>
      </c>
      <c r="O374" s="233">
        <v>0</v>
      </c>
      <c r="P374" s="233">
        <v>1.583</v>
      </c>
      <c r="Q374" s="234">
        <v>20719</v>
      </c>
      <c r="R374" s="233">
        <v>0.78800000000000003</v>
      </c>
      <c r="S374" s="234">
        <v>41317</v>
      </c>
      <c r="T374" s="233">
        <v>0</v>
      </c>
      <c r="U374" s="235">
        <f t="shared" si="35"/>
        <v>1235.1599999999999</v>
      </c>
      <c r="V374" s="227">
        <f t="shared" si="36"/>
        <v>1183.33</v>
      </c>
      <c r="W374" s="227">
        <f t="shared" si="37"/>
        <v>1179.4233333333334</v>
      </c>
      <c r="X374" s="227">
        <f t="shared" si="40"/>
        <v>1177.4166666666667</v>
      </c>
      <c r="Y374" s="227">
        <f t="shared" si="38"/>
        <v>1155.5899999999999</v>
      </c>
      <c r="Z374" s="227">
        <f t="shared" si="39"/>
        <v>1150.7677777777778</v>
      </c>
      <c r="AA374" s="227">
        <f t="shared" si="41"/>
        <v>1147.6944444444443</v>
      </c>
    </row>
    <row r="375" spans="2:27" ht="13.5" hidden="1">
      <c r="B375" s="232" t="s">
        <v>1110</v>
      </c>
      <c r="C375" s="232" t="s">
        <v>1022</v>
      </c>
      <c r="D375" s="232" t="s">
        <v>965</v>
      </c>
      <c r="E375" s="232" t="s">
        <v>988</v>
      </c>
      <c r="F375" s="232">
        <v>48</v>
      </c>
      <c r="G375" s="232" t="s">
        <v>1308</v>
      </c>
      <c r="H375" s="233">
        <v>20.064</v>
      </c>
      <c r="I375" s="233">
        <v>0</v>
      </c>
      <c r="J375" s="233">
        <v>19.3</v>
      </c>
      <c r="K375" s="234">
        <v>84264</v>
      </c>
      <c r="L375" s="233">
        <v>9.6189999999999998</v>
      </c>
      <c r="M375" s="234">
        <v>168311</v>
      </c>
      <c r="N375" s="233">
        <v>0</v>
      </c>
      <c r="O375" s="233">
        <v>0</v>
      </c>
      <c r="P375" s="233">
        <v>18.891999999999999</v>
      </c>
      <c r="Q375" s="234">
        <v>247368</v>
      </c>
      <c r="R375" s="233">
        <v>9.4130000000000003</v>
      </c>
      <c r="S375" s="234">
        <v>493435</v>
      </c>
      <c r="T375" s="233">
        <v>0</v>
      </c>
      <c r="U375" s="235">
        <f t="shared" si="35"/>
        <v>14646.72</v>
      </c>
      <c r="V375" s="227">
        <f t="shared" si="36"/>
        <v>14089</v>
      </c>
      <c r="W375" s="227">
        <f t="shared" si="37"/>
        <v>14043.869999999999</v>
      </c>
      <c r="X375" s="227">
        <f t="shared" si="40"/>
        <v>14025.916666666666</v>
      </c>
      <c r="Y375" s="227">
        <f t="shared" si="38"/>
        <v>13791.16</v>
      </c>
      <c r="Z375" s="227">
        <f t="shared" si="39"/>
        <v>13742.823333333334</v>
      </c>
      <c r="AA375" s="227">
        <f t="shared" si="41"/>
        <v>13706.527777777777</v>
      </c>
    </row>
    <row r="376" spans="2:27" ht="13.5" hidden="1">
      <c r="B376" s="232" t="s">
        <v>1110</v>
      </c>
      <c r="C376" s="232" t="s">
        <v>1023</v>
      </c>
      <c r="D376" s="232" t="s">
        <v>965</v>
      </c>
      <c r="E376" s="232" t="s">
        <v>988</v>
      </c>
      <c r="F376" s="232">
        <v>64</v>
      </c>
      <c r="G376" s="232" t="s">
        <v>1316</v>
      </c>
      <c r="H376" s="233">
        <v>26.751999999999999</v>
      </c>
      <c r="I376" s="233">
        <v>0</v>
      </c>
      <c r="J376" s="233">
        <v>25.734000000000002</v>
      </c>
      <c r="K376" s="234">
        <v>112352</v>
      </c>
      <c r="L376" s="233">
        <v>12.826000000000001</v>
      </c>
      <c r="M376" s="234">
        <v>224415</v>
      </c>
      <c r="N376" s="233">
        <v>0</v>
      </c>
      <c r="O376" s="233">
        <v>0</v>
      </c>
      <c r="P376" s="233">
        <v>25.189</v>
      </c>
      <c r="Q376" s="234">
        <v>329825</v>
      </c>
      <c r="R376" s="233">
        <v>12.55</v>
      </c>
      <c r="S376" s="234">
        <v>657913</v>
      </c>
      <c r="T376" s="233">
        <v>0</v>
      </c>
      <c r="U376" s="235">
        <f t="shared" si="35"/>
        <v>19528.96</v>
      </c>
      <c r="V376" s="227">
        <f t="shared" si="36"/>
        <v>18785.82</v>
      </c>
      <c r="W376" s="227">
        <f t="shared" si="37"/>
        <v>18725.646666666667</v>
      </c>
      <c r="X376" s="227">
        <f t="shared" si="40"/>
        <v>18701.25</v>
      </c>
      <c r="Y376" s="227">
        <f t="shared" si="38"/>
        <v>18387.97</v>
      </c>
      <c r="Z376" s="227">
        <f t="shared" si="39"/>
        <v>18323.305555555555</v>
      </c>
      <c r="AA376" s="227">
        <f t="shared" si="41"/>
        <v>18275.361111111109</v>
      </c>
    </row>
    <row r="377" spans="2:27" ht="13.5" hidden="1">
      <c r="B377" s="232" t="s">
        <v>1110</v>
      </c>
      <c r="C377" s="232" t="s">
        <v>1024</v>
      </c>
      <c r="D377" s="232" t="s">
        <v>965</v>
      </c>
      <c r="E377" s="232" t="s">
        <v>988</v>
      </c>
      <c r="F377" s="232">
        <v>96</v>
      </c>
      <c r="G377" s="232" t="s">
        <v>1310</v>
      </c>
      <c r="H377" s="233">
        <v>40.128</v>
      </c>
      <c r="I377" s="233">
        <v>0</v>
      </c>
      <c r="J377" s="233">
        <v>38.600999999999999</v>
      </c>
      <c r="K377" s="234">
        <v>168528</v>
      </c>
      <c r="L377" s="233">
        <v>19.238</v>
      </c>
      <c r="M377" s="234">
        <v>336623</v>
      </c>
      <c r="N377" s="233">
        <v>0</v>
      </c>
      <c r="O377" s="233">
        <v>0</v>
      </c>
      <c r="P377" s="233">
        <v>37.783000000000001</v>
      </c>
      <c r="Q377" s="234">
        <v>494737</v>
      </c>
      <c r="R377" s="233">
        <v>18.826000000000001</v>
      </c>
      <c r="S377" s="234">
        <v>986870</v>
      </c>
      <c r="T377" s="233">
        <v>0</v>
      </c>
      <c r="U377" s="235">
        <f t="shared" si="35"/>
        <v>29293.439999999999</v>
      </c>
      <c r="V377" s="227">
        <f t="shared" si="36"/>
        <v>28178.73</v>
      </c>
      <c r="W377" s="227">
        <f t="shared" si="37"/>
        <v>28087.739999999998</v>
      </c>
      <c r="X377" s="227">
        <f t="shared" si="40"/>
        <v>28051.916666666668</v>
      </c>
      <c r="Y377" s="227">
        <f t="shared" si="38"/>
        <v>27581.59</v>
      </c>
      <c r="Z377" s="227">
        <f t="shared" si="39"/>
        <v>27485.674444444445</v>
      </c>
      <c r="AA377" s="227">
        <f t="shared" si="41"/>
        <v>27413.055555555555</v>
      </c>
    </row>
    <row r="378" spans="2:27" ht="13.5" hidden="1">
      <c r="B378" s="232" t="s">
        <v>1110</v>
      </c>
      <c r="C378" s="232" t="s">
        <v>1025</v>
      </c>
      <c r="D378" s="232" t="s">
        <v>965</v>
      </c>
      <c r="E378" s="232" t="s">
        <v>988</v>
      </c>
      <c r="F378" s="232">
        <v>8</v>
      </c>
      <c r="G378" s="232" t="s">
        <v>1311</v>
      </c>
      <c r="H378" s="233">
        <v>3.3439999999999999</v>
      </c>
      <c r="I378" s="233">
        <v>0</v>
      </c>
      <c r="J378" s="233">
        <v>3.2170000000000001</v>
      </c>
      <c r="K378" s="234">
        <v>14044</v>
      </c>
      <c r="L378" s="233">
        <v>1.603</v>
      </c>
      <c r="M378" s="234">
        <v>28052</v>
      </c>
      <c r="N378" s="233">
        <v>0</v>
      </c>
      <c r="O378" s="233">
        <v>0</v>
      </c>
      <c r="P378" s="233">
        <v>3.149</v>
      </c>
      <c r="Q378" s="234">
        <v>41228</v>
      </c>
      <c r="R378" s="233">
        <v>1.569</v>
      </c>
      <c r="S378" s="234">
        <v>82239</v>
      </c>
      <c r="T378" s="233">
        <v>0</v>
      </c>
      <c r="U378" s="235">
        <f t="shared" si="35"/>
        <v>2441.12</v>
      </c>
      <c r="V378" s="227">
        <f t="shared" si="36"/>
        <v>2348.41</v>
      </c>
      <c r="W378" s="227">
        <f t="shared" si="37"/>
        <v>2340.5233333333335</v>
      </c>
      <c r="X378" s="227">
        <f t="shared" si="40"/>
        <v>2337.6666666666665</v>
      </c>
      <c r="Y378" s="227">
        <f t="shared" si="38"/>
        <v>2298.77</v>
      </c>
      <c r="Z378" s="227">
        <f t="shared" si="39"/>
        <v>2290.5922222222221</v>
      </c>
      <c r="AA378" s="227">
        <f t="shared" si="41"/>
        <v>2284.4166666666665</v>
      </c>
    </row>
    <row r="379" spans="2:27" ht="13.5" hidden="1">
      <c r="B379" s="232" t="s">
        <v>1110</v>
      </c>
      <c r="C379" s="232" t="s">
        <v>1026</v>
      </c>
      <c r="D379" s="232" t="s">
        <v>965</v>
      </c>
      <c r="E379" s="232" t="s">
        <v>988</v>
      </c>
      <c r="F379" s="232">
        <v>16</v>
      </c>
      <c r="G379" s="232" t="s">
        <v>1312</v>
      </c>
      <c r="H379" s="233">
        <v>6.6879999999999997</v>
      </c>
      <c r="I379" s="233">
        <v>0</v>
      </c>
      <c r="J379" s="233">
        <v>6.4329999999999998</v>
      </c>
      <c r="K379" s="234">
        <v>28088</v>
      </c>
      <c r="L379" s="233">
        <v>3.206</v>
      </c>
      <c r="M379" s="234">
        <v>56104</v>
      </c>
      <c r="N379" s="233">
        <v>0</v>
      </c>
      <c r="O379" s="233">
        <v>0</v>
      </c>
      <c r="P379" s="233">
        <v>6.2969999999999997</v>
      </c>
      <c r="Q379" s="234">
        <v>82456</v>
      </c>
      <c r="R379" s="233">
        <v>3.1379999999999999</v>
      </c>
      <c r="S379" s="234">
        <v>164478</v>
      </c>
      <c r="T379" s="233">
        <v>0</v>
      </c>
      <c r="U379" s="235">
        <f t="shared" si="35"/>
        <v>4882.24</v>
      </c>
      <c r="V379" s="227">
        <f t="shared" si="36"/>
        <v>4696.09</v>
      </c>
      <c r="W379" s="227">
        <f t="shared" si="37"/>
        <v>4681.0466666666671</v>
      </c>
      <c r="X379" s="227">
        <f t="shared" si="40"/>
        <v>4675.333333333333</v>
      </c>
      <c r="Y379" s="227">
        <f t="shared" si="38"/>
        <v>4596.8099999999995</v>
      </c>
      <c r="Z379" s="227">
        <f t="shared" si="39"/>
        <v>4581.1844444444441</v>
      </c>
      <c r="AA379" s="227">
        <f t="shared" si="41"/>
        <v>4568.833333333333</v>
      </c>
    </row>
    <row r="380" spans="2:27" ht="13.5" hidden="1">
      <c r="B380" s="232" t="s">
        <v>1110</v>
      </c>
      <c r="C380" s="232" t="s">
        <v>1027</v>
      </c>
      <c r="D380" s="232" t="s">
        <v>965</v>
      </c>
      <c r="E380" s="232" t="s">
        <v>988</v>
      </c>
      <c r="F380" s="232">
        <v>32</v>
      </c>
      <c r="G380" s="232" t="s">
        <v>1317</v>
      </c>
      <c r="H380" s="233">
        <v>13.375999999999999</v>
      </c>
      <c r="I380" s="233">
        <v>0</v>
      </c>
      <c r="J380" s="233">
        <v>12.867000000000001</v>
      </c>
      <c r="K380" s="234">
        <v>56176</v>
      </c>
      <c r="L380" s="233">
        <v>6.4130000000000003</v>
      </c>
      <c r="M380" s="234">
        <v>112208</v>
      </c>
      <c r="N380" s="233">
        <v>0</v>
      </c>
      <c r="O380" s="233">
        <v>0</v>
      </c>
      <c r="P380" s="233">
        <v>12.593999999999999</v>
      </c>
      <c r="Q380" s="234">
        <v>164912</v>
      </c>
      <c r="R380" s="233">
        <v>6.2750000000000004</v>
      </c>
      <c r="S380" s="234">
        <v>328957</v>
      </c>
      <c r="T380" s="233">
        <v>0</v>
      </c>
      <c r="U380" s="235">
        <f t="shared" si="35"/>
        <v>9764.48</v>
      </c>
      <c r="V380" s="227">
        <f t="shared" si="36"/>
        <v>9392.91</v>
      </c>
      <c r="W380" s="227">
        <f t="shared" si="37"/>
        <v>9362.8233333333337</v>
      </c>
      <c r="X380" s="227">
        <f t="shared" si="40"/>
        <v>9350.6666666666661</v>
      </c>
      <c r="Y380" s="227">
        <f t="shared" si="38"/>
        <v>9193.619999999999</v>
      </c>
      <c r="Z380" s="227">
        <f t="shared" si="39"/>
        <v>9161.6388888888887</v>
      </c>
      <c r="AA380" s="227">
        <f t="shared" si="41"/>
        <v>9137.6944444444453</v>
      </c>
    </row>
    <row r="381" spans="2:27" ht="13.5" hidden="1">
      <c r="B381" s="232" t="s">
        <v>1110</v>
      </c>
      <c r="C381" s="232" t="s">
        <v>1029</v>
      </c>
      <c r="D381" s="232" t="s">
        <v>965</v>
      </c>
      <c r="E381" s="232" t="s">
        <v>988</v>
      </c>
      <c r="F381" s="232">
        <v>4</v>
      </c>
      <c r="G381" s="232" t="s">
        <v>1315</v>
      </c>
      <c r="H381" s="233">
        <v>1.6719999999999999</v>
      </c>
      <c r="I381" s="233">
        <v>0</v>
      </c>
      <c r="J381" s="233">
        <v>1.6080000000000001</v>
      </c>
      <c r="K381" s="234">
        <v>7022</v>
      </c>
      <c r="L381" s="233">
        <v>0.80200000000000005</v>
      </c>
      <c r="M381" s="234">
        <v>14026</v>
      </c>
      <c r="N381" s="233">
        <v>0</v>
      </c>
      <c r="O381" s="233">
        <v>0</v>
      </c>
      <c r="P381" s="233">
        <v>1.5740000000000001</v>
      </c>
      <c r="Q381" s="234">
        <v>20614</v>
      </c>
      <c r="R381" s="233">
        <v>0.78400000000000003</v>
      </c>
      <c r="S381" s="234">
        <v>41120</v>
      </c>
      <c r="T381" s="233">
        <v>0</v>
      </c>
      <c r="U381" s="235">
        <f t="shared" si="35"/>
        <v>1220.56</v>
      </c>
      <c r="V381" s="227">
        <f t="shared" si="36"/>
        <v>1173.8400000000001</v>
      </c>
      <c r="W381" s="227">
        <f t="shared" si="37"/>
        <v>1170.6266666666666</v>
      </c>
      <c r="X381" s="227">
        <f t="shared" si="40"/>
        <v>1168.8333333333333</v>
      </c>
      <c r="Y381" s="227">
        <f t="shared" si="38"/>
        <v>1149.02</v>
      </c>
      <c r="Z381" s="227">
        <f t="shared" si="39"/>
        <v>1144.931111111111</v>
      </c>
      <c r="AA381" s="227">
        <f t="shared" si="41"/>
        <v>1142.2222222222222</v>
      </c>
    </row>
    <row r="382" spans="2:27" ht="13.5" hidden="1">
      <c r="B382" s="232" t="s">
        <v>1110</v>
      </c>
      <c r="C382" s="232" t="s">
        <v>688</v>
      </c>
      <c r="D382" s="232" t="s">
        <v>965</v>
      </c>
      <c r="E382" s="232" t="s">
        <v>988</v>
      </c>
      <c r="F382" s="232">
        <v>48</v>
      </c>
      <c r="G382" s="232" t="s">
        <v>1308</v>
      </c>
      <c r="H382" s="233">
        <v>20.64</v>
      </c>
      <c r="I382" s="233">
        <v>0</v>
      </c>
      <c r="J382" s="233">
        <v>19.663</v>
      </c>
      <c r="K382" s="234">
        <v>85778</v>
      </c>
      <c r="L382" s="233">
        <v>9.7919999999999998</v>
      </c>
      <c r="M382" s="234">
        <v>171278</v>
      </c>
      <c r="N382" s="233">
        <v>0</v>
      </c>
      <c r="O382" s="233">
        <v>0</v>
      </c>
      <c r="P382" s="233">
        <v>19.14</v>
      </c>
      <c r="Q382" s="234">
        <v>250396</v>
      </c>
      <c r="R382" s="233">
        <v>9.5280000000000005</v>
      </c>
      <c r="S382" s="234">
        <v>499127</v>
      </c>
      <c r="T382" s="233">
        <v>0</v>
      </c>
      <c r="U382" s="235">
        <f t="shared" si="35"/>
        <v>15067.2</v>
      </c>
      <c r="V382" s="227">
        <f t="shared" si="36"/>
        <v>14353.99</v>
      </c>
      <c r="W382" s="227">
        <f t="shared" si="37"/>
        <v>14296.326666666668</v>
      </c>
      <c r="X382" s="227">
        <f t="shared" si="40"/>
        <v>14273.166666666666</v>
      </c>
      <c r="Y382" s="227">
        <f t="shared" si="38"/>
        <v>13972.2</v>
      </c>
      <c r="Z382" s="227">
        <f t="shared" si="39"/>
        <v>13910.884444444444</v>
      </c>
      <c r="AA382" s="227">
        <f t="shared" si="41"/>
        <v>13864.638888888889</v>
      </c>
    </row>
    <row r="383" spans="2:27" ht="13.5" hidden="1">
      <c r="B383" s="232" t="s">
        <v>1110</v>
      </c>
      <c r="C383" s="232" t="s">
        <v>691</v>
      </c>
      <c r="D383" s="232" t="s">
        <v>965</v>
      </c>
      <c r="E383" s="232" t="s">
        <v>988</v>
      </c>
      <c r="F383" s="232">
        <v>72</v>
      </c>
      <c r="G383" s="232" t="s">
        <v>1309</v>
      </c>
      <c r="H383" s="233">
        <v>30.96</v>
      </c>
      <c r="I383" s="233">
        <v>0</v>
      </c>
      <c r="J383" s="233">
        <v>29.495000000000001</v>
      </c>
      <c r="K383" s="234">
        <v>128667</v>
      </c>
      <c r="L383" s="233">
        <v>14.688000000000001</v>
      </c>
      <c r="M383" s="234">
        <v>256917</v>
      </c>
      <c r="N383" s="233">
        <v>0</v>
      </c>
      <c r="O383" s="233">
        <v>0</v>
      </c>
      <c r="P383" s="233">
        <v>28.710999999999999</v>
      </c>
      <c r="Q383" s="234">
        <v>375594</v>
      </c>
      <c r="R383" s="233">
        <v>14.292</v>
      </c>
      <c r="S383" s="234">
        <v>748690</v>
      </c>
      <c r="T383" s="233">
        <v>0</v>
      </c>
      <c r="U383" s="235">
        <f t="shared" si="35"/>
        <v>22600.799999999999</v>
      </c>
      <c r="V383" s="227">
        <f t="shared" si="36"/>
        <v>21531.350000000002</v>
      </c>
      <c r="W383" s="227">
        <f t="shared" si="37"/>
        <v>21444.489999999998</v>
      </c>
      <c r="X383" s="227">
        <f t="shared" si="40"/>
        <v>21409.75</v>
      </c>
      <c r="Y383" s="227">
        <f t="shared" si="38"/>
        <v>20959.03</v>
      </c>
      <c r="Z383" s="227">
        <f t="shared" si="39"/>
        <v>20866.326666666668</v>
      </c>
      <c r="AA383" s="227">
        <f t="shared" si="41"/>
        <v>20796.944444444445</v>
      </c>
    </row>
    <row r="384" spans="2:27" ht="13.5" hidden="1">
      <c r="B384" s="232" t="s">
        <v>1110</v>
      </c>
      <c r="C384" s="232" t="s">
        <v>694</v>
      </c>
      <c r="D384" s="232" t="s">
        <v>965</v>
      </c>
      <c r="E384" s="232" t="s">
        <v>988</v>
      </c>
      <c r="F384" s="232">
        <v>96</v>
      </c>
      <c r="G384" s="232" t="s">
        <v>1310</v>
      </c>
      <c r="H384" s="233">
        <v>41.28</v>
      </c>
      <c r="I384" s="233">
        <v>0</v>
      </c>
      <c r="J384" s="233">
        <v>39.326000000000001</v>
      </c>
      <c r="K384" s="234">
        <v>171556</v>
      </c>
      <c r="L384" s="233">
        <v>19.584</v>
      </c>
      <c r="M384" s="234">
        <v>342557</v>
      </c>
      <c r="N384" s="233">
        <v>0</v>
      </c>
      <c r="O384" s="233">
        <v>0</v>
      </c>
      <c r="P384" s="233">
        <v>38.280999999999999</v>
      </c>
      <c r="Q384" s="234">
        <v>500792</v>
      </c>
      <c r="R384" s="233">
        <v>19.056000000000001</v>
      </c>
      <c r="S384" s="234">
        <v>998253</v>
      </c>
      <c r="T384" s="233">
        <v>0</v>
      </c>
      <c r="U384" s="235">
        <f t="shared" si="35"/>
        <v>30134.400000000001</v>
      </c>
      <c r="V384" s="227">
        <f t="shared" si="36"/>
        <v>28707.98</v>
      </c>
      <c r="W384" s="227">
        <f t="shared" si="37"/>
        <v>28592.653333333335</v>
      </c>
      <c r="X384" s="227">
        <f t="shared" si="40"/>
        <v>28546.416666666668</v>
      </c>
      <c r="Y384" s="227">
        <f t="shared" si="38"/>
        <v>27945.129999999997</v>
      </c>
      <c r="Z384" s="227">
        <f t="shared" si="39"/>
        <v>27821.768888888888</v>
      </c>
      <c r="AA384" s="227">
        <f t="shared" si="41"/>
        <v>27729.25</v>
      </c>
    </row>
    <row r="385" spans="2:27" ht="13.5" hidden="1">
      <c r="B385" s="232" t="s">
        <v>1110</v>
      </c>
      <c r="C385" s="232" t="s">
        <v>697</v>
      </c>
      <c r="D385" s="232" t="s">
        <v>965</v>
      </c>
      <c r="E385" s="232" t="s">
        <v>988</v>
      </c>
      <c r="F385" s="232">
        <v>8</v>
      </c>
      <c r="G385" s="232" t="s">
        <v>1311</v>
      </c>
      <c r="H385" s="233">
        <v>3.44</v>
      </c>
      <c r="I385" s="233">
        <v>0</v>
      </c>
      <c r="J385" s="233">
        <v>3.2770000000000001</v>
      </c>
      <c r="K385" s="234">
        <v>14296</v>
      </c>
      <c r="L385" s="233">
        <v>1.6319999999999999</v>
      </c>
      <c r="M385" s="234">
        <v>28546</v>
      </c>
      <c r="N385" s="233">
        <v>0</v>
      </c>
      <c r="O385" s="233">
        <v>0</v>
      </c>
      <c r="P385" s="233">
        <v>3.19</v>
      </c>
      <c r="Q385" s="234">
        <v>41733</v>
      </c>
      <c r="R385" s="233">
        <v>1.5880000000000001</v>
      </c>
      <c r="S385" s="234">
        <v>83188</v>
      </c>
      <c r="T385" s="233">
        <v>0</v>
      </c>
      <c r="U385" s="235">
        <f t="shared" si="35"/>
        <v>2511.1999999999998</v>
      </c>
      <c r="V385" s="227">
        <f t="shared" si="36"/>
        <v>2392.21</v>
      </c>
      <c r="W385" s="227">
        <f t="shared" si="37"/>
        <v>2382.6933333333332</v>
      </c>
      <c r="X385" s="227">
        <f t="shared" si="40"/>
        <v>2378.8333333333335</v>
      </c>
      <c r="Y385" s="227">
        <f t="shared" si="38"/>
        <v>2328.6999999999998</v>
      </c>
      <c r="Z385" s="227">
        <f t="shared" si="39"/>
        <v>2318.4899999999998</v>
      </c>
      <c r="AA385" s="227">
        <f t="shared" si="41"/>
        <v>2310.7777777777778</v>
      </c>
    </row>
    <row r="386" spans="2:27" ht="13.5" hidden="1">
      <c r="B386" s="232" t="s">
        <v>1110</v>
      </c>
      <c r="C386" s="232" t="s">
        <v>700</v>
      </c>
      <c r="D386" s="232" t="s">
        <v>965</v>
      </c>
      <c r="E386" s="232" t="s">
        <v>988</v>
      </c>
      <c r="F386" s="232">
        <v>16</v>
      </c>
      <c r="G386" s="232" t="s">
        <v>1312</v>
      </c>
      <c r="H386" s="233">
        <v>6.88</v>
      </c>
      <c r="I386" s="233">
        <v>0</v>
      </c>
      <c r="J386" s="233">
        <v>6.5540000000000003</v>
      </c>
      <c r="K386" s="234">
        <v>28593</v>
      </c>
      <c r="L386" s="233">
        <v>3.2639999999999998</v>
      </c>
      <c r="M386" s="234">
        <v>57093</v>
      </c>
      <c r="N386" s="233">
        <v>0</v>
      </c>
      <c r="O386" s="233">
        <v>0</v>
      </c>
      <c r="P386" s="233">
        <v>6.38</v>
      </c>
      <c r="Q386" s="234">
        <v>83465</v>
      </c>
      <c r="R386" s="233">
        <v>3.1760000000000002</v>
      </c>
      <c r="S386" s="234">
        <v>166376</v>
      </c>
      <c r="T386" s="233">
        <v>0</v>
      </c>
      <c r="U386" s="235">
        <f t="shared" si="35"/>
        <v>5022.3999999999996</v>
      </c>
      <c r="V386" s="227">
        <f t="shared" si="36"/>
        <v>4784.42</v>
      </c>
      <c r="W386" s="227">
        <f t="shared" si="37"/>
        <v>4765.4699999999993</v>
      </c>
      <c r="X386" s="227">
        <f t="shared" si="40"/>
        <v>4757.75</v>
      </c>
      <c r="Y386" s="227">
        <f t="shared" si="38"/>
        <v>4657.3999999999996</v>
      </c>
      <c r="Z386" s="227">
        <f t="shared" si="39"/>
        <v>4636.9522222222222</v>
      </c>
      <c r="AA386" s="227">
        <f t="shared" si="41"/>
        <v>4621.5555555555557</v>
      </c>
    </row>
    <row r="387" spans="2:27" ht="13.5" hidden="1">
      <c r="B387" s="232" t="s">
        <v>1110</v>
      </c>
      <c r="C387" s="232" t="s">
        <v>703</v>
      </c>
      <c r="D387" s="232" t="s">
        <v>965</v>
      </c>
      <c r="E387" s="232" t="s">
        <v>988</v>
      </c>
      <c r="F387" s="232">
        <v>36</v>
      </c>
      <c r="G387" s="232" t="s">
        <v>1313</v>
      </c>
      <c r="H387" s="233">
        <v>15.48</v>
      </c>
      <c r="I387" s="233">
        <v>0</v>
      </c>
      <c r="J387" s="233">
        <v>14.747</v>
      </c>
      <c r="K387" s="234">
        <v>64333</v>
      </c>
      <c r="L387" s="233">
        <v>7.3440000000000003</v>
      </c>
      <c r="M387" s="234">
        <v>128459</v>
      </c>
      <c r="N387" s="233">
        <v>0</v>
      </c>
      <c r="O387" s="233">
        <v>0</v>
      </c>
      <c r="P387" s="233">
        <v>14.355</v>
      </c>
      <c r="Q387" s="234">
        <v>187797</v>
      </c>
      <c r="R387" s="233">
        <v>7.1459999999999999</v>
      </c>
      <c r="S387" s="234">
        <v>374345</v>
      </c>
      <c r="T387" s="233">
        <v>0</v>
      </c>
      <c r="U387" s="235">
        <f t="shared" si="35"/>
        <v>11300.4</v>
      </c>
      <c r="V387" s="227">
        <f t="shared" si="36"/>
        <v>10765.31</v>
      </c>
      <c r="W387" s="227">
        <f t="shared" si="37"/>
        <v>10722.203333333333</v>
      </c>
      <c r="X387" s="227">
        <f t="shared" si="40"/>
        <v>10704.916666666666</v>
      </c>
      <c r="Y387" s="227">
        <f t="shared" si="38"/>
        <v>10479.15</v>
      </c>
      <c r="Z387" s="227">
        <f t="shared" si="39"/>
        <v>10433.163333333334</v>
      </c>
      <c r="AA387" s="227">
        <f t="shared" si="41"/>
        <v>10398.472222222223</v>
      </c>
    </row>
    <row r="388" spans="2:27" ht="13.5" hidden="1">
      <c r="B388" s="232" t="s">
        <v>1110</v>
      </c>
      <c r="C388" s="232" t="s">
        <v>709</v>
      </c>
      <c r="D388" s="232" t="s">
        <v>965</v>
      </c>
      <c r="E388" s="232" t="s">
        <v>988</v>
      </c>
      <c r="F388" s="232">
        <v>96</v>
      </c>
      <c r="G388" s="232" t="s">
        <v>1310</v>
      </c>
      <c r="H388" s="233">
        <v>41.28</v>
      </c>
      <c r="I388" s="233">
        <v>0</v>
      </c>
      <c r="J388" s="233">
        <v>39.326000000000001</v>
      </c>
      <c r="K388" s="234">
        <v>171556</v>
      </c>
      <c r="L388" s="233">
        <v>19.584</v>
      </c>
      <c r="M388" s="234">
        <v>342557</v>
      </c>
      <c r="N388" s="233">
        <v>0</v>
      </c>
      <c r="O388" s="233">
        <v>0</v>
      </c>
      <c r="P388" s="233">
        <v>38.280999999999999</v>
      </c>
      <c r="Q388" s="234">
        <v>500792</v>
      </c>
      <c r="R388" s="233">
        <v>19.056000000000001</v>
      </c>
      <c r="S388" s="234">
        <v>998253</v>
      </c>
      <c r="T388" s="233">
        <v>0</v>
      </c>
      <c r="U388" s="235">
        <f t="shared" ref="U388:U451" si="42">H388*hour_M</f>
        <v>30134.400000000001</v>
      </c>
      <c r="V388" s="227">
        <f t="shared" ref="V388:V451" si="43">J388*hour_M</f>
        <v>28707.98</v>
      </c>
      <c r="W388" s="227">
        <f t="shared" ref="W388:W451" si="44">K388/12+L388*hour_M</f>
        <v>28592.653333333335</v>
      </c>
      <c r="X388" s="227">
        <f t="shared" si="40"/>
        <v>28546.416666666668</v>
      </c>
      <c r="Y388" s="227">
        <f t="shared" ref="Y388:Y451" si="45">P388*hour_M</f>
        <v>27945.129999999997</v>
      </c>
      <c r="Z388" s="227">
        <f t="shared" ref="Z388:Z451" si="46">Q388/36+R388*hour_M</f>
        <v>27821.768888888888</v>
      </c>
      <c r="AA388" s="227">
        <f t="shared" si="41"/>
        <v>27729.25</v>
      </c>
    </row>
    <row r="389" spans="2:27" ht="13.5" hidden="1">
      <c r="B389" s="232" t="s">
        <v>1110</v>
      </c>
      <c r="C389" s="232" t="s">
        <v>711</v>
      </c>
      <c r="D389" s="232" t="s">
        <v>965</v>
      </c>
      <c r="E389" s="232" t="s">
        <v>988</v>
      </c>
      <c r="F389" s="232">
        <v>4</v>
      </c>
      <c r="G389" s="232" t="s">
        <v>1315</v>
      </c>
      <c r="H389" s="233">
        <v>1.72</v>
      </c>
      <c r="I389" s="233">
        <v>0</v>
      </c>
      <c r="J389" s="233">
        <v>1.639</v>
      </c>
      <c r="K389" s="234">
        <v>7148</v>
      </c>
      <c r="L389" s="233">
        <v>0.81599999999999995</v>
      </c>
      <c r="M389" s="234">
        <v>14273</v>
      </c>
      <c r="N389" s="233">
        <v>0</v>
      </c>
      <c r="O389" s="233">
        <v>0</v>
      </c>
      <c r="P389" s="233">
        <v>1.595</v>
      </c>
      <c r="Q389" s="234">
        <v>20866</v>
      </c>
      <c r="R389" s="233">
        <v>0.79400000000000004</v>
      </c>
      <c r="S389" s="234">
        <v>41594</v>
      </c>
      <c r="T389" s="233">
        <v>0</v>
      </c>
      <c r="U389" s="235">
        <f t="shared" si="42"/>
        <v>1255.5999999999999</v>
      </c>
      <c r="V389" s="227">
        <f t="shared" si="43"/>
        <v>1196.47</v>
      </c>
      <c r="W389" s="227">
        <f t="shared" si="44"/>
        <v>1191.3466666666666</v>
      </c>
      <c r="X389" s="227">
        <f t="shared" ref="X389:X452" si="47">M389/12</f>
        <v>1189.4166666666667</v>
      </c>
      <c r="Y389" s="227">
        <f t="shared" si="45"/>
        <v>1164.3499999999999</v>
      </c>
      <c r="Z389" s="227">
        <f t="shared" si="46"/>
        <v>1159.2311111111112</v>
      </c>
      <c r="AA389" s="227">
        <f t="shared" ref="AA389:AA452" si="48">S389/36</f>
        <v>1155.3888888888889</v>
      </c>
    </row>
    <row r="390" spans="2:27" ht="13.5" hidden="1">
      <c r="B390" s="232" t="s">
        <v>1110</v>
      </c>
      <c r="C390" s="232" t="s">
        <v>716</v>
      </c>
      <c r="D390" s="232" t="s">
        <v>965</v>
      </c>
      <c r="E390" s="232" t="s">
        <v>988</v>
      </c>
      <c r="F390" s="232">
        <v>72</v>
      </c>
      <c r="G390" s="232" t="s">
        <v>1310</v>
      </c>
      <c r="H390" s="233">
        <v>31.391999999999999</v>
      </c>
      <c r="I390" s="233">
        <v>0</v>
      </c>
      <c r="J390" s="233">
        <v>29.766999999999999</v>
      </c>
      <c r="K390" s="234">
        <v>129802</v>
      </c>
      <c r="L390" s="233">
        <v>14.818</v>
      </c>
      <c r="M390" s="234">
        <v>259143</v>
      </c>
      <c r="N390" s="233">
        <v>0</v>
      </c>
      <c r="O390" s="233">
        <v>0</v>
      </c>
      <c r="P390" s="233">
        <v>28.855</v>
      </c>
      <c r="Q390" s="234">
        <v>377345</v>
      </c>
      <c r="R390" s="233">
        <v>14.359</v>
      </c>
      <c r="S390" s="234">
        <v>751982</v>
      </c>
      <c r="T390" s="233">
        <v>0</v>
      </c>
      <c r="U390" s="235">
        <f t="shared" si="42"/>
        <v>22916.16</v>
      </c>
      <c r="V390" s="227">
        <f t="shared" si="43"/>
        <v>21729.91</v>
      </c>
      <c r="W390" s="227">
        <f t="shared" si="44"/>
        <v>21633.973333333335</v>
      </c>
      <c r="X390" s="227">
        <f t="shared" si="47"/>
        <v>21595.25</v>
      </c>
      <c r="Y390" s="227">
        <f t="shared" si="45"/>
        <v>21064.15</v>
      </c>
      <c r="Z390" s="227">
        <f t="shared" si="46"/>
        <v>20963.875555555554</v>
      </c>
      <c r="AA390" s="227">
        <f t="shared" si="48"/>
        <v>20888.388888888891</v>
      </c>
    </row>
    <row r="391" spans="2:27" ht="13.5" hidden="1">
      <c r="B391" s="232" t="s">
        <v>1110</v>
      </c>
      <c r="C391" s="232" t="s">
        <v>719</v>
      </c>
      <c r="D391" s="232" t="s">
        <v>965</v>
      </c>
      <c r="E391" s="232" t="s">
        <v>988</v>
      </c>
      <c r="F391" s="232">
        <v>8</v>
      </c>
      <c r="G391" s="232" t="s">
        <v>1318</v>
      </c>
      <c r="H391" s="233">
        <v>3.488</v>
      </c>
      <c r="I391" s="233">
        <v>0</v>
      </c>
      <c r="J391" s="233">
        <v>3.3069999999999999</v>
      </c>
      <c r="K391" s="234">
        <v>14422</v>
      </c>
      <c r="L391" s="233">
        <v>1.6459999999999999</v>
      </c>
      <c r="M391" s="234">
        <v>28794</v>
      </c>
      <c r="N391" s="233">
        <v>0</v>
      </c>
      <c r="O391" s="233">
        <v>0</v>
      </c>
      <c r="P391" s="233">
        <v>3.206</v>
      </c>
      <c r="Q391" s="234">
        <v>41927</v>
      </c>
      <c r="R391" s="233">
        <v>1.595</v>
      </c>
      <c r="S391" s="234">
        <v>83554</v>
      </c>
      <c r="T391" s="233">
        <v>0</v>
      </c>
      <c r="U391" s="235">
        <f t="shared" si="42"/>
        <v>2546.2399999999998</v>
      </c>
      <c r="V391" s="227">
        <f t="shared" si="43"/>
        <v>2414.11</v>
      </c>
      <c r="W391" s="227">
        <f t="shared" si="44"/>
        <v>2403.413333333333</v>
      </c>
      <c r="X391" s="227">
        <f t="shared" si="47"/>
        <v>2399.5</v>
      </c>
      <c r="Y391" s="227">
        <f t="shared" si="45"/>
        <v>2340.38</v>
      </c>
      <c r="Z391" s="227">
        <f t="shared" si="46"/>
        <v>2328.9888888888891</v>
      </c>
      <c r="AA391" s="227">
        <f t="shared" si="48"/>
        <v>2320.9444444444443</v>
      </c>
    </row>
    <row r="392" spans="2:27" ht="13.5" hidden="1">
      <c r="B392" s="232" t="s">
        <v>1110</v>
      </c>
      <c r="C392" s="232" t="s">
        <v>722</v>
      </c>
      <c r="D392" s="232" t="s">
        <v>965</v>
      </c>
      <c r="E392" s="232" t="s">
        <v>988</v>
      </c>
      <c r="F392" s="232">
        <v>16</v>
      </c>
      <c r="G392" s="232" t="s">
        <v>1319</v>
      </c>
      <c r="H392" s="233">
        <v>6.976</v>
      </c>
      <c r="I392" s="233">
        <v>0</v>
      </c>
      <c r="J392" s="233">
        <v>6.6150000000000002</v>
      </c>
      <c r="K392" s="234">
        <v>28845</v>
      </c>
      <c r="L392" s="233">
        <v>3.2930000000000001</v>
      </c>
      <c r="M392" s="234">
        <v>57587</v>
      </c>
      <c r="N392" s="233">
        <v>0</v>
      </c>
      <c r="O392" s="233">
        <v>0</v>
      </c>
      <c r="P392" s="233">
        <v>6.4119999999999999</v>
      </c>
      <c r="Q392" s="234">
        <v>83854</v>
      </c>
      <c r="R392" s="233">
        <v>3.1909999999999998</v>
      </c>
      <c r="S392" s="234">
        <v>167107</v>
      </c>
      <c r="T392" s="233">
        <v>0</v>
      </c>
      <c r="U392" s="235">
        <f t="shared" si="42"/>
        <v>5092.4799999999996</v>
      </c>
      <c r="V392" s="227">
        <f t="shared" si="43"/>
        <v>4828.95</v>
      </c>
      <c r="W392" s="227">
        <f t="shared" si="44"/>
        <v>4807.6400000000003</v>
      </c>
      <c r="X392" s="227">
        <f t="shared" si="47"/>
        <v>4798.916666666667</v>
      </c>
      <c r="Y392" s="227">
        <f t="shared" si="45"/>
        <v>4680.76</v>
      </c>
      <c r="Z392" s="227">
        <f t="shared" si="46"/>
        <v>4658.7077777777777</v>
      </c>
      <c r="AA392" s="227">
        <f t="shared" si="48"/>
        <v>4641.8611111111113</v>
      </c>
    </row>
    <row r="393" spans="2:27" ht="13.5" hidden="1">
      <c r="B393" s="232" t="s">
        <v>1110</v>
      </c>
      <c r="C393" s="232" t="s">
        <v>725</v>
      </c>
      <c r="D393" s="232" t="s">
        <v>965</v>
      </c>
      <c r="E393" s="232" t="s">
        <v>988</v>
      </c>
      <c r="F393" s="232">
        <v>36</v>
      </c>
      <c r="G393" s="232" t="s">
        <v>1308</v>
      </c>
      <c r="H393" s="233">
        <v>15.696</v>
      </c>
      <c r="I393" s="233">
        <v>0</v>
      </c>
      <c r="J393" s="233">
        <v>14.882999999999999</v>
      </c>
      <c r="K393" s="234">
        <v>64901</v>
      </c>
      <c r="L393" s="233">
        <v>7.4089999999999998</v>
      </c>
      <c r="M393" s="234">
        <v>129571</v>
      </c>
      <c r="N393" s="233">
        <v>0</v>
      </c>
      <c r="O393" s="233">
        <v>0</v>
      </c>
      <c r="P393" s="233">
        <v>14.427</v>
      </c>
      <c r="Q393" s="234">
        <v>188672</v>
      </c>
      <c r="R393" s="233">
        <v>7.1790000000000003</v>
      </c>
      <c r="S393" s="234">
        <v>375991</v>
      </c>
      <c r="T393" s="233">
        <v>0</v>
      </c>
      <c r="U393" s="235">
        <f t="shared" si="42"/>
        <v>11458.08</v>
      </c>
      <c r="V393" s="227">
        <f t="shared" si="43"/>
        <v>10864.59</v>
      </c>
      <c r="W393" s="227">
        <f t="shared" si="44"/>
        <v>10816.986666666668</v>
      </c>
      <c r="X393" s="227">
        <f t="shared" si="47"/>
        <v>10797.583333333334</v>
      </c>
      <c r="Y393" s="227">
        <f t="shared" si="45"/>
        <v>10531.71</v>
      </c>
      <c r="Z393" s="227">
        <f t="shared" si="46"/>
        <v>10481.558888888889</v>
      </c>
      <c r="AA393" s="227">
        <f t="shared" si="48"/>
        <v>10444.194444444445</v>
      </c>
    </row>
    <row r="394" spans="2:27" ht="13.5" hidden="1">
      <c r="B394" s="232" t="s">
        <v>1110</v>
      </c>
      <c r="C394" s="232" t="s">
        <v>731</v>
      </c>
      <c r="D394" s="232" t="s">
        <v>965</v>
      </c>
      <c r="E394" s="232" t="s">
        <v>988</v>
      </c>
      <c r="F394" s="232">
        <v>72</v>
      </c>
      <c r="G394" s="232" t="s">
        <v>1310</v>
      </c>
      <c r="H394" s="233">
        <v>31.391999999999999</v>
      </c>
      <c r="I394" s="233">
        <v>0</v>
      </c>
      <c r="J394" s="233">
        <v>29.766999999999999</v>
      </c>
      <c r="K394" s="234">
        <v>129802</v>
      </c>
      <c r="L394" s="233">
        <v>14.818</v>
      </c>
      <c r="M394" s="234">
        <v>259143</v>
      </c>
      <c r="N394" s="233">
        <v>0</v>
      </c>
      <c r="O394" s="233">
        <v>0</v>
      </c>
      <c r="P394" s="233">
        <v>28.855</v>
      </c>
      <c r="Q394" s="234">
        <v>377345</v>
      </c>
      <c r="R394" s="233">
        <v>14.359</v>
      </c>
      <c r="S394" s="234">
        <v>751982</v>
      </c>
      <c r="T394" s="233">
        <v>0</v>
      </c>
      <c r="U394" s="235">
        <f t="shared" si="42"/>
        <v>22916.16</v>
      </c>
      <c r="V394" s="227">
        <f t="shared" si="43"/>
        <v>21729.91</v>
      </c>
      <c r="W394" s="227">
        <f t="shared" si="44"/>
        <v>21633.973333333335</v>
      </c>
      <c r="X394" s="227">
        <f t="shared" si="47"/>
        <v>21595.25</v>
      </c>
      <c r="Y394" s="227">
        <f t="shared" si="45"/>
        <v>21064.15</v>
      </c>
      <c r="Z394" s="227">
        <f t="shared" si="46"/>
        <v>20963.875555555554</v>
      </c>
      <c r="AA394" s="227">
        <f t="shared" si="48"/>
        <v>20888.388888888891</v>
      </c>
    </row>
    <row r="395" spans="2:27" ht="13.5" hidden="1">
      <c r="B395" s="232" t="s">
        <v>1110</v>
      </c>
      <c r="C395" s="232" t="s">
        <v>733</v>
      </c>
      <c r="D395" s="232" t="s">
        <v>965</v>
      </c>
      <c r="E395" s="232" t="s">
        <v>988</v>
      </c>
      <c r="F395" s="232">
        <v>4</v>
      </c>
      <c r="G395" s="232" t="s">
        <v>1321</v>
      </c>
      <c r="H395" s="233">
        <v>1.744</v>
      </c>
      <c r="I395" s="233">
        <v>0</v>
      </c>
      <c r="J395" s="233">
        <v>1.6539999999999999</v>
      </c>
      <c r="K395" s="234">
        <v>7211</v>
      </c>
      <c r="L395" s="233">
        <v>0.82299999999999995</v>
      </c>
      <c r="M395" s="234">
        <v>14397</v>
      </c>
      <c r="N395" s="233">
        <v>0</v>
      </c>
      <c r="O395" s="233">
        <v>0</v>
      </c>
      <c r="P395" s="233">
        <v>1.603</v>
      </c>
      <c r="Q395" s="234">
        <v>20964</v>
      </c>
      <c r="R395" s="233">
        <v>0.79800000000000004</v>
      </c>
      <c r="S395" s="234">
        <v>41777</v>
      </c>
      <c r="T395" s="233">
        <v>0</v>
      </c>
      <c r="U395" s="235">
        <f t="shared" si="42"/>
        <v>1273.1199999999999</v>
      </c>
      <c r="V395" s="227">
        <f t="shared" si="43"/>
        <v>1207.4199999999998</v>
      </c>
      <c r="W395" s="227">
        <f t="shared" si="44"/>
        <v>1201.7066666666665</v>
      </c>
      <c r="X395" s="227">
        <f t="shared" si="47"/>
        <v>1199.75</v>
      </c>
      <c r="Y395" s="227">
        <f t="shared" si="45"/>
        <v>1170.19</v>
      </c>
      <c r="Z395" s="227">
        <f t="shared" si="46"/>
        <v>1164.8733333333334</v>
      </c>
      <c r="AA395" s="227">
        <f t="shared" si="48"/>
        <v>1160.4722222222222</v>
      </c>
    </row>
    <row r="396" spans="2:27" ht="13.5" hidden="1">
      <c r="B396" s="232" t="s">
        <v>1110</v>
      </c>
      <c r="C396" s="232" t="s">
        <v>1340</v>
      </c>
      <c r="D396" s="232" t="s">
        <v>965</v>
      </c>
      <c r="E396" s="232" t="s">
        <v>988</v>
      </c>
      <c r="F396" s="232">
        <v>48</v>
      </c>
      <c r="G396" s="232" t="s">
        <v>1308</v>
      </c>
      <c r="H396" s="233">
        <v>20.303999999999998</v>
      </c>
      <c r="I396" s="233">
        <v>0</v>
      </c>
      <c r="J396" s="233">
        <v>19.522079999999999</v>
      </c>
      <c r="K396" s="234">
        <v>85189</v>
      </c>
      <c r="L396" s="233">
        <v>9.7248000000000001</v>
      </c>
      <c r="M396" s="234">
        <v>170125</v>
      </c>
      <c r="N396" s="233">
        <v>0</v>
      </c>
      <c r="O396" s="233">
        <v>0</v>
      </c>
      <c r="P396" s="233">
        <v>19.047170000000001</v>
      </c>
      <c r="Q396" s="234">
        <v>249261</v>
      </c>
      <c r="R396" s="233">
        <v>9.4847999999999999</v>
      </c>
      <c r="S396" s="234">
        <v>496992</v>
      </c>
      <c r="T396" s="233">
        <v>0</v>
      </c>
      <c r="U396" s="235">
        <f t="shared" si="42"/>
        <v>14821.919999999998</v>
      </c>
      <c r="V396" s="227">
        <f t="shared" si="43"/>
        <v>14251.118399999999</v>
      </c>
      <c r="W396" s="227">
        <f t="shared" si="44"/>
        <v>14198.187333333333</v>
      </c>
      <c r="X396" s="227">
        <f t="shared" si="47"/>
        <v>14177.083333333334</v>
      </c>
      <c r="Y396" s="227">
        <f t="shared" si="45"/>
        <v>13904.4341</v>
      </c>
      <c r="Z396" s="227">
        <f t="shared" si="46"/>
        <v>13847.820666666667</v>
      </c>
      <c r="AA396" s="227">
        <f t="shared" si="48"/>
        <v>13805.333333333334</v>
      </c>
    </row>
    <row r="397" spans="2:27" ht="13.5" hidden="1">
      <c r="B397" s="232" t="s">
        <v>1110</v>
      </c>
      <c r="C397" s="232" t="s">
        <v>1341</v>
      </c>
      <c r="D397" s="232" t="s">
        <v>965</v>
      </c>
      <c r="E397" s="232" t="s">
        <v>988</v>
      </c>
      <c r="F397" s="232">
        <v>64</v>
      </c>
      <c r="G397" s="232" t="s">
        <v>1316</v>
      </c>
      <c r="H397" s="233">
        <v>27.071999999999999</v>
      </c>
      <c r="I397" s="233">
        <v>0</v>
      </c>
      <c r="J397" s="233">
        <v>26.029440000000001</v>
      </c>
      <c r="K397" s="234">
        <v>113586</v>
      </c>
      <c r="L397" s="233">
        <v>12.9664</v>
      </c>
      <c r="M397" s="234">
        <v>226833</v>
      </c>
      <c r="N397" s="233">
        <v>0</v>
      </c>
      <c r="O397" s="233">
        <v>0</v>
      </c>
      <c r="P397" s="233">
        <v>25.39622</v>
      </c>
      <c r="Q397" s="234">
        <v>332347</v>
      </c>
      <c r="R397" s="233">
        <v>12.6464</v>
      </c>
      <c r="S397" s="234">
        <v>662656</v>
      </c>
      <c r="T397" s="233">
        <v>0</v>
      </c>
      <c r="U397" s="235">
        <f t="shared" si="42"/>
        <v>19762.559999999998</v>
      </c>
      <c r="V397" s="227">
        <f t="shared" si="43"/>
        <v>19001.4912</v>
      </c>
      <c r="W397" s="227">
        <f t="shared" si="44"/>
        <v>18930.972000000002</v>
      </c>
      <c r="X397" s="227">
        <f t="shared" si="47"/>
        <v>18902.75</v>
      </c>
      <c r="Y397" s="227">
        <f t="shared" si="45"/>
        <v>18539.240600000001</v>
      </c>
      <c r="Z397" s="227">
        <f t="shared" si="46"/>
        <v>18463.733111111113</v>
      </c>
      <c r="AA397" s="227">
        <f t="shared" si="48"/>
        <v>18407.111111111109</v>
      </c>
    </row>
    <row r="398" spans="2:27" ht="13.5" hidden="1">
      <c r="B398" s="232" t="s">
        <v>1110</v>
      </c>
      <c r="C398" s="232" t="s">
        <v>1342</v>
      </c>
      <c r="D398" s="232" t="s">
        <v>965</v>
      </c>
      <c r="E398" s="232" t="s">
        <v>988</v>
      </c>
      <c r="F398" s="232">
        <v>96</v>
      </c>
      <c r="G398" s="232" t="s">
        <v>1310</v>
      </c>
      <c r="H398" s="233">
        <v>40.607999999999997</v>
      </c>
      <c r="I398" s="233">
        <v>0</v>
      </c>
      <c r="J398" s="233">
        <v>39.044159999999998</v>
      </c>
      <c r="K398" s="234">
        <v>170378</v>
      </c>
      <c r="L398" s="233">
        <v>19.4496</v>
      </c>
      <c r="M398" s="234">
        <v>340249</v>
      </c>
      <c r="N398" s="233">
        <v>0</v>
      </c>
      <c r="O398" s="233">
        <v>0</v>
      </c>
      <c r="P398" s="233">
        <v>38.094340000000003</v>
      </c>
      <c r="Q398" s="234">
        <v>498521</v>
      </c>
      <c r="R398" s="233">
        <v>18.9696</v>
      </c>
      <c r="S398" s="234">
        <v>993984</v>
      </c>
      <c r="T398" s="233">
        <v>0</v>
      </c>
      <c r="U398" s="235">
        <f t="shared" si="42"/>
        <v>29643.839999999997</v>
      </c>
      <c r="V398" s="227">
        <f t="shared" si="43"/>
        <v>28502.236799999999</v>
      </c>
      <c r="W398" s="227">
        <f t="shared" si="44"/>
        <v>28396.374666666667</v>
      </c>
      <c r="X398" s="227">
        <f t="shared" si="47"/>
        <v>28354.083333333332</v>
      </c>
      <c r="Y398" s="227">
        <f t="shared" si="45"/>
        <v>27808.868200000001</v>
      </c>
      <c r="Z398" s="227">
        <f t="shared" si="46"/>
        <v>27695.613555555552</v>
      </c>
      <c r="AA398" s="227">
        <f t="shared" si="48"/>
        <v>27610.666666666668</v>
      </c>
    </row>
    <row r="399" spans="2:27" ht="13.5" hidden="1">
      <c r="B399" s="232" t="s">
        <v>1110</v>
      </c>
      <c r="C399" s="232" t="s">
        <v>1343</v>
      </c>
      <c r="D399" s="232" t="s">
        <v>965</v>
      </c>
      <c r="E399" s="232" t="s">
        <v>988</v>
      </c>
      <c r="F399" s="232">
        <v>8</v>
      </c>
      <c r="G399" s="232" t="s">
        <v>1311</v>
      </c>
      <c r="H399" s="233">
        <v>3.3839999999999999</v>
      </c>
      <c r="I399" s="233">
        <v>0</v>
      </c>
      <c r="J399" s="233">
        <v>3.2536800000000001</v>
      </c>
      <c r="K399" s="234">
        <v>14198</v>
      </c>
      <c r="L399" s="233">
        <v>1.6208</v>
      </c>
      <c r="M399" s="234">
        <v>28354</v>
      </c>
      <c r="N399" s="233">
        <v>0</v>
      </c>
      <c r="O399" s="233">
        <v>0</v>
      </c>
      <c r="P399" s="233">
        <v>3.1745299999999999</v>
      </c>
      <c r="Q399" s="234">
        <v>41543</v>
      </c>
      <c r="R399" s="233">
        <v>1.5808</v>
      </c>
      <c r="S399" s="234">
        <v>82832</v>
      </c>
      <c r="T399" s="233">
        <v>0</v>
      </c>
      <c r="U399" s="235">
        <f t="shared" si="42"/>
        <v>2470.3199999999997</v>
      </c>
      <c r="V399" s="227">
        <f t="shared" si="43"/>
        <v>2375.1864</v>
      </c>
      <c r="W399" s="227">
        <f t="shared" si="44"/>
        <v>2366.3506666666667</v>
      </c>
      <c r="X399" s="227">
        <f t="shared" si="47"/>
        <v>2362.8333333333335</v>
      </c>
      <c r="Y399" s="227">
        <f t="shared" si="45"/>
        <v>2317.4069</v>
      </c>
      <c r="Z399" s="227">
        <f t="shared" si="46"/>
        <v>2307.9562222222221</v>
      </c>
      <c r="AA399" s="227">
        <f t="shared" si="48"/>
        <v>2300.8888888888887</v>
      </c>
    </row>
    <row r="400" spans="2:27" ht="13.5" hidden="1">
      <c r="B400" s="232" t="s">
        <v>1110</v>
      </c>
      <c r="C400" s="232" t="s">
        <v>1344</v>
      </c>
      <c r="D400" s="232" t="s">
        <v>965</v>
      </c>
      <c r="E400" s="232" t="s">
        <v>988</v>
      </c>
      <c r="F400" s="232">
        <v>128</v>
      </c>
      <c r="G400" s="232" t="s">
        <v>1345</v>
      </c>
      <c r="H400" s="233">
        <v>54.143999999999998</v>
      </c>
      <c r="I400" s="233">
        <v>0</v>
      </c>
      <c r="J400" s="233">
        <v>52.058880000000002</v>
      </c>
      <c r="K400" s="234">
        <v>227171</v>
      </c>
      <c r="L400" s="233">
        <v>25.9328</v>
      </c>
      <c r="M400" s="234">
        <v>453665</v>
      </c>
      <c r="N400" s="233">
        <v>0</v>
      </c>
      <c r="O400" s="233">
        <v>0</v>
      </c>
      <c r="P400" s="233">
        <v>50.792450000000002</v>
      </c>
      <c r="Q400" s="234">
        <v>664695</v>
      </c>
      <c r="R400" s="233">
        <v>25.2928</v>
      </c>
      <c r="S400" s="234">
        <v>1325313</v>
      </c>
      <c r="T400" s="233">
        <v>0</v>
      </c>
      <c r="U400" s="235">
        <f t="shared" si="42"/>
        <v>39525.119999999995</v>
      </c>
      <c r="V400" s="227">
        <f t="shared" si="43"/>
        <v>38002.982400000001</v>
      </c>
      <c r="W400" s="227">
        <f t="shared" si="44"/>
        <v>37861.860666666667</v>
      </c>
      <c r="X400" s="227">
        <f t="shared" si="47"/>
        <v>37805.416666666664</v>
      </c>
      <c r="Y400" s="227">
        <f t="shared" si="45"/>
        <v>37078.488499999999</v>
      </c>
      <c r="Z400" s="227">
        <f t="shared" si="46"/>
        <v>36927.493999999999</v>
      </c>
      <c r="AA400" s="227">
        <f t="shared" si="48"/>
        <v>36814.25</v>
      </c>
    </row>
    <row r="401" spans="2:27" ht="13.5" hidden="1">
      <c r="B401" s="232" t="s">
        <v>1110</v>
      </c>
      <c r="C401" s="232" t="s">
        <v>1346</v>
      </c>
      <c r="D401" s="232" t="s">
        <v>965</v>
      </c>
      <c r="E401" s="232" t="s">
        <v>988</v>
      </c>
      <c r="F401" s="232">
        <v>16</v>
      </c>
      <c r="G401" s="232" t="s">
        <v>1312</v>
      </c>
      <c r="H401" s="233">
        <v>6.7679999999999998</v>
      </c>
      <c r="I401" s="233">
        <v>0</v>
      </c>
      <c r="J401" s="233">
        <v>6.5073600000000003</v>
      </c>
      <c r="K401" s="234">
        <v>28396</v>
      </c>
      <c r="L401" s="233">
        <v>3.2416</v>
      </c>
      <c r="M401" s="234">
        <v>56708</v>
      </c>
      <c r="N401" s="233">
        <v>0</v>
      </c>
      <c r="O401" s="233">
        <v>0</v>
      </c>
      <c r="P401" s="233">
        <v>6.3490599999999997</v>
      </c>
      <c r="Q401" s="234">
        <v>83087</v>
      </c>
      <c r="R401" s="233">
        <v>3.1616</v>
      </c>
      <c r="S401" s="234">
        <v>165664</v>
      </c>
      <c r="T401" s="233">
        <v>0</v>
      </c>
      <c r="U401" s="235">
        <f t="shared" si="42"/>
        <v>4940.6399999999994</v>
      </c>
      <c r="V401" s="227">
        <f t="shared" si="43"/>
        <v>4750.3728000000001</v>
      </c>
      <c r="W401" s="227">
        <f t="shared" si="44"/>
        <v>4732.7013333333334</v>
      </c>
      <c r="X401" s="227">
        <f t="shared" si="47"/>
        <v>4725.666666666667</v>
      </c>
      <c r="Y401" s="227">
        <f t="shared" si="45"/>
        <v>4634.8137999999999</v>
      </c>
      <c r="Z401" s="227">
        <f t="shared" si="46"/>
        <v>4615.9402222222216</v>
      </c>
      <c r="AA401" s="227">
        <f t="shared" si="48"/>
        <v>4601.7777777777774</v>
      </c>
    </row>
    <row r="402" spans="2:27" ht="13.5" hidden="1">
      <c r="B402" s="232" t="s">
        <v>1110</v>
      </c>
      <c r="C402" s="232" t="s">
        <v>1347</v>
      </c>
      <c r="D402" s="232" t="s">
        <v>965</v>
      </c>
      <c r="E402" s="232" t="s">
        <v>988</v>
      </c>
      <c r="F402" s="232">
        <v>32</v>
      </c>
      <c r="G402" s="232" t="s">
        <v>1317</v>
      </c>
      <c r="H402" s="233">
        <v>13.536</v>
      </c>
      <c r="I402" s="233">
        <v>0</v>
      </c>
      <c r="J402" s="233">
        <v>13.014720000000001</v>
      </c>
      <c r="K402" s="234">
        <v>56793</v>
      </c>
      <c r="L402" s="233">
        <v>6.4832000000000001</v>
      </c>
      <c r="M402" s="234">
        <v>113416</v>
      </c>
      <c r="N402" s="233">
        <v>0</v>
      </c>
      <c r="O402" s="233">
        <v>0</v>
      </c>
      <c r="P402" s="233">
        <v>12.69811</v>
      </c>
      <c r="Q402" s="234">
        <v>166174</v>
      </c>
      <c r="R402" s="233">
        <v>6.3231999999999999</v>
      </c>
      <c r="S402" s="234">
        <v>331328</v>
      </c>
      <c r="T402" s="233">
        <v>0</v>
      </c>
      <c r="U402" s="235">
        <f t="shared" si="42"/>
        <v>9881.2799999999988</v>
      </c>
      <c r="V402" s="227">
        <f t="shared" si="43"/>
        <v>9500.7456000000002</v>
      </c>
      <c r="W402" s="227">
        <f t="shared" si="44"/>
        <v>9465.4860000000008</v>
      </c>
      <c r="X402" s="227">
        <f t="shared" si="47"/>
        <v>9451.3333333333339</v>
      </c>
      <c r="Y402" s="227">
        <f t="shared" si="45"/>
        <v>9269.6203000000005</v>
      </c>
      <c r="Z402" s="227">
        <f t="shared" si="46"/>
        <v>9231.8804444444431</v>
      </c>
      <c r="AA402" s="227">
        <f t="shared" si="48"/>
        <v>9203.5555555555547</v>
      </c>
    </row>
    <row r="403" spans="2:27" ht="13.5" hidden="1">
      <c r="B403" s="232" t="s">
        <v>1110</v>
      </c>
      <c r="C403" s="232" t="s">
        <v>1349</v>
      </c>
      <c r="D403" s="232" t="s">
        <v>965</v>
      </c>
      <c r="E403" s="232" t="s">
        <v>988</v>
      </c>
      <c r="F403" s="232">
        <v>128</v>
      </c>
      <c r="G403" s="232" t="s">
        <v>1345</v>
      </c>
      <c r="H403" s="233">
        <v>54.143999999999998</v>
      </c>
      <c r="I403" s="233">
        <v>0</v>
      </c>
      <c r="J403" s="233">
        <v>52.058880000000002</v>
      </c>
      <c r="K403" s="234">
        <v>227171</v>
      </c>
      <c r="L403" s="233">
        <v>25.9328</v>
      </c>
      <c r="M403" s="234">
        <v>453665</v>
      </c>
      <c r="N403" s="233">
        <v>0</v>
      </c>
      <c r="O403" s="233">
        <v>0</v>
      </c>
      <c r="P403" s="233">
        <v>50.792450000000002</v>
      </c>
      <c r="Q403" s="234">
        <v>664695</v>
      </c>
      <c r="R403" s="233">
        <v>25.2928</v>
      </c>
      <c r="S403" s="234">
        <v>1325313</v>
      </c>
      <c r="T403" s="233">
        <v>0</v>
      </c>
      <c r="U403" s="235">
        <f t="shared" si="42"/>
        <v>39525.119999999995</v>
      </c>
      <c r="V403" s="227">
        <f t="shared" si="43"/>
        <v>38002.982400000001</v>
      </c>
      <c r="W403" s="227">
        <f t="shared" si="44"/>
        <v>37861.860666666667</v>
      </c>
      <c r="X403" s="227">
        <f t="shared" si="47"/>
        <v>37805.416666666664</v>
      </c>
      <c r="Y403" s="227">
        <f t="shared" si="45"/>
        <v>37078.488499999999</v>
      </c>
      <c r="Z403" s="227">
        <f t="shared" si="46"/>
        <v>36927.493999999999</v>
      </c>
      <c r="AA403" s="227">
        <f t="shared" si="48"/>
        <v>36814.25</v>
      </c>
    </row>
    <row r="404" spans="2:27" ht="13.5" hidden="1">
      <c r="B404" s="232" t="s">
        <v>1110</v>
      </c>
      <c r="C404" s="232" t="s">
        <v>1350</v>
      </c>
      <c r="D404" s="232" t="s">
        <v>965</v>
      </c>
      <c r="E404" s="232" t="s">
        <v>988</v>
      </c>
      <c r="F404" s="232">
        <v>4</v>
      </c>
      <c r="G404" s="232" t="s">
        <v>1315</v>
      </c>
      <c r="H404" s="233">
        <v>1.6919999999999999</v>
      </c>
      <c r="I404" s="233">
        <v>0</v>
      </c>
      <c r="J404" s="233">
        <v>1.6268400000000001</v>
      </c>
      <c r="K404" s="234">
        <v>7099</v>
      </c>
      <c r="L404" s="233">
        <v>0.81040000000000001</v>
      </c>
      <c r="M404" s="234">
        <v>14177</v>
      </c>
      <c r="N404" s="233">
        <v>0</v>
      </c>
      <c r="O404" s="233">
        <v>0</v>
      </c>
      <c r="P404" s="233">
        <v>1.5872599999999999</v>
      </c>
      <c r="Q404" s="234">
        <v>20772</v>
      </c>
      <c r="R404" s="233">
        <v>0.79039999999999999</v>
      </c>
      <c r="S404" s="234">
        <v>41416</v>
      </c>
      <c r="T404" s="233">
        <v>0</v>
      </c>
      <c r="U404" s="235">
        <f t="shared" si="42"/>
        <v>1235.1599999999999</v>
      </c>
      <c r="V404" s="227">
        <f t="shared" si="43"/>
        <v>1187.5932</v>
      </c>
      <c r="W404" s="227">
        <f t="shared" si="44"/>
        <v>1183.1753333333334</v>
      </c>
      <c r="X404" s="227">
        <f t="shared" si="47"/>
        <v>1181.4166666666667</v>
      </c>
      <c r="Y404" s="227">
        <f t="shared" si="45"/>
        <v>1158.6997999999999</v>
      </c>
      <c r="Z404" s="227">
        <f t="shared" si="46"/>
        <v>1153.992</v>
      </c>
      <c r="AA404" s="227">
        <f t="shared" si="48"/>
        <v>1150.4444444444443</v>
      </c>
    </row>
    <row r="405" spans="2:27" ht="13.5" hidden="1">
      <c r="B405" s="232" t="s">
        <v>1110</v>
      </c>
      <c r="C405" s="232" t="s">
        <v>736</v>
      </c>
      <c r="D405" s="232" t="s">
        <v>965</v>
      </c>
      <c r="E405" s="232" t="s">
        <v>988</v>
      </c>
      <c r="F405" s="232">
        <v>8</v>
      </c>
      <c r="G405" s="232" t="s">
        <v>1351</v>
      </c>
      <c r="H405" s="233">
        <v>4.6879999999999997</v>
      </c>
      <c r="I405" s="233">
        <v>0</v>
      </c>
      <c r="J405" s="233">
        <v>3.9569999999999999</v>
      </c>
      <c r="K405" s="234">
        <v>17132</v>
      </c>
      <c r="L405" s="233">
        <v>1.956</v>
      </c>
      <c r="M405" s="234">
        <v>34105</v>
      </c>
      <c r="N405" s="233">
        <v>0</v>
      </c>
      <c r="O405" s="233">
        <v>0</v>
      </c>
      <c r="P405" s="233">
        <v>0</v>
      </c>
      <c r="Q405" s="234">
        <v>47893</v>
      </c>
      <c r="R405" s="233">
        <v>1.8220000000000001</v>
      </c>
      <c r="S405" s="234">
        <v>94769</v>
      </c>
      <c r="T405" s="233">
        <v>0</v>
      </c>
      <c r="U405" s="235">
        <f t="shared" si="42"/>
        <v>3422.24</v>
      </c>
      <c r="V405" s="227">
        <f t="shared" si="43"/>
        <v>2888.6099999999997</v>
      </c>
      <c r="W405" s="227">
        <f t="shared" si="44"/>
        <v>2855.5466666666666</v>
      </c>
      <c r="X405" s="227">
        <f t="shared" si="47"/>
        <v>2842.0833333333335</v>
      </c>
      <c r="Y405" s="227">
        <f t="shared" si="45"/>
        <v>0</v>
      </c>
      <c r="Z405" s="227">
        <f t="shared" si="46"/>
        <v>2660.4211111111108</v>
      </c>
      <c r="AA405" s="227">
        <f t="shared" si="48"/>
        <v>2632.4722222222222</v>
      </c>
    </row>
    <row r="406" spans="2:27" ht="13.5" hidden="1">
      <c r="B406" s="232" t="s">
        <v>1110</v>
      </c>
      <c r="C406" s="232" t="s">
        <v>738</v>
      </c>
      <c r="D406" s="232" t="s">
        <v>965</v>
      </c>
      <c r="E406" s="232" t="s">
        <v>988</v>
      </c>
      <c r="F406" s="232">
        <v>16</v>
      </c>
      <c r="G406" s="232" t="s">
        <v>1352</v>
      </c>
      <c r="H406" s="233">
        <v>9.3759999999999994</v>
      </c>
      <c r="I406" s="233">
        <v>0</v>
      </c>
      <c r="J406" s="233">
        <v>7.9139999999999997</v>
      </c>
      <c r="K406" s="234">
        <v>34265</v>
      </c>
      <c r="L406" s="233">
        <v>3.9119999999999999</v>
      </c>
      <c r="M406" s="234">
        <v>68210</v>
      </c>
      <c r="N406" s="233">
        <v>0</v>
      </c>
      <c r="O406" s="233">
        <v>0</v>
      </c>
      <c r="P406" s="233">
        <v>0</v>
      </c>
      <c r="Q406" s="234">
        <v>95786</v>
      </c>
      <c r="R406" s="233">
        <v>3.645</v>
      </c>
      <c r="S406" s="234">
        <v>189538</v>
      </c>
      <c r="T406" s="233">
        <v>0</v>
      </c>
      <c r="U406" s="235">
        <f t="shared" si="42"/>
        <v>6844.48</v>
      </c>
      <c r="V406" s="227">
        <f t="shared" si="43"/>
        <v>5777.2199999999993</v>
      </c>
      <c r="W406" s="227">
        <f t="shared" si="44"/>
        <v>5711.1766666666663</v>
      </c>
      <c r="X406" s="227">
        <f t="shared" si="47"/>
        <v>5684.166666666667</v>
      </c>
      <c r="Y406" s="227">
        <f t="shared" si="45"/>
        <v>0</v>
      </c>
      <c r="Z406" s="227">
        <f t="shared" si="46"/>
        <v>5321.5722222222221</v>
      </c>
      <c r="AA406" s="227">
        <f t="shared" si="48"/>
        <v>5264.9444444444443</v>
      </c>
    </row>
    <row r="407" spans="2:27" ht="13.5" hidden="1">
      <c r="B407" s="232" t="s">
        <v>1110</v>
      </c>
      <c r="C407" s="232" t="s">
        <v>740</v>
      </c>
      <c r="D407" s="232" t="s">
        <v>965</v>
      </c>
      <c r="E407" s="232" t="s">
        <v>988</v>
      </c>
      <c r="F407" s="232">
        <v>36</v>
      </c>
      <c r="G407" s="232" t="s">
        <v>1353</v>
      </c>
      <c r="H407" s="233">
        <v>20.251999999999999</v>
      </c>
      <c r="I407" s="233">
        <v>0</v>
      </c>
      <c r="J407" s="233">
        <v>17.327999999999999</v>
      </c>
      <c r="K407" s="234">
        <v>75100</v>
      </c>
      <c r="L407" s="233">
        <v>8.5730000000000004</v>
      </c>
      <c r="M407" s="234">
        <v>149561</v>
      </c>
      <c r="N407" s="233">
        <v>0</v>
      </c>
      <c r="O407" s="233">
        <v>0</v>
      </c>
      <c r="P407" s="233">
        <v>0</v>
      </c>
      <c r="Q407" s="234">
        <v>211282</v>
      </c>
      <c r="R407" s="233">
        <v>8.0399999999999991</v>
      </c>
      <c r="S407" s="234">
        <v>418496</v>
      </c>
      <c r="T407" s="233">
        <v>0</v>
      </c>
      <c r="U407" s="235">
        <f t="shared" si="42"/>
        <v>14783.96</v>
      </c>
      <c r="V407" s="227">
        <f t="shared" si="43"/>
        <v>12649.439999999999</v>
      </c>
      <c r="W407" s="227">
        <f t="shared" si="44"/>
        <v>12516.623333333333</v>
      </c>
      <c r="X407" s="227">
        <f t="shared" si="47"/>
        <v>12463.416666666666</v>
      </c>
      <c r="Y407" s="227">
        <f t="shared" si="45"/>
        <v>0</v>
      </c>
      <c r="Z407" s="227">
        <f t="shared" si="46"/>
        <v>11738.144444444444</v>
      </c>
      <c r="AA407" s="227">
        <f t="shared" si="48"/>
        <v>11624.888888888889</v>
      </c>
    </row>
    <row r="408" spans="2:27" ht="13.5" hidden="1">
      <c r="B408" s="232" t="s">
        <v>1110</v>
      </c>
      <c r="C408" s="232" t="s">
        <v>742</v>
      </c>
      <c r="D408" s="232" t="s">
        <v>965</v>
      </c>
      <c r="E408" s="232" t="s">
        <v>988</v>
      </c>
      <c r="F408" s="232">
        <v>4</v>
      </c>
      <c r="G408" s="232" t="s">
        <v>1354</v>
      </c>
      <c r="H408" s="233">
        <v>2.3439999999999999</v>
      </c>
      <c r="I408" s="233">
        <v>0</v>
      </c>
      <c r="J408" s="233">
        <v>1.9790000000000001</v>
      </c>
      <c r="K408" s="234">
        <v>8566</v>
      </c>
      <c r="L408" s="233">
        <v>0.97799999999999998</v>
      </c>
      <c r="M408" s="234">
        <v>17053</v>
      </c>
      <c r="N408" s="233">
        <v>0</v>
      </c>
      <c r="O408" s="233">
        <v>0</v>
      </c>
      <c r="P408" s="233">
        <v>0</v>
      </c>
      <c r="Q408" s="234">
        <v>23946</v>
      </c>
      <c r="R408" s="233">
        <v>0.91100000000000003</v>
      </c>
      <c r="S408" s="234">
        <v>47385</v>
      </c>
      <c r="T408" s="233">
        <v>0</v>
      </c>
      <c r="U408" s="235">
        <f t="shared" si="42"/>
        <v>1711.12</v>
      </c>
      <c r="V408" s="227">
        <f t="shared" si="43"/>
        <v>1444.67</v>
      </c>
      <c r="W408" s="227">
        <f t="shared" si="44"/>
        <v>1427.7733333333333</v>
      </c>
      <c r="X408" s="227">
        <f t="shared" si="47"/>
        <v>1421.0833333333333</v>
      </c>
      <c r="Y408" s="227">
        <f t="shared" si="45"/>
        <v>0</v>
      </c>
      <c r="Z408" s="227">
        <f t="shared" si="46"/>
        <v>1330.1966666666667</v>
      </c>
      <c r="AA408" s="227">
        <f t="shared" si="48"/>
        <v>1316.25</v>
      </c>
    </row>
    <row r="409" spans="2:27" ht="13.5" hidden="1">
      <c r="B409" s="232" t="s">
        <v>1110</v>
      </c>
      <c r="C409" s="232" t="s">
        <v>772</v>
      </c>
      <c r="D409" s="232" t="s">
        <v>965</v>
      </c>
      <c r="E409" s="232" t="s">
        <v>988</v>
      </c>
      <c r="F409" s="232">
        <v>8</v>
      </c>
      <c r="G409" s="232" t="s">
        <v>1351</v>
      </c>
      <c r="H409" s="233">
        <v>5.0019999999999998</v>
      </c>
      <c r="I409" s="233">
        <v>0</v>
      </c>
      <c r="J409" s="233">
        <v>4.1189999999999998</v>
      </c>
      <c r="K409" s="234">
        <v>17807</v>
      </c>
      <c r="L409" s="233">
        <v>2.0329999999999999</v>
      </c>
      <c r="M409" s="234">
        <v>35428</v>
      </c>
      <c r="N409" s="233">
        <v>0</v>
      </c>
      <c r="O409" s="233">
        <v>0</v>
      </c>
      <c r="P409" s="233">
        <v>0</v>
      </c>
      <c r="Q409" s="234">
        <v>48090</v>
      </c>
      <c r="R409" s="233">
        <v>1.83</v>
      </c>
      <c r="S409" s="234">
        <v>95139</v>
      </c>
      <c r="T409" s="233">
        <v>0</v>
      </c>
      <c r="U409" s="235">
        <f t="shared" si="42"/>
        <v>3651.46</v>
      </c>
      <c r="V409" s="227">
        <f t="shared" si="43"/>
        <v>3006.87</v>
      </c>
      <c r="W409" s="227">
        <f t="shared" si="44"/>
        <v>2968.0066666666667</v>
      </c>
      <c r="X409" s="227">
        <f t="shared" si="47"/>
        <v>2952.3333333333335</v>
      </c>
      <c r="Y409" s="227">
        <f t="shared" si="45"/>
        <v>0</v>
      </c>
      <c r="Z409" s="227">
        <f t="shared" si="46"/>
        <v>2671.7333333333336</v>
      </c>
      <c r="AA409" s="227">
        <f t="shared" si="48"/>
        <v>2642.75</v>
      </c>
    </row>
    <row r="410" spans="2:27" ht="13.5" hidden="1">
      <c r="B410" s="232" t="s">
        <v>1110</v>
      </c>
      <c r="C410" s="232" t="s">
        <v>773</v>
      </c>
      <c r="D410" s="232" t="s">
        <v>965</v>
      </c>
      <c r="E410" s="232" t="s">
        <v>988</v>
      </c>
      <c r="F410" s="232">
        <v>16</v>
      </c>
      <c r="G410" s="232" t="s">
        <v>1352</v>
      </c>
      <c r="H410" s="233">
        <v>10.004</v>
      </c>
      <c r="I410" s="233">
        <v>0</v>
      </c>
      <c r="J410" s="233">
        <v>8.2379999999999995</v>
      </c>
      <c r="K410" s="234">
        <v>35615</v>
      </c>
      <c r="L410" s="233">
        <v>4.0659999999999998</v>
      </c>
      <c r="M410" s="234">
        <v>70856</v>
      </c>
      <c r="N410" s="233">
        <v>0</v>
      </c>
      <c r="O410" s="233">
        <v>0</v>
      </c>
      <c r="P410" s="233">
        <v>0</v>
      </c>
      <c r="Q410" s="234">
        <v>96180</v>
      </c>
      <c r="R410" s="233">
        <v>3.66</v>
      </c>
      <c r="S410" s="234">
        <v>190278</v>
      </c>
      <c r="T410" s="233">
        <v>0</v>
      </c>
      <c r="U410" s="235">
        <f t="shared" si="42"/>
        <v>7302.92</v>
      </c>
      <c r="V410" s="227">
        <f t="shared" si="43"/>
        <v>6013.74</v>
      </c>
      <c r="W410" s="227">
        <f t="shared" si="44"/>
        <v>5936.0966666666664</v>
      </c>
      <c r="X410" s="227">
        <f t="shared" si="47"/>
        <v>5904.666666666667</v>
      </c>
      <c r="Y410" s="227">
        <f t="shared" si="45"/>
        <v>0</v>
      </c>
      <c r="Z410" s="227">
        <f t="shared" si="46"/>
        <v>5343.4666666666672</v>
      </c>
      <c r="AA410" s="227">
        <f t="shared" si="48"/>
        <v>5285.5</v>
      </c>
    </row>
    <row r="411" spans="2:27" ht="13.5" hidden="1">
      <c r="B411" s="232" t="s">
        <v>1110</v>
      </c>
      <c r="C411" s="232" t="s">
        <v>774</v>
      </c>
      <c r="D411" s="232" t="s">
        <v>965</v>
      </c>
      <c r="E411" s="232" t="s">
        <v>988</v>
      </c>
      <c r="F411" s="232">
        <v>32</v>
      </c>
      <c r="G411" s="232" t="s">
        <v>1353</v>
      </c>
      <c r="H411" s="233">
        <v>20.007999999999999</v>
      </c>
      <c r="I411" s="233">
        <v>0</v>
      </c>
      <c r="J411" s="233">
        <v>16.475999999999999</v>
      </c>
      <c r="K411" s="234">
        <v>71229</v>
      </c>
      <c r="L411" s="233">
        <v>8.1310000000000002</v>
      </c>
      <c r="M411" s="234">
        <v>141712</v>
      </c>
      <c r="N411" s="233">
        <v>0</v>
      </c>
      <c r="O411" s="233">
        <v>0</v>
      </c>
      <c r="P411" s="233">
        <v>0</v>
      </c>
      <c r="Q411" s="234">
        <v>192359</v>
      </c>
      <c r="R411" s="233">
        <v>7.32</v>
      </c>
      <c r="S411" s="234">
        <v>380557</v>
      </c>
      <c r="T411" s="233">
        <v>0</v>
      </c>
      <c r="U411" s="235">
        <f t="shared" si="42"/>
        <v>14605.84</v>
      </c>
      <c r="V411" s="227">
        <f t="shared" si="43"/>
        <v>12027.48</v>
      </c>
      <c r="W411" s="227">
        <f t="shared" si="44"/>
        <v>11871.380000000001</v>
      </c>
      <c r="X411" s="227">
        <f t="shared" si="47"/>
        <v>11809.333333333334</v>
      </c>
      <c r="Y411" s="227">
        <f t="shared" si="45"/>
        <v>0</v>
      </c>
      <c r="Z411" s="227">
        <f t="shared" si="46"/>
        <v>10686.905555555557</v>
      </c>
      <c r="AA411" s="227">
        <f t="shared" si="48"/>
        <v>10571.027777777777</v>
      </c>
    </row>
    <row r="412" spans="2:27" ht="13.5" hidden="1">
      <c r="B412" s="232" t="s">
        <v>1110</v>
      </c>
      <c r="C412" s="232" t="s">
        <v>775</v>
      </c>
      <c r="D412" s="232" t="s">
        <v>965</v>
      </c>
      <c r="E412" s="232" t="s">
        <v>988</v>
      </c>
      <c r="F412" s="232">
        <v>4</v>
      </c>
      <c r="G412" s="232" t="s">
        <v>1354</v>
      </c>
      <c r="H412" s="233">
        <v>2.5009999999999999</v>
      </c>
      <c r="I412" s="233">
        <v>0</v>
      </c>
      <c r="J412" s="233">
        <v>2.0590000000000002</v>
      </c>
      <c r="K412" s="234">
        <v>8904</v>
      </c>
      <c r="L412" s="233">
        <v>1.016</v>
      </c>
      <c r="M412" s="234">
        <v>17714</v>
      </c>
      <c r="N412" s="233">
        <v>0</v>
      </c>
      <c r="O412" s="233">
        <v>0</v>
      </c>
      <c r="P412" s="233">
        <v>0</v>
      </c>
      <c r="Q412" s="234">
        <v>24045</v>
      </c>
      <c r="R412" s="233">
        <v>0.91500000000000004</v>
      </c>
      <c r="S412" s="234">
        <v>47570</v>
      </c>
      <c r="T412" s="233">
        <v>0</v>
      </c>
      <c r="U412" s="235">
        <f t="shared" si="42"/>
        <v>1825.73</v>
      </c>
      <c r="V412" s="227">
        <f t="shared" si="43"/>
        <v>1503.0700000000002</v>
      </c>
      <c r="W412" s="227">
        <f t="shared" si="44"/>
        <v>1483.68</v>
      </c>
      <c r="X412" s="227">
        <f t="shared" si="47"/>
        <v>1476.1666666666667</v>
      </c>
      <c r="Y412" s="227">
        <f t="shared" si="45"/>
        <v>0</v>
      </c>
      <c r="Z412" s="227">
        <f t="shared" si="46"/>
        <v>1335.8666666666668</v>
      </c>
      <c r="AA412" s="227">
        <f t="shared" si="48"/>
        <v>1321.3888888888889</v>
      </c>
    </row>
    <row r="413" spans="2:27" ht="13.5" hidden="1">
      <c r="B413" s="232" t="s">
        <v>1110</v>
      </c>
      <c r="C413" s="232" t="s">
        <v>776</v>
      </c>
      <c r="D413" s="232" t="s">
        <v>965</v>
      </c>
      <c r="E413" s="232" t="s">
        <v>988</v>
      </c>
      <c r="F413" s="232">
        <v>64</v>
      </c>
      <c r="G413" s="232" t="s">
        <v>1355</v>
      </c>
      <c r="H413" s="233">
        <v>29.856000000000002</v>
      </c>
      <c r="I413" s="233">
        <v>0</v>
      </c>
      <c r="J413" s="233">
        <v>27.965</v>
      </c>
      <c r="K413" s="234">
        <v>121659</v>
      </c>
      <c r="L413" s="233">
        <v>13.888</v>
      </c>
      <c r="M413" s="234">
        <v>242656</v>
      </c>
      <c r="N413" s="233">
        <v>0</v>
      </c>
      <c r="O413" s="233">
        <v>0</v>
      </c>
      <c r="P413" s="233">
        <v>26.834</v>
      </c>
      <c r="Q413" s="234">
        <v>349840</v>
      </c>
      <c r="R413" s="233">
        <v>13.311999999999999</v>
      </c>
      <c r="S413" s="234">
        <v>695542</v>
      </c>
      <c r="T413" s="233">
        <v>0</v>
      </c>
      <c r="U413" s="235">
        <f t="shared" si="42"/>
        <v>21794.880000000001</v>
      </c>
      <c r="V413" s="227">
        <f t="shared" si="43"/>
        <v>20414.45</v>
      </c>
      <c r="W413" s="227">
        <f t="shared" si="44"/>
        <v>20276.489999999998</v>
      </c>
      <c r="X413" s="227">
        <f t="shared" si="47"/>
        <v>20221.333333333332</v>
      </c>
      <c r="Y413" s="227">
        <f t="shared" si="45"/>
        <v>19588.82</v>
      </c>
      <c r="Z413" s="227">
        <f t="shared" si="46"/>
        <v>19435.537777777776</v>
      </c>
      <c r="AA413" s="227">
        <f t="shared" si="48"/>
        <v>19320.611111111109</v>
      </c>
    </row>
    <row r="414" spans="2:27" ht="13.5" hidden="1">
      <c r="B414" s="232" t="s">
        <v>1110</v>
      </c>
      <c r="C414" s="232" t="s">
        <v>777</v>
      </c>
      <c r="D414" s="232" t="s">
        <v>965</v>
      </c>
      <c r="E414" s="232" t="s">
        <v>988</v>
      </c>
      <c r="F414" s="232">
        <v>8</v>
      </c>
      <c r="G414" s="232" t="s">
        <v>1351</v>
      </c>
      <c r="H414" s="233">
        <v>3.7320000000000002</v>
      </c>
      <c r="I414" s="233">
        <v>0</v>
      </c>
      <c r="J414" s="233">
        <v>3.496</v>
      </c>
      <c r="K414" s="234">
        <v>15207</v>
      </c>
      <c r="L414" s="233">
        <v>1.736</v>
      </c>
      <c r="M414" s="234">
        <v>30332</v>
      </c>
      <c r="N414" s="233">
        <v>0</v>
      </c>
      <c r="O414" s="233">
        <v>0</v>
      </c>
      <c r="P414" s="233">
        <v>3.3540000000000001</v>
      </c>
      <c r="Q414" s="234">
        <v>43730</v>
      </c>
      <c r="R414" s="233">
        <v>1.6639999999999999</v>
      </c>
      <c r="S414" s="234">
        <v>86943</v>
      </c>
      <c r="T414" s="233">
        <v>0</v>
      </c>
      <c r="U414" s="235">
        <f t="shared" si="42"/>
        <v>2724.36</v>
      </c>
      <c r="V414" s="227">
        <f t="shared" si="43"/>
        <v>2552.08</v>
      </c>
      <c r="W414" s="227">
        <f t="shared" si="44"/>
        <v>2534.5299999999997</v>
      </c>
      <c r="X414" s="227">
        <f t="shared" si="47"/>
        <v>2527.6666666666665</v>
      </c>
      <c r="Y414" s="227">
        <f t="shared" si="45"/>
        <v>2448.42</v>
      </c>
      <c r="Z414" s="227">
        <f t="shared" si="46"/>
        <v>2429.442222222222</v>
      </c>
      <c r="AA414" s="227">
        <f t="shared" si="48"/>
        <v>2415.0833333333335</v>
      </c>
    </row>
    <row r="415" spans="2:27" ht="13.5" hidden="1">
      <c r="B415" s="232" t="s">
        <v>1110</v>
      </c>
      <c r="C415" s="232" t="s">
        <v>778</v>
      </c>
      <c r="D415" s="232" t="s">
        <v>965</v>
      </c>
      <c r="E415" s="232" t="s">
        <v>988</v>
      </c>
      <c r="F415" s="232">
        <v>16</v>
      </c>
      <c r="G415" s="232" t="s">
        <v>1352</v>
      </c>
      <c r="H415" s="233">
        <v>7.4640000000000004</v>
      </c>
      <c r="I415" s="233">
        <v>0</v>
      </c>
      <c r="J415" s="233">
        <v>6.9909999999999997</v>
      </c>
      <c r="K415" s="234">
        <v>30415</v>
      </c>
      <c r="L415" s="233">
        <v>3.472</v>
      </c>
      <c r="M415" s="234">
        <v>60664</v>
      </c>
      <c r="N415" s="233">
        <v>0</v>
      </c>
      <c r="O415" s="233">
        <v>0</v>
      </c>
      <c r="P415" s="233">
        <v>6.7080000000000002</v>
      </c>
      <c r="Q415" s="234">
        <v>87460</v>
      </c>
      <c r="R415" s="233">
        <v>3.3279999999999998</v>
      </c>
      <c r="S415" s="234">
        <v>173885</v>
      </c>
      <c r="T415" s="233">
        <v>0</v>
      </c>
      <c r="U415" s="235">
        <f t="shared" si="42"/>
        <v>5448.72</v>
      </c>
      <c r="V415" s="227">
        <f t="shared" si="43"/>
        <v>5103.4299999999994</v>
      </c>
      <c r="W415" s="227">
        <f t="shared" si="44"/>
        <v>5069.1433333333334</v>
      </c>
      <c r="X415" s="227">
        <f t="shared" si="47"/>
        <v>5055.333333333333</v>
      </c>
      <c r="Y415" s="227">
        <f t="shared" si="45"/>
        <v>4896.84</v>
      </c>
      <c r="Z415" s="227">
        <f t="shared" si="46"/>
        <v>4858.8844444444439</v>
      </c>
      <c r="AA415" s="227">
        <f t="shared" si="48"/>
        <v>4830.1388888888887</v>
      </c>
    </row>
    <row r="416" spans="2:27" ht="13.5" hidden="1">
      <c r="B416" s="232" t="s">
        <v>1110</v>
      </c>
      <c r="C416" s="232" t="s">
        <v>779</v>
      </c>
      <c r="D416" s="232" t="s">
        <v>965</v>
      </c>
      <c r="E416" s="232" t="s">
        <v>988</v>
      </c>
      <c r="F416" s="232">
        <v>32</v>
      </c>
      <c r="G416" s="232" t="s">
        <v>1353</v>
      </c>
      <c r="H416" s="233">
        <v>14.928000000000001</v>
      </c>
      <c r="I416" s="233">
        <v>0</v>
      </c>
      <c r="J416" s="233">
        <v>13.981999999999999</v>
      </c>
      <c r="K416" s="234">
        <v>60829</v>
      </c>
      <c r="L416" s="233">
        <v>6.944</v>
      </c>
      <c r="M416" s="234">
        <v>121328</v>
      </c>
      <c r="N416" s="233">
        <v>0</v>
      </c>
      <c r="O416" s="233">
        <v>0</v>
      </c>
      <c r="P416" s="233">
        <v>13.417</v>
      </c>
      <c r="Q416" s="234">
        <v>174920</v>
      </c>
      <c r="R416" s="233">
        <v>6.6559999999999997</v>
      </c>
      <c r="S416" s="234">
        <v>347771</v>
      </c>
      <c r="T416" s="233">
        <v>0</v>
      </c>
      <c r="U416" s="235">
        <f t="shared" si="42"/>
        <v>10897.44</v>
      </c>
      <c r="V416" s="227">
        <f t="shared" si="43"/>
        <v>10206.859999999999</v>
      </c>
      <c r="W416" s="227">
        <f t="shared" si="44"/>
        <v>10138.203333333333</v>
      </c>
      <c r="X416" s="227">
        <f t="shared" si="47"/>
        <v>10110.666666666666</v>
      </c>
      <c r="Y416" s="227">
        <f t="shared" si="45"/>
        <v>9794.41</v>
      </c>
      <c r="Z416" s="227">
        <f t="shared" si="46"/>
        <v>9717.7688888888879</v>
      </c>
      <c r="AA416" s="227">
        <f t="shared" si="48"/>
        <v>9660.3055555555547</v>
      </c>
    </row>
    <row r="417" spans="2:27" ht="13.5" hidden="1">
      <c r="B417" s="232" t="s">
        <v>1110</v>
      </c>
      <c r="C417" s="232" t="s">
        <v>1044</v>
      </c>
      <c r="D417" s="232" t="s">
        <v>965</v>
      </c>
      <c r="E417" s="232" t="s">
        <v>988</v>
      </c>
      <c r="F417" s="232">
        <v>72</v>
      </c>
      <c r="G417" s="232" t="s">
        <v>1364</v>
      </c>
      <c r="H417" s="233">
        <v>29.856000000000002</v>
      </c>
      <c r="I417" s="233">
        <v>0</v>
      </c>
      <c r="J417" s="233">
        <v>27.965</v>
      </c>
      <c r="K417" s="234">
        <v>121659</v>
      </c>
      <c r="L417" s="233">
        <v>13.888</v>
      </c>
      <c r="M417" s="234">
        <v>242656</v>
      </c>
      <c r="N417" s="233">
        <v>0</v>
      </c>
      <c r="O417" s="233">
        <v>0</v>
      </c>
      <c r="P417" s="233">
        <v>26.834</v>
      </c>
      <c r="Q417" s="234">
        <v>349840</v>
      </c>
      <c r="R417" s="233">
        <v>13.311999999999999</v>
      </c>
      <c r="S417" s="234">
        <v>695542</v>
      </c>
      <c r="T417" s="233">
        <v>0</v>
      </c>
      <c r="U417" s="235">
        <f t="shared" si="42"/>
        <v>21794.880000000001</v>
      </c>
      <c r="V417" s="227">
        <f t="shared" si="43"/>
        <v>20414.45</v>
      </c>
      <c r="W417" s="227">
        <f t="shared" si="44"/>
        <v>20276.489999999998</v>
      </c>
      <c r="X417" s="227">
        <f t="shared" si="47"/>
        <v>20221.333333333332</v>
      </c>
      <c r="Y417" s="227">
        <f t="shared" si="45"/>
        <v>19588.82</v>
      </c>
      <c r="Z417" s="227">
        <f t="shared" si="46"/>
        <v>19435.537777777776</v>
      </c>
      <c r="AA417" s="227">
        <f t="shared" si="48"/>
        <v>19320.611111111109</v>
      </c>
    </row>
    <row r="418" spans="2:27" ht="13.5" hidden="1">
      <c r="B418" s="232" t="s">
        <v>1110</v>
      </c>
      <c r="C418" s="232" t="s">
        <v>781</v>
      </c>
      <c r="D418" s="232" t="s">
        <v>965</v>
      </c>
      <c r="E418" s="232" t="s">
        <v>988</v>
      </c>
      <c r="F418" s="232">
        <v>4</v>
      </c>
      <c r="G418" s="232" t="s">
        <v>1354</v>
      </c>
      <c r="H418" s="233">
        <v>1.8660000000000001</v>
      </c>
      <c r="I418" s="233">
        <v>0</v>
      </c>
      <c r="J418" s="233">
        <v>1.748</v>
      </c>
      <c r="K418" s="234">
        <v>7604</v>
      </c>
      <c r="L418" s="233">
        <v>0.86799999999999999</v>
      </c>
      <c r="M418" s="234">
        <v>15166</v>
      </c>
      <c r="N418" s="233">
        <v>0</v>
      </c>
      <c r="O418" s="233">
        <v>0</v>
      </c>
      <c r="P418" s="233">
        <v>1.677</v>
      </c>
      <c r="Q418" s="234">
        <v>21865</v>
      </c>
      <c r="R418" s="233">
        <v>0.83199999999999996</v>
      </c>
      <c r="S418" s="234">
        <v>43471</v>
      </c>
      <c r="T418" s="233">
        <v>0</v>
      </c>
      <c r="U418" s="235">
        <f t="shared" si="42"/>
        <v>1362.18</v>
      </c>
      <c r="V418" s="227">
        <f t="shared" si="43"/>
        <v>1276.04</v>
      </c>
      <c r="W418" s="227">
        <f t="shared" si="44"/>
        <v>1267.3066666666666</v>
      </c>
      <c r="X418" s="227">
        <f t="shared" si="47"/>
        <v>1263.8333333333333</v>
      </c>
      <c r="Y418" s="227">
        <f t="shared" si="45"/>
        <v>1224.21</v>
      </c>
      <c r="Z418" s="227">
        <f t="shared" si="46"/>
        <v>1214.721111111111</v>
      </c>
      <c r="AA418" s="227">
        <f t="shared" si="48"/>
        <v>1207.5277777777778</v>
      </c>
    </row>
    <row r="419" spans="2:27" ht="13.5" hidden="1">
      <c r="B419" s="232" t="s">
        <v>1110</v>
      </c>
      <c r="C419" s="232" t="s">
        <v>782</v>
      </c>
      <c r="D419" s="232" t="s">
        <v>965</v>
      </c>
      <c r="E419" s="232" t="s">
        <v>988</v>
      </c>
      <c r="F419" s="232">
        <v>48</v>
      </c>
      <c r="G419" s="232" t="s">
        <v>1356</v>
      </c>
      <c r="H419" s="233">
        <v>24.384</v>
      </c>
      <c r="I419" s="233">
        <v>0</v>
      </c>
      <c r="J419" s="233">
        <v>22.358000000000001</v>
      </c>
      <c r="K419" s="234">
        <v>97019</v>
      </c>
      <c r="L419" s="233">
        <v>11.074999999999999</v>
      </c>
      <c r="M419" s="234">
        <v>193311</v>
      </c>
      <c r="N419" s="233">
        <v>0</v>
      </c>
      <c r="O419" s="233">
        <v>0</v>
      </c>
      <c r="P419" s="233">
        <v>20.776</v>
      </c>
      <c r="Q419" s="234">
        <v>270291</v>
      </c>
      <c r="R419" s="233">
        <v>10.285</v>
      </c>
      <c r="S419" s="234">
        <v>536529</v>
      </c>
      <c r="T419" s="233">
        <v>0</v>
      </c>
      <c r="U419" s="235">
        <f t="shared" si="42"/>
        <v>17800.32</v>
      </c>
      <c r="V419" s="227">
        <f t="shared" si="43"/>
        <v>16321.34</v>
      </c>
      <c r="W419" s="227">
        <f t="shared" si="44"/>
        <v>16169.666666666666</v>
      </c>
      <c r="X419" s="227">
        <f t="shared" si="47"/>
        <v>16109.25</v>
      </c>
      <c r="Y419" s="227">
        <f t="shared" si="45"/>
        <v>15166.48</v>
      </c>
      <c r="Z419" s="227">
        <f t="shared" si="46"/>
        <v>15016.133333333333</v>
      </c>
      <c r="AA419" s="227">
        <f t="shared" si="48"/>
        <v>14903.583333333334</v>
      </c>
    </row>
    <row r="420" spans="2:27" ht="13.5" hidden="1">
      <c r="B420" s="232" t="s">
        <v>1110</v>
      </c>
      <c r="C420" s="232" t="s">
        <v>783</v>
      </c>
      <c r="D420" s="232" t="s">
        <v>965</v>
      </c>
      <c r="E420" s="232" t="s">
        <v>988</v>
      </c>
      <c r="F420" s="232">
        <v>96</v>
      </c>
      <c r="G420" s="232" t="s">
        <v>1365</v>
      </c>
      <c r="H420" s="233">
        <v>48.768000000000001</v>
      </c>
      <c r="I420" s="233">
        <v>0</v>
      </c>
      <c r="J420" s="233">
        <v>44.716000000000001</v>
      </c>
      <c r="K420" s="234">
        <v>194038</v>
      </c>
      <c r="L420" s="233">
        <v>22.15</v>
      </c>
      <c r="M420" s="234">
        <v>386622</v>
      </c>
      <c r="N420" s="233">
        <v>0</v>
      </c>
      <c r="O420" s="233">
        <v>0</v>
      </c>
      <c r="P420" s="233">
        <v>41.551000000000002</v>
      </c>
      <c r="Q420" s="234">
        <v>540581</v>
      </c>
      <c r="R420" s="233">
        <v>20.57</v>
      </c>
      <c r="S420" s="234">
        <v>1073058</v>
      </c>
      <c r="T420" s="233">
        <v>0</v>
      </c>
      <c r="U420" s="235">
        <f t="shared" si="42"/>
        <v>35600.639999999999</v>
      </c>
      <c r="V420" s="227">
        <f t="shared" si="43"/>
        <v>32642.68</v>
      </c>
      <c r="W420" s="227">
        <f t="shared" si="44"/>
        <v>32339.333333333332</v>
      </c>
      <c r="X420" s="227">
        <f t="shared" si="47"/>
        <v>32218.5</v>
      </c>
      <c r="Y420" s="227">
        <f t="shared" si="45"/>
        <v>30332.230000000003</v>
      </c>
      <c r="Z420" s="227">
        <f t="shared" si="46"/>
        <v>30032.238888888889</v>
      </c>
      <c r="AA420" s="227">
        <f t="shared" si="48"/>
        <v>29807.166666666668</v>
      </c>
    </row>
    <row r="421" spans="2:27" ht="13.5" hidden="1">
      <c r="B421" s="232" t="s">
        <v>1110</v>
      </c>
      <c r="C421" s="232" t="s">
        <v>784</v>
      </c>
      <c r="D421" s="232" t="s">
        <v>965</v>
      </c>
      <c r="E421" s="232" t="s">
        <v>988</v>
      </c>
      <c r="F421" s="232">
        <v>8</v>
      </c>
      <c r="G421" s="232" t="s">
        <v>1317</v>
      </c>
      <c r="H421" s="233">
        <v>4.0640000000000001</v>
      </c>
      <c r="I421" s="233">
        <v>0</v>
      </c>
      <c r="J421" s="233">
        <v>3.726</v>
      </c>
      <c r="K421" s="234">
        <v>16170</v>
      </c>
      <c r="L421" s="233">
        <v>1.8460000000000001</v>
      </c>
      <c r="M421" s="234">
        <v>32219</v>
      </c>
      <c r="N421" s="233">
        <v>0</v>
      </c>
      <c r="O421" s="233">
        <v>0</v>
      </c>
      <c r="P421" s="233">
        <v>3.4630000000000001</v>
      </c>
      <c r="Q421" s="234">
        <v>45048</v>
      </c>
      <c r="R421" s="233">
        <v>1.714</v>
      </c>
      <c r="S421" s="234">
        <v>89421</v>
      </c>
      <c r="T421" s="233">
        <v>0</v>
      </c>
      <c r="U421" s="235">
        <f t="shared" si="42"/>
        <v>2966.7200000000003</v>
      </c>
      <c r="V421" s="227">
        <f t="shared" si="43"/>
        <v>2719.98</v>
      </c>
      <c r="W421" s="227">
        <f t="shared" si="44"/>
        <v>2695.08</v>
      </c>
      <c r="X421" s="227">
        <f t="shared" si="47"/>
        <v>2684.9166666666665</v>
      </c>
      <c r="Y421" s="227">
        <f t="shared" si="45"/>
        <v>2527.9900000000002</v>
      </c>
      <c r="Z421" s="227">
        <f t="shared" si="46"/>
        <v>2502.5533333333333</v>
      </c>
      <c r="AA421" s="227">
        <f t="shared" si="48"/>
        <v>2483.9166666666665</v>
      </c>
    </row>
    <row r="422" spans="2:27" ht="13.5" hidden="1">
      <c r="B422" s="232" t="s">
        <v>1110</v>
      </c>
      <c r="C422" s="232" t="s">
        <v>785</v>
      </c>
      <c r="D422" s="232" t="s">
        <v>965</v>
      </c>
      <c r="E422" s="232" t="s">
        <v>988</v>
      </c>
      <c r="F422" s="232">
        <v>12</v>
      </c>
      <c r="G422" s="232" t="s">
        <v>1308</v>
      </c>
      <c r="H422" s="233">
        <v>6.0960000000000001</v>
      </c>
      <c r="I422" s="233">
        <v>0</v>
      </c>
      <c r="J422" s="233">
        <v>5.59</v>
      </c>
      <c r="K422" s="234">
        <v>24255</v>
      </c>
      <c r="L422" s="233">
        <v>2.7690000000000001</v>
      </c>
      <c r="M422" s="234">
        <v>48328</v>
      </c>
      <c r="N422" s="233">
        <v>0</v>
      </c>
      <c r="O422" s="233">
        <v>0</v>
      </c>
      <c r="P422" s="233">
        <v>5.194</v>
      </c>
      <c r="Q422" s="234">
        <v>67573</v>
      </c>
      <c r="R422" s="233">
        <v>2.5710000000000002</v>
      </c>
      <c r="S422" s="234">
        <v>134132</v>
      </c>
      <c r="T422" s="233">
        <v>0</v>
      </c>
      <c r="U422" s="235">
        <f t="shared" si="42"/>
        <v>4450.08</v>
      </c>
      <c r="V422" s="227">
        <f t="shared" si="43"/>
        <v>4080.7</v>
      </c>
      <c r="W422" s="227">
        <f t="shared" si="44"/>
        <v>4042.62</v>
      </c>
      <c r="X422" s="227">
        <f t="shared" si="47"/>
        <v>4027.3333333333335</v>
      </c>
      <c r="Y422" s="227">
        <f t="shared" si="45"/>
        <v>3791.62</v>
      </c>
      <c r="Z422" s="227">
        <f t="shared" si="46"/>
        <v>3753.8577777777782</v>
      </c>
      <c r="AA422" s="227">
        <f t="shared" si="48"/>
        <v>3725.8888888888887</v>
      </c>
    </row>
    <row r="423" spans="2:27" ht="13.5" hidden="1">
      <c r="B423" s="232" t="s">
        <v>1110</v>
      </c>
      <c r="C423" s="232" t="s">
        <v>786</v>
      </c>
      <c r="D423" s="232" t="s">
        <v>965</v>
      </c>
      <c r="E423" s="232" t="s">
        <v>988</v>
      </c>
      <c r="F423" s="232">
        <v>24</v>
      </c>
      <c r="G423" s="232" t="s">
        <v>1310</v>
      </c>
      <c r="H423" s="233">
        <v>12.192</v>
      </c>
      <c r="I423" s="233">
        <v>0</v>
      </c>
      <c r="J423" s="233">
        <v>11.179</v>
      </c>
      <c r="K423" s="234">
        <v>48510</v>
      </c>
      <c r="L423" s="233">
        <v>5.5380000000000003</v>
      </c>
      <c r="M423" s="234">
        <v>96656</v>
      </c>
      <c r="N423" s="233">
        <v>0</v>
      </c>
      <c r="O423" s="233">
        <v>0</v>
      </c>
      <c r="P423" s="233">
        <v>10.388</v>
      </c>
      <c r="Q423" s="234">
        <v>135145</v>
      </c>
      <c r="R423" s="233">
        <v>5.1429999999999998</v>
      </c>
      <c r="S423" s="234">
        <v>268264</v>
      </c>
      <c r="T423" s="233">
        <v>0</v>
      </c>
      <c r="U423" s="235">
        <f t="shared" si="42"/>
        <v>8900.16</v>
      </c>
      <c r="V423" s="227">
        <f t="shared" si="43"/>
        <v>8160.67</v>
      </c>
      <c r="W423" s="227">
        <f t="shared" si="44"/>
        <v>8085.24</v>
      </c>
      <c r="X423" s="227">
        <f t="shared" si="47"/>
        <v>8054.666666666667</v>
      </c>
      <c r="Y423" s="227">
        <f t="shared" si="45"/>
        <v>7583.24</v>
      </c>
      <c r="Z423" s="227">
        <f t="shared" si="46"/>
        <v>7508.4177777777777</v>
      </c>
      <c r="AA423" s="227">
        <f t="shared" si="48"/>
        <v>7451.7777777777774</v>
      </c>
    </row>
    <row r="424" spans="2:27" ht="13.5" hidden="1">
      <c r="B424" s="232" t="s">
        <v>1110</v>
      </c>
      <c r="C424" s="232" t="s">
        <v>788</v>
      </c>
      <c r="D424" s="232" t="s">
        <v>965</v>
      </c>
      <c r="E424" s="232" t="s">
        <v>988</v>
      </c>
      <c r="F424" s="232">
        <v>96</v>
      </c>
      <c r="G424" s="232" t="s">
        <v>1365</v>
      </c>
      <c r="H424" s="233">
        <v>48.768000000000001</v>
      </c>
      <c r="I424" s="233">
        <v>0</v>
      </c>
      <c r="J424" s="233">
        <v>44.716000000000001</v>
      </c>
      <c r="K424" s="234">
        <v>194038</v>
      </c>
      <c r="L424" s="233">
        <v>22.15</v>
      </c>
      <c r="M424" s="234">
        <v>386622</v>
      </c>
      <c r="N424" s="233">
        <v>0</v>
      </c>
      <c r="O424" s="233">
        <v>0</v>
      </c>
      <c r="P424" s="233">
        <v>41.551000000000002</v>
      </c>
      <c r="Q424" s="234">
        <v>540581</v>
      </c>
      <c r="R424" s="233">
        <v>20.57</v>
      </c>
      <c r="S424" s="234">
        <v>1073058</v>
      </c>
      <c r="T424" s="233">
        <v>0</v>
      </c>
      <c r="U424" s="235">
        <f t="shared" si="42"/>
        <v>35600.639999999999</v>
      </c>
      <c r="V424" s="227">
        <f t="shared" si="43"/>
        <v>32642.68</v>
      </c>
      <c r="W424" s="227">
        <f t="shared" si="44"/>
        <v>32339.333333333332</v>
      </c>
      <c r="X424" s="227">
        <f t="shared" si="47"/>
        <v>32218.5</v>
      </c>
      <c r="Y424" s="227">
        <f t="shared" si="45"/>
        <v>30332.230000000003</v>
      </c>
      <c r="Z424" s="227">
        <f t="shared" si="46"/>
        <v>30032.238888888889</v>
      </c>
      <c r="AA424" s="227">
        <f t="shared" si="48"/>
        <v>29807.166666666668</v>
      </c>
    </row>
    <row r="425" spans="2:27" ht="13.5" hidden="1">
      <c r="B425" s="232" t="s">
        <v>1110</v>
      </c>
      <c r="C425" s="232" t="s">
        <v>789</v>
      </c>
      <c r="D425" s="232" t="s">
        <v>965</v>
      </c>
      <c r="E425" s="232" t="s">
        <v>988</v>
      </c>
      <c r="F425" s="232">
        <v>4</v>
      </c>
      <c r="G425" s="232" t="s">
        <v>1312</v>
      </c>
      <c r="H425" s="233">
        <v>2.032</v>
      </c>
      <c r="I425" s="233">
        <v>0</v>
      </c>
      <c r="J425" s="233">
        <v>1.863</v>
      </c>
      <c r="K425" s="234">
        <v>8085</v>
      </c>
      <c r="L425" s="233">
        <v>0.92300000000000004</v>
      </c>
      <c r="M425" s="234">
        <v>16109</v>
      </c>
      <c r="N425" s="233">
        <v>0</v>
      </c>
      <c r="O425" s="233">
        <v>0</v>
      </c>
      <c r="P425" s="233">
        <v>1.7310000000000001</v>
      </c>
      <c r="Q425" s="234">
        <v>22524</v>
      </c>
      <c r="R425" s="233">
        <v>0.85699999999999998</v>
      </c>
      <c r="S425" s="234">
        <v>44711</v>
      </c>
      <c r="T425" s="233">
        <v>0</v>
      </c>
      <c r="U425" s="235">
        <f t="shared" si="42"/>
        <v>1483.3600000000001</v>
      </c>
      <c r="V425" s="227">
        <f t="shared" si="43"/>
        <v>1359.99</v>
      </c>
      <c r="W425" s="227">
        <f t="shared" si="44"/>
        <v>1347.54</v>
      </c>
      <c r="X425" s="227">
        <f t="shared" si="47"/>
        <v>1342.4166666666667</v>
      </c>
      <c r="Y425" s="227">
        <f t="shared" si="45"/>
        <v>1263.6300000000001</v>
      </c>
      <c r="Z425" s="227">
        <f t="shared" si="46"/>
        <v>1251.2766666666666</v>
      </c>
      <c r="AA425" s="227">
        <f t="shared" si="48"/>
        <v>1241.9722222222222</v>
      </c>
    </row>
    <row r="426" spans="2:27" ht="13.5" hidden="1">
      <c r="B426" s="232" t="s">
        <v>1110</v>
      </c>
      <c r="C426" s="232" t="s">
        <v>1366</v>
      </c>
      <c r="D426" s="232" t="s">
        <v>965</v>
      </c>
      <c r="E426" s="232" t="s">
        <v>988</v>
      </c>
      <c r="F426" s="232">
        <v>64</v>
      </c>
      <c r="G426" s="232" t="s">
        <v>1364</v>
      </c>
      <c r="H426" s="233">
        <v>30.442</v>
      </c>
      <c r="I426" s="233">
        <v>0</v>
      </c>
      <c r="J426" s="233">
        <v>28.163</v>
      </c>
      <c r="K426" s="234">
        <v>122486</v>
      </c>
      <c r="L426" s="233">
        <v>13.981999999999999</v>
      </c>
      <c r="M426" s="234">
        <v>244277</v>
      </c>
      <c r="N426" s="233">
        <v>0</v>
      </c>
      <c r="O426" s="233">
        <v>0</v>
      </c>
      <c r="P426" s="233">
        <v>26.975999999999999</v>
      </c>
      <c r="Q426" s="234">
        <v>351563</v>
      </c>
      <c r="R426" s="233">
        <v>13.378</v>
      </c>
      <c r="S426" s="234">
        <v>698782</v>
      </c>
      <c r="T426" s="233">
        <v>0</v>
      </c>
      <c r="U426" s="235">
        <f t="shared" si="42"/>
        <v>22222.66</v>
      </c>
      <c r="V426" s="227">
        <f t="shared" si="43"/>
        <v>20558.990000000002</v>
      </c>
      <c r="W426" s="227">
        <f t="shared" si="44"/>
        <v>20414.026666666665</v>
      </c>
      <c r="X426" s="227">
        <f t="shared" si="47"/>
        <v>20356.416666666668</v>
      </c>
      <c r="Y426" s="227">
        <f t="shared" si="45"/>
        <v>19692.48</v>
      </c>
      <c r="Z426" s="227">
        <f t="shared" si="46"/>
        <v>19531.578888888889</v>
      </c>
      <c r="AA426" s="227">
        <f t="shared" si="48"/>
        <v>19410.611111111109</v>
      </c>
    </row>
    <row r="427" spans="2:27" ht="13.5" hidden="1">
      <c r="B427" s="232" t="s">
        <v>1110</v>
      </c>
      <c r="C427" s="232" t="s">
        <v>1367</v>
      </c>
      <c r="D427" s="232" t="s">
        <v>965</v>
      </c>
      <c r="E427" s="232" t="s">
        <v>988</v>
      </c>
      <c r="F427" s="232">
        <v>8</v>
      </c>
      <c r="G427" s="232" t="s">
        <v>1317</v>
      </c>
      <c r="H427" s="233">
        <v>3.8050000000000002</v>
      </c>
      <c r="I427" s="233">
        <v>0</v>
      </c>
      <c r="J427" s="233">
        <v>3.52</v>
      </c>
      <c r="K427" s="234">
        <v>15311</v>
      </c>
      <c r="L427" s="233">
        <v>1.748</v>
      </c>
      <c r="M427" s="234">
        <v>30535</v>
      </c>
      <c r="N427" s="233">
        <v>0</v>
      </c>
      <c r="O427" s="233">
        <v>0</v>
      </c>
      <c r="P427" s="233">
        <v>3.3719999999999999</v>
      </c>
      <c r="Q427" s="234">
        <v>43945</v>
      </c>
      <c r="R427" s="233">
        <v>1.6719999999999999</v>
      </c>
      <c r="S427" s="234">
        <v>87348</v>
      </c>
      <c r="T427" s="233">
        <v>0</v>
      </c>
      <c r="U427" s="235">
        <f t="shared" si="42"/>
        <v>2777.65</v>
      </c>
      <c r="V427" s="227">
        <f t="shared" si="43"/>
        <v>2569.6</v>
      </c>
      <c r="W427" s="227">
        <f t="shared" si="44"/>
        <v>2551.9566666666669</v>
      </c>
      <c r="X427" s="227">
        <f t="shared" si="47"/>
        <v>2544.5833333333335</v>
      </c>
      <c r="Y427" s="227">
        <f t="shared" si="45"/>
        <v>2461.56</v>
      </c>
      <c r="Z427" s="227">
        <f t="shared" si="46"/>
        <v>2441.2544444444443</v>
      </c>
      <c r="AA427" s="227">
        <f t="shared" si="48"/>
        <v>2426.3333333333335</v>
      </c>
    </row>
    <row r="428" spans="2:27" ht="13.5" hidden="1">
      <c r="B428" s="232" t="s">
        <v>1110</v>
      </c>
      <c r="C428" s="232" t="s">
        <v>1368</v>
      </c>
      <c r="D428" s="232" t="s">
        <v>965</v>
      </c>
      <c r="E428" s="232" t="s">
        <v>988</v>
      </c>
      <c r="F428" s="232">
        <v>128</v>
      </c>
      <c r="G428" s="232" t="s">
        <v>1369</v>
      </c>
      <c r="H428" s="233">
        <v>60.883200000000002</v>
      </c>
      <c r="I428" s="233">
        <v>0</v>
      </c>
      <c r="J428" s="233">
        <v>56.326079999999997</v>
      </c>
      <c r="K428" s="234">
        <v>244972</v>
      </c>
      <c r="L428" s="233">
        <v>27.9648</v>
      </c>
      <c r="M428" s="234">
        <v>488554</v>
      </c>
      <c r="N428" s="233">
        <v>0</v>
      </c>
      <c r="O428" s="233">
        <v>0</v>
      </c>
      <c r="P428" s="233">
        <v>53.951230000000002</v>
      </c>
      <c r="Q428" s="234">
        <v>703127</v>
      </c>
      <c r="R428" s="233">
        <v>26.755199999999999</v>
      </c>
      <c r="S428" s="234">
        <v>1397565</v>
      </c>
      <c r="T428" s="233">
        <v>0</v>
      </c>
      <c r="U428" s="235">
        <f t="shared" si="42"/>
        <v>44444.736000000004</v>
      </c>
      <c r="V428" s="227">
        <f t="shared" si="43"/>
        <v>41118.038399999998</v>
      </c>
      <c r="W428" s="227">
        <f t="shared" si="44"/>
        <v>40828.637333333332</v>
      </c>
      <c r="X428" s="227">
        <f t="shared" si="47"/>
        <v>40712.833333333336</v>
      </c>
      <c r="Y428" s="227">
        <f t="shared" si="45"/>
        <v>39384.397900000004</v>
      </c>
      <c r="Z428" s="227">
        <f t="shared" si="46"/>
        <v>39062.60155555555</v>
      </c>
      <c r="AA428" s="227">
        <f t="shared" si="48"/>
        <v>38821.25</v>
      </c>
    </row>
    <row r="429" spans="2:27" ht="13.5" hidden="1">
      <c r="B429" s="232" t="s">
        <v>1110</v>
      </c>
      <c r="C429" s="232" t="s">
        <v>1370</v>
      </c>
      <c r="D429" s="232" t="s">
        <v>965</v>
      </c>
      <c r="E429" s="232" t="s">
        <v>988</v>
      </c>
      <c r="F429" s="232">
        <v>16</v>
      </c>
      <c r="G429" s="232" t="s">
        <v>1316</v>
      </c>
      <c r="H429" s="233">
        <v>7.61</v>
      </c>
      <c r="I429" s="233">
        <v>0</v>
      </c>
      <c r="J429" s="233">
        <v>7.0410000000000004</v>
      </c>
      <c r="K429" s="234">
        <v>30621</v>
      </c>
      <c r="L429" s="233">
        <v>3.496</v>
      </c>
      <c r="M429" s="234">
        <v>61069</v>
      </c>
      <c r="N429" s="233">
        <v>0</v>
      </c>
      <c r="O429" s="233">
        <v>0</v>
      </c>
      <c r="P429" s="233">
        <v>6.7439999999999998</v>
      </c>
      <c r="Q429" s="234">
        <v>87891</v>
      </c>
      <c r="R429" s="233">
        <v>3.3439999999999999</v>
      </c>
      <c r="S429" s="234">
        <v>174696</v>
      </c>
      <c r="T429" s="233">
        <v>0</v>
      </c>
      <c r="U429" s="235">
        <f t="shared" si="42"/>
        <v>5555.3</v>
      </c>
      <c r="V429" s="227">
        <f t="shared" si="43"/>
        <v>5139.93</v>
      </c>
      <c r="W429" s="227">
        <f t="shared" si="44"/>
        <v>5103.83</v>
      </c>
      <c r="X429" s="227">
        <f t="shared" si="47"/>
        <v>5089.083333333333</v>
      </c>
      <c r="Y429" s="227">
        <f t="shared" si="45"/>
        <v>4923.12</v>
      </c>
      <c r="Z429" s="227">
        <f t="shared" si="46"/>
        <v>4882.5366666666669</v>
      </c>
      <c r="AA429" s="227">
        <f t="shared" si="48"/>
        <v>4852.666666666667</v>
      </c>
    </row>
    <row r="430" spans="2:27" ht="13.5" hidden="1">
      <c r="B430" s="232" t="s">
        <v>1110</v>
      </c>
      <c r="C430" s="232" t="s">
        <v>1371</v>
      </c>
      <c r="D430" s="232" t="s">
        <v>965</v>
      </c>
      <c r="E430" s="232" t="s">
        <v>988</v>
      </c>
      <c r="F430" s="232">
        <v>32</v>
      </c>
      <c r="G430" s="232" t="s">
        <v>1345</v>
      </c>
      <c r="H430" s="233">
        <v>15.221</v>
      </c>
      <c r="I430" s="233">
        <v>0</v>
      </c>
      <c r="J430" s="233">
        <v>14.082000000000001</v>
      </c>
      <c r="K430" s="234">
        <v>61243</v>
      </c>
      <c r="L430" s="233">
        <v>6.9909999999999997</v>
      </c>
      <c r="M430" s="234">
        <v>122139</v>
      </c>
      <c r="N430" s="233">
        <v>0</v>
      </c>
      <c r="O430" s="233">
        <v>0</v>
      </c>
      <c r="P430" s="233">
        <v>13.488</v>
      </c>
      <c r="Q430" s="234">
        <v>175782</v>
      </c>
      <c r="R430" s="233">
        <v>6.6890000000000001</v>
      </c>
      <c r="S430" s="234">
        <v>349391</v>
      </c>
      <c r="T430" s="233">
        <v>0</v>
      </c>
      <c r="U430" s="235">
        <f t="shared" si="42"/>
        <v>11111.33</v>
      </c>
      <c r="V430" s="227">
        <f t="shared" si="43"/>
        <v>10279.86</v>
      </c>
      <c r="W430" s="227">
        <f t="shared" si="44"/>
        <v>10207.013333333332</v>
      </c>
      <c r="X430" s="227">
        <f t="shared" si="47"/>
        <v>10178.25</v>
      </c>
      <c r="Y430" s="227">
        <f t="shared" si="45"/>
        <v>9846.24</v>
      </c>
      <c r="Z430" s="227">
        <f t="shared" si="46"/>
        <v>9765.8033333333333</v>
      </c>
      <c r="AA430" s="227">
        <f t="shared" si="48"/>
        <v>9705.3055555555547</v>
      </c>
    </row>
    <row r="431" spans="2:27" ht="13.5" hidden="1">
      <c r="B431" s="232" t="s">
        <v>1110</v>
      </c>
      <c r="C431" s="232" t="s">
        <v>1373</v>
      </c>
      <c r="D431" s="232" t="s">
        <v>965</v>
      </c>
      <c r="E431" s="232" t="s">
        <v>988</v>
      </c>
      <c r="F431" s="232">
        <v>128</v>
      </c>
      <c r="G431" s="232" t="s">
        <v>1369</v>
      </c>
      <c r="H431" s="233">
        <v>60.883000000000003</v>
      </c>
      <c r="I431" s="233">
        <v>0</v>
      </c>
      <c r="J431" s="233">
        <v>56.326000000000001</v>
      </c>
      <c r="K431" s="234">
        <v>244972</v>
      </c>
      <c r="L431" s="233">
        <v>27.965</v>
      </c>
      <c r="M431" s="234">
        <v>488554</v>
      </c>
      <c r="N431" s="233">
        <v>0</v>
      </c>
      <c r="O431" s="233">
        <v>0</v>
      </c>
      <c r="P431" s="233">
        <v>53.951000000000001</v>
      </c>
      <c r="Q431" s="234">
        <v>703127</v>
      </c>
      <c r="R431" s="233">
        <v>26.754999999999999</v>
      </c>
      <c r="S431" s="234">
        <v>1397565</v>
      </c>
      <c r="T431" s="233">
        <v>0</v>
      </c>
      <c r="U431" s="235">
        <f t="shared" si="42"/>
        <v>44444.590000000004</v>
      </c>
      <c r="V431" s="227">
        <f t="shared" si="43"/>
        <v>41117.980000000003</v>
      </c>
      <c r="W431" s="227">
        <f t="shared" si="44"/>
        <v>40828.783333333333</v>
      </c>
      <c r="X431" s="227">
        <f t="shared" si="47"/>
        <v>40712.833333333336</v>
      </c>
      <c r="Y431" s="227">
        <f t="shared" si="45"/>
        <v>39384.230000000003</v>
      </c>
      <c r="Z431" s="227">
        <f t="shared" si="46"/>
        <v>39062.455555555556</v>
      </c>
      <c r="AA431" s="227">
        <f t="shared" si="48"/>
        <v>38821.25</v>
      </c>
    </row>
    <row r="432" spans="2:27" ht="13.5" hidden="1">
      <c r="B432" s="232" t="s">
        <v>1110</v>
      </c>
      <c r="C432" s="232" t="s">
        <v>1374</v>
      </c>
      <c r="D432" s="232" t="s">
        <v>965</v>
      </c>
      <c r="E432" s="232" t="s">
        <v>988</v>
      </c>
      <c r="F432" s="232">
        <v>4</v>
      </c>
      <c r="G432" s="232" t="s">
        <v>1312</v>
      </c>
      <c r="H432" s="233">
        <v>1.903</v>
      </c>
      <c r="I432" s="233">
        <v>0</v>
      </c>
      <c r="J432" s="233">
        <v>1.76</v>
      </c>
      <c r="K432" s="234">
        <v>7655</v>
      </c>
      <c r="L432" s="233">
        <v>0.874</v>
      </c>
      <c r="M432" s="234">
        <v>15267</v>
      </c>
      <c r="N432" s="233">
        <v>0</v>
      </c>
      <c r="O432" s="233">
        <v>0</v>
      </c>
      <c r="P432" s="233">
        <v>1.6859999999999999</v>
      </c>
      <c r="Q432" s="234">
        <v>21973</v>
      </c>
      <c r="R432" s="233">
        <v>0.83599999999999997</v>
      </c>
      <c r="S432" s="234">
        <v>43674</v>
      </c>
      <c r="T432" s="233">
        <v>0</v>
      </c>
      <c r="U432" s="235">
        <f t="shared" si="42"/>
        <v>1389.19</v>
      </c>
      <c r="V432" s="227">
        <f t="shared" si="43"/>
        <v>1284.8</v>
      </c>
      <c r="W432" s="227">
        <f t="shared" si="44"/>
        <v>1275.9366666666665</v>
      </c>
      <c r="X432" s="227">
        <f t="shared" si="47"/>
        <v>1272.25</v>
      </c>
      <c r="Y432" s="227">
        <f t="shared" si="45"/>
        <v>1230.78</v>
      </c>
      <c r="Z432" s="227">
        <f t="shared" si="46"/>
        <v>1220.6411111111111</v>
      </c>
      <c r="AA432" s="227">
        <f t="shared" si="48"/>
        <v>1213.1666666666667</v>
      </c>
    </row>
    <row r="433" spans="2:27" ht="13.5" hidden="1">
      <c r="B433" s="232" t="s">
        <v>1110</v>
      </c>
      <c r="C433" s="232" t="s">
        <v>1030</v>
      </c>
      <c r="D433" s="232" t="s">
        <v>965</v>
      </c>
      <c r="E433" s="232" t="s">
        <v>988</v>
      </c>
      <c r="F433" s="232">
        <v>96</v>
      </c>
      <c r="G433" s="232" t="s">
        <v>1310</v>
      </c>
      <c r="H433" s="233">
        <v>41.811999999999998</v>
      </c>
      <c r="I433" s="233">
        <v>0</v>
      </c>
      <c r="J433" s="233">
        <v>39.661000000000001</v>
      </c>
      <c r="K433" s="234">
        <v>172954</v>
      </c>
      <c r="L433" s="233">
        <v>19.744</v>
      </c>
      <c r="M433" s="234">
        <v>345296</v>
      </c>
      <c r="N433" s="233">
        <v>0</v>
      </c>
      <c r="O433" s="233">
        <v>0</v>
      </c>
      <c r="P433" s="233">
        <v>38.792999999999999</v>
      </c>
      <c r="Q433" s="234">
        <v>507024</v>
      </c>
      <c r="R433" s="233">
        <v>19.292999999999999</v>
      </c>
      <c r="S433" s="234">
        <v>1009969</v>
      </c>
      <c r="T433" s="233">
        <v>0</v>
      </c>
      <c r="U433" s="235">
        <f t="shared" si="42"/>
        <v>30522.76</v>
      </c>
      <c r="V433" s="227">
        <f t="shared" si="43"/>
        <v>28952.530000000002</v>
      </c>
      <c r="W433" s="227">
        <f t="shared" si="44"/>
        <v>28825.953333333331</v>
      </c>
      <c r="X433" s="227">
        <f t="shared" si="47"/>
        <v>28774.666666666668</v>
      </c>
      <c r="Y433" s="227">
        <f t="shared" si="45"/>
        <v>28318.89</v>
      </c>
      <c r="Z433" s="227">
        <f t="shared" si="46"/>
        <v>28167.89</v>
      </c>
      <c r="AA433" s="227">
        <f t="shared" si="48"/>
        <v>28054.694444444445</v>
      </c>
    </row>
    <row r="434" spans="2:27" ht="13.5" hidden="1">
      <c r="B434" s="232" t="s">
        <v>1110</v>
      </c>
      <c r="C434" s="232" t="s">
        <v>1031</v>
      </c>
      <c r="D434" s="232" t="s">
        <v>965</v>
      </c>
      <c r="E434" s="232" t="s">
        <v>988</v>
      </c>
      <c r="F434" s="232">
        <v>8</v>
      </c>
      <c r="G434" s="232" t="s">
        <v>1311</v>
      </c>
      <c r="H434" s="233">
        <v>3.4460000000000002</v>
      </c>
      <c r="I434" s="233">
        <v>0</v>
      </c>
      <c r="J434" s="233">
        <v>3.2810000000000001</v>
      </c>
      <c r="K434" s="234">
        <v>14311</v>
      </c>
      <c r="L434" s="233">
        <v>1.6339999999999999</v>
      </c>
      <c r="M434" s="234">
        <v>28575</v>
      </c>
      <c r="N434" s="233">
        <v>0</v>
      </c>
      <c r="O434" s="233">
        <v>0</v>
      </c>
      <c r="P434" s="233">
        <v>3.214</v>
      </c>
      <c r="Q434" s="234">
        <v>42026</v>
      </c>
      <c r="R434" s="233">
        <v>1.599</v>
      </c>
      <c r="S434" s="234">
        <v>83739</v>
      </c>
      <c r="T434" s="233">
        <v>0</v>
      </c>
      <c r="U434" s="235">
        <f t="shared" si="42"/>
        <v>2515.58</v>
      </c>
      <c r="V434" s="227">
        <f t="shared" si="43"/>
        <v>2395.13</v>
      </c>
      <c r="W434" s="227">
        <f t="shared" si="44"/>
        <v>2385.4033333333332</v>
      </c>
      <c r="X434" s="227">
        <f t="shared" si="47"/>
        <v>2381.25</v>
      </c>
      <c r="Y434" s="227">
        <f t="shared" si="45"/>
        <v>2346.2199999999998</v>
      </c>
      <c r="Z434" s="227">
        <f t="shared" si="46"/>
        <v>2334.6588888888891</v>
      </c>
      <c r="AA434" s="227">
        <f t="shared" si="48"/>
        <v>2326.0833333333335</v>
      </c>
    </row>
    <row r="435" spans="2:27" ht="13.5" hidden="1">
      <c r="B435" s="232" t="s">
        <v>1110</v>
      </c>
      <c r="C435" s="232" t="s">
        <v>1032</v>
      </c>
      <c r="D435" s="232" t="s">
        <v>965</v>
      </c>
      <c r="E435" s="232" t="s">
        <v>988</v>
      </c>
      <c r="F435" s="232">
        <v>24</v>
      </c>
      <c r="G435" s="232" t="s">
        <v>1375</v>
      </c>
      <c r="H435" s="233">
        <v>10.452999999999999</v>
      </c>
      <c r="I435" s="233">
        <v>0</v>
      </c>
      <c r="J435" s="233">
        <v>9.9149999999999991</v>
      </c>
      <c r="K435" s="234">
        <v>43238</v>
      </c>
      <c r="L435" s="233">
        <v>4.9359999999999999</v>
      </c>
      <c r="M435" s="234">
        <v>86324</v>
      </c>
      <c r="N435" s="233">
        <v>0</v>
      </c>
      <c r="O435" s="233">
        <v>0</v>
      </c>
      <c r="P435" s="233">
        <v>9.6980000000000004</v>
      </c>
      <c r="Q435" s="234">
        <v>126756</v>
      </c>
      <c r="R435" s="233">
        <v>4.8230000000000004</v>
      </c>
      <c r="S435" s="234">
        <v>252492</v>
      </c>
      <c r="T435" s="233">
        <v>0</v>
      </c>
      <c r="U435" s="235">
        <f t="shared" si="42"/>
        <v>7630.69</v>
      </c>
      <c r="V435" s="227">
        <f t="shared" si="43"/>
        <v>7237.95</v>
      </c>
      <c r="W435" s="227">
        <f t="shared" si="44"/>
        <v>7206.4466666666667</v>
      </c>
      <c r="X435" s="227">
        <f t="shared" si="47"/>
        <v>7193.666666666667</v>
      </c>
      <c r="Y435" s="227">
        <f t="shared" si="45"/>
        <v>7079.54</v>
      </c>
      <c r="Z435" s="227">
        <f t="shared" si="46"/>
        <v>7041.7900000000009</v>
      </c>
      <c r="AA435" s="227">
        <f t="shared" si="48"/>
        <v>7013.666666666667</v>
      </c>
    </row>
    <row r="436" spans="2:27" ht="13.5" hidden="1">
      <c r="B436" s="232" t="s">
        <v>1110</v>
      </c>
      <c r="C436" s="232" t="s">
        <v>1033</v>
      </c>
      <c r="D436" s="232" t="s">
        <v>965</v>
      </c>
      <c r="E436" s="232" t="s">
        <v>988</v>
      </c>
      <c r="F436" s="232">
        <v>4</v>
      </c>
      <c r="G436" s="232" t="s">
        <v>1315</v>
      </c>
      <c r="H436" s="233">
        <v>1.7809999999999999</v>
      </c>
      <c r="I436" s="233">
        <v>0</v>
      </c>
      <c r="J436" s="233">
        <v>1.677</v>
      </c>
      <c r="K436" s="234">
        <v>7308</v>
      </c>
      <c r="L436" s="233">
        <v>0.83399999999999996</v>
      </c>
      <c r="M436" s="234">
        <v>14587</v>
      </c>
      <c r="N436" s="233">
        <v>0</v>
      </c>
      <c r="O436" s="233">
        <v>0</v>
      </c>
      <c r="P436" s="233">
        <v>1.635</v>
      </c>
      <c r="Q436" s="234">
        <v>21352</v>
      </c>
      <c r="R436" s="233">
        <v>0.81200000000000006</v>
      </c>
      <c r="S436" s="234">
        <v>42507</v>
      </c>
      <c r="T436" s="233">
        <v>0</v>
      </c>
      <c r="U436" s="235">
        <f t="shared" si="42"/>
        <v>1300.1299999999999</v>
      </c>
      <c r="V436" s="227">
        <f t="shared" si="43"/>
        <v>1224.21</v>
      </c>
      <c r="W436" s="227">
        <f t="shared" si="44"/>
        <v>1217.82</v>
      </c>
      <c r="X436" s="227">
        <f t="shared" si="47"/>
        <v>1215.5833333333333</v>
      </c>
      <c r="Y436" s="227">
        <f t="shared" si="45"/>
        <v>1193.55</v>
      </c>
      <c r="Z436" s="227">
        <f t="shared" si="46"/>
        <v>1185.8711111111111</v>
      </c>
      <c r="AA436" s="227">
        <f t="shared" si="48"/>
        <v>1180.75</v>
      </c>
    </row>
    <row r="437" spans="2:27" ht="13.5" hidden="1">
      <c r="B437" s="232" t="s">
        <v>1110</v>
      </c>
      <c r="C437" s="232" t="s">
        <v>794</v>
      </c>
      <c r="D437" s="232" t="s">
        <v>965</v>
      </c>
      <c r="E437" s="232" t="s">
        <v>988</v>
      </c>
      <c r="F437" s="232">
        <v>40</v>
      </c>
      <c r="G437" s="232" t="s">
        <v>1376</v>
      </c>
      <c r="H437" s="233">
        <v>17.46</v>
      </c>
      <c r="I437" s="233">
        <v>0</v>
      </c>
      <c r="J437" s="233">
        <v>16.47</v>
      </c>
      <c r="K437" s="234">
        <v>71832</v>
      </c>
      <c r="L437" s="233">
        <v>8.1999999999999993</v>
      </c>
      <c r="M437" s="234">
        <v>143419</v>
      </c>
      <c r="N437" s="233">
        <v>0</v>
      </c>
      <c r="O437" s="233">
        <v>0</v>
      </c>
      <c r="P437" s="233">
        <v>16.079999999999998</v>
      </c>
      <c r="Q437" s="234">
        <v>210240</v>
      </c>
      <c r="R437" s="233">
        <v>8</v>
      </c>
      <c r="S437" s="234">
        <v>418903</v>
      </c>
      <c r="T437" s="233">
        <v>0</v>
      </c>
      <c r="U437" s="235">
        <f t="shared" si="42"/>
        <v>12745.800000000001</v>
      </c>
      <c r="V437" s="227">
        <f t="shared" si="43"/>
        <v>12023.099999999999</v>
      </c>
      <c r="W437" s="227">
        <f t="shared" si="44"/>
        <v>11972</v>
      </c>
      <c r="X437" s="227">
        <f t="shared" si="47"/>
        <v>11951.583333333334</v>
      </c>
      <c r="Y437" s="227">
        <f t="shared" si="45"/>
        <v>11738.4</v>
      </c>
      <c r="Z437" s="227">
        <f t="shared" si="46"/>
        <v>11680</v>
      </c>
      <c r="AA437" s="227">
        <f t="shared" si="48"/>
        <v>11636.194444444445</v>
      </c>
    </row>
    <row r="438" spans="2:27" ht="13.5" hidden="1">
      <c r="B438" s="232" t="s">
        <v>1110</v>
      </c>
      <c r="C438" s="232" t="s">
        <v>795</v>
      </c>
      <c r="D438" s="232" t="s">
        <v>965</v>
      </c>
      <c r="E438" s="232" t="s">
        <v>988</v>
      </c>
      <c r="F438" s="232">
        <v>64</v>
      </c>
      <c r="G438" s="232" t="s">
        <v>1345</v>
      </c>
      <c r="H438" s="233">
        <v>27.936</v>
      </c>
      <c r="I438" s="233">
        <v>0</v>
      </c>
      <c r="J438" s="233">
        <v>26.352</v>
      </c>
      <c r="K438" s="234">
        <v>114931</v>
      </c>
      <c r="L438" s="233">
        <v>13.12</v>
      </c>
      <c r="M438" s="234">
        <v>229470</v>
      </c>
      <c r="N438" s="233">
        <v>0</v>
      </c>
      <c r="O438" s="233">
        <v>0</v>
      </c>
      <c r="P438" s="233">
        <v>25.728000000000002</v>
      </c>
      <c r="Q438" s="234">
        <v>336384</v>
      </c>
      <c r="R438" s="233">
        <v>12.8</v>
      </c>
      <c r="S438" s="234">
        <v>670245</v>
      </c>
      <c r="T438" s="233">
        <v>0</v>
      </c>
      <c r="U438" s="235">
        <f t="shared" si="42"/>
        <v>20393.28</v>
      </c>
      <c r="V438" s="227">
        <f t="shared" si="43"/>
        <v>19236.96</v>
      </c>
      <c r="W438" s="227">
        <f t="shared" si="44"/>
        <v>19155.183333333334</v>
      </c>
      <c r="X438" s="227">
        <f t="shared" si="47"/>
        <v>19122.5</v>
      </c>
      <c r="Y438" s="227">
        <f t="shared" si="45"/>
        <v>18781.440000000002</v>
      </c>
      <c r="Z438" s="227">
        <f t="shared" si="46"/>
        <v>18688</v>
      </c>
      <c r="AA438" s="227">
        <f t="shared" si="48"/>
        <v>18617.916666666668</v>
      </c>
    </row>
    <row r="439" spans="2:27" ht="13.5" hidden="1">
      <c r="B439" s="232" t="s">
        <v>1110</v>
      </c>
      <c r="C439" s="232" t="s">
        <v>796</v>
      </c>
      <c r="D439" s="232" t="s">
        <v>965</v>
      </c>
      <c r="E439" s="232" t="s">
        <v>988</v>
      </c>
      <c r="F439" s="232">
        <v>8</v>
      </c>
      <c r="G439" s="232" t="s">
        <v>1312</v>
      </c>
      <c r="H439" s="233">
        <v>3.492</v>
      </c>
      <c r="I439" s="233">
        <v>0</v>
      </c>
      <c r="J439" s="233">
        <v>3.294</v>
      </c>
      <c r="K439" s="234">
        <v>14366</v>
      </c>
      <c r="L439" s="233">
        <v>1.64</v>
      </c>
      <c r="M439" s="234">
        <v>28684</v>
      </c>
      <c r="N439" s="233">
        <v>0</v>
      </c>
      <c r="O439" s="233">
        <v>0</v>
      </c>
      <c r="P439" s="233">
        <v>3.2160000000000002</v>
      </c>
      <c r="Q439" s="234">
        <v>42048</v>
      </c>
      <c r="R439" s="233">
        <v>1.6</v>
      </c>
      <c r="S439" s="234">
        <v>83781</v>
      </c>
      <c r="T439" s="233">
        <v>0</v>
      </c>
      <c r="U439" s="235">
        <f t="shared" si="42"/>
        <v>2549.16</v>
      </c>
      <c r="V439" s="227">
        <f t="shared" si="43"/>
        <v>2404.62</v>
      </c>
      <c r="W439" s="227">
        <f t="shared" si="44"/>
        <v>2394.3666666666668</v>
      </c>
      <c r="X439" s="227">
        <f t="shared" si="47"/>
        <v>2390.3333333333335</v>
      </c>
      <c r="Y439" s="227">
        <f t="shared" si="45"/>
        <v>2347.6800000000003</v>
      </c>
      <c r="Z439" s="227">
        <f t="shared" si="46"/>
        <v>2336</v>
      </c>
      <c r="AA439" s="227">
        <f t="shared" si="48"/>
        <v>2327.25</v>
      </c>
    </row>
    <row r="440" spans="2:27" ht="13.5" hidden="1">
      <c r="B440" s="232" t="s">
        <v>1110</v>
      </c>
      <c r="C440" s="232" t="s">
        <v>797</v>
      </c>
      <c r="D440" s="232" t="s">
        <v>965</v>
      </c>
      <c r="E440" s="232" t="s">
        <v>988</v>
      </c>
      <c r="F440" s="232">
        <v>16</v>
      </c>
      <c r="G440" s="232" t="s">
        <v>1317</v>
      </c>
      <c r="H440" s="233">
        <v>6.984</v>
      </c>
      <c r="I440" s="233">
        <v>0</v>
      </c>
      <c r="J440" s="233">
        <v>6.5880000000000001</v>
      </c>
      <c r="K440" s="234">
        <v>28733</v>
      </c>
      <c r="L440" s="233">
        <v>3.28</v>
      </c>
      <c r="M440" s="234">
        <v>57368</v>
      </c>
      <c r="N440" s="233">
        <v>0</v>
      </c>
      <c r="O440" s="233">
        <v>0</v>
      </c>
      <c r="P440" s="233">
        <v>6.4320000000000004</v>
      </c>
      <c r="Q440" s="234">
        <v>84096</v>
      </c>
      <c r="R440" s="233">
        <v>3.2</v>
      </c>
      <c r="S440" s="234">
        <v>167561</v>
      </c>
      <c r="T440" s="233">
        <v>0</v>
      </c>
      <c r="U440" s="235">
        <f t="shared" si="42"/>
        <v>5098.32</v>
      </c>
      <c r="V440" s="227">
        <f t="shared" si="43"/>
        <v>4809.24</v>
      </c>
      <c r="W440" s="227">
        <f t="shared" si="44"/>
        <v>4788.8166666666657</v>
      </c>
      <c r="X440" s="227">
        <f t="shared" si="47"/>
        <v>4780.666666666667</v>
      </c>
      <c r="Y440" s="227">
        <f t="shared" si="45"/>
        <v>4695.3600000000006</v>
      </c>
      <c r="Z440" s="227">
        <f t="shared" si="46"/>
        <v>4672</v>
      </c>
      <c r="AA440" s="227">
        <f t="shared" si="48"/>
        <v>4654.4722222222226</v>
      </c>
    </row>
    <row r="441" spans="2:27" ht="13.5" hidden="1">
      <c r="B441" s="232" t="s">
        <v>1110</v>
      </c>
      <c r="C441" s="232" t="s">
        <v>799</v>
      </c>
      <c r="D441" s="232" t="s">
        <v>965</v>
      </c>
      <c r="E441" s="232" t="s">
        <v>988</v>
      </c>
      <c r="F441" s="232">
        <v>4</v>
      </c>
      <c r="G441" s="232" t="s">
        <v>1311</v>
      </c>
      <c r="H441" s="233">
        <v>1.746</v>
      </c>
      <c r="I441" s="233">
        <v>0</v>
      </c>
      <c r="J441" s="233">
        <v>1.647</v>
      </c>
      <c r="K441" s="234">
        <v>7183</v>
      </c>
      <c r="L441" s="233">
        <v>0.82</v>
      </c>
      <c r="M441" s="234">
        <v>14342</v>
      </c>
      <c r="N441" s="233">
        <v>0</v>
      </c>
      <c r="O441" s="233">
        <v>0</v>
      </c>
      <c r="P441" s="233">
        <v>1.6080000000000001</v>
      </c>
      <c r="Q441" s="234">
        <v>21024</v>
      </c>
      <c r="R441" s="233">
        <v>0.8</v>
      </c>
      <c r="S441" s="234">
        <v>41890</v>
      </c>
      <c r="T441" s="233">
        <v>0</v>
      </c>
      <c r="U441" s="235">
        <f t="shared" si="42"/>
        <v>1274.58</v>
      </c>
      <c r="V441" s="227">
        <f t="shared" si="43"/>
        <v>1202.31</v>
      </c>
      <c r="W441" s="227">
        <f t="shared" si="44"/>
        <v>1197.1833333333334</v>
      </c>
      <c r="X441" s="227">
        <f t="shared" si="47"/>
        <v>1195.1666666666667</v>
      </c>
      <c r="Y441" s="227">
        <f t="shared" si="45"/>
        <v>1173.8400000000001</v>
      </c>
      <c r="Z441" s="227">
        <f t="shared" si="46"/>
        <v>1168</v>
      </c>
      <c r="AA441" s="227">
        <f t="shared" si="48"/>
        <v>1163.6111111111111</v>
      </c>
    </row>
    <row r="442" spans="2:27" ht="13.5" hidden="1">
      <c r="B442" s="232" t="s">
        <v>1110</v>
      </c>
      <c r="C442" s="232" t="s">
        <v>800</v>
      </c>
      <c r="D442" s="232" t="s">
        <v>965</v>
      </c>
      <c r="E442" s="232" t="s">
        <v>988</v>
      </c>
      <c r="F442" s="232">
        <v>48</v>
      </c>
      <c r="G442" s="232" t="s">
        <v>1310</v>
      </c>
      <c r="H442" s="233">
        <v>20.832000000000001</v>
      </c>
      <c r="I442" s="233">
        <v>0</v>
      </c>
      <c r="J442" s="233">
        <v>19.763999999999999</v>
      </c>
      <c r="K442" s="234">
        <v>86198</v>
      </c>
      <c r="L442" s="233">
        <v>9.84</v>
      </c>
      <c r="M442" s="234">
        <v>172102</v>
      </c>
      <c r="N442" s="233">
        <v>0</v>
      </c>
      <c r="O442" s="233">
        <v>0</v>
      </c>
      <c r="P442" s="233">
        <v>19.222999999999999</v>
      </c>
      <c r="Q442" s="234">
        <v>251405</v>
      </c>
      <c r="R442" s="233">
        <v>9.5660000000000007</v>
      </c>
      <c r="S442" s="234">
        <v>501024</v>
      </c>
      <c r="T442" s="233">
        <v>0</v>
      </c>
      <c r="U442" s="235">
        <f t="shared" si="42"/>
        <v>15207.36</v>
      </c>
      <c r="V442" s="227">
        <f t="shared" si="43"/>
        <v>14427.72</v>
      </c>
      <c r="W442" s="227">
        <f t="shared" si="44"/>
        <v>14366.366666666667</v>
      </c>
      <c r="X442" s="227">
        <f t="shared" si="47"/>
        <v>14341.833333333334</v>
      </c>
      <c r="Y442" s="227">
        <f t="shared" si="45"/>
        <v>14032.789999999999</v>
      </c>
      <c r="Z442" s="227">
        <f t="shared" si="46"/>
        <v>13966.652222222223</v>
      </c>
      <c r="AA442" s="227">
        <f t="shared" si="48"/>
        <v>13917.333333333334</v>
      </c>
    </row>
    <row r="443" spans="2:27" ht="13.5" hidden="1">
      <c r="B443" s="232" t="s">
        <v>1110</v>
      </c>
      <c r="C443" s="232" t="s">
        <v>801</v>
      </c>
      <c r="D443" s="232" t="s">
        <v>965</v>
      </c>
      <c r="E443" s="232" t="s">
        <v>988</v>
      </c>
      <c r="F443" s="232">
        <v>64</v>
      </c>
      <c r="G443" s="232" t="s">
        <v>1345</v>
      </c>
      <c r="H443" s="233">
        <v>27.776</v>
      </c>
      <c r="I443" s="233">
        <v>0</v>
      </c>
      <c r="J443" s="233">
        <v>26.352</v>
      </c>
      <c r="K443" s="234">
        <v>114931</v>
      </c>
      <c r="L443" s="233">
        <v>13.12</v>
      </c>
      <c r="M443" s="234">
        <v>229470</v>
      </c>
      <c r="N443" s="233">
        <v>0</v>
      </c>
      <c r="O443" s="233">
        <v>0</v>
      </c>
      <c r="P443" s="233">
        <v>25.631</v>
      </c>
      <c r="Q443" s="234">
        <v>335207</v>
      </c>
      <c r="R443" s="233">
        <v>12.755000000000001</v>
      </c>
      <c r="S443" s="234">
        <v>668032</v>
      </c>
      <c r="T443" s="233">
        <v>0</v>
      </c>
      <c r="U443" s="235">
        <f t="shared" si="42"/>
        <v>20276.48</v>
      </c>
      <c r="V443" s="227">
        <f t="shared" si="43"/>
        <v>19236.96</v>
      </c>
      <c r="W443" s="227">
        <f t="shared" si="44"/>
        <v>19155.183333333334</v>
      </c>
      <c r="X443" s="227">
        <f t="shared" si="47"/>
        <v>19122.5</v>
      </c>
      <c r="Y443" s="227">
        <f t="shared" si="45"/>
        <v>18710.63</v>
      </c>
      <c r="Z443" s="227">
        <f t="shared" si="46"/>
        <v>18622.455555555556</v>
      </c>
      <c r="AA443" s="227">
        <f t="shared" si="48"/>
        <v>18556.444444444445</v>
      </c>
    </row>
    <row r="444" spans="2:27" ht="13.5" hidden="1">
      <c r="B444" s="232" t="s">
        <v>1110</v>
      </c>
      <c r="C444" s="232" t="s">
        <v>802</v>
      </c>
      <c r="D444" s="232" t="s">
        <v>965</v>
      </c>
      <c r="E444" s="232" t="s">
        <v>988</v>
      </c>
      <c r="F444" s="232">
        <v>96</v>
      </c>
      <c r="G444" s="232" t="s">
        <v>1356</v>
      </c>
      <c r="H444" s="233">
        <v>41.664000000000001</v>
      </c>
      <c r="I444" s="233">
        <v>0</v>
      </c>
      <c r="J444" s="233">
        <v>39.527999999999999</v>
      </c>
      <c r="K444" s="234">
        <v>172397</v>
      </c>
      <c r="L444" s="233">
        <v>19.68</v>
      </c>
      <c r="M444" s="234">
        <v>344205</v>
      </c>
      <c r="N444" s="233">
        <v>0</v>
      </c>
      <c r="O444" s="233">
        <v>0</v>
      </c>
      <c r="P444" s="233">
        <v>38.447000000000003</v>
      </c>
      <c r="Q444" s="234">
        <v>502810</v>
      </c>
      <c r="R444" s="233">
        <v>19.132999999999999</v>
      </c>
      <c r="S444" s="234">
        <v>1002048</v>
      </c>
      <c r="T444" s="233">
        <v>0</v>
      </c>
      <c r="U444" s="235">
        <f t="shared" si="42"/>
        <v>30414.720000000001</v>
      </c>
      <c r="V444" s="227">
        <f t="shared" si="43"/>
        <v>28855.439999999999</v>
      </c>
      <c r="W444" s="227">
        <f t="shared" si="44"/>
        <v>28732.816666666666</v>
      </c>
      <c r="X444" s="227">
        <f t="shared" si="47"/>
        <v>28683.75</v>
      </c>
      <c r="Y444" s="227">
        <f t="shared" si="45"/>
        <v>28066.31</v>
      </c>
      <c r="Z444" s="227">
        <f t="shared" si="46"/>
        <v>27934.034444444445</v>
      </c>
      <c r="AA444" s="227">
        <f t="shared" si="48"/>
        <v>27834.666666666668</v>
      </c>
    </row>
    <row r="445" spans="2:27" ht="13.5" hidden="1">
      <c r="B445" s="232" t="s">
        <v>1110</v>
      </c>
      <c r="C445" s="232" t="s">
        <v>803</v>
      </c>
      <c r="D445" s="232" t="s">
        <v>965</v>
      </c>
      <c r="E445" s="232" t="s">
        <v>988</v>
      </c>
      <c r="F445" s="232">
        <v>8</v>
      </c>
      <c r="G445" s="232" t="s">
        <v>1312</v>
      </c>
      <c r="H445" s="233">
        <v>3.472</v>
      </c>
      <c r="I445" s="233">
        <v>0</v>
      </c>
      <c r="J445" s="233">
        <v>3.294</v>
      </c>
      <c r="K445" s="234">
        <v>14366</v>
      </c>
      <c r="L445" s="233">
        <v>1.64</v>
      </c>
      <c r="M445" s="234">
        <v>28684</v>
      </c>
      <c r="N445" s="233">
        <v>0</v>
      </c>
      <c r="O445" s="233">
        <v>0</v>
      </c>
      <c r="P445" s="233">
        <v>3.2040000000000002</v>
      </c>
      <c r="Q445" s="234">
        <v>41901</v>
      </c>
      <c r="R445" s="233">
        <v>1.5940000000000001</v>
      </c>
      <c r="S445" s="234">
        <v>83504</v>
      </c>
      <c r="T445" s="233">
        <v>0</v>
      </c>
      <c r="U445" s="235">
        <f t="shared" si="42"/>
        <v>2534.56</v>
      </c>
      <c r="V445" s="227">
        <f t="shared" si="43"/>
        <v>2404.62</v>
      </c>
      <c r="W445" s="227">
        <f t="shared" si="44"/>
        <v>2394.3666666666668</v>
      </c>
      <c r="X445" s="227">
        <f t="shared" si="47"/>
        <v>2390.3333333333335</v>
      </c>
      <c r="Y445" s="227">
        <f t="shared" si="45"/>
        <v>2338.92</v>
      </c>
      <c r="Z445" s="227">
        <f t="shared" si="46"/>
        <v>2327.5366666666669</v>
      </c>
      <c r="AA445" s="227">
        <f t="shared" si="48"/>
        <v>2319.5555555555557</v>
      </c>
    </row>
    <row r="446" spans="2:27" ht="13.5" hidden="1">
      <c r="B446" s="232" t="s">
        <v>1110</v>
      </c>
      <c r="C446" s="232" t="s">
        <v>804</v>
      </c>
      <c r="D446" s="232" t="s">
        <v>965</v>
      </c>
      <c r="E446" s="232" t="s">
        <v>988</v>
      </c>
      <c r="F446" s="232">
        <v>16</v>
      </c>
      <c r="G446" s="232" t="s">
        <v>1317</v>
      </c>
      <c r="H446" s="233">
        <v>6.944</v>
      </c>
      <c r="I446" s="233">
        <v>0</v>
      </c>
      <c r="J446" s="233">
        <v>6.5880000000000001</v>
      </c>
      <c r="K446" s="234">
        <v>28733</v>
      </c>
      <c r="L446" s="233">
        <v>3.28</v>
      </c>
      <c r="M446" s="234">
        <v>57367</v>
      </c>
      <c r="N446" s="233">
        <v>0</v>
      </c>
      <c r="O446" s="233">
        <v>0</v>
      </c>
      <c r="P446" s="233">
        <v>6.4080000000000004</v>
      </c>
      <c r="Q446" s="234">
        <v>83802</v>
      </c>
      <c r="R446" s="233">
        <v>3.1890000000000001</v>
      </c>
      <c r="S446" s="234">
        <v>167008</v>
      </c>
      <c r="T446" s="233">
        <v>0</v>
      </c>
      <c r="U446" s="235">
        <f t="shared" si="42"/>
        <v>5069.12</v>
      </c>
      <c r="V446" s="227">
        <f t="shared" si="43"/>
        <v>4809.24</v>
      </c>
      <c r="W446" s="227">
        <f t="shared" si="44"/>
        <v>4788.8166666666657</v>
      </c>
      <c r="X446" s="227">
        <f t="shared" si="47"/>
        <v>4780.583333333333</v>
      </c>
      <c r="Y446" s="227">
        <f t="shared" si="45"/>
        <v>4677.84</v>
      </c>
      <c r="Z446" s="227">
        <f t="shared" si="46"/>
        <v>4655.8033333333333</v>
      </c>
      <c r="AA446" s="227">
        <f t="shared" si="48"/>
        <v>4639.1111111111113</v>
      </c>
    </row>
    <row r="447" spans="2:27" ht="13.5" hidden="1">
      <c r="B447" s="232" t="s">
        <v>1110</v>
      </c>
      <c r="C447" s="232" t="s">
        <v>805</v>
      </c>
      <c r="D447" s="232" t="s">
        <v>965</v>
      </c>
      <c r="E447" s="232" t="s">
        <v>988</v>
      </c>
      <c r="F447" s="232">
        <v>32</v>
      </c>
      <c r="G447" s="232" t="s">
        <v>1316</v>
      </c>
      <c r="H447" s="233">
        <v>13.888</v>
      </c>
      <c r="I447" s="233">
        <v>0</v>
      </c>
      <c r="J447" s="233">
        <v>13.176</v>
      </c>
      <c r="K447" s="234">
        <v>57466</v>
      </c>
      <c r="L447" s="233">
        <v>6.56</v>
      </c>
      <c r="M447" s="234">
        <v>114735</v>
      </c>
      <c r="N447" s="233">
        <v>0</v>
      </c>
      <c r="O447" s="233">
        <v>0</v>
      </c>
      <c r="P447" s="233">
        <v>12.816000000000001</v>
      </c>
      <c r="Q447" s="234">
        <v>167603</v>
      </c>
      <c r="R447" s="233">
        <v>6.3780000000000001</v>
      </c>
      <c r="S447" s="234">
        <v>334016</v>
      </c>
      <c r="T447" s="233">
        <v>0</v>
      </c>
      <c r="U447" s="235">
        <f t="shared" si="42"/>
        <v>10138.24</v>
      </c>
      <c r="V447" s="227">
        <f t="shared" si="43"/>
        <v>9618.48</v>
      </c>
      <c r="W447" s="227">
        <f t="shared" si="44"/>
        <v>9577.6333333333314</v>
      </c>
      <c r="X447" s="227">
        <f t="shared" si="47"/>
        <v>9561.25</v>
      </c>
      <c r="Y447" s="227">
        <f t="shared" si="45"/>
        <v>9355.68</v>
      </c>
      <c r="Z447" s="227">
        <f t="shared" si="46"/>
        <v>9311.5788888888892</v>
      </c>
      <c r="AA447" s="227">
        <f t="shared" si="48"/>
        <v>9278.2222222222226</v>
      </c>
    </row>
    <row r="448" spans="2:27" ht="13.5" hidden="1">
      <c r="B448" s="232" t="s">
        <v>1110</v>
      </c>
      <c r="C448" s="232" t="s">
        <v>807</v>
      </c>
      <c r="D448" s="232" t="s">
        <v>965</v>
      </c>
      <c r="E448" s="232" t="s">
        <v>988</v>
      </c>
      <c r="F448" s="232">
        <v>96</v>
      </c>
      <c r="G448" s="232" t="s">
        <v>1356</v>
      </c>
      <c r="H448" s="233">
        <v>41.664000000000001</v>
      </c>
      <c r="I448" s="233">
        <v>0</v>
      </c>
      <c r="J448" s="233">
        <v>39.527999999999999</v>
      </c>
      <c r="K448" s="234">
        <v>172397</v>
      </c>
      <c r="L448" s="233">
        <v>19.68</v>
      </c>
      <c r="M448" s="234">
        <v>344205</v>
      </c>
      <c r="N448" s="233">
        <v>0</v>
      </c>
      <c r="O448" s="233">
        <v>0</v>
      </c>
      <c r="P448" s="233">
        <v>38.447000000000003</v>
      </c>
      <c r="Q448" s="234">
        <v>502810</v>
      </c>
      <c r="R448" s="233">
        <v>19.132999999999999</v>
      </c>
      <c r="S448" s="234">
        <v>1002048</v>
      </c>
      <c r="T448" s="233">
        <v>0</v>
      </c>
      <c r="U448" s="235">
        <f t="shared" si="42"/>
        <v>30414.720000000001</v>
      </c>
      <c r="V448" s="227">
        <f t="shared" si="43"/>
        <v>28855.439999999999</v>
      </c>
      <c r="W448" s="227">
        <f t="shared" si="44"/>
        <v>28732.816666666666</v>
      </c>
      <c r="X448" s="227">
        <f t="shared" si="47"/>
        <v>28683.75</v>
      </c>
      <c r="Y448" s="227">
        <f t="shared" si="45"/>
        <v>28066.31</v>
      </c>
      <c r="Z448" s="227">
        <f t="shared" si="46"/>
        <v>27934.034444444445</v>
      </c>
      <c r="AA448" s="227">
        <f t="shared" si="48"/>
        <v>27834.666666666668</v>
      </c>
    </row>
    <row r="449" spans="2:27" ht="13.5" hidden="1">
      <c r="B449" s="232" t="s">
        <v>1110</v>
      </c>
      <c r="C449" s="232" t="s">
        <v>808</v>
      </c>
      <c r="D449" s="232" t="s">
        <v>965</v>
      </c>
      <c r="E449" s="232" t="s">
        <v>988</v>
      </c>
      <c r="F449" s="232">
        <v>4</v>
      </c>
      <c r="G449" s="232" t="s">
        <v>1311</v>
      </c>
      <c r="H449" s="233">
        <v>1.736</v>
      </c>
      <c r="I449" s="233">
        <v>0</v>
      </c>
      <c r="J449" s="233">
        <v>1.647</v>
      </c>
      <c r="K449" s="234">
        <v>7183</v>
      </c>
      <c r="L449" s="233">
        <v>0.82</v>
      </c>
      <c r="M449" s="234">
        <v>14342</v>
      </c>
      <c r="N449" s="233">
        <v>0</v>
      </c>
      <c r="O449" s="233">
        <v>0</v>
      </c>
      <c r="P449" s="233">
        <v>1.6020000000000001</v>
      </c>
      <c r="Q449" s="234">
        <v>20950</v>
      </c>
      <c r="R449" s="233">
        <v>0.79700000000000004</v>
      </c>
      <c r="S449" s="234">
        <v>41752</v>
      </c>
      <c r="T449" s="233">
        <v>0</v>
      </c>
      <c r="U449" s="235">
        <f t="shared" si="42"/>
        <v>1267.28</v>
      </c>
      <c r="V449" s="227">
        <f t="shared" si="43"/>
        <v>1202.31</v>
      </c>
      <c r="W449" s="227">
        <f t="shared" si="44"/>
        <v>1197.1833333333334</v>
      </c>
      <c r="X449" s="227">
        <f t="shared" si="47"/>
        <v>1195.1666666666667</v>
      </c>
      <c r="Y449" s="227">
        <f t="shared" si="45"/>
        <v>1169.46</v>
      </c>
      <c r="Z449" s="227">
        <f t="shared" si="46"/>
        <v>1163.7544444444445</v>
      </c>
      <c r="AA449" s="227">
        <f t="shared" si="48"/>
        <v>1159.7777777777778</v>
      </c>
    </row>
    <row r="450" spans="2:27" ht="13.5" hidden="1">
      <c r="B450" s="232" t="s">
        <v>1110</v>
      </c>
      <c r="C450" s="232" t="s">
        <v>809</v>
      </c>
      <c r="D450" s="232" t="s">
        <v>965</v>
      </c>
      <c r="E450" s="232" t="s">
        <v>988</v>
      </c>
      <c r="F450" s="232">
        <v>48</v>
      </c>
      <c r="G450" s="232" t="s">
        <v>1310</v>
      </c>
      <c r="H450" s="233">
        <v>20.544</v>
      </c>
      <c r="I450" s="233">
        <v>0</v>
      </c>
      <c r="J450" s="233">
        <v>19.584</v>
      </c>
      <c r="K450" s="234">
        <v>85449</v>
      </c>
      <c r="L450" s="233">
        <v>9.7539999999999996</v>
      </c>
      <c r="M450" s="234">
        <v>170634</v>
      </c>
      <c r="N450" s="233">
        <v>0</v>
      </c>
      <c r="O450" s="233">
        <v>0</v>
      </c>
      <c r="P450" s="233">
        <v>19.099</v>
      </c>
      <c r="Q450" s="234">
        <v>249891</v>
      </c>
      <c r="R450" s="233">
        <v>9.5090000000000003</v>
      </c>
      <c r="S450" s="234">
        <v>498178</v>
      </c>
      <c r="T450" s="233">
        <v>0</v>
      </c>
      <c r="U450" s="235">
        <f t="shared" si="42"/>
        <v>14997.12</v>
      </c>
      <c r="V450" s="227">
        <f t="shared" si="43"/>
        <v>14296.32</v>
      </c>
      <c r="W450" s="227">
        <f t="shared" si="44"/>
        <v>14241.17</v>
      </c>
      <c r="X450" s="227">
        <f t="shared" si="47"/>
        <v>14219.5</v>
      </c>
      <c r="Y450" s="227">
        <f t="shared" si="45"/>
        <v>13942.27</v>
      </c>
      <c r="Z450" s="227">
        <f t="shared" si="46"/>
        <v>13882.986666666668</v>
      </c>
      <c r="AA450" s="227">
        <f t="shared" si="48"/>
        <v>13838.277777777777</v>
      </c>
    </row>
    <row r="451" spans="2:27" ht="13.5" hidden="1">
      <c r="B451" s="232" t="s">
        <v>1110</v>
      </c>
      <c r="C451" s="232" t="s">
        <v>810</v>
      </c>
      <c r="D451" s="232" t="s">
        <v>965</v>
      </c>
      <c r="E451" s="232" t="s">
        <v>988</v>
      </c>
      <c r="F451" s="232">
        <v>64</v>
      </c>
      <c r="G451" s="232" t="s">
        <v>1345</v>
      </c>
      <c r="H451" s="233">
        <v>27.391999999999999</v>
      </c>
      <c r="I451" s="233">
        <v>0</v>
      </c>
      <c r="J451" s="233">
        <v>26.111999999999998</v>
      </c>
      <c r="K451" s="234">
        <v>113932</v>
      </c>
      <c r="L451" s="233">
        <v>13.006</v>
      </c>
      <c r="M451" s="234">
        <v>227512</v>
      </c>
      <c r="N451" s="233">
        <v>0</v>
      </c>
      <c r="O451" s="233">
        <v>0</v>
      </c>
      <c r="P451" s="233">
        <v>25.465</v>
      </c>
      <c r="Q451" s="234">
        <v>333188</v>
      </c>
      <c r="R451" s="233">
        <v>12.678000000000001</v>
      </c>
      <c r="S451" s="234">
        <v>664237</v>
      </c>
      <c r="T451" s="233">
        <v>0</v>
      </c>
      <c r="U451" s="235">
        <f t="shared" si="42"/>
        <v>19996.16</v>
      </c>
      <c r="V451" s="227">
        <f t="shared" si="43"/>
        <v>19061.759999999998</v>
      </c>
      <c r="W451" s="227">
        <f t="shared" si="44"/>
        <v>18988.713333333333</v>
      </c>
      <c r="X451" s="227">
        <f t="shared" si="47"/>
        <v>18959.333333333332</v>
      </c>
      <c r="Y451" s="227">
        <f t="shared" si="45"/>
        <v>18589.45</v>
      </c>
      <c r="Z451" s="227">
        <f t="shared" si="46"/>
        <v>18510.162222222221</v>
      </c>
      <c r="AA451" s="227">
        <f t="shared" si="48"/>
        <v>18451.027777777777</v>
      </c>
    </row>
    <row r="452" spans="2:27" ht="13.5" hidden="1">
      <c r="B452" s="232" t="s">
        <v>1110</v>
      </c>
      <c r="C452" s="232" t="s">
        <v>811</v>
      </c>
      <c r="D452" s="232" t="s">
        <v>965</v>
      </c>
      <c r="E452" s="232" t="s">
        <v>988</v>
      </c>
      <c r="F452" s="232">
        <v>96</v>
      </c>
      <c r="G452" s="232" t="s">
        <v>1356</v>
      </c>
      <c r="H452" s="233">
        <v>41.088000000000001</v>
      </c>
      <c r="I452" s="233">
        <v>0</v>
      </c>
      <c r="J452" s="233">
        <v>39.168999999999997</v>
      </c>
      <c r="K452" s="234">
        <v>170898</v>
      </c>
      <c r="L452" s="233">
        <v>19.509</v>
      </c>
      <c r="M452" s="234">
        <v>341268</v>
      </c>
      <c r="N452" s="233">
        <v>0</v>
      </c>
      <c r="O452" s="233">
        <v>0</v>
      </c>
      <c r="P452" s="233">
        <v>38.198</v>
      </c>
      <c r="Q452" s="234">
        <v>499783</v>
      </c>
      <c r="R452" s="233">
        <v>19.018000000000001</v>
      </c>
      <c r="S452" s="234">
        <v>996356</v>
      </c>
      <c r="T452" s="233">
        <v>0</v>
      </c>
      <c r="U452" s="235">
        <f t="shared" ref="U452:U515" si="49">H452*hour_M</f>
        <v>29994.240000000002</v>
      </c>
      <c r="V452" s="227">
        <f t="shared" ref="V452:V515" si="50">J452*hour_M</f>
        <v>28593.37</v>
      </c>
      <c r="W452" s="227">
        <f t="shared" ref="W452:W515" si="51">K452/12+L452*hour_M</f>
        <v>28483.07</v>
      </c>
      <c r="X452" s="227">
        <f t="shared" si="47"/>
        <v>28439</v>
      </c>
      <c r="Y452" s="227">
        <f t="shared" ref="Y452:Y515" si="52">P452*hour_M</f>
        <v>27884.54</v>
      </c>
      <c r="Z452" s="227">
        <f t="shared" ref="Z452:Z515" si="53">Q452/36+R452*hour_M</f>
        <v>27766.001111111113</v>
      </c>
      <c r="AA452" s="227">
        <f t="shared" si="48"/>
        <v>27676.555555555555</v>
      </c>
    </row>
    <row r="453" spans="2:27" ht="13.5" hidden="1">
      <c r="B453" s="232" t="s">
        <v>1110</v>
      </c>
      <c r="C453" s="232" t="s">
        <v>812</v>
      </c>
      <c r="D453" s="232" t="s">
        <v>965</v>
      </c>
      <c r="E453" s="232" t="s">
        <v>988</v>
      </c>
      <c r="F453" s="232">
        <v>8</v>
      </c>
      <c r="G453" s="232" t="s">
        <v>1312</v>
      </c>
      <c r="H453" s="233">
        <v>3.4239999999999999</v>
      </c>
      <c r="I453" s="233">
        <v>0</v>
      </c>
      <c r="J453" s="233">
        <v>3.2639999999999998</v>
      </c>
      <c r="K453" s="234">
        <v>14242</v>
      </c>
      <c r="L453" s="233">
        <v>1.6259999999999999</v>
      </c>
      <c r="M453" s="234">
        <v>28439</v>
      </c>
      <c r="N453" s="233">
        <v>0</v>
      </c>
      <c r="O453" s="233">
        <v>0</v>
      </c>
      <c r="P453" s="233">
        <v>3.1829999999999998</v>
      </c>
      <c r="Q453" s="234">
        <v>41649</v>
      </c>
      <c r="R453" s="233">
        <v>1.585</v>
      </c>
      <c r="S453" s="234">
        <v>83030</v>
      </c>
      <c r="T453" s="233">
        <v>0</v>
      </c>
      <c r="U453" s="235">
        <f t="shared" si="49"/>
        <v>2499.52</v>
      </c>
      <c r="V453" s="227">
        <f t="shared" si="50"/>
        <v>2382.7199999999998</v>
      </c>
      <c r="W453" s="227">
        <f t="shared" si="51"/>
        <v>2373.8133333333335</v>
      </c>
      <c r="X453" s="227">
        <f t="shared" ref="X453:X516" si="54">M453/12</f>
        <v>2369.9166666666665</v>
      </c>
      <c r="Y453" s="227">
        <f t="shared" si="52"/>
        <v>2323.5899999999997</v>
      </c>
      <c r="Z453" s="227">
        <f t="shared" si="53"/>
        <v>2313.9666666666667</v>
      </c>
      <c r="AA453" s="227">
        <f t="shared" ref="AA453:AA516" si="55">S453/36</f>
        <v>2306.3888888888887</v>
      </c>
    </row>
    <row r="454" spans="2:27" ht="13.5" hidden="1">
      <c r="B454" s="232" t="s">
        <v>1110</v>
      </c>
      <c r="C454" s="232" t="s">
        <v>813</v>
      </c>
      <c r="D454" s="232" t="s">
        <v>965</v>
      </c>
      <c r="E454" s="232" t="s">
        <v>988</v>
      </c>
      <c r="F454" s="232">
        <v>16</v>
      </c>
      <c r="G454" s="232" t="s">
        <v>1317</v>
      </c>
      <c r="H454" s="233">
        <v>6.8479999999999999</v>
      </c>
      <c r="I454" s="233">
        <v>0</v>
      </c>
      <c r="J454" s="233">
        <v>6.5279999999999996</v>
      </c>
      <c r="K454" s="234">
        <v>28483</v>
      </c>
      <c r="L454" s="233">
        <v>3.2509999999999999</v>
      </c>
      <c r="M454" s="234">
        <v>56878</v>
      </c>
      <c r="N454" s="233">
        <v>0</v>
      </c>
      <c r="O454" s="233">
        <v>0</v>
      </c>
      <c r="P454" s="233">
        <v>6.3659999999999997</v>
      </c>
      <c r="Q454" s="234">
        <v>83297</v>
      </c>
      <c r="R454" s="233">
        <v>3.17</v>
      </c>
      <c r="S454" s="234">
        <v>166059</v>
      </c>
      <c r="T454" s="233">
        <v>0</v>
      </c>
      <c r="U454" s="235">
        <f t="shared" si="49"/>
        <v>4999.04</v>
      </c>
      <c r="V454" s="227">
        <f t="shared" si="50"/>
        <v>4765.4399999999996</v>
      </c>
      <c r="W454" s="227">
        <f t="shared" si="51"/>
        <v>4746.8133333333335</v>
      </c>
      <c r="X454" s="227">
        <f t="shared" si="54"/>
        <v>4739.833333333333</v>
      </c>
      <c r="Y454" s="227">
        <f t="shared" si="52"/>
        <v>4647.1799999999994</v>
      </c>
      <c r="Z454" s="227">
        <f t="shared" si="53"/>
        <v>4627.9055555555551</v>
      </c>
      <c r="AA454" s="227">
        <f t="shared" si="55"/>
        <v>4612.75</v>
      </c>
    </row>
    <row r="455" spans="2:27" ht="13.5" hidden="1">
      <c r="B455" s="232" t="s">
        <v>1110</v>
      </c>
      <c r="C455" s="232" t="s">
        <v>814</v>
      </c>
      <c r="D455" s="232" t="s">
        <v>965</v>
      </c>
      <c r="E455" s="232" t="s">
        <v>988</v>
      </c>
      <c r="F455" s="232">
        <v>32</v>
      </c>
      <c r="G455" s="232" t="s">
        <v>1316</v>
      </c>
      <c r="H455" s="233">
        <v>13.696</v>
      </c>
      <c r="I455" s="233">
        <v>0</v>
      </c>
      <c r="J455" s="233">
        <v>13.055999999999999</v>
      </c>
      <c r="K455" s="234">
        <v>56966</v>
      </c>
      <c r="L455" s="233">
        <v>6.5030000000000001</v>
      </c>
      <c r="M455" s="234">
        <v>113756</v>
      </c>
      <c r="N455" s="233">
        <v>0</v>
      </c>
      <c r="O455" s="233">
        <v>0</v>
      </c>
      <c r="P455" s="233">
        <v>12.733000000000001</v>
      </c>
      <c r="Q455" s="234">
        <v>166594</v>
      </c>
      <c r="R455" s="233">
        <v>6.3390000000000004</v>
      </c>
      <c r="S455" s="234">
        <v>332119</v>
      </c>
      <c r="T455" s="233">
        <v>0</v>
      </c>
      <c r="U455" s="235">
        <f t="shared" si="49"/>
        <v>9998.08</v>
      </c>
      <c r="V455" s="227">
        <f t="shared" si="50"/>
        <v>9530.8799999999992</v>
      </c>
      <c r="W455" s="227">
        <f t="shared" si="51"/>
        <v>9494.3566666666666</v>
      </c>
      <c r="X455" s="227">
        <f t="shared" si="54"/>
        <v>9479.6666666666661</v>
      </c>
      <c r="Y455" s="227">
        <f t="shared" si="52"/>
        <v>9295.09</v>
      </c>
      <c r="Z455" s="227">
        <f t="shared" si="53"/>
        <v>9255.0811111111107</v>
      </c>
      <c r="AA455" s="227">
        <f t="shared" si="55"/>
        <v>9225.5277777777774</v>
      </c>
    </row>
    <row r="456" spans="2:27" ht="13.5" hidden="1">
      <c r="B456" s="232" t="s">
        <v>1110</v>
      </c>
      <c r="C456" s="232" t="s">
        <v>816</v>
      </c>
      <c r="D456" s="232" t="s">
        <v>965</v>
      </c>
      <c r="E456" s="232" t="s">
        <v>988</v>
      </c>
      <c r="F456" s="232">
        <v>4</v>
      </c>
      <c r="G456" s="232" t="s">
        <v>1311</v>
      </c>
      <c r="H456" s="233">
        <v>1.712</v>
      </c>
      <c r="I456" s="233">
        <v>0</v>
      </c>
      <c r="J456" s="233">
        <v>1.6319999999999999</v>
      </c>
      <c r="K456" s="234">
        <v>7121</v>
      </c>
      <c r="L456" s="233">
        <v>0.81299999999999994</v>
      </c>
      <c r="M456" s="234">
        <v>14219</v>
      </c>
      <c r="N456" s="233">
        <v>0</v>
      </c>
      <c r="O456" s="233">
        <v>0</v>
      </c>
      <c r="P456" s="233">
        <v>1.5920000000000001</v>
      </c>
      <c r="Q456" s="234">
        <v>20824</v>
      </c>
      <c r="R456" s="233">
        <v>0.79200000000000004</v>
      </c>
      <c r="S456" s="234">
        <v>41515</v>
      </c>
      <c r="T456" s="233">
        <v>0</v>
      </c>
      <c r="U456" s="235">
        <f t="shared" si="49"/>
        <v>1249.76</v>
      </c>
      <c r="V456" s="227">
        <f t="shared" si="50"/>
        <v>1191.3599999999999</v>
      </c>
      <c r="W456" s="227">
        <f t="shared" si="51"/>
        <v>1186.9066666666668</v>
      </c>
      <c r="X456" s="227">
        <f t="shared" si="54"/>
        <v>1184.9166666666667</v>
      </c>
      <c r="Y456" s="227">
        <f t="shared" si="52"/>
        <v>1162.1600000000001</v>
      </c>
      <c r="Z456" s="227">
        <f t="shared" si="53"/>
        <v>1156.6044444444447</v>
      </c>
      <c r="AA456" s="227">
        <f t="shared" si="55"/>
        <v>1153.1944444444443</v>
      </c>
    </row>
    <row r="457" spans="2:27" ht="13.5" hidden="1">
      <c r="B457" s="232" t="s">
        <v>1110</v>
      </c>
      <c r="C457" s="232" t="s">
        <v>817</v>
      </c>
      <c r="D457" s="232" t="s">
        <v>965</v>
      </c>
      <c r="E457" s="232" t="s">
        <v>988</v>
      </c>
      <c r="F457" s="232">
        <v>48</v>
      </c>
      <c r="G457" s="232" t="s">
        <v>1310</v>
      </c>
      <c r="H457" s="233">
        <v>21.047999999999998</v>
      </c>
      <c r="I457" s="233">
        <v>0</v>
      </c>
      <c r="J457" s="233">
        <v>19.899000000000001</v>
      </c>
      <c r="K457" s="234">
        <v>86761</v>
      </c>
      <c r="L457" s="233">
        <v>9.9039999999999999</v>
      </c>
      <c r="M457" s="234">
        <v>173205</v>
      </c>
      <c r="N457" s="233">
        <v>0</v>
      </c>
      <c r="O457" s="233">
        <v>0</v>
      </c>
      <c r="P457" s="233">
        <v>19.317</v>
      </c>
      <c r="Q457" s="234">
        <v>252540</v>
      </c>
      <c r="R457" s="233">
        <v>9.61</v>
      </c>
      <c r="S457" s="234">
        <v>503158</v>
      </c>
      <c r="T457" s="233">
        <v>0</v>
      </c>
      <c r="U457" s="235">
        <f t="shared" si="49"/>
        <v>15365.039999999999</v>
      </c>
      <c r="V457" s="227">
        <f t="shared" si="50"/>
        <v>14526.27</v>
      </c>
      <c r="W457" s="227">
        <f t="shared" si="51"/>
        <v>14460.003333333334</v>
      </c>
      <c r="X457" s="227">
        <f t="shared" si="54"/>
        <v>14433.75</v>
      </c>
      <c r="Y457" s="227">
        <f t="shared" si="52"/>
        <v>14101.41</v>
      </c>
      <c r="Z457" s="227">
        <f t="shared" si="53"/>
        <v>14030.3</v>
      </c>
      <c r="AA457" s="227">
        <f t="shared" si="55"/>
        <v>13976.611111111111</v>
      </c>
    </row>
    <row r="458" spans="2:27" ht="13.5" hidden="1">
      <c r="B458" s="232" t="s">
        <v>1110</v>
      </c>
      <c r="C458" s="232" t="s">
        <v>818</v>
      </c>
      <c r="D458" s="232" t="s">
        <v>965</v>
      </c>
      <c r="E458" s="232" t="s">
        <v>988</v>
      </c>
      <c r="F458" s="232">
        <v>64</v>
      </c>
      <c r="G458" s="232" t="s">
        <v>1345</v>
      </c>
      <c r="H458" s="233">
        <v>28.064</v>
      </c>
      <c r="I458" s="233">
        <v>0</v>
      </c>
      <c r="J458" s="233">
        <v>26.532</v>
      </c>
      <c r="K458" s="234">
        <v>115681</v>
      </c>
      <c r="L458" s="233">
        <v>13.206</v>
      </c>
      <c r="M458" s="234">
        <v>230940</v>
      </c>
      <c r="N458" s="233">
        <v>0</v>
      </c>
      <c r="O458" s="233">
        <v>0</v>
      </c>
      <c r="P458" s="233">
        <v>25.756</v>
      </c>
      <c r="Q458" s="234">
        <v>336720</v>
      </c>
      <c r="R458" s="233">
        <v>12.813000000000001</v>
      </c>
      <c r="S458" s="234">
        <v>670878</v>
      </c>
      <c r="T458" s="233">
        <v>0</v>
      </c>
      <c r="U458" s="235">
        <f t="shared" si="49"/>
        <v>20486.72</v>
      </c>
      <c r="V458" s="227">
        <f t="shared" si="50"/>
        <v>19368.36</v>
      </c>
      <c r="W458" s="227">
        <f t="shared" si="51"/>
        <v>19280.463333333333</v>
      </c>
      <c r="X458" s="227">
        <f t="shared" si="54"/>
        <v>19245</v>
      </c>
      <c r="Y458" s="227">
        <f t="shared" si="52"/>
        <v>18801.88</v>
      </c>
      <c r="Z458" s="227">
        <f t="shared" si="53"/>
        <v>18706.823333333334</v>
      </c>
      <c r="AA458" s="227">
        <f t="shared" si="55"/>
        <v>18635.5</v>
      </c>
    </row>
    <row r="459" spans="2:27" ht="13.5" hidden="1">
      <c r="B459" s="232" t="s">
        <v>1110</v>
      </c>
      <c r="C459" s="232" t="s">
        <v>819</v>
      </c>
      <c r="D459" s="232" t="s">
        <v>965</v>
      </c>
      <c r="E459" s="232" t="s">
        <v>988</v>
      </c>
      <c r="F459" s="232">
        <v>96</v>
      </c>
      <c r="G459" s="232" t="s">
        <v>1356</v>
      </c>
      <c r="H459" s="233">
        <v>42.095999999999997</v>
      </c>
      <c r="I459" s="233">
        <v>0</v>
      </c>
      <c r="J459" s="233">
        <v>39.798000000000002</v>
      </c>
      <c r="K459" s="234">
        <v>173522</v>
      </c>
      <c r="L459" s="233">
        <v>19.808</v>
      </c>
      <c r="M459" s="234">
        <v>346411</v>
      </c>
      <c r="N459" s="233">
        <v>0</v>
      </c>
      <c r="O459" s="233">
        <v>0</v>
      </c>
      <c r="P459" s="233">
        <v>38.633000000000003</v>
      </c>
      <c r="Q459" s="234">
        <v>505081</v>
      </c>
      <c r="R459" s="233">
        <v>19.219000000000001</v>
      </c>
      <c r="S459" s="234">
        <v>1006316</v>
      </c>
      <c r="T459" s="233">
        <v>0</v>
      </c>
      <c r="U459" s="235">
        <f t="shared" si="49"/>
        <v>30730.079999999998</v>
      </c>
      <c r="V459" s="227">
        <f t="shared" si="50"/>
        <v>29052.54</v>
      </c>
      <c r="W459" s="227">
        <f t="shared" si="51"/>
        <v>28920.006666666668</v>
      </c>
      <c r="X459" s="227">
        <f t="shared" si="54"/>
        <v>28867.583333333332</v>
      </c>
      <c r="Y459" s="227">
        <f t="shared" si="52"/>
        <v>28202.09</v>
      </c>
      <c r="Z459" s="227">
        <f t="shared" si="53"/>
        <v>28059.897777777776</v>
      </c>
      <c r="AA459" s="227">
        <f t="shared" si="55"/>
        <v>27953.222222222223</v>
      </c>
    </row>
    <row r="460" spans="2:27" ht="13.5" hidden="1">
      <c r="B460" s="232" t="s">
        <v>1110</v>
      </c>
      <c r="C460" s="232" t="s">
        <v>820</v>
      </c>
      <c r="D460" s="232" t="s">
        <v>965</v>
      </c>
      <c r="E460" s="232" t="s">
        <v>988</v>
      </c>
      <c r="F460" s="232">
        <v>8</v>
      </c>
      <c r="G460" s="232" t="s">
        <v>1312</v>
      </c>
      <c r="H460" s="233">
        <v>3.508</v>
      </c>
      <c r="I460" s="233">
        <v>0</v>
      </c>
      <c r="J460" s="233">
        <v>3.3159999999999998</v>
      </c>
      <c r="K460" s="234">
        <v>14460</v>
      </c>
      <c r="L460" s="233">
        <v>1.651</v>
      </c>
      <c r="M460" s="234">
        <v>28868</v>
      </c>
      <c r="N460" s="233">
        <v>0</v>
      </c>
      <c r="O460" s="233">
        <v>0</v>
      </c>
      <c r="P460" s="233">
        <v>3.2189999999999999</v>
      </c>
      <c r="Q460" s="234">
        <v>42090</v>
      </c>
      <c r="R460" s="233">
        <v>1.6020000000000001</v>
      </c>
      <c r="S460" s="234">
        <v>83860</v>
      </c>
      <c r="T460" s="233">
        <v>0</v>
      </c>
      <c r="U460" s="235">
        <f t="shared" si="49"/>
        <v>2560.84</v>
      </c>
      <c r="V460" s="227">
        <f t="shared" si="50"/>
        <v>2420.6799999999998</v>
      </c>
      <c r="W460" s="227">
        <f t="shared" si="51"/>
        <v>2410.23</v>
      </c>
      <c r="X460" s="227">
        <f t="shared" si="54"/>
        <v>2405.6666666666665</v>
      </c>
      <c r="Y460" s="227">
        <f t="shared" si="52"/>
        <v>2349.87</v>
      </c>
      <c r="Z460" s="227">
        <f t="shared" si="53"/>
        <v>2338.626666666667</v>
      </c>
      <c r="AA460" s="227">
        <f t="shared" si="55"/>
        <v>2329.4444444444443</v>
      </c>
    </row>
    <row r="461" spans="2:27" ht="13.5" hidden="1">
      <c r="B461" s="232" t="s">
        <v>1110</v>
      </c>
      <c r="C461" s="232" t="s">
        <v>821</v>
      </c>
      <c r="D461" s="232" t="s">
        <v>965</v>
      </c>
      <c r="E461" s="232" t="s">
        <v>988</v>
      </c>
      <c r="F461" s="232">
        <v>16</v>
      </c>
      <c r="G461" s="232" t="s">
        <v>1317</v>
      </c>
      <c r="H461" s="233">
        <v>7.016</v>
      </c>
      <c r="I461" s="233">
        <v>0</v>
      </c>
      <c r="J461" s="233">
        <v>6.633</v>
      </c>
      <c r="K461" s="234">
        <v>28920</v>
      </c>
      <c r="L461" s="233">
        <v>3.3010000000000002</v>
      </c>
      <c r="M461" s="234">
        <v>57735</v>
      </c>
      <c r="N461" s="233">
        <v>0</v>
      </c>
      <c r="O461" s="233">
        <v>0</v>
      </c>
      <c r="P461" s="233">
        <v>6.4390000000000001</v>
      </c>
      <c r="Q461" s="234">
        <v>84180</v>
      </c>
      <c r="R461" s="233">
        <v>3.2029999999999998</v>
      </c>
      <c r="S461" s="234">
        <v>167719</v>
      </c>
      <c r="T461" s="233">
        <v>0</v>
      </c>
      <c r="U461" s="235">
        <f t="shared" si="49"/>
        <v>5121.68</v>
      </c>
      <c r="V461" s="227">
        <f t="shared" si="50"/>
        <v>4842.09</v>
      </c>
      <c r="W461" s="227">
        <f t="shared" si="51"/>
        <v>4819.7299999999996</v>
      </c>
      <c r="X461" s="227">
        <f t="shared" si="54"/>
        <v>4811.25</v>
      </c>
      <c r="Y461" s="227">
        <f t="shared" si="52"/>
        <v>4700.47</v>
      </c>
      <c r="Z461" s="227">
        <f t="shared" si="53"/>
        <v>4676.5233333333335</v>
      </c>
      <c r="AA461" s="227">
        <f t="shared" si="55"/>
        <v>4658.8611111111113</v>
      </c>
    </row>
    <row r="462" spans="2:27" ht="13.5" hidden="1">
      <c r="B462" s="232" t="s">
        <v>1110</v>
      </c>
      <c r="C462" s="232" t="s">
        <v>822</v>
      </c>
      <c r="D462" s="232" t="s">
        <v>965</v>
      </c>
      <c r="E462" s="232" t="s">
        <v>988</v>
      </c>
      <c r="F462" s="232">
        <v>32</v>
      </c>
      <c r="G462" s="232" t="s">
        <v>1316</v>
      </c>
      <c r="H462" s="233">
        <v>14.032</v>
      </c>
      <c r="I462" s="233">
        <v>0</v>
      </c>
      <c r="J462" s="233">
        <v>13.266</v>
      </c>
      <c r="K462" s="234">
        <v>57841</v>
      </c>
      <c r="L462" s="233">
        <v>6.6029999999999998</v>
      </c>
      <c r="M462" s="234">
        <v>115470</v>
      </c>
      <c r="N462" s="233">
        <v>0</v>
      </c>
      <c r="O462" s="233">
        <v>0</v>
      </c>
      <c r="P462" s="233">
        <v>12.878</v>
      </c>
      <c r="Q462" s="234">
        <v>168360</v>
      </c>
      <c r="R462" s="233">
        <v>6.4059999999999997</v>
      </c>
      <c r="S462" s="234">
        <v>335439</v>
      </c>
      <c r="T462" s="233">
        <v>0</v>
      </c>
      <c r="U462" s="235">
        <f t="shared" si="49"/>
        <v>10243.36</v>
      </c>
      <c r="V462" s="227">
        <f t="shared" si="50"/>
        <v>9684.18</v>
      </c>
      <c r="W462" s="227">
        <f t="shared" si="51"/>
        <v>9640.2733333333326</v>
      </c>
      <c r="X462" s="227">
        <f t="shared" si="54"/>
        <v>9622.5</v>
      </c>
      <c r="Y462" s="227">
        <f t="shared" si="52"/>
        <v>9400.94</v>
      </c>
      <c r="Z462" s="227">
        <f t="shared" si="53"/>
        <v>9353.0466666666671</v>
      </c>
      <c r="AA462" s="227">
        <f t="shared" si="55"/>
        <v>9317.75</v>
      </c>
    </row>
    <row r="463" spans="2:27" ht="13.5" hidden="1">
      <c r="B463" s="232" t="s">
        <v>1110</v>
      </c>
      <c r="C463" s="232" t="s">
        <v>824</v>
      </c>
      <c r="D463" s="232" t="s">
        <v>965</v>
      </c>
      <c r="E463" s="232" t="s">
        <v>988</v>
      </c>
      <c r="F463" s="232">
        <v>4</v>
      </c>
      <c r="G463" s="232" t="s">
        <v>1311</v>
      </c>
      <c r="H463" s="233">
        <v>1.754</v>
      </c>
      <c r="I463" s="233">
        <v>0</v>
      </c>
      <c r="J463" s="233">
        <v>1.6579999999999999</v>
      </c>
      <c r="K463" s="234">
        <v>7230</v>
      </c>
      <c r="L463" s="233">
        <v>0.82499999999999996</v>
      </c>
      <c r="M463" s="234">
        <v>14434</v>
      </c>
      <c r="N463" s="233">
        <v>0</v>
      </c>
      <c r="O463" s="233">
        <v>0</v>
      </c>
      <c r="P463" s="233">
        <v>1.61</v>
      </c>
      <c r="Q463" s="234">
        <v>21045</v>
      </c>
      <c r="R463" s="233">
        <v>0.80100000000000005</v>
      </c>
      <c r="S463" s="234">
        <v>41930</v>
      </c>
      <c r="T463" s="233">
        <v>0</v>
      </c>
      <c r="U463" s="235">
        <f t="shared" si="49"/>
        <v>1280.42</v>
      </c>
      <c r="V463" s="227">
        <f t="shared" si="50"/>
        <v>1210.3399999999999</v>
      </c>
      <c r="W463" s="227">
        <f t="shared" si="51"/>
        <v>1204.75</v>
      </c>
      <c r="X463" s="227">
        <f t="shared" si="54"/>
        <v>1202.8333333333333</v>
      </c>
      <c r="Y463" s="227">
        <f t="shared" si="52"/>
        <v>1175.3000000000002</v>
      </c>
      <c r="Z463" s="227">
        <f t="shared" si="53"/>
        <v>1169.3133333333335</v>
      </c>
      <c r="AA463" s="227">
        <f t="shared" si="55"/>
        <v>1164.7222222222222</v>
      </c>
    </row>
    <row r="464" spans="2:27" ht="13.5" hidden="1">
      <c r="B464" s="232" t="s">
        <v>1110</v>
      </c>
      <c r="C464" s="232" t="s">
        <v>825</v>
      </c>
      <c r="D464" s="232" t="s">
        <v>965</v>
      </c>
      <c r="E464" s="232" t="s">
        <v>988</v>
      </c>
      <c r="F464" s="232">
        <v>48</v>
      </c>
      <c r="G464" s="232" t="s">
        <v>1310</v>
      </c>
      <c r="H464" s="233">
        <v>21.335999999999999</v>
      </c>
      <c r="I464" s="233">
        <v>0</v>
      </c>
      <c r="J464" s="233">
        <v>20.081</v>
      </c>
      <c r="K464" s="234">
        <v>87519</v>
      </c>
      <c r="L464" s="233">
        <v>9.9909999999999997</v>
      </c>
      <c r="M464" s="234">
        <v>174690</v>
      </c>
      <c r="N464" s="233">
        <v>0</v>
      </c>
      <c r="O464" s="233">
        <v>0</v>
      </c>
      <c r="P464" s="233">
        <v>19.440999999999999</v>
      </c>
      <c r="Q464" s="234">
        <v>254054</v>
      </c>
      <c r="R464" s="233">
        <v>9.6669999999999998</v>
      </c>
      <c r="S464" s="234">
        <v>506004</v>
      </c>
      <c r="T464" s="233">
        <v>0</v>
      </c>
      <c r="U464" s="235">
        <f t="shared" si="49"/>
        <v>15575.279999999999</v>
      </c>
      <c r="V464" s="227">
        <f t="shared" si="50"/>
        <v>14659.13</v>
      </c>
      <c r="W464" s="227">
        <f t="shared" si="51"/>
        <v>14586.68</v>
      </c>
      <c r="X464" s="227">
        <f t="shared" si="54"/>
        <v>14557.5</v>
      </c>
      <c r="Y464" s="227">
        <f t="shared" si="52"/>
        <v>14191.929999999998</v>
      </c>
      <c r="Z464" s="227">
        <f t="shared" si="53"/>
        <v>14113.965555555555</v>
      </c>
      <c r="AA464" s="227">
        <f t="shared" si="55"/>
        <v>14055.666666666666</v>
      </c>
    </row>
    <row r="465" spans="2:27" ht="13.5" hidden="1">
      <c r="B465" s="232" t="s">
        <v>1110</v>
      </c>
      <c r="C465" s="232" t="s">
        <v>826</v>
      </c>
      <c r="D465" s="232" t="s">
        <v>965</v>
      </c>
      <c r="E465" s="232" t="s">
        <v>988</v>
      </c>
      <c r="F465" s="232">
        <v>64</v>
      </c>
      <c r="G465" s="232" t="s">
        <v>1345</v>
      </c>
      <c r="H465" s="233">
        <v>28.448</v>
      </c>
      <c r="I465" s="233">
        <v>0</v>
      </c>
      <c r="J465" s="233">
        <v>26.774000000000001</v>
      </c>
      <c r="K465" s="234">
        <v>116692</v>
      </c>
      <c r="L465" s="233">
        <v>13.321</v>
      </c>
      <c r="M465" s="234">
        <v>232921</v>
      </c>
      <c r="N465" s="233">
        <v>0</v>
      </c>
      <c r="O465" s="233">
        <v>0</v>
      </c>
      <c r="P465" s="233">
        <v>25.922000000000001</v>
      </c>
      <c r="Q465" s="234">
        <v>338739</v>
      </c>
      <c r="R465" s="233">
        <v>12.89</v>
      </c>
      <c r="S465" s="234">
        <v>674672</v>
      </c>
      <c r="T465" s="233">
        <v>0</v>
      </c>
      <c r="U465" s="235">
        <f t="shared" si="49"/>
        <v>20767.04</v>
      </c>
      <c r="V465" s="227">
        <f t="shared" si="50"/>
        <v>19545.02</v>
      </c>
      <c r="W465" s="227">
        <f t="shared" si="51"/>
        <v>19448.663333333334</v>
      </c>
      <c r="X465" s="227">
        <f t="shared" si="54"/>
        <v>19410.083333333332</v>
      </c>
      <c r="Y465" s="227">
        <f t="shared" si="52"/>
        <v>18923.060000000001</v>
      </c>
      <c r="Z465" s="227">
        <f t="shared" si="53"/>
        <v>18819.116666666669</v>
      </c>
      <c r="AA465" s="227">
        <f t="shared" si="55"/>
        <v>18740.888888888891</v>
      </c>
    </row>
    <row r="466" spans="2:27" ht="13.5" hidden="1">
      <c r="B466" s="232" t="s">
        <v>1110</v>
      </c>
      <c r="C466" s="232" t="s">
        <v>827</v>
      </c>
      <c r="D466" s="232" t="s">
        <v>965</v>
      </c>
      <c r="E466" s="232" t="s">
        <v>988</v>
      </c>
      <c r="F466" s="232">
        <v>96</v>
      </c>
      <c r="G466" s="232" t="s">
        <v>1356</v>
      </c>
      <c r="H466" s="233">
        <v>42.671999999999997</v>
      </c>
      <c r="I466" s="233">
        <v>0</v>
      </c>
      <c r="J466" s="233">
        <v>40.161000000000001</v>
      </c>
      <c r="K466" s="234">
        <v>175038</v>
      </c>
      <c r="L466" s="233">
        <v>19.981000000000002</v>
      </c>
      <c r="M466" s="234">
        <v>349381</v>
      </c>
      <c r="N466" s="233">
        <v>0</v>
      </c>
      <c r="O466" s="233">
        <v>0</v>
      </c>
      <c r="P466" s="233">
        <v>38.881999999999998</v>
      </c>
      <c r="Q466" s="234">
        <v>508108</v>
      </c>
      <c r="R466" s="233">
        <v>19.334</v>
      </c>
      <c r="S466" s="234">
        <v>1012008</v>
      </c>
      <c r="T466" s="233">
        <v>0</v>
      </c>
      <c r="U466" s="235">
        <f t="shared" si="49"/>
        <v>31150.559999999998</v>
      </c>
      <c r="V466" s="227">
        <f t="shared" si="50"/>
        <v>29317.530000000002</v>
      </c>
      <c r="W466" s="227">
        <f t="shared" si="51"/>
        <v>29172.63</v>
      </c>
      <c r="X466" s="227">
        <f t="shared" si="54"/>
        <v>29115.083333333332</v>
      </c>
      <c r="Y466" s="227">
        <f t="shared" si="52"/>
        <v>28383.859999999997</v>
      </c>
      <c r="Z466" s="227">
        <f t="shared" si="53"/>
        <v>28227.931111111109</v>
      </c>
      <c r="AA466" s="227">
        <f t="shared" si="55"/>
        <v>28111.333333333332</v>
      </c>
    </row>
    <row r="467" spans="2:27" ht="13.5" hidden="1">
      <c r="B467" s="232" t="s">
        <v>1110</v>
      </c>
      <c r="C467" s="232" t="s">
        <v>828</v>
      </c>
      <c r="D467" s="232" t="s">
        <v>965</v>
      </c>
      <c r="E467" s="232" t="s">
        <v>988</v>
      </c>
      <c r="F467" s="232">
        <v>8</v>
      </c>
      <c r="G467" s="232" t="s">
        <v>1312</v>
      </c>
      <c r="H467" s="233">
        <v>3.556</v>
      </c>
      <c r="I467" s="233">
        <v>0</v>
      </c>
      <c r="J467" s="233">
        <v>3.347</v>
      </c>
      <c r="K467" s="234">
        <v>14586</v>
      </c>
      <c r="L467" s="233">
        <v>1.665</v>
      </c>
      <c r="M467" s="234">
        <v>29115</v>
      </c>
      <c r="N467" s="233">
        <v>0</v>
      </c>
      <c r="O467" s="233">
        <v>0</v>
      </c>
      <c r="P467" s="233">
        <v>3.24</v>
      </c>
      <c r="Q467" s="234">
        <v>42342</v>
      </c>
      <c r="R467" s="233">
        <v>1.611</v>
      </c>
      <c r="S467" s="234">
        <v>84334</v>
      </c>
      <c r="T467" s="233">
        <v>0</v>
      </c>
      <c r="U467" s="235">
        <f t="shared" si="49"/>
        <v>2595.88</v>
      </c>
      <c r="V467" s="227">
        <f t="shared" si="50"/>
        <v>2443.31</v>
      </c>
      <c r="W467" s="227">
        <f t="shared" si="51"/>
        <v>2430.9499999999998</v>
      </c>
      <c r="X467" s="227">
        <f t="shared" si="54"/>
        <v>2426.25</v>
      </c>
      <c r="Y467" s="227">
        <f t="shared" si="52"/>
        <v>2365.2000000000003</v>
      </c>
      <c r="Z467" s="227">
        <f t="shared" si="53"/>
        <v>2352.1966666666667</v>
      </c>
      <c r="AA467" s="227">
        <f t="shared" si="55"/>
        <v>2342.6111111111113</v>
      </c>
    </row>
    <row r="468" spans="2:27" ht="13.5" hidden="1">
      <c r="B468" s="232" t="s">
        <v>1110</v>
      </c>
      <c r="C468" s="232" t="s">
        <v>829</v>
      </c>
      <c r="D468" s="232" t="s">
        <v>965</v>
      </c>
      <c r="E468" s="232" t="s">
        <v>988</v>
      </c>
      <c r="F468" s="232">
        <v>16</v>
      </c>
      <c r="G468" s="232" t="s">
        <v>1317</v>
      </c>
      <c r="H468" s="233">
        <v>7.1120000000000001</v>
      </c>
      <c r="I468" s="233">
        <v>0</v>
      </c>
      <c r="J468" s="233">
        <v>6.694</v>
      </c>
      <c r="K468" s="234">
        <v>29173</v>
      </c>
      <c r="L468" s="233">
        <v>3.33</v>
      </c>
      <c r="M468" s="234">
        <v>58230</v>
      </c>
      <c r="N468" s="233">
        <v>0</v>
      </c>
      <c r="O468" s="233">
        <v>0</v>
      </c>
      <c r="P468" s="233">
        <v>6.48</v>
      </c>
      <c r="Q468" s="234">
        <v>84685</v>
      </c>
      <c r="R468" s="233">
        <v>3.222</v>
      </c>
      <c r="S468" s="234">
        <v>168668</v>
      </c>
      <c r="T468" s="233">
        <v>0</v>
      </c>
      <c r="U468" s="235">
        <f t="shared" si="49"/>
        <v>5191.76</v>
      </c>
      <c r="V468" s="227">
        <f t="shared" si="50"/>
        <v>4886.62</v>
      </c>
      <c r="W468" s="227">
        <f t="shared" si="51"/>
        <v>4861.9833333333336</v>
      </c>
      <c r="X468" s="227">
        <f t="shared" si="54"/>
        <v>4852.5</v>
      </c>
      <c r="Y468" s="227">
        <f t="shared" si="52"/>
        <v>4730.4000000000005</v>
      </c>
      <c r="Z468" s="227">
        <f t="shared" si="53"/>
        <v>4704.4211111111108</v>
      </c>
      <c r="AA468" s="227">
        <f t="shared" si="55"/>
        <v>4685.2222222222226</v>
      </c>
    </row>
    <row r="469" spans="2:27" ht="13.5" hidden="1">
      <c r="B469" s="232" t="s">
        <v>1110</v>
      </c>
      <c r="C469" s="232" t="s">
        <v>830</v>
      </c>
      <c r="D469" s="232" t="s">
        <v>965</v>
      </c>
      <c r="E469" s="232" t="s">
        <v>988</v>
      </c>
      <c r="F469" s="232">
        <v>32</v>
      </c>
      <c r="G469" s="232" t="s">
        <v>1316</v>
      </c>
      <c r="H469" s="233">
        <v>14.224</v>
      </c>
      <c r="I469" s="233">
        <v>0</v>
      </c>
      <c r="J469" s="233">
        <v>13.387</v>
      </c>
      <c r="K469" s="234">
        <v>58346</v>
      </c>
      <c r="L469" s="233">
        <v>6.66</v>
      </c>
      <c r="M469" s="234">
        <v>116460</v>
      </c>
      <c r="N469" s="233">
        <v>0</v>
      </c>
      <c r="O469" s="233">
        <v>0</v>
      </c>
      <c r="P469" s="233">
        <v>12.961</v>
      </c>
      <c r="Q469" s="234">
        <v>169369</v>
      </c>
      <c r="R469" s="233">
        <v>6.4450000000000003</v>
      </c>
      <c r="S469" s="234">
        <v>337336</v>
      </c>
      <c r="T469" s="233">
        <v>0</v>
      </c>
      <c r="U469" s="235">
        <f t="shared" si="49"/>
        <v>10383.52</v>
      </c>
      <c r="V469" s="227">
        <f t="shared" si="50"/>
        <v>9772.51</v>
      </c>
      <c r="W469" s="227">
        <f t="shared" si="51"/>
        <v>9723.9666666666672</v>
      </c>
      <c r="X469" s="227">
        <f t="shared" si="54"/>
        <v>9705</v>
      </c>
      <c r="Y469" s="227">
        <f t="shared" si="52"/>
        <v>9461.5300000000007</v>
      </c>
      <c r="Z469" s="227">
        <f t="shared" si="53"/>
        <v>9409.5444444444438</v>
      </c>
      <c r="AA469" s="227">
        <f t="shared" si="55"/>
        <v>9370.4444444444453</v>
      </c>
    </row>
    <row r="470" spans="2:27" ht="13.5" hidden="1">
      <c r="B470" s="232" t="s">
        <v>1110</v>
      </c>
      <c r="C470" s="232" t="s">
        <v>832</v>
      </c>
      <c r="D470" s="232" t="s">
        <v>965</v>
      </c>
      <c r="E470" s="232" t="s">
        <v>988</v>
      </c>
      <c r="F470" s="232">
        <v>96</v>
      </c>
      <c r="G470" s="232" t="s">
        <v>1356</v>
      </c>
      <c r="H470" s="233">
        <v>42.671999999999997</v>
      </c>
      <c r="I470" s="233">
        <v>0</v>
      </c>
      <c r="J470" s="233">
        <v>40.161000000000001</v>
      </c>
      <c r="K470" s="234">
        <v>175038</v>
      </c>
      <c r="L470" s="233">
        <v>19.981000000000002</v>
      </c>
      <c r="M470" s="234">
        <v>349381</v>
      </c>
      <c r="N470" s="233">
        <v>0</v>
      </c>
      <c r="O470" s="233">
        <v>0</v>
      </c>
      <c r="P470" s="233">
        <v>38.881999999999998</v>
      </c>
      <c r="Q470" s="234">
        <v>508108</v>
      </c>
      <c r="R470" s="233">
        <v>19.334</v>
      </c>
      <c r="S470" s="234">
        <v>1012008</v>
      </c>
      <c r="T470" s="233">
        <v>0</v>
      </c>
      <c r="U470" s="235">
        <f t="shared" si="49"/>
        <v>31150.559999999998</v>
      </c>
      <c r="V470" s="227">
        <f t="shared" si="50"/>
        <v>29317.530000000002</v>
      </c>
      <c r="W470" s="227">
        <f t="shared" si="51"/>
        <v>29172.63</v>
      </c>
      <c r="X470" s="227">
        <f t="shared" si="54"/>
        <v>29115.083333333332</v>
      </c>
      <c r="Y470" s="227">
        <f t="shared" si="52"/>
        <v>28383.859999999997</v>
      </c>
      <c r="Z470" s="227">
        <f t="shared" si="53"/>
        <v>28227.931111111109</v>
      </c>
      <c r="AA470" s="227">
        <f t="shared" si="55"/>
        <v>28111.333333333332</v>
      </c>
    </row>
    <row r="471" spans="2:27" ht="13.5" hidden="1">
      <c r="B471" s="232" t="s">
        <v>1110</v>
      </c>
      <c r="C471" s="232" t="s">
        <v>833</v>
      </c>
      <c r="D471" s="232" t="s">
        <v>965</v>
      </c>
      <c r="E471" s="232" t="s">
        <v>988</v>
      </c>
      <c r="F471" s="232">
        <v>4</v>
      </c>
      <c r="G471" s="232" t="s">
        <v>1311</v>
      </c>
      <c r="H471" s="233">
        <v>1.778</v>
      </c>
      <c r="I471" s="233">
        <v>0</v>
      </c>
      <c r="J471" s="233">
        <v>1.673</v>
      </c>
      <c r="K471" s="234">
        <v>7293</v>
      </c>
      <c r="L471" s="233">
        <v>0.83299999999999996</v>
      </c>
      <c r="M471" s="234">
        <v>14558</v>
      </c>
      <c r="N471" s="233">
        <v>0</v>
      </c>
      <c r="O471" s="233">
        <v>0</v>
      </c>
      <c r="P471" s="233">
        <v>1.62</v>
      </c>
      <c r="Q471" s="234">
        <v>21171</v>
      </c>
      <c r="R471" s="233">
        <v>0.80600000000000005</v>
      </c>
      <c r="S471" s="234">
        <v>42167</v>
      </c>
      <c r="T471" s="233">
        <v>0</v>
      </c>
      <c r="U471" s="235">
        <f t="shared" si="49"/>
        <v>1297.94</v>
      </c>
      <c r="V471" s="227">
        <f t="shared" si="50"/>
        <v>1221.29</v>
      </c>
      <c r="W471" s="227">
        <f t="shared" si="51"/>
        <v>1215.8399999999999</v>
      </c>
      <c r="X471" s="227">
        <f t="shared" si="54"/>
        <v>1213.1666666666667</v>
      </c>
      <c r="Y471" s="227">
        <f t="shared" si="52"/>
        <v>1182.6000000000001</v>
      </c>
      <c r="Z471" s="227">
        <f t="shared" si="53"/>
        <v>1176.4633333333334</v>
      </c>
      <c r="AA471" s="227">
        <f t="shared" si="55"/>
        <v>1171.3055555555557</v>
      </c>
    </row>
    <row r="472" spans="2:27" ht="13.5" hidden="1">
      <c r="B472" s="232" t="s">
        <v>1110</v>
      </c>
      <c r="C472" s="232" t="s">
        <v>1045</v>
      </c>
      <c r="D472" s="232" t="s">
        <v>965</v>
      </c>
      <c r="E472" s="232" t="s">
        <v>988</v>
      </c>
      <c r="F472" s="232">
        <v>48</v>
      </c>
      <c r="G472" s="232" t="s">
        <v>1310</v>
      </c>
      <c r="H472" s="233">
        <v>22.872</v>
      </c>
      <c r="I472" s="233">
        <v>0</v>
      </c>
      <c r="J472" s="233">
        <v>21.024000000000001</v>
      </c>
      <c r="K472" s="234">
        <v>91454</v>
      </c>
      <c r="L472" s="233">
        <v>10.44</v>
      </c>
      <c r="M472" s="234">
        <v>182404</v>
      </c>
      <c r="N472" s="233">
        <v>0</v>
      </c>
      <c r="O472" s="233">
        <v>0</v>
      </c>
      <c r="P472" s="233">
        <v>20.112500000000001</v>
      </c>
      <c r="Q472" s="234">
        <v>262222</v>
      </c>
      <c r="R472" s="233">
        <v>9.9779999999999998</v>
      </c>
      <c r="S472" s="234">
        <v>521360</v>
      </c>
      <c r="T472" s="233">
        <v>0</v>
      </c>
      <c r="U472" s="235">
        <f t="shared" si="49"/>
        <v>16696.560000000001</v>
      </c>
      <c r="V472" s="227">
        <f t="shared" si="50"/>
        <v>15347.52</v>
      </c>
      <c r="W472" s="227">
        <f t="shared" si="51"/>
        <v>15242.366666666667</v>
      </c>
      <c r="X472" s="227">
        <f t="shared" si="54"/>
        <v>15200.333333333334</v>
      </c>
      <c r="Y472" s="227">
        <f t="shared" si="52"/>
        <v>14682.125</v>
      </c>
      <c r="Z472" s="227">
        <f t="shared" si="53"/>
        <v>14567.884444444444</v>
      </c>
      <c r="AA472" s="227">
        <f t="shared" si="55"/>
        <v>14482.222222222223</v>
      </c>
    </row>
    <row r="473" spans="2:27" ht="13.5" hidden="1">
      <c r="B473" s="232" t="s">
        <v>1110</v>
      </c>
      <c r="C473" s="232" t="s">
        <v>1046</v>
      </c>
      <c r="D473" s="232" t="s">
        <v>965</v>
      </c>
      <c r="E473" s="232" t="s">
        <v>988</v>
      </c>
      <c r="F473" s="232">
        <v>8</v>
      </c>
      <c r="G473" s="232" t="s">
        <v>1312</v>
      </c>
      <c r="H473" s="233">
        <v>3.8119999999999998</v>
      </c>
      <c r="I473" s="233">
        <v>0</v>
      </c>
      <c r="J473" s="233">
        <v>3.504</v>
      </c>
      <c r="K473" s="234">
        <v>15242</v>
      </c>
      <c r="L473" s="233">
        <v>1.74</v>
      </c>
      <c r="M473" s="234">
        <v>30401</v>
      </c>
      <c r="N473" s="233">
        <v>0</v>
      </c>
      <c r="O473" s="233">
        <v>0</v>
      </c>
      <c r="P473" s="233">
        <v>3.3521000000000001</v>
      </c>
      <c r="Q473" s="234">
        <v>43704</v>
      </c>
      <c r="R473" s="233">
        <v>1.663</v>
      </c>
      <c r="S473" s="234">
        <v>86893</v>
      </c>
      <c r="T473" s="233">
        <v>0</v>
      </c>
      <c r="U473" s="235">
        <f t="shared" si="49"/>
        <v>2782.7599999999998</v>
      </c>
      <c r="V473" s="227">
        <f t="shared" si="50"/>
        <v>2557.92</v>
      </c>
      <c r="W473" s="227">
        <f t="shared" si="51"/>
        <v>2540.3666666666668</v>
      </c>
      <c r="X473" s="227">
        <f t="shared" si="54"/>
        <v>2533.4166666666665</v>
      </c>
      <c r="Y473" s="227">
        <f t="shared" si="52"/>
        <v>2447.0329999999999</v>
      </c>
      <c r="Z473" s="227">
        <f t="shared" si="53"/>
        <v>2427.9899999999998</v>
      </c>
      <c r="AA473" s="227">
        <f t="shared" si="55"/>
        <v>2413.6944444444443</v>
      </c>
    </row>
    <row r="474" spans="2:27" ht="13.5" hidden="1">
      <c r="B474" s="232" t="s">
        <v>1110</v>
      </c>
      <c r="C474" s="232" t="s">
        <v>1047</v>
      </c>
      <c r="D474" s="232" t="s">
        <v>965</v>
      </c>
      <c r="E474" s="232" t="s">
        <v>988</v>
      </c>
      <c r="F474" s="232">
        <v>12</v>
      </c>
      <c r="G474" s="232" t="s">
        <v>1375</v>
      </c>
      <c r="H474" s="233">
        <v>5.718</v>
      </c>
      <c r="I474" s="233">
        <v>0</v>
      </c>
      <c r="J474" s="233">
        <v>5.2560000000000002</v>
      </c>
      <c r="K474" s="234">
        <v>22864</v>
      </c>
      <c r="L474" s="233">
        <v>2.61</v>
      </c>
      <c r="M474" s="234">
        <v>45601</v>
      </c>
      <c r="N474" s="233">
        <v>0</v>
      </c>
      <c r="O474" s="233">
        <v>0</v>
      </c>
      <c r="P474" s="233">
        <v>5.0281000000000002</v>
      </c>
      <c r="Q474" s="234">
        <v>65555</v>
      </c>
      <c r="R474" s="233">
        <v>2.4944999999999999</v>
      </c>
      <c r="S474" s="234">
        <v>130340</v>
      </c>
      <c r="T474" s="233">
        <v>0</v>
      </c>
      <c r="U474" s="235">
        <f t="shared" si="49"/>
        <v>4174.1400000000003</v>
      </c>
      <c r="V474" s="227">
        <f t="shared" si="50"/>
        <v>3836.88</v>
      </c>
      <c r="W474" s="227">
        <f t="shared" si="51"/>
        <v>3810.6333333333332</v>
      </c>
      <c r="X474" s="227">
        <f t="shared" si="54"/>
        <v>3800.0833333333335</v>
      </c>
      <c r="Y474" s="227">
        <f t="shared" si="52"/>
        <v>3670.5130000000004</v>
      </c>
      <c r="Z474" s="227">
        <f t="shared" si="53"/>
        <v>3641.9572222222223</v>
      </c>
      <c r="AA474" s="227">
        <f t="shared" si="55"/>
        <v>3620.5555555555557</v>
      </c>
    </row>
    <row r="475" spans="2:27" ht="13.5" hidden="1">
      <c r="B475" s="232" t="s">
        <v>1110</v>
      </c>
      <c r="C475" s="232" t="s">
        <v>1048</v>
      </c>
      <c r="D475" s="232" t="s">
        <v>965</v>
      </c>
      <c r="E475" s="232" t="s">
        <v>988</v>
      </c>
      <c r="F475" s="232">
        <v>24</v>
      </c>
      <c r="G475" s="232" t="s">
        <v>1308</v>
      </c>
      <c r="H475" s="233">
        <v>11.436</v>
      </c>
      <c r="I475" s="233">
        <v>0</v>
      </c>
      <c r="J475" s="233">
        <v>10.512</v>
      </c>
      <c r="K475" s="234">
        <v>45727</v>
      </c>
      <c r="L475" s="233">
        <v>5.22</v>
      </c>
      <c r="M475" s="234">
        <v>91202</v>
      </c>
      <c r="N475" s="233">
        <v>0</v>
      </c>
      <c r="O475" s="233">
        <v>0</v>
      </c>
      <c r="P475" s="233">
        <v>10.0562</v>
      </c>
      <c r="Q475" s="234">
        <v>131111</v>
      </c>
      <c r="R475" s="233">
        <v>4.9889999999999999</v>
      </c>
      <c r="S475" s="234">
        <v>260680</v>
      </c>
      <c r="T475" s="233">
        <v>0</v>
      </c>
      <c r="U475" s="235">
        <f t="shared" si="49"/>
        <v>8348.2800000000007</v>
      </c>
      <c r="V475" s="227">
        <f t="shared" si="50"/>
        <v>7673.76</v>
      </c>
      <c r="W475" s="227">
        <f t="shared" si="51"/>
        <v>7621.1833333333334</v>
      </c>
      <c r="X475" s="227">
        <f t="shared" si="54"/>
        <v>7600.166666666667</v>
      </c>
      <c r="Y475" s="227">
        <f t="shared" si="52"/>
        <v>7341.0260000000007</v>
      </c>
      <c r="Z475" s="227">
        <f t="shared" si="53"/>
        <v>7283.942222222222</v>
      </c>
      <c r="AA475" s="227">
        <f t="shared" si="55"/>
        <v>7241.1111111111113</v>
      </c>
    </row>
    <row r="476" spans="2:27" ht="13.5" hidden="1">
      <c r="B476" s="232" t="s">
        <v>1110</v>
      </c>
      <c r="C476" s="232" t="s">
        <v>1050</v>
      </c>
      <c r="D476" s="232" t="s">
        <v>965</v>
      </c>
      <c r="E476" s="232" t="s">
        <v>988</v>
      </c>
      <c r="F476" s="232">
        <v>48</v>
      </c>
      <c r="G476" s="232" t="s">
        <v>1310</v>
      </c>
      <c r="H476" s="233">
        <v>22.872</v>
      </c>
      <c r="I476" s="233">
        <v>0</v>
      </c>
      <c r="J476" s="233">
        <v>21.024000000000001</v>
      </c>
      <c r="K476" s="234">
        <v>91454</v>
      </c>
      <c r="L476" s="233">
        <v>10.44</v>
      </c>
      <c r="M476" s="234">
        <v>182404</v>
      </c>
      <c r="N476" s="233">
        <v>0</v>
      </c>
      <c r="O476" s="233">
        <v>0</v>
      </c>
      <c r="P476" s="233">
        <v>20.112500000000001</v>
      </c>
      <c r="Q476" s="234">
        <v>262222</v>
      </c>
      <c r="R476" s="233">
        <v>9.9779999999999998</v>
      </c>
      <c r="S476" s="234">
        <v>521360</v>
      </c>
      <c r="T476" s="233">
        <v>0</v>
      </c>
      <c r="U476" s="235">
        <f t="shared" si="49"/>
        <v>16696.560000000001</v>
      </c>
      <c r="V476" s="227">
        <f t="shared" si="50"/>
        <v>15347.52</v>
      </c>
      <c r="W476" s="227">
        <f t="shared" si="51"/>
        <v>15242.366666666667</v>
      </c>
      <c r="X476" s="227">
        <f t="shared" si="54"/>
        <v>15200.333333333334</v>
      </c>
      <c r="Y476" s="227">
        <f t="shared" si="52"/>
        <v>14682.125</v>
      </c>
      <c r="Z476" s="227">
        <f t="shared" si="53"/>
        <v>14567.884444444444</v>
      </c>
      <c r="AA476" s="227">
        <f t="shared" si="55"/>
        <v>14482.222222222223</v>
      </c>
    </row>
    <row r="477" spans="2:27" ht="13.5" hidden="1">
      <c r="B477" s="232" t="s">
        <v>1110</v>
      </c>
      <c r="C477" s="232" t="s">
        <v>1051</v>
      </c>
      <c r="D477" s="232" t="s">
        <v>965</v>
      </c>
      <c r="E477" s="232" t="s">
        <v>988</v>
      </c>
      <c r="F477" s="232">
        <v>4</v>
      </c>
      <c r="G477" s="232" t="s">
        <v>1311</v>
      </c>
      <c r="H477" s="233">
        <v>1.9059999999999999</v>
      </c>
      <c r="I477" s="233">
        <v>0</v>
      </c>
      <c r="J477" s="233">
        <v>1.752</v>
      </c>
      <c r="K477" s="234">
        <v>7621</v>
      </c>
      <c r="L477" s="233">
        <v>0.87</v>
      </c>
      <c r="M477" s="234">
        <v>15200</v>
      </c>
      <c r="N477" s="233">
        <v>0</v>
      </c>
      <c r="O477" s="233">
        <v>0</v>
      </c>
      <c r="P477" s="233">
        <v>1.6759999999999999</v>
      </c>
      <c r="Q477" s="234">
        <v>21852</v>
      </c>
      <c r="R477" s="233">
        <v>0.83150000000000002</v>
      </c>
      <c r="S477" s="234">
        <v>43447</v>
      </c>
      <c r="T477" s="233">
        <v>0</v>
      </c>
      <c r="U477" s="235">
        <f t="shared" si="49"/>
        <v>1391.3799999999999</v>
      </c>
      <c r="V477" s="227">
        <f t="shared" si="50"/>
        <v>1278.96</v>
      </c>
      <c r="W477" s="227">
        <f t="shared" si="51"/>
        <v>1270.1833333333334</v>
      </c>
      <c r="X477" s="227">
        <f t="shared" si="54"/>
        <v>1266.6666666666667</v>
      </c>
      <c r="Y477" s="227">
        <f t="shared" si="52"/>
        <v>1223.48</v>
      </c>
      <c r="Z477" s="227">
        <f t="shared" si="53"/>
        <v>1213.9949999999999</v>
      </c>
      <c r="AA477" s="227">
        <f t="shared" si="55"/>
        <v>1206.8611111111111</v>
      </c>
    </row>
    <row r="478" spans="2:27" ht="13.5" hidden="1">
      <c r="B478" s="232" t="s">
        <v>1110</v>
      </c>
      <c r="C478" s="232" t="s">
        <v>1377</v>
      </c>
      <c r="D478" s="232" t="s">
        <v>965</v>
      </c>
      <c r="E478" s="232" t="s">
        <v>988</v>
      </c>
      <c r="F478" s="232">
        <v>48</v>
      </c>
      <c r="G478" s="232" t="s">
        <v>1310</v>
      </c>
      <c r="H478" s="233">
        <v>20.832000000000001</v>
      </c>
      <c r="I478" s="233">
        <v>0</v>
      </c>
      <c r="J478" s="233">
        <v>19.8522</v>
      </c>
      <c r="K478" s="234">
        <v>86566</v>
      </c>
      <c r="L478" s="233">
        <v>9.8819999999999997</v>
      </c>
      <c r="M478" s="234">
        <v>172824</v>
      </c>
      <c r="N478" s="233">
        <v>0</v>
      </c>
      <c r="O478" s="233">
        <v>0</v>
      </c>
      <c r="P478" s="233">
        <v>19.279150000000001</v>
      </c>
      <c r="Q478" s="234">
        <v>252083</v>
      </c>
      <c r="R478" s="233">
        <v>9.5922000000000001</v>
      </c>
      <c r="S478" s="234">
        <v>502298</v>
      </c>
      <c r="T478" s="233">
        <v>0</v>
      </c>
      <c r="U478" s="235">
        <f t="shared" si="49"/>
        <v>15207.36</v>
      </c>
      <c r="V478" s="227">
        <f t="shared" si="50"/>
        <v>14492.106</v>
      </c>
      <c r="W478" s="227">
        <f t="shared" si="51"/>
        <v>14427.693333333333</v>
      </c>
      <c r="X478" s="227">
        <f t="shared" si="54"/>
        <v>14402</v>
      </c>
      <c r="Y478" s="227">
        <f t="shared" si="52"/>
        <v>14073.779500000001</v>
      </c>
      <c r="Z478" s="227">
        <f t="shared" si="53"/>
        <v>14004.611555555555</v>
      </c>
      <c r="AA478" s="227">
        <f t="shared" si="55"/>
        <v>13952.722222222223</v>
      </c>
    </row>
    <row r="479" spans="2:27" ht="13.5" hidden="1">
      <c r="B479" s="232" t="s">
        <v>1110</v>
      </c>
      <c r="C479" s="232" t="s">
        <v>1378</v>
      </c>
      <c r="D479" s="232" t="s">
        <v>965</v>
      </c>
      <c r="E479" s="232" t="s">
        <v>988</v>
      </c>
      <c r="F479" s="232">
        <v>64</v>
      </c>
      <c r="G479" s="232" t="s">
        <v>1345</v>
      </c>
      <c r="H479" s="233">
        <v>27.776</v>
      </c>
      <c r="I479" s="233">
        <v>0</v>
      </c>
      <c r="J479" s="233">
        <v>26.4696</v>
      </c>
      <c r="K479" s="234">
        <v>115422</v>
      </c>
      <c r="L479" s="233">
        <v>13.176</v>
      </c>
      <c r="M479" s="234">
        <v>230431</v>
      </c>
      <c r="N479" s="233">
        <v>0</v>
      </c>
      <c r="O479" s="233">
        <v>0</v>
      </c>
      <c r="P479" s="233">
        <v>25.705539999999999</v>
      </c>
      <c r="Q479" s="234">
        <v>336111</v>
      </c>
      <c r="R479" s="233">
        <v>12.7896</v>
      </c>
      <c r="S479" s="234">
        <v>669731</v>
      </c>
      <c r="T479" s="233">
        <v>0</v>
      </c>
      <c r="U479" s="235">
        <f t="shared" si="49"/>
        <v>20276.48</v>
      </c>
      <c r="V479" s="227">
        <f t="shared" si="50"/>
        <v>19322.808000000001</v>
      </c>
      <c r="W479" s="227">
        <f t="shared" si="51"/>
        <v>19236.98</v>
      </c>
      <c r="X479" s="227">
        <f t="shared" si="54"/>
        <v>19202.583333333332</v>
      </c>
      <c r="Y479" s="227">
        <f t="shared" si="52"/>
        <v>18765.0442</v>
      </c>
      <c r="Z479" s="227">
        <f t="shared" si="53"/>
        <v>18672.824666666667</v>
      </c>
      <c r="AA479" s="227">
        <f t="shared" si="55"/>
        <v>18603.638888888891</v>
      </c>
    </row>
    <row r="480" spans="2:27" ht="13.5" hidden="1">
      <c r="B480" s="232" t="s">
        <v>1110</v>
      </c>
      <c r="C480" s="232" t="s">
        <v>1379</v>
      </c>
      <c r="D480" s="232" t="s">
        <v>965</v>
      </c>
      <c r="E480" s="232" t="s">
        <v>988</v>
      </c>
      <c r="F480" s="232">
        <v>96</v>
      </c>
      <c r="G480" s="232" t="s">
        <v>1356</v>
      </c>
      <c r="H480" s="233">
        <v>41.664000000000001</v>
      </c>
      <c r="I480" s="233">
        <v>0</v>
      </c>
      <c r="J480" s="233">
        <v>39.7044</v>
      </c>
      <c r="K480" s="234">
        <v>173133</v>
      </c>
      <c r="L480" s="233">
        <v>19.763999999999999</v>
      </c>
      <c r="M480" s="234">
        <v>345647</v>
      </c>
      <c r="N480" s="233">
        <v>0</v>
      </c>
      <c r="O480" s="233">
        <v>0</v>
      </c>
      <c r="P480" s="233">
        <v>38.558300000000003</v>
      </c>
      <c r="Q480" s="234">
        <v>504166</v>
      </c>
      <c r="R480" s="233">
        <v>19.1844</v>
      </c>
      <c r="S480" s="234">
        <v>1004597</v>
      </c>
      <c r="T480" s="233">
        <v>0</v>
      </c>
      <c r="U480" s="235">
        <f t="shared" si="49"/>
        <v>30414.720000000001</v>
      </c>
      <c r="V480" s="227">
        <f t="shared" si="50"/>
        <v>28984.212</v>
      </c>
      <c r="W480" s="227">
        <f t="shared" si="51"/>
        <v>28855.47</v>
      </c>
      <c r="X480" s="227">
        <f t="shared" si="54"/>
        <v>28803.916666666668</v>
      </c>
      <c r="Y480" s="227">
        <f t="shared" si="52"/>
        <v>28147.559000000001</v>
      </c>
      <c r="Z480" s="227">
        <f t="shared" si="53"/>
        <v>28009.22311111111</v>
      </c>
      <c r="AA480" s="227">
        <f t="shared" si="55"/>
        <v>27905.472222222223</v>
      </c>
    </row>
    <row r="481" spans="2:27" ht="13.5" hidden="1">
      <c r="B481" s="232" t="s">
        <v>1110</v>
      </c>
      <c r="C481" s="232" t="s">
        <v>1380</v>
      </c>
      <c r="D481" s="232" t="s">
        <v>965</v>
      </c>
      <c r="E481" s="232" t="s">
        <v>988</v>
      </c>
      <c r="F481" s="232">
        <v>8</v>
      </c>
      <c r="G481" s="232" t="s">
        <v>1312</v>
      </c>
      <c r="H481" s="233">
        <v>3.472</v>
      </c>
      <c r="I481" s="233">
        <v>0</v>
      </c>
      <c r="J481" s="233">
        <v>3.3087</v>
      </c>
      <c r="K481" s="234">
        <v>14428</v>
      </c>
      <c r="L481" s="233">
        <v>1.647</v>
      </c>
      <c r="M481" s="234">
        <v>28804</v>
      </c>
      <c r="N481" s="233">
        <v>0</v>
      </c>
      <c r="O481" s="233">
        <v>0</v>
      </c>
      <c r="P481" s="233">
        <v>3.21319</v>
      </c>
      <c r="Q481" s="234">
        <v>42014</v>
      </c>
      <c r="R481" s="233">
        <v>1.5987</v>
      </c>
      <c r="S481" s="234">
        <v>83716</v>
      </c>
      <c r="T481" s="233">
        <v>0</v>
      </c>
      <c r="U481" s="235">
        <f t="shared" si="49"/>
        <v>2534.56</v>
      </c>
      <c r="V481" s="227">
        <f t="shared" si="50"/>
        <v>2415.3510000000001</v>
      </c>
      <c r="W481" s="227">
        <f t="shared" si="51"/>
        <v>2404.6433333333334</v>
      </c>
      <c r="X481" s="227">
        <f t="shared" si="54"/>
        <v>2400.3333333333335</v>
      </c>
      <c r="Y481" s="227">
        <f t="shared" si="52"/>
        <v>2345.6287000000002</v>
      </c>
      <c r="Z481" s="227">
        <f t="shared" si="53"/>
        <v>2334.1065555555556</v>
      </c>
      <c r="AA481" s="227">
        <f t="shared" si="55"/>
        <v>2325.4444444444443</v>
      </c>
    </row>
    <row r="482" spans="2:27" ht="13.5" hidden="1">
      <c r="B482" s="232" t="s">
        <v>1110</v>
      </c>
      <c r="C482" s="232" t="s">
        <v>1381</v>
      </c>
      <c r="D482" s="232" t="s">
        <v>965</v>
      </c>
      <c r="E482" s="232" t="s">
        <v>988</v>
      </c>
      <c r="F482" s="232">
        <v>128</v>
      </c>
      <c r="G482" s="232" t="s">
        <v>1364</v>
      </c>
      <c r="H482" s="233">
        <v>55.552</v>
      </c>
      <c r="I482" s="233">
        <v>0</v>
      </c>
      <c r="J482" s="233">
        <v>52.9392</v>
      </c>
      <c r="K482" s="234">
        <v>230844</v>
      </c>
      <c r="L482" s="233">
        <v>26.352</v>
      </c>
      <c r="M482" s="234">
        <v>460863</v>
      </c>
      <c r="N482" s="233">
        <v>0</v>
      </c>
      <c r="O482" s="233">
        <v>0</v>
      </c>
      <c r="P482" s="233">
        <v>51.411070000000002</v>
      </c>
      <c r="Q482" s="234">
        <v>672221</v>
      </c>
      <c r="R482" s="233">
        <v>25.5792</v>
      </c>
      <c r="S482" s="234">
        <v>1339463</v>
      </c>
      <c r="T482" s="233">
        <v>0</v>
      </c>
      <c r="U482" s="235">
        <f t="shared" si="49"/>
        <v>40552.959999999999</v>
      </c>
      <c r="V482" s="227">
        <f t="shared" si="50"/>
        <v>38645.616000000002</v>
      </c>
      <c r="W482" s="227">
        <f t="shared" si="51"/>
        <v>38473.96</v>
      </c>
      <c r="X482" s="227">
        <f t="shared" si="54"/>
        <v>38405.25</v>
      </c>
      <c r="Y482" s="227">
        <f t="shared" si="52"/>
        <v>37530.081100000003</v>
      </c>
      <c r="Z482" s="227">
        <f t="shared" si="53"/>
        <v>37345.621555555554</v>
      </c>
      <c r="AA482" s="227">
        <f t="shared" si="55"/>
        <v>37207.305555555555</v>
      </c>
    </row>
    <row r="483" spans="2:27" ht="13.5" hidden="1">
      <c r="B483" s="232" t="s">
        <v>1110</v>
      </c>
      <c r="C483" s="232" t="s">
        <v>1382</v>
      </c>
      <c r="D483" s="232" t="s">
        <v>965</v>
      </c>
      <c r="E483" s="232" t="s">
        <v>988</v>
      </c>
      <c r="F483" s="232">
        <v>16</v>
      </c>
      <c r="G483" s="232" t="s">
        <v>1317</v>
      </c>
      <c r="H483" s="233">
        <v>6.944</v>
      </c>
      <c r="I483" s="233">
        <v>0</v>
      </c>
      <c r="J483" s="233">
        <v>6.6173999999999999</v>
      </c>
      <c r="K483" s="234">
        <v>28855</v>
      </c>
      <c r="L483" s="233">
        <v>3.294</v>
      </c>
      <c r="M483" s="234">
        <v>57608</v>
      </c>
      <c r="N483" s="233">
        <v>0</v>
      </c>
      <c r="O483" s="233">
        <v>0</v>
      </c>
      <c r="P483" s="233">
        <v>6.42638</v>
      </c>
      <c r="Q483" s="234">
        <v>84028</v>
      </c>
      <c r="R483" s="233">
        <v>3.1974</v>
      </c>
      <c r="S483" s="234">
        <v>167433</v>
      </c>
      <c r="T483" s="233">
        <v>0</v>
      </c>
      <c r="U483" s="235">
        <f t="shared" si="49"/>
        <v>5069.12</v>
      </c>
      <c r="V483" s="227">
        <f t="shared" si="50"/>
        <v>4830.7020000000002</v>
      </c>
      <c r="W483" s="227">
        <f t="shared" si="51"/>
        <v>4809.2033333333329</v>
      </c>
      <c r="X483" s="227">
        <f t="shared" si="54"/>
        <v>4800.666666666667</v>
      </c>
      <c r="Y483" s="227">
        <f t="shared" si="52"/>
        <v>4691.2574000000004</v>
      </c>
      <c r="Z483" s="227">
        <f t="shared" si="53"/>
        <v>4668.2131111111112</v>
      </c>
      <c r="AA483" s="227">
        <f t="shared" si="55"/>
        <v>4650.916666666667</v>
      </c>
    </row>
    <row r="484" spans="2:27" ht="13.5" hidden="1">
      <c r="B484" s="232" t="s">
        <v>1110</v>
      </c>
      <c r="C484" s="232" t="s">
        <v>1383</v>
      </c>
      <c r="D484" s="232" t="s">
        <v>965</v>
      </c>
      <c r="E484" s="232" t="s">
        <v>988</v>
      </c>
      <c r="F484" s="232">
        <v>32</v>
      </c>
      <c r="G484" s="232" t="s">
        <v>1316</v>
      </c>
      <c r="H484" s="233">
        <v>13.888</v>
      </c>
      <c r="I484" s="233">
        <v>0</v>
      </c>
      <c r="J484" s="233">
        <v>13.2348</v>
      </c>
      <c r="K484" s="234">
        <v>57711</v>
      </c>
      <c r="L484" s="233">
        <v>6.5880000000000001</v>
      </c>
      <c r="M484" s="234">
        <v>115216</v>
      </c>
      <c r="N484" s="233">
        <v>0</v>
      </c>
      <c r="O484" s="233">
        <v>0</v>
      </c>
      <c r="P484" s="233">
        <v>12.85277</v>
      </c>
      <c r="Q484" s="234">
        <v>168055</v>
      </c>
      <c r="R484" s="233">
        <v>6.3948</v>
      </c>
      <c r="S484" s="234">
        <v>334866</v>
      </c>
      <c r="T484" s="233">
        <v>0</v>
      </c>
      <c r="U484" s="235">
        <f t="shared" si="49"/>
        <v>10138.24</v>
      </c>
      <c r="V484" s="227">
        <f t="shared" si="50"/>
        <v>9661.4040000000005</v>
      </c>
      <c r="W484" s="227">
        <f t="shared" si="51"/>
        <v>9618.49</v>
      </c>
      <c r="X484" s="227">
        <f t="shared" si="54"/>
        <v>9601.3333333333339</v>
      </c>
      <c r="Y484" s="227">
        <f t="shared" si="52"/>
        <v>9382.5221000000001</v>
      </c>
      <c r="Z484" s="227">
        <f t="shared" si="53"/>
        <v>9336.3984444444432</v>
      </c>
      <c r="AA484" s="227">
        <f t="shared" si="55"/>
        <v>9301.8333333333339</v>
      </c>
    </row>
    <row r="485" spans="2:27" ht="13.5" hidden="1">
      <c r="B485" s="232" t="s">
        <v>1110</v>
      </c>
      <c r="C485" s="232" t="s">
        <v>1385</v>
      </c>
      <c r="D485" s="232" t="s">
        <v>965</v>
      </c>
      <c r="E485" s="232" t="s">
        <v>988</v>
      </c>
      <c r="F485" s="232">
        <v>128</v>
      </c>
      <c r="G485" s="232" t="s">
        <v>1364</v>
      </c>
      <c r="H485" s="233">
        <v>55.552</v>
      </c>
      <c r="I485" s="233">
        <v>0</v>
      </c>
      <c r="J485" s="233">
        <v>52.9392</v>
      </c>
      <c r="K485" s="234">
        <v>230844</v>
      </c>
      <c r="L485" s="233">
        <v>26.352</v>
      </c>
      <c r="M485" s="234">
        <v>460863</v>
      </c>
      <c r="N485" s="233">
        <v>0</v>
      </c>
      <c r="O485" s="233">
        <v>0</v>
      </c>
      <c r="P485" s="233">
        <v>51.411070000000002</v>
      </c>
      <c r="Q485" s="234">
        <v>672221</v>
      </c>
      <c r="R485" s="233">
        <v>25.5792</v>
      </c>
      <c r="S485" s="234">
        <v>1339463</v>
      </c>
      <c r="T485" s="233">
        <v>0</v>
      </c>
      <c r="U485" s="235">
        <f t="shared" si="49"/>
        <v>40552.959999999999</v>
      </c>
      <c r="V485" s="227">
        <f t="shared" si="50"/>
        <v>38645.616000000002</v>
      </c>
      <c r="W485" s="227">
        <f t="shared" si="51"/>
        <v>38473.96</v>
      </c>
      <c r="X485" s="227">
        <f t="shared" si="54"/>
        <v>38405.25</v>
      </c>
      <c r="Y485" s="227">
        <f t="shared" si="52"/>
        <v>37530.081100000003</v>
      </c>
      <c r="Z485" s="227">
        <f t="shared" si="53"/>
        <v>37345.621555555554</v>
      </c>
      <c r="AA485" s="227">
        <f t="shared" si="55"/>
        <v>37207.305555555555</v>
      </c>
    </row>
    <row r="486" spans="2:27" ht="13.5" hidden="1">
      <c r="B486" s="232" t="s">
        <v>1110</v>
      </c>
      <c r="C486" s="232" t="s">
        <v>1386</v>
      </c>
      <c r="D486" s="232" t="s">
        <v>965</v>
      </c>
      <c r="E486" s="232" t="s">
        <v>988</v>
      </c>
      <c r="F486" s="232">
        <v>4</v>
      </c>
      <c r="G486" s="232" t="s">
        <v>1311</v>
      </c>
      <c r="H486" s="233">
        <v>1.736</v>
      </c>
      <c r="I486" s="233">
        <v>0</v>
      </c>
      <c r="J486" s="233">
        <v>1.65435</v>
      </c>
      <c r="K486" s="234">
        <v>7214</v>
      </c>
      <c r="L486" s="233">
        <v>0.82350000000000001</v>
      </c>
      <c r="M486" s="234">
        <v>14402</v>
      </c>
      <c r="N486" s="233">
        <v>0</v>
      </c>
      <c r="O486" s="233">
        <v>0</v>
      </c>
      <c r="P486" s="233">
        <v>1.6066</v>
      </c>
      <c r="Q486" s="234">
        <v>21007</v>
      </c>
      <c r="R486" s="233">
        <v>0.79935</v>
      </c>
      <c r="S486" s="234">
        <v>41858</v>
      </c>
      <c r="T486" s="233">
        <v>0</v>
      </c>
      <c r="U486" s="235">
        <f t="shared" si="49"/>
        <v>1267.28</v>
      </c>
      <c r="V486" s="227">
        <f t="shared" si="50"/>
        <v>1207.6755000000001</v>
      </c>
      <c r="W486" s="227">
        <f t="shared" si="51"/>
        <v>1202.3216666666667</v>
      </c>
      <c r="X486" s="227">
        <f t="shared" si="54"/>
        <v>1200.1666666666667</v>
      </c>
      <c r="Y486" s="227">
        <f t="shared" si="52"/>
        <v>1172.818</v>
      </c>
      <c r="Z486" s="227">
        <f t="shared" si="53"/>
        <v>1167.0532777777778</v>
      </c>
      <c r="AA486" s="227">
        <f t="shared" si="55"/>
        <v>1162.7222222222222</v>
      </c>
    </row>
    <row r="487" spans="2:27" ht="13.5" hidden="1">
      <c r="B487" s="232" t="s">
        <v>1110</v>
      </c>
      <c r="C487" s="232" t="s">
        <v>840</v>
      </c>
      <c r="D487" s="232" t="s">
        <v>965</v>
      </c>
      <c r="E487" s="232" t="s">
        <v>988</v>
      </c>
      <c r="F487" s="232">
        <v>8</v>
      </c>
      <c r="G487" s="232" t="s">
        <v>1351</v>
      </c>
      <c r="H487" s="233">
        <v>3.8</v>
      </c>
      <c r="I487" s="233">
        <v>0</v>
      </c>
      <c r="J487" s="233">
        <v>3.5459999999999998</v>
      </c>
      <c r="K487" s="234">
        <v>15418</v>
      </c>
      <c r="L487" s="233">
        <v>1.76</v>
      </c>
      <c r="M487" s="234">
        <v>30744</v>
      </c>
      <c r="N487" s="233">
        <v>0</v>
      </c>
      <c r="O487" s="233">
        <v>0</v>
      </c>
      <c r="P487" s="233">
        <v>0</v>
      </c>
      <c r="Q487" s="234">
        <v>44150</v>
      </c>
      <c r="R487" s="233">
        <v>1.68</v>
      </c>
      <c r="S487" s="234">
        <v>87733</v>
      </c>
      <c r="T487" s="233">
        <v>0</v>
      </c>
      <c r="U487" s="235">
        <f t="shared" si="49"/>
        <v>2774</v>
      </c>
      <c r="V487" s="227">
        <f t="shared" si="50"/>
        <v>2588.58</v>
      </c>
      <c r="W487" s="227">
        <f t="shared" si="51"/>
        <v>2569.6333333333332</v>
      </c>
      <c r="X487" s="227">
        <f t="shared" si="54"/>
        <v>2562</v>
      </c>
      <c r="Y487" s="227">
        <f t="shared" si="52"/>
        <v>0</v>
      </c>
      <c r="Z487" s="227">
        <f t="shared" si="53"/>
        <v>2452.7888888888888</v>
      </c>
      <c r="AA487" s="227">
        <f t="shared" si="55"/>
        <v>2437.0277777777778</v>
      </c>
    </row>
    <row r="488" spans="2:27" ht="13.5" hidden="1">
      <c r="B488" s="232" t="s">
        <v>1110</v>
      </c>
      <c r="C488" s="232" t="s">
        <v>841</v>
      </c>
      <c r="D488" s="232" t="s">
        <v>965</v>
      </c>
      <c r="E488" s="232" t="s">
        <v>988</v>
      </c>
      <c r="F488" s="232">
        <v>16</v>
      </c>
      <c r="G488" s="232" t="s">
        <v>1352</v>
      </c>
      <c r="H488" s="233">
        <v>7.6</v>
      </c>
      <c r="I488" s="233">
        <v>0</v>
      </c>
      <c r="J488" s="233">
        <v>7.0919999999999996</v>
      </c>
      <c r="K488" s="234">
        <v>30835</v>
      </c>
      <c r="L488" s="233">
        <v>3.52</v>
      </c>
      <c r="M488" s="234">
        <v>61488</v>
      </c>
      <c r="N488" s="233">
        <v>0</v>
      </c>
      <c r="O488" s="233">
        <v>0</v>
      </c>
      <c r="P488" s="233">
        <v>0</v>
      </c>
      <c r="Q488" s="234">
        <v>88301</v>
      </c>
      <c r="R488" s="233">
        <v>3.36</v>
      </c>
      <c r="S488" s="234">
        <v>175466</v>
      </c>
      <c r="T488" s="233">
        <v>0</v>
      </c>
      <c r="U488" s="235">
        <f t="shared" si="49"/>
        <v>5548</v>
      </c>
      <c r="V488" s="227">
        <f t="shared" si="50"/>
        <v>5177.16</v>
      </c>
      <c r="W488" s="227">
        <f t="shared" si="51"/>
        <v>5139.1833333333334</v>
      </c>
      <c r="X488" s="227">
        <f t="shared" si="54"/>
        <v>5124</v>
      </c>
      <c r="Y488" s="227">
        <f t="shared" si="52"/>
        <v>0</v>
      </c>
      <c r="Z488" s="227">
        <f t="shared" si="53"/>
        <v>4905.6055555555558</v>
      </c>
      <c r="AA488" s="227">
        <f t="shared" si="55"/>
        <v>4874.0555555555557</v>
      </c>
    </row>
    <row r="489" spans="2:27" ht="13.5" hidden="1">
      <c r="B489" s="232" t="s">
        <v>1110</v>
      </c>
      <c r="C489" s="232" t="s">
        <v>842</v>
      </c>
      <c r="D489" s="232" t="s">
        <v>965</v>
      </c>
      <c r="E489" s="232" t="s">
        <v>988</v>
      </c>
      <c r="F489" s="232">
        <v>32</v>
      </c>
      <c r="G489" s="232" t="s">
        <v>1353</v>
      </c>
      <c r="H489" s="233">
        <v>15.2</v>
      </c>
      <c r="I489" s="233">
        <v>0</v>
      </c>
      <c r="J489" s="233">
        <v>14.183999999999999</v>
      </c>
      <c r="K489" s="234">
        <v>61670</v>
      </c>
      <c r="L489" s="233">
        <v>7.04</v>
      </c>
      <c r="M489" s="234">
        <v>122976</v>
      </c>
      <c r="N489" s="233">
        <v>0</v>
      </c>
      <c r="O489" s="233">
        <v>0</v>
      </c>
      <c r="P489" s="233">
        <v>0</v>
      </c>
      <c r="Q489" s="234">
        <v>176602</v>
      </c>
      <c r="R489" s="233">
        <v>6.72</v>
      </c>
      <c r="S489" s="234">
        <v>350933</v>
      </c>
      <c r="T489" s="233">
        <v>0</v>
      </c>
      <c r="U489" s="235">
        <f t="shared" si="49"/>
        <v>11096</v>
      </c>
      <c r="V489" s="227">
        <f t="shared" si="50"/>
        <v>10354.32</v>
      </c>
      <c r="W489" s="227">
        <f t="shared" si="51"/>
        <v>10278.366666666667</v>
      </c>
      <c r="X489" s="227">
        <f t="shared" si="54"/>
        <v>10248</v>
      </c>
      <c r="Y489" s="227">
        <f t="shared" si="52"/>
        <v>0</v>
      </c>
      <c r="Z489" s="227">
        <f t="shared" si="53"/>
        <v>9811.2111111111117</v>
      </c>
      <c r="AA489" s="227">
        <f t="shared" si="55"/>
        <v>9748.1388888888887</v>
      </c>
    </row>
    <row r="490" spans="2:27" ht="13.5" hidden="1">
      <c r="B490" s="232" t="s">
        <v>1110</v>
      </c>
      <c r="C490" s="232" t="s">
        <v>844</v>
      </c>
      <c r="D490" s="232" t="s">
        <v>965</v>
      </c>
      <c r="E490" s="232" t="s">
        <v>988</v>
      </c>
      <c r="F490" s="232">
        <v>4</v>
      </c>
      <c r="G490" s="232" t="s">
        <v>1354</v>
      </c>
      <c r="H490" s="233">
        <v>1.9</v>
      </c>
      <c r="I490" s="233">
        <v>0</v>
      </c>
      <c r="J490" s="233">
        <v>1.7729999999999999</v>
      </c>
      <c r="K490" s="234">
        <v>7709</v>
      </c>
      <c r="L490" s="233">
        <v>0.88</v>
      </c>
      <c r="M490" s="234">
        <v>15372</v>
      </c>
      <c r="N490" s="233">
        <v>0</v>
      </c>
      <c r="O490" s="233">
        <v>0</v>
      </c>
      <c r="P490" s="233">
        <v>0</v>
      </c>
      <c r="Q490" s="234">
        <v>22075</v>
      </c>
      <c r="R490" s="233">
        <v>0.84</v>
      </c>
      <c r="S490" s="234">
        <v>43867</v>
      </c>
      <c r="T490" s="233">
        <v>0</v>
      </c>
      <c r="U490" s="235">
        <f t="shared" si="49"/>
        <v>1387</v>
      </c>
      <c r="V490" s="227">
        <f t="shared" si="50"/>
        <v>1294.29</v>
      </c>
      <c r="W490" s="227">
        <f t="shared" si="51"/>
        <v>1284.8166666666666</v>
      </c>
      <c r="X490" s="227">
        <f t="shared" si="54"/>
        <v>1281</v>
      </c>
      <c r="Y490" s="227">
        <f t="shared" si="52"/>
        <v>0</v>
      </c>
      <c r="Z490" s="227">
        <f t="shared" si="53"/>
        <v>1226.3944444444444</v>
      </c>
      <c r="AA490" s="227">
        <f t="shared" si="55"/>
        <v>1218.5277777777778</v>
      </c>
    </row>
    <row r="491" spans="2:27" ht="13.5" hidden="1">
      <c r="B491" s="232" t="s">
        <v>1110</v>
      </c>
      <c r="C491" s="232" t="s">
        <v>845</v>
      </c>
      <c r="D491" s="232" t="s">
        <v>965</v>
      </c>
      <c r="E491" s="232" t="s">
        <v>988</v>
      </c>
      <c r="F491" s="232">
        <v>64</v>
      </c>
      <c r="G491" s="232" t="s">
        <v>1355</v>
      </c>
      <c r="H491" s="233">
        <v>29.12</v>
      </c>
      <c r="I491" s="233">
        <v>0</v>
      </c>
      <c r="J491" s="233">
        <v>27.2256</v>
      </c>
      <c r="K491" s="234">
        <v>118575</v>
      </c>
      <c r="L491" s="233">
        <v>13.536</v>
      </c>
      <c r="M491" s="234">
        <v>236613</v>
      </c>
      <c r="N491" s="233">
        <v>0</v>
      </c>
      <c r="O491" s="233">
        <v>0</v>
      </c>
      <c r="P491" s="233">
        <v>26.2118</v>
      </c>
      <c r="Q491" s="234">
        <v>342271</v>
      </c>
      <c r="R491" s="233">
        <v>13.023999999999999</v>
      </c>
      <c r="S491" s="234">
        <v>681312</v>
      </c>
      <c r="T491" s="233">
        <v>0</v>
      </c>
      <c r="U491" s="235">
        <f t="shared" si="49"/>
        <v>21257.600000000002</v>
      </c>
      <c r="V491" s="227">
        <f t="shared" si="50"/>
        <v>19874.687999999998</v>
      </c>
      <c r="W491" s="227">
        <f t="shared" si="51"/>
        <v>19762.53</v>
      </c>
      <c r="X491" s="227">
        <f t="shared" si="54"/>
        <v>19717.75</v>
      </c>
      <c r="Y491" s="227">
        <f t="shared" si="52"/>
        <v>19134.614000000001</v>
      </c>
      <c r="Z491" s="227">
        <f t="shared" si="53"/>
        <v>19015.047777777778</v>
      </c>
      <c r="AA491" s="227">
        <f t="shared" si="55"/>
        <v>18925.333333333332</v>
      </c>
    </row>
    <row r="492" spans="2:27" ht="13.5" hidden="1">
      <c r="B492" s="232" t="s">
        <v>1110</v>
      </c>
      <c r="C492" s="232" t="s">
        <v>846</v>
      </c>
      <c r="D492" s="232" t="s">
        <v>965</v>
      </c>
      <c r="E492" s="232" t="s">
        <v>988</v>
      </c>
      <c r="F492" s="232">
        <v>8</v>
      </c>
      <c r="G492" s="232" t="s">
        <v>1351</v>
      </c>
      <c r="H492" s="233">
        <v>3.64</v>
      </c>
      <c r="I492" s="233">
        <v>0</v>
      </c>
      <c r="J492" s="233">
        <v>3.4032</v>
      </c>
      <c r="K492" s="234">
        <v>14822</v>
      </c>
      <c r="L492" s="233">
        <v>1.6919999999999999</v>
      </c>
      <c r="M492" s="234">
        <v>29577</v>
      </c>
      <c r="N492" s="233">
        <v>0</v>
      </c>
      <c r="O492" s="233">
        <v>0</v>
      </c>
      <c r="P492" s="233">
        <v>3.2765</v>
      </c>
      <c r="Q492" s="234">
        <v>42784</v>
      </c>
      <c r="R492" s="233">
        <v>1.6279999999999999</v>
      </c>
      <c r="S492" s="234">
        <v>85164</v>
      </c>
      <c r="T492" s="233">
        <v>0</v>
      </c>
      <c r="U492" s="235">
        <f t="shared" si="49"/>
        <v>2657.2000000000003</v>
      </c>
      <c r="V492" s="227">
        <f t="shared" si="50"/>
        <v>2484.3359999999998</v>
      </c>
      <c r="W492" s="227">
        <f t="shared" si="51"/>
        <v>2470.3266666666668</v>
      </c>
      <c r="X492" s="227">
        <f t="shared" si="54"/>
        <v>2464.75</v>
      </c>
      <c r="Y492" s="227">
        <f t="shared" si="52"/>
        <v>2391.8449999999998</v>
      </c>
      <c r="Z492" s="227">
        <f t="shared" si="53"/>
        <v>2376.8844444444439</v>
      </c>
      <c r="AA492" s="227">
        <f t="shared" si="55"/>
        <v>2365.6666666666665</v>
      </c>
    </row>
    <row r="493" spans="2:27" ht="13.5" hidden="1">
      <c r="B493" s="232" t="s">
        <v>1110</v>
      </c>
      <c r="C493" s="232" t="s">
        <v>847</v>
      </c>
      <c r="D493" s="232" t="s">
        <v>965</v>
      </c>
      <c r="E493" s="232" t="s">
        <v>988</v>
      </c>
      <c r="F493" s="232">
        <v>16</v>
      </c>
      <c r="G493" s="232" t="s">
        <v>1352</v>
      </c>
      <c r="H493" s="233">
        <v>7.28</v>
      </c>
      <c r="I493" s="233">
        <v>0</v>
      </c>
      <c r="J493" s="233">
        <v>6.8064</v>
      </c>
      <c r="K493" s="234">
        <v>29644</v>
      </c>
      <c r="L493" s="233">
        <v>3.3839999999999999</v>
      </c>
      <c r="M493" s="234">
        <v>59153</v>
      </c>
      <c r="N493" s="233">
        <v>0</v>
      </c>
      <c r="O493" s="233">
        <v>0</v>
      </c>
      <c r="P493" s="233">
        <v>6.5529999999999999</v>
      </c>
      <c r="Q493" s="234">
        <v>85568</v>
      </c>
      <c r="R493" s="233">
        <v>3.2559999999999998</v>
      </c>
      <c r="S493" s="234">
        <v>170328</v>
      </c>
      <c r="T493" s="233">
        <v>0</v>
      </c>
      <c r="U493" s="235">
        <f t="shared" si="49"/>
        <v>5314.4000000000005</v>
      </c>
      <c r="V493" s="227">
        <f t="shared" si="50"/>
        <v>4968.6719999999996</v>
      </c>
      <c r="W493" s="227">
        <f t="shared" si="51"/>
        <v>4940.6533333333336</v>
      </c>
      <c r="X493" s="227">
        <f t="shared" si="54"/>
        <v>4929.416666666667</v>
      </c>
      <c r="Y493" s="227">
        <f t="shared" si="52"/>
        <v>4783.6899999999996</v>
      </c>
      <c r="Z493" s="227">
        <f t="shared" si="53"/>
        <v>4753.7688888888879</v>
      </c>
      <c r="AA493" s="227">
        <f t="shared" si="55"/>
        <v>4731.333333333333</v>
      </c>
    </row>
    <row r="494" spans="2:27" ht="13.5" hidden="1">
      <c r="B494" s="232" t="s">
        <v>1110</v>
      </c>
      <c r="C494" s="232" t="s">
        <v>848</v>
      </c>
      <c r="D494" s="232" t="s">
        <v>965</v>
      </c>
      <c r="E494" s="232" t="s">
        <v>988</v>
      </c>
      <c r="F494" s="232">
        <v>32</v>
      </c>
      <c r="G494" s="232" t="s">
        <v>1353</v>
      </c>
      <c r="H494" s="233">
        <v>14.56</v>
      </c>
      <c r="I494" s="233">
        <v>0</v>
      </c>
      <c r="J494" s="233">
        <v>13.6128</v>
      </c>
      <c r="K494" s="234">
        <v>59288</v>
      </c>
      <c r="L494" s="233">
        <v>6.7679999999999998</v>
      </c>
      <c r="M494" s="234">
        <v>118306</v>
      </c>
      <c r="N494" s="233">
        <v>0</v>
      </c>
      <c r="O494" s="233">
        <v>0</v>
      </c>
      <c r="P494" s="233">
        <v>13.1059</v>
      </c>
      <c r="Q494" s="234">
        <v>171135</v>
      </c>
      <c r="R494" s="233">
        <v>6.5119999999999996</v>
      </c>
      <c r="S494" s="234">
        <v>340656</v>
      </c>
      <c r="T494" s="233">
        <v>0</v>
      </c>
      <c r="U494" s="235">
        <f t="shared" si="49"/>
        <v>10628.800000000001</v>
      </c>
      <c r="V494" s="227">
        <f t="shared" si="50"/>
        <v>9937.3439999999991</v>
      </c>
      <c r="W494" s="227">
        <f t="shared" si="51"/>
        <v>9881.3066666666673</v>
      </c>
      <c r="X494" s="227">
        <f t="shared" si="54"/>
        <v>9858.8333333333339</v>
      </c>
      <c r="Y494" s="227">
        <f t="shared" si="52"/>
        <v>9567.3070000000007</v>
      </c>
      <c r="Z494" s="227">
        <f t="shared" si="53"/>
        <v>9507.5099999999984</v>
      </c>
      <c r="AA494" s="227">
        <f t="shared" si="55"/>
        <v>9462.6666666666661</v>
      </c>
    </row>
    <row r="495" spans="2:27" ht="13.5" hidden="1">
      <c r="B495" s="232" t="s">
        <v>1110</v>
      </c>
      <c r="C495" s="232" t="s">
        <v>850</v>
      </c>
      <c r="D495" s="232" t="s">
        <v>965</v>
      </c>
      <c r="E495" s="232" t="s">
        <v>988</v>
      </c>
      <c r="F495" s="232">
        <v>4</v>
      </c>
      <c r="G495" s="232" t="s">
        <v>1354</v>
      </c>
      <c r="H495" s="233">
        <v>1.82</v>
      </c>
      <c r="I495" s="233">
        <v>0</v>
      </c>
      <c r="J495" s="233">
        <v>1.7016</v>
      </c>
      <c r="K495" s="234">
        <v>7411</v>
      </c>
      <c r="L495" s="233">
        <v>0.84599999999999997</v>
      </c>
      <c r="M495" s="234">
        <v>14788</v>
      </c>
      <c r="N495" s="233">
        <v>0</v>
      </c>
      <c r="O495" s="233">
        <v>0</v>
      </c>
      <c r="P495" s="233">
        <v>1.6382000000000001</v>
      </c>
      <c r="Q495" s="234">
        <v>21392</v>
      </c>
      <c r="R495" s="233">
        <v>0.81399999999999995</v>
      </c>
      <c r="S495" s="234">
        <v>42582</v>
      </c>
      <c r="T495" s="233">
        <v>0</v>
      </c>
      <c r="U495" s="235">
        <f t="shared" si="49"/>
        <v>1328.6000000000001</v>
      </c>
      <c r="V495" s="227">
        <f t="shared" si="50"/>
        <v>1242.1679999999999</v>
      </c>
      <c r="W495" s="227">
        <f t="shared" si="51"/>
        <v>1235.1633333333334</v>
      </c>
      <c r="X495" s="227">
        <f t="shared" si="54"/>
        <v>1232.3333333333333</v>
      </c>
      <c r="Y495" s="227">
        <f t="shared" si="52"/>
        <v>1195.886</v>
      </c>
      <c r="Z495" s="227">
        <f t="shared" si="53"/>
        <v>1188.442222222222</v>
      </c>
      <c r="AA495" s="227">
        <f t="shared" si="55"/>
        <v>1182.8333333333333</v>
      </c>
    </row>
    <row r="496" spans="2:27" ht="13.5" hidden="1">
      <c r="B496" s="232" t="s">
        <v>1110</v>
      </c>
      <c r="C496" s="232" t="s">
        <v>851</v>
      </c>
      <c r="D496" s="232" t="s">
        <v>965</v>
      </c>
      <c r="E496" s="232" t="s">
        <v>988</v>
      </c>
      <c r="F496" s="232">
        <v>48</v>
      </c>
      <c r="G496" s="232" t="s">
        <v>1356</v>
      </c>
      <c r="H496" s="233">
        <v>21.648</v>
      </c>
      <c r="I496" s="233">
        <v>0</v>
      </c>
      <c r="J496" s="233">
        <v>20.297999999999998</v>
      </c>
      <c r="K496" s="234">
        <v>88427</v>
      </c>
      <c r="L496" s="233">
        <v>10.093999999999999</v>
      </c>
      <c r="M496" s="234">
        <v>176470</v>
      </c>
      <c r="N496" s="233">
        <v>0</v>
      </c>
      <c r="O496" s="233">
        <v>0</v>
      </c>
      <c r="P496" s="233">
        <v>19.576000000000001</v>
      </c>
      <c r="Q496" s="234">
        <v>255694</v>
      </c>
      <c r="R496" s="233">
        <v>9.73</v>
      </c>
      <c r="S496" s="234">
        <v>509087</v>
      </c>
      <c r="T496" s="233">
        <v>0</v>
      </c>
      <c r="U496" s="235">
        <f t="shared" si="49"/>
        <v>15803.039999999999</v>
      </c>
      <c r="V496" s="227">
        <f t="shared" si="50"/>
        <v>14817.539999999999</v>
      </c>
      <c r="W496" s="227">
        <f t="shared" si="51"/>
        <v>14737.536666666667</v>
      </c>
      <c r="X496" s="227">
        <f t="shared" si="54"/>
        <v>14705.833333333334</v>
      </c>
      <c r="Y496" s="227">
        <f t="shared" si="52"/>
        <v>14290.48</v>
      </c>
      <c r="Z496" s="227">
        <f t="shared" si="53"/>
        <v>14205.511111111111</v>
      </c>
      <c r="AA496" s="227">
        <f t="shared" si="55"/>
        <v>14141.305555555555</v>
      </c>
    </row>
    <row r="497" spans="2:27" ht="13.5" hidden="1">
      <c r="B497" s="232" t="s">
        <v>1110</v>
      </c>
      <c r="C497" s="232" t="s">
        <v>852</v>
      </c>
      <c r="D497" s="232" t="s">
        <v>965</v>
      </c>
      <c r="E497" s="232" t="s">
        <v>988</v>
      </c>
      <c r="F497" s="232">
        <v>64</v>
      </c>
      <c r="G497" s="232" t="s">
        <v>1364</v>
      </c>
      <c r="H497" s="233">
        <v>28.864000000000001</v>
      </c>
      <c r="I497" s="233">
        <v>0</v>
      </c>
      <c r="J497" s="233">
        <v>27.064</v>
      </c>
      <c r="K497" s="234">
        <v>117903</v>
      </c>
      <c r="L497" s="233">
        <v>13.459</v>
      </c>
      <c r="M497" s="234">
        <v>235294</v>
      </c>
      <c r="N497" s="233">
        <v>0</v>
      </c>
      <c r="O497" s="233">
        <v>0</v>
      </c>
      <c r="P497" s="233">
        <v>26.100999999999999</v>
      </c>
      <c r="Q497" s="234">
        <v>340925</v>
      </c>
      <c r="R497" s="233">
        <v>12.973000000000001</v>
      </c>
      <c r="S497" s="234">
        <v>678783</v>
      </c>
      <c r="T497" s="233">
        <v>0</v>
      </c>
      <c r="U497" s="235">
        <f t="shared" si="49"/>
        <v>21070.720000000001</v>
      </c>
      <c r="V497" s="227">
        <f t="shared" si="50"/>
        <v>19756.72</v>
      </c>
      <c r="W497" s="227">
        <f t="shared" si="51"/>
        <v>19650.32</v>
      </c>
      <c r="X497" s="227">
        <f t="shared" si="54"/>
        <v>19607.833333333332</v>
      </c>
      <c r="Y497" s="227">
        <f t="shared" si="52"/>
        <v>19053.73</v>
      </c>
      <c r="Z497" s="227">
        <f t="shared" si="53"/>
        <v>18940.428888888891</v>
      </c>
      <c r="AA497" s="227">
        <f t="shared" si="55"/>
        <v>18855.083333333332</v>
      </c>
    </row>
    <row r="498" spans="2:27" ht="13.5" hidden="1">
      <c r="B498" s="232" t="s">
        <v>1110</v>
      </c>
      <c r="C498" s="232" t="s">
        <v>853</v>
      </c>
      <c r="D498" s="232" t="s">
        <v>965</v>
      </c>
      <c r="E498" s="232" t="s">
        <v>988</v>
      </c>
      <c r="F498" s="232">
        <v>96</v>
      </c>
      <c r="G498" s="232" t="s">
        <v>1365</v>
      </c>
      <c r="H498" s="233">
        <v>43.295999999999999</v>
      </c>
      <c r="I498" s="233">
        <v>0</v>
      </c>
      <c r="J498" s="233">
        <v>40.595999999999997</v>
      </c>
      <c r="K498" s="234">
        <v>176854</v>
      </c>
      <c r="L498" s="233">
        <v>20.189</v>
      </c>
      <c r="M498" s="234">
        <v>352941</v>
      </c>
      <c r="N498" s="233">
        <v>0</v>
      </c>
      <c r="O498" s="233">
        <v>0</v>
      </c>
      <c r="P498" s="233">
        <v>39.152000000000001</v>
      </c>
      <c r="Q498" s="234">
        <v>511388</v>
      </c>
      <c r="R498" s="233">
        <v>19.459</v>
      </c>
      <c r="S498" s="234">
        <v>1018174</v>
      </c>
      <c r="T498" s="233">
        <v>0</v>
      </c>
      <c r="U498" s="235">
        <f t="shared" si="49"/>
        <v>31606.079999999998</v>
      </c>
      <c r="V498" s="227">
        <f t="shared" si="50"/>
        <v>29635.079999999998</v>
      </c>
      <c r="W498" s="227">
        <f t="shared" si="51"/>
        <v>29475.803333333333</v>
      </c>
      <c r="X498" s="227">
        <f t="shared" si="54"/>
        <v>29411.75</v>
      </c>
      <c r="Y498" s="227">
        <f t="shared" si="52"/>
        <v>28580.959999999999</v>
      </c>
      <c r="Z498" s="227">
        <f t="shared" si="53"/>
        <v>28410.292222222222</v>
      </c>
      <c r="AA498" s="227">
        <f t="shared" si="55"/>
        <v>28282.611111111109</v>
      </c>
    </row>
    <row r="499" spans="2:27" ht="13.5" hidden="1">
      <c r="B499" s="232" t="s">
        <v>1110</v>
      </c>
      <c r="C499" s="232" t="s">
        <v>854</v>
      </c>
      <c r="D499" s="232" t="s">
        <v>965</v>
      </c>
      <c r="E499" s="232" t="s">
        <v>988</v>
      </c>
      <c r="F499" s="232">
        <v>8</v>
      </c>
      <c r="G499" s="232" t="s">
        <v>1317</v>
      </c>
      <c r="H499" s="233">
        <v>3.6080000000000001</v>
      </c>
      <c r="I499" s="233">
        <v>0</v>
      </c>
      <c r="J499" s="233">
        <v>3.383</v>
      </c>
      <c r="K499" s="234">
        <v>14738</v>
      </c>
      <c r="L499" s="233">
        <v>1.6819999999999999</v>
      </c>
      <c r="M499" s="234">
        <v>29412</v>
      </c>
      <c r="N499" s="233">
        <v>0</v>
      </c>
      <c r="O499" s="233">
        <v>0</v>
      </c>
      <c r="P499" s="233">
        <v>3.2629999999999999</v>
      </c>
      <c r="Q499" s="234">
        <v>42616</v>
      </c>
      <c r="R499" s="233">
        <v>1.6220000000000001</v>
      </c>
      <c r="S499" s="234">
        <v>84848</v>
      </c>
      <c r="T499" s="233">
        <v>0</v>
      </c>
      <c r="U499" s="235">
        <f t="shared" si="49"/>
        <v>2633.84</v>
      </c>
      <c r="V499" s="227">
        <f t="shared" si="50"/>
        <v>2469.59</v>
      </c>
      <c r="W499" s="227">
        <f t="shared" si="51"/>
        <v>2456.0266666666666</v>
      </c>
      <c r="X499" s="227">
        <f t="shared" si="54"/>
        <v>2451</v>
      </c>
      <c r="Y499" s="227">
        <f t="shared" si="52"/>
        <v>2381.9899999999998</v>
      </c>
      <c r="Z499" s="227">
        <f t="shared" si="53"/>
        <v>2367.8377777777778</v>
      </c>
      <c r="AA499" s="227">
        <f t="shared" si="55"/>
        <v>2356.8888888888887</v>
      </c>
    </row>
    <row r="500" spans="2:27" ht="13.5" hidden="1">
      <c r="B500" s="232" t="s">
        <v>1110</v>
      </c>
      <c r="C500" s="232" t="s">
        <v>855</v>
      </c>
      <c r="D500" s="232" t="s">
        <v>965</v>
      </c>
      <c r="E500" s="232" t="s">
        <v>988</v>
      </c>
      <c r="F500" s="232">
        <v>16</v>
      </c>
      <c r="G500" s="232" t="s">
        <v>1316</v>
      </c>
      <c r="H500" s="233">
        <v>7.2160000000000002</v>
      </c>
      <c r="I500" s="233">
        <v>0</v>
      </c>
      <c r="J500" s="233">
        <v>6.766</v>
      </c>
      <c r="K500" s="234">
        <v>29476</v>
      </c>
      <c r="L500" s="233">
        <v>3.3650000000000002</v>
      </c>
      <c r="M500" s="234">
        <v>58823</v>
      </c>
      <c r="N500" s="233">
        <v>0</v>
      </c>
      <c r="O500" s="233">
        <v>0</v>
      </c>
      <c r="P500" s="233">
        <v>6.5250000000000004</v>
      </c>
      <c r="Q500" s="234">
        <v>85231</v>
      </c>
      <c r="R500" s="233">
        <v>3.2429999999999999</v>
      </c>
      <c r="S500" s="234">
        <v>169696</v>
      </c>
      <c r="T500" s="233">
        <v>0</v>
      </c>
      <c r="U500" s="235">
        <f t="shared" si="49"/>
        <v>5267.68</v>
      </c>
      <c r="V500" s="227">
        <f t="shared" si="50"/>
        <v>4939.18</v>
      </c>
      <c r="W500" s="227">
        <f t="shared" si="51"/>
        <v>4912.7833333333338</v>
      </c>
      <c r="X500" s="227">
        <f t="shared" si="54"/>
        <v>4901.916666666667</v>
      </c>
      <c r="Y500" s="227">
        <f t="shared" si="52"/>
        <v>4763.25</v>
      </c>
      <c r="Z500" s="227">
        <f t="shared" si="53"/>
        <v>4734.9177777777777</v>
      </c>
      <c r="AA500" s="227">
        <f t="shared" si="55"/>
        <v>4713.7777777777774</v>
      </c>
    </row>
    <row r="501" spans="2:27" ht="13.5" hidden="1">
      <c r="B501" s="232" t="s">
        <v>1110</v>
      </c>
      <c r="C501" s="232" t="s">
        <v>856</v>
      </c>
      <c r="D501" s="232" t="s">
        <v>965</v>
      </c>
      <c r="E501" s="232" t="s">
        <v>988</v>
      </c>
      <c r="F501" s="232">
        <v>32</v>
      </c>
      <c r="G501" s="232" t="s">
        <v>1345</v>
      </c>
      <c r="H501" s="233">
        <v>14.432</v>
      </c>
      <c r="I501" s="233">
        <v>0</v>
      </c>
      <c r="J501" s="233">
        <v>13.532</v>
      </c>
      <c r="K501" s="234">
        <v>58951</v>
      </c>
      <c r="L501" s="233">
        <v>6.73</v>
      </c>
      <c r="M501" s="234">
        <v>117647</v>
      </c>
      <c r="N501" s="233">
        <v>0</v>
      </c>
      <c r="O501" s="233">
        <v>0</v>
      </c>
      <c r="P501" s="233">
        <v>13.051</v>
      </c>
      <c r="Q501" s="234">
        <v>170463</v>
      </c>
      <c r="R501" s="233">
        <v>6.4859999999999998</v>
      </c>
      <c r="S501" s="234">
        <v>339391</v>
      </c>
      <c r="T501" s="233">
        <v>0</v>
      </c>
      <c r="U501" s="235">
        <f t="shared" si="49"/>
        <v>10535.36</v>
      </c>
      <c r="V501" s="227">
        <f t="shared" si="50"/>
        <v>9878.36</v>
      </c>
      <c r="W501" s="227">
        <f t="shared" si="51"/>
        <v>9825.4833333333336</v>
      </c>
      <c r="X501" s="227">
        <f t="shared" si="54"/>
        <v>9803.9166666666661</v>
      </c>
      <c r="Y501" s="227">
        <f t="shared" si="52"/>
        <v>9527.23</v>
      </c>
      <c r="Z501" s="227">
        <f t="shared" si="53"/>
        <v>9469.8633333333328</v>
      </c>
      <c r="AA501" s="227">
        <f t="shared" si="55"/>
        <v>9427.5277777777774</v>
      </c>
    </row>
    <row r="502" spans="2:27" ht="13.5" hidden="1">
      <c r="B502" s="232" t="s">
        <v>1110</v>
      </c>
      <c r="C502" s="232" t="s">
        <v>858</v>
      </c>
      <c r="D502" s="232" t="s">
        <v>965</v>
      </c>
      <c r="E502" s="232" t="s">
        <v>988</v>
      </c>
      <c r="F502" s="232">
        <v>96</v>
      </c>
      <c r="G502" s="232" t="s">
        <v>1365</v>
      </c>
      <c r="H502" s="233">
        <v>43.295999999999999</v>
      </c>
      <c r="I502" s="233">
        <v>0</v>
      </c>
      <c r="J502" s="233">
        <v>40.595999999999997</v>
      </c>
      <c r="K502" s="234">
        <v>176854</v>
      </c>
      <c r="L502" s="233">
        <v>20.189</v>
      </c>
      <c r="M502" s="234">
        <v>352941</v>
      </c>
      <c r="N502" s="233">
        <v>0</v>
      </c>
      <c r="O502" s="233">
        <v>0</v>
      </c>
      <c r="P502" s="233">
        <v>39.152000000000001</v>
      </c>
      <c r="Q502" s="234">
        <v>511388</v>
      </c>
      <c r="R502" s="233">
        <v>19.459</v>
      </c>
      <c r="S502" s="234">
        <v>1018174</v>
      </c>
      <c r="T502" s="233">
        <v>0</v>
      </c>
      <c r="U502" s="235">
        <f t="shared" si="49"/>
        <v>31606.079999999998</v>
      </c>
      <c r="V502" s="227">
        <f t="shared" si="50"/>
        <v>29635.079999999998</v>
      </c>
      <c r="W502" s="227">
        <f t="shared" si="51"/>
        <v>29475.803333333333</v>
      </c>
      <c r="X502" s="227">
        <f t="shared" si="54"/>
        <v>29411.75</v>
      </c>
      <c r="Y502" s="227">
        <f t="shared" si="52"/>
        <v>28580.959999999999</v>
      </c>
      <c r="Z502" s="227">
        <f t="shared" si="53"/>
        <v>28410.292222222222</v>
      </c>
      <c r="AA502" s="227">
        <f t="shared" si="55"/>
        <v>28282.611111111109</v>
      </c>
    </row>
    <row r="503" spans="2:27" ht="13.5" hidden="1">
      <c r="B503" s="232" t="s">
        <v>1110</v>
      </c>
      <c r="C503" s="232" t="s">
        <v>859</v>
      </c>
      <c r="D503" s="232" t="s">
        <v>965</v>
      </c>
      <c r="E503" s="232" t="s">
        <v>988</v>
      </c>
      <c r="F503" s="232">
        <v>4</v>
      </c>
      <c r="G503" s="232" t="s">
        <v>1312</v>
      </c>
      <c r="H503" s="233">
        <v>1.804</v>
      </c>
      <c r="I503" s="233">
        <v>0</v>
      </c>
      <c r="J503" s="233">
        <v>1.6919999999999999</v>
      </c>
      <c r="K503" s="234">
        <v>7369</v>
      </c>
      <c r="L503" s="233">
        <v>0.84099999999999997</v>
      </c>
      <c r="M503" s="234">
        <v>14706</v>
      </c>
      <c r="N503" s="233">
        <v>0</v>
      </c>
      <c r="O503" s="233">
        <v>0</v>
      </c>
      <c r="P503" s="233">
        <v>1.631</v>
      </c>
      <c r="Q503" s="234">
        <v>21308</v>
      </c>
      <c r="R503" s="233">
        <v>0.81100000000000005</v>
      </c>
      <c r="S503" s="234">
        <v>42424</v>
      </c>
      <c r="T503" s="233">
        <v>0</v>
      </c>
      <c r="U503" s="235">
        <f t="shared" si="49"/>
        <v>1316.92</v>
      </c>
      <c r="V503" s="227">
        <f t="shared" si="50"/>
        <v>1235.1599999999999</v>
      </c>
      <c r="W503" s="227">
        <f t="shared" si="51"/>
        <v>1228.0133333333333</v>
      </c>
      <c r="X503" s="227">
        <f t="shared" si="54"/>
        <v>1225.5</v>
      </c>
      <c r="Y503" s="227">
        <f t="shared" si="52"/>
        <v>1190.6300000000001</v>
      </c>
      <c r="Z503" s="227">
        <f t="shared" si="53"/>
        <v>1183.9188888888889</v>
      </c>
      <c r="AA503" s="227">
        <f t="shared" si="55"/>
        <v>1178.4444444444443</v>
      </c>
    </row>
    <row r="504" spans="2:27" ht="13.5" hidden="1">
      <c r="B504" s="232" t="s">
        <v>1110</v>
      </c>
      <c r="C504" s="232" t="s">
        <v>860</v>
      </c>
      <c r="D504" s="232" t="s">
        <v>965</v>
      </c>
      <c r="E504" s="232" t="s">
        <v>988</v>
      </c>
      <c r="F504" s="232">
        <v>48</v>
      </c>
      <c r="G504" s="232" t="s">
        <v>1356</v>
      </c>
      <c r="H504" s="233">
        <v>21.263999999999999</v>
      </c>
      <c r="I504" s="233">
        <v>0</v>
      </c>
      <c r="J504" s="233">
        <v>20.056000000000001</v>
      </c>
      <c r="K504" s="234">
        <v>87418</v>
      </c>
      <c r="L504" s="233">
        <v>9.9789999999999992</v>
      </c>
      <c r="M504" s="234">
        <v>174492</v>
      </c>
      <c r="N504" s="233">
        <v>0</v>
      </c>
      <c r="O504" s="233">
        <v>0</v>
      </c>
      <c r="P504" s="233">
        <v>19.41</v>
      </c>
      <c r="Q504" s="234">
        <v>253676</v>
      </c>
      <c r="R504" s="233">
        <v>9.6530000000000005</v>
      </c>
      <c r="S504" s="234">
        <v>505292</v>
      </c>
      <c r="T504" s="233">
        <v>0</v>
      </c>
      <c r="U504" s="235">
        <f t="shared" si="49"/>
        <v>15522.72</v>
      </c>
      <c r="V504" s="227">
        <f t="shared" si="50"/>
        <v>14640.880000000001</v>
      </c>
      <c r="W504" s="227">
        <f t="shared" si="51"/>
        <v>14569.503333333332</v>
      </c>
      <c r="X504" s="227">
        <f t="shared" si="54"/>
        <v>14541</v>
      </c>
      <c r="Y504" s="227">
        <f t="shared" si="52"/>
        <v>14169.3</v>
      </c>
      <c r="Z504" s="227">
        <f t="shared" si="53"/>
        <v>14093.245555555557</v>
      </c>
      <c r="AA504" s="227">
        <f t="shared" si="55"/>
        <v>14035.888888888889</v>
      </c>
    </row>
    <row r="505" spans="2:27" ht="13.5" hidden="1">
      <c r="B505" s="232" t="s">
        <v>1110</v>
      </c>
      <c r="C505" s="232" t="s">
        <v>861</v>
      </c>
      <c r="D505" s="232" t="s">
        <v>965</v>
      </c>
      <c r="E505" s="232" t="s">
        <v>988</v>
      </c>
      <c r="F505" s="232">
        <v>64</v>
      </c>
      <c r="G505" s="232" t="s">
        <v>1364</v>
      </c>
      <c r="H505" s="233">
        <v>28.352</v>
      </c>
      <c r="I505" s="233">
        <v>0</v>
      </c>
      <c r="J505" s="233">
        <v>26.742000000000001</v>
      </c>
      <c r="K505" s="234">
        <v>116557</v>
      </c>
      <c r="L505" s="233">
        <v>13.305999999999999</v>
      </c>
      <c r="M505" s="234">
        <v>232657</v>
      </c>
      <c r="N505" s="233">
        <v>0</v>
      </c>
      <c r="O505" s="233">
        <v>0</v>
      </c>
      <c r="P505" s="233">
        <v>25.88</v>
      </c>
      <c r="Q505" s="234">
        <v>338234</v>
      </c>
      <c r="R505" s="233">
        <v>12.87</v>
      </c>
      <c r="S505" s="234">
        <v>673723</v>
      </c>
      <c r="T505" s="233">
        <v>0</v>
      </c>
      <c r="U505" s="235">
        <f t="shared" si="49"/>
        <v>20696.96</v>
      </c>
      <c r="V505" s="227">
        <f t="shared" si="50"/>
        <v>19521.66</v>
      </c>
      <c r="W505" s="227">
        <f t="shared" si="51"/>
        <v>19426.463333333333</v>
      </c>
      <c r="X505" s="227">
        <f t="shared" si="54"/>
        <v>19388.083333333332</v>
      </c>
      <c r="Y505" s="227">
        <f t="shared" si="52"/>
        <v>18892.399999999998</v>
      </c>
      <c r="Z505" s="227">
        <f t="shared" si="53"/>
        <v>18790.488888888889</v>
      </c>
      <c r="AA505" s="227">
        <f t="shared" si="55"/>
        <v>18714.527777777777</v>
      </c>
    </row>
    <row r="506" spans="2:27" ht="13.5" hidden="1">
      <c r="B506" s="232" t="s">
        <v>1110</v>
      </c>
      <c r="C506" s="232" t="s">
        <v>862</v>
      </c>
      <c r="D506" s="232" t="s">
        <v>965</v>
      </c>
      <c r="E506" s="232" t="s">
        <v>988</v>
      </c>
      <c r="F506" s="232">
        <v>96</v>
      </c>
      <c r="G506" s="232" t="s">
        <v>1365</v>
      </c>
      <c r="H506" s="233">
        <v>42.527999999999999</v>
      </c>
      <c r="I506" s="233">
        <v>0</v>
      </c>
      <c r="J506" s="233">
        <v>40.113</v>
      </c>
      <c r="K506" s="234">
        <v>174836</v>
      </c>
      <c r="L506" s="233">
        <v>19.957999999999998</v>
      </c>
      <c r="M506" s="234">
        <v>348985</v>
      </c>
      <c r="N506" s="233">
        <v>0</v>
      </c>
      <c r="O506" s="233">
        <v>0</v>
      </c>
      <c r="P506" s="233">
        <v>38.82</v>
      </c>
      <c r="Q506" s="234">
        <v>507351</v>
      </c>
      <c r="R506" s="233">
        <v>19.306000000000001</v>
      </c>
      <c r="S506" s="234">
        <v>1010585</v>
      </c>
      <c r="T506" s="233">
        <v>0</v>
      </c>
      <c r="U506" s="235">
        <f t="shared" si="49"/>
        <v>31045.439999999999</v>
      </c>
      <c r="V506" s="227">
        <f t="shared" si="50"/>
        <v>29282.489999999998</v>
      </c>
      <c r="W506" s="227">
        <f t="shared" si="51"/>
        <v>29139.006666666664</v>
      </c>
      <c r="X506" s="227">
        <f t="shared" si="54"/>
        <v>29082.083333333332</v>
      </c>
      <c r="Y506" s="227">
        <f t="shared" si="52"/>
        <v>28338.6</v>
      </c>
      <c r="Z506" s="227">
        <f t="shared" si="53"/>
        <v>28186.463333333333</v>
      </c>
      <c r="AA506" s="227">
        <f t="shared" si="55"/>
        <v>28071.805555555555</v>
      </c>
    </row>
    <row r="507" spans="2:27" ht="13.5" hidden="1">
      <c r="B507" s="232" t="s">
        <v>1110</v>
      </c>
      <c r="C507" s="232" t="s">
        <v>863</v>
      </c>
      <c r="D507" s="232" t="s">
        <v>965</v>
      </c>
      <c r="E507" s="232" t="s">
        <v>988</v>
      </c>
      <c r="F507" s="232">
        <v>8</v>
      </c>
      <c r="G507" s="232" t="s">
        <v>1317</v>
      </c>
      <c r="H507" s="233">
        <v>3.544</v>
      </c>
      <c r="I507" s="233">
        <v>0</v>
      </c>
      <c r="J507" s="233">
        <v>3.343</v>
      </c>
      <c r="K507" s="234">
        <v>14570</v>
      </c>
      <c r="L507" s="233">
        <v>1.663</v>
      </c>
      <c r="M507" s="234">
        <v>29082</v>
      </c>
      <c r="N507" s="233">
        <v>0</v>
      </c>
      <c r="O507" s="233">
        <v>0</v>
      </c>
      <c r="P507" s="233">
        <v>3.2349999999999999</v>
      </c>
      <c r="Q507" s="234">
        <v>42279</v>
      </c>
      <c r="R507" s="233">
        <v>1.609</v>
      </c>
      <c r="S507" s="234">
        <v>84215</v>
      </c>
      <c r="T507" s="233">
        <v>0</v>
      </c>
      <c r="U507" s="235">
        <f t="shared" si="49"/>
        <v>2587.12</v>
      </c>
      <c r="V507" s="227">
        <f t="shared" si="50"/>
        <v>2440.39</v>
      </c>
      <c r="W507" s="227">
        <f t="shared" si="51"/>
        <v>2428.1566666666668</v>
      </c>
      <c r="X507" s="227">
        <f t="shared" si="54"/>
        <v>2423.5</v>
      </c>
      <c r="Y507" s="227">
        <f t="shared" si="52"/>
        <v>2361.5499999999997</v>
      </c>
      <c r="Z507" s="227">
        <f t="shared" si="53"/>
        <v>2348.9866666666667</v>
      </c>
      <c r="AA507" s="227">
        <f t="shared" si="55"/>
        <v>2339.3055555555557</v>
      </c>
    </row>
    <row r="508" spans="2:27" ht="13.5" hidden="1">
      <c r="B508" s="232" t="s">
        <v>1110</v>
      </c>
      <c r="C508" s="232" t="s">
        <v>864</v>
      </c>
      <c r="D508" s="232" t="s">
        <v>965</v>
      </c>
      <c r="E508" s="232" t="s">
        <v>988</v>
      </c>
      <c r="F508" s="232">
        <v>16</v>
      </c>
      <c r="G508" s="232" t="s">
        <v>1316</v>
      </c>
      <c r="H508" s="233">
        <v>7.0880000000000001</v>
      </c>
      <c r="I508" s="233">
        <v>0</v>
      </c>
      <c r="J508" s="233">
        <v>6.6849999999999996</v>
      </c>
      <c r="K508" s="234">
        <v>29139</v>
      </c>
      <c r="L508" s="233">
        <v>3.3260000000000001</v>
      </c>
      <c r="M508" s="234">
        <v>58164</v>
      </c>
      <c r="N508" s="233">
        <v>0</v>
      </c>
      <c r="O508" s="233">
        <v>0</v>
      </c>
      <c r="P508" s="233">
        <v>6.47</v>
      </c>
      <c r="Q508" s="234">
        <v>84559</v>
      </c>
      <c r="R508" s="233">
        <v>3.218</v>
      </c>
      <c r="S508" s="234">
        <v>168431</v>
      </c>
      <c r="T508" s="233">
        <v>0</v>
      </c>
      <c r="U508" s="235">
        <f t="shared" si="49"/>
        <v>5174.24</v>
      </c>
      <c r="V508" s="227">
        <f t="shared" si="50"/>
        <v>4880.0499999999993</v>
      </c>
      <c r="W508" s="227">
        <f t="shared" si="51"/>
        <v>4856.2299999999996</v>
      </c>
      <c r="X508" s="227">
        <f t="shared" si="54"/>
        <v>4847</v>
      </c>
      <c r="Y508" s="227">
        <f t="shared" si="52"/>
        <v>4723.0999999999995</v>
      </c>
      <c r="Z508" s="227">
        <f t="shared" si="53"/>
        <v>4698.0011111111107</v>
      </c>
      <c r="AA508" s="227">
        <f t="shared" si="55"/>
        <v>4678.6388888888887</v>
      </c>
    </row>
    <row r="509" spans="2:27" ht="13.5" hidden="1">
      <c r="B509" s="232" t="s">
        <v>1110</v>
      </c>
      <c r="C509" s="232" t="s">
        <v>865</v>
      </c>
      <c r="D509" s="232" t="s">
        <v>965</v>
      </c>
      <c r="E509" s="232" t="s">
        <v>988</v>
      </c>
      <c r="F509" s="232">
        <v>32</v>
      </c>
      <c r="G509" s="232" t="s">
        <v>1345</v>
      </c>
      <c r="H509" s="233">
        <v>14.176</v>
      </c>
      <c r="I509" s="233">
        <v>0</v>
      </c>
      <c r="J509" s="233">
        <v>13.371</v>
      </c>
      <c r="K509" s="234">
        <v>58279</v>
      </c>
      <c r="L509" s="233">
        <v>6.6529999999999996</v>
      </c>
      <c r="M509" s="234">
        <v>116328</v>
      </c>
      <c r="N509" s="233">
        <v>0</v>
      </c>
      <c r="O509" s="233">
        <v>0</v>
      </c>
      <c r="P509" s="233">
        <v>12.94</v>
      </c>
      <c r="Q509" s="234">
        <v>169117</v>
      </c>
      <c r="R509" s="233">
        <v>6.4349999999999996</v>
      </c>
      <c r="S509" s="234">
        <v>336862</v>
      </c>
      <c r="T509" s="233">
        <v>0</v>
      </c>
      <c r="U509" s="235">
        <f t="shared" si="49"/>
        <v>10348.48</v>
      </c>
      <c r="V509" s="227">
        <f t="shared" si="50"/>
        <v>9760.83</v>
      </c>
      <c r="W509" s="227">
        <f t="shared" si="51"/>
        <v>9713.2733333333326</v>
      </c>
      <c r="X509" s="227">
        <f t="shared" si="54"/>
        <v>9694</v>
      </c>
      <c r="Y509" s="227">
        <f t="shared" si="52"/>
        <v>9446.1999999999989</v>
      </c>
      <c r="Z509" s="227">
        <f t="shared" si="53"/>
        <v>9395.2444444444445</v>
      </c>
      <c r="AA509" s="227">
        <f t="shared" si="55"/>
        <v>9357.2777777777774</v>
      </c>
    </row>
    <row r="510" spans="2:27" ht="13.5" hidden="1">
      <c r="B510" s="232" t="s">
        <v>1110</v>
      </c>
      <c r="C510" s="232" t="s">
        <v>867</v>
      </c>
      <c r="D510" s="232" t="s">
        <v>965</v>
      </c>
      <c r="E510" s="232" t="s">
        <v>988</v>
      </c>
      <c r="F510" s="232">
        <v>4</v>
      </c>
      <c r="G510" s="232" t="s">
        <v>1312</v>
      </c>
      <c r="H510" s="233">
        <v>1.772</v>
      </c>
      <c r="I510" s="233">
        <v>0</v>
      </c>
      <c r="J510" s="233">
        <v>1.671</v>
      </c>
      <c r="K510" s="234">
        <v>7285</v>
      </c>
      <c r="L510" s="233">
        <v>0.83199999999999996</v>
      </c>
      <c r="M510" s="234">
        <v>14541</v>
      </c>
      <c r="N510" s="233">
        <v>0</v>
      </c>
      <c r="O510" s="233">
        <v>0</v>
      </c>
      <c r="P510" s="233">
        <v>1.6180000000000001</v>
      </c>
      <c r="Q510" s="234">
        <v>21140</v>
      </c>
      <c r="R510" s="233">
        <v>0.80400000000000005</v>
      </c>
      <c r="S510" s="234">
        <v>42108</v>
      </c>
      <c r="T510" s="233">
        <v>0</v>
      </c>
      <c r="U510" s="235">
        <f t="shared" si="49"/>
        <v>1293.56</v>
      </c>
      <c r="V510" s="227">
        <f t="shared" si="50"/>
        <v>1219.83</v>
      </c>
      <c r="W510" s="227">
        <f t="shared" si="51"/>
        <v>1214.4433333333334</v>
      </c>
      <c r="X510" s="227">
        <f t="shared" si="54"/>
        <v>1211.75</v>
      </c>
      <c r="Y510" s="227">
        <f t="shared" si="52"/>
        <v>1181.1400000000001</v>
      </c>
      <c r="Z510" s="227">
        <f t="shared" si="53"/>
        <v>1174.1422222222222</v>
      </c>
      <c r="AA510" s="227">
        <f t="shared" si="55"/>
        <v>1169.6666666666667</v>
      </c>
    </row>
    <row r="511" spans="2:27" ht="13.5" hidden="1">
      <c r="B511" s="232" t="s">
        <v>1110</v>
      </c>
      <c r="C511" s="232" t="s">
        <v>868</v>
      </c>
      <c r="D511" s="232" t="s">
        <v>965</v>
      </c>
      <c r="E511" s="232" t="s">
        <v>988</v>
      </c>
      <c r="F511" s="232">
        <v>48</v>
      </c>
      <c r="G511" s="232" t="s">
        <v>1356</v>
      </c>
      <c r="H511" s="233">
        <v>21.792000000000002</v>
      </c>
      <c r="I511" s="233">
        <v>0</v>
      </c>
      <c r="J511" s="233">
        <v>20.382000000000001</v>
      </c>
      <c r="K511" s="234">
        <v>88777</v>
      </c>
      <c r="L511" s="233">
        <v>10.134</v>
      </c>
      <c r="M511" s="234">
        <v>177157</v>
      </c>
      <c r="N511" s="233">
        <v>0</v>
      </c>
      <c r="O511" s="233">
        <v>0</v>
      </c>
      <c r="P511" s="233">
        <v>19.638000000000002</v>
      </c>
      <c r="Q511" s="234">
        <v>256451</v>
      </c>
      <c r="R511" s="233">
        <v>9.7579999999999991</v>
      </c>
      <c r="S511" s="234">
        <v>510510</v>
      </c>
      <c r="T511" s="233">
        <v>0</v>
      </c>
      <c r="U511" s="235">
        <f t="shared" si="49"/>
        <v>15908.160000000002</v>
      </c>
      <c r="V511" s="227">
        <f t="shared" si="50"/>
        <v>14878.86</v>
      </c>
      <c r="W511" s="227">
        <f t="shared" si="51"/>
        <v>14795.903333333334</v>
      </c>
      <c r="X511" s="227">
        <f t="shared" si="54"/>
        <v>14763.083333333334</v>
      </c>
      <c r="Y511" s="227">
        <f t="shared" si="52"/>
        <v>14335.740000000002</v>
      </c>
      <c r="Z511" s="227">
        <f t="shared" si="53"/>
        <v>14246.978888888887</v>
      </c>
      <c r="AA511" s="227">
        <f t="shared" si="55"/>
        <v>14180.833333333334</v>
      </c>
    </row>
    <row r="512" spans="2:27" ht="13.5" hidden="1">
      <c r="B512" s="232" t="s">
        <v>1110</v>
      </c>
      <c r="C512" s="232" t="s">
        <v>869</v>
      </c>
      <c r="D512" s="232" t="s">
        <v>965</v>
      </c>
      <c r="E512" s="232" t="s">
        <v>988</v>
      </c>
      <c r="F512" s="232">
        <v>64</v>
      </c>
      <c r="G512" s="232" t="s">
        <v>1364</v>
      </c>
      <c r="H512" s="233">
        <v>29.056000000000001</v>
      </c>
      <c r="I512" s="233">
        <v>0</v>
      </c>
      <c r="J512" s="233">
        <v>27.175999999999998</v>
      </c>
      <c r="K512" s="234">
        <v>118370</v>
      </c>
      <c r="L512" s="233">
        <v>13.513</v>
      </c>
      <c r="M512" s="234">
        <v>236209</v>
      </c>
      <c r="N512" s="233">
        <v>0</v>
      </c>
      <c r="O512" s="233">
        <v>0</v>
      </c>
      <c r="P512" s="233">
        <v>26.184000000000001</v>
      </c>
      <c r="Q512" s="234">
        <v>341934</v>
      </c>
      <c r="R512" s="233">
        <v>13.010999999999999</v>
      </c>
      <c r="S512" s="234">
        <v>680680</v>
      </c>
      <c r="T512" s="233">
        <v>0</v>
      </c>
      <c r="U512" s="235">
        <f t="shared" si="49"/>
        <v>21210.880000000001</v>
      </c>
      <c r="V512" s="227">
        <f t="shared" si="50"/>
        <v>19838.48</v>
      </c>
      <c r="W512" s="227">
        <f t="shared" si="51"/>
        <v>19728.656666666666</v>
      </c>
      <c r="X512" s="227">
        <f t="shared" si="54"/>
        <v>19684.083333333332</v>
      </c>
      <c r="Y512" s="227">
        <f t="shared" si="52"/>
        <v>19114.32</v>
      </c>
      <c r="Z512" s="227">
        <f t="shared" si="53"/>
        <v>18996.196666666663</v>
      </c>
      <c r="AA512" s="227">
        <f t="shared" si="55"/>
        <v>18907.777777777777</v>
      </c>
    </row>
    <row r="513" spans="2:27" ht="13.5" hidden="1">
      <c r="B513" s="232" t="s">
        <v>1110</v>
      </c>
      <c r="C513" s="232" t="s">
        <v>870</v>
      </c>
      <c r="D513" s="232" t="s">
        <v>965</v>
      </c>
      <c r="E513" s="232" t="s">
        <v>988</v>
      </c>
      <c r="F513" s="232">
        <v>96</v>
      </c>
      <c r="G513" s="232" t="s">
        <v>1365</v>
      </c>
      <c r="H513" s="233">
        <v>43.584000000000003</v>
      </c>
      <c r="I513" s="233">
        <v>0</v>
      </c>
      <c r="J513" s="233">
        <v>40.764000000000003</v>
      </c>
      <c r="K513" s="234">
        <v>177555</v>
      </c>
      <c r="L513" s="233">
        <v>20.268999999999998</v>
      </c>
      <c r="M513" s="234">
        <v>354314</v>
      </c>
      <c r="N513" s="233">
        <v>0</v>
      </c>
      <c r="O513" s="233">
        <v>0</v>
      </c>
      <c r="P513" s="233">
        <v>39.276000000000003</v>
      </c>
      <c r="Q513" s="234">
        <v>512902</v>
      </c>
      <c r="R513" s="233">
        <v>19.516999999999999</v>
      </c>
      <c r="S513" s="234">
        <v>1021020</v>
      </c>
      <c r="T513" s="233">
        <v>0</v>
      </c>
      <c r="U513" s="235">
        <f t="shared" si="49"/>
        <v>31816.320000000003</v>
      </c>
      <c r="V513" s="227">
        <f t="shared" si="50"/>
        <v>29757.72</v>
      </c>
      <c r="W513" s="227">
        <f t="shared" si="51"/>
        <v>29592.62</v>
      </c>
      <c r="X513" s="227">
        <f t="shared" si="54"/>
        <v>29526.166666666668</v>
      </c>
      <c r="Y513" s="227">
        <f t="shared" si="52"/>
        <v>28671.480000000003</v>
      </c>
      <c r="Z513" s="227">
        <f t="shared" si="53"/>
        <v>28494.687777777777</v>
      </c>
      <c r="AA513" s="227">
        <f t="shared" si="55"/>
        <v>28361.666666666668</v>
      </c>
    </row>
    <row r="514" spans="2:27" ht="13.5" hidden="1">
      <c r="B514" s="232" t="s">
        <v>1110</v>
      </c>
      <c r="C514" s="232" t="s">
        <v>871</v>
      </c>
      <c r="D514" s="232" t="s">
        <v>965</v>
      </c>
      <c r="E514" s="232" t="s">
        <v>988</v>
      </c>
      <c r="F514" s="232">
        <v>8</v>
      </c>
      <c r="G514" s="232" t="s">
        <v>1317</v>
      </c>
      <c r="H514" s="233">
        <v>3.6320000000000001</v>
      </c>
      <c r="I514" s="233">
        <v>0</v>
      </c>
      <c r="J514" s="233">
        <v>3.3969999999999998</v>
      </c>
      <c r="K514" s="234">
        <v>14796</v>
      </c>
      <c r="L514" s="233">
        <v>1.6890000000000001</v>
      </c>
      <c r="M514" s="234">
        <v>29526</v>
      </c>
      <c r="N514" s="233">
        <v>0</v>
      </c>
      <c r="O514" s="233">
        <v>0</v>
      </c>
      <c r="P514" s="233">
        <v>3.2730000000000001</v>
      </c>
      <c r="Q514" s="234">
        <v>42742</v>
      </c>
      <c r="R514" s="233">
        <v>1.6259999999999999</v>
      </c>
      <c r="S514" s="234">
        <v>85085</v>
      </c>
      <c r="T514" s="233">
        <v>0</v>
      </c>
      <c r="U514" s="235">
        <f t="shared" si="49"/>
        <v>2651.36</v>
      </c>
      <c r="V514" s="227">
        <f t="shared" si="50"/>
        <v>2479.81</v>
      </c>
      <c r="W514" s="227">
        <f t="shared" si="51"/>
        <v>2465.9700000000003</v>
      </c>
      <c r="X514" s="227">
        <f t="shared" si="54"/>
        <v>2460.5</v>
      </c>
      <c r="Y514" s="227">
        <f t="shared" si="52"/>
        <v>2389.29</v>
      </c>
      <c r="Z514" s="227">
        <f t="shared" si="53"/>
        <v>2374.2577777777778</v>
      </c>
      <c r="AA514" s="227">
        <f t="shared" si="55"/>
        <v>2363.4722222222222</v>
      </c>
    </row>
    <row r="515" spans="2:27" ht="13.5" hidden="1">
      <c r="B515" s="232" t="s">
        <v>1110</v>
      </c>
      <c r="C515" s="232" t="s">
        <v>872</v>
      </c>
      <c r="D515" s="232" t="s">
        <v>965</v>
      </c>
      <c r="E515" s="232" t="s">
        <v>988</v>
      </c>
      <c r="F515" s="232">
        <v>16</v>
      </c>
      <c r="G515" s="232" t="s">
        <v>1316</v>
      </c>
      <c r="H515" s="233">
        <v>7.2640000000000002</v>
      </c>
      <c r="I515" s="233">
        <v>0</v>
      </c>
      <c r="J515" s="233">
        <v>6.7939999999999996</v>
      </c>
      <c r="K515" s="234">
        <v>29592</v>
      </c>
      <c r="L515" s="233">
        <v>3.3780000000000001</v>
      </c>
      <c r="M515" s="234">
        <v>59052</v>
      </c>
      <c r="N515" s="233">
        <v>0</v>
      </c>
      <c r="O515" s="233">
        <v>0</v>
      </c>
      <c r="P515" s="233">
        <v>6.5460000000000003</v>
      </c>
      <c r="Q515" s="234">
        <v>85484</v>
      </c>
      <c r="R515" s="233">
        <v>3.2530000000000001</v>
      </c>
      <c r="S515" s="234">
        <v>170170</v>
      </c>
      <c r="T515" s="233">
        <v>0</v>
      </c>
      <c r="U515" s="235">
        <f t="shared" si="49"/>
        <v>5302.72</v>
      </c>
      <c r="V515" s="227">
        <f t="shared" si="50"/>
        <v>4959.62</v>
      </c>
      <c r="W515" s="227">
        <f t="shared" si="51"/>
        <v>4931.9400000000005</v>
      </c>
      <c r="X515" s="227">
        <f t="shared" si="54"/>
        <v>4921</v>
      </c>
      <c r="Y515" s="227">
        <f t="shared" si="52"/>
        <v>4778.58</v>
      </c>
      <c r="Z515" s="227">
        <f t="shared" si="53"/>
        <v>4749.2455555555553</v>
      </c>
      <c r="AA515" s="227">
        <f t="shared" si="55"/>
        <v>4726.9444444444443</v>
      </c>
    </row>
    <row r="516" spans="2:27" ht="13.5" hidden="1">
      <c r="B516" s="232" t="s">
        <v>1110</v>
      </c>
      <c r="C516" s="232" t="s">
        <v>298</v>
      </c>
      <c r="D516" s="232" t="s">
        <v>965</v>
      </c>
      <c r="E516" s="232" t="s">
        <v>988</v>
      </c>
      <c r="F516" s="232">
        <v>32</v>
      </c>
      <c r="G516" s="232" t="s">
        <v>1345</v>
      </c>
      <c r="H516" s="233">
        <v>14.528</v>
      </c>
      <c r="I516" s="233">
        <v>0</v>
      </c>
      <c r="J516" s="233">
        <v>13.587999999999999</v>
      </c>
      <c r="K516" s="234">
        <v>59185</v>
      </c>
      <c r="L516" s="233">
        <v>6.7560000000000002</v>
      </c>
      <c r="M516" s="234">
        <v>118105</v>
      </c>
      <c r="N516" s="233">
        <v>0</v>
      </c>
      <c r="O516" s="233">
        <v>0</v>
      </c>
      <c r="P516" s="233">
        <v>13.092000000000001</v>
      </c>
      <c r="Q516" s="234">
        <v>170967</v>
      </c>
      <c r="R516" s="233">
        <v>6.5060000000000002</v>
      </c>
      <c r="S516" s="234">
        <v>340340</v>
      </c>
      <c r="T516" s="233">
        <v>0</v>
      </c>
      <c r="U516" s="235">
        <f t="shared" ref="U516:U579" si="56">H516*hour_M</f>
        <v>10605.44</v>
      </c>
      <c r="V516" s="227">
        <f t="shared" ref="V516:V579" si="57">J516*hour_M</f>
        <v>9919.24</v>
      </c>
      <c r="W516" s="227">
        <f t="shared" ref="W516:W579" si="58">K516/12+L516*hour_M</f>
        <v>9863.9633333333331</v>
      </c>
      <c r="X516" s="227">
        <f t="shared" si="54"/>
        <v>9842.0833333333339</v>
      </c>
      <c r="Y516" s="227">
        <f t="shared" ref="Y516:Y579" si="59">P516*hour_M</f>
        <v>9557.16</v>
      </c>
      <c r="Z516" s="227">
        <f t="shared" ref="Z516:Z579" si="60">Q516/36+R516*hour_M</f>
        <v>9498.4633333333331</v>
      </c>
      <c r="AA516" s="227">
        <f t="shared" si="55"/>
        <v>9453.8888888888887</v>
      </c>
    </row>
    <row r="517" spans="2:27" ht="13.5" hidden="1">
      <c r="B517" s="232" t="s">
        <v>1110</v>
      </c>
      <c r="C517" s="232" t="s">
        <v>874</v>
      </c>
      <c r="D517" s="232" t="s">
        <v>965</v>
      </c>
      <c r="E517" s="232" t="s">
        <v>988</v>
      </c>
      <c r="F517" s="232">
        <v>4</v>
      </c>
      <c r="G517" s="232" t="s">
        <v>1312</v>
      </c>
      <c r="H517" s="233">
        <v>1.8160000000000001</v>
      </c>
      <c r="I517" s="233">
        <v>0</v>
      </c>
      <c r="J517" s="233">
        <v>1.6990000000000001</v>
      </c>
      <c r="K517" s="234">
        <v>7398</v>
      </c>
      <c r="L517" s="233">
        <v>0.84499999999999997</v>
      </c>
      <c r="M517" s="234">
        <v>14763</v>
      </c>
      <c r="N517" s="233">
        <v>0</v>
      </c>
      <c r="O517" s="233">
        <v>0</v>
      </c>
      <c r="P517" s="233">
        <v>1.637</v>
      </c>
      <c r="Q517" s="234">
        <v>21371</v>
      </c>
      <c r="R517" s="233">
        <v>0.81299999999999994</v>
      </c>
      <c r="S517" s="234">
        <v>42542</v>
      </c>
      <c r="T517" s="233">
        <v>0</v>
      </c>
      <c r="U517" s="235">
        <f t="shared" si="56"/>
        <v>1325.68</v>
      </c>
      <c r="V517" s="227">
        <f t="shared" si="57"/>
        <v>1240.27</v>
      </c>
      <c r="W517" s="227">
        <f t="shared" si="58"/>
        <v>1233.3499999999999</v>
      </c>
      <c r="X517" s="227">
        <f t="shared" ref="X517:X580" si="61">M517/12</f>
        <v>1230.25</v>
      </c>
      <c r="Y517" s="227">
        <f t="shared" si="59"/>
        <v>1195.01</v>
      </c>
      <c r="Z517" s="227">
        <f t="shared" si="60"/>
        <v>1187.1288888888889</v>
      </c>
      <c r="AA517" s="227">
        <f t="shared" ref="AA517:AA580" si="62">S517/36</f>
        <v>1181.7222222222222</v>
      </c>
    </row>
    <row r="518" spans="2:27" ht="13.5" hidden="1">
      <c r="B518" s="232" t="s">
        <v>1110</v>
      </c>
      <c r="C518" s="232" t="s">
        <v>1389</v>
      </c>
      <c r="D518" s="232" t="s">
        <v>965</v>
      </c>
      <c r="E518" s="232" t="s">
        <v>988</v>
      </c>
      <c r="F518" s="232">
        <v>48</v>
      </c>
      <c r="G518" s="232" t="s">
        <v>1356</v>
      </c>
      <c r="H518" s="233">
        <v>22.271999999999998</v>
      </c>
      <c r="I518" s="233">
        <v>0</v>
      </c>
      <c r="J518" s="233">
        <v>20.69136</v>
      </c>
      <c r="K518" s="234">
        <v>90067</v>
      </c>
      <c r="L518" s="233">
        <v>10.281599999999999</v>
      </c>
      <c r="M518" s="234">
        <v>179685</v>
      </c>
      <c r="N518" s="233">
        <v>0</v>
      </c>
      <c r="O518" s="233">
        <v>0</v>
      </c>
      <c r="P518" s="233">
        <v>19.771683800000002</v>
      </c>
      <c r="Q518" s="234">
        <v>258075</v>
      </c>
      <c r="R518" s="233">
        <v>9.8202239999999996</v>
      </c>
      <c r="S518" s="234">
        <v>513564</v>
      </c>
      <c r="T518" s="233">
        <v>0</v>
      </c>
      <c r="U518" s="235">
        <f t="shared" si="56"/>
        <v>16258.56</v>
      </c>
      <c r="V518" s="227">
        <f t="shared" si="57"/>
        <v>15104.692799999999</v>
      </c>
      <c r="W518" s="227">
        <f t="shared" si="58"/>
        <v>15011.151333333331</v>
      </c>
      <c r="X518" s="227">
        <f t="shared" si="61"/>
        <v>14973.75</v>
      </c>
      <c r="Y518" s="227">
        <f t="shared" si="59"/>
        <v>14433.329174</v>
      </c>
      <c r="Z518" s="227">
        <f t="shared" si="60"/>
        <v>14337.51352</v>
      </c>
      <c r="AA518" s="227">
        <f t="shared" si="62"/>
        <v>14265.666666666666</v>
      </c>
    </row>
    <row r="519" spans="2:27" ht="13.5" hidden="1">
      <c r="B519" s="232" t="s">
        <v>1110</v>
      </c>
      <c r="C519" s="232" t="s">
        <v>1390</v>
      </c>
      <c r="D519" s="232" t="s">
        <v>965</v>
      </c>
      <c r="E519" s="232" t="s">
        <v>988</v>
      </c>
      <c r="F519" s="232">
        <v>64</v>
      </c>
      <c r="G519" s="232" t="s">
        <v>1364</v>
      </c>
      <c r="H519" s="233">
        <v>29.696000000000002</v>
      </c>
      <c r="I519" s="233">
        <v>0</v>
      </c>
      <c r="J519" s="233">
        <v>27.588480000000001</v>
      </c>
      <c r="K519" s="234">
        <v>120089</v>
      </c>
      <c r="L519" s="233">
        <v>13.7088</v>
      </c>
      <c r="M519" s="234">
        <v>239579</v>
      </c>
      <c r="N519" s="233">
        <v>0</v>
      </c>
      <c r="O519" s="233">
        <v>0</v>
      </c>
      <c r="P519" s="233">
        <v>26.362245099999999</v>
      </c>
      <c r="Q519" s="234">
        <v>344101</v>
      </c>
      <c r="R519" s="233">
        <v>13.093631999999999</v>
      </c>
      <c r="S519" s="234">
        <v>684752</v>
      </c>
      <c r="T519" s="233">
        <v>0</v>
      </c>
      <c r="U519" s="235">
        <f t="shared" si="56"/>
        <v>21678.080000000002</v>
      </c>
      <c r="V519" s="227">
        <f t="shared" si="57"/>
        <v>20139.590400000001</v>
      </c>
      <c r="W519" s="227">
        <f t="shared" si="58"/>
        <v>20014.840666666667</v>
      </c>
      <c r="X519" s="227">
        <f t="shared" si="61"/>
        <v>19964.916666666668</v>
      </c>
      <c r="Y519" s="227">
        <f t="shared" si="59"/>
        <v>19244.438922999998</v>
      </c>
      <c r="Z519" s="227">
        <f t="shared" si="60"/>
        <v>19116.71247111111</v>
      </c>
      <c r="AA519" s="227">
        <f t="shared" si="62"/>
        <v>19020.888888888891</v>
      </c>
    </row>
    <row r="520" spans="2:27" ht="13.5" hidden="1">
      <c r="B520" s="232" t="s">
        <v>1110</v>
      </c>
      <c r="C520" s="232" t="s">
        <v>1391</v>
      </c>
      <c r="D520" s="232" t="s">
        <v>965</v>
      </c>
      <c r="E520" s="232" t="s">
        <v>988</v>
      </c>
      <c r="F520" s="232">
        <v>96</v>
      </c>
      <c r="G520" s="232" t="s">
        <v>1365</v>
      </c>
      <c r="H520" s="233">
        <v>44.543999999999997</v>
      </c>
      <c r="I520" s="233">
        <v>0</v>
      </c>
      <c r="J520" s="233">
        <v>41.382719999999999</v>
      </c>
      <c r="K520" s="234">
        <v>180134</v>
      </c>
      <c r="L520" s="233">
        <v>20.563199999999998</v>
      </c>
      <c r="M520" s="234">
        <v>359369</v>
      </c>
      <c r="N520" s="233">
        <v>0</v>
      </c>
      <c r="O520" s="233">
        <v>0</v>
      </c>
      <c r="P520" s="233">
        <v>39.543367699999997</v>
      </c>
      <c r="Q520" s="234">
        <v>516151</v>
      </c>
      <c r="R520" s="233">
        <v>19.640447999999999</v>
      </c>
      <c r="S520" s="234">
        <v>1027129</v>
      </c>
      <c r="T520" s="233">
        <v>0</v>
      </c>
      <c r="U520" s="235">
        <f t="shared" si="56"/>
        <v>32517.119999999999</v>
      </c>
      <c r="V520" s="227">
        <f t="shared" si="57"/>
        <v>30209.385599999998</v>
      </c>
      <c r="W520" s="227">
        <f t="shared" si="58"/>
        <v>30022.302666666663</v>
      </c>
      <c r="X520" s="227">
        <f t="shared" si="61"/>
        <v>29947.416666666668</v>
      </c>
      <c r="Y520" s="227">
        <f t="shared" si="59"/>
        <v>28866.658420999996</v>
      </c>
      <c r="Z520" s="227">
        <f t="shared" si="60"/>
        <v>28675.054817777775</v>
      </c>
      <c r="AA520" s="227">
        <f t="shared" si="62"/>
        <v>28531.361111111109</v>
      </c>
    </row>
    <row r="521" spans="2:27" ht="13.5" hidden="1">
      <c r="B521" s="232" t="s">
        <v>1110</v>
      </c>
      <c r="C521" s="232" t="s">
        <v>1392</v>
      </c>
      <c r="D521" s="232" t="s">
        <v>965</v>
      </c>
      <c r="E521" s="232" t="s">
        <v>988</v>
      </c>
      <c r="F521" s="232">
        <v>8</v>
      </c>
      <c r="G521" s="232" t="s">
        <v>1317</v>
      </c>
      <c r="H521" s="233">
        <v>3.7120000000000002</v>
      </c>
      <c r="I521" s="233">
        <v>0</v>
      </c>
      <c r="J521" s="233">
        <v>3.4485600000000001</v>
      </c>
      <c r="K521" s="234">
        <v>15011</v>
      </c>
      <c r="L521" s="233">
        <v>1.7136</v>
      </c>
      <c r="M521" s="234">
        <v>29947</v>
      </c>
      <c r="N521" s="233">
        <v>0</v>
      </c>
      <c r="O521" s="233">
        <v>0</v>
      </c>
      <c r="P521" s="233">
        <v>3.2952805999999999</v>
      </c>
      <c r="Q521" s="234">
        <v>43013</v>
      </c>
      <c r="R521" s="233">
        <v>1.6367039999999999</v>
      </c>
      <c r="S521" s="234">
        <v>85594</v>
      </c>
      <c r="T521" s="233">
        <v>0</v>
      </c>
      <c r="U521" s="235">
        <f t="shared" si="56"/>
        <v>2709.76</v>
      </c>
      <c r="V521" s="227">
        <f t="shared" si="57"/>
        <v>2517.4488000000001</v>
      </c>
      <c r="W521" s="227">
        <f t="shared" si="58"/>
        <v>2501.8446666666669</v>
      </c>
      <c r="X521" s="227">
        <f t="shared" si="61"/>
        <v>2495.5833333333335</v>
      </c>
      <c r="Y521" s="227">
        <f t="shared" si="59"/>
        <v>2405.554838</v>
      </c>
      <c r="Z521" s="227">
        <f t="shared" si="60"/>
        <v>2389.5994755555557</v>
      </c>
      <c r="AA521" s="227">
        <f t="shared" si="62"/>
        <v>2377.6111111111113</v>
      </c>
    </row>
    <row r="522" spans="2:27" ht="13.5" hidden="1">
      <c r="B522" s="232" t="s">
        <v>1110</v>
      </c>
      <c r="C522" s="232" t="s">
        <v>1393</v>
      </c>
      <c r="D522" s="232" t="s">
        <v>965</v>
      </c>
      <c r="E522" s="232" t="s">
        <v>988</v>
      </c>
      <c r="F522" s="232">
        <v>16</v>
      </c>
      <c r="G522" s="232" t="s">
        <v>1316</v>
      </c>
      <c r="H522" s="233">
        <v>7.4240000000000004</v>
      </c>
      <c r="I522" s="233">
        <v>0</v>
      </c>
      <c r="J522" s="233">
        <v>6.8971200000000001</v>
      </c>
      <c r="K522" s="234">
        <v>30022</v>
      </c>
      <c r="L522" s="233">
        <v>3.4272</v>
      </c>
      <c r="M522" s="234">
        <v>59895</v>
      </c>
      <c r="N522" s="233">
        <v>0</v>
      </c>
      <c r="O522" s="233">
        <v>0</v>
      </c>
      <c r="P522" s="233">
        <v>6.5905613000000001</v>
      </c>
      <c r="Q522" s="234">
        <v>86025</v>
      </c>
      <c r="R522" s="233">
        <v>3.2734079999999999</v>
      </c>
      <c r="S522" s="234">
        <v>171188</v>
      </c>
      <c r="T522" s="233">
        <v>0</v>
      </c>
      <c r="U522" s="235">
        <f t="shared" si="56"/>
        <v>5419.52</v>
      </c>
      <c r="V522" s="227">
        <f t="shared" si="57"/>
        <v>5034.8976000000002</v>
      </c>
      <c r="W522" s="227">
        <f t="shared" si="58"/>
        <v>5003.6893333333337</v>
      </c>
      <c r="X522" s="227">
        <f t="shared" si="61"/>
        <v>4991.25</v>
      </c>
      <c r="Y522" s="227">
        <f t="shared" si="59"/>
        <v>4811.1097490000002</v>
      </c>
      <c r="Z522" s="227">
        <f t="shared" si="60"/>
        <v>4779.1711733333332</v>
      </c>
      <c r="AA522" s="227">
        <f t="shared" si="62"/>
        <v>4755.2222222222226</v>
      </c>
    </row>
    <row r="523" spans="2:27" ht="13.5" hidden="1">
      <c r="B523" s="232" t="s">
        <v>1110</v>
      </c>
      <c r="C523" s="232" t="s">
        <v>1394</v>
      </c>
      <c r="D523" s="232" t="s">
        <v>965</v>
      </c>
      <c r="E523" s="232" t="s">
        <v>988</v>
      </c>
      <c r="F523" s="232">
        <v>32</v>
      </c>
      <c r="G523" s="232" t="s">
        <v>1345</v>
      </c>
      <c r="H523" s="233">
        <v>14.848000000000001</v>
      </c>
      <c r="I523" s="233">
        <v>0</v>
      </c>
      <c r="J523" s="233">
        <v>13.79424</v>
      </c>
      <c r="K523" s="234">
        <v>60045</v>
      </c>
      <c r="L523" s="233">
        <v>6.8544</v>
      </c>
      <c r="M523" s="234">
        <v>119790</v>
      </c>
      <c r="N523" s="233">
        <v>0</v>
      </c>
      <c r="O523" s="233">
        <v>0</v>
      </c>
      <c r="P523" s="233">
        <v>13.1811226</v>
      </c>
      <c r="Q523" s="234">
        <v>172050</v>
      </c>
      <c r="R523" s="233">
        <v>6.5468159999999997</v>
      </c>
      <c r="S523" s="234">
        <v>342376</v>
      </c>
      <c r="T523" s="233">
        <v>0</v>
      </c>
      <c r="U523" s="235">
        <f t="shared" si="56"/>
        <v>10839.04</v>
      </c>
      <c r="V523" s="227">
        <f t="shared" si="57"/>
        <v>10069.7952</v>
      </c>
      <c r="W523" s="227">
        <f t="shared" si="58"/>
        <v>10007.462</v>
      </c>
      <c r="X523" s="227">
        <f t="shared" si="61"/>
        <v>9982.5</v>
      </c>
      <c r="Y523" s="227">
        <f t="shared" si="59"/>
        <v>9622.2194980000004</v>
      </c>
      <c r="Z523" s="227">
        <f t="shared" si="60"/>
        <v>9558.3423466666663</v>
      </c>
      <c r="AA523" s="227">
        <f t="shared" si="62"/>
        <v>9510.4444444444453</v>
      </c>
    </row>
    <row r="524" spans="2:27" ht="13.5" hidden="1">
      <c r="B524" s="232" t="s">
        <v>1110</v>
      </c>
      <c r="C524" s="232" t="s">
        <v>1395</v>
      </c>
      <c r="D524" s="232" t="s">
        <v>965</v>
      </c>
      <c r="E524" s="232" t="s">
        <v>988</v>
      </c>
      <c r="F524" s="232">
        <v>2</v>
      </c>
      <c r="G524" s="232" t="s">
        <v>1311</v>
      </c>
      <c r="H524" s="233">
        <v>1.6779999999999999</v>
      </c>
      <c r="I524" s="233">
        <v>0</v>
      </c>
      <c r="J524" s="233">
        <v>1.6121399999999999</v>
      </c>
      <c r="K524" s="234">
        <v>7038</v>
      </c>
      <c r="L524" s="233">
        <v>0.8034</v>
      </c>
      <c r="M524" s="234">
        <v>14057</v>
      </c>
      <c r="N524" s="233">
        <v>0</v>
      </c>
      <c r="O524" s="233">
        <v>0</v>
      </c>
      <c r="P524" s="233">
        <v>1.5738201999999999</v>
      </c>
      <c r="Q524" s="234">
        <v>20608</v>
      </c>
      <c r="R524" s="233">
        <v>0.78417599999999998</v>
      </c>
      <c r="S524" s="234">
        <v>41109</v>
      </c>
      <c r="T524" s="233">
        <v>0</v>
      </c>
      <c r="U524" s="235">
        <f t="shared" si="56"/>
        <v>1224.94</v>
      </c>
      <c r="V524" s="227">
        <f t="shared" si="57"/>
        <v>1176.8622</v>
      </c>
      <c r="W524" s="227">
        <f t="shared" si="58"/>
        <v>1172.982</v>
      </c>
      <c r="X524" s="227">
        <f t="shared" si="61"/>
        <v>1171.4166666666667</v>
      </c>
      <c r="Y524" s="227">
        <f t="shared" si="59"/>
        <v>1148.8887459999999</v>
      </c>
      <c r="Z524" s="227">
        <f t="shared" si="60"/>
        <v>1144.8929244444444</v>
      </c>
      <c r="AA524" s="227">
        <f t="shared" si="62"/>
        <v>1141.9166666666667</v>
      </c>
    </row>
    <row r="525" spans="2:27" ht="13.5" hidden="1">
      <c r="B525" s="232" t="s">
        <v>1110</v>
      </c>
      <c r="C525" s="232" t="s">
        <v>1396</v>
      </c>
      <c r="D525" s="232" t="s">
        <v>965</v>
      </c>
      <c r="E525" s="232" t="s">
        <v>988</v>
      </c>
      <c r="F525" s="232">
        <v>96</v>
      </c>
      <c r="G525" s="232" t="s">
        <v>1365</v>
      </c>
      <c r="H525" s="233">
        <v>44.543999999999997</v>
      </c>
      <c r="I525" s="233">
        <v>0</v>
      </c>
      <c r="J525" s="233">
        <v>41.382719999999999</v>
      </c>
      <c r="K525" s="234">
        <v>180134</v>
      </c>
      <c r="L525" s="233">
        <v>20.563199999999998</v>
      </c>
      <c r="M525" s="234">
        <v>359369</v>
      </c>
      <c r="N525" s="233">
        <v>0</v>
      </c>
      <c r="O525" s="233">
        <v>0</v>
      </c>
      <c r="P525" s="233">
        <v>39.543367699999997</v>
      </c>
      <c r="Q525" s="234">
        <v>516151</v>
      </c>
      <c r="R525" s="233">
        <v>19.640447999999999</v>
      </c>
      <c r="S525" s="234">
        <v>1027129</v>
      </c>
      <c r="T525" s="233">
        <v>0</v>
      </c>
      <c r="U525" s="235">
        <f t="shared" si="56"/>
        <v>32517.119999999999</v>
      </c>
      <c r="V525" s="227">
        <f t="shared" si="57"/>
        <v>30209.385599999998</v>
      </c>
      <c r="W525" s="227">
        <f t="shared" si="58"/>
        <v>30022.302666666663</v>
      </c>
      <c r="X525" s="227">
        <f t="shared" si="61"/>
        <v>29947.416666666668</v>
      </c>
      <c r="Y525" s="227">
        <f t="shared" si="59"/>
        <v>28866.658420999996</v>
      </c>
      <c r="Z525" s="227">
        <f t="shared" si="60"/>
        <v>28675.054817777775</v>
      </c>
      <c r="AA525" s="227">
        <f t="shared" si="62"/>
        <v>28531.361111111109</v>
      </c>
    </row>
    <row r="526" spans="2:27" ht="13.5" hidden="1">
      <c r="B526" s="232" t="s">
        <v>1110</v>
      </c>
      <c r="C526" s="232" t="s">
        <v>1397</v>
      </c>
      <c r="D526" s="232" t="s">
        <v>965</v>
      </c>
      <c r="E526" s="232" t="s">
        <v>988</v>
      </c>
      <c r="F526" s="232">
        <v>4</v>
      </c>
      <c r="G526" s="232" t="s">
        <v>1312</v>
      </c>
      <c r="H526" s="233">
        <v>1.8560000000000001</v>
      </c>
      <c r="I526" s="233">
        <v>0</v>
      </c>
      <c r="J526" s="233">
        <v>1.72428</v>
      </c>
      <c r="K526" s="234">
        <v>7506</v>
      </c>
      <c r="L526" s="233">
        <v>0.85680000000000001</v>
      </c>
      <c r="M526" s="234">
        <v>14974</v>
      </c>
      <c r="N526" s="233">
        <v>0</v>
      </c>
      <c r="O526" s="233">
        <v>0</v>
      </c>
      <c r="P526" s="233">
        <v>1.6476402999999999</v>
      </c>
      <c r="Q526" s="234">
        <v>21506</v>
      </c>
      <c r="R526" s="233">
        <v>0.81835199999999997</v>
      </c>
      <c r="S526" s="234">
        <v>42797</v>
      </c>
      <c r="T526" s="233">
        <v>0</v>
      </c>
      <c r="U526" s="235">
        <f t="shared" si="56"/>
        <v>1354.88</v>
      </c>
      <c r="V526" s="227">
        <f t="shared" si="57"/>
        <v>1258.7244000000001</v>
      </c>
      <c r="W526" s="227">
        <f t="shared" si="58"/>
        <v>1250.9639999999999</v>
      </c>
      <c r="X526" s="227">
        <f t="shared" si="61"/>
        <v>1247.8333333333333</v>
      </c>
      <c r="Y526" s="227">
        <f t="shared" si="59"/>
        <v>1202.777419</v>
      </c>
      <c r="Z526" s="227">
        <f t="shared" si="60"/>
        <v>1194.7858488888887</v>
      </c>
      <c r="AA526" s="227">
        <f t="shared" si="62"/>
        <v>1188.8055555555557</v>
      </c>
    </row>
    <row r="527" spans="2:27" ht="13.5" hidden="1">
      <c r="B527" s="232" t="s">
        <v>1110</v>
      </c>
      <c r="C527" s="232" t="s">
        <v>875</v>
      </c>
      <c r="D527" s="232" t="s">
        <v>965</v>
      </c>
      <c r="E527" s="232" t="s">
        <v>988</v>
      </c>
      <c r="F527" s="232">
        <v>48</v>
      </c>
      <c r="G527" s="232" t="s">
        <v>1356</v>
      </c>
      <c r="H527" s="233">
        <v>22.152000000000001</v>
      </c>
      <c r="I527" s="233">
        <v>0</v>
      </c>
      <c r="J527" s="233">
        <v>20.611000000000001</v>
      </c>
      <c r="K527" s="234">
        <v>89731</v>
      </c>
      <c r="L527" s="233">
        <v>10.243</v>
      </c>
      <c r="M527" s="234">
        <v>179025</v>
      </c>
      <c r="N527" s="233">
        <v>0</v>
      </c>
      <c r="O527" s="233">
        <v>0</v>
      </c>
      <c r="P527" s="233">
        <v>19.794</v>
      </c>
      <c r="Q527" s="234">
        <v>258343</v>
      </c>
      <c r="R527" s="233">
        <v>9.83</v>
      </c>
      <c r="S527" s="234">
        <v>514067</v>
      </c>
      <c r="T527" s="233">
        <v>0</v>
      </c>
      <c r="U527" s="235">
        <f t="shared" si="56"/>
        <v>16170.960000000001</v>
      </c>
      <c r="V527" s="227">
        <f t="shared" si="57"/>
        <v>15046.03</v>
      </c>
      <c r="W527" s="227">
        <f t="shared" si="58"/>
        <v>14954.973333333333</v>
      </c>
      <c r="X527" s="227">
        <f t="shared" si="61"/>
        <v>14918.75</v>
      </c>
      <c r="Y527" s="227">
        <f t="shared" si="59"/>
        <v>14449.62</v>
      </c>
      <c r="Z527" s="227">
        <f t="shared" si="60"/>
        <v>14352.094444444443</v>
      </c>
      <c r="AA527" s="227">
        <f t="shared" si="62"/>
        <v>14279.638888888889</v>
      </c>
    </row>
    <row r="528" spans="2:27" ht="13.5" hidden="1">
      <c r="B528" s="232" t="s">
        <v>1110</v>
      </c>
      <c r="C528" s="232" t="s">
        <v>876</v>
      </c>
      <c r="D528" s="232" t="s">
        <v>965</v>
      </c>
      <c r="E528" s="232" t="s">
        <v>988</v>
      </c>
      <c r="F528" s="232">
        <v>64</v>
      </c>
      <c r="G528" s="232" t="s">
        <v>1364</v>
      </c>
      <c r="H528" s="233">
        <v>29.536000000000001</v>
      </c>
      <c r="I528" s="233">
        <v>0</v>
      </c>
      <c r="J528" s="233">
        <v>27.481000000000002</v>
      </c>
      <c r="K528" s="234">
        <v>119641</v>
      </c>
      <c r="L528" s="233">
        <v>13.657999999999999</v>
      </c>
      <c r="M528" s="234">
        <v>238701</v>
      </c>
      <c r="N528" s="233">
        <v>0</v>
      </c>
      <c r="O528" s="233">
        <v>0</v>
      </c>
      <c r="P528" s="233">
        <v>26.391999999999999</v>
      </c>
      <c r="Q528" s="234">
        <v>344457</v>
      </c>
      <c r="R528" s="233">
        <v>13.106999999999999</v>
      </c>
      <c r="S528" s="234">
        <v>685423</v>
      </c>
      <c r="T528" s="233">
        <v>0</v>
      </c>
      <c r="U528" s="235">
        <f t="shared" si="56"/>
        <v>21561.280000000002</v>
      </c>
      <c r="V528" s="227">
        <f t="shared" si="57"/>
        <v>20061.13</v>
      </c>
      <c r="W528" s="227">
        <f t="shared" si="58"/>
        <v>19940.423333333332</v>
      </c>
      <c r="X528" s="227">
        <f t="shared" si="61"/>
        <v>19891.75</v>
      </c>
      <c r="Y528" s="227">
        <f t="shared" si="59"/>
        <v>19266.16</v>
      </c>
      <c r="Z528" s="227">
        <f t="shared" si="60"/>
        <v>19136.36</v>
      </c>
      <c r="AA528" s="227">
        <f t="shared" si="62"/>
        <v>19039.527777777777</v>
      </c>
    </row>
    <row r="529" spans="2:27" ht="13.5" hidden="1">
      <c r="B529" s="232" t="s">
        <v>1110</v>
      </c>
      <c r="C529" s="232" t="s">
        <v>877</v>
      </c>
      <c r="D529" s="232" t="s">
        <v>965</v>
      </c>
      <c r="E529" s="232" t="s">
        <v>988</v>
      </c>
      <c r="F529" s="232">
        <v>96</v>
      </c>
      <c r="G529" s="232" t="s">
        <v>1365</v>
      </c>
      <c r="H529" s="233">
        <v>44.304000000000002</v>
      </c>
      <c r="I529" s="233">
        <v>0</v>
      </c>
      <c r="J529" s="233">
        <v>41.220999999999997</v>
      </c>
      <c r="K529" s="234">
        <v>179461</v>
      </c>
      <c r="L529" s="233">
        <v>20.486000000000001</v>
      </c>
      <c r="M529" s="234">
        <v>358051</v>
      </c>
      <c r="N529" s="233">
        <v>0</v>
      </c>
      <c r="O529" s="233">
        <v>0</v>
      </c>
      <c r="P529" s="233">
        <v>39.587000000000003</v>
      </c>
      <c r="Q529" s="234">
        <v>516686</v>
      </c>
      <c r="R529" s="233">
        <v>19.661000000000001</v>
      </c>
      <c r="S529" s="234">
        <v>1028134</v>
      </c>
      <c r="T529" s="233">
        <v>0</v>
      </c>
      <c r="U529" s="235">
        <f t="shared" si="56"/>
        <v>32341.920000000002</v>
      </c>
      <c r="V529" s="227">
        <f t="shared" si="57"/>
        <v>30091.329999999998</v>
      </c>
      <c r="W529" s="227">
        <f t="shared" si="58"/>
        <v>29909.863333333335</v>
      </c>
      <c r="X529" s="227">
        <f t="shared" si="61"/>
        <v>29837.583333333332</v>
      </c>
      <c r="Y529" s="227">
        <f t="shared" si="59"/>
        <v>28898.510000000002</v>
      </c>
      <c r="Z529" s="227">
        <f t="shared" si="60"/>
        <v>28704.918888888889</v>
      </c>
      <c r="AA529" s="227">
        <f t="shared" si="62"/>
        <v>28559.277777777777</v>
      </c>
    </row>
    <row r="530" spans="2:27" ht="13.5" hidden="1">
      <c r="B530" s="232" t="s">
        <v>1110</v>
      </c>
      <c r="C530" s="232" t="s">
        <v>878</v>
      </c>
      <c r="D530" s="232" t="s">
        <v>965</v>
      </c>
      <c r="E530" s="232" t="s">
        <v>988</v>
      </c>
      <c r="F530" s="232">
        <v>8</v>
      </c>
      <c r="G530" s="232" t="s">
        <v>1317</v>
      </c>
      <c r="H530" s="233">
        <v>3.6920000000000002</v>
      </c>
      <c r="I530" s="233">
        <v>0</v>
      </c>
      <c r="J530" s="233">
        <v>3.4350000000000001</v>
      </c>
      <c r="K530" s="234">
        <v>14955</v>
      </c>
      <c r="L530" s="233">
        <v>1.7070000000000001</v>
      </c>
      <c r="M530" s="234">
        <v>29838</v>
      </c>
      <c r="N530" s="233">
        <v>0</v>
      </c>
      <c r="O530" s="233">
        <v>0</v>
      </c>
      <c r="P530" s="233">
        <v>3.2989999999999999</v>
      </c>
      <c r="Q530" s="234">
        <v>43057</v>
      </c>
      <c r="R530" s="233">
        <v>1.6379999999999999</v>
      </c>
      <c r="S530" s="234">
        <v>85678</v>
      </c>
      <c r="T530" s="233">
        <v>0</v>
      </c>
      <c r="U530" s="235">
        <f t="shared" si="56"/>
        <v>2695.1600000000003</v>
      </c>
      <c r="V530" s="227">
        <f t="shared" si="57"/>
        <v>2507.5500000000002</v>
      </c>
      <c r="W530" s="227">
        <f t="shared" si="58"/>
        <v>2492.36</v>
      </c>
      <c r="X530" s="227">
        <f t="shared" si="61"/>
        <v>2486.5</v>
      </c>
      <c r="Y530" s="227">
        <f t="shared" si="59"/>
        <v>2408.27</v>
      </c>
      <c r="Z530" s="227">
        <f t="shared" si="60"/>
        <v>2391.7677777777781</v>
      </c>
      <c r="AA530" s="227">
        <f t="shared" si="62"/>
        <v>2379.9444444444443</v>
      </c>
    </row>
    <row r="531" spans="2:27" ht="13.5" hidden="1">
      <c r="B531" s="232" t="s">
        <v>1110</v>
      </c>
      <c r="C531" s="232" t="s">
        <v>879</v>
      </c>
      <c r="D531" s="232" t="s">
        <v>965</v>
      </c>
      <c r="E531" s="232" t="s">
        <v>988</v>
      </c>
      <c r="F531" s="232">
        <v>16</v>
      </c>
      <c r="G531" s="232" t="s">
        <v>1316</v>
      </c>
      <c r="H531" s="233">
        <v>7.3840000000000003</v>
      </c>
      <c r="I531" s="233">
        <v>0</v>
      </c>
      <c r="J531" s="233">
        <v>6.87</v>
      </c>
      <c r="K531" s="234">
        <v>29910</v>
      </c>
      <c r="L531" s="233">
        <v>3.4140000000000001</v>
      </c>
      <c r="M531" s="234">
        <v>59675</v>
      </c>
      <c r="N531" s="233">
        <v>0</v>
      </c>
      <c r="O531" s="233">
        <v>0</v>
      </c>
      <c r="P531" s="233">
        <v>6.5979999999999999</v>
      </c>
      <c r="Q531" s="234">
        <v>86114</v>
      </c>
      <c r="R531" s="233">
        <v>3.2770000000000001</v>
      </c>
      <c r="S531" s="234">
        <v>171356</v>
      </c>
      <c r="T531" s="233">
        <v>0</v>
      </c>
      <c r="U531" s="235">
        <f t="shared" si="56"/>
        <v>5390.3200000000006</v>
      </c>
      <c r="V531" s="227">
        <f t="shared" si="57"/>
        <v>5015.1000000000004</v>
      </c>
      <c r="W531" s="227">
        <f t="shared" si="58"/>
        <v>4984.72</v>
      </c>
      <c r="X531" s="227">
        <f t="shared" si="61"/>
        <v>4972.916666666667</v>
      </c>
      <c r="Y531" s="227">
        <f t="shared" si="59"/>
        <v>4816.54</v>
      </c>
      <c r="Z531" s="227">
        <f t="shared" si="60"/>
        <v>4784.2655555555557</v>
      </c>
      <c r="AA531" s="227">
        <f t="shared" si="62"/>
        <v>4759.8888888888887</v>
      </c>
    </row>
    <row r="532" spans="2:27" ht="13.5" hidden="1">
      <c r="B532" s="232" t="s">
        <v>1110</v>
      </c>
      <c r="C532" s="232" t="s">
        <v>880</v>
      </c>
      <c r="D532" s="232" t="s">
        <v>965</v>
      </c>
      <c r="E532" s="232" t="s">
        <v>988</v>
      </c>
      <c r="F532" s="232">
        <v>32</v>
      </c>
      <c r="G532" s="232" t="s">
        <v>1345</v>
      </c>
      <c r="H532" s="233">
        <v>14.768000000000001</v>
      </c>
      <c r="I532" s="233">
        <v>0</v>
      </c>
      <c r="J532" s="233">
        <v>13.74</v>
      </c>
      <c r="K532" s="234">
        <v>59820</v>
      </c>
      <c r="L532" s="233">
        <v>6.8289999999999997</v>
      </c>
      <c r="M532" s="234">
        <v>119350</v>
      </c>
      <c r="N532" s="233">
        <v>0</v>
      </c>
      <c r="O532" s="233">
        <v>0</v>
      </c>
      <c r="P532" s="233">
        <v>13.196</v>
      </c>
      <c r="Q532" s="234">
        <v>172229</v>
      </c>
      <c r="R532" s="233">
        <v>6.5540000000000003</v>
      </c>
      <c r="S532" s="234">
        <v>342711</v>
      </c>
      <c r="T532" s="233">
        <v>0</v>
      </c>
      <c r="U532" s="235">
        <f t="shared" si="56"/>
        <v>10780.640000000001</v>
      </c>
      <c r="V532" s="227">
        <f t="shared" si="57"/>
        <v>10030.200000000001</v>
      </c>
      <c r="W532" s="227">
        <f t="shared" si="58"/>
        <v>9970.17</v>
      </c>
      <c r="X532" s="227">
        <f t="shared" si="61"/>
        <v>9945.8333333333339</v>
      </c>
      <c r="Y532" s="227">
        <f t="shared" si="59"/>
        <v>9633.08</v>
      </c>
      <c r="Z532" s="227">
        <f t="shared" si="60"/>
        <v>9568.5588888888888</v>
      </c>
      <c r="AA532" s="227">
        <f t="shared" si="62"/>
        <v>9519.75</v>
      </c>
    </row>
    <row r="533" spans="2:27" ht="13.5" hidden="1">
      <c r="B533" s="232" t="s">
        <v>1110</v>
      </c>
      <c r="C533" s="232" t="s">
        <v>882</v>
      </c>
      <c r="D533" s="232" t="s">
        <v>965</v>
      </c>
      <c r="E533" s="232" t="s">
        <v>988</v>
      </c>
      <c r="F533" s="232">
        <v>96</v>
      </c>
      <c r="G533" s="232" t="s">
        <v>1365</v>
      </c>
      <c r="H533" s="233">
        <v>44.304000000000002</v>
      </c>
      <c r="I533" s="233">
        <v>0</v>
      </c>
      <c r="J533" s="233">
        <v>41.220999999999997</v>
      </c>
      <c r="K533" s="234">
        <v>179461</v>
      </c>
      <c r="L533" s="233">
        <v>20.486000000000001</v>
      </c>
      <c r="M533" s="234">
        <v>358051</v>
      </c>
      <c r="N533" s="233">
        <v>0</v>
      </c>
      <c r="O533" s="233">
        <v>0</v>
      </c>
      <c r="P533" s="233">
        <v>39.587000000000003</v>
      </c>
      <c r="Q533" s="234">
        <v>516686</v>
      </c>
      <c r="R533" s="233">
        <v>19.661000000000001</v>
      </c>
      <c r="S533" s="234">
        <v>1028134</v>
      </c>
      <c r="T533" s="233">
        <v>0</v>
      </c>
      <c r="U533" s="235">
        <f t="shared" si="56"/>
        <v>32341.920000000002</v>
      </c>
      <c r="V533" s="227">
        <f t="shared" si="57"/>
        <v>30091.329999999998</v>
      </c>
      <c r="W533" s="227">
        <f t="shared" si="58"/>
        <v>29909.863333333335</v>
      </c>
      <c r="X533" s="227">
        <f t="shared" si="61"/>
        <v>29837.583333333332</v>
      </c>
      <c r="Y533" s="227">
        <f t="shared" si="59"/>
        <v>28898.510000000002</v>
      </c>
      <c r="Z533" s="227">
        <f t="shared" si="60"/>
        <v>28704.918888888889</v>
      </c>
      <c r="AA533" s="227">
        <f t="shared" si="62"/>
        <v>28559.277777777777</v>
      </c>
    </row>
    <row r="534" spans="2:27" ht="13.5" hidden="1">
      <c r="B534" s="232" t="s">
        <v>1110</v>
      </c>
      <c r="C534" s="232" t="s">
        <v>883</v>
      </c>
      <c r="D534" s="232" t="s">
        <v>965</v>
      </c>
      <c r="E534" s="232" t="s">
        <v>988</v>
      </c>
      <c r="F534" s="232">
        <v>4</v>
      </c>
      <c r="G534" s="232" t="s">
        <v>1312</v>
      </c>
      <c r="H534" s="233">
        <v>1.8460000000000001</v>
      </c>
      <c r="I534" s="233">
        <v>0</v>
      </c>
      <c r="J534" s="233">
        <v>1.718</v>
      </c>
      <c r="K534" s="234">
        <v>7478</v>
      </c>
      <c r="L534" s="233">
        <v>0.85399999999999998</v>
      </c>
      <c r="M534" s="234">
        <v>14919</v>
      </c>
      <c r="N534" s="233">
        <v>0</v>
      </c>
      <c r="O534" s="233">
        <v>0</v>
      </c>
      <c r="P534" s="233">
        <v>1.649</v>
      </c>
      <c r="Q534" s="234">
        <v>21529</v>
      </c>
      <c r="R534" s="233">
        <v>0.81899999999999995</v>
      </c>
      <c r="S534" s="234">
        <v>42839</v>
      </c>
      <c r="T534" s="233">
        <v>0</v>
      </c>
      <c r="U534" s="235">
        <f t="shared" si="56"/>
        <v>1347.5800000000002</v>
      </c>
      <c r="V534" s="227">
        <f t="shared" si="57"/>
        <v>1254.1399999999999</v>
      </c>
      <c r="W534" s="227">
        <f t="shared" si="58"/>
        <v>1246.5866666666666</v>
      </c>
      <c r="X534" s="227">
        <f t="shared" si="61"/>
        <v>1243.25</v>
      </c>
      <c r="Y534" s="227">
        <f t="shared" si="59"/>
        <v>1203.77</v>
      </c>
      <c r="Z534" s="227">
        <f t="shared" si="60"/>
        <v>1195.8977777777777</v>
      </c>
      <c r="AA534" s="227">
        <f t="shared" si="62"/>
        <v>1189.9722222222222</v>
      </c>
    </row>
    <row r="535" spans="2:27" ht="13.5" hidden="1">
      <c r="B535" s="232" t="s">
        <v>1110</v>
      </c>
      <c r="C535" s="232" t="s">
        <v>1398</v>
      </c>
      <c r="D535" s="232" t="s">
        <v>965</v>
      </c>
      <c r="E535" s="232" t="s">
        <v>988</v>
      </c>
      <c r="F535" s="232">
        <v>48</v>
      </c>
      <c r="G535" s="232" t="s">
        <v>1356</v>
      </c>
      <c r="H535" s="233">
        <v>22.776</v>
      </c>
      <c r="I535" s="233">
        <v>0</v>
      </c>
      <c r="J535" s="233">
        <v>21.008880000000001</v>
      </c>
      <c r="K535" s="234">
        <v>91391</v>
      </c>
      <c r="L535" s="233">
        <v>10.4328</v>
      </c>
      <c r="M535" s="234">
        <v>182281</v>
      </c>
      <c r="N535" s="233">
        <v>0</v>
      </c>
      <c r="O535" s="233">
        <v>0</v>
      </c>
      <c r="P535" s="233">
        <v>19.991019999999999</v>
      </c>
      <c r="Q535" s="234">
        <v>260744</v>
      </c>
      <c r="R535" s="233">
        <v>9.9217700000000004</v>
      </c>
      <c r="S535" s="234">
        <v>518581</v>
      </c>
      <c r="T535" s="233">
        <v>0</v>
      </c>
      <c r="U535" s="235">
        <f t="shared" si="56"/>
        <v>16626.48</v>
      </c>
      <c r="V535" s="227">
        <f t="shared" si="57"/>
        <v>15336.482400000001</v>
      </c>
      <c r="W535" s="227">
        <f t="shared" si="58"/>
        <v>15231.860666666667</v>
      </c>
      <c r="X535" s="227">
        <f t="shared" si="61"/>
        <v>15190.083333333334</v>
      </c>
      <c r="Y535" s="227">
        <f t="shared" si="59"/>
        <v>14593.444599999999</v>
      </c>
      <c r="Z535" s="227">
        <f t="shared" si="60"/>
        <v>14485.780988888888</v>
      </c>
      <c r="AA535" s="227">
        <f t="shared" si="62"/>
        <v>14405.027777777777</v>
      </c>
    </row>
    <row r="536" spans="2:27" ht="13.5" hidden="1">
      <c r="B536" s="232" t="s">
        <v>1110</v>
      </c>
      <c r="C536" s="232" t="s">
        <v>1399</v>
      </c>
      <c r="D536" s="232" t="s">
        <v>965</v>
      </c>
      <c r="E536" s="232" t="s">
        <v>988</v>
      </c>
      <c r="F536" s="232">
        <v>64</v>
      </c>
      <c r="G536" s="232" t="s">
        <v>1364</v>
      </c>
      <c r="H536" s="233">
        <v>30.367999999999999</v>
      </c>
      <c r="I536" s="233">
        <v>0</v>
      </c>
      <c r="J536" s="233">
        <v>28.011839999999999</v>
      </c>
      <c r="K536" s="234">
        <v>121855</v>
      </c>
      <c r="L536" s="233">
        <v>13.910399999999999</v>
      </c>
      <c r="M536" s="234">
        <v>243041</v>
      </c>
      <c r="N536" s="233">
        <v>0</v>
      </c>
      <c r="O536" s="233">
        <v>0</v>
      </c>
      <c r="P536" s="233">
        <v>26.654689999999999</v>
      </c>
      <c r="Q536" s="234">
        <v>347659</v>
      </c>
      <c r="R536" s="233">
        <v>13.22902</v>
      </c>
      <c r="S536" s="234">
        <v>691442</v>
      </c>
      <c r="T536" s="233">
        <v>0</v>
      </c>
      <c r="U536" s="235">
        <f t="shared" si="56"/>
        <v>22168.639999999999</v>
      </c>
      <c r="V536" s="227">
        <f t="shared" si="57"/>
        <v>20448.643199999999</v>
      </c>
      <c r="W536" s="227">
        <f t="shared" si="58"/>
        <v>20309.175333333333</v>
      </c>
      <c r="X536" s="227">
        <f t="shared" si="61"/>
        <v>20253.416666666668</v>
      </c>
      <c r="Y536" s="227">
        <f t="shared" si="59"/>
        <v>19457.923699999999</v>
      </c>
      <c r="Z536" s="227">
        <f t="shared" si="60"/>
        <v>19314.379044444446</v>
      </c>
      <c r="AA536" s="227">
        <f t="shared" si="62"/>
        <v>19206.722222222223</v>
      </c>
    </row>
    <row r="537" spans="2:27" ht="13.5" hidden="1">
      <c r="B537" s="232" t="s">
        <v>1110</v>
      </c>
      <c r="C537" s="232" t="s">
        <v>1400</v>
      </c>
      <c r="D537" s="232" t="s">
        <v>965</v>
      </c>
      <c r="E537" s="232" t="s">
        <v>988</v>
      </c>
      <c r="F537" s="232">
        <v>96</v>
      </c>
      <c r="G537" s="232" t="s">
        <v>1365</v>
      </c>
      <c r="H537" s="233">
        <v>45.552</v>
      </c>
      <c r="I537" s="233">
        <v>0</v>
      </c>
      <c r="J537" s="233">
        <v>42.017760000000003</v>
      </c>
      <c r="K537" s="234">
        <v>182783</v>
      </c>
      <c r="L537" s="233">
        <v>20.865600000000001</v>
      </c>
      <c r="M537" s="234">
        <v>364561</v>
      </c>
      <c r="N537" s="233">
        <v>0</v>
      </c>
      <c r="O537" s="233">
        <v>0</v>
      </c>
      <c r="P537" s="233">
        <v>39.982039999999998</v>
      </c>
      <c r="Q537" s="234">
        <v>521488</v>
      </c>
      <c r="R537" s="233">
        <v>19.843540000000001</v>
      </c>
      <c r="S537" s="234">
        <v>1037162</v>
      </c>
      <c r="T537" s="233">
        <v>0</v>
      </c>
      <c r="U537" s="235">
        <f t="shared" si="56"/>
        <v>33252.959999999999</v>
      </c>
      <c r="V537" s="227">
        <f t="shared" si="57"/>
        <v>30672.964800000002</v>
      </c>
      <c r="W537" s="227">
        <f t="shared" si="58"/>
        <v>30463.804666666667</v>
      </c>
      <c r="X537" s="227">
        <f t="shared" si="61"/>
        <v>30380.083333333332</v>
      </c>
      <c r="Y537" s="227">
        <f t="shared" si="59"/>
        <v>29186.889199999998</v>
      </c>
      <c r="Z537" s="227">
        <f t="shared" si="60"/>
        <v>28971.561977777776</v>
      </c>
      <c r="AA537" s="227">
        <f t="shared" si="62"/>
        <v>28810.055555555555</v>
      </c>
    </row>
    <row r="538" spans="2:27" ht="13.5" hidden="1">
      <c r="B538" s="232" t="s">
        <v>1110</v>
      </c>
      <c r="C538" s="232" t="s">
        <v>1401</v>
      </c>
      <c r="D538" s="232" t="s">
        <v>965</v>
      </c>
      <c r="E538" s="232" t="s">
        <v>988</v>
      </c>
      <c r="F538" s="232">
        <v>8</v>
      </c>
      <c r="G538" s="232" t="s">
        <v>1317</v>
      </c>
      <c r="H538" s="233">
        <v>3.7959999999999998</v>
      </c>
      <c r="I538" s="233">
        <v>0</v>
      </c>
      <c r="J538" s="233">
        <v>3.5014799999999999</v>
      </c>
      <c r="K538" s="234">
        <v>15232</v>
      </c>
      <c r="L538" s="233">
        <v>1.7387999999999999</v>
      </c>
      <c r="M538" s="234">
        <v>30380</v>
      </c>
      <c r="N538" s="233">
        <v>0</v>
      </c>
      <c r="O538" s="233">
        <v>0</v>
      </c>
      <c r="P538" s="233">
        <v>3.3318400000000001</v>
      </c>
      <c r="Q538" s="234">
        <v>43457</v>
      </c>
      <c r="R538" s="233">
        <v>1.6536299999999999</v>
      </c>
      <c r="S538" s="234">
        <v>86430</v>
      </c>
      <c r="T538" s="233">
        <v>0</v>
      </c>
      <c r="U538" s="235">
        <f t="shared" si="56"/>
        <v>2771.08</v>
      </c>
      <c r="V538" s="227">
        <f t="shared" si="57"/>
        <v>2556.0803999999998</v>
      </c>
      <c r="W538" s="227">
        <f t="shared" si="58"/>
        <v>2538.6573333333331</v>
      </c>
      <c r="X538" s="227">
        <f t="shared" si="61"/>
        <v>2531.6666666666665</v>
      </c>
      <c r="Y538" s="227">
        <f t="shared" si="59"/>
        <v>2432.2431999999999</v>
      </c>
      <c r="Z538" s="227">
        <f t="shared" si="60"/>
        <v>2414.288788888889</v>
      </c>
      <c r="AA538" s="227">
        <f t="shared" si="62"/>
        <v>2400.8333333333335</v>
      </c>
    </row>
    <row r="539" spans="2:27" ht="13.5" hidden="1">
      <c r="B539" s="232" t="s">
        <v>1110</v>
      </c>
      <c r="C539" s="232" t="s">
        <v>1402</v>
      </c>
      <c r="D539" s="232" t="s">
        <v>965</v>
      </c>
      <c r="E539" s="232" t="s">
        <v>988</v>
      </c>
      <c r="F539" s="232">
        <v>16</v>
      </c>
      <c r="G539" s="232" t="s">
        <v>1316</v>
      </c>
      <c r="H539" s="233">
        <v>7.5919999999999996</v>
      </c>
      <c r="I539" s="233">
        <v>0</v>
      </c>
      <c r="J539" s="233">
        <v>7.0029599999999999</v>
      </c>
      <c r="K539" s="234">
        <v>30464</v>
      </c>
      <c r="L539" s="233">
        <v>3.4775999999999998</v>
      </c>
      <c r="M539" s="234">
        <v>60760</v>
      </c>
      <c r="N539" s="233">
        <v>0</v>
      </c>
      <c r="O539" s="233">
        <v>0</v>
      </c>
      <c r="P539" s="233">
        <v>6.6636699999999998</v>
      </c>
      <c r="Q539" s="234">
        <v>86915</v>
      </c>
      <c r="R539" s="233">
        <v>3.3072599999999999</v>
      </c>
      <c r="S539" s="234">
        <v>172860</v>
      </c>
      <c r="T539" s="233">
        <v>0</v>
      </c>
      <c r="U539" s="235">
        <f t="shared" si="56"/>
        <v>5542.16</v>
      </c>
      <c r="V539" s="227">
        <f t="shared" si="57"/>
        <v>5112.1607999999997</v>
      </c>
      <c r="W539" s="227">
        <f t="shared" si="58"/>
        <v>5077.3146666666662</v>
      </c>
      <c r="X539" s="227">
        <f t="shared" si="61"/>
        <v>5063.333333333333</v>
      </c>
      <c r="Y539" s="227">
        <f t="shared" si="59"/>
        <v>4864.4790999999996</v>
      </c>
      <c r="Z539" s="227">
        <f t="shared" si="60"/>
        <v>4828.6053555555554</v>
      </c>
      <c r="AA539" s="227">
        <f t="shared" si="62"/>
        <v>4801.666666666667</v>
      </c>
    </row>
    <row r="540" spans="2:27" ht="13.5" hidden="1">
      <c r="B540" s="232" t="s">
        <v>1110</v>
      </c>
      <c r="C540" s="232" t="s">
        <v>1403</v>
      </c>
      <c r="D540" s="232" t="s">
        <v>965</v>
      </c>
      <c r="E540" s="232" t="s">
        <v>988</v>
      </c>
      <c r="F540" s="232">
        <v>32</v>
      </c>
      <c r="G540" s="232" t="s">
        <v>1345</v>
      </c>
      <c r="H540" s="233">
        <v>15.183999999999999</v>
      </c>
      <c r="I540" s="233">
        <v>0</v>
      </c>
      <c r="J540" s="233">
        <v>14.00592</v>
      </c>
      <c r="K540" s="234">
        <v>60928</v>
      </c>
      <c r="L540" s="233">
        <v>6.9551999999999996</v>
      </c>
      <c r="M540" s="234">
        <v>121520</v>
      </c>
      <c r="N540" s="233">
        <v>0</v>
      </c>
      <c r="O540" s="233">
        <v>0</v>
      </c>
      <c r="P540" s="233">
        <v>13.327349999999999</v>
      </c>
      <c r="Q540" s="234">
        <v>173829</v>
      </c>
      <c r="R540" s="233">
        <v>6.6145100000000001</v>
      </c>
      <c r="S540" s="234">
        <v>345721</v>
      </c>
      <c r="T540" s="233">
        <v>0</v>
      </c>
      <c r="U540" s="235">
        <f t="shared" si="56"/>
        <v>11084.32</v>
      </c>
      <c r="V540" s="227">
        <f t="shared" si="57"/>
        <v>10224.321599999999</v>
      </c>
      <c r="W540" s="227">
        <f t="shared" si="58"/>
        <v>10154.629333333332</v>
      </c>
      <c r="X540" s="227">
        <f t="shared" si="61"/>
        <v>10126.666666666666</v>
      </c>
      <c r="Y540" s="227">
        <f t="shared" si="59"/>
        <v>9728.9655000000002</v>
      </c>
      <c r="Z540" s="227">
        <f t="shared" si="60"/>
        <v>9657.1756333333324</v>
      </c>
      <c r="AA540" s="227">
        <f t="shared" si="62"/>
        <v>9603.3611111111113</v>
      </c>
    </row>
    <row r="541" spans="2:27" ht="13.5" hidden="1">
      <c r="B541" s="232" t="s">
        <v>1110</v>
      </c>
      <c r="C541" s="232" t="s">
        <v>1405</v>
      </c>
      <c r="D541" s="232" t="s">
        <v>965</v>
      </c>
      <c r="E541" s="232" t="s">
        <v>988</v>
      </c>
      <c r="F541" s="232">
        <v>96</v>
      </c>
      <c r="G541" s="232" t="s">
        <v>1365</v>
      </c>
      <c r="H541" s="233">
        <v>45.552</v>
      </c>
      <c r="I541" s="233">
        <v>0</v>
      </c>
      <c r="J541" s="233">
        <v>42.017760000000003</v>
      </c>
      <c r="K541" s="234">
        <v>182783</v>
      </c>
      <c r="L541" s="233">
        <v>20.865600000000001</v>
      </c>
      <c r="M541" s="234">
        <v>364561</v>
      </c>
      <c r="N541" s="233">
        <v>0</v>
      </c>
      <c r="O541" s="233">
        <v>0</v>
      </c>
      <c r="P541" s="233">
        <v>39.982039999999998</v>
      </c>
      <c r="Q541" s="234">
        <v>521488</v>
      </c>
      <c r="R541" s="233">
        <v>19.843540000000001</v>
      </c>
      <c r="S541" s="234">
        <v>1037162</v>
      </c>
      <c r="T541" s="233">
        <v>0</v>
      </c>
      <c r="U541" s="235">
        <f t="shared" si="56"/>
        <v>33252.959999999999</v>
      </c>
      <c r="V541" s="227">
        <f t="shared" si="57"/>
        <v>30672.964800000002</v>
      </c>
      <c r="W541" s="227">
        <f t="shared" si="58"/>
        <v>30463.804666666667</v>
      </c>
      <c r="X541" s="227">
        <f t="shared" si="61"/>
        <v>30380.083333333332</v>
      </c>
      <c r="Y541" s="227">
        <f t="shared" si="59"/>
        <v>29186.889199999998</v>
      </c>
      <c r="Z541" s="227">
        <f t="shared" si="60"/>
        <v>28971.561977777776</v>
      </c>
      <c r="AA541" s="227">
        <f t="shared" si="62"/>
        <v>28810.055555555555</v>
      </c>
    </row>
    <row r="542" spans="2:27" ht="13.5" hidden="1">
      <c r="B542" s="232" t="s">
        <v>1110</v>
      </c>
      <c r="C542" s="232" t="s">
        <v>1406</v>
      </c>
      <c r="D542" s="232" t="s">
        <v>965</v>
      </c>
      <c r="E542" s="232" t="s">
        <v>988</v>
      </c>
      <c r="F542" s="232">
        <v>4</v>
      </c>
      <c r="G542" s="232" t="s">
        <v>1312</v>
      </c>
      <c r="H542" s="233">
        <v>1.8979999999999999</v>
      </c>
      <c r="I542" s="233">
        <v>0</v>
      </c>
      <c r="J542" s="233">
        <v>1.75074</v>
      </c>
      <c r="K542" s="234">
        <v>7616</v>
      </c>
      <c r="L542" s="233">
        <v>0.86939999999999995</v>
      </c>
      <c r="M542" s="234">
        <v>15190</v>
      </c>
      <c r="N542" s="233">
        <v>0</v>
      </c>
      <c r="O542" s="233">
        <v>0</v>
      </c>
      <c r="P542" s="233">
        <v>1.6659200000000001</v>
      </c>
      <c r="Q542" s="234">
        <v>21729</v>
      </c>
      <c r="R542" s="233">
        <v>0.82681000000000004</v>
      </c>
      <c r="S542" s="234">
        <v>43215</v>
      </c>
      <c r="T542" s="233">
        <v>0</v>
      </c>
      <c r="U542" s="235">
        <f t="shared" si="56"/>
        <v>1385.54</v>
      </c>
      <c r="V542" s="227">
        <f t="shared" si="57"/>
        <v>1278.0401999999999</v>
      </c>
      <c r="W542" s="227">
        <f t="shared" si="58"/>
        <v>1269.3286666666665</v>
      </c>
      <c r="X542" s="227">
        <f t="shared" si="61"/>
        <v>1265.8333333333333</v>
      </c>
      <c r="Y542" s="227">
        <f t="shared" si="59"/>
        <v>1216.1215999999999</v>
      </c>
      <c r="Z542" s="227">
        <f t="shared" si="60"/>
        <v>1207.1546333333335</v>
      </c>
      <c r="AA542" s="227">
        <f t="shared" si="62"/>
        <v>1200.4166666666667</v>
      </c>
    </row>
    <row r="543" spans="2:27" ht="13.5" hidden="1">
      <c r="B543" s="232" t="s">
        <v>1110</v>
      </c>
      <c r="C543" s="232" t="s">
        <v>1062</v>
      </c>
      <c r="D543" s="232" t="s">
        <v>965</v>
      </c>
      <c r="E543" s="232" t="s">
        <v>988</v>
      </c>
      <c r="F543" s="232">
        <v>48</v>
      </c>
      <c r="G543" s="232" t="s">
        <v>1356</v>
      </c>
      <c r="H543" s="233">
        <v>22.271999999999998</v>
      </c>
      <c r="I543" s="233">
        <v>0</v>
      </c>
      <c r="J543" s="233">
        <v>20.690999999999999</v>
      </c>
      <c r="K543" s="234">
        <v>90067</v>
      </c>
      <c r="L543" s="233">
        <v>10.282</v>
      </c>
      <c r="M543" s="234">
        <v>179685</v>
      </c>
      <c r="N543" s="233">
        <v>0</v>
      </c>
      <c r="O543" s="233">
        <v>0</v>
      </c>
      <c r="P543" s="233">
        <v>19.771999999999998</v>
      </c>
      <c r="Q543" s="234">
        <v>258075</v>
      </c>
      <c r="R543" s="233">
        <v>9.82</v>
      </c>
      <c r="S543" s="234">
        <v>513564</v>
      </c>
      <c r="T543" s="233">
        <v>0</v>
      </c>
      <c r="U543" s="235">
        <f t="shared" si="56"/>
        <v>16258.56</v>
      </c>
      <c r="V543" s="227">
        <f t="shared" si="57"/>
        <v>15104.429999999998</v>
      </c>
      <c r="W543" s="227">
        <f t="shared" si="58"/>
        <v>15011.443333333333</v>
      </c>
      <c r="X543" s="227">
        <f t="shared" si="61"/>
        <v>14973.75</v>
      </c>
      <c r="Y543" s="227">
        <f t="shared" si="59"/>
        <v>14433.56</v>
      </c>
      <c r="Z543" s="227">
        <f t="shared" si="60"/>
        <v>14337.35</v>
      </c>
      <c r="AA543" s="227">
        <f t="shared" si="62"/>
        <v>14265.666666666666</v>
      </c>
    </row>
    <row r="544" spans="2:27" ht="13.5" hidden="1">
      <c r="B544" s="232" t="s">
        <v>1110</v>
      </c>
      <c r="C544" s="232" t="s">
        <v>1063</v>
      </c>
      <c r="D544" s="232" t="s">
        <v>965</v>
      </c>
      <c r="E544" s="232" t="s">
        <v>988</v>
      </c>
      <c r="F544" s="232">
        <v>64</v>
      </c>
      <c r="G544" s="232" t="s">
        <v>1364</v>
      </c>
      <c r="H544" s="233">
        <v>29.696000000000002</v>
      </c>
      <c r="I544" s="233">
        <v>0</v>
      </c>
      <c r="J544" s="233">
        <v>27.588000000000001</v>
      </c>
      <c r="K544" s="234">
        <v>120089</v>
      </c>
      <c r="L544" s="233">
        <v>13.709</v>
      </c>
      <c r="M544" s="234">
        <v>239579</v>
      </c>
      <c r="N544" s="233">
        <v>0</v>
      </c>
      <c r="O544" s="233">
        <v>0</v>
      </c>
      <c r="P544" s="233">
        <v>26.361999999999998</v>
      </c>
      <c r="Q544" s="234">
        <v>344101</v>
      </c>
      <c r="R544" s="233">
        <v>13.093999999999999</v>
      </c>
      <c r="S544" s="234">
        <v>684752</v>
      </c>
      <c r="T544" s="233">
        <v>0</v>
      </c>
      <c r="U544" s="235">
        <f t="shared" si="56"/>
        <v>21678.080000000002</v>
      </c>
      <c r="V544" s="227">
        <f t="shared" si="57"/>
        <v>20139.240000000002</v>
      </c>
      <c r="W544" s="227">
        <f t="shared" si="58"/>
        <v>20014.986666666664</v>
      </c>
      <c r="X544" s="227">
        <f t="shared" si="61"/>
        <v>19964.916666666668</v>
      </c>
      <c r="Y544" s="227">
        <f t="shared" si="59"/>
        <v>19244.259999999998</v>
      </c>
      <c r="Z544" s="227">
        <f t="shared" si="60"/>
        <v>19116.981111111112</v>
      </c>
      <c r="AA544" s="227">
        <f t="shared" si="62"/>
        <v>19020.888888888891</v>
      </c>
    </row>
    <row r="545" spans="2:27" ht="13.5" hidden="1">
      <c r="B545" s="232" t="s">
        <v>1110</v>
      </c>
      <c r="C545" s="232" t="s">
        <v>1064</v>
      </c>
      <c r="D545" s="232" t="s">
        <v>965</v>
      </c>
      <c r="E545" s="232" t="s">
        <v>988</v>
      </c>
      <c r="F545" s="232">
        <v>96</v>
      </c>
      <c r="G545" s="232" t="s">
        <v>1365</v>
      </c>
      <c r="H545" s="233">
        <v>44.543999999999997</v>
      </c>
      <c r="I545" s="233">
        <v>0</v>
      </c>
      <c r="J545" s="233">
        <v>41.383000000000003</v>
      </c>
      <c r="K545" s="234">
        <v>180134</v>
      </c>
      <c r="L545" s="233">
        <v>20.562999999999999</v>
      </c>
      <c r="M545" s="234">
        <v>359369</v>
      </c>
      <c r="N545" s="233">
        <v>0</v>
      </c>
      <c r="O545" s="233">
        <v>0</v>
      </c>
      <c r="P545" s="233">
        <v>39.542999999999999</v>
      </c>
      <c r="Q545" s="234">
        <v>516151</v>
      </c>
      <c r="R545" s="233">
        <v>19.64</v>
      </c>
      <c r="S545" s="234">
        <v>1027129</v>
      </c>
      <c r="T545" s="233">
        <v>0</v>
      </c>
      <c r="U545" s="235">
        <f t="shared" si="56"/>
        <v>32517.119999999999</v>
      </c>
      <c r="V545" s="227">
        <f t="shared" si="57"/>
        <v>30209.59</v>
      </c>
      <c r="W545" s="227">
        <f t="shared" si="58"/>
        <v>30022.156666666666</v>
      </c>
      <c r="X545" s="227">
        <f t="shared" si="61"/>
        <v>29947.416666666668</v>
      </c>
      <c r="Y545" s="227">
        <f t="shared" si="59"/>
        <v>28866.39</v>
      </c>
      <c r="Z545" s="227">
        <f t="shared" si="60"/>
        <v>28674.727777777778</v>
      </c>
      <c r="AA545" s="227">
        <f t="shared" si="62"/>
        <v>28531.361111111109</v>
      </c>
    </row>
    <row r="546" spans="2:27" ht="13.5" hidden="1">
      <c r="B546" s="232" t="s">
        <v>1110</v>
      </c>
      <c r="C546" s="232" t="s">
        <v>1065</v>
      </c>
      <c r="D546" s="232" t="s">
        <v>965</v>
      </c>
      <c r="E546" s="232" t="s">
        <v>988</v>
      </c>
      <c r="F546" s="232">
        <v>8</v>
      </c>
      <c r="G546" s="232" t="s">
        <v>1317</v>
      </c>
      <c r="H546" s="233">
        <v>3.7120000000000002</v>
      </c>
      <c r="I546" s="233">
        <v>0</v>
      </c>
      <c r="J546" s="233">
        <v>3.4489999999999998</v>
      </c>
      <c r="K546" s="234">
        <v>15011</v>
      </c>
      <c r="L546" s="233">
        <v>1.714</v>
      </c>
      <c r="M546" s="234">
        <v>29947</v>
      </c>
      <c r="N546" s="233">
        <v>0</v>
      </c>
      <c r="O546" s="233">
        <v>0</v>
      </c>
      <c r="P546" s="233">
        <v>3.2949999999999999</v>
      </c>
      <c r="Q546" s="234">
        <v>43013</v>
      </c>
      <c r="R546" s="233">
        <v>1.637</v>
      </c>
      <c r="S546" s="234">
        <v>85594</v>
      </c>
      <c r="T546" s="233">
        <v>0</v>
      </c>
      <c r="U546" s="235">
        <f t="shared" si="56"/>
        <v>2709.76</v>
      </c>
      <c r="V546" s="227">
        <f t="shared" si="57"/>
        <v>2517.77</v>
      </c>
      <c r="W546" s="227">
        <f t="shared" si="58"/>
        <v>2502.1366666666668</v>
      </c>
      <c r="X546" s="227">
        <f t="shared" si="61"/>
        <v>2495.5833333333335</v>
      </c>
      <c r="Y546" s="227">
        <f t="shared" si="59"/>
        <v>2405.35</v>
      </c>
      <c r="Z546" s="227">
        <f t="shared" si="60"/>
        <v>2389.8155555555559</v>
      </c>
      <c r="AA546" s="227">
        <f t="shared" si="62"/>
        <v>2377.6111111111113</v>
      </c>
    </row>
    <row r="547" spans="2:27" ht="13.5" hidden="1">
      <c r="B547" s="232" t="s">
        <v>1110</v>
      </c>
      <c r="C547" s="232" t="s">
        <v>1066</v>
      </c>
      <c r="D547" s="232" t="s">
        <v>965</v>
      </c>
      <c r="E547" s="232" t="s">
        <v>988</v>
      </c>
      <c r="F547" s="232">
        <v>16</v>
      </c>
      <c r="G547" s="232" t="s">
        <v>1316</v>
      </c>
      <c r="H547" s="233">
        <v>7.4240000000000004</v>
      </c>
      <c r="I547" s="233">
        <v>0</v>
      </c>
      <c r="J547" s="233">
        <v>6.8970000000000002</v>
      </c>
      <c r="K547" s="234">
        <v>30022</v>
      </c>
      <c r="L547" s="233">
        <v>3.427</v>
      </c>
      <c r="M547" s="234">
        <v>59895</v>
      </c>
      <c r="N547" s="233">
        <v>0</v>
      </c>
      <c r="O547" s="233">
        <v>0</v>
      </c>
      <c r="P547" s="233">
        <v>6.5910000000000002</v>
      </c>
      <c r="Q547" s="234">
        <v>86025</v>
      </c>
      <c r="R547" s="233">
        <v>3.2730000000000001</v>
      </c>
      <c r="S547" s="234">
        <v>171188</v>
      </c>
      <c r="T547" s="233">
        <v>0</v>
      </c>
      <c r="U547" s="235">
        <f t="shared" si="56"/>
        <v>5419.52</v>
      </c>
      <c r="V547" s="227">
        <f t="shared" si="57"/>
        <v>5034.8100000000004</v>
      </c>
      <c r="W547" s="227">
        <f t="shared" si="58"/>
        <v>5003.5433333333331</v>
      </c>
      <c r="X547" s="227">
        <f t="shared" si="61"/>
        <v>4991.25</v>
      </c>
      <c r="Y547" s="227">
        <f t="shared" si="59"/>
        <v>4811.43</v>
      </c>
      <c r="Z547" s="227">
        <f t="shared" si="60"/>
        <v>4778.873333333333</v>
      </c>
      <c r="AA547" s="227">
        <f t="shared" si="62"/>
        <v>4755.2222222222226</v>
      </c>
    </row>
    <row r="548" spans="2:27" ht="13.5" hidden="1">
      <c r="B548" s="232" t="s">
        <v>1110</v>
      </c>
      <c r="C548" s="232" t="s">
        <v>1067</v>
      </c>
      <c r="D548" s="232" t="s">
        <v>965</v>
      </c>
      <c r="E548" s="232" t="s">
        <v>988</v>
      </c>
      <c r="F548" s="232">
        <v>32</v>
      </c>
      <c r="G548" s="232" t="s">
        <v>1345</v>
      </c>
      <c r="H548" s="233">
        <v>14.848000000000001</v>
      </c>
      <c r="I548" s="233">
        <v>0</v>
      </c>
      <c r="J548" s="233">
        <v>13.794</v>
      </c>
      <c r="K548" s="234">
        <v>60045</v>
      </c>
      <c r="L548" s="233">
        <v>6.8540000000000001</v>
      </c>
      <c r="M548" s="234">
        <v>119790</v>
      </c>
      <c r="N548" s="233">
        <v>0</v>
      </c>
      <c r="O548" s="233">
        <v>0</v>
      </c>
      <c r="P548" s="233">
        <v>13.180999999999999</v>
      </c>
      <c r="Q548" s="234">
        <v>172050</v>
      </c>
      <c r="R548" s="233">
        <v>6.5469999999999997</v>
      </c>
      <c r="S548" s="234">
        <v>342376</v>
      </c>
      <c r="T548" s="233">
        <v>0</v>
      </c>
      <c r="U548" s="235">
        <f t="shared" si="56"/>
        <v>10839.04</v>
      </c>
      <c r="V548" s="227">
        <f t="shared" si="57"/>
        <v>10069.620000000001</v>
      </c>
      <c r="W548" s="227">
        <f t="shared" si="58"/>
        <v>10007.17</v>
      </c>
      <c r="X548" s="227">
        <f t="shared" si="61"/>
        <v>9982.5</v>
      </c>
      <c r="Y548" s="227">
        <f t="shared" si="59"/>
        <v>9622.1299999999992</v>
      </c>
      <c r="Z548" s="227">
        <f t="shared" si="60"/>
        <v>9558.4766666666656</v>
      </c>
      <c r="AA548" s="227">
        <f t="shared" si="62"/>
        <v>9510.4444444444453</v>
      </c>
    </row>
    <row r="549" spans="2:27" ht="13.5" hidden="1">
      <c r="B549" s="232" t="s">
        <v>1110</v>
      </c>
      <c r="C549" s="232" t="s">
        <v>1069</v>
      </c>
      <c r="D549" s="232" t="s">
        <v>965</v>
      </c>
      <c r="E549" s="232" t="s">
        <v>988</v>
      </c>
      <c r="F549" s="232">
        <v>96</v>
      </c>
      <c r="G549" s="232" t="s">
        <v>1365</v>
      </c>
      <c r="H549" s="233">
        <v>44.543999999999997</v>
      </c>
      <c r="I549" s="233">
        <v>0</v>
      </c>
      <c r="J549" s="233">
        <v>41.383000000000003</v>
      </c>
      <c r="K549" s="234">
        <v>180134</v>
      </c>
      <c r="L549" s="233">
        <v>20.562999999999999</v>
      </c>
      <c r="M549" s="234">
        <v>359369</v>
      </c>
      <c r="N549" s="233">
        <v>0</v>
      </c>
      <c r="O549" s="233">
        <v>0</v>
      </c>
      <c r="P549" s="233">
        <v>39.542999999999999</v>
      </c>
      <c r="Q549" s="234">
        <v>516151</v>
      </c>
      <c r="R549" s="233">
        <v>19.64</v>
      </c>
      <c r="S549" s="234">
        <v>1027129</v>
      </c>
      <c r="T549" s="233">
        <v>0</v>
      </c>
      <c r="U549" s="235">
        <f t="shared" si="56"/>
        <v>32517.119999999999</v>
      </c>
      <c r="V549" s="227">
        <f t="shared" si="57"/>
        <v>30209.59</v>
      </c>
      <c r="W549" s="227">
        <f t="shared" si="58"/>
        <v>30022.156666666666</v>
      </c>
      <c r="X549" s="227">
        <f t="shared" si="61"/>
        <v>29947.416666666668</v>
      </c>
      <c r="Y549" s="227">
        <f t="shared" si="59"/>
        <v>28866.39</v>
      </c>
      <c r="Z549" s="227">
        <f t="shared" si="60"/>
        <v>28674.727777777778</v>
      </c>
      <c r="AA549" s="227">
        <f t="shared" si="62"/>
        <v>28531.361111111109</v>
      </c>
    </row>
    <row r="550" spans="2:27" ht="13.5" hidden="1">
      <c r="B550" s="232" t="s">
        <v>1110</v>
      </c>
      <c r="C550" s="232" t="s">
        <v>1070</v>
      </c>
      <c r="D550" s="232" t="s">
        <v>965</v>
      </c>
      <c r="E550" s="232" t="s">
        <v>988</v>
      </c>
      <c r="F550" s="232">
        <v>4</v>
      </c>
      <c r="G550" s="232" t="s">
        <v>1312</v>
      </c>
      <c r="H550" s="233">
        <v>1.8560000000000001</v>
      </c>
      <c r="I550" s="233">
        <v>0</v>
      </c>
      <c r="J550" s="233">
        <v>1.724</v>
      </c>
      <c r="K550" s="234">
        <v>7506</v>
      </c>
      <c r="L550" s="233">
        <v>0.85699999999999998</v>
      </c>
      <c r="M550" s="234">
        <v>14974</v>
      </c>
      <c r="N550" s="233">
        <v>0</v>
      </c>
      <c r="O550" s="233">
        <v>0</v>
      </c>
      <c r="P550" s="233">
        <v>1.6479999999999999</v>
      </c>
      <c r="Q550" s="234">
        <v>21506</v>
      </c>
      <c r="R550" s="233">
        <v>0.81799999999999995</v>
      </c>
      <c r="S550" s="234">
        <v>42797</v>
      </c>
      <c r="T550" s="233">
        <v>0</v>
      </c>
      <c r="U550" s="235">
        <f t="shared" si="56"/>
        <v>1354.88</v>
      </c>
      <c r="V550" s="227">
        <f t="shared" si="57"/>
        <v>1258.52</v>
      </c>
      <c r="W550" s="227">
        <f t="shared" si="58"/>
        <v>1251.1100000000001</v>
      </c>
      <c r="X550" s="227">
        <f t="shared" si="61"/>
        <v>1247.8333333333333</v>
      </c>
      <c r="Y550" s="227">
        <f t="shared" si="59"/>
        <v>1203.04</v>
      </c>
      <c r="Z550" s="227">
        <f t="shared" si="60"/>
        <v>1194.528888888889</v>
      </c>
      <c r="AA550" s="227">
        <f t="shared" si="62"/>
        <v>1188.8055555555557</v>
      </c>
    </row>
    <row r="551" spans="2:27" ht="13.5" hidden="1">
      <c r="B551" s="232" t="s">
        <v>1110</v>
      </c>
      <c r="C551" s="232" t="s">
        <v>1407</v>
      </c>
      <c r="D551" s="232" t="s">
        <v>965</v>
      </c>
      <c r="E551" s="232" t="s">
        <v>988</v>
      </c>
      <c r="F551" s="232">
        <v>48</v>
      </c>
      <c r="G551" s="232" t="s">
        <v>1356</v>
      </c>
      <c r="H551" s="233">
        <v>21.648</v>
      </c>
      <c r="I551" s="233">
        <v>0</v>
      </c>
      <c r="J551" s="233">
        <v>20.407859999999999</v>
      </c>
      <c r="K551" s="234">
        <v>88884</v>
      </c>
      <c r="L551" s="233">
        <v>10.146599999999999</v>
      </c>
      <c r="M551" s="234">
        <v>177367</v>
      </c>
      <c r="N551" s="233">
        <v>0</v>
      </c>
      <c r="O551" s="233">
        <v>0</v>
      </c>
      <c r="P551" s="233">
        <v>19.66018</v>
      </c>
      <c r="Q551" s="234">
        <v>256719</v>
      </c>
      <c r="R551" s="233">
        <v>9.7685999999999993</v>
      </c>
      <c r="S551" s="234">
        <v>511014</v>
      </c>
      <c r="T551" s="233">
        <v>0</v>
      </c>
      <c r="U551" s="235">
        <f t="shared" si="56"/>
        <v>15803.039999999999</v>
      </c>
      <c r="V551" s="227">
        <f t="shared" si="57"/>
        <v>14897.737799999999</v>
      </c>
      <c r="W551" s="227">
        <f t="shared" si="58"/>
        <v>14814.018</v>
      </c>
      <c r="X551" s="227">
        <f t="shared" si="61"/>
        <v>14780.583333333334</v>
      </c>
      <c r="Y551" s="227">
        <f t="shared" si="59"/>
        <v>14351.931399999999</v>
      </c>
      <c r="Z551" s="227">
        <f t="shared" si="60"/>
        <v>14262.161333333333</v>
      </c>
      <c r="AA551" s="227">
        <f t="shared" si="62"/>
        <v>14194.833333333334</v>
      </c>
    </row>
    <row r="552" spans="2:27" ht="13.5" hidden="1">
      <c r="B552" s="232" t="s">
        <v>1110</v>
      </c>
      <c r="C552" s="232" t="s">
        <v>1408</v>
      </c>
      <c r="D552" s="232" t="s">
        <v>965</v>
      </c>
      <c r="E552" s="232" t="s">
        <v>988</v>
      </c>
      <c r="F552" s="232">
        <v>64</v>
      </c>
      <c r="G552" s="232" t="s">
        <v>1364</v>
      </c>
      <c r="H552" s="233">
        <v>28.864000000000001</v>
      </c>
      <c r="I552" s="233">
        <v>0</v>
      </c>
      <c r="J552" s="233">
        <v>27.21048</v>
      </c>
      <c r="K552" s="234">
        <v>118512</v>
      </c>
      <c r="L552" s="233">
        <v>13.5288</v>
      </c>
      <c r="M552" s="234">
        <v>236489</v>
      </c>
      <c r="N552" s="233">
        <v>0</v>
      </c>
      <c r="O552" s="233">
        <v>0</v>
      </c>
      <c r="P552" s="233">
        <v>26.213570000000001</v>
      </c>
      <c r="Q552" s="234">
        <v>342292</v>
      </c>
      <c r="R552" s="233">
        <v>13.024800000000001</v>
      </c>
      <c r="S552" s="234">
        <v>681352</v>
      </c>
      <c r="T552" s="233">
        <v>0</v>
      </c>
      <c r="U552" s="235">
        <f t="shared" si="56"/>
        <v>21070.720000000001</v>
      </c>
      <c r="V552" s="227">
        <f t="shared" si="57"/>
        <v>19863.650399999999</v>
      </c>
      <c r="W552" s="227">
        <f t="shared" si="58"/>
        <v>19752.023999999998</v>
      </c>
      <c r="X552" s="227">
        <f t="shared" si="61"/>
        <v>19707.416666666668</v>
      </c>
      <c r="Y552" s="227">
        <f t="shared" si="59"/>
        <v>19135.9061</v>
      </c>
      <c r="Z552" s="227">
        <f t="shared" si="60"/>
        <v>19016.215111111112</v>
      </c>
      <c r="AA552" s="227">
        <f t="shared" si="62"/>
        <v>18926.444444444445</v>
      </c>
    </row>
    <row r="553" spans="2:27" ht="13.5" hidden="1">
      <c r="B553" s="232" t="s">
        <v>1110</v>
      </c>
      <c r="C553" s="232" t="s">
        <v>1409</v>
      </c>
      <c r="D553" s="232" t="s">
        <v>965</v>
      </c>
      <c r="E553" s="232" t="s">
        <v>988</v>
      </c>
      <c r="F553" s="232">
        <v>96</v>
      </c>
      <c r="G553" s="232" t="s">
        <v>1365</v>
      </c>
      <c r="H553" s="233">
        <v>43.295999999999999</v>
      </c>
      <c r="I553" s="233">
        <v>0</v>
      </c>
      <c r="J553" s="233">
        <v>40.815719999999999</v>
      </c>
      <c r="K553" s="234">
        <v>177768</v>
      </c>
      <c r="L553" s="233">
        <v>20.293199999999999</v>
      </c>
      <c r="M553" s="234">
        <v>354733</v>
      </c>
      <c r="N553" s="233">
        <v>0</v>
      </c>
      <c r="O553" s="233">
        <v>0</v>
      </c>
      <c r="P553" s="233">
        <v>39.320349999999998</v>
      </c>
      <c r="Q553" s="234">
        <v>513438</v>
      </c>
      <c r="R553" s="233">
        <v>19.537199999999999</v>
      </c>
      <c r="S553" s="234">
        <v>1022028</v>
      </c>
      <c r="T553" s="233">
        <v>0</v>
      </c>
      <c r="U553" s="235">
        <f t="shared" si="56"/>
        <v>31606.079999999998</v>
      </c>
      <c r="V553" s="227">
        <f t="shared" si="57"/>
        <v>29795.475599999998</v>
      </c>
      <c r="W553" s="227">
        <f t="shared" si="58"/>
        <v>29628.036</v>
      </c>
      <c r="X553" s="227">
        <f t="shared" si="61"/>
        <v>29561.083333333332</v>
      </c>
      <c r="Y553" s="227">
        <f t="shared" si="59"/>
        <v>28703.855499999998</v>
      </c>
      <c r="Z553" s="227">
        <f t="shared" si="60"/>
        <v>28524.322666666667</v>
      </c>
      <c r="AA553" s="227">
        <f t="shared" si="62"/>
        <v>28389.666666666668</v>
      </c>
    </row>
    <row r="554" spans="2:27" ht="13.5" hidden="1">
      <c r="B554" s="232" t="s">
        <v>1110</v>
      </c>
      <c r="C554" s="232" t="s">
        <v>1410</v>
      </c>
      <c r="D554" s="232" t="s">
        <v>965</v>
      </c>
      <c r="E554" s="232" t="s">
        <v>988</v>
      </c>
      <c r="F554" s="232">
        <v>8</v>
      </c>
      <c r="G554" s="232" t="s">
        <v>1317</v>
      </c>
      <c r="H554" s="233">
        <v>3.6080000000000001</v>
      </c>
      <c r="I554" s="233">
        <v>0</v>
      </c>
      <c r="J554" s="233">
        <v>3.4013100000000001</v>
      </c>
      <c r="K554" s="234">
        <v>14814</v>
      </c>
      <c r="L554" s="233">
        <v>1.6911</v>
      </c>
      <c r="M554" s="234">
        <v>29561</v>
      </c>
      <c r="N554" s="233">
        <v>0</v>
      </c>
      <c r="O554" s="233">
        <v>0</v>
      </c>
      <c r="P554" s="233">
        <v>3.2766999999999999</v>
      </c>
      <c r="Q554" s="234">
        <v>42786</v>
      </c>
      <c r="R554" s="233">
        <v>1.6281000000000001</v>
      </c>
      <c r="S554" s="234">
        <v>85169</v>
      </c>
      <c r="T554" s="233">
        <v>0</v>
      </c>
      <c r="U554" s="235">
        <f t="shared" si="56"/>
        <v>2633.84</v>
      </c>
      <c r="V554" s="227">
        <f t="shared" si="57"/>
        <v>2482.9562999999998</v>
      </c>
      <c r="W554" s="227">
        <f t="shared" si="58"/>
        <v>2469.0029999999997</v>
      </c>
      <c r="X554" s="227">
        <f t="shared" si="61"/>
        <v>2463.4166666666665</v>
      </c>
      <c r="Y554" s="227">
        <f t="shared" si="59"/>
        <v>2391.991</v>
      </c>
      <c r="Z554" s="227">
        <f t="shared" si="60"/>
        <v>2377.0129999999999</v>
      </c>
      <c r="AA554" s="227">
        <f t="shared" si="62"/>
        <v>2365.8055555555557</v>
      </c>
    </row>
    <row r="555" spans="2:27" ht="13.5" hidden="1">
      <c r="B555" s="232" t="s">
        <v>1110</v>
      </c>
      <c r="C555" s="232" t="s">
        <v>1411</v>
      </c>
      <c r="D555" s="232" t="s">
        <v>965</v>
      </c>
      <c r="E555" s="232" t="s">
        <v>988</v>
      </c>
      <c r="F555" s="232">
        <v>128</v>
      </c>
      <c r="G555" s="232" t="s">
        <v>1369</v>
      </c>
      <c r="H555" s="233">
        <v>57.728000000000002</v>
      </c>
      <c r="I555" s="233">
        <v>0</v>
      </c>
      <c r="J555" s="233">
        <v>54.420960000000001</v>
      </c>
      <c r="K555" s="234">
        <v>237025</v>
      </c>
      <c r="L555" s="233">
        <v>27.057600000000001</v>
      </c>
      <c r="M555" s="234">
        <v>472978</v>
      </c>
      <c r="N555" s="233">
        <v>0</v>
      </c>
      <c r="O555" s="233">
        <v>0</v>
      </c>
      <c r="P555" s="233">
        <v>52.427140000000001</v>
      </c>
      <c r="Q555" s="234">
        <v>684583</v>
      </c>
      <c r="R555" s="233">
        <v>26.049600000000002</v>
      </c>
      <c r="S555" s="234">
        <v>1362703</v>
      </c>
      <c r="T555" s="233">
        <v>0</v>
      </c>
      <c r="U555" s="235">
        <f t="shared" si="56"/>
        <v>42141.440000000002</v>
      </c>
      <c r="V555" s="227">
        <f t="shared" si="57"/>
        <v>39727.300799999997</v>
      </c>
      <c r="W555" s="227">
        <f t="shared" si="58"/>
        <v>39504.131333333331</v>
      </c>
      <c r="X555" s="227">
        <f t="shared" si="61"/>
        <v>39414.833333333336</v>
      </c>
      <c r="Y555" s="227">
        <f t="shared" si="59"/>
        <v>38271.8122</v>
      </c>
      <c r="Z555" s="227">
        <f t="shared" si="60"/>
        <v>38032.402444444451</v>
      </c>
      <c r="AA555" s="227">
        <f t="shared" si="62"/>
        <v>37852.861111111109</v>
      </c>
    </row>
    <row r="556" spans="2:27" ht="13.5" hidden="1">
      <c r="B556" s="232" t="s">
        <v>1110</v>
      </c>
      <c r="C556" s="232" t="s">
        <v>1412</v>
      </c>
      <c r="D556" s="232" t="s">
        <v>965</v>
      </c>
      <c r="E556" s="232" t="s">
        <v>988</v>
      </c>
      <c r="F556" s="232">
        <v>16</v>
      </c>
      <c r="G556" s="232" t="s">
        <v>1316</v>
      </c>
      <c r="H556" s="233">
        <v>7.2160000000000002</v>
      </c>
      <c r="I556" s="233">
        <v>0</v>
      </c>
      <c r="J556" s="233">
        <v>6.8026200000000001</v>
      </c>
      <c r="K556" s="234">
        <v>29628</v>
      </c>
      <c r="L556" s="233">
        <v>3.3822000000000001</v>
      </c>
      <c r="M556" s="234">
        <v>59122</v>
      </c>
      <c r="N556" s="233">
        <v>0</v>
      </c>
      <c r="O556" s="233">
        <v>0</v>
      </c>
      <c r="P556" s="233">
        <v>6.5533900000000003</v>
      </c>
      <c r="Q556" s="234">
        <v>85573</v>
      </c>
      <c r="R556" s="233">
        <v>3.2562000000000002</v>
      </c>
      <c r="S556" s="234">
        <v>170338</v>
      </c>
      <c r="T556" s="233">
        <v>0</v>
      </c>
      <c r="U556" s="235">
        <f t="shared" si="56"/>
        <v>5267.68</v>
      </c>
      <c r="V556" s="227">
        <f t="shared" si="57"/>
        <v>4965.9125999999997</v>
      </c>
      <c r="W556" s="227">
        <f t="shared" si="58"/>
        <v>4938.0059999999994</v>
      </c>
      <c r="X556" s="227">
        <f t="shared" si="61"/>
        <v>4926.833333333333</v>
      </c>
      <c r="Y556" s="227">
        <f t="shared" si="59"/>
        <v>4783.9746999999998</v>
      </c>
      <c r="Z556" s="227">
        <f t="shared" si="60"/>
        <v>4754.0537777777781</v>
      </c>
      <c r="AA556" s="227">
        <f t="shared" si="62"/>
        <v>4731.6111111111113</v>
      </c>
    </row>
    <row r="557" spans="2:27" ht="13.5" hidden="1">
      <c r="B557" s="232" t="s">
        <v>1110</v>
      </c>
      <c r="C557" s="232" t="s">
        <v>1413</v>
      </c>
      <c r="D557" s="232" t="s">
        <v>965</v>
      </c>
      <c r="E557" s="232" t="s">
        <v>988</v>
      </c>
      <c r="F557" s="232">
        <v>32</v>
      </c>
      <c r="G557" s="232" t="s">
        <v>1345</v>
      </c>
      <c r="H557" s="233">
        <v>14.432</v>
      </c>
      <c r="I557" s="233">
        <v>0</v>
      </c>
      <c r="J557" s="233">
        <v>13.60524</v>
      </c>
      <c r="K557" s="234">
        <v>59256</v>
      </c>
      <c r="L557" s="233">
        <v>6.7644000000000002</v>
      </c>
      <c r="M557" s="234">
        <v>118244</v>
      </c>
      <c r="N557" s="233">
        <v>0</v>
      </c>
      <c r="O557" s="233">
        <v>0</v>
      </c>
      <c r="P557" s="233">
        <v>13.106780000000001</v>
      </c>
      <c r="Q557" s="234">
        <v>171146</v>
      </c>
      <c r="R557" s="233">
        <v>6.5124000000000004</v>
      </c>
      <c r="S557" s="234">
        <v>340676</v>
      </c>
      <c r="T557" s="233">
        <v>0</v>
      </c>
      <c r="U557" s="235">
        <f t="shared" si="56"/>
        <v>10535.36</v>
      </c>
      <c r="V557" s="227">
        <f t="shared" si="57"/>
        <v>9931.8251999999993</v>
      </c>
      <c r="W557" s="227">
        <f t="shared" si="58"/>
        <v>9876.0119999999988</v>
      </c>
      <c r="X557" s="227">
        <f t="shared" si="61"/>
        <v>9853.6666666666661</v>
      </c>
      <c r="Y557" s="227">
        <f t="shared" si="59"/>
        <v>9567.9493999999995</v>
      </c>
      <c r="Z557" s="227">
        <f t="shared" si="60"/>
        <v>9508.1075555555562</v>
      </c>
      <c r="AA557" s="227">
        <f t="shared" si="62"/>
        <v>9463.2222222222226</v>
      </c>
    </row>
    <row r="558" spans="2:27" ht="13.5" hidden="1">
      <c r="B558" s="232" t="s">
        <v>1110</v>
      </c>
      <c r="C558" s="232" t="s">
        <v>1415</v>
      </c>
      <c r="D558" s="232" t="s">
        <v>965</v>
      </c>
      <c r="E558" s="232" t="s">
        <v>988</v>
      </c>
      <c r="F558" s="232">
        <v>128</v>
      </c>
      <c r="G558" s="232" t="s">
        <v>1369</v>
      </c>
      <c r="H558" s="233">
        <v>57.728000000000002</v>
      </c>
      <c r="I558" s="233">
        <v>0</v>
      </c>
      <c r="J558" s="233">
        <v>54.420960000000001</v>
      </c>
      <c r="K558" s="234">
        <v>237025</v>
      </c>
      <c r="L558" s="233">
        <v>27.057600000000001</v>
      </c>
      <c r="M558" s="234">
        <v>472978</v>
      </c>
      <c r="N558" s="233">
        <v>0</v>
      </c>
      <c r="O558" s="233">
        <v>0</v>
      </c>
      <c r="P558" s="233">
        <v>52.427140000000001</v>
      </c>
      <c r="Q558" s="234">
        <v>684583</v>
      </c>
      <c r="R558" s="233">
        <v>26.049600000000002</v>
      </c>
      <c r="S558" s="234">
        <v>1362703</v>
      </c>
      <c r="T558" s="233">
        <v>0</v>
      </c>
      <c r="U558" s="235">
        <f t="shared" si="56"/>
        <v>42141.440000000002</v>
      </c>
      <c r="V558" s="227">
        <f t="shared" si="57"/>
        <v>39727.300799999997</v>
      </c>
      <c r="W558" s="227">
        <f t="shared" si="58"/>
        <v>39504.131333333331</v>
      </c>
      <c r="X558" s="227">
        <f t="shared" si="61"/>
        <v>39414.833333333336</v>
      </c>
      <c r="Y558" s="227">
        <f t="shared" si="59"/>
        <v>38271.8122</v>
      </c>
      <c r="Z558" s="227">
        <f t="shared" si="60"/>
        <v>38032.402444444451</v>
      </c>
      <c r="AA558" s="227">
        <f t="shared" si="62"/>
        <v>37852.861111111109</v>
      </c>
    </row>
    <row r="559" spans="2:27" ht="13.5" hidden="1">
      <c r="B559" s="232" t="s">
        <v>1110</v>
      </c>
      <c r="C559" s="232" t="s">
        <v>1416</v>
      </c>
      <c r="D559" s="232" t="s">
        <v>965</v>
      </c>
      <c r="E559" s="232" t="s">
        <v>988</v>
      </c>
      <c r="F559" s="232">
        <v>4</v>
      </c>
      <c r="G559" s="232" t="s">
        <v>1312</v>
      </c>
      <c r="H559" s="233">
        <v>1.804</v>
      </c>
      <c r="I559" s="233">
        <v>0</v>
      </c>
      <c r="J559" s="233">
        <v>1.7006600000000001</v>
      </c>
      <c r="K559" s="234">
        <v>7407</v>
      </c>
      <c r="L559" s="233">
        <v>0.84555000000000002</v>
      </c>
      <c r="M559" s="234">
        <v>14781</v>
      </c>
      <c r="N559" s="233">
        <v>0</v>
      </c>
      <c r="O559" s="233">
        <v>0</v>
      </c>
      <c r="P559" s="233">
        <v>1.63835</v>
      </c>
      <c r="Q559" s="234">
        <v>21393</v>
      </c>
      <c r="R559" s="233">
        <v>0.81405000000000005</v>
      </c>
      <c r="S559" s="234">
        <v>42584</v>
      </c>
      <c r="T559" s="233">
        <v>0</v>
      </c>
      <c r="U559" s="235">
        <f t="shared" si="56"/>
        <v>1316.92</v>
      </c>
      <c r="V559" s="227">
        <f t="shared" si="57"/>
        <v>1241.4818</v>
      </c>
      <c r="W559" s="227">
        <f t="shared" si="58"/>
        <v>1234.5014999999999</v>
      </c>
      <c r="X559" s="227">
        <f t="shared" si="61"/>
        <v>1231.75</v>
      </c>
      <c r="Y559" s="227">
        <f t="shared" si="59"/>
        <v>1195.9955</v>
      </c>
      <c r="Z559" s="227">
        <f t="shared" si="60"/>
        <v>1188.5065</v>
      </c>
      <c r="AA559" s="227">
        <f t="shared" si="62"/>
        <v>1182.8888888888889</v>
      </c>
    </row>
    <row r="560" spans="2:27" ht="13.5" hidden="1">
      <c r="B560" s="232" t="s">
        <v>1110</v>
      </c>
      <c r="C560" s="232" t="s">
        <v>884</v>
      </c>
      <c r="D560" s="232" t="s">
        <v>965</v>
      </c>
      <c r="E560" s="232" t="s">
        <v>988</v>
      </c>
      <c r="F560" s="232">
        <v>8</v>
      </c>
      <c r="G560" s="232" t="s">
        <v>1312</v>
      </c>
      <c r="H560" s="233">
        <v>3.4607999999999999</v>
      </c>
      <c r="I560" s="233">
        <v>0</v>
      </c>
      <c r="J560" s="233">
        <v>3.2753999999999999</v>
      </c>
      <c r="K560" s="234">
        <v>14289</v>
      </c>
      <c r="L560" s="233">
        <v>1.6311</v>
      </c>
      <c r="M560" s="234">
        <v>28531</v>
      </c>
      <c r="N560" s="233">
        <v>0</v>
      </c>
      <c r="O560" s="233">
        <v>0</v>
      </c>
      <c r="P560" s="233">
        <v>3.2023000000000001</v>
      </c>
      <c r="Q560" s="234">
        <v>41881</v>
      </c>
      <c r="R560" s="233">
        <v>1.5936999999999999</v>
      </c>
      <c r="S560" s="234">
        <v>83467</v>
      </c>
      <c r="T560" s="233">
        <v>0</v>
      </c>
      <c r="U560" s="235">
        <f t="shared" si="56"/>
        <v>2526.384</v>
      </c>
      <c r="V560" s="227">
        <f t="shared" si="57"/>
        <v>2391.0419999999999</v>
      </c>
      <c r="W560" s="227">
        <f t="shared" si="58"/>
        <v>2381.453</v>
      </c>
      <c r="X560" s="227">
        <f t="shared" si="61"/>
        <v>2377.5833333333335</v>
      </c>
      <c r="Y560" s="227">
        <f t="shared" si="59"/>
        <v>2337.6790000000001</v>
      </c>
      <c r="Z560" s="227">
        <f t="shared" si="60"/>
        <v>2326.7621111111112</v>
      </c>
      <c r="AA560" s="227">
        <f t="shared" si="62"/>
        <v>2318.5277777777778</v>
      </c>
    </row>
    <row r="561" spans="2:27" ht="13.5" hidden="1">
      <c r="B561" s="232" t="s">
        <v>1110</v>
      </c>
      <c r="C561" s="232" t="s">
        <v>890</v>
      </c>
      <c r="D561" s="232" t="s">
        <v>965</v>
      </c>
      <c r="E561" s="232" t="s">
        <v>988</v>
      </c>
      <c r="F561" s="232">
        <v>4</v>
      </c>
      <c r="G561" s="232" t="s">
        <v>1311</v>
      </c>
      <c r="H561" s="233">
        <v>1.7303999999999999</v>
      </c>
      <c r="I561" s="233">
        <v>0</v>
      </c>
      <c r="J561" s="233">
        <v>1.6376999999999999</v>
      </c>
      <c r="K561" s="234">
        <v>7144</v>
      </c>
      <c r="L561" s="233">
        <v>0.81559999999999999</v>
      </c>
      <c r="M561" s="234">
        <v>14266</v>
      </c>
      <c r="N561" s="233">
        <v>0</v>
      </c>
      <c r="O561" s="233">
        <v>0</v>
      </c>
      <c r="P561" s="233">
        <v>1.6012</v>
      </c>
      <c r="Q561" s="234">
        <v>20941</v>
      </c>
      <c r="R561" s="233">
        <v>0.79679999999999995</v>
      </c>
      <c r="S561" s="234">
        <v>41734</v>
      </c>
      <c r="T561" s="233">
        <v>0</v>
      </c>
      <c r="U561" s="235">
        <f t="shared" si="56"/>
        <v>1263.192</v>
      </c>
      <c r="V561" s="227">
        <f t="shared" si="57"/>
        <v>1195.521</v>
      </c>
      <c r="W561" s="227">
        <f t="shared" si="58"/>
        <v>1190.7213333333334</v>
      </c>
      <c r="X561" s="227">
        <f t="shared" si="61"/>
        <v>1188.8333333333333</v>
      </c>
      <c r="Y561" s="227">
        <f t="shared" si="59"/>
        <v>1168.876</v>
      </c>
      <c r="Z561" s="227">
        <f t="shared" si="60"/>
        <v>1163.3584444444446</v>
      </c>
      <c r="AA561" s="227">
        <f t="shared" si="62"/>
        <v>1159.2777777777778</v>
      </c>
    </row>
    <row r="562" spans="2:27" ht="13.5" hidden="1">
      <c r="B562" s="232" t="s">
        <v>1110</v>
      </c>
      <c r="C562" s="232" t="s">
        <v>891</v>
      </c>
      <c r="D562" s="232" t="s">
        <v>965</v>
      </c>
      <c r="E562" s="232" t="s">
        <v>988</v>
      </c>
      <c r="F562" s="232">
        <v>8</v>
      </c>
      <c r="G562" s="232" t="s">
        <v>1312</v>
      </c>
      <c r="H562" s="233">
        <v>3.4159999999999999</v>
      </c>
      <c r="I562" s="233">
        <v>0</v>
      </c>
      <c r="J562" s="233">
        <v>3.2513999999999998</v>
      </c>
      <c r="K562" s="234">
        <v>14189</v>
      </c>
      <c r="L562" s="233">
        <v>1.6196999999999999</v>
      </c>
      <c r="M562" s="234">
        <v>28335</v>
      </c>
      <c r="N562" s="233">
        <v>0</v>
      </c>
      <c r="O562" s="233">
        <v>0</v>
      </c>
      <c r="P562" s="233">
        <v>3.1797</v>
      </c>
      <c r="Q562" s="234">
        <v>41606</v>
      </c>
      <c r="R562" s="233">
        <v>1.5831999999999999</v>
      </c>
      <c r="S562" s="234">
        <v>82951</v>
      </c>
      <c r="T562" s="233">
        <v>0</v>
      </c>
      <c r="U562" s="235">
        <f t="shared" si="56"/>
        <v>2493.6799999999998</v>
      </c>
      <c r="V562" s="227">
        <f t="shared" si="57"/>
        <v>2373.5219999999999</v>
      </c>
      <c r="W562" s="227">
        <f t="shared" si="58"/>
        <v>2364.7976666666664</v>
      </c>
      <c r="X562" s="227">
        <f t="shared" si="61"/>
        <v>2361.25</v>
      </c>
      <c r="Y562" s="227">
        <f t="shared" si="59"/>
        <v>2321.181</v>
      </c>
      <c r="Z562" s="227">
        <f t="shared" si="60"/>
        <v>2311.458222222222</v>
      </c>
      <c r="AA562" s="227">
        <f t="shared" si="62"/>
        <v>2304.1944444444443</v>
      </c>
    </row>
    <row r="563" spans="2:27" ht="13.5" hidden="1">
      <c r="B563" s="232" t="s">
        <v>1110</v>
      </c>
      <c r="C563" s="232" t="s">
        <v>896</v>
      </c>
      <c r="D563" s="232" t="s">
        <v>965</v>
      </c>
      <c r="E563" s="232" t="s">
        <v>988</v>
      </c>
      <c r="F563" s="232">
        <v>4</v>
      </c>
      <c r="G563" s="232" t="s">
        <v>1311</v>
      </c>
      <c r="H563" s="233">
        <v>1.708</v>
      </c>
      <c r="I563" s="233">
        <v>0</v>
      </c>
      <c r="J563" s="233">
        <v>1.6256999999999999</v>
      </c>
      <c r="K563" s="234">
        <v>7094</v>
      </c>
      <c r="L563" s="233">
        <v>0.80979999999999996</v>
      </c>
      <c r="M563" s="234">
        <v>14168</v>
      </c>
      <c r="N563" s="233">
        <v>0</v>
      </c>
      <c r="O563" s="233">
        <v>0</v>
      </c>
      <c r="P563" s="233">
        <v>1.5899000000000001</v>
      </c>
      <c r="Q563" s="234">
        <v>20803</v>
      </c>
      <c r="R563" s="233">
        <v>0.79159999999999997</v>
      </c>
      <c r="S563" s="234">
        <v>41475</v>
      </c>
      <c r="T563" s="233">
        <v>0</v>
      </c>
      <c r="U563" s="235">
        <f t="shared" si="56"/>
        <v>1246.8399999999999</v>
      </c>
      <c r="V563" s="227">
        <f t="shared" si="57"/>
        <v>1186.761</v>
      </c>
      <c r="W563" s="227">
        <f t="shared" si="58"/>
        <v>1182.3206666666665</v>
      </c>
      <c r="X563" s="227">
        <f t="shared" si="61"/>
        <v>1180.6666666666667</v>
      </c>
      <c r="Y563" s="227">
        <f t="shared" si="59"/>
        <v>1160.627</v>
      </c>
      <c r="Z563" s="227">
        <f t="shared" si="60"/>
        <v>1155.729111111111</v>
      </c>
      <c r="AA563" s="227">
        <f t="shared" si="62"/>
        <v>1152.0833333333333</v>
      </c>
    </row>
    <row r="564" spans="2:27" ht="13.5" hidden="1">
      <c r="B564" s="232" t="s">
        <v>1110</v>
      </c>
      <c r="C564" s="232" t="s">
        <v>897</v>
      </c>
      <c r="D564" s="232" t="s">
        <v>965</v>
      </c>
      <c r="E564" s="232" t="s">
        <v>988</v>
      </c>
      <c r="F564" s="232">
        <v>8</v>
      </c>
      <c r="G564" s="232" t="s">
        <v>1312</v>
      </c>
      <c r="H564" s="233">
        <v>3.3744000000000001</v>
      </c>
      <c r="I564" s="233">
        <v>0</v>
      </c>
      <c r="J564" s="233">
        <v>3.2262</v>
      </c>
      <c r="K564" s="234">
        <v>14084</v>
      </c>
      <c r="L564" s="233">
        <v>1.6076999999999999</v>
      </c>
      <c r="M564" s="234">
        <v>28130</v>
      </c>
      <c r="N564" s="233">
        <v>0</v>
      </c>
      <c r="O564" s="233">
        <v>0</v>
      </c>
      <c r="P564" s="233">
        <v>3.1617000000000002</v>
      </c>
      <c r="Q564" s="234">
        <v>41388</v>
      </c>
      <c r="R564" s="233">
        <v>1.5749</v>
      </c>
      <c r="S564" s="234">
        <v>82540</v>
      </c>
      <c r="T564" s="233">
        <v>0</v>
      </c>
      <c r="U564" s="235">
        <f t="shared" si="56"/>
        <v>2463.3119999999999</v>
      </c>
      <c r="V564" s="227">
        <f t="shared" si="57"/>
        <v>2355.1259999999997</v>
      </c>
      <c r="W564" s="227">
        <f t="shared" si="58"/>
        <v>2347.2876666666666</v>
      </c>
      <c r="X564" s="227">
        <f t="shared" si="61"/>
        <v>2344.1666666666665</v>
      </c>
      <c r="Y564" s="227">
        <f t="shared" si="59"/>
        <v>2308.0410000000002</v>
      </c>
      <c r="Z564" s="227">
        <f t="shared" si="60"/>
        <v>2299.3436666666666</v>
      </c>
      <c r="AA564" s="227">
        <f t="shared" si="62"/>
        <v>2292.7777777777778</v>
      </c>
    </row>
    <row r="565" spans="2:27" ht="13.5" hidden="1">
      <c r="B565" s="232" t="s">
        <v>1110</v>
      </c>
      <c r="C565" s="232" t="s">
        <v>903</v>
      </c>
      <c r="D565" s="232" t="s">
        <v>965</v>
      </c>
      <c r="E565" s="232" t="s">
        <v>988</v>
      </c>
      <c r="F565" s="232">
        <v>4</v>
      </c>
      <c r="G565" s="232" t="s">
        <v>1311</v>
      </c>
      <c r="H565" s="233">
        <v>1.6872</v>
      </c>
      <c r="I565" s="233">
        <v>0</v>
      </c>
      <c r="J565" s="233">
        <v>1.6131</v>
      </c>
      <c r="K565" s="234">
        <v>7042</v>
      </c>
      <c r="L565" s="233">
        <v>0.80389999999999995</v>
      </c>
      <c r="M565" s="234">
        <v>14065</v>
      </c>
      <c r="N565" s="233">
        <v>0</v>
      </c>
      <c r="O565" s="233">
        <v>0</v>
      </c>
      <c r="P565" s="233">
        <v>1.5809</v>
      </c>
      <c r="Q565" s="234">
        <v>20694</v>
      </c>
      <c r="R565" s="233">
        <v>0.78739999999999999</v>
      </c>
      <c r="S565" s="234">
        <v>41270</v>
      </c>
      <c r="T565" s="233">
        <v>0</v>
      </c>
      <c r="U565" s="235">
        <f t="shared" si="56"/>
        <v>1231.6559999999999</v>
      </c>
      <c r="V565" s="227">
        <f t="shared" si="57"/>
        <v>1177.5629999999999</v>
      </c>
      <c r="W565" s="227">
        <f t="shared" si="58"/>
        <v>1173.6803333333332</v>
      </c>
      <c r="X565" s="227">
        <f t="shared" si="61"/>
        <v>1172.0833333333333</v>
      </c>
      <c r="Y565" s="227">
        <f t="shared" si="59"/>
        <v>1154.057</v>
      </c>
      <c r="Z565" s="227">
        <f t="shared" si="60"/>
        <v>1149.6353333333334</v>
      </c>
      <c r="AA565" s="227">
        <f t="shared" si="62"/>
        <v>1146.3888888888889</v>
      </c>
    </row>
    <row r="566" spans="2:27" ht="13.5" hidden="1">
      <c r="B566" s="232" t="s">
        <v>1110</v>
      </c>
      <c r="C566" s="232" t="s">
        <v>1419</v>
      </c>
      <c r="D566" s="232" t="s">
        <v>965</v>
      </c>
      <c r="E566" s="232" t="s">
        <v>988</v>
      </c>
      <c r="F566" s="232">
        <v>448</v>
      </c>
      <c r="G566" s="232" t="s">
        <v>1420</v>
      </c>
      <c r="H566" s="233">
        <v>431.47</v>
      </c>
      <c r="I566" s="233">
        <v>0</v>
      </c>
      <c r="J566" s="233">
        <v>330.36207000000002</v>
      </c>
      <c r="K566" s="234">
        <v>1413122</v>
      </c>
      <c r="L566" s="233">
        <v>161.31527</v>
      </c>
      <c r="M566" s="234">
        <v>2799152</v>
      </c>
      <c r="N566" s="233">
        <v>0</v>
      </c>
      <c r="O566" s="233">
        <v>0</v>
      </c>
      <c r="P566" s="233">
        <v>252.65290999999999</v>
      </c>
      <c r="Q566" s="234">
        <v>3237464</v>
      </c>
      <c r="R566" s="233">
        <v>123.19116</v>
      </c>
      <c r="S566" s="234">
        <v>6351334</v>
      </c>
      <c r="T566" s="233">
        <v>0</v>
      </c>
      <c r="U566" s="235">
        <f t="shared" si="56"/>
        <v>314973.10000000003</v>
      </c>
      <c r="V566" s="227">
        <f t="shared" si="57"/>
        <v>241164.31110000002</v>
      </c>
      <c r="W566" s="227">
        <f t="shared" si="58"/>
        <v>235520.31376666669</v>
      </c>
      <c r="X566" s="227">
        <f t="shared" si="61"/>
        <v>233262.66666666666</v>
      </c>
      <c r="Y566" s="227">
        <f t="shared" si="59"/>
        <v>184436.6243</v>
      </c>
      <c r="Z566" s="227">
        <f t="shared" si="60"/>
        <v>179859.10235555557</v>
      </c>
      <c r="AA566" s="227">
        <f t="shared" si="62"/>
        <v>176425.94444444444</v>
      </c>
    </row>
    <row r="567" spans="2:27" ht="13.5" hidden="1">
      <c r="B567" s="232" t="s">
        <v>1110</v>
      </c>
      <c r="C567" s="232" t="s">
        <v>1421</v>
      </c>
      <c r="D567" s="232" t="s">
        <v>965</v>
      </c>
      <c r="E567" s="232" t="s">
        <v>988</v>
      </c>
      <c r="F567" s="232">
        <v>448</v>
      </c>
      <c r="G567" s="232" t="s">
        <v>1422</v>
      </c>
      <c r="H567" s="233">
        <v>233.86699999999999</v>
      </c>
      <c r="I567" s="233">
        <v>0</v>
      </c>
      <c r="J567" s="233">
        <v>208.59021000000001</v>
      </c>
      <c r="K567" s="234">
        <v>905159</v>
      </c>
      <c r="L567" s="233">
        <v>103.32867</v>
      </c>
      <c r="M567" s="234">
        <v>1803546</v>
      </c>
      <c r="N567" s="233">
        <v>0</v>
      </c>
      <c r="O567" s="233">
        <v>0</v>
      </c>
      <c r="P567" s="233">
        <v>189.16307</v>
      </c>
      <c r="Q567" s="234">
        <v>2465004</v>
      </c>
      <c r="R567" s="233">
        <v>93.797719999999998</v>
      </c>
      <c r="S567" s="234">
        <v>4899110</v>
      </c>
      <c r="T567" s="233">
        <v>0</v>
      </c>
      <c r="U567" s="235">
        <f t="shared" si="56"/>
        <v>170722.91</v>
      </c>
      <c r="V567" s="227">
        <f t="shared" si="57"/>
        <v>152270.85330000002</v>
      </c>
      <c r="W567" s="227">
        <f t="shared" si="58"/>
        <v>150859.84576666669</v>
      </c>
      <c r="X567" s="227">
        <f t="shared" si="61"/>
        <v>150295.5</v>
      </c>
      <c r="Y567" s="227">
        <f t="shared" si="59"/>
        <v>138089.0411</v>
      </c>
      <c r="Z567" s="227">
        <f t="shared" si="60"/>
        <v>136944.66893333333</v>
      </c>
      <c r="AA567" s="227">
        <f t="shared" si="62"/>
        <v>136086.38888888888</v>
      </c>
    </row>
    <row r="568" spans="2:27" ht="13.5" hidden="1">
      <c r="B568" s="232" t="s">
        <v>1110</v>
      </c>
      <c r="C568" s="232" t="s">
        <v>1423</v>
      </c>
      <c r="D568" s="232" t="s">
        <v>965</v>
      </c>
      <c r="E568" s="232" t="s">
        <v>988</v>
      </c>
      <c r="F568" s="232">
        <v>224</v>
      </c>
      <c r="G568" s="232" t="s">
        <v>1422</v>
      </c>
      <c r="H568" s="233">
        <v>139.9796</v>
      </c>
      <c r="I568" s="233">
        <v>0</v>
      </c>
      <c r="J568" s="233">
        <v>118.49715</v>
      </c>
      <c r="K568" s="234">
        <v>511822</v>
      </c>
      <c r="L568" s="233">
        <v>58.427210000000002</v>
      </c>
      <c r="M568" s="234">
        <v>1017889</v>
      </c>
      <c r="N568" s="233">
        <v>0</v>
      </c>
      <c r="O568" s="233">
        <v>0</v>
      </c>
      <c r="P568" s="233">
        <v>101.98625</v>
      </c>
      <c r="Q568" s="234">
        <v>1322593</v>
      </c>
      <c r="R568" s="233">
        <v>50.326970000000003</v>
      </c>
      <c r="S568" s="234">
        <v>2618925</v>
      </c>
      <c r="T568" s="233">
        <v>0</v>
      </c>
      <c r="U568" s="235">
        <f t="shared" si="56"/>
        <v>102185.10800000001</v>
      </c>
      <c r="V568" s="227">
        <f t="shared" si="57"/>
        <v>86502.919500000004</v>
      </c>
      <c r="W568" s="227">
        <f t="shared" si="58"/>
        <v>85303.69663333334</v>
      </c>
      <c r="X568" s="227">
        <f t="shared" si="61"/>
        <v>84824.083333333328</v>
      </c>
      <c r="Y568" s="227">
        <f t="shared" si="59"/>
        <v>74449.962499999994</v>
      </c>
      <c r="Z568" s="227">
        <f t="shared" si="60"/>
        <v>73477.382544444437</v>
      </c>
      <c r="AA568" s="227">
        <f t="shared" si="62"/>
        <v>72747.916666666672</v>
      </c>
    </row>
    <row r="569" spans="2:27" ht="13.5" hidden="1">
      <c r="B569" s="232" t="s">
        <v>1110</v>
      </c>
      <c r="C569" s="232" t="s">
        <v>904</v>
      </c>
      <c r="D569" s="232" t="s">
        <v>965</v>
      </c>
      <c r="E569" s="232" t="s">
        <v>988</v>
      </c>
      <c r="F569" s="232">
        <v>64</v>
      </c>
      <c r="G569" s="232" t="s">
        <v>1424</v>
      </c>
      <c r="H569" s="233">
        <v>33.670999999999999</v>
      </c>
      <c r="I569" s="233">
        <v>0</v>
      </c>
      <c r="J569" s="233">
        <v>29.959</v>
      </c>
      <c r="K569" s="234">
        <v>129977</v>
      </c>
      <c r="L569" s="233">
        <v>14.837999999999999</v>
      </c>
      <c r="M569" s="234">
        <v>258959</v>
      </c>
      <c r="N569" s="233">
        <v>0</v>
      </c>
      <c r="O569" s="233">
        <v>0</v>
      </c>
      <c r="P569" s="233">
        <v>27.109000000000002</v>
      </c>
      <c r="Q569" s="234">
        <v>353190</v>
      </c>
      <c r="R569" s="233">
        <v>13.439</v>
      </c>
      <c r="S569" s="234">
        <v>701840</v>
      </c>
      <c r="T569" s="233">
        <v>0</v>
      </c>
      <c r="U569" s="235">
        <f t="shared" si="56"/>
        <v>24579.829999999998</v>
      </c>
      <c r="V569" s="227">
        <f t="shared" si="57"/>
        <v>21870.07</v>
      </c>
      <c r="W569" s="227">
        <f t="shared" si="58"/>
        <v>21663.156666666666</v>
      </c>
      <c r="X569" s="227">
        <f t="shared" si="61"/>
        <v>21579.916666666668</v>
      </c>
      <c r="Y569" s="227">
        <f t="shared" si="59"/>
        <v>19789.57</v>
      </c>
      <c r="Z569" s="227">
        <f t="shared" si="60"/>
        <v>19621.303333333333</v>
      </c>
      <c r="AA569" s="227">
        <f t="shared" si="62"/>
        <v>19495.555555555555</v>
      </c>
    </row>
    <row r="570" spans="2:27" ht="13.5" hidden="1">
      <c r="B570" s="232" t="s">
        <v>1110</v>
      </c>
      <c r="C570" s="232" t="s">
        <v>905</v>
      </c>
      <c r="D570" s="232" t="s">
        <v>965</v>
      </c>
      <c r="E570" s="232" t="s">
        <v>988</v>
      </c>
      <c r="F570" s="232">
        <v>128</v>
      </c>
      <c r="G570" s="232" t="s">
        <v>1425</v>
      </c>
      <c r="H570" s="233">
        <v>67.341999999999999</v>
      </c>
      <c r="I570" s="233">
        <v>0</v>
      </c>
      <c r="J570" s="233">
        <v>59.917999999999999</v>
      </c>
      <c r="K570" s="234">
        <v>259953</v>
      </c>
      <c r="L570" s="233">
        <v>29.675000000000001</v>
      </c>
      <c r="M570" s="234">
        <v>517918</v>
      </c>
      <c r="N570" s="233">
        <v>0</v>
      </c>
      <c r="O570" s="233">
        <v>0</v>
      </c>
      <c r="P570" s="233">
        <v>54.219000000000001</v>
      </c>
      <c r="Q570" s="234">
        <v>706379</v>
      </c>
      <c r="R570" s="233">
        <v>26.879000000000001</v>
      </c>
      <c r="S570" s="234">
        <v>1403679</v>
      </c>
      <c r="T570" s="233">
        <v>0</v>
      </c>
      <c r="U570" s="235">
        <f t="shared" si="56"/>
        <v>49159.659999999996</v>
      </c>
      <c r="V570" s="227">
        <f t="shared" si="57"/>
        <v>43740.14</v>
      </c>
      <c r="W570" s="227">
        <f t="shared" si="58"/>
        <v>43325.5</v>
      </c>
      <c r="X570" s="227">
        <f t="shared" si="61"/>
        <v>43159.833333333336</v>
      </c>
      <c r="Y570" s="227">
        <f t="shared" si="59"/>
        <v>39579.870000000003</v>
      </c>
      <c r="Z570" s="227">
        <f t="shared" si="60"/>
        <v>39243.308888888889</v>
      </c>
      <c r="AA570" s="227">
        <f t="shared" si="62"/>
        <v>38991.083333333336</v>
      </c>
    </row>
    <row r="571" spans="2:27" ht="13.5" hidden="1">
      <c r="B571" s="232" t="s">
        <v>1110</v>
      </c>
      <c r="C571" s="232" t="s">
        <v>906</v>
      </c>
      <c r="D571" s="232" t="s">
        <v>965</v>
      </c>
      <c r="E571" s="232" t="s">
        <v>988</v>
      </c>
      <c r="F571" s="232">
        <v>64</v>
      </c>
      <c r="G571" s="232" t="s">
        <v>1425</v>
      </c>
      <c r="H571" s="233">
        <v>43.344000000000001</v>
      </c>
      <c r="I571" s="233">
        <v>0</v>
      </c>
      <c r="J571" s="233">
        <v>35.918999999999997</v>
      </c>
      <c r="K571" s="234">
        <v>154841</v>
      </c>
      <c r="L571" s="233">
        <v>17.675999999999998</v>
      </c>
      <c r="M571" s="234">
        <v>307693</v>
      </c>
      <c r="N571" s="233">
        <v>0</v>
      </c>
      <c r="O571" s="233">
        <v>0</v>
      </c>
      <c r="P571" s="233">
        <v>30.219000000000001</v>
      </c>
      <c r="Q571" s="234">
        <v>391019</v>
      </c>
      <c r="R571" s="233">
        <v>14.879</v>
      </c>
      <c r="S571" s="234">
        <v>772958</v>
      </c>
      <c r="T571" s="233">
        <v>0</v>
      </c>
      <c r="U571" s="235">
        <f t="shared" si="56"/>
        <v>31641.120000000003</v>
      </c>
      <c r="V571" s="227">
        <f t="shared" si="57"/>
        <v>26220.87</v>
      </c>
      <c r="W571" s="227">
        <f t="shared" si="58"/>
        <v>25806.896666666667</v>
      </c>
      <c r="X571" s="227">
        <f t="shared" si="61"/>
        <v>25641.083333333332</v>
      </c>
      <c r="Y571" s="227">
        <f t="shared" si="59"/>
        <v>22059.870000000003</v>
      </c>
      <c r="Z571" s="227">
        <f t="shared" si="60"/>
        <v>21723.308888888889</v>
      </c>
      <c r="AA571" s="227">
        <f t="shared" si="62"/>
        <v>21471.055555555555</v>
      </c>
    </row>
    <row r="572" spans="2:27" ht="13.5" hidden="1">
      <c r="B572" s="232" t="s">
        <v>1110</v>
      </c>
      <c r="C572" s="232" t="s">
        <v>907</v>
      </c>
      <c r="D572" s="232" t="s">
        <v>965</v>
      </c>
      <c r="E572" s="232" t="s">
        <v>988</v>
      </c>
      <c r="F572" s="232">
        <v>8</v>
      </c>
      <c r="G572" s="232" t="s">
        <v>1353</v>
      </c>
      <c r="H572" s="233">
        <v>5.4180000000000001</v>
      </c>
      <c r="I572" s="233">
        <v>0</v>
      </c>
      <c r="J572" s="233">
        <v>4.49</v>
      </c>
      <c r="K572" s="234">
        <v>19355</v>
      </c>
      <c r="L572" s="233">
        <v>2.2090000000000001</v>
      </c>
      <c r="M572" s="234">
        <v>38462</v>
      </c>
      <c r="N572" s="233">
        <v>0</v>
      </c>
      <c r="O572" s="233">
        <v>0</v>
      </c>
      <c r="P572" s="233">
        <v>3.7770000000000001</v>
      </c>
      <c r="Q572" s="234">
        <v>48877</v>
      </c>
      <c r="R572" s="233">
        <v>1.86</v>
      </c>
      <c r="S572" s="234">
        <v>96620</v>
      </c>
      <c r="T572" s="233">
        <v>0</v>
      </c>
      <c r="U572" s="235">
        <f t="shared" si="56"/>
        <v>3955.1400000000003</v>
      </c>
      <c r="V572" s="227">
        <f t="shared" si="57"/>
        <v>3277.7000000000003</v>
      </c>
      <c r="W572" s="227">
        <f t="shared" si="58"/>
        <v>3225.4866666666667</v>
      </c>
      <c r="X572" s="227">
        <f t="shared" si="61"/>
        <v>3205.1666666666665</v>
      </c>
      <c r="Y572" s="227">
        <f t="shared" si="59"/>
        <v>2757.21</v>
      </c>
      <c r="Z572" s="227">
        <f t="shared" si="60"/>
        <v>2715.4944444444445</v>
      </c>
      <c r="AA572" s="227">
        <f t="shared" si="62"/>
        <v>2683.8888888888887</v>
      </c>
    </row>
    <row r="573" spans="2:27" ht="13.5" hidden="1">
      <c r="B573" s="232" t="s">
        <v>1110</v>
      </c>
      <c r="C573" s="232" t="s">
        <v>908</v>
      </c>
      <c r="D573" s="232" t="s">
        <v>965</v>
      </c>
      <c r="E573" s="232" t="s">
        <v>988</v>
      </c>
      <c r="F573" s="232">
        <v>128</v>
      </c>
      <c r="G573" s="232" t="s">
        <v>1426</v>
      </c>
      <c r="H573" s="233">
        <v>86.688000000000002</v>
      </c>
      <c r="I573" s="233">
        <v>0</v>
      </c>
      <c r="J573" s="233">
        <v>71.838999999999999</v>
      </c>
      <c r="K573" s="234">
        <v>309681</v>
      </c>
      <c r="L573" s="233">
        <v>35.351999999999997</v>
      </c>
      <c r="M573" s="234">
        <v>615385</v>
      </c>
      <c r="N573" s="233">
        <v>0</v>
      </c>
      <c r="O573" s="233">
        <v>0</v>
      </c>
      <c r="P573" s="233">
        <v>60.436999999999998</v>
      </c>
      <c r="Q573" s="234">
        <v>782037</v>
      </c>
      <c r="R573" s="233">
        <v>29.757999999999999</v>
      </c>
      <c r="S573" s="234">
        <v>1545917</v>
      </c>
      <c r="T573" s="233">
        <v>0</v>
      </c>
      <c r="U573" s="235">
        <f t="shared" si="56"/>
        <v>63282.240000000005</v>
      </c>
      <c r="V573" s="227">
        <f t="shared" si="57"/>
        <v>52442.47</v>
      </c>
      <c r="W573" s="227">
        <f t="shared" si="58"/>
        <v>51613.71</v>
      </c>
      <c r="X573" s="227">
        <f t="shared" si="61"/>
        <v>51282.083333333336</v>
      </c>
      <c r="Y573" s="227">
        <f t="shared" si="59"/>
        <v>44119.009999999995</v>
      </c>
      <c r="Z573" s="227">
        <f t="shared" si="60"/>
        <v>43446.59</v>
      </c>
      <c r="AA573" s="227">
        <f t="shared" si="62"/>
        <v>42942.138888888891</v>
      </c>
    </row>
    <row r="574" spans="2:27" ht="13.5" hidden="1">
      <c r="B574" s="232" t="s">
        <v>1110</v>
      </c>
      <c r="C574" s="232" t="s">
        <v>909</v>
      </c>
      <c r="D574" s="232" t="s">
        <v>965</v>
      </c>
      <c r="E574" s="232" t="s">
        <v>988</v>
      </c>
      <c r="F574" s="232">
        <v>16</v>
      </c>
      <c r="G574" s="232" t="s">
        <v>1355</v>
      </c>
      <c r="H574" s="233">
        <v>10.836</v>
      </c>
      <c r="I574" s="233">
        <v>0</v>
      </c>
      <c r="J574" s="233">
        <v>8.98</v>
      </c>
      <c r="K574" s="234">
        <v>38710</v>
      </c>
      <c r="L574" s="233">
        <v>4.4189999999999996</v>
      </c>
      <c r="M574" s="234">
        <v>76923</v>
      </c>
      <c r="N574" s="233">
        <v>0</v>
      </c>
      <c r="O574" s="233">
        <v>0</v>
      </c>
      <c r="P574" s="233">
        <v>7.5549999999999997</v>
      </c>
      <c r="Q574" s="234">
        <v>97755</v>
      </c>
      <c r="R574" s="233">
        <v>3.72</v>
      </c>
      <c r="S574" s="234">
        <v>193240</v>
      </c>
      <c r="T574" s="233">
        <v>0</v>
      </c>
      <c r="U574" s="235">
        <f t="shared" si="56"/>
        <v>7910.2800000000007</v>
      </c>
      <c r="V574" s="227">
        <f t="shared" si="57"/>
        <v>6555.4000000000005</v>
      </c>
      <c r="W574" s="227">
        <f t="shared" si="58"/>
        <v>6451.7033333333329</v>
      </c>
      <c r="X574" s="227">
        <f t="shared" si="61"/>
        <v>6410.25</v>
      </c>
      <c r="Y574" s="227">
        <f t="shared" si="59"/>
        <v>5515.15</v>
      </c>
      <c r="Z574" s="227">
        <f t="shared" si="60"/>
        <v>5431.0166666666664</v>
      </c>
      <c r="AA574" s="227">
        <f t="shared" si="62"/>
        <v>5367.7777777777774</v>
      </c>
    </row>
    <row r="575" spans="2:27" ht="13.5" hidden="1">
      <c r="B575" s="232" t="s">
        <v>1110</v>
      </c>
      <c r="C575" s="232" t="s">
        <v>910</v>
      </c>
      <c r="D575" s="232" t="s">
        <v>965</v>
      </c>
      <c r="E575" s="232" t="s">
        <v>988</v>
      </c>
      <c r="F575" s="232">
        <v>32</v>
      </c>
      <c r="G575" s="232" t="s">
        <v>1424</v>
      </c>
      <c r="H575" s="233">
        <v>21.672000000000001</v>
      </c>
      <c r="I575" s="233">
        <v>0</v>
      </c>
      <c r="J575" s="233">
        <v>17.96</v>
      </c>
      <c r="K575" s="234">
        <v>77420</v>
      </c>
      <c r="L575" s="233">
        <v>8.8379999999999992</v>
      </c>
      <c r="M575" s="234">
        <v>153846</v>
      </c>
      <c r="N575" s="233">
        <v>0</v>
      </c>
      <c r="O575" s="233">
        <v>0</v>
      </c>
      <c r="P575" s="233">
        <v>15.109</v>
      </c>
      <c r="Q575" s="234">
        <v>195509</v>
      </c>
      <c r="R575" s="233">
        <v>7.4390000000000001</v>
      </c>
      <c r="S575" s="234">
        <v>386479</v>
      </c>
      <c r="T575" s="233">
        <v>0</v>
      </c>
      <c r="U575" s="235">
        <f t="shared" si="56"/>
        <v>15820.560000000001</v>
      </c>
      <c r="V575" s="227">
        <f t="shared" si="57"/>
        <v>13110.800000000001</v>
      </c>
      <c r="W575" s="227">
        <f t="shared" si="58"/>
        <v>12903.406666666666</v>
      </c>
      <c r="X575" s="227">
        <f t="shared" si="61"/>
        <v>12820.5</v>
      </c>
      <c r="Y575" s="227">
        <f t="shared" si="59"/>
        <v>11029.57</v>
      </c>
      <c r="Z575" s="227">
        <f t="shared" si="60"/>
        <v>10861.275555555556</v>
      </c>
      <c r="AA575" s="227">
        <f t="shared" si="62"/>
        <v>10735.527777777777</v>
      </c>
    </row>
    <row r="576" spans="2:27" ht="13.5" hidden="1">
      <c r="B576" s="232" t="s">
        <v>1110</v>
      </c>
      <c r="C576" s="232" t="s">
        <v>911</v>
      </c>
      <c r="D576" s="232" t="s">
        <v>965</v>
      </c>
      <c r="E576" s="232" t="s">
        <v>988</v>
      </c>
      <c r="F576" s="232">
        <v>4</v>
      </c>
      <c r="G576" s="232" t="s">
        <v>1352</v>
      </c>
      <c r="H576" s="233">
        <v>2.7090000000000001</v>
      </c>
      <c r="I576" s="233">
        <v>0</v>
      </c>
      <c r="J576" s="233">
        <v>2.2450000000000001</v>
      </c>
      <c r="K576" s="234">
        <v>9678</v>
      </c>
      <c r="L576" s="233">
        <v>1.105</v>
      </c>
      <c r="M576" s="234">
        <v>19231</v>
      </c>
      <c r="N576" s="233">
        <v>0</v>
      </c>
      <c r="O576" s="233">
        <v>0</v>
      </c>
      <c r="P576" s="233">
        <v>1.889</v>
      </c>
      <c r="Q576" s="234">
        <v>24439</v>
      </c>
      <c r="R576" s="233">
        <v>0.93</v>
      </c>
      <c r="S576" s="234">
        <v>48310</v>
      </c>
      <c r="T576" s="233">
        <v>0</v>
      </c>
      <c r="U576" s="235">
        <f t="shared" si="56"/>
        <v>1977.5700000000002</v>
      </c>
      <c r="V576" s="227">
        <f t="shared" si="57"/>
        <v>1638.8500000000001</v>
      </c>
      <c r="W576" s="227">
        <f t="shared" si="58"/>
        <v>1613.15</v>
      </c>
      <c r="X576" s="227">
        <f t="shared" si="61"/>
        <v>1602.5833333333333</v>
      </c>
      <c r="Y576" s="227">
        <f t="shared" si="59"/>
        <v>1378.97</v>
      </c>
      <c r="Z576" s="227">
        <f t="shared" si="60"/>
        <v>1357.7611111111112</v>
      </c>
      <c r="AA576" s="227">
        <f t="shared" si="62"/>
        <v>1341.9444444444443</v>
      </c>
    </row>
    <row r="577" spans="2:27" ht="13.5" hidden="1">
      <c r="B577" s="232" t="s">
        <v>1110</v>
      </c>
      <c r="C577" s="232" t="s">
        <v>1427</v>
      </c>
      <c r="D577" s="232" t="s">
        <v>965</v>
      </c>
      <c r="E577" s="232" t="s">
        <v>988</v>
      </c>
      <c r="F577" s="232">
        <v>64</v>
      </c>
      <c r="G577" s="232" t="s">
        <v>1369</v>
      </c>
      <c r="H577" s="233">
        <v>33.670499999999997</v>
      </c>
      <c r="I577" s="233">
        <v>0</v>
      </c>
      <c r="J577" s="233">
        <v>29.95026</v>
      </c>
      <c r="K577" s="234">
        <v>129941</v>
      </c>
      <c r="L577" s="233">
        <v>14.833460000000001</v>
      </c>
      <c r="M577" s="234">
        <v>258889</v>
      </c>
      <c r="N577" s="233">
        <v>0</v>
      </c>
      <c r="O577" s="233">
        <v>0</v>
      </c>
      <c r="P577" s="233">
        <v>27.10191</v>
      </c>
      <c r="Q577" s="234">
        <v>353100</v>
      </c>
      <c r="R577" s="233">
        <v>13.436070000000001</v>
      </c>
      <c r="S577" s="234">
        <v>701671</v>
      </c>
      <c r="T577" s="233">
        <v>0</v>
      </c>
      <c r="U577" s="235">
        <f t="shared" si="56"/>
        <v>24579.464999999997</v>
      </c>
      <c r="V577" s="227">
        <f t="shared" si="57"/>
        <v>21863.6898</v>
      </c>
      <c r="W577" s="227">
        <f t="shared" si="58"/>
        <v>21656.842466666669</v>
      </c>
      <c r="X577" s="227">
        <f t="shared" si="61"/>
        <v>21574.083333333332</v>
      </c>
      <c r="Y577" s="227">
        <f t="shared" si="59"/>
        <v>19784.3943</v>
      </c>
      <c r="Z577" s="227">
        <f t="shared" si="60"/>
        <v>19616.664433333335</v>
      </c>
      <c r="AA577" s="227">
        <f t="shared" si="62"/>
        <v>19490.861111111109</v>
      </c>
    </row>
    <row r="578" spans="2:27" ht="13.5" hidden="1">
      <c r="B578" s="232" t="s">
        <v>1110</v>
      </c>
      <c r="C578" s="232" t="s">
        <v>1428</v>
      </c>
      <c r="D578" s="232" t="s">
        <v>965</v>
      </c>
      <c r="E578" s="232" t="s">
        <v>988</v>
      </c>
      <c r="F578" s="232">
        <v>96</v>
      </c>
      <c r="G578" s="232" t="s">
        <v>1429</v>
      </c>
      <c r="H578" s="233">
        <v>50.505749999999999</v>
      </c>
      <c r="I578" s="233">
        <v>0</v>
      </c>
      <c r="J578" s="233">
        <v>44.92539</v>
      </c>
      <c r="K578" s="234">
        <v>194912</v>
      </c>
      <c r="L578" s="233">
        <v>22.25018</v>
      </c>
      <c r="M578" s="234">
        <v>388334</v>
      </c>
      <c r="N578" s="233">
        <v>0</v>
      </c>
      <c r="O578" s="233">
        <v>0</v>
      </c>
      <c r="P578" s="233">
        <v>40.652859999999997</v>
      </c>
      <c r="Q578" s="234">
        <v>529650</v>
      </c>
      <c r="R578" s="233">
        <v>20.1541</v>
      </c>
      <c r="S578" s="234">
        <v>1052507</v>
      </c>
      <c r="T578" s="233">
        <v>0</v>
      </c>
      <c r="U578" s="235">
        <f t="shared" si="56"/>
        <v>36869.197500000002</v>
      </c>
      <c r="V578" s="227">
        <f t="shared" si="57"/>
        <v>32795.534699999997</v>
      </c>
      <c r="W578" s="227">
        <f t="shared" si="58"/>
        <v>32485.298066666666</v>
      </c>
      <c r="X578" s="227">
        <f t="shared" si="61"/>
        <v>32361.166666666668</v>
      </c>
      <c r="Y578" s="227">
        <f t="shared" si="59"/>
        <v>29676.587799999998</v>
      </c>
      <c r="Z578" s="227">
        <f t="shared" si="60"/>
        <v>29424.993000000002</v>
      </c>
      <c r="AA578" s="227">
        <f t="shared" si="62"/>
        <v>29236.305555555555</v>
      </c>
    </row>
    <row r="579" spans="2:27" ht="13.5" hidden="1">
      <c r="B579" s="232" t="s">
        <v>1110</v>
      </c>
      <c r="C579" s="232" t="s">
        <v>1430</v>
      </c>
      <c r="D579" s="232" t="s">
        <v>965</v>
      </c>
      <c r="E579" s="232" t="s">
        <v>988</v>
      </c>
      <c r="F579" s="232">
        <v>128</v>
      </c>
      <c r="G579" s="232" t="s">
        <v>1431</v>
      </c>
      <c r="H579" s="233">
        <v>67.340999999999994</v>
      </c>
      <c r="I579" s="233">
        <v>0</v>
      </c>
      <c r="J579" s="233">
        <v>59.90052</v>
      </c>
      <c r="K579" s="234">
        <v>259882</v>
      </c>
      <c r="L579" s="233">
        <v>29.666910000000001</v>
      </c>
      <c r="M579" s="234">
        <v>517779</v>
      </c>
      <c r="N579" s="233">
        <v>0</v>
      </c>
      <c r="O579" s="233">
        <v>0</v>
      </c>
      <c r="P579" s="233">
        <v>54.20382</v>
      </c>
      <c r="Q579" s="234">
        <v>706200</v>
      </c>
      <c r="R579" s="233">
        <v>26.872140000000002</v>
      </c>
      <c r="S579" s="234">
        <v>1403342</v>
      </c>
      <c r="T579" s="233">
        <v>0</v>
      </c>
      <c r="U579" s="235">
        <f t="shared" si="56"/>
        <v>49158.929999999993</v>
      </c>
      <c r="V579" s="227">
        <f t="shared" si="57"/>
        <v>43727.3796</v>
      </c>
      <c r="W579" s="227">
        <f t="shared" si="58"/>
        <v>43313.677633333333</v>
      </c>
      <c r="X579" s="227">
        <f t="shared" si="61"/>
        <v>43148.25</v>
      </c>
      <c r="Y579" s="227">
        <f t="shared" si="59"/>
        <v>39568.7886</v>
      </c>
      <c r="Z579" s="227">
        <f t="shared" si="60"/>
        <v>39233.32886666667</v>
      </c>
      <c r="AA579" s="227">
        <f t="shared" si="62"/>
        <v>38981.722222222219</v>
      </c>
    </row>
    <row r="580" spans="2:27" ht="13.5" hidden="1">
      <c r="B580" s="232" t="s">
        <v>1110</v>
      </c>
      <c r="C580" s="232" t="s">
        <v>1432</v>
      </c>
      <c r="D580" s="232" t="s">
        <v>965</v>
      </c>
      <c r="E580" s="232" t="s">
        <v>988</v>
      </c>
      <c r="F580" s="232">
        <v>128</v>
      </c>
      <c r="G580" s="232" t="s">
        <v>1431</v>
      </c>
      <c r="H580" s="233">
        <v>67.340999999999994</v>
      </c>
      <c r="I580" s="233">
        <v>0</v>
      </c>
      <c r="J580" s="233">
        <v>59.90052</v>
      </c>
      <c r="K580" s="234">
        <v>259882</v>
      </c>
      <c r="L580" s="233">
        <v>29.666910000000001</v>
      </c>
      <c r="M580" s="234">
        <v>517779</v>
      </c>
      <c r="N580" s="233">
        <v>0</v>
      </c>
      <c r="O580" s="233">
        <v>0</v>
      </c>
      <c r="P580" s="233">
        <v>54.20382</v>
      </c>
      <c r="Q580" s="234">
        <v>706200</v>
      </c>
      <c r="R580" s="233">
        <v>26.872140000000002</v>
      </c>
      <c r="S580" s="234">
        <v>1403342</v>
      </c>
      <c r="T580" s="233">
        <v>0</v>
      </c>
      <c r="U580" s="235">
        <f t="shared" ref="U580:U643" si="63">H580*hour_M</f>
        <v>49158.929999999993</v>
      </c>
      <c r="V580" s="227">
        <f t="shared" ref="V580:V643" si="64">J580*hour_M</f>
        <v>43727.3796</v>
      </c>
      <c r="W580" s="227">
        <f t="shared" ref="W580:W643" si="65">K580/12+L580*hour_M</f>
        <v>43313.677633333333</v>
      </c>
      <c r="X580" s="227">
        <f t="shared" si="61"/>
        <v>43148.25</v>
      </c>
      <c r="Y580" s="227">
        <f t="shared" ref="Y580:Y643" si="66">P580*hour_M</f>
        <v>39568.7886</v>
      </c>
      <c r="Z580" s="227">
        <f t="shared" ref="Z580:Z643" si="67">Q580/36+R580*hour_M</f>
        <v>39233.32886666667</v>
      </c>
      <c r="AA580" s="227">
        <f t="shared" si="62"/>
        <v>38981.722222222219</v>
      </c>
    </row>
    <row r="581" spans="2:27" ht="13.5" hidden="1">
      <c r="B581" s="232" t="s">
        <v>1110</v>
      </c>
      <c r="C581" s="232" t="s">
        <v>1433</v>
      </c>
      <c r="D581" s="232" t="s">
        <v>965</v>
      </c>
      <c r="E581" s="232" t="s">
        <v>988</v>
      </c>
      <c r="F581" s="232">
        <v>64</v>
      </c>
      <c r="G581" s="232" t="s">
        <v>1431</v>
      </c>
      <c r="H581" s="233">
        <v>43.341000000000001</v>
      </c>
      <c r="I581" s="233">
        <v>0</v>
      </c>
      <c r="J581" s="233">
        <v>35.90052</v>
      </c>
      <c r="K581" s="234">
        <v>154762</v>
      </c>
      <c r="L581" s="233">
        <v>17.666910000000001</v>
      </c>
      <c r="M581" s="234">
        <v>307539</v>
      </c>
      <c r="N581" s="233">
        <v>0</v>
      </c>
      <c r="O581" s="233">
        <v>0</v>
      </c>
      <c r="P581" s="233">
        <v>30.20382</v>
      </c>
      <c r="Q581" s="234">
        <v>390840</v>
      </c>
      <c r="R581" s="233">
        <v>14.87214</v>
      </c>
      <c r="S581" s="234">
        <v>772622</v>
      </c>
      <c r="T581" s="233">
        <v>0</v>
      </c>
      <c r="U581" s="235">
        <f t="shared" si="63"/>
        <v>31638.93</v>
      </c>
      <c r="V581" s="227">
        <f t="shared" si="64"/>
        <v>26207.3796</v>
      </c>
      <c r="W581" s="227">
        <f t="shared" si="65"/>
        <v>25793.677633333333</v>
      </c>
      <c r="X581" s="227">
        <f t="shared" ref="X581:X644" si="68">M581/12</f>
        <v>25628.25</v>
      </c>
      <c r="Y581" s="227">
        <f t="shared" si="66"/>
        <v>22048.7886</v>
      </c>
      <c r="Z581" s="227">
        <f t="shared" si="67"/>
        <v>21713.328866666667</v>
      </c>
      <c r="AA581" s="227">
        <f t="shared" ref="AA581:AA644" si="69">S581/36</f>
        <v>21461.722222222223</v>
      </c>
    </row>
    <row r="582" spans="2:27" ht="13.5" hidden="1">
      <c r="B582" s="232" t="s">
        <v>1110</v>
      </c>
      <c r="C582" s="232" t="s">
        <v>1434</v>
      </c>
      <c r="D582" s="232" t="s">
        <v>965</v>
      </c>
      <c r="E582" s="232" t="s">
        <v>988</v>
      </c>
      <c r="F582" s="232">
        <v>96</v>
      </c>
      <c r="G582" s="232" t="s">
        <v>1435</v>
      </c>
      <c r="H582" s="233">
        <v>65.011499999999998</v>
      </c>
      <c r="I582" s="233">
        <v>0</v>
      </c>
      <c r="J582" s="233">
        <v>53.85078</v>
      </c>
      <c r="K582" s="234">
        <v>232143</v>
      </c>
      <c r="L582" s="233">
        <v>26.50037</v>
      </c>
      <c r="M582" s="234">
        <v>461308</v>
      </c>
      <c r="N582" s="233">
        <v>0</v>
      </c>
      <c r="O582" s="233">
        <v>0</v>
      </c>
      <c r="P582" s="233">
        <v>45.305729999999997</v>
      </c>
      <c r="Q582" s="234">
        <v>586260</v>
      </c>
      <c r="R582" s="233">
        <v>22.308209999999999</v>
      </c>
      <c r="S582" s="234">
        <v>1158933</v>
      </c>
      <c r="T582" s="233">
        <v>0</v>
      </c>
      <c r="U582" s="235">
        <f t="shared" si="63"/>
        <v>47458.394999999997</v>
      </c>
      <c r="V582" s="227">
        <f t="shared" si="64"/>
        <v>39311.0694</v>
      </c>
      <c r="W582" s="227">
        <f t="shared" si="65"/>
        <v>38690.520100000002</v>
      </c>
      <c r="X582" s="227">
        <f t="shared" si="68"/>
        <v>38442.333333333336</v>
      </c>
      <c r="Y582" s="227">
        <f t="shared" si="66"/>
        <v>33073.1829</v>
      </c>
      <c r="Z582" s="227">
        <f t="shared" si="67"/>
        <v>32569.993300000002</v>
      </c>
      <c r="AA582" s="227">
        <f t="shared" si="69"/>
        <v>32192.583333333332</v>
      </c>
    </row>
    <row r="583" spans="2:27" ht="13.5" hidden="1">
      <c r="B583" s="232" t="s">
        <v>1110</v>
      </c>
      <c r="C583" s="232" t="s">
        <v>1436</v>
      </c>
      <c r="D583" s="232" t="s">
        <v>965</v>
      </c>
      <c r="E583" s="232" t="s">
        <v>988</v>
      </c>
      <c r="F583" s="232">
        <v>8</v>
      </c>
      <c r="G583" s="232" t="s">
        <v>1345</v>
      </c>
      <c r="H583" s="233">
        <v>5.4176299999999999</v>
      </c>
      <c r="I583" s="233">
        <v>0</v>
      </c>
      <c r="J583" s="233">
        <v>4.4875600000000002</v>
      </c>
      <c r="K583" s="234">
        <v>19345</v>
      </c>
      <c r="L583" s="233">
        <v>2.2083599999999999</v>
      </c>
      <c r="M583" s="234">
        <v>38442</v>
      </c>
      <c r="N583" s="233">
        <v>0</v>
      </c>
      <c r="O583" s="233">
        <v>0</v>
      </c>
      <c r="P583" s="233">
        <v>3.7754799999999999</v>
      </c>
      <c r="Q583" s="234">
        <v>48855</v>
      </c>
      <c r="R583" s="233">
        <v>1.8590199999999999</v>
      </c>
      <c r="S583" s="234">
        <v>96578</v>
      </c>
      <c r="T583" s="233">
        <v>0</v>
      </c>
      <c r="U583" s="235">
        <f t="shared" si="63"/>
        <v>3954.8699000000001</v>
      </c>
      <c r="V583" s="227">
        <f t="shared" si="64"/>
        <v>3275.9188000000004</v>
      </c>
      <c r="W583" s="227">
        <f t="shared" si="65"/>
        <v>3224.1861333333331</v>
      </c>
      <c r="X583" s="227">
        <f t="shared" si="68"/>
        <v>3203.5</v>
      </c>
      <c r="Y583" s="227">
        <f t="shared" si="66"/>
        <v>2756.1003999999998</v>
      </c>
      <c r="Z583" s="227">
        <f t="shared" si="67"/>
        <v>2714.1679333333332</v>
      </c>
      <c r="AA583" s="227">
        <f t="shared" si="69"/>
        <v>2682.7222222222222</v>
      </c>
    </row>
    <row r="584" spans="2:27" ht="13.5" hidden="1">
      <c r="B584" s="232" t="s">
        <v>1110</v>
      </c>
      <c r="C584" s="232" t="s">
        <v>1437</v>
      </c>
      <c r="D584" s="232" t="s">
        <v>965</v>
      </c>
      <c r="E584" s="232" t="s">
        <v>988</v>
      </c>
      <c r="F584" s="232">
        <v>128</v>
      </c>
      <c r="G584" s="232" t="s">
        <v>1438</v>
      </c>
      <c r="H584" s="233">
        <v>86.682000000000002</v>
      </c>
      <c r="I584" s="233">
        <v>0</v>
      </c>
      <c r="J584" s="233">
        <v>71.801029999999997</v>
      </c>
      <c r="K584" s="234">
        <v>309524</v>
      </c>
      <c r="L584" s="233">
        <v>35.333829999999999</v>
      </c>
      <c r="M584" s="234">
        <v>615077</v>
      </c>
      <c r="N584" s="233">
        <v>0</v>
      </c>
      <c r="O584" s="233">
        <v>0</v>
      </c>
      <c r="P584" s="233">
        <v>60.407640000000001</v>
      </c>
      <c r="Q584" s="234">
        <v>781680</v>
      </c>
      <c r="R584" s="233">
        <v>29.74428</v>
      </c>
      <c r="S584" s="234">
        <v>1545244</v>
      </c>
      <c r="T584" s="233">
        <v>0</v>
      </c>
      <c r="U584" s="235">
        <f t="shared" si="63"/>
        <v>63277.86</v>
      </c>
      <c r="V584" s="227">
        <f t="shared" si="64"/>
        <v>52414.751899999996</v>
      </c>
      <c r="W584" s="227">
        <f t="shared" si="65"/>
        <v>51587.362566666663</v>
      </c>
      <c r="X584" s="227">
        <f t="shared" si="68"/>
        <v>51256.416666666664</v>
      </c>
      <c r="Y584" s="227">
        <f t="shared" si="66"/>
        <v>44097.5772</v>
      </c>
      <c r="Z584" s="227">
        <f t="shared" si="67"/>
        <v>43426.657733333333</v>
      </c>
      <c r="AA584" s="227">
        <f t="shared" si="69"/>
        <v>42923.444444444445</v>
      </c>
    </row>
    <row r="585" spans="2:27" ht="13.5" hidden="1">
      <c r="B585" s="232" t="s">
        <v>1110</v>
      </c>
      <c r="C585" s="232" t="s">
        <v>1439</v>
      </c>
      <c r="D585" s="232" t="s">
        <v>965</v>
      </c>
      <c r="E585" s="232" t="s">
        <v>988</v>
      </c>
      <c r="F585" s="232">
        <v>16</v>
      </c>
      <c r="G585" s="232" t="s">
        <v>1364</v>
      </c>
      <c r="H585" s="233">
        <v>10.83525</v>
      </c>
      <c r="I585" s="233">
        <v>0</v>
      </c>
      <c r="J585" s="233">
        <v>8.9751300000000001</v>
      </c>
      <c r="K585" s="234">
        <v>38691</v>
      </c>
      <c r="L585" s="233">
        <v>4.4167300000000003</v>
      </c>
      <c r="M585" s="234">
        <v>76885</v>
      </c>
      <c r="N585" s="233">
        <v>0</v>
      </c>
      <c r="O585" s="233">
        <v>0</v>
      </c>
      <c r="P585" s="233">
        <v>7.5509500000000003</v>
      </c>
      <c r="Q585" s="234">
        <v>97710</v>
      </c>
      <c r="R585" s="233">
        <v>3.7180300000000002</v>
      </c>
      <c r="S585" s="234">
        <v>193156</v>
      </c>
      <c r="T585" s="233">
        <v>0</v>
      </c>
      <c r="U585" s="235">
        <f t="shared" si="63"/>
        <v>7909.7325000000001</v>
      </c>
      <c r="V585" s="227">
        <f t="shared" si="64"/>
        <v>6551.8449000000001</v>
      </c>
      <c r="W585" s="227">
        <f t="shared" si="65"/>
        <v>6448.4629000000004</v>
      </c>
      <c r="X585" s="227">
        <f t="shared" si="68"/>
        <v>6407.083333333333</v>
      </c>
      <c r="Y585" s="227">
        <f t="shared" si="66"/>
        <v>5512.1935000000003</v>
      </c>
      <c r="Z585" s="227">
        <f t="shared" si="67"/>
        <v>5428.328566666667</v>
      </c>
      <c r="AA585" s="227">
        <f t="shared" si="69"/>
        <v>5365.4444444444443</v>
      </c>
    </row>
    <row r="586" spans="2:27" ht="13.5" hidden="1">
      <c r="B586" s="232" t="s">
        <v>1110</v>
      </c>
      <c r="C586" s="232" t="s">
        <v>1440</v>
      </c>
      <c r="D586" s="232" t="s">
        <v>965</v>
      </c>
      <c r="E586" s="232" t="s">
        <v>988</v>
      </c>
      <c r="F586" s="232">
        <v>32</v>
      </c>
      <c r="G586" s="232" t="s">
        <v>1369</v>
      </c>
      <c r="H586" s="233">
        <v>21.670500000000001</v>
      </c>
      <c r="I586" s="233">
        <v>0</v>
      </c>
      <c r="J586" s="233">
        <v>17.95026</v>
      </c>
      <c r="K586" s="234">
        <v>77381</v>
      </c>
      <c r="L586" s="233">
        <v>8.8334600000000005</v>
      </c>
      <c r="M586" s="234">
        <v>153769</v>
      </c>
      <c r="N586" s="233">
        <v>0</v>
      </c>
      <c r="O586" s="233">
        <v>0</v>
      </c>
      <c r="P586" s="233">
        <v>15.10191</v>
      </c>
      <c r="Q586" s="234">
        <v>195420</v>
      </c>
      <c r="R586" s="233">
        <v>7.43607</v>
      </c>
      <c r="S586" s="234">
        <v>386311</v>
      </c>
      <c r="T586" s="233">
        <v>0</v>
      </c>
      <c r="U586" s="235">
        <f t="shared" si="63"/>
        <v>15819.465</v>
      </c>
      <c r="V586" s="227">
        <f t="shared" si="64"/>
        <v>13103.6898</v>
      </c>
      <c r="W586" s="227">
        <f t="shared" si="65"/>
        <v>12896.842466666667</v>
      </c>
      <c r="X586" s="227">
        <f t="shared" si="68"/>
        <v>12814.083333333334</v>
      </c>
      <c r="Y586" s="227">
        <f t="shared" si="66"/>
        <v>11024.3943</v>
      </c>
      <c r="Z586" s="227">
        <f t="shared" si="67"/>
        <v>10856.664433333333</v>
      </c>
      <c r="AA586" s="227">
        <f t="shared" si="69"/>
        <v>10730.861111111111</v>
      </c>
    </row>
    <row r="587" spans="2:27" ht="13.5" hidden="1">
      <c r="B587" s="232" t="s">
        <v>1110</v>
      </c>
      <c r="C587" s="232" t="s">
        <v>1441</v>
      </c>
      <c r="D587" s="232" t="s">
        <v>965</v>
      </c>
      <c r="E587" s="232" t="s">
        <v>988</v>
      </c>
      <c r="F587" s="232">
        <v>128</v>
      </c>
      <c r="G587" s="232" t="s">
        <v>1438</v>
      </c>
      <c r="H587" s="233">
        <v>86.682000000000002</v>
      </c>
      <c r="I587" s="233">
        <v>0</v>
      </c>
      <c r="J587" s="233">
        <v>71.801029999999997</v>
      </c>
      <c r="K587" s="234">
        <v>309524</v>
      </c>
      <c r="L587" s="233">
        <v>35.333829999999999</v>
      </c>
      <c r="M587" s="234">
        <v>615077</v>
      </c>
      <c r="N587" s="233">
        <v>0</v>
      </c>
      <c r="O587" s="233">
        <v>0</v>
      </c>
      <c r="P587" s="233">
        <v>60.407640000000001</v>
      </c>
      <c r="Q587" s="234">
        <v>781680</v>
      </c>
      <c r="R587" s="233">
        <v>29.74428</v>
      </c>
      <c r="S587" s="234">
        <v>1545244</v>
      </c>
      <c r="T587" s="233">
        <v>0</v>
      </c>
      <c r="U587" s="235">
        <f t="shared" si="63"/>
        <v>63277.86</v>
      </c>
      <c r="V587" s="227">
        <f t="shared" si="64"/>
        <v>52414.751899999996</v>
      </c>
      <c r="W587" s="227">
        <f t="shared" si="65"/>
        <v>51587.362566666663</v>
      </c>
      <c r="X587" s="227">
        <f t="shared" si="68"/>
        <v>51256.416666666664</v>
      </c>
      <c r="Y587" s="227">
        <f t="shared" si="66"/>
        <v>44097.5772</v>
      </c>
      <c r="Z587" s="227">
        <f t="shared" si="67"/>
        <v>43426.657733333333</v>
      </c>
      <c r="AA587" s="227">
        <f t="shared" si="69"/>
        <v>42923.444444444445</v>
      </c>
    </row>
    <row r="588" spans="2:27" ht="13.5" hidden="1">
      <c r="B588" s="232" t="s">
        <v>1110</v>
      </c>
      <c r="C588" s="232" t="s">
        <v>1442</v>
      </c>
      <c r="D588" s="232" t="s">
        <v>965</v>
      </c>
      <c r="E588" s="232" t="s">
        <v>988</v>
      </c>
      <c r="F588" s="232">
        <v>4</v>
      </c>
      <c r="G588" s="232" t="s">
        <v>1316</v>
      </c>
      <c r="H588" s="233">
        <v>2.7088100000000002</v>
      </c>
      <c r="I588" s="233">
        <v>0</v>
      </c>
      <c r="J588" s="233">
        <v>2.2437800000000001</v>
      </c>
      <c r="K588" s="234">
        <v>9673</v>
      </c>
      <c r="L588" s="233">
        <v>1.1041799999999999</v>
      </c>
      <c r="M588" s="234">
        <v>19221</v>
      </c>
      <c r="N588" s="233">
        <v>0</v>
      </c>
      <c r="O588" s="233">
        <v>0</v>
      </c>
      <c r="P588" s="233">
        <v>1.88774</v>
      </c>
      <c r="Q588" s="234">
        <v>24427</v>
      </c>
      <c r="R588" s="233">
        <v>0.92950999999999995</v>
      </c>
      <c r="S588" s="234">
        <v>48289</v>
      </c>
      <c r="T588" s="233">
        <v>0</v>
      </c>
      <c r="U588" s="235">
        <f t="shared" si="63"/>
        <v>1977.4313000000002</v>
      </c>
      <c r="V588" s="227">
        <f t="shared" si="64"/>
        <v>1637.9594000000002</v>
      </c>
      <c r="W588" s="227">
        <f t="shared" si="65"/>
        <v>1612.1347333333333</v>
      </c>
      <c r="X588" s="227">
        <f t="shared" si="68"/>
        <v>1601.75</v>
      </c>
      <c r="Y588" s="227">
        <f t="shared" si="66"/>
        <v>1378.0501999999999</v>
      </c>
      <c r="Z588" s="227">
        <f t="shared" si="67"/>
        <v>1357.0700777777779</v>
      </c>
      <c r="AA588" s="227">
        <f t="shared" si="69"/>
        <v>1341.3611111111111</v>
      </c>
    </row>
    <row r="589" spans="2:27" ht="13.5" hidden="1">
      <c r="B589" s="232" t="s">
        <v>1110</v>
      </c>
      <c r="C589" s="232" t="s">
        <v>912</v>
      </c>
      <c r="D589" s="232" t="s">
        <v>965</v>
      </c>
      <c r="E589" s="232" t="s">
        <v>988</v>
      </c>
      <c r="F589" s="232">
        <v>48</v>
      </c>
      <c r="G589" s="232" t="s">
        <v>1356</v>
      </c>
      <c r="H589" s="233">
        <v>23.4</v>
      </c>
      <c r="I589" s="233">
        <v>0</v>
      </c>
      <c r="J589" s="233">
        <v>21.402000000000001</v>
      </c>
      <c r="K589" s="234">
        <v>93031</v>
      </c>
      <c r="L589" s="233">
        <v>10.62</v>
      </c>
      <c r="M589" s="234">
        <v>185495</v>
      </c>
      <c r="N589" s="233">
        <v>0</v>
      </c>
      <c r="O589" s="233">
        <v>0</v>
      </c>
      <c r="P589" s="233">
        <v>20.247</v>
      </c>
      <c r="Q589" s="234">
        <v>263857</v>
      </c>
      <c r="R589" s="233">
        <v>10.039999999999999</v>
      </c>
      <c r="S589" s="234">
        <v>524434</v>
      </c>
      <c r="T589" s="233">
        <v>0</v>
      </c>
      <c r="U589" s="235">
        <f t="shared" si="63"/>
        <v>17082</v>
      </c>
      <c r="V589" s="227">
        <f t="shared" si="64"/>
        <v>15623.460000000001</v>
      </c>
      <c r="W589" s="227">
        <f t="shared" si="65"/>
        <v>15505.183333333332</v>
      </c>
      <c r="X589" s="227">
        <f t="shared" si="68"/>
        <v>15457.916666666666</v>
      </c>
      <c r="Y589" s="227">
        <f t="shared" si="66"/>
        <v>14780.31</v>
      </c>
      <c r="Z589" s="227">
        <f t="shared" si="67"/>
        <v>14658.56111111111</v>
      </c>
      <c r="AA589" s="227">
        <f t="shared" si="69"/>
        <v>14567.611111111111</v>
      </c>
    </row>
    <row r="590" spans="2:27" ht="13.5" hidden="1">
      <c r="B590" s="232" t="s">
        <v>1110</v>
      </c>
      <c r="C590" s="232" t="s">
        <v>913</v>
      </c>
      <c r="D590" s="232" t="s">
        <v>965</v>
      </c>
      <c r="E590" s="232" t="s">
        <v>988</v>
      </c>
      <c r="F590" s="232">
        <v>8</v>
      </c>
      <c r="G590" s="232" t="s">
        <v>1317</v>
      </c>
      <c r="H590" s="233">
        <v>3.9</v>
      </c>
      <c r="I590" s="233">
        <v>0</v>
      </c>
      <c r="J590" s="233">
        <v>3.5670000000000002</v>
      </c>
      <c r="K590" s="234">
        <v>15505</v>
      </c>
      <c r="L590" s="233">
        <v>1.77</v>
      </c>
      <c r="M590" s="234">
        <v>30916</v>
      </c>
      <c r="N590" s="233">
        <v>0</v>
      </c>
      <c r="O590" s="233">
        <v>0</v>
      </c>
      <c r="P590" s="233">
        <v>3.3740000000000001</v>
      </c>
      <c r="Q590" s="234">
        <v>43976</v>
      </c>
      <c r="R590" s="233">
        <v>1.673</v>
      </c>
      <c r="S590" s="234">
        <v>87406</v>
      </c>
      <c r="T590" s="233">
        <v>0</v>
      </c>
      <c r="U590" s="235">
        <f t="shared" si="63"/>
        <v>2847</v>
      </c>
      <c r="V590" s="227">
        <f t="shared" si="64"/>
        <v>2603.9100000000003</v>
      </c>
      <c r="W590" s="227">
        <f t="shared" si="65"/>
        <v>2584.1833333333334</v>
      </c>
      <c r="X590" s="227">
        <f t="shared" si="68"/>
        <v>2576.3333333333335</v>
      </c>
      <c r="Y590" s="227">
        <f t="shared" si="66"/>
        <v>2463.02</v>
      </c>
      <c r="Z590" s="227">
        <f t="shared" si="67"/>
        <v>2442.8455555555556</v>
      </c>
      <c r="AA590" s="227">
        <f t="shared" si="69"/>
        <v>2427.9444444444443</v>
      </c>
    </row>
    <row r="591" spans="2:27" ht="13.5" hidden="1">
      <c r="B591" s="232" t="s">
        <v>1110</v>
      </c>
      <c r="C591" s="232" t="s">
        <v>914</v>
      </c>
      <c r="D591" s="232" t="s">
        <v>965</v>
      </c>
      <c r="E591" s="232" t="s">
        <v>988</v>
      </c>
      <c r="F591" s="232">
        <v>12</v>
      </c>
      <c r="G591" s="232" t="s">
        <v>1308</v>
      </c>
      <c r="H591" s="233">
        <v>5.85</v>
      </c>
      <c r="I591" s="233">
        <v>0</v>
      </c>
      <c r="J591" s="233">
        <v>5.351</v>
      </c>
      <c r="K591" s="234">
        <v>23258</v>
      </c>
      <c r="L591" s="233">
        <v>2.6549999999999998</v>
      </c>
      <c r="M591" s="234">
        <v>46374</v>
      </c>
      <c r="N591" s="233">
        <v>0</v>
      </c>
      <c r="O591" s="233">
        <v>0</v>
      </c>
      <c r="P591" s="233">
        <v>5.0620000000000003</v>
      </c>
      <c r="Q591" s="234">
        <v>65964</v>
      </c>
      <c r="R591" s="233">
        <v>2.5099999999999998</v>
      </c>
      <c r="S591" s="234">
        <v>131108</v>
      </c>
      <c r="T591" s="233">
        <v>0</v>
      </c>
      <c r="U591" s="235">
        <f t="shared" si="63"/>
        <v>4270.5</v>
      </c>
      <c r="V591" s="227">
        <f t="shared" si="64"/>
        <v>3906.23</v>
      </c>
      <c r="W591" s="227">
        <f t="shared" si="65"/>
        <v>3876.3166666666666</v>
      </c>
      <c r="X591" s="227">
        <f t="shared" si="68"/>
        <v>3864.5</v>
      </c>
      <c r="Y591" s="227">
        <f t="shared" si="66"/>
        <v>3695.26</v>
      </c>
      <c r="Z591" s="227">
        <f t="shared" si="67"/>
        <v>3664.6333333333332</v>
      </c>
      <c r="AA591" s="227">
        <f t="shared" si="69"/>
        <v>3641.8888888888887</v>
      </c>
    </row>
    <row r="592" spans="2:27" ht="13.5" hidden="1">
      <c r="B592" s="232" t="s">
        <v>1110</v>
      </c>
      <c r="C592" s="232" t="s">
        <v>915</v>
      </c>
      <c r="D592" s="232" t="s">
        <v>965</v>
      </c>
      <c r="E592" s="232" t="s">
        <v>988</v>
      </c>
      <c r="F592" s="232">
        <v>24</v>
      </c>
      <c r="G592" s="232" t="s">
        <v>1310</v>
      </c>
      <c r="H592" s="233">
        <v>11.7</v>
      </c>
      <c r="I592" s="233">
        <v>0</v>
      </c>
      <c r="J592" s="233">
        <v>10.701000000000001</v>
      </c>
      <c r="K592" s="234">
        <v>46516</v>
      </c>
      <c r="L592" s="233">
        <v>5.31</v>
      </c>
      <c r="M592" s="234">
        <v>92747</v>
      </c>
      <c r="N592" s="233">
        <v>0</v>
      </c>
      <c r="O592" s="233">
        <v>0</v>
      </c>
      <c r="P592" s="233">
        <v>10.122999999999999</v>
      </c>
      <c r="Q592" s="234">
        <v>131929</v>
      </c>
      <c r="R592" s="233">
        <v>5.0199999999999996</v>
      </c>
      <c r="S592" s="234">
        <v>262217</v>
      </c>
      <c r="T592" s="233">
        <v>0</v>
      </c>
      <c r="U592" s="235">
        <f t="shared" si="63"/>
        <v>8541</v>
      </c>
      <c r="V592" s="227">
        <f t="shared" si="64"/>
        <v>7811.7300000000005</v>
      </c>
      <c r="W592" s="227">
        <f t="shared" si="65"/>
        <v>7752.6333333333332</v>
      </c>
      <c r="X592" s="227">
        <f t="shared" si="68"/>
        <v>7728.916666666667</v>
      </c>
      <c r="Y592" s="227">
        <f t="shared" si="66"/>
        <v>7389.79</v>
      </c>
      <c r="Z592" s="227">
        <f t="shared" si="67"/>
        <v>7329.2944444444438</v>
      </c>
      <c r="AA592" s="227">
        <f t="shared" si="69"/>
        <v>7283.8055555555557</v>
      </c>
    </row>
    <row r="593" spans="2:27" ht="13.5" hidden="1">
      <c r="B593" s="232" t="s">
        <v>1110</v>
      </c>
      <c r="C593" s="232" t="s">
        <v>917</v>
      </c>
      <c r="D593" s="232" t="s">
        <v>965</v>
      </c>
      <c r="E593" s="232" t="s">
        <v>988</v>
      </c>
      <c r="F593" s="232">
        <v>48</v>
      </c>
      <c r="G593" s="232" t="s">
        <v>1356</v>
      </c>
      <c r="H593" s="233">
        <v>23.4</v>
      </c>
      <c r="I593" s="233">
        <v>0</v>
      </c>
      <c r="J593" s="233">
        <v>21.402000000000001</v>
      </c>
      <c r="K593" s="234">
        <v>93031</v>
      </c>
      <c r="L593" s="233">
        <v>10.62</v>
      </c>
      <c r="M593" s="234">
        <v>185495</v>
      </c>
      <c r="N593" s="233">
        <v>0</v>
      </c>
      <c r="O593" s="233">
        <v>0</v>
      </c>
      <c r="P593" s="233">
        <v>20.247</v>
      </c>
      <c r="Q593" s="234">
        <v>263857</v>
      </c>
      <c r="R593" s="233">
        <v>10.039999999999999</v>
      </c>
      <c r="S593" s="234">
        <v>524434</v>
      </c>
      <c r="T593" s="233">
        <v>0</v>
      </c>
      <c r="U593" s="235">
        <f t="shared" si="63"/>
        <v>17082</v>
      </c>
      <c r="V593" s="227">
        <f t="shared" si="64"/>
        <v>15623.460000000001</v>
      </c>
      <c r="W593" s="227">
        <f t="shared" si="65"/>
        <v>15505.183333333332</v>
      </c>
      <c r="X593" s="227">
        <f t="shared" si="68"/>
        <v>15457.916666666666</v>
      </c>
      <c r="Y593" s="227">
        <f t="shared" si="66"/>
        <v>14780.31</v>
      </c>
      <c r="Z593" s="227">
        <f t="shared" si="67"/>
        <v>14658.56111111111</v>
      </c>
      <c r="AA593" s="227">
        <f t="shared" si="69"/>
        <v>14567.611111111111</v>
      </c>
    </row>
    <row r="594" spans="2:27" ht="13.5" hidden="1">
      <c r="B594" s="232" t="s">
        <v>1110</v>
      </c>
      <c r="C594" s="232" t="s">
        <v>918</v>
      </c>
      <c r="D594" s="232" t="s">
        <v>965</v>
      </c>
      <c r="E594" s="232" t="s">
        <v>988</v>
      </c>
      <c r="F594" s="232">
        <v>4</v>
      </c>
      <c r="G594" s="232" t="s">
        <v>1312</v>
      </c>
      <c r="H594" s="233">
        <v>1.95</v>
      </c>
      <c r="I594" s="233">
        <v>0</v>
      </c>
      <c r="J594" s="233">
        <v>1.784</v>
      </c>
      <c r="K594" s="234">
        <v>7753</v>
      </c>
      <c r="L594" s="233">
        <v>0.88500000000000001</v>
      </c>
      <c r="M594" s="234">
        <v>15458</v>
      </c>
      <c r="N594" s="233">
        <v>0</v>
      </c>
      <c r="O594" s="233">
        <v>0</v>
      </c>
      <c r="P594" s="233">
        <v>1.6870000000000001</v>
      </c>
      <c r="Q594" s="234">
        <v>21988</v>
      </c>
      <c r="R594" s="233">
        <v>0.83699999999999997</v>
      </c>
      <c r="S594" s="234">
        <v>43703</v>
      </c>
      <c r="T594" s="233">
        <v>0</v>
      </c>
      <c r="U594" s="235">
        <f t="shared" si="63"/>
        <v>1423.5</v>
      </c>
      <c r="V594" s="227">
        <f t="shared" si="64"/>
        <v>1302.32</v>
      </c>
      <c r="W594" s="227">
        <f t="shared" si="65"/>
        <v>1292.1333333333332</v>
      </c>
      <c r="X594" s="227">
        <f t="shared" si="68"/>
        <v>1288.1666666666667</v>
      </c>
      <c r="Y594" s="227">
        <f t="shared" si="66"/>
        <v>1231.51</v>
      </c>
      <c r="Z594" s="227">
        <f t="shared" si="67"/>
        <v>1221.7877777777778</v>
      </c>
      <c r="AA594" s="227">
        <f t="shared" si="69"/>
        <v>1213.9722222222222</v>
      </c>
    </row>
    <row r="595" spans="2:27" ht="13.5" hidden="1">
      <c r="B595" s="232" t="s">
        <v>1110</v>
      </c>
      <c r="C595" s="232" t="s">
        <v>579</v>
      </c>
      <c r="D595" s="232" t="s">
        <v>966</v>
      </c>
      <c r="E595" s="232" t="s">
        <v>988</v>
      </c>
      <c r="F595" s="232">
        <v>8</v>
      </c>
      <c r="G595" s="232" t="s">
        <v>1299</v>
      </c>
      <c r="H595" s="233">
        <v>1.4159999999999999</v>
      </c>
      <c r="I595" s="233">
        <v>0</v>
      </c>
      <c r="J595" s="233">
        <v>1.2669999999999999</v>
      </c>
      <c r="K595" s="234">
        <v>5484</v>
      </c>
      <c r="L595" s="233">
        <v>0.626</v>
      </c>
      <c r="M595" s="234">
        <v>10916</v>
      </c>
      <c r="N595" s="233">
        <v>0</v>
      </c>
      <c r="O595" s="233">
        <v>0</v>
      </c>
      <c r="P595" s="233">
        <v>1.198</v>
      </c>
      <c r="Q595" s="234">
        <v>15505</v>
      </c>
      <c r="R595" s="233">
        <v>0.59</v>
      </c>
      <c r="S595" s="234">
        <v>30664</v>
      </c>
      <c r="T595" s="233">
        <v>0</v>
      </c>
      <c r="U595" s="235">
        <f t="shared" si="63"/>
        <v>1033.6799999999998</v>
      </c>
      <c r="V595" s="227">
        <f t="shared" si="64"/>
        <v>924.91</v>
      </c>
      <c r="W595" s="227">
        <f t="shared" si="65"/>
        <v>913.98</v>
      </c>
      <c r="X595" s="227">
        <f t="shared" si="68"/>
        <v>909.66666666666663</v>
      </c>
      <c r="Y595" s="227">
        <f t="shared" si="66"/>
        <v>874.54</v>
      </c>
      <c r="Z595" s="227">
        <f t="shared" si="67"/>
        <v>861.39444444444439</v>
      </c>
      <c r="AA595" s="227">
        <f t="shared" si="69"/>
        <v>851.77777777777783</v>
      </c>
    </row>
    <row r="596" spans="2:27" ht="13.5" hidden="1">
      <c r="B596" s="232" t="s">
        <v>1110</v>
      </c>
      <c r="C596" s="232" t="s">
        <v>593</v>
      </c>
      <c r="D596" s="232" t="s">
        <v>966</v>
      </c>
      <c r="E596" s="232" t="s">
        <v>988</v>
      </c>
      <c r="F596" s="232">
        <v>16</v>
      </c>
      <c r="G596" s="232" t="s">
        <v>1301</v>
      </c>
      <c r="H596" s="233">
        <v>2.8319999999999999</v>
      </c>
      <c r="I596" s="233">
        <v>0</v>
      </c>
      <c r="J596" s="233">
        <v>2.5329999999999999</v>
      </c>
      <c r="K596" s="234">
        <v>10968</v>
      </c>
      <c r="L596" s="233">
        <v>1.252</v>
      </c>
      <c r="M596" s="234">
        <v>21833</v>
      </c>
      <c r="N596" s="233">
        <v>0</v>
      </c>
      <c r="O596" s="233">
        <v>0</v>
      </c>
      <c r="P596" s="233">
        <v>2.395</v>
      </c>
      <c r="Q596" s="234">
        <v>31010</v>
      </c>
      <c r="R596" s="233">
        <v>1.18</v>
      </c>
      <c r="S596" s="234">
        <v>61327</v>
      </c>
      <c r="T596" s="233">
        <v>0</v>
      </c>
      <c r="U596" s="235">
        <f t="shared" si="63"/>
        <v>2067.3599999999997</v>
      </c>
      <c r="V596" s="227">
        <f t="shared" si="64"/>
        <v>1849.09</v>
      </c>
      <c r="W596" s="227">
        <f t="shared" si="65"/>
        <v>1827.96</v>
      </c>
      <c r="X596" s="227">
        <f t="shared" si="68"/>
        <v>1819.4166666666667</v>
      </c>
      <c r="Y596" s="227">
        <f t="shared" si="66"/>
        <v>1748.35</v>
      </c>
      <c r="Z596" s="227">
        <f t="shared" si="67"/>
        <v>1722.7888888888888</v>
      </c>
      <c r="AA596" s="227">
        <f t="shared" si="69"/>
        <v>1703.5277777777778</v>
      </c>
    </row>
    <row r="597" spans="2:27" ht="13.5" hidden="1">
      <c r="B597" s="232" t="s">
        <v>1110</v>
      </c>
      <c r="C597" s="232" t="s">
        <v>604</v>
      </c>
      <c r="D597" s="232" t="s">
        <v>966</v>
      </c>
      <c r="E597" s="232" t="s">
        <v>988</v>
      </c>
      <c r="F597" s="232">
        <v>36</v>
      </c>
      <c r="G597" s="232" t="s">
        <v>1303</v>
      </c>
      <c r="H597" s="233">
        <v>6.1440000000000001</v>
      </c>
      <c r="I597" s="233">
        <v>0</v>
      </c>
      <c r="J597" s="233">
        <v>5.5460000000000003</v>
      </c>
      <c r="K597" s="234">
        <v>24037</v>
      </c>
      <c r="L597" s="233">
        <v>2.7440000000000002</v>
      </c>
      <c r="M597" s="234">
        <v>47870</v>
      </c>
      <c r="N597" s="233">
        <v>0</v>
      </c>
      <c r="O597" s="233">
        <v>0</v>
      </c>
      <c r="P597" s="233">
        <v>5.27</v>
      </c>
      <c r="Q597" s="234">
        <v>68328</v>
      </c>
      <c r="R597" s="233">
        <v>2.6</v>
      </c>
      <c r="S597" s="234">
        <v>135268</v>
      </c>
      <c r="T597" s="233">
        <v>0</v>
      </c>
      <c r="U597" s="235">
        <f t="shared" si="63"/>
        <v>4485.12</v>
      </c>
      <c r="V597" s="227">
        <f t="shared" si="64"/>
        <v>4048.5800000000004</v>
      </c>
      <c r="W597" s="227">
        <f t="shared" si="65"/>
        <v>4006.2033333333334</v>
      </c>
      <c r="X597" s="227">
        <f t="shared" si="68"/>
        <v>3989.1666666666665</v>
      </c>
      <c r="Y597" s="227">
        <f t="shared" si="66"/>
        <v>3847.1</v>
      </c>
      <c r="Z597" s="227">
        <f t="shared" si="67"/>
        <v>3796</v>
      </c>
      <c r="AA597" s="227">
        <f t="shared" si="69"/>
        <v>3757.4444444444443</v>
      </c>
    </row>
    <row r="598" spans="2:27" ht="13.5" hidden="1">
      <c r="B598" s="232" t="s">
        <v>1110</v>
      </c>
      <c r="C598" s="232" t="s">
        <v>614</v>
      </c>
      <c r="D598" s="232" t="s">
        <v>966</v>
      </c>
      <c r="E598" s="232" t="s">
        <v>988</v>
      </c>
      <c r="F598" s="232">
        <v>2</v>
      </c>
      <c r="G598" s="232" t="s">
        <v>1305</v>
      </c>
      <c r="H598" s="233">
        <v>0.59399999999999997</v>
      </c>
      <c r="I598" s="233">
        <v>0</v>
      </c>
      <c r="J598" s="233">
        <v>0.55700000000000005</v>
      </c>
      <c r="K598" s="234">
        <v>2422</v>
      </c>
      <c r="L598" s="233">
        <v>0.27700000000000002</v>
      </c>
      <c r="M598" s="234">
        <v>4831</v>
      </c>
      <c r="N598" s="233">
        <v>0</v>
      </c>
      <c r="O598" s="233">
        <v>0</v>
      </c>
      <c r="P598" s="233">
        <v>0.53900000000000003</v>
      </c>
      <c r="Q598" s="234">
        <v>7030</v>
      </c>
      <c r="R598" s="233">
        <v>0.26700000000000002</v>
      </c>
      <c r="S598" s="234">
        <v>13973</v>
      </c>
      <c r="T598" s="233">
        <v>0</v>
      </c>
      <c r="U598" s="235">
        <f t="shared" si="63"/>
        <v>433.62</v>
      </c>
      <c r="V598" s="227">
        <f t="shared" si="64"/>
        <v>406.61</v>
      </c>
      <c r="W598" s="227">
        <f t="shared" si="65"/>
        <v>404.04333333333335</v>
      </c>
      <c r="X598" s="227">
        <f t="shared" si="68"/>
        <v>402.58333333333331</v>
      </c>
      <c r="Y598" s="227">
        <f t="shared" si="66"/>
        <v>393.47</v>
      </c>
      <c r="Z598" s="227">
        <f t="shared" si="67"/>
        <v>390.1877777777778</v>
      </c>
      <c r="AA598" s="227">
        <f t="shared" si="69"/>
        <v>388.13888888888891</v>
      </c>
    </row>
    <row r="599" spans="2:27" ht="13.5" hidden="1">
      <c r="B599" s="232" t="s">
        <v>1110</v>
      </c>
      <c r="C599" s="232" t="s">
        <v>623</v>
      </c>
      <c r="D599" s="232" t="s">
        <v>966</v>
      </c>
      <c r="E599" s="232" t="s">
        <v>988</v>
      </c>
      <c r="F599" s="232">
        <v>4</v>
      </c>
      <c r="G599" s="232" t="s">
        <v>1307</v>
      </c>
      <c r="H599" s="233">
        <v>0.70799999999999996</v>
      </c>
      <c r="I599" s="233">
        <v>0</v>
      </c>
      <c r="J599" s="233">
        <v>0.63300000000000001</v>
      </c>
      <c r="K599" s="234">
        <v>2742</v>
      </c>
      <c r="L599" s="233">
        <v>0.313</v>
      </c>
      <c r="M599" s="234">
        <v>5458</v>
      </c>
      <c r="N599" s="233">
        <v>0</v>
      </c>
      <c r="O599" s="233">
        <v>0</v>
      </c>
      <c r="P599" s="233">
        <v>0.59899999999999998</v>
      </c>
      <c r="Q599" s="234">
        <v>7753</v>
      </c>
      <c r="R599" s="233">
        <v>0.29499999999999998</v>
      </c>
      <c r="S599" s="234">
        <v>15332</v>
      </c>
      <c r="T599" s="233">
        <v>0</v>
      </c>
      <c r="U599" s="235">
        <f t="shared" si="63"/>
        <v>516.83999999999992</v>
      </c>
      <c r="V599" s="227">
        <f t="shared" si="64"/>
        <v>462.09000000000003</v>
      </c>
      <c r="W599" s="227">
        <f t="shared" si="65"/>
        <v>456.99</v>
      </c>
      <c r="X599" s="227">
        <f t="shared" si="68"/>
        <v>454.83333333333331</v>
      </c>
      <c r="Y599" s="227">
        <f t="shared" si="66"/>
        <v>437.27</v>
      </c>
      <c r="Z599" s="227">
        <f t="shared" si="67"/>
        <v>430.71111111111111</v>
      </c>
      <c r="AA599" s="227">
        <f t="shared" si="69"/>
        <v>425.88888888888891</v>
      </c>
    </row>
    <row r="600" spans="2:27" ht="13.5" hidden="1">
      <c r="B600" s="232" t="s">
        <v>1110</v>
      </c>
      <c r="C600" s="232" t="s">
        <v>635</v>
      </c>
      <c r="D600" s="232" t="s">
        <v>966</v>
      </c>
      <c r="E600" s="232" t="s">
        <v>988</v>
      </c>
      <c r="F600" s="232">
        <v>48</v>
      </c>
      <c r="G600" s="232" t="s">
        <v>1308</v>
      </c>
      <c r="H600" s="233">
        <v>8.0640000000000001</v>
      </c>
      <c r="I600" s="233">
        <v>0</v>
      </c>
      <c r="J600" s="233">
        <v>7.2119999999999997</v>
      </c>
      <c r="K600" s="234">
        <v>31284</v>
      </c>
      <c r="L600" s="233">
        <v>3.5710000000000002</v>
      </c>
      <c r="M600" s="234">
        <v>62325</v>
      </c>
      <c r="N600" s="233">
        <v>0</v>
      </c>
      <c r="O600" s="233">
        <v>0</v>
      </c>
      <c r="P600" s="233">
        <v>6.7549999999999999</v>
      </c>
      <c r="Q600" s="234">
        <v>87796</v>
      </c>
      <c r="R600" s="233">
        <v>3.3410000000000002</v>
      </c>
      <c r="S600" s="234">
        <v>174139</v>
      </c>
      <c r="T600" s="233">
        <v>0</v>
      </c>
      <c r="U600" s="235">
        <f t="shared" si="63"/>
        <v>5886.72</v>
      </c>
      <c r="V600" s="227">
        <f t="shared" si="64"/>
        <v>5264.76</v>
      </c>
      <c r="W600" s="227">
        <f t="shared" si="65"/>
        <v>5213.83</v>
      </c>
      <c r="X600" s="227">
        <f t="shared" si="68"/>
        <v>5193.75</v>
      </c>
      <c r="Y600" s="227">
        <f t="shared" si="66"/>
        <v>4931.1499999999996</v>
      </c>
      <c r="Z600" s="227">
        <f t="shared" si="67"/>
        <v>4877.7077777777777</v>
      </c>
      <c r="AA600" s="227">
        <f t="shared" si="69"/>
        <v>4837.1944444444443</v>
      </c>
    </row>
    <row r="601" spans="2:27" ht="13.5" hidden="1">
      <c r="B601" s="232" t="s">
        <v>1110</v>
      </c>
      <c r="C601" s="232" t="s">
        <v>643</v>
      </c>
      <c r="D601" s="232" t="s">
        <v>966</v>
      </c>
      <c r="E601" s="232" t="s">
        <v>988</v>
      </c>
      <c r="F601" s="232">
        <v>72</v>
      </c>
      <c r="G601" s="232" t="s">
        <v>1309</v>
      </c>
      <c r="H601" s="233">
        <v>12.096</v>
      </c>
      <c r="I601" s="233">
        <v>0</v>
      </c>
      <c r="J601" s="233">
        <v>10.817</v>
      </c>
      <c r="K601" s="234">
        <v>46926</v>
      </c>
      <c r="L601" s="233">
        <v>5.3570000000000002</v>
      </c>
      <c r="M601" s="234">
        <v>93488</v>
      </c>
      <c r="N601" s="233">
        <v>0</v>
      </c>
      <c r="O601" s="233">
        <v>0</v>
      </c>
      <c r="P601" s="233">
        <v>10.132999999999999</v>
      </c>
      <c r="Q601" s="234">
        <v>131694</v>
      </c>
      <c r="R601" s="233">
        <v>5.0110000000000001</v>
      </c>
      <c r="S601" s="234">
        <v>261209</v>
      </c>
      <c r="T601" s="233">
        <v>0</v>
      </c>
      <c r="U601" s="235">
        <f t="shared" si="63"/>
        <v>8830.08</v>
      </c>
      <c r="V601" s="227">
        <f t="shared" si="64"/>
        <v>7896.41</v>
      </c>
      <c r="W601" s="227">
        <f t="shared" si="65"/>
        <v>7821.1100000000006</v>
      </c>
      <c r="X601" s="227">
        <f t="shared" si="68"/>
        <v>7790.666666666667</v>
      </c>
      <c r="Y601" s="227">
        <f t="shared" si="66"/>
        <v>7397.0899999999992</v>
      </c>
      <c r="Z601" s="227">
        <f t="shared" si="67"/>
        <v>7316.1966666666667</v>
      </c>
      <c r="AA601" s="227">
        <f t="shared" si="69"/>
        <v>7255.8055555555557</v>
      </c>
    </row>
    <row r="602" spans="2:27" ht="13.5" hidden="1">
      <c r="B602" s="232" t="s">
        <v>1110</v>
      </c>
      <c r="C602" s="232" t="s">
        <v>649</v>
      </c>
      <c r="D602" s="232" t="s">
        <v>966</v>
      </c>
      <c r="E602" s="232" t="s">
        <v>988</v>
      </c>
      <c r="F602" s="232">
        <v>96</v>
      </c>
      <c r="G602" s="232" t="s">
        <v>1310</v>
      </c>
      <c r="H602" s="233">
        <v>16.128</v>
      </c>
      <c r="I602" s="233">
        <v>0</v>
      </c>
      <c r="J602" s="233">
        <v>14.423</v>
      </c>
      <c r="K602" s="234">
        <v>62567</v>
      </c>
      <c r="L602" s="233">
        <v>7.1420000000000003</v>
      </c>
      <c r="M602" s="234">
        <v>124650</v>
      </c>
      <c r="N602" s="233">
        <v>0</v>
      </c>
      <c r="O602" s="233">
        <v>0</v>
      </c>
      <c r="P602" s="233">
        <v>13.510999999999999</v>
      </c>
      <c r="Q602" s="234">
        <v>175592</v>
      </c>
      <c r="R602" s="233">
        <v>6.6820000000000004</v>
      </c>
      <c r="S602" s="234">
        <v>348279</v>
      </c>
      <c r="T602" s="233">
        <v>0</v>
      </c>
      <c r="U602" s="235">
        <f t="shared" si="63"/>
        <v>11773.44</v>
      </c>
      <c r="V602" s="227">
        <f t="shared" si="64"/>
        <v>10528.79</v>
      </c>
      <c r="W602" s="227">
        <f t="shared" si="65"/>
        <v>10427.576666666668</v>
      </c>
      <c r="X602" s="227">
        <f t="shared" si="68"/>
        <v>10387.5</v>
      </c>
      <c r="Y602" s="227">
        <f t="shared" si="66"/>
        <v>9863.0299999999988</v>
      </c>
      <c r="Z602" s="227">
        <f t="shared" si="67"/>
        <v>9755.4155555555553</v>
      </c>
      <c r="AA602" s="227">
        <f t="shared" si="69"/>
        <v>9674.4166666666661</v>
      </c>
    </row>
    <row r="603" spans="2:27" ht="13.5" hidden="1">
      <c r="B603" s="232" t="s">
        <v>1110</v>
      </c>
      <c r="C603" s="232" t="s">
        <v>654</v>
      </c>
      <c r="D603" s="232" t="s">
        <v>966</v>
      </c>
      <c r="E603" s="232" t="s">
        <v>988</v>
      </c>
      <c r="F603" s="232">
        <v>8</v>
      </c>
      <c r="G603" s="232" t="s">
        <v>1311</v>
      </c>
      <c r="H603" s="233">
        <v>1.3440000000000001</v>
      </c>
      <c r="I603" s="233">
        <v>0</v>
      </c>
      <c r="J603" s="233">
        <v>1.202</v>
      </c>
      <c r="K603" s="234">
        <v>5214</v>
      </c>
      <c r="L603" s="233">
        <v>0.59499999999999997</v>
      </c>
      <c r="M603" s="234">
        <v>10388</v>
      </c>
      <c r="N603" s="233">
        <v>0</v>
      </c>
      <c r="O603" s="233">
        <v>0</v>
      </c>
      <c r="P603" s="233">
        <v>1.1259999999999999</v>
      </c>
      <c r="Q603" s="234">
        <v>14633</v>
      </c>
      <c r="R603" s="233">
        <v>0.55700000000000005</v>
      </c>
      <c r="S603" s="234">
        <v>29023</v>
      </c>
      <c r="T603" s="233">
        <v>0</v>
      </c>
      <c r="U603" s="235">
        <f t="shared" si="63"/>
        <v>981.12</v>
      </c>
      <c r="V603" s="227">
        <f t="shared" si="64"/>
        <v>877.45999999999992</v>
      </c>
      <c r="W603" s="227">
        <f t="shared" si="65"/>
        <v>868.84999999999991</v>
      </c>
      <c r="X603" s="227">
        <f t="shared" si="68"/>
        <v>865.66666666666663</v>
      </c>
      <c r="Y603" s="227">
        <f t="shared" si="66"/>
        <v>821.9799999999999</v>
      </c>
      <c r="Z603" s="227">
        <f t="shared" si="67"/>
        <v>813.0822222222223</v>
      </c>
      <c r="AA603" s="227">
        <f t="shared" si="69"/>
        <v>806.19444444444446</v>
      </c>
    </row>
    <row r="604" spans="2:27" ht="13.5" hidden="1">
      <c r="B604" s="232" t="s">
        <v>1110</v>
      </c>
      <c r="C604" s="232" t="s">
        <v>660</v>
      </c>
      <c r="D604" s="232" t="s">
        <v>966</v>
      </c>
      <c r="E604" s="232" t="s">
        <v>988</v>
      </c>
      <c r="F604" s="232">
        <v>16</v>
      </c>
      <c r="G604" s="232" t="s">
        <v>1312</v>
      </c>
      <c r="H604" s="233">
        <v>2.6880000000000002</v>
      </c>
      <c r="I604" s="233">
        <v>0</v>
      </c>
      <c r="J604" s="233">
        <v>2.4039999999999999</v>
      </c>
      <c r="K604" s="234">
        <v>10428</v>
      </c>
      <c r="L604" s="233">
        <v>1.19</v>
      </c>
      <c r="M604" s="234">
        <v>20775</v>
      </c>
      <c r="N604" s="233">
        <v>0</v>
      </c>
      <c r="O604" s="233">
        <v>0</v>
      </c>
      <c r="P604" s="233">
        <v>2.2519999999999998</v>
      </c>
      <c r="Q604" s="234">
        <v>29265</v>
      </c>
      <c r="R604" s="233">
        <v>1.1140000000000001</v>
      </c>
      <c r="S604" s="234">
        <v>58046</v>
      </c>
      <c r="T604" s="233">
        <v>0</v>
      </c>
      <c r="U604" s="235">
        <f t="shared" si="63"/>
        <v>1962.24</v>
      </c>
      <c r="V604" s="227">
        <f t="shared" si="64"/>
        <v>1754.9199999999998</v>
      </c>
      <c r="W604" s="227">
        <f t="shared" si="65"/>
        <v>1737.6999999999998</v>
      </c>
      <c r="X604" s="227">
        <f t="shared" si="68"/>
        <v>1731.25</v>
      </c>
      <c r="Y604" s="227">
        <f t="shared" si="66"/>
        <v>1643.9599999999998</v>
      </c>
      <c r="Z604" s="227">
        <f t="shared" si="67"/>
        <v>1626.1366666666668</v>
      </c>
      <c r="AA604" s="227">
        <f t="shared" si="69"/>
        <v>1612.3888888888889</v>
      </c>
    </row>
    <row r="605" spans="2:27" ht="13.5" hidden="1">
      <c r="B605" s="232" t="s">
        <v>1110</v>
      </c>
      <c r="C605" s="232" t="s">
        <v>666</v>
      </c>
      <c r="D605" s="232" t="s">
        <v>966</v>
      </c>
      <c r="E605" s="232" t="s">
        <v>988</v>
      </c>
      <c r="F605" s="232">
        <v>36</v>
      </c>
      <c r="G605" s="232" t="s">
        <v>1313</v>
      </c>
      <c r="H605" s="233">
        <v>6.048</v>
      </c>
      <c r="I605" s="233">
        <v>0</v>
      </c>
      <c r="J605" s="233">
        <v>5.4089999999999998</v>
      </c>
      <c r="K605" s="234">
        <v>23463</v>
      </c>
      <c r="L605" s="233">
        <v>2.6779999999999999</v>
      </c>
      <c r="M605" s="234">
        <v>46744</v>
      </c>
      <c r="N605" s="233">
        <v>0</v>
      </c>
      <c r="O605" s="233">
        <v>0</v>
      </c>
      <c r="P605" s="233">
        <v>5.0659999999999998</v>
      </c>
      <c r="Q605" s="234">
        <v>65847</v>
      </c>
      <c r="R605" s="233">
        <v>2.5059999999999998</v>
      </c>
      <c r="S605" s="234">
        <v>130604</v>
      </c>
      <c r="T605" s="233">
        <v>0</v>
      </c>
      <c r="U605" s="235">
        <f t="shared" si="63"/>
        <v>4415.04</v>
      </c>
      <c r="V605" s="227">
        <f t="shared" si="64"/>
        <v>3948.5699999999997</v>
      </c>
      <c r="W605" s="227">
        <f t="shared" si="65"/>
        <v>3910.19</v>
      </c>
      <c r="X605" s="227">
        <f t="shared" si="68"/>
        <v>3895.3333333333335</v>
      </c>
      <c r="Y605" s="227">
        <f t="shared" si="66"/>
        <v>3698.18</v>
      </c>
      <c r="Z605" s="227">
        <f t="shared" si="67"/>
        <v>3658.4633333333331</v>
      </c>
      <c r="AA605" s="227">
        <f t="shared" si="69"/>
        <v>3627.8888888888887</v>
      </c>
    </row>
    <row r="606" spans="2:27" ht="13.5" hidden="1">
      <c r="B606" s="232" t="s">
        <v>1110</v>
      </c>
      <c r="C606" s="232" t="s">
        <v>671</v>
      </c>
      <c r="D606" s="232" t="s">
        <v>966</v>
      </c>
      <c r="E606" s="232" t="s">
        <v>988</v>
      </c>
      <c r="F606" s="232">
        <v>2</v>
      </c>
      <c r="G606" s="232" t="s">
        <v>1314</v>
      </c>
      <c r="H606" s="233">
        <v>0.57599999999999996</v>
      </c>
      <c r="I606" s="233">
        <v>0</v>
      </c>
      <c r="J606" s="233">
        <v>0.54</v>
      </c>
      <c r="K606" s="234">
        <v>2355</v>
      </c>
      <c r="L606" s="233">
        <v>0.26900000000000002</v>
      </c>
      <c r="M606" s="234">
        <v>4699</v>
      </c>
      <c r="N606" s="233">
        <v>0</v>
      </c>
      <c r="O606" s="233">
        <v>0</v>
      </c>
      <c r="P606" s="233">
        <v>0.52100000000000002</v>
      </c>
      <c r="Q606" s="234">
        <v>6812</v>
      </c>
      <c r="R606" s="233">
        <v>0.25900000000000001</v>
      </c>
      <c r="S606" s="234">
        <v>13563</v>
      </c>
      <c r="T606" s="233">
        <v>0</v>
      </c>
      <c r="U606" s="235">
        <f t="shared" si="63"/>
        <v>420.47999999999996</v>
      </c>
      <c r="V606" s="227">
        <f t="shared" si="64"/>
        <v>394.20000000000005</v>
      </c>
      <c r="W606" s="227">
        <f t="shared" si="65"/>
        <v>392.62</v>
      </c>
      <c r="X606" s="227">
        <f t="shared" si="68"/>
        <v>391.58333333333331</v>
      </c>
      <c r="Y606" s="227">
        <f t="shared" si="66"/>
        <v>380.33000000000004</v>
      </c>
      <c r="Z606" s="227">
        <f t="shared" si="67"/>
        <v>378.29222222222222</v>
      </c>
      <c r="AA606" s="227">
        <f t="shared" si="69"/>
        <v>376.75</v>
      </c>
    </row>
    <row r="607" spans="2:27" ht="13.5" hidden="1">
      <c r="B607" s="232" t="s">
        <v>1110</v>
      </c>
      <c r="C607" s="232" t="s">
        <v>676</v>
      </c>
      <c r="D607" s="232" t="s">
        <v>966</v>
      </c>
      <c r="E607" s="232" t="s">
        <v>988</v>
      </c>
      <c r="F607" s="232">
        <v>96</v>
      </c>
      <c r="G607" s="232" t="s">
        <v>1310</v>
      </c>
      <c r="H607" s="233">
        <v>16.128</v>
      </c>
      <c r="I607" s="233">
        <v>0</v>
      </c>
      <c r="J607" s="233">
        <v>14.423</v>
      </c>
      <c r="K607" s="234">
        <v>62567</v>
      </c>
      <c r="L607" s="233">
        <v>7.1420000000000003</v>
      </c>
      <c r="M607" s="234">
        <v>124650</v>
      </c>
      <c r="N607" s="233">
        <v>0</v>
      </c>
      <c r="O607" s="233">
        <v>0</v>
      </c>
      <c r="P607" s="233">
        <v>13.510999999999999</v>
      </c>
      <c r="Q607" s="234">
        <v>175592</v>
      </c>
      <c r="R607" s="233">
        <v>6.6820000000000004</v>
      </c>
      <c r="S607" s="234">
        <v>348279</v>
      </c>
      <c r="T607" s="233">
        <v>0</v>
      </c>
      <c r="U607" s="235">
        <f t="shared" si="63"/>
        <v>11773.44</v>
      </c>
      <c r="V607" s="227">
        <f t="shared" si="64"/>
        <v>10528.79</v>
      </c>
      <c r="W607" s="227">
        <f t="shared" si="65"/>
        <v>10427.576666666668</v>
      </c>
      <c r="X607" s="227">
        <f t="shared" si="68"/>
        <v>10387.5</v>
      </c>
      <c r="Y607" s="227">
        <f t="shared" si="66"/>
        <v>9863.0299999999988</v>
      </c>
      <c r="Z607" s="227">
        <f t="shared" si="67"/>
        <v>9755.4155555555553</v>
      </c>
      <c r="AA607" s="227">
        <f t="shared" si="69"/>
        <v>9674.4166666666661</v>
      </c>
    </row>
    <row r="608" spans="2:27" ht="13.5" hidden="1">
      <c r="B608" s="232" t="s">
        <v>1110</v>
      </c>
      <c r="C608" s="232" t="s">
        <v>681</v>
      </c>
      <c r="D608" s="232" t="s">
        <v>966</v>
      </c>
      <c r="E608" s="232" t="s">
        <v>988</v>
      </c>
      <c r="F608" s="232">
        <v>4</v>
      </c>
      <c r="G608" s="232" t="s">
        <v>1315</v>
      </c>
      <c r="H608" s="233">
        <v>0.67200000000000004</v>
      </c>
      <c r="I608" s="233">
        <v>0</v>
      </c>
      <c r="J608" s="233">
        <v>0.60099999999999998</v>
      </c>
      <c r="K608" s="234">
        <v>2607</v>
      </c>
      <c r="L608" s="233">
        <v>0.29799999999999999</v>
      </c>
      <c r="M608" s="234">
        <v>5194</v>
      </c>
      <c r="N608" s="233">
        <v>0</v>
      </c>
      <c r="O608" s="233">
        <v>0</v>
      </c>
      <c r="P608" s="233">
        <v>0.56299999999999994</v>
      </c>
      <c r="Q608" s="234">
        <v>7316</v>
      </c>
      <c r="R608" s="233">
        <v>0.27800000000000002</v>
      </c>
      <c r="S608" s="234">
        <v>14512</v>
      </c>
      <c r="T608" s="233">
        <v>0</v>
      </c>
      <c r="U608" s="235">
        <f t="shared" si="63"/>
        <v>490.56</v>
      </c>
      <c r="V608" s="227">
        <f t="shared" si="64"/>
        <v>438.72999999999996</v>
      </c>
      <c r="W608" s="227">
        <f t="shared" si="65"/>
        <v>434.78999999999996</v>
      </c>
      <c r="X608" s="227">
        <f t="shared" si="68"/>
        <v>432.83333333333331</v>
      </c>
      <c r="Y608" s="227">
        <f t="shared" si="66"/>
        <v>410.98999999999995</v>
      </c>
      <c r="Z608" s="227">
        <f t="shared" si="67"/>
        <v>406.16222222222223</v>
      </c>
      <c r="AA608" s="227">
        <f t="shared" si="69"/>
        <v>403.11111111111109</v>
      </c>
    </row>
    <row r="609" spans="2:27" ht="13.5" hidden="1">
      <c r="B609" s="232" t="s">
        <v>1110</v>
      </c>
      <c r="C609" s="232" t="s">
        <v>1022</v>
      </c>
      <c r="D609" s="232" t="s">
        <v>966</v>
      </c>
      <c r="E609" s="232" t="s">
        <v>988</v>
      </c>
      <c r="F609" s="232">
        <v>48</v>
      </c>
      <c r="G609" s="232" t="s">
        <v>1308</v>
      </c>
      <c r="H609" s="233">
        <v>7.8239999999999998</v>
      </c>
      <c r="I609" s="233">
        <v>0</v>
      </c>
      <c r="J609" s="233">
        <v>7.06</v>
      </c>
      <c r="K609" s="234">
        <v>30653</v>
      </c>
      <c r="L609" s="233">
        <v>3.4990000000000001</v>
      </c>
      <c r="M609" s="234">
        <v>61089</v>
      </c>
      <c r="N609" s="233">
        <v>0</v>
      </c>
      <c r="O609" s="233">
        <v>0</v>
      </c>
      <c r="P609" s="233">
        <v>6.6520000000000001</v>
      </c>
      <c r="Q609" s="234">
        <v>86535</v>
      </c>
      <c r="R609" s="233">
        <v>3.2930000000000001</v>
      </c>
      <c r="S609" s="234">
        <v>171768</v>
      </c>
      <c r="T609" s="233">
        <v>0</v>
      </c>
      <c r="U609" s="235">
        <f t="shared" si="63"/>
        <v>5711.5199999999995</v>
      </c>
      <c r="V609" s="227">
        <f t="shared" si="64"/>
        <v>5153.7999999999993</v>
      </c>
      <c r="W609" s="227">
        <f t="shared" si="65"/>
        <v>5108.6866666666665</v>
      </c>
      <c r="X609" s="227">
        <f t="shared" si="68"/>
        <v>5090.75</v>
      </c>
      <c r="Y609" s="227">
        <f t="shared" si="66"/>
        <v>4855.96</v>
      </c>
      <c r="Z609" s="227">
        <f t="shared" si="67"/>
        <v>4807.6400000000003</v>
      </c>
      <c r="AA609" s="227">
        <f t="shared" si="69"/>
        <v>4771.333333333333</v>
      </c>
    </row>
    <row r="610" spans="2:27" ht="13.5" hidden="1">
      <c r="B610" s="232" t="s">
        <v>1110</v>
      </c>
      <c r="C610" s="232" t="s">
        <v>1023</v>
      </c>
      <c r="D610" s="232" t="s">
        <v>966</v>
      </c>
      <c r="E610" s="232" t="s">
        <v>988</v>
      </c>
      <c r="F610" s="232">
        <v>64</v>
      </c>
      <c r="G610" s="232" t="s">
        <v>1316</v>
      </c>
      <c r="H610" s="233">
        <v>10.432</v>
      </c>
      <c r="I610" s="233">
        <v>0</v>
      </c>
      <c r="J610" s="233">
        <v>9.4139999999999997</v>
      </c>
      <c r="K610" s="234">
        <v>40871</v>
      </c>
      <c r="L610" s="233">
        <v>4.6660000000000004</v>
      </c>
      <c r="M610" s="234">
        <v>81452</v>
      </c>
      <c r="N610" s="233">
        <v>0</v>
      </c>
      <c r="O610" s="233">
        <v>0</v>
      </c>
      <c r="P610" s="233">
        <v>8.8689999999999998</v>
      </c>
      <c r="Q610" s="234">
        <v>115380</v>
      </c>
      <c r="R610" s="233">
        <v>4.3899999999999997</v>
      </c>
      <c r="S610" s="234">
        <v>229024</v>
      </c>
      <c r="T610" s="233">
        <v>0</v>
      </c>
      <c r="U610" s="235">
        <f t="shared" si="63"/>
        <v>7615.3600000000006</v>
      </c>
      <c r="V610" s="227">
        <f t="shared" si="64"/>
        <v>6872.2199999999993</v>
      </c>
      <c r="W610" s="227">
        <f t="shared" si="65"/>
        <v>6812.0966666666664</v>
      </c>
      <c r="X610" s="227">
        <f t="shared" si="68"/>
        <v>6787.666666666667</v>
      </c>
      <c r="Y610" s="227">
        <f t="shared" si="66"/>
        <v>6474.37</v>
      </c>
      <c r="Z610" s="227">
        <f t="shared" si="67"/>
        <v>6409.7</v>
      </c>
      <c r="AA610" s="227">
        <f t="shared" si="69"/>
        <v>6361.7777777777774</v>
      </c>
    </row>
    <row r="611" spans="2:27" ht="13.5" hidden="1">
      <c r="B611" s="232" t="s">
        <v>1110</v>
      </c>
      <c r="C611" s="232" t="s">
        <v>1024</v>
      </c>
      <c r="D611" s="232" t="s">
        <v>966</v>
      </c>
      <c r="E611" s="232" t="s">
        <v>988</v>
      </c>
      <c r="F611" s="232">
        <v>96</v>
      </c>
      <c r="G611" s="232" t="s">
        <v>1310</v>
      </c>
      <c r="H611" s="233">
        <v>15.648</v>
      </c>
      <c r="I611" s="233">
        <v>0</v>
      </c>
      <c r="J611" s="233">
        <v>14.121</v>
      </c>
      <c r="K611" s="234">
        <v>61306</v>
      </c>
      <c r="L611" s="233">
        <v>6.9980000000000002</v>
      </c>
      <c r="M611" s="234">
        <v>122178</v>
      </c>
      <c r="N611" s="233">
        <v>0</v>
      </c>
      <c r="O611" s="233">
        <v>0</v>
      </c>
      <c r="P611" s="233">
        <v>13.303000000000001</v>
      </c>
      <c r="Q611" s="234">
        <v>173070</v>
      </c>
      <c r="R611" s="233">
        <v>6.5860000000000003</v>
      </c>
      <c r="S611" s="234">
        <v>343536</v>
      </c>
      <c r="T611" s="233">
        <v>0</v>
      </c>
      <c r="U611" s="235">
        <f t="shared" si="63"/>
        <v>11423.039999999999</v>
      </c>
      <c r="V611" s="227">
        <f t="shared" si="64"/>
        <v>10308.33</v>
      </c>
      <c r="W611" s="227">
        <f t="shared" si="65"/>
        <v>10217.373333333333</v>
      </c>
      <c r="X611" s="227">
        <f t="shared" si="68"/>
        <v>10181.5</v>
      </c>
      <c r="Y611" s="227">
        <f t="shared" si="66"/>
        <v>9711.19</v>
      </c>
      <c r="Z611" s="227">
        <f t="shared" si="67"/>
        <v>9615.2800000000007</v>
      </c>
      <c r="AA611" s="227">
        <f t="shared" si="69"/>
        <v>9542.6666666666661</v>
      </c>
    </row>
    <row r="612" spans="2:27" ht="13.5" hidden="1">
      <c r="B612" s="232" t="s">
        <v>1110</v>
      </c>
      <c r="C612" s="232" t="s">
        <v>1025</v>
      </c>
      <c r="D612" s="232" t="s">
        <v>966</v>
      </c>
      <c r="E612" s="232" t="s">
        <v>988</v>
      </c>
      <c r="F612" s="232">
        <v>8</v>
      </c>
      <c r="G612" s="232" t="s">
        <v>1311</v>
      </c>
      <c r="H612" s="233">
        <v>1.304</v>
      </c>
      <c r="I612" s="233">
        <v>0</v>
      </c>
      <c r="J612" s="233">
        <v>1.177</v>
      </c>
      <c r="K612" s="234">
        <v>5109</v>
      </c>
      <c r="L612" s="233">
        <v>0.58299999999999996</v>
      </c>
      <c r="M612" s="234">
        <v>10182</v>
      </c>
      <c r="N612" s="233">
        <v>0</v>
      </c>
      <c r="O612" s="233">
        <v>0</v>
      </c>
      <c r="P612" s="233">
        <v>1.109</v>
      </c>
      <c r="Q612" s="234">
        <v>14422</v>
      </c>
      <c r="R612" s="233">
        <v>0.54900000000000004</v>
      </c>
      <c r="S612" s="234">
        <v>28628</v>
      </c>
      <c r="T612" s="233">
        <v>0</v>
      </c>
      <c r="U612" s="235">
        <f t="shared" si="63"/>
        <v>951.92000000000007</v>
      </c>
      <c r="V612" s="227">
        <f t="shared" si="64"/>
        <v>859.21</v>
      </c>
      <c r="W612" s="227">
        <f t="shared" si="65"/>
        <v>851.33999999999992</v>
      </c>
      <c r="X612" s="227">
        <f t="shared" si="68"/>
        <v>848.5</v>
      </c>
      <c r="Y612" s="227">
        <f t="shared" si="66"/>
        <v>809.56999999999994</v>
      </c>
      <c r="Z612" s="227">
        <f t="shared" si="67"/>
        <v>801.38111111111107</v>
      </c>
      <c r="AA612" s="227">
        <f t="shared" si="69"/>
        <v>795.22222222222217</v>
      </c>
    </row>
    <row r="613" spans="2:27" ht="13.5" hidden="1">
      <c r="B613" s="232" t="s">
        <v>1110</v>
      </c>
      <c r="C613" s="232" t="s">
        <v>1026</v>
      </c>
      <c r="D613" s="232" t="s">
        <v>966</v>
      </c>
      <c r="E613" s="232" t="s">
        <v>988</v>
      </c>
      <c r="F613" s="232">
        <v>16</v>
      </c>
      <c r="G613" s="232" t="s">
        <v>1312</v>
      </c>
      <c r="H613" s="233">
        <v>2.6080000000000001</v>
      </c>
      <c r="I613" s="233">
        <v>0</v>
      </c>
      <c r="J613" s="233">
        <v>2.3530000000000002</v>
      </c>
      <c r="K613" s="234">
        <v>10218</v>
      </c>
      <c r="L613" s="233">
        <v>1.1659999999999999</v>
      </c>
      <c r="M613" s="234">
        <v>20363</v>
      </c>
      <c r="N613" s="233">
        <v>0</v>
      </c>
      <c r="O613" s="233">
        <v>0</v>
      </c>
      <c r="P613" s="233">
        <v>2.2170000000000001</v>
      </c>
      <c r="Q613" s="234">
        <v>28845</v>
      </c>
      <c r="R613" s="233">
        <v>1.0980000000000001</v>
      </c>
      <c r="S613" s="234">
        <v>57256</v>
      </c>
      <c r="T613" s="233">
        <v>0</v>
      </c>
      <c r="U613" s="235">
        <f t="shared" si="63"/>
        <v>1903.8400000000001</v>
      </c>
      <c r="V613" s="227">
        <f t="shared" si="64"/>
        <v>1717.69</v>
      </c>
      <c r="W613" s="227">
        <f t="shared" si="65"/>
        <v>1702.6799999999998</v>
      </c>
      <c r="X613" s="227">
        <f t="shared" si="68"/>
        <v>1696.9166666666667</v>
      </c>
      <c r="Y613" s="227">
        <f t="shared" si="66"/>
        <v>1618.41</v>
      </c>
      <c r="Z613" s="227">
        <f t="shared" si="67"/>
        <v>1602.79</v>
      </c>
      <c r="AA613" s="227">
        <f t="shared" si="69"/>
        <v>1590.4444444444443</v>
      </c>
    </row>
    <row r="614" spans="2:27" ht="13.5" hidden="1">
      <c r="B614" s="232" t="s">
        <v>1110</v>
      </c>
      <c r="C614" s="232" t="s">
        <v>1027</v>
      </c>
      <c r="D614" s="232" t="s">
        <v>966</v>
      </c>
      <c r="E614" s="232" t="s">
        <v>988</v>
      </c>
      <c r="F614" s="232">
        <v>32</v>
      </c>
      <c r="G614" s="232" t="s">
        <v>1317</v>
      </c>
      <c r="H614" s="233">
        <v>5.2160000000000002</v>
      </c>
      <c r="I614" s="233">
        <v>0</v>
      </c>
      <c r="J614" s="233">
        <v>4.7069999999999999</v>
      </c>
      <c r="K614" s="234">
        <v>20435</v>
      </c>
      <c r="L614" s="233">
        <v>2.3330000000000002</v>
      </c>
      <c r="M614" s="234">
        <v>40726</v>
      </c>
      <c r="N614" s="233">
        <v>0</v>
      </c>
      <c r="O614" s="233">
        <v>0</v>
      </c>
      <c r="P614" s="233">
        <v>4.4340000000000002</v>
      </c>
      <c r="Q614" s="234">
        <v>57690</v>
      </c>
      <c r="R614" s="233">
        <v>2.1949999999999998</v>
      </c>
      <c r="S614" s="234">
        <v>114512</v>
      </c>
      <c r="T614" s="233">
        <v>0</v>
      </c>
      <c r="U614" s="235">
        <f t="shared" si="63"/>
        <v>3807.6800000000003</v>
      </c>
      <c r="V614" s="227">
        <f t="shared" si="64"/>
        <v>3436.1099999999997</v>
      </c>
      <c r="W614" s="227">
        <f t="shared" si="65"/>
        <v>3406.0066666666671</v>
      </c>
      <c r="X614" s="227">
        <f t="shared" si="68"/>
        <v>3393.8333333333335</v>
      </c>
      <c r="Y614" s="227">
        <f t="shared" si="66"/>
        <v>3236.82</v>
      </c>
      <c r="Z614" s="227">
        <f t="shared" si="67"/>
        <v>3204.85</v>
      </c>
      <c r="AA614" s="227">
        <f t="shared" si="69"/>
        <v>3180.8888888888887</v>
      </c>
    </row>
    <row r="615" spans="2:27" ht="13.5" hidden="1">
      <c r="B615" s="232" t="s">
        <v>1110</v>
      </c>
      <c r="C615" s="232" t="s">
        <v>1028</v>
      </c>
      <c r="D615" s="232" t="s">
        <v>966</v>
      </c>
      <c r="E615" s="232" t="s">
        <v>988</v>
      </c>
      <c r="F615" s="232">
        <v>2</v>
      </c>
      <c r="G615" s="232" t="s">
        <v>1314</v>
      </c>
      <c r="H615" s="233">
        <v>0.56599999999999995</v>
      </c>
      <c r="I615" s="233">
        <v>0</v>
      </c>
      <c r="J615" s="233">
        <v>0.53400000000000003</v>
      </c>
      <c r="K615" s="234">
        <v>2328</v>
      </c>
      <c r="L615" s="233">
        <v>0.26600000000000001</v>
      </c>
      <c r="M615" s="234">
        <v>4648</v>
      </c>
      <c r="N615" s="233">
        <v>0</v>
      </c>
      <c r="O615" s="233">
        <v>0</v>
      </c>
      <c r="P615" s="233">
        <v>0.51700000000000002</v>
      </c>
      <c r="Q615" s="234">
        <v>6759</v>
      </c>
      <c r="R615" s="233">
        <v>0.25700000000000001</v>
      </c>
      <c r="S615" s="234">
        <v>13464</v>
      </c>
      <c r="T615" s="233">
        <v>0</v>
      </c>
      <c r="U615" s="235">
        <f t="shared" si="63"/>
        <v>413.17999999999995</v>
      </c>
      <c r="V615" s="227">
        <f t="shared" si="64"/>
        <v>389.82000000000005</v>
      </c>
      <c r="W615" s="227">
        <f t="shared" si="65"/>
        <v>388.18</v>
      </c>
      <c r="X615" s="227">
        <f t="shared" si="68"/>
        <v>387.33333333333331</v>
      </c>
      <c r="Y615" s="227">
        <f t="shared" si="66"/>
        <v>377.41</v>
      </c>
      <c r="Z615" s="227">
        <f t="shared" si="67"/>
        <v>375.36</v>
      </c>
      <c r="AA615" s="227">
        <f t="shared" si="69"/>
        <v>374</v>
      </c>
    </row>
    <row r="616" spans="2:27" ht="13.5" hidden="1">
      <c r="B616" s="232" t="s">
        <v>1110</v>
      </c>
      <c r="C616" s="232" t="s">
        <v>1029</v>
      </c>
      <c r="D616" s="232" t="s">
        <v>966</v>
      </c>
      <c r="E616" s="232" t="s">
        <v>988</v>
      </c>
      <c r="F616" s="232">
        <v>4</v>
      </c>
      <c r="G616" s="232" t="s">
        <v>1315</v>
      </c>
      <c r="H616" s="233">
        <v>0.65200000000000002</v>
      </c>
      <c r="I616" s="233">
        <v>0</v>
      </c>
      <c r="J616" s="233">
        <v>0.58799999999999997</v>
      </c>
      <c r="K616" s="234">
        <v>2554</v>
      </c>
      <c r="L616" s="233">
        <v>0.29199999999999998</v>
      </c>
      <c r="M616" s="234">
        <v>5091</v>
      </c>
      <c r="N616" s="233">
        <v>0</v>
      </c>
      <c r="O616" s="233">
        <v>0</v>
      </c>
      <c r="P616" s="233">
        <v>0.55400000000000005</v>
      </c>
      <c r="Q616" s="234">
        <v>7211</v>
      </c>
      <c r="R616" s="233">
        <v>0.27400000000000002</v>
      </c>
      <c r="S616" s="234">
        <v>14314</v>
      </c>
      <c r="T616" s="233">
        <v>0</v>
      </c>
      <c r="U616" s="235">
        <f t="shared" si="63"/>
        <v>475.96000000000004</v>
      </c>
      <c r="V616" s="227">
        <f t="shared" si="64"/>
        <v>429.23999999999995</v>
      </c>
      <c r="W616" s="227">
        <f t="shared" si="65"/>
        <v>425.99333333333334</v>
      </c>
      <c r="X616" s="227">
        <f t="shared" si="68"/>
        <v>424.25</v>
      </c>
      <c r="Y616" s="227">
        <f t="shared" si="66"/>
        <v>404.42</v>
      </c>
      <c r="Z616" s="227">
        <f t="shared" si="67"/>
        <v>400.32555555555552</v>
      </c>
      <c r="AA616" s="227">
        <f t="shared" si="69"/>
        <v>397.61111111111109</v>
      </c>
    </row>
    <row r="617" spans="2:27" ht="13.5" hidden="1">
      <c r="B617" s="232" t="s">
        <v>1110</v>
      </c>
      <c r="C617" s="232" t="s">
        <v>688</v>
      </c>
      <c r="D617" s="232" t="s">
        <v>966</v>
      </c>
      <c r="E617" s="232" t="s">
        <v>988</v>
      </c>
      <c r="F617" s="232">
        <v>48</v>
      </c>
      <c r="G617" s="232" t="s">
        <v>1308</v>
      </c>
      <c r="H617" s="233">
        <v>8.4</v>
      </c>
      <c r="I617" s="233">
        <v>0</v>
      </c>
      <c r="J617" s="233">
        <v>7.423</v>
      </c>
      <c r="K617" s="234">
        <v>32167</v>
      </c>
      <c r="L617" s="233">
        <v>3.6720000000000002</v>
      </c>
      <c r="M617" s="234">
        <v>64056</v>
      </c>
      <c r="N617" s="233">
        <v>0</v>
      </c>
      <c r="O617" s="233">
        <v>0</v>
      </c>
      <c r="P617" s="233">
        <v>6.9</v>
      </c>
      <c r="Q617" s="234">
        <v>89562</v>
      </c>
      <c r="R617" s="233">
        <v>3.4079999999999999</v>
      </c>
      <c r="S617" s="234">
        <v>177459</v>
      </c>
      <c r="T617" s="233">
        <v>0</v>
      </c>
      <c r="U617" s="235">
        <f t="shared" si="63"/>
        <v>6132</v>
      </c>
      <c r="V617" s="227">
        <f t="shared" si="64"/>
        <v>5418.79</v>
      </c>
      <c r="W617" s="227">
        <f t="shared" si="65"/>
        <v>5361.1433333333334</v>
      </c>
      <c r="X617" s="227">
        <f t="shared" si="68"/>
        <v>5338</v>
      </c>
      <c r="Y617" s="227">
        <f t="shared" si="66"/>
        <v>5037</v>
      </c>
      <c r="Z617" s="227">
        <f t="shared" si="67"/>
        <v>4975.6733333333341</v>
      </c>
      <c r="AA617" s="227">
        <f t="shared" si="69"/>
        <v>4929.416666666667</v>
      </c>
    </row>
    <row r="618" spans="2:27" ht="13.5" hidden="1">
      <c r="B618" s="232" t="s">
        <v>1110</v>
      </c>
      <c r="C618" s="232" t="s">
        <v>691</v>
      </c>
      <c r="D618" s="232" t="s">
        <v>966</v>
      </c>
      <c r="E618" s="232" t="s">
        <v>988</v>
      </c>
      <c r="F618" s="232">
        <v>72</v>
      </c>
      <c r="G618" s="232" t="s">
        <v>1309</v>
      </c>
      <c r="H618" s="233">
        <v>12.6</v>
      </c>
      <c r="I618" s="233">
        <v>0</v>
      </c>
      <c r="J618" s="233">
        <v>11.135</v>
      </c>
      <c r="K618" s="234">
        <v>48250</v>
      </c>
      <c r="L618" s="233">
        <v>5.508</v>
      </c>
      <c r="M618" s="234">
        <v>96084</v>
      </c>
      <c r="N618" s="233">
        <v>0</v>
      </c>
      <c r="O618" s="233">
        <v>0</v>
      </c>
      <c r="P618" s="233">
        <v>10.351000000000001</v>
      </c>
      <c r="Q618" s="234">
        <v>134343</v>
      </c>
      <c r="R618" s="233">
        <v>5.1120000000000001</v>
      </c>
      <c r="S618" s="234">
        <v>266189</v>
      </c>
      <c r="T618" s="233">
        <v>0</v>
      </c>
      <c r="U618" s="235">
        <f t="shared" si="63"/>
        <v>9198</v>
      </c>
      <c r="V618" s="227">
        <f t="shared" si="64"/>
        <v>8128.55</v>
      </c>
      <c r="W618" s="227">
        <f t="shared" si="65"/>
        <v>8041.6733333333341</v>
      </c>
      <c r="X618" s="227">
        <f t="shared" si="68"/>
        <v>8007</v>
      </c>
      <c r="Y618" s="227">
        <f t="shared" si="66"/>
        <v>7556.2300000000005</v>
      </c>
      <c r="Z618" s="227">
        <f t="shared" si="67"/>
        <v>7463.51</v>
      </c>
      <c r="AA618" s="227">
        <f t="shared" si="69"/>
        <v>7394.1388888888887</v>
      </c>
    </row>
    <row r="619" spans="2:27" ht="13.5" hidden="1">
      <c r="B619" s="232" t="s">
        <v>1110</v>
      </c>
      <c r="C619" s="232" t="s">
        <v>694</v>
      </c>
      <c r="D619" s="232" t="s">
        <v>966</v>
      </c>
      <c r="E619" s="232" t="s">
        <v>988</v>
      </c>
      <c r="F619" s="232">
        <v>96</v>
      </c>
      <c r="G619" s="232" t="s">
        <v>1310</v>
      </c>
      <c r="H619" s="233">
        <v>16.8</v>
      </c>
      <c r="I619" s="233">
        <v>0</v>
      </c>
      <c r="J619" s="233">
        <v>14.846</v>
      </c>
      <c r="K619" s="234">
        <v>64333</v>
      </c>
      <c r="L619" s="233">
        <v>7.3440000000000003</v>
      </c>
      <c r="M619" s="234">
        <v>128112</v>
      </c>
      <c r="N619" s="233">
        <v>0</v>
      </c>
      <c r="O619" s="233">
        <v>0</v>
      </c>
      <c r="P619" s="233">
        <v>13.801</v>
      </c>
      <c r="Q619" s="234">
        <v>179124</v>
      </c>
      <c r="R619" s="233">
        <v>6.8159999999999998</v>
      </c>
      <c r="S619" s="234">
        <v>354919</v>
      </c>
      <c r="T619" s="233">
        <v>0</v>
      </c>
      <c r="U619" s="235">
        <f t="shared" si="63"/>
        <v>12264</v>
      </c>
      <c r="V619" s="227">
        <f t="shared" si="64"/>
        <v>10837.58</v>
      </c>
      <c r="W619" s="227">
        <f t="shared" si="65"/>
        <v>10722.203333333333</v>
      </c>
      <c r="X619" s="227">
        <f t="shared" si="68"/>
        <v>10676</v>
      </c>
      <c r="Y619" s="227">
        <f t="shared" si="66"/>
        <v>10074.73</v>
      </c>
      <c r="Z619" s="227">
        <f t="shared" si="67"/>
        <v>9951.3466666666682</v>
      </c>
      <c r="AA619" s="227">
        <f t="shared" si="69"/>
        <v>9858.8611111111113</v>
      </c>
    </row>
    <row r="620" spans="2:27" ht="13.5" hidden="1">
      <c r="B620" s="232" t="s">
        <v>1110</v>
      </c>
      <c r="C620" s="232" t="s">
        <v>697</v>
      </c>
      <c r="D620" s="232" t="s">
        <v>966</v>
      </c>
      <c r="E620" s="232" t="s">
        <v>988</v>
      </c>
      <c r="F620" s="232">
        <v>8</v>
      </c>
      <c r="G620" s="232" t="s">
        <v>1311</v>
      </c>
      <c r="H620" s="233">
        <v>1.4</v>
      </c>
      <c r="I620" s="233">
        <v>0</v>
      </c>
      <c r="J620" s="233">
        <v>1.2370000000000001</v>
      </c>
      <c r="K620" s="234">
        <v>5361</v>
      </c>
      <c r="L620" s="233">
        <v>0.61199999999999999</v>
      </c>
      <c r="M620" s="234">
        <v>10676</v>
      </c>
      <c r="N620" s="233">
        <v>0</v>
      </c>
      <c r="O620" s="233">
        <v>0</v>
      </c>
      <c r="P620" s="233">
        <v>1.1499999999999999</v>
      </c>
      <c r="Q620" s="234">
        <v>14927</v>
      </c>
      <c r="R620" s="233">
        <v>0.56799999999999995</v>
      </c>
      <c r="S620" s="234">
        <v>29577</v>
      </c>
      <c r="T620" s="233">
        <v>0</v>
      </c>
      <c r="U620" s="235">
        <f t="shared" si="63"/>
        <v>1021.9999999999999</v>
      </c>
      <c r="V620" s="227">
        <f t="shared" si="64"/>
        <v>903.0100000000001</v>
      </c>
      <c r="W620" s="227">
        <f t="shared" si="65"/>
        <v>893.51</v>
      </c>
      <c r="X620" s="227">
        <f t="shared" si="68"/>
        <v>889.66666666666663</v>
      </c>
      <c r="Y620" s="227">
        <f t="shared" si="66"/>
        <v>839.49999999999989</v>
      </c>
      <c r="Z620" s="227">
        <f t="shared" si="67"/>
        <v>829.2788888888889</v>
      </c>
      <c r="AA620" s="227">
        <f t="shared" si="69"/>
        <v>821.58333333333337</v>
      </c>
    </row>
    <row r="621" spans="2:27" ht="13.5" hidden="1">
      <c r="B621" s="232" t="s">
        <v>1110</v>
      </c>
      <c r="C621" s="232" t="s">
        <v>700</v>
      </c>
      <c r="D621" s="232" t="s">
        <v>966</v>
      </c>
      <c r="E621" s="232" t="s">
        <v>988</v>
      </c>
      <c r="F621" s="232">
        <v>16</v>
      </c>
      <c r="G621" s="232" t="s">
        <v>1312</v>
      </c>
      <c r="H621" s="233">
        <v>2.8</v>
      </c>
      <c r="I621" s="233">
        <v>0</v>
      </c>
      <c r="J621" s="233">
        <v>2.4740000000000002</v>
      </c>
      <c r="K621" s="234">
        <v>10722</v>
      </c>
      <c r="L621" s="233">
        <v>1.224</v>
      </c>
      <c r="M621" s="234">
        <v>21352</v>
      </c>
      <c r="N621" s="233">
        <v>0</v>
      </c>
      <c r="O621" s="233">
        <v>0</v>
      </c>
      <c r="P621" s="233">
        <v>2.2999999999999998</v>
      </c>
      <c r="Q621" s="234">
        <v>29854</v>
      </c>
      <c r="R621" s="233">
        <v>1.1359999999999999</v>
      </c>
      <c r="S621" s="234">
        <v>59153</v>
      </c>
      <c r="T621" s="233">
        <v>0</v>
      </c>
      <c r="U621" s="235">
        <f t="shared" si="63"/>
        <v>2043.9999999999998</v>
      </c>
      <c r="V621" s="227">
        <f t="shared" si="64"/>
        <v>1806.0200000000002</v>
      </c>
      <c r="W621" s="227">
        <f t="shared" si="65"/>
        <v>1787.02</v>
      </c>
      <c r="X621" s="227">
        <f t="shared" si="68"/>
        <v>1779.3333333333333</v>
      </c>
      <c r="Y621" s="227">
        <f t="shared" si="66"/>
        <v>1678.9999999999998</v>
      </c>
      <c r="Z621" s="227">
        <f t="shared" si="67"/>
        <v>1658.5577777777778</v>
      </c>
      <c r="AA621" s="227">
        <f t="shared" si="69"/>
        <v>1643.1388888888889</v>
      </c>
    </row>
    <row r="622" spans="2:27" ht="13.5" hidden="1">
      <c r="B622" s="232" t="s">
        <v>1110</v>
      </c>
      <c r="C622" s="232" t="s">
        <v>703</v>
      </c>
      <c r="D622" s="232" t="s">
        <v>966</v>
      </c>
      <c r="E622" s="232" t="s">
        <v>988</v>
      </c>
      <c r="F622" s="232">
        <v>36</v>
      </c>
      <c r="G622" s="232" t="s">
        <v>1313</v>
      </c>
      <c r="H622" s="233">
        <v>6.3</v>
      </c>
      <c r="I622" s="233">
        <v>0</v>
      </c>
      <c r="J622" s="233">
        <v>5.5670000000000002</v>
      </c>
      <c r="K622" s="234">
        <v>24125</v>
      </c>
      <c r="L622" s="233">
        <v>2.754</v>
      </c>
      <c r="M622" s="234">
        <v>48042</v>
      </c>
      <c r="N622" s="233">
        <v>0</v>
      </c>
      <c r="O622" s="233">
        <v>0</v>
      </c>
      <c r="P622" s="233">
        <v>5.1749999999999998</v>
      </c>
      <c r="Q622" s="234">
        <v>67172</v>
      </c>
      <c r="R622" s="233">
        <v>2.556</v>
      </c>
      <c r="S622" s="234">
        <v>133095</v>
      </c>
      <c r="T622" s="233">
        <v>0</v>
      </c>
      <c r="U622" s="235">
        <f t="shared" si="63"/>
        <v>4599</v>
      </c>
      <c r="V622" s="227">
        <f t="shared" si="64"/>
        <v>4063.9100000000003</v>
      </c>
      <c r="W622" s="227">
        <f t="shared" si="65"/>
        <v>4020.836666666667</v>
      </c>
      <c r="X622" s="227">
        <f t="shared" si="68"/>
        <v>4003.5</v>
      </c>
      <c r="Y622" s="227">
        <f t="shared" si="66"/>
        <v>3777.75</v>
      </c>
      <c r="Z622" s="227">
        <f t="shared" si="67"/>
        <v>3731.7688888888888</v>
      </c>
      <c r="AA622" s="227">
        <f t="shared" si="69"/>
        <v>3697.0833333333335</v>
      </c>
    </row>
    <row r="623" spans="2:27" ht="13.5" hidden="1">
      <c r="B623" s="232" t="s">
        <v>1110</v>
      </c>
      <c r="C623" s="232" t="s">
        <v>706</v>
      </c>
      <c r="D623" s="232" t="s">
        <v>966</v>
      </c>
      <c r="E623" s="232" t="s">
        <v>988</v>
      </c>
      <c r="F623" s="232">
        <v>2</v>
      </c>
      <c r="G623" s="232" t="s">
        <v>1314</v>
      </c>
      <c r="H623" s="233">
        <v>0.59</v>
      </c>
      <c r="I623" s="233">
        <v>0</v>
      </c>
      <c r="J623" s="233">
        <v>0.54900000000000004</v>
      </c>
      <c r="K623" s="234">
        <v>2391</v>
      </c>
      <c r="L623" s="233">
        <v>0.27300000000000002</v>
      </c>
      <c r="M623" s="234">
        <v>4771</v>
      </c>
      <c r="N623" s="233">
        <v>0</v>
      </c>
      <c r="O623" s="233">
        <v>0</v>
      </c>
      <c r="P623" s="233">
        <v>0.52800000000000002</v>
      </c>
      <c r="Q623" s="234">
        <v>6885</v>
      </c>
      <c r="R623" s="233">
        <v>0.26200000000000001</v>
      </c>
      <c r="S623" s="234">
        <v>13701</v>
      </c>
      <c r="T623" s="233">
        <v>0</v>
      </c>
      <c r="U623" s="235">
        <f t="shared" si="63"/>
        <v>430.7</v>
      </c>
      <c r="V623" s="227">
        <f t="shared" si="64"/>
        <v>400.77000000000004</v>
      </c>
      <c r="W623" s="227">
        <f t="shared" si="65"/>
        <v>398.54</v>
      </c>
      <c r="X623" s="227">
        <f t="shared" si="68"/>
        <v>397.58333333333331</v>
      </c>
      <c r="Y623" s="227">
        <f t="shared" si="66"/>
        <v>385.44</v>
      </c>
      <c r="Z623" s="227">
        <f t="shared" si="67"/>
        <v>382.51</v>
      </c>
      <c r="AA623" s="227">
        <f t="shared" si="69"/>
        <v>380.58333333333331</v>
      </c>
    </row>
    <row r="624" spans="2:27" ht="13.5" hidden="1">
      <c r="B624" s="232" t="s">
        <v>1110</v>
      </c>
      <c r="C624" s="232" t="s">
        <v>709</v>
      </c>
      <c r="D624" s="232" t="s">
        <v>966</v>
      </c>
      <c r="E624" s="232" t="s">
        <v>988</v>
      </c>
      <c r="F624" s="232">
        <v>96</v>
      </c>
      <c r="G624" s="232" t="s">
        <v>1310</v>
      </c>
      <c r="H624" s="233">
        <v>16.8</v>
      </c>
      <c r="I624" s="233">
        <v>0</v>
      </c>
      <c r="J624" s="233">
        <v>14.846</v>
      </c>
      <c r="K624" s="234">
        <v>64333</v>
      </c>
      <c r="L624" s="233">
        <v>7.3440000000000003</v>
      </c>
      <c r="M624" s="234">
        <v>128112</v>
      </c>
      <c r="N624" s="233">
        <v>0</v>
      </c>
      <c r="O624" s="233">
        <v>0</v>
      </c>
      <c r="P624" s="233">
        <v>13.801</v>
      </c>
      <c r="Q624" s="234">
        <v>179124</v>
      </c>
      <c r="R624" s="233">
        <v>6.8159999999999998</v>
      </c>
      <c r="S624" s="234">
        <v>354919</v>
      </c>
      <c r="T624" s="233">
        <v>0</v>
      </c>
      <c r="U624" s="235">
        <f t="shared" si="63"/>
        <v>12264</v>
      </c>
      <c r="V624" s="227">
        <f t="shared" si="64"/>
        <v>10837.58</v>
      </c>
      <c r="W624" s="227">
        <f t="shared" si="65"/>
        <v>10722.203333333333</v>
      </c>
      <c r="X624" s="227">
        <f t="shared" si="68"/>
        <v>10676</v>
      </c>
      <c r="Y624" s="227">
        <f t="shared" si="66"/>
        <v>10074.73</v>
      </c>
      <c r="Z624" s="227">
        <f t="shared" si="67"/>
        <v>9951.3466666666682</v>
      </c>
      <c r="AA624" s="227">
        <f t="shared" si="69"/>
        <v>9858.8611111111113</v>
      </c>
    </row>
    <row r="625" spans="2:27" ht="13.5" hidden="1">
      <c r="B625" s="232" t="s">
        <v>1110</v>
      </c>
      <c r="C625" s="232" t="s">
        <v>711</v>
      </c>
      <c r="D625" s="232" t="s">
        <v>966</v>
      </c>
      <c r="E625" s="232" t="s">
        <v>988</v>
      </c>
      <c r="F625" s="232">
        <v>4</v>
      </c>
      <c r="G625" s="232" t="s">
        <v>1315</v>
      </c>
      <c r="H625" s="233">
        <v>0.7</v>
      </c>
      <c r="I625" s="233">
        <v>0</v>
      </c>
      <c r="J625" s="233">
        <v>0.61899999999999999</v>
      </c>
      <c r="K625" s="234">
        <v>2681</v>
      </c>
      <c r="L625" s="233">
        <v>0.30599999999999999</v>
      </c>
      <c r="M625" s="234">
        <v>5338</v>
      </c>
      <c r="N625" s="233">
        <v>0</v>
      </c>
      <c r="O625" s="233">
        <v>0</v>
      </c>
      <c r="P625" s="233">
        <v>0.57499999999999996</v>
      </c>
      <c r="Q625" s="234">
        <v>7464</v>
      </c>
      <c r="R625" s="233">
        <v>0.28399999999999997</v>
      </c>
      <c r="S625" s="234">
        <v>14788</v>
      </c>
      <c r="T625" s="233">
        <v>0</v>
      </c>
      <c r="U625" s="235">
        <f t="shared" si="63"/>
        <v>510.99999999999994</v>
      </c>
      <c r="V625" s="227">
        <f t="shared" si="64"/>
        <v>451.87</v>
      </c>
      <c r="W625" s="227">
        <f t="shared" si="65"/>
        <v>446.79666666666662</v>
      </c>
      <c r="X625" s="227">
        <f t="shared" si="68"/>
        <v>444.83333333333331</v>
      </c>
      <c r="Y625" s="227">
        <f t="shared" si="66"/>
        <v>419.74999999999994</v>
      </c>
      <c r="Z625" s="227">
        <f t="shared" si="67"/>
        <v>414.65333333333331</v>
      </c>
      <c r="AA625" s="227">
        <f t="shared" si="69"/>
        <v>410.77777777777777</v>
      </c>
    </row>
    <row r="626" spans="2:27" ht="13.5" hidden="1">
      <c r="B626" s="232" t="s">
        <v>1110</v>
      </c>
      <c r="C626" s="232" t="s">
        <v>716</v>
      </c>
      <c r="D626" s="232" t="s">
        <v>966</v>
      </c>
      <c r="E626" s="232" t="s">
        <v>988</v>
      </c>
      <c r="F626" s="232">
        <v>72</v>
      </c>
      <c r="G626" s="232" t="s">
        <v>1310</v>
      </c>
      <c r="H626" s="233">
        <v>13.032</v>
      </c>
      <c r="I626" s="233">
        <v>0</v>
      </c>
      <c r="J626" s="233">
        <v>11.407</v>
      </c>
      <c r="K626" s="234">
        <v>49385</v>
      </c>
      <c r="L626" s="233">
        <v>5.6379999999999999</v>
      </c>
      <c r="M626" s="234">
        <v>98309</v>
      </c>
      <c r="N626" s="233">
        <v>0</v>
      </c>
      <c r="O626" s="233">
        <v>0</v>
      </c>
      <c r="P626" s="233">
        <v>10.494999999999999</v>
      </c>
      <c r="Q626" s="234">
        <v>136095</v>
      </c>
      <c r="R626" s="233">
        <v>5.1790000000000003</v>
      </c>
      <c r="S626" s="234">
        <v>269481</v>
      </c>
      <c r="T626" s="233">
        <v>0</v>
      </c>
      <c r="U626" s="235">
        <f t="shared" si="63"/>
        <v>9513.36</v>
      </c>
      <c r="V626" s="227">
        <f t="shared" si="64"/>
        <v>8327.11</v>
      </c>
      <c r="W626" s="227">
        <f t="shared" si="65"/>
        <v>8231.1566666666658</v>
      </c>
      <c r="X626" s="227">
        <f t="shared" si="68"/>
        <v>8192.4166666666661</v>
      </c>
      <c r="Y626" s="227">
        <f t="shared" si="66"/>
        <v>7661.3499999999995</v>
      </c>
      <c r="Z626" s="227">
        <f t="shared" si="67"/>
        <v>7561.0866666666661</v>
      </c>
      <c r="AA626" s="227">
        <f t="shared" si="69"/>
        <v>7485.583333333333</v>
      </c>
    </row>
    <row r="627" spans="2:27" ht="13.5" hidden="1">
      <c r="B627" s="232" t="s">
        <v>1110</v>
      </c>
      <c r="C627" s="232" t="s">
        <v>719</v>
      </c>
      <c r="D627" s="232" t="s">
        <v>966</v>
      </c>
      <c r="E627" s="232" t="s">
        <v>988</v>
      </c>
      <c r="F627" s="232">
        <v>8</v>
      </c>
      <c r="G627" s="232" t="s">
        <v>1318</v>
      </c>
      <c r="H627" s="233">
        <v>1.448</v>
      </c>
      <c r="I627" s="233">
        <v>0</v>
      </c>
      <c r="J627" s="233">
        <v>1.2669999999999999</v>
      </c>
      <c r="K627" s="234">
        <v>5487</v>
      </c>
      <c r="L627" s="233">
        <v>0.626</v>
      </c>
      <c r="M627" s="234">
        <v>10923</v>
      </c>
      <c r="N627" s="233">
        <v>0</v>
      </c>
      <c r="O627" s="233">
        <v>0</v>
      </c>
      <c r="P627" s="233">
        <v>1.1659999999999999</v>
      </c>
      <c r="Q627" s="234">
        <v>15122</v>
      </c>
      <c r="R627" s="233">
        <v>0.57499999999999996</v>
      </c>
      <c r="S627" s="234">
        <v>29942</v>
      </c>
      <c r="T627" s="233">
        <v>0</v>
      </c>
      <c r="U627" s="235">
        <f t="shared" si="63"/>
        <v>1057.04</v>
      </c>
      <c r="V627" s="227">
        <f t="shared" si="64"/>
        <v>924.91</v>
      </c>
      <c r="W627" s="227">
        <f t="shared" si="65"/>
        <v>914.23</v>
      </c>
      <c r="X627" s="227">
        <f t="shared" si="68"/>
        <v>910.25</v>
      </c>
      <c r="Y627" s="227">
        <f t="shared" si="66"/>
        <v>851.18</v>
      </c>
      <c r="Z627" s="227">
        <f t="shared" si="67"/>
        <v>839.80555555555543</v>
      </c>
      <c r="AA627" s="227">
        <f t="shared" si="69"/>
        <v>831.72222222222217</v>
      </c>
    </row>
    <row r="628" spans="2:27" ht="13.5" hidden="1">
      <c r="B628" s="232" t="s">
        <v>1110</v>
      </c>
      <c r="C628" s="232" t="s">
        <v>722</v>
      </c>
      <c r="D628" s="232" t="s">
        <v>966</v>
      </c>
      <c r="E628" s="232" t="s">
        <v>988</v>
      </c>
      <c r="F628" s="232">
        <v>16</v>
      </c>
      <c r="G628" s="232" t="s">
        <v>1319</v>
      </c>
      <c r="H628" s="233">
        <v>2.8959999999999999</v>
      </c>
      <c r="I628" s="233">
        <v>0</v>
      </c>
      <c r="J628" s="233">
        <v>2.5350000000000001</v>
      </c>
      <c r="K628" s="234">
        <v>10975</v>
      </c>
      <c r="L628" s="233">
        <v>1.2529999999999999</v>
      </c>
      <c r="M628" s="234">
        <v>21846</v>
      </c>
      <c r="N628" s="233">
        <v>0</v>
      </c>
      <c r="O628" s="233">
        <v>0</v>
      </c>
      <c r="P628" s="233">
        <v>2.3319999999999999</v>
      </c>
      <c r="Q628" s="234">
        <v>30243</v>
      </c>
      <c r="R628" s="233">
        <v>1.151</v>
      </c>
      <c r="S628" s="234">
        <v>59885</v>
      </c>
      <c r="T628" s="233">
        <v>0</v>
      </c>
      <c r="U628" s="235">
        <f t="shared" si="63"/>
        <v>2114.08</v>
      </c>
      <c r="V628" s="227">
        <f t="shared" si="64"/>
        <v>1850.5500000000002</v>
      </c>
      <c r="W628" s="227">
        <f t="shared" si="65"/>
        <v>1829.2733333333333</v>
      </c>
      <c r="X628" s="227">
        <f t="shared" si="68"/>
        <v>1820.5</v>
      </c>
      <c r="Y628" s="227">
        <f t="shared" si="66"/>
        <v>1702.36</v>
      </c>
      <c r="Z628" s="227">
        <f t="shared" si="67"/>
        <v>1680.3133333333335</v>
      </c>
      <c r="AA628" s="227">
        <f t="shared" si="69"/>
        <v>1663.4722222222222</v>
      </c>
    </row>
    <row r="629" spans="2:27" ht="13.5" hidden="1">
      <c r="B629" s="232" t="s">
        <v>1110</v>
      </c>
      <c r="C629" s="232" t="s">
        <v>725</v>
      </c>
      <c r="D629" s="232" t="s">
        <v>966</v>
      </c>
      <c r="E629" s="232" t="s">
        <v>988</v>
      </c>
      <c r="F629" s="232">
        <v>36</v>
      </c>
      <c r="G629" s="232" t="s">
        <v>1308</v>
      </c>
      <c r="H629" s="233">
        <v>6.516</v>
      </c>
      <c r="I629" s="233">
        <v>0</v>
      </c>
      <c r="J629" s="233">
        <v>5.7030000000000003</v>
      </c>
      <c r="K629" s="234">
        <v>24693</v>
      </c>
      <c r="L629" s="233">
        <v>2.819</v>
      </c>
      <c r="M629" s="234">
        <v>49155</v>
      </c>
      <c r="N629" s="233">
        <v>0</v>
      </c>
      <c r="O629" s="233">
        <v>0</v>
      </c>
      <c r="P629" s="233">
        <v>5.2469999999999999</v>
      </c>
      <c r="Q629" s="234">
        <v>68047</v>
      </c>
      <c r="R629" s="233">
        <v>2.589</v>
      </c>
      <c r="S629" s="234">
        <v>134741</v>
      </c>
      <c r="T629" s="233">
        <v>0</v>
      </c>
      <c r="U629" s="235">
        <f t="shared" si="63"/>
        <v>4756.68</v>
      </c>
      <c r="V629" s="227">
        <f t="shared" si="64"/>
        <v>4163.1900000000005</v>
      </c>
      <c r="W629" s="227">
        <f t="shared" si="65"/>
        <v>4115.62</v>
      </c>
      <c r="X629" s="227">
        <f t="shared" si="68"/>
        <v>4096.25</v>
      </c>
      <c r="Y629" s="227">
        <f t="shared" si="66"/>
        <v>3830.31</v>
      </c>
      <c r="Z629" s="227">
        <f t="shared" si="67"/>
        <v>3780.1644444444446</v>
      </c>
      <c r="AA629" s="227">
        <f t="shared" si="69"/>
        <v>3742.8055555555557</v>
      </c>
    </row>
    <row r="630" spans="2:27" ht="13.5" hidden="1">
      <c r="B630" s="232" t="s">
        <v>1110</v>
      </c>
      <c r="C630" s="232" t="s">
        <v>728</v>
      </c>
      <c r="D630" s="232" t="s">
        <v>966</v>
      </c>
      <c r="E630" s="232" t="s">
        <v>988</v>
      </c>
      <c r="F630" s="232">
        <v>2</v>
      </c>
      <c r="G630" s="232" t="s">
        <v>1320</v>
      </c>
      <c r="H630" s="233">
        <v>0.60199999999999998</v>
      </c>
      <c r="I630" s="233">
        <v>0</v>
      </c>
      <c r="J630" s="233">
        <v>0.55700000000000005</v>
      </c>
      <c r="K630" s="234">
        <v>2423</v>
      </c>
      <c r="L630" s="233">
        <v>0.27700000000000002</v>
      </c>
      <c r="M630" s="234">
        <v>4833</v>
      </c>
      <c r="N630" s="233">
        <v>0</v>
      </c>
      <c r="O630" s="233">
        <v>0</v>
      </c>
      <c r="P630" s="233">
        <v>0.53200000000000003</v>
      </c>
      <c r="Q630" s="234">
        <v>6934</v>
      </c>
      <c r="R630" s="233">
        <v>0.26400000000000001</v>
      </c>
      <c r="S630" s="234">
        <v>13793</v>
      </c>
      <c r="T630" s="233">
        <v>0</v>
      </c>
      <c r="U630" s="235">
        <f t="shared" si="63"/>
        <v>439.46</v>
      </c>
      <c r="V630" s="227">
        <f t="shared" si="64"/>
        <v>406.61</v>
      </c>
      <c r="W630" s="227">
        <f t="shared" si="65"/>
        <v>404.12666666666667</v>
      </c>
      <c r="X630" s="227">
        <f t="shared" si="68"/>
        <v>402.75</v>
      </c>
      <c r="Y630" s="227">
        <f t="shared" si="66"/>
        <v>388.36</v>
      </c>
      <c r="Z630" s="227">
        <f t="shared" si="67"/>
        <v>385.33111111111111</v>
      </c>
      <c r="AA630" s="227">
        <f t="shared" si="69"/>
        <v>383.13888888888891</v>
      </c>
    </row>
    <row r="631" spans="2:27" ht="13.5" hidden="1">
      <c r="B631" s="232" t="s">
        <v>1110</v>
      </c>
      <c r="C631" s="232" t="s">
        <v>731</v>
      </c>
      <c r="D631" s="232" t="s">
        <v>966</v>
      </c>
      <c r="E631" s="232" t="s">
        <v>988</v>
      </c>
      <c r="F631" s="232">
        <v>72</v>
      </c>
      <c r="G631" s="232" t="s">
        <v>1310</v>
      </c>
      <c r="H631" s="233">
        <v>13.032</v>
      </c>
      <c r="I631" s="233">
        <v>0</v>
      </c>
      <c r="J631" s="233">
        <v>11.407</v>
      </c>
      <c r="K631" s="234">
        <v>49385</v>
      </c>
      <c r="L631" s="233">
        <v>5.6379999999999999</v>
      </c>
      <c r="M631" s="234">
        <v>98309</v>
      </c>
      <c r="N631" s="233">
        <v>0</v>
      </c>
      <c r="O631" s="233">
        <v>0</v>
      </c>
      <c r="P631" s="233">
        <v>10.494999999999999</v>
      </c>
      <c r="Q631" s="234">
        <v>136095</v>
      </c>
      <c r="R631" s="233">
        <v>5.1790000000000003</v>
      </c>
      <c r="S631" s="234">
        <v>269481</v>
      </c>
      <c r="T631" s="233">
        <v>0</v>
      </c>
      <c r="U631" s="235">
        <f t="shared" si="63"/>
        <v>9513.36</v>
      </c>
      <c r="V631" s="227">
        <f t="shared" si="64"/>
        <v>8327.11</v>
      </c>
      <c r="W631" s="227">
        <f t="shared" si="65"/>
        <v>8231.1566666666658</v>
      </c>
      <c r="X631" s="227">
        <f t="shared" si="68"/>
        <v>8192.4166666666661</v>
      </c>
      <c r="Y631" s="227">
        <f t="shared" si="66"/>
        <v>7661.3499999999995</v>
      </c>
      <c r="Z631" s="227">
        <f t="shared" si="67"/>
        <v>7561.0866666666661</v>
      </c>
      <c r="AA631" s="227">
        <f t="shared" si="69"/>
        <v>7485.583333333333</v>
      </c>
    </row>
    <row r="632" spans="2:27" ht="13.5" hidden="1">
      <c r="B632" s="232" t="s">
        <v>1110</v>
      </c>
      <c r="C632" s="232" t="s">
        <v>733</v>
      </c>
      <c r="D632" s="232" t="s">
        <v>966</v>
      </c>
      <c r="E632" s="232" t="s">
        <v>988</v>
      </c>
      <c r="F632" s="232">
        <v>4</v>
      </c>
      <c r="G632" s="232" t="s">
        <v>1321</v>
      </c>
      <c r="H632" s="233">
        <v>0.72399999999999998</v>
      </c>
      <c r="I632" s="233">
        <v>0</v>
      </c>
      <c r="J632" s="233">
        <v>0.63400000000000001</v>
      </c>
      <c r="K632" s="234">
        <v>2744</v>
      </c>
      <c r="L632" s="233">
        <v>0.313</v>
      </c>
      <c r="M632" s="234">
        <v>5462</v>
      </c>
      <c r="N632" s="233">
        <v>0</v>
      </c>
      <c r="O632" s="233">
        <v>0</v>
      </c>
      <c r="P632" s="233">
        <v>0.58299999999999996</v>
      </c>
      <c r="Q632" s="234">
        <v>7561</v>
      </c>
      <c r="R632" s="233">
        <v>0.28799999999999998</v>
      </c>
      <c r="S632" s="234">
        <v>14971</v>
      </c>
      <c r="T632" s="233">
        <v>0</v>
      </c>
      <c r="U632" s="235">
        <f t="shared" si="63"/>
        <v>528.52</v>
      </c>
      <c r="V632" s="227">
        <f t="shared" si="64"/>
        <v>462.82</v>
      </c>
      <c r="W632" s="227">
        <f t="shared" si="65"/>
        <v>457.15666666666664</v>
      </c>
      <c r="X632" s="227">
        <f t="shared" si="68"/>
        <v>455.16666666666669</v>
      </c>
      <c r="Y632" s="227">
        <f t="shared" si="66"/>
        <v>425.59</v>
      </c>
      <c r="Z632" s="227">
        <f t="shared" si="67"/>
        <v>420.26777777777772</v>
      </c>
      <c r="AA632" s="227">
        <f t="shared" si="69"/>
        <v>415.86111111111109</v>
      </c>
    </row>
    <row r="633" spans="2:27" ht="13.5" hidden="1">
      <c r="B633" s="232" t="s">
        <v>1110</v>
      </c>
      <c r="C633" s="232" t="s">
        <v>1340</v>
      </c>
      <c r="D633" s="232" t="s">
        <v>966</v>
      </c>
      <c r="E633" s="232" t="s">
        <v>988</v>
      </c>
      <c r="F633" s="232">
        <v>48</v>
      </c>
      <c r="G633" s="232" t="s">
        <v>1308</v>
      </c>
      <c r="H633" s="233">
        <v>8.0640000000000001</v>
      </c>
      <c r="I633" s="233">
        <v>0</v>
      </c>
      <c r="J633" s="233">
        <v>7.2820799999999997</v>
      </c>
      <c r="K633" s="234">
        <v>31578</v>
      </c>
      <c r="L633" s="233">
        <v>3.6048</v>
      </c>
      <c r="M633" s="234">
        <v>62902</v>
      </c>
      <c r="N633" s="233">
        <v>0</v>
      </c>
      <c r="O633" s="233">
        <v>0</v>
      </c>
      <c r="P633" s="233">
        <v>6.8071700000000002</v>
      </c>
      <c r="Q633" s="234">
        <v>88427</v>
      </c>
      <c r="R633" s="233">
        <v>3.3647999999999998</v>
      </c>
      <c r="S633" s="234">
        <v>175325</v>
      </c>
      <c r="T633" s="233">
        <v>0</v>
      </c>
      <c r="U633" s="235">
        <f t="shared" si="63"/>
        <v>5886.72</v>
      </c>
      <c r="V633" s="227">
        <f t="shared" si="64"/>
        <v>5315.9183999999996</v>
      </c>
      <c r="W633" s="227">
        <f t="shared" si="65"/>
        <v>5263.0039999999999</v>
      </c>
      <c r="X633" s="227">
        <f t="shared" si="68"/>
        <v>5241.833333333333</v>
      </c>
      <c r="Y633" s="227">
        <f t="shared" si="66"/>
        <v>4969.2340999999997</v>
      </c>
      <c r="Z633" s="227">
        <f t="shared" si="67"/>
        <v>4912.6095555555548</v>
      </c>
      <c r="AA633" s="227">
        <f t="shared" si="69"/>
        <v>4870.1388888888887</v>
      </c>
    </row>
    <row r="634" spans="2:27" ht="13.5" hidden="1">
      <c r="B634" s="232" t="s">
        <v>1110</v>
      </c>
      <c r="C634" s="232" t="s">
        <v>1341</v>
      </c>
      <c r="D634" s="232" t="s">
        <v>966</v>
      </c>
      <c r="E634" s="232" t="s">
        <v>988</v>
      </c>
      <c r="F634" s="232">
        <v>64</v>
      </c>
      <c r="G634" s="232" t="s">
        <v>1316</v>
      </c>
      <c r="H634" s="233">
        <v>10.752000000000001</v>
      </c>
      <c r="I634" s="233">
        <v>0</v>
      </c>
      <c r="J634" s="233">
        <v>9.7094400000000007</v>
      </c>
      <c r="K634" s="234">
        <v>42104</v>
      </c>
      <c r="L634" s="233">
        <v>4.8064</v>
      </c>
      <c r="M634" s="234">
        <v>83870</v>
      </c>
      <c r="N634" s="233">
        <v>0</v>
      </c>
      <c r="O634" s="233">
        <v>0</v>
      </c>
      <c r="P634" s="233">
        <v>9.0762199999999993</v>
      </c>
      <c r="Q634" s="234">
        <v>117903</v>
      </c>
      <c r="R634" s="233">
        <v>4.4863999999999997</v>
      </c>
      <c r="S634" s="234">
        <v>233767</v>
      </c>
      <c r="T634" s="233">
        <v>0</v>
      </c>
      <c r="U634" s="235">
        <f t="shared" si="63"/>
        <v>7848.96</v>
      </c>
      <c r="V634" s="227">
        <f t="shared" si="64"/>
        <v>7087.8912000000009</v>
      </c>
      <c r="W634" s="227">
        <f t="shared" si="65"/>
        <v>7017.3386666666665</v>
      </c>
      <c r="X634" s="227">
        <f t="shared" si="68"/>
        <v>6989.166666666667</v>
      </c>
      <c r="Y634" s="227">
        <f t="shared" si="66"/>
        <v>6625.6405999999997</v>
      </c>
      <c r="Z634" s="227">
        <f t="shared" si="67"/>
        <v>6550.1553333333331</v>
      </c>
      <c r="AA634" s="227">
        <f t="shared" si="69"/>
        <v>6493.5277777777774</v>
      </c>
    </row>
    <row r="635" spans="2:27" ht="13.5" hidden="1">
      <c r="B635" s="232" t="s">
        <v>1110</v>
      </c>
      <c r="C635" s="232" t="s">
        <v>1342</v>
      </c>
      <c r="D635" s="232" t="s">
        <v>966</v>
      </c>
      <c r="E635" s="232" t="s">
        <v>988</v>
      </c>
      <c r="F635" s="232">
        <v>96</v>
      </c>
      <c r="G635" s="232" t="s">
        <v>1310</v>
      </c>
      <c r="H635" s="233">
        <v>16.128</v>
      </c>
      <c r="I635" s="233">
        <v>0</v>
      </c>
      <c r="J635" s="233">
        <v>14.564159999999999</v>
      </c>
      <c r="K635" s="234">
        <v>63156</v>
      </c>
      <c r="L635" s="233">
        <v>7.2096</v>
      </c>
      <c r="M635" s="234">
        <v>125804</v>
      </c>
      <c r="N635" s="233">
        <v>0</v>
      </c>
      <c r="O635" s="233">
        <v>0</v>
      </c>
      <c r="P635" s="233">
        <v>13.61434</v>
      </c>
      <c r="Q635" s="234">
        <v>176854</v>
      </c>
      <c r="R635" s="233">
        <v>6.7295999999999996</v>
      </c>
      <c r="S635" s="234">
        <v>350650</v>
      </c>
      <c r="T635" s="233">
        <v>0</v>
      </c>
      <c r="U635" s="235">
        <f t="shared" si="63"/>
        <v>11773.44</v>
      </c>
      <c r="V635" s="227">
        <f t="shared" si="64"/>
        <v>10631.836799999999</v>
      </c>
      <c r="W635" s="227">
        <f t="shared" si="65"/>
        <v>10526.008</v>
      </c>
      <c r="X635" s="227">
        <f t="shared" si="68"/>
        <v>10483.666666666666</v>
      </c>
      <c r="Y635" s="227">
        <f t="shared" si="66"/>
        <v>9938.4681999999993</v>
      </c>
      <c r="Z635" s="227">
        <f t="shared" si="67"/>
        <v>9825.2191111111097</v>
      </c>
      <c r="AA635" s="227">
        <f t="shared" si="69"/>
        <v>9740.2777777777774</v>
      </c>
    </row>
    <row r="636" spans="2:27" ht="13.5" hidden="1">
      <c r="B636" s="232" t="s">
        <v>1110</v>
      </c>
      <c r="C636" s="232" t="s">
        <v>1343</v>
      </c>
      <c r="D636" s="232" t="s">
        <v>966</v>
      </c>
      <c r="E636" s="232" t="s">
        <v>988</v>
      </c>
      <c r="F636" s="232">
        <v>8</v>
      </c>
      <c r="G636" s="232" t="s">
        <v>1311</v>
      </c>
      <c r="H636" s="233">
        <v>1.3440000000000001</v>
      </c>
      <c r="I636" s="233">
        <v>0</v>
      </c>
      <c r="J636" s="233">
        <v>1.2136800000000001</v>
      </c>
      <c r="K636" s="234">
        <v>5263</v>
      </c>
      <c r="L636" s="233">
        <v>0.6008</v>
      </c>
      <c r="M636" s="234">
        <v>10484</v>
      </c>
      <c r="N636" s="233">
        <v>0</v>
      </c>
      <c r="O636" s="233">
        <v>0</v>
      </c>
      <c r="P636" s="233">
        <v>1.13453</v>
      </c>
      <c r="Q636" s="234">
        <v>14738</v>
      </c>
      <c r="R636" s="233">
        <v>0.56079999999999997</v>
      </c>
      <c r="S636" s="234">
        <v>29221</v>
      </c>
      <c r="T636" s="233">
        <v>0</v>
      </c>
      <c r="U636" s="235">
        <f t="shared" si="63"/>
        <v>981.12</v>
      </c>
      <c r="V636" s="227">
        <f t="shared" si="64"/>
        <v>885.98640000000012</v>
      </c>
      <c r="W636" s="227">
        <f t="shared" si="65"/>
        <v>877.16733333333332</v>
      </c>
      <c r="X636" s="227">
        <f t="shared" si="68"/>
        <v>873.66666666666663</v>
      </c>
      <c r="Y636" s="227">
        <f t="shared" si="66"/>
        <v>828.20690000000002</v>
      </c>
      <c r="Z636" s="227">
        <f t="shared" si="67"/>
        <v>818.77288888888893</v>
      </c>
      <c r="AA636" s="227">
        <f t="shared" si="69"/>
        <v>811.69444444444446</v>
      </c>
    </row>
    <row r="637" spans="2:27" ht="13.5" hidden="1">
      <c r="B637" s="232" t="s">
        <v>1110</v>
      </c>
      <c r="C637" s="232" t="s">
        <v>1344</v>
      </c>
      <c r="D637" s="232" t="s">
        <v>966</v>
      </c>
      <c r="E637" s="232" t="s">
        <v>988</v>
      </c>
      <c r="F637" s="232">
        <v>128</v>
      </c>
      <c r="G637" s="232" t="s">
        <v>1345</v>
      </c>
      <c r="H637" s="233">
        <v>21.504000000000001</v>
      </c>
      <c r="I637" s="233">
        <v>0</v>
      </c>
      <c r="J637" s="233">
        <v>19.418880000000001</v>
      </c>
      <c r="K637" s="234">
        <v>84208</v>
      </c>
      <c r="L637" s="233">
        <v>9.6128</v>
      </c>
      <c r="M637" s="234">
        <v>167739</v>
      </c>
      <c r="N637" s="233">
        <v>0</v>
      </c>
      <c r="O637" s="233">
        <v>0</v>
      </c>
      <c r="P637" s="233">
        <v>18.152450000000002</v>
      </c>
      <c r="Q637" s="234">
        <v>235805</v>
      </c>
      <c r="R637" s="233">
        <v>8.9727999999999994</v>
      </c>
      <c r="S637" s="234">
        <v>467533</v>
      </c>
      <c r="T637" s="233">
        <v>0</v>
      </c>
      <c r="U637" s="235">
        <f t="shared" si="63"/>
        <v>15697.92</v>
      </c>
      <c r="V637" s="227">
        <f t="shared" si="64"/>
        <v>14175.782400000002</v>
      </c>
      <c r="W637" s="227">
        <f t="shared" si="65"/>
        <v>14034.677333333333</v>
      </c>
      <c r="X637" s="227">
        <f t="shared" si="68"/>
        <v>13978.25</v>
      </c>
      <c r="Y637" s="227">
        <f t="shared" si="66"/>
        <v>13251.288500000001</v>
      </c>
      <c r="Z637" s="227">
        <f t="shared" si="67"/>
        <v>13100.282888888887</v>
      </c>
      <c r="AA637" s="227">
        <f t="shared" si="69"/>
        <v>12987.027777777777</v>
      </c>
    </row>
    <row r="638" spans="2:27" ht="13.5" hidden="1">
      <c r="B638" s="232" t="s">
        <v>1110</v>
      </c>
      <c r="C638" s="232" t="s">
        <v>1346</v>
      </c>
      <c r="D638" s="232" t="s">
        <v>966</v>
      </c>
      <c r="E638" s="232" t="s">
        <v>988</v>
      </c>
      <c r="F638" s="232">
        <v>16</v>
      </c>
      <c r="G638" s="232" t="s">
        <v>1312</v>
      </c>
      <c r="H638" s="233">
        <v>2.6880000000000002</v>
      </c>
      <c r="I638" s="233">
        <v>0</v>
      </c>
      <c r="J638" s="233">
        <v>2.4273600000000002</v>
      </c>
      <c r="K638" s="234">
        <v>10526</v>
      </c>
      <c r="L638" s="233">
        <v>1.2016</v>
      </c>
      <c r="M638" s="234">
        <v>20967</v>
      </c>
      <c r="N638" s="233">
        <v>0</v>
      </c>
      <c r="O638" s="233">
        <v>0</v>
      </c>
      <c r="P638" s="233">
        <v>2.2690600000000001</v>
      </c>
      <c r="Q638" s="234">
        <v>29476</v>
      </c>
      <c r="R638" s="233">
        <v>1.1215999999999999</v>
      </c>
      <c r="S638" s="234">
        <v>58442</v>
      </c>
      <c r="T638" s="233">
        <v>0</v>
      </c>
      <c r="U638" s="235">
        <f t="shared" si="63"/>
        <v>1962.24</v>
      </c>
      <c r="V638" s="227">
        <f t="shared" si="64"/>
        <v>1771.9728000000002</v>
      </c>
      <c r="W638" s="227">
        <f t="shared" si="65"/>
        <v>1754.3346666666666</v>
      </c>
      <c r="X638" s="227">
        <f t="shared" si="68"/>
        <v>1747.25</v>
      </c>
      <c r="Y638" s="227">
        <f t="shared" si="66"/>
        <v>1656.4138</v>
      </c>
      <c r="Z638" s="227">
        <f t="shared" si="67"/>
        <v>1637.5457777777779</v>
      </c>
      <c r="AA638" s="227">
        <f t="shared" si="69"/>
        <v>1623.3888888888889</v>
      </c>
    </row>
    <row r="639" spans="2:27" ht="13.5" hidden="1">
      <c r="B639" s="232" t="s">
        <v>1110</v>
      </c>
      <c r="C639" s="232" t="s">
        <v>1347</v>
      </c>
      <c r="D639" s="232" t="s">
        <v>966</v>
      </c>
      <c r="E639" s="232" t="s">
        <v>988</v>
      </c>
      <c r="F639" s="232">
        <v>32</v>
      </c>
      <c r="G639" s="232" t="s">
        <v>1317</v>
      </c>
      <c r="H639" s="233">
        <v>5.3760000000000003</v>
      </c>
      <c r="I639" s="233">
        <v>0</v>
      </c>
      <c r="J639" s="233">
        <v>4.8547200000000004</v>
      </c>
      <c r="K639" s="234">
        <v>21052</v>
      </c>
      <c r="L639" s="233">
        <v>2.4032</v>
      </c>
      <c r="M639" s="234">
        <v>41935</v>
      </c>
      <c r="N639" s="233">
        <v>0</v>
      </c>
      <c r="O639" s="233">
        <v>0</v>
      </c>
      <c r="P639" s="233">
        <v>4.5381099999999996</v>
      </c>
      <c r="Q639" s="234">
        <v>58951</v>
      </c>
      <c r="R639" s="233">
        <v>2.2431999999999999</v>
      </c>
      <c r="S639" s="234">
        <v>116883</v>
      </c>
      <c r="T639" s="233">
        <v>0</v>
      </c>
      <c r="U639" s="235">
        <f t="shared" si="63"/>
        <v>3924.48</v>
      </c>
      <c r="V639" s="227">
        <f t="shared" si="64"/>
        <v>3543.9456000000005</v>
      </c>
      <c r="W639" s="227">
        <f t="shared" si="65"/>
        <v>3508.6693333333333</v>
      </c>
      <c r="X639" s="227">
        <f t="shared" si="68"/>
        <v>3494.5833333333335</v>
      </c>
      <c r="Y639" s="227">
        <f t="shared" si="66"/>
        <v>3312.8202999999999</v>
      </c>
      <c r="Z639" s="227">
        <f t="shared" si="67"/>
        <v>3275.0637777777774</v>
      </c>
      <c r="AA639" s="227">
        <f t="shared" si="69"/>
        <v>3246.75</v>
      </c>
    </row>
    <row r="640" spans="2:27" ht="13.5" hidden="1">
      <c r="B640" s="232" t="s">
        <v>1110</v>
      </c>
      <c r="C640" s="232" t="s">
        <v>1348</v>
      </c>
      <c r="D640" s="232" t="s">
        <v>966</v>
      </c>
      <c r="E640" s="232" t="s">
        <v>988</v>
      </c>
      <c r="F640" s="232">
        <v>2</v>
      </c>
      <c r="G640" s="232" t="s">
        <v>1314</v>
      </c>
      <c r="H640" s="233">
        <v>0.57599999999999996</v>
      </c>
      <c r="I640" s="233">
        <v>0</v>
      </c>
      <c r="J640" s="233">
        <v>0.54342000000000001</v>
      </c>
      <c r="K640" s="234">
        <v>2367</v>
      </c>
      <c r="L640" s="233">
        <v>0.2702</v>
      </c>
      <c r="M640" s="234">
        <v>4723</v>
      </c>
      <c r="N640" s="233">
        <v>0</v>
      </c>
      <c r="O640" s="233">
        <v>0</v>
      </c>
      <c r="P640" s="233">
        <v>0.52363000000000004</v>
      </c>
      <c r="Q640" s="234">
        <v>6838</v>
      </c>
      <c r="R640" s="233">
        <v>0.26019999999999999</v>
      </c>
      <c r="S640" s="234">
        <v>13612</v>
      </c>
      <c r="T640" s="233">
        <v>0</v>
      </c>
      <c r="U640" s="235">
        <f t="shared" si="63"/>
        <v>420.47999999999996</v>
      </c>
      <c r="V640" s="227">
        <f t="shared" si="64"/>
        <v>396.69659999999999</v>
      </c>
      <c r="W640" s="227">
        <f t="shared" si="65"/>
        <v>394.49599999999998</v>
      </c>
      <c r="X640" s="227">
        <f t="shared" si="68"/>
        <v>393.58333333333331</v>
      </c>
      <c r="Y640" s="227">
        <f t="shared" si="66"/>
        <v>382.24990000000003</v>
      </c>
      <c r="Z640" s="227">
        <f t="shared" si="67"/>
        <v>379.89044444444448</v>
      </c>
      <c r="AA640" s="227">
        <f t="shared" si="69"/>
        <v>378.11111111111109</v>
      </c>
    </row>
    <row r="641" spans="2:27" ht="13.5" hidden="1">
      <c r="B641" s="232" t="s">
        <v>1110</v>
      </c>
      <c r="C641" s="232" t="s">
        <v>1349</v>
      </c>
      <c r="D641" s="232" t="s">
        <v>966</v>
      </c>
      <c r="E641" s="232" t="s">
        <v>988</v>
      </c>
      <c r="F641" s="232">
        <v>128</v>
      </c>
      <c r="G641" s="232" t="s">
        <v>1345</v>
      </c>
      <c r="H641" s="233">
        <v>21.504000000000001</v>
      </c>
      <c r="I641" s="233">
        <v>0</v>
      </c>
      <c r="J641" s="233">
        <v>19.418880000000001</v>
      </c>
      <c r="K641" s="234">
        <v>84208</v>
      </c>
      <c r="L641" s="233">
        <v>9.6128</v>
      </c>
      <c r="M641" s="234">
        <v>167739</v>
      </c>
      <c r="N641" s="233">
        <v>0</v>
      </c>
      <c r="O641" s="233">
        <v>0</v>
      </c>
      <c r="P641" s="233">
        <v>18.152450000000002</v>
      </c>
      <c r="Q641" s="234">
        <v>235805</v>
      </c>
      <c r="R641" s="233">
        <v>8.9727999999999994</v>
      </c>
      <c r="S641" s="234">
        <v>467533</v>
      </c>
      <c r="T641" s="233">
        <v>0</v>
      </c>
      <c r="U641" s="235">
        <f t="shared" si="63"/>
        <v>15697.92</v>
      </c>
      <c r="V641" s="227">
        <f t="shared" si="64"/>
        <v>14175.782400000002</v>
      </c>
      <c r="W641" s="227">
        <f t="shared" si="65"/>
        <v>14034.677333333333</v>
      </c>
      <c r="X641" s="227">
        <f t="shared" si="68"/>
        <v>13978.25</v>
      </c>
      <c r="Y641" s="227">
        <f t="shared" si="66"/>
        <v>13251.288500000001</v>
      </c>
      <c r="Z641" s="227">
        <f t="shared" si="67"/>
        <v>13100.282888888887</v>
      </c>
      <c r="AA641" s="227">
        <f t="shared" si="69"/>
        <v>12987.027777777777</v>
      </c>
    </row>
    <row r="642" spans="2:27" ht="13.5" hidden="1">
      <c r="B642" s="232" t="s">
        <v>1110</v>
      </c>
      <c r="C642" s="232" t="s">
        <v>1350</v>
      </c>
      <c r="D642" s="232" t="s">
        <v>966</v>
      </c>
      <c r="E642" s="232" t="s">
        <v>988</v>
      </c>
      <c r="F642" s="232">
        <v>4</v>
      </c>
      <c r="G642" s="232" t="s">
        <v>1315</v>
      </c>
      <c r="H642" s="233">
        <v>0.67200000000000004</v>
      </c>
      <c r="I642" s="233">
        <v>0</v>
      </c>
      <c r="J642" s="233">
        <v>0.60684000000000005</v>
      </c>
      <c r="K642" s="234">
        <v>2632</v>
      </c>
      <c r="L642" s="233">
        <v>0.3004</v>
      </c>
      <c r="M642" s="234">
        <v>5242</v>
      </c>
      <c r="N642" s="233">
        <v>0</v>
      </c>
      <c r="O642" s="233">
        <v>0</v>
      </c>
      <c r="P642" s="233">
        <v>0.56725999999999999</v>
      </c>
      <c r="Q642" s="234">
        <v>7369</v>
      </c>
      <c r="R642" s="233">
        <v>0.28039999999999998</v>
      </c>
      <c r="S642" s="234">
        <v>14610</v>
      </c>
      <c r="T642" s="233">
        <v>0</v>
      </c>
      <c r="U642" s="235">
        <f t="shared" si="63"/>
        <v>490.56</v>
      </c>
      <c r="V642" s="227">
        <f t="shared" si="64"/>
        <v>442.99320000000006</v>
      </c>
      <c r="W642" s="227">
        <f t="shared" si="65"/>
        <v>438.62533333333334</v>
      </c>
      <c r="X642" s="227">
        <f t="shared" si="68"/>
        <v>436.83333333333331</v>
      </c>
      <c r="Y642" s="227">
        <f t="shared" si="66"/>
        <v>414.09980000000002</v>
      </c>
      <c r="Z642" s="227">
        <f t="shared" si="67"/>
        <v>409.38644444444446</v>
      </c>
      <c r="AA642" s="227">
        <f t="shared" si="69"/>
        <v>405.83333333333331</v>
      </c>
    </row>
    <row r="643" spans="2:27" ht="13.5" hidden="1">
      <c r="B643" s="232" t="s">
        <v>1110</v>
      </c>
      <c r="C643" s="232" t="s">
        <v>772</v>
      </c>
      <c r="D643" s="232" t="s">
        <v>966</v>
      </c>
      <c r="E643" s="232" t="s">
        <v>988</v>
      </c>
      <c r="F643" s="232">
        <v>8</v>
      </c>
      <c r="G643" s="232" t="s">
        <v>1351</v>
      </c>
      <c r="H643" s="233">
        <v>2.9620000000000002</v>
      </c>
      <c r="I643" s="233">
        <v>0</v>
      </c>
      <c r="J643" s="233">
        <v>2.0790000000000002</v>
      </c>
      <c r="K643" s="234">
        <v>8872</v>
      </c>
      <c r="L643" s="233">
        <v>1.0129999999999999</v>
      </c>
      <c r="M643" s="234">
        <v>17558</v>
      </c>
      <c r="N643" s="233">
        <v>0</v>
      </c>
      <c r="O643" s="233">
        <v>0</v>
      </c>
      <c r="P643" s="233">
        <v>0</v>
      </c>
      <c r="Q643" s="234">
        <v>21284</v>
      </c>
      <c r="R643" s="233">
        <v>0.81</v>
      </c>
      <c r="S643" s="234">
        <v>41528</v>
      </c>
      <c r="T643" s="233">
        <v>0</v>
      </c>
      <c r="U643" s="235">
        <f t="shared" si="63"/>
        <v>2162.2600000000002</v>
      </c>
      <c r="V643" s="227">
        <f t="shared" si="64"/>
        <v>1517.67</v>
      </c>
      <c r="W643" s="227">
        <f t="shared" si="65"/>
        <v>1478.8233333333333</v>
      </c>
      <c r="X643" s="227">
        <f t="shared" si="68"/>
        <v>1463.1666666666667</v>
      </c>
      <c r="Y643" s="227">
        <f t="shared" si="66"/>
        <v>0</v>
      </c>
      <c r="Z643" s="227">
        <f t="shared" si="67"/>
        <v>1182.5222222222224</v>
      </c>
      <c r="AA643" s="227">
        <f t="shared" si="69"/>
        <v>1153.5555555555557</v>
      </c>
    </row>
    <row r="644" spans="2:27" ht="13.5" hidden="1">
      <c r="B644" s="232" t="s">
        <v>1110</v>
      </c>
      <c r="C644" s="232" t="s">
        <v>773</v>
      </c>
      <c r="D644" s="232" t="s">
        <v>966</v>
      </c>
      <c r="E644" s="232" t="s">
        <v>988</v>
      </c>
      <c r="F644" s="232">
        <v>16</v>
      </c>
      <c r="G644" s="232" t="s">
        <v>1352</v>
      </c>
      <c r="H644" s="233">
        <v>5.9240000000000004</v>
      </c>
      <c r="I644" s="233">
        <v>0</v>
      </c>
      <c r="J644" s="233">
        <v>4.1580000000000004</v>
      </c>
      <c r="K644" s="234">
        <v>17744</v>
      </c>
      <c r="L644" s="233">
        <v>2.0259999999999998</v>
      </c>
      <c r="M644" s="234">
        <v>35115</v>
      </c>
      <c r="N644" s="233">
        <v>0</v>
      </c>
      <c r="O644" s="233">
        <v>0</v>
      </c>
      <c r="P644" s="233">
        <v>0</v>
      </c>
      <c r="Q644" s="234">
        <v>42568</v>
      </c>
      <c r="R644" s="233">
        <v>1.62</v>
      </c>
      <c r="S644" s="234">
        <v>83056</v>
      </c>
      <c r="T644" s="233">
        <v>0</v>
      </c>
      <c r="U644" s="235">
        <f t="shared" ref="U644:U707" si="70">H644*hour_M</f>
        <v>4324.5200000000004</v>
      </c>
      <c r="V644" s="227">
        <f t="shared" ref="V644:V707" si="71">J644*hour_M</f>
        <v>3035.34</v>
      </c>
      <c r="W644" s="227">
        <f t="shared" ref="W644:W707" si="72">K644/12+L644*hour_M</f>
        <v>2957.6466666666665</v>
      </c>
      <c r="X644" s="227">
        <f t="shared" si="68"/>
        <v>2926.25</v>
      </c>
      <c r="Y644" s="227">
        <f t="shared" ref="Y644:Y707" si="73">P644*hour_M</f>
        <v>0</v>
      </c>
      <c r="Z644" s="227">
        <f t="shared" ref="Z644:Z707" si="74">Q644/36+R644*hour_M</f>
        <v>2365.0444444444447</v>
      </c>
      <c r="AA644" s="227">
        <f t="shared" si="69"/>
        <v>2307.1111111111113</v>
      </c>
    </row>
    <row r="645" spans="2:27" ht="13.5" hidden="1">
      <c r="B645" s="232" t="s">
        <v>1110</v>
      </c>
      <c r="C645" s="232" t="s">
        <v>774</v>
      </c>
      <c r="D645" s="232" t="s">
        <v>966</v>
      </c>
      <c r="E645" s="232" t="s">
        <v>988</v>
      </c>
      <c r="F645" s="232">
        <v>32</v>
      </c>
      <c r="G645" s="232" t="s">
        <v>1353</v>
      </c>
      <c r="H645" s="233">
        <v>11.848000000000001</v>
      </c>
      <c r="I645" s="233">
        <v>0</v>
      </c>
      <c r="J645" s="233">
        <v>8.3160000000000007</v>
      </c>
      <c r="K645" s="234">
        <v>35489</v>
      </c>
      <c r="L645" s="233">
        <v>4.0510000000000002</v>
      </c>
      <c r="M645" s="234">
        <v>70230</v>
      </c>
      <c r="N645" s="233">
        <v>0</v>
      </c>
      <c r="O645" s="233">
        <v>0</v>
      </c>
      <c r="P645" s="233">
        <v>0</v>
      </c>
      <c r="Q645" s="234">
        <v>85137</v>
      </c>
      <c r="R645" s="233">
        <v>3.24</v>
      </c>
      <c r="S645" s="234">
        <v>166112</v>
      </c>
      <c r="T645" s="233">
        <v>0</v>
      </c>
      <c r="U645" s="235">
        <f t="shared" si="70"/>
        <v>8649.0400000000009</v>
      </c>
      <c r="V645" s="227">
        <f t="shared" si="71"/>
        <v>6070.68</v>
      </c>
      <c r="W645" s="227">
        <f t="shared" si="72"/>
        <v>5914.6466666666665</v>
      </c>
      <c r="X645" s="227">
        <f t="shared" ref="X645:X708" si="75">M645/12</f>
        <v>5852.5</v>
      </c>
      <c r="Y645" s="227">
        <f t="shared" si="73"/>
        <v>0</v>
      </c>
      <c r="Z645" s="227">
        <f t="shared" si="74"/>
        <v>4730.1166666666668</v>
      </c>
      <c r="AA645" s="227">
        <f t="shared" ref="AA645:AA708" si="76">S645/36</f>
        <v>4614.2222222222226</v>
      </c>
    </row>
    <row r="646" spans="2:27" ht="13.5" hidden="1">
      <c r="B646" s="232" t="s">
        <v>1110</v>
      </c>
      <c r="C646" s="232" t="s">
        <v>775</v>
      </c>
      <c r="D646" s="232" t="s">
        <v>966</v>
      </c>
      <c r="E646" s="232" t="s">
        <v>988</v>
      </c>
      <c r="F646" s="232">
        <v>4</v>
      </c>
      <c r="G646" s="232" t="s">
        <v>1354</v>
      </c>
      <c r="H646" s="233">
        <v>1.4810000000000001</v>
      </c>
      <c r="I646" s="233">
        <v>0</v>
      </c>
      <c r="J646" s="233">
        <v>1.0389999999999999</v>
      </c>
      <c r="K646" s="234">
        <v>4436</v>
      </c>
      <c r="L646" s="233">
        <v>0.50600000000000001</v>
      </c>
      <c r="M646" s="234">
        <v>8779</v>
      </c>
      <c r="N646" s="233">
        <v>0</v>
      </c>
      <c r="O646" s="233">
        <v>0</v>
      </c>
      <c r="P646" s="233">
        <v>0</v>
      </c>
      <c r="Q646" s="234">
        <v>10642</v>
      </c>
      <c r="R646" s="233">
        <v>0.40500000000000003</v>
      </c>
      <c r="S646" s="234">
        <v>20764</v>
      </c>
      <c r="T646" s="233">
        <v>0</v>
      </c>
      <c r="U646" s="235">
        <f t="shared" si="70"/>
        <v>1081.1300000000001</v>
      </c>
      <c r="V646" s="227">
        <f t="shared" si="71"/>
        <v>758.46999999999991</v>
      </c>
      <c r="W646" s="227">
        <f t="shared" si="72"/>
        <v>739.04666666666662</v>
      </c>
      <c r="X646" s="227">
        <f t="shared" si="75"/>
        <v>731.58333333333337</v>
      </c>
      <c r="Y646" s="227">
        <f t="shared" si="73"/>
        <v>0</v>
      </c>
      <c r="Z646" s="227">
        <f t="shared" si="74"/>
        <v>591.26111111111118</v>
      </c>
      <c r="AA646" s="227">
        <f t="shared" si="76"/>
        <v>576.77777777777783</v>
      </c>
    </row>
    <row r="647" spans="2:27" ht="13.5" hidden="1">
      <c r="B647" s="232" t="s">
        <v>1110</v>
      </c>
      <c r="C647" s="232" t="s">
        <v>776</v>
      </c>
      <c r="D647" s="232" t="s">
        <v>966</v>
      </c>
      <c r="E647" s="232" t="s">
        <v>988</v>
      </c>
      <c r="F647" s="232">
        <v>64</v>
      </c>
      <c r="G647" s="232" t="s">
        <v>1355</v>
      </c>
      <c r="H647" s="233">
        <v>13.536</v>
      </c>
      <c r="I647" s="233">
        <v>0</v>
      </c>
      <c r="J647" s="233">
        <v>11.645</v>
      </c>
      <c r="K647" s="234">
        <v>50177</v>
      </c>
      <c r="L647" s="233">
        <v>5.7279999999999998</v>
      </c>
      <c r="M647" s="234">
        <v>99693</v>
      </c>
      <c r="N647" s="233">
        <v>0</v>
      </c>
      <c r="O647" s="233">
        <v>0</v>
      </c>
      <c r="P647" s="233">
        <v>10.513999999999999</v>
      </c>
      <c r="Q647" s="234">
        <v>135395</v>
      </c>
      <c r="R647" s="233">
        <v>5.1520000000000001</v>
      </c>
      <c r="S647" s="234">
        <v>266652</v>
      </c>
      <c r="T647" s="233">
        <v>0</v>
      </c>
      <c r="U647" s="235">
        <f t="shared" si="70"/>
        <v>9881.2799999999988</v>
      </c>
      <c r="V647" s="227">
        <f t="shared" si="71"/>
        <v>8500.85</v>
      </c>
      <c r="W647" s="227">
        <f t="shared" si="72"/>
        <v>8362.8566666666666</v>
      </c>
      <c r="X647" s="227">
        <f t="shared" si="75"/>
        <v>8307.75</v>
      </c>
      <c r="Y647" s="227">
        <f t="shared" si="73"/>
        <v>7675.2199999999993</v>
      </c>
      <c r="Z647" s="227">
        <f t="shared" si="74"/>
        <v>7521.9322222222218</v>
      </c>
      <c r="AA647" s="227">
        <f t="shared" si="76"/>
        <v>7407</v>
      </c>
    </row>
    <row r="648" spans="2:27" ht="13.5" hidden="1">
      <c r="B648" s="232" t="s">
        <v>1110</v>
      </c>
      <c r="C648" s="232" t="s">
        <v>777</v>
      </c>
      <c r="D648" s="232" t="s">
        <v>966</v>
      </c>
      <c r="E648" s="232" t="s">
        <v>988</v>
      </c>
      <c r="F648" s="232">
        <v>8</v>
      </c>
      <c r="G648" s="232" t="s">
        <v>1351</v>
      </c>
      <c r="H648" s="233">
        <v>1.6919999999999999</v>
      </c>
      <c r="I648" s="233">
        <v>0</v>
      </c>
      <c r="J648" s="233">
        <v>1.456</v>
      </c>
      <c r="K648" s="234">
        <v>6272</v>
      </c>
      <c r="L648" s="233">
        <v>0.71599999999999997</v>
      </c>
      <c r="M648" s="234">
        <v>12462</v>
      </c>
      <c r="N648" s="233">
        <v>0</v>
      </c>
      <c r="O648" s="233">
        <v>0</v>
      </c>
      <c r="P648" s="233">
        <v>1.3140000000000001</v>
      </c>
      <c r="Q648" s="234">
        <v>16924</v>
      </c>
      <c r="R648" s="233">
        <v>0.64400000000000002</v>
      </c>
      <c r="S648" s="234">
        <v>33331</v>
      </c>
      <c r="T648" s="233">
        <v>0</v>
      </c>
      <c r="U648" s="235">
        <f t="shared" si="70"/>
        <v>1235.1599999999999</v>
      </c>
      <c r="V648" s="227">
        <f t="shared" si="71"/>
        <v>1062.8799999999999</v>
      </c>
      <c r="W648" s="227">
        <f t="shared" si="72"/>
        <v>1045.3466666666666</v>
      </c>
      <c r="X648" s="227">
        <f t="shared" si="75"/>
        <v>1038.5</v>
      </c>
      <c r="Y648" s="227">
        <f t="shared" si="73"/>
        <v>959.22</v>
      </c>
      <c r="Z648" s="227">
        <f t="shared" si="74"/>
        <v>940.23111111111109</v>
      </c>
      <c r="AA648" s="227">
        <f t="shared" si="76"/>
        <v>925.86111111111109</v>
      </c>
    </row>
    <row r="649" spans="2:27" ht="13.5" hidden="1">
      <c r="B649" s="232" t="s">
        <v>1110</v>
      </c>
      <c r="C649" s="232" t="s">
        <v>778</v>
      </c>
      <c r="D649" s="232" t="s">
        <v>966</v>
      </c>
      <c r="E649" s="232" t="s">
        <v>988</v>
      </c>
      <c r="F649" s="232">
        <v>16</v>
      </c>
      <c r="G649" s="232" t="s">
        <v>1352</v>
      </c>
      <c r="H649" s="233">
        <v>3.3839999999999999</v>
      </c>
      <c r="I649" s="233">
        <v>0</v>
      </c>
      <c r="J649" s="233">
        <v>2.911</v>
      </c>
      <c r="K649" s="234">
        <v>12544</v>
      </c>
      <c r="L649" s="233">
        <v>1.4319999999999999</v>
      </c>
      <c r="M649" s="234">
        <v>24923</v>
      </c>
      <c r="N649" s="233">
        <v>0</v>
      </c>
      <c r="O649" s="233">
        <v>0</v>
      </c>
      <c r="P649" s="233">
        <v>2.6280000000000001</v>
      </c>
      <c r="Q649" s="234">
        <v>33849</v>
      </c>
      <c r="R649" s="233">
        <v>1.288</v>
      </c>
      <c r="S649" s="234">
        <v>66663</v>
      </c>
      <c r="T649" s="233">
        <v>0</v>
      </c>
      <c r="U649" s="235">
        <f t="shared" si="70"/>
        <v>2470.3199999999997</v>
      </c>
      <c r="V649" s="227">
        <f t="shared" si="71"/>
        <v>2125.0300000000002</v>
      </c>
      <c r="W649" s="227">
        <f t="shared" si="72"/>
        <v>2090.6933333333332</v>
      </c>
      <c r="X649" s="227">
        <f t="shared" si="75"/>
        <v>2076.9166666666665</v>
      </c>
      <c r="Y649" s="227">
        <f t="shared" si="73"/>
        <v>1918.44</v>
      </c>
      <c r="Z649" s="227">
        <f t="shared" si="74"/>
        <v>1880.49</v>
      </c>
      <c r="AA649" s="227">
        <f t="shared" si="76"/>
        <v>1851.75</v>
      </c>
    </row>
    <row r="650" spans="2:27" ht="13.5" hidden="1">
      <c r="B650" s="232" t="s">
        <v>1110</v>
      </c>
      <c r="C650" s="232" t="s">
        <v>779</v>
      </c>
      <c r="D650" s="232" t="s">
        <v>966</v>
      </c>
      <c r="E650" s="232" t="s">
        <v>988</v>
      </c>
      <c r="F650" s="232">
        <v>32</v>
      </c>
      <c r="G650" s="232" t="s">
        <v>1353</v>
      </c>
      <c r="H650" s="233">
        <v>6.7679999999999998</v>
      </c>
      <c r="I650" s="233">
        <v>0</v>
      </c>
      <c r="J650" s="233">
        <v>5.8220000000000001</v>
      </c>
      <c r="K650" s="234">
        <v>25089</v>
      </c>
      <c r="L650" s="233">
        <v>2.8639999999999999</v>
      </c>
      <c r="M650" s="234">
        <v>49847</v>
      </c>
      <c r="N650" s="233">
        <v>0</v>
      </c>
      <c r="O650" s="233">
        <v>0</v>
      </c>
      <c r="P650" s="233">
        <v>5.2569999999999997</v>
      </c>
      <c r="Q650" s="234">
        <v>67697</v>
      </c>
      <c r="R650" s="233">
        <v>2.5760000000000001</v>
      </c>
      <c r="S650" s="234">
        <v>133326</v>
      </c>
      <c r="T650" s="233">
        <v>0</v>
      </c>
      <c r="U650" s="235">
        <f t="shared" si="70"/>
        <v>4940.6399999999994</v>
      </c>
      <c r="V650" s="227">
        <f t="shared" si="71"/>
        <v>4250.0600000000004</v>
      </c>
      <c r="W650" s="227">
        <f t="shared" si="72"/>
        <v>4181.4699999999993</v>
      </c>
      <c r="X650" s="227">
        <f t="shared" si="75"/>
        <v>4153.916666666667</v>
      </c>
      <c r="Y650" s="227">
        <f t="shared" si="73"/>
        <v>3837.6099999999997</v>
      </c>
      <c r="Z650" s="227">
        <f t="shared" si="74"/>
        <v>3760.9522222222222</v>
      </c>
      <c r="AA650" s="227">
        <f t="shared" si="76"/>
        <v>3703.5</v>
      </c>
    </row>
    <row r="651" spans="2:27" ht="13.5" hidden="1">
      <c r="B651" s="232" t="s">
        <v>1110</v>
      </c>
      <c r="C651" s="232" t="s">
        <v>780</v>
      </c>
      <c r="D651" s="232" t="s">
        <v>966</v>
      </c>
      <c r="E651" s="232" t="s">
        <v>988</v>
      </c>
      <c r="F651" s="232">
        <v>2</v>
      </c>
      <c r="G651" s="232" t="s">
        <v>1363</v>
      </c>
      <c r="H651" s="233">
        <v>0.66300000000000003</v>
      </c>
      <c r="I651" s="233">
        <v>0</v>
      </c>
      <c r="J651" s="233">
        <v>0.60399999999999998</v>
      </c>
      <c r="K651" s="234">
        <v>2619</v>
      </c>
      <c r="L651" s="233">
        <v>0.29899999999999999</v>
      </c>
      <c r="M651" s="234">
        <v>5218</v>
      </c>
      <c r="N651" s="233">
        <v>0</v>
      </c>
      <c r="O651" s="233">
        <v>0</v>
      </c>
      <c r="P651" s="233">
        <v>0.56899999999999995</v>
      </c>
      <c r="Q651" s="234">
        <v>7385</v>
      </c>
      <c r="R651" s="233">
        <v>0.28100000000000003</v>
      </c>
      <c r="S651" s="234">
        <v>14640</v>
      </c>
      <c r="T651" s="233">
        <v>0</v>
      </c>
      <c r="U651" s="235">
        <f t="shared" si="70"/>
        <v>483.99</v>
      </c>
      <c r="V651" s="227">
        <f t="shared" si="71"/>
        <v>440.91999999999996</v>
      </c>
      <c r="W651" s="227">
        <f t="shared" si="72"/>
        <v>436.52</v>
      </c>
      <c r="X651" s="227">
        <f t="shared" si="75"/>
        <v>434.83333333333331</v>
      </c>
      <c r="Y651" s="227">
        <f t="shared" si="73"/>
        <v>415.36999999999995</v>
      </c>
      <c r="Z651" s="227">
        <f t="shared" si="74"/>
        <v>410.26888888888891</v>
      </c>
      <c r="AA651" s="227">
        <f t="shared" si="76"/>
        <v>406.66666666666669</v>
      </c>
    </row>
    <row r="652" spans="2:27" ht="13.5" hidden="1">
      <c r="B652" s="232" t="s">
        <v>1110</v>
      </c>
      <c r="C652" s="232" t="s">
        <v>1044</v>
      </c>
      <c r="D652" s="232" t="s">
        <v>966</v>
      </c>
      <c r="E652" s="232" t="s">
        <v>988</v>
      </c>
      <c r="F652" s="232">
        <v>72</v>
      </c>
      <c r="G652" s="232" t="s">
        <v>1364</v>
      </c>
      <c r="H652" s="233">
        <v>13.536</v>
      </c>
      <c r="I652" s="233">
        <v>0</v>
      </c>
      <c r="J652" s="233">
        <v>11.645</v>
      </c>
      <c r="K652" s="234">
        <v>50177</v>
      </c>
      <c r="L652" s="233">
        <v>5.7279999999999998</v>
      </c>
      <c r="M652" s="234">
        <v>99693</v>
      </c>
      <c r="N652" s="233">
        <v>0</v>
      </c>
      <c r="O652" s="233">
        <v>0</v>
      </c>
      <c r="P652" s="233">
        <v>10.513999999999999</v>
      </c>
      <c r="Q652" s="234">
        <v>135395</v>
      </c>
      <c r="R652" s="233">
        <v>5.1520000000000001</v>
      </c>
      <c r="S652" s="234">
        <v>266652</v>
      </c>
      <c r="T652" s="233">
        <v>0</v>
      </c>
      <c r="U652" s="235">
        <f t="shared" si="70"/>
        <v>9881.2799999999988</v>
      </c>
      <c r="V652" s="227">
        <f t="shared" si="71"/>
        <v>8500.85</v>
      </c>
      <c r="W652" s="227">
        <f t="shared" si="72"/>
        <v>8362.8566666666666</v>
      </c>
      <c r="X652" s="227">
        <f t="shared" si="75"/>
        <v>8307.75</v>
      </c>
      <c r="Y652" s="227">
        <f t="shared" si="73"/>
        <v>7675.2199999999993</v>
      </c>
      <c r="Z652" s="227">
        <f t="shared" si="74"/>
        <v>7521.9322222222218</v>
      </c>
      <c r="AA652" s="227">
        <f t="shared" si="76"/>
        <v>7407</v>
      </c>
    </row>
    <row r="653" spans="2:27" ht="13.5" hidden="1">
      <c r="B653" s="232" t="s">
        <v>1110</v>
      </c>
      <c r="C653" s="232" t="s">
        <v>781</v>
      </c>
      <c r="D653" s="232" t="s">
        <v>966</v>
      </c>
      <c r="E653" s="232" t="s">
        <v>988</v>
      </c>
      <c r="F653" s="232">
        <v>4</v>
      </c>
      <c r="G653" s="232" t="s">
        <v>1354</v>
      </c>
      <c r="H653" s="233">
        <v>0.84599999999999997</v>
      </c>
      <c r="I653" s="233">
        <v>0</v>
      </c>
      <c r="J653" s="233">
        <v>0.72799999999999998</v>
      </c>
      <c r="K653" s="234">
        <v>3136</v>
      </c>
      <c r="L653" s="233">
        <v>0.35799999999999998</v>
      </c>
      <c r="M653" s="234">
        <v>6231</v>
      </c>
      <c r="N653" s="233">
        <v>0</v>
      </c>
      <c r="O653" s="233">
        <v>0</v>
      </c>
      <c r="P653" s="233">
        <v>0.65700000000000003</v>
      </c>
      <c r="Q653" s="234">
        <v>8462</v>
      </c>
      <c r="R653" s="233">
        <v>0.32200000000000001</v>
      </c>
      <c r="S653" s="234">
        <v>16666</v>
      </c>
      <c r="T653" s="233">
        <v>0</v>
      </c>
      <c r="U653" s="235">
        <f t="shared" si="70"/>
        <v>617.57999999999993</v>
      </c>
      <c r="V653" s="227">
        <f t="shared" si="71"/>
        <v>531.43999999999994</v>
      </c>
      <c r="W653" s="227">
        <f t="shared" si="72"/>
        <v>522.67333333333329</v>
      </c>
      <c r="X653" s="227">
        <f t="shared" si="75"/>
        <v>519.25</v>
      </c>
      <c r="Y653" s="227">
        <f t="shared" si="73"/>
        <v>479.61</v>
      </c>
      <c r="Z653" s="227">
        <f t="shared" si="74"/>
        <v>470.11555555555555</v>
      </c>
      <c r="AA653" s="227">
        <f t="shared" si="76"/>
        <v>462.94444444444446</v>
      </c>
    </row>
    <row r="654" spans="2:27" ht="13.5" hidden="1">
      <c r="B654" s="232" t="s">
        <v>1110</v>
      </c>
      <c r="C654" s="232" t="s">
        <v>782</v>
      </c>
      <c r="D654" s="232" t="s">
        <v>966</v>
      </c>
      <c r="E654" s="232" t="s">
        <v>988</v>
      </c>
      <c r="F654" s="232">
        <v>48</v>
      </c>
      <c r="G654" s="232" t="s">
        <v>1356</v>
      </c>
      <c r="H654" s="233">
        <v>12.144</v>
      </c>
      <c r="I654" s="233">
        <v>0</v>
      </c>
      <c r="J654" s="233">
        <v>10.118</v>
      </c>
      <c r="K654" s="234">
        <v>43408</v>
      </c>
      <c r="L654" s="233">
        <v>4.9550000000000001</v>
      </c>
      <c r="M654" s="234">
        <v>86089</v>
      </c>
      <c r="N654" s="233">
        <v>0</v>
      </c>
      <c r="O654" s="233">
        <v>0</v>
      </c>
      <c r="P654" s="233">
        <v>8.5359999999999996</v>
      </c>
      <c r="Q654" s="234">
        <v>109457</v>
      </c>
      <c r="R654" s="233">
        <v>4.165</v>
      </c>
      <c r="S654" s="234">
        <v>214862</v>
      </c>
      <c r="T654" s="233">
        <v>0</v>
      </c>
      <c r="U654" s="235">
        <f t="shared" si="70"/>
        <v>8865.1200000000008</v>
      </c>
      <c r="V654" s="227">
        <f t="shared" si="71"/>
        <v>7386.14</v>
      </c>
      <c r="W654" s="227">
        <f t="shared" si="72"/>
        <v>7234.4833333333336</v>
      </c>
      <c r="X654" s="227">
        <f t="shared" si="75"/>
        <v>7174.083333333333</v>
      </c>
      <c r="Y654" s="227">
        <f t="shared" si="73"/>
        <v>6231.28</v>
      </c>
      <c r="Z654" s="227">
        <f t="shared" si="74"/>
        <v>6080.9222222222215</v>
      </c>
      <c r="AA654" s="227">
        <f t="shared" si="76"/>
        <v>5968.3888888888887</v>
      </c>
    </row>
    <row r="655" spans="2:27" ht="13.5" hidden="1">
      <c r="B655" s="232" t="s">
        <v>1110</v>
      </c>
      <c r="C655" s="232" t="s">
        <v>783</v>
      </c>
      <c r="D655" s="232" t="s">
        <v>966</v>
      </c>
      <c r="E655" s="232" t="s">
        <v>988</v>
      </c>
      <c r="F655" s="232">
        <v>96</v>
      </c>
      <c r="G655" s="232" t="s">
        <v>1365</v>
      </c>
      <c r="H655" s="233">
        <v>24.288</v>
      </c>
      <c r="I655" s="233">
        <v>0</v>
      </c>
      <c r="J655" s="233">
        <v>20.236000000000001</v>
      </c>
      <c r="K655" s="234">
        <v>86816</v>
      </c>
      <c r="L655" s="233">
        <v>9.91</v>
      </c>
      <c r="M655" s="234">
        <v>172178</v>
      </c>
      <c r="N655" s="233">
        <v>0</v>
      </c>
      <c r="O655" s="233">
        <v>0</v>
      </c>
      <c r="P655" s="233">
        <v>17.071000000000002</v>
      </c>
      <c r="Q655" s="234">
        <v>218914</v>
      </c>
      <c r="R655" s="233">
        <v>8.33</v>
      </c>
      <c r="S655" s="234">
        <v>429724</v>
      </c>
      <c r="T655" s="233">
        <v>0</v>
      </c>
      <c r="U655" s="235">
        <f t="shared" si="70"/>
        <v>17730.240000000002</v>
      </c>
      <c r="V655" s="227">
        <f t="shared" si="71"/>
        <v>14772.28</v>
      </c>
      <c r="W655" s="227">
        <f t="shared" si="72"/>
        <v>14468.966666666667</v>
      </c>
      <c r="X655" s="227">
        <f t="shared" si="75"/>
        <v>14348.166666666666</v>
      </c>
      <c r="Y655" s="227">
        <f t="shared" si="73"/>
        <v>12461.830000000002</v>
      </c>
      <c r="Z655" s="227">
        <f t="shared" si="74"/>
        <v>12161.844444444443</v>
      </c>
      <c r="AA655" s="227">
        <f t="shared" si="76"/>
        <v>11936.777777777777</v>
      </c>
    </row>
    <row r="656" spans="2:27" ht="13.5" hidden="1">
      <c r="B656" s="232" t="s">
        <v>1110</v>
      </c>
      <c r="C656" s="232" t="s">
        <v>784</v>
      </c>
      <c r="D656" s="232" t="s">
        <v>966</v>
      </c>
      <c r="E656" s="232" t="s">
        <v>988</v>
      </c>
      <c r="F656" s="232">
        <v>8</v>
      </c>
      <c r="G656" s="232" t="s">
        <v>1317</v>
      </c>
      <c r="H656" s="233">
        <v>2.024</v>
      </c>
      <c r="I656" s="233">
        <v>0</v>
      </c>
      <c r="J656" s="233">
        <v>1.6859999999999999</v>
      </c>
      <c r="K656" s="234">
        <v>7235</v>
      </c>
      <c r="L656" s="233">
        <v>0.82599999999999996</v>
      </c>
      <c r="M656" s="234">
        <v>14348</v>
      </c>
      <c r="N656" s="233">
        <v>0</v>
      </c>
      <c r="O656" s="233">
        <v>0</v>
      </c>
      <c r="P656" s="233">
        <v>1.423</v>
      </c>
      <c r="Q656" s="234">
        <v>18243</v>
      </c>
      <c r="R656" s="233">
        <v>0.69399999999999995</v>
      </c>
      <c r="S656" s="234">
        <v>35810</v>
      </c>
      <c r="T656" s="233">
        <v>0</v>
      </c>
      <c r="U656" s="235">
        <f t="shared" si="70"/>
        <v>1477.52</v>
      </c>
      <c r="V656" s="227">
        <f t="shared" si="71"/>
        <v>1230.78</v>
      </c>
      <c r="W656" s="227">
        <f t="shared" si="72"/>
        <v>1205.8966666666665</v>
      </c>
      <c r="X656" s="227">
        <f t="shared" si="75"/>
        <v>1195.6666666666667</v>
      </c>
      <c r="Y656" s="227">
        <f t="shared" si="73"/>
        <v>1038.79</v>
      </c>
      <c r="Z656" s="227">
        <f t="shared" si="74"/>
        <v>1013.3699999999999</v>
      </c>
      <c r="AA656" s="227">
        <f t="shared" si="76"/>
        <v>994.72222222222217</v>
      </c>
    </row>
    <row r="657" spans="2:27" ht="13.5" hidden="1">
      <c r="B657" s="232" t="s">
        <v>1110</v>
      </c>
      <c r="C657" s="232" t="s">
        <v>785</v>
      </c>
      <c r="D657" s="232" t="s">
        <v>966</v>
      </c>
      <c r="E657" s="232" t="s">
        <v>988</v>
      </c>
      <c r="F657" s="232">
        <v>12</v>
      </c>
      <c r="G657" s="232" t="s">
        <v>1308</v>
      </c>
      <c r="H657" s="233">
        <v>3.036</v>
      </c>
      <c r="I657" s="233">
        <v>0</v>
      </c>
      <c r="J657" s="233">
        <v>2.5299999999999998</v>
      </c>
      <c r="K657" s="234">
        <v>10852</v>
      </c>
      <c r="L657" s="233">
        <v>1.2390000000000001</v>
      </c>
      <c r="M657" s="234">
        <v>21522</v>
      </c>
      <c r="N657" s="233">
        <v>0</v>
      </c>
      <c r="O657" s="233">
        <v>0</v>
      </c>
      <c r="P657" s="233">
        <v>2.1339999999999999</v>
      </c>
      <c r="Q657" s="234">
        <v>27364</v>
      </c>
      <c r="R657" s="233">
        <v>1.0409999999999999</v>
      </c>
      <c r="S657" s="234">
        <v>53715</v>
      </c>
      <c r="T657" s="233">
        <v>0</v>
      </c>
      <c r="U657" s="235">
        <f t="shared" si="70"/>
        <v>2216.2800000000002</v>
      </c>
      <c r="V657" s="227">
        <f t="shared" si="71"/>
        <v>1846.8999999999999</v>
      </c>
      <c r="W657" s="227">
        <f t="shared" si="72"/>
        <v>1808.8033333333333</v>
      </c>
      <c r="X657" s="227">
        <f t="shared" si="75"/>
        <v>1793.5</v>
      </c>
      <c r="Y657" s="227">
        <f t="shared" si="73"/>
        <v>1557.82</v>
      </c>
      <c r="Z657" s="227">
        <f t="shared" si="74"/>
        <v>1520.0411111111111</v>
      </c>
      <c r="AA657" s="227">
        <f t="shared" si="76"/>
        <v>1492.0833333333333</v>
      </c>
    </row>
    <row r="658" spans="2:27" ht="13.5" hidden="1">
      <c r="B658" s="232" t="s">
        <v>1110</v>
      </c>
      <c r="C658" s="232" t="s">
        <v>786</v>
      </c>
      <c r="D658" s="232" t="s">
        <v>966</v>
      </c>
      <c r="E658" s="232" t="s">
        <v>988</v>
      </c>
      <c r="F658" s="232">
        <v>24</v>
      </c>
      <c r="G658" s="232" t="s">
        <v>1310</v>
      </c>
      <c r="H658" s="233">
        <v>6.0720000000000001</v>
      </c>
      <c r="I658" s="233">
        <v>0</v>
      </c>
      <c r="J658" s="233">
        <v>5.0590000000000002</v>
      </c>
      <c r="K658" s="234">
        <v>21704</v>
      </c>
      <c r="L658" s="233">
        <v>2.4780000000000002</v>
      </c>
      <c r="M658" s="234">
        <v>43044</v>
      </c>
      <c r="N658" s="233">
        <v>0</v>
      </c>
      <c r="O658" s="233">
        <v>0</v>
      </c>
      <c r="P658" s="233">
        <v>4.2679999999999998</v>
      </c>
      <c r="Q658" s="234">
        <v>54729</v>
      </c>
      <c r="R658" s="233">
        <v>2.0830000000000002</v>
      </c>
      <c r="S658" s="234">
        <v>107431</v>
      </c>
      <c r="T658" s="233">
        <v>0</v>
      </c>
      <c r="U658" s="235">
        <f t="shared" si="70"/>
        <v>4432.5600000000004</v>
      </c>
      <c r="V658" s="227">
        <f t="shared" si="71"/>
        <v>3693.07</v>
      </c>
      <c r="W658" s="227">
        <f t="shared" si="72"/>
        <v>3617.6066666666666</v>
      </c>
      <c r="X658" s="227">
        <f t="shared" si="75"/>
        <v>3587</v>
      </c>
      <c r="Y658" s="227">
        <f t="shared" si="73"/>
        <v>3115.64</v>
      </c>
      <c r="Z658" s="227">
        <f t="shared" si="74"/>
        <v>3040.84</v>
      </c>
      <c r="AA658" s="227">
        <f t="shared" si="76"/>
        <v>2984.1944444444443</v>
      </c>
    </row>
    <row r="659" spans="2:27" ht="13.5" hidden="1">
      <c r="B659" s="232" t="s">
        <v>1110</v>
      </c>
      <c r="C659" s="232" t="s">
        <v>787</v>
      </c>
      <c r="D659" s="232" t="s">
        <v>966</v>
      </c>
      <c r="E659" s="232" t="s">
        <v>988</v>
      </c>
      <c r="F659" s="232">
        <v>2</v>
      </c>
      <c r="G659" s="232" t="s">
        <v>1311</v>
      </c>
      <c r="H659" s="233">
        <v>0.746</v>
      </c>
      <c r="I659" s="233">
        <v>0</v>
      </c>
      <c r="J659" s="233">
        <v>0.66200000000000003</v>
      </c>
      <c r="K659" s="234">
        <v>2860</v>
      </c>
      <c r="L659" s="233">
        <v>0.32600000000000001</v>
      </c>
      <c r="M659" s="234">
        <v>5689</v>
      </c>
      <c r="N659" s="233">
        <v>0</v>
      </c>
      <c r="O659" s="233">
        <v>0</v>
      </c>
      <c r="P659" s="233">
        <v>0.59599999999999997</v>
      </c>
      <c r="Q659" s="234">
        <v>7714</v>
      </c>
      <c r="R659" s="233">
        <v>0.29399999999999998</v>
      </c>
      <c r="S659" s="234">
        <v>15260</v>
      </c>
      <c r="T659" s="233">
        <v>0</v>
      </c>
      <c r="U659" s="235">
        <f t="shared" si="70"/>
        <v>544.58000000000004</v>
      </c>
      <c r="V659" s="227">
        <f t="shared" si="71"/>
        <v>483.26000000000005</v>
      </c>
      <c r="W659" s="227">
        <f t="shared" si="72"/>
        <v>476.31333333333339</v>
      </c>
      <c r="X659" s="227">
        <f t="shared" si="75"/>
        <v>474.08333333333331</v>
      </c>
      <c r="Y659" s="227">
        <f t="shared" si="73"/>
        <v>435.08</v>
      </c>
      <c r="Z659" s="227">
        <f t="shared" si="74"/>
        <v>428.89777777777772</v>
      </c>
      <c r="AA659" s="227">
        <f t="shared" si="76"/>
        <v>423.88888888888891</v>
      </c>
    </row>
    <row r="660" spans="2:27" ht="13.5" hidden="1">
      <c r="B660" s="232" t="s">
        <v>1110</v>
      </c>
      <c r="C660" s="232" t="s">
        <v>788</v>
      </c>
      <c r="D660" s="232" t="s">
        <v>966</v>
      </c>
      <c r="E660" s="232" t="s">
        <v>988</v>
      </c>
      <c r="F660" s="232">
        <v>96</v>
      </c>
      <c r="G660" s="232" t="s">
        <v>1365</v>
      </c>
      <c r="H660" s="233">
        <v>24.288</v>
      </c>
      <c r="I660" s="233">
        <v>0</v>
      </c>
      <c r="J660" s="233">
        <v>20.236000000000001</v>
      </c>
      <c r="K660" s="234">
        <v>86816</v>
      </c>
      <c r="L660" s="233">
        <v>9.91</v>
      </c>
      <c r="M660" s="234">
        <v>172178</v>
      </c>
      <c r="N660" s="233">
        <v>0</v>
      </c>
      <c r="O660" s="233">
        <v>0</v>
      </c>
      <c r="P660" s="233">
        <v>17.071000000000002</v>
      </c>
      <c r="Q660" s="234">
        <v>218914</v>
      </c>
      <c r="R660" s="233">
        <v>8.33</v>
      </c>
      <c r="S660" s="234">
        <v>429724</v>
      </c>
      <c r="T660" s="233">
        <v>0</v>
      </c>
      <c r="U660" s="235">
        <f t="shared" si="70"/>
        <v>17730.240000000002</v>
      </c>
      <c r="V660" s="227">
        <f t="shared" si="71"/>
        <v>14772.28</v>
      </c>
      <c r="W660" s="227">
        <f t="shared" si="72"/>
        <v>14468.966666666667</v>
      </c>
      <c r="X660" s="227">
        <f t="shared" si="75"/>
        <v>14348.166666666666</v>
      </c>
      <c r="Y660" s="227">
        <f t="shared" si="73"/>
        <v>12461.830000000002</v>
      </c>
      <c r="Z660" s="227">
        <f t="shared" si="74"/>
        <v>12161.844444444443</v>
      </c>
      <c r="AA660" s="227">
        <f t="shared" si="76"/>
        <v>11936.777777777777</v>
      </c>
    </row>
    <row r="661" spans="2:27" ht="13.5" hidden="1">
      <c r="B661" s="232" t="s">
        <v>1110</v>
      </c>
      <c r="C661" s="232" t="s">
        <v>789</v>
      </c>
      <c r="D661" s="232" t="s">
        <v>966</v>
      </c>
      <c r="E661" s="232" t="s">
        <v>988</v>
      </c>
      <c r="F661" s="232">
        <v>4</v>
      </c>
      <c r="G661" s="232" t="s">
        <v>1312</v>
      </c>
      <c r="H661" s="233">
        <v>1.012</v>
      </c>
      <c r="I661" s="233">
        <v>0</v>
      </c>
      <c r="J661" s="233">
        <v>0.84299999999999997</v>
      </c>
      <c r="K661" s="234">
        <v>3617</v>
      </c>
      <c r="L661" s="233">
        <v>0.41299999999999998</v>
      </c>
      <c r="M661" s="234">
        <v>7174</v>
      </c>
      <c r="N661" s="233">
        <v>0</v>
      </c>
      <c r="O661" s="233">
        <v>0</v>
      </c>
      <c r="P661" s="233">
        <v>0.71099999999999997</v>
      </c>
      <c r="Q661" s="234">
        <v>9121</v>
      </c>
      <c r="R661" s="233">
        <v>0.34699999999999998</v>
      </c>
      <c r="S661" s="234">
        <v>17905</v>
      </c>
      <c r="T661" s="233">
        <v>0</v>
      </c>
      <c r="U661" s="235">
        <f t="shared" si="70"/>
        <v>738.76</v>
      </c>
      <c r="V661" s="227">
        <f t="shared" si="71"/>
        <v>615.39</v>
      </c>
      <c r="W661" s="227">
        <f t="shared" si="72"/>
        <v>602.90666666666675</v>
      </c>
      <c r="X661" s="227">
        <f t="shared" si="75"/>
        <v>597.83333333333337</v>
      </c>
      <c r="Y661" s="227">
        <f t="shared" si="73"/>
        <v>519.03</v>
      </c>
      <c r="Z661" s="227">
        <f t="shared" si="74"/>
        <v>506.67111111111109</v>
      </c>
      <c r="AA661" s="227">
        <f t="shared" si="76"/>
        <v>497.36111111111109</v>
      </c>
    </row>
    <row r="662" spans="2:27" ht="13.5" hidden="1">
      <c r="B662" s="232" t="s">
        <v>1110</v>
      </c>
      <c r="C662" s="232" t="s">
        <v>1366</v>
      </c>
      <c r="D662" s="232" t="s">
        <v>966</v>
      </c>
      <c r="E662" s="232" t="s">
        <v>988</v>
      </c>
      <c r="F662" s="232">
        <v>64</v>
      </c>
      <c r="G662" s="232" t="s">
        <v>1364</v>
      </c>
      <c r="H662" s="233">
        <v>14.122</v>
      </c>
      <c r="I662" s="233">
        <v>0</v>
      </c>
      <c r="J662" s="233">
        <v>11.843</v>
      </c>
      <c r="K662" s="234">
        <v>51004</v>
      </c>
      <c r="L662" s="233">
        <v>5.8220000000000001</v>
      </c>
      <c r="M662" s="234">
        <v>101314</v>
      </c>
      <c r="N662" s="233">
        <v>0</v>
      </c>
      <c r="O662" s="233">
        <v>0</v>
      </c>
      <c r="P662" s="233">
        <v>10.656000000000001</v>
      </c>
      <c r="Q662" s="234">
        <v>137119</v>
      </c>
      <c r="R662" s="233">
        <v>5.218</v>
      </c>
      <c r="S662" s="234">
        <v>269893</v>
      </c>
      <c r="T662" s="233">
        <v>0</v>
      </c>
      <c r="U662" s="235">
        <f t="shared" si="70"/>
        <v>10309.06</v>
      </c>
      <c r="V662" s="227">
        <f t="shared" si="71"/>
        <v>8645.39</v>
      </c>
      <c r="W662" s="227">
        <f t="shared" si="72"/>
        <v>8500.3933333333334</v>
      </c>
      <c r="X662" s="227">
        <f t="shared" si="75"/>
        <v>8442.8333333333339</v>
      </c>
      <c r="Y662" s="227">
        <f t="shared" si="73"/>
        <v>7778.88</v>
      </c>
      <c r="Z662" s="227">
        <f t="shared" si="74"/>
        <v>7618.0011111111107</v>
      </c>
      <c r="AA662" s="227">
        <f t="shared" si="76"/>
        <v>7497.0277777777774</v>
      </c>
    </row>
    <row r="663" spans="2:27" ht="13.5" hidden="1">
      <c r="B663" s="232" t="s">
        <v>1110</v>
      </c>
      <c r="C663" s="232" t="s">
        <v>1367</v>
      </c>
      <c r="D663" s="232" t="s">
        <v>966</v>
      </c>
      <c r="E663" s="232" t="s">
        <v>988</v>
      </c>
      <c r="F663" s="232">
        <v>8</v>
      </c>
      <c r="G663" s="232" t="s">
        <v>1317</v>
      </c>
      <c r="H663" s="233">
        <v>1.7649999999999999</v>
      </c>
      <c r="I663" s="233">
        <v>0</v>
      </c>
      <c r="J663" s="233">
        <v>1.48</v>
      </c>
      <c r="K663" s="234">
        <v>6376</v>
      </c>
      <c r="L663" s="233">
        <v>0.72799999999999998</v>
      </c>
      <c r="M663" s="234">
        <v>12664</v>
      </c>
      <c r="N663" s="233">
        <v>0</v>
      </c>
      <c r="O663" s="233">
        <v>0</v>
      </c>
      <c r="P663" s="233">
        <v>1.3320000000000001</v>
      </c>
      <c r="Q663" s="234">
        <v>17140</v>
      </c>
      <c r="R663" s="233">
        <v>0.65200000000000002</v>
      </c>
      <c r="S663" s="234">
        <v>33737</v>
      </c>
      <c r="T663" s="233">
        <v>0</v>
      </c>
      <c r="U663" s="235">
        <f t="shared" si="70"/>
        <v>1288.4499999999998</v>
      </c>
      <c r="V663" s="227">
        <f t="shared" si="71"/>
        <v>1080.4000000000001</v>
      </c>
      <c r="W663" s="227">
        <f t="shared" si="72"/>
        <v>1062.7733333333333</v>
      </c>
      <c r="X663" s="227">
        <f t="shared" si="75"/>
        <v>1055.3333333333333</v>
      </c>
      <c r="Y663" s="227">
        <f t="shared" si="73"/>
        <v>972.36</v>
      </c>
      <c r="Z663" s="227">
        <f t="shared" si="74"/>
        <v>952.07111111111112</v>
      </c>
      <c r="AA663" s="227">
        <f t="shared" si="76"/>
        <v>937.13888888888891</v>
      </c>
    </row>
    <row r="664" spans="2:27" ht="13.5" hidden="1">
      <c r="B664" s="232" t="s">
        <v>1110</v>
      </c>
      <c r="C664" s="232" t="s">
        <v>1368</v>
      </c>
      <c r="D664" s="232" t="s">
        <v>966</v>
      </c>
      <c r="E664" s="232" t="s">
        <v>988</v>
      </c>
      <c r="F664" s="232">
        <v>128</v>
      </c>
      <c r="G664" s="232" t="s">
        <v>1369</v>
      </c>
      <c r="H664" s="233">
        <v>28.243200000000002</v>
      </c>
      <c r="I664" s="233">
        <v>0</v>
      </c>
      <c r="J664" s="233">
        <v>23.68608</v>
      </c>
      <c r="K664" s="234">
        <v>102008</v>
      </c>
      <c r="L664" s="233">
        <v>11.6448</v>
      </c>
      <c r="M664" s="234">
        <v>202628</v>
      </c>
      <c r="N664" s="233">
        <v>0</v>
      </c>
      <c r="O664" s="233">
        <v>0</v>
      </c>
      <c r="P664" s="233">
        <v>21.311229999999998</v>
      </c>
      <c r="Q664" s="234">
        <v>274237</v>
      </c>
      <c r="R664" s="233">
        <v>10.4352</v>
      </c>
      <c r="S664" s="234">
        <v>539785</v>
      </c>
      <c r="T664" s="233">
        <v>0</v>
      </c>
      <c r="U664" s="235">
        <f t="shared" si="70"/>
        <v>20617.536</v>
      </c>
      <c r="V664" s="227">
        <f t="shared" si="71"/>
        <v>17290.838400000001</v>
      </c>
      <c r="W664" s="227">
        <f t="shared" si="72"/>
        <v>17001.370666666666</v>
      </c>
      <c r="X664" s="227">
        <f t="shared" si="75"/>
        <v>16885.666666666668</v>
      </c>
      <c r="Y664" s="227">
        <f t="shared" si="73"/>
        <v>15557.197899999999</v>
      </c>
      <c r="Z664" s="227">
        <f t="shared" si="74"/>
        <v>15235.390444444445</v>
      </c>
      <c r="AA664" s="227">
        <f t="shared" si="76"/>
        <v>14994.027777777777</v>
      </c>
    </row>
    <row r="665" spans="2:27" ht="13.5" hidden="1">
      <c r="B665" s="232" t="s">
        <v>1110</v>
      </c>
      <c r="C665" s="232" t="s">
        <v>1370</v>
      </c>
      <c r="D665" s="232" t="s">
        <v>966</v>
      </c>
      <c r="E665" s="232" t="s">
        <v>988</v>
      </c>
      <c r="F665" s="232">
        <v>16</v>
      </c>
      <c r="G665" s="232" t="s">
        <v>1316</v>
      </c>
      <c r="H665" s="233">
        <v>3.53</v>
      </c>
      <c r="I665" s="233">
        <v>0</v>
      </c>
      <c r="J665" s="233">
        <v>2.9609999999999999</v>
      </c>
      <c r="K665" s="234">
        <v>12751</v>
      </c>
      <c r="L665" s="233">
        <v>1.456</v>
      </c>
      <c r="M665" s="234">
        <v>25328</v>
      </c>
      <c r="N665" s="233">
        <v>0</v>
      </c>
      <c r="O665" s="233">
        <v>0</v>
      </c>
      <c r="P665" s="233">
        <v>2.6640000000000001</v>
      </c>
      <c r="Q665" s="234">
        <v>34280</v>
      </c>
      <c r="R665" s="233">
        <v>1.304</v>
      </c>
      <c r="S665" s="234">
        <v>67473</v>
      </c>
      <c r="T665" s="233">
        <v>0</v>
      </c>
      <c r="U665" s="235">
        <f t="shared" si="70"/>
        <v>2576.8999999999996</v>
      </c>
      <c r="V665" s="227">
        <f t="shared" si="71"/>
        <v>2161.5299999999997</v>
      </c>
      <c r="W665" s="227">
        <f t="shared" si="72"/>
        <v>2125.4633333333331</v>
      </c>
      <c r="X665" s="227">
        <f t="shared" si="75"/>
        <v>2110.6666666666665</v>
      </c>
      <c r="Y665" s="227">
        <f t="shared" si="73"/>
        <v>1944.72</v>
      </c>
      <c r="Z665" s="227">
        <f t="shared" si="74"/>
        <v>1904.1422222222222</v>
      </c>
      <c r="AA665" s="227">
        <f t="shared" si="76"/>
        <v>1874.25</v>
      </c>
    </row>
    <row r="666" spans="2:27" ht="13.5" hidden="1">
      <c r="B666" s="232" t="s">
        <v>1110</v>
      </c>
      <c r="C666" s="232" t="s">
        <v>1371</v>
      </c>
      <c r="D666" s="232" t="s">
        <v>966</v>
      </c>
      <c r="E666" s="232" t="s">
        <v>988</v>
      </c>
      <c r="F666" s="232">
        <v>32</v>
      </c>
      <c r="G666" s="232" t="s">
        <v>1345</v>
      </c>
      <c r="H666" s="233">
        <v>7.0609999999999999</v>
      </c>
      <c r="I666" s="233">
        <v>0</v>
      </c>
      <c r="J666" s="233">
        <v>5.9219999999999997</v>
      </c>
      <c r="K666" s="234">
        <v>25502</v>
      </c>
      <c r="L666" s="233">
        <v>2.911</v>
      </c>
      <c r="M666" s="234">
        <v>50657</v>
      </c>
      <c r="N666" s="233">
        <v>0</v>
      </c>
      <c r="O666" s="233">
        <v>0</v>
      </c>
      <c r="P666" s="233">
        <v>5.3280000000000003</v>
      </c>
      <c r="Q666" s="234">
        <v>68559</v>
      </c>
      <c r="R666" s="233">
        <v>2.609</v>
      </c>
      <c r="S666" s="234">
        <v>134946</v>
      </c>
      <c r="T666" s="233">
        <v>0</v>
      </c>
      <c r="U666" s="235">
        <f t="shared" si="70"/>
        <v>5154.53</v>
      </c>
      <c r="V666" s="227">
        <f t="shared" si="71"/>
        <v>4323.0599999999995</v>
      </c>
      <c r="W666" s="227">
        <f t="shared" si="72"/>
        <v>4250.1966666666667</v>
      </c>
      <c r="X666" s="227">
        <f t="shared" si="75"/>
        <v>4221.416666666667</v>
      </c>
      <c r="Y666" s="227">
        <f t="shared" si="73"/>
        <v>3889.44</v>
      </c>
      <c r="Z666" s="227">
        <f t="shared" si="74"/>
        <v>3808.9866666666667</v>
      </c>
      <c r="AA666" s="227">
        <f t="shared" si="76"/>
        <v>3748.5</v>
      </c>
    </row>
    <row r="667" spans="2:27" ht="13.5" hidden="1">
      <c r="B667" s="232" t="s">
        <v>1110</v>
      </c>
      <c r="C667" s="232" t="s">
        <v>1372</v>
      </c>
      <c r="D667" s="232" t="s">
        <v>966</v>
      </c>
      <c r="E667" s="232" t="s">
        <v>988</v>
      </c>
      <c r="F667" s="232">
        <v>2</v>
      </c>
      <c r="G667" s="232" t="s">
        <v>1311</v>
      </c>
      <c r="H667" s="233">
        <v>0.68100000000000005</v>
      </c>
      <c r="I667" s="233">
        <v>0</v>
      </c>
      <c r="J667" s="233">
        <v>0.61</v>
      </c>
      <c r="K667" s="234">
        <v>2645</v>
      </c>
      <c r="L667" s="233">
        <v>0.30199999999999999</v>
      </c>
      <c r="M667" s="234">
        <v>5268</v>
      </c>
      <c r="N667" s="233">
        <v>0</v>
      </c>
      <c r="O667" s="233">
        <v>0</v>
      </c>
      <c r="P667" s="233">
        <v>0.57299999999999995</v>
      </c>
      <c r="Q667" s="234">
        <v>7439</v>
      </c>
      <c r="R667" s="233">
        <v>0.28299999999999997</v>
      </c>
      <c r="S667" s="234">
        <v>14741</v>
      </c>
      <c r="T667" s="233">
        <v>0</v>
      </c>
      <c r="U667" s="235">
        <f t="shared" si="70"/>
        <v>497.13000000000005</v>
      </c>
      <c r="V667" s="227">
        <f t="shared" si="71"/>
        <v>445.3</v>
      </c>
      <c r="W667" s="227">
        <f t="shared" si="72"/>
        <v>440.87666666666667</v>
      </c>
      <c r="X667" s="227">
        <f t="shared" si="75"/>
        <v>439</v>
      </c>
      <c r="Y667" s="227">
        <f t="shared" si="73"/>
        <v>418.28999999999996</v>
      </c>
      <c r="Z667" s="227">
        <f t="shared" si="74"/>
        <v>413.22888888888883</v>
      </c>
      <c r="AA667" s="227">
        <f t="shared" si="76"/>
        <v>409.47222222222223</v>
      </c>
    </row>
    <row r="668" spans="2:27" ht="13.5" hidden="1">
      <c r="B668" s="232" t="s">
        <v>1110</v>
      </c>
      <c r="C668" s="232" t="s">
        <v>1373</v>
      </c>
      <c r="D668" s="232" t="s">
        <v>966</v>
      </c>
      <c r="E668" s="232" t="s">
        <v>988</v>
      </c>
      <c r="F668" s="232">
        <v>128</v>
      </c>
      <c r="G668" s="232" t="s">
        <v>1369</v>
      </c>
      <c r="H668" s="233">
        <v>28.242999999999999</v>
      </c>
      <c r="I668" s="233">
        <v>0</v>
      </c>
      <c r="J668" s="233">
        <v>23.686</v>
      </c>
      <c r="K668" s="234">
        <v>102008</v>
      </c>
      <c r="L668" s="233">
        <v>11.645</v>
      </c>
      <c r="M668" s="234">
        <v>202628</v>
      </c>
      <c r="N668" s="233">
        <v>0</v>
      </c>
      <c r="O668" s="233">
        <v>0</v>
      </c>
      <c r="P668" s="233">
        <v>21.311</v>
      </c>
      <c r="Q668" s="234">
        <v>274237</v>
      </c>
      <c r="R668" s="233">
        <v>10.435</v>
      </c>
      <c r="S668" s="234">
        <v>539785</v>
      </c>
      <c r="T668" s="233">
        <v>0</v>
      </c>
      <c r="U668" s="235">
        <f t="shared" si="70"/>
        <v>20617.39</v>
      </c>
      <c r="V668" s="227">
        <f t="shared" si="71"/>
        <v>17290.78</v>
      </c>
      <c r="W668" s="227">
        <f t="shared" si="72"/>
        <v>17001.516666666666</v>
      </c>
      <c r="X668" s="227">
        <f t="shared" si="75"/>
        <v>16885.666666666668</v>
      </c>
      <c r="Y668" s="227">
        <f t="shared" si="73"/>
        <v>15557.03</v>
      </c>
      <c r="Z668" s="227">
        <f t="shared" si="74"/>
        <v>15235.244444444445</v>
      </c>
      <c r="AA668" s="227">
        <f t="shared" si="76"/>
        <v>14994.027777777777</v>
      </c>
    </row>
    <row r="669" spans="2:27" ht="13.5" hidden="1">
      <c r="B669" s="232" t="s">
        <v>1110</v>
      </c>
      <c r="C669" s="232" t="s">
        <v>1374</v>
      </c>
      <c r="D669" s="232" t="s">
        <v>966</v>
      </c>
      <c r="E669" s="232" t="s">
        <v>988</v>
      </c>
      <c r="F669" s="232">
        <v>4</v>
      </c>
      <c r="G669" s="232" t="s">
        <v>1312</v>
      </c>
      <c r="H669" s="233">
        <v>0.88300000000000001</v>
      </c>
      <c r="I669" s="233">
        <v>0</v>
      </c>
      <c r="J669" s="233">
        <v>0.74</v>
      </c>
      <c r="K669" s="234">
        <v>3188</v>
      </c>
      <c r="L669" s="233">
        <v>0.36399999999999999</v>
      </c>
      <c r="M669" s="234">
        <v>6332</v>
      </c>
      <c r="N669" s="233">
        <v>0</v>
      </c>
      <c r="O669" s="233">
        <v>0</v>
      </c>
      <c r="P669" s="233">
        <v>0.66600000000000004</v>
      </c>
      <c r="Q669" s="234">
        <v>8570</v>
      </c>
      <c r="R669" s="233">
        <v>0.32600000000000001</v>
      </c>
      <c r="S669" s="234">
        <v>16868</v>
      </c>
      <c r="T669" s="233">
        <v>0</v>
      </c>
      <c r="U669" s="235">
        <f t="shared" si="70"/>
        <v>644.59</v>
      </c>
      <c r="V669" s="227">
        <f t="shared" si="71"/>
        <v>540.20000000000005</v>
      </c>
      <c r="W669" s="227">
        <f t="shared" si="72"/>
        <v>531.38666666666666</v>
      </c>
      <c r="X669" s="227">
        <f t="shared" si="75"/>
        <v>527.66666666666663</v>
      </c>
      <c r="Y669" s="227">
        <f t="shared" si="73"/>
        <v>486.18</v>
      </c>
      <c r="Z669" s="227">
        <f t="shared" si="74"/>
        <v>476.03555555555556</v>
      </c>
      <c r="AA669" s="227">
        <f t="shared" si="76"/>
        <v>468.55555555555554</v>
      </c>
    </row>
    <row r="670" spans="2:27" ht="13.5" hidden="1">
      <c r="B670" s="232" t="s">
        <v>1110</v>
      </c>
      <c r="C670" s="232" t="s">
        <v>1030</v>
      </c>
      <c r="D670" s="232" t="s">
        <v>966</v>
      </c>
      <c r="E670" s="232" t="s">
        <v>988</v>
      </c>
      <c r="F670" s="232">
        <v>96</v>
      </c>
      <c r="G670" s="232" t="s">
        <v>1310</v>
      </c>
      <c r="H670" s="233">
        <v>17.332000000000001</v>
      </c>
      <c r="I670" s="233">
        <v>0</v>
      </c>
      <c r="J670" s="233">
        <v>15.180999999999999</v>
      </c>
      <c r="K670" s="234">
        <v>65731</v>
      </c>
      <c r="L670" s="233">
        <v>7.5039999999999996</v>
      </c>
      <c r="M670" s="234">
        <v>130851</v>
      </c>
      <c r="N670" s="233">
        <v>0</v>
      </c>
      <c r="O670" s="233">
        <v>0</v>
      </c>
      <c r="P670" s="233">
        <v>14.313000000000001</v>
      </c>
      <c r="Q670" s="234">
        <v>185357</v>
      </c>
      <c r="R670" s="233">
        <v>7.0529999999999999</v>
      </c>
      <c r="S670" s="234">
        <v>366635</v>
      </c>
      <c r="T670" s="233">
        <v>0</v>
      </c>
      <c r="U670" s="235">
        <f t="shared" si="70"/>
        <v>12652.36</v>
      </c>
      <c r="V670" s="227">
        <f t="shared" si="71"/>
        <v>11082.13</v>
      </c>
      <c r="W670" s="227">
        <f t="shared" si="72"/>
        <v>10955.503333333334</v>
      </c>
      <c r="X670" s="227">
        <f t="shared" si="75"/>
        <v>10904.25</v>
      </c>
      <c r="Y670" s="227">
        <f t="shared" si="73"/>
        <v>10448.49</v>
      </c>
      <c r="Z670" s="227">
        <f t="shared" si="74"/>
        <v>10297.495555555555</v>
      </c>
      <c r="AA670" s="227">
        <f t="shared" si="76"/>
        <v>10184.305555555555</v>
      </c>
    </row>
    <row r="671" spans="2:27" ht="13.5" hidden="1">
      <c r="B671" s="232" t="s">
        <v>1110</v>
      </c>
      <c r="C671" s="232" t="s">
        <v>1031</v>
      </c>
      <c r="D671" s="232" t="s">
        <v>966</v>
      </c>
      <c r="E671" s="232" t="s">
        <v>988</v>
      </c>
      <c r="F671" s="232">
        <v>8</v>
      </c>
      <c r="G671" s="232" t="s">
        <v>1311</v>
      </c>
      <c r="H671" s="233">
        <v>1.4059999999999999</v>
      </c>
      <c r="I671" s="233">
        <v>0</v>
      </c>
      <c r="J671" s="233">
        <v>1.2410000000000001</v>
      </c>
      <c r="K671" s="234">
        <v>5376</v>
      </c>
      <c r="L671" s="233">
        <v>0.61399999999999999</v>
      </c>
      <c r="M671" s="234">
        <v>10705</v>
      </c>
      <c r="N671" s="233">
        <v>0</v>
      </c>
      <c r="O671" s="233">
        <v>0</v>
      </c>
      <c r="P671" s="233">
        <v>1.1739999999999999</v>
      </c>
      <c r="Q671" s="234">
        <v>15220</v>
      </c>
      <c r="R671" s="233">
        <v>0.57899999999999996</v>
      </c>
      <c r="S671" s="234">
        <v>30128</v>
      </c>
      <c r="T671" s="233">
        <v>0</v>
      </c>
      <c r="U671" s="235">
        <f t="shared" si="70"/>
        <v>1026.3799999999999</v>
      </c>
      <c r="V671" s="227">
        <f t="shared" si="71"/>
        <v>905.93000000000006</v>
      </c>
      <c r="W671" s="227">
        <f t="shared" si="72"/>
        <v>896.22</v>
      </c>
      <c r="X671" s="227">
        <f t="shared" si="75"/>
        <v>892.08333333333337</v>
      </c>
      <c r="Y671" s="227">
        <f t="shared" si="73"/>
        <v>857.02</v>
      </c>
      <c r="Z671" s="227">
        <f t="shared" si="74"/>
        <v>845.44777777777767</v>
      </c>
      <c r="AA671" s="227">
        <f t="shared" si="76"/>
        <v>836.88888888888891</v>
      </c>
    </row>
    <row r="672" spans="2:27" ht="13.5" hidden="1">
      <c r="B672" s="232" t="s">
        <v>1110</v>
      </c>
      <c r="C672" s="232" t="s">
        <v>1032</v>
      </c>
      <c r="D672" s="232" t="s">
        <v>966</v>
      </c>
      <c r="E672" s="232" t="s">
        <v>988</v>
      </c>
      <c r="F672" s="232">
        <v>24</v>
      </c>
      <c r="G672" s="232" t="s">
        <v>1375</v>
      </c>
      <c r="H672" s="233">
        <v>4.3330000000000002</v>
      </c>
      <c r="I672" s="233">
        <v>0</v>
      </c>
      <c r="J672" s="233">
        <v>3.7949999999999999</v>
      </c>
      <c r="K672" s="234">
        <v>16433</v>
      </c>
      <c r="L672" s="233">
        <v>1.8759999999999999</v>
      </c>
      <c r="M672" s="234">
        <v>32713</v>
      </c>
      <c r="N672" s="233">
        <v>0</v>
      </c>
      <c r="O672" s="233">
        <v>0</v>
      </c>
      <c r="P672" s="233">
        <v>3.5779999999999998</v>
      </c>
      <c r="Q672" s="234">
        <v>46339</v>
      </c>
      <c r="R672" s="233">
        <v>1.7629999999999999</v>
      </c>
      <c r="S672" s="234">
        <v>91659</v>
      </c>
      <c r="T672" s="233">
        <v>0</v>
      </c>
      <c r="U672" s="235">
        <f t="shared" si="70"/>
        <v>3163.09</v>
      </c>
      <c r="V672" s="227">
        <f t="shared" si="71"/>
        <v>2770.35</v>
      </c>
      <c r="W672" s="227">
        <f t="shared" si="72"/>
        <v>2738.8966666666665</v>
      </c>
      <c r="X672" s="227">
        <f t="shared" si="75"/>
        <v>2726.0833333333335</v>
      </c>
      <c r="Y672" s="227">
        <f t="shared" si="73"/>
        <v>2611.94</v>
      </c>
      <c r="Z672" s="227">
        <f t="shared" si="74"/>
        <v>2574.1844444444441</v>
      </c>
      <c r="AA672" s="227">
        <f t="shared" si="76"/>
        <v>2546.0833333333335</v>
      </c>
    </row>
    <row r="673" spans="2:27" ht="13.5" hidden="1">
      <c r="B673" s="232" t="s">
        <v>1110</v>
      </c>
      <c r="C673" s="232" t="s">
        <v>1033</v>
      </c>
      <c r="D673" s="232" t="s">
        <v>966</v>
      </c>
      <c r="E673" s="232" t="s">
        <v>988</v>
      </c>
      <c r="F673" s="232">
        <v>4</v>
      </c>
      <c r="G673" s="232" t="s">
        <v>1315</v>
      </c>
      <c r="H673" s="233">
        <v>0.76100000000000001</v>
      </c>
      <c r="I673" s="233">
        <v>0</v>
      </c>
      <c r="J673" s="233">
        <v>0.65700000000000003</v>
      </c>
      <c r="K673" s="234">
        <v>2841</v>
      </c>
      <c r="L673" s="233">
        <v>0.32400000000000001</v>
      </c>
      <c r="M673" s="234">
        <v>5651</v>
      </c>
      <c r="N673" s="233">
        <v>0</v>
      </c>
      <c r="O673" s="233">
        <v>0</v>
      </c>
      <c r="P673" s="233">
        <v>0.61499999999999999</v>
      </c>
      <c r="Q673" s="234">
        <v>7949</v>
      </c>
      <c r="R673" s="233">
        <v>0.30199999999999999</v>
      </c>
      <c r="S673" s="234">
        <v>15702</v>
      </c>
      <c r="T673" s="233">
        <v>0</v>
      </c>
      <c r="U673" s="235">
        <f t="shared" si="70"/>
        <v>555.53</v>
      </c>
      <c r="V673" s="227">
        <f t="shared" si="71"/>
        <v>479.61</v>
      </c>
      <c r="W673" s="227">
        <f t="shared" si="72"/>
        <v>473.27</v>
      </c>
      <c r="X673" s="227">
        <f t="shared" si="75"/>
        <v>470.91666666666669</v>
      </c>
      <c r="Y673" s="227">
        <f t="shared" si="73"/>
        <v>448.95</v>
      </c>
      <c r="Z673" s="227">
        <f t="shared" si="74"/>
        <v>441.26555555555552</v>
      </c>
      <c r="AA673" s="227">
        <f t="shared" si="76"/>
        <v>436.16666666666669</v>
      </c>
    </row>
    <row r="674" spans="2:27" ht="13.5" hidden="1">
      <c r="B674" s="232" t="s">
        <v>1110</v>
      </c>
      <c r="C674" s="232" t="s">
        <v>794</v>
      </c>
      <c r="D674" s="232" t="s">
        <v>966</v>
      </c>
      <c r="E674" s="232" t="s">
        <v>988</v>
      </c>
      <c r="F674" s="232">
        <v>40</v>
      </c>
      <c r="G674" s="232" t="s">
        <v>1376</v>
      </c>
      <c r="H674" s="233">
        <v>7.26</v>
      </c>
      <c r="I674" s="233">
        <v>0</v>
      </c>
      <c r="J674" s="233">
        <v>6.27</v>
      </c>
      <c r="K674" s="234">
        <v>27156</v>
      </c>
      <c r="L674" s="233">
        <v>3.1</v>
      </c>
      <c r="M674" s="234">
        <v>54067</v>
      </c>
      <c r="N674" s="233">
        <v>0</v>
      </c>
      <c r="O674" s="233">
        <v>0</v>
      </c>
      <c r="P674" s="233">
        <v>5.88</v>
      </c>
      <c r="Q674" s="234">
        <v>76212</v>
      </c>
      <c r="R674" s="233">
        <v>2.9</v>
      </c>
      <c r="S674" s="234">
        <v>150847</v>
      </c>
      <c r="T674" s="233">
        <v>0</v>
      </c>
      <c r="U674" s="235">
        <f t="shared" si="70"/>
        <v>5299.8</v>
      </c>
      <c r="V674" s="227">
        <f t="shared" si="71"/>
        <v>4577.0999999999995</v>
      </c>
      <c r="W674" s="227">
        <f t="shared" si="72"/>
        <v>4526</v>
      </c>
      <c r="X674" s="227">
        <f t="shared" si="75"/>
        <v>4505.583333333333</v>
      </c>
      <c r="Y674" s="227">
        <f t="shared" si="73"/>
        <v>4292.3999999999996</v>
      </c>
      <c r="Z674" s="227">
        <f t="shared" si="74"/>
        <v>4234</v>
      </c>
      <c r="AA674" s="227">
        <f t="shared" si="76"/>
        <v>4190.1944444444443</v>
      </c>
    </row>
    <row r="675" spans="2:27" ht="13.5" hidden="1">
      <c r="B675" s="232" t="s">
        <v>1110</v>
      </c>
      <c r="C675" s="232" t="s">
        <v>795</v>
      </c>
      <c r="D675" s="232" t="s">
        <v>966</v>
      </c>
      <c r="E675" s="232" t="s">
        <v>988</v>
      </c>
      <c r="F675" s="232">
        <v>64</v>
      </c>
      <c r="G675" s="232" t="s">
        <v>1345</v>
      </c>
      <c r="H675" s="233">
        <v>11.616</v>
      </c>
      <c r="I675" s="233">
        <v>0</v>
      </c>
      <c r="J675" s="233">
        <v>10.032</v>
      </c>
      <c r="K675" s="234">
        <v>43450</v>
      </c>
      <c r="L675" s="233">
        <v>4.96</v>
      </c>
      <c r="M675" s="234">
        <v>86507</v>
      </c>
      <c r="N675" s="233">
        <v>0</v>
      </c>
      <c r="O675" s="233">
        <v>0</v>
      </c>
      <c r="P675" s="233">
        <v>9.4079999999999995</v>
      </c>
      <c r="Q675" s="234">
        <v>121939</v>
      </c>
      <c r="R675" s="233">
        <v>4.6399999999999997</v>
      </c>
      <c r="S675" s="234">
        <v>241355</v>
      </c>
      <c r="T675" s="233">
        <v>0</v>
      </c>
      <c r="U675" s="235">
        <f t="shared" si="70"/>
        <v>8479.68</v>
      </c>
      <c r="V675" s="227">
        <f t="shared" si="71"/>
        <v>7323.36</v>
      </c>
      <c r="W675" s="227">
        <f t="shared" si="72"/>
        <v>7241.6333333333332</v>
      </c>
      <c r="X675" s="227">
        <f t="shared" si="75"/>
        <v>7208.916666666667</v>
      </c>
      <c r="Y675" s="227">
        <f t="shared" si="73"/>
        <v>6867.8399999999992</v>
      </c>
      <c r="Z675" s="227">
        <f t="shared" si="74"/>
        <v>6774.3944444444442</v>
      </c>
      <c r="AA675" s="227">
        <f t="shared" si="76"/>
        <v>6704.3055555555557</v>
      </c>
    </row>
    <row r="676" spans="2:27" ht="13.5" hidden="1">
      <c r="B676" s="232" t="s">
        <v>1110</v>
      </c>
      <c r="C676" s="232" t="s">
        <v>796</v>
      </c>
      <c r="D676" s="232" t="s">
        <v>966</v>
      </c>
      <c r="E676" s="232" t="s">
        <v>988</v>
      </c>
      <c r="F676" s="232">
        <v>8</v>
      </c>
      <c r="G676" s="232" t="s">
        <v>1312</v>
      </c>
      <c r="H676" s="233">
        <v>1.452</v>
      </c>
      <c r="I676" s="233">
        <v>0</v>
      </c>
      <c r="J676" s="233">
        <v>1.254</v>
      </c>
      <c r="K676" s="234">
        <v>5431</v>
      </c>
      <c r="L676" s="233">
        <v>0.62</v>
      </c>
      <c r="M676" s="234">
        <v>10813</v>
      </c>
      <c r="N676" s="233">
        <v>0</v>
      </c>
      <c r="O676" s="233">
        <v>0</v>
      </c>
      <c r="P676" s="233">
        <v>1.1759999999999999</v>
      </c>
      <c r="Q676" s="234">
        <v>15242</v>
      </c>
      <c r="R676" s="233">
        <v>0.57999999999999996</v>
      </c>
      <c r="S676" s="234">
        <v>30169</v>
      </c>
      <c r="T676" s="233">
        <v>0</v>
      </c>
      <c r="U676" s="235">
        <f t="shared" si="70"/>
        <v>1059.96</v>
      </c>
      <c r="V676" s="227">
        <f t="shared" si="71"/>
        <v>915.42</v>
      </c>
      <c r="W676" s="227">
        <f t="shared" si="72"/>
        <v>905.18333333333339</v>
      </c>
      <c r="X676" s="227">
        <f t="shared" si="75"/>
        <v>901.08333333333337</v>
      </c>
      <c r="Y676" s="227">
        <f t="shared" si="73"/>
        <v>858.4799999999999</v>
      </c>
      <c r="Z676" s="227">
        <f t="shared" si="74"/>
        <v>846.78888888888889</v>
      </c>
      <c r="AA676" s="227">
        <f t="shared" si="76"/>
        <v>838.02777777777783</v>
      </c>
    </row>
    <row r="677" spans="2:27" ht="13.5" hidden="1">
      <c r="B677" s="232" t="s">
        <v>1110</v>
      </c>
      <c r="C677" s="232" t="s">
        <v>797</v>
      </c>
      <c r="D677" s="232" t="s">
        <v>966</v>
      </c>
      <c r="E677" s="232" t="s">
        <v>988</v>
      </c>
      <c r="F677" s="232">
        <v>16</v>
      </c>
      <c r="G677" s="232" t="s">
        <v>1317</v>
      </c>
      <c r="H677" s="233">
        <v>2.9039999999999999</v>
      </c>
      <c r="I677" s="233">
        <v>0</v>
      </c>
      <c r="J677" s="233">
        <v>2.508</v>
      </c>
      <c r="K677" s="234">
        <v>10862</v>
      </c>
      <c r="L677" s="233">
        <v>1.24</v>
      </c>
      <c r="M677" s="234">
        <v>21627</v>
      </c>
      <c r="N677" s="233">
        <v>0</v>
      </c>
      <c r="O677" s="233">
        <v>0</v>
      </c>
      <c r="P677" s="233">
        <v>2.3519999999999999</v>
      </c>
      <c r="Q677" s="234">
        <v>30485</v>
      </c>
      <c r="R677" s="233">
        <v>1.1599999999999999</v>
      </c>
      <c r="S677" s="234">
        <v>60339</v>
      </c>
      <c r="T677" s="233">
        <v>0</v>
      </c>
      <c r="U677" s="235">
        <f t="shared" si="70"/>
        <v>2119.92</v>
      </c>
      <c r="V677" s="227">
        <f t="shared" si="71"/>
        <v>1830.84</v>
      </c>
      <c r="W677" s="227">
        <f t="shared" si="72"/>
        <v>1810.3666666666668</v>
      </c>
      <c r="X677" s="227">
        <f t="shared" si="75"/>
        <v>1802.25</v>
      </c>
      <c r="Y677" s="227">
        <f t="shared" si="73"/>
        <v>1716.9599999999998</v>
      </c>
      <c r="Z677" s="227">
        <f t="shared" si="74"/>
        <v>1693.6055555555554</v>
      </c>
      <c r="AA677" s="227">
        <f t="shared" si="76"/>
        <v>1676.0833333333333</v>
      </c>
    </row>
    <row r="678" spans="2:27" ht="13.5" hidden="1">
      <c r="B678" s="232" t="s">
        <v>1110</v>
      </c>
      <c r="C678" s="232" t="s">
        <v>798</v>
      </c>
      <c r="D678" s="232" t="s">
        <v>966</v>
      </c>
      <c r="E678" s="232" t="s">
        <v>988</v>
      </c>
      <c r="F678" s="232">
        <v>2</v>
      </c>
      <c r="G678" s="232" t="s">
        <v>1315</v>
      </c>
      <c r="H678" s="233">
        <v>0.60299999999999998</v>
      </c>
      <c r="I678" s="233">
        <v>0</v>
      </c>
      <c r="J678" s="233">
        <v>0.55349999999999999</v>
      </c>
      <c r="K678" s="234">
        <v>2409</v>
      </c>
      <c r="L678" s="233">
        <v>0.27500000000000002</v>
      </c>
      <c r="M678" s="234">
        <v>4806</v>
      </c>
      <c r="N678" s="233">
        <v>0</v>
      </c>
      <c r="O678" s="233">
        <v>0</v>
      </c>
      <c r="P678" s="233">
        <v>0.53400000000000003</v>
      </c>
      <c r="Q678" s="234">
        <v>6964</v>
      </c>
      <c r="R678" s="233">
        <v>0.26500000000000001</v>
      </c>
      <c r="S678" s="234">
        <v>13850</v>
      </c>
      <c r="T678" s="233">
        <v>0</v>
      </c>
      <c r="U678" s="235">
        <f t="shared" si="70"/>
        <v>440.19</v>
      </c>
      <c r="V678" s="227">
        <f t="shared" si="71"/>
        <v>404.05500000000001</v>
      </c>
      <c r="W678" s="227">
        <f t="shared" si="72"/>
        <v>401.5</v>
      </c>
      <c r="X678" s="227">
        <f t="shared" si="75"/>
        <v>400.5</v>
      </c>
      <c r="Y678" s="227">
        <f t="shared" si="73"/>
        <v>389.82000000000005</v>
      </c>
      <c r="Z678" s="227">
        <f t="shared" si="74"/>
        <v>386.8944444444445</v>
      </c>
      <c r="AA678" s="227">
        <f t="shared" si="76"/>
        <v>384.72222222222223</v>
      </c>
    </row>
    <row r="679" spans="2:27" ht="13.5" hidden="1">
      <c r="B679" s="232" t="s">
        <v>1110</v>
      </c>
      <c r="C679" s="232" t="s">
        <v>799</v>
      </c>
      <c r="D679" s="232" t="s">
        <v>966</v>
      </c>
      <c r="E679" s="232" t="s">
        <v>988</v>
      </c>
      <c r="F679" s="232">
        <v>4</v>
      </c>
      <c r="G679" s="232" t="s">
        <v>1311</v>
      </c>
      <c r="H679" s="233">
        <v>0.72599999999999998</v>
      </c>
      <c r="I679" s="233">
        <v>0</v>
      </c>
      <c r="J679" s="233">
        <v>0.627</v>
      </c>
      <c r="K679" s="234">
        <v>2716</v>
      </c>
      <c r="L679" s="233">
        <v>0.31</v>
      </c>
      <c r="M679" s="234">
        <v>5407</v>
      </c>
      <c r="N679" s="233">
        <v>0</v>
      </c>
      <c r="O679" s="233">
        <v>0</v>
      </c>
      <c r="P679" s="233">
        <v>0.58799999999999997</v>
      </c>
      <c r="Q679" s="234">
        <v>7621</v>
      </c>
      <c r="R679" s="233">
        <v>0.28999999999999998</v>
      </c>
      <c r="S679" s="234">
        <v>15085</v>
      </c>
      <c r="T679" s="233">
        <v>0</v>
      </c>
      <c r="U679" s="235">
        <f t="shared" si="70"/>
        <v>529.98</v>
      </c>
      <c r="V679" s="227">
        <f t="shared" si="71"/>
        <v>457.71</v>
      </c>
      <c r="W679" s="227">
        <f t="shared" si="72"/>
        <v>452.63333333333333</v>
      </c>
      <c r="X679" s="227">
        <f t="shared" si="75"/>
        <v>450.58333333333331</v>
      </c>
      <c r="Y679" s="227">
        <f t="shared" si="73"/>
        <v>429.23999999999995</v>
      </c>
      <c r="Z679" s="227">
        <f t="shared" si="74"/>
        <v>423.39444444444445</v>
      </c>
      <c r="AA679" s="227">
        <f t="shared" si="76"/>
        <v>419.02777777777777</v>
      </c>
    </row>
    <row r="680" spans="2:27" ht="13.5" hidden="1">
      <c r="B680" s="232" t="s">
        <v>1110</v>
      </c>
      <c r="C680" s="232" t="s">
        <v>800</v>
      </c>
      <c r="D680" s="232" t="s">
        <v>966</v>
      </c>
      <c r="E680" s="232" t="s">
        <v>988</v>
      </c>
      <c r="F680" s="232">
        <v>48</v>
      </c>
      <c r="G680" s="232" t="s">
        <v>1310</v>
      </c>
      <c r="H680" s="233">
        <v>8.5920000000000005</v>
      </c>
      <c r="I680" s="233">
        <v>0</v>
      </c>
      <c r="J680" s="233">
        <v>7.524</v>
      </c>
      <c r="K680" s="234">
        <v>32587</v>
      </c>
      <c r="L680" s="233">
        <v>3.72</v>
      </c>
      <c r="M680" s="234">
        <v>64880</v>
      </c>
      <c r="N680" s="233">
        <v>0</v>
      </c>
      <c r="O680" s="233">
        <v>0</v>
      </c>
      <c r="P680" s="233">
        <v>6.9829999999999997</v>
      </c>
      <c r="Q680" s="234">
        <v>90571</v>
      </c>
      <c r="R680" s="233">
        <v>3.4460000000000002</v>
      </c>
      <c r="S680" s="234">
        <v>179357</v>
      </c>
      <c r="T680" s="233">
        <v>0</v>
      </c>
      <c r="U680" s="235">
        <f t="shared" si="70"/>
        <v>6272.1600000000008</v>
      </c>
      <c r="V680" s="227">
        <f t="shared" si="71"/>
        <v>5492.52</v>
      </c>
      <c r="W680" s="227">
        <f t="shared" si="72"/>
        <v>5431.1833333333343</v>
      </c>
      <c r="X680" s="227">
        <f t="shared" si="75"/>
        <v>5406.666666666667</v>
      </c>
      <c r="Y680" s="227">
        <f t="shared" si="73"/>
        <v>5097.59</v>
      </c>
      <c r="Z680" s="227">
        <f t="shared" si="74"/>
        <v>5031.4411111111112</v>
      </c>
      <c r="AA680" s="227">
        <f t="shared" si="76"/>
        <v>4982.1388888888887</v>
      </c>
    </row>
    <row r="681" spans="2:27" ht="13.5" hidden="1">
      <c r="B681" s="232" t="s">
        <v>1110</v>
      </c>
      <c r="C681" s="232" t="s">
        <v>801</v>
      </c>
      <c r="D681" s="232" t="s">
        <v>966</v>
      </c>
      <c r="E681" s="232" t="s">
        <v>988</v>
      </c>
      <c r="F681" s="232">
        <v>64</v>
      </c>
      <c r="G681" s="232" t="s">
        <v>1345</v>
      </c>
      <c r="H681" s="233">
        <v>11.456</v>
      </c>
      <c r="I681" s="233">
        <v>0</v>
      </c>
      <c r="J681" s="233">
        <v>10.032</v>
      </c>
      <c r="K681" s="234">
        <v>43450</v>
      </c>
      <c r="L681" s="233">
        <v>4.96</v>
      </c>
      <c r="M681" s="234">
        <v>86507</v>
      </c>
      <c r="N681" s="233">
        <v>0</v>
      </c>
      <c r="O681" s="233">
        <v>0</v>
      </c>
      <c r="P681" s="233">
        <v>9.3109999999999999</v>
      </c>
      <c r="Q681" s="234">
        <v>120762</v>
      </c>
      <c r="R681" s="233">
        <v>4.5949999999999998</v>
      </c>
      <c r="S681" s="234">
        <v>239142</v>
      </c>
      <c r="T681" s="233">
        <v>0</v>
      </c>
      <c r="U681" s="235">
        <f t="shared" si="70"/>
        <v>8362.8799999999992</v>
      </c>
      <c r="V681" s="227">
        <f t="shared" si="71"/>
        <v>7323.36</v>
      </c>
      <c r="W681" s="227">
        <f t="shared" si="72"/>
        <v>7241.6333333333332</v>
      </c>
      <c r="X681" s="227">
        <f t="shared" si="75"/>
        <v>7208.916666666667</v>
      </c>
      <c r="Y681" s="227">
        <f t="shared" si="73"/>
        <v>6797.03</v>
      </c>
      <c r="Z681" s="227">
        <f t="shared" si="74"/>
        <v>6708.85</v>
      </c>
      <c r="AA681" s="227">
        <f t="shared" si="76"/>
        <v>6642.833333333333</v>
      </c>
    </row>
    <row r="682" spans="2:27" ht="13.5" hidden="1">
      <c r="B682" s="232" t="s">
        <v>1110</v>
      </c>
      <c r="C682" s="232" t="s">
        <v>802</v>
      </c>
      <c r="D682" s="232" t="s">
        <v>966</v>
      </c>
      <c r="E682" s="232" t="s">
        <v>988</v>
      </c>
      <c r="F682" s="232">
        <v>96</v>
      </c>
      <c r="G682" s="232" t="s">
        <v>1356</v>
      </c>
      <c r="H682" s="233">
        <v>17.184000000000001</v>
      </c>
      <c r="I682" s="233">
        <v>0</v>
      </c>
      <c r="J682" s="233">
        <v>15.048</v>
      </c>
      <c r="K682" s="234">
        <v>65174</v>
      </c>
      <c r="L682" s="233">
        <v>7.44</v>
      </c>
      <c r="M682" s="234">
        <v>129760</v>
      </c>
      <c r="N682" s="233">
        <v>0</v>
      </c>
      <c r="O682" s="233">
        <v>0</v>
      </c>
      <c r="P682" s="233">
        <v>13.967000000000001</v>
      </c>
      <c r="Q682" s="234">
        <v>181143</v>
      </c>
      <c r="R682" s="233">
        <v>6.8929999999999998</v>
      </c>
      <c r="S682" s="234">
        <v>358713</v>
      </c>
      <c r="T682" s="233">
        <v>0</v>
      </c>
      <c r="U682" s="235">
        <f t="shared" si="70"/>
        <v>12544.320000000002</v>
      </c>
      <c r="V682" s="227">
        <f t="shared" si="71"/>
        <v>10985.04</v>
      </c>
      <c r="W682" s="227">
        <f t="shared" si="72"/>
        <v>10862.366666666669</v>
      </c>
      <c r="X682" s="227">
        <f t="shared" si="75"/>
        <v>10813.333333333334</v>
      </c>
      <c r="Y682" s="227">
        <f t="shared" si="73"/>
        <v>10195.91</v>
      </c>
      <c r="Z682" s="227">
        <f t="shared" si="74"/>
        <v>10063.64</v>
      </c>
      <c r="AA682" s="227">
        <f t="shared" si="76"/>
        <v>9964.25</v>
      </c>
    </row>
    <row r="683" spans="2:27" ht="13.5" hidden="1">
      <c r="B683" s="232" t="s">
        <v>1110</v>
      </c>
      <c r="C683" s="232" t="s">
        <v>803</v>
      </c>
      <c r="D683" s="232" t="s">
        <v>966</v>
      </c>
      <c r="E683" s="232" t="s">
        <v>988</v>
      </c>
      <c r="F683" s="232">
        <v>8</v>
      </c>
      <c r="G683" s="232" t="s">
        <v>1312</v>
      </c>
      <c r="H683" s="233">
        <v>1.4319999999999999</v>
      </c>
      <c r="I683" s="233">
        <v>0</v>
      </c>
      <c r="J683" s="233">
        <v>1.254</v>
      </c>
      <c r="K683" s="234">
        <v>5431</v>
      </c>
      <c r="L683" s="233">
        <v>0.62</v>
      </c>
      <c r="M683" s="234">
        <v>10813</v>
      </c>
      <c r="N683" s="233">
        <v>0</v>
      </c>
      <c r="O683" s="233">
        <v>0</v>
      </c>
      <c r="P683" s="233">
        <v>1.1639999999999999</v>
      </c>
      <c r="Q683" s="234">
        <v>15095</v>
      </c>
      <c r="R683" s="233">
        <v>0.57399999999999995</v>
      </c>
      <c r="S683" s="234">
        <v>29893</v>
      </c>
      <c r="T683" s="233">
        <v>0</v>
      </c>
      <c r="U683" s="235">
        <f t="shared" si="70"/>
        <v>1045.3599999999999</v>
      </c>
      <c r="V683" s="227">
        <f t="shared" si="71"/>
        <v>915.42</v>
      </c>
      <c r="W683" s="227">
        <f t="shared" si="72"/>
        <v>905.18333333333339</v>
      </c>
      <c r="X683" s="227">
        <f t="shared" si="75"/>
        <v>901.08333333333337</v>
      </c>
      <c r="Y683" s="227">
        <f t="shared" si="73"/>
        <v>849.71999999999991</v>
      </c>
      <c r="Z683" s="227">
        <f t="shared" si="74"/>
        <v>838.32555555555552</v>
      </c>
      <c r="AA683" s="227">
        <f t="shared" si="76"/>
        <v>830.36111111111109</v>
      </c>
    </row>
    <row r="684" spans="2:27" ht="13.5" hidden="1">
      <c r="B684" s="232" t="s">
        <v>1110</v>
      </c>
      <c r="C684" s="232" t="s">
        <v>804</v>
      </c>
      <c r="D684" s="232" t="s">
        <v>966</v>
      </c>
      <c r="E684" s="232" t="s">
        <v>988</v>
      </c>
      <c r="F684" s="232">
        <v>16</v>
      </c>
      <c r="G684" s="232" t="s">
        <v>1317</v>
      </c>
      <c r="H684" s="233">
        <v>2.8639999999999999</v>
      </c>
      <c r="I684" s="233">
        <v>0</v>
      </c>
      <c r="J684" s="233">
        <v>2.508</v>
      </c>
      <c r="K684" s="234">
        <v>10862</v>
      </c>
      <c r="L684" s="233">
        <v>1.24</v>
      </c>
      <c r="M684" s="234">
        <v>21627</v>
      </c>
      <c r="N684" s="233">
        <v>0</v>
      </c>
      <c r="O684" s="233">
        <v>0</v>
      </c>
      <c r="P684" s="233">
        <v>2.3279999999999998</v>
      </c>
      <c r="Q684" s="234">
        <v>30190</v>
      </c>
      <c r="R684" s="233">
        <v>1.149</v>
      </c>
      <c r="S684" s="234">
        <v>59786</v>
      </c>
      <c r="T684" s="233">
        <v>0</v>
      </c>
      <c r="U684" s="235">
        <f t="shared" si="70"/>
        <v>2090.7199999999998</v>
      </c>
      <c r="V684" s="227">
        <f t="shared" si="71"/>
        <v>1830.84</v>
      </c>
      <c r="W684" s="227">
        <f t="shared" si="72"/>
        <v>1810.3666666666668</v>
      </c>
      <c r="X684" s="227">
        <f t="shared" si="75"/>
        <v>1802.25</v>
      </c>
      <c r="Y684" s="227">
        <f t="shared" si="73"/>
        <v>1699.4399999999998</v>
      </c>
      <c r="Z684" s="227">
        <f t="shared" si="74"/>
        <v>1677.3811111111111</v>
      </c>
      <c r="AA684" s="227">
        <f t="shared" si="76"/>
        <v>1660.7222222222222</v>
      </c>
    </row>
    <row r="685" spans="2:27" ht="13.5" hidden="1">
      <c r="B685" s="232" t="s">
        <v>1110</v>
      </c>
      <c r="C685" s="232" t="s">
        <v>805</v>
      </c>
      <c r="D685" s="232" t="s">
        <v>966</v>
      </c>
      <c r="E685" s="232" t="s">
        <v>988</v>
      </c>
      <c r="F685" s="232">
        <v>32</v>
      </c>
      <c r="G685" s="232" t="s">
        <v>1316</v>
      </c>
      <c r="H685" s="233">
        <v>5.7279999999999998</v>
      </c>
      <c r="I685" s="233">
        <v>0</v>
      </c>
      <c r="J685" s="233">
        <v>5.016</v>
      </c>
      <c r="K685" s="234">
        <v>21725</v>
      </c>
      <c r="L685" s="233">
        <v>2.48</v>
      </c>
      <c r="M685" s="234">
        <v>43253</v>
      </c>
      <c r="N685" s="233">
        <v>0</v>
      </c>
      <c r="O685" s="233">
        <v>0</v>
      </c>
      <c r="P685" s="233">
        <v>4.6559999999999997</v>
      </c>
      <c r="Q685" s="234">
        <v>60381</v>
      </c>
      <c r="R685" s="233">
        <v>2.298</v>
      </c>
      <c r="S685" s="234">
        <v>119571</v>
      </c>
      <c r="T685" s="233">
        <v>0</v>
      </c>
      <c r="U685" s="235">
        <f t="shared" si="70"/>
        <v>4181.4399999999996</v>
      </c>
      <c r="V685" s="227">
        <f t="shared" si="71"/>
        <v>3661.68</v>
      </c>
      <c r="W685" s="227">
        <f t="shared" si="72"/>
        <v>3620.8166666666666</v>
      </c>
      <c r="X685" s="227">
        <f t="shared" si="75"/>
        <v>3604.4166666666665</v>
      </c>
      <c r="Y685" s="227">
        <f t="shared" si="73"/>
        <v>3398.8799999999997</v>
      </c>
      <c r="Z685" s="227">
        <f t="shared" si="74"/>
        <v>3354.79</v>
      </c>
      <c r="AA685" s="227">
        <f t="shared" si="76"/>
        <v>3321.4166666666665</v>
      </c>
    </row>
    <row r="686" spans="2:27" ht="13.5" hidden="1">
      <c r="B686" s="232" t="s">
        <v>1110</v>
      </c>
      <c r="C686" s="232" t="s">
        <v>806</v>
      </c>
      <c r="D686" s="232" t="s">
        <v>966</v>
      </c>
      <c r="E686" s="232" t="s">
        <v>988</v>
      </c>
      <c r="F686" s="232">
        <v>2</v>
      </c>
      <c r="G686" s="232" t="s">
        <v>1315</v>
      </c>
      <c r="H686" s="233">
        <v>0.59799999999999998</v>
      </c>
      <c r="I686" s="233">
        <v>0</v>
      </c>
      <c r="J686" s="233">
        <v>0.55300000000000005</v>
      </c>
      <c r="K686" s="234">
        <v>2409</v>
      </c>
      <c r="L686" s="233">
        <v>0.27500000000000002</v>
      </c>
      <c r="M686" s="234">
        <v>4806</v>
      </c>
      <c r="N686" s="233">
        <v>0</v>
      </c>
      <c r="O686" s="233">
        <v>0</v>
      </c>
      <c r="P686" s="233">
        <v>0.53100000000000003</v>
      </c>
      <c r="Q686" s="234">
        <v>6927</v>
      </c>
      <c r="R686" s="233">
        <v>0.26400000000000001</v>
      </c>
      <c r="S686" s="234">
        <v>13780</v>
      </c>
      <c r="T686" s="233">
        <v>0</v>
      </c>
      <c r="U686" s="235">
        <f t="shared" si="70"/>
        <v>436.53999999999996</v>
      </c>
      <c r="V686" s="227">
        <f t="shared" si="71"/>
        <v>403.69000000000005</v>
      </c>
      <c r="W686" s="227">
        <f t="shared" si="72"/>
        <v>401.5</v>
      </c>
      <c r="X686" s="227">
        <f t="shared" si="75"/>
        <v>400.5</v>
      </c>
      <c r="Y686" s="227">
        <f t="shared" si="73"/>
        <v>387.63</v>
      </c>
      <c r="Z686" s="227">
        <f t="shared" si="74"/>
        <v>385.13666666666666</v>
      </c>
      <c r="AA686" s="227">
        <f t="shared" si="76"/>
        <v>382.77777777777777</v>
      </c>
    </row>
    <row r="687" spans="2:27" ht="13.5" hidden="1">
      <c r="B687" s="232" t="s">
        <v>1110</v>
      </c>
      <c r="C687" s="232" t="s">
        <v>807</v>
      </c>
      <c r="D687" s="232" t="s">
        <v>966</v>
      </c>
      <c r="E687" s="232" t="s">
        <v>988</v>
      </c>
      <c r="F687" s="232">
        <v>96</v>
      </c>
      <c r="G687" s="232" t="s">
        <v>1356</v>
      </c>
      <c r="H687" s="233">
        <v>17.184000000000001</v>
      </c>
      <c r="I687" s="233">
        <v>0</v>
      </c>
      <c r="J687" s="233">
        <v>15.048</v>
      </c>
      <c r="K687" s="234">
        <v>65174</v>
      </c>
      <c r="L687" s="233">
        <v>7.44</v>
      </c>
      <c r="M687" s="234">
        <v>129760</v>
      </c>
      <c r="N687" s="233">
        <v>0</v>
      </c>
      <c r="O687" s="233">
        <v>0</v>
      </c>
      <c r="P687" s="233">
        <v>13.967000000000001</v>
      </c>
      <c r="Q687" s="234">
        <v>181143</v>
      </c>
      <c r="R687" s="233">
        <v>6.8929999999999998</v>
      </c>
      <c r="S687" s="234">
        <v>358713</v>
      </c>
      <c r="T687" s="233">
        <v>0</v>
      </c>
      <c r="U687" s="235">
        <f t="shared" si="70"/>
        <v>12544.320000000002</v>
      </c>
      <c r="V687" s="227">
        <f t="shared" si="71"/>
        <v>10985.04</v>
      </c>
      <c r="W687" s="227">
        <f t="shared" si="72"/>
        <v>10862.366666666669</v>
      </c>
      <c r="X687" s="227">
        <f t="shared" si="75"/>
        <v>10813.333333333334</v>
      </c>
      <c r="Y687" s="227">
        <f t="shared" si="73"/>
        <v>10195.91</v>
      </c>
      <c r="Z687" s="227">
        <f t="shared" si="74"/>
        <v>10063.64</v>
      </c>
      <c r="AA687" s="227">
        <f t="shared" si="76"/>
        <v>9964.25</v>
      </c>
    </row>
    <row r="688" spans="2:27" ht="13.5" hidden="1">
      <c r="B688" s="232" t="s">
        <v>1110</v>
      </c>
      <c r="C688" s="232" t="s">
        <v>808</v>
      </c>
      <c r="D688" s="232" t="s">
        <v>966</v>
      </c>
      <c r="E688" s="232" t="s">
        <v>988</v>
      </c>
      <c r="F688" s="232">
        <v>4</v>
      </c>
      <c r="G688" s="232" t="s">
        <v>1311</v>
      </c>
      <c r="H688" s="233">
        <v>0.71599999999999997</v>
      </c>
      <c r="I688" s="233">
        <v>0</v>
      </c>
      <c r="J688" s="233">
        <v>0.627</v>
      </c>
      <c r="K688" s="234">
        <v>2716</v>
      </c>
      <c r="L688" s="233">
        <v>0.31</v>
      </c>
      <c r="M688" s="234">
        <v>5407</v>
      </c>
      <c r="N688" s="233">
        <v>0</v>
      </c>
      <c r="O688" s="233">
        <v>0</v>
      </c>
      <c r="P688" s="233">
        <v>0.58199999999999996</v>
      </c>
      <c r="Q688" s="234">
        <v>7548</v>
      </c>
      <c r="R688" s="233">
        <v>0.28699999999999998</v>
      </c>
      <c r="S688" s="234">
        <v>14946</v>
      </c>
      <c r="T688" s="233">
        <v>0</v>
      </c>
      <c r="U688" s="235">
        <f t="shared" si="70"/>
        <v>522.67999999999995</v>
      </c>
      <c r="V688" s="227">
        <f t="shared" si="71"/>
        <v>457.71</v>
      </c>
      <c r="W688" s="227">
        <f t="shared" si="72"/>
        <v>452.63333333333333</v>
      </c>
      <c r="X688" s="227">
        <f t="shared" si="75"/>
        <v>450.58333333333331</v>
      </c>
      <c r="Y688" s="227">
        <f t="shared" si="73"/>
        <v>424.85999999999996</v>
      </c>
      <c r="Z688" s="227">
        <f t="shared" si="74"/>
        <v>419.17666666666662</v>
      </c>
      <c r="AA688" s="227">
        <f t="shared" si="76"/>
        <v>415.16666666666669</v>
      </c>
    </row>
    <row r="689" spans="2:27" ht="13.5" hidden="1">
      <c r="B689" s="232" t="s">
        <v>1110</v>
      </c>
      <c r="C689" s="232" t="s">
        <v>809</v>
      </c>
      <c r="D689" s="232" t="s">
        <v>966</v>
      </c>
      <c r="E689" s="232" t="s">
        <v>988</v>
      </c>
      <c r="F689" s="232">
        <v>48</v>
      </c>
      <c r="G689" s="232" t="s">
        <v>1310</v>
      </c>
      <c r="H689" s="233">
        <v>8.3040000000000003</v>
      </c>
      <c r="I689" s="233">
        <v>0</v>
      </c>
      <c r="J689" s="233">
        <v>7.3440000000000003</v>
      </c>
      <c r="K689" s="234">
        <v>31838</v>
      </c>
      <c r="L689" s="233">
        <v>3.6339999999999999</v>
      </c>
      <c r="M689" s="234">
        <v>63411</v>
      </c>
      <c r="N689" s="233">
        <v>0</v>
      </c>
      <c r="O689" s="233">
        <v>0</v>
      </c>
      <c r="P689" s="233">
        <v>6.859</v>
      </c>
      <c r="Q689" s="234">
        <v>89058</v>
      </c>
      <c r="R689" s="233">
        <v>3.3889999999999998</v>
      </c>
      <c r="S689" s="234">
        <v>176511</v>
      </c>
      <c r="T689" s="233">
        <v>0</v>
      </c>
      <c r="U689" s="235">
        <f t="shared" si="70"/>
        <v>6061.92</v>
      </c>
      <c r="V689" s="227">
        <f t="shared" si="71"/>
        <v>5361.12</v>
      </c>
      <c r="W689" s="227">
        <f t="shared" si="72"/>
        <v>5305.9866666666658</v>
      </c>
      <c r="X689" s="227">
        <f t="shared" si="75"/>
        <v>5284.25</v>
      </c>
      <c r="Y689" s="227">
        <f t="shared" si="73"/>
        <v>5007.07</v>
      </c>
      <c r="Z689" s="227">
        <f t="shared" si="74"/>
        <v>4947.8033333333333</v>
      </c>
      <c r="AA689" s="227">
        <f t="shared" si="76"/>
        <v>4903.083333333333</v>
      </c>
    </row>
    <row r="690" spans="2:27" ht="13.5" hidden="1">
      <c r="B690" s="232" t="s">
        <v>1110</v>
      </c>
      <c r="C690" s="232" t="s">
        <v>810</v>
      </c>
      <c r="D690" s="232" t="s">
        <v>966</v>
      </c>
      <c r="E690" s="232" t="s">
        <v>988</v>
      </c>
      <c r="F690" s="232">
        <v>64</v>
      </c>
      <c r="G690" s="232" t="s">
        <v>1345</v>
      </c>
      <c r="H690" s="233">
        <v>11.071999999999999</v>
      </c>
      <c r="I690" s="233">
        <v>0</v>
      </c>
      <c r="J690" s="233">
        <v>9.7919999999999998</v>
      </c>
      <c r="K690" s="234">
        <v>42451</v>
      </c>
      <c r="L690" s="233">
        <v>4.8460000000000001</v>
      </c>
      <c r="M690" s="234">
        <v>84549</v>
      </c>
      <c r="N690" s="233">
        <v>0</v>
      </c>
      <c r="O690" s="233">
        <v>0</v>
      </c>
      <c r="P690" s="233">
        <v>9.1449999999999996</v>
      </c>
      <c r="Q690" s="234">
        <v>118744</v>
      </c>
      <c r="R690" s="233">
        <v>4.5179999999999998</v>
      </c>
      <c r="S690" s="234">
        <v>235348</v>
      </c>
      <c r="T690" s="233">
        <v>0</v>
      </c>
      <c r="U690" s="235">
        <f t="shared" si="70"/>
        <v>8082.5599999999995</v>
      </c>
      <c r="V690" s="227">
        <f t="shared" si="71"/>
        <v>7148.16</v>
      </c>
      <c r="W690" s="227">
        <f t="shared" si="72"/>
        <v>7075.1633333333339</v>
      </c>
      <c r="X690" s="227">
        <f t="shared" si="75"/>
        <v>7045.75</v>
      </c>
      <c r="Y690" s="227">
        <f t="shared" si="73"/>
        <v>6675.8499999999995</v>
      </c>
      <c r="Z690" s="227">
        <f t="shared" si="74"/>
        <v>6596.5844444444447</v>
      </c>
      <c r="AA690" s="227">
        <f t="shared" si="76"/>
        <v>6537.4444444444443</v>
      </c>
    </row>
    <row r="691" spans="2:27" ht="13.5" hidden="1">
      <c r="B691" s="232" t="s">
        <v>1110</v>
      </c>
      <c r="C691" s="232" t="s">
        <v>811</v>
      </c>
      <c r="D691" s="232" t="s">
        <v>966</v>
      </c>
      <c r="E691" s="232" t="s">
        <v>988</v>
      </c>
      <c r="F691" s="232">
        <v>96</v>
      </c>
      <c r="G691" s="232" t="s">
        <v>1356</v>
      </c>
      <c r="H691" s="233">
        <v>16.608000000000001</v>
      </c>
      <c r="I691" s="233">
        <v>0</v>
      </c>
      <c r="J691" s="233">
        <v>14.689</v>
      </c>
      <c r="K691" s="234">
        <v>63676</v>
      </c>
      <c r="L691" s="233">
        <v>7.2690000000000001</v>
      </c>
      <c r="M691" s="234">
        <v>126823</v>
      </c>
      <c r="N691" s="233">
        <v>0</v>
      </c>
      <c r="O691" s="233">
        <v>0</v>
      </c>
      <c r="P691" s="233">
        <v>13.718</v>
      </c>
      <c r="Q691" s="234">
        <v>178115</v>
      </c>
      <c r="R691" s="233">
        <v>6.7779999999999996</v>
      </c>
      <c r="S691" s="234">
        <v>353022</v>
      </c>
      <c r="T691" s="233">
        <v>0</v>
      </c>
      <c r="U691" s="235">
        <f t="shared" si="70"/>
        <v>12123.84</v>
      </c>
      <c r="V691" s="227">
        <f t="shared" si="71"/>
        <v>10722.97</v>
      </c>
      <c r="W691" s="227">
        <f t="shared" si="72"/>
        <v>10612.703333333333</v>
      </c>
      <c r="X691" s="227">
        <f t="shared" si="75"/>
        <v>10568.583333333334</v>
      </c>
      <c r="Y691" s="227">
        <f t="shared" si="73"/>
        <v>10014.14</v>
      </c>
      <c r="Z691" s="227">
        <f t="shared" si="74"/>
        <v>9895.5788888888892</v>
      </c>
      <c r="AA691" s="227">
        <f t="shared" si="76"/>
        <v>9806.1666666666661</v>
      </c>
    </row>
    <row r="692" spans="2:27" ht="13.5" hidden="1">
      <c r="B692" s="232" t="s">
        <v>1110</v>
      </c>
      <c r="C692" s="232" t="s">
        <v>812</v>
      </c>
      <c r="D692" s="232" t="s">
        <v>966</v>
      </c>
      <c r="E692" s="232" t="s">
        <v>988</v>
      </c>
      <c r="F692" s="232">
        <v>8</v>
      </c>
      <c r="G692" s="232" t="s">
        <v>1312</v>
      </c>
      <c r="H692" s="233">
        <v>1.3839999999999999</v>
      </c>
      <c r="I692" s="233">
        <v>0</v>
      </c>
      <c r="J692" s="233">
        <v>1.224</v>
      </c>
      <c r="K692" s="234">
        <v>5306</v>
      </c>
      <c r="L692" s="233">
        <v>0.60599999999999998</v>
      </c>
      <c r="M692" s="234">
        <v>10569</v>
      </c>
      <c r="N692" s="233">
        <v>0</v>
      </c>
      <c r="O692" s="233">
        <v>0</v>
      </c>
      <c r="P692" s="233">
        <v>1.143</v>
      </c>
      <c r="Q692" s="234">
        <v>14843</v>
      </c>
      <c r="R692" s="233">
        <v>0.56499999999999995</v>
      </c>
      <c r="S692" s="234">
        <v>29418</v>
      </c>
      <c r="T692" s="233">
        <v>0</v>
      </c>
      <c r="U692" s="235">
        <f t="shared" si="70"/>
        <v>1010.3199999999999</v>
      </c>
      <c r="V692" s="227">
        <f t="shared" si="71"/>
        <v>893.52</v>
      </c>
      <c r="W692" s="227">
        <f t="shared" si="72"/>
        <v>884.54666666666662</v>
      </c>
      <c r="X692" s="227">
        <f t="shared" si="75"/>
        <v>880.75</v>
      </c>
      <c r="Y692" s="227">
        <f t="shared" si="73"/>
        <v>834.39</v>
      </c>
      <c r="Z692" s="227">
        <f t="shared" si="74"/>
        <v>824.75555555555547</v>
      </c>
      <c r="AA692" s="227">
        <f t="shared" si="76"/>
        <v>817.16666666666663</v>
      </c>
    </row>
    <row r="693" spans="2:27" ht="13.5" hidden="1">
      <c r="B693" s="232" t="s">
        <v>1110</v>
      </c>
      <c r="C693" s="232" t="s">
        <v>813</v>
      </c>
      <c r="D693" s="232" t="s">
        <v>966</v>
      </c>
      <c r="E693" s="232" t="s">
        <v>988</v>
      </c>
      <c r="F693" s="232">
        <v>16</v>
      </c>
      <c r="G693" s="232" t="s">
        <v>1317</v>
      </c>
      <c r="H693" s="233">
        <v>2.7679999999999998</v>
      </c>
      <c r="I693" s="233">
        <v>0</v>
      </c>
      <c r="J693" s="233">
        <v>2.448</v>
      </c>
      <c r="K693" s="234">
        <v>10613</v>
      </c>
      <c r="L693" s="233">
        <v>1.2110000000000001</v>
      </c>
      <c r="M693" s="234">
        <v>21137</v>
      </c>
      <c r="N693" s="233">
        <v>0</v>
      </c>
      <c r="O693" s="233">
        <v>0</v>
      </c>
      <c r="P693" s="233">
        <v>2.286</v>
      </c>
      <c r="Q693" s="234">
        <v>29686</v>
      </c>
      <c r="R693" s="233">
        <v>1.1299999999999999</v>
      </c>
      <c r="S693" s="234">
        <v>58837</v>
      </c>
      <c r="T693" s="233">
        <v>0</v>
      </c>
      <c r="U693" s="235">
        <f t="shared" si="70"/>
        <v>2020.6399999999999</v>
      </c>
      <c r="V693" s="227">
        <f t="shared" si="71"/>
        <v>1787.04</v>
      </c>
      <c r="W693" s="227">
        <f t="shared" si="72"/>
        <v>1768.4466666666667</v>
      </c>
      <c r="X693" s="227">
        <f t="shared" si="75"/>
        <v>1761.4166666666667</v>
      </c>
      <c r="Y693" s="227">
        <f t="shared" si="73"/>
        <v>1668.78</v>
      </c>
      <c r="Z693" s="227">
        <f t="shared" si="74"/>
        <v>1649.5111111111109</v>
      </c>
      <c r="AA693" s="227">
        <f t="shared" si="76"/>
        <v>1634.3611111111111</v>
      </c>
    </row>
    <row r="694" spans="2:27" ht="13.5" hidden="1">
      <c r="B694" s="232" t="s">
        <v>1110</v>
      </c>
      <c r="C694" s="232" t="s">
        <v>814</v>
      </c>
      <c r="D694" s="232" t="s">
        <v>966</v>
      </c>
      <c r="E694" s="232" t="s">
        <v>988</v>
      </c>
      <c r="F694" s="232">
        <v>32</v>
      </c>
      <c r="G694" s="232" t="s">
        <v>1316</v>
      </c>
      <c r="H694" s="233">
        <v>5.5359999999999996</v>
      </c>
      <c r="I694" s="233">
        <v>0</v>
      </c>
      <c r="J694" s="233">
        <v>4.8959999999999999</v>
      </c>
      <c r="K694" s="234">
        <v>21225</v>
      </c>
      <c r="L694" s="233">
        <v>2.423</v>
      </c>
      <c r="M694" s="234">
        <v>42274</v>
      </c>
      <c r="N694" s="233">
        <v>0</v>
      </c>
      <c r="O694" s="233">
        <v>0</v>
      </c>
      <c r="P694" s="233">
        <v>4.5730000000000004</v>
      </c>
      <c r="Q694" s="234">
        <v>59372</v>
      </c>
      <c r="R694" s="233">
        <v>2.2589999999999999</v>
      </c>
      <c r="S694" s="234">
        <v>117674</v>
      </c>
      <c r="T694" s="233">
        <v>0</v>
      </c>
      <c r="U694" s="235">
        <f t="shared" si="70"/>
        <v>4041.2799999999997</v>
      </c>
      <c r="V694" s="227">
        <f t="shared" si="71"/>
        <v>3574.08</v>
      </c>
      <c r="W694" s="227">
        <f t="shared" si="72"/>
        <v>3537.54</v>
      </c>
      <c r="X694" s="227">
        <f t="shared" si="75"/>
        <v>3522.8333333333335</v>
      </c>
      <c r="Y694" s="227">
        <f t="shared" si="73"/>
        <v>3338.2900000000004</v>
      </c>
      <c r="Z694" s="227">
        <f t="shared" si="74"/>
        <v>3298.2922222222223</v>
      </c>
      <c r="AA694" s="227">
        <f t="shared" si="76"/>
        <v>3268.7222222222222</v>
      </c>
    </row>
    <row r="695" spans="2:27" ht="13.5" hidden="1">
      <c r="B695" s="232" t="s">
        <v>1110</v>
      </c>
      <c r="C695" s="232" t="s">
        <v>815</v>
      </c>
      <c r="D695" s="232" t="s">
        <v>966</v>
      </c>
      <c r="E695" s="232" t="s">
        <v>988</v>
      </c>
      <c r="F695" s="232">
        <v>2</v>
      </c>
      <c r="G695" s="232" t="s">
        <v>1315</v>
      </c>
      <c r="H695" s="233">
        <v>0.58599999999999997</v>
      </c>
      <c r="I695" s="233">
        <v>0</v>
      </c>
      <c r="J695" s="233">
        <v>0.54600000000000004</v>
      </c>
      <c r="K695" s="234">
        <v>2378</v>
      </c>
      <c r="L695" s="233">
        <v>0.27100000000000002</v>
      </c>
      <c r="M695" s="234">
        <v>4745</v>
      </c>
      <c r="N695" s="233">
        <v>0</v>
      </c>
      <c r="O695" s="233">
        <v>0</v>
      </c>
      <c r="P695" s="233">
        <v>0.52600000000000002</v>
      </c>
      <c r="Q695" s="234">
        <v>6864</v>
      </c>
      <c r="R695" s="233">
        <v>0.26100000000000001</v>
      </c>
      <c r="S695" s="234">
        <v>13662</v>
      </c>
      <c r="T695" s="233">
        <v>0</v>
      </c>
      <c r="U695" s="235">
        <f t="shared" si="70"/>
        <v>427.78</v>
      </c>
      <c r="V695" s="227">
        <f t="shared" si="71"/>
        <v>398.58000000000004</v>
      </c>
      <c r="W695" s="227">
        <f t="shared" si="72"/>
        <v>395.99666666666667</v>
      </c>
      <c r="X695" s="227">
        <f t="shared" si="75"/>
        <v>395.41666666666669</v>
      </c>
      <c r="Y695" s="227">
        <f t="shared" si="73"/>
        <v>383.98</v>
      </c>
      <c r="Z695" s="227">
        <f t="shared" si="74"/>
        <v>381.19666666666666</v>
      </c>
      <c r="AA695" s="227">
        <f t="shared" si="76"/>
        <v>379.5</v>
      </c>
    </row>
    <row r="696" spans="2:27" ht="13.5" hidden="1">
      <c r="B696" s="232" t="s">
        <v>1110</v>
      </c>
      <c r="C696" s="232" t="s">
        <v>816</v>
      </c>
      <c r="D696" s="232" t="s">
        <v>966</v>
      </c>
      <c r="E696" s="232" t="s">
        <v>988</v>
      </c>
      <c r="F696" s="232">
        <v>4</v>
      </c>
      <c r="G696" s="232" t="s">
        <v>1311</v>
      </c>
      <c r="H696" s="233">
        <v>0.69199999999999995</v>
      </c>
      <c r="I696" s="233">
        <v>0</v>
      </c>
      <c r="J696" s="233">
        <v>0.61199999999999999</v>
      </c>
      <c r="K696" s="234">
        <v>2653</v>
      </c>
      <c r="L696" s="233">
        <v>0.30299999999999999</v>
      </c>
      <c r="M696" s="234">
        <v>5284</v>
      </c>
      <c r="N696" s="233">
        <v>0</v>
      </c>
      <c r="O696" s="233">
        <v>0</v>
      </c>
      <c r="P696" s="233">
        <v>0.57199999999999995</v>
      </c>
      <c r="Q696" s="234">
        <v>7421</v>
      </c>
      <c r="R696" s="233">
        <v>0.28199999999999997</v>
      </c>
      <c r="S696" s="234">
        <v>14709</v>
      </c>
      <c r="T696" s="233">
        <v>0</v>
      </c>
      <c r="U696" s="235">
        <f t="shared" si="70"/>
        <v>505.15999999999997</v>
      </c>
      <c r="V696" s="227">
        <f t="shared" si="71"/>
        <v>446.76</v>
      </c>
      <c r="W696" s="227">
        <f t="shared" si="72"/>
        <v>442.27333333333331</v>
      </c>
      <c r="X696" s="227">
        <f t="shared" si="75"/>
        <v>440.33333333333331</v>
      </c>
      <c r="Y696" s="227">
        <f t="shared" si="73"/>
        <v>417.55999999999995</v>
      </c>
      <c r="Z696" s="227">
        <f t="shared" si="74"/>
        <v>411.99888888888887</v>
      </c>
      <c r="AA696" s="227">
        <f t="shared" si="76"/>
        <v>408.58333333333331</v>
      </c>
    </row>
    <row r="697" spans="2:27" ht="13.5" hidden="1">
      <c r="B697" s="232" t="s">
        <v>1110</v>
      </c>
      <c r="C697" s="232" t="s">
        <v>817</v>
      </c>
      <c r="D697" s="232" t="s">
        <v>966</v>
      </c>
      <c r="E697" s="232" t="s">
        <v>988</v>
      </c>
      <c r="F697" s="232">
        <v>48</v>
      </c>
      <c r="G697" s="232" t="s">
        <v>1310</v>
      </c>
      <c r="H697" s="233">
        <v>8.8079999999999998</v>
      </c>
      <c r="I697" s="233">
        <v>0</v>
      </c>
      <c r="J697" s="233">
        <v>7.6589999999999998</v>
      </c>
      <c r="K697" s="234">
        <v>33150</v>
      </c>
      <c r="L697" s="233">
        <v>3.7839999999999998</v>
      </c>
      <c r="M697" s="234">
        <v>65983</v>
      </c>
      <c r="N697" s="233">
        <v>0</v>
      </c>
      <c r="O697" s="233">
        <v>0</v>
      </c>
      <c r="P697" s="233">
        <v>7.077</v>
      </c>
      <c r="Q697" s="234">
        <v>91707</v>
      </c>
      <c r="R697" s="233">
        <v>3.49</v>
      </c>
      <c r="S697" s="234">
        <v>181491</v>
      </c>
      <c r="T697" s="233">
        <v>0</v>
      </c>
      <c r="U697" s="235">
        <f t="shared" si="70"/>
        <v>6429.84</v>
      </c>
      <c r="V697" s="227">
        <f t="shared" si="71"/>
        <v>5591.07</v>
      </c>
      <c r="W697" s="227">
        <f t="shared" si="72"/>
        <v>5524.82</v>
      </c>
      <c r="X697" s="227">
        <f t="shared" si="75"/>
        <v>5498.583333333333</v>
      </c>
      <c r="Y697" s="227">
        <f t="shared" si="73"/>
        <v>5166.21</v>
      </c>
      <c r="Z697" s="227">
        <f t="shared" si="74"/>
        <v>5095.1166666666668</v>
      </c>
      <c r="AA697" s="227">
        <f t="shared" si="76"/>
        <v>5041.416666666667</v>
      </c>
    </row>
    <row r="698" spans="2:27" ht="13.5" hidden="1">
      <c r="B698" s="232" t="s">
        <v>1110</v>
      </c>
      <c r="C698" s="232" t="s">
        <v>818</v>
      </c>
      <c r="D698" s="232" t="s">
        <v>966</v>
      </c>
      <c r="E698" s="232" t="s">
        <v>988</v>
      </c>
      <c r="F698" s="232">
        <v>64</v>
      </c>
      <c r="G698" s="232" t="s">
        <v>1345</v>
      </c>
      <c r="H698" s="233">
        <v>11.744</v>
      </c>
      <c r="I698" s="233">
        <v>0</v>
      </c>
      <c r="J698" s="233">
        <v>10.212</v>
      </c>
      <c r="K698" s="234">
        <v>44200</v>
      </c>
      <c r="L698" s="233">
        <v>5.0460000000000003</v>
      </c>
      <c r="M698" s="234">
        <v>87977</v>
      </c>
      <c r="N698" s="233">
        <v>0</v>
      </c>
      <c r="O698" s="233">
        <v>0</v>
      </c>
      <c r="P698" s="233">
        <v>9.4359999999999999</v>
      </c>
      <c r="Q698" s="234">
        <v>122276</v>
      </c>
      <c r="R698" s="233">
        <v>4.6529999999999996</v>
      </c>
      <c r="S698" s="234">
        <v>241988</v>
      </c>
      <c r="T698" s="233">
        <v>0</v>
      </c>
      <c r="U698" s="235">
        <f t="shared" si="70"/>
        <v>8573.119999999999</v>
      </c>
      <c r="V698" s="227">
        <f t="shared" si="71"/>
        <v>7454.76</v>
      </c>
      <c r="W698" s="227">
        <f t="shared" si="72"/>
        <v>7366.9133333333339</v>
      </c>
      <c r="X698" s="227">
        <f t="shared" si="75"/>
        <v>7331.416666666667</v>
      </c>
      <c r="Y698" s="227">
        <f t="shared" si="73"/>
        <v>6888.28</v>
      </c>
      <c r="Z698" s="227">
        <f t="shared" si="74"/>
        <v>6793.2455555555553</v>
      </c>
      <c r="AA698" s="227">
        <f t="shared" si="76"/>
        <v>6721.8888888888887</v>
      </c>
    </row>
    <row r="699" spans="2:27" ht="13.5" hidden="1">
      <c r="B699" s="232" t="s">
        <v>1110</v>
      </c>
      <c r="C699" s="232" t="s">
        <v>819</v>
      </c>
      <c r="D699" s="232" t="s">
        <v>966</v>
      </c>
      <c r="E699" s="232" t="s">
        <v>988</v>
      </c>
      <c r="F699" s="232">
        <v>96</v>
      </c>
      <c r="G699" s="232" t="s">
        <v>1356</v>
      </c>
      <c r="H699" s="233">
        <v>17.616</v>
      </c>
      <c r="I699" s="233">
        <v>0</v>
      </c>
      <c r="J699" s="233">
        <v>15.318</v>
      </c>
      <c r="K699" s="234">
        <v>66300</v>
      </c>
      <c r="L699" s="233">
        <v>7.5679999999999996</v>
      </c>
      <c r="M699" s="234">
        <v>131966</v>
      </c>
      <c r="N699" s="233">
        <v>0</v>
      </c>
      <c r="O699" s="233">
        <v>0</v>
      </c>
      <c r="P699" s="233">
        <v>14.153</v>
      </c>
      <c r="Q699" s="234">
        <v>183413</v>
      </c>
      <c r="R699" s="233">
        <v>6.9790000000000001</v>
      </c>
      <c r="S699" s="234">
        <v>362982</v>
      </c>
      <c r="T699" s="233">
        <v>0</v>
      </c>
      <c r="U699" s="235">
        <f t="shared" si="70"/>
        <v>12859.68</v>
      </c>
      <c r="V699" s="227">
        <f t="shared" si="71"/>
        <v>11182.14</v>
      </c>
      <c r="W699" s="227">
        <f t="shared" si="72"/>
        <v>11049.64</v>
      </c>
      <c r="X699" s="227">
        <f t="shared" si="75"/>
        <v>10997.166666666666</v>
      </c>
      <c r="Y699" s="227">
        <f t="shared" si="73"/>
        <v>10331.69</v>
      </c>
      <c r="Z699" s="227">
        <f t="shared" si="74"/>
        <v>10189.475555555557</v>
      </c>
      <c r="AA699" s="227">
        <f t="shared" si="76"/>
        <v>10082.833333333334</v>
      </c>
    </row>
    <row r="700" spans="2:27" ht="13.5" hidden="1">
      <c r="B700" s="232" t="s">
        <v>1110</v>
      </c>
      <c r="C700" s="232" t="s">
        <v>820</v>
      </c>
      <c r="D700" s="232" t="s">
        <v>966</v>
      </c>
      <c r="E700" s="232" t="s">
        <v>988</v>
      </c>
      <c r="F700" s="232">
        <v>8</v>
      </c>
      <c r="G700" s="232" t="s">
        <v>1312</v>
      </c>
      <c r="H700" s="233">
        <v>1.468</v>
      </c>
      <c r="I700" s="233">
        <v>0</v>
      </c>
      <c r="J700" s="233">
        <v>1.276</v>
      </c>
      <c r="K700" s="234">
        <v>5525</v>
      </c>
      <c r="L700" s="233">
        <v>0.63100000000000001</v>
      </c>
      <c r="M700" s="234">
        <v>10997</v>
      </c>
      <c r="N700" s="233">
        <v>0</v>
      </c>
      <c r="O700" s="233">
        <v>0</v>
      </c>
      <c r="P700" s="233">
        <v>1.179</v>
      </c>
      <c r="Q700" s="234">
        <v>15284</v>
      </c>
      <c r="R700" s="233">
        <v>0.58199999999999996</v>
      </c>
      <c r="S700" s="234">
        <v>30248</v>
      </c>
      <c r="T700" s="233">
        <v>0</v>
      </c>
      <c r="U700" s="235">
        <f t="shared" si="70"/>
        <v>1071.6399999999999</v>
      </c>
      <c r="V700" s="227">
        <f t="shared" si="71"/>
        <v>931.48</v>
      </c>
      <c r="W700" s="227">
        <f t="shared" si="72"/>
        <v>921.04666666666662</v>
      </c>
      <c r="X700" s="227">
        <f t="shared" si="75"/>
        <v>916.41666666666663</v>
      </c>
      <c r="Y700" s="227">
        <f t="shared" si="73"/>
        <v>860.67000000000007</v>
      </c>
      <c r="Z700" s="227">
        <f t="shared" si="74"/>
        <v>849.41555555555556</v>
      </c>
      <c r="AA700" s="227">
        <f t="shared" si="76"/>
        <v>840.22222222222217</v>
      </c>
    </row>
    <row r="701" spans="2:27" ht="13.5" hidden="1">
      <c r="B701" s="232" t="s">
        <v>1110</v>
      </c>
      <c r="C701" s="232" t="s">
        <v>821</v>
      </c>
      <c r="D701" s="232" t="s">
        <v>966</v>
      </c>
      <c r="E701" s="232" t="s">
        <v>988</v>
      </c>
      <c r="F701" s="232">
        <v>16</v>
      </c>
      <c r="G701" s="232" t="s">
        <v>1317</v>
      </c>
      <c r="H701" s="233">
        <v>2.9359999999999999</v>
      </c>
      <c r="I701" s="233">
        <v>0</v>
      </c>
      <c r="J701" s="233">
        <v>2.5529999999999999</v>
      </c>
      <c r="K701" s="234">
        <v>11050</v>
      </c>
      <c r="L701" s="233">
        <v>1.2609999999999999</v>
      </c>
      <c r="M701" s="234">
        <v>21994</v>
      </c>
      <c r="N701" s="233">
        <v>0</v>
      </c>
      <c r="O701" s="233">
        <v>0</v>
      </c>
      <c r="P701" s="233">
        <v>2.359</v>
      </c>
      <c r="Q701" s="234">
        <v>30569</v>
      </c>
      <c r="R701" s="233">
        <v>1.163</v>
      </c>
      <c r="S701" s="234">
        <v>60497</v>
      </c>
      <c r="T701" s="233">
        <v>0</v>
      </c>
      <c r="U701" s="235">
        <f t="shared" si="70"/>
        <v>2143.2799999999997</v>
      </c>
      <c r="V701" s="227">
        <f t="shared" si="71"/>
        <v>1863.69</v>
      </c>
      <c r="W701" s="227">
        <f t="shared" si="72"/>
        <v>1841.3633333333332</v>
      </c>
      <c r="X701" s="227">
        <f t="shared" si="75"/>
        <v>1832.8333333333333</v>
      </c>
      <c r="Y701" s="227">
        <f t="shared" si="73"/>
        <v>1722.07</v>
      </c>
      <c r="Z701" s="227">
        <f t="shared" si="74"/>
        <v>1698.1288888888889</v>
      </c>
      <c r="AA701" s="227">
        <f t="shared" si="76"/>
        <v>1680.4722222222222</v>
      </c>
    </row>
    <row r="702" spans="2:27" ht="13.5" hidden="1">
      <c r="B702" s="232" t="s">
        <v>1110</v>
      </c>
      <c r="C702" s="232" t="s">
        <v>822</v>
      </c>
      <c r="D702" s="232" t="s">
        <v>966</v>
      </c>
      <c r="E702" s="232" t="s">
        <v>988</v>
      </c>
      <c r="F702" s="232">
        <v>32</v>
      </c>
      <c r="G702" s="232" t="s">
        <v>1316</v>
      </c>
      <c r="H702" s="233">
        <v>5.8719999999999999</v>
      </c>
      <c r="I702" s="233">
        <v>0</v>
      </c>
      <c r="J702" s="233">
        <v>5.1059999999999999</v>
      </c>
      <c r="K702" s="234">
        <v>22100</v>
      </c>
      <c r="L702" s="233">
        <v>2.5230000000000001</v>
      </c>
      <c r="M702" s="234">
        <v>43989</v>
      </c>
      <c r="N702" s="233">
        <v>0</v>
      </c>
      <c r="O702" s="233">
        <v>0</v>
      </c>
      <c r="P702" s="233">
        <v>4.718</v>
      </c>
      <c r="Q702" s="234">
        <v>61138</v>
      </c>
      <c r="R702" s="233">
        <v>2.3260000000000001</v>
      </c>
      <c r="S702" s="234">
        <v>120994</v>
      </c>
      <c r="T702" s="233">
        <v>0</v>
      </c>
      <c r="U702" s="235">
        <f t="shared" si="70"/>
        <v>4286.5599999999995</v>
      </c>
      <c r="V702" s="227">
        <f t="shared" si="71"/>
        <v>3727.38</v>
      </c>
      <c r="W702" s="227">
        <f t="shared" si="72"/>
        <v>3683.4566666666669</v>
      </c>
      <c r="X702" s="227">
        <f t="shared" si="75"/>
        <v>3665.75</v>
      </c>
      <c r="Y702" s="227">
        <f t="shared" si="73"/>
        <v>3444.14</v>
      </c>
      <c r="Z702" s="227">
        <f t="shared" si="74"/>
        <v>3396.2577777777778</v>
      </c>
      <c r="AA702" s="227">
        <f t="shared" si="76"/>
        <v>3360.9444444444443</v>
      </c>
    </row>
    <row r="703" spans="2:27" ht="13.5" hidden="1">
      <c r="B703" s="232" t="s">
        <v>1110</v>
      </c>
      <c r="C703" s="232" t="s">
        <v>823</v>
      </c>
      <c r="D703" s="232" t="s">
        <v>966</v>
      </c>
      <c r="E703" s="232" t="s">
        <v>988</v>
      </c>
      <c r="F703" s="232">
        <v>2</v>
      </c>
      <c r="G703" s="232" t="s">
        <v>1315</v>
      </c>
      <c r="H703" s="233">
        <v>0.60699999999999998</v>
      </c>
      <c r="I703" s="233">
        <v>0</v>
      </c>
      <c r="J703" s="233">
        <v>0.55900000000000005</v>
      </c>
      <c r="K703" s="234">
        <v>2432</v>
      </c>
      <c r="L703" s="233">
        <v>0.27800000000000002</v>
      </c>
      <c r="M703" s="234">
        <v>4852</v>
      </c>
      <c r="N703" s="233">
        <v>0</v>
      </c>
      <c r="O703" s="233">
        <v>0</v>
      </c>
      <c r="P703" s="233">
        <v>0.53500000000000003</v>
      </c>
      <c r="Q703" s="234">
        <v>6975</v>
      </c>
      <c r="R703" s="233">
        <v>0.26500000000000001</v>
      </c>
      <c r="S703" s="234">
        <v>13869</v>
      </c>
      <c r="T703" s="233">
        <v>0</v>
      </c>
      <c r="U703" s="235">
        <f t="shared" si="70"/>
        <v>443.11</v>
      </c>
      <c r="V703" s="227">
        <f t="shared" si="71"/>
        <v>408.07000000000005</v>
      </c>
      <c r="W703" s="227">
        <f t="shared" si="72"/>
        <v>405.60666666666668</v>
      </c>
      <c r="X703" s="227">
        <f t="shared" si="75"/>
        <v>404.33333333333331</v>
      </c>
      <c r="Y703" s="227">
        <f t="shared" si="73"/>
        <v>390.55</v>
      </c>
      <c r="Z703" s="227">
        <f t="shared" si="74"/>
        <v>387.20000000000005</v>
      </c>
      <c r="AA703" s="227">
        <f t="shared" si="76"/>
        <v>385.25</v>
      </c>
    </row>
    <row r="704" spans="2:27" ht="13.5" hidden="1">
      <c r="B704" s="232" t="s">
        <v>1110</v>
      </c>
      <c r="C704" s="232" t="s">
        <v>824</v>
      </c>
      <c r="D704" s="232" t="s">
        <v>966</v>
      </c>
      <c r="E704" s="232" t="s">
        <v>988</v>
      </c>
      <c r="F704" s="232">
        <v>4</v>
      </c>
      <c r="G704" s="232" t="s">
        <v>1311</v>
      </c>
      <c r="H704" s="233">
        <v>0.73399999999999999</v>
      </c>
      <c r="I704" s="233">
        <v>0</v>
      </c>
      <c r="J704" s="233">
        <v>0.63800000000000001</v>
      </c>
      <c r="K704" s="234">
        <v>2762</v>
      </c>
      <c r="L704" s="233">
        <v>0.315</v>
      </c>
      <c r="M704" s="234">
        <v>5499</v>
      </c>
      <c r="N704" s="233">
        <v>0</v>
      </c>
      <c r="O704" s="233">
        <v>0</v>
      </c>
      <c r="P704" s="233">
        <v>0.59</v>
      </c>
      <c r="Q704" s="234">
        <v>7642</v>
      </c>
      <c r="R704" s="233">
        <v>0.29099999999999998</v>
      </c>
      <c r="S704" s="234">
        <v>15124</v>
      </c>
      <c r="T704" s="233">
        <v>0</v>
      </c>
      <c r="U704" s="235">
        <f t="shared" si="70"/>
        <v>535.81999999999994</v>
      </c>
      <c r="V704" s="227">
        <f t="shared" si="71"/>
        <v>465.74</v>
      </c>
      <c r="W704" s="227">
        <f t="shared" si="72"/>
        <v>460.11666666666667</v>
      </c>
      <c r="X704" s="227">
        <f t="shared" si="75"/>
        <v>458.25</v>
      </c>
      <c r="Y704" s="227">
        <f t="shared" si="73"/>
        <v>430.7</v>
      </c>
      <c r="Z704" s="227">
        <f t="shared" si="74"/>
        <v>424.70777777777778</v>
      </c>
      <c r="AA704" s="227">
        <f t="shared" si="76"/>
        <v>420.11111111111109</v>
      </c>
    </row>
    <row r="705" spans="2:27" ht="13.5" hidden="1">
      <c r="B705" s="232" t="s">
        <v>1110</v>
      </c>
      <c r="C705" s="232" t="s">
        <v>825</v>
      </c>
      <c r="D705" s="232" t="s">
        <v>966</v>
      </c>
      <c r="E705" s="232" t="s">
        <v>988</v>
      </c>
      <c r="F705" s="232">
        <v>48</v>
      </c>
      <c r="G705" s="232" t="s">
        <v>1310</v>
      </c>
      <c r="H705" s="233">
        <v>9.0960000000000001</v>
      </c>
      <c r="I705" s="233">
        <v>0</v>
      </c>
      <c r="J705" s="233">
        <v>7.8410000000000002</v>
      </c>
      <c r="K705" s="234">
        <v>33908</v>
      </c>
      <c r="L705" s="233">
        <v>3.871</v>
      </c>
      <c r="M705" s="234">
        <v>67468</v>
      </c>
      <c r="N705" s="233">
        <v>0</v>
      </c>
      <c r="O705" s="233">
        <v>0</v>
      </c>
      <c r="P705" s="233">
        <v>7.2009999999999996</v>
      </c>
      <c r="Q705" s="234">
        <v>93220</v>
      </c>
      <c r="R705" s="233">
        <v>3.5470000000000002</v>
      </c>
      <c r="S705" s="234">
        <v>184337</v>
      </c>
      <c r="T705" s="233">
        <v>0</v>
      </c>
      <c r="U705" s="235">
        <f t="shared" si="70"/>
        <v>6640.08</v>
      </c>
      <c r="V705" s="227">
        <f t="shared" si="71"/>
        <v>5723.93</v>
      </c>
      <c r="W705" s="227">
        <f t="shared" si="72"/>
        <v>5651.496666666666</v>
      </c>
      <c r="X705" s="227">
        <f t="shared" si="75"/>
        <v>5622.333333333333</v>
      </c>
      <c r="Y705" s="227">
        <f t="shared" si="73"/>
        <v>5256.73</v>
      </c>
      <c r="Z705" s="227">
        <f t="shared" si="74"/>
        <v>5178.7544444444447</v>
      </c>
      <c r="AA705" s="227">
        <f t="shared" si="76"/>
        <v>5120.4722222222226</v>
      </c>
    </row>
    <row r="706" spans="2:27" ht="13.5" hidden="1">
      <c r="B706" s="232" t="s">
        <v>1110</v>
      </c>
      <c r="C706" s="232" t="s">
        <v>826</v>
      </c>
      <c r="D706" s="232" t="s">
        <v>966</v>
      </c>
      <c r="E706" s="232" t="s">
        <v>988</v>
      </c>
      <c r="F706" s="232">
        <v>64</v>
      </c>
      <c r="G706" s="232" t="s">
        <v>1345</v>
      </c>
      <c r="H706" s="233">
        <v>12.128</v>
      </c>
      <c r="I706" s="233">
        <v>0</v>
      </c>
      <c r="J706" s="233">
        <v>10.454000000000001</v>
      </c>
      <c r="K706" s="234">
        <v>45210</v>
      </c>
      <c r="L706" s="233">
        <v>5.1609999999999996</v>
      </c>
      <c r="M706" s="234">
        <v>89957</v>
      </c>
      <c r="N706" s="233">
        <v>0</v>
      </c>
      <c r="O706" s="233">
        <v>0</v>
      </c>
      <c r="P706" s="233">
        <v>9.6020000000000003</v>
      </c>
      <c r="Q706" s="234">
        <v>124294</v>
      </c>
      <c r="R706" s="233">
        <v>4.7300000000000004</v>
      </c>
      <c r="S706" s="234">
        <v>245782</v>
      </c>
      <c r="T706" s="233">
        <v>0</v>
      </c>
      <c r="U706" s="235">
        <f t="shared" si="70"/>
        <v>8853.44</v>
      </c>
      <c r="V706" s="227">
        <f t="shared" si="71"/>
        <v>7631.42</v>
      </c>
      <c r="W706" s="227">
        <f t="shared" si="72"/>
        <v>7535.03</v>
      </c>
      <c r="X706" s="227">
        <f t="shared" si="75"/>
        <v>7496.416666666667</v>
      </c>
      <c r="Y706" s="227">
        <f t="shared" si="73"/>
        <v>7009.46</v>
      </c>
      <c r="Z706" s="227">
        <f t="shared" si="74"/>
        <v>6905.5111111111109</v>
      </c>
      <c r="AA706" s="227">
        <f t="shared" si="76"/>
        <v>6827.2777777777774</v>
      </c>
    </row>
    <row r="707" spans="2:27" ht="13.5" hidden="1">
      <c r="B707" s="232" t="s">
        <v>1110</v>
      </c>
      <c r="C707" s="232" t="s">
        <v>827</v>
      </c>
      <c r="D707" s="232" t="s">
        <v>966</v>
      </c>
      <c r="E707" s="232" t="s">
        <v>988</v>
      </c>
      <c r="F707" s="232">
        <v>96</v>
      </c>
      <c r="G707" s="232" t="s">
        <v>1356</v>
      </c>
      <c r="H707" s="233">
        <v>18.192</v>
      </c>
      <c r="I707" s="233">
        <v>0</v>
      </c>
      <c r="J707" s="233">
        <v>15.680999999999999</v>
      </c>
      <c r="K707" s="234">
        <v>67815</v>
      </c>
      <c r="L707" s="233">
        <v>7.7409999999999997</v>
      </c>
      <c r="M707" s="234">
        <v>134936</v>
      </c>
      <c r="N707" s="233">
        <v>0</v>
      </c>
      <c r="O707" s="233">
        <v>0</v>
      </c>
      <c r="P707" s="233">
        <v>14.401999999999999</v>
      </c>
      <c r="Q707" s="234">
        <v>186441</v>
      </c>
      <c r="R707" s="233">
        <v>7.0940000000000003</v>
      </c>
      <c r="S707" s="234">
        <v>368674</v>
      </c>
      <c r="T707" s="233">
        <v>0</v>
      </c>
      <c r="U707" s="235">
        <f t="shared" si="70"/>
        <v>13280.16</v>
      </c>
      <c r="V707" s="227">
        <f t="shared" si="71"/>
        <v>11447.13</v>
      </c>
      <c r="W707" s="227">
        <f t="shared" si="72"/>
        <v>11302.18</v>
      </c>
      <c r="X707" s="227">
        <f t="shared" si="75"/>
        <v>11244.666666666666</v>
      </c>
      <c r="Y707" s="227">
        <f t="shared" si="73"/>
        <v>10513.46</v>
      </c>
      <c r="Z707" s="227">
        <f t="shared" si="74"/>
        <v>10357.536666666667</v>
      </c>
      <c r="AA707" s="227">
        <f t="shared" si="76"/>
        <v>10240.944444444445</v>
      </c>
    </row>
    <row r="708" spans="2:27" ht="13.5" hidden="1">
      <c r="B708" s="232" t="s">
        <v>1110</v>
      </c>
      <c r="C708" s="232" t="s">
        <v>828</v>
      </c>
      <c r="D708" s="232" t="s">
        <v>966</v>
      </c>
      <c r="E708" s="232" t="s">
        <v>988</v>
      </c>
      <c r="F708" s="232">
        <v>8</v>
      </c>
      <c r="G708" s="232" t="s">
        <v>1312</v>
      </c>
      <c r="H708" s="233">
        <v>1.516</v>
      </c>
      <c r="I708" s="233">
        <v>0</v>
      </c>
      <c r="J708" s="233">
        <v>1.3069999999999999</v>
      </c>
      <c r="K708" s="234">
        <v>5651</v>
      </c>
      <c r="L708" s="233">
        <v>0.64500000000000002</v>
      </c>
      <c r="M708" s="234">
        <v>11245</v>
      </c>
      <c r="N708" s="233">
        <v>0</v>
      </c>
      <c r="O708" s="233">
        <v>0</v>
      </c>
      <c r="P708" s="233">
        <v>1.2</v>
      </c>
      <c r="Q708" s="234">
        <v>15537</v>
      </c>
      <c r="R708" s="233">
        <v>0.59099999999999997</v>
      </c>
      <c r="S708" s="234">
        <v>30723</v>
      </c>
      <c r="T708" s="233">
        <v>0</v>
      </c>
      <c r="U708" s="235">
        <f t="shared" ref="U708:U771" si="77">H708*hour_M</f>
        <v>1106.68</v>
      </c>
      <c r="V708" s="227">
        <f t="shared" ref="V708:V771" si="78">J708*hour_M</f>
        <v>954.1099999999999</v>
      </c>
      <c r="W708" s="227">
        <f t="shared" ref="W708:W771" si="79">K708/12+L708*hour_M</f>
        <v>941.76666666666665</v>
      </c>
      <c r="X708" s="227">
        <f t="shared" si="75"/>
        <v>937.08333333333337</v>
      </c>
      <c r="Y708" s="227">
        <f t="shared" ref="Y708:Y771" si="80">P708*hour_M</f>
        <v>876</v>
      </c>
      <c r="Z708" s="227">
        <f t="shared" ref="Z708:Z771" si="81">Q708/36+R708*hour_M</f>
        <v>863.01333333333332</v>
      </c>
      <c r="AA708" s="227">
        <f t="shared" si="76"/>
        <v>853.41666666666663</v>
      </c>
    </row>
    <row r="709" spans="2:27" ht="13.5" hidden="1">
      <c r="B709" s="232" t="s">
        <v>1110</v>
      </c>
      <c r="C709" s="232" t="s">
        <v>829</v>
      </c>
      <c r="D709" s="232" t="s">
        <v>966</v>
      </c>
      <c r="E709" s="232" t="s">
        <v>988</v>
      </c>
      <c r="F709" s="232">
        <v>16</v>
      </c>
      <c r="G709" s="232" t="s">
        <v>1317</v>
      </c>
      <c r="H709" s="233">
        <v>3.032</v>
      </c>
      <c r="I709" s="233">
        <v>0</v>
      </c>
      <c r="J709" s="233">
        <v>2.6139999999999999</v>
      </c>
      <c r="K709" s="234">
        <v>11303</v>
      </c>
      <c r="L709" s="233">
        <v>1.29</v>
      </c>
      <c r="M709" s="234">
        <v>22489</v>
      </c>
      <c r="N709" s="233">
        <v>0</v>
      </c>
      <c r="O709" s="233">
        <v>0</v>
      </c>
      <c r="P709" s="233">
        <v>2.4</v>
      </c>
      <c r="Q709" s="234">
        <v>31073</v>
      </c>
      <c r="R709" s="233">
        <v>1.1819999999999999</v>
      </c>
      <c r="S709" s="234">
        <v>61446</v>
      </c>
      <c r="T709" s="233">
        <v>0</v>
      </c>
      <c r="U709" s="235">
        <f t="shared" si="77"/>
        <v>2213.36</v>
      </c>
      <c r="V709" s="227">
        <f t="shared" si="78"/>
        <v>1908.2199999999998</v>
      </c>
      <c r="W709" s="227">
        <f t="shared" si="79"/>
        <v>1883.6166666666668</v>
      </c>
      <c r="X709" s="227">
        <f t="shared" ref="X709:X772" si="82">M709/12</f>
        <v>1874.0833333333333</v>
      </c>
      <c r="Y709" s="227">
        <f t="shared" si="80"/>
        <v>1752</v>
      </c>
      <c r="Z709" s="227">
        <f t="shared" si="81"/>
        <v>1725.9988888888888</v>
      </c>
      <c r="AA709" s="227">
        <f t="shared" ref="AA709:AA772" si="83">S709/36</f>
        <v>1706.8333333333333</v>
      </c>
    </row>
    <row r="710" spans="2:27" ht="13.5" hidden="1">
      <c r="B710" s="232" t="s">
        <v>1110</v>
      </c>
      <c r="C710" s="232" t="s">
        <v>830</v>
      </c>
      <c r="D710" s="232" t="s">
        <v>966</v>
      </c>
      <c r="E710" s="232" t="s">
        <v>988</v>
      </c>
      <c r="F710" s="232">
        <v>32</v>
      </c>
      <c r="G710" s="232" t="s">
        <v>1316</v>
      </c>
      <c r="H710" s="233">
        <v>6.0640000000000001</v>
      </c>
      <c r="I710" s="233">
        <v>0</v>
      </c>
      <c r="J710" s="233">
        <v>5.2270000000000003</v>
      </c>
      <c r="K710" s="234">
        <v>22605</v>
      </c>
      <c r="L710" s="233">
        <v>2.58</v>
      </c>
      <c r="M710" s="234">
        <v>44979</v>
      </c>
      <c r="N710" s="233">
        <v>0</v>
      </c>
      <c r="O710" s="233">
        <v>0</v>
      </c>
      <c r="P710" s="233">
        <v>4.8010000000000002</v>
      </c>
      <c r="Q710" s="234">
        <v>62147</v>
      </c>
      <c r="R710" s="233">
        <v>2.3650000000000002</v>
      </c>
      <c r="S710" s="234">
        <v>122891</v>
      </c>
      <c r="T710" s="233">
        <v>0</v>
      </c>
      <c r="U710" s="235">
        <f t="shared" si="77"/>
        <v>4426.72</v>
      </c>
      <c r="V710" s="227">
        <f t="shared" si="78"/>
        <v>3815.71</v>
      </c>
      <c r="W710" s="227">
        <f t="shared" si="79"/>
        <v>3767.15</v>
      </c>
      <c r="X710" s="227">
        <f t="shared" si="82"/>
        <v>3748.25</v>
      </c>
      <c r="Y710" s="227">
        <f t="shared" si="80"/>
        <v>3504.73</v>
      </c>
      <c r="Z710" s="227">
        <f t="shared" si="81"/>
        <v>3452.7555555555555</v>
      </c>
      <c r="AA710" s="227">
        <f t="shared" si="83"/>
        <v>3413.6388888888887</v>
      </c>
    </row>
    <row r="711" spans="2:27" ht="13.5" hidden="1">
      <c r="B711" s="232" t="s">
        <v>1110</v>
      </c>
      <c r="C711" s="232" t="s">
        <v>831</v>
      </c>
      <c r="D711" s="232" t="s">
        <v>966</v>
      </c>
      <c r="E711" s="232" t="s">
        <v>988</v>
      </c>
      <c r="F711" s="232">
        <v>2</v>
      </c>
      <c r="G711" s="232" t="s">
        <v>1315</v>
      </c>
      <c r="H711" s="233">
        <v>0.61899999999999999</v>
      </c>
      <c r="I711" s="233">
        <v>0</v>
      </c>
      <c r="J711" s="233">
        <v>0.56699999999999995</v>
      </c>
      <c r="K711" s="234">
        <v>2464</v>
      </c>
      <c r="L711" s="233">
        <v>0.28100000000000003</v>
      </c>
      <c r="M711" s="234">
        <v>4914</v>
      </c>
      <c r="N711" s="233">
        <v>0</v>
      </c>
      <c r="O711" s="233">
        <v>0</v>
      </c>
      <c r="P711" s="233">
        <v>0.54</v>
      </c>
      <c r="Q711" s="234">
        <v>7038</v>
      </c>
      <c r="R711" s="233">
        <v>0.26800000000000002</v>
      </c>
      <c r="S711" s="234">
        <v>13988</v>
      </c>
      <c r="T711" s="233">
        <v>0</v>
      </c>
      <c r="U711" s="235">
        <f t="shared" si="77"/>
        <v>451.87</v>
      </c>
      <c r="V711" s="227">
        <f t="shared" si="78"/>
        <v>413.90999999999997</v>
      </c>
      <c r="W711" s="227">
        <f t="shared" si="79"/>
        <v>410.46333333333337</v>
      </c>
      <c r="X711" s="227">
        <f t="shared" si="82"/>
        <v>409.5</v>
      </c>
      <c r="Y711" s="227">
        <f t="shared" si="80"/>
        <v>394.20000000000005</v>
      </c>
      <c r="Z711" s="227">
        <f t="shared" si="81"/>
        <v>391.14</v>
      </c>
      <c r="AA711" s="227">
        <f t="shared" si="83"/>
        <v>388.55555555555554</v>
      </c>
    </row>
    <row r="712" spans="2:27" ht="13.5" hidden="1">
      <c r="B712" s="232" t="s">
        <v>1110</v>
      </c>
      <c r="C712" s="232" t="s">
        <v>832</v>
      </c>
      <c r="D712" s="232" t="s">
        <v>966</v>
      </c>
      <c r="E712" s="232" t="s">
        <v>988</v>
      </c>
      <c r="F712" s="232">
        <v>96</v>
      </c>
      <c r="G712" s="232" t="s">
        <v>1356</v>
      </c>
      <c r="H712" s="233">
        <v>18.192</v>
      </c>
      <c r="I712" s="233">
        <v>0</v>
      </c>
      <c r="J712" s="233">
        <v>15.680999999999999</v>
      </c>
      <c r="K712" s="234">
        <v>67815</v>
      </c>
      <c r="L712" s="233">
        <v>7.7409999999999997</v>
      </c>
      <c r="M712" s="234">
        <v>134936</v>
      </c>
      <c r="N712" s="233">
        <v>0</v>
      </c>
      <c r="O712" s="233">
        <v>0</v>
      </c>
      <c r="P712" s="233">
        <v>14.401999999999999</v>
      </c>
      <c r="Q712" s="234">
        <v>186441</v>
      </c>
      <c r="R712" s="233">
        <v>7.0940000000000003</v>
      </c>
      <c r="S712" s="234">
        <v>368674</v>
      </c>
      <c r="T712" s="233">
        <v>0</v>
      </c>
      <c r="U712" s="235">
        <f t="shared" si="77"/>
        <v>13280.16</v>
      </c>
      <c r="V712" s="227">
        <f t="shared" si="78"/>
        <v>11447.13</v>
      </c>
      <c r="W712" s="227">
        <f t="shared" si="79"/>
        <v>11302.18</v>
      </c>
      <c r="X712" s="227">
        <f t="shared" si="82"/>
        <v>11244.666666666666</v>
      </c>
      <c r="Y712" s="227">
        <f t="shared" si="80"/>
        <v>10513.46</v>
      </c>
      <c r="Z712" s="227">
        <f t="shared" si="81"/>
        <v>10357.536666666667</v>
      </c>
      <c r="AA712" s="227">
        <f t="shared" si="83"/>
        <v>10240.944444444445</v>
      </c>
    </row>
    <row r="713" spans="2:27" ht="13.5" hidden="1">
      <c r="B713" s="232" t="s">
        <v>1110</v>
      </c>
      <c r="C713" s="232" t="s">
        <v>833</v>
      </c>
      <c r="D713" s="232" t="s">
        <v>966</v>
      </c>
      <c r="E713" s="232" t="s">
        <v>988</v>
      </c>
      <c r="F713" s="232">
        <v>4</v>
      </c>
      <c r="G713" s="232" t="s">
        <v>1311</v>
      </c>
      <c r="H713" s="233">
        <v>0.75800000000000001</v>
      </c>
      <c r="I713" s="233">
        <v>0</v>
      </c>
      <c r="J713" s="233">
        <v>0.65300000000000002</v>
      </c>
      <c r="K713" s="234">
        <v>2826</v>
      </c>
      <c r="L713" s="233">
        <v>0.32300000000000001</v>
      </c>
      <c r="M713" s="234">
        <v>5622</v>
      </c>
      <c r="N713" s="233">
        <v>0</v>
      </c>
      <c r="O713" s="233">
        <v>0</v>
      </c>
      <c r="P713" s="233">
        <v>0.6</v>
      </c>
      <c r="Q713" s="234">
        <v>7768</v>
      </c>
      <c r="R713" s="233">
        <v>0.29599999999999999</v>
      </c>
      <c r="S713" s="234">
        <v>15361</v>
      </c>
      <c r="T713" s="233">
        <v>0</v>
      </c>
      <c r="U713" s="235">
        <f t="shared" si="77"/>
        <v>553.34</v>
      </c>
      <c r="V713" s="227">
        <f t="shared" si="78"/>
        <v>476.69</v>
      </c>
      <c r="W713" s="227">
        <f t="shared" si="79"/>
        <v>471.29</v>
      </c>
      <c r="X713" s="227">
        <f t="shared" si="82"/>
        <v>468.5</v>
      </c>
      <c r="Y713" s="227">
        <f t="shared" si="80"/>
        <v>438</v>
      </c>
      <c r="Z713" s="227">
        <f t="shared" si="81"/>
        <v>431.85777777777776</v>
      </c>
      <c r="AA713" s="227">
        <f t="shared" si="83"/>
        <v>426.69444444444446</v>
      </c>
    </row>
    <row r="714" spans="2:27" ht="13.5" hidden="1">
      <c r="B714" s="232" t="s">
        <v>1110</v>
      </c>
      <c r="C714" s="232" t="s">
        <v>1045</v>
      </c>
      <c r="D714" s="232" t="s">
        <v>966</v>
      </c>
      <c r="E714" s="232" t="s">
        <v>988</v>
      </c>
      <c r="F714" s="232">
        <v>48</v>
      </c>
      <c r="G714" s="232" t="s">
        <v>1310</v>
      </c>
      <c r="H714" s="233">
        <v>10.632</v>
      </c>
      <c r="I714" s="233">
        <v>0</v>
      </c>
      <c r="J714" s="233">
        <v>8.7840000000000007</v>
      </c>
      <c r="K714" s="234">
        <v>37843</v>
      </c>
      <c r="L714" s="233">
        <v>4.32</v>
      </c>
      <c r="M714" s="234">
        <v>75182</v>
      </c>
      <c r="N714" s="233">
        <v>0</v>
      </c>
      <c r="O714" s="233">
        <v>0</v>
      </c>
      <c r="P714" s="233">
        <v>7.8724999999999996</v>
      </c>
      <c r="Q714" s="234">
        <v>101388</v>
      </c>
      <c r="R714" s="233">
        <v>3.8580000000000001</v>
      </c>
      <c r="S714" s="234">
        <v>199693</v>
      </c>
      <c r="T714" s="233">
        <v>0</v>
      </c>
      <c r="U714" s="235">
        <f t="shared" si="77"/>
        <v>7761.36</v>
      </c>
      <c r="V714" s="227">
        <f t="shared" si="78"/>
        <v>6412.3200000000006</v>
      </c>
      <c r="W714" s="227">
        <f t="shared" si="79"/>
        <v>6307.1833333333343</v>
      </c>
      <c r="X714" s="227">
        <f t="shared" si="82"/>
        <v>6265.166666666667</v>
      </c>
      <c r="Y714" s="227">
        <f t="shared" si="80"/>
        <v>5746.9249999999993</v>
      </c>
      <c r="Z714" s="227">
        <f t="shared" si="81"/>
        <v>5632.6733333333341</v>
      </c>
      <c r="AA714" s="227">
        <f t="shared" si="83"/>
        <v>5547.0277777777774</v>
      </c>
    </row>
    <row r="715" spans="2:27" ht="13.5" hidden="1">
      <c r="B715" s="232" t="s">
        <v>1110</v>
      </c>
      <c r="C715" s="232" t="s">
        <v>1046</v>
      </c>
      <c r="D715" s="232" t="s">
        <v>966</v>
      </c>
      <c r="E715" s="232" t="s">
        <v>988</v>
      </c>
      <c r="F715" s="232">
        <v>8</v>
      </c>
      <c r="G715" s="232" t="s">
        <v>1312</v>
      </c>
      <c r="H715" s="233">
        <v>1.772</v>
      </c>
      <c r="I715" s="233">
        <v>0</v>
      </c>
      <c r="J715" s="233">
        <v>1.464</v>
      </c>
      <c r="K715" s="234">
        <v>6307</v>
      </c>
      <c r="L715" s="233">
        <v>0.72</v>
      </c>
      <c r="M715" s="234">
        <v>12530</v>
      </c>
      <c r="N715" s="233">
        <v>0</v>
      </c>
      <c r="O715" s="233">
        <v>0</v>
      </c>
      <c r="P715" s="233">
        <v>1.3121</v>
      </c>
      <c r="Q715" s="234">
        <v>16898</v>
      </c>
      <c r="R715" s="233">
        <v>0.64300000000000002</v>
      </c>
      <c r="S715" s="234">
        <v>33282</v>
      </c>
      <c r="T715" s="233">
        <v>0</v>
      </c>
      <c r="U715" s="235">
        <f t="shared" si="77"/>
        <v>1293.56</v>
      </c>
      <c r="V715" s="227">
        <f t="shared" si="78"/>
        <v>1068.72</v>
      </c>
      <c r="W715" s="227">
        <f t="shared" si="79"/>
        <v>1051.1833333333334</v>
      </c>
      <c r="X715" s="227">
        <f t="shared" si="82"/>
        <v>1044.1666666666667</v>
      </c>
      <c r="Y715" s="227">
        <f t="shared" si="80"/>
        <v>957.83300000000008</v>
      </c>
      <c r="Z715" s="227">
        <f t="shared" si="81"/>
        <v>938.7788888888889</v>
      </c>
      <c r="AA715" s="227">
        <f t="shared" si="83"/>
        <v>924.5</v>
      </c>
    </row>
    <row r="716" spans="2:27" ht="13.5" hidden="1">
      <c r="B716" s="232" t="s">
        <v>1110</v>
      </c>
      <c r="C716" s="232" t="s">
        <v>1047</v>
      </c>
      <c r="D716" s="232" t="s">
        <v>966</v>
      </c>
      <c r="E716" s="232" t="s">
        <v>988</v>
      </c>
      <c r="F716" s="232">
        <v>12</v>
      </c>
      <c r="G716" s="232" t="s">
        <v>1375</v>
      </c>
      <c r="H716" s="233">
        <v>2.6579999999999999</v>
      </c>
      <c r="I716" s="233">
        <v>0</v>
      </c>
      <c r="J716" s="233">
        <v>2.1960000000000002</v>
      </c>
      <c r="K716" s="234">
        <v>9461</v>
      </c>
      <c r="L716" s="233">
        <v>1.08</v>
      </c>
      <c r="M716" s="234">
        <v>18795</v>
      </c>
      <c r="N716" s="233">
        <v>0</v>
      </c>
      <c r="O716" s="233">
        <v>0</v>
      </c>
      <c r="P716" s="233">
        <v>1.9681</v>
      </c>
      <c r="Q716" s="234">
        <v>25347</v>
      </c>
      <c r="R716" s="233">
        <v>0.96450000000000002</v>
      </c>
      <c r="S716" s="234">
        <v>49923</v>
      </c>
      <c r="T716" s="233">
        <v>0</v>
      </c>
      <c r="U716" s="235">
        <f t="shared" si="77"/>
        <v>1940.34</v>
      </c>
      <c r="V716" s="227">
        <f t="shared" si="78"/>
        <v>1603.0800000000002</v>
      </c>
      <c r="W716" s="227">
        <f t="shared" si="79"/>
        <v>1576.8166666666666</v>
      </c>
      <c r="X716" s="227">
        <f t="shared" si="82"/>
        <v>1566.25</v>
      </c>
      <c r="Y716" s="227">
        <f t="shared" si="80"/>
        <v>1436.713</v>
      </c>
      <c r="Z716" s="227">
        <f t="shared" si="81"/>
        <v>1408.1683333333335</v>
      </c>
      <c r="AA716" s="227">
        <f t="shared" si="83"/>
        <v>1386.75</v>
      </c>
    </row>
    <row r="717" spans="2:27" ht="13.5" hidden="1">
      <c r="B717" s="232" t="s">
        <v>1110</v>
      </c>
      <c r="C717" s="232" t="s">
        <v>1048</v>
      </c>
      <c r="D717" s="232" t="s">
        <v>966</v>
      </c>
      <c r="E717" s="232" t="s">
        <v>988</v>
      </c>
      <c r="F717" s="232">
        <v>24</v>
      </c>
      <c r="G717" s="232" t="s">
        <v>1308</v>
      </c>
      <c r="H717" s="233">
        <v>5.3159999999999998</v>
      </c>
      <c r="I717" s="233">
        <v>0</v>
      </c>
      <c r="J717" s="233">
        <v>4.3920000000000003</v>
      </c>
      <c r="K717" s="234">
        <v>18922</v>
      </c>
      <c r="L717" s="233">
        <v>2.16</v>
      </c>
      <c r="M717" s="234">
        <v>37591</v>
      </c>
      <c r="N717" s="233">
        <v>0</v>
      </c>
      <c r="O717" s="233">
        <v>0</v>
      </c>
      <c r="P717" s="233">
        <v>3.9361999999999999</v>
      </c>
      <c r="Q717" s="234">
        <v>50694</v>
      </c>
      <c r="R717" s="233">
        <v>1.929</v>
      </c>
      <c r="S717" s="234">
        <v>99846</v>
      </c>
      <c r="T717" s="233">
        <v>0</v>
      </c>
      <c r="U717" s="235">
        <f t="shared" si="77"/>
        <v>3880.68</v>
      </c>
      <c r="V717" s="227">
        <f t="shared" si="78"/>
        <v>3206.1600000000003</v>
      </c>
      <c r="W717" s="227">
        <f t="shared" si="79"/>
        <v>3153.6333333333332</v>
      </c>
      <c r="X717" s="227">
        <f t="shared" si="82"/>
        <v>3132.5833333333335</v>
      </c>
      <c r="Y717" s="227">
        <f t="shared" si="80"/>
        <v>2873.4259999999999</v>
      </c>
      <c r="Z717" s="227">
        <f t="shared" si="81"/>
        <v>2816.336666666667</v>
      </c>
      <c r="AA717" s="227">
        <f t="shared" si="83"/>
        <v>2773.5</v>
      </c>
    </row>
    <row r="718" spans="2:27" ht="13.5" hidden="1">
      <c r="B718" s="232" t="s">
        <v>1110</v>
      </c>
      <c r="C718" s="232" t="s">
        <v>1049</v>
      </c>
      <c r="D718" s="232" t="s">
        <v>966</v>
      </c>
      <c r="E718" s="232" t="s">
        <v>988</v>
      </c>
      <c r="F718" s="232">
        <v>2</v>
      </c>
      <c r="G718" s="232" t="s">
        <v>1315</v>
      </c>
      <c r="H718" s="233">
        <v>0.68300000000000005</v>
      </c>
      <c r="I718" s="233">
        <v>0</v>
      </c>
      <c r="J718" s="233">
        <v>0.60599999999999998</v>
      </c>
      <c r="K718" s="234">
        <v>2628</v>
      </c>
      <c r="L718" s="233">
        <v>0.3</v>
      </c>
      <c r="M718" s="234">
        <v>5235</v>
      </c>
      <c r="N718" s="233">
        <v>0</v>
      </c>
      <c r="O718" s="233">
        <v>0</v>
      </c>
      <c r="P718" s="233">
        <v>0.56799999999999995</v>
      </c>
      <c r="Q718" s="234">
        <v>7378</v>
      </c>
      <c r="R718" s="233">
        <v>0.28079999999999999</v>
      </c>
      <c r="S718" s="234">
        <v>14628</v>
      </c>
      <c r="T718" s="233">
        <v>0</v>
      </c>
      <c r="U718" s="235">
        <f t="shared" si="77"/>
        <v>498.59000000000003</v>
      </c>
      <c r="V718" s="227">
        <f t="shared" si="78"/>
        <v>442.38</v>
      </c>
      <c r="W718" s="227">
        <f t="shared" si="79"/>
        <v>438</v>
      </c>
      <c r="X718" s="227">
        <f t="shared" si="82"/>
        <v>436.25</v>
      </c>
      <c r="Y718" s="227">
        <f t="shared" si="80"/>
        <v>414.64</v>
      </c>
      <c r="Z718" s="227">
        <f t="shared" si="81"/>
        <v>409.92844444444449</v>
      </c>
      <c r="AA718" s="227">
        <f t="shared" si="83"/>
        <v>406.33333333333331</v>
      </c>
    </row>
    <row r="719" spans="2:27" ht="13.5" hidden="1">
      <c r="B719" s="232" t="s">
        <v>1110</v>
      </c>
      <c r="C719" s="232" t="s">
        <v>1050</v>
      </c>
      <c r="D719" s="232" t="s">
        <v>966</v>
      </c>
      <c r="E719" s="232" t="s">
        <v>988</v>
      </c>
      <c r="F719" s="232">
        <v>48</v>
      </c>
      <c r="G719" s="232" t="s">
        <v>1310</v>
      </c>
      <c r="H719" s="233">
        <v>10.632</v>
      </c>
      <c r="I719" s="233">
        <v>0</v>
      </c>
      <c r="J719" s="233">
        <v>8.7840000000000007</v>
      </c>
      <c r="K719" s="234">
        <v>37843</v>
      </c>
      <c r="L719" s="233">
        <v>4.32</v>
      </c>
      <c r="M719" s="234">
        <v>75182</v>
      </c>
      <c r="N719" s="233">
        <v>0</v>
      </c>
      <c r="O719" s="233">
        <v>0</v>
      </c>
      <c r="P719" s="233">
        <v>7.8724999999999996</v>
      </c>
      <c r="Q719" s="234">
        <v>101388</v>
      </c>
      <c r="R719" s="233">
        <v>3.8580000000000001</v>
      </c>
      <c r="S719" s="234">
        <v>199693</v>
      </c>
      <c r="T719" s="233">
        <v>0</v>
      </c>
      <c r="U719" s="235">
        <f t="shared" si="77"/>
        <v>7761.36</v>
      </c>
      <c r="V719" s="227">
        <f t="shared" si="78"/>
        <v>6412.3200000000006</v>
      </c>
      <c r="W719" s="227">
        <f t="shared" si="79"/>
        <v>6307.1833333333343</v>
      </c>
      <c r="X719" s="227">
        <f t="shared" si="82"/>
        <v>6265.166666666667</v>
      </c>
      <c r="Y719" s="227">
        <f t="shared" si="80"/>
        <v>5746.9249999999993</v>
      </c>
      <c r="Z719" s="227">
        <f t="shared" si="81"/>
        <v>5632.6733333333341</v>
      </c>
      <c r="AA719" s="227">
        <f t="shared" si="83"/>
        <v>5547.0277777777774</v>
      </c>
    </row>
    <row r="720" spans="2:27" ht="13.5" hidden="1">
      <c r="B720" s="232" t="s">
        <v>1110</v>
      </c>
      <c r="C720" s="232" t="s">
        <v>1051</v>
      </c>
      <c r="D720" s="232" t="s">
        <v>966</v>
      </c>
      <c r="E720" s="232" t="s">
        <v>988</v>
      </c>
      <c r="F720" s="232">
        <v>4</v>
      </c>
      <c r="G720" s="232" t="s">
        <v>1311</v>
      </c>
      <c r="H720" s="233">
        <v>0.88600000000000001</v>
      </c>
      <c r="I720" s="233">
        <v>0</v>
      </c>
      <c r="J720" s="233">
        <v>0.73199999999999998</v>
      </c>
      <c r="K720" s="234">
        <v>3154</v>
      </c>
      <c r="L720" s="233">
        <v>0.36</v>
      </c>
      <c r="M720" s="234">
        <v>6265</v>
      </c>
      <c r="N720" s="233">
        <v>0</v>
      </c>
      <c r="O720" s="233">
        <v>0</v>
      </c>
      <c r="P720" s="233">
        <v>0.65600000000000003</v>
      </c>
      <c r="Q720" s="234">
        <v>8449</v>
      </c>
      <c r="R720" s="233">
        <v>0.32150000000000001</v>
      </c>
      <c r="S720" s="234">
        <v>16641</v>
      </c>
      <c r="T720" s="233">
        <v>0</v>
      </c>
      <c r="U720" s="235">
        <f t="shared" si="77"/>
        <v>646.78</v>
      </c>
      <c r="V720" s="227">
        <f t="shared" si="78"/>
        <v>534.36</v>
      </c>
      <c r="W720" s="227">
        <f t="shared" si="79"/>
        <v>525.63333333333333</v>
      </c>
      <c r="X720" s="227">
        <f t="shared" si="82"/>
        <v>522.08333333333337</v>
      </c>
      <c r="Y720" s="227">
        <f t="shared" si="80"/>
        <v>478.88</v>
      </c>
      <c r="Z720" s="227">
        <f t="shared" si="81"/>
        <v>469.38944444444445</v>
      </c>
      <c r="AA720" s="227">
        <f t="shared" si="83"/>
        <v>462.25</v>
      </c>
    </row>
    <row r="721" spans="2:27" ht="13.5" hidden="1">
      <c r="B721" s="232" t="s">
        <v>1110</v>
      </c>
      <c r="C721" s="232" t="s">
        <v>1377</v>
      </c>
      <c r="D721" s="232" t="s">
        <v>966</v>
      </c>
      <c r="E721" s="232" t="s">
        <v>988</v>
      </c>
      <c r="F721" s="232">
        <v>48</v>
      </c>
      <c r="G721" s="232" t="s">
        <v>1310</v>
      </c>
      <c r="H721" s="233">
        <v>8.5920000000000005</v>
      </c>
      <c r="I721" s="233">
        <v>0</v>
      </c>
      <c r="J721" s="233">
        <v>7.6121999999999996</v>
      </c>
      <c r="K721" s="234">
        <v>32955</v>
      </c>
      <c r="L721" s="233">
        <v>3.762</v>
      </c>
      <c r="M721" s="234">
        <v>65601</v>
      </c>
      <c r="N721" s="233">
        <v>0</v>
      </c>
      <c r="O721" s="233">
        <v>0</v>
      </c>
      <c r="P721" s="233">
        <v>7.0391500000000002</v>
      </c>
      <c r="Q721" s="234">
        <v>91249</v>
      </c>
      <c r="R721" s="233">
        <v>3.4722</v>
      </c>
      <c r="S721" s="234">
        <v>180631</v>
      </c>
      <c r="T721" s="233">
        <v>0</v>
      </c>
      <c r="U721" s="235">
        <f t="shared" si="77"/>
        <v>6272.1600000000008</v>
      </c>
      <c r="V721" s="227">
        <f t="shared" si="78"/>
        <v>5556.9059999999999</v>
      </c>
      <c r="W721" s="227">
        <f t="shared" si="79"/>
        <v>5492.51</v>
      </c>
      <c r="X721" s="227">
        <f t="shared" si="82"/>
        <v>5466.75</v>
      </c>
      <c r="Y721" s="227">
        <f t="shared" si="80"/>
        <v>5138.5794999999998</v>
      </c>
      <c r="Z721" s="227">
        <f t="shared" si="81"/>
        <v>5069.4004444444445</v>
      </c>
      <c r="AA721" s="227">
        <f t="shared" si="83"/>
        <v>5017.5277777777774</v>
      </c>
    </row>
    <row r="722" spans="2:27" ht="13.5" hidden="1">
      <c r="B722" s="232" t="s">
        <v>1110</v>
      </c>
      <c r="C722" s="232" t="s">
        <v>1378</v>
      </c>
      <c r="D722" s="232" t="s">
        <v>966</v>
      </c>
      <c r="E722" s="232" t="s">
        <v>988</v>
      </c>
      <c r="F722" s="232">
        <v>64</v>
      </c>
      <c r="G722" s="232" t="s">
        <v>1345</v>
      </c>
      <c r="H722" s="233">
        <v>11.456</v>
      </c>
      <c r="I722" s="233">
        <v>0</v>
      </c>
      <c r="J722" s="233">
        <v>10.1496</v>
      </c>
      <c r="K722" s="234">
        <v>43940</v>
      </c>
      <c r="L722" s="233">
        <v>5.016</v>
      </c>
      <c r="M722" s="234">
        <v>87468</v>
      </c>
      <c r="N722" s="233">
        <v>0</v>
      </c>
      <c r="O722" s="233">
        <v>0</v>
      </c>
      <c r="P722" s="233">
        <v>9.3855400000000007</v>
      </c>
      <c r="Q722" s="234">
        <v>121666</v>
      </c>
      <c r="R722" s="233">
        <v>4.6295999999999999</v>
      </c>
      <c r="S722" s="234">
        <v>240842</v>
      </c>
      <c r="T722" s="233">
        <v>0</v>
      </c>
      <c r="U722" s="235">
        <f t="shared" si="77"/>
        <v>8362.8799999999992</v>
      </c>
      <c r="V722" s="227">
        <f t="shared" si="78"/>
        <v>7409.2079999999996</v>
      </c>
      <c r="W722" s="227">
        <f t="shared" si="79"/>
        <v>7323.3466666666664</v>
      </c>
      <c r="X722" s="227">
        <f t="shared" si="82"/>
        <v>7289</v>
      </c>
      <c r="Y722" s="227">
        <f t="shared" si="80"/>
        <v>6851.4442000000008</v>
      </c>
      <c r="Z722" s="227">
        <f t="shared" si="81"/>
        <v>6759.2191111111115</v>
      </c>
      <c r="AA722" s="227">
        <f t="shared" si="83"/>
        <v>6690.0555555555557</v>
      </c>
    </row>
    <row r="723" spans="2:27" ht="13.5" hidden="1">
      <c r="B723" s="232" t="s">
        <v>1110</v>
      </c>
      <c r="C723" s="232" t="s">
        <v>1379</v>
      </c>
      <c r="D723" s="232" t="s">
        <v>966</v>
      </c>
      <c r="E723" s="232" t="s">
        <v>988</v>
      </c>
      <c r="F723" s="232">
        <v>96</v>
      </c>
      <c r="G723" s="232" t="s">
        <v>1356</v>
      </c>
      <c r="H723" s="233">
        <v>17.184000000000001</v>
      </c>
      <c r="I723" s="233">
        <v>0</v>
      </c>
      <c r="J723" s="233">
        <v>15.224399999999999</v>
      </c>
      <c r="K723" s="234">
        <v>65910</v>
      </c>
      <c r="L723" s="233">
        <v>7.524</v>
      </c>
      <c r="M723" s="234">
        <v>131202</v>
      </c>
      <c r="N723" s="233">
        <v>0</v>
      </c>
      <c r="O723" s="233">
        <v>0</v>
      </c>
      <c r="P723" s="233">
        <v>14.0783</v>
      </c>
      <c r="Q723" s="234">
        <v>182499</v>
      </c>
      <c r="R723" s="233">
        <v>6.9443999999999999</v>
      </c>
      <c r="S723" s="234">
        <v>361263</v>
      </c>
      <c r="T723" s="233">
        <v>0</v>
      </c>
      <c r="U723" s="235">
        <f t="shared" si="77"/>
        <v>12544.320000000002</v>
      </c>
      <c r="V723" s="227">
        <f t="shared" si="78"/>
        <v>11113.812</v>
      </c>
      <c r="W723" s="227">
        <f t="shared" si="79"/>
        <v>10985.02</v>
      </c>
      <c r="X723" s="227">
        <f t="shared" si="82"/>
        <v>10933.5</v>
      </c>
      <c r="Y723" s="227">
        <f t="shared" si="80"/>
        <v>10277.159</v>
      </c>
      <c r="Z723" s="227">
        <f t="shared" si="81"/>
        <v>10138.828666666668</v>
      </c>
      <c r="AA723" s="227">
        <f t="shared" si="83"/>
        <v>10035.083333333334</v>
      </c>
    </row>
    <row r="724" spans="2:27" ht="13.5" hidden="1">
      <c r="B724" s="232" t="s">
        <v>1110</v>
      </c>
      <c r="C724" s="232" t="s">
        <v>1380</v>
      </c>
      <c r="D724" s="232" t="s">
        <v>966</v>
      </c>
      <c r="E724" s="232" t="s">
        <v>988</v>
      </c>
      <c r="F724" s="232">
        <v>8</v>
      </c>
      <c r="G724" s="232" t="s">
        <v>1312</v>
      </c>
      <c r="H724" s="233">
        <v>1.4319999999999999</v>
      </c>
      <c r="I724" s="233">
        <v>0</v>
      </c>
      <c r="J724" s="233">
        <v>1.2686999999999999</v>
      </c>
      <c r="K724" s="234">
        <v>5493</v>
      </c>
      <c r="L724" s="233">
        <v>0.627</v>
      </c>
      <c r="M724" s="234">
        <v>10934</v>
      </c>
      <c r="N724" s="233">
        <v>0</v>
      </c>
      <c r="O724" s="233">
        <v>0</v>
      </c>
      <c r="P724" s="233">
        <v>1.17319</v>
      </c>
      <c r="Q724" s="234">
        <v>15208</v>
      </c>
      <c r="R724" s="233">
        <v>0.57869999999999999</v>
      </c>
      <c r="S724" s="234">
        <v>30105</v>
      </c>
      <c r="T724" s="233">
        <v>0</v>
      </c>
      <c r="U724" s="235">
        <f t="shared" si="77"/>
        <v>1045.3599999999999</v>
      </c>
      <c r="V724" s="227">
        <f t="shared" si="78"/>
        <v>926.15099999999995</v>
      </c>
      <c r="W724" s="227">
        <f t="shared" si="79"/>
        <v>915.46</v>
      </c>
      <c r="X724" s="227">
        <f t="shared" si="82"/>
        <v>911.16666666666663</v>
      </c>
      <c r="Y724" s="227">
        <f t="shared" si="80"/>
        <v>856.42869999999994</v>
      </c>
      <c r="Z724" s="227">
        <f t="shared" si="81"/>
        <v>844.89544444444448</v>
      </c>
      <c r="AA724" s="227">
        <f t="shared" si="83"/>
        <v>836.25</v>
      </c>
    </row>
    <row r="725" spans="2:27" ht="13.5" hidden="1">
      <c r="B725" s="232" t="s">
        <v>1110</v>
      </c>
      <c r="C725" s="232" t="s">
        <v>1381</v>
      </c>
      <c r="D725" s="232" t="s">
        <v>966</v>
      </c>
      <c r="E725" s="232" t="s">
        <v>988</v>
      </c>
      <c r="F725" s="232">
        <v>128</v>
      </c>
      <c r="G725" s="232" t="s">
        <v>1364</v>
      </c>
      <c r="H725" s="233">
        <v>22.911999999999999</v>
      </c>
      <c r="I725" s="233">
        <v>0</v>
      </c>
      <c r="J725" s="233">
        <v>20.299199999999999</v>
      </c>
      <c r="K725" s="234">
        <v>87880</v>
      </c>
      <c r="L725" s="233">
        <v>10.032</v>
      </c>
      <c r="M725" s="234">
        <v>174936</v>
      </c>
      <c r="N725" s="233">
        <v>0</v>
      </c>
      <c r="O725" s="233">
        <v>0</v>
      </c>
      <c r="P725" s="233">
        <v>18.771070000000002</v>
      </c>
      <c r="Q725" s="234">
        <v>243332</v>
      </c>
      <c r="R725" s="233">
        <v>9.2591999999999999</v>
      </c>
      <c r="S725" s="234">
        <v>481683</v>
      </c>
      <c r="T725" s="233">
        <v>0</v>
      </c>
      <c r="U725" s="235">
        <f t="shared" si="77"/>
        <v>16725.759999999998</v>
      </c>
      <c r="V725" s="227">
        <f t="shared" si="78"/>
        <v>14818.415999999999</v>
      </c>
      <c r="W725" s="227">
        <f t="shared" si="79"/>
        <v>14646.693333333333</v>
      </c>
      <c r="X725" s="227">
        <f t="shared" si="82"/>
        <v>14578</v>
      </c>
      <c r="Y725" s="227">
        <f t="shared" si="80"/>
        <v>13702.881100000001</v>
      </c>
      <c r="Z725" s="227">
        <f t="shared" si="81"/>
        <v>13518.438222222223</v>
      </c>
      <c r="AA725" s="227">
        <f t="shared" si="83"/>
        <v>13380.083333333334</v>
      </c>
    </row>
    <row r="726" spans="2:27" ht="13.5" hidden="1">
      <c r="B726" s="232" t="s">
        <v>1110</v>
      </c>
      <c r="C726" s="232" t="s">
        <v>1382</v>
      </c>
      <c r="D726" s="232" t="s">
        <v>966</v>
      </c>
      <c r="E726" s="232" t="s">
        <v>988</v>
      </c>
      <c r="F726" s="232">
        <v>16</v>
      </c>
      <c r="G726" s="232" t="s">
        <v>1317</v>
      </c>
      <c r="H726" s="233">
        <v>2.8639999999999999</v>
      </c>
      <c r="I726" s="233">
        <v>0</v>
      </c>
      <c r="J726" s="233">
        <v>2.5373999999999999</v>
      </c>
      <c r="K726" s="234">
        <v>10985</v>
      </c>
      <c r="L726" s="233">
        <v>1.254</v>
      </c>
      <c r="M726" s="234">
        <v>21867</v>
      </c>
      <c r="N726" s="233">
        <v>0</v>
      </c>
      <c r="O726" s="233">
        <v>0</v>
      </c>
      <c r="P726" s="233">
        <v>2.3463799999999999</v>
      </c>
      <c r="Q726" s="234">
        <v>30416</v>
      </c>
      <c r="R726" s="233">
        <v>1.1574</v>
      </c>
      <c r="S726" s="234">
        <v>60210</v>
      </c>
      <c r="T726" s="233">
        <v>0</v>
      </c>
      <c r="U726" s="235">
        <f t="shared" si="77"/>
        <v>2090.7199999999998</v>
      </c>
      <c r="V726" s="227">
        <f t="shared" si="78"/>
        <v>1852.3019999999999</v>
      </c>
      <c r="W726" s="227">
        <f t="shared" si="79"/>
        <v>1830.8366666666666</v>
      </c>
      <c r="X726" s="227">
        <f t="shared" si="82"/>
        <v>1822.25</v>
      </c>
      <c r="Y726" s="227">
        <f t="shared" si="80"/>
        <v>1712.8573999999999</v>
      </c>
      <c r="Z726" s="227">
        <f t="shared" si="81"/>
        <v>1689.790888888889</v>
      </c>
      <c r="AA726" s="227">
        <f t="shared" si="83"/>
        <v>1672.5</v>
      </c>
    </row>
    <row r="727" spans="2:27" ht="13.5" hidden="1">
      <c r="B727" s="232" t="s">
        <v>1110</v>
      </c>
      <c r="C727" s="232" t="s">
        <v>1383</v>
      </c>
      <c r="D727" s="232" t="s">
        <v>966</v>
      </c>
      <c r="E727" s="232" t="s">
        <v>988</v>
      </c>
      <c r="F727" s="232">
        <v>32</v>
      </c>
      <c r="G727" s="232" t="s">
        <v>1316</v>
      </c>
      <c r="H727" s="233">
        <v>5.7279999999999998</v>
      </c>
      <c r="I727" s="233">
        <v>0</v>
      </c>
      <c r="J727" s="233">
        <v>5.0747999999999998</v>
      </c>
      <c r="K727" s="234">
        <v>21970</v>
      </c>
      <c r="L727" s="233">
        <v>2.508</v>
      </c>
      <c r="M727" s="234">
        <v>43734</v>
      </c>
      <c r="N727" s="233">
        <v>0</v>
      </c>
      <c r="O727" s="233">
        <v>0</v>
      </c>
      <c r="P727" s="233">
        <v>4.6927700000000003</v>
      </c>
      <c r="Q727" s="234">
        <v>60833</v>
      </c>
      <c r="R727" s="233">
        <v>2.3148</v>
      </c>
      <c r="S727" s="234">
        <v>120421</v>
      </c>
      <c r="T727" s="233">
        <v>0</v>
      </c>
      <c r="U727" s="235">
        <f t="shared" si="77"/>
        <v>4181.4399999999996</v>
      </c>
      <c r="V727" s="227">
        <f t="shared" si="78"/>
        <v>3704.6039999999998</v>
      </c>
      <c r="W727" s="227">
        <f t="shared" si="79"/>
        <v>3661.6733333333332</v>
      </c>
      <c r="X727" s="227">
        <f t="shared" si="82"/>
        <v>3644.5</v>
      </c>
      <c r="Y727" s="227">
        <f t="shared" si="80"/>
        <v>3425.7221000000004</v>
      </c>
      <c r="Z727" s="227">
        <f t="shared" si="81"/>
        <v>3379.6095555555557</v>
      </c>
      <c r="AA727" s="227">
        <f t="shared" si="83"/>
        <v>3345.0277777777778</v>
      </c>
    </row>
    <row r="728" spans="2:27" ht="13.5" hidden="1">
      <c r="B728" s="232" t="s">
        <v>1110</v>
      </c>
      <c r="C728" s="232" t="s">
        <v>1384</v>
      </c>
      <c r="D728" s="232" t="s">
        <v>966</v>
      </c>
      <c r="E728" s="232" t="s">
        <v>988</v>
      </c>
      <c r="F728" s="232">
        <v>2</v>
      </c>
      <c r="G728" s="232" t="s">
        <v>1315</v>
      </c>
      <c r="H728" s="233">
        <v>0.59799999999999998</v>
      </c>
      <c r="I728" s="233">
        <v>0</v>
      </c>
      <c r="J728" s="233">
        <v>0.55718000000000001</v>
      </c>
      <c r="K728" s="234">
        <v>2424</v>
      </c>
      <c r="L728" s="233">
        <v>0.27675</v>
      </c>
      <c r="M728" s="234">
        <v>4836</v>
      </c>
      <c r="N728" s="233">
        <v>0</v>
      </c>
      <c r="O728" s="233">
        <v>0</v>
      </c>
      <c r="P728" s="233">
        <v>0.5333</v>
      </c>
      <c r="Q728" s="234">
        <v>6956</v>
      </c>
      <c r="R728" s="233">
        <v>0.26468000000000003</v>
      </c>
      <c r="S728" s="234">
        <v>13834</v>
      </c>
      <c r="T728" s="233">
        <v>0</v>
      </c>
      <c r="U728" s="235">
        <f t="shared" si="77"/>
        <v>436.53999999999996</v>
      </c>
      <c r="V728" s="227">
        <f t="shared" si="78"/>
        <v>406.7414</v>
      </c>
      <c r="W728" s="227">
        <f t="shared" si="79"/>
        <v>404.02750000000003</v>
      </c>
      <c r="X728" s="227">
        <f t="shared" si="82"/>
        <v>403</v>
      </c>
      <c r="Y728" s="227">
        <f t="shared" si="80"/>
        <v>389.30899999999997</v>
      </c>
      <c r="Z728" s="227">
        <f t="shared" si="81"/>
        <v>386.43862222222225</v>
      </c>
      <c r="AA728" s="227">
        <f t="shared" si="83"/>
        <v>384.27777777777777</v>
      </c>
    </row>
    <row r="729" spans="2:27" ht="13.5" hidden="1">
      <c r="B729" s="232" t="s">
        <v>1110</v>
      </c>
      <c r="C729" s="232" t="s">
        <v>1385</v>
      </c>
      <c r="D729" s="232" t="s">
        <v>966</v>
      </c>
      <c r="E729" s="232" t="s">
        <v>988</v>
      </c>
      <c r="F729" s="232">
        <v>128</v>
      </c>
      <c r="G729" s="232" t="s">
        <v>1364</v>
      </c>
      <c r="H729" s="233">
        <v>22.911999999999999</v>
      </c>
      <c r="I729" s="233">
        <v>0</v>
      </c>
      <c r="J729" s="233">
        <v>20.299199999999999</v>
      </c>
      <c r="K729" s="234">
        <v>87880</v>
      </c>
      <c r="L729" s="233">
        <v>10.032</v>
      </c>
      <c r="M729" s="234">
        <v>174936</v>
      </c>
      <c r="N729" s="233">
        <v>0</v>
      </c>
      <c r="O729" s="233">
        <v>0</v>
      </c>
      <c r="P729" s="233">
        <v>18.771070000000002</v>
      </c>
      <c r="Q729" s="234">
        <v>243332</v>
      </c>
      <c r="R729" s="233">
        <v>9.2591999999999999</v>
      </c>
      <c r="S729" s="234">
        <v>481683</v>
      </c>
      <c r="T729" s="233">
        <v>0</v>
      </c>
      <c r="U729" s="235">
        <f t="shared" si="77"/>
        <v>16725.759999999998</v>
      </c>
      <c r="V729" s="227">
        <f t="shared" si="78"/>
        <v>14818.415999999999</v>
      </c>
      <c r="W729" s="227">
        <f t="shared" si="79"/>
        <v>14646.693333333333</v>
      </c>
      <c r="X729" s="227">
        <f t="shared" si="82"/>
        <v>14578</v>
      </c>
      <c r="Y729" s="227">
        <f t="shared" si="80"/>
        <v>13702.881100000001</v>
      </c>
      <c r="Z729" s="227">
        <f t="shared" si="81"/>
        <v>13518.438222222223</v>
      </c>
      <c r="AA729" s="227">
        <f t="shared" si="83"/>
        <v>13380.083333333334</v>
      </c>
    </row>
    <row r="730" spans="2:27" ht="13.5" hidden="1">
      <c r="B730" s="232" t="s">
        <v>1110</v>
      </c>
      <c r="C730" s="232" t="s">
        <v>1386</v>
      </c>
      <c r="D730" s="232" t="s">
        <v>966</v>
      </c>
      <c r="E730" s="232" t="s">
        <v>988</v>
      </c>
      <c r="F730" s="232">
        <v>4</v>
      </c>
      <c r="G730" s="232" t="s">
        <v>1311</v>
      </c>
      <c r="H730" s="233">
        <v>0.71599999999999997</v>
      </c>
      <c r="I730" s="233">
        <v>0</v>
      </c>
      <c r="J730" s="233">
        <v>0.63434999999999997</v>
      </c>
      <c r="K730" s="234">
        <v>2746</v>
      </c>
      <c r="L730" s="233">
        <v>0.3135</v>
      </c>
      <c r="M730" s="234">
        <v>5467</v>
      </c>
      <c r="N730" s="233">
        <v>0</v>
      </c>
      <c r="O730" s="233">
        <v>0</v>
      </c>
      <c r="P730" s="233">
        <v>0.58660000000000001</v>
      </c>
      <c r="Q730" s="234">
        <v>7604</v>
      </c>
      <c r="R730" s="233">
        <v>0.28935</v>
      </c>
      <c r="S730" s="234">
        <v>15053</v>
      </c>
      <c r="T730" s="233">
        <v>0</v>
      </c>
      <c r="U730" s="235">
        <f t="shared" si="77"/>
        <v>522.67999999999995</v>
      </c>
      <c r="V730" s="227">
        <f t="shared" si="78"/>
        <v>463.07549999999998</v>
      </c>
      <c r="W730" s="227">
        <f t="shared" si="79"/>
        <v>457.68833333333333</v>
      </c>
      <c r="X730" s="227">
        <f t="shared" si="82"/>
        <v>455.58333333333331</v>
      </c>
      <c r="Y730" s="227">
        <f t="shared" si="80"/>
        <v>428.21800000000002</v>
      </c>
      <c r="Z730" s="227">
        <f t="shared" si="81"/>
        <v>422.44772222222224</v>
      </c>
      <c r="AA730" s="227">
        <f t="shared" si="83"/>
        <v>418.13888888888891</v>
      </c>
    </row>
    <row r="731" spans="2:27" ht="13.5" hidden="1">
      <c r="B731" s="232" t="s">
        <v>1110</v>
      </c>
      <c r="C731" s="232" t="s">
        <v>840</v>
      </c>
      <c r="D731" s="232" t="s">
        <v>966</v>
      </c>
      <c r="E731" s="232" t="s">
        <v>988</v>
      </c>
      <c r="F731" s="232">
        <v>8</v>
      </c>
      <c r="G731" s="232" t="s">
        <v>1351</v>
      </c>
      <c r="H731" s="233">
        <v>1.76</v>
      </c>
      <c r="I731" s="233">
        <v>0</v>
      </c>
      <c r="J731" s="233">
        <v>1.506</v>
      </c>
      <c r="K731" s="234">
        <v>6482</v>
      </c>
      <c r="L731" s="233">
        <v>0.74</v>
      </c>
      <c r="M731" s="234">
        <v>12874</v>
      </c>
      <c r="N731" s="233">
        <v>0</v>
      </c>
      <c r="O731" s="233">
        <v>0</v>
      </c>
      <c r="P731" s="233">
        <v>0</v>
      </c>
      <c r="Q731" s="234">
        <v>17345</v>
      </c>
      <c r="R731" s="233">
        <v>0.66</v>
      </c>
      <c r="S731" s="234">
        <v>34122</v>
      </c>
      <c r="T731" s="233">
        <v>0</v>
      </c>
      <c r="U731" s="235">
        <f t="shared" si="77"/>
        <v>1284.8</v>
      </c>
      <c r="V731" s="227">
        <f t="shared" si="78"/>
        <v>1099.3800000000001</v>
      </c>
      <c r="W731" s="227">
        <f t="shared" si="79"/>
        <v>1080.3666666666668</v>
      </c>
      <c r="X731" s="227">
        <f t="shared" si="82"/>
        <v>1072.8333333333333</v>
      </c>
      <c r="Y731" s="227">
        <f t="shared" si="80"/>
        <v>0</v>
      </c>
      <c r="Z731" s="227">
        <f t="shared" si="81"/>
        <v>963.60555555555561</v>
      </c>
      <c r="AA731" s="227">
        <f t="shared" si="83"/>
        <v>947.83333333333337</v>
      </c>
    </row>
    <row r="732" spans="2:27" ht="13.5" hidden="1">
      <c r="B732" s="232" t="s">
        <v>1110</v>
      </c>
      <c r="C732" s="232" t="s">
        <v>841</v>
      </c>
      <c r="D732" s="232" t="s">
        <v>966</v>
      </c>
      <c r="E732" s="232" t="s">
        <v>988</v>
      </c>
      <c r="F732" s="232">
        <v>16</v>
      </c>
      <c r="G732" s="232" t="s">
        <v>1352</v>
      </c>
      <c r="H732" s="233">
        <v>3.52</v>
      </c>
      <c r="I732" s="233">
        <v>0</v>
      </c>
      <c r="J732" s="233">
        <v>3.012</v>
      </c>
      <c r="K732" s="234">
        <v>12965</v>
      </c>
      <c r="L732" s="233">
        <v>1.48</v>
      </c>
      <c r="M732" s="234">
        <v>25747</v>
      </c>
      <c r="N732" s="233">
        <v>0</v>
      </c>
      <c r="O732" s="233">
        <v>0</v>
      </c>
      <c r="P732" s="233">
        <v>0</v>
      </c>
      <c r="Q732" s="234">
        <v>34690</v>
      </c>
      <c r="R732" s="233">
        <v>1.32</v>
      </c>
      <c r="S732" s="234">
        <v>68244</v>
      </c>
      <c r="T732" s="233">
        <v>0</v>
      </c>
      <c r="U732" s="235">
        <f t="shared" si="77"/>
        <v>2569.6</v>
      </c>
      <c r="V732" s="227">
        <f t="shared" si="78"/>
        <v>2198.7600000000002</v>
      </c>
      <c r="W732" s="227">
        <f t="shared" si="79"/>
        <v>2160.8166666666666</v>
      </c>
      <c r="X732" s="227">
        <f t="shared" si="82"/>
        <v>2145.5833333333335</v>
      </c>
      <c r="Y732" s="227">
        <f t="shared" si="80"/>
        <v>0</v>
      </c>
      <c r="Z732" s="227">
        <f t="shared" si="81"/>
        <v>1927.2111111111112</v>
      </c>
      <c r="AA732" s="227">
        <f t="shared" si="83"/>
        <v>1895.6666666666667</v>
      </c>
    </row>
    <row r="733" spans="2:27" ht="13.5" hidden="1">
      <c r="B733" s="232" t="s">
        <v>1110</v>
      </c>
      <c r="C733" s="232" t="s">
        <v>842</v>
      </c>
      <c r="D733" s="232" t="s">
        <v>966</v>
      </c>
      <c r="E733" s="232" t="s">
        <v>988</v>
      </c>
      <c r="F733" s="232">
        <v>32</v>
      </c>
      <c r="G733" s="232" t="s">
        <v>1353</v>
      </c>
      <c r="H733" s="233">
        <v>7.04</v>
      </c>
      <c r="I733" s="233">
        <v>0</v>
      </c>
      <c r="J733" s="233">
        <v>6.024</v>
      </c>
      <c r="K733" s="234">
        <v>25930</v>
      </c>
      <c r="L733" s="233">
        <v>2.96</v>
      </c>
      <c r="M733" s="234">
        <v>51495</v>
      </c>
      <c r="N733" s="233">
        <v>0</v>
      </c>
      <c r="O733" s="233">
        <v>0</v>
      </c>
      <c r="P733" s="233">
        <v>0</v>
      </c>
      <c r="Q733" s="234">
        <v>69379</v>
      </c>
      <c r="R733" s="233">
        <v>2.64</v>
      </c>
      <c r="S733" s="234">
        <v>136488</v>
      </c>
      <c r="T733" s="233">
        <v>0</v>
      </c>
      <c r="U733" s="235">
        <f t="shared" si="77"/>
        <v>5139.2</v>
      </c>
      <c r="V733" s="227">
        <f t="shared" si="78"/>
        <v>4397.5200000000004</v>
      </c>
      <c r="W733" s="227">
        <f t="shared" si="79"/>
        <v>4321.6333333333332</v>
      </c>
      <c r="X733" s="227">
        <f t="shared" si="82"/>
        <v>4291.25</v>
      </c>
      <c r="Y733" s="227">
        <f t="shared" si="80"/>
        <v>0</v>
      </c>
      <c r="Z733" s="227">
        <f t="shared" si="81"/>
        <v>3854.3944444444442</v>
      </c>
      <c r="AA733" s="227">
        <f t="shared" si="83"/>
        <v>3791.3333333333335</v>
      </c>
    </row>
    <row r="734" spans="2:27" ht="13.5" hidden="1">
      <c r="B734" s="232" t="s">
        <v>1110</v>
      </c>
      <c r="C734" s="232" t="s">
        <v>843</v>
      </c>
      <c r="D734" s="232" t="s">
        <v>966</v>
      </c>
      <c r="E734" s="232" t="s">
        <v>988</v>
      </c>
      <c r="F734" s="232">
        <v>2</v>
      </c>
      <c r="G734" s="232" t="s">
        <v>1363</v>
      </c>
      <c r="H734" s="233">
        <v>0.68</v>
      </c>
      <c r="I734" s="233">
        <v>0</v>
      </c>
      <c r="J734" s="233">
        <v>0.61699999999999999</v>
      </c>
      <c r="K734" s="234">
        <v>2672</v>
      </c>
      <c r="L734" s="233">
        <v>0.30499999999999999</v>
      </c>
      <c r="M734" s="234">
        <v>5321</v>
      </c>
      <c r="N734" s="233">
        <v>0</v>
      </c>
      <c r="O734" s="233">
        <v>0</v>
      </c>
      <c r="P734" s="233">
        <v>0</v>
      </c>
      <c r="Q734" s="234">
        <v>7490</v>
      </c>
      <c r="R734" s="233">
        <v>0.28499999999999998</v>
      </c>
      <c r="S734" s="234">
        <v>14838</v>
      </c>
      <c r="T734" s="233">
        <v>0</v>
      </c>
      <c r="U734" s="235">
        <f t="shared" si="77"/>
        <v>496.40000000000003</v>
      </c>
      <c r="V734" s="227">
        <f t="shared" si="78"/>
        <v>450.40999999999997</v>
      </c>
      <c r="W734" s="227">
        <f t="shared" si="79"/>
        <v>445.31666666666666</v>
      </c>
      <c r="X734" s="227">
        <f t="shared" si="82"/>
        <v>443.41666666666669</v>
      </c>
      <c r="Y734" s="227">
        <f t="shared" si="80"/>
        <v>0</v>
      </c>
      <c r="Z734" s="227">
        <f t="shared" si="81"/>
        <v>416.1055555555555</v>
      </c>
      <c r="AA734" s="227">
        <f t="shared" si="83"/>
        <v>412.16666666666669</v>
      </c>
    </row>
    <row r="735" spans="2:27" ht="13.5" hidden="1">
      <c r="B735" s="232" t="s">
        <v>1110</v>
      </c>
      <c r="C735" s="232" t="s">
        <v>844</v>
      </c>
      <c r="D735" s="232" t="s">
        <v>966</v>
      </c>
      <c r="E735" s="232" t="s">
        <v>988</v>
      </c>
      <c r="F735" s="232">
        <v>4</v>
      </c>
      <c r="G735" s="232" t="s">
        <v>1354</v>
      </c>
      <c r="H735" s="233">
        <v>0.88</v>
      </c>
      <c r="I735" s="233">
        <v>0</v>
      </c>
      <c r="J735" s="233">
        <v>0.753</v>
      </c>
      <c r="K735" s="234">
        <v>3241</v>
      </c>
      <c r="L735" s="233">
        <v>0.37</v>
      </c>
      <c r="M735" s="234">
        <v>6437</v>
      </c>
      <c r="N735" s="233">
        <v>0</v>
      </c>
      <c r="O735" s="233">
        <v>0</v>
      </c>
      <c r="P735" s="233">
        <v>0</v>
      </c>
      <c r="Q735" s="234">
        <v>8672</v>
      </c>
      <c r="R735" s="233">
        <v>0.33</v>
      </c>
      <c r="S735" s="234">
        <v>17061</v>
      </c>
      <c r="T735" s="233">
        <v>0</v>
      </c>
      <c r="U735" s="235">
        <f t="shared" si="77"/>
        <v>642.4</v>
      </c>
      <c r="V735" s="227">
        <f t="shared" si="78"/>
        <v>549.69000000000005</v>
      </c>
      <c r="W735" s="227">
        <f t="shared" si="79"/>
        <v>540.18333333333339</v>
      </c>
      <c r="X735" s="227">
        <f t="shared" si="82"/>
        <v>536.41666666666663</v>
      </c>
      <c r="Y735" s="227">
        <f t="shared" si="80"/>
        <v>0</v>
      </c>
      <c r="Z735" s="227">
        <f t="shared" si="81"/>
        <v>481.78888888888889</v>
      </c>
      <c r="AA735" s="227">
        <f t="shared" si="83"/>
        <v>473.91666666666669</v>
      </c>
    </row>
    <row r="736" spans="2:27" ht="13.5" hidden="1">
      <c r="B736" s="232" t="s">
        <v>1110</v>
      </c>
      <c r="C736" s="232" t="s">
        <v>845</v>
      </c>
      <c r="D736" s="232" t="s">
        <v>966</v>
      </c>
      <c r="E736" s="232" t="s">
        <v>988</v>
      </c>
      <c r="F736" s="232">
        <v>64</v>
      </c>
      <c r="G736" s="232" t="s">
        <v>1355</v>
      </c>
      <c r="H736" s="233">
        <v>12.8</v>
      </c>
      <c r="I736" s="233">
        <v>0</v>
      </c>
      <c r="J736" s="233">
        <v>10.9056</v>
      </c>
      <c r="K736" s="234">
        <v>47094</v>
      </c>
      <c r="L736" s="233">
        <v>5.3760000000000003</v>
      </c>
      <c r="M736" s="234">
        <v>93649</v>
      </c>
      <c r="N736" s="233">
        <v>0</v>
      </c>
      <c r="O736" s="233">
        <v>0</v>
      </c>
      <c r="P736" s="233">
        <v>9.8917999999999999</v>
      </c>
      <c r="Q736" s="234">
        <v>127826</v>
      </c>
      <c r="R736" s="233">
        <v>4.8639999999999999</v>
      </c>
      <c r="S736" s="234">
        <v>252423</v>
      </c>
      <c r="T736" s="233">
        <v>0</v>
      </c>
      <c r="U736" s="235">
        <f t="shared" si="77"/>
        <v>9344</v>
      </c>
      <c r="V736" s="227">
        <f t="shared" si="78"/>
        <v>7961.0879999999997</v>
      </c>
      <c r="W736" s="227">
        <f t="shared" si="79"/>
        <v>7848.98</v>
      </c>
      <c r="X736" s="227">
        <f t="shared" si="82"/>
        <v>7804.083333333333</v>
      </c>
      <c r="Y736" s="227">
        <f t="shared" si="80"/>
        <v>7221.0140000000001</v>
      </c>
      <c r="Z736" s="227">
        <f t="shared" si="81"/>
        <v>7101.442222222222</v>
      </c>
      <c r="AA736" s="227">
        <f t="shared" si="83"/>
        <v>7011.75</v>
      </c>
    </row>
    <row r="737" spans="2:27" ht="13.5" hidden="1">
      <c r="B737" s="232" t="s">
        <v>1110</v>
      </c>
      <c r="C737" s="232" t="s">
        <v>846</v>
      </c>
      <c r="D737" s="232" t="s">
        <v>966</v>
      </c>
      <c r="E737" s="232" t="s">
        <v>988</v>
      </c>
      <c r="F737" s="232">
        <v>8</v>
      </c>
      <c r="G737" s="232" t="s">
        <v>1351</v>
      </c>
      <c r="H737" s="233">
        <v>1.6</v>
      </c>
      <c r="I737" s="233">
        <v>0</v>
      </c>
      <c r="J737" s="233">
        <v>1.3632</v>
      </c>
      <c r="K737" s="234">
        <v>5887</v>
      </c>
      <c r="L737" s="233">
        <v>0.67200000000000004</v>
      </c>
      <c r="M737" s="234">
        <v>11706</v>
      </c>
      <c r="N737" s="233">
        <v>0</v>
      </c>
      <c r="O737" s="233">
        <v>0</v>
      </c>
      <c r="P737" s="233">
        <v>1.2364999999999999</v>
      </c>
      <c r="Q737" s="234">
        <v>15978</v>
      </c>
      <c r="R737" s="233">
        <v>0.60799999999999998</v>
      </c>
      <c r="S737" s="234">
        <v>31553</v>
      </c>
      <c r="T737" s="233">
        <v>0</v>
      </c>
      <c r="U737" s="235">
        <f t="shared" si="77"/>
        <v>1168</v>
      </c>
      <c r="V737" s="227">
        <f t="shared" si="78"/>
        <v>995.13599999999997</v>
      </c>
      <c r="W737" s="227">
        <f t="shared" si="79"/>
        <v>981.14333333333332</v>
      </c>
      <c r="X737" s="227">
        <f t="shared" si="82"/>
        <v>975.5</v>
      </c>
      <c r="Y737" s="227">
        <f t="shared" si="80"/>
        <v>902.64499999999998</v>
      </c>
      <c r="Z737" s="227">
        <f t="shared" si="81"/>
        <v>887.67333333333329</v>
      </c>
      <c r="AA737" s="227">
        <f t="shared" si="83"/>
        <v>876.47222222222217</v>
      </c>
    </row>
    <row r="738" spans="2:27" ht="13.5" hidden="1">
      <c r="B738" s="232" t="s">
        <v>1110</v>
      </c>
      <c r="C738" s="232" t="s">
        <v>847</v>
      </c>
      <c r="D738" s="232" t="s">
        <v>966</v>
      </c>
      <c r="E738" s="232" t="s">
        <v>988</v>
      </c>
      <c r="F738" s="232">
        <v>16</v>
      </c>
      <c r="G738" s="232" t="s">
        <v>1352</v>
      </c>
      <c r="H738" s="233">
        <v>3.2</v>
      </c>
      <c r="I738" s="233">
        <v>0</v>
      </c>
      <c r="J738" s="233">
        <v>2.7263999999999999</v>
      </c>
      <c r="K738" s="234">
        <v>11773</v>
      </c>
      <c r="L738" s="233">
        <v>1.3440000000000001</v>
      </c>
      <c r="M738" s="234">
        <v>23412</v>
      </c>
      <c r="N738" s="233">
        <v>0</v>
      </c>
      <c r="O738" s="233">
        <v>0</v>
      </c>
      <c r="P738" s="233">
        <v>2.4729999999999999</v>
      </c>
      <c r="Q738" s="234">
        <v>31956</v>
      </c>
      <c r="R738" s="233">
        <v>1.216</v>
      </c>
      <c r="S738" s="234">
        <v>63106</v>
      </c>
      <c r="T738" s="233">
        <v>0</v>
      </c>
      <c r="U738" s="235">
        <f t="shared" si="77"/>
        <v>2336</v>
      </c>
      <c r="V738" s="227">
        <f t="shared" si="78"/>
        <v>1990.2719999999999</v>
      </c>
      <c r="W738" s="227">
        <f t="shared" si="79"/>
        <v>1962.2033333333334</v>
      </c>
      <c r="X738" s="227">
        <f t="shared" si="82"/>
        <v>1951</v>
      </c>
      <c r="Y738" s="227">
        <f t="shared" si="80"/>
        <v>1805.29</v>
      </c>
      <c r="Z738" s="227">
        <f t="shared" si="81"/>
        <v>1775.3466666666666</v>
      </c>
      <c r="AA738" s="227">
        <f t="shared" si="83"/>
        <v>1752.9444444444443</v>
      </c>
    </row>
    <row r="739" spans="2:27" ht="13.5" hidden="1">
      <c r="B739" s="232" t="s">
        <v>1110</v>
      </c>
      <c r="C739" s="232" t="s">
        <v>848</v>
      </c>
      <c r="D739" s="232" t="s">
        <v>966</v>
      </c>
      <c r="E739" s="232" t="s">
        <v>988</v>
      </c>
      <c r="F739" s="232">
        <v>32</v>
      </c>
      <c r="G739" s="232" t="s">
        <v>1353</v>
      </c>
      <c r="H739" s="233">
        <v>6.4</v>
      </c>
      <c r="I739" s="233">
        <v>0</v>
      </c>
      <c r="J739" s="233">
        <v>5.4527999999999999</v>
      </c>
      <c r="K739" s="234">
        <v>23547</v>
      </c>
      <c r="L739" s="233">
        <v>2.6880000000000002</v>
      </c>
      <c r="M739" s="234">
        <v>46825</v>
      </c>
      <c r="N739" s="233">
        <v>0</v>
      </c>
      <c r="O739" s="233">
        <v>0</v>
      </c>
      <c r="P739" s="233">
        <v>4.9459</v>
      </c>
      <c r="Q739" s="234">
        <v>63913</v>
      </c>
      <c r="R739" s="233">
        <v>2.4319999999999999</v>
      </c>
      <c r="S739" s="234">
        <v>126211</v>
      </c>
      <c r="T739" s="233">
        <v>0</v>
      </c>
      <c r="U739" s="235">
        <f t="shared" si="77"/>
        <v>4672</v>
      </c>
      <c r="V739" s="227">
        <f t="shared" si="78"/>
        <v>3980.5439999999999</v>
      </c>
      <c r="W739" s="227">
        <f t="shared" si="79"/>
        <v>3924.49</v>
      </c>
      <c r="X739" s="227">
        <f t="shared" si="82"/>
        <v>3902.0833333333335</v>
      </c>
      <c r="Y739" s="227">
        <f t="shared" si="80"/>
        <v>3610.5070000000001</v>
      </c>
      <c r="Z739" s="227">
        <f t="shared" si="81"/>
        <v>3550.721111111111</v>
      </c>
      <c r="AA739" s="227">
        <f t="shared" si="83"/>
        <v>3505.8611111111113</v>
      </c>
    </row>
    <row r="740" spans="2:27" ht="13.5" hidden="1">
      <c r="B740" s="232" t="s">
        <v>1110</v>
      </c>
      <c r="C740" s="232" t="s">
        <v>849</v>
      </c>
      <c r="D740" s="232" t="s">
        <v>966</v>
      </c>
      <c r="E740" s="232" t="s">
        <v>988</v>
      </c>
      <c r="F740" s="232">
        <v>2</v>
      </c>
      <c r="G740" s="232" t="s">
        <v>1363</v>
      </c>
      <c r="H740" s="233">
        <v>0.64</v>
      </c>
      <c r="I740" s="233">
        <v>0</v>
      </c>
      <c r="J740" s="233">
        <v>0.58079999999999998</v>
      </c>
      <c r="K740" s="234">
        <v>2523</v>
      </c>
      <c r="L740" s="233">
        <v>0.28799999999999998</v>
      </c>
      <c r="M740" s="234">
        <v>5029</v>
      </c>
      <c r="N740" s="233">
        <v>0</v>
      </c>
      <c r="O740" s="233">
        <v>0</v>
      </c>
      <c r="P740" s="233">
        <v>0.54910000000000003</v>
      </c>
      <c r="Q740" s="234">
        <v>7148</v>
      </c>
      <c r="R740" s="233">
        <v>0.27200000000000002</v>
      </c>
      <c r="S740" s="234">
        <v>14195</v>
      </c>
      <c r="T740" s="233">
        <v>0</v>
      </c>
      <c r="U740" s="235">
        <f t="shared" si="77"/>
        <v>467.2</v>
      </c>
      <c r="V740" s="227">
        <f t="shared" si="78"/>
        <v>423.98399999999998</v>
      </c>
      <c r="W740" s="227">
        <f t="shared" si="79"/>
        <v>420.49</v>
      </c>
      <c r="X740" s="227">
        <f t="shared" si="82"/>
        <v>419.08333333333331</v>
      </c>
      <c r="Y740" s="227">
        <f t="shared" si="80"/>
        <v>400.84300000000002</v>
      </c>
      <c r="Z740" s="227">
        <f t="shared" si="81"/>
        <v>397.11555555555555</v>
      </c>
      <c r="AA740" s="227">
        <f t="shared" si="83"/>
        <v>394.30555555555554</v>
      </c>
    </row>
    <row r="741" spans="2:27" ht="13.5" hidden="1">
      <c r="B741" s="232" t="s">
        <v>1110</v>
      </c>
      <c r="C741" s="232" t="s">
        <v>850</v>
      </c>
      <c r="D741" s="232" t="s">
        <v>966</v>
      </c>
      <c r="E741" s="232" t="s">
        <v>988</v>
      </c>
      <c r="F741" s="232">
        <v>4</v>
      </c>
      <c r="G741" s="232" t="s">
        <v>1354</v>
      </c>
      <c r="H741" s="233">
        <v>0.8</v>
      </c>
      <c r="I741" s="233">
        <v>0</v>
      </c>
      <c r="J741" s="233">
        <v>0.68159999999999998</v>
      </c>
      <c r="K741" s="234">
        <v>2943</v>
      </c>
      <c r="L741" s="233">
        <v>0.33600000000000002</v>
      </c>
      <c r="M741" s="234">
        <v>5853</v>
      </c>
      <c r="N741" s="233">
        <v>0</v>
      </c>
      <c r="O741" s="233">
        <v>0</v>
      </c>
      <c r="P741" s="233">
        <v>0.61819999999999997</v>
      </c>
      <c r="Q741" s="234">
        <v>7989</v>
      </c>
      <c r="R741" s="233">
        <v>0.30399999999999999</v>
      </c>
      <c r="S741" s="234">
        <v>15776</v>
      </c>
      <c r="T741" s="233">
        <v>0</v>
      </c>
      <c r="U741" s="235">
        <f t="shared" si="77"/>
        <v>584</v>
      </c>
      <c r="V741" s="227">
        <f t="shared" si="78"/>
        <v>497.56799999999998</v>
      </c>
      <c r="W741" s="227">
        <f t="shared" si="79"/>
        <v>490.53</v>
      </c>
      <c r="X741" s="227">
        <f t="shared" si="82"/>
        <v>487.75</v>
      </c>
      <c r="Y741" s="227">
        <f t="shared" si="80"/>
        <v>451.286</v>
      </c>
      <c r="Z741" s="227">
        <f t="shared" si="81"/>
        <v>443.83666666666664</v>
      </c>
      <c r="AA741" s="227">
        <f t="shared" si="83"/>
        <v>438.22222222222223</v>
      </c>
    </row>
    <row r="742" spans="2:27" ht="13.5" hidden="1">
      <c r="B742" s="232" t="s">
        <v>1110</v>
      </c>
      <c r="C742" s="232" t="s">
        <v>851</v>
      </c>
      <c r="D742" s="232" t="s">
        <v>966</v>
      </c>
      <c r="E742" s="232" t="s">
        <v>988</v>
      </c>
      <c r="F742" s="232">
        <v>48</v>
      </c>
      <c r="G742" s="232" t="s">
        <v>1356</v>
      </c>
      <c r="H742" s="233">
        <v>9.4079999999999995</v>
      </c>
      <c r="I742" s="233">
        <v>0</v>
      </c>
      <c r="J742" s="233">
        <v>8.0579999999999998</v>
      </c>
      <c r="K742" s="234">
        <v>34816</v>
      </c>
      <c r="L742" s="233">
        <v>3.9740000000000002</v>
      </c>
      <c r="M742" s="234">
        <v>69248</v>
      </c>
      <c r="N742" s="233">
        <v>0</v>
      </c>
      <c r="O742" s="233">
        <v>0</v>
      </c>
      <c r="P742" s="233">
        <v>7.3360000000000003</v>
      </c>
      <c r="Q742" s="234">
        <v>94860</v>
      </c>
      <c r="R742" s="233">
        <v>3.61</v>
      </c>
      <c r="S742" s="234">
        <v>187420</v>
      </c>
      <c r="T742" s="233">
        <v>0</v>
      </c>
      <c r="U742" s="235">
        <f t="shared" si="77"/>
        <v>6867.8399999999992</v>
      </c>
      <c r="V742" s="227">
        <f t="shared" si="78"/>
        <v>5882.34</v>
      </c>
      <c r="W742" s="227">
        <f t="shared" si="79"/>
        <v>5802.3533333333335</v>
      </c>
      <c r="X742" s="227">
        <f t="shared" si="82"/>
        <v>5770.666666666667</v>
      </c>
      <c r="Y742" s="227">
        <f t="shared" si="80"/>
        <v>5355.2800000000007</v>
      </c>
      <c r="Z742" s="227">
        <f t="shared" si="81"/>
        <v>5270.2999999999993</v>
      </c>
      <c r="AA742" s="227">
        <f t="shared" si="83"/>
        <v>5206.1111111111113</v>
      </c>
    </row>
    <row r="743" spans="2:27" ht="13.5" hidden="1">
      <c r="B743" s="232" t="s">
        <v>1110</v>
      </c>
      <c r="C743" s="232" t="s">
        <v>852</v>
      </c>
      <c r="D743" s="232" t="s">
        <v>966</v>
      </c>
      <c r="E743" s="232" t="s">
        <v>988</v>
      </c>
      <c r="F743" s="232">
        <v>64</v>
      </c>
      <c r="G743" s="232" t="s">
        <v>1364</v>
      </c>
      <c r="H743" s="233">
        <v>12.544</v>
      </c>
      <c r="I743" s="233">
        <v>0</v>
      </c>
      <c r="J743" s="233">
        <v>10.744</v>
      </c>
      <c r="K743" s="234">
        <v>46421</v>
      </c>
      <c r="L743" s="233">
        <v>5.2990000000000004</v>
      </c>
      <c r="M743" s="234">
        <v>92331</v>
      </c>
      <c r="N743" s="233">
        <v>0</v>
      </c>
      <c r="O743" s="233">
        <v>0</v>
      </c>
      <c r="P743" s="233">
        <v>9.7810000000000006</v>
      </c>
      <c r="Q743" s="234">
        <v>126480</v>
      </c>
      <c r="R743" s="233">
        <v>4.8129999999999997</v>
      </c>
      <c r="S743" s="234">
        <v>249893</v>
      </c>
      <c r="T743" s="233">
        <v>0</v>
      </c>
      <c r="U743" s="235">
        <f t="shared" si="77"/>
        <v>9157.1200000000008</v>
      </c>
      <c r="V743" s="227">
        <f t="shared" si="78"/>
        <v>7843.12</v>
      </c>
      <c r="W743" s="227">
        <f t="shared" si="79"/>
        <v>7736.6866666666665</v>
      </c>
      <c r="X743" s="227">
        <f t="shared" si="82"/>
        <v>7694.25</v>
      </c>
      <c r="Y743" s="227">
        <f t="shared" si="80"/>
        <v>7140.13</v>
      </c>
      <c r="Z743" s="227">
        <f t="shared" si="81"/>
        <v>7026.8233333333337</v>
      </c>
      <c r="AA743" s="227">
        <f t="shared" si="83"/>
        <v>6941.4722222222226</v>
      </c>
    </row>
    <row r="744" spans="2:27" ht="13.5" hidden="1">
      <c r="B744" s="232" t="s">
        <v>1110</v>
      </c>
      <c r="C744" s="232" t="s">
        <v>853</v>
      </c>
      <c r="D744" s="232" t="s">
        <v>966</v>
      </c>
      <c r="E744" s="232" t="s">
        <v>988</v>
      </c>
      <c r="F744" s="232">
        <v>96</v>
      </c>
      <c r="G744" s="232" t="s">
        <v>1365</v>
      </c>
      <c r="H744" s="233">
        <v>18.815999999999999</v>
      </c>
      <c r="I744" s="233">
        <v>0</v>
      </c>
      <c r="J744" s="233">
        <v>16.116</v>
      </c>
      <c r="K744" s="234">
        <v>69631</v>
      </c>
      <c r="L744" s="233">
        <v>7.9489999999999998</v>
      </c>
      <c r="M744" s="234">
        <v>138496</v>
      </c>
      <c r="N744" s="233">
        <v>0</v>
      </c>
      <c r="O744" s="233">
        <v>0</v>
      </c>
      <c r="P744" s="233">
        <v>14.672000000000001</v>
      </c>
      <c r="Q744" s="234">
        <v>189721</v>
      </c>
      <c r="R744" s="233">
        <v>7.2190000000000003</v>
      </c>
      <c r="S744" s="234">
        <v>374839</v>
      </c>
      <c r="T744" s="233">
        <v>0</v>
      </c>
      <c r="U744" s="235">
        <f t="shared" si="77"/>
        <v>13735.679999999998</v>
      </c>
      <c r="V744" s="227">
        <f t="shared" si="78"/>
        <v>11764.68</v>
      </c>
      <c r="W744" s="227">
        <f t="shared" si="79"/>
        <v>11605.353333333333</v>
      </c>
      <c r="X744" s="227">
        <f t="shared" si="82"/>
        <v>11541.333333333334</v>
      </c>
      <c r="Y744" s="227">
        <f t="shared" si="80"/>
        <v>10710.560000000001</v>
      </c>
      <c r="Z744" s="227">
        <f t="shared" si="81"/>
        <v>10539.897777777776</v>
      </c>
      <c r="AA744" s="227">
        <f t="shared" si="83"/>
        <v>10412.194444444445</v>
      </c>
    </row>
    <row r="745" spans="2:27" ht="13.5" hidden="1">
      <c r="B745" s="232" t="s">
        <v>1110</v>
      </c>
      <c r="C745" s="232" t="s">
        <v>854</v>
      </c>
      <c r="D745" s="232" t="s">
        <v>966</v>
      </c>
      <c r="E745" s="232" t="s">
        <v>988</v>
      </c>
      <c r="F745" s="232">
        <v>8</v>
      </c>
      <c r="G745" s="232" t="s">
        <v>1317</v>
      </c>
      <c r="H745" s="233">
        <v>1.5680000000000001</v>
      </c>
      <c r="I745" s="233">
        <v>0</v>
      </c>
      <c r="J745" s="233">
        <v>1.343</v>
      </c>
      <c r="K745" s="234">
        <v>5803</v>
      </c>
      <c r="L745" s="233">
        <v>0.66200000000000003</v>
      </c>
      <c r="M745" s="234">
        <v>11541</v>
      </c>
      <c r="N745" s="233">
        <v>0</v>
      </c>
      <c r="O745" s="233">
        <v>0</v>
      </c>
      <c r="P745" s="233">
        <v>1.2230000000000001</v>
      </c>
      <c r="Q745" s="234">
        <v>15810</v>
      </c>
      <c r="R745" s="233">
        <v>0.60199999999999998</v>
      </c>
      <c r="S745" s="234">
        <v>31237</v>
      </c>
      <c r="T745" s="233">
        <v>0</v>
      </c>
      <c r="U745" s="235">
        <f t="shared" si="77"/>
        <v>1144.6400000000001</v>
      </c>
      <c r="V745" s="227">
        <f t="shared" si="78"/>
        <v>980.39</v>
      </c>
      <c r="W745" s="227">
        <f t="shared" si="79"/>
        <v>966.84333333333336</v>
      </c>
      <c r="X745" s="227">
        <f t="shared" si="82"/>
        <v>961.75</v>
      </c>
      <c r="Y745" s="227">
        <f t="shared" si="80"/>
        <v>892.79000000000008</v>
      </c>
      <c r="Z745" s="227">
        <f t="shared" si="81"/>
        <v>878.62666666666667</v>
      </c>
      <c r="AA745" s="227">
        <f t="shared" si="83"/>
        <v>867.69444444444446</v>
      </c>
    </row>
    <row r="746" spans="2:27" ht="13.5" hidden="1">
      <c r="B746" s="232" t="s">
        <v>1110</v>
      </c>
      <c r="C746" s="232" t="s">
        <v>855</v>
      </c>
      <c r="D746" s="232" t="s">
        <v>966</v>
      </c>
      <c r="E746" s="232" t="s">
        <v>988</v>
      </c>
      <c r="F746" s="232">
        <v>16</v>
      </c>
      <c r="G746" s="232" t="s">
        <v>1316</v>
      </c>
      <c r="H746" s="233">
        <v>3.1360000000000001</v>
      </c>
      <c r="I746" s="233">
        <v>0</v>
      </c>
      <c r="J746" s="233">
        <v>2.6859999999999999</v>
      </c>
      <c r="K746" s="234">
        <v>11605</v>
      </c>
      <c r="L746" s="233">
        <v>1.325</v>
      </c>
      <c r="M746" s="234">
        <v>23083</v>
      </c>
      <c r="N746" s="233">
        <v>0</v>
      </c>
      <c r="O746" s="233">
        <v>0</v>
      </c>
      <c r="P746" s="233">
        <v>2.4449999999999998</v>
      </c>
      <c r="Q746" s="234">
        <v>31620</v>
      </c>
      <c r="R746" s="233">
        <v>1.2030000000000001</v>
      </c>
      <c r="S746" s="234">
        <v>62473</v>
      </c>
      <c r="T746" s="233">
        <v>0</v>
      </c>
      <c r="U746" s="235">
        <f t="shared" si="77"/>
        <v>2289.2800000000002</v>
      </c>
      <c r="V746" s="227">
        <f t="shared" si="78"/>
        <v>1960.78</v>
      </c>
      <c r="W746" s="227">
        <f t="shared" si="79"/>
        <v>1934.3333333333335</v>
      </c>
      <c r="X746" s="227">
        <f t="shared" si="82"/>
        <v>1923.5833333333333</v>
      </c>
      <c r="Y746" s="227">
        <f t="shared" si="80"/>
        <v>1784.85</v>
      </c>
      <c r="Z746" s="227">
        <f t="shared" si="81"/>
        <v>1756.5233333333335</v>
      </c>
      <c r="AA746" s="227">
        <f t="shared" si="83"/>
        <v>1735.3611111111111</v>
      </c>
    </row>
    <row r="747" spans="2:27" ht="13.5" hidden="1">
      <c r="B747" s="232" t="s">
        <v>1110</v>
      </c>
      <c r="C747" s="232" t="s">
        <v>856</v>
      </c>
      <c r="D747" s="232" t="s">
        <v>966</v>
      </c>
      <c r="E747" s="232" t="s">
        <v>988</v>
      </c>
      <c r="F747" s="232">
        <v>32</v>
      </c>
      <c r="G747" s="232" t="s">
        <v>1345</v>
      </c>
      <c r="H747" s="233">
        <v>6.2720000000000002</v>
      </c>
      <c r="I747" s="233">
        <v>0</v>
      </c>
      <c r="J747" s="233">
        <v>5.3719999999999999</v>
      </c>
      <c r="K747" s="234">
        <v>23210</v>
      </c>
      <c r="L747" s="233">
        <v>2.65</v>
      </c>
      <c r="M747" s="234">
        <v>46165</v>
      </c>
      <c r="N747" s="233">
        <v>0</v>
      </c>
      <c r="O747" s="233">
        <v>0</v>
      </c>
      <c r="P747" s="233">
        <v>4.891</v>
      </c>
      <c r="Q747" s="234">
        <v>63240</v>
      </c>
      <c r="R747" s="233">
        <v>2.4060000000000001</v>
      </c>
      <c r="S747" s="234">
        <v>124946</v>
      </c>
      <c r="T747" s="233">
        <v>0</v>
      </c>
      <c r="U747" s="235">
        <f t="shared" si="77"/>
        <v>4578.5600000000004</v>
      </c>
      <c r="V747" s="227">
        <f t="shared" si="78"/>
        <v>3921.56</v>
      </c>
      <c r="W747" s="227">
        <f t="shared" si="79"/>
        <v>3868.666666666667</v>
      </c>
      <c r="X747" s="227">
        <f t="shared" si="82"/>
        <v>3847.0833333333335</v>
      </c>
      <c r="Y747" s="227">
        <f t="shared" si="80"/>
        <v>3570.43</v>
      </c>
      <c r="Z747" s="227">
        <f t="shared" si="81"/>
        <v>3513.0466666666671</v>
      </c>
      <c r="AA747" s="227">
        <f t="shared" si="83"/>
        <v>3470.7222222222222</v>
      </c>
    </row>
    <row r="748" spans="2:27" ht="13.5" hidden="1">
      <c r="B748" s="232" t="s">
        <v>1110</v>
      </c>
      <c r="C748" s="232" t="s">
        <v>857</v>
      </c>
      <c r="D748" s="232" t="s">
        <v>966</v>
      </c>
      <c r="E748" s="232" t="s">
        <v>988</v>
      </c>
      <c r="F748" s="232">
        <v>2</v>
      </c>
      <c r="G748" s="232" t="s">
        <v>1311</v>
      </c>
      <c r="H748" s="233">
        <v>0.63200000000000001</v>
      </c>
      <c r="I748" s="233">
        <v>0</v>
      </c>
      <c r="J748" s="233">
        <v>0.57599999999999996</v>
      </c>
      <c r="K748" s="234">
        <v>2502</v>
      </c>
      <c r="L748" s="233">
        <v>0.28599999999999998</v>
      </c>
      <c r="M748" s="234">
        <v>4988</v>
      </c>
      <c r="N748" s="233">
        <v>0</v>
      </c>
      <c r="O748" s="233">
        <v>0</v>
      </c>
      <c r="P748" s="233">
        <v>0.54600000000000004</v>
      </c>
      <c r="Q748" s="234">
        <v>7106</v>
      </c>
      <c r="R748" s="233">
        <v>0.27</v>
      </c>
      <c r="S748" s="234">
        <v>14116</v>
      </c>
      <c r="T748" s="233">
        <v>0</v>
      </c>
      <c r="U748" s="235">
        <f t="shared" si="77"/>
        <v>461.36</v>
      </c>
      <c r="V748" s="227">
        <f t="shared" si="78"/>
        <v>420.47999999999996</v>
      </c>
      <c r="W748" s="227">
        <f t="shared" si="79"/>
        <v>417.28</v>
      </c>
      <c r="X748" s="227">
        <f t="shared" si="82"/>
        <v>415.66666666666669</v>
      </c>
      <c r="Y748" s="227">
        <f t="shared" si="80"/>
        <v>398.58000000000004</v>
      </c>
      <c r="Z748" s="227">
        <f t="shared" si="81"/>
        <v>394.48888888888894</v>
      </c>
      <c r="AA748" s="227">
        <f t="shared" si="83"/>
        <v>392.11111111111109</v>
      </c>
    </row>
    <row r="749" spans="2:27" ht="13.5" hidden="1">
      <c r="B749" s="232" t="s">
        <v>1110</v>
      </c>
      <c r="C749" s="232" t="s">
        <v>858</v>
      </c>
      <c r="D749" s="232" t="s">
        <v>966</v>
      </c>
      <c r="E749" s="232" t="s">
        <v>988</v>
      </c>
      <c r="F749" s="232">
        <v>96</v>
      </c>
      <c r="G749" s="232" t="s">
        <v>1365</v>
      </c>
      <c r="H749" s="233">
        <v>18.815999999999999</v>
      </c>
      <c r="I749" s="233">
        <v>0</v>
      </c>
      <c r="J749" s="233">
        <v>16.116</v>
      </c>
      <c r="K749" s="234">
        <v>69631</v>
      </c>
      <c r="L749" s="233">
        <v>7.9489999999999998</v>
      </c>
      <c r="M749" s="234">
        <v>138496</v>
      </c>
      <c r="N749" s="233">
        <v>0</v>
      </c>
      <c r="O749" s="233">
        <v>0</v>
      </c>
      <c r="P749" s="233">
        <v>14.672000000000001</v>
      </c>
      <c r="Q749" s="234">
        <v>189721</v>
      </c>
      <c r="R749" s="233">
        <v>7.2190000000000003</v>
      </c>
      <c r="S749" s="234">
        <v>374839</v>
      </c>
      <c r="T749" s="233">
        <v>0</v>
      </c>
      <c r="U749" s="235">
        <f t="shared" si="77"/>
        <v>13735.679999999998</v>
      </c>
      <c r="V749" s="227">
        <f t="shared" si="78"/>
        <v>11764.68</v>
      </c>
      <c r="W749" s="227">
        <f t="shared" si="79"/>
        <v>11605.353333333333</v>
      </c>
      <c r="X749" s="227">
        <f t="shared" si="82"/>
        <v>11541.333333333334</v>
      </c>
      <c r="Y749" s="227">
        <f t="shared" si="80"/>
        <v>10710.560000000001</v>
      </c>
      <c r="Z749" s="227">
        <f t="shared" si="81"/>
        <v>10539.897777777776</v>
      </c>
      <c r="AA749" s="227">
        <f t="shared" si="83"/>
        <v>10412.194444444445</v>
      </c>
    </row>
    <row r="750" spans="2:27" ht="13.5" hidden="1">
      <c r="B750" s="232" t="s">
        <v>1110</v>
      </c>
      <c r="C750" s="232" t="s">
        <v>859</v>
      </c>
      <c r="D750" s="232" t="s">
        <v>966</v>
      </c>
      <c r="E750" s="232" t="s">
        <v>988</v>
      </c>
      <c r="F750" s="232">
        <v>4</v>
      </c>
      <c r="G750" s="232" t="s">
        <v>1312</v>
      </c>
      <c r="H750" s="233">
        <v>0.78400000000000003</v>
      </c>
      <c r="I750" s="233">
        <v>0</v>
      </c>
      <c r="J750" s="233">
        <v>0.67200000000000004</v>
      </c>
      <c r="K750" s="234">
        <v>2901</v>
      </c>
      <c r="L750" s="233">
        <v>0.33100000000000002</v>
      </c>
      <c r="M750" s="234">
        <v>5771</v>
      </c>
      <c r="N750" s="233">
        <v>0</v>
      </c>
      <c r="O750" s="233">
        <v>0</v>
      </c>
      <c r="P750" s="233">
        <v>0.61099999999999999</v>
      </c>
      <c r="Q750" s="234">
        <v>7905</v>
      </c>
      <c r="R750" s="233">
        <v>0.30099999999999999</v>
      </c>
      <c r="S750" s="234">
        <v>15618</v>
      </c>
      <c r="T750" s="233">
        <v>0</v>
      </c>
      <c r="U750" s="235">
        <f t="shared" si="77"/>
        <v>572.32000000000005</v>
      </c>
      <c r="V750" s="227">
        <f t="shared" si="78"/>
        <v>490.56</v>
      </c>
      <c r="W750" s="227">
        <f t="shared" si="79"/>
        <v>483.38</v>
      </c>
      <c r="X750" s="227">
        <f t="shared" si="82"/>
        <v>480.91666666666669</v>
      </c>
      <c r="Y750" s="227">
        <f t="shared" si="80"/>
        <v>446.03</v>
      </c>
      <c r="Z750" s="227">
        <f t="shared" si="81"/>
        <v>439.31333333333333</v>
      </c>
      <c r="AA750" s="227">
        <f t="shared" si="83"/>
        <v>433.83333333333331</v>
      </c>
    </row>
    <row r="751" spans="2:27" ht="13.5" hidden="1">
      <c r="B751" s="232" t="s">
        <v>1110</v>
      </c>
      <c r="C751" s="232" t="s">
        <v>860</v>
      </c>
      <c r="D751" s="232" t="s">
        <v>966</v>
      </c>
      <c r="E751" s="232" t="s">
        <v>988</v>
      </c>
      <c r="F751" s="232">
        <v>48</v>
      </c>
      <c r="G751" s="232" t="s">
        <v>1356</v>
      </c>
      <c r="H751" s="233">
        <v>9.0239999999999991</v>
      </c>
      <c r="I751" s="233">
        <v>0</v>
      </c>
      <c r="J751" s="233">
        <v>7.8159999999999998</v>
      </c>
      <c r="K751" s="234">
        <v>33807</v>
      </c>
      <c r="L751" s="233">
        <v>3.859</v>
      </c>
      <c r="M751" s="234">
        <v>67270</v>
      </c>
      <c r="N751" s="233">
        <v>0</v>
      </c>
      <c r="O751" s="233">
        <v>0</v>
      </c>
      <c r="P751" s="233">
        <v>7.17</v>
      </c>
      <c r="Q751" s="234">
        <v>92842</v>
      </c>
      <c r="R751" s="233">
        <v>3.5329999999999999</v>
      </c>
      <c r="S751" s="234">
        <v>183625</v>
      </c>
      <c r="T751" s="233">
        <v>0</v>
      </c>
      <c r="U751" s="235">
        <f t="shared" si="77"/>
        <v>6587.5199999999995</v>
      </c>
      <c r="V751" s="227">
        <f t="shared" si="78"/>
        <v>5705.68</v>
      </c>
      <c r="W751" s="227">
        <f t="shared" si="79"/>
        <v>5634.32</v>
      </c>
      <c r="X751" s="227">
        <f t="shared" si="82"/>
        <v>5605.833333333333</v>
      </c>
      <c r="Y751" s="227">
        <f t="shared" si="80"/>
        <v>5234.1000000000004</v>
      </c>
      <c r="Z751" s="227">
        <f t="shared" si="81"/>
        <v>5158.0344444444445</v>
      </c>
      <c r="AA751" s="227">
        <f t="shared" si="83"/>
        <v>5100.6944444444443</v>
      </c>
    </row>
    <row r="752" spans="2:27" ht="13.5" hidden="1">
      <c r="B752" s="232" t="s">
        <v>1110</v>
      </c>
      <c r="C752" s="232" t="s">
        <v>861</v>
      </c>
      <c r="D752" s="232" t="s">
        <v>966</v>
      </c>
      <c r="E752" s="232" t="s">
        <v>988</v>
      </c>
      <c r="F752" s="232">
        <v>64</v>
      </c>
      <c r="G752" s="232" t="s">
        <v>1364</v>
      </c>
      <c r="H752" s="233">
        <v>12.032</v>
      </c>
      <c r="I752" s="233">
        <v>0</v>
      </c>
      <c r="J752" s="233">
        <v>10.422000000000001</v>
      </c>
      <c r="K752" s="234">
        <v>45075</v>
      </c>
      <c r="L752" s="233">
        <v>5.1459999999999999</v>
      </c>
      <c r="M752" s="234">
        <v>89693</v>
      </c>
      <c r="N752" s="233">
        <v>0</v>
      </c>
      <c r="O752" s="233">
        <v>0</v>
      </c>
      <c r="P752" s="233">
        <v>9.56</v>
      </c>
      <c r="Q752" s="234">
        <v>123789</v>
      </c>
      <c r="R752" s="233">
        <v>4.71</v>
      </c>
      <c r="S752" s="234">
        <v>244834</v>
      </c>
      <c r="T752" s="233">
        <v>0</v>
      </c>
      <c r="U752" s="235">
        <f t="shared" si="77"/>
        <v>8783.36</v>
      </c>
      <c r="V752" s="227">
        <f t="shared" si="78"/>
        <v>7608.06</v>
      </c>
      <c r="W752" s="227">
        <f t="shared" si="79"/>
        <v>7512.83</v>
      </c>
      <c r="X752" s="227">
        <f t="shared" si="82"/>
        <v>7474.416666666667</v>
      </c>
      <c r="Y752" s="227">
        <f t="shared" si="80"/>
        <v>6978.8</v>
      </c>
      <c r="Z752" s="227">
        <f t="shared" si="81"/>
        <v>6876.8833333333332</v>
      </c>
      <c r="AA752" s="227">
        <f t="shared" si="83"/>
        <v>6800.9444444444443</v>
      </c>
    </row>
    <row r="753" spans="2:27" ht="13.5" hidden="1">
      <c r="B753" s="232" t="s">
        <v>1110</v>
      </c>
      <c r="C753" s="232" t="s">
        <v>862</v>
      </c>
      <c r="D753" s="232" t="s">
        <v>966</v>
      </c>
      <c r="E753" s="232" t="s">
        <v>988</v>
      </c>
      <c r="F753" s="232">
        <v>96</v>
      </c>
      <c r="G753" s="232" t="s">
        <v>1365</v>
      </c>
      <c r="H753" s="233">
        <v>18.047999999999998</v>
      </c>
      <c r="I753" s="233">
        <v>0</v>
      </c>
      <c r="J753" s="233">
        <v>15.632999999999999</v>
      </c>
      <c r="K753" s="234">
        <v>67613</v>
      </c>
      <c r="L753" s="233">
        <v>7.718</v>
      </c>
      <c r="M753" s="234">
        <v>134540</v>
      </c>
      <c r="N753" s="233">
        <v>0</v>
      </c>
      <c r="O753" s="233">
        <v>0</v>
      </c>
      <c r="P753" s="233">
        <v>14.34</v>
      </c>
      <c r="Q753" s="234">
        <v>185684</v>
      </c>
      <c r="R753" s="233">
        <v>7.0659999999999998</v>
      </c>
      <c r="S753" s="234">
        <v>367251</v>
      </c>
      <c r="T753" s="233">
        <v>0</v>
      </c>
      <c r="U753" s="235">
        <f t="shared" si="77"/>
        <v>13175.039999999999</v>
      </c>
      <c r="V753" s="227">
        <f t="shared" si="78"/>
        <v>11412.09</v>
      </c>
      <c r="W753" s="227">
        <f t="shared" si="79"/>
        <v>11268.556666666667</v>
      </c>
      <c r="X753" s="227">
        <f t="shared" si="82"/>
        <v>11211.666666666666</v>
      </c>
      <c r="Y753" s="227">
        <f t="shared" si="80"/>
        <v>10468.200000000001</v>
      </c>
      <c r="Z753" s="227">
        <f t="shared" si="81"/>
        <v>10316.068888888889</v>
      </c>
      <c r="AA753" s="227">
        <f t="shared" si="83"/>
        <v>10201.416666666666</v>
      </c>
    </row>
    <row r="754" spans="2:27" ht="13.5" hidden="1">
      <c r="B754" s="232" t="s">
        <v>1110</v>
      </c>
      <c r="C754" s="232" t="s">
        <v>863</v>
      </c>
      <c r="D754" s="232" t="s">
        <v>966</v>
      </c>
      <c r="E754" s="232" t="s">
        <v>988</v>
      </c>
      <c r="F754" s="232">
        <v>8</v>
      </c>
      <c r="G754" s="232" t="s">
        <v>1317</v>
      </c>
      <c r="H754" s="233">
        <v>1.504</v>
      </c>
      <c r="I754" s="233">
        <v>0</v>
      </c>
      <c r="J754" s="233">
        <v>1.3029999999999999</v>
      </c>
      <c r="K754" s="234">
        <v>5634</v>
      </c>
      <c r="L754" s="233">
        <v>0.64300000000000002</v>
      </c>
      <c r="M754" s="234">
        <v>11212</v>
      </c>
      <c r="N754" s="233">
        <v>0</v>
      </c>
      <c r="O754" s="233">
        <v>0</v>
      </c>
      <c r="P754" s="233">
        <v>1.1950000000000001</v>
      </c>
      <c r="Q754" s="234">
        <v>15474</v>
      </c>
      <c r="R754" s="233">
        <v>0.58899999999999997</v>
      </c>
      <c r="S754" s="234">
        <v>30604</v>
      </c>
      <c r="T754" s="233">
        <v>0</v>
      </c>
      <c r="U754" s="235">
        <f t="shared" si="77"/>
        <v>1097.92</v>
      </c>
      <c r="V754" s="227">
        <f t="shared" si="78"/>
        <v>951.18999999999994</v>
      </c>
      <c r="W754" s="227">
        <f t="shared" si="79"/>
        <v>938.89</v>
      </c>
      <c r="X754" s="227">
        <f t="shared" si="82"/>
        <v>934.33333333333337</v>
      </c>
      <c r="Y754" s="227">
        <f t="shared" si="80"/>
        <v>872.35</v>
      </c>
      <c r="Z754" s="227">
        <f t="shared" si="81"/>
        <v>859.80333333333328</v>
      </c>
      <c r="AA754" s="227">
        <f t="shared" si="83"/>
        <v>850.11111111111109</v>
      </c>
    </row>
    <row r="755" spans="2:27" ht="13.5" hidden="1">
      <c r="B755" s="232" t="s">
        <v>1110</v>
      </c>
      <c r="C755" s="232" t="s">
        <v>864</v>
      </c>
      <c r="D755" s="232" t="s">
        <v>966</v>
      </c>
      <c r="E755" s="232" t="s">
        <v>988</v>
      </c>
      <c r="F755" s="232">
        <v>16</v>
      </c>
      <c r="G755" s="232" t="s">
        <v>1316</v>
      </c>
      <c r="H755" s="233">
        <v>3.008</v>
      </c>
      <c r="I755" s="233">
        <v>0</v>
      </c>
      <c r="J755" s="233">
        <v>2.605</v>
      </c>
      <c r="K755" s="234">
        <v>11269</v>
      </c>
      <c r="L755" s="233">
        <v>1.286</v>
      </c>
      <c r="M755" s="234">
        <v>22423</v>
      </c>
      <c r="N755" s="233">
        <v>0</v>
      </c>
      <c r="O755" s="233">
        <v>0</v>
      </c>
      <c r="P755" s="233">
        <v>2.39</v>
      </c>
      <c r="Q755" s="234">
        <v>30947</v>
      </c>
      <c r="R755" s="233">
        <v>1.1779999999999999</v>
      </c>
      <c r="S755" s="234">
        <v>61208</v>
      </c>
      <c r="T755" s="233">
        <v>0</v>
      </c>
      <c r="U755" s="235">
        <f t="shared" si="77"/>
        <v>2195.84</v>
      </c>
      <c r="V755" s="227">
        <f t="shared" si="78"/>
        <v>1901.65</v>
      </c>
      <c r="W755" s="227">
        <f t="shared" si="79"/>
        <v>1877.8633333333332</v>
      </c>
      <c r="X755" s="227">
        <f t="shared" si="82"/>
        <v>1868.5833333333333</v>
      </c>
      <c r="Y755" s="227">
        <f t="shared" si="80"/>
        <v>1744.7</v>
      </c>
      <c r="Z755" s="227">
        <f t="shared" si="81"/>
        <v>1719.5788888888887</v>
      </c>
      <c r="AA755" s="227">
        <f t="shared" si="83"/>
        <v>1700.2222222222222</v>
      </c>
    </row>
    <row r="756" spans="2:27" ht="13.5" hidden="1">
      <c r="B756" s="232" t="s">
        <v>1110</v>
      </c>
      <c r="C756" s="232" t="s">
        <v>865</v>
      </c>
      <c r="D756" s="232" t="s">
        <v>966</v>
      </c>
      <c r="E756" s="232" t="s">
        <v>988</v>
      </c>
      <c r="F756" s="232">
        <v>32</v>
      </c>
      <c r="G756" s="232" t="s">
        <v>1345</v>
      </c>
      <c r="H756" s="233">
        <v>6.016</v>
      </c>
      <c r="I756" s="233">
        <v>0</v>
      </c>
      <c r="J756" s="233">
        <v>5.2110000000000003</v>
      </c>
      <c r="K756" s="234">
        <v>22538</v>
      </c>
      <c r="L756" s="233">
        <v>2.573</v>
      </c>
      <c r="M756" s="234">
        <v>44847</v>
      </c>
      <c r="N756" s="233">
        <v>0</v>
      </c>
      <c r="O756" s="233">
        <v>0</v>
      </c>
      <c r="P756" s="233">
        <v>4.78</v>
      </c>
      <c r="Q756" s="234">
        <v>61895</v>
      </c>
      <c r="R756" s="233">
        <v>2.355</v>
      </c>
      <c r="S756" s="234">
        <v>122417</v>
      </c>
      <c r="T756" s="233">
        <v>0</v>
      </c>
      <c r="U756" s="235">
        <f t="shared" si="77"/>
        <v>4391.68</v>
      </c>
      <c r="V756" s="227">
        <f t="shared" si="78"/>
        <v>3804.03</v>
      </c>
      <c r="W756" s="227">
        <f t="shared" si="79"/>
        <v>3756.4566666666669</v>
      </c>
      <c r="X756" s="227">
        <f t="shared" si="82"/>
        <v>3737.25</v>
      </c>
      <c r="Y756" s="227">
        <f t="shared" si="80"/>
        <v>3489.4</v>
      </c>
      <c r="Z756" s="227">
        <f t="shared" si="81"/>
        <v>3438.4555555555557</v>
      </c>
      <c r="AA756" s="227">
        <f t="shared" si="83"/>
        <v>3400.4722222222222</v>
      </c>
    </row>
    <row r="757" spans="2:27" ht="13.5" hidden="1">
      <c r="B757" s="232" t="s">
        <v>1110</v>
      </c>
      <c r="C757" s="232" t="s">
        <v>866</v>
      </c>
      <c r="D757" s="232" t="s">
        <v>966</v>
      </c>
      <c r="E757" s="232" t="s">
        <v>988</v>
      </c>
      <c r="F757" s="232">
        <v>2</v>
      </c>
      <c r="G757" s="232" t="s">
        <v>1311</v>
      </c>
      <c r="H757" s="233">
        <v>0.61599999999999999</v>
      </c>
      <c r="I757" s="233">
        <v>0</v>
      </c>
      <c r="J757" s="233">
        <v>0.56599999999999995</v>
      </c>
      <c r="K757" s="234">
        <v>2460</v>
      </c>
      <c r="L757" s="233">
        <v>0.28100000000000003</v>
      </c>
      <c r="M757" s="234">
        <v>4905</v>
      </c>
      <c r="N757" s="233">
        <v>0</v>
      </c>
      <c r="O757" s="233">
        <v>0</v>
      </c>
      <c r="P757" s="233">
        <v>0.53900000000000003</v>
      </c>
      <c r="Q757" s="234">
        <v>7022</v>
      </c>
      <c r="R757" s="233">
        <v>0.26700000000000002</v>
      </c>
      <c r="S757" s="234">
        <v>13958</v>
      </c>
      <c r="T757" s="233">
        <v>0</v>
      </c>
      <c r="U757" s="235">
        <f t="shared" si="77"/>
        <v>449.68</v>
      </c>
      <c r="V757" s="227">
        <f t="shared" si="78"/>
        <v>413.17999999999995</v>
      </c>
      <c r="W757" s="227">
        <f t="shared" si="79"/>
        <v>410.13</v>
      </c>
      <c r="X757" s="227">
        <f t="shared" si="82"/>
        <v>408.75</v>
      </c>
      <c r="Y757" s="227">
        <f t="shared" si="80"/>
        <v>393.47</v>
      </c>
      <c r="Z757" s="227">
        <f t="shared" si="81"/>
        <v>389.96555555555557</v>
      </c>
      <c r="AA757" s="227">
        <f t="shared" si="83"/>
        <v>387.72222222222223</v>
      </c>
    </row>
    <row r="758" spans="2:27" ht="13.5" hidden="1">
      <c r="B758" s="232" t="s">
        <v>1110</v>
      </c>
      <c r="C758" s="232" t="s">
        <v>867</v>
      </c>
      <c r="D758" s="232" t="s">
        <v>966</v>
      </c>
      <c r="E758" s="232" t="s">
        <v>988</v>
      </c>
      <c r="F758" s="232">
        <v>4</v>
      </c>
      <c r="G758" s="232" t="s">
        <v>1312</v>
      </c>
      <c r="H758" s="233">
        <v>0.752</v>
      </c>
      <c r="I758" s="233">
        <v>0</v>
      </c>
      <c r="J758" s="233">
        <v>0.65100000000000002</v>
      </c>
      <c r="K758" s="234">
        <v>2817</v>
      </c>
      <c r="L758" s="233">
        <v>0.32200000000000001</v>
      </c>
      <c r="M758" s="234">
        <v>5606</v>
      </c>
      <c r="N758" s="233">
        <v>0</v>
      </c>
      <c r="O758" s="233">
        <v>0</v>
      </c>
      <c r="P758" s="233">
        <v>0.59799999999999998</v>
      </c>
      <c r="Q758" s="234">
        <v>7737</v>
      </c>
      <c r="R758" s="233">
        <v>0.29399999999999998</v>
      </c>
      <c r="S758" s="234">
        <v>15302</v>
      </c>
      <c r="T758" s="233">
        <v>0</v>
      </c>
      <c r="U758" s="235">
        <f t="shared" si="77"/>
        <v>548.96</v>
      </c>
      <c r="V758" s="227">
        <f t="shared" si="78"/>
        <v>475.23</v>
      </c>
      <c r="W758" s="227">
        <f t="shared" si="79"/>
        <v>469.81</v>
      </c>
      <c r="X758" s="227">
        <f t="shared" si="82"/>
        <v>467.16666666666669</v>
      </c>
      <c r="Y758" s="227">
        <f t="shared" si="80"/>
        <v>436.53999999999996</v>
      </c>
      <c r="Z758" s="227">
        <f t="shared" si="81"/>
        <v>429.53666666666663</v>
      </c>
      <c r="AA758" s="227">
        <f t="shared" si="83"/>
        <v>425.05555555555554</v>
      </c>
    </row>
    <row r="759" spans="2:27" ht="13.5" hidden="1">
      <c r="B759" s="232" t="s">
        <v>1110</v>
      </c>
      <c r="C759" s="232" t="s">
        <v>868</v>
      </c>
      <c r="D759" s="232" t="s">
        <v>966</v>
      </c>
      <c r="E759" s="232" t="s">
        <v>988</v>
      </c>
      <c r="F759" s="232">
        <v>48</v>
      </c>
      <c r="G759" s="232" t="s">
        <v>1356</v>
      </c>
      <c r="H759" s="233">
        <v>9.5519999999999996</v>
      </c>
      <c r="I759" s="233">
        <v>0</v>
      </c>
      <c r="J759" s="233">
        <v>8.1419999999999995</v>
      </c>
      <c r="K759" s="234">
        <v>35166</v>
      </c>
      <c r="L759" s="233">
        <v>4.0140000000000002</v>
      </c>
      <c r="M759" s="234">
        <v>69935</v>
      </c>
      <c r="N759" s="233">
        <v>0</v>
      </c>
      <c r="O759" s="233">
        <v>0</v>
      </c>
      <c r="P759" s="233">
        <v>7.3979999999999997</v>
      </c>
      <c r="Q759" s="234">
        <v>95617</v>
      </c>
      <c r="R759" s="233">
        <v>3.6379999999999999</v>
      </c>
      <c r="S759" s="234">
        <v>188843</v>
      </c>
      <c r="T759" s="233">
        <v>0</v>
      </c>
      <c r="U759" s="235">
        <f t="shared" si="77"/>
        <v>6972.96</v>
      </c>
      <c r="V759" s="227">
        <f t="shared" si="78"/>
        <v>5943.66</v>
      </c>
      <c r="W759" s="227">
        <f t="shared" si="79"/>
        <v>5860.72</v>
      </c>
      <c r="X759" s="227">
        <f t="shared" si="82"/>
        <v>5827.916666666667</v>
      </c>
      <c r="Y759" s="227">
        <f t="shared" si="80"/>
        <v>5400.54</v>
      </c>
      <c r="Z759" s="227">
        <f t="shared" si="81"/>
        <v>5311.7677777777772</v>
      </c>
      <c r="AA759" s="227">
        <f t="shared" si="83"/>
        <v>5245.6388888888887</v>
      </c>
    </row>
    <row r="760" spans="2:27" ht="13.5" hidden="1">
      <c r="B760" s="232" t="s">
        <v>1110</v>
      </c>
      <c r="C760" s="232" t="s">
        <v>869</v>
      </c>
      <c r="D760" s="232" t="s">
        <v>966</v>
      </c>
      <c r="E760" s="232" t="s">
        <v>988</v>
      </c>
      <c r="F760" s="232">
        <v>64</v>
      </c>
      <c r="G760" s="232" t="s">
        <v>1364</v>
      </c>
      <c r="H760" s="233">
        <v>12.736000000000001</v>
      </c>
      <c r="I760" s="233">
        <v>0</v>
      </c>
      <c r="J760" s="233">
        <v>10.856</v>
      </c>
      <c r="K760" s="234">
        <v>46888</v>
      </c>
      <c r="L760" s="233">
        <v>5.3529999999999998</v>
      </c>
      <c r="M760" s="234">
        <v>93246</v>
      </c>
      <c r="N760" s="233">
        <v>0</v>
      </c>
      <c r="O760" s="233">
        <v>0</v>
      </c>
      <c r="P760" s="233">
        <v>9.8640000000000008</v>
      </c>
      <c r="Q760" s="234">
        <v>127490</v>
      </c>
      <c r="R760" s="233">
        <v>4.851</v>
      </c>
      <c r="S760" s="234">
        <v>251790</v>
      </c>
      <c r="T760" s="233">
        <v>0</v>
      </c>
      <c r="U760" s="235">
        <f t="shared" si="77"/>
        <v>9297.2800000000007</v>
      </c>
      <c r="V760" s="227">
        <f t="shared" si="78"/>
        <v>7924.88</v>
      </c>
      <c r="W760" s="227">
        <f t="shared" si="79"/>
        <v>7815.0233333333326</v>
      </c>
      <c r="X760" s="227">
        <f t="shared" si="82"/>
        <v>7770.5</v>
      </c>
      <c r="Y760" s="227">
        <f t="shared" si="80"/>
        <v>7200.72</v>
      </c>
      <c r="Z760" s="227">
        <f t="shared" si="81"/>
        <v>7082.6188888888883</v>
      </c>
      <c r="AA760" s="227">
        <f t="shared" si="83"/>
        <v>6994.166666666667</v>
      </c>
    </row>
    <row r="761" spans="2:27" ht="13.5" hidden="1">
      <c r="B761" s="232" t="s">
        <v>1110</v>
      </c>
      <c r="C761" s="232" t="s">
        <v>870</v>
      </c>
      <c r="D761" s="232" t="s">
        <v>966</v>
      </c>
      <c r="E761" s="232" t="s">
        <v>988</v>
      </c>
      <c r="F761" s="232">
        <v>96</v>
      </c>
      <c r="G761" s="232" t="s">
        <v>1365</v>
      </c>
      <c r="H761" s="233">
        <v>19.103999999999999</v>
      </c>
      <c r="I761" s="233">
        <v>0</v>
      </c>
      <c r="J761" s="233">
        <v>16.283999999999999</v>
      </c>
      <c r="K761" s="234">
        <v>70332</v>
      </c>
      <c r="L761" s="233">
        <v>8.0289999999999999</v>
      </c>
      <c r="M761" s="234">
        <v>139869</v>
      </c>
      <c r="N761" s="233">
        <v>0</v>
      </c>
      <c r="O761" s="233">
        <v>0</v>
      </c>
      <c r="P761" s="233">
        <v>14.795999999999999</v>
      </c>
      <c r="Q761" s="234">
        <v>191234</v>
      </c>
      <c r="R761" s="233">
        <v>7.2770000000000001</v>
      </c>
      <c r="S761" s="234">
        <v>377685</v>
      </c>
      <c r="T761" s="233">
        <v>0</v>
      </c>
      <c r="U761" s="235">
        <f t="shared" si="77"/>
        <v>13945.92</v>
      </c>
      <c r="V761" s="227">
        <f t="shared" si="78"/>
        <v>11887.32</v>
      </c>
      <c r="W761" s="227">
        <f t="shared" si="79"/>
        <v>11722.17</v>
      </c>
      <c r="X761" s="227">
        <f t="shared" si="82"/>
        <v>11655.75</v>
      </c>
      <c r="Y761" s="227">
        <f t="shared" si="80"/>
        <v>10801.08</v>
      </c>
      <c r="Z761" s="227">
        <f t="shared" si="81"/>
        <v>10624.265555555556</v>
      </c>
      <c r="AA761" s="227">
        <f t="shared" si="83"/>
        <v>10491.25</v>
      </c>
    </row>
    <row r="762" spans="2:27" ht="13.5" hidden="1">
      <c r="B762" s="232" t="s">
        <v>1110</v>
      </c>
      <c r="C762" s="232" t="s">
        <v>871</v>
      </c>
      <c r="D762" s="232" t="s">
        <v>966</v>
      </c>
      <c r="E762" s="232" t="s">
        <v>988</v>
      </c>
      <c r="F762" s="232">
        <v>8</v>
      </c>
      <c r="G762" s="232" t="s">
        <v>1317</v>
      </c>
      <c r="H762" s="233">
        <v>1.5920000000000001</v>
      </c>
      <c r="I762" s="233">
        <v>0</v>
      </c>
      <c r="J762" s="233">
        <v>1.357</v>
      </c>
      <c r="K762" s="234">
        <v>5861</v>
      </c>
      <c r="L762" s="233">
        <v>0.66900000000000004</v>
      </c>
      <c r="M762" s="234">
        <v>11656</v>
      </c>
      <c r="N762" s="233">
        <v>0</v>
      </c>
      <c r="O762" s="233">
        <v>0</v>
      </c>
      <c r="P762" s="233">
        <v>1.2330000000000001</v>
      </c>
      <c r="Q762" s="234">
        <v>15936</v>
      </c>
      <c r="R762" s="233">
        <v>0.60599999999999998</v>
      </c>
      <c r="S762" s="234">
        <v>31474</v>
      </c>
      <c r="T762" s="233">
        <v>0</v>
      </c>
      <c r="U762" s="235">
        <f t="shared" si="77"/>
        <v>1162.1600000000001</v>
      </c>
      <c r="V762" s="227">
        <f t="shared" si="78"/>
        <v>990.61</v>
      </c>
      <c r="W762" s="227">
        <f t="shared" si="79"/>
        <v>976.78666666666663</v>
      </c>
      <c r="X762" s="227">
        <f t="shared" si="82"/>
        <v>971.33333333333337</v>
      </c>
      <c r="Y762" s="227">
        <f t="shared" si="80"/>
        <v>900.09</v>
      </c>
      <c r="Z762" s="227">
        <f t="shared" si="81"/>
        <v>885.04666666666662</v>
      </c>
      <c r="AA762" s="227">
        <f t="shared" si="83"/>
        <v>874.27777777777783</v>
      </c>
    </row>
    <row r="763" spans="2:27" ht="13.5" hidden="1">
      <c r="B763" s="232" t="s">
        <v>1110</v>
      </c>
      <c r="C763" s="232" t="s">
        <v>872</v>
      </c>
      <c r="D763" s="232" t="s">
        <v>966</v>
      </c>
      <c r="E763" s="232" t="s">
        <v>988</v>
      </c>
      <c r="F763" s="232">
        <v>16</v>
      </c>
      <c r="G763" s="232" t="s">
        <v>1316</v>
      </c>
      <c r="H763" s="233">
        <v>3.1840000000000002</v>
      </c>
      <c r="I763" s="233">
        <v>0</v>
      </c>
      <c r="J763" s="233">
        <v>2.714</v>
      </c>
      <c r="K763" s="234">
        <v>11722</v>
      </c>
      <c r="L763" s="233">
        <v>1.3380000000000001</v>
      </c>
      <c r="M763" s="234">
        <v>23312</v>
      </c>
      <c r="N763" s="233">
        <v>0</v>
      </c>
      <c r="O763" s="233">
        <v>0</v>
      </c>
      <c r="P763" s="233">
        <v>2.4660000000000002</v>
      </c>
      <c r="Q763" s="234">
        <v>31872</v>
      </c>
      <c r="R763" s="233">
        <v>1.2130000000000001</v>
      </c>
      <c r="S763" s="234">
        <v>62948</v>
      </c>
      <c r="T763" s="233">
        <v>0</v>
      </c>
      <c r="U763" s="235">
        <f t="shared" si="77"/>
        <v>2324.3200000000002</v>
      </c>
      <c r="V763" s="227">
        <f t="shared" si="78"/>
        <v>1981.22</v>
      </c>
      <c r="W763" s="227">
        <f t="shared" si="79"/>
        <v>1953.5733333333333</v>
      </c>
      <c r="X763" s="227">
        <f t="shared" si="82"/>
        <v>1942.6666666666667</v>
      </c>
      <c r="Y763" s="227">
        <f t="shared" si="80"/>
        <v>1800.18</v>
      </c>
      <c r="Z763" s="227">
        <f t="shared" si="81"/>
        <v>1770.8233333333333</v>
      </c>
      <c r="AA763" s="227">
        <f t="shared" si="83"/>
        <v>1748.5555555555557</v>
      </c>
    </row>
    <row r="764" spans="2:27" ht="13.5" hidden="1">
      <c r="B764" s="232" t="s">
        <v>1110</v>
      </c>
      <c r="C764" s="232" t="s">
        <v>298</v>
      </c>
      <c r="D764" s="232" t="s">
        <v>966</v>
      </c>
      <c r="E764" s="232" t="s">
        <v>988</v>
      </c>
      <c r="F764" s="232">
        <v>32</v>
      </c>
      <c r="G764" s="232" t="s">
        <v>1345</v>
      </c>
      <c r="H764" s="233">
        <v>6.3680000000000003</v>
      </c>
      <c r="I764" s="233">
        <v>0</v>
      </c>
      <c r="J764" s="233">
        <v>5.4279999999999999</v>
      </c>
      <c r="K764" s="234">
        <v>23444</v>
      </c>
      <c r="L764" s="233">
        <v>2.6760000000000002</v>
      </c>
      <c r="M764" s="234">
        <v>46623</v>
      </c>
      <c r="N764" s="233">
        <v>0</v>
      </c>
      <c r="O764" s="233">
        <v>0</v>
      </c>
      <c r="P764" s="233">
        <v>4.9320000000000004</v>
      </c>
      <c r="Q764" s="234">
        <v>63745</v>
      </c>
      <c r="R764" s="233">
        <v>2.4260000000000002</v>
      </c>
      <c r="S764" s="234">
        <v>125895</v>
      </c>
      <c r="T764" s="233">
        <v>0</v>
      </c>
      <c r="U764" s="235">
        <f t="shared" si="77"/>
        <v>4648.6400000000003</v>
      </c>
      <c r="V764" s="227">
        <f t="shared" si="78"/>
        <v>3962.44</v>
      </c>
      <c r="W764" s="227">
        <f t="shared" si="79"/>
        <v>3907.1466666666665</v>
      </c>
      <c r="X764" s="227">
        <f t="shared" si="82"/>
        <v>3885.25</v>
      </c>
      <c r="Y764" s="227">
        <f t="shared" si="80"/>
        <v>3600.36</v>
      </c>
      <c r="Z764" s="227">
        <f t="shared" si="81"/>
        <v>3541.6744444444444</v>
      </c>
      <c r="AA764" s="227">
        <f t="shared" si="83"/>
        <v>3497.0833333333335</v>
      </c>
    </row>
    <row r="765" spans="2:27" ht="13.5" hidden="1">
      <c r="B765" s="232" t="s">
        <v>1110</v>
      </c>
      <c r="C765" s="232" t="s">
        <v>873</v>
      </c>
      <c r="D765" s="232" t="s">
        <v>966</v>
      </c>
      <c r="E765" s="232" t="s">
        <v>988</v>
      </c>
      <c r="F765" s="232">
        <v>2</v>
      </c>
      <c r="G765" s="232" t="s">
        <v>1311</v>
      </c>
      <c r="H765" s="233">
        <v>0.63800000000000001</v>
      </c>
      <c r="I765" s="233">
        <v>0</v>
      </c>
      <c r="J765" s="233">
        <v>0.57899999999999996</v>
      </c>
      <c r="K765" s="234">
        <v>2516</v>
      </c>
      <c r="L765" s="233">
        <v>0.28699999999999998</v>
      </c>
      <c r="M765" s="234">
        <v>5016</v>
      </c>
      <c r="N765" s="233">
        <v>0</v>
      </c>
      <c r="O765" s="233">
        <v>0</v>
      </c>
      <c r="P765" s="233">
        <v>0.54800000000000004</v>
      </c>
      <c r="Q765" s="234">
        <v>7138</v>
      </c>
      <c r="R765" s="233">
        <v>0.27200000000000002</v>
      </c>
      <c r="S765" s="234">
        <v>14176</v>
      </c>
      <c r="T765" s="233">
        <v>0</v>
      </c>
      <c r="U765" s="235">
        <f t="shared" si="77"/>
        <v>465.74</v>
      </c>
      <c r="V765" s="227">
        <f t="shared" si="78"/>
        <v>422.66999999999996</v>
      </c>
      <c r="W765" s="227">
        <f t="shared" si="79"/>
        <v>419.17666666666662</v>
      </c>
      <c r="X765" s="227">
        <f t="shared" si="82"/>
        <v>418</v>
      </c>
      <c r="Y765" s="227">
        <f t="shared" si="80"/>
        <v>400.04</v>
      </c>
      <c r="Z765" s="227">
        <f t="shared" si="81"/>
        <v>396.83777777777777</v>
      </c>
      <c r="AA765" s="227">
        <f t="shared" si="83"/>
        <v>393.77777777777777</v>
      </c>
    </row>
    <row r="766" spans="2:27" ht="13.5" hidden="1">
      <c r="B766" s="232" t="s">
        <v>1110</v>
      </c>
      <c r="C766" s="232" t="s">
        <v>874</v>
      </c>
      <c r="D766" s="232" t="s">
        <v>966</v>
      </c>
      <c r="E766" s="232" t="s">
        <v>988</v>
      </c>
      <c r="F766" s="232">
        <v>4</v>
      </c>
      <c r="G766" s="232" t="s">
        <v>1312</v>
      </c>
      <c r="H766" s="233">
        <v>0.79600000000000004</v>
      </c>
      <c r="I766" s="233">
        <v>0</v>
      </c>
      <c r="J766" s="233">
        <v>0.67900000000000005</v>
      </c>
      <c r="K766" s="234">
        <v>2931</v>
      </c>
      <c r="L766" s="233">
        <v>0.33500000000000002</v>
      </c>
      <c r="M766" s="234">
        <v>5828</v>
      </c>
      <c r="N766" s="233">
        <v>0</v>
      </c>
      <c r="O766" s="233">
        <v>0</v>
      </c>
      <c r="P766" s="233">
        <v>0.61699999999999999</v>
      </c>
      <c r="Q766" s="234">
        <v>7968</v>
      </c>
      <c r="R766" s="233">
        <v>0.30299999999999999</v>
      </c>
      <c r="S766" s="234">
        <v>15737</v>
      </c>
      <c r="T766" s="233">
        <v>0</v>
      </c>
      <c r="U766" s="235">
        <f t="shared" si="77"/>
        <v>581.08000000000004</v>
      </c>
      <c r="V766" s="227">
        <f t="shared" si="78"/>
        <v>495.67</v>
      </c>
      <c r="W766" s="227">
        <f t="shared" si="79"/>
        <v>488.8</v>
      </c>
      <c r="X766" s="227">
        <f t="shared" si="82"/>
        <v>485.66666666666669</v>
      </c>
      <c r="Y766" s="227">
        <f t="shared" si="80"/>
        <v>450.40999999999997</v>
      </c>
      <c r="Z766" s="227">
        <f t="shared" si="81"/>
        <v>442.52333333333331</v>
      </c>
      <c r="AA766" s="227">
        <f t="shared" si="83"/>
        <v>437.13888888888891</v>
      </c>
    </row>
    <row r="767" spans="2:27" ht="13.5" hidden="1">
      <c r="B767" s="232" t="s">
        <v>1110</v>
      </c>
      <c r="C767" s="232" t="s">
        <v>1389</v>
      </c>
      <c r="D767" s="232" t="s">
        <v>966</v>
      </c>
      <c r="E767" s="232" t="s">
        <v>988</v>
      </c>
      <c r="F767" s="232">
        <v>48</v>
      </c>
      <c r="G767" s="232" t="s">
        <v>1356</v>
      </c>
      <c r="H767" s="233">
        <v>10.032</v>
      </c>
      <c r="I767" s="233">
        <v>0</v>
      </c>
      <c r="J767" s="233">
        <v>8.4513599999999993</v>
      </c>
      <c r="K767" s="234">
        <v>36456</v>
      </c>
      <c r="L767" s="233">
        <v>4.1616</v>
      </c>
      <c r="M767" s="234">
        <v>72462</v>
      </c>
      <c r="N767" s="233">
        <v>0</v>
      </c>
      <c r="O767" s="233">
        <v>0</v>
      </c>
      <c r="P767" s="233">
        <v>7.5316837999999997</v>
      </c>
      <c r="Q767" s="234">
        <v>97242</v>
      </c>
      <c r="R767" s="233">
        <v>3.700224</v>
      </c>
      <c r="S767" s="234">
        <v>191897</v>
      </c>
      <c r="T767" s="233">
        <v>0</v>
      </c>
      <c r="U767" s="235">
        <f t="shared" si="77"/>
        <v>7323.36</v>
      </c>
      <c r="V767" s="227">
        <f t="shared" si="78"/>
        <v>6169.4927999999991</v>
      </c>
      <c r="W767" s="227">
        <f t="shared" si="79"/>
        <v>6075.9679999999998</v>
      </c>
      <c r="X767" s="227">
        <f t="shared" si="82"/>
        <v>6038.5</v>
      </c>
      <c r="Y767" s="227">
        <f t="shared" si="80"/>
        <v>5498.1291739999997</v>
      </c>
      <c r="Z767" s="227">
        <f t="shared" si="81"/>
        <v>5402.3301866666661</v>
      </c>
      <c r="AA767" s="227">
        <f t="shared" si="83"/>
        <v>5330.4722222222226</v>
      </c>
    </row>
    <row r="768" spans="2:27" ht="13.5" hidden="1">
      <c r="B768" s="232" t="s">
        <v>1110</v>
      </c>
      <c r="C768" s="232" t="s">
        <v>1390</v>
      </c>
      <c r="D768" s="232" t="s">
        <v>966</v>
      </c>
      <c r="E768" s="232" t="s">
        <v>988</v>
      </c>
      <c r="F768" s="232">
        <v>64</v>
      </c>
      <c r="G768" s="232" t="s">
        <v>1364</v>
      </c>
      <c r="H768" s="233">
        <v>13.375999999999999</v>
      </c>
      <c r="I768" s="233">
        <v>0</v>
      </c>
      <c r="J768" s="233">
        <v>11.26848</v>
      </c>
      <c r="K768" s="234">
        <v>48607</v>
      </c>
      <c r="L768" s="233">
        <v>5.5488</v>
      </c>
      <c r="M768" s="234">
        <v>96616</v>
      </c>
      <c r="N768" s="233">
        <v>0</v>
      </c>
      <c r="O768" s="233">
        <v>0</v>
      </c>
      <c r="P768" s="233">
        <v>10.042245100000001</v>
      </c>
      <c r="Q768" s="234">
        <v>129656</v>
      </c>
      <c r="R768" s="233">
        <v>4.9336320000000002</v>
      </c>
      <c r="S768" s="234">
        <v>255863</v>
      </c>
      <c r="T768" s="233">
        <v>0</v>
      </c>
      <c r="U768" s="235">
        <f t="shared" si="77"/>
        <v>9764.48</v>
      </c>
      <c r="V768" s="227">
        <f t="shared" si="78"/>
        <v>8225.9904000000006</v>
      </c>
      <c r="W768" s="227">
        <f t="shared" si="79"/>
        <v>8101.2073333333337</v>
      </c>
      <c r="X768" s="227">
        <f t="shared" si="82"/>
        <v>8051.333333333333</v>
      </c>
      <c r="Y768" s="227">
        <f t="shared" si="80"/>
        <v>7330.8389230000002</v>
      </c>
      <c r="Z768" s="227">
        <f t="shared" si="81"/>
        <v>7203.106915555556</v>
      </c>
      <c r="AA768" s="227">
        <f t="shared" si="83"/>
        <v>7107.3055555555557</v>
      </c>
    </row>
    <row r="769" spans="2:27" ht="13.5" hidden="1">
      <c r="B769" s="232" t="s">
        <v>1110</v>
      </c>
      <c r="C769" s="232" t="s">
        <v>1391</v>
      </c>
      <c r="D769" s="232" t="s">
        <v>966</v>
      </c>
      <c r="E769" s="232" t="s">
        <v>988</v>
      </c>
      <c r="F769" s="232">
        <v>96</v>
      </c>
      <c r="G769" s="232" t="s">
        <v>1365</v>
      </c>
      <c r="H769" s="233">
        <v>20.064</v>
      </c>
      <c r="I769" s="233">
        <v>0</v>
      </c>
      <c r="J769" s="233">
        <v>16.902719999999999</v>
      </c>
      <c r="K769" s="234">
        <v>72911</v>
      </c>
      <c r="L769" s="233">
        <v>8.3231999999999999</v>
      </c>
      <c r="M769" s="234">
        <v>144924</v>
      </c>
      <c r="N769" s="233">
        <v>0</v>
      </c>
      <c r="O769" s="233">
        <v>0</v>
      </c>
      <c r="P769" s="233">
        <v>15.063367700000001</v>
      </c>
      <c r="Q769" s="234">
        <v>194484</v>
      </c>
      <c r="R769" s="233">
        <v>7.4004479999999999</v>
      </c>
      <c r="S769" s="234">
        <v>383794</v>
      </c>
      <c r="T769" s="233">
        <v>0</v>
      </c>
      <c r="U769" s="235">
        <f t="shared" si="77"/>
        <v>14646.72</v>
      </c>
      <c r="V769" s="227">
        <f t="shared" si="78"/>
        <v>12338.985599999998</v>
      </c>
      <c r="W769" s="227">
        <f t="shared" si="79"/>
        <v>12151.852666666666</v>
      </c>
      <c r="X769" s="227">
        <f t="shared" si="82"/>
        <v>12077</v>
      </c>
      <c r="Y769" s="227">
        <f t="shared" si="80"/>
        <v>10996.258421</v>
      </c>
      <c r="Z769" s="227">
        <f t="shared" si="81"/>
        <v>10804.660373333332</v>
      </c>
      <c r="AA769" s="227">
        <f t="shared" si="83"/>
        <v>10660.944444444445</v>
      </c>
    </row>
    <row r="770" spans="2:27" ht="13.5" hidden="1">
      <c r="B770" s="232" t="s">
        <v>1110</v>
      </c>
      <c r="C770" s="232" t="s">
        <v>1392</v>
      </c>
      <c r="D770" s="232" t="s">
        <v>966</v>
      </c>
      <c r="E770" s="232" t="s">
        <v>988</v>
      </c>
      <c r="F770" s="232">
        <v>8</v>
      </c>
      <c r="G770" s="232" t="s">
        <v>1317</v>
      </c>
      <c r="H770" s="233">
        <v>1.6719999999999999</v>
      </c>
      <c r="I770" s="233">
        <v>0</v>
      </c>
      <c r="J770" s="233">
        <v>1.40856</v>
      </c>
      <c r="K770" s="234">
        <v>6076</v>
      </c>
      <c r="L770" s="233">
        <v>0.69359999999999999</v>
      </c>
      <c r="M770" s="234">
        <v>12077</v>
      </c>
      <c r="N770" s="233">
        <v>0</v>
      </c>
      <c r="O770" s="233">
        <v>0</v>
      </c>
      <c r="P770" s="233">
        <v>1.2552806000000001</v>
      </c>
      <c r="Q770" s="234">
        <v>16207</v>
      </c>
      <c r="R770" s="233">
        <v>0.61670400000000003</v>
      </c>
      <c r="S770" s="234">
        <v>31983</v>
      </c>
      <c r="T770" s="233">
        <v>0</v>
      </c>
      <c r="U770" s="235">
        <f t="shared" si="77"/>
        <v>1220.56</v>
      </c>
      <c r="V770" s="227">
        <f t="shared" si="78"/>
        <v>1028.2488000000001</v>
      </c>
      <c r="W770" s="227">
        <f t="shared" si="79"/>
        <v>1012.6613333333332</v>
      </c>
      <c r="X770" s="227">
        <f t="shared" si="82"/>
        <v>1006.4166666666666</v>
      </c>
      <c r="Y770" s="227">
        <f t="shared" si="80"/>
        <v>916.35483800000009</v>
      </c>
      <c r="Z770" s="227">
        <f t="shared" si="81"/>
        <v>900.38836444444451</v>
      </c>
      <c r="AA770" s="227">
        <f t="shared" si="83"/>
        <v>888.41666666666663</v>
      </c>
    </row>
    <row r="771" spans="2:27" ht="13.5" hidden="1">
      <c r="B771" s="232" t="s">
        <v>1110</v>
      </c>
      <c r="C771" s="232" t="s">
        <v>1393</v>
      </c>
      <c r="D771" s="232" t="s">
        <v>966</v>
      </c>
      <c r="E771" s="232" t="s">
        <v>988</v>
      </c>
      <c r="F771" s="232">
        <v>16</v>
      </c>
      <c r="G771" s="232" t="s">
        <v>1316</v>
      </c>
      <c r="H771" s="233">
        <v>3.3439999999999999</v>
      </c>
      <c r="I771" s="233">
        <v>0</v>
      </c>
      <c r="J771" s="233">
        <v>2.8171200000000001</v>
      </c>
      <c r="K771" s="234">
        <v>12152</v>
      </c>
      <c r="L771" s="233">
        <v>1.3872</v>
      </c>
      <c r="M771" s="234">
        <v>24154</v>
      </c>
      <c r="N771" s="233">
        <v>0</v>
      </c>
      <c r="O771" s="233">
        <v>0</v>
      </c>
      <c r="P771" s="233">
        <v>2.5105613</v>
      </c>
      <c r="Q771" s="234">
        <v>32414</v>
      </c>
      <c r="R771" s="233">
        <v>1.2334080000000001</v>
      </c>
      <c r="S771" s="234">
        <v>63966</v>
      </c>
      <c r="T771" s="233">
        <v>0</v>
      </c>
      <c r="U771" s="235">
        <f t="shared" si="77"/>
        <v>2441.12</v>
      </c>
      <c r="V771" s="227">
        <f t="shared" si="78"/>
        <v>2056.4976000000001</v>
      </c>
      <c r="W771" s="227">
        <f t="shared" si="79"/>
        <v>2025.3226666666665</v>
      </c>
      <c r="X771" s="227">
        <f t="shared" si="82"/>
        <v>2012.8333333333333</v>
      </c>
      <c r="Y771" s="227">
        <f t="shared" si="80"/>
        <v>1832.7097490000001</v>
      </c>
      <c r="Z771" s="227">
        <f t="shared" si="81"/>
        <v>1800.776728888889</v>
      </c>
      <c r="AA771" s="227">
        <f t="shared" si="83"/>
        <v>1776.8333333333333</v>
      </c>
    </row>
    <row r="772" spans="2:27" ht="13.5" hidden="1">
      <c r="B772" s="232" t="s">
        <v>1110</v>
      </c>
      <c r="C772" s="232" t="s">
        <v>1394</v>
      </c>
      <c r="D772" s="232" t="s">
        <v>966</v>
      </c>
      <c r="E772" s="232" t="s">
        <v>988</v>
      </c>
      <c r="F772" s="232">
        <v>32</v>
      </c>
      <c r="G772" s="232" t="s">
        <v>1345</v>
      </c>
      <c r="H772" s="233">
        <v>6.6879999999999997</v>
      </c>
      <c r="I772" s="233">
        <v>0</v>
      </c>
      <c r="J772" s="233">
        <v>5.6342400000000001</v>
      </c>
      <c r="K772" s="234">
        <v>24304</v>
      </c>
      <c r="L772" s="233">
        <v>2.7744</v>
      </c>
      <c r="M772" s="234">
        <v>48308</v>
      </c>
      <c r="N772" s="233">
        <v>0</v>
      </c>
      <c r="O772" s="233">
        <v>0</v>
      </c>
      <c r="P772" s="233">
        <v>5.0211226</v>
      </c>
      <c r="Q772" s="234">
        <v>64828</v>
      </c>
      <c r="R772" s="233">
        <v>2.4668160000000001</v>
      </c>
      <c r="S772" s="234">
        <v>127931</v>
      </c>
      <c r="T772" s="233">
        <v>0</v>
      </c>
      <c r="U772" s="235">
        <f t="shared" ref="U772:U835" si="84">H772*hour_M</f>
        <v>4882.24</v>
      </c>
      <c r="V772" s="227">
        <f t="shared" ref="V772:V835" si="85">J772*hour_M</f>
        <v>4112.9952000000003</v>
      </c>
      <c r="W772" s="227">
        <f t="shared" ref="W772:W835" si="86">K772/12+L772*hour_M</f>
        <v>4050.6453333333329</v>
      </c>
      <c r="X772" s="227">
        <f t="shared" si="82"/>
        <v>4025.6666666666665</v>
      </c>
      <c r="Y772" s="227">
        <f t="shared" ref="Y772:Y835" si="87">P772*hour_M</f>
        <v>3665.4194980000002</v>
      </c>
      <c r="Z772" s="227">
        <f t="shared" ref="Z772:Z835" si="88">Q772/36+R772*hour_M</f>
        <v>3601.553457777778</v>
      </c>
      <c r="AA772" s="227">
        <f t="shared" si="83"/>
        <v>3553.6388888888887</v>
      </c>
    </row>
    <row r="773" spans="2:27" ht="13.5" hidden="1">
      <c r="B773" s="232" t="s">
        <v>1110</v>
      </c>
      <c r="C773" s="232" t="s">
        <v>1395</v>
      </c>
      <c r="D773" s="232" t="s">
        <v>966</v>
      </c>
      <c r="E773" s="232" t="s">
        <v>988</v>
      </c>
      <c r="F773" s="232">
        <v>2</v>
      </c>
      <c r="G773" s="232" t="s">
        <v>1311</v>
      </c>
      <c r="H773" s="233">
        <v>0.65800000000000003</v>
      </c>
      <c r="I773" s="233">
        <v>0</v>
      </c>
      <c r="J773" s="233">
        <v>0.59214</v>
      </c>
      <c r="K773" s="234">
        <v>2570</v>
      </c>
      <c r="L773" s="233">
        <v>0.29339999999999999</v>
      </c>
      <c r="M773" s="234">
        <v>5122</v>
      </c>
      <c r="N773" s="233">
        <v>0</v>
      </c>
      <c r="O773" s="233">
        <v>0</v>
      </c>
      <c r="P773" s="233">
        <v>0.55382019999999998</v>
      </c>
      <c r="Q773" s="234">
        <v>7205</v>
      </c>
      <c r="R773" s="233">
        <v>0.27417599999999998</v>
      </c>
      <c r="S773" s="234">
        <v>14303</v>
      </c>
      <c r="T773" s="233">
        <v>0</v>
      </c>
      <c r="U773" s="235">
        <f t="shared" si="84"/>
        <v>480.34000000000003</v>
      </c>
      <c r="V773" s="227">
        <f t="shared" si="85"/>
        <v>432.26220000000001</v>
      </c>
      <c r="W773" s="227">
        <f t="shared" si="86"/>
        <v>428.34866666666665</v>
      </c>
      <c r="X773" s="227">
        <f t="shared" ref="X773:X836" si="89">M773/12</f>
        <v>426.83333333333331</v>
      </c>
      <c r="Y773" s="227">
        <f t="shared" si="87"/>
        <v>404.288746</v>
      </c>
      <c r="Z773" s="227">
        <f t="shared" si="88"/>
        <v>400.28736888888886</v>
      </c>
      <c r="AA773" s="227">
        <f t="shared" ref="AA773:AA836" si="90">S773/36</f>
        <v>397.30555555555554</v>
      </c>
    </row>
    <row r="774" spans="2:27" ht="13.5" hidden="1">
      <c r="B774" s="232" t="s">
        <v>1110</v>
      </c>
      <c r="C774" s="232" t="s">
        <v>1396</v>
      </c>
      <c r="D774" s="232" t="s">
        <v>966</v>
      </c>
      <c r="E774" s="232" t="s">
        <v>988</v>
      </c>
      <c r="F774" s="232">
        <v>96</v>
      </c>
      <c r="G774" s="232" t="s">
        <v>1365</v>
      </c>
      <c r="H774" s="233">
        <v>20.064</v>
      </c>
      <c r="I774" s="233">
        <v>0</v>
      </c>
      <c r="J774" s="233">
        <v>16.902719999999999</v>
      </c>
      <c r="K774" s="234">
        <v>72911</v>
      </c>
      <c r="L774" s="233">
        <v>8.3231999999999999</v>
      </c>
      <c r="M774" s="234">
        <v>144924</v>
      </c>
      <c r="N774" s="233">
        <v>0</v>
      </c>
      <c r="O774" s="233">
        <v>0</v>
      </c>
      <c r="P774" s="233">
        <v>15.063367700000001</v>
      </c>
      <c r="Q774" s="234">
        <v>194484</v>
      </c>
      <c r="R774" s="233">
        <v>7.4004479999999999</v>
      </c>
      <c r="S774" s="234">
        <v>383794</v>
      </c>
      <c r="T774" s="233">
        <v>0</v>
      </c>
      <c r="U774" s="235">
        <f t="shared" si="84"/>
        <v>14646.72</v>
      </c>
      <c r="V774" s="227">
        <f t="shared" si="85"/>
        <v>12338.985599999998</v>
      </c>
      <c r="W774" s="227">
        <f t="shared" si="86"/>
        <v>12151.852666666666</v>
      </c>
      <c r="X774" s="227">
        <f t="shared" si="89"/>
        <v>12077</v>
      </c>
      <c r="Y774" s="227">
        <f t="shared" si="87"/>
        <v>10996.258421</v>
      </c>
      <c r="Z774" s="227">
        <f t="shared" si="88"/>
        <v>10804.660373333332</v>
      </c>
      <c r="AA774" s="227">
        <f t="shared" si="90"/>
        <v>10660.944444444445</v>
      </c>
    </row>
    <row r="775" spans="2:27" ht="13.5" hidden="1">
      <c r="B775" s="232" t="s">
        <v>1110</v>
      </c>
      <c r="C775" s="232" t="s">
        <v>1397</v>
      </c>
      <c r="D775" s="232" t="s">
        <v>966</v>
      </c>
      <c r="E775" s="232" t="s">
        <v>988</v>
      </c>
      <c r="F775" s="232">
        <v>4</v>
      </c>
      <c r="G775" s="232" t="s">
        <v>1312</v>
      </c>
      <c r="H775" s="233">
        <v>0.83599999999999997</v>
      </c>
      <c r="I775" s="233">
        <v>0</v>
      </c>
      <c r="J775" s="233">
        <v>0.70428000000000002</v>
      </c>
      <c r="K775" s="234">
        <v>3038</v>
      </c>
      <c r="L775" s="233">
        <v>0.3468</v>
      </c>
      <c r="M775" s="234">
        <v>6039</v>
      </c>
      <c r="N775" s="233">
        <v>0</v>
      </c>
      <c r="O775" s="233">
        <v>0</v>
      </c>
      <c r="P775" s="233">
        <v>0.62764030000000004</v>
      </c>
      <c r="Q775" s="234">
        <v>8103</v>
      </c>
      <c r="R775" s="233">
        <v>0.30835200000000001</v>
      </c>
      <c r="S775" s="234">
        <v>15991</v>
      </c>
      <c r="T775" s="233">
        <v>0</v>
      </c>
      <c r="U775" s="235">
        <f t="shared" si="84"/>
        <v>610.28</v>
      </c>
      <c r="V775" s="227">
        <f t="shared" si="85"/>
        <v>514.12440000000004</v>
      </c>
      <c r="W775" s="227">
        <f t="shared" si="86"/>
        <v>506.33066666666662</v>
      </c>
      <c r="X775" s="227">
        <f t="shared" si="89"/>
        <v>503.25</v>
      </c>
      <c r="Y775" s="227">
        <f t="shared" si="87"/>
        <v>458.17741900000004</v>
      </c>
      <c r="Z775" s="227">
        <f t="shared" si="88"/>
        <v>450.18029333333334</v>
      </c>
      <c r="AA775" s="227">
        <f t="shared" si="90"/>
        <v>444.19444444444446</v>
      </c>
    </row>
    <row r="776" spans="2:27" ht="13.5" hidden="1">
      <c r="B776" s="232" t="s">
        <v>1110</v>
      </c>
      <c r="C776" s="232" t="s">
        <v>875</v>
      </c>
      <c r="D776" s="232" t="s">
        <v>966</v>
      </c>
      <c r="E776" s="232" t="s">
        <v>988</v>
      </c>
      <c r="F776" s="232">
        <v>48</v>
      </c>
      <c r="G776" s="232" t="s">
        <v>1356</v>
      </c>
      <c r="H776" s="233">
        <v>9.9120000000000008</v>
      </c>
      <c r="I776" s="233">
        <v>0</v>
      </c>
      <c r="J776" s="233">
        <v>8.3710000000000004</v>
      </c>
      <c r="K776" s="234">
        <v>36119</v>
      </c>
      <c r="L776" s="233">
        <v>4.1230000000000002</v>
      </c>
      <c r="M776" s="234">
        <v>71803</v>
      </c>
      <c r="N776" s="233">
        <v>0</v>
      </c>
      <c r="O776" s="233">
        <v>0</v>
      </c>
      <c r="P776" s="233">
        <v>7.5540000000000003</v>
      </c>
      <c r="Q776" s="234">
        <v>97509</v>
      </c>
      <c r="R776" s="233">
        <v>3.71</v>
      </c>
      <c r="S776" s="234">
        <v>192400</v>
      </c>
      <c r="T776" s="233">
        <v>0</v>
      </c>
      <c r="U776" s="235">
        <f t="shared" si="84"/>
        <v>7235.76</v>
      </c>
      <c r="V776" s="227">
        <f t="shared" si="85"/>
        <v>6110.83</v>
      </c>
      <c r="W776" s="227">
        <f t="shared" si="86"/>
        <v>6019.7066666666669</v>
      </c>
      <c r="X776" s="227">
        <f t="shared" si="89"/>
        <v>5983.583333333333</v>
      </c>
      <c r="Y776" s="227">
        <f t="shared" si="87"/>
        <v>5514.42</v>
      </c>
      <c r="Z776" s="227">
        <f t="shared" si="88"/>
        <v>5416.8833333333332</v>
      </c>
      <c r="AA776" s="227">
        <f t="shared" si="90"/>
        <v>5344.4444444444443</v>
      </c>
    </row>
    <row r="777" spans="2:27" ht="13.5" hidden="1">
      <c r="B777" s="232" t="s">
        <v>1110</v>
      </c>
      <c r="C777" s="232" t="s">
        <v>876</v>
      </c>
      <c r="D777" s="232" t="s">
        <v>966</v>
      </c>
      <c r="E777" s="232" t="s">
        <v>988</v>
      </c>
      <c r="F777" s="232">
        <v>64</v>
      </c>
      <c r="G777" s="232" t="s">
        <v>1364</v>
      </c>
      <c r="H777" s="233">
        <v>13.215999999999999</v>
      </c>
      <c r="I777" s="233">
        <v>0</v>
      </c>
      <c r="J777" s="233">
        <v>11.161</v>
      </c>
      <c r="K777" s="234">
        <v>48159</v>
      </c>
      <c r="L777" s="233">
        <v>5.4980000000000002</v>
      </c>
      <c r="M777" s="234">
        <v>95737</v>
      </c>
      <c r="N777" s="233">
        <v>0</v>
      </c>
      <c r="O777" s="233">
        <v>0</v>
      </c>
      <c r="P777" s="233">
        <v>10.071999999999999</v>
      </c>
      <c r="Q777" s="234">
        <v>130012</v>
      </c>
      <c r="R777" s="233">
        <v>4.9470000000000001</v>
      </c>
      <c r="S777" s="234">
        <v>256533</v>
      </c>
      <c r="T777" s="233">
        <v>0</v>
      </c>
      <c r="U777" s="235">
        <f t="shared" si="84"/>
        <v>9647.68</v>
      </c>
      <c r="V777" s="227">
        <f t="shared" si="85"/>
        <v>8147.53</v>
      </c>
      <c r="W777" s="227">
        <f t="shared" si="86"/>
        <v>8026.79</v>
      </c>
      <c r="X777" s="227">
        <f t="shared" si="89"/>
        <v>7978.083333333333</v>
      </c>
      <c r="Y777" s="227">
        <f t="shared" si="87"/>
        <v>7352.5599999999995</v>
      </c>
      <c r="Z777" s="227">
        <f t="shared" si="88"/>
        <v>7222.7544444444447</v>
      </c>
      <c r="AA777" s="227">
        <f t="shared" si="90"/>
        <v>7125.916666666667</v>
      </c>
    </row>
    <row r="778" spans="2:27" ht="13.5" hidden="1">
      <c r="B778" s="232" t="s">
        <v>1110</v>
      </c>
      <c r="C778" s="232" t="s">
        <v>877</v>
      </c>
      <c r="D778" s="232" t="s">
        <v>966</v>
      </c>
      <c r="E778" s="232" t="s">
        <v>988</v>
      </c>
      <c r="F778" s="232">
        <v>96</v>
      </c>
      <c r="G778" s="232" t="s">
        <v>1365</v>
      </c>
      <c r="H778" s="233">
        <v>19.824000000000002</v>
      </c>
      <c r="I778" s="233">
        <v>0</v>
      </c>
      <c r="J778" s="233">
        <v>16.741</v>
      </c>
      <c r="K778" s="234">
        <v>72239</v>
      </c>
      <c r="L778" s="233">
        <v>8.2460000000000004</v>
      </c>
      <c r="M778" s="234">
        <v>143606</v>
      </c>
      <c r="N778" s="233">
        <v>0</v>
      </c>
      <c r="O778" s="233">
        <v>0</v>
      </c>
      <c r="P778" s="233">
        <v>15.106999999999999</v>
      </c>
      <c r="Q778" s="234">
        <v>195019</v>
      </c>
      <c r="R778" s="233">
        <v>7.4210000000000003</v>
      </c>
      <c r="S778" s="234">
        <v>384800</v>
      </c>
      <c r="T778" s="233">
        <v>0</v>
      </c>
      <c r="U778" s="235">
        <f t="shared" si="84"/>
        <v>14471.52</v>
      </c>
      <c r="V778" s="227">
        <f t="shared" si="85"/>
        <v>12220.93</v>
      </c>
      <c r="W778" s="227">
        <f t="shared" si="86"/>
        <v>12039.496666666666</v>
      </c>
      <c r="X778" s="227">
        <f t="shared" si="89"/>
        <v>11967.166666666666</v>
      </c>
      <c r="Y778" s="227">
        <f t="shared" si="87"/>
        <v>11028.109999999999</v>
      </c>
      <c r="Z778" s="227">
        <f t="shared" si="88"/>
        <v>10834.524444444443</v>
      </c>
      <c r="AA778" s="227">
        <f t="shared" si="90"/>
        <v>10688.888888888889</v>
      </c>
    </row>
    <row r="779" spans="2:27" ht="13.5" hidden="1">
      <c r="B779" s="232" t="s">
        <v>1110</v>
      </c>
      <c r="C779" s="232" t="s">
        <v>878</v>
      </c>
      <c r="D779" s="232" t="s">
        <v>966</v>
      </c>
      <c r="E779" s="232" t="s">
        <v>988</v>
      </c>
      <c r="F779" s="232">
        <v>8</v>
      </c>
      <c r="G779" s="232" t="s">
        <v>1317</v>
      </c>
      <c r="H779" s="233">
        <v>1.6519999999999999</v>
      </c>
      <c r="I779" s="233">
        <v>0</v>
      </c>
      <c r="J779" s="233">
        <v>1.395</v>
      </c>
      <c r="K779" s="234">
        <v>6020</v>
      </c>
      <c r="L779" s="233">
        <v>0.68700000000000006</v>
      </c>
      <c r="M779" s="234">
        <v>11967</v>
      </c>
      <c r="N779" s="233">
        <v>0</v>
      </c>
      <c r="O779" s="233">
        <v>0</v>
      </c>
      <c r="P779" s="233">
        <v>1.2589999999999999</v>
      </c>
      <c r="Q779" s="234">
        <v>16252</v>
      </c>
      <c r="R779" s="233">
        <v>0.61799999999999999</v>
      </c>
      <c r="S779" s="234">
        <v>32067</v>
      </c>
      <c r="T779" s="233">
        <v>0</v>
      </c>
      <c r="U779" s="235">
        <f t="shared" si="84"/>
        <v>1205.96</v>
      </c>
      <c r="V779" s="227">
        <f t="shared" si="85"/>
        <v>1018.35</v>
      </c>
      <c r="W779" s="227">
        <f t="shared" si="86"/>
        <v>1003.1766666666667</v>
      </c>
      <c r="X779" s="227">
        <f t="shared" si="89"/>
        <v>997.25</v>
      </c>
      <c r="Y779" s="227">
        <f t="shared" si="87"/>
        <v>919.06999999999994</v>
      </c>
      <c r="Z779" s="227">
        <f t="shared" si="88"/>
        <v>902.58444444444444</v>
      </c>
      <c r="AA779" s="227">
        <f t="shared" si="90"/>
        <v>890.75</v>
      </c>
    </row>
    <row r="780" spans="2:27" ht="13.5" hidden="1">
      <c r="B780" s="232" t="s">
        <v>1110</v>
      </c>
      <c r="C780" s="232" t="s">
        <v>879</v>
      </c>
      <c r="D780" s="232" t="s">
        <v>966</v>
      </c>
      <c r="E780" s="232" t="s">
        <v>988</v>
      </c>
      <c r="F780" s="232">
        <v>16</v>
      </c>
      <c r="G780" s="232" t="s">
        <v>1316</v>
      </c>
      <c r="H780" s="233">
        <v>3.3039999999999998</v>
      </c>
      <c r="I780" s="233">
        <v>0</v>
      </c>
      <c r="J780" s="233">
        <v>2.79</v>
      </c>
      <c r="K780" s="234">
        <v>12040</v>
      </c>
      <c r="L780" s="233">
        <v>1.3740000000000001</v>
      </c>
      <c r="M780" s="234">
        <v>23934</v>
      </c>
      <c r="N780" s="233">
        <v>0</v>
      </c>
      <c r="O780" s="233">
        <v>0</v>
      </c>
      <c r="P780" s="233">
        <v>2.5179999999999998</v>
      </c>
      <c r="Q780" s="234">
        <v>32503</v>
      </c>
      <c r="R780" s="233">
        <v>1.2370000000000001</v>
      </c>
      <c r="S780" s="234">
        <v>64133</v>
      </c>
      <c r="T780" s="233">
        <v>0</v>
      </c>
      <c r="U780" s="235">
        <f t="shared" si="84"/>
        <v>2411.92</v>
      </c>
      <c r="V780" s="227">
        <f t="shared" si="85"/>
        <v>2036.7</v>
      </c>
      <c r="W780" s="227">
        <f t="shared" si="86"/>
        <v>2006.3533333333335</v>
      </c>
      <c r="X780" s="227">
        <f t="shared" si="89"/>
        <v>1994.5</v>
      </c>
      <c r="Y780" s="227">
        <f t="shared" si="87"/>
        <v>1838.1399999999999</v>
      </c>
      <c r="Z780" s="227">
        <f t="shared" si="88"/>
        <v>1805.8711111111111</v>
      </c>
      <c r="AA780" s="227">
        <f t="shared" si="90"/>
        <v>1781.4722222222222</v>
      </c>
    </row>
    <row r="781" spans="2:27" ht="13.5" hidden="1">
      <c r="B781" s="232" t="s">
        <v>1110</v>
      </c>
      <c r="C781" s="232" t="s">
        <v>880</v>
      </c>
      <c r="D781" s="232" t="s">
        <v>966</v>
      </c>
      <c r="E781" s="232" t="s">
        <v>988</v>
      </c>
      <c r="F781" s="232">
        <v>32</v>
      </c>
      <c r="G781" s="232" t="s">
        <v>1345</v>
      </c>
      <c r="H781" s="233">
        <v>6.6079999999999997</v>
      </c>
      <c r="I781" s="233">
        <v>0</v>
      </c>
      <c r="J781" s="233">
        <v>5.58</v>
      </c>
      <c r="K781" s="234">
        <v>24080</v>
      </c>
      <c r="L781" s="233">
        <v>2.7490000000000001</v>
      </c>
      <c r="M781" s="234">
        <v>47869</v>
      </c>
      <c r="N781" s="233">
        <v>0</v>
      </c>
      <c r="O781" s="233">
        <v>0</v>
      </c>
      <c r="P781" s="233">
        <v>5.0359999999999996</v>
      </c>
      <c r="Q781" s="234">
        <v>65006</v>
      </c>
      <c r="R781" s="233">
        <v>2.4740000000000002</v>
      </c>
      <c r="S781" s="234">
        <v>128267</v>
      </c>
      <c r="T781" s="233">
        <v>0</v>
      </c>
      <c r="U781" s="235">
        <f t="shared" si="84"/>
        <v>4823.84</v>
      </c>
      <c r="V781" s="227">
        <f t="shared" si="85"/>
        <v>4073.4</v>
      </c>
      <c r="W781" s="227">
        <f t="shared" si="86"/>
        <v>4013.4366666666665</v>
      </c>
      <c r="X781" s="227">
        <f t="shared" si="89"/>
        <v>3989.0833333333335</v>
      </c>
      <c r="Y781" s="227">
        <f t="shared" si="87"/>
        <v>3676.2799999999997</v>
      </c>
      <c r="Z781" s="227">
        <f t="shared" si="88"/>
        <v>3611.7422222222222</v>
      </c>
      <c r="AA781" s="227">
        <f t="shared" si="90"/>
        <v>3562.9722222222222</v>
      </c>
    </row>
    <row r="782" spans="2:27" ht="13.5" hidden="1">
      <c r="B782" s="232" t="s">
        <v>1110</v>
      </c>
      <c r="C782" s="232" t="s">
        <v>881</v>
      </c>
      <c r="D782" s="232" t="s">
        <v>966</v>
      </c>
      <c r="E782" s="232" t="s">
        <v>988</v>
      </c>
      <c r="F782" s="232">
        <v>2</v>
      </c>
      <c r="G782" s="232" t="s">
        <v>1311</v>
      </c>
      <c r="H782" s="233">
        <v>0.65300000000000002</v>
      </c>
      <c r="I782" s="233">
        <v>0</v>
      </c>
      <c r="J782" s="233">
        <v>0.58899999999999997</v>
      </c>
      <c r="K782" s="234">
        <v>2556</v>
      </c>
      <c r="L782" s="233">
        <v>0.29199999999999998</v>
      </c>
      <c r="M782" s="234">
        <v>5094</v>
      </c>
      <c r="N782" s="233">
        <v>0</v>
      </c>
      <c r="O782" s="233">
        <v>0</v>
      </c>
      <c r="P782" s="233">
        <v>0.55500000000000005</v>
      </c>
      <c r="Q782" s="234">
        <v>7216</v>
      </c>
      <c r="R782" s="233">
        <v>0.27500000000000002</v>
      </c>
      <c r="S782" s="234">
        <v>14324</v>
      </c>
      <c r="T782" s="233">
        <v>0</v>
      </c>
      <c r="U782" s="235">
        <f t="shared" si="84"/>
        <v>476.69</v>
      </c>
      <c r="V782" s="227">
        <f t="shared" si="85"/>
        <v>429.96999999999997</v>
      </c>
      <c r="W782" s="227">
        <f t="shared" si="86"/>
        <v>426.15999999999997</v>
      </c>
      <c r="X782" s="227">
        <f t="shared" si="89"/>
        <v>424.5</v>
      </c>
      <c r="Y782" s="227">
        <f t="shared" si="87"/>
        <v>405.15000000000003</v>
      </c>
      <c r="Z782" s="227">
        <f t="shared" si="88"/>
        <v>401.19444444444446</v>
      </c>
      <c r="AA782" s="227">
        <f t="shared" si="90"/>
        <v>397.88888888888891</v>
      </c>
    </row>
    <row r="783" spans="2:27" ht="13.5" hidden="1">
      <c r="B783" s="232" t="s">
        <v>1110</v>
      </c>
      <c r="C783" s="232" t="s">
        <v>882</v>
      </c>
      <c r="D783" s="232" t="s">
        <v>966</v>
      </c>
      <c r="E783" s="232" t="s">
        <v>988</v>
      </c>
      <c r="F783" s="232">
        <v>96</v>
      </c>
      <c r="G783" s="232" t="s">
        <v>1365</v>
      </c>
      <c r="H783" s="233">
        <v>19.824000000000002</v>
      </c>
      <c r="I783" s="233">
        <v>0</v>
      </c>
      <c r="J783" s="233">
        <v>16.741</v>
      </c>
      <c r="K783" s="234">
        <v>72239</v>
      </c>
      <c r="L783" s="233">
        <v>8.2460000000000004</v>
      </c>
      <c r="M783" s="234">
        <v>143606</v>
      </c>
      <c r="N783" s="233">
        <v>0</v>
      </c>
      <c r="O783" s="233">
        <v>0</v>
      </c>
      <c r="P783" s="233">
        <v>15.106999999999999</v>
      </c>
      <c r="Q783" s="234">
        <v>195019</v>
      </c>
      <c r="R783" s="233">
        <v>7.4210000000000003</v>
      </c>
      <c r="S783" s="234">
        <v>384800</v>
      </c>
      <c r="T783" s="233">
        <v>0</v>
      </c>
      <c r="U783" s="235">
        <f t="shared" si="84"/>
        <v>14471.52</v>
      </c>
      <c r="V783" s="227">
        <f t="shared" si="85"/>
        <v>12220.93</v>
      </c>
      <c r="W783" s="227">
        <f t="shared" si="86"/>
        <v>12039.496666666666</v>
      </c>
      <c r="X783" s="227">
        <f t="shared" si="89"/>
        <v>11967.166666666666</v>
      </c>
      <c r="Y783" s="227">
        <f t="shared" si="87"/>
        <v>11028.109999999999</v>
      </c>
      <c r="Z783" s="227">
        <f t="shared" si="88"/>
        <v>10834.524444444443</v>
      </c>
      <c r="AA783" s="227">
        <f t="shared" si="90"/>
        <v>10688.888888888889</v>
      </c>
    </row>
    <row r="784" spans="2:27" ht="13.5" hidden="1">
      <c r="B784" s="232" t="s">
        <v>1110</v>
      </c>
      <c r="C784" s="232" t="s">
        <v>883</v>
      </c>
      <c r="D784" s="232" t="s">
        <v>966</v>
      </c>
      <c r="E784" s="232" t="s">
        <v>988</v>
      </c>
      <c r="F784" s="232">
        <v>4</v>
      </c>
      <c r="G784" s="232" t="s">
        <v>1312</v>
      </c>
      <c r="H784" s="233">
        <v>0.82599999999999996</v>
      </c>
      <c r="I784" s="233">
        <v>0</v>
      </c>
      <c r="J784" s="233">
        <v>0.69799999999999995</v>
      </c>
      <c r="K784" s="234">
        <v>3010</v>
      </c>
      <c r="L784" s="233">
        <v>0.34399999999999997</v>
      </c>
      <c r="M784" s="234">
        <v>5984</v>
      </c>
      <c r="N784" s="233">
        <v>0</v>
      </c>
      <c r="O784" s="233">
        <v>0</v>
      </c>
      <c r="P784" s="233">
        <v>0.629</v>
      </c>
      <c r="Q784" s="234">
        <v>8126</v>
      </c>
      <c r="R784" s="233">
        <v>0.309</v>
      </c>
      <c r="S784" s="234">
        <v>16033</v>
      </c>
      <c r="T784" s="233">
        <v>0</v>
      </c>
      <c r="U784" s="235">
        <f t="shared" si="84"/>
        <v>602.98</v>
      </c>
      <c r="V784" s="227">
        <f t="shared" si="85"/>
        <v>509.53999999999996</v>
      </c>
      <c r="W784" s="227">
        <f t="shared" si="86"/>
        <v>501.95333333333332</v>
      </c>
      <c r="X784" s="227">
        <f t="shared" si="89"/>
        <v>498.66666666666669</v>
      </c>
      <c r="Y784" s="227">
        <f t="shared" si="87"/>
        <v>459.17</v>
      </c>
      <c r="Z784" s="227">
        <f t="shared" si="88"/>
        <v>451.29222222222222</v>
      </c>
      <c r="AA784" s="227">
        <f t="shared" si="90"/>
        <v>445.36111111111109</v>
      </c>
    </row>
    <row r="785" spans="2:27" ht="13.5" hidden="1">
      <c r="B785" s="232" t="s">
        <v>1110</v>
      </c>
      <c r="C785" s="232" t="s">
        <v>1398</v>
      </c>
      <c r="D785" s="232" t="s">
        <v>966</v>
      </c>
      <c r="E785" s="232" t="s">
        <v>988</v>
      </c>
      <c r="F785" s="232">
        <v>48</v>
      </c>
      <c r="G785" s="232" t="s">
        <v>1356</v>
      </c>
      <c r="H785" s="233">
        <v>10.536</v>
      </c>
      <c r="I785" s="233">
        <v>0</v>
      </c>
      <c r="J785" s="233">
        <v>8.7688799999999993</v>
      </c>
      <c r="K785" s="234">
        <v>37780</v>
      </c>
      <c r="L785" s="233">
        <v>4.3128000000000002</v>
      </c>
      <c r="M785" s="234">
        <v>75058</v>
      </c>
      <c r="N785" s="233">
        <v>0</v>
      </c>
      <c r="O785" s="233">
        <v>0</v>
      </c>
      <c r="P785" s="233">
        <v>7.7510199999999996</v>
      </c>
      <c r="Q785" s="234">
        <v>99910</v>
      </c>
      <c r="R785" s="233">
        <v>3.8017699999999999</v>
      </c>
      <c r="S785" s="234">
        <v>196914</v>
      </c>
      <c r="T785" s="233">
        <v>0</v>
      </c>
      <c r="U785" s="235">
        <f t="shared" si="84"/>
        <v>7691.28</v>
      </c>
      <c r="V785" s="227">
        <f t="shared" si="85"/>
        <v>6401.2823999999991</v>
      </c>
      <c r="W785" s="227">
        <f t="shared" si="86"/>
        <v>6296.6773333333331</v>
      </c>
      <c r="X785" s="227">
        <f t="shared" si="89"/>
        <v>6254.833333333333</v>
      </c>
      <c r="Y785" s="227">
        <f t="shared" si="87"/>
        <v>5658.2446</v>
      </c>
      <c r="Z785" s="227">
        <f t="shared" si="88"/>
        <v>5550.5698777777779</v>
      </c>
      <c r="AA785" s="227">
        <f t="shared" si="90"/>
        <v>5469.833333333333</v>
      </c>
    </row>
    <row r="786" spans="2:27" ht="13.5" hidden="1">
      <c r="B786" s="232" t="s">
        <v>1110</v>
      </c>
      <c r="C786" s="232" t="s">
        <v>1399</v>
      </c>
      <c r="D786" s="232" t="s">
        <v>966</v>
      </c>
      <c r="E786" s="232" t="s">
        <v>988</v>
      </c>
      <c r="F786" s="232">
        <v>64</v>
      </c>
      <c r="G786" s="232" t="s">
        <v>1364</v>
      </c>
      <c r="H786" s="233">
        <v>14.048</v>
      </c>
      <c r="I786" s="233">
        <v>0</v>
      </c>
      <c r="J786" s="233">
        <v>11.691839999999999</v>
      </c>
      <c r="K786" s="234">
        <v>50374</v>
      </c>
      <c r="L786" s="233">
        <v>5.7504</v>
      </c>
      <c r="M786" s="234">
        <v>100078</v>
      </c>
      <c r="N786" s="233">
        <v>0</v>
      </c>
      <c r="O786" s="233">
        <v>0</v>
      </c>
      <c r="P786" s="233">
        <v>10.33469</v>
      </c>
      <c r="Q786" s="234">
        <v>133214</v>
      </c>
      <c r="R786" s="233">
        <v>5.0690200000000001</v>
      </c>
      <c r="S786" s="234">
        <v>262552</v>
      </c>
      <c r="T786" s="233">
        <v>0</v>
      </c>
      <c r="U786" s="235">
        <f t="shared" si="84"/>
        <v>10255.040000000001</v>
      </c>
      <c r="V786" s="227">
        <f t="shared" si="85"/>
        <v>8535.0432000000001</v>
      </c>
      <c r="W786" s="227">
        <f t="shared" si="86"/>
        <v>8395.6253333333334</v>
      </c>
      <c r="X786" s="227">
        <f t="shared" si="89"/>
        <v>8339.8333333333339</v>
      </c>
      <c r="Y786" s="227">
        <f t="shared" si="87"/>
        <v>7544.3236999999999</v>
      </c>
      <c r="Z786" s="227">
        <f t="shared" si="88"/>
        <v>7400.7734888888881</v>
      </c>
      <c r="AA786" s="227">
        <f t="shared" si="90"/>
        <v>7293.1111111111113</v>
      </c>
    </row>
    <row r="787" spans="2:27" ht="13.5" hidden="1">
      <c r="B787" s="232" t="s">
        <v>1110</v>
      </c>
      <c r="C787" s="232" t="s">
        <v>1400</v>
      </c>
      <c r="D787" s="232" t="s">
        <v>966</v>
      </c>
      <c r="E787" s="232" t="s">
        <v>988</v>
      </c>
      <c r="F787" s="232">
        <v>96</v>
      </c>
      <c r="G787" s="232" t="s">
        <v>1365</v>
      </c>
      <c r="H787" s="233">
        <v>21.071999999999999</v>
      </c>
      <c r="I787" s="233">
        <v>0</v>
      </c>
      <c r="J787" s="233">
        <v>17.537759999999999</v>
      </c>
      <c r="K787" s="234">
        <v>75560</v>
      </c>
      <c r="L787" s="233">
        <v>8.6256000000000004</v>
      </c>
      <c r="M787" s="234">
        <v>150116</v>
      </c>
      <c r="N787" s="233">
        <v>0</v>
      </c>
      <c r="O787" s="233">
        <v>0</v>
      </c>
      <c r="P787" s="233">
        <v>15.502039999999999</v>
      </c>
      <c r="Q787" s="234">
        <v>199821</v>
      </c>
      <c r="R787" s="233">
        <v>7.6035399999999997</v>
      </c>
      <c r="S787" s="234">
        <v>393828</v>
      </c>
      <c r="T787" s="233">
        <v>0</v>
      </c>
      <c r="U787" s="235">
        <f t="shared" si="84"/>
        <v>15382.56</v>
      </c>
      <c r="V787" s="227">
        <f t="shared" si="85"/>
        <v>12802.564799999998</v>
      </c>
      <c r="W787" s="227">
        <f t="shared" si="86"/>
        <v>12593.354666666666</v>
      </c>
      <c r="X787" s="227">
        <f t="shared" si="89"/>
        <v>12509.666666666666</v>
      </c>
      <c r="Y787" s="227">
        <f t="shared" si="87"/>
        <v>11316.4892</v>
      </c>
      <c r="Z787" s="227">
        <f t="shared" si="88"/>
        <v>11101.167533333333</v>
      </c>
      <c r="AA787" s="227">
        <f t="shared" si="90"/>
        <v>10939.666666666666</v>
      </c>
    </row>
    <row r="788" spans="2:27" ht="13.5" hidden="1">
      <c r="B788" s="232" t="s">
        <v>1110</v>
      </c>
      <c r="C788" s="232" t="s">
        <v>1401</v>
      </c>
      <c r="D788" s="232" t="s">
        <v>966</v>
      </c>
      <c r="E788" s="232" t="s">
        <v>988</v>
      </c>
      <c r="F788" s="232">
        <v>8</v>
      </c>
      <c r="G788" s="232" t="s">
        <v>1317</v>
      </c>
      <c r="H788" s="233">
        <v>1.756</v>
      </c>
      <c r="I788" s="233">
        <v>0</v>
      </c>
      <c r="J788" s="233">
        <v>1.4614799999999999</v>
      </c>
      <c r="K788" s="234">
        <v>6297</v>
      </c>
      <c r="L788" s="233">
        <v>0.71879999999999999</v>
      </c>
      <c r="M788" s="234">
        <v>12510</v>
      </c>
      <c r="N788" s="233">
        <v>0</v>
      </c>
      <c r="O788" s="233">
        <v>0</v>
      </c>
      <c r="P788" s="233">
        <v>1.2918400000000001</v>
      </c>
      <c r="Q788" s="234">
        <v>16652</v>
      </c>
      <c r="R788" s="233">
        <v>0.63363000000000003</v>
      </c>
      <c r="S788" s="234">
        <v>32819</v>
      </c>
      <c r="T788" s="233">
        <v>0</v>
      </c>
      <c r="U788" s="235">
        <f t="shared" si="84"/>
        <v>1281.8800000000001</v>
      </c>
      <c r="V788" s="227">
        <f t="shared" si="85"/>
        <v>1066.8804</v>
      </c>
      <c r="W788" s="227">
        <f t="shared" si="86"/>
        <v>1049.4740000000002</v>
      </c>
      <c r="X788" s="227">
        <f t="shared" si="89"/>
        <v>1042.5</v>
      </c>
      <c r="Y788" s="227">
        <f t="shared" si="87"/>
        <v>943.04320000000007</v>
      </c>
      <c r="Z788" s="227">
        <f t="shared" si="88"/>
        <v>925.10545555555564</v>
      </c>
      <c r="AA788" s="227">
        <f t="shared" si="90"/>
        <v>911.63888888888891</v>
      </c>
    </row>
    <row r="789" spans="2:27" ht="13.5" hidden="1">
      <c r="B789" s="232" t="s">
        <v>1110</v>
      </c>
      <c r="C789" s="232" t="s">
        <v>1402</v>
      </c>
      <c r="D789" s="232" t="s">
        <v>966</v>
      </c>
      <c r="E789" s="232" t="s">
        <v>988</v>
      </c>
      <c r="F789" s="232">
        <v>16</v>
      </c>
      <c r="G789" s="232" t="s">
        <v>1316</v>
      </c>
      <c r="H789" s="233">
        <v>3.512</v>
      </c>
      <c r="I789" s="233">
        <v>0</v>
      </c>
      <c r="J789" s="233">
        <v>2.9229599999999998</v>
      </c>
      <c r="K789" s="234">
        <v>12593</v>
      </c>
      <c r="L789" s="233">
        <v>1.4376</v>
      </c>
      <c r="M789" s="234">
        <v>25019</v>
      </c>
      <c r="N789" s="233">
        <v>0</v>
      </c>
      <c r="O789" s="233">
        <v>0</v>
      </c>
      <c r="P789" s="233">
        <v>2.5836700000000001</v>
      </c>
      <c r="Q789" s="234">
        <v>33303</v>
      </c>
      <c r="R789" s="233">
        <v>1.2672600000000001</v>
      </c>
      <c r="S789" s="234">
        <v>65638</v>
      </c>
      <c r="T789" s="233">
        <v>0</v>
      </c>
      <c r="U789" s="235">
        <f t="shared" si="84"/>
        <v>2563.7600000000002</v>
      </c>
      <c r="V789" s="227">
        <f t="shared" si="85"/>
        <v>2133.7608</v>
      </c>
      <c r="W789" s="227">
        <f t="shared" si="86"/>
        <v>2098.8646666666668</v>
      </c>
      <c r="X789" s="227">
        <f t="shared" si="89"/>
        <v>2084.9166666666665</v>
      </c>
      <c r="Y789" s="227">
        <f t="shared" si="87"/>
        <v>1886.0791000000002</v>
      </c>
      <c r="Z789" s="227">
        <f t="shared" si="88"/>
        <v>1850.1831333333334</v>
      </c>
      <c r="AA789" s="227">
        <f t="shared" si="90"/>
        <v>1823.2777777777778</v>
      </c>
    </row>
    <row r="790" spans="2:27" ht="13.5" hidden="1">
      <c r="B790" s="232" t="s">
        <v>1110</v>
      </c>
      <c r="C790" s="232" t="s">
        <v>1403</v>
      </c>
      <c r="D790" s="232" t="s">
        <v>966</v>
      </c>
      <c r="E790" s="232" t="s">
        <v>988</v>
      </c>
      <c r="F790" s="232">
        <v>32</v>
      </c>
      <c r="G790" s="232" t="s">
        <v>1345</v>
      </c>
      <c r="H790" s="233">
        <v>7.024</v>
      </c>
      <c r="I790" s="233">
        <v>0</v>
      </c>
      <c r="J790" s="233">
        <v>5.8459199999999996</v>
      </c>
      <c r="K790" s="234">
        <v>25187</v>
      </c>
      <c r="L790" s="233">
        <v>2.8752</v>
      </c>
      <c r="M790" s="234">
        <v>50039</v>
      </c>
      <c r="N790" s="233">
        <v>0</v>
      </c>
      <c r="O790" s="233">
        <v>0</v>
      </c>
      <c r="P790" s="233">
        <v>5.1673499999999999</v>
      </c>
      <c r="Q790" s="234">
        <v>66607</v>
      </c>
      <c r="R790" s="233">
        <v>2.53451</v>
      </c>
      <c r="S790" s="234">
        <v>131276</v>
      </c>
      <c r="T790" s="233">
        <v>0</v>
      </c>
      <c r="U790" s="235">
        <f t="shared" si="84"/>
        <v>5127.5200000000004</v>
      </c>
      <c r="V790" s="227">
        <f t="shared" si="85"/>
        <v>4267.5216</v>
      </c>
      <c r="W790" s="227">
        <f t="shared" si="86"/>
        <v>4197.8126666666667</v>
      </c>
      <c r="X790" s="227">
        <f t="shared" si="89"/>
        <v>4169.916666666667</v>
      </c>
      <c r="Y790" s="227">
        <f t="shared" si="87"/>
        <v>3772.1655000000001</v>
      </c>
      <c r="Z790" s="227">
        <f t="shared" si="88"/>
        <v>3700.386744444444</v>
      </c>
      <c r="AA790" s="227">
        <f t="shared" si="90"/>
        <v>3646.5555555555557</v>
      </c>
    </row>
    <row r="791" spans="2:27" ht="13.5" hidden="1">
      <c r="B791" s="232" t="s">
        <v>1110</v>
      </c>
      <c r="C791" s="232" t="s">
        <v>1404</v>
      </c>
      <c r="D791" s="232" t="s">
        <v>966</v>
      </c>
      <c r="E791" s="232" t="s">
        <v>988</v>
      </c>
      <c r="F791" s="232">
        <v>2</v>
      </c>
      <c r="G791" s="232" t="s">
        <v>1311</v>
      </c>
      <c r="H791" s="233">
        <v>0.67900000000000005</v>
      </c>
      <c r="I791" s="233">
        <v>0</v>
      </c>
      <c r="J791" s="233">
        <v>0.60536999999999996</v>
      </c>
      <c r="K791" s="234">
        <v>2625</v>
      </c>
      <c r="L791" s="233">
        <v>0.29970000000000002</v>
      </c>
      <c r="M791" s="234">
        <v>5230</v>
      </c>
      <c r="N791" s="233">
        <v>0</v>
      </c>
      <c r="O791" s="233">
        <v>0</v>
      </c>
      <c r="P791" s="233">
        <v>0.56296000000000002</v>
      </c>
      <c r="Q791" s="234">
        <v>7317</v>
      </c>
      <c r="R791" s="233">
        <v>0.27840999999999999</v>
      </c>
      <c r="S791" s="234">
        <v>14512</v>
      </c>
      <c r="T791" s="233">
        <v>0</v>
      </c>
      <c r="U791" s="235">
        <f t="shared" si="84"/>
        <v>495.67</v>
      </c>
      <c r="V791" s="227">
        <f t="shared" si="85"/>
        <v>441.92009999999999</v>
      </c>
      <c r="W791" s="227">
        <f t="shared" si="86"/>
        <v>437.53100000000001</v>
      </c>
      <c r="X791" s="227">
        <f t="shared" si="89"/>
        <v>435.83333333333331</v>
      </c>
      <c r="Y791" s="227">
        <f t="shared" si="87"/>
        <v>410.96080000000001</v>
      </c>
      <c r="Z791" s="227">
        <f t="shared" si="88"/>
        <v>406.48929999999996</v>
      </c>
      <c r="AA791" s="227">
        <f t="shared" si="90"/>
        <v>403.11111111111109</v>
      </c>
    </row>
    <row r="792" spans="2:27" ht="13.5" hidden="1">
      <c r="B792" s="232" t="s">
        <v>1110</v>
      </c>
      <c r="C792" s="232" t="s">
        <v>1405</v>
      </c>
      <c r="D792" s="232" t="s">
        <v>966</v>
      </c>
      <c r="E792" s="232" t="s">
        <v>988</v>
      </c>
      <c r="F792" s="232">
        <v>96</v>
      </c>
      <c r="G792" s="232" t="s">
        <v>1365</v>
      </c>
      <c r="H792" s="233">
        <v>21.071999999999999</v>
      </c>
      <c r="I792" s="233">
        <v>0</v>
      </c>
      <c r="J792" s="233">
        <v>17.537759999999999</v>
      </c>
      <c r="K792" s="234">
        <v>75560</v>
      </c>
      <c r="L792" s="233">
        <v>8.6256000000000004</v>
      </c>
      <c r="M792" s="234">
        <v>150116</v>
      </c>
      <c r="N792" s="233">
        <v>0</v>
      </c>
      <c r="O792" s="233">
        <v>0</v>
      </c>
      <c r="P792" s="233">
        <v>15.502039999999999</v>
      </c>
      <c r="Q792" s="234">
        <v>199821</v>
      </c>
      <c r="R792" s="233">
        <v>7.6035399999999997</v>
      </c>
      <c r="S792" s="234">
        <v>393828</v>
      </c>
      <c r="T792" s="233">
        <v>0</v>
      </c>
      <c r="U792" s="235">
        <f t="shared" si="84"/>
        <v>15382.56</v>
      </c>
      <c r="V792" s="227">
        <f t="shared" si="85"/>
        <v>12802.564799999998</v>
      </c>
      <c r="W792" s="227">
        <f t="shared" si="86"/>
        <v>12593.354666666666</v>
      </c>
      <c r="X792" s="227">
        <f t="shared" si="89"/>
        <v>12509.666666666666</v>
      </c>
      <c r="Y792" s="227">
        <f t="shared" si="87"/>
        <v>11316.4892</v>
      </c>
      <c r="Z792" s="227">
        <f t="shared" si="88"/>
        <v>11101.167533333333</v>
      </c>
      <c r="AA792" s="227">
        <f t="shared" si="90"/>
        <v>10939.666666666666</v>
      </c>
    </row>
    <row r="793" spans="2:27" ht="13.5" hidden="1">
      <c r="B793" s="232" t="s">
        <v>1110</v>
      </c>
      <c r="C793" s="232" t="s">
        <v>1406</v>
      </c>
      <c r="D793" s="232" t="s">
        <v>966</v>
      </c>
      <c r="E793" s="232" t="s">
        <v>988</v>
      </c>
      <c r="F793" s="232">
        <v>4</v>
      </c>
      <c r="G793" s="232" t="s">
        <v>1312</v>
      </c>
      <c r="H793" s="233">
        <v>0.878</v>
      </c>
      <c r="I793" s="233">
        <v>0</v>
      </c>
      <c r="J793" s="233">
        <v>0.73073999999999995</v>
      </c>
      <c r="K793" s="234">
        <v>3148</v>
      </c>
      <c r="L793" s="233">
        <v>0.3594</v>
      </c>
      <c r="M793" s="234">
        <v>6255</v>
      </c>
      <c r="N793" s="233">
        <v>0</v>
      </c>
      <c r="O793" s="233">
        <v>0</v>
      </c>
      <c r="P793" s="233">
        <v>0.64592000000000005</v>
      </c>
      <c r="Q793" s="234">
        <v>8326</v>
      </c>
      <c r="R793" s="233">
        <v>0.31680999999999998</v>
      </c>
      <c r="S793" s="234">
        <v>16410</v>
      </c>
      <c r="T793" s="233">
        <v>0</v>
      </c>
      <c r="U793" s="235">
        <f t="shared" si="84"/>
        <v>640.94000000000005</v>
      </c>
      <c r="V793" s="227">
        <f t="shared" si="85"/>
        <v>533.4402</v>
      </c>
      <c r="W793" s="227">
        <f t="shared" si="86"/>
        <v>524.69533333333334</v>
      </c>
      <c r="X793" s="227">
        <f t="shared" si="89"/>
        <v>521.25</v>
      </c>
      <c r="Y793" s="227">
        <f t="shared" si="87"/>
        <v>471.52160000000003</v>
      </c>
      <c r="Z793" s="227">
        <f t="shared" si="88"/>
        <v>462.54907777777777</v>
      </c>
      <c r="AA793" s="227">
        <f t="shared" si="90"/>
        <v>455.83333333333331</v>
      </c>
    </row>
    <row r="794" spans="2:27" ht="13.5" hidden="1">
      <c r="B794" s="232" t="s">
        <v>1110</v>
      </c>
      <c r="C794" s="232" t="s">
        <v>1062</v>
      </c>
      <c r="D794" s="232" t="s">
        <v>966</v>
      </c>
      <c r="E794" s="232" t="s">
        <v>988</v>
      </c>
      <c r="F794" s="232">
        <v>48</v>
      </c>
      <c r="G794" s="232" t="s">
        <v>1356</v>
      </c>
      <c r="H794" s="233">
        <v>10.032</v>
      </c>
      <c r="I794" s="233">
        <v>0</v>
      </c>
      <c r="J794" s="233">
        <v>8.4510000000000005</v>
      </c>
      <c r="K794" s="234">
        <v>36456</v>
      </c>
      <c r="L794" s="233">
        <v>4.1619999999999999</v>
      </c>
      <c r="M794" s="234">
        <v>72462</v>
      </c>
      <c r="N794" s="233">
        <v>0</v>
      </c>
      <c r="O794" s="233">
        <v>0</v>
      </c>
      <c r="P794" s="233">
        <v>7.532</v>
      </c>
      <c r="Q794" s="234">
        <v>97242</v>
      </c>
      <c r="R794" s="233">
        <v>3.7</v>
      </c>
      <c r="S794" s="234">
        <v>191897</v>
      </c>
      <c r="T794" s="233">
        <v>0</v>
      </c>
      <c r="U794" s="235">
        <f t="shared" si="84"/>
        <v>7323.36</v>
      </c>
      <c r="V794" s="227">
        <f t="shared" si="85"/>
        <v>6169.2300000000005</v>
      </c>
      <c r="W794" s="227">
        <f t="shared" si="86"/>
        <v>6076.26</v>
      </c>
      <c r="X794" s="227">
        <f t="shared" si="89"/>
        <v>6038.5</v>
      </c>
      <c r="Y794" s="227">
        <f t="shared" si="87"/>
        <v>5498.36</v>
      </c>
      <c r="Z794" s="227">
        <f t="shared" si="88"/>
        <v>5402.1666666666661</v>
      </c>
      <c r="AA794" s="227">
        <f t="shared" si="90"/>
        <v>5330.4722222222226</v>
      </c>
    </row>
    <row r="795" spans="2:27" ht="13.5" hidden="1">
      <c r="B795" s="232" t="s">
        <v>1110</v>
      </c>
      <c r="C795" s="232" t="s">
        <v>1063</v>
      </c>
      <c r="D795" s="232" t="s">
        <v>966</v>
      </c>
      <c r="E795" s="232" t="s">
        <v>988</v>
      </c>
      <c r="F795" s="232">
        <v>64</v>
      </c>
      <c r="G795" s="232" t="s">
        <v>1364</v>
      </c>
      <c r="H795" s="233">
        <v>13.375999999999999</v>
      </c>
      <c r="I795" s="233">
        <v>0</v>
      </c>
      <c r="J795" s="233">
        <v>11.268000000000001</v>
      </c>
      <c r="K795" s="234">
        <v>48607</v>
      </c>
      <c r="L795" s="233">
        <v>5.5490000000000004</v>
      </c>
      <c r="M795" s="234">
        <v>96616</v>
      </c>
      <c r="N795" s="233">
        <v>0</v>
      </c>
      <c r="O795" s="233">
        <v>0</v>
      </c>
      <c r="P795" s="233">
        <v>10.042</v>
      </c>
      <c r="Q795" s="234">
        <v>129656</v>
      </c>
      <c r="R795" s="233">
        <v>4.9340000000000002</v>
      </c>
      <c r="S795" s="234">
        <v>255863</v>
      </c>
      <c r="T795" s="233">
        <v>0</v>
      </c>
      <c r="U795" s="235">
        <f t="shared" si="84"/>
        <v>9764.48</v>
      </c>
      <c r="V795" s="227">
        <f t="shared" si="85"/>
        <v>8225.6400000000012</v>
      </c>
      <c r="W795" s="227">
        <f t="shared" si="86"/>
        <v>8101.3533333333344</v>
      </c>
      <c r="X795" s="227">
        <f t="shared" si="89"/>
        <v>8051.333333333333</v>
      </c>
      <c r="Y795" s="227">
        <f t="shared" si="87"/>
        <v>7330.66</v>
      </c>
      <c r="Z795" s="227">
        <f t="shared" si="88"/>
        <v>7203.3755555555563</v>
      </c>
      <c r="AA795" s="227">
        <f t="shared" si="90"/>
        <v>7107.3055555555557</v>
      </c>
    </row>
    <row r="796" spans="2:27" ht="13.5" hidden="1">
      <c r="B796" s="232" t="s">
        <v>1110</v>
      </c>
      <c r="C796" s="232" t="s">
        <v>1064</v>
      </c>
      <c r="D796" s="232" t="s">
        <v>966</v>
      </c>
      <c r="E796" s="232" t="s">
        <v>988</v>
      </c>
      <c r="F796" s="232">
        <v>96</v>
      </c>
      <c r="G796" s="232" t="s">
        <v>1365</v>
      </c>
      <c r="H796" s="233">
        <v>20.064</v>
      </c>
      <c r="I796" s="233">
        <v>0</v>
      </c>
      <c r="J796" s="233">
        <v>16.902999999999999</v>
      </c>
      <c r="K796" s="234">
        <v>72911</v>
      </c>
      <c r="L796" s="233">
        <v>8.3230000000000004</v>
      </c>
      <c r="M796" s="234">
        <v>144924</v>
      </c>
      <c r="N796" s="233">
        <v>0</v>
      </c>
      <c r="O796" s="233">
        <v>0</v>
      </c>
      <c r="P796" s="233">
        <v>15.063000000000001</v>
      </c>
      <c r="Q796" s="234">
        <v>194484</v>
      </c>
      <c r="R796" s="233">
        <v>7.4</v>
      </c>
      <c r="S796" s="234">
        <v>383794</v>
      </c>
      <c r="T796" s="233">
        <v>0</v>
      </c>
      <c r="U796" s="235">
        <f t="shared" si="84"/>
        <v>14646.72</v>
      </c>
      <c r="V796" s="227">
        <f t="shared" si="85"/>
        <v>12339.189999999999</v>
      </c>
      <c r="W796" s="227">
        <f t="shared" si="86"/>
        <v>12151.706666666667</v>
      </c>
      <c r="X796" s="227">
        <f t="shared" si="89"/>
        <v>12077</v>
      </c>
      <c r="Y796" s="227">
        <f t="shared" si="87"/>
        <v>10995.99</v>
      </c>
      <c r="Z796" s="227">
        <f t="shared" si="88"/>
        <v>10804.333333333332</v>
      </c>
      <c r="AA796" s="227">
        <f t="shared" si="90"/>
        <v>10660.944444444445</v>
      </c>
    </row>
    <row r="797" spans="2:27" ht="13.5" hidden="1">
      <c r="B797" s="232" t="s">
        <v>1110</v>
      </c>
      <c r="C797" s="232" t="s">
        <v>1065</v>
      </c>
      <c r="D797" s="232" t="s">
        <v>966</v>
      </c>
      <c r="E797" s="232" t="s">
        <v>988</v>
      </c>
      <c r="F797" s="232">
        <v>8</v>
      </c>
      <c r="G797" s="232" t="s">
        <v>1317</v>
      </c>
      <c r="H797" s="233">
        <v>1.6719999999999999</v>
      </c>
      <c r="I797" s="233">
        <v>0</v>
      </c>
      <c r="J797" s="233">
        <v>1.409</v>
      </c>
      <c r="K797" s="234">
        <v>6076</v>
      </c>
      <c r="L797" s="233">
        <v>0.69399999999999995</v>
      </c>
      <c r="M797" s="234">
        <v>12077</v>
      </c>
      <c r="N797" s="233">
        <v>0</v>
      </c>
      <c r="O797" s="233">
        <v>0</v>
      </c>
      <c r="P797" s="233">
        <v>1.2549999999999999</v>
      </c>
      <c r="Q797" s="234">
        <v>16207</v>
      </c>
      <c r="R797" s="233">
        <v>0.61699999999999999</v>
      </c>
      <c r="S797" s="234">
        <v>31983</v>
      </c>
      <c r="T797" s="233">
        <v>0</v>
      </c>
      <c r="U797" s="235">
        <f t="shared" si="84"/>
        <v>1220.56</v>
      </c>
      <c r="V797" s="227">
        <f t="shared" si="85"/>
        <v>1028.57</v>
      </c>
      <c r="W797" s="227">
        <f t="shared" si="86"/>
        <v>1012.9533333333333</v>
      </c>
      <c r="X797" s="227">
        <f t="shared" si="89"/>
        <v>1006.4166666666666</v>
      </c>
      <c r="Y797" s="227">
        <f t="shared" si="87"/>
        <v>916.15</v>
      </c>
      <c r="Z797" s="227">
        <f t="shared" si="88"/>
        <v>900.60444444444443</v>
      </c>
      <c r="AA797" s="227">
        <f t="shared" si="90"/>
        <v>888.41666666666663</v>
      </c>
    </row>
    <row r="798" spans="2:27" ht="13.5" hidden="1">
      <c r="B798" s="232" t="s">
        <v>1110</v>
      </c>
      <c r="C798" s="232" t="s">
        <v>1066</v>
      </c>
      <c r="D798" s="232" t="s">
        <v>966</v>
      </c>
      <c r="E798" s="232" t="s">
        <v>988</v>
      </c>
      <c r="F798" s="232">
        <v>16</v>
      </c>
      <c r="G798" s="232" t="s">
        <v>1316</v>
      </c>
      <c r="H798" s="233">
        <v>3.3439999999999999</v>
      </c>
      <c r="I798" s="233">
        <v>0</v>
      </c>
      <c r="J798" s="233">
        <v>2.8170000000000002</v>
      </c>
      <c r="K798" s="234">
        <v>12152</v>
      </c>
      <c r="L798" s="233">
        <v>1.387</v>
      </c>
      <c r="M798" s="234">
        <v>24154</v>
      </c>
      <c r="N798" s="233">
        <v>0</v>
      </c>
      <c r="O798" s="233">
        <v>0</v>
      </c>
      <c r="P798" s="233">
        <v>2.5110000000000001</v>
      </c>
      <c r="Q798" s="234">
        <v>32414</v>
      </c>
      <c r="R798" s="233">
        <v>1.2330000000000001</v>
      </c>
      <c r="S798" s="234">
        <v>63966</v>
      </c>
      <c r="T798" s="233">
        <v>0</v>
      </c>
      <c r="U798" s="235">
        <f t="shared" si="84"/>
        <v>2441.12</v>
      </c>
      <c r="V798" s="227">
        <f t="shared" si="85"/>
        <v>2056.4100000000003</v>
      </c>
      <c r="W798" s="227">
        <f t="shared" si="86"/>
        <v>2025.1766666666667</v>
      </c>
      <c r="X798" s="227">
        <f t="shared" si="89"/>
        <v>2012.8333333333333</v>
      </c>
      <c r="Y798" s="227">
        <f t="shared" si="87"/>
        <v>1833.0300000000002</v>
      </c>
      <c r="Z798" s="227">
        <f t="shared" si="88"/>
        <v>1800.4788888888888</v>
      </c>
      <c r="AA798" s="227">
        <f t="shared" si="90"/>
        <v>1776.8333333333333</v>
      </c>
    </row>
    <row r="799" spans="2:27" ht="13.5" hidden="1">
      <c r="B799" s="232" t="s">
        <v>1110</v>
      </c>
      <c r="C799" s="232" t="s">
        <v>1067</v>
      </c>
      <c r="D799" s="232" t="s">
        <v>966</v>
      </c>
      <c r="E799" s="232" t="s">
        <v>988</v>
      </c>
      <c r="F799" s="232">
        <v>32</v>
      </c>
      <c r="G799" s="232" t="s">
        <v>1345</v>
      </c>
      <c r="H799" s="233">
        <v>6.6879999999999997</v>
      </c>
      <c r="I799" s="233">
        <v>0</v>
      </c>
      <c r="J799" s="233">
        <v>5.6340000000000003</v>
      </c>
      <c r="K799" s="234">
        <v>24304</v>
      </c>
      <c r="L799" s="233">
        <v>2.774</v>
      </c>
      <c r="M799" s="234">
        <v>48308</v>
      </c>
      <c r="N799" s="233">
        <v>0</v>
      </c>
      <c r="O799" s="233">
        <v>0</v>
      </c>
      <c r="P799" s="233">
        <v>5.0209999999999999</v>
      </c>
      <c r="Q799" s="234">
        <v>64828</v>
      </c>
      <c r="R799" s="233">
        <v>2.4670000000000001</v>
      </c>
      <c r="S799" s="234">
        <v>127931</v>
      </c>
      <c r="T799" s="233">
        <v>0</v>
      </c>
      <c r="U799" s="235">
        <f t="shared" si="84"/>
        <v>4882.24</v>
      </c>
      <c r="V799" s="227">
        <f t="shared" si="85"/>
        <v>4112.8200000000006</v>
      </c>
      <c r="W799" s="227">
        <f t="shared" si="86"/>
        <v>4050.3533333333335</v>
      </c>
      <c r="X799" s="227">
        <f t="shared" si="89"/>
        <v>4025.6666666666665</v>
      </c>
      <c r="Y799" s="227">
        <f t="shared" si="87"/>
        <v>3665.33</v>
      </c>
      <c r="Z799" s="227">
        <f t="shared" si="88"/>
        <v>3601.6877777777781</v>
      </c>
      <c r="AA799" s="227">
        <f t="shared" si="90"/>
        <v>3553.6388888888887</v>
      </c>
    </row>
    <row r="800" spans="2:27" ht="13.5" hidden="1">
      <c r="B800" s="232" t="s">
        <v>1110</v>
      </c>
      <c r="C800" s="232" t="s">
        <v>1068</v>
      </c>
      <c r="D800" s="232" t="s">
        <v>966</v>
      </c>
      <c r="E800" s="232" t="s">
        <v>988</v>
      </c>
      <c r="F800" s="232">
        <v>2</v>
      </c>
      <c r="G800" s="232" t="s">
        <v>1311</v>
      </c>
      <c r="H800" s="233">
        <v>0.65800000000000003</v>
      </c>
      <c r="I800" s="233">
        <v>0</v>
      </c>
      <c r="J800" s="233">
        <v>0.59199999999999997</v>
      </c>
      <c r="K800" s="234">
        <v>2570</v>
      </c>
      <c r="L800" s="233">
        <v>0.29299999999999998</v>
      </c>
      <c r="M800" s="234">
        <v>5122</v>
      </c>
      <c r="N800" s="233">
        <v>0</v>
      </c>
      <c r="O800" s="233">
        <v>0</v>
      </c>
      <c r="P800" s="233">
        <v>0.55400000000000005</v>
      </c>
      <c r="Q800" s="234">
        <v>7205</v>
      </c>
      <c r="R800" s="233">
        <v>0.27400000000000002</v>
      </c>
      <c r="S800" s="234">
        <v>14303</v>
      </c>
      <c r="T800" s="233">
        <v>0</v>
      </c>
      <c r="U800" s="235">
        <f t="shared" si="84"/>
        <v>480.34000000000003</v>
      </c>
      <c r="V800" s="227">
        <f t="shared" si="85"/>
        <v>432.15999999999997</v>
      </c>
      <c r="W800" s="227">
        <f t="shared" si="86"/>
        <v>428.05666666666662</v>
      </c>
      <c r="X800" s="227">
        <f t="shared" si="89"/>
        <v>426.83333333333331</v>
      </c>
      <c r="Y800" s="227">
        <f t="shared" si="87"/>
        <v>404.42</v>
      </c>
      <c r="Z800" s="227">
        <f t="shared" si="88"/>
        <v>400.1588888888889</v>
      </c>
      <c r="AA800" s="227">
        <f t="shared" si="90"/>
        <v>397.30555555555554</v>
      </c>
    </row>
    <row r="801" spans="2:27" ht="13.5" hidden="1">
      <c r="B801" s="232" t="s">
        <v>1110</v>
      </c>
      <c r="C801" s="232" t="s">
        <v>1069</v>
      </c>
      <c r="D801" s="232" t="s">
        <v>966</v>
      </c>
      <c r="E801" s="232" t="s">
        <v>988</v>
      </c>
      <c r="F801" s="232">
        <v>96</v>
      </c>
      <c r="G801" s="232" t="s">
        <v>1365</v>
      </c>
      <c r="H801" s="233">
        <v>20.064</v>
      </c>
      <c r="I801" s="233">
        <v>0</v>
      </c>
      <c r="J801" s="233">
        <v>16.902999999999999</v>
      </c>
      <c r="K801" s="234">
        <v>72911</v>
      </c>
      <c r="L801" s="233">
        <v>8.3230000000000004</v>
      </c>
      <c r="M801" s="234">
        <v>144924</v>
      </c>
      <c r="N801" s="233">
        <v>0</v>
      </c>
      <c r="O801" s="233">
        <v>0</v>
      </c>
      <c r="P801" s="233">
        <v>15.063000000000001</v>
      </c>
      <c r="Q801" s="234">
        <v>194484</v>
      </c>
      <c r="R801" s="233">
        <v>7.4</v>
      </c>
      <c r="S801" s="234">
        <v>383794</v>
      </c>
      <c r="T801" s="233">
        <v>0</v>
      </c>
      <c r="U801" s="235">
        <f t="shared" si="84"/>
        <v>14646.72</v>
      </c>
      <c r="V801" s="227">
        <f t="shared" si="85"/>
        <v>12339.189999999999</v>
      </c>
      <c r="W801" s="227">
        <f t="shared" si="86"/>
        <v>12151.706666666667</v>
      </c>
      <c r="X801" s="227">
        <f t="shared" si="89"/>
        <v>12077</v>
      </c>
      <c r="Y801" s="227">
        <f t="shared" si="87"/>
        <v>10995.99</v>
      </c>
      <c r="Z801" s="227">
        <f t="shared" si="88"/>
        <v>10804.333333333332</v>
      </c>
      <c r="AA801" s="227">
        <f t="shared" si="90"/>
        <v>10660.944444444445</v>
      </c>
    </row>
    <row r="802" spans="2:27" ht="13.5" hidden="1">
      <c r="B802" s="232" t="s">
        <v>1110</v>
      </c>
      <c r="C802" s="232" t="s">
        <v>1070</v>
      </c>
      <c r="D802" s="232" t="s">
        <v>966</v>
      </c>
      <c r="E802" s="232" t="s">
        <v>988</v>
      </c>
      <c r="F802" s="232">
        <v>4</v>
      </c>
      <c r="G802" s="232" t="s">
        <v>1312</v>
      </c>
      <c r="H802" s="233">
        <v>0.83599999999999997</v>
      </c>
      <c r="I802" s="233">
        <v>0</v>
      </c>
      <c r="J802" s="233">
        <v>0.70399999999999996</v>
      </c>
      <c r="K802" s="234">
        <v>3038</v>
      </c>
      <c r="L802" s="233">
        <v>0.34699999999999998</v>
      </c>
      <c r="M802" s="234">
        <v>6039</v>
      </c>
      <c r="N802" s="233">
        <v>0</v>
      </c>
      <c r="O802" s="233">
        <v>0</v>
      </c>
      <c r="P802" s="233">
        <v>0.628</v>
      </c>
      <c r="Q802" s="234">
        <v>8103</v>
      </c>
      <c r="R802" s="233">
        <v>0.308</v>
      </c>
      <c r="S802" s="234">
        <v>15991</v>
      </c>
      <c r="T802" s="233">
        <v>0</v>
      </c>
      <c r="U802" s="235">
        <f t="shared" si="84"/>
        <v>610.28</v>
      </c>
      <c r="V802" s="227">
        <f t="shared" si="85"/>
        <v>513.91999999999996</v>
      </c>
      <c r="W802" s="227">
        <f t="shared" si="86"/>
        <v>506.47666666666663</v>
      </c>
      <c r="X802" s="227">
        <f t="shared" si="89"/>
        <v>503.25</v>
      </c>
      <c r="Y802" s="227">
        <f t="shared" si="87"/>
        <v>458.44</v>
      </c>
      <c r="Z802" s="227">
        <f t="shared" si="88"/>
        <v>449.92333333333335</v>
      </c>
      <c r="AA802" s="227">
        <f t="shared" si="90"/>
        <v>444.19444444444446</v>
      </c>
    </row>
    <row r="803" spans="2:27" ht="13.5" hidden="1">
      <c r="B803" s="232" t="s">
        <v>1110</v>
      </c>
      <c r="C803" s="232" t="s">
        <v>1407</v>
      </c>
      <c r="D803" s="232" t="s">
        <v>966</v>
      </c>
      <c r="E803" s="232" t="s">
        <v>988</v>
      </c>
      <c r="F803" s="232">
        <v>48</v>
      </c>
      <c r="G803" s="232" t="s">
        <v>1356</v>
      </c>
      <c r="H803" s="233">
        <v>9.4079999999999995</v>
      </c>
      <c r="I803" s="233">
        <v>0</v>
      </c>
      <c r="J803" s="233">
        <v>8.1678599999999992</v>
      </c>
      <c r="K803" s="234">
        <v>35273</v>
      </c>
      <c r="L803" s="233">
        <v>4.0266000000000002</v>
      </c>
      <c r="M803" s="234">
        <v>70144</v>
      </c>
      <c r="N803" s="233">
        <v>0</v>
      </c>
      <c r="O803" s="233">
        <v>0</v>
      </c>
      <c r="P803" s="233">
        <v>7.4201800000000002</v>
      </c>
      <c r="Q803" s="234">
        <v>95885</v>
      </c>
      <c r="R803" s="233">
        <v>3.6486000000000001</v>
      </c>
      <c r="S803" s="234">
        <v>189347</v>
      </c>
      <c r="T803" s="233">
        <v>0</v>
      </c>
      <c r="U803" s="235">
        <f t="shared" si="84"/>
        <v>6867.8399999999992</v>
      </c>
      <c r="V803" s="227">
        <f t="shared" si="85"/>
        <v>5962.5377999999992</v>
      </c>
      <c r="W803" s="227">
        <f t="shared" si="86"/>
        <v>5878.8346666666666</v>
      </c>
      <c r="X803" s="227">
        <f t="shared" si="89"/>
        <v>5845.333333333333</v>
      </c>
      <c r="Y803" s="227">
        <f t="shared" si="87"/>
        <v>5416.7314000000006</v>
      </c>
      <c r="Z803" s="227">
        <f t="shared" si="88"/>
        <v>5326.9502222222218</v>
      </c>
      <c r="AA803" s="227">
        <f t="shared" si="90"/>
        <v>5259.6388888888887</v>
      </c>
    </row>
    <row r="804" spans="2:27" ht="13.5" hidden="1">
      <c r="B804" s="232" t="s">
        <v>1110</v>
      </c>
      <c r="C804" s="232" t="s">
        <v>1408</v>
      </c>
      <c r="D804" s="232" t="s">
        <v>966</v>
      </c>
      <c r="E804" s="232" t="s">
        <v>988</v>
      </c>
      <c r="F804" s="232">
        <v>64</v>
      </c>
      <c r="G804" s="232" t="s">
        <v>1364</v>
      </c>
      <c r="H804" s="233">
        <v>12.544</v>
      </c>
      <c r="I804" s="233">
        <v>0</v>
      </c>
      <c r="J804" s="233">
        <v>10.89048</v>
      </c>
      <c r="K804" s="234">
        <v>47031</v>
      </c>
      <c r="L804" s="233">
        <v>5.3688000000000002</v>
      </c>
      <c r="M804" s="234">
        <v>93526</v>
      </c>
      <c r="N804" s="233">
        <v>0</v>
      </c>
      <c r="O804" s="233">
        <v>0</v>
      </c>
      <c r="P804" s="233">
        <v>9.8935700000000004</v>
      </c>
      <c r="Q804" s="234">
        <v>127847</v>
      </c>
      <c r="R804" s="233">
        <v>4.8647999999999998</v>
      </c>
      <c r="S804" s="234">
        <v>252462</v>
      </c>
      <c r="T804" s="233">
        <v>0</v>
      </c>
      <c r="U804" s="235">
        <f t="shared" si="84"/>
        <v>9157.1200000000008</v>
      </c>
      <c r="V804" s="227">
        <f t="shared" si="85"/>
        <v>7950.0504000000001</v>
      </c>
      <c r="W804" s="227">
        <f t="shared" si="86"/>
        <v>7838.4740000000002</v>
      </c>
      <c r="X804" s="227">
        <f t="shared" si="89"/>
        <v>7793.833333333333</v>
      </c>
      <c r="Y804" s="227">
        <f t="shared" si="87"/>
        <v>7222.3061000000007</v>
      </c>
      <c r="Z804" s="227">
        <f t="shared" si="88"/>
        <v>7102.6095555555548</v>
      </c>
      <c r="AA804" s="227">
        <f t="shared" si="90"/>
        <v>7012.833333333333</v>
      </c>
    </row>
    <row r="805" spans="2:27" ht="13.5" hidden="1">
      <c r="B805" s="232" t="s">
        <v>1110</v>
      </c>
      <c r="C805" s="232" t="s">
        <v>1409</v>
      </c>
      <c r="D805" s="232" t="s">
        <v>966</v>
      </c>
      <c r="E805" s="232" t="s">
        <v>988</v>
      </c>
      <c r="F805" s="232">
        <v>96</v>
      </c>
      <c r="G805" s="232" t="s">
        <v>1365</v>
      </c>
      <c r="H805" s="233">
        <v>18.815999999999999</v>
      </c>
      <c r="I805" s="233">
        <v>0</v>
      </c>
      <c r="J805" s="233">
        <v>16.335719999999998</v>
      </c>
      <c r="K805" s="234">
        <v>70546</v>
      </c>
      <c r="L805" s="233">
        <v>8.0532000000000004</v>
      </c>
      <c r="M805" s="234">
        <v>140289</v>
      </c>
      <c r="N805" s="233">
        <v>0</v>
      </c>
      <c r="O805" s="233">
        <v>0</v>
      </c>
      <c r="P805" s="233">
        <v>14.840350000000001</v>
      </c>
      <c r="Q805" s="234">
        <v>191770</v>
      </c>
      <c r="R805" s="233">
        <v>7.2972000000000001</v>
      </c>
      <c r="S805" s="234">
        <v>378693</v>
      </c>
      <c r="T805" s="233">
        <v>0</v>
      </c>
      <c r="U805" s="235">
        <f t="shared" si="84"/>
        <v>13735.679999999998</v>
      </c>
      <c r="V805" s="227">
        <f t="shared" si="85"/>
        <v>11925.075599999998</v>
      </c>
      <c r="W805" s="227">
        <f t="shared" si="86"/>
        <v>11757.669333333333</v>
      </c>
      <c r="X805" s="227">
        <f t="shared" si="89"/>
        <v>11690.75</v>
      </c>
      <c r="Y805" s="227">
        <f t="shared" si="87"/>
        <v>10833.4555</v>
      </c>
      <c r="Z805" s="227">
        <f t="shared" si="88"/>
        <v>10653.900444444444</v>
      </c>
      <c r="AA805" s="227">
        <f t="shared" si="90"/>
        <v>10519.25</v>
      </c>
    </row>
    <row r="806" spans="2:27" ht="13.5" hidden="1">
      <c r="B806" s="232" t="s">
        <v>1110</v>
      </c>
      <c r="C806" s="232" t="s">
        <v>1410</v>
      </c>
      <c r="D806" s="232" t="s">
        <v>966</v>
      </c>
      <c r="E806" s="232" t="s">
        <v>988</v>
      </c>
      <c r="F806" s="232">
        <v>8</v>
      </c>
      <c r="G806" s="232" t="s">
        <v>1317</v>
      </c>
      <c r="H806" s="233">
        <v>1.5680000000000001</v>
      </c>
      <c r="I806" s="233">
        <v>0</v>
      </c>
      <c r="J806" s="233">
        <v>1.36131</v>
      </c>
      <c r="K806" s="234">
        <v>5879</v>
      </c>
      <c r="L806" s="233">
        <v>0.67110000000000003</v>
      </c>
      <c r="M806" s="234">
        <v>11691</v>
      </c>
      <c r="N806" s="233">
        <v>0</v>
      </c>
      <c r="O806" s="233">
        <v>0</v>
      </c>
      <c r="P806" s="233">
        <v>1.2366999999999999</v>
      </c>
      <c r="Q806" s="234">
        <v>15981</v>
      </c>
      <c r="R806" s="233">
        <v>0.60809999999999997</v>
      </c>
      <c r="S806" s="234">
        <v>31558</v>
      </c>
      <c r="T806" s="233">
        <v>0</v>
      </c>
      <c r="U806" s="235">
        <f t="shared" si="84"/>
        <v>1144.6400000000001</v>
      </c>
      <c r="V806" s="227">
        <f t="shared" si="85"/>
        <v>993.75630000000001</v>
      </c>
      <c r="W806" s="227">
        <f t="shared" si="86"/>
        <v>979.81966666666676</v>
      </c>
      <c r="X806" s="227">
        <f t="shared" si="89"/>
        <v>974.25</v>
      </c>
      <c r="Y806" s="227">
        <f t="shared" si="87"/>
        <v>902.79099999999994</v>
      </c>
      <c r="Z806" s="227">
        <f t="shared" si="88"/>
        <v>887.82966666666664</v>
      </c>
      <c r="AA806" s="227">
        <f t="shared" si="90"/>
        <v>876.61111111111109</v>
      </c>
    </row>
    <row r="807" spans="2:27" ht="13.5" hidden="1">
      <c r="B807" s="232" t="s">
        <v>1110</v>
      </c>
      <c r="C807" s="232" t="s">
        <v>1411</v>
      </c>
      <c r="D807" s="232" t="s">
        <v>966</v>
      </c>
      <c r="E807" s="232" t="s">
        <v>988</v>
      </c>
      <c r="F807" s="232">
        <v>128</v>
      </c>
      <c r="G807" s="232" t="s">
        <v>1369</v>
      </c>
      <c r="H807" s="233">
        <v>25.088000000000001</v>
      </c>
      <c r="I807" s="233">
        <v>0</v>
      </c>
      <c r="J807" s="233">
        <v>21.78096</v>
      </c>
      <c r="K807" s="234">
        <v>94061</v>
      </c>
      <c r="L807" s="233">
        <v>10.7376</v>
      </c>
      <c r="M807" s="234">
        <v>187051</v>
      </c>
      <c r="N807" s="233">
        <v>0</v>
      </c>
      <c r="O807" s="233">
        <v>0</v>
      </c>
      <c r="P807" s="233">
        <v>19.787140000000001</v>
      </c>
      <c r="Q807" s="234">
        <v>255694</v>
      </c>
      <c r="R807" s="233">
        <v>9.7295999999999996</v>
      </c>
      <c r="S807" s="234">
        <v>504924</v>
      </c>
      <c r="T807" s="233">
        <v>0</v>
      </c>
      <c r="U807" s="235">
        <f t="shared" si="84"/>
        <v>18314.240000000002</v>
      </c>
      <c r="V807" s="227">
        <f t="shared" si="85"/>
        <v>15900.1008</v>
      </c>
      <c r="W807" s="227">
        <f t="shared" si="86"/>
        <v>15676.864666666668</v>
      </c>
      <c r="X807" s="227">
        <f t="shared" si="89"/>
        <v>15587.583333333334</v>
      </c>
      <c r="Y807" s="227">
        <f t="shared" si="87"/>
        <v>14444.612200000001</v>
      </c>
      <c r="Z807" s="227">
        <f t="shared" si="88"/>
        <v>14205.21911111111</v>
      </c>
      <c r="AA807" s="227">
        <f t="shared" si="90"/>
        <v>14025.666666666666</v>
      </c>
    </row>
    <row r="808" spans="2:27" ht="13.5" hidden="1">
      <c r="B808" s="232" t="s">
        <v>1110</v>
      </c>
      <c r="C808" s="232" t="s">
        <v>1412</v>
      </c>
      <c r="D808" s="232" t="s">
        <v>966</v>
      </c>
      <c r="E808" s="232" t="s">
        <v>988</v>
      </c>
      <c r="F808" s="232">
        <v>16</v>
      </c>
      <c r="G808" s="232" t="s">
        <v>1316</v>
      </c>
      <c r="H808" s="233">
        <v>3.1360000000000001</v>
      </c>
      <c r="I808" s="233">
        <v>0</v>
      </c>
      <c r="J808" s="233">
        <v>2.72262</v>
      </c>
      <c r="K808" s="234">
        <v>11758</v>
      </c>
      <c r="L808" s="233">
        <v>1.3422000000000001</v>
      </c>
      <c r="M808" s="234">
        <v>23381</v>
      </c>
      <c r="N808" s="233">
        <v>0</v>
      </c>
      <c r="O808" s="233">
        <v>0</v>
      </c>
      <c r="P808" s="233">
        <v>2.4733900000000002</v>
      </c>
      <c r="Q808" s="234">
        <v>31962</v>
      </c>
      <c r="R808" s="233">
        <v>1.2161999999999999</v>
      </c>
      <c r="S808" s="234">
        <v>63116</v>
      </c>
      <c r="T808" s="233">
        <v>0</v>
      </c>
      <c r="U808" s="235">
        <f t="shared" si="84"/>
        <v>2289.2800000000002</v>
      </c>
      <c r="V808" s="227">
        <f t="shared" si="85"/>
        <v>1987.5126</v>
      </c>
      <c r="W808" s="227">
        <f t="shared" si="86"/>
        <v>1959.6393333333335</v>
      </c>
      <c r="X808" s="227">
        <f t="shared" si="89"/>
        <v>1948.4166666666667</v>
      </c>
      <c r="Y808" s="227">
        <f t="shared" si="87"/>
        <v>1805.5747000000001</v>
      </c>
      <c r="Z808" s="227">
        <f t="shared" si="88"/>
        <v>1775.6593333333333</v>
      </c>
      <c r="AA808" s="227">
        <f t="shared" si="90"/>
        <v>1753.2222222222222</v>
      </c>
    </row>
    <row r="809" spans="2:27" ht="13.5" hidden="1">
      <c r="B809" s="232" t="s">
        <v>1110</v>
      </c>
      <c r="C809" s="232" t="s">
        <v>1413</v>
      </c>
      <c r="D809" s="232" t="s">
        <v>966</v>
      </c>
      <c r="E809" s="232" t="s">
        <v>988</v>
      </c>
      <c r="F809" s="232">
        <v>32</v>
      </c>
      <c r="G809" s="232" t="s">
        <v>1345</v>
      </c>
      <c r="H809" s="233">
        <v>6.2720000000000002</v>
      </c>
      <c r="I809" s="233">
        <v>0</v>
      </c>
      <c r="J809" s="233">
        <v>5.4452400000000001</v>
      </c>
      <c r="K809" s="234">
        <v>23515</v>
      </c>
      <c r="L809" s="233">
        <v>2.6844000000000001</v>
      </c>
      <c r="M809" s="234">
        <v>46763</v>
      </c>
      <c r="N809" s="233">
        <v>0</v>
      </c>
      <c r="O809" s="233">
        <v>0</v>
      </c>
      <c r="P809" s="233">
        <v>4.9467800000000004</v>
      </c>
      <c r="Q809" s="234">
        <v>63923</v>
      </c>
      <c r="R809" s="233">
        <v>2.4323999999999999</v>
      </c>
      <c r="S809" s="234">
        <v>126231</v>
      </c>
      <c r="T809" s="233">
        <v>0</v>
      </c>
      <c r="U809" s="235">
        <f t="shared" si="84"/>
        <v>4578.5600000000004</v>
      </c>
      <c r="V809" s="227">
        <f t="shared" si="85"/>
        <v>3975.0252</v>
      </c>
      <c r="W809" s="227">
        <f t="shared" si="86"/>
        <v>3919.1953333333331</v>
      </c>
      <c r="X809" s="227">
        <f t="shared" si="89"/>
        <v>3896.9166666666665</v>
      </c>
      <c r="Y809" s="227">
        <f t="shared" si="87"/>
        <v>3611.1494000000002</v>
      </c>
      <c r="Z809" s="227">
        <f t="shared" si="88"/>
        <v>3551.2908888888887</v>
      </c>
      <c r="AA809" s="227">
        <f t="shared" si="90"/>
        <v>3506.4166666666665</v>
      </c>
    </row>
    <row r="810" spans="2:27" ht="13.5" hidden="1">
      <c r="B810" s="232" t="s">
        <v>1110</v>
      </c>
      <c r="C810" s="232" t="s">
        <v>1414</v>
      </c>
      <c r="D810" s="232" t="s">
        <v>966</v>
      </c>
      <c r="E810" s="232" t="s">
        <v>988</v>
      </c>
      <c r="F810" s="232">
        <v>2</v>
      </c>
      <c r="G810" s="232" t="s">
        <v>1311</v>
      </c>
      <c r="H810" s="233">
        <v>0.63200000000000001</v>
      </c>
      <c r="I810" s="233">
        <v>0</v>
      </c>
      <c r="J810" s="233">
        <v>0.58033000000000001</v>
      </c>
      <c r="K810" s="234">
        <v>2521</v>
      </c>
      <c r="L810" s="233">
        <v>0.28777999999999998</v>
      </c>
      <c r="M810" s="234">
        <v>5025</v>
      </c>
      <c r="N810" s="233">
        <v>0</v>
      </c>
      <c r="O810" s="233">
        <v>0</v>
      </c>
      <c r="P810" s="233">
        <v>0.54917000000000005</v>
      </c>
      <c r="Q810" s="234">
        <v>7149</v>
      </c>
      <c r="R810" s="233">
        <v>0.27201999999999998</v>
      </c>
      <c r="S810" s="234">
        <v>14197</v>
      </c>
      <c r="T810" s="233">
        <v>0</v>
      </c>
      <c r="U810" s="235">
        <f t="shared" si="84"/>
        <v>461.36</v>
      </c>
      <c r="V810" s="227">
        <f t="shared" si="85"/>
        <v>423.64089999999999</v>
      </c>
      <c r="W810" s="227">
        <f t="shared" si="86"/>
        <v>420.16273333333334</v>
      </c>
      <c r="X810" s="227">
        <f t="shared" si="89"/>
        <v>418.75</v>
      </c>
      <c r="Y810" s="227">
        <f t="shared" si="87"/>
        <v>400.89410000000004</v>
      </c>
      <c r="Z810" s="227">
        <f t="shared" si="88"/>
        <v>397.15793333333329</v>
      </c>
      <c r="AA810" s="227">
        <f t="shared" si="90"/>
        <v>394.36111111111109</v>
      </c>
    </row>
    <row r="811" spans="2:27" ht="13.5" hidden="1">
      <c r="B811" s="232" t="s">
        <v>1110</v>
      </c>
      <c r="C811" s="232" t="s">
        <v>1415</v>
      </c>
      <c r="D811" s="232" t="s">
        <v>966</v>
      </c>
      <c r="E811" s="232" t="s">
        <v>988</v>
      </c>
      <c r="F811" s="232">
        <v>128</v>
      </c>
      <c r="G811" s="232" t="s">
        <v>1369</v>
      </c>
      <c r="H811" s="233">
        <v>25.088000000000001</v>
      </c>
      <c r="I811" s="233">
        <v>0</v>
      </c>
      <c r="J811" s="233">
        <v>21.78096</v>
      </c>
      <c r="K811" s="234">
        <v>94061</v>
      </c>
      <c r="L811" s="233">
        <v>10.7376</v>
      </c>
      <c r="M811" s="234">
        <v>187051</v>
      </c>
      <c r="N811" s="233">
        <v>0</v>
      </c>
      <c r="O811" s="233">
        <v>0</v>
      </c>
      <c r="P811" s="233">
        <v>19.787140000000001</v>
      </c>
      <c r="Q811" s="234">
        <v>255694</v>
      </c>
      <c r="R811" s="233">
        <v>9.7295999999999996</v>
      </c>
      <c r="S811" s="234">
        <v>504924</v>
      </c>
      <c r="T811" s="233">
        <v>0</v>
      </c>
      <c r="U811" s="235">
        <f t="shared" si="84"/>
        <v>18314.240000000002</v>
      </c>
      <c r="V811" s="227">
        <f t="shared" si="85"/>
        <v>15900.1008</v>
      </c>
      <c r="W811" s="227">
        <f t="shared" si="86"/>
        <v>15676.864666666668</v>
      </c>
      <c r="X811" s="227">
        <f t="shared" si="89"/>
        <v>15587.583333333334</v>
      </c>
      <c r="Y811" s="227">
        <f t="shared" si="87"/>
        <v>14444.612200000001</v>
      </c>
      <c r="Z811" s="227">
        <f t="shared" si="88"/>
        <v>14205.21911111111</v>
      </c>
      <c r="AA811" s="227">
        <f t="shared" si="90"/>
        <v>14025.666666666666</v>
      </c>
    </row>
    <row r="812" spans="2:27" ht="13.5" hidden="1">
      <c r="B812" s="232" t="s">
        <v>1110</v>
      </c>
      <c r="C812" s="232" t="s">
        <v>1416</v>
      </c>
      <c r="D812" s="232" t="s">
        <v>966</v>
      </c>
      <c r="E812" s="232" t="s">
        <v>988</v>
      </c>
      <c r="F812" s="232">
        <v>4</v>
      </c>
      <c r="G812" s="232" t="s">
        <v>1312</v>
      </c>
      <c r="H812" s="233">
        <v>0.78400000000000003</v>
      </c>
      <c r="I812" s="233">
        <v>0</v>
      </c>
      <c r="J812" s="233">
        <v>0.68066000000000004</v>
      </c>
      <c r="K812" s="234">
        <v>2939</v>
      </c>
      <c r="L812" s="233">
        <v>0.33555000000000001</v>
      </c>
      <c r="M812" s="234">
        <v>5845</v>
      </c>
      <c r="N812" s="233">
        <v>0</v>
      </c>
      <c r="O812" s="233">
        <v>0</v>
      </c>
      <c r="P812" s="233">
        <v>0.61834999999999996</v>
      </c>
      <c r="Q812" s="234">
        <v>7990</v>
      </c>
      <c r="R812" s="233">
        <v>0.30404999999999999</v>
      </c>
      <c r="S812" s="234">
        <v>15779</v>
      </c>
      <c r="T812" s="233">
        <v>0</v>
      </c>
      <c r="U812" s="235">
        <f t="shared" si="84"/>
        <v>572.32000000000005</v>
      </c>
      <c r="V812" s="227">
        <f t="shared" si="85"/>
        <v>496.88180000000006</v>
      </c>
      <c r="W812" s="227">
        <f t="shared" si="86"/>
        <v>489.86816666666664</v>
      </c>
      <c r="X812" s="227">
        <f t="shared" si="89"/>
        <v>487.08333333333331</v>
      </c>
      <c r="Y812" s="227">
        <f t="shared" si="87"/>
        <v>451.39549999999997</v>
      </c>
      <c r="Z812" s="227">
        <f t="shared" si="88"/>
        <v>443.90094444444446</v>
      </c>
      <c r="AA812" s="227">
        <f t="shared" si="90"/>
        <v>438.30555555555554</v>
      </c>
    </row>
    <row r="813" spans="2:27" ht="13.5" hidden="1">
      <c r="B813" s="232" t="s">
        <v>1110</v>
      </c>
      <c r="C813" s="232" t="s">
        <v>891</v>
      </c>
      <c r="D813" s="232" t="s">
        <v>966</v>
      </c>
      <c r="E813" s="232" t="s">
        <v>988</v>
      </c>
      <c r="F813" s="232">
        <v>8</v>
      </c>
      <c r="G813" s="232" t="s">
        <v>1312</v>
      </c>
      <c r="H813" s="233">
        <v>1.3759999999999999</v>
      </c>
      <c r="I813" s="233">
        <v>0</v>
      </c>
      <c r="J813" s="233">
        <v>1.2114</v>
      </c>
      <c r="K813" s="234">
        <v>5253</v>
      </c>
      <c r="L813" s="233">
        <v>0.59970000000000001</v>
      </c>
      <c r="M813" s="234">
        <v>10465</v>
      </c>
      <c r="N813" s="233">
        <v>0</v>
      </c>
      <c r="O813" s="233">
        <v>0</v>
      </c>
      <c r="P813" s="233">
        <v>1.1396999999999999</v>
      </c>
      <c r="Q813" s="234">
        <v>14801</v>
      </c>
      <c r="R813" s="233">
        <v>0.56320000000000003</v>
      </c>
      <c r="S813" s="234">
        <v>29339</v>
      </c>
      <c r="T813" s="233">
        <v>0</v>
      </c>
      <c r="U813" s="235">
        <f t="shared" si="84"/>
        <v>1004.4799999999999</v>
      </c>
      <c r="V813" s="227">
        <f t="shared" si="85"/>
        <v>884.322</v>
      </c>
      <c r="W813" s="227">
        <f t="shared" si="86"/>
        <v>875.53099999999995</v>
      </c>
      <c r="X813" s="227">
        <f t="shared" si="89"/>
        <v>872.08333333333337</v>
      </c>
      <c r="Y813" s="227">
        <f t="shared" si="87"/>
        <v>831.98099999999999</v>
      </c>
      <c r="Z813" s="227">
        <f t="shared" si="88"/>
        <v>822.27488888888888</v>
      </c>
      <c r="AA813" s="227">
        <f t="shared" si="90"/>
        <v>814.97222222222217</v>
      </c>
    </row>
    <row r="814" spans="2:27" ht="13.5" hidden="1">
      <c r="B814" s="232" t="s">
        <v>1110</v>
      </c>
      <c r="C814" s="232" t="s">
        <v>896</v>
      </c>
      <c r="D814" s="232" t="s">
        <v>966</v>
      </c>
      <c r="E814" s="232" t="s">
        <v>988</v>
      </c>
      <c r="F814" s="232">
        <v>4</v>
      </c>
      <c r="G814" s="232" t="s">
        <v>1311</v>
      </c>
      <c r="H814" s="233">
        <v>0.68799999999999994</v>
      </c>
      <c r="I814" s="233">
        <v>0</v>
      </c>
      <c r="J814" s="233">
        <v>0.60570000000000002</v>
      </c>
      <c r="K814" s="234">
        <v>2627</v>
      </c>
      <c r="L814" s="233">
        <v>0.29980000000000001</v>
      </c>
      <c r="M814" s="234">
        <v>5232</v>
      </c>
      <c r="N814" s="233">
        <v>0</v>
      </c>
      <c r="O814" s="233">
        <v>0</v>
      </c>
      <c r="P814" s="233">
        <v>0.56989999999999996</v>
      </c>
      <c r="Q814" s="234">
        <v>7400</v>
      </c>
      <c r="R814" s="233">
        <v>0.28160000000000002</v>
      </c>
      <c r="S814" s="234">
        <v>14670</v>
      </c>
      <c r="T814" s="233">
        <v>0</v>
      </c>
      <c r="U814" s="235">
        <f t="shared" si="84"/>
        <v>502.23999999999995</v>
      </c>
      <c r="V814" s="227">
        <f t="shared" si="85"/>
        <v>442.161</v>
      </c>
      <c r="W814" s="227">
        <f t="shared" si="86"/>
        <v>437.77066666666667</v>
      </c>
      <c r="X814" s="227">
        <f t="shared" si="89"/>
        <v>436</v>
      </c>
      <c r="Y814" s="227">
        <f t="shared" si="87"/>
        <v>416.02699999999999</v>
      </c>
      <c r="Z814" s="227">
        <f t="shared" si="88"/>
        <v>411.12355555555553</v>
      </c>
      <c r="AA814" s="227">
        <f t="shared" si="90"/>
        <v>407.5</v>
      </c>
    </row>
    <row r="815" spans="2:27" ht="13.5" hidden="1">
      <c r="B815" s="232" t="s">
        <v>1110</v>
      </c>
      <c r="C815" s="232" t="s">
        <v>897</v>
      </c>
      <c r="D815" s="232" t="s">
        <v>966</v>
      </c>
      <c r="E815" s="232" t="s">
        <v>988</v>
      </c>
      <c r="F815" s="232">
        <v>8</v>
      </c>
      <c r="G815" s="232" t="s">
        <v>1312</v>
      </c>
      <c r="H815" s="233">
        <v>1.3344</v>
      </c>
      <c r="I815" s="233">
        <v>0</v>
      </c>
      <c r="J815" s="233">
        <v>1.1861999999999999</v>
      </c>
      <c r="K815" s="234">
        <v>5148</v>
      </c>
      <c r="L815" s="233">
        <v>0.5877</v>
      </c>
      <c r="M815" s="234">
        <v>10259</v>
      </c>
      <c r="N815" s="233">
        <v>0</v>
      </c>
      <c r="O815" s="233">
        <v>0</v>
      </c>
      <c r="P815" s="233">
        <v>1.1216999999999999</v>
      </c>
      <c r="Q815" s="234">
        <v>14582</v>
      </c>
      <c r="R815" s="233">
        <v>0.55489999999999995</v>
      </c>
      <c r="S815" s="234">
        <v>28928</v>
      </c>
      <c r="T815" s="233">
        <v>0</v>
      </c>
      <c r="U815" s="235">
        <f t="shared" si="84"/>
        <v>974.11199999999997</v>
      </c>
      <c r="V815" s="227">
        <f t="shared" si="85"/>
        <v>865.92599999999993</v>
      </c>
      <c r="W815" s="227">
        <f t="shared" si="86"/>
        <v>858.02099999999996</v>
      </c>
      <c r="X815" s="227">
        <f t="shared" si="89"/>
        <v>854.91666666666663</v>
      </c>
      <c r="Y815" s="227">
        <f t="shared" si="87"/>
        <v>818.84099999999989</v>
      </c>
      <c r="Z815" s="227">
        <f t="shared" si="88"/>
        <v>810.13255555555543</v>
      </c>
      <c r="AA815" s="227">
        <f t="shared" si="90"/>
        <v>803.55555555555554</v>
      </c>
    </row>
    <row r="816" spans="2:27" ht="13.5" hidden="1">
      <c r="B816" s="232" t="s">
        <v>1110</v>
      </c>
      <c r="C816" s="232" t="s">
        <v>903</v>
      </c>
      <c r="D816" s="232" t="s">
        <v>966</v>
      </c>
      <c r="E816" s="232" t="s">
        <v>988</v>
      </c>
      <c r="F816" s="232">
        <v>4</v>
      </c>
      <c r="G816" s="232" t="s">
        <v>1311</v>
      </c>
      <c r="H816" s="233">
        <v>0.66720000000000002</v>
      </c>
      <c r="I816" s="233">
        <v>0</v>
      </c>
      <c r="J816" s="233">
        <v>0.59309999999999996</v>
      </c>
      <c r="K816" s="234">
        <v>2574</v>
      </c>
      <c r="L816" s="233">
        <v>0.29389999999999999</v>
      </c>
      <c r="M816" s="234">
        <v>5130</v>
      </c>
      <c r="N816" s="233">
        <v>0</v>
      </c>
      <c r="O816" s="233">
        <v>0</v>
      </c>
      <c r="P816" s="233">
        <v>0.56089999999999995</v>
      </c>
      <c r="Q816" s="234">
        <v>7291</v>
      </c>
      <c r="R816" s="233">
        <v>0.27739999999999998</v>
      </c>
      <c r="S816" s="234">
        <v>14464</v>
      </c>
      <c r="T816" s="233">
        <v>0</v>
      </c>
      <c r="U816" s="235">
        <f t="shared" si="84"/>
        <v>487.05599999999998</v>
      </c>
      <c r="V816" s="227">
        <f t="shared" si="85"/>
        <v>432.96299999999997</v>
      </c>
      <c r="W816" s="227">
        <f t="shared" si="86"/>
        <v>429.04700000000003</v>
      </c>
      <c r="X816" s="227">
        <f t="shared" si="89"/>
        <v>427.5</v>
      </c>
      <c r="Y816" s="227">
        <f t="shared" si="87"/>
        <v>409.45699999999999</v>
      </c>
      <c r="Z816" s="227">
        <f t="shared" si="88"/>
        <v>405.02977777777778</v>
      </c>
      <c r="AA816" s="227">
        <f t="shared" si="90"/>
        <v>401.77777777777777</v>
      </c>
    </row>
    <row r="817" spans="2:27" ht="13.5" hidden="1">
      <c r="B817" s="232" t="s">
        <v>1110</v>
      </c>
      <c r="C817" s="232" t="s">
        <v>1419</v>
      </c>
      <c r="D817" s="232" t="s">
        <v>966</v>
      </c>
      <c r="E817" s="232" t="s">
        <v>988</v>
      </c>
      <c r="F817" s="232">
        <v>448</v>
      </c>
      <c r="G817" s="232" t="s">
        <v>1420</v>
      </c>
      <c r="H817" s="233">
        <v>317.23</v>
      </c>
      <c r="I817" s="233">
        <v>0</v>
      </c>
      <c r="J817" s="233">
        <v>216.12207000000001</v>
      </c>
      <c r="K817" s="234">
        <v>912751</v>
      </c>
      <c r="L817" s="233">
        <v>104.19526999999999</v>
      </c>
      <c r="M817" s="234">
        <v>1798410</v>
      </c>
      <c r="N817" s="233">
        <v>0</v>
      </c>
      <c r="O817" s="233">
        <v>0</v>
      </c>
      <c r="P817" s="233">
        <v>138.41291000000001</v>
      </c>
      <c r="Q817" s="234">
        <v>1736350</v>
      </c>
      <c r="R817" s="233">
        <v>66.071160000000006</v>
      </c>
      <c r="S817" s="234">
        <v>3349107</v>
      </c>
      <c r="T817" s="233">
        <v>0</v>
      </c>
      <c r="U817" s="235">
        <f t="shared" si="84"/>
        <v>231577.90000000002</v>
      </c>
      <c r="V817" s="227">
        <f t="shared" si="85"/>
        <v>157769.11110000001</v>
      </c>
      <c r="W817" s="227">
        <f t="shared" si="86"/>
        <v>152125.13043333334</v>
      </c>
      <c r="X817" s="227">
        <f t="shared" si="89"/>
        <v>149867.5</v>
      </c>
      <c r="Y817" s="227">
        <f t="shared" si="87"/>
        <v>101041.42430000001</v>
      </c>
      <c r="Z817" s="227">
        <f t="shared" si="88"/>
        <v>96463.891244444443</v>
      </c>
      <c r="AA817" s="227">
        <f t="shared" si="90"/>
        <v>93030.75</v>
      </c>
    </row>
    <row r="818" spans="2:27" ht="13.5" hidden="1">
      <c r="B818" s="232" t="s">
        <v>1110</v>
      </c>
      <c r="C818" s="232" t="s">
        <v>1421</v>
      </c>
      <c r="D818" s="232" t="s">
        <v>966</v>
      </c>
      <c r="E818" s="232" t="s">
        <v>988</v>
      </c>
      <c r="F818" s="232">
        <v>448</v>
      </c>
      <c r="G818" s="232" t="s">
        <v>1422</v>
      </c>
      <c r="H818" s="233">
        <v>119.627</v>
      </c>
      <c r="I818" s="233">
        <v>0</v>
      </c>
      <c r="J818" s="233">
        <v>94.350210000000004</v>
      </c>
      <c r="K818" s="234">
        <v>404788</v>
      </c>
      <c r="L818" s="233">
        <v>46.208669999999998</v>
      </c>
      <c r="M818" s="234">
        <v>802803</v>
      </c>
      <c r="N818" s="233">
        <v>0</v>
      </c>
      <c r="O818" s="233">
        <v>0</v>
      </c>
      <c r="P818" s="233">
        <v>74.923069999999996</v>
      </c>
      <c r="Q818" s="234">
        <v>963890</v>
      </c>
      <c r="R818" s="233">
        <v>36.677720000000001</v>
      </c>
      <c r="S818" s="234">
        <v>1896883</v>
      </c>
      <c r="T818" s="233">
        <v>0</v>
      </c>
      <c r="U818" s="235">
        <f t="shared" si="84"/>
        <v>87327.709999999992</v>
      </c>
      <c r="V818" s="227">
        <f t="shared" si="85"/>
        <v>68875.653300000005</v>
      </c>
      <c r="W818" s="227">
        <f t="shared" si="86"/>
        <v>67464.662433333331</v>
      </c>
      <c r="X818" s="227">
        <f t="shared" si="89"/>
        <v>66900.25</v>
      </c>
      <c r="Y818" s="227">
        <f t="shared" si="87"/>
        <v>54693.841099999998</v>
      </c>
      <c r="Z818" s="227">
        <f t="shared" si="88"/>
        <v>53549.457822222219</v>
      </c>
      <c r="AA818" s="227">
        <f t="shared" si="90"/>
        <v>52691.194444444445</v>
      </c>
    </row>
    <row r="819" spans="2:27" ht="13.5" hidden="1">
      <c r="B819" s="232" t="s">
        <v>1110</v>
      </c>
      <c r="C819" s="232" t="s">
        <v>1423</v>
      </c>
      <c r="D819" s="232" t="s">
        <v>966</v>
      </c>
      <c r="E819" s="232" t="s">
        <v>988</v>
      </c>
      <c r="F819" s="232">
        <v>224</v>
      </c>
      <c r="G819" s="232" t="s">
        <v>1422</v>
      </c>
      <c r="H819" s="233">
        <v>82.8596</v>
      </c>
      <c r="I819" s="233">
        <v>0</v>
      </c>
      <c r="J819" s="233">
        <v>61.37715</v>
      </c>
      <c r="K819" s="234">
        <v>261637</v>
      </c>
      <c r="L819" s="233">
        <v>29.86721</v>
      </c>
      <c r="M819" s="234">
        <v>517517</v>
      </c>
      <c r="N819" s="233">
        <v>0</v>
      </c>
      <c r="O819" s="233">
        <v>0</v>
      </c>
      <c r="P819" s="233">
        <v>44.866250000000001</v>
      </c>
      <c r="Q819" s="234">
        <v>572036</v>
      </c>
      <c r="R819" s="233">
        <v>21.766970000000001</v>
      </c>
      <c r="S819" s="234">
        <v>1117812</v>
      </c>
      <c r="T819" s="233">
        <v>0</v>
      </c>
      <c r="U819" s="235">
        <f t="shared" si="84"/>
        <v>60487.508000000002</v>
      </c>
      <c r="V819" s="227">
        <f t="shared" si="85"/>
        <v>44805.319499999998</v>
      </c>
      <c r="W819" s="227">
        <f t="shared" si="86"/>
        <v>43606.146633333337</v>
      </c>
      <c r="X819" s="227">
        <f t="shared" si="89"/>
        <v>43126.416666666664</v>
      </c>
      <c r="Y819" s="227">
        <f t="shared" si="87"/>
        <v>32752.362499999999</v>
      </c>
      <c r="Z819" s="227">
        <f t="shared" si="88"/>
        <v>31779.776988888887</v>
      </c>
      <c r="AA819" s="227">
        <f t="shared" si="90"/>
        <v>31050.333333333332</v>
      </c>
    </row>
    <row r="820" spans="2:27" ht="13.5" hidden="1">
      <c r="B820" s="232" t="s">
        <v>1110</v>
      </c>
      <c r="C820" s="232" t="s">
        <v>904</v>
      </c>
      <c r="D820" s="232" t="s">
        <v>966</v>
      </c>
      <c r="E820" s="232" t="s">
        <v>988</v>
      </c>
      <c r="F820" s="232">
        <v>64</v>
      </c>
      <c r="G820" s="232" t="s">
        <v>1424</v>
      </c>
      <c r="H820" s="233">
        <v>17.350999999999999</v>
      </c>
      <c r="I820" s="233">
        <v>0</v>
      </c>
      <c r="J820" s="233">
        <v>13.638999999999999</v>
      </c>
      <c r="K820" s="234">
        <v>58495</v>
      </c>
      <c r="L820" s="233">
        <v>6.6779999999999999</v>
      </c>
      <c r="M820" s="234">
        <v>115996</v>
      </c>
      <c r="N820" s="233">
        <v>0</v>
      </c>
      <c r="O820" s="233">
        <v>0</v>
      </c>
      <c r="P820" s="233">
        <v>10.789</v>
      </c>
      <c r="Q820" s="234">
        <v>138745</v>
      </c>
      <c r="R820" s="233">
        <v>5.2789999999999999</v>
      </c>
      <c r="S820" s="234">
        <v>272950</v>
      </c>
      <c r="T820" s="233">
        <v>0</v>
      </c>
      <c r="U820" s="235">
        <f t="shared" si="84"/>
        <v>12666.23</v>
      </c>
      <c r="V820" s="227">
        <f t="shared" si="85"/>
        <v>9956.4699999999993</v>
      </c>
      <c r="W820" s="227">
        <f t="shared" si="86"/>
        <v>9749.5233333333326</v>
      </c>
      <c r="X820" s="227">
        <f t="shared" si="89"/>
        <v>9666.3333333333339</v>
      </c>
      <c r="Y820" s="227">
        <f t="shared" si="87"/>
        <v>7875.9699999999993</v>
      </c>
      <c r="Z820" s="227">
        <f t="shared" si="88"/>
        <v>7707.6977777777774</v>
      </c>
      <c r="AA820" s="227">
        <f t="shared" si="90"/>
        <v>7581.9444444444443</v>
      </c>
    </row>
    <row r="821" spans="2:27" ht="13.5" hidden="1">
      <c r="B821" s="232" t="s">
        <v>1110</v>
      </c>
      <c r="C821" s="232" t="s">
        <v>905</v>
      </c>
      <c r="D821" s="232" t="s">
        <v>966</v>
      </c>
      <c r="E821" s="232" t="s">
        <v>988</v>
      </c>
      <c r="F821" s="232">
        <v>128</v>
      </c>
      <c r="G821" s="232" t="s">
        <v>1425</v>
      </c>
      <c r="H821" s="233">
        <v>34.701999999999998</v>
      </c>
      <c r="I821" s="233">
        <v>0</v>
      </c>
      <c r="J821" s="233">
        <v>27.277999999999999</v>
      </c>
      <c r="K821" s="234">
        <v>116990</v>
      </c>
      <c r="L821" s="233">
        <v>13.355</v>
      </c>
      <c r="M821" s="234">
        <v>231992</v>
      </c>
      <c r="N821" s="233">
        <v>0</v>
      </c>
      <c r="O821" s="233">
        <v>0</v>
      </c>
      <c r="P821" s="233">
        <v>21.579000000000001</v>
      </c>
      <c r="Q821" s="234">
        <v>277489</v>
      </c>
      <c r="R821" s="233">
        <v>10.558999999999999</v>
      </c>
      <c r="S821" s="234">
        <v>545900</v>
      </c>
      <c r="T821" s="233">
        <v>0</v>
      </c>
      <c r="U821" s="235">
        <f t="shared" si="84"/>
        <v>25332.46</v>
      </c>
      <c r="V821" s="227">
        <f t="shared" si="85"/>
        <v>19912.939999999999</v>
      </c>
      <c r="W821" s="227">
        <f t="shared" si="86"/>
        <v>19498.316666666666</v>
      </c>
      <c r="X821" s="227">
        <f t="shared" si="89"/>
        <v>19332.666666666668</v>
      </c>
      <c r="Y821" s="227">
        <f t="shared" si="87"/>
        <v>15752.67</v>
      </c>
      <c r="Z821" s="227">
        <f t="shared" si="88"/>
        <v>15416.097777777777</v>
      </c>
      <c r="AA821" s="227">
        <f t="shared" si="90"/>
        <v>15163.888888888889</v>
      </c>
    </row>
    <row r="822" spans="2:27" ht="13.5" hidden="1">
      <c r="B822" s="232" t="s">
        <v>1110</v>
      </c>
      <c r="C822" s="232" t="s">
        <v>906</v>
      </c>
      <c r="D822" s="232" t="s">
        <v>966</v>
      </c>
      <c r="E822" s="232" t="s">
        <v>988</v>
      </c>
      <c r="F822" s="232">
        <v>64</v>
      </c>
      <c r="G822" s="232" t="s">
        <v>1425</v>
      </c>
      <c r="H822" s="233">
        <v>27.024000000000001</v>
      </c>
      <c r="I822" s="233">
        <v>0</v>
      </c>
      <c r="J822" s="233">
        <v>19.599</v>
      </c>
      <c r="K822" s="234">
        <v>83359</v>
      </c>
      <c r="L822" s="233">
        <v>9.516</v>
      </c>
      <c r="M822" s="234">
        <v>164729</v>
      </c>
      <c r="N822" s="233">
        <v>0</v>
      </c>
      <c r="O822" s="233">
        <v>0</v>
      </c>
      <c r="P822" s="233">
        <v>13.898999999999999</v>
      </c>
      <c r="Q822" s="234">
        <v>176574</v>
      </c>
      <c r="R822" s="233">
        <v>6.7190000000000003</v>
      </c>
      <c r="S822" s="234">
        <v>344069</v>
      </c>
      <c r="T822" s="233">
        <v>0</v>
      </c>
      <c r="U822" s="235">
        <f t="shared" si="84"/>
        <v>19727.52</v>
      </c>
      <c r="V822" s="227">
        <f t="shared" si="85"/>
        <v>14307.27</v>
      </c>
      <c r="W822" s="227">
        <f t="shared" si="86"/>
        <v>13893.263333333332</v>
      </c>
      <c r="X822" s="227">
        <f t="shared" si="89"/>
        <v>13727.416666666666</v>
      </c>
      <c r="Y822" s="227">
        <f t="shared" si="87"/>
        <v>10146.269999999999</v>
      </c>
      <c r="Z822" s="227">
        <f t="shared" si="88"/>
        <v>9809.7033333333329</v>
      </c>
      <c r="AA822" s="227">
        <f t="shared" si="90"/>
        <v>9557.4722222222226</v>
      </c>
    </row>
    <row r="823" spans="2:27" ht="13.5" hidden="1">
      <c r="B823" s="232" t="s">
        <v>1110</v>
      </c>
      <c r="C823" s="232" t="s">
        <v>907</v>
      </c>
      <c r="D823" s="232" t="s">
        <v>966</v>
      </c>
      <c r="E823" s="232" t="s">
        <v>988</v>
      </c>
      <c r="F823" s="232">
        <v>8</v>
      </c>
      <c r="G823" s="232" t="s">
        <v>1353</v>
      </c>
      <c r="H823" s="233">
        <v>3.3780000000000001</v>
      </c>
      <c r="I823" s="233">
        <v>0</v>
      </c>
      <c r="J823" s="233">
        <v>2.4500000000000002</v>
      </c>
      <c r="K823" s="234">
        <v>10420</v>
      </c>
      <c r="L823" s="233">
        <v>1.1890000000000001</v>
      </c>
      <c r="M823" s="234">
        <v>20591</v>
      </c>
      <c r="N823" s="233">
        <v>0</v>
      </c>
      <c r="O823" s="233">
        <v>0</v>
      </c>
      <c r="P823" s="233">
        <v>1.7370000000000001</v>
      </c>
      <c r="Q823" s="234">
        <v>22072</v>
      </c>
      <c r="R823" s="233">
        <v>0.84</v>
      </c>
      <c r="S823" s="234">
        <v>43009</v>
      </c>
      <c r="T823" s="233">
        <v>0</v>
      </c>
      <c r="U823" s="235">
        <f t="shared" si="84"/>
        <v>2465.94</v>
      </c>
      <c r="V823" s="227">
        <f t="shared" si="85"/>
        <v>1788.5000000000002</v>
      </c>
      <c r="W823" s="227">
        <f t="shared" si="86"/>
        <v>1736.3033333333333</v>
      </c>
      <c r="X823" s="227">
        <f t="shared" si="89"/>
        <v>1715.9166666666667</v>
      </c>
      <c r="Y823" s="227">
        <f t="shared" si="87"/>
        <v>1268.01</v>
      </c>
      <c r="Z823" s="227">
        <f t="shared" si="88"/>
        <v>1226.3111111111111</v>
      </c>
      <c r="AA823" s="227">
        <f t="shared" si="90"/>
        <v>1194.6944444444443</v>
      </c>
    </row>
    <row r="824" spans="2:27" ht="13.5" hidden="1">
      <c r="B824" s="232" t="s">
        <v>1110</v>
      </c>
      <c r="C824" s="232" t="s">
        <v>908</v>
      </c>
      <c r="D824" s="232" t="s">
        <v>966</v>
      </c>
      <c r="E824" s="232" t="s">
        <v>988</v>
      </c>
      <c r="F824" s="232">
        <v>128</v>
      </c>
      <c r="G824" s="232" t="s">
        <v>1426</v>
      </c>
      <c r="H824" s="233">
        <v>54.048000000000002</v>
      </c>
      <c r="I824" s="233">
        <v>0</v>
      </c>
      <c r="J824" s="233">
        <v>39.198999999999998</v>
      </c>
      <c r="K824" s="234">
        <v>166718</v>
      </c>
      <c r="L824" s="233">
        <v>19.032</v>
      </c>
      <c r="M824" s="234">
        <v>329459</v>
      </c>
      <c r="N824" s="233">
        <v>0</v>
      </c>
      <c r="O824" s="233">
        <v>0</v>
      </c>
      <c r="P824" s="233">
        <v>27.797000000000001</v>
      </c>
      <c r="Q824" s="234">
        <v>353148</v>
      </c>
      <c r="R824" s="233">
        <v>13.438000000000001</v>
      </c>
      <c r="S824" s="234">
        <v>688138</v>
      </c>
      <c r="T824" s="233">
        <v>0</v>
      </c>
      <c r="U824" s="235">
        <f t="shared" si="84"/>
        <v>39455.040000000001</v>
      </c>
      <c r="V824" s="227">
        <f t="shared" si="85"/>
        <v>28615.269999999997</v>
      </c>
      <c r="W824" s="227">
        <f t="shared" si="86"/>
        <v>27786.526666666665</v>
      </c>
      <c r="X824" s="227">
        <f t="shared" si="89"/>
        <v>27454.916666666668</v>
      </c>
      <c r="Y824" s="227">
        <f t="shared" si="87"/>
        <v>20291.810000000001</v>
      </c>
      <c r="Z824" s="227">
        <f t="shared" si="88"/>
        <v>19619.406666666666</v>
      </c>
      <c r="AA824" s="227">
        <f t="shared" si="90"/>
        <v>19114.944444444445</v>
      </c>
    </row>
    <row r="825" spans="2:27" ht="13.5" hidden="1">
      <c r="B825" s="232" t="s">
        <v>1110</v>
      </c>
      <c r="C825" s="232" t="s">
        <v>909</v>
      </c>
      <c r="D825" s="232" t="s">
        <v>966</v>
      </c>
      <c r="E825" s="232" t="s">
        <v>988</v>
      </c>
      <c r="F825" s="232">
        <v>16</v>
      </c>
      <c r="G825" s="232" t="s">
        <v>1355</v>
      </c>
      <c r="H825" s="233">
        <v>6.7560000000000002</v>
      </c>
      <c r="I825" s="233">
        <v>0</v>
      </c>
      <c r="J825" s="233">
        <v>4.9000000000000004</v>
      </c>
      <c r="K825" s="234">
        <v>20840</v>
      </c>
      <c r="L825" s="233">
        <v>2.379</v>
      </c>
      <c r="M825" s="234">
        <v>41182</v>
      </c>
      <c r="N825" s="233">
        <v>0</v>
      </c>
      <c r="O825" s="233">
        <v>0</v>
      </c>
      <c r="P825" s="233">
        <v>3.4750000000000001</v>
      </c>
      <c r="Q825" s="234">
        <v>44143</v>
      </c>
      <c r="R825" s="233">
        <v>1.68</v>
      </c>
      <c r="S825" s="234">
        <v>86017</v>
      </c>
      <c r="T825" s="233">
        <v>0</v>
      </c>
      <c r="U825" s="235">
        <f t="shared" si="84"/>
        <v>4931.88</v>
      </c>
      <c r="V825" s="227">
        <f t="shared" si="85"/>
        <v>3577.0000000000005</v>
      </c>
      <c r="W825" s="227">
        <f t="shared" si="86"/>
        <v>3473.336666666667</v>
      </c>
      <c r="X825" s="227">
        <f t="shared" si="89"/>
        <v>3431.8333333333335</v>
      </c>
      <c r="Y825" s="227">
        <f t="shared" si="87"/>
        <v>2536.75</v>
      </c>
      <c r="Z825" s="227">
        <f t="shared" si="88"/>
        <v>2452.594444444444</v>
      </c>
      <c r="AA825" s="227">
        <f t="shared" si="90"/>
        <v>2389.3611111111113</v>
      </c>
    </row>
    <row r="826" spans="2:27" ht="13.5" hidden="1">
      <c r="B826" s="232" t="s">
        <v>1110</v>
      </c>
      <c r="C826" s="232" t="s">
        <v>910</v>
      </c>
      <c r="D826" s="232" t="s">
        <v>966</v>
      </c>
      <c r="E826" s="232" t="s">
        <v>988</v>
      </c>
      <c r="F826" s="232">
        <v>32</v>
      </c>
      <c r="G826" s="232" t="s">
        <v>1424</v>
      </c>
      <c r="H826" s="233">
        <v>13.512</v>
      </c>
      <c r="I826" s="233">
        <v>0</v>
      </c>
      <c r="J826" s="233">
        <v>9.8000000000000007</v>
      </c>
      <c r="K826" s="234">
        <v>41680</v>
      </c>
      <c r="L826" s="233">
        <v>4.758</v>
      </c>
      <c r="M826" s="234">
        <v>82365</v>
      </c>
      <c r="N826" s="233">
        <v>0</v>
      </c>
      <c r="O826" s="233">
        <v>0</v>
      </c>
      <c r="P826" s="233">
        <v>6.9489999999999998</v>
      </c>
      <c r="Q826" s="234">
        <v>88287</v>
      </c>
      <c r="R826" s="233">
        <v>3.359</v>
      </c>
      <c r="S826" s="234">
        <v>172034</v>
      </c>
      <c r="T826" s="233">
        <v>0</v>
      </c>
      <c r="U826" s="235">
        <f t="shared" si="84"/>
        <v>9863.76</v>
      </c>
      <c r="V826" s="227">
        <f t="shared" si="85"/>
        <v>7154.0000000000009</v>
      </c>
      <c r="W826" s="227">
        <f t="shared" si="86"/>
        <v>6946.6733333333341</v>
      </c>
      <c r="X826" s="227">
        <f t="shared" si="89"/>
        <v>6863.75</v>
      </c>
      <c r="Y826" s="227">
        <f t="shared" si="87"/>
        <v>5072.7699999999995</v>
      </c>
      <c r="Z826" s="227">
        <f t="shared" si="88"/>
        <v>4904.4866666666667</v>
      </c>
      <c r="AA826" s="227">
        <f t="shared" si="90"/>
        <v>4778.7222222222226</v>
      </c>
    </row>
    <row r="827" spans="2:27" ht="13.5" hidden="1">
      <c r="B827" s="232" t="s">
        <v>1110</v>
      </c>
      <c r="C827" s="232" t="s">
        <v>911</v>
      </c>
      <c r="D827" s="232" t="s">
        <v>966</v>
      </c>
      <c r="E827" s="232" t="s">
        <v>988</v>
      </c>
      <c r="F827" s="232">
        <v>4</v>
      </c>
      <c r="G827" s="232" t="s">
        <v>1352</v>
      </c>
      <c r="H827" s="233">
        <v>1.6890000000000001</v>
      </c>
      <c r="I827" s="233">
        <v>0</v>
      </c>
      <c r="J827" s="233">
        <v>1.2250000000000001</v>
      </c>
      <c r="K827" s="234">
        <v>5210</v>
      </c>
      <c r="L827" s="233">
        <v>0.59499999999999997</v>
      </c>
      <c r="M827" s="234">
        <v>10296</v>
      </c>
      <c r="N827" s="233">
        <v>0</v>
      </c>
      <c r="O827" s="233">
        <v>0</v>
      </c>
      <c r="P827" s="233">
        <v>0.86899999999999999</v>
      </c>
      <c r="Q827" s="234">
        <v>11036</v>
      </c>
      <c r="R827" s="233">
        <v>0.42</v>
      </c>
      <c r="S827" s="234">
        <v>21504</v>
      </c>
      <c r="T827" s="233">
        <v>0</v>
      </c>
      <c r="U827" s="235">
        <f t="shared" si="84"/>
        <v>1232.97</v>
      </c>
      <c r="V827" s="227">
        <f t="shared" si="85"/>
        <v>894.25000000000011</v>
      </c>
      <c r="W827" s="227">
        <f t="shared" si="86"/>
        <v>868.51666666666665</v>
      </c>
      <c r="X827" s="227">
        <f t="shared" si="89"/>
        <v>858</v>
      </c>
      <c r="Y827" s="227">
        <f t="shared" si="87"/>
        <v>634.37</v>
      </c>
      <c r="Z827" s="227">
        <f t="shared" si="88"/>
        <v>613.15555555555557</v>
      </c>
      <c r="AA827" s="227">
        <f t="shared" si="90"/>
        <v>597.33333333333337</v>
      </c>
    </row>
    <row r="828" spans="2:27" ht="13.5" hidden="1">
      <c r="B828" s="232" t="s">
        <v>1110</v>
      </c>
      <c r="C828" s="232" t="s">
        <v>1427</v>
      </c>
      <c r="D828" s="232" t="s">
        <v>966</v>
      </c>
      <c r="E828" s="232" t="s">
        <v>988</v>
      </c>
      <c r="F828" s="232">
        <v>64</v>
      </c>
      <c r="G828" s="232" t="s">
        <v>1369</v>
      </c>
      <c r="H828" s="233">
        <v>17.3505</v>
      </c>
      <c r="I828" s="233">
        <v>0</v>
      </c>
      <c r="J828" s="233">
        <v>13.63026</v>
      </c>
      <c r="K828" s="234">
        <v>58459</v>
      </c>
      <c r="L828" s="233">
        <v>6.6734600000000004</v>
      </c>
      <c r="M828" s="234">
        <v>115926</v>
      </c>
      <c r="N828" s="233">
        <v>0</v>
      </c>
      <c r="O828" s="233">
        <v>0</v>
      </c>
      <c r="P828" s="233">
        <v>10.78191</v>
      </c>
      <c r="Q828" s="234">
        <v>138655</v>
      </c>
      <c r="R828" s="233">
        <v>5.2760699999999998</v>
      </c>
      <c r="S828" s="234">
        <v>272781</v>
      </c>
      <c r="T828" s="233">
        <v>0</v>
      </c>
      <c r="U828" s="235">
        <f t="shared" si="84"/>
        <v>12665.865</v>
      </c>
      <c r="V828" s="227">
        <f t="shared" si="85"/>
        <v>9950.0897999999997</v>
      </c>
      <c r="W828" s="227">
        <f t="shared" si="86"/>
        <v>9743.2091333333337</v>
      </c>
      <c r="X828" s="227">
        <f t="shared" si="89"/>
        <v>9660.5</v>
      </c>
      <c r="Y828" s="227">
        <f t="shared" si="87"/>
        <v>7870.7942999999996</v>
      </c>
      <c r="Z828" s="227">
        <f t="shared" si="88"/>
        <v>7703.0588777777775</v>
      </c>
      <c r="AA828" s="227">
        <f t="shared" si="90"/>
        <v>7577.25</v>
      </c>
    </row>
    <row r="829" spans="2:27" ht="13.5" hidden="1">
      <c r="B829" s="232" t="s">
        <v>1110</v>
      </c>
      <c r="C829" s="232" t="s">
        <v>1428</v>
      </c>
      <c r="D829" s="232" t="s">
        <v>966</v>
      </c>
      <c r="E829" s="232" t="s">
        <v>988</v>
      </c>
      <c r="F829" s="232">
        <v>96</v>
      </c>
      <c r="G829" s="232" t="s">
        <v>1429</v>
      </c>
      <c r="H829" s="233">
        <v>26.025749999999999</v>
      </c>
      <c r="I829" s="233">
        <v>0</v>
      </c>
      <c r="J829" s="233">
        <v>20.44539</v>
      </c>
      <c r="K829" s="234">
        <v>87689</v>
      </c>
      <c r="L829" s="233">
        <v>10.01018</v>
      </c>
      <c r="M829" s="234">
        <v>173889</v>
      </c>
      <c r="N829" s="233">
        <v>0</v>
      </c>
      <c r="O829" s="233">
        <v>0</v>
      </c>
      <c r="P829" s="233">
        <v>16.17286</v>
      </c>
      <c r="Q829" s="234">
        <v>207983</v>
      </c>
      <c r="R829" s="233">
        <v>7.9141000000000004</v>
      </c>
      <c r="S829" s="234">
        <v>409172</v>
      </c>
      <c r="T829" s="233">
        <v>0</v>
      </c>
      <c r="U829" s="235">
        <f t="shared" si="84"/>
        <v>18998.797500000001</v>
      </c>
      <c r="V829" s="227">
        <f t="shared" si="85"/>
        <v>14925.134700000001</v>
      </c>
      <c r="W829" s="227">
        <f t="shared" si="86"/>
        <v>14614.848066666667</v>
      </c>
      <c r="X829" s="227">
        <f t="shared" si="89"/>
        <v>14490.75</v>
      </c>
      <c r="Y829" s="227">
        <f t="shared" si="87"/>
        <v>11806.1878</v>
      </c>
      <c r="Z829" s="227">
        <f t="shared" si="88"/>
        <v>11554.598555555556</v>
      </c>
      <c r="AA829" s="227">
        <f t="shared" si="90"/>
        <v>11365.888888888889</v>
      </c>
    </row>
    <row r="830" spans="2:27" ht="13.5" hidden="1">
      <c r="B830" s="232" t="s">
        <v>1110</v>
      </c>
      <c r="C830" s="232" t="s">
        <v>1430</v>
      </c>
      <c r="D830" s="232" t="s">
        <v>966</v>
      </c>
      <c r="E830" s="232" t="s">
        <v>988</v>
      </c>
      <c r="F830" s="232">
        <v>128</v>
      </c>
      <c r="G830" s="232" t="s">
        <v>1431</v>
      </c>
      <c r="H830" s="233">
        <v>34.701000000000001</v>
      </c>
      <c r="I830" s="233">
        <v>0</v>
      </c>
      <c r="J830" s="233">
        <v>27.26052</v>
      </c>
      <c r="K830" s="234">
        <v>116919</v>
      </c>
      <c r="L830" s="233">
        <v>13.346909999999999</v>
      </c>
      <c r="M830" s="234">
        <v>231852</v>
      </c>
      <c r="N830" s="233">
        <v>0</v>
      </c>
      <c r="O830" s="233">
        <v>0</v>
      </c>
      <c r="P830" s="233">
        <v>21.56382</v>
      </c>
      <c r="Q830" s="234">
        <v>277310</v>
      </c>
      <c r="R830" s="233">
        <v>10.55214</v>
      </c>
      <c r="S830" s="234">
        <v>545563</v>
      </c>
      <c r="T830" s="233">
        <v>0</v>
      </c>
      <c r="U830" s="235">
        <f t="shared" si="84"/>
        <v>25331.73</v>
      </c>
      <c r="V830" s="227">
        <f t="shared" si="85"/>
        <v>19900.179599999999</v>
      </c>
      <c r="W830" s="227">
        <f t="shared" si="86"/>
        <v>19486.494299999998</v>
      </c>
      <c r="X830" s="227">
        <f t="shared" si="89"/>
        <v>19321</v>
      </c>
      <c r="Y830" s="227">
        <f t="shared" si="87"/>
        <v>15741.588599999999</v>
      </c>
      <c r="Z830" s="227">
        <f t="shared" si="88"/>
        <v>15406.117755555555</v>
      </c>
      <c r="AA830" s="227">
        <f t="shared" si="90"/>
        <v>15154.527777777777</v>
      </c>
    </row>
    <row r="831" spans="2:27" ht="13.5" hidden="1">
      <c r="B831" s="232" t="s">
        <v>1110</v>
      </c>
      <c r="C831" s="232" t="s">
        <v>1432</v>
      </c>
      <c r="D831" s="232" t="s">
        <v>966</v>
      </c>
      <c r="E831" s="232" t="s">
        <v>988</v>
      </c>
      <c r="F831" s="232">
        <v>128</v>
      </c>
      <c r="G831" s="232" t="s">
        <v>1431</v>
      </c>
      <c r="H831" s="233">
        <v>34.701000000000001</v>
      </c>
      <c r="I831" s="233">
        <v>0</v>
      </c>
      <c r="J831" s="233">
        <v>27.26052</v>
      </c>
      <c r="K831" s="234">
        <v>116919</v>
      </c>
      <c r="L831" s="233">
        <v>13.346909999999999</v>
      </c>
      <c r="M831" s="234">
        <v>231852</v>
      </c>
      <c r="N831" s="233">
        <v>0</v>
      </c>
      <c r="O831" s="233">
        <v>0</v>
      </c>
      <c r="P831" s="233">
        <v>21.56382</v>
      </c>
      <c r="Q831" s="234">
        <v>277310</v>
      </c>
      <c r="R831" s="233">
        <v>10.55214</v>
      </c>
      <c r="S831" s="234">
        <v>545563</v>
      </c>
      <c r="T831" s="233">
        <v>0</v>
      </c>
      <c r="U831" s="235">
        <f t="shared" si="84"/>
        <v>25331.73</v>
      </c>
      <c r="V831" s="227">
        <f t="shared" si="85"/>
        <v>19900.179599999999</v>
      </c>
      <c r="W831" s="227">
        <f t="shared" si="86"/>
        <v>19486.494299999998</v>
      </c>
      <c r="X831" s="227">
        <f t="shared" si="89"/>
        <v>19321</v>
      </c>
      <c r="Y831" s="227">
        <f t="shared" si="87"/>
        <v>15741.588599999999</v>
      </c>
      <c r="Z831" s="227">
        <f t="shared" si="88"/>
        <v>15406.117755555555</v>
      </c>
      <c r="AA831" s="227">
        <f t="shared" si="90"/>
        <v>15154.527777777777</v>
      </c>
    </row>
    <row r="832" spans="2:27" ht="13.5" hidden="1">
      <c r="B832" s="232" t="s">
        <v>1110</v>
      </c>
      <c r="C832" s="232" t="s">
        <v>1433</v>
      </c>
      <c r="D832" s="232" t="s">
        <v>966</v>
      </c>
      <c r="E832" s="232" t="s">
        <v>988</v>
      </c>
      <c r="F832" s="232">
        <v>64</v>
      </c>
      <c r="G832" s="232" t="s">
        <v>1431</v>
      </c>
      <c r="H832" s="233">
        <v>27.021000000000001</v>
      </c>
      <c r="I832" s="233">
        <v>0</v>
      </c>
      <c r="J832" s="233">
        <v>19.58052</v>
      </c>
      <c r="K832" s="234">
        <v>83281</v>
      </c>
      <c r="L832" s="233">
        <v>9.5069099999999995</v>
      </c>
      <c r="M832" s="234">
        <v>164575</v>
      </c>
      <c r="N832" s="233">
        <v>0</v>
      </c>
      <c r="O832" s="233">
        <v>0</v>
      </c>
      <c r="P832" s="233">
        <v>13.88382</v>
      </c>
      <c r="Q832" s="234">
        <v>176395</v>
      </c>
      <c r="R832" s="233">
        <v>6.7121399999999998</v>
      </c>
      <c r="S832" s="234">
        <v>343732</v>
      </c>
      <c r="T832" s="233">
        <v>0</v>
      </c>
      <c r="U832" s="235">
        <f t="shared" si="84"/>
        <v>19725.330000000002</v>
      </c>
      <c r="V832" s="227">
        <f t="shared" si="85"/>
        <v>14293.7796</v>
      </c>
      <c r="W832" s="227">
        <f t="shared" si="86"/>
        <v>13880.127633333334</v>
      </c>
      <c r="X832" s="227">
        <f t="shared" si="89"/>
        <v>13714.583333333334</v>
      </c>
      <c r="Y832" s="227">
        <f t="shared" si="87"/>
        <v>10135.188599999999</v>
      </c>
      <c r="Z832" s="227">
        <f t="shared" si="88"/>
        <v>9799.7233111111109</v>
      </c>
      <c r="AA832" s="227">
        <f t="shared" si="90"/>
        <v>9548.1111111111113</v>
      </c>
    </row>
    <row r="833" spans="2:27" ht="13.5" hidden="1">
      <c r="B833" s="232" t="s">
        <v>1110</v>
      </c>
      <c r="C833" s="232" t="s">
        <v>1434</v>
      </c>
      <c r="D833" s="232" t="s">
        <v>966</v>
      </c>
      <c r="E833" s="232" t="s">
        <v>988</v>
      </c>
      <c r="F833" s="232">
        <v>96</v>
      </c>
      <c r="G833" s="232" t="s">
        <v>1435</v>
      </c>
      <c r="H833" s="233">
        <v>40.531500000000001</v>
      </c>
      <c r="I833" s="233">
        <v>0</v>
      </c>
      <c r="J833" s="233">
        <v>29.37078</v>
      </c>
      <c r="K833" s="234">
        <v>124921</v>
      </c>
      <c r="L833" s="233">
        <v>14.26037</v>
      </c>
      <c r="M833" s="234">
        <v>246863</v>
      </c>
      <c r="N833" s="233">
        <v>0</v>
      </c>
      <c r="O833" s="233">
        <v>0</v>
      </c>
      <c r="P833" s="233">
        <v>20.82573</v>
      </c>
      <c r="Q833" s="234">
        <v>264592</v>
      </c>
      <c r="R833" s="233">
        <v>10.068210000000001</v>
      </c>
      <c r="S833" s="234">
        <v>515599</v>
      </c>
      <c r="T833" s="233">
        <v>0</v>
      </c>
      <c r="U833" s="235">
        <f t="shared" si="84"/>
        <v>29587.995000000003</v>
      </c>
      <c r="V833" s="227">
        <f t="shared" si="85"/>
        <v>21440.669399999999</v>
      </c>
      <c r="W833" s="227">
        <f t="shared" si="86"/>
        <v>20820.153433333333</v>
      </c>
      <c r="X833" s="227">
        <f t="shared" si="89"/>
        <v>20571.916666666668</v>
      </c>
      <c r="Y833" s="227">
        <f t="shared" si="87"/>
        <v>15202.7829</v>
      </c>
      <c r="Z833" s="227">
        <f t="shared" si="88"/>
        <v>14699.571077777779</v>
      </c>
      <c r="AA833" s="227">
        <f t="shared" si="90"/>
        <v>14322.194444444445</v>
      </c>
    </row>
    <row r="834" spans="2:27" ht="13.5" hidden="1">
      <c r="B834" s="232" t="s">
        <v>1110</v>
      </c>
      <c r="C834" s="232" t="s">
        <v>1436</v>
      </c>
      <c r="D834" s="232" t="s">
        <v>966</v>
      </c>
      <c r="E834" s="232" t="s">
        <v>988</v>
      </c>
      <c r="F834" s="232">
        <v>8</v>
      </c>
      <c r="G834" s="232" t="s">
        <v>1345</v>
      </c>
      <c r="H834" s="233">
        <v>3.3776299999999999</v>
      </c>
      <c r="I834" s="233">
        <v>0</v>
      </c>
      <c r="J834" s="233">
        <v>2.4475600000000002</v>
      </c>
      <c r="K834" s="234">
        <v>10410</v>
      </c>
      <c r="L834" s="233">
        <v>1.1883600000000001</v>
      </c>
      <c r="M834" s="234">
        <v>20572</v>
      </c>
      <c r="N834" s="233">
        <v>0</v>
      </c>
      <c r="O834" s="233">
        <v>0</v>
      </c>
      <c r="P834" s="233">
        <v>1.7354799999999999</v>
      </c>
      <c r="Q834" s="234">
        <v>22049</v>
      </c>
      <c r="R834" s="233">
        <v>0.83901999999999999</v>
      </c>
      <c r="S834" s="234">
        <v>42967</v>
      </c>
      <c r="T834" s="233">
        <v>0</v>
      </c>
      <c r="U834" s="235">
        <f t="shared" si="84"/>
        <v>2465.6698999999999</v>
      </c>
      <c r="V834" s="227">
        <f t="shared" si="85"/>
        <v>1786.7188000000001</v>
      </c>
      <c r="W834" s="227">
        <f t="shared" si="86"/>
        <v>1735.0028000000002</v>
      </c>
      <c r="X834" s="227">
        <f t="shared" si="89"/>
        <v>1714.3333333333333</v>
      </c>
      <c r="Y834" s="227">
        <f t="shared" si="87"/>
        <v>1266.9004</v>
      </c>
      <c r="Z834" s="227">
        <f t="shared" si="88"/>
        <v>1224.9568222222222</v>
      </c>
      <c r="AA834" s="227">
        <f t="shared" si="90"/>
        <v>1193.5277777777778</v>
      </c>
    </row>
    <row r="835" spans="2:27" ht="13.5" hidden="1">
      <c r="B835" s="232" t="s">
        <v>1110</v>
      </c>
      <c r="C835" s="232" t="s">
        <v>1437</v>
      </c>
      <c r="D835" s="232" t="s">
        <v>966</v>
      </c>
      <c r="E835" s="232" t="s">
        <v>988</v>
      </c>
      <c r="F835" s="232">
        <v>128</v>
      </c>
      <c r="G835" s="232" t="s">
        <v>1438</v>
      </c>
      <c r="H835" s="233">
        <v>54.042000000000002</v>
      </c>
      <c r="I835" s="233">
        <v>0</v>
      </c>
      <c r="J835" s="233">
        <v>39.161029999999997</v>
      </c>
      <c r="K835" s="234">
        <v>166561</v>
      </c>
      <c r="L835" s="233">
        <v>19.013829999999999</v>
      </c>
      <c r="M835" s="234">
        <v>329151</v>
      </c>
      <c r="N835" s="233">
        <v>0</v>
      </c>
      <c r="O835" s="233">
        <v>0</v>
      </c>
      <c r="P835" s="233">
        <v>27.76764</v>
      </c>
      <c r="Q835" s="234">
        <v>352790</v>
      </c>
      <c r="R835" s="233">
        <v>13.42428</v>
      </c>
      <c r="S835" s="234">
        <v>687465</v>
      </c>
      <c r="T835" s="233">
        <v>0</v>
      </c>
      <c r="U835" s="235">
        <f t="shared" si="84"/>
        <v>39450.660000000003</v>
      </c>
      <c r="V835" s="227">
        <f t="shared" si="85"/>
        <v>28587.551899999999</v>
      </c>
      <c r="W835" s="227">
        <f t="shared" si="86"/>
        <v>27760.179233333332</v>
      </c>
      <c r="X835" s="227">
        <f t="shared" si="89"/>
        <v>27429.25</v>
      </c>
      <c r="Y835" s="227">
        <f t="shared" si="87"/>
        <v>20270.377199999999</v>
      </c>
      <c r="Z835" s="227">
        <f t="shared" si="88"/>
        <v>19599.446622222222</v>
      </c>
      <c r="AA835" s="227">
        <f t="shared" si="90"/>
        <v>19096.25</v>
      </c>
    </row>
    <row r="836" spans="2:27" ht="13.5" hidden="1">
      <c r="B836" s="232" t="s">
        <v>1110</v>
      </c>
      <c r="C836" s="232" t="s">
        <v>1439</v>
      </c>
      <c r="D836" s="232" t="s">
        <v>966</v>
      </c>
      <c r="E836" s="232" t="s">
        <v>988</v>
      </c>
      <c r="F836" s="232">
        <v>16</v>
      </c>
      <c r="G836" s="232" t="s">
        <v>1364</v>
      </c>
      <c r="H836" s="233">
        <v>6.7552500000000002</v>
      </c>
      <c r="I836" s="233">
        <v>0</v>
      </c>
      <c r="J836" s="233">
        <v>4.89513</v>
      </c>
      <c r="K836" s="234">
        <v>20820</v>
      </c>
      <c r="L836" s="233">
        <v>2.3767299999999998</v>
      </c>
      <c r="M836" s="234">
        <v>41144</v>
      </c>
      <c r="N836" s="233">
        <v>0</v>
      </c>
      <c r="O836" s="233">
        <v>0</v>
      </c>
      <c r="P836" s="233">
        <v>3.4709500000000002</v>
      </c>
      <c r="Q836" s="234">
        <v>44099</v>
      </c>
      <c r="R836" s="233">
        <v>1.6780299999999999</v>
      </c>
      <c r="S836" s="234">
        <v>85933</v>
      </c>
      <c r="T836" s="233">
        <v>0</v>
      </c>
      <c r="U836" s="235">
        <f t="shared" ref="U836:U899" si="91">H836*hour_M</f>
        <v>4931.3325000000004</v>
      </c>
      <c r="V836" s="227">
        <f t="shared" ref="V836:V899" si="92">J836*hour_M</f>
        <v>3573.4449</v>
      </c>
      <c r="W836" s="227">
        <f t="shared" ref="W836:W899" si="93">K836/12+L836*hour_M</f>
        <v>3470.0128999999997</v>
      </c>
      <c r="X836" s="227">
        <f t="shared" si="89"/>
        <v>3428.6666666666665</v>
      </c>
      <c r="Y836" s="227">
        <f t="shared" ref="Y836:Y899" si="94">P836*hour_M</f>
        <v>2533.7935000000002</v>
      </c>
      <c r="Z836" s="227">
        <f t="shared" ref="Z836:Z899" si="95">Q836/36+R836*hour_M</f>
        <v>2449.934122222222</v>
      </c>
      <c r="AA836" s="227">
        <f t="shared" si="90"/>
        <v>2387.0277777777778</v>
      </c>
    </row>
    <row r="837" spans="2:27" ht="13.5" hidden="1">
      <c r="B837" s="232" t="s">
        <v>1110</v>
      </c>
      <c r="C837" s="232" t="s">
        <v>1440</v>
      </c>
      <c r="D837" s="232" t="s">
        <v>966</v>
      </c>
      <c r="E837" s="232" t="s">
        <v>988</v>
      </c>
      <c r="F837" s="232">
        <v>32</v>
      </c>
      <c r="G837" s="232" t="s">
        <v>1369</v>
      </c>
      <c r="H837" s="233">
        <v>13.5105</v>
      </c>
      <c r="I837" s="233">
        <v>0</v>
      </c>
      <c r="J837" s="233">
        <v>9.79026</v>
      </c>
      <c r="K837" s="234">
        <v>41640</v>
      </c>
      <c r="L837" s="233">
        <v>4.7534599999999996</v>
      </c>
      <c r="M837" s="234">
        <v>82288</v>
      </c>
      <c r="N837" s="233">
        <v>0</v>
      </c>
      <c r="O837" s="233">
        <v>0</v>
      </c>
      <c r="P837" s="233">
        <v>6.94191</v>
      </c>
      <c r="Q837" s="234">
        <v>88197</v>
      </c>
      <c r="R837" s="233">
        <v>3.3560699999999999</v>
      </c>
      <c r="S837" s="234">
        <v>171866</v>
      </c>
      <c r="T837" s="233">
        <v>0</v>
      </c>
      <c r="U837" s="235">
        <f t="shared" si="91"/>
        <v>9862.6650000000009</v>
      </c>
      <c r="V837" s="227">
        <f t="shared" si="92"/>
        <v>7146.8897999999999</v>
      </c>
      <c r="W837" s="227">
        <f t="shared" si="93"/>
        <v>6940.0257999999994</v>
      </c>
      <c r="X837" s="227">
        <f t="shared" ref="X837:X900" si="96">M837/12</f>
        <v>6857.333333333333</v>
      </c>
      <c r="Y837" s="227">
        <f t="shared" si="94"/>
        <v>5067.5942999999997</v>
      </c>
      <c r="Z837" s="227">
        <f t="shared" si="95"/>
        <v>4899.8477666666658</v>
      </c>
      <c r="AA837" s="227">
        <f t="shared" ref="AA837:AA900" si="97">S837/36</f>
        <v>4774.0555555555557</v>
      </c>
    </row>
    <row r="838" spans="2:27" ht="13.5" hidden="1">
      <c r="B838" s="232" t="s">
        <v>1110</v>
      </c>
      <c r="C838" s="232" t="s">
        <v>1441</v>
      </c>
      <c r="D838" s="232" t="s">
        <v>966</v>
      </c>
      <c r="E838" s="232" t="s">
        <v>988</v>
      </c>
      <c r="F838" s="232">
        <v>128</v>
      </c>
      <c r="G838" s="232" t="s">
        <v>1438</v>
      </c>
      <c r="H838" s="233">
        <v>54.042000000000002</v>
      </c>
      <c r="I838" s="233">
        <v>0</v>
      </c>
      <c r="J838" s="233">
        <v>39.161029999999997</v>
      </c>
      <c r="K838" s="234">
        <v>166561</v>
      </c>
      <c r="L838" s="233">
        <v>19.013829999999999</v>
      </c>
      <c r="M838" s="234">
        <v>329151</v>
      </c>
      <c r="N838" s="233">
        <v>0</v>
      </c>
      <c r="O838" s="233">
        <v>0</v>
      </c>
      <c r="P838" s="233">
        <v>27.76764</v>
      </c>
      <c r="Q838" s="234">
        <v>352790</v>
      </c>
      <c r="R838" s="233">
        <v>13.42428</v>
      </c>
      <c r="S838" s="234">
        <v>687465</v>
      </c>
      <c r="T838" s="233">
        <v>0</v>
      </c>
      <c r="U838" s="235">
        <f t="shared" si="91"/>
        <v>39450.660000000003</v>
      </c>
      <c r="V838" s="227">
        <f t="shared" si="92"/>
        <v>28587.551899999999</v>
      </c>
      <c r="W838" s="227">
        <f t="shared" si="93"/>
        <v>27760.179233333332</v>
      </c>
      <c r="X838" s="227">
        <f t="shared" si="96"/>
        <v>27429.25</v>
      </c>
      <c r="Y838" s="227">
        <f t="shared" si="94"/>
        <v>20270.377199999999</v>
      </c>
      <c r="Z838" s="227">
        <f t="shared" si="95"/>
        <v>19599.446622222222</v>
      </c>
      <c r="AA838" s="227">
        <f t="shared" si="97"/>
        <v>19096.25</v>
      </c>
    </row>
    <row r="839" spans="2:27" ht="13.5" hidden="1">
      <c r="B839" s="232" t="s">
        <v>1110</v>
      </c>
      <c r="C839" s="232" t="s">
        <v>1442</v>
      </c>
      <c r="D839" s="232" t="s">
        <v>966</v>
      </c>
      <c r="E839" s="232" t="s">
        <v>988</v>
      </c>
      <c r="F839" s="232">
        <v>4</v>
      </c>
      <c r="G839" s="232" t="s">
        <v>1316</v>
      </c>
      <c r="H839" s="233">
        <v>1.6888099999999999</v>
      </c>
      <c r="I839" s="233">
        <v>0</v>
      </c>
      <c r="J839" s="233">
        <v>1.2237800000000001</v>
      </c>
      <c r="K839" s="234">
        <v>5205</v>
      </c>
      <c r="L839" s="233">
        <v>0.59418000000000004</v>
      </c>
      <c r="M839" s="234">
        <v>10286</v>
      </c>
      <c r="N839" s="233">
        <v>0</v>
      </c>
      <c r="O839" s="233">
        <v>0</v>
      </c>
      <c r="P839" s="233">
        <v>0.86773999999999996</v>
      </c>
      <c r="Q839" s="234">
        <v>11025</v>
      </c>
      <c r="R839" s="233">
        <v>0.41950999999999999</v>
      </c>
      <c r="S839" s="234">
        <v>21483</v>
      </c>
      <c r="T839" s="233">
        <v>0</v>
      </c>
      <c r="U839" s="235">
        <f t="shared" si="91"/>
        <v>1232.8313000000001</v>
      </c>
      <c r="V839" s="227">
        <f t="shared" si="92"/>
        <v>893.35940000000005</v>
      </c>
      <c r="W839" s="227">
        <f t="shared" si="93"/>
        <v>867.5014000000001</v>
      </c>
      <c r="X839" s="227">
        <f t="shared" si="96"/>
        <v>857.16666666666663</v>
      </c>
      <c r="Y839" s="227">
        <f t="shared" si="94"/>
        <v>633.4502</v>
      </c>
      <c r="Z839" s="227">
        <f t="shared" si="95"/>
        <v>612.4923</v>
      </c>
      <c r="AA839" s="227">
        <f t="shared" si="97"/>
        <v>596.75</v>
      </c>
    </row>
    <row r="840" spans="2:27" ht="13.5" hidden="1">
      <c r="B840" s="232" t="s">
        <v>1110</v>
      </c>
      <c r="C840" s="232" t="s">
        <v>912</v>
      </c>
      <c r="D840" s="232" t="s">
        <v>966</v>
      </c>
      <c r="E840" s="232" t="s">
        <v>988</v>
      </c>
      <c r="F840" s="232">
        <v>48</v>
      </c>
      <c r="G840" s="232" t="s">
        <v>1356</v>
      </c>
      <c r="H840" s="233">
        <v>11.16</v>
      </c>
      <c r="I840" s="233">
        <v>0</v>
      </c>
      <c r="J840" s="233">
        <v>9.1620000000000008</v>
      </c>
      <c r="K840" s="234">
        <v>39420</v>
      </c>
      <c r="L840" s="233">
        <v>4.5</v>
      </c>
      <c r="M840" s="234">
        <v>78272</v>
      </c>
      <c r="N840" s="233">
        <v>0</v>
      </c>
      <c r="O840" s="233">
        <v>0</v>
      </c>
      <c r="P840" s="233">
        <v>8.0069999999999997</v>
      </c>
      <c r="Q840" s="234">
        <v>103024</v>
      </c>
      <c r="R840" s="233">
        <v>3.92</v>
      </c>
      <c r="S840" s="234">
        <v>202767</v>
      </c>
      <c r="T840" s="233">
        <v>0</v>
      </c>
      <c r="U840" s="235">
        <f t="shared" si="91"/>
        <v>8146.8</v>
      </c>
      <c r="V840" s="227">
        <f t="shared" si="92"/>
        <v>6688.26</v>
      </c>
      <c r="W840" s="227">
        <f t="shared" si="93"/>
        <v>6570</v>
      </c>
      <c r="X840" s="227">
        <f t="shared" si="96"/>
        <v>6522.666666666667</v>
      </c>
      <c r="Y840" s="227">
        <f t="shared" si="94"/>
        <v>5845.11</v>
      </c>
      <c r="Z840" s="227">
        <f t="shared" si="95"/>
        <v>5723.3777777777777</v>
      </c>
      <c r="AA840" s="227">
        <f t="shared" si="97"/>
        <v>5632.416666666667</v>
      </c>
    </row>
    <row r="841" spans="2:27" ht="13.5" hidden="1">
      <c r="B841" s="232" t="s">
        <v>1110</v>
      </c>
      <c r="C841" s="232" t="s">
        <v>913</v>
      </c>
      <c r="D841" s="232" t="s">
        <v>966</v>
      </c>
      <c r="E841" s="232" t="s">
        <v>988</v>
      </c>
      <c r="F841" s="232">
        <v>8</v>
      </c>
      <c r="G841" s="232" t="s">
        <v>1317</v>
      </c>
      <c r="H841" s="233">
        <v>1.86</v>
      </c>
      <c r="I841" s="233">
        <v>0</v>
      </c>
      <c r="J841" s="233">
        <v>1.5269999999999999</v>
      </c>
      <c r="K841" s="234">
        <v>6570</v>
      </c>
      <c r="L841" s="233">
        <v>0.75</v>
      </c>
      <c r="M841" s="234">
        <v>13045</v>
      </c>
      <c r="N841" s="233">
        <v>0</v>
      </c>
      <c r="O841" s="233">
        <v>0</v>
      </c>
      <c r="P841" s="233">
        <v>1.3340000000000001</v>
      </c>
      <c r="Q841" s="234">
        <v>17171</v>
      </c>
      <c r="R841" s="233">
        <v>0.65300000000000002</v>
      </c>
      <c r="S841" s="234">
        <v>33794</v>
      </c>
      <c r="T841" s="233">
        <v>0</v>
      </c>
      <c r="U841" s="235">
        <f t="shared" si="91"/>
        <v>1357.8000000000002</v>
      </c>
      <c r="V841" s="227">
        <f t="shared" si="92"/>
        <v>1114.71</v>
      </c>
      <c r="W841" s="227">
        <f t="shared" si="93"/>
        <v>1095</v>
      </c>
      <c r="X841" s="227">
        <f t="shared" si="96"/>
        <v>1087.0833333333333</v>
      </c>
      <c r="Y841" s="227">
        <f t="shared" si="94"/>
        <v>973.82</v>
      </c>
      <c r="Z841" s="227">
        <f t="shared" si="95"/>
        <v>953.66222222222223</v>
      </c>
      <c r="AA841" s="227">
        <f t="shared" si="97"/>
        <v>938.72222222222217</v>
      </c>
    </row>
    <row r="842" spans="2:27" ht="13.5" hidden="1">
      <c r="B842" s="232" t="s">
        <v>1110</v>
      </c>
      <c r="C842" s="232" t="s">
        <v>914</v>
      </c>
      <c r="D842" s="232" t="s">
        <v>966</v>
      </c>
      <c r="E842" s="232" t="s">
        <v>988</v>
      </c>
      <c r="F842" s="232">
        <v>12</v>
      </c>
      <c r="G842" s="232" t="s">
        <v>1308</v>
      </c>
      <c r="H842" s="233">
        <v>2.79</v>
      </c>
      <c r="I842" s="233">
        <v>0</v>
      </c>
      <c r="J842" s="233">
        <v>2.2909999999999999</v>
      </c>
      <c r="K842" s="234">
        <v>9855</v>
      </c>
      <c r="L842" s="233">
        <v>1.125</v>
      </c>
      <c r="M842" s="234">
        <v>19568</v>
      </c>
      <c r="N842" s="233">
        <v>0</v>
      </c>
      <c r="O842" s="233">
        <v>0</v>
      </c>
      <c r="P842" s="233">
        <v>2.0019999999999998</v>
      </c>
      <c r="Q842" s="234">
        <v>25756</v>
      </c>
      <c r="R842" s="233">
        <v>0.98</v>
      </c>
      <c r="S842" s="234">
        <v>50692</v>
      </c>
      <c r="T842" s="233">
        <v>0</v>
      </c>
      <c r="U842" s="235">
        <f t="shared" si="91"/>
        <v>2036.7</v>
      </c>
      <c r="V842" s="227">
        <f t="shared" si="92"/>
        <v>1672.4299999999998</v>
      </c>
      <c r="W842" s="227">
        <f t="shared" si="93"/>
        <v>1642.5</v>
      </c>
      <c r="X842" s="227">
        <f t="shared" si="96"/>
        <v>1630.6666666666667</v>
      </c>
      <c r="Y842" s="227">
        <f t="shared" si="94"/>
        <v>1461.4599999999998</v>
      </c>
      <c r="Z842" s="227">
        <f t="shared" si="95"/>
        <v>1430.8444444444444</v>
      </c>
      <c r="AA842" s="227">
        <f t="shared" si="97"/>
        <v>1408.1111111111111</v>
      </c>
    </row>
    <row r="843" spans="2:27" ht="13.5" hidden="1">
      <c r="B843" s="232" t="s">
        <v>1110</v>
      </c>
      <c r="C843" s="232" t="s">
        <v>915</v>
      </c>
      <c r="D843" s="232" t="s">
        <v>966</v>
      </c>
      <c r="E843" s="232" t="s">
        <v>988</v>
      </c>
      <c r="F843" s="232">
        <v>24</v>
      </c>
      <c r="G843" s="232" t="s">
        <v>1310</v>
      </c>
      <c r="H843" s="233">
        <v>5.58</v>
      </c>
      <c r="I843" s="233">
        <v>0</v>
      </c>
      <c r="J843" s="233">
        <v>4.5810000000000004</v>
      </c>
      <c r="K843" s="234">
        <v>19710</v>
      </c>
      <c r="L843" s="233">
        <v>2.25</v>
      </c>
      <c r="M843" s="234">
        <v>39136</v>
      </c>
      <c r="N843" s="233">
        <v>0</v>
      </c>
      <c r="O843" s="233">
        <v>0</v>
      </c>
      <c r="P843" s="233">
        <v>4.0030000000000001</v>
      </c>
      <c r="Q843" s="234">
        <v>51512</v>
      </c>
      <c r="R843" s="233">
        <v>1.96</v>
      </c>
      <c r="S843" s="234">
        <v>101383</v>
      </c>
      <c r="T843" s="233">
        <v>0</v>
      </c>
      <c r="U843" s="235">
        <f t="shared" si="91"/>
        <v>4073.4</v>
      </c>
      <c r="V843" s="227">
        <f t="shared" si="92"/>
        <v>3344.13</v>
      </c>
      <c r="W843" s="227">
        <f t="shared" si="93"/>
        <v>3285</v>
      </c>
      <c r="X843" s="227">
        <f t="shared" si="96"/>
        <v>3261.3333333333335</v>
      </c>
      <c r="Y843" s="227">
        <f t="shared" si="94"/>
        <v>2922.19</v>
      </c>
      <c r="Z843" s="227">
        <f t="shared" si="95"/>
        <v>2861.6888888888889</v>
      </c>
      <c r="AA843" s="227">
        <f t="shared" si="97"/>
        <v>2816.1944444444443</v>
      </c>
    </row>
    <row r="844" spans="2:27" ht="13.5" hidden="1">
      <c r="B844" s="232" t="s">
        <v>1110</v>
      </c>
      <c r="C844" s="232" t="s">
        <v>916</v>
      </c>
      <c r="D844" s="232" t="s">
        <v>966</v>
      </c>
      <c r="E844" s="232" t="s">
        <v>988</v>
      </c>
      <c r="F844" s="232">
        <v>2</v>
      </c>
      <c r="G844" s="232" t="s">
        <v>1311</v>
      </c>
      <c r="H844" s="233">
        <v>0.70499999999999996</v>
      </c>
      <c r="I844" s="233">
        <v>0</v>
      </c>
      <c r="J844" s="233">
        <v>0.622</v>
      </c>
      <c r="K844" s="234">
        <v>2694</v>
      </c>
      <c r="L844" s="233">
        <v>0.308</v>
      </c>
      <c r="M844" s="234">
        <v>5364</v>
      </c>
      <c r="N844" s="233">
        <v>0</v>
      </c>
      <c r="O844" s="233">
        <v>0</v>
      </c>
      <c r="P844" s="233">
        <v>0.57399999999999995</v>
      </c>
      <c r="Q844" s="234">
        <v>7446</v>
      </c>
      <c r="R844" s="233">
        <v>0.28299999999999997</v>
      </c>
      <c r="S844" s="234">
        <v>14756</v>
      </c>
      <c r="T844" s="233">
        <v>0</v>
      </c>
      <c r="U844" s="235">
        <f t="shared" si="91"/>
        <v>514.65</v>
      </c>
      <c r="V844" s="227">
        <f t="shared" si="92"/>
        <v>454.06</v>
      </c>
      <c r="W844" s="227">
        <f t="shared" si="93"/>
        <v>449.34000000000003</v>
      </c>
      <c r="X844" s="227">
        <f t="shared" si="96"/>
        <v>447</v>
      </c>
      <c r="Y844" s="227">
        <f t="shared" si="94"/>
        <v>419.02</v>
      </c>
      <c r="Z844" s="227">
        <f t="shared" si="95"/>
        <v>413.42333333333329</v>
      </c>
      <c r="AA844" s="227">
        <f t="shared" si="97"/>
        <v>409.88888888888891</v>
      </c>
    </row>
    <row r="845" spans="2:27" ht="13.5" hidden="1">
      <c r="B845" s="232" t="s">
        <v>1110</v>
      </c>
      <c r="C845" s="232" t="s">
        <v>917</v>
      </c>
      <c r="D845" s="232" t="s">
        <v>966</v>
      </c>
      <c r="E845" s="232" t="s">
        <v>988</v>
      </c>
      <c r="F845" s="232">
        <v>48</v>
      </c>
      <c r="G845" s="232" t="s">
        <v>1356</v>
      </c>
      <c r="H845" s="233">
        <v>11.16</v>
      </c>
      <c r="I845" s="233">
        <v>0</v>
      </c>
      <c r="J845" s="233">
        <v>9.1620000000000008</v>
      </c>
      <c r="K845" s="234">
        <v>39420</v>
      </c>
      <c r="L845" s="233">
        <v>4.5</v>
      </c>
      <c r="M845" s="234">
        <v>78272</v>
      </c>
      <c r="N845" s="233">
        <v>0</v>
      </c>
      <c r="O845" s="233">
        <v>0</v>
      </c>
      <c r="P845" s="233">
        <v>8.0069999999999997</v>
      </c>
      <c r="Q845" s="234">
        <v>103024</v>
      </c>
      <c r="R845" s="233">
        <v>3.92</v>
      </c>
      <c r="S845" s="234">
        <v>202767</v>
      </c>
      <c r="T845" s="233">
        <v>0</v>
      </c>
      <c r="U845" s="235">
        <f t="shared" si="91"/>
        <v>8146.8</v>
      </c>
      <c r="V845" s="227">
        <f t="shared" si="92"/>
        <v>6688.26</v>
      </c>
      <c r="W845" s="227">
        <f t="shared" si="93"/>
        <v>6570</v>
      </c>
      <c r="X845" s="227">
        <f t="shared" si="96"/>
        <v>6522.666666666667</v>
      </c>
      <c r="Y845" s="227">
        <f t="shared" si="94"/>
        <v>5845.11</v>
      </c>
      <c r="Z845" s="227">
        <f t="shared" si="95"/>
        <v>5723.3777777777777</v>
      </c>
      <c r="AA845" s="227">
        <f t="shared" si="97"/>
        <v>5632.416666666667</v>
      </c>
    </row>
    <row r="846" spans="2:27" ht="13.5" hidden="1">
      <c r="B846" s="232" t="s">
        <v>1110</v>
      </c>
      <c r="C846" s="232" t="s">
        <v>918</v>
      </c>
      <c r="D846" s="232" t="s">
        <v>966</v>
      </c>
      <c r="E846" s="232" t="s">
        <v>988</v>
      </c>
      <c r="F846" s="232">
        <v>4</v>
      </c>
      <c r="G846" s="232" t="s">
        <v>1312</v>
      </c>
      <c r="H846" s="233">
        <v>0.93</v>
      </c>
      <c r="I846" s="233">
        <v>0</v>
      </c>
      <c r="J846" s="233">
        <v>0.76400000000000001</v>
      </c>
      <c r="K846" s="234">
        <v>3285</v>
      </c>
      <c r="L846" s="233">
        <v>0.375</v>
      </c>
      <c r="M846" s="234">
        <v>6523</v>
      </c>
      <c r="N846" s="233">
        <v>0</v>
      </c>
      <c r="O846" s="233">
        <v>0</v>
      </c>
      <c r="P846" s="233">
        <v>0.66700000000000004</v>
      </c>
      <c r="Q846" s="234">
        <v>8585</v>
      </c>
      <c r="R846" s="233">
        <v>0.32700000000000001</v>
      </c>
      <c r="S846" s="234">
        <v>16897</v>
      </c>
      <c r="T846" s="233">
        <v>0</v>
      </c>
      <c r="U846" s="235">
        <f t="shared" si="91"/>
        <v>678.90000000000009</v>
      </c>
      <c r="V846" s="227">
        <f t="shared" si="92"/>
        <v>557.72</v>
      </c>
      <c r="W846" s="227">
        <f t="shared" si="93"/>
        <v>547.5</v>
      </c>
      <c r="X846" s="227">
        <f t="shared" si="96"/>
        <v>543.58333333333337</v>
      </c>
      <c r="Y846" s="227">
        <f t="shared" si="94"/>
        <v>486.91</v>
      </c>
      <c r="Z846" s="227">
        <f t="shared" si="95"/>
        <v>477.18222222222221</v>
      </c>
      <c r="AA846" s="227">
        <f t="shared" si="97"/>
        <v>469.36111111111109</v>
      </c>
    </row>
    <row r="847" spans="2:27" ht="13.5" hidden="1">
      <c r="B847" s="232" t="s">
        <v>1110</v>
      </c>
      <c r="C847" s="232" t="s">
        <v>579</v>
      </c>
      <c r="D847" s="232" t="s">
        <v>967</v>
      </c>
      <c r="E847" s="232" t="s">
        <v>988</v>
      </c>
      <c r="F847" s="232">
        <v>8</v>
      </c>
      <c r="G847" s="232" t="s">
        <v>1299</v>
      </c>
      <c r="H847" s="233">
        <v>0.59099999999999997</v>
      </c>
      <c r="I847" s="233">
        <v>0</v>
      </c>
      <c r="J847" s="233">
        <v>0.442</v>
      </c>
      <c r="K847" s="234">
        <v>1871</v>
      </c>
      <c r="L847" s="233">
        <v>0.214</v>
      </c>
      <c r="M847" s="234">
        <v>3691</v>
      </c>
      <c r="N847" s="233">
        <v>0</v>
      </c>
      <c r="O847" s="233">
        <v>0</v>
      </c>
      <c r="P847" s="233">
        <v>0.373</v>
      </c>
      <c r="Q847" s="234">
        <v>4667</v>
      </c>
      <c r="R847" s="233">
        <v>0.17799999999999999</v>
      </c>
      <c r="S847" s="234">
        <v>8988</v>
      </c>
      <c r="T847" s="233">
        <v>0</v>
      </c>
      <c r="U847" s="235">
        <f t="shared" si="91"/>
        <v>431.42999999999995</v>
      </c>
      <c r="V847" s="227">
        <f t="shared" si="92"/>
        <v>322.66000000000003</v>
      </c>
      <c r="W847" s="227">
        <f t="shared" si="93"/>
        <v>312.13666666666666</v>
      </c>
      <c r="X847" s="227">
        <f t="shared" si="96"/>
        <v>307.58333333333331</v>
      </c>
      <c r="Y847" s="227">
        <f t="shared" si="94"/>
        <v>272.29000000000002</v>
      </c>
      <c r="Z847" s="227">
        <f t="shared" si="95"/>
        <v>259.57888888888886</v>
      </c>
      <c r="AA847" s="227">
        <f t="shared" si="97"/>
        <v>249.66666666666666</v>
      </c>
    </row>
    <row r="848" spans="2:27" ht="13.5" hidden="1">
      <c r="B848" s="232" t="s">
        <v>1110</v>
      </c>
      <c r="C848" s="232" t="s">
        <v>593</v>
      </c>
      <c r="D848" s="232" t="s">
        <v>967</v>
      </c>
      <c r="E848" s="232" t="s">
        <v>988</v>
      </c>
      <c r="F848" s="232">
        <v>16</v>
      </c>
      <c r="G848" s="232" t="s">
        <v>1301</v>
      </c>
      <c r="H848" s="233">
        <v>1.1819999999999999</v>
      </c>
      <c r="I848" s="233">
        <v>0</v>
      </c>
      <c r="J848" s="233">
        <v>0.88400000000000001</v>
      </c>
      <c r="K848" s="234">
        <v>3742</v>
      </c>
      <c r="L848" s="233">
        <v>0.42699999999999999</v>
      </c>
      <c r="M848" s="234">
        <v>7382</v>
      </c>
      <c r="N848" s="233">
        <v>0</v>
      </c>
      <c r="O848" s="233">
        <v>0</v>
      </c>
      <c r="P848" s="233">
        <v>0.746</v>
      </c>
      <c r="Q848" s="234">
        <v>9335</v>
      </c>
      <c r="R848" s="233">
        <v>0.35499999999999998</v>
      </c>
      <c r="S848" s="234">
        <v>17976</v>
      </c>
      <c r="T848" s="233">
        <v>0</v>
      </c>
      <c r="U848" s="235">
        <f t="shared" si="91"/>
        <v>862.8599999999999</v>
      </c>
      <c r="V848" s="227">
        <f t="shared" si="92"/>
        <v>645.32000000000005</v>
      </c>
      <c r="W848" s="227">
        <f t="shared" si="93"/>
        <v>623.54333333333329</v>
      </c>
      <c r="X848" s="227">
        <f t="shared" si="96"/>
        <v>615.16666666666663</v>
      </c>
      <c r="Y848" s="227">
        <f t="shared" si="94"/>
        <v>544.58000000000004</v>
      </c>
      <c r="Z848" s="227">
        <f t="shared" si="95"/>
        <v>518.45555555555552</v>
      </c>
      <c r="AA848" s="227">
        <f t="shared" si="97"/>
        <v>499.33333333333331</v>
      </c>
    </row>
    <row r="849" spans="2:27" ht="13.5" hidden="1">
      <c r="B849" s="232" t="s">
        <v>1110</v>
      </c>
      <c r="C849" s="232" t="s">
        <v>604</v>
      </c>
      <c r="D849" s="232" t="s">
        <v>967</v>
      </c>
      <c r="E849" s="232" t="s">
        <v>988</v>
      </c>
      <c r="F849" s="232">
        <v>36</v>
      </c>
      <c r="G849" s="232" t="s">
        <v>1303</v>
      </c>
      <c r="H849" s="233">
        <v>2.4319999999999999</v>
      </c>
      <c r="I849" s="233">
        <v>0</v>
      </c>
      <c r="J849" s="233">
        <v>1.835</v>
      </c>
      <c r="K849" s="234">
        <v>7781</v>
      </c>
      <c r="L849" s="233">
        <v>0.88800000000000001</v>
      </c>
      <c r="M849" s="234">
        <v>15357</v>
      </c>
      <c r="N849" s="233">
        <v>0</v>
      </c>
      <c r="O849" s="233">
        <v>0</v>
      </c>
      <c r="P849" s="233">
        <v>1.5589999999999999</v>
      </c>
      <c r="Q849" s="234">
        <v>19558</v>
      </c>
      <c r="R849" s="233">
        <v>0.74399999999999999</v>
      </c>
      <c r="S849" s="234">
        <v>37728</v>
      </c>
      <c r="T849" s="233">
        <v>0</v>
      </c>
      <c r="U849" s="235">
        <f t="shared" si="91"/>
        <v>1775.36</v>
      </c>
      <c r="V849" s="227">
        <f t="shared" si="92"/>
        <v>1339.55</v>
      </c>
      <c r="W849" s="227">
        <f t="shared" si="93"/>
        <v>1296.6566666666668</v>
      </c>
      <c r="X849" s="227">
        <f t="shared" si="96"/>
        <v>1279.75</v>
      </c>
      <c r="Y849" s="227">
        <f t="shared" si="94"/>
        <v>1138.07</v>
      </c>
      <c r="Z849" s="227">
        <f t="shared" si="95"/>
        <v>1086.3977777777777</v>
      </c>
      <c r="AA849" s="227">
        <f t="shared" si="97"/>
        <v>1048</v>
      </c>
    </row>
    <row r="850" spans="2:27" ht="13.5" hidden="1">
      <c r="B850" s="232" t="s">
        <v>1110</v>
      </c>
      <c r="C850" s="232" t="s">
        <v>614</v>
      </c>
      <c r="D850" s="232" t="s">
        <v>967</v>
      </c>
      <c r="E850" s="232" t="s">
        <v>988</v>
      </c>
      <c r="F850" s="232">
        <v>2</v>
      </c>
      <c r="G850" s="232" t="s">
        <v>1305</v>
      </c>
      <c r="H850" s="233">
        <v>0.182</v>
      </c>
      <c r="I850" s="233">
        <v>0</v>
      </c>
      <c r="J850" s="233">
        <v>0.14399999999999999</v>
      </c>
      <c r="K850" s="234">
        <v>616</v>
      </c>
      <c r="L850" s="233">
        <v>7.0000000000000007E-2</v>
      </c>
      <c r="M850" s="234">
        <v>1219</v>
      </c>
      <c r="N850" s="233">
        <v>0</v>
      </c>
      <c r="O850" s="233">
        <v>0</v>
      </c>
      <c r="P850" s="233">
        <v>0.127</v>
      </c>
      <c r="Q850" s="234">
        <v>1611</v>
      </c>
      <c r="R850" s="233">
        <v>6.0999999999999999E-2</v>
      </c>
      <c r="S850" s="234">
        <v>3135</v>
      </c>
      <c r="T850" s="233">
        <v>0</v>
      </c>
      <c r="U850" s="235">
        <f t="shared" si="91"/>
        <v>132.85999999999999</v>
      </c>
      <c r="V850" s="227">
        <f t="shared" si="92"/>
        <v>105.11999999999999</v>
      </c>
      <c r="W850" s="227">
        <f t="shared" si="93"/>
        <v>102.43333333333334</v>
      </c>
      <c r="X850" s="227">
        <f t="shared" si="96"/>
        <v>101.58333333333333</v>
      </c>
      <c r="Y850" s="227">
        <f t="shared" si="94"/>
        <v>92.710000000000008</v>
      </c>
      <c r="Z850" s="227">
        <f t="shared" si="95"/>
        <v>89.28</v>
      </c>
      <c r="AA850" s="227">
        <f t="shared" si="97"/>
        <v>87.083333333333329</v>
      </c>
    </row>
    <row r="851" spans="2:27" ht="13.5" hidden="1">
      <c r="B851" s="232" t="s">
        <v>1110</v>
      </c>
      <c r="C851" s="232" t="s">
        <v>623</v>
      </c>
      <c r="D851" s="232" t="s">
        <v>967</v>
      </c>
      <c r="E851" s="232" t="s">
        <v>988</v>
      </c>
      <c r="F851" s="232">
        <v>4</v>
      </c>
      <c r="G851" s="232" t="s">
        <v>1307</v>
      </c>
      <c r="H851" s="233">
        <v>0.29599999999999999</v>
      </c>
      <c r="I851" s="233">
        <v>0</v>
      </c>
      <c r="J851" s="233">
        <v>0.221</v>
      </c>
      <c r="K851" s="234">
        <v>936</v>
      </c>
      <c r="L851" s="233">
        <v>0.107</v>
      </c>
      <c r="M851" s="234">
        <v>1846</v>
      </c>
      <c r="N851" s="233">
        <v>0</v>
      </c>
      <c r="O851" s="233">
        <v>0</v>
      </c>
      <c r="P851" s="233">
        <v>0.186</v>
      </c>
      <c r="Q851" s="234">
        <v>2334</v>
      </c>
      <c r="R851" s="233">
        <v>8.8999999999999996E-2</v>
      </c>
      <c r="S851" s="234">
        <v>4494</v>
      </c>
      <c r="T851" s="233">
        <v>0</v>
      </c>
      <c r="U851" s="235">
        <f t="shared" si="91"/>
        <v>216.07999999999998</v>
      </c>
      <c r="V851" s="227">
        <f t="shared" si="92"/>
        <v>161.33000000000001</v>
      </c>
      <c r="W851" s="227">
        <f t="shared" si="93"/>
        <v>156.11000000000001</v>
      </c>
      <c r="X851" s="227">
        <f t="shared" si="96"/>
        <v>153.83333333333334</v>
      </c>
      <c r="Y851" s="227">
        <f t="shared" si="94"/>
        <v>135.78</v>
      </c>
      <c r="Z851" s="227">
        <f t="shared" si="95"/>
        <v>129.80333333333334</v>
      </c>
      <c r="AA851" s="227">
        <f t="shared" si="97"/>
        <v>124.83333333333333</v>
      </c>
    </row>
    <row r="852" spans="2:27" ht="13.5" hidden="1">
      <c r="B852" s="232" t="s">
        <v>1110</v>
      </c>
      <c r="C852" s="232" t="s">
        <v>635</v>
      </c>
      <c r="D852" s="232" t="s">
        <v>967</v>
      </c>
      <c r="E852" s="232" t="s">
        <v>988</v>
      </c>
      <c r="F852" s="232">
        <v>48</v>
      </c>
      <c r="G852" s="232" t="s">
        <v>1308</v>
      </c>
      <c r="H852" s="233">
        <v>3.1150000000000002</v>
      </c>
      <c r="I852" s="233">
        <v>0</v>
      </c>
      <c r="J852" s="233">
        <v>2.2629999999999999</v>
      </c>
      <c r="K852" s="234">
        <v>9608</v>
      </c>
      <c r="L852" s="233">
        <v>1.097</v>
      </c>
      <c r="M852" s="234">
        <v>18974</v>
      </c>
      <c r="N852" s="233">
        <v>0</v>
      </c>
      <c r="O852" s="233">
        <v>0</v>
      </c>
      <c r="P852" s="233">
        <v>1.8069999999999999</v>
      </c>
      <c r="Q852" s="234">
        <v>22769</v>
      </c>
      <c r="R852" s="233">
        <v>0.86599999999999999</v>
      </c>
      <c r="S852" s="234">
        <v>44085</v>
      </c>
      <c r="T852" s="233">
        <v>0</v>
      </c>
      <c r="U852" s="235">
        <f t="shared" si="91"/>
        <v>2273.9500000000003</v>
      </c>
      <c r="V852" s="227">
        <f t="shared" si="92"/>
        <v>1651.99</v>
      </c>
      <c r="W852" s="227">
        <f t="shared" si="93"/>
        <v>1601.4766666666665</v>
      </c>
      <c r="X852" s="227">
        <f t="shared" si="96"/>
        <v>1581.1666666666667</v>
      </c>
      <c r="Y852" s="227">
        <f t="shared" si="94"/>
        <v>1319.11</v>
      </c>
      <c r="Z852" s="227">
        <f t="shared" si="95"/>
        <v>1264.652222222222</v>
      </c>
      <c r="AA852" s="227">
        <f t="shared" si="97"/>
        <v>1224.5833333333333</v>
      </c>
    </row>
    <row r="853" spans="2:27" ht="13.5" hidden="1">
      <c r="B853" s="232" t="s">
        <v>1110</v>
      </c>
      <c r="C853" s="232" t="s">
        <v>643</v>
      </c>
      <c r="D853" s="232" t="s">
        <v>967</v>
      </c>
      <c r="E853" s="232" t="s">
        <v>988</v>
      </c>
      <c r="F853" s="232">
        <v>72</v>
      </c>
      <c r="G853" s="232" t="s">
        <v>1309</v>
      </c>
      <c r="H853" s="233">
        <v>4.673</v>
      </c>
      <c r="I853" s="233">
        <v>0</v>
      </c>
      <c r="J853" s="233">
        <v>3.3940000000000001</v>
      </c>
      <c r="K853" s="234">
        <v>14412</v>
      </c>
      <c r="L853" s="233">
        <v>1.645</v>
      </c>
      <c r="M853" s="234">
        <v>28461</v>
      </c>
      <c r="N853" s="233">
        <v>0</v>
      </c>
      <c r="O853" s="233">
        <v>0</v>
      </c>
      <c r="P853" s="233">
        <v>2.71</v>
      </c>
      <c r="Q853" s="234">
        <v>34153</v>
      </c>
      <c r="R853" s="233">
        <v>1.3</v>
      </c>
      <c r="S853" s="234">
        <v>66127</v>
      </c>
      <c r="T853" s="233">
        <v>0</v>
      </c>
      <c r="U853" s="235">
        <f t="shared" si="91"/>
        <v>3411.29</v>
      </c>
      <c r="V853" s="227">
        <f t="shared" si="92"/>
        <v>2477.62</v>
      </c>
      <c r="W853" s="227">
        <f t="shared" si="93"/>
        <v>2401.85</v>
      </c>
      <c r="X853" s="227">
        <f t="shared" si="96"/>
        <v>2371.75</v>
      </c>
      <c r="Y853" s="227">
        <f t="shared" si="94"/>
        <v>1978.3</v>
      </c>
      <c r="Z853" s="227">
        <f t="shared" si="95"/>
        <v>1897.6944444444443</v>
      </c>
      <c r="AA853" s="227">
        <f t="shared" si="97"/>
        <v>1836.8611111111111</v>
      </c>
    </row>
    <row r="854" spans="2:27" ht="13.5" hidden="1">
      <c r="B854" s="232" t="s">
        <v>1110</v>
      </c>
      <c r="C854" s="232" t="s">
        <v>649</v>
      </c>
      <c r="D854" s="232" t="s">
        <v>967</v>
      </c>
      <c r="E854" s="232" t="s">
        <v>988</v>
      </c>
      <c r="F854" s="232">
        <v>96</v>
      </c>
      <c r="G854" s="232" t="s">
        <v>1310</v>
      </c>
      <c r="H854" s="233">
        <v>6.23</v>
      </c>
      <c r="I854" s="233">
        <v>0</v>
      </c>
      <c r="J854" s="233">
        <v>4.5250000000000004</v>
      </c>
      <c r="K854" s="234">
        <v>19216</v>
      </c>
      <c r="L854" s="233">
        <v>2.194</v>
      </c>
      <c r="M854" s="234">
        <v>37947</v>
      </c>
      <c r="N854" s="233">
        <v>0</v>
      </c>
      <c r="O854" s="233">
        <v>0</v>
      </c>
      <c r="P854" s="233">
        <v>3.613</v>
      </c>
      <c r="Q854" s="234">
        <v>45538</v>
      </c>
      <c r="R854" s="233">
        <v>1.7330000000000001</v>
      </c>
      <c r="S854" s="234">
        <v>88170</v>
      </c>
      <c r="T854" s="233">
        <v>0</v>
      </c>
      <c r="U854" s="235">
        <f t="shared" si="91"/>
        <v>4547.9000000000005</v>
      </c>
      <c r="V854" s="227">
        <f t="shared" si="92"/>
        <v>3303.2500000000005</v>
      </c>
      <c r="W854" s="227">
        <f t="shared" si="93"/>
        <v>3202.9533333333329</v>
      </c>
      <c r="X854" s="227">
        <f t="shared" si="96"/>
        <v>3162.25</v>
      </c>
      <c r="Y854" s="227">
        <f t="shared" si="94"/>
        <v>2637.49</v>
      </c>
      <c r="Z854" s="227">
        <f t="shared" si="95"/>
        <v>2530.0344444444445</v>
      </c>
      <c r="AA854" s="227">
        <f t="shared" si="97"/>
        <v>2449.1666666666665</v>
      </c>
    </row>
    <row r="855" spans="2:27" ht="13.5" hidden="1">
      <c r="B855" s="232" t="s">
        <v>1110</v>
      </c>
      <c r="C855" s="232" t="s">
        <v>654</v>
      </c>
      <c r="D855" s="232" t="s">
        <v>967</v>
      </c>
      <c r="E855" s="232" t="s">
        <v>988</v>
      </c>
      <c r="F855" s="232">
        <v>8</v>
      </c>
      <c r="G855" s="232" t="s">
        <v>1311</v>
      </c>
      <c r="H855" s="233">
        <v>0.51900000000000002</v>
      </c>
      <c r="I855" s="233">
        <v>0</v>
      </c>
      <c r="J855" s="233">
        <v>0.377</v>
      </c>
      <c r="K855" s="234">
        <v>1601</v>
      </c>
      <c r="L855" s="233">
        <v>0.183</v>
      </c>
      <c r="M855" s="234">
        <v>3162</v>
      </c>
      <c r="N855" s="233">
        <v>0</v>
      </c>
      <c r="O855" s="233">
        <v>0</v>
      </c>
      <c r="P855" s="233">
        <v>0.30099999999999999</v>
      </c>
      <c r="Q855" s="234">
        <v>3795</v>
      </c>
      <c r="R855" s="233">
        <v>0.14399999999999999</v>
      </c>
      <c r="S855" s="234">
        <v>7347</v>
      </c>
      <c r="T855" s="233">
        <v>0</v>
      </c>
      <c r="U855" s="235">
        <f t="shared" si="91"/>
        <v>378.87</v>
      </c>
      <c r="V855" s="227">
        <f t="shared" si="92"/>
        <v>275.20999999999998</v>
      </c>
      <c r="W855" s="227">
        <f t="shared" si="93"/>
        <v>267.00666666666666</v>
      </c>
      <c r="X855" s="227">
        <f t="shared" si="96"/>
        <v>263.5</v>
      </c>
      <c r="Y855" s="227">
        <f t="shared" si="94"/>
        <v>219.73</v>
      </c>
      <c r="Z855" s="227">
        <f t="shared" si="95"/>
        <v>210.53666666666666</v>
      </c>
      <c r="AA855" s="227">
        <f t="shared" si="97"/>
        <v>204.08333333333334</v>
      </c>
    </row>
    <row r="856" spans="2:27" ht="13.5" hidden="1">
      <c r="B856" s="232" t="s">
        <v>1110</v>
      </c>
      <c r="C856" s="232" t="s">
        <v>660</v>
      </c>
      <c r="D856" s="232" t="s">
        <v>967</v>
      </c>
      <c r="E856" s="232" t="s">
        <v>988</v>
      </c>
      <c r="F856" s="232">
        <v>16</v>
      </c>
      <c r="G856" s="232" t="s">
        <v>1312</v>
      </c>
      <c r="H856" s="233">
        <v>1.038</v>
      </c>
      <c r="I856" s="233">
        <v>0</v>
      </c>
      <c r="J856" s="233">
        <v>0.754</v>
      </c>
      <c r="K856" s="234">
        <v>3203</v>
      </c>
      <c r="L856" s="233">
        <v>0.36599999999999999</v>
      </c>
      <c r="M856" s="234">
        <v>6325</v>
      </c>
      <c r="N856" s="233">
        <v>0</v>
      </c>
      <c r="O856" s="233">
        <v>0</v>
      </c>
      <c r="P856" s="233">
        <v>0.60199999999999998</v>
      </c>
      <c r="Q856" s="234">
        <v>7590</v>
      </c>
      <c r="R856" s="233">
        <v>0.28899999999999998</v>
      </c>
      <c r="S856" s="234">
        <v>14695</v>
      </c>
      <c r="T856" s="233">
        <v>0</v>
      </c>
      <c r="U856" s="235">
        <f t="shared" si="91"/>
        <v>757.74</v>
      </c>
      <c r="V856" s="227">
        <f t="shared" si="92"/>
        <v>550.41999999999996</v>
      </c>
      <c r="W856" s="227">
        <f t="shared" si="93"/>
        <v>534.09666666666669</v>
      </c>
      <c r="X856" s="227">
        <f t="shared" si="96"/>
        <v>527.08333333333337</v>
      </c>
      <c r="Y856" s="227">
        <f t="shared" si="94"/>
        <v>439.46</v>
      </c>
      <c r="Z856" s="227">
        <f t="shared" si="95"/>
        <v>421.80333333333334</v>
      </c>
      <c r="AA856" s="227">
        <f t="shared" si="97"/>
        <v>408.19444444444446</v>
      </c>
    </row>
    <row r="857" spans="2:27" ht="13.5" hidden="1">
      <c r="B857" s="232" t="s">
        <v>1110</v>
      </c>
      <c r="C857" s="232" t="s">
        <v>666</v>
      </c>
      <c r="D857" s="232" t="s">
        <v>967</v>
      </c>
      <c r="E857" s="232" t="s">
        <v>988</v>
      </c>
      <c r="F857" s="232">
        <v>36</v>
      </c>
      <c r="G857" s="232" t="s">
        <v>1313</v>
      </c>
      <c r="H857" s="233">
        <v>2.3359999999999999</v>
      </c>
      <c r="I857" s="233">
        <v>0</v>
      </c>
      <c r="J857" s="233">
        <v>1.6970000000000001</v>
      </c>
      <c r="K857" s="234">
        <v>7206</v>
      </c>
      <c r="L857" s="233">
        <v>0.82299999999999995</v>
      </c>
      <c r="M857" s="234">
        <v>14230</v>
      </c>
      <c r="N857" s="233">
        <v>0</v>
      </c>
      <c r="O857" s="233">
        <v>0</v>
      </c>
      <c r="P857" s="233">
        <v>1.355</v>
      </c>
      <c r="Q857" s="234">
        <v>17077</v>
      </c>
      <c r="R857" s="233">
        <v>0.65</v>
      </c>
      <c r="S857" s="234">
        <v>33064</v>
      </c>
      <c r="T857" s="233">
        <v>0</v>
      </c>
      <c r="U857" s="235">
        <f t="shared" si="91"/>
        <v>1705.28</v>
      </c>
      <c r="V857" s="227">
        <f t="shared" si="92"/>
        <v>1238.81</v>
      </c>
      <c r="W857" s="227">
        <f t="shared" si="93"/>
        <v>1201.29</v>
      </c>
      <c r="X857" s="227">
        <f t="shared" si="96"/>
        <v>1185.8333333333333</v>
      </c>
      <c r="Y857" s="227">
        <f t="shared" si="94"/>
        <v>989.15</v>
      </c>
      <c r="Z857" s="227">
        <f t="shared" si="95"/>
        <v>948.86111111111109</v>
      </c>
      <c r="AA857" s="227">
        <f t="shared" si="97"/>
        <v>918.44444444444446</v>
      </c>
    </row>
    <row r="858" spans="2:27" ht="13.5" hidden="1">
      <c r="B858" s="232" t="s">
        <v>1110</v>
      </c>
      <c r="C858" s="232" t="s">
        <v>671</v>
      </c>
      <c r="D858" s="232" t="s">
        <v>967</v>
      </c>
      <c r="E858" s="232" t="s">
        <v>988</v>
      </c>
      <c r="F858" s="232">
        <v>2</v>
      </c>
      <c r="G858" s="232" t="s">
        <v>1314</v>
      </c>
      <c r="H858" s="233">
        <v>0.16400000000000001</v>
      </c>
      <c r="I858" s="233">
        <v>0</v>
      </c>
      <c r="J858" s="233">
        <v>0.128</v>
      </c>
      <c r="K858" s="234">
        <v>548</v>
      </c>
      <c r="L858" s="233">
        <v>6.3E-2</v>
      </c>
      <c r="M858" s="234">
        <v>1087</v>
      </c>
      <c r="N858" s="233">
        <v>0</v>
      </c>
      <c r="O858" s="233">
        <v>0</v>
      </c>
      <c r="P858" s="233">
        <v>0.109</v>
      </c>
      <c r="Q858" s="234">
        <v>1393</v>
      </c>
      <c r="R858" s="233">
        <v>5.2999999999999999E-2</v>
      </c>
      <c r="S858" s="234">
        <v>2725</v>
      </c>
      <c r="T858" s="233">
        <v>0</v>
      </c>
      <c r="U858" s="235">
        <f t="shared" si="91"/>
        <v>119.72</v>
      </c>
      <c r="V858" s="227">
        <f t="shared" si="92"/>
        <v>93.44</v>
      </c>
      <c r="W858" s="227">
        <f t="shared" si="93"/>
        <v>91.656666666666666</v>
      </c>
      <c r="X858" s="227">
        <f t="shared" si="96"/>
        <v>90.583333333333329</v>
      </c>
      <c r="Y858" s="227">
        <f t="shared" si="94"/>
        <v>79.569999999999993</v>
      </c>
      <c r="Z858" s="227">
        <f t="shared" si="95"/>
        <v>77.384444444444441</v>
      </c>
      <c r="AA858" s="227">
        <f t="shared" si="97"/>
        <v>75.694444444444443</v>
      </c>
    </row>
    <row r="859" spans="2:27" ht="13.5" hidden="1">
      <c r="B859" s="232" t="s">
        <v>1110</v>
      </c>
      <c r="C859" s="232" t="s">
        <v>676</v>
      </c>
      <c r="D859" s="232" t="s">
        <v>967</v>
      </c>
      <c r="E859" s="232" t="s">
        <v>988</v>
      </c>
      <c r="F859" s="232">
        <v>96</v>
      </c>
      <c r="G859" s="232" t="s">
        <v>1310</v>
      </c>
      <c r="H859" s="233">
        <v>6.23</v>
      </c>
      <c r="I859" s="233">
        <v>0</v>
      </c>
      <c r="J859" s="233">
        <v>4.5250000000000004</v>
      </c>
      <c r="K859" s="234">
        <v>19216</v>
      </c>
      <c r="L859" s="233">
        <v>2.194</v>
      </c>
      <c r="M859" s="234">
        <v>37947</v>
      </c>
      <c r="N859" s="233">
        <v>0</v>
      </c>
      <c r="O859" s="233">
        <v>0</v>
      </c>
      <c r="P859" s="233">
        <v>3.613</v>
      </c>
      <c r="Q859" s="234">
        <v>45538</v>
      </c>
      <c r="R859" s="233">
        <v>1.7330000000000001</v>
      </c>
      <c r="S859" s="234">
        <v>88170</v>
      </c>
      <c r="T859" s="233">
        <v>0</v>
      </c>
      <c r="U859" s="235">
        <f t="shared" si="91"/>
        <v>4547.9000000000005</v>
      </c>
      <c r="V859" s="227">
        <f t="shared" si="92"/>
        <v>3303.2500000000005</v>
      </c>
      <c r="W859" s="227">
        <f t="shared" si="93"/>
        <v>3202.9533333333329</v>
      </c>
      <c r="X859" s="227">
        <f t="shared" si="96"/>
        <v>3162.25</v>
      </c>
      <c r="Y859" s="227">
        <f t="shared" si="94"/>
        <v>2637.49</v>
      </c>
      <c r="Z859" s="227">
        <f t="shared" si="95"/>
        <v>2530.0344444444445</v>
      </c>
      <c r="AA859" s="227">
        <f t="shared" si="97"/>
        <v>2449.1666666666665</v>
      </c>
    </row>
    <row r="860" spans="2:27" ht="13.5" hidden="1">
      <c r="B860" s="232" t="s">
        <v>1110</v>
      </c>
      <c r="C860" s="232" t="s">
        <v>681</v>
      </c>
      <c r="D860" s="232" t="s">
        <v>967</v>
      </c>
      <c r="E860" s="232" t="s">
        <v>988</v>
      </c>
      <c r="F860" s="232">
        <v>4</v>
      </c>
      <c r="G860" s="232" t="s">
        <v>1315</v>
      </c>
      <c r="H860" s="233">
        <v>0.26</v>
      </c>
      <c r="I860" s="233">
        <v>0</v>
      </c>
      <c r="J860" s="233">
        <v>0.189</v>
      </c>
      <c r="K860" s="234">
        <v>801</v>
      </c>
      <c r="L860" s="233">
        <v>9.0999999999999998E-2</v>
      </c>
      <c r="M860" s="234">
        <v>1581</v>
      </c>
      <c r="N860" s="233">
        <v>0</v>
      </c>
      <c r="O860" s="233">
        <v>0</v>
      </c>
      <c r="P860" s="233">
        <v>0.151</v>
      </c>
      <c r="Q860" s="234">
        <v>1897</v>
      </c>
      <c r="R860" s="233">
        <v>7.1999999999999995E-2</v>
      </c>
      <c r="S860" s="234">
        <v>3674</v>
      </c>
      <c r="T860" s="233">
        <v>0</v>
      </c>
      <c r="U860" s="235">
        <f t="shared" si="91"/>
        <v>189.8</v>
      </c>
      <c r="V860" s="227">
        <f t="shared" si="92"/>
        <v>137.97</v>
      </c>
      <c r="W860" s="227">
        <f t="shared" si="93"/>
        <v>133.18</v>
      </c>
      <c r="X860" s="227">
        <f t="shared" si="96"/>
        <v>131.75</v>
      </c>
      <c r="Y860" s="227">
        <f t="shared" si="94"/>
        <v>110.22999999999999</v>
      </c>
      <c r="Z860" s="227">
        <f t="shared" si="95"/>
        <v>105.25444444444443</v>
      </c>
      <c r="AA860" s="227">
        <f t="shared" si="97"/>
        <v>102.05555555555556</v>
      </c>
    </row>
    <row r="861" spans="2:27" ht="13.5" hidden="1">
      <c r="B861" s="232" t="s">
        <v>1110</v>
      </c>
      <c r="C861" s="232" t="s">
        <v>1022</v>
      </c>
      <c r="D861" s="232" t="s">
        <v>967</v>
      </c>
      <c r="E861" s="232" t="s">
        <v>988</v>
      </c>
      <c r="F861" s="232">
        <v>48</v>
      </c>
      <c r="G861" s="232" t="s">
        <v>1308</v>
      </c>
      <c r="H861" s="233">
        <v>2.875</v>
      </c>
      <c r="I861" s="233">
        <v>0</v>
      </c>
      <c r="J861" s="233">
        <v>2.1120000000000001</v>
      </c>
      <c r="K861" s="234">
        <v>8977</v>
      </c>
      <c r="L861" s="233">
        <v>1.0249999999999999</v>
      </c>
      <c r="M861" s="234">
        <v>17738</v>
      </c>
      <c r="N861" s="233">
        <v>0</v>
      </c>
      <c r="O861" s="233">
        <v>0</v>
      </c>
      <c r="P861" s="233">
        <v>1.7030000000000001</v>
      </c>
      <c r="Q861" s="234">
        <v>21508</v>
      </c>
      <c r="R861" s="233">
        <v>0.81799999999999995</v>
      </c>
      <c r="S861" s="234">
        <v>41713</v>
      </c>
      <c r="T861" s="233">
        <v>0</v>
      </c>
      <c r="U861" s="235">
        <f t="shared" si="91"/>
        <v>2098.75</v>
      </c>
      <c r="V861" s="227">
        <f t="shared" si="92"/>
        <v>1541.76</v>
      </c>
      <c r="W861" s="227">
        <f t="shared" si="93"/>
        <v>1496.3333333333333</v>
      </c>
      <c r="X861" s="227">
        <f t="shared" si="96"/>
        <v>1478.1666666666667</v>
      </c>
      <c r="Y861" s="227">
        <f t="shared" si="94"/>
        <v>1243.19</v>
      </c>
      <c r="Z861" s="227">
        <f t="shared" si="95"/>
        <v>1194.5844444444444</v>
      </c>
      <c r="AA861" s="227">
        <f t="shared" si="97"/>
        <v>1158.6944444444443</v>
      </c>
    </row>
    <row r="862" spans="2:27" ht="13.5" hidden="1">
      <c r="B862" s="232" t="s">
        <v>1110</v>
      </c>
      <c r="C862" s="232" t="s">
        <v>1023</v>
      </c>
      <c r="D862" s="232" t="s">
        <v>967</v>
      </c>
      <c r="E862" s="232" t="s">
        <v>988</v>
      </c>
      <c r="F862" s="232">
        <v>64</v>
      </c>
      <c r="G862" s="232" t="s">
        <v>1316</v>
      </c>
      <c r="H862" s="233">
        <v>3.8340000000000001</v>
      </c>
      <c r="I862" s="233">
        <v>0</v>
      </c>
      <c r="J862" s="233">
        <v>2.8149999999999999</v>
      </c>
      <c r="K862" s="234">
        <v>11970</v>
      </c>
      <c r="L862" s="233">
        <v>1.3660000000000001</v>
      </c>
      <c r="M862" s="234">
        <v>23650</v>
      </c>
      <c r="N862" s="233">
        <v>0</v>
      </c>
      <c r="O862" s="233">
        <v>0</v>
      </c>
      <c r="P862" s="233">
        <v>2.27</v>
      </c>
      <c r="Q862" s="234">
        <v>28677</v>
      </c>
      <c r="R862" s="233">
        <v>1.091</v>
      </c>
      <c r="S862" s="234">
        <v>55618</v>
      </c>
      <c r="T862" s="233">
        <v>0</v>
      </c>
      <c r="U862" s="235">
        <f t="shared" si="91"/>
        <v>2798.82</v>
      </c>
      <c r="V862" s="227">
        <f t="shared" si="92"/>
        <v>2054.9499999999998</v>
      </c>
      <c r="W862" s="227">
        <f t="shared" si="93"/>
        <v>1994.68</v>
      </c>
      <c r="X862" s="227">
        <f t="shared" si="96"/>
        <v>1970.8333333333333</v>
      </c>
      <c r="Y862" s="227">
        <f t="shared" si="94"/>
        <v>1657.1</v>
      </c>
      <c r="Z862" s="227">
        <f t="shared" si="95"/>
        <v>1593.0133333333333</v>
      </c>
      <c r="AA862" s="227">
        <f t="shared" si="97"/>
        <v>1544.9444444444443</v>
      </c>
    </row>
    <row r="863" spans="2:27" ht="13.5" hidden="1">
      <c r="B863" s="232" t="s">
        <v>1110</v>
      </c>
      <c r="C863" s="232" t="s">
        <v>1024</v>
      </c>
      <c r="D863" s="232" t="s">
        <v>967</v>
      </c>
      <c r="E863" s="232" t="s">
        <v>988</v>
      </c>
      <c r="F863" s="232">
        <v>96</v>
      </c>
      <c r="G863" s="232" t="s">
        <v>1310</v>
      </c>
      <c r="H863" s="233">
        <v>5.75</v>
      </c>
      <c r="I863" s="233">
        <v>0</v>
      </c>
      <c r="J863" s="233">
        <v>4.2229999999999999</v>
      </c>
      <c r="K863" s="234">
        <v>17954</v>
      </c>
      <c r="L863" s="233">
        <v>2.0499999999999998</v>
      </c>
      <c r="M863" s="234">
        <v>35475</v>
      </c>
      <c r="N863" s="233">
        <v>0</v>
      </c>
      <c r="O863" s="233">
        <v>0</v>
      </c>
      <c r="P863" s="233">
        <v>3.4060000000000001</v>
      </c>
      <c r="Q863" s="234">
        <v>43015</v>
      </c>
      <c r="R863" s="233">
        <v>1.637</v>
      </c>
      <c r="S863" s="234">
        <v>83427</v>
      </c>
      <c r="T863" s="233">
        <v>0</v>
      </c>
      <c r="U863" s="235">
        <f t="shared" si="91"/>
        <v>4197.5</v>
      </c>
      <c r="V863" s="227">
        <f t="shared" si="92"/>
        <v>3082.79</v>
      </c>
      <c r="W863" s="227">
        <f t="shared" si="93"/>
        <v>2992.6666666666665</v>
      </c>
      <c r="X863" s="227">
        <f t="shared" si="96"/>
        <v>2956.25</v>
      </c>
      <c r="Y863" s="227">
        <f t="shared" si="94"/>
        <v>2486.38</v>
      </c>
      <c r="Z863" s="227">
        <f t="shared" si="95"/>
        <v>2389.8711111111111</v>
      </c>
      <c r="AA863" s="227">
        <f t="shared" si="97"/>
        <v>2317.4166666666665</v>
      </c>
    </row>
    <row r="864" spans="2:27" ht="13.5" hidden="1">
      <c r="B864" s="232" t="s">
        <v>1110</v>
      </c>
      <c r="C864" s="232" t="s">
        <v>1025</v>
      </c>
      <c r="D864" s="232" t="s">
        <v>967</v>
      </c>
      <c r="E864" s="232" t="s">
        <v>988</v>
      </c>
      <c r="F864" s="232">
        <v>8</v>
      </c>
      <c r="G864" s="232" t="s">
        <v>1311</v>
      </c>
      <c r="H864" s="233">
        <v>0.47899999999999998</v>
      </c>
      <c r="I864" s="233">
        <v>0</v>
      </c>
      <c r="J864" s="233">
        <v>0.35199999999999998</v>
      </c>
      <c r="K864" s="234">
        <v>1496</v>
      </c>
      <c r="L864" s="233">
        <v>0.17100000000000001</v>
      </c>
      <c r="M864" s="234">
        <v>2956</v>
      </c>
      <c r="N864" s="233">
        <v>0</v>
      </c>
      <c r="O864" s="233">
        <v>0</v>
      </c>
      <c r="P864" s="233">
        <v>0.28399999999999997</v>
      </c>
      <c r="Q864" s="234">
        <v>3585</v>
      </c>
      <c r="R864" s="233">
        <v>0.13600000000000001</v>
      </c>
      <c r="S864" s="234">
        <v>6952</v>
      </c>
      <c r="T864" s="233">
        <v>0</v>
      </c>
      <c r="U864" s="235">
        <f t="shared" si="91"/>
        <v>349.66999999999996</v>
      </c>
      <c r="V864" s="227">
        <f t="shared" si="92"/>
        <v>256.95999999999998</v>
      </c>
      <c r="W864" s="227">
        <f t="shared" si="93"/>
        <v>249.49666666666667</v>
      </c>
      <c r="X864" s="227">
        <f t="shared" si="96"/>
        <v>246.33333333333334</v>
      </c>
      <c r="Y864" s="227">
        <f t="shared" si="94"/>
        <v>207.32</v>
      </c>
      <c r="Z864" s="227">
        <f t="shared" si="95"/>
        <v>198.86333333333334</v>
      </c>
      <c r="AA864" s="227">
        <f t="shared" si="97"/>
        <v>193.11111111111111</v>
      </c>
    </row>
    <row r="865" spans="2:27" ht="13.5" hidden="1">
      <c r="B865" s="232" t="s">
        <v>1110</v>
      </c>
      <c r="C865" s="232" t="s">
        <v>1026</v>
      </c>
      <c r="D865" s="232" t="s">
        <v>967</v>
      </c>
      <c r="E865" s="232" t="s">
        <v>988</v>
      </c>
      <c r="F865" s="232">
        <v>16</v>
      </c>
      <c r="G865" s="232" t="s">
        <v>1312</v>
      </c>
      <c r="H865" s="233">
        <v>0.95799999999999996</v>
      </c>
      <c r="I865" s="233">
        <v>0</v>
      </c>
      <c r="J865" s="233">
        <v>0.70399999999999996</v>
      </c>
      <c r="K865" s="234">
        <v>2992</v>
      </c>
      <c r="L865" s="233">
        <v>0.34200000000000003</v>
      </c>
      <c r="M865" s="234">
        <v>5913</v>
      </c>
      <c r="N865" s="233">
        <v>0</v>
      </c>
      <c r="O865" s="233">
        <v>0</v>
      </c>
      <c r="P865" s="233">
        <v>0.56799999999999995</v>
      </c>
      <c r="Q865" s="234">
        <v>7169</v>
      </c>
      <c r="R865" s="233">
        <v>0.27300000000000002</v>
      </c>
      <c r="S865" s="234">
        <v>13904</v>
      </c>
      <c r="T865" s="233">
        <v>0</v>
      </c>
      <c r="U865" s="235">
        <f t="shared" si="91"/>
        <v>699.33999999999992</v>
      </c>
      <c r="V865" s="227">
        <f t="shared" si="92"/>
        <v>513.91999999999996</v>
      </c>
      <c r="W865" s="227">
        <f t="shared" si="93"/>
        <v>498.99333333333334</v>
      </c>
      <c r="X865" s="227">
        <f t="shared" si="96"/>
        <v>492.75</v>
      </c>
      <c r="Y865" s="227">
        <f t="shared" si="94"/>
        <v>414.64</v>
      </c>
      <c r="Z865" s="227">
        <f t="shared" si="95"/>
        <v>398.42888888888888</v>
      </c>
      <c r="AA865" s="227">
        <f t="shared" si="97"/>
        <v>386.22222222222223</v>
      </c>
    </row>
    <row r="866" spans="2:27" ht="13.5" hidden="1">
      <c r="B866" s="232" t="s">
        <v>1110</v>
      </c>
      <c r="C866" s="232" t="s">
        <v>1027</v>
      </c>
      <c r="D866" s="232" t="s">
        <v>967</v>
      </c>
      <c r="E866" s="232" t="s">
        <v>988</v>
      </c>
      <c r="F866" s="232">
        <v>32</v>
      </c>
      <c r="G866" s="232" t="s">
        <v>1317</v>
      </c>
      <c r="H866" s="233">
        <v>1.917</v>
      </c>
      <c r="I866" s="233">
        <v>0</v>
      </c>
      <c r="J866" s="233">
        <v>1.4079999999999999</v>
      </c>
      <c r="K866" s="234">
        <v>5985</v>
      </c>
      <c r="L866" s="233">
        <v>0.68300000000000005</v>
      </c>
      <c r="M866" s="234">
        <v>11825</v>
      </c>
      <c r="N866" s="233">
        <v>0</v>
      </c>
      <c r="O866" s="233">
        <v>0</v>
      </c>
      <c r="P866" s="233">
        <v>1.135</v>
      </c>
      <c r="Q866" s="234">
        <v>14338</v>
      </c>
      <c r="R866" s="233">
        <v>0.54600000000000004</v>
      </c>
      <c r="S866" s="234">
        <v>27809</v>
      </c>
      <c r="T866" s="233">
        <v>0</v>
      </c>
      <c r="U866" s="235">
        <f t="shared" si="91"/>
        <v>1399.41</v>
      </c>
      <c r="V866" s="227">
        <f t="shared" si="92"/>
        <v>1027.8399999999999</v>
      </c>
      <c r="W866" s="227">
        <f t="shared" si="93"/>
        <v>997.34</v>
      </c>
      <c r="X866" s="227">
        <f t="shared" si="96"/>
        <v>985.41666666666663</v>
      </c>
      <c r="Y866" s="227">
        <f t="shared" si="94"/>
        <v>828.55</v>
      </c>
      <c r="Z866" s="227">
        <f t="shared" si="95"/>
        <v>796.85777777777776</v>
      </c>
      <c r="AA866" s="227">
        <f t="shared" si="97"/>
        <v>772.47222222222217</v>
      </c>
    </row>
    <row r="867" spans="2:27" ht="13.5" hidden="1">
      <c r="B867" s="232" t="s">
        <v>1110</v>
      </c>
      <c r="C867" s="232" t="s">
        <v>1028</v>
      </c>
      <c r="D867" s="232" t="s">
        <v>967</v>
      </c>
      <c r="E867" s="232" t="s">
        <v>988</v>
      </c>
      <c r="F867" s="232">
        <v>2</v>
      </c>
      <c r="G867" s="232" t="s">
        <v>1314</v>
      </c>
      <c r="H867" s="233">
        <v>0.154</v>
      </c>
      <c r="I867" s="233">
        <v>0</v>
      </c>
      <c r="J867" s="233">
        <v>0.122</v>
      </c>
      <c r="K867" s="234">
        <v>522</v>
      </c>
      <c r="L867" s="233">
        <v>0.06</v>
      </c>
      <c r="M867" s="234">
        <v>1035</v>
      </c>
      <c r="N867" s="233">
        <v>0</v>
      </c>
      <c r="O867" s="233">
        <v>0</v>
      </c>
      <c r="P867" s="233">
        <v>0.105</v>
      </c>
      <c r="Q867" s="234">
        <v>1340</v>
      </c>
      <c r="R867" s="233">
        <v>5.0999999999999997E-2</v>
      </c>
      <c r="S867" s="234">
        <v>2626</v>
      </c>
      <c r="T867" s="233">
        <v>0</v>
      </c>
      <c r="U867" s="235">
        <f t="shared" si="91"/>
        <v>112.42</v>
      </c>
      <c r="V867" s="227">
        <f t="shared" si="92"/>
        <v>89.06</v>
      </c>
      <c r="W867" s="227">
        <f t="shared" si="93"/>
        <v>87.3</v>
      </c>
      <c r="X867" s="227">
        <f t="shared" si="96"/>
        <v>86.25</v>
      </c>
      <c r="Y867" s="227">
        <f t="shared" si="94"/>
        <v>76.649999999999991</v>
      </c>
      <c r="Z867" s="227">
        <f t="shared" si="95"/>
        <v>74.452222222222218</v>
      </c>
      <c r="AA867" s="227">
        <f t="shared" si="97"/>
        <v>72.944444444444443</v>
      </c>
    </row>
    <row r="868" spans="2:27" ht="13.5" hidden="1">
      <c r="B868" s="232" t="s">
        <v>1110</v>
      </c>
      <c r="C868" s="232" t="s">
        <v>1029</v>
      </c>
      <c r="D868" s="232" t="s">
        <v>967</v>
      </c>
      <c r="E868" s="232" t="s">
        <v>988</v>
      </c>
      <c r="F868" s="232">
        <v>4</v>
      </c>
      <c r="G868" s="232" t="s">
        <v>1315</v>
      </c>
      <c r="H868" s="233">
        <v>0.24</v>
      </c>
      <c r="I868" s="233">
        <v>0</v>
      </c>
      <c r="J868" s="233">
        <v>0.17599999999999999</v>
      </c>
      <c r="K868" s="234">
        <v>748</v>
      </c>
      <c r="L868" s="233">
        <v>8.5000000000000006E-2</v>
      </c>
      <c r="M868" s="234">
        <v>1478</v>
      </c>
      <c r="N868" s="233">
        <v>0</v>
      </c>
      <c r="O868" s="233">
        <v>0</v>
      </c>
      <c r="P868" s="233">
        <v>0.14199999999999999</v>
      </c>
      <c r="Q868" s="234">
        <v>1792</v>
      </c>
      <c r="R868" s="233">
        <v>6.8000000000000005E-2</v>
      </c>
      <c r="S868" s="234">
        <v>3476</v>
      </c>
      <c r="T868" s="233">
        <v>0</v>
      </c>
      <c r="U868" s="235">
        <f t="shared" si="91"/>
        <v>175.2</v>
      </c>
      <c r="V868" s="227">
        <f t="shared" si="92"/>
        <v>128.47999999999999</v>
      </c>
      <c r="W868" s="227">
        <f t="shared" si="93"/>
        <v>124.38333333333334</v>
      </c>
      <c r="X868" s="227">
        <f t="shared" si="96"/>
        <v>123.16666666666667</v>
      </c>
      <c r="Y868" s="227">
        <f t="shared" si="94"/>
        <v>103.66</v>
      </c>
      <c r="Z868" s="227">
        <f t="shared" si="95"/>
        <v>99.417777777777786</v>
      </c>
      <c r="AA868" s="227">
        <f t="shared" si="97"/>
        <v>96.555555555555557</v>
      </c>
    </row>
    <row r="869" spans="2:27" ht="13.5" hidden="1">
      <c r="B869" s="232" t="s">
        <v>1110</v>
      </c>
      <c r="C869" s="232" t="s">
        <v>688</v>
      </c>
      <c r="D869" s="232" t="s">
        <v>967</v>
      </c>
      <c r="E869" s="232" t="s">
        <v>988</v>
      </c>
      <c r="F869" s="232">
        <v>48</v>
      </c>
      <c r="G869" s="232" t="s">
        <v>1308</v>
      </c>
      <c r="H869" s="233">
        <v>3.4510000000000001</v>
      </c>
      <c r="I869" s="233">
        <v>0</v>
      </c>
      <c r="J869" s="233">
        <v>2.4740000000000002</v>
      </c>
      <c r="K869" s="234">
        <v>10491</v>
      </c>
      <c r="L869" s="233">
        <v>1.198</v>
      </c>
      <c r="M869" s="234">
        <v>20704</v>
      </c>
      <c r="N869" s="233">
        <v>0</v>
      </c>
      <c r="O869" s="233">
        <v>0</v>
      </c>
      <c r="P869" s="233">
        <v>1.952</v>
      </c>
      <c r="Q869" s="234">
        <v>24535</v>
      </c>
      <c r="R869" s="233">
        <v>0.93400000000000005</v>
      </c>
      <c r="S869" s="234">
        <v>47405</v>
      </c>
      <c r="T869" s="233">
        <v>0</v>
      </c>
      <c r="U869" s="235">
        <f t="shared" si="91"/>
        <v>2519.23</v>
      </c>
      <c r="V869" s="227">
        <f t="shared" si="92"/>
        <v>1806.0200000000002</v>
      </c>
      <c r="W869" s="227">
        <f t="shared" si="93"/>
        <v>1748.79</v>
      </c>
      <c r="X869" s="227">
        <f t="shared" si="96"/>
        <v>1725.3333333333333</v>
      </c>
      <c r="Y869" s="227">
        <f t="shared" si="94"/>
        <v>1424.96</v>
      </c>
      <c r="Z869" s="227">
        <f t="shared" si="95"/>
        <v>1363.347777777778</v>
      </c>
      <c r="AA869" s="227">
        <f t="shared" si="97"/>
        <v>1316.8055555555557</v>
      </c>
    </row>
    <row r="870" spans="2:27" ht="13.5" hidden="1">
      <c r="B870" s="232" t="s">
        <v>1110</v>
      </c>
      <c r="C870" s="232" t="s">
        <v>691</v>
      </c>
      <c r="D870" s="232" t="s">
        <v>967</v>
      </c>
      <c r="E870" s="232" t="s">
        <v>988</v>
      </c>
      <c r="F870" s="232">
        <v>72</v>
      </c>
      <c r="G870" s="232" t="s">
        <v>1309</v>
      </c>
      <c r="H870" s="233">
        <v>5.1769999999999996</v>
      </c>
      <c r="I870" s="233">
        <v>0</v>
      </c>
      <c r="J870" s="233">
        <v>3.7120000000000002</v>
      </c>
      <c r="K870" s="234">
        <v>15736</v>
      </c>
      <c r="L870" s="233">
        <v>1.796</v>
      </c>
      <c r="M870" s="234">
        <v>31057</v>
      </c>
      <c r="N870" s="233">
        <v>0</v>
      </c>
      <c r="O870" s="233">
        <v>0</v>
      </c>
      <c r="P870" s="233">
        <v>2.9279999999999999</v>
      </c>
      <c r="Q870" s="234">
        <v>36803</v>
      </c>
      <c r="R870" s="233">
        <v>1.4</v>
      </c>
      <c r="S870" s="234">
        <v>71107</v>
      </c>
      <c r="T870" s="233">
        <v>0</v>
      </c>
      <c r="U870" s="235">
        <f t="shared" si="91"/>
        <v>3779.2099999999996</v>
      </c>
      <c r="V870" s="227">
        <f t="shared" si="92"/>
        <v>2709.76</v>
      </c>
      <c r="W870" s="227">
        <f t="shared" si="93"/>
        <v>2622.413333333333</v>
      </c>
      <c r="X870" s="227">
        <f t="shared" si="96"/>
        <v>2588.0833333333335</v>
      </c>
      <c r="Y870" s="227">
        <f t="shared" si="94"/>
        <v>2137.44</v>
      </c>
      <c r="Z870" s="227">
        <f t="shared" si="95"/>
        <v>2044.3055555555554</v>
      </c>
      <c r="AA870" s="227">
        <f t="shared" si="97"/>
        <v>1975.1944444444443</v>
      </c>
    </row>
    <row r="871" spans="2:27" ht="13.5" hidden="1">
      <c r="B871" s="232" t="s">
        <v>1110</v>
      </c>
      <c r="C871" s="232" t="s">
        <v>694</v>
      </c>
      <c r="D871" s="232" t="s">
        <v>967</v>
      </c>
      <c r="E871" s="232" t="s">
        <v>988</v>
      </c>
      <c r="F871" s="232">
        <v>96</v>
      </c>
      <c r="G871" s="232" t="s">
        <v>1310</v>
      </c>
      <c r="H871" s="233">
        <v>6.9020000000000001</v>
      </c>
      <c r="I871" s="233">
        <v>0</v>
      </c>
      <c r="J871" s="233">
        <v>4.9489999999999998</v>
      </c>
      <c r="K871" s="234">
        <v>20982</v>
      </c>
      <c r="L871" s="233">
        <v>2.395</v>
      </c>
      <c r="M871" s="234">
        <v>41409</v>
      </c>
      <c r="N871" s="233">
        <v>0</v>
      </c>
      <c r="O871" s="233">
        <v>0</v>
      </c>
      <c r="P871" s="233">
        <v>3.903</v>
      </c>
      <c r="Q871" s="234">
        <v>49070</v>
      </c>
      <c r="R871" s="233">
        <v>1.867</v>
      </c>
      <c r="S871" s="234">
        <v>94810</v>
      </c>
      <c r="T871" s="233">
        <v>0</v>
      </c>
      <c r="U871" s="235">
        <f t="shared" si="91"/>
        <v>5038.46</v>
      </c>
      <c r="V871" s="227">
        <f t="shared" si="92"/>
        <v>3612.77</v>
      </c>
      <c r="W871" s="227">
        <f t="shared" si="93"/>
        <v>3496.85</v>
      </c>
      <c r="X871" s="227">
        <f t="shared" si="96"/>
        <v>3450.75</v>
      </c>
      <c r="Y871" s="227">
        <f t="shared" si="94"/>
        <v>2849.19</v>
      </c>
      <c r="Z871" s="227">
        <f t="shared" si="95"/>
        <v>2725.9655555555555</v>
      </c>
      <c r="AA871" s="227">
        <f t="shared" si="97"/>
        <v>2633.6111111111113</v>
      </c>
    </row>
    <row r="872" spans="2:27" ht="13.5" hidden="1">
      <c r="B872" s="232" t="s">
        <v>1110</v>
      </c>
      <c r="C872" s="232" t="s">
        <v>697</v>
      </c>
      <c r="D872" s="232" t="s">
        <v>967</v>
      </c>
      <c r="E872" s="232" t="s">
        <v>988</v>
      </c>
      <c r="F872" s="232">
        <v>8</v>
      </c>
      <c r="G872" s="232" t="s">
        <v>1311</v>
      </c>
      <c r="H872" s="233">
        <v>0.57499999999999996</v>
      </c>
      <c r="I872" s="233">
        <v>0</v>
      </c>
      <c r="J872" s="233">
        <v>0.41199999999999998</v>
      </c>
      <c r="K872" s="234">
        <v>1748</v>
      </c>
      <c r="L872" s="233">
        <v>0.2</v>
      </c>
      <c r="M872" s="234">
        <v>3451</v>
      </c>
      <c r="N872" s="233">
        <v>0</v>
      </c>
      <c r="O872" s="233">
        <v>0</v>
      </c>
      <c r="P872" s="233">
        <v>0.32500000000000001</v>
      </c>
      <c r="Q872" s="234">
        <v>4089</v>
      </c>
      <c r="R872" s="233">
        <v>0.156</v>
      </c>
      <c r="S872" s="234">
        <v>7901</v>
      </c>
      <c r="T872" s="233">
        <v>0</v>
      </c>
      <c r="U872" s="235">
        <f t="shared" si="91"/>
        <v>419.74999999999994</v>
      </c>
      <c r="V872" s="227">
        <f t="shared" si="92"/>
        <v>300.76</v>
      </c>
      <c r="W872" s="227">
        <f t="shared" si="93"/>
        <v>291.66666666666663</v>
      </c>
      <c r="X872" s="227">
        <f t="shared" si="96"/>
        <v>287.58333333333331</v>
      </c>
      <c r="Y872" s="227">
        <f t="shared" si="94"/>
        <v>237.25</v>
      </c>
      <c r="Z872" s="227">
        <f t="shared" si="95"/>
        <v>227.46333333333331</v>
      </c>
      <c r="AA872" s="227">
        <f t="shared" si="97"/>
        <v>219.47222222222223</v>
      </c>
    </row>
    <row r="873" spans="2:27" ht="13.5" hidden="1">
      <c r="B873" s="232" t="s">
        <v>1110</v>
      </c>
      <c r="C873" s="232" t="s">
        <v>700</v>
      </c>
      <c r="D873" s="232" t="s">
        <v>967</v>
      </c>
      <c r="E873" s="232" t="s">
        <v>988</v>
      </c>
      <c r="F873" s="232">
        <v>16</v>
      </c>
      <c r="G873" s="232" t="s">
        <v>1312</v>
      </c>
      <c r="H873" s="233">
        <v>1.1499999999999999</v>
      </c>
      <c r="I873" s="233">
        <v>0</v>
      </c>
      <c r="J873" s="233">
        <v>0.82499999999999996</v>
      </c>
      <c r="K873" s="234">
        <v>3497</v>
      </c>
      <c r="L873" s="233">
        <v>0.39900000000000002</v>
      </c>
      <c r="M873" s="234">
        <v>6901</v>
      </c>
      <c r="N873" s="233">
        <v>0</v>
      </c>
      <c r="O873" s="233">
        <v>0</v>
      </c>
      <c r="P873" s="233">
        <v>0.65100000000000002</v>
      </c>
      <c r="Q873" s="234">
        <v>8178</v>
      </c>
      <c r="R873" s="233">
        <v>0.311</v>
      </c>
      <c r="S873" s="234">
        <v>15802</v>
      </c>
      <c r="T873" s="233">
        <v>0</v>
      </c>
      <c r="U873" s="235">
        <f t="shared" si="91"/>
        <v>839.49999999999989</v>
      </c>
      <c r="V873" s="227">
        <f t="shared" si="92"/>
        <v>602.25</v>
      </c>
      <c r="W873" s="227">
        <f t="shared" si="93"/>
        <v>582.68666666666672</v>
      </c>
      <c r="X873" s="227">
        <f t="shared" si="96"/>
        <v>575.08333333333337</v>
      </c>
      <c r="Y873" s="227">
        <f t="shared" si="94"/>
        <v>475.23</v>
      </c>
      <c r="Z873" s="227">
        <f t="shared" si="95"/>
        <v>454.19666666666666</v>
      </c>
      <c r="AA873" s="227">
        <f t="shared" si="97"/>
        <v>438.94444444444446</v>
      </c>
    </row>
    <row r="874" spans="2:27" ht="13.5" hidden="1">
      <c r="B874" s="232" t="s">
        <v>1110</v>
      </c>
      <c r="C874" s="232" t="s">
        <v>703</v>
      </c>
      <c r="D874" s="232" t="s">
        <v>967</v>
      </c>
      <c r="E874" s="232" t="s">
        <v>988</v>
      </c>
      <c r="F874" s="232">
        <v>36</v>
      </c>
      <c r="G874" s="232" t="s">
        <v>1313</v>
      </c>
      <c r="H874" s="233">
        <v>2.5880000000000001</v>
      </c>
      <c r="I874" s="233">
        <v>0</v>
      </c>
      <c r="J874" s="233">
        <v>1.8560000000000001</v>
      </c>
      <c r="K874" s="234">
        <v>7868</v>
      </c>
      <c r="L874" s="233">
        <v>0.89800000000000002</v>
      </c>
      <c r="M874" s="234">
        <v>15528</v>
      </c>
      <c r="N874" s="233">
        <v>0</v>
      </c>
      <c r="O874" s="233">
        <v>0</v>
      </c>
      <c r="P874" s="233">
        <v>1.464</v>
      </c>
      <c r="Q874" s="234">
        <v>18401</v>
      </c>
      <c r="R874" s="233">
        <v>0.7</v>
      </c>
      <c r="S874" s="234">
        <v>35554</v>
      </c>
      <c r="T874" s="233">
        <v>0</v>
      </c>
      <c r="U874" s="235">
        <f t="shared" si="91"/>
        <v>1889.24</v>
      </c>
      <c r="V874" s="227">
        <f t="shared" si="92"/>
        <v>1354.88</v>
      </c>
      <c r="W874" s="227">
        <f t="shared" si="93"/>
        <v>1311.2066666666665</v>
      </c>
      <c r="X874" s="227">
        <f t="shared" si="96"/>
        <v>1294</v>
      </c>
      <c r="Y874" s="227">
        <f t="shared" si="94"/>
        <v>1068.72</v>
      </c>
      <c r="Z874" s="227">
        <f t="shared" si="95"/>
        <v>1022.1388888888889</v>
      </c>
      <c r="AA874" s="227">
        <f t="shared" si="97"/>
        <v>987.61111111111109</v>
      </c>
    </row>
    <row r="875" spans="2:27" ht="13.5" hidden="1">
      <c r="B875" s="232" t="s">
        <v>1110</v>
      </c>
      <c r="C875" s="232" t="s">
        <v>706</v>
      </c>
      <c r="D875" s="232" t="s">
        <v>967</v>
      </c>
      <c r="E875" s="232" t="s">
        <v>988</v>
      </c>
      <c r="F875" s="232">
        <v>2</v>
      </c>
      <c r="G875" s="232" t="s">
        <v>1314</v>
      </c>
      <c r="H875" s="233">
        <v>0.17799999999999999</v>
      </c>
      <c r="I875" s="233">
        <v>0</v>
      </c>
      <c r="J875" s="233">
        <v>0.13700000000000001</v>
      </c>
      <c r="K875" s="234">
        <v>585</v>
      </c>
      <c r="L875" s="233">
        <v>6.7000000000000004E-2</v>
      </c>
      <c r="M875" s="234">
        <v>1159</v>
      </c>
      <c r="N875" s="233">
        <v>0</v>
      </c>
      <c r="O875" s="233">
        <v>0</v>
      </c>
      <c r="P875" s="233">
        <v>0.115</v>
      </c>
      <c r="Q875" s="234">
        <v>1466</v>
      </c>
      <c r="R875" s="233">
        <v>5.6000000000000001E-2</v>
      </c>
      <c r="S875" s="234">
        <v>2863</v>
      </c>
      <c r="T875" s="233">
        <v>0</v>
      </c>
      <c r="U875" s="235">
        <f t="shared" si="91"/>
        <v>129.94</v>
      </c>
      <c r="V875" s="227">
        <f t="shared" si="92"/>
        <v>100.01</v>
      </c>
      <c r="W875" s="227">
        <f t="shared" si="93"/>
        <v>97.66</v>
      </c>
      <c r="X875" s="227">
        <f t="shared" si="96"/>
        <v>96.583333333333329</v>
      </c>
      <c r="Y875" s="227">
        <f t="shared" si="94"/>
        <v>83.95</v>
      </c>
      <c r="Z875" s="227">
        <f t="shared" si="95"/>
        <v>81.602222222222224</v>
      </c>
      <c r="AA875" s="227">
        <f t="shared" si="97"/>
        <v>79.527777777777771</v>
      </c>
    </row>
    <row r="876" spans="2:27" ht="13.5" hidden="1">
      <c r="B876" s="232" t="s">
        <v>1110</v>
      </c>
      <c r="C876" s="232" t="s">
        <v>709</v>
      </c>
      <c r="D876" s="232" t="s">
        <v>967</v>
      </c>
      <c r="E876" s="232" t="s">
        <v>988</v>
      </c>
      <c r="F876" s="232">
        <v>96</v>
      </c>
      <c r="G876" s="232" t="s">
        <v>1310</v>
      </c>
      <c r="H876" s="233">
        <v>6.9020000000000001</v>
      </c>
      <c r="I876" s="233">
        <v>0</v>
      </c>
      <c r="J876" s="233">
        <v>4.9489999999999998</v>
      </c>
      <c r="K876" s="234">
        <v>20982</v>
      </c>
      <c r="L876" s="233">
        <v>2.395</v>
      </c>
      <c r="M876" s="234">
        <v>41409</v>
      </c>
      <c r="N876" s="233">
        <v>0</v>
      </c>
      <c r="O876" s="233">
        <v>0</v>
      </c>
      <c r="P876" s="233">
        <v>3.903</v>
      </c>
      <c r="Q876" s="234">
        <v>49070</v>
      </c>
      <c r="R876" s="233">
        <v>1.867</v>
      </c>
      <c r="S876" s="234">
        <v>94810</v>
      </c>
      <c r="T876" s="233">
        <v>0</v>
      </c>
      <c r="U876" s="235">
        <f t="shared" si="91"/>
        <v>5038.46</v>
      </c>
      <c r="V876" s="227">
        <f t="shared" si="92"/>
        <v>3612.77</v>
      </c>
      <c r="W876" s="227">
        <f t="shared" si="93"/>
        <v>3496.85</v>
      </c>
      <c r="X876" s="227">
        <f t="shared" si="96"/>
        <v>3450.75</v>
      </c>
      <c r="Y876" s="227">
        <f t="shared" si="94"/>
        <v>2849.19</v>
      </c>
      <c r="Z876" s="227">
        <f t="shared" si="95"/>
        <v>2725.9655555555555</v>
      </c>
      <c r="AA876" s="227">
        <f t="shared" si="97"/>
        <v>2633.6111111111113</v>
      </c>
    </row>
    <row r="877" spans="2:27" ht="13.5" hidden="1">
      <c r="B877" s="232" t="s">
        <v>1110</v>
      </c>
      <c r="C877" s="232" t="s">
        <v>711</v>
      </c>
      <c r="D877" s="232" t="s">
        <v>967</v>
      </c>
      <c r="E877" s="232" t="s">
        <v>988</v>
      </c>
      <c r="F877" s="232">
        <v>4</v>
      </c>
      <c r="G877" s="232" t="s">
        <v>1315</v>
      </c>
      <c r="H877" s="233">
        <v>0.28799999999999998</v>
      </c>
      <c r="I877" s="233">
        <v>0</v>
      </c>
      <c r="J877" s="233">
        <v>0.20599999999999999</v>
      </c>
      <c r="K877" s="234">
        <v>874</v>
      </c>
      <c r="L877" s="233">
        <v>0.1</v>
      </c>
      <c r="M877" s="234">
        <v>1725</v>
      </c>
      <c r="N877" s="233">
        <v>0</v>
      </c>
      <c r="O877" s="233">
        <v>0</v>
      </c>
      <c r="P877" s="233">
        <v>0.16300000000000001</v>
      </c>
      <c r="Q877" s="234">
        <v>2045</v>
      </c>
      <c r="R877" s="233">
        <v>7.8E-2</v>
      </c>
      <c r="S877" s="234">
        <v>3950</v>
      </c>
      <c r="T877" s="233">
        <v>0</v>
      </c>
      <c r="U877" s="235">
        <f t="shared" si="91"/>
        <v>210.23999999999998</v>
      </c>
      <c r="V877" s="227">
        <f t="shared" si="92"/>
        <v>150.38</v>
      </c>
      <c r="W877" s="227">
        <f t="shared" si="93"/>
        <v>145.83333333333331</v>
      </c>
      <c r="X877" s="227">
        <f t="shared" si="96"/>
        <v>143.75</v>
      </c>
      <c r="Y877" s="227">
        <f t="shared" si="94"/>
        <v>118.99000000000001</v>
      </c>
      <c r="Z877" s="227">
        <f t="shared" si="95"/>
        <v>113.74555555555555</v>
      </c>
      <c r="AA877" s="227">
        <f t="shared" si="97"/>
        <v>109.72222222222223</v>
      </c>
    </row>
    <row r="878" spans="2:27" ht="13.5" hidden="1">
      <c r="B878" s="232" t="s">
        <v>1110</v>
      </c>
      <c r="C878" s="232" t="s">
        <v>716</v>
      </c>
      <c r="D878" s="232" t="s">
        <v>967</v>
      </c>
      <c r="E878" s="232" t="s">
        <v>988</v>
      </c>
      <c r="F878" s="232">
        <v>72</v>
      </c>
      <c r="G878" s="232" t="s">
        <v>1310</v>
      </c>
      <c r="H878" s="233">
        <v>5.609</v>
      </c>
      <c r="I878" s="233">
        <v>0</v>
      </c>
      <c r="J878" s="233">
        <v>3.984</v>
      </c>
      <c r="K878" s="234">
        <v>16872</v>
      </c>
      <c r="L878" s="233">
        <v>1.9259999999999999</v>
      </c>
      <c r="M878" s="234">
        <v>33282</v>
      </c>
      <c r="N878" s="233">
        <v>0</v>
      </c>
      <c r="O878" s="233">
        <v>0</v>
      </c>
      <c r="P878" s="233">
        <v>3.0710000000000002</v>
      </c>
      <c r="Q878" s="234">
        <v>38554</v>
      </c>
      <c r="R878" s="233">
        <v>1.4670000000000001</v>
      </c>
      <c r="S878" s="234">
        <v>74400</v>
      </c>
      <c r="T878" s="233">
        <v>0</v>
      </c>
      <c r="U878" s="235">
        <f t="shared" si="91"/>
        <v>4094.57</v>
      </c>
      <c r="V878" s="227">
        <f t="shared" si="92"/>
        <v>2908.32</v>
      </c>
      <c r="W878" s="227">
        <f t="shared" si="93"/>
        <v>2811.98</v>
      </c>
      <c r="X878" s="227">
        <f t="shared" si="96"/>
        <v>2773.5</v>
      </c>
      <c r="Y878" s="227">
        <f t="shared" si="94"/>
        <v>2241.83</v>
      </c>
      <c r="Z878" s="227">
        <f t="shared" si="95"/>
        <v>2141.8544444444442</v>
      </c>
      <c r="AA878" s="227">
        <f t="shared" si="97"/>
        <v>2066.6666666666665</v>
      </c>
    </row>
    <row r="879" spans="2:27" ht="13.5" hidden="1">
      <c r="B879" s="232" t="s">
        <v>1110</v>
      </c>
      <c r="C879" s="232" t="s">
        <v>719</v>
      </c>
      <c r="D879" s="232" t="s">
        <v>967</v>
      </c>
      <c r="E879" s="232" t="s">
        <v>988</v>
      </c>
      <c r="F879" s="232">
        <v>8</v>
      </c>
      <c r="G879" s="232" t="s">
        <v>1318</v>
      </c>
      <c r="H879" s="233">
        <v>0.623</v>
      </c>
      <c r="I879" s="233">
        <v>0</v>
      </c>
      <c r="J879" s="233">
        <v>0.443</v>
      </c>
      <c r="K879" s="234">
        <v>1875</v>
      </c>
      <c r="L879" s="233">
        <v>0.214</v>
      </c>
      <c r="M879" s="234">
        <v>3698</v>
      </c>
      <c r="N879" s="233">
        <v>0</v>
      </c>
      <c r="O879" s="233">
        <v>0</v>
      </c>
      <c r="P879" s="233">
        <v>0.34100000000000003</v>
      </c>
      <c r="Q879" s="234">
        <v>4284</v>
      </c>
      <c r="R879" s="233">
        <v>0.16300000000000001</v>
      </c>
      <c r="S879" s="234">
        <v>8267</v>
      </c>
      <c r="T879" s="233">
        <v>0</v>
      </c>
      <c r="U879" s="235">
        <f t="shared" si="91"/>
        <v>454.79</v>
      </c>
      <c r="V879" s="227">
        <f t="shared" si="92"/>
        <v>323.39</v>
      </c>
      <c r="W879" s="227">
        <f t="shared" si="93"/>
        <v>312.47000000000003</v>
      </c>
      <c r="X879" s="227">
        <f t="shared" si="96"/>
        <v>308.16666666666669</v>
      </c>
      <c r="Y879" s="227">
        <f t="shared" si="94"/>
        <v>248.93</v>
      </c>
      <c r="Z879" s="227">
        <f t="shared" si="95"/>
        <v>237.99</v>
      </c>
      <c r="AA879" s="227">
        <f t="shared" si="97"/>
        <v>229.63888888888889</v>
      </c>
    </row>
    <row r="880" spans="2:27" ht="13.5" hidden="1">
      <c r="B880" s="232" t="s">
        <v>1110</v>
      </c>
      <c r="C880" s="232" t="s">
        <v>722</v>
      </c>
      <c r="D880" s="232" t="s">
        <v>967</v>
      </c>
      <c r="E880" s="232" t="s">
        <v>988</v>
      </c>
      <c r="F880" s="232">
        <v>16</v>
      </c>
      <c r="G880" s="232" t="s">
        <v>1319</v>
      </c>
      <c r="H880" s="233">
        <v>1.246</v>
      </c>
      <c r="I880" s="233">
        <v>0</v>
      </c>
      <c r="J880" s="233">
        <v>0.88500000000000001</v>
      </c>
      <c r="K880" s="234">
        <v>3749</v>
      </c>
      <c r="L880" s="233">
        <v>0.42799999999999999</v>
      </c>
      <c r="M880" s="234">
        <v>7396</v>
      </c>
      <c r="N880" s="233">
        <v>0</v>
      </c>
      <c r="O880" s="233">
        <v>0</v>
      </c>
      <c r="P880" s="233">
        <v>0.68300000000000005</v>
      </c>
      <c r="Q880" s="234">
        <v>8567</v>
      </c>
      <c r="R880" s="233">
        <v>0.32600000000000001</v>
      </c>
      <c r="S880" s="234">
        <v>16533</v>
      </c>
      <c r="T880" s="233">
        <v>0</v>
      </c>
      <c r="U880" s="235">
        <f t="shared" si="91"/>
        <v>909.58</v>
      </c>
      <c r="V880" s="227">
        <f t="shared" si="92"/>
        <v>646.04999999999995</v>
      </c>
      <c r="W880" s="227">
        <f t="shared" si="93"/>
        <v>624.85666666666668</v>
      </c>
      <c r="X880" s="227">
        <f t="shared" si="96"/>
        <v>616.33333333333337</v>
      </c>
      <c r="Y880" s="227">
        <f t="shared" si="94"/>
        <v>498.59000000000003</v>
      </c>
      <c r="Z880" s="227">
        <f t="shared" si="95"/>
        <v>475.95222222222225</v>
      </c>
      <c r="AA880" s="227">
        <f t="shared" si="97"/>
        <v>459.25</v>
      </c>
    </row>
    <row r="881" spans="2:27" ht="13.5" hidden="1">
      <c r="B881" s="232" t="s">
        <v>1110</v>
      </c>
      <c r="C881" s="232" t="s">
        <v>725</v>
      </c>
      <c r="D881" s="232" t="s">
        <v>967</v>
      </c>
      <c r="E881" s="232" t="s">
        <v>988</v>
      </c>
      <c r="F881" s="232">
        <v>36</v>
      </c>
      <c r="G881" s="232" t="s">
        <v>1308</v>
      </c>
      <c r="H881" s="233">
        <v>2.8039999999999998</v>
      </c>
      <c r="I881" s="233">
        <v>0</v>
      </c>
      <c r="J881" s="233">
        <v>1.992</v>
      </c>
      <c r="K881" s="234">
        <v>8436</v>
      </c>
      <c r="L881" s="233">
        <v>0.96299999999999997</v>
      </c>
      <c r="M881" s="234">
        <v>16641</v>
      </c>
      <c r="N881" s="233">
        <v>0</v>
      </c>
      <c r="O881" s="233">
        <v>0</v>
      </c>
      <c r="P881" s="233">
        <v>1.536</v>
      </c>
      <c r="Q881" s="234">
        <v>19277</v>
      </c>
      <c r="R881" s="233">
        <v>0.73399999999999999</v>
      </c>
      <c r="S881" s="234">
        <v>37200</v>
      </c>
      <c r="T881" s="233">
        <v>0</v>
      </c>
      <c r="U881" s="235">
        <f t="shared" si="91"/>
        <v>2046.9199999999998</v>
      </c>
      <c r="V881" s="227">
        <f t="shared" si="92"/>
        <v>1454.16</v>
      </c>
      <c r="W881" s="227">
        <f t="shared" si="93"/>
        <v>1405.99</v>
      </c>
      <c r="X881" s="227">
        <f t="shared" si="96"/>
        <v>1386.75</v>
      </c>
      <c r="Y881" s="227">
        <f t="shared" si="94"/>
        <v>1121.28</v>
      </c>
      <c r="Z881" s="227">
        <f t="shared" si="95"/>
        <v>1071.2922222222221</v>
      </c>
      <c r="AA881" s="227">
        <f t="shared" si="97"/>
        <v>1033.3333333333333</v>
      </c>
    </row>
    <row r="882" spans="2:27" ht="13.5" hidden="1">
      <c r="B882" s="232" t="s">
        <v>1110</v>
      </c>
      <c r="C882" s="232" t="s">
        <v>728</v>
      </c>
      <c r="D882" s="232" t="s">
        <v>967</v>
      </c>
      <c r="E882" s="232" t="s">
        <v>988</v>
      </c>
      <c r="F882" s="232">
        <v>2</v>
      </c>
      <c r="G882" s="232" t="s">
        <v>1320</v>
      </c>
      <c r="H882" s="233">
        <v>0.19</v>
      </c>
      <c r="I882" s="233">
        <v>0</v>
      </c>
      <c r="J882" s="233">
        <v>0.14399999999999999</v>
      </c>
      <c r="K882" s="234">
        <v>617</v>
      </c>
      <c r="L882" s="233">
        <v>7.0000000000000007E-2</v>
      </c>
      <c r="M882" s="234">
        <v>1221</v>
      </c>
      <c r="N882" s="233">
        <v>0</v>
      </c>
      <c r="O882" s="233">
        <v>0</v>
      </c>
      <c r="P882" s="233">
        <v>0.11899999999999999</v>
      </c>
      <c r="Q882" s="234">
        <v>1515</v>
      </c>
      <c r="R882" s="233">
        <v>5.8000000000000003E-2</v>
      </c>
      <c r="S882" s="234">
        <v>2955</v>
      </c>
      <c r="T882" s="233">
        <v>0</v>
      </c>
      <c r="U882" s="235">
        <f t="shared" si="91"/>
        <v>138.69999999999999</v>
      </c>
      <c r="V882" s="227">
        <f t="shared" si="92"/>
        <v>105.11999999999999</v>
      </c>
      <c r="W882" s="227">
        <f t="shared" si="93"/>
        <v>102.51666666666667</v>
      </c>
      <c r="X882" s="227">
        <f t="shared" si="96"/>
        <v>101.75</v>
      </c>
      <c r="Y882" s="227">
        <f t="shared" si="94"/>
        <v>86.86999999999999</v>
      </c>
      <c r="Z882" s="227">
        <f t="shared" si="95"/>
        <v>84.423333333333346</v>
      </c>
      <c r="AA882" s="227">
        <f t="shared" si="97"/>
        <v>82.083333333333329</v>
      </c>
    </row>
    <row r="883" spans="2:27" ht="13.5" hidden="1">
      <c r="B883" s="232" t="s">
        <v>1110</v>
      </c>
      <c r="C883" s="232" t="s">
        <v>731</v>
      </c>
      <c r="D883" s="232" t="s">
        <v>967</v>
      </c>
      <c r="E883" s="232" t="s">
        <v>988</v>
      </c>
      <c r="F883" s="232">
        <v>72</v>
      </c>
      <c r="G883" s="232" t="s">
        <v>1310</v>
      </c>
      <c r="H883" s="233">
        <v>5.609</v>
      </c>
      <c r="I883" s="233">
        <v>0</v>
      </c>
      <c r="J883" s="233">
        <v>3.984</v>
      </c>
      <c r="K883" s="234">
        <v>16872</v>
      </c>
      <c r="L883" s="233">
        <v>1.9259999999999999</v>
      </c>
      <c r="M883" s="234">
        <v>33282</v>
      </c>
      <c r="N883" s="233">
        <v>0</v>
      </c>
      <c r="O883" s="233">
        <v>0</v>
      </c>
      <c r="P883" s="233">
        <v>3.0710000000000002</v>
      </c>
      <c r="Q883" s="234">
        <v>38554</v>
      </c>
      <c r="R883" s="233">
        <v>1.4670000000000001</v>
      </c>
      <c r="S883" s="234">
        <v>74400</v>
      </c>
      <c r="T883" s="233">
        <v>0</v>
      </c>
      <c r="U883" s="235">
        <f t="shared" si="91"/>
        <v>4094.57</v>
      </c>
      <c r="V883" s="227">
        <f t="shared" si="92"/>
        <v>2908.32</v>
      </c>
      <c r="W883" s="227">
        <f t="shared" si="93"/>
        <v>2811.98</v>
      </c>
      <c r="X883" s="227">
        <f t="shared" si="96"/>
        <v>2773.5</v>
      </c>
      <c r="Y883" s="227">
        <f t="shared" si="94"/>
        <v>2241.83</v>
      </c>
      <c r="Z883" s="227">
        <f t="shared" si="95"/>
        <v>2141.8544444444442</v>
      </c>
      <c r="AA883" s="227">
        <f t="shared" si="97"/>
        <v>2066.6666666666665</v>
      </c>
    </row>
    <row r="884" spans="2:27" ht="13.5" hidden="1">
      <c r="B884" s="232" t="s">
        <v>1110</v>
      </c>
      <c r="C884" s="232" t="s">
        <v>733</v>
      </c>
      <c r="D884" s="232" t="s">
        <v>967</v>
      </c>
      <c r="E884" s="232" t="s">
        <v>988</v>
      </c>
      <c r="F884" s="232">
        <v>4</v>
      </c>
      <c r="G884" s="232" t="s">
        <v>1321</v>
      </c>
      <c r="H884" s="233">
        <v>0.312</v>
      </c>
      <c r="I884" s="233">
        <v>0</v>
      </c>
      <c r="J884" s="233">
        <v>0.221</v>
      </c>
      <c r="K884" s="234">
        <v>937</v>
      </c>
      <c r="L884" s="233">
        <v>0.107</v>
      </c>
      <c r="M884" s="234">
        <v>1849</v>
      </c>
      <c r="N884" s="233">
        <v>0</v>
      </c>
      <c r="O884" s="233">
        <v>0</v>
      </c>
      <c r="P884" s="233">
        <v>0.17100000000000001</v>
      </c>
      <c r="Q884" s="234">
        <v>2142</v>
      </c>
      <c r="R884" s="233">
        <v>8.2000000000000003E-2</v>
      </c>
      <c r="S884" s="234">
        <v>4133</v>
      </c>
      <c r="T884" s="233">
        <v>0</v>
      </c>
      <c r="U884" s="235">
        <f t="shared" si="91"/>
        <v>227.76</v>
      </c>
      <c r="V884" s="227">
        <f t="shared" si="92"/>
        <v>161.33000000000001</v>
      </c>
      <c r="W884" s="227">
        <f t="shared" si="93"/>
        <v>156.19333333333333</v>
      </c>
      <c r="X884" s="227">
        <f t="shared" si="96"/>
        <v>154.08333333333334</v>
      </c>
      <c r="Y884" s="227">
        <f t="shared" si="94"/>
        <v>124.83000000000001</v>
      </c>
      <c r="Z884" s="227">
        <f t="shared" si="95"/>
        <v>119.36</v>
      </c>
      <c r="AA884" s="227">
        <f t="shared" si="97"/>
        <v>114.80555555555556</v>
      </c>
    </row>
    <row r="885" spans="2:27" ht="13.5" hidden="1">
      <c r="B885" s="232" t="s">
        <v>1110</v>
      </c>
      <c r="C885" s="232" t="s">
        <v>1340</v>
      </c>
      <c r="D885" s="232" t="s">
        <v>967</v>
      </c>
      <c r="E885" s="232" t="s">
        <v>988</v>
      </c>
      <c r="F885" s="232">
        <v>48</v>
      </c>
      <c r="G885" s="232" t="s">
        <v>1308</v>
      </c>
      <c r="H885" s="233">
        <v>3.1152000000000002</v>
      </c>
      <c r="I885" s="233">
        <v>0</v>
      </c>
      <c r="J885" s="233">
        <v>2.3332799999999998</v>
      </c>
      <c r="K885" s="234">
        <v>9902</v>
      </c>
      <c r="L885" s="233">
        <v>1.1304000000000001</v>
      </c>
      <c r="M885" s="234">
        <v>19551</v>
      </c>
      <c r="N885" s="233">
        <v>0</v>
      </c>
      <c r="O885" s="233">
        <v>0</v>
      </c>
      <c r="P885" s="233">
        <v>1.8583700000000001</v>
      </c>
      <c r="Q885" s="234">
        <v>23400</v>
      </c>
      <c r="R885" s="233">
        <v>0.89039999999999997</v>
      </c>
      <c r="S885" s="234">
        <v>45271</v>
      </c>
      <c r="T885" s="233">
        <v>0</v>
      </c>
      <c r="U885" s="235">
        <f t="shared" si="91"/>
        <v>2274.096</v>
      </c>
      <c r="V885" s="227">
        <f t="shared" si="92"/>
        <v>1703.2943999999998</v>
      </c>
      <c r="W885" s="227">
        <f t="shared" si="93"/>
        <v>1650.3586666666665</v>
      </c>
      <c r="X885" s="227">
        <f t="shared" si="96"/>
        <v>1629.25</v>
      </c>
      <c r="Y885" s="227">
        <f t="shared" si="94"/>
        <v>1356.6101000000001</v>
      </c>
      <c r="Z885" s="227">
        <f t="shared" si="95"/>
        <v>1299.992</v>
      </c>
      <c r="AA885" s="227">
        <f t="shared" si="97"/>
        <v>1257.5277777777778</v>
      </c>
    </row>
    <row r="886" spans="2:27" ht="13.5" hidden="1">
      <c r="B886" s="232" t="s">
        <v>1110</v>
      </c>
      <c r="C886" s="232" t="s">
        <v>1341</v>
      </c>
      <c r="D886" s="232" t="s">
        <v>967</v>
      </c>
      <c r="E886" s="232" t="s">
        <v>988</v>
      </c>
      <c r="F886" s="232">
        <v>64</v>
      </c>
      <c r="G886" s="232" t="s">
        <v>1316</v>
      </c>
      <c r="H886" s="233">
        <v>4.1536</v>
      </c>
      <c r="I886" s="233">
        <v>0</v>
      </c>
      <c r="J886" s="233">
        <v>3.11104</v>
      </c>
      <c r="K886" s="234">
        <v>13203</v>
      </c>
      <c r="L886" s="233">
        <v>1.5072000000000001</v>
      </c>
      <c r="M886" s="234">
        <v>26068</v>
      </c>
      <c r="N886" s="233">
        <v>0</v>
      </c>
      <c r="O886" s="233">
        <v>0</v>
      </c>
      <c r="P886" s="233">
        <v>2.4778199999999999</v>
      </c>
      <c r="Q886" s="234">
        <v>31200</v>
      </c>
      <c r="R886" s="233">
        <v>1.1872</v>
      </c>
      <c r="S886" s="234">
        <v>60361</v>
      </c>
      <c r="T886" s="233">
        <v>0</v>
      </c>
      <c r="U886" s="235">
        <f t="shared" si="91"/>
        <v>3032.1280000000002</v>
      </c>
      <c r="V886" s="227">
        <f t="shared" si="92"/>
        <v>2271.0592000000001</v>
      </c>
      <c r="W886" s="227">
        <f t="shared" si="93"/>
        <v>2200.5060000000003</v>
      </c>
      <c r="X886" s="227">
        <f t="shared" si="96"/>
        <v>2172.3333333333335</v>
      </c>
      <c r="Y886" s="227">
        <f t="shared" si="94"/>
        <v>1808.8085999999998</v>
      </c>
      <c r="Z886" s="227">
        <f t="shared" si="95"/>
        <v>1733.3226666666667</v>
      </c>
      <c r="AA886" s="227">
        <f t="shared" si="97"/>
        <v>1676.6944444444443</v>
      </c>
    </row>
    <row r="887" spans="2:27" ht="13.5" hidden="1">
      <c r="B887" s="232" t="s">
        <v>1110</v>
      </c>
      <c r="C887" s="232" t="s">
        <v>1342</v>
      </c>
      <c r="D887" s="232" t="s">
        <v>967</v>
      </c>
      <c r="E887" s="232" t="s">
        <v>988</v>
      </c>
      <c r="F887" s="232">
        <v>96</v>
      </c>
      <c r="G887" s="232" t="s">
        <v>1310</v>
      </c>
      <c r="H887" s="233">
        <v>6.2304000000000004</v>
      </c>
      <c r="I887" s="233">
        <v>0</v>
      </c>
      <c r="J887" s="233">
        <v>4.6665599999999996</v>
      </c>
      <c r="K887" s="234">
        <v>19805</v>
      </c>
      <c r="L887" s="233">
        <v>2.2608000000000001</v>
      </c>
      <c r="M887" s="234">
        <v>39101</v>
      </c>
      <c r="N887" s="233">
        <v>0</v>
      </c>
      <c r="O887" s="233">
        <v>0</v>
      </c>
      <c r="P887" s="233">
        <v>3.7167400000000002</v>
      </c>
      <c r="Q887" s="234">
        <v>46799</v>
      </c>
      <c r="R887" s="233">
        <v>1.7807999999999999</v>
      </c>
      <c r="S887" s="234">
        <v>90541</v>
      </c>
      <c r="T887" s="233">
        <v>0</v>
      </c>
      <c r="U887" s="235">
        <f t="shared" si="91"/>
        <v>4548.192</v>
      </c>
      <c r="V887" s="227">
        <f t="shared" si="92"/>
        <v>3406.5887999999995</v>
      </c>
      <c r="W887" s="227">
        <f t="shared" si="93"/>
        <v>3300.800666666667</v>
      </c>
      <c r="X887" s="227">
        <f t="shared" si="96"/>
        <v>3258.4166666666665</v>
      </c>
      <c r="Y887" s="227">
        <f t="shared" si="94"/>
        <v>2713.2202000000002</v>
      </c>
      <c r="Z887" s="227">
        <f t="shared" si="95"/>
        <v>2599.9562222222221</v>
      </c>
      <c r="AA887" s="227">
        <f t="shared" si="97"/>
        <v>2515.0277777777778</v>
      </c>
    </row>
    <row r="888" spans="2:27" ht="13.5" hidden="1">
      <c r="B888" s="232" t="s">
        <v>1110</v>
      </c>
      <c r="C888" s="232" t="s">
        <v>1343</v>
      </c>
      <c r="D888" s="232" t="s">
        <v>967</v>
      </c>
      <c r="E888" s="232" t="s">
        <v>988</v>
      </c>
      <c r="F888" s="232">
        <v>8</v>
      </c>
      <c r="G888" s="232" t="s">
        <v>1311</v>
      </c>
      <c r="H888" s="233">
        <v>0.51919999999999999</v>
      </c>
      <c r="I888" s="233">
        <v>0</v>
      </c>
      <c r="J888" s="233">
        <v>0.38888</v>
      </c>
      <c r="K888" s="234">
        <v>1650</v>
      </c>
      <c r="L888" s="233">
        <v>0.18840000000000001</v>
      </c>
      <c r="M888" s="234">
        <v>3258</v>
      </c>
      <c r="N888" s="233">
        <v>0</v>
      </c>
      <c r="O888" s="233">
        <v>0</v>
      </c>
      <c r="P888" s="233">
        <v>0.30973000000000001</v>
      </c>
      <c r="Q888" s="234">
        <v>3900</v>
      </c>
      <c r="R888" s="233">
        <v>0.1484</v>
      </c>
      <c r="S888" s="234">
        <v>7545</v>
      </c>
      <c r="T888" s="233">
        <v>0</v>
      </c>
      <c r="U888" s="235">
        <f t="shared" si="91"/>
        <v>379.01600000000002</v>
      </c>
      <c r="V888" s="227">
        <f t="shared" si="92"/>
        <v>283.88240000000002</v>
      </c>
      <c r="W888" s="227">
        <f t="shared" si="93"/>
        <v>275.03200000000004</v>
      </c>
      <c r="X888" s="227">
        <f t="shared" si="96"/>
        <v>271.5</v>
      </c>
      <c r="Y888" s="227">
        <f t="shared" si="94"/>
        <v>226.10290000000001</v>
      </c>
      <c r="Z888" s="227">
        <f t="shared" si="95"/>
        <v>216.66533333333334</v>
      </c>
      <c r="AA888" s="227">
        <f t="shared" si="97"/>
        <v>209.58333333333334</v>
      </c>
    </row>
    <row r="889" spans="2:27" ht="13.5" hidden="1">
      <c r="B889" s="232" t="s">
        <v>1110</v>
      </c>
      <c r="C889" s="232" t="s">
        <v>1344</v>
      </c>
      <c r="D889" s="232" t="s">
        <v>967</v>
      </c>
      <c r="E889" s="232" t="s">
        <v>988</v>
      </c>
      <c r="F889" s="232">
        <v>128</v>
      </c>
      <c r="G889" s="232" t="s">
        <v>1345</v>
      </c>
      <c r="H889" s="233">
        <v>8.3071999999999999</v>
      </c>
      <c r="I889" s="233">
        <v>0</v>
      </c>
      <c r="J889" s="233">
        <v>6.2220800000000001</v>
      </c>
      <c r="K889" s="234">
        <v>26406</v>
      </c>
      <c r="L889" s="233">
        <v>3.0144000000000002</v>
      </c>
      <c r="M889" s="234">
        <v>52135</v>
      </c>
      <c r="N889" s="233">
        <v>0</v>
      </c>
      <c r="O889" s="233">
        <v>0</v>
      </c>
      <c r="P889" s="233">
        <v>4.9556500000000003</v>
      </c>
      <c r="Q889" s="234">
        <v>62399</v>
      </c>
      <c r="R889" s="233">
        <v>2.3744000000000001</v>
      </c>
      <c r="S889" s="234">
        <v>120721</v>
      </c>
      <c r="T889" s="233">
        <v>0</v>
      </c>
      <c r="U889" s="235">
        <f t="shared" si="91"/>
        <v>6064.2560000000003</v>
      </c>
      <c r="V889" s="227">
        <f t="shared" si="92"/>
        <v>4542.1184000000003</v>
      </c>
      <c r="W889" s="227">
        <f t="shared" si="93"/>
        <v>4401.0120000000006</v>
      </c>
      <c r="X889" s="227">
        <f t="shared" si="96"/>
        <v>4344.583333333333</v>
      </c>
      <c r="Y889" s="227">
        <f t="shared" si="94"/>
        <v>3617.6245000000004</v>
      </c>
      <c r="Z889" s="227">
        <f t="shared" si="95"/>
        <v>3466.6175555555556</v>
      </c>
      <c r="AA889" s="227">
        <f t="shared" si="97"/>
        <v>3353.3611111111113</v>
      </c>
    </row>
    <row r="890" spans="2:27" ht="13.5" hidden="1">
      <c r="B890" s="232" t="s">
        <v>1110</v>
      </c>
      <c r="C890" s="232" t="s">
        <v>1346</v>
      </c>
      <c r="D890" s="232" t="s">
        <v>967</v>
      </c>
      <c r="E890" s="232" t="s">
        <v>988</v>
      </c>
      <c r="F890" s="232">
        <v>16</v>
      </c>
      <c r="G890" s="232" t="s">
        <v>1312</v>
      </c>
      <c r="H890" s="233">
        <v>1.0384</v>
      </c>
      <c r="I890" s="233">
        <v>0</v>
      </c>
      <c r="J890" s="233">
        <v>0.77776000000000001</v>
      </c>
      <c r="K890" s="234">
        <v>3301</v>
      </c>
      <c r="L890" s="233">
        <v>0.37680000000000002</v>
      </c>
      <c r="M890" s="234">
        <v>6517</v>
      </c>
      <c r="N890" s="233">
        <v>0</v>
      </c>
      <c r="O890" s="233">
        <v>0</v>
      </c>
      <c r="P890" s="233">
        <v>0.61946000000000001</v>
      </c>
      <c r="Q890" s="234">
        <v>7800</v>
      </c>
      <c r="R890" s="233">
        <v>0.29680000000000001</v>
      </c>
      <c r="S890" s="234">
        <v>15090</v>
      </c>
      <c r="T890" s="233">
        <v>0</v>
      </c>
      <c r="U890" s="235">
        <f t="shared" si="91"/>
        <v>758.03200000000004</v>
      </c>
      <c r="V890" s="227">
        <f t="shared" si="92"/>
        <v>567.76480000000004</v>
      </c>
      <c r="W890" s="227">
        <f t="shared" si="93"/>
        <v>550.14733333333334</v>
      </c>
      <c r="X890" s="227">
        <f t="shared" si="96"/>
        <v>543.08333333333337</v>
      </c>
      <c r="Y890" s="227">
        <f t="shared" si="94"/>
        <v>452.20580000000001</v>
      </c>
      <c r="Z890" s="227">
        <f t="shared" si="95"/>
        <v>433.33066666666667</v>
      </c>
      <c r="AA890" s="227">
        <f t="shared" si="97"/>
        <v>419.16666666666669</v>
      </c>
    </row>
    <row r="891" spans="2:27" ht="13.5" hidden="1">
      <c r="B891" s="232" t="s">
        <v>1110</v>
      </c>
      <c r="C891" s="232" t="s">
        <v>1347</v>
      </c>
      <c r="D891" s="232" t="s">
        <v>967</v>
      </c>
      <c r="E891" s="232" t="s">
        <v>988</v>
      </c>
      <c r="F891" s="232">
        <v>32</v>
      </c>
      <c r="G891" s="232" t="s">
        <v>1317</v>
      </c>
      <c r="H891" s="233">
        <v>2.0768</v>
      </c>
      <c r="I891" s="233">
        <v>0</v>
      </c>
      <c r="J891" s="233">
        <v>1.55552</v>
      </c>
      <c r="K891" s="234">
        <v>6602</v>
      </c>
      <c r="L891" s="233">
        <v>0.75360000000000005</v>
      </c>
      <c r="M891" s="234">
        <v>13034</v>
      </c>
      <c r="N891" s="233">
        <v>0</v>
      </c>
      <c r="O891" s="233">
        <v>0</v>
      </c>
      <c r="P891" s="233">
        <v>1.23891</v>
      </c>
      <c r="Q891" s="234">
        <v>15600</v>
      </c>
      <c r="R891" s="233">
        <v>0.59360000000000002</v>
      </c>
      <c r="S891" s="234">
        <v>30180</v>
      </c>
      <c r="T891" s="233">
        <v>0</v>
      </c>
      <c r="U891" s="235">
        <f t="shared" si="91"/>
        <v>1516.0640000000001</v>
      </c>
      <c r="V891" s="227">
        <f t="shared" si="92"/>
        <v>1135.5296000000001</v>
      </c>
      <c r="W891" s="227">
        <f t="shared" si="93"/>
        <v>1100.2946666666667</v>
      </c>
      <c r="X891" s="227">
        <f t="shared" si="96"/>
        <v>1086.1666666666667</v>
      </c>
      <c r="Y891" s="227">
        <f t="shared" si="94"/>
        <v>904.40429999999992</v>
      </c>
      <c r="Z891" s="227">
        <f t="shared" si="95"/>
        <v>866.66133333333335</v>
      </c>
      <c r="AA891" s="227">
        <f t="shared" si="97"/>
        <v>838.33333333333337</v>
      </c>
    </row>
    <row r="892" spans="2:27" ht="13.5" hidden="1">
      <c r="B892" s="232" t="s">
        <v>1110</v>
      </c>
      <c r="C892" s="232" t="s">
        <v>1348</v>
      </c>
      <c r="D892" s="232" t="s">
        <v>967</v>
      </c>
      <c r="E892" s="232" t="s">
        <v>988</v>
      </c>
      <c r="F892" s="232">
        <v>2</v>
      </c>
      <c r="G892" s="232" t="s">
        <v>1314</v>
      </c>
      <c r="H892" s="233">
        <v>0.1636</v>
      </c>
      <c r="I892" s="233">
        <v>0</v>
      </c>
      <c r="J892" s="233">
        <v>0.13102</v>
      </c>
      <c r="K892" s="234">
        <v>561</v>
      </c>
      <c r="L892" s="233">
        <v>6.4000000000000001E-2</v>
      </c>
      <c r="M892" s="234">
        <v>1111</v>
      </c>
      <c r="N892" s="233">
        <v>0</v>
      </c>
      <c r="O892" s="233">
        <v>0</v>
      </c>
      <c r="P892" s="233">
        <v>0.11123</v>
      </c>
      <c r="Q892" s="234">
        <v>1419</v>
      </c>
      <c r="R892" s="233">
        <v>5.3999999999999999E-2</v>
      </c>
      <c r="S892" s="234">
        <v>2775</v>
      </c>
      <c r="T892" s="233">
        <v>0</v>
      </c>
      <c r="U892" s="235">
        <f t="shared" si="91"/>
        <v>119.428</v>
      </c>
      <c r="V892" s="227">
        <f t="shared" si="92"/>
        <v>95.644599999999997</v>
      </c>
      <c r="W892" s="227">
        <f t="shared" si="93"/>
        <v>93.47</v>
      </c>
      <c r="X892" s="227">
        <f t="shared" si="96"/>
        <v>92.583333333333329</v>
      </c>
      <c r="Y892" s="227">
        <f t="shared" si="94"/>
        <v>81.19789999999999</v>
      </c>
      <c r="Z892" s="227">
        <f t="shared" si="95"/>
        <v>78.836666666666673</v>
      </c>
      <c r="AA892" s="227">
        <f t="shared" si="97"/>
        <v>77.083333333333329</v>
      </c>
    </row>
    <row r="893" spans="2:27" ht="13.5" hidden="1">
      <c r="B893" s="232" t="s">
        <v>1110</v>
      </c>
      <c r="C893" s="232" t="s">
        <v>1349</v>
      </c>
      <c r="D893" s="232" t="s">
        <v>967</v>
      </c>
      <c r="E893" s="232" t="s">
        <v>988</v>
      </c>
      <c r="F893" s="232">
        <v>128</v>
      </c>
      <c r="G893" s="232" t="s">
        <v>1345</v>
      </c>
      <c r="H893" s="233">
        <v>8.3071999999999999</v>
      </c>
      <c r="I893" s="233">
        <v>0</v>
      </c>
      <c r="J893" s="233">
        <v>6.2220800000000001</v>
      </c>
      <c r="K893" s="234">
        <v>26406</v>
      </c>
      <c r="L893" s="233">
        <v>3.0144000000000002</v>
      </c>
      <c r="M893" s="234">
        <v>52135</v>
      </c>
      <c r="N893" s="233">
        <v>0</v>
      </c>
      <c r="O893" s="233">
        <v>0</v>
      </c>
      <c r="P893" s="233">
        <v>4.9556500000000003</v>
      </c>
      <c r="Q893" s="234">
        <v>62399</v>
      </c>
      <c r="R893" s="233">
        <v>2.3744000000000001</v>
      </c>
      <c r="S893" s="234">
        <v>120721</v>
      </c>
      <c r="T893" s="233">
        <v>0</v>
      </c>
      <c r="U893" s="235">
        <f t="shared" si="91"/>
        <v>6064.2560000000003</v>
      </c>
      <c r="V893" s="227">
        <f t="shared" si="92"/>
        <v>4542.1184000000003</v>
      </c>
      <c r="W893" s="227">
        <f t="shared" si="93"/>
        <v>4401.0120000000006</v>
      </c>
      <c r="X893" s="227">
        <f t="shared" si="96"/>
        <v>4344.583333333333</v>
      </c>
      <c r="Y893" s="227">
        <f t="shared" si="94"/>
        <v>3617.6245000000004</v>
      </c>
      <c r="Z893" s="227">
        <f t="shared" si="95"/>
        <v>3466.6175555555556</v>
      </c>
      <c r="AA893" s="227">
        <f t="shared" si="97"/>
        <v>3353.3611111111113</v>
      </c>
    </row>
    <row r="894" spans="2:27" ht="13.5" hidden="1">
      <c r="B894" s="232" t="s">
        <v>1110</v>
      </c>
      <c r="C894" s="232" t="s">
        <v>1350</v>
      </c>
      <c r="D894" s="232" t="s">
        <v>967</v>
      </c>
      <c r="E894" s="232" t="s">
        <v>988</v>
      </c>
      <c r="F894" s="232">
        <v>4</v>
      </c>
      <c r="G894" s="232" t="s">
        <v>1315</v>
      </c>
      <c r="H894" s="233">
        <v>0.2596</v>
      </c>
      <c r="I894" s="233">
        <v>0</v>
      </c>
      <c r="J894" s="233">
        <v>0.19444</v>
      </c>
      <c r="K894" s="234">
        <v>825</v>
      </c>
      <c r="L894" s="233">
        <v>9.4200000000000006E-2</v>
      </c>
      <c r="M894" s="234">
        <v>1629</v>
      </c>
      <c r="N894" s="233">
        <v>0</v>
      </c>
      <c r="O894" s="233">
        <v>0</v>
      </c>
      <c r="P894" s="233">
        <v>0.15486</v>
      </c>
      <c r="Q894" s="234">
        <v>1950</v>
      </c>
      <c r="R894" s="233">
        <v>7.4200000000000002E-2</v>
      </c>
      <c r="S894" s="234">
        <v>3773</v>
      </c>
      <c r="T894" s="233">
        <v>0</v>
      </c>
      <c r="U894" s="235">
        <f t="shared" si="91"/>
        <v>189.50800000000001</v>
      </c>
      <c r="V894" s="227">
        <f t="shared" si="92"/>
        <v>141.94120000000001</v>
      </c>
      <c r="W894" s="227">
        <f t="shared" si="93"/>
        <v>137.51600000000002</v>
      </c>
      <c r="X894" s="227">
        <f t="shared" si="96"/>
        <v>135.75</v>
      </c>
      <c r="Y894" s="227">
        <f t="shared" si="94"/>
        <v>113.0478</v>
      </c>
      <c r="Z894" s="227">
        <f t="shared" si="95"/>
        <v>108.33266666666667</v>
      </c>
      <c r="AA894" s="227">
        <f t="shared" si="97"/>
        <v>104.80555555555556</v>
      </c>
    </row>
    <row r="895" spans="2:27" ht="13.5" hidden="1">
      <c r="B895" s="232" t="s">
        <v>1110</v>
      </c>
      <c r="C895" s="232" t="s">
        <v>772</v>
      </c>
      <c r="D895" s="232" t="s">
        <v>967</v>
      </c>
      <c r="E895" s="232" t="s">
        <v>988</v>
      </c>
      <c r="F895" s="232">
        <v>8</v>
      </c>
      <c r="G895" s="232" t="s">
        <v>1351</v>
      </c>
      <c r="H895" s="233">
        <v>2.137</v>
      </c>
      <c r="I895" s="233">
        <v>0</v>
      </c>
      <c r="J895" s="233">
        <v>1.254</v>
      </c>
      <c r="K895" s="234">
        <v>5260</v>
      </c>
      <c r="L895" s="233">
        <v>0.6</v>
      </c>
      <c r="M895" s="234">
        <v>10332</v>
      </c>
      <c r="N895" s="233">
        <v>0</v>
      </c>
      <c r="O895" s="233">
        <v>0</v>
      </c>
      <c r="P895" s="233">
        <v>0</v>
      </c>
      <c r="Q895" s="234">
        <v>10446</v>
      </c>
      <c r="R895" s="233">
        <v>0.39800000000000002</v>
      </c>
      <c r="S895" s="234">
        <v>19852</v>
      </c>
      <c r="T895" s="233">
        <v>0</v>
      </c>
      <c r="U895" s="235">
        <f t="shared" si="91"/>
        <v>1560.01</v>
      </c>
      <c r="V895" s="227">
        <f t="shared" si="92"/>
        <v>915.42</v>
      </c>
      <c r="W895" s="227">
        <f t="shared" si="93"/>
        <v>876.33333333333326</v>
      </c>
      <c r="X895" s="227">
        <f t="shared" si="96"/>
        <v>861</v>
      </c>
      <c r="Y895" s="227">
        <f t="shared" si="94"/>
        <v>0</v>
      </c>
      <c r="Z895" s="227">
        <f t="shared" si="95"/>
        <v>580.70666666666671</v>
      </c>
      <c r="AA895" s="227">
        <f t="shared" si="97"/>
        <v>551.44444444444446</v>
      </c>
    </row>
    <row r="896" spans="2:27" ht="13.5" hidden="1">
      <c r="B896" s="232" t="s">
        <v>1110</v>
      </c>
      <c r="C896" s="232" t="s">
        <v>773</v>
      </c>
      <c r="D896" s="232" t="s">
        <v>967</v>
      </c>
      <c r="E896" s="232" t="s">
        <v>988</v>
      </c>
      <c r="F896" s="232">
        <v>16</v>
      </c>
      <c r="G896" s="232" t="s">
        <v>1352</v>
      </c>
      <c r="H896" s="233">
        <v>4.274</v>
      </c>
      <c r="I896" s="233">
        <v>0</v>
      </c>
      <c r="J896" s="233">
        <v>2.508</v>
      </c>
      <c r="K896" s="234">
        <v>10519</v>
      </c>
      <c r="L896" s="233">
        <v>1.2010000000000001</v>
      </c>
      <c r="M896" s="234">
        <v>20665</v>
      </c>
      <c r="N896" s="233">
        <v>0</v>
      </c>
      <c r="O896" s="233">
        <v>0</v>
      </c>
      <c r="P896" s="233">
        <v>0</v>
      </c>
      <c r="Q896" s="234">
        <v>20893</v>
      </c>
      <c r="R896" s="233">
        <v>0.79500000000000004</v>
      </c>
      <c r="S896" s="234">
        <v>39704</v>
      </c>
      <c r="T896" s="233">
        <v>0</v>
      </c>
      <c r="U896" s="235">
        <f t="shared" si="91"/>
        <v>3120.02</v>
      </c>
      <c r="V896" s="227">
        <f t="shared" si="92"/>
        <v>1830.84</v>
      </c>
      <c r="W896" s="227">
        <f t="shared" si="93"/>
        <v>1753.3133333333335</v>
      </c>
      <c r="X896" s="227">
        <f t="shared" si="96"/>
        <v>1722.0833333333333</v>
      </c>
      <c r="Y896" s="227">
        <f t="shared" si="94"/>
        <v>0</v>
      </c>
      <c r="Z896" s="227">
        <f t="shared" si="95"/>
        <v>1160.7111111111112</v>
      </c>
      <c r="AA896" s="227">
        <f t="shared" si="97"/>
        <v>1102.8888888888889</v>
      </c>
    </row>
    <row r="897" spans="2:27" ht="13.5" hidden="1">
      <c r="B897" s="232" t="s">
        <v>1110</v>
      </c>
      <c r="C897" s="232" t="s">
        <v>774</v>
      </c>
      <c r="D897" s="232" t="s">
        <v>967</v>
      </c>
      <c r="E897" s="232" t="s">
        <v>988</v>
      </c>
      <c r="F897" s="232">
        <v>32</v>
      </c>
      <c r="G897" s="232" t="s">
        <v>1353</v>
      </c>
      <c r="H897" s="233">
        <v>8.5489999999999995</v>
      </c>
      <c r="I897" s="233">
        <v>0</v>
      </c>
      <c r="J897" s="233">
        <v>5.016</v>
      </c>
      <c r="K897" s="234">
        <v>21038</v>
      </c>
      <c r="L897" s="233">
        <v>2.4020000000000001</v>
      </c>
      <c r="M897" s="234">
        <v>41329</v>
      </c>
      <c r="N897" s="233">
        <v>0</v>
      </c>
      <c r="O897" s="233">
        <v>0</v>
      </c>
      <c r="P897" s="233">
        <v>0</v>
      </c>
      <c r="Q897" s="234">
        <v>41785</v>
      </c>
      <c r="R897" s="233">
        <v>1.59</v>
      </c>
      <c r="S897" s="234">
        <v>79409</v>
      </c>
      <c r="T897" s="233">
        <v>0</v>
      </c>
      <c r="U897" s="235">
        <f t="shared" si="91"/>
        <v>6240.7699999999995</v>
      </c>
      <c r="V897" s="227">
        <f t="shared" si="92"/>
        <v>3661.68</v>
      </c>
      <c r="W897" s="227">
        <f t="shared" si="93"/>
        <v>3506.626666666667</v>
      </c>
      <c r="X897" s="227">
        <f t="shared" si="96"/>
        <v>3444.0833333333335</v>
      </c>
      <c r="Y897" s="227">
        <f t="shared" si="94"/>
        <v>0</v>
      </c>
      <c r="Z897" s="227">
        <f t="shared" si="95"/>
        <v>2321.3944444444442</v>
      </c>
      <c r="AA897" s="227">
        <f t="shared" si="97"/>
        <v>2205.8055555555557</v>
      </c>
    </row>
    <row r="898" spans="2:27" ht="13.5" hidden="1">
      <c r="B898" s="232" t="s">
        <v>1110</v>
      </c>
      <c r="C898" s="232" t="s">
        <v>775</v>
      </c>
      <c r="D898" s="232" t="s">
        <v>967</v>
      </c>
      <c r="E898" s="232" t="s">
        <v>988</v>
      </c>
      <c r="F898" s="232">
        <v>4</v>
      </c>
      <c r="G898" s="232" t="s">
        <v>1354</v>
      </c>
      <c r="H898" s="233">
        <v>1.069</v>
      </c>
      <c r="I898" s="233">
        <v>0</v>
      </c>
      <c r="J898" s="233">
        <v>0.627</v>
      </c>
      <c r="K898" s="234">
        <v>2630</v>
      </c>
      <c r="L898" s="233">
        <v>0.3</v>
      </c>
      <c r="M898" s="234">
        <v>5166</v>
      </c>
      <c r="N898" s="233">
        <v>0</v>
      </c>
      <c r="O898" s="233">
        <v>0</v>
      </c>
      <c r="P898" s="233">
        <v>0</v>
      </c>
      <c r="Q898" s="234">
        <v>5223</v>
      </c>
      <c r="R898" s="233">
        <v>0.19900000000000001</v>
      </c>
      <c r="S898" s="234">
        <v>9926</v>
      </c>
      <c r="T898" s="233">
        <v>0</v>
      </c>
      <c r="U898" s="235">
        <f t="shared" si="91"/>
        <v>780.37</v>
      </c>
      <c r="V898" s="227">
        <f t="shared" si="92"/>
        <v>457.71</v>
      </c>
      <c r="W898" s="227">
        <f t="shared" si="93"/>
        <v>438.16666666666663</v>
      </c>
      <c r="X898" s="227">
        <f t="shared" si="96"/>
        <v>430.5</v>
      </c>
      <c r="Y898" s="227">
        <f t="shared" si="94"/>
        <v>0</v>
      </c>
      <c r="Z898" s="227">
        <f t="shared" si="95"/>
        <v>290.35333333333335</v>
      </c>
      <c r="AA898" s="227">
        <f t="shared" si="97"/>
        <v>275.72222222222223</v>
      </c>
    </row>
    <row r="899" spans="2:27" ht="13.5" hidden="1">
      <c r="B899" s="232" t="s">
        <v>1110</v>
      </c>
      <c r="C899" s="232" t="s">
        <v>776</v>
      </c>
      <c r="D899" s="232" t="s">
        <v>967</v>
      </c>
      <c r="E899" s="232" t="s">
        <v>988</v>
      </c>
      <c r="F899" s="232">
        <v>64</v>
      </c>
      <c r="G899" s="232" t="s">
        <v>1355</v>
      </c>
      <c r="H899" s="233">
        <v>6.9379999999999997</v>
      </c>
      <c r="I899" s="233">
        <v>0</v>
      </c>
      <c r="J899" s="233">
        <v>5.0460000000000003</v>
      </c>
      <c r="K899" s="234">
        <v>21276</v>
      </c>
      <c r="L899" s="233">
        <v>2.4289999999999998</v>
      </c>
      <c r="M899" s="234">
        <v>41891</v>
      </c>
      <c r="N899" s="233">
        <v>0</v>
      </c>
      <c r="O899" s="233">
        <v>0</v>
      </c>
      <c r="P899" s="233">
        <v>3.9159999999999999</v>
      </c>
      <c r="Q899" s="234">
        <v>48692</v>
      </c>
      <c r="R899" s="233">
        <v>1.853</v>
      </c>
      <c r="S899" s="234">
        <v>93246</v>
      </c>
      <c r="T899" s="233">
        <v>0</v>
      </c>
      <c r="U899" s="235">
        <f t="shared" si="91"/>
        <v>5064.74</v>
      </c>
      <c r="V899" s="227">
        <f t="shared" si="92"/>
        <v>3683.5800000000004</v>
      </c>
      <c r="W899" s="227">
        <f t="shared" si="93"/>
        <v>3546.17</v>
      </c>
      <c r="X899" s="227">
        <f t="shared" si="96"/>
        <v>3490.9166666666665</v>
      </c>
      <c r="Y899" s="227">
        <f t="shared" si="94"/>
        <v>2858.68</v>
      </c>
      <c r="Z899" s="227">
        <f t="shared" si="95"/>
        <v>2705.2455555555557</v>
      </c>
      <c r="AA899" s="227">
        <f t="shared" si="97"/>
        <v>2590.1666666666665</v>
      </c>
    </row>
    <row r="900" spans="2:27" ht="13.5" hidden="1">
      <c r="B900" s="232" t="s">
        <v>1110</v>
      </c>
      <c r="C900" s="232" t="s">
        <v>777</v>
      </c>
      <c r="D900" s="232" t="s">
        <v>967</v>
      </c>
      <c r="E900" s="232" t="s">
        <v>988</v>
      </c>
      <c r="F900" s="232">
        <v>8</v>
      </c>
      <c r="G900" s="232" t="s">
        <v>1351</v>
      </c>
      <c r="H900" s="233">
        <v>0.86699999999999999</v>
      </c>
      <c r="I900" s="233">
        <v>0</v>
      </c>
      <c r="J900" s="233">
        <v>0.63100000000000001</v>
      </c>
      <c r="K900" s="234">
        <v>2660</v>
      </c>
      <c r="L900" s="233">
        <v>0.30399999999999999</v>
      </c>
      <c r="M900" s="234">
        <v>5236</v>
      </c>
      <c r="N900" s="233">
        <v>0</v>
      </c>
      <c r="O900" s="233">
        <v>0</v>
      </c>
      <c r="P900" s="233">
        <v>0.48899999999999999</v>
      </c>
      <c r="Q900" s="234">
        <v>6086</v>
      </c>
      <c r="R900" s="233">
        <v>0.23200000000000001</v>
      </c>
      <c r="S900" s="234">
        <v>11656</v>
      </c>
      <c r="T900" s="233">
        <v>0</v>
      </c>
      <c r="U900" s="235">
        <f t="shared" ref="U900:U963" si="98">H900*hour_M</f>
        <v>632.91</v>
      </c>
      <c r="V900" s="227">
        <f t="shared" ref="V900:V963" si="99">J900*hour_M</f>
        <v>460.63</v>
      </c>
      <c r="W900" s="227">
        <f t="shared" ref="W900:W963" si="100">K900/12+L900*hour_M</f>
        <v>443.58666666666664</v>
      </c>
      <c r="X900" s="227">
        <f t="shared" si="96"/>
        <v>436.33333333333331</v>
      </c>
      <c r="Y900" s="227">
        <f t="shared" ref="Y900:Y963" si="101">P900*hour_M</f>
        <v>356.96999999999997</v>
      </c>
      <c r="Z900" s="227">
        <f t="shared" ref="Z900:Z963" si="102">Q900/36+R900*hour_M</f>
        <v>338.41555555555556</v>
      </c>
      <c r="AA900" s="227">
        <f t="shared" si="97"/>
        <v>323.77777777777777</v>
      </c>
    </row>
    <row r="901" spans="2:27" ht="13.5" hidden="1">
      <c r="B901" s="232" t="s">
        <v>1110</v>
      </c>
      <c r="C901" s="232" t="s">
        <v>778</v>
      </c>
      <c r="D901" s="232" t="s">
        <v>967</v>
      </c>
      <c r="E901" s="232" t="s">
        <v>988</v>
      </c>
      <c r="F901" s="232">
        <v>16</v>
      </c>
      <c r="G901" s="232" t="s">
        <v>1352</v>
      </c>
      <c r="H901" s="233">
        <v>1.734</v>
      </c>
      <c r="I901" s="233">
        <v>0</v>
      </c>
      <c r="J901" s="233">
        <v>1.262</v>
      </c>
      <c r="K901" s="234">
        <v>5319</v>
      </c>
      <c r="L901" s="233">
        <v>0.60699999999999998</v>
      </c>
      <c r="M901" s="234">
        <v>10473</v>
      </c>
      <c r="N901" s="233">
        <v>0</v>
      </c>
      <c r="O901" s="233">
        <v>0</v>
      </c>
      <c r="P901" s="233">
        <v>0.97899999999999998</v>
      </c>
      <c r="Q901" s="234">
        <v>12173</v>
      </c>
      <c r="R901" s="233">
        <v>0.46300000000000002</v>
      </c>
      <c r="S901" s="234">
        <v>23312</v>
      </c>
      <c r="T901" s="233">
        <v>0</v>
      </c>
      <c r="U901" s="235">
        <f t="shared" si="98"/>
        <v>1265.82</v>
      </c>
      <c r="V901" s="227">
        <f t="shared" si="99"/>
        <v>921.26</v>
      </c>
      <c r="W901" s="227">
        <f t="shared" si="100"/>
        <v>886.36</v>
      </c>
      <c r="X901" s="227">
        <f t="shared" ref="X901:X964" si="103">M901/12</f>
        <v>872.75</v>
      </c>
      <c r="Y901" s="227">
        <f t="shared" si="101"/>
        <v>714.67</v>
      </c>
      <c r="Z901" s="227">
        <f t="shared" si="102"/>
        <v>676.12888888888892</v>
      </c>
      <c r="AA901" s="227">
        <f t="shared" ref="AA901:AA964" si="104">S901/36</f>
        <v>647.55555555555554</v>
      </c>
    </row>
    <row r="902" spans="2:27" ht="13.5" hidden="1">
      <c r="B902" s="232" t="s">
        <v>1110</v>
      </c>
      <c r="C902" s="232" t="s">
        <v>779</v>
      </c>
      <c r="D902" s="232" t="s">
        <v>967</v>
      </c>
      <c r="E902" s="232" t="s">
        <v>988</v>
      </c>
      <c r="F902" s="232">
        <v>32</v>
      </c>
      <c r="G902" s="232" t="s">
        <v>1353</v>
      </c>
      <c r="H902" s="233">
        <v>3.4689999999999999</v>
      </c>
      <c r="I902" s="233">
        <v>0</v>
      </c>
      <c r="J902" s="233">
        <v>2.5230000000000001</v>
      </c>
      <c r="K902" s="234">
        <v>10638</v>
      </c>
      <c r="L902" s="233">
        <v>1.214</v>
      </c>
      <c r="M902" s="234">
        <v>20946</v>
      </c>
      <c r="N902" s="233">
        <v>0</v>
      </c>
      <c r="O902" s="233">
        <v>0</v>
      </c>
      <c r="P902" s="233">
        <v>1.958</v>
      </c>
      <c r="Q902" s="234">
        <v>24346</v>
      </c>
      <c r="R902" s="233">
        <v>0.92600000000000005</v>
      </c>
      <c r="S902" s="234">
        <v>46623</v>
      </c>
      <c r="T902" s="233">
        <v>0</v>
      </c>
      <c r="U902" s="235">
        <f t="shared" si="98"/>
        <v>2532.37</v>
      </c>
      <c r="V902" s="227">
        <f t="shared" si="99"/>
        <v>1841.7900000000002</v>
      </c>
      <c r="W902" s="227">
        <f t="shared" si="100"/>
        <v>1772.72</v>
      </c>
      <c r="X902" s="227">
        <f t="shared" si="103"/>
        <v>1745.5</v>
      </c>
      <c r="Y902" s="227">
        <f t="shared" si="101"/>
        <v>1429.34</v>
      </c>
      <c r="Z902" s="227">
        <f t="shared" si="102"/>
        <v>1352.2577777777778</v>
      </c>
      <c r="AA902" s="227">
        <f t="shared" si="104"/>
        <v>1295.0833333333333</v>
      </c>
    </row>
    <row r="903" spans="2:27" ht="13.5" hidden="1">
      <c r="B903" s="232" t="s">
        <v>1110</v>
      </c>
      <c r="C903" s="232" t="s">
        <v>780</v>
      </c>
      <c r="D903" s="232" t="s">
        <v>967</v>
      </c>
      <c r="E903" s="232" t="s">
        <v>988</v>
      </c>
      <c r="F903" s="232">
        <v>2</v>
      </c>
      <c r="G903" s="232" t="s">
        <v>1363</v>
      </c>
      <c r="H903" s="233">
        <v>0.251</v>
      </c>
      <c r="I903" s="233">
        <v>0</v>
      </c>
      <c r="J903" s="233">
        <v>0.192</v>
      </c>
      <c r="K903" s="234">
        <v>813</v>
      </c>
      <c r="L903" s="233">
        <v>9.2999999999999999E-2</v>
      </c>
      <c r="M903" s="234">
        <v>1605</v>
      </c>
      <c r="N903" s="233">
        <v>0</v>
      </c>
      <c r="O903" s="233">
        <v>0</v>
      </c>
      <c r="P903" s="233">
        <v>0.156</v>
      </c>
      <c r="Q903" s="234">
        <v>1966</v>
      </c>
      <c r="R903" s="233">
        <v>7.4999999999999997E-2</v>
      </c>
      <c r="S903" s="234">
        <v>3802</v>
      </c>
      <c r="T903" s="233">
        <v>0</v>
      </c>
      <c r="U903" s="235">
        <f t="shared" si="98"/>
        <v>183.23</v>
      </c>
      <c r="V903" s="227">
        <f t="shared" si="99"/>
        <v>140.16</v>
      </c>
      <c r="W903" s="227">
        <f t="shared" si="100"/>
        <v>135.63999999999999</v>
      </c>
      <c r="X903" s="227">
        <f t="shared" si="103"/>
        <v>133.75</v>
      </c>
      <c r="Y903" s="227">
        <f t="shared" si="101"/>
        <v>113.88</v>
      </c>
      <c r="Z903" s="227">
        <f t="shared" si="102"/>
        <v>109.36111111111111</v>
      </c>
      <c r="AA903" s="227">
        <f t="shared" si="104"/>
        <v>105.61111111111111</v>
      </c>
    </row>
    <row r="904" spans="2:27" ht="13.5" hidden="1">
      <c r="B904" s="232" t="s">
        <v>1110</v>
      </c>
      <c r="C904" s="232" t="s">
        <v>1044</v>
      </c>
      <c r="D904" s="232" t="s">
        <v>967</v>
      </c>
      <c r="E904" s="232" t="s">
        <v>988</v>
      </c>
      <c r="F904" s="232">
        <v>72</v>
      </c>
      <c r="G904" s="232" t="s">
        <v>1364</v>
      </c>
      <c r="H904" s="233">
        <v>6.9379999999999997</v>
      </c>
      <c r="I904" s="233">
        <v>0</v>
      </c>
      <c r="J904" s="233">
        <v>5.0460000000000003</v>
      </c>
      <c r="K904" s="234">
        <v>21276</v>
      </c>
      <c r="L904" s="233">
        <v>2.4289999999999998</v>
      </c>
      <c r="M904" s="234">
        <v>41891</v>
      </c>
      <c r="N904" s="233">
        <v>0</v>
      </c>
      <c r="O904" s="233">
        <v>0</v>
      </c>
      <c r="P904" s="233">
        <v>3.9159999999999999</v>
      </c>
      <c r="Q904" s="234">
        <v>48692</v>
      </c>
      <c r="R904" s="233">
        <v>1.853</v>
      </c>
      <c r="S904" s="234">
        <v>93246</v>
      </c>
      <c r="T904" s="233">
        <v>0</v>
      </c>
      <c r="U904" s="235">
        <f t="shared" si="98"/>
        <v>5064.74</v>
      </c>
      <c r="V904" s="227">
        <f t="shared" si="99"/>
        <v>3683.5800000000004</v>
      </c>
      <c r="W904" s="227">
        <f t="shared" si="100"/>
        <v>3546.17</v>
      </c>
      <c r="X904" s="227">
        <f t="shared" si="103"/>
        <v>3490.9166666666665</v>
      </c>
      <c r="Y904" s="227">
        <f t="shared" si="101"/>
        <v>2858.68</v>
      </c>
      <c r="Z904" s="227">
        <f t="shared" si="102"/>
        <v>2705.2455555555557</v>
      </c>
      <c r="AA904" s="227">
        <f t="shared" si="104"/>
        <v>2590.1666666666665</v>
      </c>
    </row>
    <row r="905" spans="2:27" ht="13.5" hidden="1">
      <c r="B905" s="232" t="s">
        <v>1110</v>
      </c>
      <c r="C905" s="232" t="s">
        <v>781</v>
      </c>
      <c r="D905" s="232" t="s">
        <v>967</v>
      </c>
      <c r="E905" s="232" t="s">
        <v>988</v>
      </c>
      <c r="F905" s="232">
        <v>4</v>
      </c>
      <c r="G905" s="232" t="s">
        <v>1354</v>
      </c>
      <c r="H905" s="233">
        <v>0.434</v>
      </c>
      <c r="I905" s="233">
        <v>0</v>
      </c>
      <c r="J905" s="233">
        <v>0.315</v>
      </c>
      <c r="K905" s="234">
        <v>1330</v>
      </c>
      <c r="L905" s="233">
        <v>0.152</v>
      </c>
      <c r="M905" s="234">
        <v>2618</v>
      </c>
      <c r="N905" s="233">
        <v>0</v>
      </c>
      <c r="O905" s="233">
        <v>0</v>
      </c>
      <c r="P905" s="233">
        <v>0.245</v>
      </c>
      <c r="Q905" s="234">
        <v>3043</v>
      </c>
      <c r="R905" s="233">
        <v>0.11600000000000001</v>
      </c>
      <c r="S905" s="234">
        <v>5828</v>
      </c>
      <c r="T905" s="233">
        <v>0</v>
      </c>
      <c r="U905" s="235">
        <f t="shared" si="98"/>
        <v>316.82</v>
      </c>
      <c r="V905" s="227">
        <f t="shared" si="99"/>
        <v>229.95</v>
      </c>
      <c r="W905" s="227">
        <f t="shared" si="100"/>
        <v>221.79333333333332</v>
      </c>
      <c r="X905" s="227">
        <f t="shared" si="103"/>
        <v>218.16666666666666</v>
      </c>
      <c r="Y905" s="227">
        <f t="shared" si="101"/>
        <v>178.85</v>
      </c>
      <c r="Z905" s="227">
        <f t="shared" si="102"/>
        <v>169.20777777777778</v>
      </c>
      <c r="AA905" s="227">
        <f t="shared" si="104"/>
        <v>161.88888888888889</v>
      </c>
    </row>
    <row r="906" spans="2:27" ht="13.5" hidden="1">
      <c r="B906" s="232" t="s">
        <v>1110</v>
      </c>
      <c r="C906" s="232" t="s">
        <v>782</v>
      </c>
      <c r="D906" s="232" t="s">
        <v>967</v>
      </c>
      <c r="E906" s="232" t="s">
        <v>988</v>
      </c>
      <c r="F906" s="232">
        <v>48</v>
      </c>
      <c r="G906" s="232" t="s">
        <v>1356</v>
      </c>
      <c r="H906" s="233">
        <v>7.1950000000000003</v>
      </c>
      <c r="I906" s="233">
        <v>0</v>
      </c>
      <c r="J906" s="233">
        <v>5.1689999999999996</v>
      </c>
      <c r="K906" s="234">
        <v>21732</v>
      </c>
      <c r="L906" s="233">
        <v>2.4809999999999999</v>
      </c>
      <c r="M906" s="234">
        <v>42737</v>
      </c>
      <c r="N906" s="233">
        <v>0</v>
      </c>
      <c r="O906" s="233">
        <v>0</v>
      </c>
      <c r="P906" s="233">
        <v>3.5870000000000002</v>
      </c>
      <c r="Q906" s="234">
        <v>44430</v>
      </c>
      <c r="R906" s="233">
        <v>1.6910000000000001</v>
      </c>
      <c r="S906" s="234">
        <v>84807</v>
      </c>
      <c r="T906" s="233">
        <v>0</v>
      </c>
      <c r="U906" s="235">
        <f t="shared" si="98"/>
        <v>5252.35</v>
      </c>
      <c r="V906" s="227">
        <f t="shared" si="99"/>
        <v>3773.37</v>
      </c>
      <c r="W906" s="227">
        <f t="shared" si="100"/>
        <v>3622.13</v>
      </c>
      <c r="X906" s="227">
        <f t="shared" si="103"/>
        <v>3561.4166666666665</v>
      </c>
      <c r="Y906" s="227">
        <f t="shared" si="101"/>
        <v>2618.5100000000002</v>
      </c>
      <c r="Z906" s="227">
        <f t="shared" si="102"/>
        <v>2468.5966666666668</v>
      </c>
      <c r="AA906" s="227">
        <f t="shared" si="104"/>
        <v>2355.75</v>
      </c>
    </row>
    <row r="907" spans="2:27" ht="13.5" hidden="1">
      <c r="B907" s="232" t="s">
        <v>1110</v>
      </c>
      <c r="C907" s="232" t="s">
        <v>783</v>
      </c>
      <c r="D907" s="232" t="s">
        <v>967</v>
      </c>
      <c r="E907" s="232" t="s">
        <v>988</v>
      </c>
      <c r="F907" s="232">
        <v>96</v>
      </c>
      <c r="G907" s="232" t="s">
        <v>1365</v>
      </c>
      <c r="H907" s="233">
        <v>14.39</v>
      </c>
      <c r="I907" s="233">
        <v>0</v>
      </c>
      <c r="J907" s="233">
        <v>10.337999999999999</v>
      </c>
      <c r="K907" s="234">
        <v>43464</v>
      </c>
      <c r="L907" s="233">
        <v>4.9619999999999997</v>
      </c>
      <c r="M907" s="234">
        <v>85475</v>
      </c>
      <c r="N907" s="233">
        <v>0</v>
      </c>
      <c r="O907" s="233">
        <v>0</v>
      </c>
      <c r="P907" s="233">
        <v>7.1740000000000004</v>
      </c>
      <c r="Q907" s="234">
        <v>88860</v>
      </c>
      <c r="R907" s="233">
        <v>3.3809999999999998</v>
      </c>
      <c r="S907" s="234">
        <v>169615</v>
      </c>
      <c r="T907" s="233">
        <v>0</v>
      </c>
      <c r="U907" s="235">
        <f t="shared" si="98"/>
        <v>10504.7</v>
      </c>
      <c r="V907" s="227">
        <f t="shared" si="99"/>
        <v>7546.74</v>
      </c>
      <c r="W907" s="227">
        <f t="shared" si="100"/>
        <v>7244.26</v>
      </c>
      <c r="X907" s="227">
        <f t="shared" si="103"/>
        <v>7122.916666666667</v>
      </c>
      <c r="Y907" s="227">
        <f t="shared" si="101"/>
        <v>5237.0200000000004</v>
      </c>
      <c r="Z907" s="227">
        <f t="shared" si="102"/>
        <v>4936.4633333333331</v>
      </c>
      <c r="AA907" s="227">
        <f t="shared" si="104"/>
        <v>4711.5277777777774</v>
      </c>
    </row>
    <row r="908" spans="2:27" ht="13.5" hidden="1">
      <c r="B908" s="232" t="s">
        <v>1110</v>
      </c>
      <c r="C908" s="232" t="s">
        <v>784</v>
      </c>
      <c r="D908" s="232" t="s">
        <v>967</v>
      </c>
      <c r="E908" s="232" t="s">
        <v>988</v>
      </c>
      <c r="F908" s="232">
        <v>8</v>
      </c>
      <c r="G908" s="232" t="s">
        <v>1317</v>
      </c>
      <c r="H908" s="233">
        <v>1.1990000000000001</v>
      </c>
      <c r="I908" s="233">
        <v>0</v>
      </c>
      <c r="J908" s="233">
        <v>0.86199999999999999</v>
      </c>
      <c r="K908" s="234">
        <v>3622</v>
      </c>
      <c r="L908" s="233">
        <v>0.41299999999999998</v>
      </c>
      <c r="M908" s="234">
        <v>7123</v>
      </c>
      <c r="N908" s="233">
        <v>0</v>
      </c>
      <c r="O908" s="233">
        <v>0</v>
      </c>
      <c r="P908" s="233">
        <v>0.59799999999999998</v>
      </c>
      <c r="Q908" s="234">
        <v>7405</v>
      </c>
      <c r="R908" s="233">
        <v>0.28199999999999997</v>
      </c>
      <c r="S908" s="234">
        <v>14135</v>
      </c>
      <c r="T908" s="233">
        <v>0</v>
      </c>
      <c r="U908" s="235">
        <f t="shared" si="98"/>
        <v>875.2700000000001</v>
      </c>
      <c r="V908" s="227">
        <f t="shared" si="99"/>
        <v>629.26</v>
      </c>
      <c r="W908" s="227">
        <f t="shared" si="100"/>
        <v>603.32333333333327</v>
      </c>
      <c r="X908" s="227">
        <f t="shared" si="103"/>
        <v>593.58333333333337</v>
      </c>
      <c r="Y908" s="227">
        <f t="shared" si="101"/>
        <v>436.53999999999996</v>
      </c>
      <c r="Z908" s="227">
        <f t="shared" si="102"/>
        <v>411.55444444444447</v>
      </c>
      <c r="AA908" s="227">
        <f t="shared" si="104"/>
        <v>392.63888888888891</v>
      </c>
    </row>
    <row r="909" spans="2:27" ht="13.5" hidden="1">
      <c r="B909" s="232" t="s">
        <v>1110</v>
      </c>
      <c r="C909" s="232" t="s">
        <v>785</v>
      </c>
      <c r="D909" s="232" t="s">
        <v>967</v>
      </c>
      <c r="E909" s="232" t="s">
        <v>988</v>
      </c>
      <c r="F909" s="232">
        <v>12</v>
      </c>
      <c r="G909" s="232" t="s">
        <v>1308</v>
      </c>
      <c r="H909" s="233">
        <v>1.7989999999999999</v>
      </c>
      <c r="I909" s="233">
        <v>0</v>
      </c>
      <c r="J909" s="233">
        <v>1.292</v>
      </c>
      <c r="K909" s="234">
        <v>5433</v>
      </c>
      <c r="L909" s="233">
        <v>0.62</v>
      </c>
      <c r="M909" s="234">
        <v>10684</v>
      </c>
      <c r="N909" s="233">
        <v>0</v>
      </c>
      <c r="O909" s="233">
        <v>0</v>
      </c>
      <c r="P909" s="233">
        <v>0.89700000000000002</v>
      </c>
      <c r="Q909" s="234">
        <v>11107</v>
      </c>
      <c r="R909" s="233">
        <v>0.42299999999999999</v>
      </c>
      <c r="S909" s="234">
        <v>21202</v>
      </c>
      <c r="T909" s="233">
        <v>0</v>
      </c>
      <c r="U909" s="235">
        <f t="shared" si="98"/>
        <v>1313.27</v>
      </c>
      <c r="V909" s="227">
        <f t="shared" si="99"/>
        <v>943.16000000000008</v>
      </c>
      <c r="W909" s="227">
        <f t="shared" si="100"/>
        <v>905.35</v>
      </c>
      <c r="X909" s="227">
        <f t="shared" si="103"/>
        <v>890.33333333333337</v>
      </c>
      <c r="Y909" s="227">
        <f t="shared" si="101"/>
        <v>654.81000000000006</v>
      </c>
      <c r="Z909" s="227">
        <f t="shared" si="102"/>
        <v>617.31777777777779</v>
      </c>
      <c r="AA909" s="227">
        <f t="shared" si="104"/>
        <v>588.94444444444446</v>
      </c>
    </row>
    <row r="910" spans="2:27" ht="13.5" hidden="1">
      <c r="B910" s="232" t="s">
        <v>1110</v>
      </c>
      <c r="C910" s="232" t="s">
        <v>786</v>
      </c>
      <c r="D910" s="232" t="s">
        <v>967</v>
      </c>
      <c r="E910" s="232" t="s">
        <v>988</v>
      </c>
      <c r="F910" s="232">
        <v>24</v>
      </c>
      <c r="G910" s="232" t="s">
        <v>1310</v>
      </c>
      <c r="H910" s="233">
        <v>3.5979999999999999</v>
      </c>
      <c r="I910" s="233">
        <v>0</v>
      </c>
      <c r="J910" s="233">
        <v>2.585</v>
      </c>
      <c r="K910" s="234">
        <v>10866</v>
      </c>
      <c r="L910" s="233">
        <v>1.24</v>
      </c>
      <c r="M910" s="234">
        <v>21369</v>
      </c>
      <c r="N910" s="233">
        <v>0</v>
      </c>
      <c r="O910" s="233">
        <v>0</v>
      </c>
      <c r="P910" s="233">
        <v>1.7929999999999999</v>
      </c>
      <c r="Q910" s="234">
        <v>22215</v>
      </c>
      <c r="R910" s="233">
        <v>0.84499999999999997</v>
      </c>
      <c r="S910" s="234">
        <v>42404</v>
      </c>
      <c r="T910" s="233">
        <v>0</v>
      </c>
      <c r="U910" s="235">
        <f t="shared" si="98"/>
        <v>2626.54</v>
      </c>
      <c r="V910" s="227">
        <f t="shared" si="99"/>
        <v>1887.05</v>
      </c>
      <c r="W910" s="227">
        <f t="shared" si="100"/>
        <v>1810.7</v>
      </c>
      <c r="X910" s="227">
        <f t="shared" si="103"/>
        <v>1780.75</v>
      </c>
      <c r="Y910" s="227">
        <f t="shared" si="101"/>
        <v>1308.8899999999999</v>
      </c>
      <c r="Z910" s="227">
        <f t="shared" si="102"/>
        <v>1233.9333333333334</v>
      </c>
      <c r="AA910" s="227">
        <f t="shared" si="104"/>
        <v>1177.8888888888889</v>
      </c>
    </row>
    <row r="911" spans="2:27" ht="13.5" hidden="1">
      <c r="B911" s="232" t="s">
        <v>1110</v>
      </c>
      <c r="C911" s="232" t="s">
        <v>787</v>
      </c>
      <c r="D911" s="232" t="s">
        <v>967</v>
      </c>
      <c r="E911" s="232" t="s">
        <v>988</v>
      </c>
      <c r="F911" s="232">
        <v>2</v>
      </c>
      <c r="G911" s="232" t="s">
        <v>1311</v>
      </c>
      <c r="H911" s="233">
        <v>0.33400000000000002</v>
      </c>
      <c r="I911" s="233">
        <v>0</v>
      </c>
      <c r="J911" s="233">
        <v>0.249</v>
      </c>
      <c r="K911" s="234">
        <v>1054</v>
      </c>
      <c r="L911" s="233">
        <v>0.12</v>
      </c>
      <c r="M911" s="234">
        <v>2077</v>
      </c>
      <c r="N911" s="233">
        <v>0</v>
      </c>
      <c r="O911" s="233">
        <v>0</v>
      </c>
      <c r="P911" s="233">
        <v>0.183</v>
      </c>
      <c r="Q911" s="234">
        <v>2295</v>
      </c>
      <c r="R911" s="233">
        <v>8.6999999999999994E-2</v>
      </c>
      <c r="S911" s="234">
        <v>4422</v>
      </c>
      <c r="T911" s="233">
        <v>0</v>
      </c>
      <c r="U911" s="235">
        <f t="shared" si="98"/>
        <v>243.82000000000002</v>
      </c>
      <c r="V911" s="227">
        <f t="shared" si="99"/>
        <v>181.77</v>
      </c>
      <c r="W911" s="227">
        <f t="shared" si="100"/>
        <v>175.43333333333334</v>
      </c>
      <c r="X911" s="227">
        <f t="shared" si="103"/>
        <v>173.08333333333334</v>
      </c>
      <c r="Y911" s="227">
        <f t="shared" si="101"/>
        <v>133.59</v>
      </c>
      <c r="Z911" s="227">
        <f t="shared" si="102"/>
        <v>127.25999999999999</v>
      </c>
      <c r="AA911" s="227">
        <f t="shared" si="104"/>
        <v>122.83333333333333</v>
      </c>
    </row>
    <row r="912" spans="2:27" ht="13.5" hidden="1">
      <c r="B912" s="232" t="s">
        <v>1110</v>
      </c>
      <c r="C912" s="232" t="s">
        <v>788</v>
      </c>
      <c r="D912" s="232" t="s">
        <v>967</v>
      </c>
      <c r="E912" s="232" t="s">
        <v>988</v>
      </c>
      <c r="F912" s="232">
        <v>96</v>
      </c>
      <c r="G912" s="232" t="s">
        <v>1365</v>
      </c>
      <c r="H912" s="233">
        <v>14.39</v>
      </c>
      <c r="I912" s="233">
        <v>0</v>
      </c>
      <c r="J912" s="233">
        <v>10.337999999999999</v>
      </c>
      <c r="K912" s="234">
        <v>43464</v>
      </c>
      <c r="L912" s="233">
        <v>4.9619999999999997</v>
      </c>
      <c r="M912" s="234">
        <v>85475</v>
      </c>
      <c r="N912" s="233">
        <v>0</v>
      </c>
      <c r="O912" s="233">
        <v>0</v>
      </c>
      <c r="P912" s="233">
        <v>7.1740000000000004</v>
      </c>
      <c r="Q912" s="234">
        <v>88860</v>
      </c>
      <c r="R912" s="233">
        <v>3.3809999999999998</v>
      </c>
      <c r="S912" s="234">
        <v>169615</v>
      </c>
      <c r="T912" s="233">
        <v>0</v>
      </c>
      <c r="U912" s="235">
        <f t="shared" si="98"/>
        <v>10504.7</v>
      </c>
      <c r="V912" s="227">
        <f t="shared" si="99"/>
        <v>7546.74</v>
      </c>
      <c r="W912" s="227">
        <f t="shared" si="100"/>
        <v>7244.26</v>
      </c>
      <c r="X912" s="227">
        <f t="shared" si="103"/>
        <v>7122.916666666667</v>
      </c>
      <c r="Y912" s="227">
        <f t="shared" si="101"/>
        <v>5237.0200000000004</v>
      </c>
      <c r="Z912" s="227">
        <f t="shared" si="102"/>
        <v>4936.4633333333331</v>
      </c>
      <c r="AA912" s="227">
        <f t="shared" si="104"/>
        <v>4711.5277777777774</v>
      </c>
    </row>
    <row r="913" spans="2:27" ht="13.5" hidden="1">
      <c r="B913" s="232" t="s">
        <v>1110</v>
      </c>
      <c r="C913" s="232" t="s">
        <v>789</v>
      </c>
      <c r="D913" s="232" t="s">
        <v>967</v>
      </c>
      <c r="E913" s="232" t="s">
        <v>988</v>
      </c>
      <c r="F913" s="232">
        <v>4</v>
      </c>
      <c r="G913" s="232" t="s">
        <v>1312</v>
      </c>
      <c r="H913" s="233">
        <v>0.6</v>
      </c>
      <c r="I913" s="233">
        <v>0</v>
      </c>
      <c r="J913" s="233">
        <v>0.43099999999999999</v>
      </c>
      <c r="K913" s="234">
        <v>1811</v>
      </c>
      <c r="L913" s="233">
        <v>0.20699999999999999</v>
      </c>
      <c r="M913" s="234">
        <v>3561</v>
      </c>
      <c r="N913" s="233">
        <v>0</v>
      </c>
      <c r="O913" s="233">
        <v>0</v>
      </c>
      <c r="P913" s="233">
        <v>0.29899999999999999</v>
      </c>
      <c r="Q913" s="234">
        <v>3702</v>
      </c>
      <c r="R913" s="233">
        <v>0.14099999999999999</v>
      </c>
      <c r="S913" s="234">
        <v>7067</v>
      </c>
      <c r="T913" s="233">
        <v>0</v>
      </c>
      <c r="U913" s="235">
        <f t="shared" si="98"/>
        <v>438</v>
      </c>
      <c r="V913" s="227">
        <f t="shared" si="99"/>
        <v>314.63</v>
      </c>
      <c r="W913" s="227">
        <f t="shared" si="100"/>
        <v>302.02666666666664</v>
      </c>
      <c r="X913" s="227">
        <f t="shared" si="103"/>
        <v>296.75</v>
      </c>
      <c r="Y913" s="227">
        <f t="shared" si="101"/>
        <v>218.26999999999998</v>
      </c>
      <c r="Z913" s="227">
        <f t="shared" si="102"/>
        <v>205.76333333333332</v>
      </c>
      <c r="AA913" s="227">
        <f t="shared" si="104"/>
        <v>196.30555555555554</v>
      </c>
    </row>
    <row r="914" spans="2:27" ht="13.5" hidden="1">
      <c r="B914" s="232" t="s">
        <v>1110</v>
      </c>
      <c r="C914" s="232" t="s">
        <v>1366</v>
      </c>
      <c r="D914" s="232" t="s">
        <v>967</v>
      </c>
      <c r="E914" s="232" t="s">
        <v>988</v>
      </c>
      <c r="F914" s="232">
        <v>64</v>
      </c>
      <c r="G914" s="232" t="s">
        <v>1364</v>
      </c>
      <c r="H914" s="233">
        <v>7.5229999999999997</v>
      </c>
      <c r="I914" s="233">
        <v>0</v>
      </c>
      <c r="J914" s="233">
        <v>5.2450000000000001</v>
      </c>
      <c r="K914" s="234">
        <v>22103</v>
      </c>
      <c r="L914" s="233">
        <v>2.5230000000000001</v>
      </c>
      <c r="M914" s="234">
        <v>43512</v>
      </c>
      <c r="N914" s="233">
        <v>0</v>
      </c>
      <c r="O914" s="233">
        <v>0</v>
      </c>
      <c r="P914" s="233">
        <v>4.0570000000000004</v>
      </c>
      <c r="Q914" s="234">
        <v>50416</v>
      </c>
      <c r="R914" s="233">
        <v>1.9179999999999999</v>
      </c>
      <c r="S914" s="234">
        <v>96487</v>
      </c>
      <c r="T914" s="233">
        <v>0</v>
      </c>
      <c r="U914" s="235">
        <f t="shared" si="98"/>
        <v>5491.79</v>
      </c>
      <c r="V914" s="227">
        <f t="shared" si="99"/>
        <v>3828.85</v>
      </c>
      <c r="W914" s="227">
        <f t="shared" si="100"/>
        <v>3683.7066666666669</v>
      </c>
      <c r="X914" s="227">
        <f t="shared" si="103"/>
        <v>3626</v>
      </c>
      <c r="Y914" s="227">
        <f t="shared" si="101"/>
        <v>2961.61</v>
      </c>
      <c r="Z914" s="227">
        <f t="shared" si="102"/>
        <v>2800.5844444444442</v>
      </c>
      <c r="AA914" s="227">
        <f t="shared" si="104"/>
        <v>2680.1944444444443</v>
      </c>
    </row>
    <row r="915" spans="2:27" ht="13.5" hidden="1">
      <c r="B915" s="232" t="s">
        <v>1110</v>
      </c>
      <c r="C915" s="232" t="s">
        <v>1367</v>
      </c>
      <c r="D915" s="232" t="s">
        <v>967</v>
      </c>
      <c r="E915" s="232" t="s">
        <v>988</v>
      </c>
      <c r="F915" s="232">
        <v>8</v>
      </c>
      <c r="G915" s="232" t="s">
        <v>1317</v>
      </c>
      <c r="H915" s="233">
        <v>0.94</v>
      </c>
      <c r="I915" s="233">
        <v>0</v>
      </c>
      <c r="J915" s="233">
        <v>0.65600000000000003</v>
      </c>
      <c r="K915" s="234">
        <v>2763</v>
      </c>
      <c r="L915" s="233">
        <v>0.315</v>
      </c>
      <c r="M915" s="234">
        <v>5439</v>
      </c>
      <c r="N915" s="233">
        <v>0</v>
      </c>
      <c r="O915" s="233">
        <v>0</v>
      </c>
      <c r="P915" s="233">
        <v>0.50700000000000001</v>
      </c>
      <c r="Q915" s="234">
        <v>6302</v>
      </c>
      <c r="R915" s="233">
        <v>0.24</v>
      </c>
      <c r="S915" s="234">
        <v>12061</v>
      </c>
      <c r="T915" s="233">
        <v>0</v>
      </c>
      <c r="U915" s="235">
        <f t="shared" si="98"/>
        <v>686.19999999999993</v>
      </c>
      <c r="V915" s="227">
        <f t="shared" si="99"/>
        <v>478.88</v>
      </c>
      <c r="W915" s="227">
        <f t="shared" si="100"/>
        <v>460.2</v>
      </c>
      <c r="X915" s="227">
        <f t="shared" si="103"/>
        <v>453.25</v>
      </c>
      <c r="Y915" s="227">
        <f t="shared" si="101"/>
        <v>370.11</v>
      </c>
      <c r="Z915" s="227">
        <f t="shared" si="102"/>
        <v>350.25555555555553</v>
      </c>
      <c r="AA915" s="227">
        <f t="shared" si="104"/>
        <v>335.02777777777777</v>
      </c>
    </row>
    <row r="916" spans="2:27" ht="13.5" hidden="1">
      <c r="B916" s="232" t="s">
        <v>1110</v>
      </c>
      <c r="C916" s="232" t="s">
        <v>1368</v>
      </c>
      <c r="D916" s="232" t="s">
        <v>967</v>
      </c>
      <c r="E916" s="232" t="s">
        <v>988</v>
      </c>
      <c r="F916" s="232">
        <v>128</v>
      </c>
      <c r="G916" s="232" t="s">
        <v>1369</v>
      </c>
      <c r="H916" s="233">
        <v>15.0464</v>
      </c>
      <c r="I916" s="233">
        <v>0</v>
      </c>
      <c r="J916" s="233">
        <v>10.489280000000001</v>
      </c>
      <c r="K916" s="234">
        <v>44206</v>
      </c>
      <c r="L916" s="233">
        <v>5.0464000000000002</v>
      </c>
      <c r="M916" s="234">
        <v>87024</v>
      </c>
      <c r="N916" s="233">
        <v>0</v>
      </c>
      <c r="O916" s="233">
        <v>0</v>
      </c>
      <c r="P916" s="233">
        <v>8.1144300000000005</v>
      </c>
      <c r="Q916" s="234">
        <v>100831</v>
      </c>
      <c r="R916" s="233">
        <v>3.8368000000000002</v>
      </c>
      <c r="S916" s="234">
        <v>192973</v>
      </c>
      <c r="T916" s="233">
        <v>0</v>
      </c>
      <c r="U916" s="235">
        <f t="shared" si="98"/>
        <v>10983.871999999999</v>
      </c>
      <c r="V916" s="227">
        <f t="shared" si="99"/>
        <v>7657.1744000000008</v>
      </c>
      <c r="W916" s="227">
        <f t="shared" si="100"/>
        <v>7367.7053333333333</v>
      </c>
      <c r="X916" s="227">
        <f t="shared" si="103"/>
        <v>7252</v>
      </c>
      <c r="Y916" s="227">
        <f t="shared" si="101"/>
        <v>5923.5339000000004</v>
      </c>
      <c r="Z916" s="227">
        <f t="shared" si="102"/>
        <v>5601.7251111111109</v>
      </c>
      <c r="AA916" s="227">
        <f t="shared" si="104"/>
        <v>5360.3611111111113</v>
      </c>
    </row>
    <row r="917" spans="2:27" ht="13.5" hidden="1">
      <c r="B917" s="232" t="s">
        <v>1110</v>
      </c>
      <c r="C917" s="232" t="s">
        <v>1370</v>
      </c>
      <c r="D917" s="232" t="s">
        <v>967</v>
      </c>
      <c r="E917" s="232" t="s">
        <v>988</v>
      </c>
      <c r="F917" s="232">
        <v>16</v>
      </c>
      <c r="G917" s="232" t="s">
        <v>1316</v>
      </c>
      <c r="H917" s="233">
        <v>1.881</v>
      </c>
      <c r="I917" s="233">
        <v>0</v>
      </c>
      <c r="J917" s="233">
        <v>1.3109999999999999</v>
      </c>
      <c r="K917" s="234">
        <v>5526</v>
      </c>
      <c r="L917" s="233">
        <v>0.63100000000000001</v>
      </c>
      <c r="M917" s="234">
        <v>10878</v>
      </c>
      <c r="N917" s="233">
        <v>0</v>
      </c>
      <c r="O917" s="233">
        <v>0</v>
      </c>
      <c r="P917" s="233">
        <v>1.014</v>
      </c>
      <c r="Q917" s="234">
        <v>12604</v>
      </c>
      <c r="R917" s="233">
        <v>0.48</v>
      </c>
      <c r="S917" s="234">
        <v>24122</v>
      </c>
      <c r="T917" s="233">
        <v>0</v>
      </c>
      <c r="U917" s="235">
        <f t="shared" si="98"/>
        <v>1373.13</v>
      </c>
      <c r="V917" s="227">
        <f t="shared" si="99"/>
        <v>957.03</v>
      </c>
      <c r="W917" s="227">
        <f t="shared" si="100"/>
        <v>921.13</v>
      </c>
      <c r="X917" s="227">
        <f t="shared" si="103"/>
        <v>906.5</v>
      </c>
      <c r="Y917" s="227">
        <f t="shared" si="101"/>
        <v>740.22</v>
      </c>
      <c r="Z917" s="227">
        <f t="shared" si="102"/>
        <v>700.51111111111106</v>
      </c>
      <c r="AA917" s="227">
        <f t="shared" si="104"/>
        <v>670.05555555555554</v>
      </c>
    </row>
    <row r="918" spans="2:27" ht="13.5" hidden="1">
      <c r="B918" s="232" t="s">
        <v>1110</v>
      </c>
      <c r="C918" s="232" t="s">
        <v>1371</v>
      </c>
      <c r="D918" s="232" t="s">
        <v>967</v>
      </c>
      <c r="E918" s="232" t="s">
        <v>988</v>
      </c>
      <c r="F918" s="232">
        <v>32</v>
      </c>
      <c r="G918" s="232" t="s">
        <v>1345</v>
      </c>
      <c r="H918" s="233">
        <v>3.762</v>
      </c>
      <c r="I918" s="233">
        <v>0</v>
      </c>
      <c r="J918" s="233">
        <v>2.6219999999999999</v>
      </c>
      <c r="K918" s="234">
        <v>11052</v>
      </c>
      <c r="L918" s="233">
        <v>1.262</v>
      </c>
      <c r="M918" s="234">
        <v>21756</v>
      </c>
      <c r="N918" s="233">
        <v>0</v>
      </c>
      <c r="O918" s="233">
        <v>0</v>
      </c>
      <c r="P918" s="233">
        <v>2.0289999999999999</v>
      </c>
      <c r="Q918" s="234">
        <v>25208</v>
      </c>
      <c r="R918" s="233">
        <v>0.95899999999999996</v>
      </c>
      <c r="S918" s="234">
        <v>48243</v>
      </c>
      <c r="T918" s="233">
        <v>0</v>
      </c>
      <c r="U918" s="235">
        <f t="shared" si="98"/>
        <v>2746.26</v>
      </c>
      <c r="V918" s="227">
        <f t="shared" si="99"/>
        <v>1914.06</v>
      </c>
      <c r="W918" s="227">
        <f t="shared" si="100"/>
        <v>1842.26</v>
      </c>
      <c r="X918" s="227">
        <f t="shared" si="103"/>
        <v>1813</v>
      </c>
      <c r="Y918" s="227">
        <f t="shared" si="101"/>
        <v>1481.1699999999998</v>
      </c>
      <c r="Z918" s="227">
        <f t="shared" si="102"/>
        <v>1400.2922222222221</v>
      </c>
      <c r="AA918" s="227">
        <f t="shared" si="104"/>
        <v>1340.0833333333333</v>
      </c>
    </row>
    <row r="919" spans="2:27" ht="13.5" hidden="1">
      <c r="B919" s="232" t="s">
        <v>1110</v>
      </c>
      <c r="C919" s="232" t="s">
        <v>1372</v>
      </c>
      <c r="D919" s="232" t="s">
        <v>967</v>
      </c>
      <c r="E919" s="232" t="s">
        <v>988</v>
      </c>
      <c r="F919" s="232">
        <v>2</v>
      </c>
      <c r="G919" s="232" t="s">
        <v>1311</v>
      </c>
      <c r="H919" s="233">
        <v>0.26900000000000002</v>
      </c>
      <c r="I919" s="233">
        <v>0</v>
      </c>
      <c r="J919" s="233">
        <v>0.19800000000000001</v>
      </c>
      <c r="K919" s="234">
        <v>839</v>
      </c>
      <c r="L919" s="233">
        <v>9.6000000000000002E-2</v>
      </c>
      <c r="M919" s="234">
        <v>1656</v>
      </c>
      <c r="N919" s="233">
        <v>0</v>
      </c>
      <c r="O919" s="233">
        <v>0</v>
      </c>
      <c r="P919" s="233">
        <v>0.161</v>
      </c>
      <c r="Q919" s="234">
        <v>2020</v>
      </c>
      <c r="R919" s="233">
        <v>7.6999999999999999E-2</v>
      </c>
      <c r="S919" s="234">
        <v>3903</v>
      </c>
      <c r="T919" s="233">
        <v>0</v>
      </c>
      <c r="U919" s="235">
        <f t="shared" si="98"/>
        <v>196.37</v>
      </c>
      <c r="V919" s="227">
        <f t="shared" si="99"/>
        <v>144.54000000000002</v>
      </c>
      <c r="W919" s="227">
        <f t="shared" si="100"/>
        <v>139.99666666666667</v>
      </c>
      <c r="X919" s="227">
        <f t="shared" si="103"/>
        <v>138</v>
      </c>
      <c r="Y919" s="227">
        <f t="shared" si="101"/>
        <v>117.53</v>
      </c>
      <c r="Z919" s="227">
        <f t="shared" si="102"/>
        <v>112.32111111111112</v>
      </c>
      <c r="AA919" s="227">
        <f t="shared" si="104"/>
        <v>108.41666666666667</v>
      </c>
    </row>
    <row r="920" spans="2:27" ht="13.5" hidden="1">
      <c r="B920" s="232" t="s">
        <v>1110</v>
      </c>
      <c r="C920" s="232" t="s">
        <v>1373</v>
      </c>
      <c r="D920" s="232" t="s">
        <v>967</v>
      </c>
      <c r="E920" s="232" t="s">
        <v>988</v>
      </c>
      <c r="F920" s="232">
        <v>128</v>
      </c>
      <c r="G920" s="232" t="s">
        <v>1369</v>
      </c>
      <c r="H920" s="233">
        <v>15.045999999999999</v>
      </c>
      <c r="I920" s="233">
        <v>0</v>
      </c>
      <c r="J920" s="233">
        <v>10.489000000000001</v>
      </c>
      <c r="K920" s="234">
        <v>44206</v>
      </c>
      <c r="L920" s="233">
        <v>5.0460000000000003</v>
      </c>
      <c r="M920" s="234">
        <v>87024</v>
      </c>
      <c r="N920" s="233">
        <v>0</v>
      </c>
      <c r="O920" s="233">
        <v>0</v>
      </c>
      <c r="P920" s="233">
        <v>8.1140000000000008</v>
      </c>
      <c r="Q920" s="234">
        <v>100831</v>
      </c>
      <c r="R920" s="233">
        <v>3.8370000000000002</v>
      </c>
      <c r="S920" s="234">
        <v>192973</v>
      </c>
      <c r="T920" s="233">
        <v>0</v>
      </c>
      <c r="U920" s="235">
        <f t="shared" si="98"/>
        <v>10983.58</v>
      </c>
      <c r="V920" s="227">
        <f t="shared" si="99"/>
        <v>7656.97</v>
      </c>
      <c r="W920" s="227">
        <f t="shared" si="100"/>
        <v>7367.4133333333339</v>
      </c>
      <c r="X920" s="227">
        <f t="shared" si="103"/>
        <v>7252</v>
      </c>
      <c r="Y920" s="227">
        <f t="shared" si="101"/>
        <v>5923.22</v>
      </c>
      <c r="Z920" s="227">
        <f t="shared" si="102"/>
        <v>5601.8711111111115</v>
      </c>
      <c r="AA920" s="227">
        <f t="shared" si="104"/>
        <v>5360.3611111111113</v>
      </c>
    </row>
    <row r="921" spans="2:27" ht="13.5" hidden="1">
      <c r="B921" s="232" t="s">
        <v>1110</v>
      </c>
      <c r="C921" s="232" t="s">
        <v>1374</v>
      </c>
      <c r="D921" s="232" t="s">
        <v>967</v>
      </c>
      <c r="E921" s="232" t="s">
        <v>988</v>
      </c>
      <c r="F921" s="232">
        <v>4</v>
      </c>
      <c r="G921" s="232" t="s">
        <v>1312</v>
      </c>
      <c r="H921" s="233">
        <v>0.47</v>
      </c>
      <c r="I921" s="233">
        <v>0</v>
      </c>
      <c r="J921" s="233">
        <v>0.32800000000000001</v>
      </c>
      <c r="K921" s="234">
        <v>1381</v>
      </c>
      <c r="L921" s="233">
        <v>0.158</v>
      </c>
      <c r="M921" s="234">
        <v>2719</v>
      </c>
      <c r="N921" s="233">
        <v>0</v>
      </c>
      <c r="O921" s="233">
        <v>0</v>
      </c>
      <c r="P921" s="233">
        <v>0.254</v>
      </c>
      <c r="Q921" s="234">
        <v>3151</v>
      </c>
      <c r="R921" s="233">
        <v>0.12</v>
      </c>
      <c r="S921" s="234">
        <v>6030</v>
      </c>
      <c r="T921" s="233">
        <v>0</v>
      </c>
      <c r="U921" s="235">
        <f t="shared" si="98"/>
        <v>343.09999999999997</v>
      </c>
      <c r="V921" s="227">
        <f t="shared" si="99"/>
        <v>239.44</v>
      </c>
      <c r="W921" s="227">
        <f t="shared" si="100"/>
        <v>230.42333333333335</v>
      </c>
      <c r="X921" s="227">
        <f t="shared" si="103"/>
        <v>226.58333333333334</v>
      </c>
      <c r="Y921" s="227">
        <f t="shared" si="101"/>
        <v>185.42000000000002</v>
      </c>
      <c r="Z921" s="227">
        <f t="shared" si="102"/>
        <v>175.12777777777777</v>
      </c>
      <c r="AA921" s="227">
        <f t="shared" si="104"/>
        <v>167.5</v>
      </c>
    </row>
    <row r="922" spans="2:27" ht="13.5" hidden="1">
      <c r="B922" s="232" t="s">
        <v>1110</v>
      </c>
      <c r="C922" s="232" t="s">
        <v>1030</v>
      </c>
      <c r="D922" s="232" t="s">
        <v>967</v>
      </c>
      <c r="E922" s="232" t="s">
        <v>988</v>
      </c>
      <c r="F922" s="232">
        <v>96</v>
      </c>
      <c r="G922" s="232" t="s">
        <v>1310</v>
      </c>
      <c r="H922" s="233">
        <v>7.4340000000000002</v>
      </c>
      <c r="I922" s="233">
        <v>0</v>
      </c>
      <c r="J922" s="233">
        <v>5.2839999999999998</v>
      </c>
      <c r="K922" s="234">
        <v>22380</v>
      </c>
      <c r="L922" s="233">
        <v>2.5550000000000002</v>
      </c>
      <c r="M922" s="234">
        <v>44148</v>
      </c>
      <c r="N922" s="233">
        <v>0</v>
      </c>
      <c r="O922" s="233">
        <v>0</v>
      </c>
      <c r="P922" s="233">
        <v>4.4160000000000004</v>
      </c>
      <c r="Q922" s="234">
        <v>55302</v>
      </c>
      <c r="R922" s="233">
        <v>2.1040000000000001</v>
      </c>
      <c r="S922" s="234">
        <v>106526</v>
      </c>
      <c r="T922" s="233">
        <v>0</v>
      </c>
      <c r="U922" s="235">
        <f t="shared" si="98"/>
        <v>5426.82</v>
      </c>
      <c r="V922" s="227">
        <f t="shared" si="99"/>
        <v>3857.3199999999997</v>
      </c>
      <c r="W922" s="227">
        <f t="shared" si="100"/>
        <v>3730.15</v>
      </c>
      <c r="X922" s="227">
        <f t="shared" si="103"/>
        <v>3679</v>
      </c>
      <c r="Y922" s="227">
        <f t="shared" si="101"/>
        <v>3223.6800000000003</v>
      </c>
      <c r="Z922" s="227">
        <f t="shared" si="102"/>
        <v>3072.086666666667</v>
      </c>
      <c r="AA922" s="227">
        <f t="shared" si="104"/>
        <v>2959.0555555555557</v>
      </c>
    </row>
    <row r="923" spans="2:27" ht="13.5" hidden="1">
      <c r="B923" s="232" t="s">
        <v>1110</v>
      </c>
      <c r="C923" s="232" t="s">
        <v>1031</v>
      </c>
      <c r="D923" s="232" t="s">
        <v>967</v>
      </c>
      <c r="E923" s="232" t="s">
        <v>988</v>
      </c>
      <c r="F923" s="232">
        <v>8</v>
      </c>
      <c r="G923" s="232" t="s">
        <v>1311</v>
      </c>
      <c r="H923" s="233">
        <v>0.58099999999999996</v>
      </c>
      <c r="I923" s="233">
        <v>0</v>
      </c>
      <c r="J923" s="233">
        <v>0.41599999999999998</v>
      </c>
      <c r="K923" s="234">
        <v>1763</v>
      </c>
      <c r="L923" s="233">
        <v>0.20100000000000001</v>
      </c>
      <c r="M923" s="234">
        <v>3480</v>
      </c>
      <c r="N923" s="233">
        <v>0</v>
      </c>
      <c r="O923" s="233">
        <v>0</v>
      </c>
      <c r="P923" s="233">
        <v>0.34899999999999998</v>
      </c>
      <c r="Q923" s="234">
        <v>4382</v>
      </c>
      <c r="R923" s="233">
        <v>0.16700000000000001</v>
      </c>
      <c r="S923" s="234">
        <v>8452</v>
      </c>
      <c r="T923" s="233">
        <v>0</v>
      </c>
      <c r="U923" s="235">
        <f t="shared" si="98"/>
        <v>424.13</v>
      </c>
      <c r="V923" s="227">
        <f t="shared" si="99"/>
        <v>303.68</v>
      </c>
      <c r="W923" s="227">
        <f t="shared" si="100"/>
        <v>293.64666666666665</v>
      </c>
      <c r="X923" s="227">
        <f t="shared" si="103"/>
        <v>290</v>
      </c>
      <c r="Y923" s="227">
        <f t="shared" si="101"/>
        <v>254.76999999999998</v>
      </c>
      <c r="Z923" s="227">
        <f t="shared" si="102"/>
        <v>243.63222222222225</v>
      </c>
      <c r="AA923" s="227">
        <f t="shared" si="104"/>
        <v>234.77777777777777</v>
      </c>
    </row>
    <row r="924" spans="2:27" ht="13.5" hidden="1">
      <c r="B924" s="232" t="s">
        <v>1110</v>
      </c>
      <c r="C924" s="232" t="s">
        <v>1032</v>
      </c>
      <c r="D924" s="232" t="s">
        <v>967</v>
      </c>
      <c r="E924" s="232" t="s">
        <v>988</v>
      </c>
      <c r="F924" s="232">
        <v>24</v>
      </c>
      <c r="G924" s="232" t="s">
        <v>1375</v>
      </c>
      <c r="H924" s="233">
        <v>1.859</v>
      </c>
      <c r="I924" s="233">
        <v>0</v>
      </c>
      <c r="J924" s="233">
        <v>1.321</v>
      </c>
      <c r="K924" s="234">
        <v>5595</v>
      </c>
      <c r="L924" s="233">
        <v>0.63900000000000001</v>
      </c>
      <c r="M924" s="234">
        <v>11037</v>
      </c>
      <c r="N924" s="233">
        <v>0</v>
      </c>
      <c r="O924" s="233">
        <v>0</v>
      </c>
      <c r="P924" s="233">
        <v>1.1040000000000001</v>
      </c>
      <c r="Q924" s="234">
        <v>13826</v>
      </c>
      <c r="R924" s="233">
        <v>0.52600000000000002</v>
      </c>
      <c r="S924" s="234">
        <v>26632</v>
      </c>
      <c r="T924" s="233">
        <v>0</v>
      </c>
      <c r="U924" s="235">
        <f t="shared" si="98"/>
        <v>1357.07</v>
      </c>
      <c r="V924" s="227">
        <f t="shared" si="99"/>
        <v>964.32999999999993</v>
      </c>
      <c r="W924" s="227">
        <f t="shared" si="100"/>
        <v>932.72</v>
      </c>
      <c r="X924" s="227">
        <f t="shared" si="103"/>
        <v>919.75</v>
      </c>
      <c r="Y924" s="227">
        <f t="shared" si="101"/>
        <v>805.92000000000007</v>
      </c>
      <c r="Z924" s="227">
        <f t="shared" si="102"/>
        <v>768.03555555555556</v>
      </c>
      <c r="AA924" s="227">
        <f t="shared" si="104"/>
        <v>739.77777777777783</v>
      </c>
    </row>
    <row r="925" spans="2:27" ht="13.5" hidden="1">
      <c r="B925" s="232" t="s">
        <v>1110</v>
      </c>
      <c r="C925" s="232" t="s">
        <v>1033</v>
      </c>
      <c r="D925" s="232" t="s">
        <v>967</v>
      </c>
      <c r="E925" s="232" t="s">
        <v>988</v>
      </c>
      <c r="F925" s="232">
        <v>4</v>
      </c>
      <c r="G925" s="232" t="s">
        <v>1315</v>
      </c>
      <c r="H925" s="233">
        <v>0.34799999999999998</v>
      </c>
      <c r="I925" s="233">
        <v>0</v>
      </c>
      <c r="J925" s="233">
        <v>0.245</v>
      </c>
      <c r="K925" s="234">
        <v>1034</v>
      </c>
      <c r="L925" s="233">
        <v>0.11799999999999999</v>
      </c>
      <c r="M925" s="234">
        <v>2039</v>
      </c>
      <c r="N925" s="233">
        <v>0</v>
      </c>
      <c r="O925" s="233">
        <v>0</v>
      </c>
      <c r="P925" s="233">
        <v>0.20300000000000001</v>
      </c>
      <c r="Q925" s="234">
        <v>2531</v>
      </c>
      <c r="R925" s="233">
        <v>9.6000000000000002E-2</v>
      </c>
      <c r="S925" s="234">
        <v>4864</v>
      </c>
      <c r="T925" s="233">
        <v>0</v>
      </c>
      <c r="U925" s="235">
        <f t="shared" si="98"/>
        <v>254.04</v>
      </c>
      <c r="V925" s="227">
        <f t="shared" si="99"/>
        <v>178.85</v>
      </c>
      <c r="W925" s="227">
        <f t="shared" si="100"/>
        <v>172.30666666666667</v>
      </c>
      <c r="X925" s="227">
        <f t="shared" si="103"/>
        <v>169.91666666666666</v>
      </c>
      <c r="Y925" s="227">
        <f t="shared" si="101"/>
        <v>148.19</v>
      </c>
      <c r="Z925" s="227">
        <f t="shared" si="102"/>
        <v>140.38555555555556</v>
      </c>
      <c r="AA925" s="227">
        <f t="shared" si="104"/>
        <v>135.11111111111111</v>
      </c>
    </row>
    <row r="926" spans="2:27" ht="13.5" hidden="1">
      <c r="B926" s="232" t="s">
        <v>1110</v>
      </c>
      <c r="C926" s="232" t="s">
        <v>794</v>
      </c>
      <c r="D926" s="232" t="s">
        <v>967</v>
      </c>
      <c r="E926" s="232" t="s">
        <v>988</v>
      </c>
      <c r="F926" s="232">
        <v>40</v>
      </c>
      <c r="G926" s="232" t="s">
        <v>1376</v>
      </c>
      <c r="H926" s="233">
        <v>3.1360000000000001</v>
      </c>
      <c r="I926" s="233">
        <v>0</v>
      </c>
      <c r="J926" s="233">
        <v>2.1459999999999999</v>
      </c>
      <c r="K926" s="234">
        <v>9093</v>
      </c>
      <c r="L926" s="233">
        <v>1.038</v>
      </c>
      <c r="M926" s="234">
        <v>17941</v>
      </c>
      <c r="N926" s="233">
        <v>0</v>
      </c>
      <c r="O926" s="233">
        <v>0</v>
      </c>
      <c r="P926" s="233">
        <v>1.756</v>
      </c>
      <c r="Q926" s="234">
        <v>22023</v>
      </c>
      <c r="R926" s="233">
        <v>0.83799999999999997</v>
      </c>
      <c r="S926" s="234">
        <v>42468</v>
      </c>
      <c r="T926" s="233">
        <v>0</v>
      </c>
      <c r="U926" s="235">
        <f t="shared" si="98"/>
        <v>2289.2800000000002</v>
      </c>
      <c r="V926" s="227">
        <f t="shared" si="99"/>
        <v>1566.58</v>
      </c>
      <c r="W926" s="227">
        <f t="shared" si="100"/>
        <v>1515.49</v>
      </c>
      <c r="X926" s="227">
        <f t="shared" si="103"/>
        <v>1495.0833333333333</v>
      </c>
      <c r="Y926" s="227">
        <f t="shared" si="101"/>
        <v>1281.8800000000001</v>
      </c>
      <c r="Z926" s="227">
        <f t="shared" si="102"/>
        <v>1223.49</v>
      </c>
      <c r="AA926" s="227">
        <f t="shared" si="104"/>
        <v>1179.6666666666667</v>
      </c>
    </row>
    <row r="927" spans="2:27" ht="13.5" hidden="1">
      <c r="B927" s="232" t="s">
        <v>1110</v>
      </c>
      <c r="C927" s="232" t="s">
        <v>795</v>
      </c>
      <c r="D927" s="232" t="s">
        <v>967</v>
      </c>
      <c r="E927" s="232" t="s">
        <v>988</v>
      </c>
      <c r="F927" s="232">
        <v>64</v>
      </c>
      <c r="G927" s="232" t="s">
        <v>1345</v>
      </c>
      <c r="H927" s="233">
        <v>5.0175999999999998</v>
      </c>
      <c r="I927" s="233">
        <v>0</v>
      </c>
      <c r="J927" s="233">
        <v>3.4336000000000002</v>
      </c>
      <c r="K927" s="234">
        <v>14549</v>
      </c>
      <c r="L927" s="233">
        <v>1.6608000000000001</v>
      </c>
      <c r="M927" s="234">
        <v>28705</v>
      </c>
      <c r="N927" s="233">
        <v>0</v>
      </c>
      <c r="O927" s="233">
        <v>0</v>
      </c>
      <c r="P927" s="233">
        <v>2.8096000000000001</v>
      </c>
      <c r="Q927" s="234">
        <v>35236</v>
      </c>
      <c r="R927" s="233">
        <v>1.3408</v>
      </c>
      <c r="S927" s="234">
        <v>67949</v>
      </c>
      <c r="T927" s="233">
        <v>0</v>
      </c>
      <c r="U927" s="235">
        <f t="shared" si="98"/>
        <v>3662.848</v>
      </c>
      <c r="V927" s="227">
        <f t="shared" si="99"/>
        <v>2506.5280000000002</v>
      </c>
      <c r="W927" s="227">
        <f t="shared" si="100"/>
        <v>2424.800666666667</v>
      </c>
      <c r="X927" s="227">
        <f t="shared" si="103"/>
        <v>2392.0833333333335</v>
      </c>
      <c r="Y927" s="227">
        <f t="shared" si="101"/>
        <v>2051.0080000000003</v>
      </c>
      <c r="Z927" s="227">
        <f t="shared" si="102"/>
        <v>1957.5617777777779</v>
      </c>
      <c r="AA927" s="227">
        <f t="shared" si="104"/>
        <v>1887.4722222222222</v>
      </c>
    </row>
    <row r="928" spans="2:27" ht="13.5" hidden="1">
      <c r="B928" s="232" t="s">
        <v>1110</v>
      </c>
      <c r="C928" s="232" t="s">
        <v>796</v>
      </c>
      <c r="D928" s="232" t="s">
        <v>967</v>
      </c>
      <c r="E928" s="232" t="s">
        <v>988</v>
      </c>
      <c r="F928" s="232">
        <v>8</v>
      </c>
      <c r="G928" s="232" t="s">
        <v>1312</v>
      </c>
      <c r="H928" s="233">
        <v>0.62719999999999998</v>
      </c>
      <c r="I928" s="233">
        <v>0</v>
      </c>
      <c r="J928" s="233">
        <v>0.42920000000000003</v>
      </c>
      <c r="K928" s="234">
        <v>1819</v>
      </c>
      <c r="L928" s="233">
        <v>0.20760000000000001</v>
      </c>
      <c r="M928" s="234">
        <v>3588</v>
      </c>
      <c r="N928" s="233">
        <v>0</v>
      </c>
      <c r="O928" s="233">
        <v>0</v>
      </c>
      <c r="P928" s="233">
        <v>0.35120000000000001</v>
      </c>
      <c r="Q928" s="234">
        <v>4405</v>
      </c>
      <c r="R928" s="233">
        <v>0.1676</v>
      </c>
      <c r="S928" s="234">
        <v>8494</v>
      </c>
      <c r="T928" s="233">
        <v>0</v>
      </c>
      <c r="U928" s="235">
        <f t="shared" si="98"/>
        <v>457.85599999999999</v>
      </c>
      <c r="V928" s="227">
        <f t="shared" si="99"/>
        <v>313.31600000000003</v>
      </c>
      <c r="W928" s="227">
        <f t="shared" si="100"/>
        <v>303.13133333333337</v>
      </c>
      <c r="X928" s="227">
        <f t="shared" si="103"/>
        <v>299</v>
      </c>
      <c r="Y928" s="227">
        <f t="shared" si="101"/>
        <v>256.37600000000003</v>
      </c>
      <c r="Z928" s="227">
        <f t="shared" si="102"/>
        <v>244.7091111111111</v>
      </c>
      <c r="AA928" s="227">
        <f t="shared" si="104"/>
        <v>235.94444444444446</v>
      </c>
    </row>
    <row r="929" spans="2:27" ht="13.5" hidden="1">
      <c r="B929" s="232" t="s">
        <v>1110</v>
      </c>
      <c r="C929" s="232" t="s">
        <v>797</v>
      </c>
      <c r="D929" s="232" t="s">
        <v>967</v>
      </c>
      <c r="E929" s="232" t="s">
        <v>988</v>
      </c>
      <c r="F929" s="232">
        <v>16</v>
      </c>
      <c r="G929" s="232" t="s">
        <v>1317</v>
      </c>
      <c r="H929" s="233">
        <v>1.2544</v>
      </c>
      <c r="I929" s="233">
        <v>0</v>
      </c>
      <c r="J929" s="233">
        <v>0.85840000000000005</v>
      </c>
      <c r="K929" s="234">
        <v>3637</v>
      </c>
      <c r="L929" s="233">
        <v>0.41520000000000001</v>
      </c>
      <c r="M929" s="234">
        <v>7176</v>
      </c>
      <c r="N929" s="233">
        <v>0</v>
      </c>
      <c r="O929" s="233">
        <v>0</v>
      </c>
      <c r="P929" s="233">
        <v>0.70240000000000002</v>
      </c>
      <c r="Q929" s="234">
        <v>8809</v>
      </c>
      <c r="R929" s="233">
        <v>0.3352</v>
      </c>
      <c r="S929" s="234">
        <v>16987</v>
      </c>
      <c r="T929" s="233">
        <v>0</v>
      </c>
      <c r="U929" s="235">
        <f t="shared" si="98"/>
        <v>915.71199999999999</v>
      </c>
      <c r="V929" s="227">
        <f t="shared" si="99"/>
        <v>626.63200000000006</v>
      </c>
      <c r="W929" s="227">
        <f t="shared" si="100"/>
        <v>606.17933333333326</v>
      </c>
      <c r="X929" s="227">
        <f t="shared" si="103"/>
        <v>598</v>
      </c>
      <c r="Y929" s="227">
        <f t="shared" si="101"/>
        <v>512.75200000000007</v>
      </c>
      <c r="Z929" s="227">
        <f t="shared" si="102"/>
        <v>489.39044444444448</v>
      </c>
      <c r="AA929" s="227">
        <f t="shared" si="104"/>
        <v>471.86111111111109</v>
      </c>
    </row>
    <row r="930" spans="2:27" ht="13.5" hidden="1">
      <c r="B930" s="232" t="s">
        <v>1110</v>
      </c>
      <c r="C930" s="232" t="s">
        <v>798</v>
      </c>
      <c r="D930" s="232" t="s">
        <v>967</v>
      </c>
      <c r="E930" s="232" t="s">
        <v>988</v>
      </c>
      <c r="F930" s="232">
        <v>2</v>
      </c>
      <c r="G930" s="232" t="s">
        <v>1315</v>
      </c>
      <c r="H930" s="233">
        <v>0.19059999999999999</v>
      </c>
      <c r="I930" s="233">
        <v>0</v>
      </c>
      <c r="J930" s="233">
        <v>0.1411</v>
      </c>
      <c r="K930" s="234">
        <v>603</v>
      </c>
      <c r="L930" s="233">
        <v>6.88E-2</v>
      </c>
      <c r="M930" s="234">
        <v>1193</v>
      </c>
      <c r="N930" s="233">
        <v>0</v>
      </c>
      <c r="O930" s="233">
        <v>0</v>
      </c>
      <c r="P930" s="233">
        <v>0.1216</v>
      </c>
      <c r="Q930" s="234">
        <v>1545</v>
      </c>
      <c r="R930" s="233">
        <v>5.8799999999999998E-2</v>
      </c>
      <c r="S930" s="234">
        <v>3012</v>
      </c>
      <c r="T930" s="233">
        <v>0</v>
      </c>
      <c r="U930" s="235">
        <f t="shared" si="98"/>
        <v>139.13800000000001</v>
      </c>
      <c r="V930" s="227">
        <f t="shared" si="99"/>
        <v>103.003</v>
      </c>
      <c r="W930" s="227">
        <f t="shared" si="100"/>
        <v>100.47399999999999</v>
      </c>
      <c r="X930" s="227">
        <f t="shared" si="103"/>
        <v>99.416666666666671</v>
      </c>
      <c r="Y930" s="227">
        <f t="shared" si="101"/>
        <v>88.768000000000001</v>
      </c>
      <c r="Z930" s="227">
        <f t="shared" si="102"/>
        <v>85.840666666666664</v>
      </c>
      <c r="AA930" s="227">
        <f t="shared" si="104"/>
        <v>83.666666666666671</v>
      </c>
    </row>
    <row r="931" spans="2:27" ht="13.5" hidden="1">
      <c r="B931" s="232" t="s">
        <v>1110</v>
      </c>
      <c r="C931" s="232" t="s">
        <v>799</v>
      </c>
      <c r="D931" s="232" t="s">
        <v>967</v>
      </c>
      <c r="E931" s="232" t="s">
        <v>988</v>
      </c>
      <c r="F931" s="232">
        <v>4</v>
      </c>
      <c r="G931" s="232" t="s">
        <v>1311</v>
      </c>
      <c r="H931" s="233">
        <v>0.31359999999999999</v>
      </c>
      <c r="I931" s="233">
        <v>0</v>
      </c>
      <c r="J931" s="233">
        <v>0.21460000000000001</v>
      </c>
      <c r="K931" s="234">
        <v>909</v>
      </c>
      <c r="L931" s="233">
        <v>0.1038</v>
      </c>
      <c r="M931" s="234">
        <v>1794</v>
      </c>
      <c r="N931" s="233">
        <v>0</v>
      </c>
      <c r="O931" s="233">
        <v>0</v>
      </c>
      <c r="P931" s="233">
        <v>0.17560000000000001</v>
      </c>
      <c r="Q931" s="234">
        <v>2202</v>
      </c>
      <c r="R931" s="233">
        <v>8.3799999999999999E-2</v>
      </c>
      <c r="S931" s="234">
        <v>4247</v>
      </c>
      <c r="T931" s="233">
        <v>0</v>
      </c>
      <c r="U931" s="235">
        <f t="shared" si="98"/>
        <v>228.928</v>
      </c>
      <c r="V931" s="227">
        <f t="shared" si="99"/>
        <v>156.65800000000002</v>
      </c>
      <c r="W931" s="227">
        <f t="shared" si="100"/>
        <v>151.524</v>
      </c>
      <c r="X931" s="227">
        <f t="shared" si="103"/>
        <v>149.5</v>
      </c>
      <c r="Y931" s="227">
        <f t="shared" si="101"/>
        <v>128.18800000000002</v>
      </c>
      <c r="Z931" s="227">
        <f t="shared" si="102"/>
        <v>122.34066666666666</v>
      </c>
      <c r="AA931" s="227">
        <f t="shared" si="104"/>
        <v>117.97222222222223</v>
      </c>
    </row>
    <row r="932" spans="2:27" ht="13.5" hidden="1">
      <c r="B932" s="232" t="s">
        <v>1110</v>
      </c>
      <c r="C932" s="232" t="s">
        <v>800</v>
      </c>
      <c r="D932" s="232" t="s">
        <v>967</v>
      </c>
      <c r="E932" s="232" t="s">
        <v>988</v>
      </c>
      <c r="F932" s="232">
        <v>48</v>
      </c>
      <c r="G932" s="232" t="s">
        <v>1310</v>
      </c>
      <c r="H932" s="233">
        <v>3.6429999999999998</v>
      </c>
      <c r="I932" s="233">
        <v>0</v>
      </c>
      <c r="J932" s="233">
        <v>2.5750000000000002</v>
      </c>
      <c r="K932" s="234">
        <v>10911</v>
      </c>
      <c r="L932" s="233">
        <v>1.246</v>
      </c>
      <c r="M932" s="234">
        <v>21529</v>
      </c>
      <c r="N932" s="233">
        <v>0</v>
      </c>
      <c r="O932" s="233">
        <v>0</v>
      </c>
      <c r="P932" s="233">
        <v>2.0350000000000001</v>
      </c>
      <c r="Q932" s="234">
        <v>25544</v>
      </c>
      <c r="R932" s="233">
        <v>0.97199999999999998</v>
      </c>
      <c r="S932" s="234">
        <v>49302</v>
      </c>
      <c r="T932" s="233">
        <v>0</v>
      </c>
      <c r="U932" s="235">
        <f t="shared" si="98"/>
        <v>2659.39</v>
      </c>
      <c r="V932" s="227">
        <f t="shared" si="99"/>
        <v>1879.7500000000002</v>
      </c>
      <c r="W932" s="227">
        <f t="shared" si="100"/>
        <v>1818.83</v>
      </c>
      <c r="X932" s="227">
        <f t="shared" si="103"/>
        <v>1794.0833333333333</v>
      </c>
      <c r="Y932" s="227">
        <f t="shared" si="101"/>
        <v>1485.5500000000002</v>
      </c>
      <c r="Z932" s="227">
        <f t="shared" si="102"/>
        <v>1419.1155555555556</v>
      </c>
      <c r="AA932" s="227">
        <f t="shared" si="104"/>
        <v>1369.5</v>
      </c>
    </row>
    <row r="933" spans="2:27" ht="13.5" hidden="1">
      <c r="B933" s="232" t="s">
        <v>1110</v>
      </c>
      <c r="C933" s="232" t="s">
        <v>801</v>
      </c>
      <c r="D933" s="232" t="s">
        <v>967</v>
      </c>
      <c r="E933" s="232" t="s">
        <v>988</v>
      </c>
      <c r="F933" s="232">
        <v>64</v>
      </c>
      <c r="G933" s="232" t="s">
        <v>1345</v>
      </c>
      <c r="H933" s="233">
        <v>4.8579999999999997</v>
      </c>
      <c r="I933" s="233">
        <v>0</v>
      </c>
      <c r="J933" s="233">
        <v>3.4340000000000002</v>
      </c>
      <c r="K933" s="234">
        <v>14549</v>
      </c>
      <c r="L933" s="233">
        <v>1.661</v>
      </c>
      <c r="M933" s="234">
        <v>28705</v>
      </c>
      <c r="N933" s="233">
        <v>0</v>
      </c>
      <c r="O933" s="233">
        <v>0</v>
      </c>
      <c r="P933" s="233">
        <v>2.7130000000000001</v>
      </c>
      <c r="Q933" s="234">
        <v>34059</v>
      </c>
      <c r="R933" s="233">
        <v>1.296</v>
      </c>
      <c r="S933" s="234">
        <v>65736</v>
      </c>
      <c r="T933" s="233">
        <v>0</v>
      </c>
      <c r="U933" s="235">
        <f t="shared" si="98"/>
        <v>3546.3399999999997</v>
      </c>
      <c r="V933" s="227">
        <f t="shared" si="99"/>
        <v>2506.8200000000002</v>
      </c>
      <c r="W933" s="227">
        <f t="shared" si="100"/>
        <v>2424.9466666666667</v>
      </c>
      <c r="X933" s="227">
        <f t="shared" si="103"/>
        <v>2392.0833333333335</v>
      </c>
      <c r="Y933" s="227">
        <f t="shared" si="101"/>
        <v>1980.49</v>
      </c>
      <c r="Z933" s="227">
        <f t="shared" si="102"/>
        <v>1892.1633333333334</v>
      </c>
      <c r="AA933" s="227">
        <f t="shared" si="104"/>
        <v>1826</v>
      </c>
    </row>
    <row r="934" spans="2:27" ht="13.5" hidden="1">
      <c r="B934" s="232" t="s">
        <v>1110</v>
      </c>
      <c r="C934" s="232" t="s">
        <v>802</v>
      </c>
      <c r="D934" s="232" t="s">
        <v>967</v>
      </c>
      <c r="E934" s="232" t="s">
        <v>988</v>
      </c>
      <c r="F934" s="232">
        <v>96</v>
      </c>
      <c r="G934" s="232" t="s">
        <v>1356</v>
      </c>
      <c r="H934" s="233">
        <v>7.2859999999999996</v>
      </c>
      <c r="I934" s="233">
        <v>0</v>
      </c>
      <c r="J934" s="233">
        <v>5.15</v>
      </c>
      <c r="K934" s="234">
        <v>21823</v>
      </c>
      <c r="L934" s="233">
        <v>2.4910000000000001</v>
      </c>
      <c r="M934" s="234">
        <v>43057</v>
      </c>
      <c r="N934" s="233">
        <v>0</v>
      </c>
      <c r="O934" s="233">
        <v>0</v>
      </c>
      <c r="P934" s="233">
        <v>4.069</v>
      </c>
      <c r="Q934" s="234">
        <v>51088</v>
      </c>
      <c r="R934" s="233">
        <v>1.944</v>
      </c>
      <c r="S934" s="234">
        <v>98604</v>
      </c>
      <c r="T934" s="233">
        <v>0</v>
      </c>
      <c r="U934" s="235">
        <f t="shared" si="98"/>
        <v>5318.78</v>
      </c>
      <c r="V934" s="227">
        <f t="shared" si="99"/>
        <v>3759.5000000000005</v>
      </c>
      <c r="W934" s="227">
        <f t="shared" si="100"/>
        <v>3637.0133333333333</v>
      </c>
      <c r="X934" s="227">
        <f t="shared" si="103"/>
        <v>3588.0833333333335</v>
      </c>
      <c r="Y934" s="227">
        <f t="shared" si="101"/>
        <v>2970.37</v>
      </c>
      <c r="Z934" s="227">
        <f t="shared" si="102"/>
        <v>2838.2311111111112</v>
      </c>
      <c r="AA934" s="227">
        <f t="shared" si="104"/>
        <v>2739</v>
      </c>
    </row>
    <row r="935" spans="2:27" ht="13.5" hidden="1">
      <c r="B935" s="232" t="s">
        <v>1110</v>
      </c>
      <c r="C935" s="232" t="s">
        <v>803</v>
      </c>
      <c r="D935" s="232" t="s">
        <v>967</v>
      </c>
      <c r="E935" s="232" t="s">
        <v>988</v>
      </c>
      <c r="F935" s="232">
        <v>8</v>
      </c>
      <c r="G935" s="232" t="s">
        <v>1312</v>
      </c>
      <c r="H935" s="233">
        <v>0.60699999999999998</v>
      </c>
      <c r="I935" s="233">
        <v>0</v>
      </c>
      <c r="J935" s="233">
        <v>0.42899999999999999</v>
      </c>
      <c r="K935" s="234">
        <v>1819</v>
      </c>
      <c r="L935" s="233">
        <v>0.20799999999999999</v>
      </c>
      <c r="M935" s="234">
        <v>3588</v>
      </c>
      <c r="N935" s="233">
        <v>0</v>
      </c>
      <c r="O935" s="233">
        <v>0</v>
      </c>
      <c r="P935" s="233">
        <v>0.33900000000000002</v>
      </c>
      <c r="Q935" s="234">
        <v>4257</v>
      </c>
      <c r="R935" s="233">
        <v>0.16200000000000001</v>
      </c>
      <c r="S935" s="234">
        <v>8217</v>
      </c>
      <c r="T935" s="233">
        <v>0</v>
      </c>
      <c r="U935" s="235">
        <f t="shared" si="98"/>
        <v>443.11</v>
      </c>
      <c r="V935" s="227">
        <f t="shared" si="99"/>
        <v>313.17</v>
      </c>
      <c r="W935" s="227">
        <f t="shared" si="100"/>
        <v>303.42333333333335</v>
      </c>
      <c r="X935" s="227">
        <f t="shared" si="103"/>
        <v>299</v>
      </c>
      <c r="Y935" s="227">
        <f t="shared" si="101"/>
        <v>247.47000000000003</v>
      </c>
      <c r="Z935" s="227">
        <f t="shared" si="102"/>
        <v>236.51</v>
      </c>
      <c r="AA935" s="227">
        <f t="shared" si="104"/>
        <v>228.25</v>
      </c>
    </row>
    <row r="936" spans="2:27" ht="13.5" hidden="1">
      <c r="B936" s="232" t="s">
        <v>1110</v>
      </c>
      <c r="C936" s="232" t="s">
        <v>804</v>
      </c>
      <c r="D936" s="232" t="s">
        <v>967</v>
      </c>
      <c r="E936" s="232" t="s">
        <v>988</v>
      </c>
      <c r="F936" s="232">
        <v>16</v>
      </c>
      <c r="G936" s="232" t="s">
        <v>1317</v>
      </c>
      <c r="H936" s="233">
        <v>1.214</v>
      </c>
      <c r="I936" s="233">
        <v>0</v>
      </c>
      <c r="J936" s="233">
        <v>0.85799999999999998</v>
      </c>
      <c r="K936" s="234">
        <v>3637</v>
      </c>
      <c r="L936" s="233">
        <v>0.41499999999999998</v>
      </c>
      <c r="M936" s="234">
        <v>7176</v>
      </c>
      <c r="N936" s="233">
        <v>0</v>
      </c>
      <c r="O936" s="233">
        <v>0</v>
      </c>
      <c r="P936" s="233">
        <v>0.67800000000000005</v>
      </c>
      <c r="Q936" s="234">
        <v>8515</v>
      </c>
      <c r="R936" s="233">
        <v>0.32400000000000001</v>
      </c>
      <c r="S936" s="234">
        <v>16434</v>
      </c>
      <c r="T936" s="233">
        <v>0</v>
      </c>
      <c r="U936" s="235">
        <f t="shared" si="98"/>
        <v>886.22</v>
      </c>
      <c r="V936" s="227">
        <f t="shared" si="99"/>
        <v>626.34</v>
      </c>
      <c r="W936" s="227">
        <f t="shared" si="100"/>
        <v>606.0333333333333</v>
      </c>
      <c r="X936" s="227">
        <f t="shared" si="103"/>
        <v>598</v>
      </c>
      <c r="Y936" s="227">
        <f t="shared" si="101"/>
        <v>494.94000000000005</v>
      </c>
      <c r="Z936" s="227">
        <f t="shared" si="102"/>
        <v>473.04777777777781</v>
      </c>
      <c r="AA936" s="227">
        <f t="shared" si="104"/>
        <v>456.5</v>
      </c>
    </row>
    <row r="937" spans="2:27" ht="13.5" hidden="1">
      <c r="B937" s="232" t="s">
        <v>1110</v>
      </c>
      <c r="C937" s="232" t="s">
        <v>805</v>
      </c>
      <c r="D937" s="232" t="s">
        <v>967</v>
      </c>
      <c r="E937" s="232" t="s">
        <v>988</v>
      </c>
      <c r="F937" s="232">
        <v>32</v>
      </c>
      <c r="G937" s="232" t="s">
        <v>1316</v>
      </c>
      <c r="H937" s="233">
        <v>2.4289999999999998</v>
      </c>
      <c r="I937" s="233">
        <v>0</v>
      </c>
      <c r="J937" s="233">
        <v>1.7170000000000001</v>
      </c>
      <c r="K937" s="234">
        <v>7274</v>
      </c>
      <c r="L937" s="233">
        <v>0.83</v>
      </c>
      <c r="M937" s="234">
        <v>14352</v>
      </c>
      <c r="N937" s="233">
        <v>0</v>
      </c>
      <c r="O937" s="233">
        <v>0</v>
      </c>
      <c r="P937" s="233">
        <v>1.3560000000000001</v>
      </c>
      <c r="Q937" s="234">
        <v>17029</v>
      </c>
      <c r="R937" s="233">
        <v>0.64800000000000002</v>
      </c>
      <c r="S937" s="234">
        <v>32868</v>
      </c>
      <c r="T937" s="233">
        <v>0</v>
      </c>
      <c r="U937" s="235">
        <f t="shared" si="98"/>
        <v>1773.1699999999998</v>
      </c>
      <c r="V937" s="227">
        <f t="shared" si="99"/>
        <v>1253.4100000000001</v>
      </c>
      <c r="W937" s="227">
        <f t="shared" si="100"/>
        <v>1212.0666666666666</v>
      </c>
      <c r="X937" s="227">
        <f t="shared" si="103"/>
        <v>1196</v>
      </c>
      <c r="Y937" s="227">
        <f t="shared" si="101"/>
        <v>989.88000000000011</v>
      </c>
      <c r="Z937" s="227">
        <f t="shared" si="102"/>
        <v>946.06777777777779</v>
      </c>
      <c r="AA937" s="227">
        <f t="shared" si="104"/>
        <v>913</v>
      </c>
    </row>
    <row r="938" spans="2:27" ht="13.5" hidden="1">
      <c r="B938" s="232" t="s">
        <v>1110</v>
      </c>
      <c r="C938" s="232" t="s">
        <v>806</v>
      </c>
      <c r="D938" s="232" t="s">
        <v>967</v>
      </c>
      <c r="E938" s="232" t="s">
        <v>988</v>
      </c>
      <c r="F938" s="232">
        <v>2</v>
      </c>
      <c r="G938" s="232" t="s">
        <v>1315</v>
      </c>
      <c r="H938" s="233">
        <v>0.186</v>
      </c>
      <c r="I938" s="233">
        <v>0</v>
      </c>
      <c r="J938" s="233">
        <v>0.14099999999999999</v>
      </c>
      <c r="K938" s="234">
        <v>603</v>
      </c>
      <c r="L938" s="233">
        <v>6.9000000000000006E-2</v>
      </c>
      <c r="M938" s="234">
        <v>1193</v>
      </c>
      <c r="N938" s="233">
        <v>0</v>
      </c>
      <c r="O938" s="233">
        <v>0</v>
      </c>
      <c r="P938" s="233">
        <v>0.11899999999999999</v>
      </c>
      <c r="Q938" s="234">
        <v>1508</v>
      </c>
      <c r="R938" s="233">
        <v>5.7000000000000002E-2</v>
      </c>
      <c r="S938" s="234">
        <v>2943</v>
      </c>
      <c r="T938" s="233">
        <v>0</v>
      </c>
      <c r="U938" s="235">
        <f t="shared" si="98"/>
        <v>135.78</v>
      </c>
      <c r="V938" s="227">
        <f t="shared" si="99"/>
        <v>102.92999999999999</v>
      </c>
      <c r="W938" s="227">
        <f t="shared" si="100"/>
        <v>100.62</v>
      </c>
      <c r="X938" s="227">
        <f t="shared" si="103"/>
        <v>99.416666666666671</v>
      </c>
      <c r="Y938" s="227">
        <f t="shared" si="101"/>
        <v>86.86999999999999</v>
      </c>
      <c r="Z938" s="227">
        <f t="shared" si="102"/>
        <v>83.498888888888885</v>
      </c>
      <c r="AA938" s="227">
        <f t="shared" si="104"/>
        <v>81.75</v>
      </c>
    </row>
    <row r="939" spans="2:27" ht="13.5" hidden="1">
      <c r="B939" s="232" t="s">
        <v>1110</v>
      </c>
      <c r="C939" s="232" t="s">
        <v>807</v>
      </c>
      <c r="D939" s="232" t="s">
        <v>967</v>
      </c>
      <c r="E939" s="232" t="s">
        <v>988</v>
      </c>
      <c r="F939" s="232">
        <v>96</v>
      </c>
      <c r="G939" s="232" t="s">
        <v>1356</v>
      </c>
      <c r="H939" s="233">
        <v>7.2859999999999996</v>
      </c>
      <c r="I939" s="233">
        <v>0</v>
      </c>
      <c r="J939" s="233">
        <v>5.15</v>
      </c>
      <c r="K939" s="234">
        <v>21823</v>
      </c>
      <c r="L939" s="233">
        <v>2.4910000000000001</v>
      </c>
      <c r="M939" s="234">
        <v>43057</v>
      </c>
      <c r="N939" s="233">
        <v>0</v>
      </c>
      <c r="O939" s="233">
        <v>0</v>
      </c>
      <c r="P939" s="233">
        <v>4.069</v>
      </c>
      <c r="Q939" s="234">
        <v>51088</v>
      </c>
      <c r="R939" s="233">
        <v>1.944</v>
      </c>
      <c r="S939" s="234">
        <v>98604</v>
      </c>
      <c r="T939" s="233">
        <v>0</v>
      </c>
      <c r="U939" s="235">
        <f t="shared" si="98"/>
        <v>5318.78</v>
      </c>
      <c r="V939" s="227">
        <f t="shared" si="99"/>
        <v>3759.5000000000005</v>
      </c>
      <c r="W939" s="227">
        <f t="shared" si="100"/>
        <v>3637.0133333333333</v>
      </c>
      <c r="X939" s="227">
        <f t="shared" si="103"/>
        <v>3588.0833333333335</v>
      </c>
      <c r="Y939" s="227">
        <f t="shared" si="101"/>
        <v>2970.37</v>
      </c>
      <c r="Z939" s="227">
        <f t="shared" si="102"/>
        <v>2838.2311111111112</v>
      </c>
      <c r="AA939" s="227">
        <f t="shared" si="104"/>
        <v>2739</v>
      </c>
    </row>
    <row r="940" spans="2:27" ht="13.5" hidden="1">
      <c r="B940" s="232" t="s">
        <v>1110</v>
      </c>
      <c r="C940" s="232" t="s">
        <v>808</v>
      </c>
      <c r="D940" s="232" t="s">
        <v>967</v>
      </c>
      <c r="E940" s="232" t="s">
        <v>988</v>
      </c>
      <c r="F940" s="232">
        <v>4</v>
      </c>
      <c r="G940" s="232" t="s">
        <v>1311</v>
      </c>
      <c r="H940" s="233">
        <v>0.30399999999999999</v>
      </c>
      <c r="I940" s="233">
        <v>0</v>
      </c>
      <c r="J940" s="233">
        <v>0.215</v>
      </c>
      <c r="K940" s="234">
        <v>909</v>
      </c>
      <c r="L940" s="233">
        <v>0.104</v>
      </c>
      <c r="M940" s="234">
        <v>1794</v>
      </c>
      <c r="N940" s="233">
        <v>0</v>
      </c>
      <c r="O940" s="233">
        <v>0</v>
      </c>
      <c r="P940" s="233">
        <v>0.17</v>
      </c>
      <c r="Q940" s="234">
        <v>2129</v>
      </c>
      <c r="R940" s="233">
        <v>8.1000000000000003E-2</v>
      </c>
      <c r="S940" s="234">
        <v>4109</v>
      </c>
      <c r="T940" s="233">
        <v>0</v>
      </c>
      <c r="U940" s="235">
        <f t="shared" si="98"/>
        <v>221.92</v>
      </c>
      <c r="V940" s="227">
        <f t="shared" si="99"/>
        <v>156.94999999999999</v>
      </c>
      <c r="W940" s="227">
        <f t="shared" si="100"/>
        <v>151.67000000000002</v>
      </c>
      <c r="X940" s="227">
        <f t="shared" si="103"/>
        <v>149.5</v>
      </c>
      <c r="Y940" s="227">
        <f t="shared" si="101"/>
        <v>124.10000000000001</v>
      </c>
      <c r="Z940" s="227">
        <f t="shared" si="102"/>
        <v>118.26888888888888</v>
      </c>
      <c r="AA940" s="227">
        <f t="shared" si="104"/>
        <v>114.13888888888889</v>
      </c>
    </row>
    <row r="941" spans="2:27" ht="13.5" hidden="1">
      <c r="B941" s="232" t="s">
        <v>1110</v>
      </c>
      <c r="C941" s="232" t="s">
        <v>809</v>
      </c>
      <c r="D941" s="232" t="s">
        <v>967</v>
      </c>
      <c r="E941" s="232" t="s">
        <v>988</v>
      </c>
      <c r="F941" s="232">
        <v>48</v>
      </c>
      <c r="G941" s="232" t="s">
        <v>1310</v>
      </c>
      <c r="H941" s="233">
        <v>3.355</v>
      </c>
      <c r="I941" s="233">
        <v>0</v>
      </c>
      <c r="J941" s="233">
        <v>2.3959999999999999</v>
      </c>
      <c r="K941" s="234">
        <v>10162</v>
      </c>
      <c r="L941" s="233">
        <v>1.1599999999999999</v>
      </c>
      <c r="M941" s="234">
        <v>20060</v>
      </c>
      <c r="N941" s="233">
        <v>0</v>
      </c>
      <c r="O941" s="233">
        <v>0</v>
      </c>
      <c r="P941" s="233">
        <v>1.91</v>
      </c>
      <c r="Q941" s="234">
        <v>24030</v>
      </c>
      <c r="R941" s="233">
        <v>0.91400000000000003</v>
      </c>
      <c r="S941" s="234">
        <v>46456</v>
      </c>
      <c r="T941" s="233">
        <v>0</v>
      </c>
      <c r="U941" s="235">
        <f t="shared" si="98"/>
        <v>2449.15</v>
      </c>
      <c r="V941" s="227">
        <f t="shared" si="99"/>
        <v>1749.08</v>
      </c>
      <c r="W941" s="227">
        <f t="shared" si="100"/>
        <v>1693.6333333333332</v>
      </c>
      <c r="X941" s="227">
        <f t="shared" si="103"/>
        <v>1671.6666666666667</v>
      </c>
      <c r="Y941" s="227">
        <f t="shared" si="101"/>
        <v>1394.3</v>
      </c>
      <c r="Z941" s="227">
        <f t="shared" si="102"/>
        <v>1334.72</v>
      </c>
      <c r="AA941" s="227">
        <f t="shared" si="104"/>
        <v>1290.4444444444443</v>
      </c>
    </row>
    <row r="942" spans="2:27" ht="13.5" hidden="1">
      <c r="B942" s="232" t="s">
        <v>1110</v>
      </c>
      <c r="C942" s="232" t="s">
        <v>810</v>
      </c>
      <c r="D942" s="232" t="s">
        <v>967</v>
      </c>
      <c r="E942" s="232" t="s">
        <v>988</v>
      </c>
      <c r="F942" s="232">
        <v>64</v>
      </c>
      <c r="G942" s="232" t="s">
        <v>1345</v>
      </c>
      <c r="H942" s="233">
        <v>4.4740000000000002</v>
      </c>
      <c r="I942" s="233">
        <v>0</v>
      </c>
      <c r="J942" s="233">
        <v>3.194</v>
      </c>
      <c r="K942" s="234">
        <v>13550</v>
      </c>
      <c r="L942" s="233">
        <v>1.5469999999999999</v>
      </c>
      <c r="M942" s="234">
        <v>26747</v>
      </c>
      <c r="N942" s="233">
        <v>0</v>
      </c>
      <c r="O942" s="233">
        <v>0</v>
      </c>
      <c r="P942" s="233">
        <v>2.5470000000000002</v>
      </c>
      <c r="Q942" s="234">
        <v>32041</v>
      </c>
      <c r="R942" s="233">
        <v>1.2190000000000001</v>
      </c>
      <c r="S942" s="234">
        <v>61942</v>
      </c>
      <c r="T942" s="233">
        <v>0</v>
      </c>
      <c r="U942" s="235">
        <f t="shared" si="98"/>
        <v>3266.02</v>
      </c>
      <c r="V942" s="227">
        <f t="shared" si="99"/>
        <v>2331.62</v>
      </c>
      <c r="W942" s="227">
        <f t="shared" si="100"/>
        <v>2258.4766666666665</v>
      </c>
      <c r="X942" s="227">
        <f t="shared" si="103"/>
        <v>2228.9166666666665</v>
      </c>
      <c r="Y942" s="227">
        <f t="shared" si="101"/>
        <v>1859.3100000000002</v>
      </c>
      <c r="Z942" s="227">
        <f t="shared" si="102"/>
        <v>1779.8977777777777</v>
      </c>
      <c r="AA942" s="227">
        <f t="shared" si="104"/>
        <v>1720.6111111111111</v>
      </c>
    </row>
    <row r="943" spans="2:27" ht="13.5" hidden="1">
      <c r="B943" s="232" t="s">
        <v>1110</v>
      </c>
      <c r="C943" s="232" t="s">
        <v>811</v>
      </c>
      <c r="D943" s="232" t="s">
        <v>967</v>
      </c>
      <c r="E943" s="232" t="s">
        <v>988</v>
      </c>
      <c r="F943" s="232">
        <v>96</v>
      </c>
      <c r="G943" s="232" t="s">
        <v>1356</v>
      </c>
      <c r="H943" s="233">
        <v>6.71</v>
      </c>
      <c r="I943" s="233">
        <v>0</v>
      </c>
      <c r="J943" s="233">
        <v>4.7910000000000004</v>
      </c>
      <c r="K943" s="234">
        <v>20324</v>
      </c>
      <c r="L943" s="233">
        <v>2.3199999999999998</v>
      </c>
      <c r="M943" s="234">
        <v>40120</v>
      </c>
      <c r="N943" s="233">
        <v>0</v>
      </c>
      <c r="O943" s="233">
        <v>0</v>
      </c>
      <c r="P943" s="233">
        <v>3.82</v>
      </c>
      <c r="Q943" s="234">
        <v>48061</v>
      </c>
      <c r="R943" s="233">
        <v>1.829</v>
      </c>
      <c r="S943" s="234">
        <v>92913</v>
      </c>
      <c r="T943" s="233">
        <v>0</v>
      </c>
      <c r="U943" s="235">
        <f t="shared" si="98"/>
        <v>4898.3</v>
      </c>
      <c r="V943" s="227">
        <f t="shared" si="99"/>
        <v>3497.4300000000003</v>
      </c>
      <c r="W943" s="227">
        <f t="shared" si="100"/>
        <v>3387.2666666666664</v>
      </c>
      <c r="X943" s="227">
        <f t="shared" si="103"/>
        <v>3343.3333333333335</v>
      </c>
      <c r="Y943" s="227">
        <f t="shared" si="101"/>
        <v>2788.6</v>
      </c>
      <c r="Z943" s="227">
        <f t="shared" si="102"/>
        <v>2670.1977777777779</v>
      </c>
      <c r="AA943" s="227">
        <f t="shared" si="104"/>
        <v>2580.9166666666665</v>
      </c>
    </row>
    <row r="944" spans="2:27" ht="13.5" hidden="1">
      <c r="B944" s="232" t="s">
        <v>1110</v>
      </c>
      <c r="C944" s="232" t="s">
        <v>812</v>
      </c>
      <c r="D944" s="232" t="s">
        <v>967</v>
      </c>
      <c r="E944" s="232" t="s">
        <v>988</v>
      </c>
      <c r="F944" s="232">
        <v>8</v>
      </c>
      <c r="G944" s="232" t="s">
        <v>1312</v>
      </c>
      <c r="H944" s="233">
        <v>0.55900000000000005</v>
      </c>
      <c r="I944" s="233">
        <v>0</v>
      </c>
      <c r="J944" s="233">
        <v>0.39900000000000002</v>
      </c>
      <c r="K944" s="234">
        <v>1694</v>
      </c>
      <c r="L944" s="233">
        <v>0.193</v>
      </c>
      <c r="M944" s="234">
        <v>3343</v>
      </c>
      <c r="N944" s="233">
        <v>0</v>
      </c>
      <c r="O944" s="233">
        <v>0</v>
      </c>
      <c r="P944" s="233">
        <v>0.318</v>
      </c>
      <c r="Q944" s="234">
        <v>4005</v>
      </c>
      <c r="R944" s="233">
        <v>0.152</v>
      </c>
      <c r="S944" s="234">
        <v>7743</v>
      </c>
      <c r="T944" s="233">
        <v>0</v>
      </c>
      <c r="U944" s="235">
        <f t="shared" si="98"/>
        <v>408.07000000000005</v>
      </c>
      <c r="V944" s="227">
        <f t="shared" si="99"/>
        <v>291.27000000000004</v>
      </c>
      <c r="W944" s="227">
        <f t="shared" si="100"/>
        <v>282.05666666666667</v>
      </c>
      <c r="X944" s="227">
        <f t="shared" si="103"/>
        <v>278.58333333333331</v>
      </c>
      <c r="Y944" s="227">
        <f t="shared" si="101"/>
        <v>232.14000000000001</v>
      </c>
      <c r="Z944" s="227">
        <f t="shared" si="102"/>
        <v>222.20999999999998</v>
      </c>
      <c r="AA944" s="227">
        <f t="shared" si="104"/>
        <v>215.08333333333334</v>
      </c>
    </row>
    <row r="945" spans="2:27" ht="13.5" hidden="1">
      <c r="B945" s="232" t="s">
        <v>1110</v>
      </c>
      <c r="C945" s="232" t="s">
        <v>813</v>
      </c>
      <c r="D945" s="232" t="s">
        <v>967</v>
      </c>
      <c r="E945" s="232" t="s">
        <v>988</v>
      </c>
      <c r="F945" s="232">
        <v>16</v>
      </c>
      <c r="G945" s="232" t="s">
        <v>1317</v>
      </c>
      <c r="H945" s="233">
        <v>1.1180000000000001</v>
      </c>
      <c r="I945" s="233">
        <v>0</v>
      </c>
      <c r="J945" s="233">
        <v>0.79900000000000004</v>
      </c>
      <c r="K945" s="234">
        <v>3387</v>
      </c>
      <c r="L945" s="233">
        <v>0.38700000000000001</v>
      </c>
      <c r="M945" s="234">
        <v>6687</v>
      </c>
      <c r="N945" s="233">
        <v>0</v>
      </c>
      <c r="O945" s="233">
        <v>0</v>
      </c>
      <c r="P945" s="233">
        <v>0.63700000000000001</v>
      </c>
      <c r="Q945" s="234">
        <v>8010</v>
      </c>
      <c r="R945" s="233">
        <v>0.30499999999999999</v>
      </c>
      <c r="S945" s="234">
        <v>15485</v>
      </c>
      <c r="T945" s="233">
        <v>0</v>
      </c>
      <c r="U945" s="235">
        <f t="shared" si="98"/>
        <v>816.1400000000001</v>
      </c>
      <c r="V945" s="227">
        <f t="shared" si="99"/>
        <v>583.27</v>
      </c>
      <c r="W945" s="227">
        <f t="shared" si="100"/>
        <v>564.76</v>
      </c>
      <c r="X945" s="227">
        <f t="shared" si="103"/>
        <v>557.25</v>
      </c>
      <c r="Y945" s="227">
        <f t="shared" si="101"/>
        <v>465.01</v>
      </c>
      <c r="Z945" s="227">
        <f t="shared" si="102"/>
        <v>445.15</v>
      </c>
      <c r="AA945" s="227">
        <f t="shared" si="104"/>
        <v>430.13888888888891</v>
      </c>
    </row>
    <row r="946" spans="2:27" ht="13.5" hidden="1">
      <c r="B946" s="232" t="s">
        <v>1110</v>
      </c>
      <c r="C946" s="232" t="s">
        <v>814</v>
      </c>
      <c r="D946" s="232" t="s">
        <v>967</v>
      </c>
      <c r="E946" s="232" t="s">
        <v>988</v>
      </c>
      <c r="F946" s="232">
        <v>32</v>
      </c>
      <c r="G946" s="232" t="s">
        <v>1316</v>
      </c>
      <c r="H946" s="233">
        <v>2.2370000000000001</v>
      </c>
      <c r="I946" s="233">
        <v>0</v>
      </c>
      <c r="J946" s="233">
        <v>1.597</v>
      </c>
      <c r="K946" s="234">
        <v>6775</v>
      </c>
      <c r="L946" s="233">
        <v>0.77300000000000002</v>
      </c>
      <c r="M946" s="234">
        <v>13373</v>
      </c>
      <c r="N946" s="233">
        <v>0</v>
      </c>
      <c r="O946" s="233">
        <v>0</v>
      </c>
      <c r="P946" s="233">
        <v>1.2729999999999999</v>
      </c>
      <c r="Q946" s="234">
        <v>16020</v>
      </c>
      <c r="R946" s="233">
        <v>0.61</v>
      </c>
      <c r="S946" s="234">
        <v>30971</v>
      </c>
      <c r="T946" s="233">
        <v>0</v>
      </c>
      <c r="U946" s="235">
        <f t="shared" si="98"/>
        <v>1633.01</v>
      </c>
      <c r="V946" s="227">
        <f t="shared" si="99"/>
        <v>1165.81</v>
      </c>
      <c r="W946" s="227">
        <f t="shared" si="100"/>
        <v>1128.8733333333334</v>
      </c>
      <c r="X946" s="227">
        <f t="shared" si="103"/>
        <v>1114.4166666666667</v>
      </c>
      <c r="Y946" s="227">
        <f t="shared" si="101"/>
        <v>929.29</v>
      </c>
      <c r="Z946" s="227">
        <f t="shared" si="102"/>
        <v>890.3</v>
      </c>
      <c r="AA946" s="227">
        <f t="shared" si="104"/>
        <v>860.30555555555554</v>
      </c>
    </row>
    <row r="947" spans="2:27" ht="13.5" hidden="1">
      <c r="B947" s="232" t="s">
        <v>1110</v>
      </c>
      <c r="C947" s="232" t="s">
        <v>815</v>
      </c>
      <c r="D947" s="232" t="s">
        <v>967</v>
      </c>
      <c r="E947" s="232" t="s">
        <v>988</v>
      </c>
      <c r="F947" s="232">
        <v>2</v>
      </c>
      <c r="G947" s="232" t="s">
        <v>1315</v>
      </c>
      <c r="H947" s="233">
        <v>0.17399999999999999</v>
      </c>
      <c r="I947" s="233">
        <v>0</v>
      </c>
      <c r="J947" s="233">
        <v>0.13400000000000001</v>
      </c>
      <c r="K947" s="234">
        <v>571</v>
      </c>
      <c r="L947" s="233">
        <v>6.5000000000000002E-2</v>
      </c>
      <c r="M947" s="234">
        <v>1132</v>
      </c>
      <c r="N947" s="233">
        <v>0</v>
      </c>
      <c r="O947" s="233">
        <v>0</v>
      </c>
      <c r="P947" s="233">
        <v>0.113</v>
      </c>
      <c r="Q947" s="234">
        <v>1445</v>
      </c>
      <c r="R947" s="233">
        <v>5.5E-2</v>
      </c>
      <c r="S947" s="234">
        <v>2824</v>
      </c>
      <c r="T947" s="233">
        <v>0</v>
      </c>
      <c r="U947" s="235">
        <f t="shared" si="98"/>
        <v>127.02</v>
      </c>
      <c r="V947" s="227">
        <f t="shared" si="99"/>
        <v>97.820000000000007</v>
      </c>
      <c r="W947" s="227">
        <f t="shared" si="100"/>
        <v>95.033333333333331</v>
      </c>
      <c r="X947" s="227">
        <f t="shared" si="103"/>
        <v>94.333333333333329</v>
      </c>
      <c r="Y947" s="227">
        <f t="shared" si="101"/>
        <v>82.490000000000009</v>
      </c>
      <c r="Z947" s="227">
        <f t="shared" si="102"/>
        <v>80.288888888888891</v>
      </c>
      <c r="AA947" s="227">
        <f t="shared" si="104"/>
        <v>78.444444444444443</v>
      </c>
    </row>
    <row r="948" spans="2:27" ht="13.5" hidden="1">
      <c r="B948" s="232" t="s">
        <v>1110</v>
      </c>
      <c r="C948" s="232" t="s">
        <v>816</v>
      </c>
      <c r="D948" s="232" t="s">
        <v>967</v>
      </c>
      <c r="E948" s="232" t="s">
        <v>988</v>
      </c>
      <c r="F948" s="232">
        <v>4</v>
      </c>
      <c r="G948" s="232" t="s">
        <v>1311</v>
      </c>
      <c r="H948" s="233">
        <v>0.28000000000000003</v>
      </c>
      <c r="I948" s="233">
        <v>0</v>
      </c>
      <c r="J948" s="233">
        <v>0.2</v>
      </c>
      <c r="K948" s="234">
        <v>847</v>
      </c>
      <c r="L948" s="233">
        <v>9.7000000000000003E-2</v>
      </c>
      <c r="M948" s="234">
        <v>1672</v>
      </c>
      <c r="N948" s="233">
        <v>0</v>
      </c>
      <c r="O948" s="233">
        <v>0</v>
      </c>
      <c r="P948" s="233">
        <v>0.159</v>
      </c>
      <c r="Q948" s="234">
        <v>2003</v>
      </c>
      <c r="R948" s="233">
        <v>7.5999999999999998E-2</v>
      </c>
      <c r="S948" s="234">
        <v>3871</v>
      </c>
      <c r="T948" s="233">
        <v>0</v>
      </c>
      <c r="U948" s="235">
        <f t="shared" si="98"/>
        <v>204.4</v>
      </c>
      <c r="V948" s="227">
        <f t="shared" si="99"/>
        <v>146</v>
      </c>
      <c r="W948" s="227">
        <f t="shared" si="100"/>
        <v>141.39333333333332</v>
      </c>
      <c r="X948" s="227">
        <f t="shared" si="103"/>
        <v>139.33333333333334</v>
      </c>
      <c r="Y948" s="227">
        <f t="shared" si="101"/>
        <v>116.07000000000001</v>
      </c>
      <c r="Z948" s="227">
        <f t="shared" si="102"/>
        <v>111.11888888888888</v>
      </c>
      <c r="AA948" s="227">
        <f t="shared" si="104"/>
        <v>107.52777777777777</v>
      </c>
    </row>
    <row r="949" spans="2:27" ht="13.5" hidden="1">
      <c r="B949" s="232" t="s">
        <v>1110</v>
      </c>
      <c r="C949" s="232" t="s">
        <v>817</v>
      </c>
      <c r="D949" s="232" t="s">
        <v>967</v>
      </c>
      <c r="E949" s="232" t="s">
        <v>988</v>
      </c>
      <c r="F949" s="232">
        <v>48</v>
      </c>
      <c r="G949" s="232" t="s">
        <v>1310</v>
      </c>
      <c r="H949" s="233">
        <v>3.859</v>
      </c>
      <c r="I949" s="233">
        <v>0</v>
      </c>
      <c r="J949" s="233">
        <v>2.71</v>
      </c>
      <c r="K949" s="234">
        <v>11474</v>
      </c>
      <c r="L949" s="233">
        <v>1.31</v>
      </c>
      <c r="M949" s="234">
        <v>22631</v>
      </c>
      <c r="N949" s="233">
        <v>0</v>
      </c>
      <c r="O949" s="233">
        <v>0</v>
      </c>
      <c r="P949" s="233">
        <v>2.1280000000000001</v>
      </c>
      <c r="Q949" s="234">
        <v>26679</v>
      </c>
      <c r="R949" s="233">
        <v>1.0149999999999999</v>
      </c>
      <c r="S949" s="234">
        <v>51436</v>
      </c>
      <c r="T949" s="233">
        <v>0</v>
      </c>
      <c r="U949" s="235">
        <f t="shared" si="98"/>
        <v>2817.07</v>
      </c>
      <c r="V949" s="227">
        <f t="shared" si="99"/>
        <v>1978.3</v>
      </c>
      <c r="W949" s="227">
        <f t="shared" si="100"/>
        <v>1912.4666666666667</v>
      </c>
      <c r="X949" s="227">
        <f t="shared" si="103"/>
        <v>1885.9166666666667</v>
      </c>
      <c r="Y949" s="227">
        <f t="shared" si="101"/>
        <v>1553.44</v>
      </c>
      <c r="Z949" s="227">
        <f t="shared" si="102"/>
        <v>1482.0333333333333</v>
      </c>
      <c r="AA949" s="227">
        <f t="shared" si="104"/>
        <v>1428.7777777777778</v>
      </c>
    </row>
    <row r="950" spans="2:27" ht="13.5" hidden="1">
      <c r="B950" s="232" t="s">
        <v>1110</v>
      </c>
      <c r="C950" s="232" t="s">
        <v>818</v>
      </c>
      <c r="D950" s="232" t="s">
        <v>967</v>
      </c>
      <c r="E950" s="232" t="s">
        <v>988</v>
      </c>
      <c r="F950" s="232">
        <v>64</v>
      </c>
      <c r="G950" s="232" t="s">
        <v>1345</v>
      </c>
      <c r="H950" s="233">
        <v>5.1459999999999999</v>
      </c>
      <c r="I950" s="233">
        <v>0</v>
      </c>
      <c r="J950" s="233">
        <v>3.613</v>
      </c>
      <c r="K950" s="234">
        <v>15299</v>
      </c>
      <c r="L950" s="233">
        <v>1.746</v>
      </c>
      <c r="M950" s="234">
        <v>30175</v>
      </c>
      <c r="N950" s="233">
        <v>0</v>
      </c>
      <c r="O950" s="233">
        <v>0</v>
      </c>
      <c r="P950" s="233">
        <v>2.8370000000000002</v>
      </c>
      <c r="Q950" s="234">
        <v>35573</v>
      </c>
      <c r="R950" s="233">
        <v>1.3540000000000001</v>
      </c>
      <c r="S950" s="234">
        <v>68582</v>
      </c>
      <c r="T950" s="233">
        <v>0</v>
      </c>
      <c r="U950" s="235">
        <f t="shared" si="98"/>
        <v>3756.58</v>
      </c>
      <c r="V950" s="227">
        <f t="shared" si="99"/>
        <v>2637.49</v>
      </c>
      <c r="W950" s="227">
        <f t="shared" si="100"/>
        <v>2549.4966666666669</v>
      </c>
      <c r="X950" s="227">
        <f t="shared" si="103"/>
        <v>2514.5833333333335</v>
      </c>
      <c r="Y950" s="227">
        <f t="shared" si="101"/>
        <v>2071.0100000000002</v>
      </c>
      <c r="Z950" s="227">
        <f t="shared" si="102"/>
        <v>1976.558888888889</v>
      </c>
      <c r="AA950" s="227">
        <f t="shared" si="104"/>
        <v>1905.0555555555557</v>
      </c>
    </row>
    <row r="951" spans="2:27" ht="13.5" hidden="1">
      <c r="B951" s="232" t="s">
        <v>1110</v>
      </c>
      <c r="C951" s="232" t="s">
        <v>819</v>
      </c>
      <c r="D951" s="232" t="s">
        <v>967</v>
      </c>
      <c r="E951" s="232" t="s">
        <v>988</v>
      </c>
      <c r="F951" s="232">
        <v>96</v>
      </c>
      <c r="G951" s="232" t="s">
        <v>1356</v>
      </c>
      <c r="H951" s="233">
        <v>7.718</v>
      </c>
      <c r="I951" s="233">
        <v>0</v>
      </c>
      <c r="J951" s="233">
        <v>5.42</v>
      </c>
      <c r="K951" s="234">
        <v>22948</v>
      </c>
      <c r="L951" s="233">
        <v>2.62</v>
      </c>
      <c r="M951" s="234">
        <v>45263</v>
      </c>
      <c r="N951" s="233">
        <v>0</v>
      </c>
      <c r="O951" s="233">
        <v>0</v>
      </c>
      <c r="P951" s="233">
        <v>4.2560000000000002</v>
      </c>
      <c r="Q951" s="234">
        <v>53359</v>
      </c>
      <c r="R951" s="233">
        <v>2.0299999999999998</v>
      </c>
      <c r="S951" s="234">
        <v>102873</v>
      </c>
      <c r="T951" s="233">
        <v>0</v>
      </c>
      <c r="U951" s="235">
        <f t="shared" si="98"/>
        <v>5634.14</v>
      </c>
      <c r="V951" s="227">
        <f t="shared" si="99"/>
        <v>3956.6</v>
      </c>
      <c r="W951" s="227">
        <f t="shared" si="100"/>
        <v>3824.9333333333334</v>
      </c>
      <c r="X951" s="227">
        <f t="shared" si="103"/>
        <v>3771.9166666666665</v>
      </c>
      <c r="Y951" s="227">
        <f t="shared" si="101"/>
        <v>3106.88</v>
      </c>
      <c r="Z951" s="227">
        <f t="shared" si="102"/>
        <v>2964.094444444444</v>
      </c>
      <c r="AA951" s="227">
        <f t="shared" si="104"/>
        <v>2857.5833333333335</v>
      </c>
    </row>
    <row r="952" spans="2:27" ht="13.5" hidden="1">
      <c r="B952" s="232" t="s">
        <v>1110</v>
      </c>
      <c r="C952" s="232" t="s">
        <v>820</v>
      </c>
      <c r="D952" s="232" t="s">
        <v>967</v>
      </c>
      <c r="E952" s="232" t="s">
        <v>988</v>
      </c>
      <c r="F952" s="232">
        <v>8</v>
      </c>
      <c r="G952" s="232" t="s">
        <v>1312</v>
      </c>
      <c r="H952" s="233">
        <v>0.64300000000000002</v>
      </c>
      <c r="I952" s="233">
        <v>0</v>
      </c>
      <c r="J952" s="233">
        <v>0.45200000000000001</v>
      </c>
      <c r="K952" s="234">
        <v>1912</v>
      </c>
      <c r="L952" s="233">
        <v>0.218</v>
      </c>
      <c r="M952" s="234">
        <v>3772</v>
      </c>
      <c r="N952" s="233">
        <v>0</v>
      </c>
      <c r="O952" s="233">
        <v>0</v>
      </c>
      <c r="P952" s="233">
        <v>0.35499999999999998</v>
      </c>
      <c r="Q952" s="234">
        <v>4447</v>
      </c>
      <c r="R952" s="233">
        <v>0.16900000000000001</v>
      </c>
      <c r="S952" s="234">
        <v>8573</v>
      </c>
      <c r="T952" s="233">
        <v>0</v>
      </c>
      <c r="U952" s="235">
        <f t="shared" si="98"/>
        <v>469.39</v>
      </c>
      <c r="V952" s="227">
        <f t="shared" si="99"/>
        <v>329.96000000000004</v>
      </c>
      <c r="W952" s="227">
        <f t="shared" si="100"/>
        <v>318.47333333333336</v>
      </c>
      <c r="X952" s="227">
        <f t="shared" si="103"/>
        <v>314.33333333333331</v>
      </c>
      <c r="Y952" s="227">
        <f t="shared" si="101"/>
        <v>259.14999999999998</v>
      </c>
      <c r="Z952" s="227">
        <f t="shared" si="102"/>
        <v>246.89777777777778</v>
      </c>
      <c r="AA952" s="227">
        <f t="shared" si="104"/>
        <v>238.13888888888889</v>
      </c>
    </row>
    <row r="953" spans="2:27" ht="13.5" hidden="1">
      <c r="B953" s="232" t="s">
        <v>1110</v>
      </c>
      <c r="C953" s="232" t="s">
        <v>821</v>
      </c>
      <c r="D953" s="232" t="s">
        <v>967</v>
      </c>
      <c r="E953" s="232" t="s">
        <v>988</v>
      </c>
      <c r="F953" s="232">
        <v>16</v>
      </c>
      <c r="G953" s="232" t="s">
        <v>1317</v>
      </c>
      <c r="H953" s="233">
        <v>1.286</v>
      </c>
      <c r="I953" s="233">
        <v>0</v>
      </c>
      <c r="J953" s="233">
        <v>0.90300000000000002</v>
      </c>
      <c r="K953" s="234">
        <v>3825</v>
      </c>
      <c r="L953" s="233">
        <v>0.437</v>
      </c>
      <c r="M953" s="234">
        <v>7544</v>
      </c>
      <c r="N953" s="233">
        <v>0</v>
      </c>
      <c r="O953" s="233">
        <v>0</v>
      </c>
      <c r="P953" s="233">
        <v>0.70899999999999996</v>
      </c>
      <c r="Q953" s="234">
        <v>8893</v>
      </c>
      <c r="R953" s="233">
        <v>0.33800000000000002</v>
      </c>
      <c r="S953" s="234">
        <v>17145</v>
      </c>
      <c r="T953" s="233">
        <v>0</v>
      </c>
      <c r="U953" s="235">
        <f t="shared" si="98"/>
        <v>938.78</v>
      </c>
      <c r="V953" s="227">
        <f t="shared" si="99"/>
        <v>659.19</v>
      </c>
      <c r="W953" s="227">
        <f t="shared" si="100"/>
        <v>637.76</v>
      </c>
      <c r="X953" s="227">
        <f t="shared" si="103"/>
        <v>628.66666666666663</v>
      </c>
      <c r="Y953" s="227">
        <f t="shared" si="101"/>
        <v>517.56999999999994</v>
      </c>
      <c r="Z953" s="227">
        <f t="shared" si="102"/>
        <v>493.76777777777778</v>
      </c>
      <c r="AA953" s="227">
        <f t="shared" si="104"/>
        <v>476.25</v>
      </c>
    </row>
    <row r="954" spans="2:27" ht="13.5" hidden="1">
      <c r="B954" s="232" t="s">
        <v>1110</v>
      </c>
      <c r="C954" s="232" t="s">
        <v>822</v>
      </c>
      <c r="D954" s="232" t="s">
        <v>967</v>
      </c>
      <c r="E954" s="232" t="s">
        <v>988</v>
      </c>
      <c r="F954" s="232">
        <v>32</v>
      </c>
      <c r="G954" s="232" t="s">
        <v>1316</v>
      </c>
      <c r="H954" s="233">
        <v>2.573</v>
      </c>
      <c r="I954" s="233">
        <v>0</v>
      </c>
      <c r="J954" s="233">
        <v>1.8069999999999999</v>
      </c>
      <c r="K954" s="234">
        <v>7649</v>
      </c>
      <c r="L954" s="233">
        <v>0.873</v>
      </c>
      <c r="M954" s="234">
        <v>15088</v>
      </c>
      <c r="N954" s="233">
        <v>0</v>
      </c>
      <c r="O954" s="233">
        <v>0</v>
      </c>
      <c r="P954" s="233">
        <v>1.419</v>
      </c>
      <c r="Q954" s="234">
        <v>17786</v>
      </c>
      <c r="R954" s="233">
        <v>0.67700000000000005</v>
      </c>
      <c r="S954" s="234">
        <v>34291</v>
      </c>
      <c r="T954" s="233">
        <v>0</v>
      </c>
      <c r="U954" s="235">
        <f t="shared" si="98"/>
        <v>1878.29</v>
      </c>
      <c r="V954" s="227">
        <f t="shared" si="99"/>
        <v>1319.11</v>
      </c>
      <c r="W954" s="227">
        <f t="shared" si="100"/>
        <v>1274.7066666666665</v>
      </c>
      <c r="X954" s="227">
        <f t="shared" si="103"/>
        <v>1257.3333333333333</v>
      </c>
      <c r="Y954" s="227">
        <f t="shared" si="101"/>
        <v>1035.8700000000001</v>
      </c>
      <c r="Z954" s="227">
        <f t="shared" si="102"/>
        <v>988.26555555555558</v>
      </c>
      <c r="AA954" s="227">
        <f t="shared" si="104"/>
        <v>952.52777777777783</v>
      </c>
    </row>
    <row r="955" spans="2:27" ht="13.5" hidden="1">
      <c r="B955" s="232" t="s">
        <v>1110</v>
      </c>
      <c r="C955" s="232" t="s">
        <v>823</v>
      </c>
      <c r="D955" s="232" t="s">
        <v>967</v>
      </c>
      <c r="E955" s="232" t="s">
        <v>988</v>
      </c>
      <c r="F955" s="232">
        <v>2</v>
      </c>
      <c r="G955" s="232" t="s">
        <v>1315</v>
      </c>
      <c r="H955" s="233">
        <v>0.19500000000000001</v>
      </c>
      <c r="I955" s="233">
        <v>0</v>
      </c>
      <c r="J955" s="233">
        <v>0.14699999999999999</v>
      </c>
      <c r="K955" s="234">
        <v>626</v>
      </c>
      <c r="L955" s="233">
        <v>7.0999999999999994E-2</v>
      </c>
      <c r="M955" s="234">
        <v>1239</v>
      </c>
      <c r="N955" s="233">
        <v>0</v>
      </c>
      <c r="O955" s="233">
        <v>0</v>
      </c>
      <c r="P955" s="233">
        <v>0.122</v>
      </c>
      <c r="Q955" s="234">
        <v>1556</v>
      </c>
      <c r="R955" s="233">
        <v>5.8999999999999997E-2</v>
      </c>
      <c r="S955" s="234">
        <v>3031</v>
      </c>
      <c r="T955" s="233">
        <v>0</v>
      </c>
      <c r="U955" s="235">
        <f t="shared" si="98"/>
        <v>142.35</v>
      </c>
      <c r="V955" s="227">
        <f t="shared" si="99"/>
        <v>107.30999999999999</v>
      </c>
      <c r="W955" s="227">
        <f t="shared" si="100"/>
        <v>103.99666666666667</v>
      </c>
      <c r="X955" s="227">
        <f t="shared" si="103"/>
        <v>103.25</v>
      </c>
      <c r="Y955" s="227">
        <f t="shared" si="101"/>
        <v>89.06</v>
      </c>
      <c r="Z955" s="227">
        <f t="shared" si="102"/>
        <v>86.292222222222222</v>
      </c>
      <c r="AA955" s="227">
        <f t="shared" si="104"/>
        <v>84.194444444444443</v>
      </c>
    </row>
    <row r="956" spans="2:27" ht="13.5" hidden="1">
      <c r="B956" s="232" t="s">
        <v>1110</v>
      </c>
      <c r="C956" s="232" t="s">
        <v>824</v>
      </c>
      <c r="D956" s="232" t="s">
        <v>967</v>
      </c>
      <c r="E956" s="232" t="s">
        <v>988</v>
      </c>
      <c r="F956" s="232">
        <v>4</v>
      </c>
      <c r="G956" s="232" t="s">
        <v>1311</v>
      </c>
      <c r="H956" s="233">
        <v>0.32200000000000001</v>
      </c>
      <c r="I956" s="233">
        <v>0</v>
      </c>
      <c r="J956" s="233">
        <v>0.22600000000000001</v>
      </c>
      <c r="K956" s="234">
        <v>956</v>
      </c>
      <c r="L956" s="233">
        <v>0.109</v>
      </c>
      <c r="M956" s="234">
        <v>1886</v>
      </c>
      <c r="N956" s="233">
        <v>0</v>
      </c>
      <c r="O956" s="233">
        <v>0</v>
      </c>
      <c r="P956" s="233">
        <v>0.17699999999999999</v>
      </c>
      <c r="Q956" s="234">
        <v>2223</v>
      </c>
      <c r="R956" s="233">
        <v>8.5000000000000006E-2</v>
      </c>
      <c r="S956" s="234">
        <v>4286</v>
      </c>
      <c r="T956" s="233">
        <v>0</v>
      </c>
      <c r="U956" s="235">
        <f t="shared" si="98"/>
        <v>235.06</v>
      </c>
      <c r="V956" s="227">
        <f t="shared" si="99"/>
        <v>164.98000000000002</v>
      </c>
      <c r="W956" s="227">
        <f t="shared" si="100"/>
        <v>159.23666666666668</v>
      </c>
      <c r="X956" s="227">
        <f t="shared" si="103"/>
        <v>157.16666666666666</v>
      </c>
      <c r="Y956" s="227">
        <f t="shared" si="101"/>
        <v>129.20999999999998</v>
      </c>
      <c r="Z956" s="227">
        <f t="shared" si="102"/>
        <v>123.80000000000001</v>
      </c>
      <c r="AA956" s="227">
        <f t="shared" si="104"/>
        <v>119.05555555555556</v>
      </c>
    </row>
    <row r="957" spans="2:27" ht="13.5" hidden="1">
      <c r="B957" s="232" t="s">
        <v>1110</v>
      </c>
      <c r="C957" s="232" t="s">
        <v>825</v>
      </c>
      <c r="D957" s="232" t="s">
        <v>967</v>
      </c>
      <c r="E957" s="232" t="s">
        <v>988</v>
      </c>
      <c r="F957" s="232">
        <v>48</v>
      </c>
      <c r="G957" s="232" t="s">
        <v>1310</v>
      </c>
      <c r="H957" s="233">
        <v>4.1470000000000002</v>
      </c>
      <c r="I957" s="233">
        <v>0</v>
      </c>
      <c r="J957" s="233">
        <v>2.8919999999999999</v>
      </c>
      <c r="K957" s="234">
        <v>12232</v>
      </c>
      <c r="L957" s="233">
        <v>1.3959999999999999</v>
      </c>
      <c r="M957" s="234">
        <v>24117</v>
      </c>
      <c r="N957" s="233">
        <v>0</v>
      </c>
      <c r="O957" s="233">
        <v>0</v>
      </c>
      <c r="P957" s="233">
        <v>2.2519999999999998</v>
      </c>
      <c r="Q957" s="234">
        <v>28193</v>
      </c>
      <c r="R957" s="233">
        <v>1.073</v>
      </c>
      <c r="S957" s="234">
        <v>54282</v>
      </c>
      <c r="T957" s="233">
        <v>0</v>
      </c>
      <c r="U957" s="235">
        <f t="shared" si="98"/>
        <v>3027.3100000000004</v>
      </c>
      <c r="V957" s="227">
        <f t="shared" si="99"/>
        <v>2111.16</v>
      </c>
      <c r="W957" s="227">
        <f t="shared" si="100"/>
        <v>2038.4133333333334</v>
      </c>
      <c r="X957" s="227">
        <f t="shared" si="103"/>
        <v>2009.75</v>
      </c>
      <c r="Y957" s="227">
        <f t="shared" si="101"/>
        <v>1643.9599999999998</v>
      </c>
      <c r="Z957" s="227">
        <f t="shared" si="102"/>
        <v>1566.4288888888889</v>
      </c>
      <c r="AA957" s="227">
        <f t="shared" si="104"/>
        <v>1507.8333333333333</v>
      </c>
    </row>
    <row r="958" spans="2:27" ht="13.5" hidden="1">
      <c r="B958" s="232" t="s">
        <v>1110</v>
      </c>
      <c r="C958" s="232" t="s">
        <v>826</v>
      </c>
      <c r="D958" s="232" t="s">
        <v>967</v>
      </c>
      <c r="E958" s="232" t="s">
        <v>988</v>
      </c>
      <c r="F958" s="232">
        <v>64</v>
      </c>
      <c r="G958" s="232" t="s">
        <v>1345</v>
      </c>
      <c r="H958" s="233">
        <v>5.53</v>
      </c>
      <c r="I958" s="233">
        <v>0</v>
      </c>
      <c r="J958" s="233">
        <v>3.8559999999999999</v>
      </c>
      <c r="K958" s="234">
        <v>16309</v>
      </c>
      <c r="L958" s="233">
        <v>1.8620000000000001</v>
      </c>
      <c r="M958" s="234">
        <v>32155</v>
      </c>
      <c r="N958" s="233">
        <v>0</v>
      </c>
      <c r="O958" s="233">
        <v>0</v>
      </c>
      <c r="P958" s="233">
        <v>3.0030000000000001</v>
      </c>
      <c r="Q958" s="234">
        <v>37591</v>
      </c>
      <c r="R958" s="233">
        <v>1.43</v>
      </c>
      <c r="S958" s="234">
        <v>72376</v>
      </c>
      <c r="T958" s="233">
        <v>0</v>
      </c>
      <c r="U958" s="235">
        <f t="shared" si="98"/>
        <v>4036.9</v>
      </c>
      <c r="V958" s="227">
        <f t="shared" si="99"/>
        <v>2814.88</v>
      </c>
      <c r="W958" s="227">
        <f t="shared" si="100"/>
        <v>2718.3433333333332</v>
      </c>
      <c r="X958" s="227">
        <f t="shared" si="103"/>
        <v>2679.5833333333335</v>
      </c>
      <c r="Y958" s="227">
        <f t="shared" si="101"/>
        <v>2192.19</v>
      </c>
      <c r="Z958" s="227">
        <f t="shared" si="102"/>
        <v>2088.094444444444</v>
      </c>
      <c r="AA958" s="227">
        <f t="shared" si="104"/>
        <v>2010.4444444444443</v>
      </c>
    </row>
    <row r="959" spans="2:27" ht="13.5" hidden="1">
      <c r="B959" s="232" t="s">
        <v>1110</v>
      </c>
      <c r="C959" s="232" t="s">
        <v>827</v>
      </c>
      <c r="D959" s="232" t="s">
        <v>967</v>
      </c>
      <c r="E959" s="232" t="s">
        <v>988</v>
      </c>
      <c r="F959" s="232">
        <v>96</v>
      </c>
      <c r="G959" s="232" t="s">
        <v>1356</v>
      </c>
      <c r="H959" s="233">
        <v>8.2940000000000005</v>
      </c>
      <c r="I959" s="233">
        <v>0</v>
      </c>
      <c r="J959" s="233">
        <v>5.7830000000000004</v>
      </c>
      <c r="K959" s="234">
        <v>24464</v>
      </c>
      <c r="L959" s="233">
        <v>2.7930000000000001</v>
      </c>
      <c r="M959" s="234">
        <v>48233</v>
      </c>
      <c r="N959" s="233">
        <v>0</v>
      </c>
      <c r="O959" s="233">
        <v>0</v>
      </c>
      <c r="P959" s="233">
        <v>4.5049999999999999</v>
      </c>
      <c r="Q959" s="234">
        <v>56386</v>
      </c>
      <c r="R959" s="233">
        <v>2.1459999999999999</v>
      </c>
      <c r="S959" s="234">
        <v>108565</v>
      </c>
      <c r="T959" s="233">
        <v>0</v>
      </c>
      <c r="U959" s="235">
        <f t="shared" si="98"/>
        <v>6054.6200000000008</v>
      </c>
      <c r="V959" s="227">
        <f t="shared" si="99"/>
        <v>4221.59</v>
      </c>
      <c r="W959" s="227">
        <f t="shared" si="100"/>
        <v>4077.5566666666668</v>
      </c>
      <c r="X959" s="227">
        <f t="shared" si="103"/>
        <v>4019.4166666666665</v>
      </c>
      <c r="Y959" s="227">
        <f t="shared" si="101"/>
        <v>3288.65</v>
      </c>
      <c r="Z959" s="227">
        <f t="shared" si="102"/>
        <v>3132.8577777777778</v>
      </c>
      <c r="AA959" s="227">
        <f t="shared" si="104"/>
        <v>3015.6944444444443</v>
      </c>
    </row>
    <row r="960" spans="2:27" ht="13.5" hidden="1">
      <c r="B960" s="232" t="s">
        <v>1110</v>
      </c>
      <c r="C960" s="232" t="s">
        <v>828</v>
      </c>
      <c r="D960" s="232" t="s">
        <v>967</v>
      </c>
      <c r="E960" s="232" t="s">
        <v>988</v>
      </c>
      <c r="F960" s="232">
        <v>8</v>
      </c>
      <c r="G960" s="232" t="s">
        <v>1312</v>
      </c>
      <c r="H960" s="233">
        <v>0.69099999999999995</v>
      </c>
      <c r="I960" s="233">
        <v>0</v>
      </c>
      <c r="J960" s="233">
        <v>0.48199999999999998</v>
      </c>
      <c r="K960" s="234">
        <v>2039</v>
      </c>
      <c r="L960" s="233">
        <v>0.23300000000000001</v>
      </c>
      <c r="M960" s="234">
        <v>4019</v>
      </c>
      <c r="N960" s="233">
        <v>0</v>
      </c>
      <c r="O960" s="233">
        <v>0</v>
      </c>
      <c r="P960" s="233">
        <v>0.375</v>
      </c>
      <c r="Q960" s="234">
        <v>4699</v>
      </c>
      <c r="R960" s="233">
        <v>0.17899999999999999</v>
      </c>
      <c r="S960" s="234">
        <v>9047</v>
      </c>
      <c r="T960" s="233">
        <v>0</v>
      </c>
      <c r="U960" s="235">
        <f t="shared" si="98"/>
        <v>504.42999999999995</v>
      </c>
      <c r="V960" s="227">
        <f t="shared" si="99"/>
        <v>351.86</v>
      </c>
      <c r="W960" s="227">
        <f t="shared" si="100"/>
        <v>340.00666666666666</v>
      </c>
      <c r="X960" s="227">
        <f t="shared" si="103"/>
        <v>334.91666666666669</v>
      </c>
      <c r="Y960" s="227">
        <f t="shared" si="101"/>
        <v>273.75</v>
      </c>
      <c r="Z960" s="227">
        <f t="shared" si="102"/>
        <v>261.19777777777779</v>
      </c>
      <c r="AA960" s="227">
        <f t="shared" si="104"/>
        <v>251.30555555555554</v>
      </c>
    </row>
    <row r="961" spans="2:27" ht="13.5" hidden="1">
      <c r="B961" s="232" t="s">
        <v>1110</v>
      </c>
      <c r="C961" s="232" t="s">
        <v>829</v>
      </c>
      <c r="D961" s="232" t="s">
        <v>967</v>
      </c>
      <c r="E961" s="232" t="s">
        <v>988</v>
      </c>
      <c r="F961" s="232">
        <v>16</v>
      </c>
      <c r="G961" s="232" t="s">
        <v>1317</v>
      </c>
      <c r="H961" s="233">
        <v>1.3819999999999999</v>
      </c>
      <c r="I961" s="233">
        <v>0</v>
      </c>
      <c r="J961" s="233">
        <v>0.96399999999999997</v>
      </c>
      <c r="K961" s="234">
        <v>4077</v>
      </c>
      <c r="L961" s="233">
        <v>0.46500000000000002</v>
      </c>
      <c r="M961" s="234">
        <v>8039</v>
      </c>
      <c r="N961" s="233">
        <v>0</v>
      </c>
      <c r="O961" s="233">
        <v>0</v>
      </c>
      <c r="P961" s="233">
        <v>0.751</v>
      </c>
      <c r="Q961" s="234">
        <v>9398</v>
      </c>
      <c r="R961" s="233">
        <v>0.35799999999999998</v>
      </c>
      <c r="S961" s="234">
        <v>18094</v>
      </c>
      <c r="T961" s="233">
        <v>0</v>
      </c>
      <c r="U961" s="235">
        <f t="shared" si="98"/>
        <v>1008.8599999999999</v>
      </c>
      <c r="V961" s="227">
        <f t="shared" si="99"/>
        <v>703.72</v>
      </c>
      <c r="W961" s="227">
        <f t="shared" si="100"/>
        <v>679.2</v>
      </c>
      <c r="X961" s="227">
        <f t="shared" si="103"/>
        <v>669.91666666666663</v>
      </c>
      <c r="Y961" s="227">
        <f t="shared" si="101"/>
        <v>548.23</v>
      </c>
      <c r="Z961" s="227">
        <f t="shared" si="102"/>
        <v>522.39555555555557</v>
      </c>
      <c r="AA961" s="227">
        <f t="shared" si="104"/>
        <v>502.61111111111109</v>
      </c>
    </row>
    <row r="962" spans="2:27" ht="13.5" hidden="1">
      <c r="B962" s="232" t="s">
        <v>1110</v>
      </c>
      <c r="C962" s="232" t="s">
        <v>830</v>
      </c>
      <c r="D962" s="232" t="s">
        <v>967</v>
      </c>
      <c r="E962" s="232" t="s">
        <v>988</v>
      </c>
      <c r="F962" s="232">
        <v>32</v>
      </c>
      <c r="G962" s="232" t="s">
        <v>1316</v>
      </c>
      <c r="H962" s="233">
        <v>2.7650000000000001</v>
      </c>
      <c r="I962" s="233">
        <v>0</v>
      </c>
      <c r="J962" s="233">
        <v>1.9279999999999999</v>
      </c>
      <c r="K962" s="234">
        <v>8155</v>
      </c>
      <c r="L962" s="233">
        <v>0.93100000000000005</v>
      </c>
      <c r="M962" s="234">
        <v>16078</v>
      </c>
      <c r="N962" s="233">
        <v>0</v>
      </c>
      <c r="O962" s="233">
        <v>0</v>
      </c>
      <c r="P962" s="233">
        <v>1.502</v>
      </c>
      <c r="Q962" s="234">
        <v>18795</v>
      </c>
      <c r="R962" s="233">
        <v>0.71499999999999997</v>
      </c>
      <c r="S962" s="234">
        <v>36188</v>
      </c>
      <c r="T962" s="233">
        <v>0</v>
      </c>
      <c r="U962" s="235">
        <f t="shared" si="98"/>
        <v>2018.45</v>
      </c>
      <c r="V962" s="227">
        <f t="shared" si="99"/>
        <v>1407.44</v>
      </c>
      <c r="W962" s="227">
        <f t="shared" si="100"/>
        <v>1359.2133333333334</v>
      </c>
      <c r="X962" s="227">
        <f t="shared" si="103"/>
        <v>1339.8333333333333</v>
      </c>
      <c r="Y962" s="227">
        <f t="shared" si="101"/>
        <v>1096.46</v>
      </c>
      <c r="Z962" s="227">
        <f t="shared" si="102"/>
        <v>1044.0333333333333</v>
      </c>
      <c r="AA962" s="227">
        <f t="shared" si="104"/>
        <v>1005.2222222222222</v>
      </c>
    </row>
    <row r="963" spans="2:27" ht="13.5" hidden="1">
      <c r="B963" s="232" t="s">
        <v>1110</v>
      </c>
      <c r="C963" s="232" t="s">
        <v>831</v>
      </c>
      <c r="D963" s="232" t="s">
        <v>967</v>
      </c>
      <c r="E963" s="232" t="s">
        <v>988</v>
      </c>
      <c r="F963" s="232">
        <v>2</v>
      </c>
      <c r="G963" s="232" t="s">
        <v>1315</v>
      </c>
      <c r="H963" s="233">
        <v>0.20699999999999999</v>
      </c>
      <c r="I963" s="233">
        <v>0</v>
      </c>
      <c r="J963" s="233">
        <v>0.154</v>
      </c>
      <c r="K963" s="234">
        <v>658</v>
      </c>
      <c r="L963" s="233">
        <v>7.4999999999999997E-2</v>
      </c>
      <c r="M963" s="234">
        <v>1301</v>
      </c>
      <c r="N963" s="233">
        <v>0</v>
      </c>
      <c r="O963" s="233">
        <v>0</v>
      </c>
      <c r="P963" s="233">
        <v>0.128</v>
      </c>
      <c r="Q963" s="234">
        <v>1619</v>
      </c>
      <c r="R963" s="233">
        <v>6.2E-2</v>
      </c>
      <c r="S963" s="234">
        <v>3150</v>
      </c>
      <c r="T963" s="233">
        <v>0</v>
      </c>
      <c r="U963" s="235">
        <f t="shared" si="98"/>
        <v>151.10999999999999</v>
      </c>
      <c r="V963" s="227">
        <f t="shared" si="99"/>
        <v>112.42</v>
      </c>
      <c r="W963" s="227">
        <f t="shared" si="100"/>
        <v>109.58333333333334</v>
      </c>
      <c r="X963" s="227">
        <f t="shared" si="103"/>
        <v>108.41666666666667</v>
      </c>
      <c r="Y963" s="227">
        <f t="shared" si="101"/>
        <v>93.44</v>
      </c>
      <c r="Z963" s="227">
        <f t="shared" si="102"/>
        <v>90.232222222222219</v>
      </c>
      <c r="AA963" s="227">
        <f t="shared" si="104"/>
        <v>87.5</v>
      </c>
    </row>
    <row r="964" spans="2:27" ht="13.5" hidden="1">
      <c r="B964" s="232" t="s">
        <v>1110</v>
      </c>
      <c r="C964" s="232" t="s">
        <v>832</v>
      </c>
      <c r="D964" s="232" t="s">
        <v>967</v>
      </c>
      <c r="E964" s="232" t="s">
        <v>988</v>
      </c>
      <c r="F964" s="232">
        <v>96</v>
      </c>
      <c r="G964" s="232" t="s">
        <v>1356</v>
      </c>
      <c r="H964" s="233">
        <v>8.2940000000000005</v>
      </c>
      <c r="I964" s="233">
        <v>0</v>
      </c>
      <c r="J964" s="233">
        <v>5.7830000000000004</v>
      </c>
      <c r="K964" s="234">
        <v>24464</v>
      </c>
      <c r="L964" s="233">
        <v>2.7930000000000001</v>
      </c>
      <c r="M964" s="234">
        <v>48233</v>
      </c>
      <c r="N964" s="233">
        <v>0</v>
      </c>
      <c r="O964" s="233">
        <v>0</v>
      </c>
      <c r="P964" s="233">
        <v>4.5049999999999999</v>
      </c>
      <c r="Q964" s="234">
        <v>56386</v>
      </c>
      <c r="R964" s="233">
        <v>2.1459999999999999</v>
      </c>
      <c r="S964" s="234">
        <v>108565</v>
      </c>
      <c r="T964" s="233">
        <v>0</v>
      </c>
      <c r="U964" s="235">
        <f t="shared" ref="U964:U1027" si="105">H964*hour_M</f>
        <v>6054.6200000000008</v>
      </c>
      <c r="V964" s="227">
        <f t="shared" ref="V964:V1027" si="106">J964*hour_M</f>
        <v>4221.59</v>
      </c>
      <c r="W964" s="227">
        <f t="shared" ref="W964:W1027" si="107">K964/12+L964*hour_M</f>
        <v>4077.5566666666668</v>
      </c>
      <c r="X964" s="227">
        <f t="shared" si="103"/>
        <v>4019.4166666666665</v>
      </c>
      <c r="Y964" s="227">
        <f t="shared" ref="Y964:Y1027" si="108">P964*hour_M</f>
        <v>3288.65</v>
      </c>
      <c r="Z964" s="227">
        <f t="shared" ref="Z964:Z1027" si="109">Q964/36+R964*hour_M</f>
        <v>3132.8577777777778</v>
      </c>
      <c r="AA964" s="227">
        <f t="shared" si="104"/>
        <v>3015.6944444444443</v>
      </c>
    </row>
    <row r="965" spans="2:27" ht="13.5" hidden="1">
      <c r="B965" s="232" t="s">
        <v>1110</v>
      </c>
      <c r="C965" s="232" t="s">
        <v>833</v>
      </c>
      <c r="D965" s="232" t="s">
        <v>967</v>
      </c>
      <c r="E965" s="232" t="s">
        <v>988</v>
      </c>
      <c r="F965" s="232">
        <v>4</v>
      </c>
      <c r="G965" s="232" t="s">
        <v>1311</v>
      </c>
      <c r="H965" s="233">
        <v>0.34599999999999997</v>
      </c>
      <c r="I965" s="233">
        <v>0</v>
      </c>
      <c r="J965" s="233">
        <v>0.24099999999999999</v>
      </c>
      <c r="K965" s="234">
        <v>1019</v>
      </c>
      <c r="L965" s="233">
        <v>0.11600000000000001</v>
      </c>
      <c r="M965" s="234">
        <v>2010</v>
      </c>
      <c r="N965" s="233">
        <v>0</v>
      </c>
      <c r="O965" s="233">
        <v>0</v>
      </c>
      <c r="P965" s="233">
        <v>0.188</v>
      </c>
      <c r="Q965" s="234">
        <v>2349</v>
      </c>
      <c r="R965" s="233">
        <v>8.8999999999999996E-2</v>
      </c>
      <c r="S965" s="234">
        <v>4524</v>
      </c>
      <c r="T965" s="233">
        <v>0</v>
      </c>
      <c r="U965" s="235">
        <f t="shared" si="105"/>
        <v>252.57999999999998</v>
      </c>
      <c r="V965" s="227">
        <f t="shared" si="106"/>
        <v>175.93</v>
      </c>
      <c r="W965" s="227">
        <f t="shared" si="107"/>
        <v>169.59666666666669</v>
      </c>
      <c r="X965" s="227">
        <f t="shared" ref="X965:X1028" si="110">M965/12</f>
        <v>167.5</v>
      </c>
      <c r="Y965" s="227">
        <f t="shared" si="108"/>
        <v>137.24</v>
      </c>
      <c r="Z965" s="227">
        <f t="shared" si="109"/>
        <v>130.22</v>
      </c>
      <c r="AA965" s="227">
        <f t="shared" ref="AA965:AA1028" si="111">S965/36</f>
        <v>125.66666666666667</v>
      </c>
    </row>
    <row r="966" spans="2:27" ht="13.5" hidden="1">
      <c r="B966" s="232" t="s">
        <v>1110</v>
      </c>
      <c r="C966" s="232" t="s">
        <v>1045</v>
      </c>
      <c r="D966" s="232" t="s">
        <v>967</v>
      </c>
      <c r="E966" s="232" t="s">
        <v>988</v>
      </c>
      <c r="F966" s="232">
        <v>48</v>
      </c>
      <c r="G966" s="232" t="s">
        <v>1310</v>
      </c>
      <c r="H966" s="233">
        <v>5.6832000000000003</v>
      </c>
      <c r="I966" s="233">
        <v>0</v>
      </c>
      <c r="J966" s="233">
        <v>3.8351999999999999</v>
      </c>
      <c r="K966" s="234">
        <v>16167</v>
      </c>
      <c r="L966" s="233">
        <v>1.8455999999999999</v>
      </c>
      <c r="M966" s="234">
        <v>31830</v>
      </c>
      <c r="N966" s="233">
        <v>0</v>
      </c>
      <c r="O966" s="233">
        <v>0</v>
      </c>
      <c r="P966" s="233">
        <v>2.9237000000000002</v>
      </c>
      <c r="Q966" s="234">
        <v>36361</v>
      </c>
      <c r="R966" s="233">
        <v>1.3835999999999999</v>
      </c>
      <c r="S966" s="234">
        <v>69638</v>
      </c>
      <c r="T966" s="233">
        <v>0</v>
      </c>
      <c r="U966" s="235">
        <f t="shared" si="105"/>
        <v>4148.7359999999999</v>
      </c>
      <c r="V966" s="227">
        <f t="shared" si="106"/>
        <v>2799.6959999999999</v>
      </c>
      <c r="W966" s="227">
        <f t="shared" si="107"/>
        <v>2694.538</v>
      </c>
      <c r="X966" s="227">
        <f t="shared" si="110"/>
        <v>2652.5</v>
      </c>
      <c r="Y966" s="227">
        <f t="shared" si="108"/>
        <v>2134.3009999999999</v>
      </c>
      <c r="Z966" s="227">
        <f t="shared" si="109"/>
        <v>2020.0557777777776</v>
      </c>
      <c r="AA966" s="227">
        <f t="shared" si="111"/>
        <v>1934.3888888888889</v>
      </c>
    </row>
    <row r="967" spans="2:27" ht="13.5" hidden="1">
      <c r="B967" s="232" t="s">
        <v>1110</v>
      </c>
      <c r="C967" s="232" t="s">
        <v>1046</v>
      </c>
      <c r="D967" s="232" t="s">
        <v>967</v>
      </c>
      <c r="E967" s="232" t="s">
        <v>988</v>
      </c>
      <c r="F967" s="232">
        <v>8</v>
      </c>
      <c r="G967" s="232" t="s">
        <v>1312</v>
      </c>
      <c r="H967" s="233">
        <v>0.94720000000000004</v>
      </c>
      <c r="I967" s="233">
        <v>0</v>
      </c>
      <c r="J967" s="233">
        <v>0.63919999999999999</v>
      </c>
      <c r="K967" s="234">
        <v>2695</v>
      </c>
      <c r="L967" s="233">
        <v>0.30759999999999998</v>
      </c>
      <c r="M967" s="234">
        <v>5305</v>
      </c>
      <c r="N967" s="233">
        <v>0</v>
      </c>
      <c r="O967" s="233">
        <v>0</v>
      </c>
      <c r="P967" s="233">
        <v>0.48730000000000001</v>
      </c>
      <c r="Q967" s="234">
        <v>6060</v>
      </c>
      <c r="R967" s="233">
        <v>0.2306</v>
      </c>
      <c r="S967" s="234">
        <v>11606</v>
      </c>
      <c r="T967" s="233">
        <v>0</v>
      </c>
      <c r="U967" s="235">
        <f t="shared" si="105"/>
        <v>691.45600000000002</v>
      </c>
      <c r="V967" s="227">
        <f t="shared" si="106"/>
        <v>466.61599999999999</v>
      </c>
      <c r="W967" s="227">
        <f t="shared" si="107"/>
        <v>449.13133333333337</v>
      </c>
      <c r="X967" s="227">
        <f t="shared" si="110"/>
        <v>442.08333333333331</v>
      </c>
      <c r="Y967" s="227">
        <f t="shared" si="108"/>
        <v>355.72899999999998</v>
      </c>
      <c r="Z967" s="227">
        <f t="shared" si="109"/>
        <v>336.67133333333334</v>
      </c>
      <c r="AA967" s="227">
        <f t="shared" si="111"/>
        <v>322.38888888888891</v>
      </c>
    </row>
    <row r="968" spans="2:27" ht="13.5" hidden="1">
      <c r="B968" s="232" t="s">
        <v>1110</v>
      </c>
      <c r="C968" s="232" t="s">
        <v>1047</v>
      </c>
      <c r="D968" s="232" t="s">
        <v>967</v>
      </c>
      <c r="E968" s="232" t="s">
        <v>988</v>
      </c>
      <c r="F968" s="232">
        <v>12</v>
      </c>
      <c r="G968" s="232" t="s">
        <v>1375</v>
      </c>
      <c r="H968" s="233">
        <v>1.4208000000000001</v>
      </c>
      <c r="I968" s="233">
        <v>0</v>
      </c>
      <c r="J968" s="233">
        <v>0.95879999999999999</v>
      </c>
      <c r="K968" s="234">
        <v>4042</v>
      </c>
      <c r="L968" s="233">
        <v>0.46139999999999998</v>
      </c>
      <c r="M968" s="234">
        <v>7958</v>
      </c>
      <c r="N968" s="233">
        <v>0</v>
      </c>
      <c r="O968" s="233">
        <v>0</v>
      </c>
      <c r="P968" s="233">
        <v>0.73089999999999999</v>
      </c>
      <c r="Q968" s="234">
        <v>9090</v>
      </c>
      <c r="R968" s="233">
        <v>0.34589999999999999</v>
      </c>
      <c r="S968" s="234">
        <v>17410</v>
      </c>
      <c r="T968" s="233">
        <v>0</v>
      </c>
      <c r="U968" s="235">
        <f t="shared" si="105"/>
        <v>1037.184</v>
      </c>
      <c r="V968" s="227">
        <f t="shared" si="106"/>
        <v>699.92399999999998</v>
      </c>
      <c r="W968" s="227">
        <f t="shared" si="107"/>
        <v>673.65533333333337</v>
      </c>
      <c r="X968" s="227">
        <f t="shared" si="110"/>
        <v>663.16666666666663</v>
      </c>
      <c r="Y968" s="227">
        <f t="shared" si="108"/>
        <v>533.55700000000002</v>
      </c>
      <c r="Z968" s="227">
        <f t="shared" si="109"/>
        <v>505.00699999999995</v>
      </c>
      <c r="AA968" s="227">
        <f t="shared" si="111"/>
        <v>483.61111111111109</v>
      </c>
    </row>
    <row r="969" spans="2:27" ht="13.5" hidden="1">
      <c r="B969" s="232" t="s">
        <v>1110</v>
      </c>
      <c r="C969" s="232" t="s">
        <v>1048</v>
      </c>
      <c r="D969" s="232" t="s">
        <v>967</v>
      </c>
      <c r="E969" s="232" t="s">
        <v>988</v>
      </c>
      <c r="F969" s="232">
        <v>24</v>
      </c>
      <c r="G969" s="232" t="s">
        <v>1308</v>
      </c>
      <c r="H969" s="233">
        <v>2.8416000000000001</v>
      </c>
      <c r="I969" s="233">
        <v>0</v>
      </c>
      <c r="J969" s="233">
        <v>1.9176</v>
      </c>
      <c r="K969" s="234">
        <v>8084</v>
      </c>
      <c r="L969" s="233">
        <v>0.92279999999999995</v>
      </c>
      <c r="M969" s="234">
        <v>15915</v>
      </c>
      <c r="N969" s="233">
        <v>0</v>
      </c>
      <c r="O969" s="233">
        <v>0</v>
      </c>
      <c r="P969" s="233">
        <v>1.4618</v>
      </c>
      <c r="Q969" s="234">
        <v>18181</v>
      </c>
      <c r="R969" s="233">
        <v>0.69179999999999997</v>
      </c>
      <c r="S969" s="234">
        <v>34819</v>
      </c>
      <c r="T969" s="233">
        <v>0</v>
      </c>
      <c r="U969" s="235">
        <f t="shared" si="105"/>
        <v>2074.3679999999999</v>
      </c>
      <c r="V969" s="227">
        <f t="shared" si="106"/>
        <v>1399.848</v>
      </c>
      <c r="W969" s="227">
        <f t="shared" si="107"/>
        <v>1347.3106666666667</v>
      </c>
      <c r="X969" s="227">
        <f t="shared" si="110"/>
        <v>1326.25</v>
      </c>
      <c r="Y969" s="227">
        <f t="shared" si="108"/>
        <v>1067.114</v>
      </c>
      <c r="Z969" s="227">
        <f t="shared" si="109"/>
        <v>1010.0417777777777</v>
      </c>
      <c r="AA969" s="227">
        <f t="shared" si="111"/>
        <v>967.19444444444446</v>
      </c>
    </row>
    <row r="970" spans="2:27" ht="13.5" hidden="1">
      <c r="B970" s="232" t="s">
        <v>1110</v>
      </c>
      <c r="C970" s="232" t="s">
        <v>1049</v>
      </c>
      <c r="D970" s="232" t="s">
        <v>967</v>
      </c>
      <c r="E970" s="232" t="s">
        <v>988</v>
      </c>
      <c r="F970" s="232">
        <v>2</v>
      </c>
      <c r="G970" s="232" t="s">
        <v>1315</v>
      </c>
      <c r="H970" s="233">
        <v>0.27060000000000001</v>
      </c>
      <c r="I970" s="233">
        <v>0</v>
      </c>
      <c r="J970" s="233">
        <v>0.19359999999999999</v>
      </c>
      <c r="K970" s="234">
        <v>822</v>
      </c>
      <c r="L970" s="233">
        <v>9.3799999999999994E-2</v>
      </c>
      <c r="M970" s="234">
        <v>1622</v>
      </c>
      <c r="N970" s="233">
        <v>0</v>
      </c>
      <c r="O970" s="233">
        <v>0</v>
      </c>
      <c r="P970" s="233">
        <v>0.15559999999999999</v>
      </c>
      <c r="Q970" s="234">
        <v>1959</v>
      </c>
      <c r="R970" s="233">
        <v>7.46E-2</v>
      </c>
      <c r="S970" s="234">
        <v>3790</v>
      </c>
      <c r="T970" s="233">
        <v>0</v>
      </c>
      <c r="U970" s="235">
        <f t="shared" si="105"/>
        <v>197.53800000000001</v>
      </c>
      <c r="V970" s="227">
        <f t="shared" si="106"/>
        <v>141.328</v>
      </c>
      <c r="W970" s="227">
        <f t="shared" si="107"/>
        <v>136.97399999999999</v>
      </c>
      <c r="X970" s="227">
        <f t="shared" si="110"/>
        <v>135.16666666666666</v>
      </c>
      <c r="Y970" s="227">
        <f t="shared" si="108"/>
        <v>113.58799999999999</v>
      </c>
      <c r="Z970" s="227">
        <f t="shared" si="109"/>
        <v>108.87466666666666</v>
      </c>
      <c r="AA970" s="227">
        <f t="shared" si="111"/>
        <v>105.27777777777777</v>
      </c>
    </row>
    <row r="971" spans="2:27" ht="13.5" hidden="1">
      <c r="B971" s="232" t="s">
        <v>1110</v>
      </c>
      <c r="C971" s="232" t="s">
        <v>1050</v>
      </c>
      <c r="D971" s="232" t="s">
        <v>967</v>
      </c>
      <c r="E971" s="232" t="s">
        <v>988</v>
      </c>
      <c r="F971" s="232">
        <v>48</v>
      </c>
      <c r="G971" s="232" t="s">
        <v>1310</v>
      </c>
      <c r="H971" s="233">
        <v>5.6832000000000003</v>
      </c>
      <c r="I971" s="233">
        <v>0</v>
      </c>
      <c r="J971" s="233">
        <v>3.8351999999999999</v>
      </c>
      <c r="K971" s="234">
        <v>16167</v>
      </c>
      <c r="L971" s="233">
        <v>1.8455999999999999</v>
      </c>
      <c r="M971" s="234">
        <v>31830</v>
      </c>
      <c r="N971" s="233">
        <v>0</v>
      </c>
      <c r="O971" s="233">
        <v>0</v>
      </c>
      <c r="P971" s="233">
        <v>2.9237000000000002</v>
      </c>
      <c r="Q971" s="234">
        <v>36361</v>
      </c>
      <c r="R971" s="233">
        <v>1.3835999999999999</v>
      </c>
      <c r="S971" s="234">
        <v>69638</v>
      </c>
      <c r="T971" s="233">
        <v>0</v>
      </c>
      <c r="U971" s="235">
        <f t="shared" si="105"/>
        <v>4148.7359999999999</v>
      </c>
      <c r="V971" s="227">
        <f t="shared" si="106"/>
        <v>2799.6959999999999</v>
      </c>
      <c r="W971" s="227">
        <f t="shared" si="107"/>
        <v>2694.538</v>
      </c>
      <c r="X971" s="227">
        <f t="shared" si="110"/>
        <v>2652.5</v>
      </c>
      <c r="Y971" s="227">
        <f t="shared" si="108"/>
        <v>2134.3009999999999</v>
      </c>
      <c r="Z971" s="227">
        <f t="shared" si="109"/>
        <v>2020.0557777777776</v>
      </c>
      <c r="AA971" s="227">
        <f t="shared" si="111"/>
        <v>1934.3888888888889</v>
      </c>
    </row>
    <row r="972" spans="2:27" ht="13.5" hidden="1">
      <c r="B972" s="232" t="s">
        <v>1110</v>
      </c>
      <c r="C972" s="232" t="s">
        <v>1051</v>
      </c>
      <c r="D972" s="232" t="s">
        <v>967</v>
      </c>
      <c r="E972" s="232" t="s">
        <v>988</v>
      </c>
      <c r="F972" s="232">
        <v>4</v>
      </c>
      <c r="G972" s="232" t="s">
        <v>1311</v>
      </c>
      <c r="H972" s="233">
        <v>0.47360000000000002</v>
      </c>
      <c r="I972" s="233">
        <v>0</v>
      </c>
      <c r="J972" s="233">
        <v>0.3196</v>
      </c>
      <c r="K972" s="234">
        <v>1347</v>
      </c>
      <c r="L972" s="233">
        <v>0.15379999999999999</v>
      </c>
      <c r="M972" s="234">
        <v>2653</v>
      </c>
      <c r="N972" s="233">
        <v>0</v>
      </c>
      <c r="O972" s="233">
        <v>0</v>
      </c>
      <c r="P972" s="233">
        <v>0.24360000000000001</v>
      </c>
      <c r="Q972" s="234">
        <v>3030</v>
      </c>
      <c r="R972" s="233">
        <v>0.1153</v>
      </c>
      <c r="S972" s="234">
        <v>5803</v>
      </c>
      <c r="T972" s="233">
        <v>0</v>
      </c>
      <c r="U972" s="235">
        <f t="shared" si="105"/>
        <v>345.72800000000001</v>
      </c>
      <c r="V972" s="227">
        <f t="shared" si="106"/>
        <v>233.30799999999999</v>
      </c>
      <c r="W972" s="227">
        <f t="shared" si="107"/>
        <v>224.524</v>
      </c>
      <c r="X972" s="227">
        <f t="shared" si="110"/>
        <v>221.08333333333334</v>
      </c>
      <c r="Y972" s="227">
        <f t="shared" si="108"/>
        <v>177.828</v>
      </c>
      <c r="Z972" s="227">
        <f t="shared" si="109"/>
        <v>168.33566666666667</v>
      </c>
      <c r="AA972" s="227">
        <f t="shared" si="111"/>
        <v>161.19444444444446</v>
      </c>
    </row>
    <row r="973" spans="2:27" ht="13.5" hidden="1">
      <c r="B973" s="232" t="s">
        <v>1110</v>
      </c>
      <c r="C973" s="232" t="s">
        <v>1377</v>
      </c>
      <c r="D973" s="232" t="s">
        <v>967</v>
      </c>
      <c r="E973" s="232" t="s">
        <v>988</v>
      </c>
      <c r="F973" s="232">
        <v>48</v>
      </c>
      <c r="G973" s="232" t="s">
        <v>1310</v>
      </c>
      <c r="H973" s="233">
        <v>3.6432000000000002</v>
      </c>
      <c r="I973" s="233">
        <v>0</v>
      </c>
      <c r="J973" s="233">
        <v>2.6634000000000002</v>
      </c>
      <c r="K973" s="234">
        <v>11279</v>
      </c>
      <c r="L973" s="233">
        <v>1.2876000000000001</v>
      </c>
      <c r="M973" s="234">
        <v>22250</v>
      </c>
      <c r="N973" s="233">
        <v>0</v>
      </c>
      <c r="O973" s="233">
        <v>0</v>
      </c>
      <c r="P973" s="233">
        <v>2.0903499999999999</v>
      </c>
      <c r="Q973" s="234">
        <v>26222</v>
      </c>
      <c r="R973" s="233">
        <v>0.99780000000000002</v>
      </c>
      <c r="S973" s="234">
        <v>50577</v>
      </c>
      <c r="T973" s="233">
        <v>0</v>
      </c>
      <c r="U973" s="235">
        <f t="shared" si="105"/>
        <v>2659.5360000000001</v>
      </c>
      <c r="V973" s="227">
        <f t="shared" si="106"/>
        <v>1944.2820000000002</v>
      </c>
      <c r="W973" s="227">
        <f t="shared" si="107"/>
        <v>1879.8646666666668</v>
      </c>
      <c r="X973" s="227">
        <f t="shared" si="110"/>
        <v>1854.1666666666667</v>
      </c>
      <c r="Y973" s="227">
        <f t="shared" si="108"/>
        <v>1525.9555</v>
      </c>
      <c r="Z973" s="227">
        <f t="shared" si="109"/>
        <v>1456.7828888888889</v>
      </c>
      <c r="AA973" s="227">
        <f t="shared" si="111"/>
        <v>1404.9166666666667</v>
      </c>
    </row>
    <row r="974" spans="2:27" ht="13.5" hidden="1">
      <c r="B974" s="232" t="s">
        <v>1110</v>
      </c>
      <c r="C974" s="232" t="s">
        <v>1378</v>
      </c>
      <c r="D974" s="232" t="s">
        <v>967</v>
      </c>
      <c r="E974" s="232" t="s">
        <v>988</v>
      </c>
      <c r="F974" s="232">
        <v>64</v>
      </c>
      <c r="G974" s="232" t="s">
        <v>1345</v>
      </c>
      <c r="H974" s="233">
        <v>4.8575999999999997</v>
      </c>
      <c r="I974" s="233">
        <v>0</v>
      </c>
      <c r="J974" s="233">
        <v>3.5512000000000001</v>
      </c>
      <c r="K974" s="234">
        <v>15039</v>
      </c>
      <c r="L974" s="233">
        <v>1.7168000000000001</v>
      </c>
      <c r="M974" s="234">
        <v>29666</v>
      </c>
      <c r="N974" s="233">
        <v>0</v>
      </c>
      <c r="O974" s="233">
        <v>0</v>
      </c>
      <c r="P974" s="233">
        <v>2.78714</v>
      </c>
      <c r="Q974" s="234">
        <v>34963</v>
      </c>
      <c r="R974" s="233">
        <v>1.3304</v>
      </c>
      <c r="S974" s="234">
        <v>67436</v>
      </c>
      <c r="T974" s="233">
        <v>0</v>
      </c>
      <c r="U974" s="235">
        <f t="shared" si="105"/>
        <v>3546.0479999999998</v>
      </c>
      <c r="V974" s="227">
        <f t="shared" si="106"/>
        <v>2592.3760000000002</v>
      </c>
      <c r="W974" s="227">
        <f t="shared" si="107"/>
        <v>2506.5140000000001</v>
      </c>
      <c r="X974" s="227">
        <f t="shared" si="110"/>
        <v>2472.1666666666665</v>
      </c>
      <c r="Y974" s="227">
        <f t="shared" si="108"/>
        <v>2034.6122</v>
      </c>
      <c r="Z974" s="227">
        <f t="shared" si="109"/>
        <v>1942.3864444444444</v>
      </c>
      <c r="AA974" s="227">
        <f t="shared" si="111"/>
        <v>1873.2222222222222</v>
      </c>
    </row>
    <row r="975" spans="2:27" ht="13.5" hidden="1">
      <c r="B975" s="232" t="s">
        <v>1110</v>
      </c>
      <c r="C975" s="232" t="s">
        <v>1379</v>
      </c>
      <c r="D975" s="232" t="s">
        <v>967</v>
      </c>
      <c r="E975" s="232" t="s">
        <v>988</v>
      </c>
      <c r="F975" s="232">
        <v>96</v>
      </c>
      <c r="G975" s="232" t="s">
        <v>1356</v>
      </c>
      <c r="H975" s="233">
        <v>7.2864000000000004</v>
      </c>
      <c r="I975" s="233">
        <v>0</v>
      </c>
      <c r="J975" s="233">
        <v>5.3268000000000004</v>
      </c>
      <c r="K975" s="234">
        <v>22559</v>
      </c>
      <c r="L975" s="233">
        <v>2.5752000000000002</v>
      </c>
      <c r="M975" s="234">
        <v>44499</v>
      </c>
      <c r="N975" s="233">
        <v>0</v>
      </c>
      <c r="O975" s="233">
        <v>0</v>
      </c>
      <c r="P975" s="233">
        <v>4.1806999999999999</v>
      </c>
      <c r="Q975" s="234">
        <v>52444</v>
      </c>
      <c r="R975" s="233">
        <v>1.9956</v>
      </c>
      <c r="S975" s="234">
        <v>101154</v>
      </c>
      <c r="T975" s="233">
        <v>0</v>
      </c>
      <c r="U975" s="235">
        <f t="shared" si="105"/>
        <v>5319.0720000000001</v>
      </c>
      <c r="V975" s="227">
        <f t="shared" si="106"/>
        <v>3888.5640000000003</v>
      </c>
      <c r="W975" s="227">
        <f t="shared" si="107"/>
        <v>3759.8126666666667</v>
      </c>
      <c r="X975" s="227">
        <f t="shared" si="110"/>
        <v>3708.25</v>
      </c>
      <c r="Y975" s="227">
        <f t="shared" si="108"/>
        <v>3051.9110000000001</v>
      </c>
      <c r="Z975" s="227">
        <f t="shared" si="109"/>
        <v>2913.5657777777778</v>
      </c>
      <c r="AA975" s="227">
        <f t="shared" si="111"/>
        <v>2809.8333333333335</v>
      </c>
    </row>
    <row r="976" spans="2:27" ht="13.5" hidden="1">
      <c r="B976" s="232" t="s">
        <v>1110</v>
      </c>
      <c r="C976" s="232" t="s">
        <v>1380</v>
      </c>
      <c r="D976" s="232" t="s">
        <v>967</v>
      </c>
      <c r="E976" s="232" t="s">
        <v>988</v>
      </c>
      <c r="F976" s="232">
        <v>8</v>
      </c>
      <c r="G976" s="232" t="s">
        <v>1312</v>
      </c>
      <c r="H976" s="233">
        <v>0.60719999999999996</v>
      </c>
      <c r="I976" s="233">
        <v>0</v>
      </c>
      <c r="J976" s="233">
        <v>0.44390000000000002</v>
      </c>
      <c r="K976" s="234">
        <v>1880</v>
      </c>
      <c r="L976" s="233">
        <v>0.21460000000000001</v>
      </c>
      <c r="M976" s="234">
        <v>3708</v>
      </c>
      <c r="N976" s="233">
        <v>0</v>
      </c>
      <c r="O976" s="233">
        <v>0</v>
      </c>
      <c r="P976" s="233">
        <v>0.34838999999999998</v>
      </c>
      <c r="Q976" s="234">
        <v>4370</v>
      </c>
      <c r="R976" s="233">
        <v>0.1663</v>
      </c>
      <c r="S976" s="234">
        <v>8429</v>
      </c>
      <c r="T976" s="233">
        <v>0</v>
      </c>
      <c r="U976" s="235">
        <f t="shared" si="105"/>
        <v>443.25599999999997</v>
      </c>
      <c r="V976" s="227">
        <f t="shared" si="106"/>
        <v>324.04700000000003</v>
      </c>
      <c r="W976" s="227">
        <f t="shared" si="107"/>
        <v>313.32466666666664</v>
      </c>
      <c r="X976" s="227">
        <f t="shared" si="110"/>
        <v>309</v>
      </c>
      <c r="Y976" s="227">
        <f t="shared" si="108"/>
        <v>254.32469999999998</v>
      </c>
      <c r="Z976" s="227">
        <f t="shared" si="109"/>
        <v>242.78788888888889</v>
      </c>
      <c r="AA976" s="227">
        <f t="shared" si="111"/>
        <v>234.13888888888889</v>
      </c>
    </row>
    <row r="977" spans="2:27" ht="13.5" hidden="1">
      <c r="B977" s="232" t="s">
        <v>1110</v>
      </c>
      <c r="C977" s="232" t="s">
        <v>1381</v>
      </c>
      <c r="D977" s="232" t="s">
        <v>967</v>
      </c>
      <c r="E977" s="232" t="s">
        <v>988</v>
      </c>
      <c r="F977" s="232">
        <v>128</v>
      </c>
      <c r="G977" s="232" t="s">
        <v>1364</v>
      </c>
      <c r="H977" s="233">
        <v>9.7151999999999994</v>
      </c>
      <c r="I977" s="233">
        <v>0</v>
      </c>
      <c r="J977" s="233">
        <v>7.1024000000000003</v>
      </c>
      <c r="K977" s="234">
        <v>30078</v>
      </c>
      <c r="L977" s="233">
        <v>3.4336000000000002</v>
      </c>
      <c r="M977" s="234">
        <v>59333</v>
      </c>
      <c r="N977" s="233">
        <v>0</v>
      </c>
      <c r="O977" s="233">
        <v>0</v>
      </c>
      <c r="P977" s="233">
        <v>5.5742700000000003</v>
      </c>
      <c r="Q977" s="234">
        <v>69926</v>
      </c>
      <c r="R977" s="233">
        <v>2.6608000000000001</v>
      </c>
      <c r="S977" s="234">
        <v>134871</v>
      </c>
      <c r="T977" s="233">
        <v>0</v>
      </c>
      <c r="U977" s="235">
        <f t="shared" si="105"/>
        <v>7092.0959999999995</v>
      </c>
      <c r="V977" s="227">
        <f t="shared" si="106"/>
        <v>5184.7520000000004</v>
      </c>
      <c r="W977" s="227">
        <f t="shared" si="107"/>
        <v>5013.0280000000002</v>
      </c>
      <c r="X977" s="227">
        <f t="shared" si="110"/>
        <v>4944.416666666667</v>
      </c>
      <c r="Y977" s="227">
        <f t="shared" si="108"/>
        <v>4069.2171000000003</v>
      </c>
      <c r="Z977" s="227">
        <f t="shared" si="109"/>
        <v>3884.7728888888887</v>
      </c>
      <c r="AA977" s="227">
        <f t="shared" si="111"/>
        <v>3746.4166666666665</v>
      </c>
    </row>
    <row r="978" spans="2:27" ht="13.5" hidden="1">
      <c r="B978" s="232" t="s">
        <v>1110</v>
      </c>
      <c r="C978" s="232" t="s">
        <v>1382</v>
      </c>
      <c r="D978" s="232" t="s">
        <v>967</v>
      </c>
      <c r="E978" s="232" t="s">
        <v>988</v>
      </c>
      <c r="F978" s="232">
        <v>16</v>
      </c>
      <c r="G978" s="232" t="s">
        <v>1317</v>
      </c>
      <c r="H978" s="233">
        <v>1.2143999999999999</v>
      </c>
      <c r="I978" s="233">
        <v>0</v>
      </c>
      <c r="J978" s="233">
        <v>0.88780000000000003</v>
      </c>
      <c r="K978" s="234">
        <v>3760</v>
      </c>
      <c r="L978" s="233">
        <v>0.42920000000000003</v>
      </c>
      <c r="M978" s="234">
        <v>7417</v>
      </c>
      <c r="N978" s="233">
        <v>0</v>
      </c>
      <c r="O978" s="233">
        <v>0</v>
      </c>
      <c r="P978" s="233">
        <v>0.69677999999999995</v>
      </c>
      <c r="Q978" s="234">
        <v>8741</v>
      </c>
      <c r="R978" s="233">
        <v>0.33260000000000001</v>
      </c>
      <c r="S978" s="234">
        <v>16859</v>
      </c>
      <c r="T978" s="233">
        <v>0</v>
      </c>
      <c r="U978" s="235">
        <f t="shared" si="105"/>
        <v>886.51199999999994</v>
      </c>
      <c r="V978" s="227">
        <f t="shared" si="106"/>
        <v>648.09400000000005</v>
      </c>
      <c r="W978" s="227">
        <f t="shared" si="107"/>
        <v>626.64933333333329</v>
      </c>
      <c r="X978" s="227">
        <f t="shared" si="110"/>
        <v>618.08333333333337</v>
      </c>
      <c r="Y978" s="227">
        <f t="shared" si="108"/>
        <v>508.64939999999996</v>
      </c>
      <c r="Z978" s="227">
        <f t="shared" si="109"/>
        <v>485.60355555555554</v>
      </c>
      <c r="AA978" s="227">
        <f t="shared" si="111"/>
        <v>468.30555555555554</v>
      </c>
    </row>
    <row r="979" spans="2:27" ht="13.5" hidden="1">
      <c r="B979" s="232" t="s">
        <v>1110</v>
      </c>
      <c r="C979" s="232" t="s">
        <v>1383</v>
      </c>
      <c r="D979" s="232" t="s">
        <v>967</v>
      </c>
      <c r="E979" s="232" t="s">
        <v>988</v>
      </c>
      <c r="F979" s="232">
        <v>32</v>
      </c>
      <c r="G979" s="232" t="s">
        <v>1316</v>
      </c>
      <c r="H979" s="233">
        <v>2.4287999999999998</v>
      </c>
      <c r="I979" s="233">
        <v>0</v>
      </c>
      <c r="J979" s="233">
        <v>1.7756000000000001</v>
      </c>
      <c r="K979" s="234">
        <v>7520</v>
      </c>
      <c r="L979" s="233">
        <v>0.85840000000000005</v>
      </c>
      <c r="M979" s="234">
        <v>14833</v>
      </c>
      <c r="N979" s="233">
        <v>0</v>
      </c>
      <c r="O979" s="233">
        <v>0</v>
      </c>
      <c r="P979" s="233">
        <v>1.39357</v>
      </c>
      <c r="Q979" s="234">
        <v>17481</v>
      </c>
      <c r="R979" s="233">
        <v>0.66520000000000001</v>
      </c>
      <c r="S979" s="234">
        <v>33718</v>
      </c>
      <c r="T979" s="233">
        <v>0</v>
      </c>
      <c r="U979" s="235">
        <f t="shared" si="105"/>
        <v>1773.0239999999999</v>
      </c>
      <c r="V979" s="227">
        <f t="shared" si="106"/>
        <v>1296.1880000000001</v>
      </c>
      <c r="W979" s="227">
        <f t="shared" si="107"/>
        <v>1253.2986666666666</v>
      </c>
      <c r="X979" s="227">
        <f t="shared" si="110"/>
        <v>1236.0833333333333</v>
      </c>
      <c r="Y979" s="227">
        <f t="shared" si="108"/>
        <v>1017.3061</v>
      </c>
      <c r="Z979" s="227">
        <f t="shared" si="109"/>
        <v>971.17933333333326</v>
      </c>
      <c r="AA979" s="227">
        <f t="shared" si="111"/>
        <v>936.61111111111109</v>
      </c>
    </row>
    <row r="980" spans="2:27" ht="13.5" hidden="1">
      <c r="B980" s="232" t="s">
        <v>1110</v>
      </c>
      <c r="C980" s="232" t="s">
        <v>1384</v>
      </c>
      <c r="D980" s="232" t="s">
        <v>967</v>
      </c>
      <c r="E980" s="232" t="s">
        <v>988</v>
      </c>
      <c r="F980" s="232">
        <v>2</v>
      </c>
      <c r="G980" s="232" t="s">
        <v>1315</v>
      </c>
      <c r="H980" s="233">
        <v>0.18559999999999999</v>
      </c>
      <c r="I980" s="233">
        <v>0</v>
      </c>
      <c r="J980" s="233">
        <v>0.14477999999999999</v>
      </c>
      <c r="K980" s="234">
        <v>618</v>
      </c>
      <c r="L980" s="233">
        <v>7.0550000000000002E-2</v>
      </c>
      <c r="M980" s="234">
        <v>1223</v>
      </c>
      <c r="N980" s="233">
        <v>0</v>
      </c>
      <c r="O980" s="233">
        <v>0</v>
      </c>
      <c r="P980" s="233">
        <v>0.12089999999999999</v>
      </c>
      <c r="Q980" s="234">
        <v>1537</v>
      </c>
      <c r="R980" s="233">
        <v>5.8479999999999997E-2</v>
      </c>
      <c r="S980" s="234">
        <v>2996</v>
      </c>
      <c r="T980" s="233">
        <v>0</v>
      </c>
      <c r="U980" s="235">
        <f t="shared" si="105"/>
        <v>135.488</v>
      </c>
      <c r="V980" s="227">
        <f t="shared" si="106"/>
        <v>105.68939999999999</v>
      </c>
      <c r="W980" s="227">
        <f t="shared" si="107"/>
        <v>103.00149999999999</v>
      </c>
      <c r="X980" s="227">
        <f t="shared" si="110"/>
        <v>101.91666666666667</v>
      </c>
      <c r="Y980" s="227">
        <f t="shared" si="108"/>
        <v>88.256999999999991</v>
      </c>
      <c r="Z980" s="227">
        <f t="shared" si="109"/>
        <v>85.38484444444444</v>
      </c>
      <c r="AA980" s="227">
        <f t="shared" si="111"/>
        <v>83.222222222222229</v>
      </c>
    </row>
    <row r="981" spans="2:27" ht="13.5" hidden="1">
      <c r="B981" s="232" t="s">
        <v>1110</v>
      </c>
      <c r="C981" s="232" t="s">
        <v>1385</v>
      </c>
      <c r="D981" s="232" t="s">
        <v>967</v>
      </c>
      <c r="E981" s="232" t="s">
        <v>988</v>
      </c>
      <c r="F981" s="232">
        <v>128</v>
      </c>
      <c r="G981" s="232" t="s">
        <v>1364</v>
      </c>
      <c r="H981" s="233">
        <v>9.7151999999999994</v>
      </c>
      <c r="I981" s="233">
        <v>0</v>
      </c>
      <c r="J981" s="233">
        <v>7.1024000000000003</v>
      </c>
      <c r="K981" s="234">
        <v>30078</v>
      </c>
      <c r="L981" s="233">
        <v>3.4336000000000002</v>
      </c>
      <c r="M981" s="234">
        <v>59333</v>
      </c>
      <c r="N981" s="233">
        <v>0</v>
      </c>
      <c r="O981" s="233">
        <v>0</v>
      </c>
      <c r="P981" s="233">
        <v>5.5742700000000003</v>
      </c>
      <c r="Q981" s="234">
        <v>69926</v>
      </c>
      <c r="R981" s="233">
        <v>2.6608000000000001</v>
      </c>
      <c r="S981" s="234">
        <v>134871</v>
      </c>
      <c r="T981" s="233">
        <v>0</v>
      </c>
      <c r="U981" s="235">
        <f t="shared" si="105"/>
        <v>7092.0959999999995</v>
      </c>
      <c r="V981" s="227">
        <f t="shared" si="106"/>
        <v>5184.7520000000004</v>
      </c>
      <c r="W981" s="227">
        <f t="shared" si="107"/>
        <v>5013.0280000000002</v>
      </c>
      <c r="X981" s="227">
        <f t="shared" si="110"/>
        <v>4944.416666666667</v>
      </c>
      <c r="Y981" s="227">
        <f t="shared" si="108"/>
        <v>4069.2171000000003</v>
      </c>
      <c r="Z981" s="227">
        <f t="shared" si="109"/>
        <v>3884.7728888888887</v>
      </c>
      <c r="AA981" s="227">
        <f t="shared" si="111"/>
        <v>3746.4166666666665</v>
      </c>
    </row>
    <row r="982" spans="2:27" ht="13.5" hidden="1">
      <c r="B982" s="232" t="s">
        <v>1110</v>
      </c>
      <c r="C982" s="232" t="s">
        <v>1386</v>
      </c>
      <c r="D982" s="232" t="s">
        <v>967</v>
      </c>
      <c r="E982" s="232" t="s">
        <v>988</v>
      </c>
      <c r="F982" s="232">
        <v>4</v>
      </c>
      <c r="G982" s="232" t="s">
        <v>1311</v>
      </c>
      <c r="H982" s="233">
        <v>0.30359999999999998</v>
      </c>
      <c r="I982" s="233">
        <v>0</v>
      </c>
      <c r="J982" s="233">
        <v>0.22195000000000001</v>
      </c>
      <c r="K982" s="234">
        <v>940</v>
      </c>
      <c r="L982" s="233">
        <v>0.10730000000000001</v>
      </c>
      <c r="M982" s="234">
        <v>1854</v>
      </c>
      <c r="N982" s="233">
        <v>0</v>
      </c>
      <c r="O982" s="233">
        <v>0</v>
      </c>
      <c r="P982" s="233">
        <v>0.17419999999999999</v>
      </c>
      <c r="Q982" s="234">
        <v>2185</v>
      </c>
      <c r="R982" s="233">
        <v>8.3150000000000002E-2</v>
      </c>
      <c r="S982" s="234">
        <v>4215</v>
      </c>
      <c r="T982" s="233">
        <v>0</v>
      </c>
      <c r="U982" s="235">
        <f t="shared" si="105"/>
        <v>221.62799999999999</v>
      </c>
      <c r="V982" s="227">
        <f t="shared" si="106"/>
        <v>162.02350000000001</v>
      </c>
      <c r="W982" s="227">
        <f t="shared" si="107"/>
        <v>156.66233333333332</v>
      </c>
      <c r="X982" s="227">
        <f t="shared" si="110"/>
        <v>154.5</v>
      </c>
      <c r="Y982" s="227">
        <f t="shared" si="108"/>
        <v>127.166</v>
      </c>
      <c r="Z982" s="227">
        <f t="shared" si="109"/>
        <v>121.39394444444444</v>
      </c>
      <c r="AA982" s="227">
        <f t="shared" si="111"/>
        <v>117.08333333333333</v>
      </c>
    </row>
    <row r="983" spans="2:27" ht="13.5" hidden="1">
      <c r="B983" s="232" t="s">
        <v>1110</v>
      </c>
      <c r="C983" s="232" t="s">
        <v>840</v>
      </c>
      <c r="D983" s="232" t="s">
        <v>967</v>
      </c>
      <c r="E983" s="232" t="s">
        <v>988</v>
      </c>
      <c r="F983" s="232">
        <v>8</v>
      </c>
      <c r="G983" s="232" t="s">
        <v>1351</v>
      </c>
      <c r="H983" s="233">
        <v>0.93500000000000005</v>
      </c>
      <c r="I983" s="233">
        <v>0</v>
      </c>
      <c r="J983" s="233">
        <v>0.68100000000000005</v>
      </c>
      <c r="K983" s="234">
        <v>2870</v>
      </c>
      <c r="L983" s="233">
        <v>0.32800000000000001</v>
      </c>
      <c r="M983" s="234">
        <v>5648</v>
      </c>
      <c r="N983" s="233">
        <v>0</v>
      </c>
      <c r="O983" s="233">
        <v>0</v>
      </c>
      <c r="P983" s="233">
        <v>0</v>
      </c>
      <c r="Q983" s="234">
        <v>6507</v>
      </c>
      <c r="R983" s="233">
        <v>0.248</v>
      </c>
      <c r="S983" s="234">
        <v>12446</v>
      </c>
      <c r="T983" s="233">
        <v>0</v>
      </c>
      <c r="U983" s="235">
        <f t="shared" si="105"/>
        <v>682.55000000000007</v>
      </c>
      <c r="V983" s="227">
        <f t="shared" si="106"/>
        <v>497.13000000000005</v>
      </c>
      <c r="W983" s="227">
        <f t="shared" si="107"/>
        <v>478.60666666666668</v>
      </c>
      <c r="X983" s="227">
        <f t="shared" si="110"/>
        <v>470.66666666666669</v>
      </c>
      <c r="Y983" s="227">
        <f t="shared" si="108"/>
        <v>0</v>
      </c>
      <c r="Z983" s="227">
        <f t="shared" si="109"/>
        <v>361.78999999999996</v>
      </c>
      <c r="AA983" s="227">
        <f t="shared" si="111"/>
        <v>345.72222222222223</v>
      </c>
    </row>
    <row r="984" spans="2:27" ht="13.5" hidden="1">
      <c r="B984" s="232" t="s">
        <v>1110</v>
      </c>
      <c r="C984" s="232" t="s">
        <v>841</v>
      </c>
      <c r="D984" s="232" t="s">
        <v>967</v>
      </c>
      <c r="E984" s="232" t="s">
        <v>988</v>
      </c>
      <c r="F984" s="232">
        <v>16</v>
      </c>
      <c r="G984" s="232" t="s">
        <v>1352</v>
      </c>
      <c r="H984" s="233">
        <v>1.87</v>
      </c>
      <c r="I984" s="233">
        <v>0</v>
      </c>
      <c r="J984" s="233">
        <v>1.3620000000000001</v>
      </c>
      <c r="K984" s="234">
        <v>5740</v>
      </c>
      <c r="L984" s="233">
        <v>0.65500000000000003</v>
      </c>
      <c r="M984" s="234">
        <v>11297</v>
      </c>
      <c r="N984" s="233">
        <v>0</v>
      </c>
      <c r="O984" s="233">
        <v>0</v>
      </c>
      <c r="P984" s="233">
        <v>0</v>
      </c>
      <c r="Q984" s="234">
        <v>13014</v>
      </c>
      <c r="R984" s="233">
        <v>0.495</v>
      </c>
      <c r="S984" s="234">
        <v>24892</v>
      </c>
      <c r="T984" s="233">
        <v>0</v>
      </c>
      <c r="U984" s="235">
        <f t="shared" si="105"/>
        <v>1365.1000000000001</v>
      </c>
      <c r="V984" s="227">
        <f t="shared" si="106"/>
        <v>994.2600000000001</v>
      </c>
      <c r="W984" s="227">
        <f t="shared" si="107"/>
        <v>956.48333333333335</v>
      </c>
      <c r="X984" s="227">
        <f t="shared" si="110"/>
        <v>941.41666666666663</v>
      </c>
      <c r="Y984" s="227">
        <f t="shared" si="108"/>
        <v>0</v>
      </c>
      <c r="Z984" s="227">
        <f t="shared" si="109"/>
        <v>722.85</v>
      </c>
      <c r="AA984" s="227">
        <f t="shared" si="111"/>
        <v>691.44444444444446</v>
      </c>
    </row>
    <row r="985" spans="2:27" ht="13.5" hidden="1">
      <c r="B985" s="232" t="s">
        <v>1110</v>
      </c>
      <c r="C985" s="232" t="s">
        <v>842</v>
      </c>
      <c r="D985" s="232" t="s">
        <v>967</v>
      </c>
      <c r="E985" s="232" t="s">
        <v>988</v>
      </c>
      <c r="F985" s="232">
        <v>32</v>
      </c>
      <c r="G985" s="232" t="s">
        <v>1353</v>
      </c>
      <c r="H985" s="233">
        <v>3.7410000000000001</v>
      </c>
      <c r="I985" s="233">
        <v>0</v>
      </c>
      <c r="J985" s="233">
        <v>2.7250000000000001</v>
      </c>
      <c r="K985" s="234">
        <v>11479</v>
      </c>
      <c r="L985" s="233">
        <v>1.31</v>
      </c>
      <c r="M985" s="234">
        <v>22594</v>
      </c>
      <c r="N985" s="233">
        <v>0</v>
      </c>
      <c r="O985" s="233">
        <v>0</v>
      </c>
      <c r="P985" s="233">
        <v>0</v>
      </c>
      <c r="Q985" s="234">
        <v>26028</v>
      </c>
      <c r="R985" s="233">
        <v>0.99</v>
      </c>
      <c r="S985" s="234">
        <v>49785</v>
      </c>
      <c r="T985" s="233">
        <v>0</v>
      </c>
      <c r="U985" s="235">
        <f t="shared" si="105"/>
        <v>2730.9300000000003</v>
      </c>
      <c r="V985" s="227">
        <f t="shared" si="106"/>
        <v>1989.25</v>
      </c>
      <c r="W985" s="227">
        <f t="shared" si="107"/>
        <v>1912.8833333333334</v>
      </c>
      <c r="X985" s="227">
        <f t="shared" si="110"/>
        <v>1882.8333333333333</v>
      </c>
      <c r="Y985" s="227">
        <f t="shared" si="108"/>
        <v>0</v>
      </c>
      <c r="Z985" s="227">
        <f t="shared" si="109"/>
        <v>1445.7</v>
      </c>
      <c r="AA985" s="227">
        <f t="shared" si="111"/>
        <v>1382.9166666666667</v>
      </c>
    </row>
    <row r="986" spans="2:27" ht="13.5" hidden="1">
      <c r="B986" s="232" t="s">
        <v>1110</v>
      </c>
      <c r="C986" s="232" t="s">
        <v>843</v>
      </c>
      <c r="D986" s="232" t="s">
        <v>967</v>
      </c>
      <c r="E986" s="232" t="s">
        <v>988</v>
      </c>
      <c r="F986" s="232">
        <v>2</v>
      </c>
      <c r="G986" s="232" t="s">
        <v>1363</v>
      </c>
      <c r="H986" s="233">
        <v>0.26800000000000002</v>
      </c>
      <c r="I986" s="233">
        <v>0</v>
      </c>
      <c r="J986" s="233">
        <v>0.20399999999999999</v>
      </c>
      <c r="K986" s="234">
        <v>865</v>
      </c>
      <c r="L986" s="233">
        <v>9.9000000000000005E-2</v>
      </c>
      <c r="M986" s="234">
        <v>1708</v>
      </c>
      <c r="N986" s="233">
        <v>0</v>
      </c>
      <c r="O986" s="233">
        <v>0</v>
      </c>
      <c r="P986" s="233">
        <v>0</v>
      </c>
      <c r="Q986" s="234">
        <v>2071</v>
      </c>
      <c r="R986" s="233">
        <v>7.9000000000000001E-2</v>
      </c>
      <c r="S986" s="234">
        <v>4000</v>
      </c>
      <c r="T986" s="233">
        <v>0</v>
      </c>
      <c r="U986" s="235">
        <f t="shared" si="105"/>
        <v>195.64000000000001</v>
      </c>
      <c r="V986" s="227">
        <f t="shared" si="106"/>
        <v>148.91999999999999</v>
      </c>
      <c r="W986" s="227">
        <f t="shared" si="107"/>
        <v>144.35333333333335</v>
      </c>
      <c r="X986" s="227">
        <f t="shared" si="110"/>
        <v>142.33333333333334</v>
      </c>
      <c r="Y986" s="227">
        <f t="shared" si="108"/>
        <v>0</v>
      </c>
      <c r="Z986" s="227">
        <f t="shared" si="109"/>
        <v>115.19777777777779</v>
      </c>
      <c r="AA986" s="227">
        <f t="shared" si="111"/>
        <v>111.11111111111111</v>
      </c>
    </row>
    <row r="987" spans="2:27" ht="13.5" hidden="1">
      <c r="B987" s="232" t="s">
        <v>1110</v>
      </c>
      <c r="C987" s="232" t="s">
        <v>844</v>
      </c>
      <c r="D987" s="232" t="s">
        <v>967</v>
      </c>
      <c r="E987" s="232" t="s">
        <v>988</v>
      </c>
      <c r="F987" s="232">
        <v>4</v>
      </c>
      <c r="G987" s="232" t="s">
        <v>1354</v>
      </c>
      <c r="H987" s="233">
        <v>0.46800000000000003</v>
      </c>
      <c r="I987" s="233">
        <v>0</v>
      </c>
      <c r="J987" s="233">
        <v>0.34100000000000003</v>
      </c>
      <c r="K987" s="234">
        <v>1435</v>
      </c>
      <c r="L987" s="233">
        <v>0.16400000000000001</v>
      </c>
      <c r="M987" s="234">
        <v>2824</v>
      </c>
      <c r="N987" s="233">
        <v>0</v>
      </c>
      <c r="O987" s="233">
        <v>0</v>
      </c>
      <c r="P987" s="233">
        <v>0</v>
      </c>
      <c r="Q987" s="234">
        <v>3253</v>
      </c>
      <c r="R987" s="233">
        <v>0.124</v>
      </c>
      <c r="S987" s="234">
        <v>6223</v>
      </c>
      <c r="T987" s="233">
        <v>0</v>
      </c>
      <c r="U987" s="235">
        <f t="shared" si="105"/>
        <v>341.64000000000004</v>
      </c>
      <c r="V987" s="227">
        <f t="shared" si="106"/>
        <v>248.93</v>
      </c>
      <c r="W987" s="227">
        <f t="shared" si="107"/>
        <v>239.30333333333334</v>
      </c>
      <c r="X987" s="227">
        <f t="shared" si="110"/>
        <v>235.33333333333334</v>
      </c>
      <c r="Y987" s="227">
        <f t="shared" si="108"/>
        <v>0</v>
      </c>
      <c r="Z987" s="227">
        <f t="shared" si="109"/>
        <v>180.88111111111112</v>
      </c>
      <c r="AA987" s="227">
        <f t="shared" si="111"/>
        <v>172.86111111111111</v>
      </c>
    </row>
    <row r="988" spans="2:27" ht="13.5" hidden="1">
      <c r="B988" s="232" t="s">
        <v>1110</v>
      </c>
      <c r="C988" s="232" t="s">
        <v>845</v>
      </c>
      <c r="D988" s="232" t="s">
        <v>967</v>
      </c>
      <c r="E988" s="232" t="s">
        <v>988</v>
      </c>
      <c r="F988" s="232">
        <v>64</v>
      </c>
      <c r="G988" s="232" t="s">
        <v>1355</v>
      </c>
      <c r="H988" s="233">
        <v>6.2016</v>
      </c>
      <c r="I988" s="233">
        <v>0</v>
      </c>
      <c r="J988" s="233">
        <v>4.3071999999999999</v>
      </c>
      <c r="K988" s="234">
        <v>18193</v>
      </c>
      <c r="L988" s="233">
        <v>2.0768</v>
      </c>
      <c r="M988" s="234">
        <v>35847</v>
      </c>
      <c r="N988" s="233">
        <v>0</v>
      </c>
      <c r="O988" s="233">
        <v>0</v>
      </c>
      <c r="P988" s="233">
        <v>3.2934000000000001</v>
      </c>
      <c r="Q988" s="234">
        <v>41123</v>
      </c>
      <c r="R988" s="233">
        <v>1.5648</v>
      </c>
      <c r="S988" s="234">
        <v>79017</v>
      </c>
      <c r="T988" s="233">
        <v>0</v>
      </c>
      <c r="U988" s="235">
        <f t="shared" si="105"/>
        <v>4527.1679999999997</v>
      </c>
      <c r="V988" s="227">
        <f t="shared" si="106"/>
        <v>3144.2559999999999</v>
      </c>
      <c r="W988" s="227">
        <f t="shared" si="107"/>
        <v>3032.1473333333333</v>
      </c>
      <c r="X988" s="227">
        <f t="shared" si="110"/>
        <v>2987.25</v>
      </c>
      <c r="Y988" s="227">
        <f t="shared" si="108"/>
        <v>2404.1820000000002</v>
      </c>
      <c r="Z988" s="227">
        <f t="shared" si="109"/>
        <v>2284.6095555555557</v>
      </c>
      <c r="AA988" s="227">
        <f t="shared" si="111"/>
        <v>2194.9166666666665</v>
      </c>
    </row>
    <row r="989" spans="2:27" ht="13.5" hidden="1">
      <c r="B989" s="232" t="s">
        <v>1110</v>
      </c>
      <c r="C989" s="232" t="s">
        <v>846</v>
      </c>
      <c r="D989" s="232" t="s">
        <v>967</v>
      </c>
      <c r="E989" s="232" t="s">
        <v>988</v>
      </c>
      <c r="F989" s="232">
        <v>8</v>
      </c>
      <c r="G989" s="232" t="s">
        <v>1351</v>
      </c>
      <c r="H989" s="233">
        <v>0.7752</v>
      </c>
      <c r="I989" s="233">
        <v>0</v>
      </c>
      <c r="J989" s="233">
        <v>0.53839999999999999</v>
      </c>
      <c r="K989" s="234">
        <v>2274</v>
      </c>
      <c r="L989" s="233">
        <v>0.2596</v>
      </c>
      <c r="M989" s="234">
        <v>4481</v>
      </c>
      <c r="N989" s="233">
        <v>0</v>
      </c>
      <c r="O989" s="233">
        <v>0</v>
      </c>
      <c r="P989" s="233">
        <v>0.41170000000000001</v>
      </c>
      <c r="Q989" s="234">
        <v>5140</v>
      </c>
      <c r="R989" s="233">
        <v>0.1956</v>
      </c>
      <c r="S989" s="234">
        <v>9877</v>
      </c>
      <c r="T989" s="233">
        <v>0</v>
      </c>
      <c r="U989" s="235">
        <f t="shared" si="105"/>
        <v>565.89599999999996</v>
      </c>
      <c r="V989" s="227">
        <f t="shared" si="106"/>
        <v>393.03199999999998</v>
      </c>
      <c r="W989" s="227">
        <f t="shared" si="107"/>
        <v>379.00800000000004</v>
      </c>
      <c r="X989" s="227">
        <f t="shared" si="110"/>
        <v>373.41666666666669</v>
      </c>
      <c r="Y989" s="227">
        <f t="shared" si="108"/>
        <v>300.541</v>
      </c>
      <c r="Z989" s="227">
        <f t="shared" si="109"/>
        <v>285.56577777777778</v>
      </c>
      <c r="AA989" s="227">
        <f t="shared" si="111"/>
        <v>274.36111111111109</v>
      </c>
    </row>
    <row r="990" spans="2:27" ht="13.5" hidden="1">
      <c r="B990" s="232" t="s">
        <v>1110</v>
      </c>
      <c r="C990" s="232" t="s">
        <v>847</v>
      </c>
      <c r="D990" s="232" t="s">
        <v>967</v>
      </c>
      <c r="E990" s="232" t="s">
        <v>988</v>
      </c>
      <c r="F990" s="232">
        <v>16</v>
      </c>
      <c r="G990" s="232" t="s">
        <v>1352</v>
      </c>
      <c r="H990" s="233">
        <v>1.5504</v>
      </c>
      <c r="I990" s="233">
        <v>0</v>
      </c>
      <c r="J990" s="233">
        <v>1.0768</v>
      </c>
      <c r="K990" s="234">
        <v>4548</v>
      </c>
      <c r="L990" s="233">
        <v>0.51919999999999999</v>
      </c>
      <c r="M990" s="234">
        <v>8962</v>
      </c>
      <c r="N990" s="233">
        <v>0</v>
      </c>
      <c r="O990" s="233">
        <v>0</v>
      </c>
      <c r="P990" s="233">
        <v>0.82340000000000002</v>
      </c>
      <c r="Q990" s="234">
        <v>10281</v>
      </c>
      <c r="R990" s="233">
        <v>0.39119999999999999</v>
      </c>
      <c r="S990" s="234">
        <v>19754</v>
      </c>
      <c r="T990" s="233">
        <v>0</v>
      </c>
      <c r="U990" s="235">
        <f t="shared" si="105"/>
        <v>1131.7919999999999</v>
      </c>
      <c r="V990" s="227">
        <f t="shared" si="106"/>
        <v>786.06399999999996</v>
      </c>
      <c r="W990" s="227">
        <f t="shared" si="107"/>
        <v>758.01600000000008</v>
      </c>
      <c r="X990" s="227">
        <f t="shared" si="110"/>
        <v>746.83333333333337</v>
      </c>
      <c r="Y990" s="227">
        <f t="shared" si="108"/>
        <v>601.08199999999999</v>
      </c>
      <c r="Z990" s="227">
        <f t="shared" si="109"/>
        <v>571.15933333333328</v>
      </c>
      <c r="AA990" s="227">
        <f t="shared" si="111"/>
        <v>548.72222222222217</v>
      </c>
    </row>
    <row r="991" spans="2:27" ht="13.5" hidden="1">
      <c r="B991" s="232" t="s">
        <v>1110</v>
      </c>
      <c r="C991" s="232" t="s">
        <v>848</v>
      </c>
      <c r="D991" s="232" t="s">
        <v>967</v>
      </c>
      <c r="E991" s="232" t="s">
        <v>988</v>
      </c>
      <c r="F991" s="232">
        <v>32</v>
      </c>
      <c r="G991" s="232" t="s">
        <v>1353</v>
      </c>
      <c r="H991" s="233">
        <v>3.1008</v>
      </c>
      <c r="I991" s="233">
        <v>0</v>
      </c>
      <c r="J991" s="233">
        <v>2.1536</v>
      </c>
      <c r="K991" s="234">
        <v>9096</v>
      </c>
      <c r="L991" s="233">
        <v>1.0384</v>
      </c>
      <c r="M991" s="234">
        <v>17924</v>
      </c>
      <c r="N991" s="233">
        <v>0</v>
      </c>
      <c r="O991" s="233">
        <v>0</v>
      </c>
      <c r="P991" s="233">
        <v>1.6467000000000001</v>
      </c>
      <c r="Q991" s="234">
        <v>20561</v>
      </c>
      <c r="R991" s="233">
        <v>0.78239999999999998</v>
      </c>
      <c r="S991" s="234">
        <v>39508</v>
      </c>
      <c r="T991" s="233">
        <v>0</v>
      </c>
      <c r="U991" s="235">
        <f t="shared" si="105"/>
        <v>2263.5839999999998</v>
      </c>
      <c r="V991" s="227">
        <f t="shared" si="106"/>
        <v>1572.1279999999999</v>
      </c>
      <c r="W991" s="227">
        <f t="shared" si="107"/>
        <v>1516.0320000000002</v>
      </c>
      <c r="X991" s="227">
        <f t="shared" si="110"/>
        <v>1493.6666666666667</v>
      </c>
      <c r="Y991" s="227">
        <f t="shared" si="108"/>
        <v>1202.0910000000001</v>
      </c>
      <c r="Z991" s="227">
        <f t="shared" si="109"/>
        <v>1142.290888888889</v>
      </c>
      <c r="AA991" s="227">
        <f t="shared" si="111"/>
        <v>1097.4444444444443</v>
      </c>
    </row>
    <row r="992" spans="2:27" ht="13.5" hidden="1">
      <c r="B992" s="232" t="s">
        <v>1110</v>
      </c>
      <c r="C992" s="232" t="s">
        <v>849</v>
      </c>
      <c r="D992" s="232" t="s">
        <v>967</v>
      </c>
      <c r="E992" s="232" t="s">
        <v>988</v>
      </c>
      <c r="F992" s="232">
        <v>2</v>
      </c>
      <c r="G992" s="232" t="s">
        <v>1363</v>
      </c>
      <c r="H992" s="233">
        <v>0.2276</v>
      </c>
      <c r="I992" s="233">
        <v>0</v>
      </c>
      <c r="J992" s="233">
        <v>0.16839999999999999</v>
      </c>
      <c r="K992" s="234">
        <v>717</v>
      </c>
      <c r="L992" s="233">
        <v>8.1799999999999998E-2</v>
      </c>
      <c r="M992" s="234">
        <v>1416</v>
      </c>
      <c r="N992" s="233">
        <v>0</v>
      </c>
      <c r="O992" s="233">
        <v>0</v>
      </c>
      <c r="P992" s="233">
        <v>0.13669999999999999</v>
      </c>
      <c r="Q992" s="234">
        <v>1729</v>
      </c>
      <c r="R992" s="233">
        <v>6.5799999999999997E-2</v>
      </c>
      <c r="S992" s="234">
        <v>3358</v>
      </c>
      <c r="T992" s="233">
        <v>0</v>
      </c>
      <c r="U992" s="235">
        <f t="shared" si="105"/>
        <v>166.148</v>
      </c>
      <c r="V992" s="227">
        <f t="shared" si="106"/>
        <v>122.932</v>
      </c>
      <c r="W992" s="227">
        <f t="shared" si="107"/>
        <v>119.464</v>
      </c>
      <c r="X992" s="227">
        <f t="shared" si="110"/>
        <v>118</v>
      </c>
      <c r="Y992" s="227">
        <f t="shared" si="108"/>
        <v>99.790999999999997</v>
      </c>
      <c r="Z992" s="227">
        <f t="shared" si="109"/>
        <v>96.061777777777777</v>
      </c>
      <c r="AA992" s="227">
        <f t="shared" si="111"/>
        <v>93.277777777777771</v>
      </c>
    </row>
    <row r="993" spans="2:27" ht="13.5" hidden="1">
      <c r="B993" s="232" t="s">
        <v>1110</v>
      </c>
      <c r="C993" s="232" t="s">
        <v>850</v>
      </c>
      <c r="D993" s="232" t="s">
        <v>967</v>
      </c>
      <c r="E993" s="232" t="s">
        <v>988</v>
      </c>
      <c r="F993" s="232">
        <v>4</v>
      </c>
      <c r="G993" s="232" t="s">
        <v>1354</v>
      </c>
      <c r="H993" s="233">
        <v>0.3876</v>
      </c>
      <c r="I993" s="233">
        <v>0</v>
      </c>
      <c r="J993" s="233">
        <v>0.26919999999999999</v>
      </c>
      <c r="K993" s="234">
        <v>1137</v>
      </c>
      <c r="L993" s="233">
        <v>0.1298</v>
      </c>
      <c r="M993" s="234">
        <v>2240</v>
      </c>
      <c r="N993" s="233">
        <v>0</v>
      </c>
      <c r="O993" s="233">
        <v>0</v>
      </c>
      <c r="P993" s="233">
        <v>0.20580000000000001</v>
      </c>
      <c r="Q993" s="234">
        <v>2570</v>
      </c>
      <c r="R993" s="233">
        <v>9.7799999999999998E-2</v>
      </c>
      <c r="S993" s="234">
        <v>4939</v>
      </c>
      <c r="T993" s="233">
        <v>0</v>
      </c>
      <c r="U993" s="235">
        <f t="shared" si="105"/>
        <v>282.94799999999998</v>
      </c>
      <c r="V993" s="227">
        <f t="shared" si="106"/>
        <v>196.51599999999999</v>
      </c>
      <c r="W993" s="227">
        <f t="shared" si="107"/>
        <v>189.50400000000002</v>
      </c>
      <c r="X993" s="227">
        <f t="shared" si="110"/>
        <v>186.66666666666666</v>
      </c>
      <c r="Y993" s="227">
        <f t="shared" si="108"/>
        <v>150.23400000000001</v>
      </c>
      <c r="Z993" s="227">
        <f t="shared" si="109"/>
        <v>142.78288888888889</v>
      </c>
      <c r="AA993" s="227">
        <f t="shared" si="111"/>
        <v>137.19444444444446</v>
      </c>
    </row>
    <row r="994" spans="2:27" ht="13.5" hidden="1">
      <c r="B994" s="232" t="s">
        <v>1110</v>
      </c>
      <c r="C994" s="232" t="s">
        <v>851</v>
      </c>
      <c r="D994" s="232" t="s">
        <v>967</v>
      </c>
      <c r="E994" s="232" t="s">
        <v>988</v>
      </c>
      <c r="F994" s="232">
        <v>48</v>
      </c>
      <c r="G994" s="232" t="s">
        <v>1356</v>
      </c>
      <c r="H994" s="233">
        <v>4.4589999999999996</v>
      </c>
      <c r="I994" s="233">
        <v>0</v>
      </c>
      <c r="J994" s="233">
        <v>3.109</v>
      </c>
      <c r="K994" s="234">
        <v>13140</v>
      </c>
      <c r="L994" s="233">
        <v>1.5</v>
      </c>
      <c r="M994" s="234">
        <v>25897</v>
      </c>
      <c r="N994" s="233">
        <v>0</v>
      </c>
      <c r="O994" s="233">
        <v>0</v>
      </c>
      <c r="P994" s="233">
        <v>2.387</v>
      </c>
      <c r="Q994" s="234">
        <v>29833</v>
      </c>
      <c r="R994" s="233">
        <v>1.135</v>
      </c>
      <c r="S994" s="234">
        <v>57365</v>
      </c>
      <c r="T994" s="233">
        <v>0</v>
      </c>
      <c r="U994" s="235">
        <f t="shared" si="105"/>
        <v>3255.0699999999997</v>
      </c>
      <c r="V994" s="227">
        <f t="shared" si="106"/>
        <v>2269.5700000000002</v>
      </c>
      <c r="W994" s="227">
        <f t="shared" si="107"/>
        <v>2190</v>
      </c>
      <c r="X994" s="227">
        <f t="shared" si="110"/>
        <v>2158.0833333333335</v>
      </c>
      <c r="Y994" s="227">
        <f t="shared" si="108"/>
        <v>1742.51</v>
      </c>
      <c r="Z994" s="227">
        <f t="shared" si="109"/>
        <v>1657.2444444444445</v>
      </c>
      <c r="AA994" s="227">
        <f t="shared" si="111"/>
        <v>1593.4722222222222</v>
      </c>
    </row>
    <row r="995" spans="2:27" ht="13.5" hidden="1">
      <c r="B995" s="232" t="s">
        <v>1110</v>
      </c>
      <c r="C995" s="232" t="s">
        <v>852</v>
      </c>
      <c r="D995" s="232" t="s">
        <v>967</v>
      </c>
      <c r="E995" s="232" t="s">
        <v>988</v>
      </c>
      <c r="F995" s="232">
        <v>64</v>
      </c>
      <c r="G995" s="232" t="s">
        <v>1364</v>
      </c>
      <c r="H995" s="233">
        <v>5.9459999999999997</v>
      </c>
      <c r="I995" s="233">
        <v>0</v>
      </c>
      <c r="J995" s="233">
        <v>4.1459999999999999</v>
      </c>
      <c r="K995" s="234">
        <v>17520</v>
      </c>
      <c r="L995" s="233">
        <v>2</v>
      </c>
      <c r="M995" s="234">
        <v>34529</v>
      </c>
      <c r="N995" s="233">
        <v>0</v>
      </c>
      <c r="O995" s="233">
        <v>0</v>
      </c>
      <c r="P995" s="233">
        <v>3.1829999999999998</v>
      </c>
      <c r="Q995" s="234">
        <v>39777</v>
      </c>
      <c r="R995" s="233">
        <v>1.514</v>
      </c>
      <c r="S995" s="234">
        <v>76487</v>
      </c>
      <c r="T995" s="233">
        <v>0</v>
      </c>
      <c r="U995" s="235">
        <f t="shared" si="105"/>
        <v>4340.58</v>
      </c>
      <c r="V995" s="227">
        <f t="shared" si="106"/>
        <v>3026.58</v>
      </c>
      <c r="W995" s="227">
        <f t="shared" si="107"/>
        <v>2920</v>
      </c>
      <c r="X995" s="227">
        <f t="shared" si="110"/>
        <v>2877.4166666666665</v>
      </c>
      <c r="Y995" s="227">
        <f t="shared" si="108"/>
        <v>2323.5899999999997</v>
      </c>
      <c r="Z995" s="227">
        <f t="shared" si="109"/>
        <v>2210.1366666666668</v>
      </c>
      <c r="AA995" s="227">
        <f t="shared" si="111"/>
        <v>2124.6388888888887</v>
      </c>
    </row>
    <row r="996" spans="2:27" ht="13.5" hidden="1">
      <c r="B996" s="232" t="s">
        <v>1110</v>
      </c>
      <c r="C996" s="232" t="s">
        <v>853</v>
      </c>
      <c r="D996" s="232" t="s">
        <v>967</v>
      </c>
      <c r="E996" s="232" t="s">
        <v>988</v>
      </c>
      <c r="F996" s="232">
        <v>96</v>
      </c>
      <c r="G996" s="232" t="s">
        <v>1365</v>
      </c>
      <c r="H996" s="233">
        <v>8.9179999999999993</v>
      </c>
      <c r="I996" s="233">
        <v>0</v>
      </c>
      <c r="J996" s="233">
        <v>6.2190000000000003</v>
      </c>
      <c r="K996" s="234">
        <v>26280</v>
      </c>
      <c r="L996" s="233">
        <v>3</v>
      </c>
      <c r="M996" s="234">
        <v>51793</v>
      </c>
      <c r="N996" s="233">
        <v>0</v>
      </c>
      <c r="O996" s="233">
        <v>0</v>
      </c>
      <c r="P996" s="233">
        <v>4.774</v>
      </c>
      <c r="Q996" s="234">
        <v>59666</v>
      </c>
      <c r="R996" s="233">
        <v>2.27</v>
      </c>
      <c r="S996" s="234">
        <v>114730</v>
      </c>
      <c r="T996" s="233">
        <v>0</v>
      </c>
      <c r="U996" s="235">
        <f t="shared" si="105"/>
        <v>6510.1399999999994</v>
      </c>
      <c r="V996" s="227">
        <f t="shared" si="106"/>
        <v>4539.87</v>
      </c>
      <c r="W996" s="227">
        <f t="shared" si="107"/>
        <v>4380</v>
      </c>
      <c r="X996" s="227">
        <f t="shared" si="110"/>
        <v>4316.083333333333</v>
      </c>
      <c r="Y996" s="227">
        <f t="shared" si="108"/>
        <v>3485.02</v>
      </c>
      <c r="Z996" s="227">
        <f t="shared" si="109"/>
        <v>3314.4888888888891</v>
      </c>
      <c r="AA996" s="227">
        <f t="shared" si="111"/>
        <v>3186.9444444444443</v>
      </c>
    </row>
    <row r="997" spans="2:27" ht="13.5" hidden="1">
      <c r="B997" s="232" t="s">
        <v>1110</v>
      </c>
      <c r="C997" s="232" t="s">
        <v>854</v>
      </c>
      <c r="D997" s="232" t="s">
        <v>967</v>
      </c>
      <c r="E997" s="232" t="s">
        <v>988</v>
      </c>
      <c r="F997" s="232">
        <v>8</v>
      </c>
      <c r="G997" s="232" t="s">
        <v>1317</v>
      </c>
      <c r="H997" s="233">
        <v>0.74299999999999999</v>
      </c>
      <c r="I997" s="233">
        <v>0</v>
      </c>
      <c r="J997" s="233">
        <v>0.51800000000000002</v>
      </c>
      <c r="K997" s="234">
        <v>2190</v>
      </c>
      <c r="L997" s="233">
        <v>0.25</v>
      </c>
      <c r="M997" s="234">
        <v>4316</v>
      </c>
      <c r="N997" s="233">
        <v>0</v>
      </c>
      <c r="O997" s="233">
        <v>0</v>
      </c>
      <c r="P997" s="233">
        <v>0.39800000000000002</v>
      </c>
      <c r="Q997" s="234">
        <v>4972</v>
      </c>
      <c r="R997" s="233">
        <v>0.189</v>
      </c>
      <c r="S997" s="234">
        <v>9561</v>
      </c>
      <c r="T997" s="233">
        <v>0</v>
      </c>
      <c r="U997" s="235">
        <f t="shared" si="105"/>
        <v>542.39</v>
      </c>
      <c r="V997" s="227">
        <f t="shared" si="106"/>
        <v>378.14</v>
      </c>
      <c r="W997" s="227">
        <f t="shared" si="107"/>
        <v>365</v>
      </c>
      <c r="X997" s="227">
        <f t="shared" si="110"/>
        <v>359.66666666666669</v>
      </c>
      <c r="Y997" s="227">
        <f t="shared" si="108"/>
        <v>290.54000000000002</v>
      </c>
      <c r="Z997" s="227">
        <f t="shared" si="109"/>
        <v>276.08111111111111</v>
      </c>
      <c r="AA997" s="227">
        <f t="shared" si="111"/>
        <v>265.58333333333331</v>
      </c>
    </row>
    <row r="998" spans="2:27" ht="13.5" hidden="1">
      <c r="B998" s="232" t="s">
        <v>1110</v>
      </c>
      <c r="C998" s="232" t="s">
        <v>855</v>
      </c>
      <c r="D998" s="232" t="s">
        <v>967</v>
      </c>
      <c r="E998" s="232" t="s">
        <v>988</v>
      </c>
      <c r="F998" s="232">
        <v>16</v>
      </c>
      <c r="G998" s="232" t="s">
        <v>1316</v>
      </c>
      <c r="H998" s="233">
        <v>1.486</v>
      </c>
      <c r="I998" s="233">
        <v>0</v>
      </c>
      <c r="J998" s="233">
        <v>1.036</v>
      </c>
      <c r="K998" s="234">
        <v>4380</v>
      </c>
      <c r="L998" s="233">
        <v>0.5</v>
      </c>
      <c r="M998" s="234">
        <v>8632</v>
      </c>
      <c r="N998" s="233">
        <v>0</v>
      </c>
      <c r="O998" s="233">
        <v>0</v>
      </c>
      <c r="P998" s="233">
        <v>0.79600000000000004</v>
      </c>
      <c r="Q998" s="234">
        <v>9944</v>
      </c>
      <c r="R998" s="233">
        <v>0.378</v>
      </c>
      <c r="S998" s="234">
        <v>19122</v>
      </c>
      <c r="T998" s="233">
        <v>0</v>
      </c>
      <c r="U998" s="235">
        <f t="shared" si="105"/>
        <v>1084.78</v>
      </c>
      <c r="V998" s="227">
        <f t="shared" si="106"/>
        <v>756.28</v>
      </c>
      <c r="W998" s="227">
        <f t="shared" si="107"/>
        <v>730</v>
      </c>
      <c r="X998" s="227">
        <f t="shared" si="110"/>
        <v>719.33333333333337</v>
      </c>
      <c r="Y998" s="227">
        <f t="shared" si="108"/>
        <v>581.08000000000004</v>
      </c>
      <c r="Z998" s="227">
        <f t="shared" si="109"/>
        <v>552.16222222222223</v>
      </c>
      <c r="AA998" s="227">
        <f t="shared" si="111"/>
        <v>531.16666666666663</v>
      </c>
    </row>
    <row r="999" spans="2:27" ht="13.5" hidden="1">
      <c r="B999" s="232" t="s">
        <v>1110</v>
      </c>
      <c r="C999" s="232" t="s">
        <v>856</v>
      </c>
      <c r="D999" s="232" t="s">
        <v>967</v>
      </c>
      <c r="E999" s="232" t="s">
        <v>988</v>
      </c>
      <c r="F999" s="232">
        <v>32</v>
      </c>
      <c r="G999" s="232" t="s">
        <v>1345</v>
      </c>
      <c r="H999" s="233">
        <v>2.9729999999999999</v>
      </c>
      <c r="I999" s="233">
        <v>0</v>
      </c>
      <c r="J999" s="233">
        <v>2.073</v>
      </c>
      <c r="K999" s="234">
        <v>8760</v>
      </c>
      <c r="L999" s="233">
        <v>1</v>
      </c>
      <c r="M999" s="234">
        <v>17264</v>
      </c>
      <c r="N999" s="233">
        <v>0</v>
      </c>
      <c r="O999" s="233">
        <v>0</v>
      </c>
      <c r="P999" s="233">
        <v>1.591</v>
      </c>
      <c r="Q999" s="234">
        <v>19889</v>
      </c>
      <c r="R999" s="233">
        <v>0.75700000000000001</v>
      </c>
      <c r="S999" s="234">
        <v>38243</v>
      </c>
      <c r="T999" s="233">
        <v>0</v>
      </c>
      <c r="U999" s="235">
        <f t="shared" si="105"/>
        <v>2170.29</v>
      </c>
      <c r="V999" s="227">
        <f t="shared" si="106"/>
        <v>1513.29</v>
      </c>
      <c r="W999" s="227">
        <f t="shared" si="107"/>
        <v>1460</v>
      </c>
      <c r="X999" s="227">
        <f t="shared" si="110"/>
        <v>1438.6666666666667</v>
      </c>
      <c r="Y999" s="227">
        <f t="shared" si="108"/>
        <v>1161.43</v>
      </c>
      <c r="Z999" s="227">
        <f t="shared" si="109"/>
        <v>1105.0822222222223</v>
      </c>
      <c r="AA999" s="227">
        <f t="shared" si="111"/>
        <v>1062.3055555555557</v>
      </c>
    </row>
    <row r="1000" spans="2:27" ht="13.5" hidden="1">
      <c r="B1000" s="232" t="s">
        <v>1110</v>
      </c>
      <c r="C1000" s="232" t="s">
        <v>857</v>
      </c>
      <c r="D1000" s="232" t="s">
        <v>967</v>
      </c>
      <c r="E1000" s="232" t="s">
        <v>988</v>
      </c>
      <c r="F1000" s="232">
        <v>2</v>
      </c>
      <c r="G1000" s="232" t="s">
        <v>1311</v>
      </c>
      <c r="H1000" s="233">
        <v>0.22</v>
      </c>
      <c r="I1000" s="233">
        <v>0</v>
      </c>
      <c r="J1000" s="233">
        <v>0.16300000000000001</v>
      </c>
      <c r="K1000" s="234">
        <v>696</v>
      </c>
      <c r="L1000" s="233">
        <v>7.9000000000000001E-2</v>
      </c>
      <c r="M1000" s="234">
        <v>1375</v>
      </c>
      <c r="N1000" s="233">
        <v>0</v>
      </c>
      <c r="O1000" s="233">
        <v>0</v>
      </c>
      <c r="P1000" s="233">
        <v>0.13300000000000001</v>
      </c>
      <c r="Q1000" s="234">
        <v>1687</v>
      </c>
      <c r="R1000" s="233">
        <v>6.4000000000000001E-2</v>
      </c>
      <c r="S1000" s="234">
        <v>3278</v>
      </c>
      <c r="T1000" s="233">
        <v>0</v>
      </c>
      <c r="U1000" s="235">
        <f t="shared" si="105"/>
        <v>160.6</v>
      </c>
      <c r="V1000" s="227">
        <f t="shared" si="106"/>
        <v>118.99000000000001</v>
      </c>
      <c r="W1000" s="227">
        <f t="shared" si="107"/>
        <v>115.67</v>
      </c>
      <c r="X1000" s="227">
        <f t="shared" si="110"/>
        <v>114.58333333333333</v>
      </c>
      <c r="Y1000" s="227">
        <f t="shared" si="108"/>
        <v>97.09</v>
      </c>
      <c r="Z1000" s="227">
        <f t="shared" si="109"/>
        <v>93.581111111111113</v>
      </c>
      <c r="AA1000" s="227">
        <f t="shared" si="111"/>
        <v>91.055555555555557</v>
      </c>
    </row>
    <row r="1001" spans="2:27" ht="13.5" hidden="1">
      <c r="B1001" s="232" t="s">
        <v>1110</v>
      </c>
      <c r="C1001" s="232" t="s">
        <v>858</v>
      </c>
      <c r="D1001" s="232" t="s">
        <v>967</v>
      </c>
      <c r="E1001" s="232" t="s">
        <v>988</v>
      </c>
      <c r="F1001" s="232">
        <v>96</v>
      </c>
      <c r="G1001" s="232" t="s">
        <v>1365</v>
      </c>
      <c r="H1001" s="233">
        <v>8.9179999999999993</v>
      </c>
      <c r="I1001" s="233">
        <v>0</v>
      </c>
      <c r="J1001" s="233">
        <v>6.2190000000000003</v>
      </c>
      <c r="K1001" s="234">
        <v>26280</v>
      </c>
      <c r="L1001" s="233">
        <v>3</v>
      </c>
      <c r="M1001" s="234">
        <v>51793</v>
      </c>
      <c r="N1001" s="233">
        <v>0</v>
      </c>
      <c r="O1001" s="233">
        <v>0</v>
      </c>
      <c r="P1001" s="233">
        <v>4.774</v>
      </c>
      <c r="Q1001" s="234">
        <v>59666</v>
      </c>
      <c r="R1001" s="233">
        <v>2.27</v>
      </c>
      <c r="S1001" s="234">
        <v>114730</v>
      </c>
      <c r="T1001" s="233">
        <v>0</v>
      </c>
      <c r="U1001" s="235">
        <f t="shared" si="105"/>
        <v>6510.1399999999994</v>
      </c>
      <c r="V1001" s="227">
        <f t="shared" si="106"/>
        <v>4539.87</v>
      </c>
      <c r="W1001" s="227">
        <f t="shared" si="107"/>
        <v>4380</v>
      </c>
      <c r="X1001" s="227">
        <f t="shared" si="110"/>
        <v>4316.083333333333</v>
      </c>
      <c r="Y1001" s="227">
        <f t="shared" si="108"/>
        <v>3485.02</v>
      </c>
      <c r="Z1001" s="227">
        <f t="shared" si="109"/>
        <v>3314.4888888888891</v>
      </c>
      <c r="AA1001" s="227">
        <f t="shared" si="111"/>
        <v>3186.9444444444443</v>
      </c>
    </row>
    <row r="1002" spans="2:27" ht="13.5" hidden="1">
      <c r="B1002" s="232" t="s">
        <v>1110</v>
      </c>
      <c r="C1002" s="232" t="s">
        <v>859</v>
      </c>
      <c r="D1002" s="232" t="s">
        <v>967</v>
      </c>
      <c r="E1002" s="232" t="s">
        <v>988</v>
      </c>
      <c r="F1002" s="232">
        <v>4</v>
      </c>
      <c r="G1002" s="232" t="s">
        <v>1312</v>
      </c>
      <c r="H1002" s="233">
        <v>0.372</v>
      </c>
      <c r="I1002" s="233">
        <v>0</v>
      </c>
      <c r="J1002" s="233">
        <v>0.25900000000000001</v>
      </c>
      <c r="K1002" s="234">
        <v>1095</v>
      </c>
      <c r="L1002" s="233">
        <v>0.125</v>
      </c>
      <c r="M1002" s="234">
        <v>2158</v>
      </c>
      <c r="N1002" s="233">
        <v>0</v>
      </c>
      <c r="O1002" s="233">
        <v>0</v>
      </c>
      <c r="P1002" s="233">
        <v>0.19900000000000001</v>
      </c>
      <c r="Q1002" s="234">
        <v>2486</v>
      </c>
      <c r="R1002" s="233">
        <v>9.5000000000000001E-2</v>
      </c>
      <c r="S1002" s="234">
        <v>4780</v>
      </c>
      <c r="T1002" s="233">
        <v>0</v>
      </c>
      <c r="U1002" s="235">
        <f t="shared" si="105"/>
        <v>271.56</v>
      </c>
      <c r="V1002" s="227">
        <f t="shared" si="106"/>
        <v>189.07</v>
      </c>
      <c r="W1002" s="227">
        <f t="shared" si="107"/>
        <v>182.5</v>
      </c>
      <c r="X1002" s="227">
        <f t="shared" si="110"/>
        <v>179.83333333333334</v>
      </c>
      <c r="Y1002" s="227">
        <f t="shared" si="108"/>
        <v>145.27000000000001</v>
      </c>
      <c r="Z1002" s="227">
        <f t="shared" si="109"/>
        <v>138.40555555555557</v>
      </c>
      <c r="AA1002" s="227">
        <f t="shared" si="111"/>
        <v>132.77777777777777</v>
      </c>
    </row>
    <row r="1003" spans="2:27" ht="13.5" hidden="1">
      <c r="B1003" s="232" t="s">
        <v>1110</v>
      </c>
      <c r="C1003" s="232" t="s">
        <v>860</v>
      </c>
      <c r="D1003" s="232" t="s">
        <v>967</v>
      </c>
      <c r="E1003" s="232" t="s">
        <v>988</v>
      </c>
      <c r="F1003" s="232">
        <v>48</v>
      </c>
      <c r="G1003" s="232" t="s">
        <v>1356</v>
      </c>
      <c r="H1003" s="233">
        <v>4.0750000000000002</v>
      </c>
      <c r="I1003" s="233">
        <v>0</v>
      </c>
      <c r="J1003" s="233">
        <v>2.8679999999999999</v>
      </c>
      <c r="K1003" s="234">
        <v>12131</v>
      </c>
      <c r="L1003" s="233">
        <v>1.385</v>
      </c>
      <c r="M1003" s="234">
        <v>23919</v>
      </c>
      <c r="N1003" s="233">
        <v>0</v>
      </c>
      <c r="O1003" s="233">
        <v>0</v>
      </c>
      <c r="P1003" s="233">
        <v>2.2210000000000001</v>
      </c>
      <c r="Q1003" s="234">
        <v>27815</v>
      </c>
      <c r="R1003" s="233">
        <v>1.0580000000000001</v>
      </c>
      <c r="S1003" s="234">
        <v>53571</v>
      </c>
      <c r="T1003" s="233">
        <v>0</v>
      </c>
      <c r="U1003" s="235">
        <f t="shared" si="105"/>
        <v>2974.75</v>
      </c>
      <c r="V1003" s="227">
        <f t="shared" si="106"/>
        <v>2093.64</v>
      </c>
      <c r="W1003" s="227">
        <f t="shared" si="107"/>
        <v>2021.9666666666667</v>
      </c>
      <c r="X1003" s="227">
        <f t="shared" si="110"/>
        <v>1993.25</v>
      </c>
      <c r="Y1003" s="227">
        <f t="shared" si="108"/>
        <v>1621.3300000000002</v>
      </c>
      <c r="Z1003" s="227">
        <f t="shared" si="109"/>
        <v>1544.9788888888888</v>
      </c>
      <c r="AA1003" s="227">
        <f t="shared" si="111"/>
        <v>1488.0833333333333</v>
      </c>
    </row>
    <row r="1004" spans="2:27" ht="13.5" hidden="1">
      <c r="B1004" s="232" t="s">
        <v>1110</v>
      </c>
      <c r="C1004" s="232" t="s">
        <v>861</v>
      </c>
      <c r="D1004" s="232" t="s">
        <v>967</v>
      </c>
      <c r="E1004" s="232" t="s">
        <v>988</v>
      </c>
      <c r="F1004" s="232">
        <v>64</v>
      </c>
      <c r="G1004" s="232" t="s">
        <v>1364</v>
      </c>
      <c r="H1004" s="233">
        <v>5.4340000000000002</v>
      </c>
      <c r="I1004" s="233">
        <v>0</v>
      </c>
      <c r="J1004" s="233">
        <v>3.823</v>
      </c>
      <c r="K1004" s="234">
        <v>16174</v>
      </c>
      <c r="L1004" s="233">
        <v>1.8460000000000001</v>
      </c>
      <c r="M1004" s="234">
        <v>31891</v>
      </c>
      <c r="N1004" s="233">
        <v>0</v>
      </c>
      <c r="O1004" s="233">
        <v>0</v>
      </c>
      <c r="P1004" s="233">
        <v>2.9620000000000002</v>
      </c>
      <c r="Q1004" s="234">
        <v>37086</v>
      </c>
      <c r="R1004" s="233">
        <v>1.411</v>
      </c>
      <c r="S1004" s="234">
        <v>71428</v>
      </c>
      <c r="T1004" s="233">
        <v>0</v>
      </c>
      <c r="U1004" s="235">
        <f t="shared" si="105"/>
        <v>3966.82</v>
      </c>
      <c r="V1004" s="227">
        <f t="shared" si="106"/>
        <v>2790.79</v>
      </c>
      <c r="W1004" s="227">
        <f t="shared" si="107"/>
        <v>2695.4133333333334</v>
      </c>
      <c r="X1004" s="227">
        <f t="shared" si="110"/>
        <v>2657.5833333333335</v>
      </c>
      <c r="Y1004" s="227">
        <f t="shared" si="108"/>
        <v>2162.2600000000002</v>
      </c>
      <c r="Z1004" s="227">
        <f t="shared" si="109"/>
        <v>2060.1966666666667</v>
      </c>
      <c r="AA1004" s="227">
        <f t="shared" si="111"/>
        <v>1984.1111111111111</v>
      </c>
    </row>
    <row r="1005" spans="2:27" ht="13.5" hidden="1">
      <c r="B1005" s="232" t="s">
        <v>1110</v>
      </c>
      <c r="C1005" s="232" t="s">
        <v>862</v>
      </c>
      <c r="D1005" s="232" t="s">
        <v>967</v>
      </c>
      <c r="E1005" s="232" t="s">
        <v>988</v>
      </c>
      <c r="F1005" s="232">
        <v>96</v>
      </c>
      <c r="G1005" s="232" t="s">
        <v>1365</v>
      </c>
      <c r="H1005" s="233">
        <v>8.15</v>
      </c>
      <c r="I1005" s="233">
        <v>0</v>
      </c>
      <c r="J1005" s="233">
        <v>5.7350000000000003</v>
      </c>
      <c r="K1005" s="234">
        <v>24262</v>
      </c>
      <c r="L1005" s="233">
        <v>2.77</v>
      </c>
      <c r="M1005" s="234">
        <v>47837</v>
      </c>
      <c r="N1005" s="233">
        <v>0</v>
      </c>
      <c r="O1005" s="233">
        <v>0</v>
      </c>
      <c r="P1005" s="233">
        <v>4.4420000000000002</v>
      </c>
      <c r="Q1005" s="234">
        <v>55630</v>
      </c>
      <c r="R1005" s="233">
        <v>2.117</v>
      </c>
      <c r="S1005" s="234">
        <v>107142</v>
      </c>
      <c r="T1005" s="233">
        <v>0</v>
      </c>
      <c r="U1005" s="235">
        <f t="shared" si="105"/>
        <v>5949.5</v>
      </c>
      <c r="V1005" s="227">
        <f t="shared" si="106"/>
        <v>4186.55</v>
      </c>
      <c r="W1005" s="227">
        <f t="shared" si="107"/>
        <v>4043.9333333333334</v>
      </c>
      <c r="X1005" s="227">
        <f t="shared" si="110"/>
        <v>3986.4166666666665</v>
      </c>
      <c r="Y1005" s="227">
        <f t="shared" si="108"/>
        <v>3242.6600000000003</v>
      </c>
      <c r="Z1005" s="227">
        <f t="shared" si="109"/>
        <v>3090.6877777777781</v>
      </c>
      <c r="AA1005" s="227">
        <f t="shared" si="111"/>
        <v>2976.1666666666665</v>
      </c>
    </row>
    <row r="1006" spans="2:27" ht="13.5" hidden="1">
      <c r="B1006" s="232" t="s">
        <v>1110</v>
      </c>
      <c r="C1006" s="232" t="s">
        <v>863</v>
      </c>
      <c r="D1006" s="232" t="s">
        <v>967</v>
      </c>
      <c r="E1006" s="232" t="s">
        <v>988</v>
      </c>
      <c r="F1006" s="232">
        <v>8</v>
      </c>
      <c r="G1006" s="232" t="s">
        <v>1317</v>
      </c>
      <c r="H1006" s="233">
        <v>0.67900000000000005</v>
      </c>
      <c r="I1006" s="233">
        <v>0</v>
      </c>
      <c r="J1006" s="233">
        <v>0.47799999999999998</v>
      </c>
      <c r="K1006" s="234">
        <v>2022</v>
      </c>
      <c r="L1006" s="233">
        <v>0.23100000000000001</v>
      </c>
      <c r="M1006" s="234">
        <v>3986</v>
      </c>
      <c r="N1006" s="233">
        <v>0</v>
      </c>
      <c r="O1006" s="233">
        <v>0</v>
      </c>
      <c r="P1006" s="233">
        <v>0.37</v>
      </c>
      <c r="Q1006" s="234">
        <v>4636</v>
      </c>
      <c r="R1006" s="233">
        <v>0.17599999999999999</v>
      </c>
      <c r="S1006" s="234">
        <v>8928</v>
      </c>
      <c r="T1006" s="233">
        <v>0</v>
      </c>
      <c r="U1006" s="235">
        <f t="shared" si="105"/>
        <v>495.67</v>
      </c>
      <c r="V1006" s="227">
        <f t="shared" si="106"/>
        <v>348.94</v>
      </c>
      <c r="W1006" s="227">
        <f t="shared" si="107"/>
        <v>337.13</v>
      </c>
      <c r="X1006" s="227">
        <f t="shared" si="110"/>
        <v>332.16666666666669</v>
      </c>
      <c r="Y1006" s="227">
        <f t="shared" si="108"/>
        <v>270.10000000000002</v>
      </c>
      <c r="Z1006" s="227">
        <f t="shared" si="109"/>
        <v>257.25777777777773</v>
      </c>
      <c r="AA1006" s="227">
        <f t="shared" si="111"/>
        <v>248</v>
      </c>
    </row>
    <row r="1007" spans="2:27" ht="13.5" hidden="1">
      <c r="B1007" s="232" t="s">
        <v>1110</v>
      </c>
      <c r="C1007" s="232" t="s">
        <v>864</v>
      </c>
      <c r="D1007" s="232" t="s">
        <v>967</v>
      </c>
      <c r="E1007" s="232" t="s">
        <v>988</v>
      </c>
      <c r="F1007" s="232">
        <v>16</v>
      </c>
      <c r="G1007" s="232" t="s">
        <v>1316</v>
      </c>
      <c r="H1007" s="233">
        <v>1.3580000000000001</v>
      </c>
      <c r="I1007" s="233">
        <v>0</v>
      </c>
      <c r="J1007" s="233">
        <v>0.95599999999999996</v>
      </c>
      <c r="K1007" s="234">
        <v>4044</v>
      </c>
      <c r="L1007" s="233">
        <v>0.46200000000000002</v>
      </c>
      <c r="M1007" s="234">
        <v>7973</v>
      </c>
      <c r="N1007" s="233">
        <v>0</v>
      </c>
      <c r="O1007" s="233">
        <v>0</v>
      </c>
      <c r="P1007" s="233">
        <v>0.74</v>
      </c>
      <c r="Q1007" s="234">
        <v>9272</v>
      </c>
      <c r="R1007" s="233">
        <v>0.35299999999999998</v>
      </c>
      <c r="S1007" s="234">
        <v>17857</v>
      </c>
      <c r="T1007" s="233">
        <v>0</v>
      </c>
      <c r="U1007" s="235">
        <f t="shared" si="105"/>
        <v>991.34</v>
      </c>
      <c r="V1007" s="227">
        <f t="shared" si="106"/>
        <v>697.88</v>
      </c>
      <c r="W1007" s="227">
        <f t="shared" si="107"/>
        <v>674.26</v>
      </c>
      <c r="X1007" s="227">
        <f t="shared" si="110"/>
        <v>664.41666666666663</v>
      </c>
      <c r="Y1007" s="227">
        <f t="shared" si="108"/>
        <v>540.20000000000005</v>
      </c>
      <c r="Z1007" s="227">
        <f t="shared" si="109"/>
        <v>515.24555555555548</v>
      </c>
      <c r="AA1007" s="227">
        <f t="shared" si="111"/>
        <v>496.02777777777777</v>
      </c>
    </row>
    <row r="1008" spans="2:27" ht="13.5" hidden="1">
      <c r="B1008" s="232" t="s">
        <v>1110</v>
      </c>
      <c r="C1008" s="232" t="s">
        <v>865</v>
      </c>
      <c r="D1008" s="232" t="s">
        <v>967</v>
      </c>
      <c r="E1008" s="232" t="s">
        <v>988</v>
      </c>
      <c r="F1008" s="232">
        <v>32</v>
      </c>
      <c r="G1008" s="232" t="s">
        <v>1345</v>
      </c>
      <c r="H1008" s="233">
        <v>2.7170000000000001</v>
      </c>
      <c r="I1008" s="233">
        <v>0</v>
      </c>
      <c r="J1008" s="233">
        <v>1.9119999999999999</v>
      </c>
      <c r="K1008" s="234">
        <v>8087</v>
      </c>
      <c r="L1008" s="233">
        <v>0.92300000000000004</v>
      </c>
      <c r="M1008" s="234">
        <v>15946</v>
      </c>
      <c r="N1008" s="233">
        <v>0</v>
      </c>
      <c r="O1008" s="233">
        <v>0</v>
      </c>
      <c r="P1008" s="233">
        <v>1.4810000000000001</v>
      </c>
      <c r="Q1008" s="234">
        <v>18543</v>
      </c>
      <c r="R1008" s="233">
        <v>0.70599999999999996</v>
      </c>
      <c r="S1008" s="234">
        <v>35714</v>
      </c>
      <c r="T1008" s="233">
        <v>0</v>
      </c>
      <c r="U1008" s="235">
        <f t="shared" si="105"/>
        <v>1983.41</v>
      </c>
      <c r="V1008" s="227">
        <f t="shared" si="106"/>
        <v>1395.76</v>
      </c>
      <c r="W1008" s="227">
        <f t="shared" si="107"/>
        <v>1347.7066666666667</v>
      </c>
      <c r="X1008" s="227">
        <f t="shared" si="110"/>
        <v>1328.8333333333333</v>
      </c>
      <c r="Y1008" s="227">
        <f t="shared" si="108"/>
        <v>1081.1300000000001</v>
      </c>
      <c r="Z1008" s="227">
        <f t="shared" si="109"/>
        <v>1030.4633333333334</v>
      </c>
      <c r="AA1008" s="227">
        <f t="shared" si="111"/>
        <v>992.05555555555554</v>
      </c>
    </row>
    <row r="1009" spans="2:27" ht="13.5" hidden="1">
      <c r="B1009" s="232" t="s">
        <v>1110</v>
      </c>
      <c r="C1009" s="232" t="s">
        <v>866</v>
      </c>
      <c r="D1009" s="232" t="s">
        <v>967</v>
      </c>
      <c r="E1009" s="232" t="s">
        <v>988</v>
      </c>
      <c r="F1009" s="232">
        <v>2</v>
      </c>
      <c r="G1009" s="232" t="s">
        <v>1311</v>
      </c>
      <c r="H1009" s="233">
        <v>0.20399999999999999</v>
      </c>
      <c r="I1009" s="233">
        <v>0</v>
      </c>
      <c r="J1009" s="233">
        <v>0.153</v>
      </c>
      <c r="K1009" s="234">
        <v>653</v>
      </c>
      <c r="L1009" s="233">
        <v>7.4999999999999997E-2</v>
      </c>
      <c r="M1009" s="234">
        <v>1293</v>
      </c>
      <c r="N1009" s="233">
        <v>0</v>
      </c>
      <c r="O1009" s="233">
        <v>0</v>
      </c>
      <c r="P1009" s="233">
        <v>0.126</v>
      </c>
      <c r="Q1009" s="234">
        <v>1603</v>
      </c>
      <c r="R1009" s="233">
        <v>6.0999999999999999E-2</v>
      </c>
      <c r="S1009" s="234">
        <v>3120</v>
      </c>
      <c r="T1009" s="233">
        <v>0</v>
      </c>
      <c r="U1009" s="235">
        <f t="shared" si="105"/>
        <v>148.91999999999999</v>
      </c>
      <c r="V1009" s="227">
        <f t="shared" si="106"/>
        <v>111.69</v>
      </c>
      <c r="W1009" s="227">
        <f t="shared" si="107"/>
        <v>109.16666666666666</v>
      </c>
      <c r="X1009" s="227">
        <f t="shared" si="110"/>
        <v>107.75</v>
      </c>
      <c r="Y1009" s="227">
        <f t="shared" si="108"/>
        <v>91.98</v>
      </c>
      <c r="Z1009" s="227">
        <f t="shared" si="109"/>
        <v>89.057777777777773</v>
      </c>
      <c r="AA1009" s="227">
        <f t="shared" si="111"/>
        <v>86.666666666666671</v>
      </c>
    </row>
    <row r="1010" spans="2:27" ht="13.5" hidden="1">
      <c r="B1010" s="232" t="s">
        <v>1110</v>
      </c>
      <c r="C1010" s="232" t="s">
        <v>867</v>
      </c>
      <c r="D1010" s="232" t="s">
        <v>967</v>
      </c>
      <c r="E1010" s="232" t="s">
        <v>988</v>
      </c>
      <c r="F1010" s="232">
        <v>4</v>
      </c>
      <c r="G1010" s="232" t="s">
        <v>1312</v>
      </c>
      <c r="H1010" s="233">
        <v>0.34</v>
      </c>
      <c r="I1010" s="233">
        <v>0</v>
      </c>
      <c r="J1010" s="233">
        <v>0.23899999999999999</v>
      </c>
      <c r="K1010" s="234">
        <v>1011</v>
      </c>
      <c r="L1010" s="233">
        <v>0.115</v>
      </c>
      <c r="M1010" s="234">
        <v>1993</v>
      </c>
      <c r="N1010" s="233">
        <v>0</v>
      </c>
      <c r="O1010" s="233">
        <v>0</v>
      </c>
      <c r="P1010" s="233">
        <v>0.185</v>
      </c>
      <c r="Q1010" s="234">
        <v>2318</v>
      </c>
      <c r="R1010" s="233">
        <v>8.7999999999999995E-2</v>
      </c>
      <c r="S1010" s="234">
        <v>4464</v>
      </c>
      <c r="T1010" s="233">
        <v>0</v>
      </c>
      <c r="U1010" s="235">
        <f t="shared" si="105"/>
        <v>248.20000000000002</v>
      </c>
      <c r="V1010" s="227">
        <f t="shared" si="106"/>
        <v>174.47</v>
      </c>
      <c r="W1010" s="227">
        <f t="shared" si="107"/>
        <v>168.2</v>
      </c>
      <c r="X1010" s="227">
        <f t="shared" si="110"/>
        <v>166.08333333333334</v>
      </c>
      <c r="Y1010" s="227">
        <f t="shared" si="108"/>
        <v>135.05000000000001</v>
      </c>
      <c r="Z1010" s="227">
        <f t="shared" si="109"/>
        <v>128.62888888888887</v>
      </c>
      <c r="AA1010" s="227">
        <f t="shared" si="111"/>
        <v>124</v>
      </c>
    </row>
    <row r="1011" spans="2:27" ht="13.5" hidden="1">
      <c r="B1011" s="232" t="s">
        <v>1110</v>
      </c>
      <c r="C1011" s="232" t="s">
        <v>868</v>
      </c>
      <c r="D1011" s="232" t="s">
        <v>967</v>
      </c>
      <c r="E1011" s="232" t="s">
        <v>988</v>
      </c>
      <c r="F1011" s="232">
        <v>48</v>
      </c>
      <c r="G1011" s="232" t="s">
        <v>1356</v>
      </c>
      <c r="H1011" s="233">
        <v>4.6029999999999998</v>
      </c>
      <c r="I1011" s="233">
        <v>0</v>
      </c>
      <c r="J1011" s="233">
        <v>3.1930000000000001</v>
      </c>
      <c r="K1011" s="234">
        <v>13490</v>
      </c>
      <c r="L1011" s="233">
        <v>1.54</v>
      </c>
      <c r="M1011" s="234">
        <v>26583</v>
      </c>
      <c r="N1011" s="233">
        <v>0</v>
      </c>
      <c r="O1011" s="233">
        <v>0</v>
      </c>
      <c r="P1011" s="233">
        <v>2.4489999999999998</v>
      </c>
      <c r="Q1011" s="234">
        <v>30590</v>
      </c>
      <c r="R1011" s="233">
        <v>1.1639999999999999</v>
      </c>
      <c r="S1011" s="234">
        <v>58788</v>
      </c>
      <c r="T1011" s="233">
        <v>0</v>
      </c>
      <c r="U1011" s="235">
        <f t="shared" si="105"/>
        <v>3360.1899999999996</v>
      </c>
      <c r="V1011" s="227">
        <f t="shared" si="106"/>
        <v>2330.89</v>
      </c>
      <c r="W1011" s="227">
        <f t="shared" si="107"/>
        <v>2248.3666666666668</v>
      </c>
      <c r="X1011" s="227">
        <f t="shared" si="110"/>
        <v>2215.25</v>
      </c>
      <c r="Y1011" s="227">
        <f t="shared" si="108"/>
        <v>1787.77</v>
      </c>
      <c r="Z1011" s="227">
        <f t="shared" si="109"/>
        <v>1699.442222222222</v>
      </c>
      <c r="AA1011" s="227">
        <f t="shared" si="111"/>
        <v>1633</v>
      </c>
    </row>
    <row r="1012" spans="2:27" ht="13.5" hidden="1">
      <c r="B1012" s="232" t="s">
        <v>1110</v>
      </c>
      <c r="C1012" s="232" t="s">
        <v>869</v>
      </c>
      <c r="D1012" s="232" t="s">
        <v>967</v>
      </c>
      <c r="E1012" s="232" t="s">
        <v>988</v>
      </c>
      <c r="F1012" s="232">
        <v>64</v>
      </c>
      <c r="G1012" s="232" t="s">
        <v>1364</v>
      </c>
      <c r="H1012" s="233">
        <v>6.1379999999999999</v>
      </c>
      <c r="I1012" s="233">
        <v>0</v>
      </c>
      <c r="J1012" s="233">
        <v>4.258</v>
      </c>
      <c r="K1012" s="234">
        <v>17987</v>
      </c>
      <c r="L1012" s="233">
        <v>2.0529999999999999</v>
      </c>
      <c r="M1012" s="234">
        <v>35444</v>
      </c>
      <c r="N1012" s="233">
        <v>0</v>
      </c>
      <c r="O1012" s="233">
        <v>0</v>
      </c>
      <c r="P1012" s="233">
        <v>3.266</v>
      </c>
      <c r="Q1012" s="234">
        <v>40787</v>
      </c>
      <c r="R1012" s="233">
        <v>1.552</v>
      </c>
      <c r="S1012" s="234">
        <v>78384</v>
      </c>
      <c r="T1012" s="233">
        <v>0</v>
      </c>
      <c r="U1012" s="235">
        <f t="shared" si="105"/>
        <v>4480.74</v>
      </c>
      <c r="V1012" s="227">
        <f t="shared" si="106"/>
        <v>3108.34</v>
      </c>
      <c r="W1012" s="227">
        <f t="shared" si="107"/>
        <v>2997.6066666666666</v>
      </c>
      <c r="X1012" s="227">
        <f t="shared" si="110"/>
        <v>2953.6666666666665</v>
      </c>
      <c r="Y1012" s="227">
        <f t="shared" si="108"/>
        <v>2384.1799999999998</v>
      </c>
      <c r="Z1012" s="227">
        <f t="shared" si="109"/>
        <v>2265.9322222222222</v>
      </c>
      <c r="AA1012" s="227">
        <f t="shared" si="111"/>
        <v>2177.3333333333335</v>
      </c>
    </row>
    <row r="1013" spans="2:27" ht="13.5" hidden="1">
      <c r="B1013" s="232" t="s">
        <v>1110</v>
      </c>
      <c r="C1013" s="232" t="s">
        <v>870</v>
      </c>
      <c r="D1013" s="232" t="s">
        <v>967</v>
      </c>
      <c r="E1013" s="232" t="s">
        <v>988</v>
      </c>
      <c r="F1013" s="232">
        <v>96</v>
      </c>
      <c r="G1013" s="232" t="s">
        <v>1365</v>
      </c>
      <c r="H1013" s="233">
        <v>9.2059999999999995</v>
      </c>
      <c r="I1013" s="233">
        <v>0</v>
      </c>
      <c r="J1013" s="233">
        <v>6.3869999999999996</v>
      </c>
      <c r="K1013" s="234">
        <v>26981</v>
      </c>
      <c r="L1013" s="233">
        <v>3.08</v>
      </c>
      <c r="M1013" s="234">
        <v>53166</v>
      </c>
      <c r="N1013" s="233">
        <v>0</v>
      </c>
      <c r="O1013" s="233">
        <v>0</v>
      </c>
      <c r="P1013" s="233">
        <v>4.899</v>
      </c>
      <c r="Q1013" s="234">
        <v>61180</v>
      </c>
      <c r="R1013" s="233">
        <v>2.3279999999999998</v>
      </c>
      <c r="S1013" s="234">
        <v>117576</v>
      </c>
      <c r="T1013" s="233">
        <v>0</v>
      </c>
      <c r="U1013" s="235">
        <f t="shared" si="105"/>
        <v>6720.3799999999992</v>
      </c>
      <c r="V1013" s="227">
        <f t="shared" si="106"/>
        <v>4662.5099999999993</v>
      </c>
      <c r="W1013" s="227">
        <f t="shared" si="107"/>
        <v>4496.8166666666666</v>
      </c>
      <c r="X1013" s="227">
        <f t="shared" si="110"/>
        <v>4430.5</v>
      </c>
      <c r="Y1013" s="227">
        <f t="shared" si="108"/>
        <v>3576.27</v>
      </c>
      <c r="Z1013" s="227">
        <f t="shared" si="109"/>
        <v>3398.8844444444439</v>
      </c>
      <c r="AA1013" s="227">
        <f t="shared" si="111"/>
        <v>3266</v>
      </c>
    </row>
    <row r="1014" spans="2:27" ht="13.5" hidden="1">
      <c r="B1014" s="232" t="s">
        <v>1110</v>
      </c>
      <c r="C1014" s="232" t="s">
        <v>871</v>
      </c>
      <c r="D1014" s="232" t="s">
        <v>967</v>
      </c>
      <c r="E1014" s="232" t="s">
        <v>988</v>
      </c>
      <c r="F1014" s="232">
        <v>8</v>
      </c>
      <c r="G1014" s="232" t="s">
        <v>1317</v>
      </c>
      <c r="H1014" s="233">
        <v>0.76700000000000002</v>
      </c>
      <c r="I1014" s="233">
        <v>0</v>
      </c>
      <c r="J1014" s="233">
        <v>0.53200000000000003</v>
      </c>
      <c r="K1014" s="234">
        <v>2248</v>
      </c>
      <c r="L1014" s="233">
        <v>0.25700000000000001</v>
      </c>
      <c r="M1014" s="234">
        <v>4431</v>
      </c>
      <c r="N1014" s="233">
        <v>0</v>
      </c>
      <c r="O1014" s="233">
        <v>0</v>
      </c>
      <c r="P1014" s="233">
        <v>0.40799999999999997</v>
      </c>
      <c r="Q1014" s="234">
        <v>5098</v>
      </c>
      <c r="R1014" s="233">
        <v>0.19400000000000001</v>
      </c>
      <c r="S1014" s="234">
        <v>9798</v>
      </c>
      <c r="T1014" s="233">
        <v>0</v>
      </c>
      <c r="U1014" s="235">
        <f t="shared" si="105"/>
        <v>559.91</v>
      </c>
      <c r="V1014" s="227">
        <f t="shared" si="106"/>
        <v>388.36</v>
      </c>
      <c r="W1014" s="227">
        <f t="shared" si="107"/>
        <v>374.94333333333338</v>
      </c>
      <c r="X1014" s="227">
        <f t="shared" si="110"/>
        <v>369.25</v>
      </c>
      <c r="Y1014" s="227">
        <f t="shared" si="108"/>
        <v>297.83999999999997</v>
      </c>
      <c r="Z1014" s="227">
        <f t="shared" si="109"/>
        <v>283.23111111111109</v>
      </c>
      <c r="AA1014" s="227">
        <f t="shared" si="111"/>
        <v>272.16666666666669</v>
      </c>
    </row>
    <row r="1015" spans="2:27" ht="13.5" hidden="1">
      <c r="B1015" s="232" t="s">
        <v>1110</v>
      </c>
      <c r="C1015" s="232" t="s">
        <v>872</v>
      </c>
      <c r="D1015" s="232" t="s">
        <v>967</v>
      </c>
      <c r="E1015" s="232" t="s">
        <v>988</v>
      </c>
      <c r="F1015" s="232">
        <v>16</v>
      </c>
      <c r="G1015" s="232" t="s">
        <v>1316</v>
      </c>
      <c r="H1015" s="233">
        <v>1.534</v>
      </c>
      <c r="I1015" s="233">
        <v>0</v>
      </c>
      <c r="J1015" s="233">
        <v>1.0640000000000001</v>
      </c>
      <c r="K1015" s="234">
        <v>4497</v>
      </c>
      <c r="L1015" s="233">
        <v>0.51300000000000001</v>
      </c>
      <c r="M1015" s="234">
        <v>8861</v>
      </c>
      <c r="N1015" s="233">
        <v>0</v>
      </c>
      <c r="O1015" s="233">
        <v>0</v>
      </c>
      <c r="P1015" s="233">
        <v>0.81599999999999995</v>
      </c>
      <c r="Q1015" s="234">
        <v>10197</v>
      </c>
      <c r="R1015" s="233">
        <v>0.38800000000000001</v>
      </c>
      <c r="S1015" s="234">
        <v>19596</v>
      </c>
      <c r="T1015" s="233">
        <v>0</v>
      </c>
      <c r="U1015" s="235">
        <f t="shared" si="105"/>
        <v>1119.82</v>
      </c>
      <c r="V1015" s="227">
        <f t="shared" si="106"/>
        <v>776.72</v>
      </c>
      <c r="W1015" s="227">
        <f t="shared" si="107"/>
        <v>749.24</v>
      </c>
      <c r="X1015" s="227">
        <f t="shared" si="110"/>
        <v>738.41666666666663</v>
      </c>
      <c r="Y1015" s="227">
        <f t="shared" si="108"/>
        <v>595.67999999999995</v>
      </c>
      <c r="Z1015" s="227">
        <f t="shared" si="109"/>
        <v>566.49</v>
      </c>
      <c r="AA1015" s="227">
        <f t="shared" si="111"/>
        <v>544.33333333333337</v>
      </c>
    </row>
    <row r="1016" spans="2:27" ht="13.5" hidden="1">
      <c r="B1016" s="232" t="s">
        <v>1110</v>
      </c>
      <c r="C1016" s="232" t="s">
        <v>298</v>
      </c>
      <c r="D1016" s="232" t="s">
        <v>967</v>
      </c>
      <c r="E1016" s="232" t="s">
        <v>988</v>
      </c>
      <c r="F1016" s="232">
        <v>32</v>
      </c>
      <c r="G1016" s="232" t="s">
        <v>1345</v>
      </c>
      <c r="H1016" s="233">
        <v>3.069</v>
      </c>
      <c r="I1016" s="233">
        <v>0</v>
      </c>
      <c r="J1016" s="233">
        <v>2.129</v>
      </c>
      <c r="K1016" s="234">
        <v>8994</v>
      </c>
      <c r="L1016" s="233">
        <v>1.0269999999999999</v>
      </c>
      <c r="M1016" s="234">
        <v>17722</v>
      </c>
      <c r="N1016" s="233">
        <v>0</v>
      </c>
      <c r="O1016" s="233">
        <v>0</v>
      </c>
      <c r="P1016" s="233">
        <v>1.633</v>
      </c>
      <c r="Q1016" s="234">
        <v>20393</v>
      </c>
      <c r="R1016" s="233">
        <v>0.77600000000000002</v>
      </c>
      <c r="S1016" s="234">
        <v>39192</v>
      </c>
      <c r="T1016" s="233">
        <v>0</v>
      </c>
      <c r="U1016" s="235">
        <f t="shared" si="105"/>
        <v>2240.37</v>
      </c>
      <c r="V1016" s="227">
        <f t="shared" si="106"/>
        <v>1554.17</v>
      </c>
      <c r="W1016" s="227">
        <f t="shared" si="107"/>
        <v>1499.21</v>
      </c>
      <c r="X1016" s="227">
        <f t="shared" si="110"/>
        <v>1476.8333333333333</v>
      </c>
      <c r="Y1016" s="227">
        <f t="shared" si="108"/>
        <v>1192.0899999999999</v>
      </c>
      <c r="Z1016" s="227">
        <f t="shared" si="109"/>
        <v>1132.9522222222222</v>
      </c>
      <c r="AA1016" s="227">
        <f t="shared" si="111"/>
        <v>1088.6666666666667</v>
      </c>
    </row>
    <row r="1017" spans="2:27" ht="13.5" hidden="1">
      <c r="B1017" s="232" t="s">
        <v>1110</v>
      </c>
      <c r="C1017" s="232" t="s">
        <v>873</v>
      </c>
      <c r="D1017" s="232" t="s">
        <v>967</v>
      </c>
      <c r="E1017" s="232" t="s">
        <v>988</v>
      </c>
      <c r="F1017" s="232">
        <v>2</v>
      </c>
      <c r="G1017" s="232" t="s">
        <v>1311</v>
      </c>
      <c r="H1017" s="233">
        <v>0.22600000000000001</v>
      </c>
      <c r="I1017" s="233">
        <v>0</v>
      </c>
      <c r="J1017" s="233">
        <v>0.16700000000000001</v>
      </c>
      <c r="K1017" s="234">
        <v>710</v>
      </c>
      <c r="L1017" s="233">
        <v>8.1000000000000003E-2</v>
      </c>
      <c r="M1017" s="234">
        <v>1404</v>
      </c>
      <c r="N1017" s="233">
        <v>0</v>
      </c>
      <c r="O1017" s="233">
        <v>0</v>
      </c>
      <c r="P1017" s="233">
        <v>0.13600000000000001</v>
      </c>
      <c r="Q1017" s="234">
        <v>1719</v>
      </c>
      <c r="R1017" s="233">
        <v>6.5000000000000002E-2</v>
      </c>
      <c r="S1017" s="234">
        <v>3338</v>
      </c>
      <c r="T1017" s="233">
        <v>0</v>
      </c>
      <c r="U1017" s="235">
        <f t="shared" si="105"/>
        <v>164.98000000000002</v>
      </c>
      <c r="V1017" s="227">
        <f t="shared" si="106"/>
        <v>121.91000000000001</v>
      </c>
      <c r="W1017" s="227">
        <f t="shared" si="107"/>
        <v>118.29666666666667</v>
      </c>
      <c r="X1017" s="227">
        <f t="shared" si="110"/>
        <v>117</v>
      </c>
      <c r="Y1017" s="227">
        <f t="shared" si="108"/>
        <v>99.28</v>
      </c>
      <c r="Z1017" s="227">
        <f t="shared" si="109"/>
        <v>95.2</v>
      </c>
      <c r="AA1017" s="227">
        <f t="shared" si="111"/>
        <v>92.722222222222229</v>
      </c>
    </row>
    <row r="1018" spans="2:27" ht="13.5" hidden="1">
      <c r="B1018" s="232" t="s">
        <v>1110</v>
      </c>
      <c r="C1018" s="232" t="s">
        <v>874</v>
      </c>
      <c r="D1018" s="232" t="s">
        <v>967</v>
      </c>
      <c r="E1018" s="232" t="s">
        <v>988</v>
      </c>
      <c r="F1018" s="232">
        <v>4</v>
      </c>
      <c r="G1018" s="232" t="s">
        <v>1312</v>
      </c>
      <c r="H1018" s="233">
        <v>0.38400000000000001</v>
      </c>
      <c r="I1018" s="233">
        <v>0</v>
      </c>
      <c r="J1018" s="233">
        <v>0.26600000000000001</v>
      </c>
      <c r="K1018" s="234">
        <v>1124</v>
      </c>
      <c r="L1018" s="233">
        <v>0.128</v>
      </c>
      <c r="M1018" s="234">
        <v>2215</v>
      </c>
      <c r="N1018" s="233">
        <v>0</v>
      </c>
      <c r="O1018" s="233">
        <v>0</v>
      </c>
      <c r="P1018" s="233">
        <v>0.20399999999999999</v>
      </c>
      <c r="Q1018" s="234">
        <v>2549</v>
      </c>
      <c r="R1018" s="233">
        <v>9.7000000000000003E-2</v>
      </c>
      <c r="S1018" s="234">
        <v>4899</v>
      </c>
      <c r="T1018" s="233">
        <v>0</v>
      </c>
      <c r="U1018" s="235">
        <f t="shared" si="105"/>
        <v>280.32</v>
      </c>
      <c r="V1018" s="227">
        <f t="shared" si="106"/>
        <v>194.18</v>
      </c>
      <c r="W1018" s="227">
        <f t="shared" si="107"/>
        <v>187.10666666666668</v>
      </c>
      <c r="X1018" s="227">
        <f t="shared" si="110"/>
        <v>184.58333333333334</v>
      </c>
      <c r="Y1018" s="227">
        <f t="shared" si="108"/>
        <v>148.91999999999999</v>
      </c>
      <c r="Z1018" s="227">
        <f t="shared" si="109"/>
        <v>141.61555555555555</v>
      </c>
      <c r="AA1018" s="227">
        <f t="shared" si="111"/>
        <v>136.08333333333334</v>
      </c>
    </row>
    <row r="1019" spans="2:27" ht="13.5" hidden="1">
      <c r="B1019" s="232" t="s">
        <v>1110</v>
      </c>
      <c r="C1019" s="232" t="s">
        <v>1389</v>
      </c>
      <c r="D1019" s="232" t="s">
        <v>967</v>
      </c>
      <c r="E1019" s="232" t="s">
        <v>988</v>
      </c>
      <c r="F1019" s="232">
        <v>48</v>
      </c>
      <c r="G1019" s="232" t="s">
        <v>1356</v>
      </c>
      <c r="H1019" s="233">
        <v>5.0831999999999997</v>
      </c>
      <c r="I1019" s="233">
        <v>0</v>
      </c>
      <c r="J1019" s="233">
        <v>3.5025599999999999</v>
      </c>
      <c r="K1019" s="234">
        <v>14780</v>
      </c>
      <c r="L1019" s="233">
        <v>1.6872</v>
      </c>
      <c r="M1019" s="234">
        <v>29111</v>
      </c>
      <c r="N1019" s="233">
        <v>0</v>
      </c>
      <c r="O1019" s="233">
        <v>0</v>
      </c>
      <c r="P1019" s="233">
        <v>2.5828837999999998</v>
      </c>
      <c r="Q1019" s="234">
        <v>32215</v>
      </c>
      <c r="R1019" s="233">
        <v>1.225824</v>
      </c>
      <c r="S1019" s="234">
        <v>61843</v>
      </c>
      <c r="T1019" s="233">
        <v>0</v>
      </c>
      <c r="U1019" s="235">
        <f t="shared" si="105"/>
        <v>3710.7359999999999</v>
      </c>
      <c r="V1019" s="227">
        <f t="shared" si="106"/>
        <v>2556.8687999999997</v>
      </c>
      <c r="W1019" s="227">
        <f t="shared" si="107"/>
        <v>2463.3226666666669</v>
      </c>
      <c r="X1019" s="227">
        <f t="shared" si="110"/>
        <v>2425.9166666666665</v>
      </c>
      <c r="Y1019" s="227">
        <f t="shared" si="108"/>
        <v>1885.5051739999999</v>
      </c>
      <c r="Z1019" s="227">
        <f t="shared" si="109"/>
        <v>1789.712631111111</v>
      </c>
      <c r="AA1019" s="227">
        <f t="shared" si="111"/>
        <v>1717.8611111111111</v>
      </c>
    </row>
    <row r="1020" spans="2:27" ht="13.5" hidden="1">
      <c r="B1020" s="232" t="s">
        <v>1110</v>
      </c>
      <c r="C1020" s="232" t="s">
        <v>1390</v>
      </c>
      <c r="D1020" s="232" t="s">
        <v>967</v>
      </c>
      <c r="E1020" s="232" t="s">
        <v>988</v>
      </c>
      <c r="F1020" s="232">
        <v>64</v>
      </c>
      <c r="G1020" s="232" t="s">
        <v>1364</v>
      </c>
      <c r="H1020" s="233">
        <v>6.7775999999999996</v>
      </c>
      <c r="I1020" s="233">
        <v>0</v>
      </c>
      <c r="J1020" s="233">
        <v>4.6700799999999996</v>
      </c>
      <c r="K1020" s="234">
        <v>19706</v>
      </c>
      <c r="L1020" s="233">
        <v>2.2496</v>
      </c>
      <c r="M1020" s="234">
        <v>38814</v>
      </c>
      <c r="N1020" s="233">
        <v>0</v>
      </c>
      <c r="O1020" s="233">
        <v>0</v>
      </c>
      <c r="P1020" s="233">
        <v>3.4438450999999999</v>
      </c>
      <c r="Q1020" s="234">
        <v>42953</v>
      </c>
      <c r="R1020" s="233">
        <v>1.6344320000000001</v>
      </c>
      <c r="S1020" s="234">
        <v>82457</v>
      </c>
      <c r="T1020" s="233">
        <v>0</v>
      </c>
      <c r="U1020" s="235">
        <f t="shared" si="105"/>
        <v>4947.6480000000001</v>
      </c>
      <c r="V1020" s="227">
        <f t="shared" si="106"/>
        <v>3409.1583999999998</v>
      </c>
      <c r="W1020" s="227">
        <f t="shared" si="107"/>
        <v>3284.3746666666666</v>
      </c>
      <c r="X1020" s="227">
        <f t="shared" si="110"/>
        <v>3234.5</v>
      </c>
      <c r="Y1020" s="227">
        <f t="shared" si="108"/>
        <v>2514.0069229999999</v>
      </c>
      <c r="Z1020" s="227">
        <f t="shared" si="109"/>
        <v>2386.2742488888889</v>
      </c>
      <c r="AA1020" s="227">
        <f t="shared" si="111"/>
        <v>2290.4722222222222</v>
      </c>
    </row>
    <row r="1021" spans="2:27" ht="13.5" hidden="1">
      <c r="B1021" s="232" t="s">
        <v>1110</v>
      </c>
      <c r="C1021" s="232" t="s">
        <v>1391</v>
      </c>
      <c r="D1021" s="232" t="s">
        <v>967</v>
      </c>
      <c r="E1021" s="232" t="s">
        <v>988</v>
      </c>
      <c r="F1021" s="232">
        <v>96</v>
      </c>
      <c r="G1021" s="232" t="s">
        <v>1365</v>
      </c>
      <c r="H1021" s="233">
        <v>10.166399999999999</v>
      </c>
      <c r="I1021" s="233">
        <v>0</v>
      </c>
      <c r="J1021" s="233">
        <v>7.0051199999999998</v>
      </c>
      <c r="K1021" s="234">
        <v>29560</v>
      </c>
      <c r="L1021" s="233">
        <v>3.3744000000000001</v>
      </c>
      <c r="M1021" s="234">
        <v>58221</v>
      </c>
      <c r="N1021" s="233">
        <v>0</v>
      </c>
      <c r="O1021" s="233">
        <v>0</v>
      </c>
      <c r="P1021" s="233">
        <v>5.1657677</v>
      </c>
      <c r="Q1021" s="234">
        <v>64429</v>
      </c>
      <c r="R1021" s="233">
        <v>2.451648</v>
      </c>
      <c r="S1021" s="234">
        <v>123685</v>
      </c>
      <c r="T1021" s="233">
        <v>0</v>
      </c>
      <c r="U1021" s="235">
        <f t="shared" si="105"/>
        <v>7421.4719999999998</v>
      </c>
      <c r="V1021" s="227">
        <f t="shared" si="106"/>
        <v>5113.7375999999995</v>
      </c>
      <c r="W1021" s="227">
        <f t="shared" si="107"/>
        <v>4926.6453333333338</v>
      </c>
      <c r="X1021" s="227">
        <f t="shared" si="110"/>
        <v>4851.75</v>
      </c>
      <c r="Y1021" s="227">
        <f t="shared" si="108"/>
        <v>3771.010421</v>
      </c>
      <c r="Z1021" s="227">
        <f t="shared" si="109"/>
        <v>3579.3974844444447</v>
      </c>
      <c r="AA1021" s="227">
        <f t="shared" si="111"/>
        <v>3435.6944444444443</v>
      </c>
    </row>
    <row r="1022" spans="2:27" ht="13.5" hidden="1">
      <c r="B1022" s="232" t="s">
        <v>1110</v>
      </c>
      <c r="C1022" s="232" t="s">
        <v>1392</v>
      </c>
      <c r="D1022" s="232" t="s">
        <v>967</v>
      </c>
      <c r="E1022" s="232" t="s">
        <v>988</v>
      </c>
      <c r="F1022" s="232">
        <v>8</v>
      </c>
      <c r="G1022" s="232" t="s">
        <v>1317</v>
      </c>
      <c r="H1022" s="233">
        <v>0.84719999999999995</v>
      </c>
      <c r="I1022" s="233">
        <v>0</v>
      </c>
      <c r="J1022" s="233">
        <v>0.58375999999999995</v>
      </c>
      <c r="K1022" s="234">
        <v>2463</v>
      </c>
      <c r="L1022" s="233">
        <v>0.28120000000000001</v>
      </c>
      <c r="M1022" s="234">
        <v>4852</v>
      </c>
      <c r="N1022" s="233">
        <v>0</v>
      </c>
      <c r="O1022" s="233">
        <v>0</v>
      </c>
      <c r="P1022" s="233">
        <v>0.43048059999999999</v>
      </c>
      <c r="Q1022" s="234">
        <v>5369</v>
      </c>
      <c r="R1022" s="233">
        <v>0.20430400000000001</v>
      </c>
      <c r="S1022" s="234">
        <v>10307</v>
      </c>
      <c r="T1022" s="233">
        <v>0</v>
      </c>
      <c r="U1022" s="235">
        <f t="shared" si="105"/>
        <v>618.45600000000002</v>
      </c>
      <c r="V1022" s="227">
        <f t="shared" si="106"/>
        <v>426.14479999999998</v>
      </c>
      <c r="W1022" s="227">
        <f t="shared" si="107"/>
        <v>410.52600000000001</v>
      </c>
      <c r="X1022" s="227">
        <f t="shared" si="110"/>
        <v>404.33333333333331</v>
      </c>
      <c r="Y1022" s="227">
        <f t="shared" si="108"/>
        <v>314.25083799999999</v>
      </c>
      <c r="Z1022" s="227">
        <f t="shared" si="109"/>
        <v>298.28080888888888</v>
      </c>
      <c r="AA1022" s="227">
        <f t="shared" si="111"/>
        <v>286.30555555555554</v>
      </c>
    </row>
    <row r="1023" spans="2:27" ht="13.5" hidden="1">
      <c r="B1023" s="232" t="s">
        <v>1110</v>
      </c>
      <c r="C1023" s="232" t="s">
        <v>1393</v>
      </c>
      <c r="D1023" s="232" t="s">
        <v>967</v>
      </c>
      <c r="E1023" s="232" t="s">
        <v>988</v>
      </c>
      <c r="F1023" s="232">
        <v>16</v>
      </c>
      <c r="G1023" s="232" t="s">
        <v>1316</v>
      </c>
      <c r="H1023" s="233">
        <v>1.6943999999999999</v>
      </c>
      <c r="I1023" s="233">
        <v>0</v>
      </c>
      <c r="J1023" s="233">
        <v>1.1675199999999999</v>
      </c>
      <c r="K1023" s="234">
        <v>4927</v>
      </c>
      <c r="L1023" s="233">
        <v>0.56240000000000001</v>
      </c>
      <c r="M1023" s="234">
        <v>9704</v>
      </c>
      <c r="N1023" s="233">
        <v>0</v>
      </c>
      <c r="O1023" s="233">
        <v>0</v>
      </c>
      <c r="P1023" s="233">
        <v>0.86096130000000004</v>
      </c>
      <c r="Q1023" s="234">
        <v>10738</v>
      </c>
      <c r="R1023" s="233">
        <v>0.40860800000000003</v>
      </c>
      <c r="S1023" s="234">
        <v>20614</v>
      </c>
      <c r="T1023" s="233">
        <v>0</v>
      </c>
      <c r="U1023" s="235">
        <f t="shared" si="105"/>
        <v>1236.912</v>
      </c>
      <c r="V1023" s="227">
        <f t="shared" si="106"/>
        <v>852.28959999999995</v>
      </c>
      <c r="W1023" s="227">
        <f t="shared" si="107"/>
        <v>821.13533333333339</v>
      </c>
      <c r="X1023" s="227">
        <f t="shared" si="110"/>
        <v>808.66666666666663</v>
      </c>
      <c r="Y1023" s="227">
        <f t="shared" si="108"/>
        <v>628.50174900000002</v>
      </c>
      <c r="Z1023" s="227">
        <f t="shared" si="109"/>
        <v>596.56161777777777</v>
      </c>
      <c r="AA1023" s="227">
        <f t="shared" si="111"/>
        <v>572.61111111111109</v>
      </c>
    </row>
    <row r="1024" spans="2:27" ht="13.5" hidden="1">
      <c r="B1024" s="232" t="s">
        <v>1110</v>
      </c>
      <c r="C1024" s="232" t="s">
        <v>1394</v>
      </c>
      <c r="D1024" s="232" t="s">
        <v>967</v>
      </c>
      <c r="E1024" s="232" t="s">
        <v>988</v>
      </c>
      <c r="F1024" s="232">
        <v>32</v>
      </c>
      <c r="G1024" s="232" t="s">
        <v>1345</v>
      </c>
      <c r="H1024" s="233">
        <v>3.3887999999999998</v>
      </c>
      <c r="I1024" s="233">
        <v>0</v>
      </c>
      <c r="J1024" s="233">
        <v>2.3350399999999998</v>
      </c>
      <c r="K1024" s="234">
        <v>9853</v>
      </c>
      <c r="L1024" s="233">
        <v>1.1248</v>
      </c>
      <c r="M1024" s="234">
        <v>19407</v>
      </c>
      <c r="N1024" s="233">
        <v>0</v>
      </c>
      <c r="O1024" s="233">
        <v>0</v>
      </c>
      <c r="P1024" s="233">
        <v>1.7219226000000001</v>
      </c>
      <c r="Q1024" s="234">
        <v>21476</v>
      </c>
      <c r="R1024" s="233">
        <v>0.81721600000000005</v>
      </c>
      <c r="S1024" s="234">
        <v>41228</v>
      </c>
      <c r="T1024" s="233">
        <v>0</v>
      </c>
      <c r="U1024" s="235">
        <f t="shared" si="105"/>
        <v>2473.8240000000001</v>
      </c>
      <c r="V1024" s="227">
        <f t="shared" si="106"/>
        <v>1704.5791999999999</v>
      </c>
      <c r="W1024" s="227">
        <f t="shared" si="107"/>
        <v>1642.1873333333333</v>
      </c>
      <c r="X1024" s="227">
        <f t="shared" si="110"/>
        <v>1617.25</v>
      </c>
      <c r="Y1024" s="227">
        <f t="shared" si="108"/>
        <v>1257.003498</v>
      </c>
      <c r="Z1024" s="227">
        <f t="shared" si="109"/>
        <v>1193.1232355555555</v>
      </c>
      <c r="AA1024" s="227">
        <f t="shared" si="111"/>
        <v>1145.2222222222222</v>
      </c>
    </row>
    <row r="1025" spans="2:27" ht="13.5" hidden="1">
      <c r="B1025" s="232" t="s">
        <v>1110</v>
      </c>
      <c r="C1025" s="232" t="s">
        <v>1395</v>
      </c>
      <c r="D1025" s="232" t="s">
        <v>967</v>
      </c>
      <c r="E1025" s="232" t="s">
        <v>988</v>
      </c>
      <c r="F1025" s="232">
        <v>2</v>
      </c>
      <c r="G1025" s="232" t="s">
        <v>1311</v>
      </c>
      <c r="H1025" s="233">
        <v>0.24560000000000001</v>
      </c>
      <c r="I1025" s="233">
        <v>0</v>
      </c>
      <c r="J1025" s="233">
        <v>0.17974000000000001</v>
      </c>
      <c r="K1025" s="234">
        <v>764</v>
      </c>
      <c r="L1025" s="233">
        <v>8.72E-2</v>
      </c>
      <c r="M1025" s="234">
        <v>1509</v>
      </c>
      <c r="N1025" s="233">
        <v>0</v>
      </c>
      <c r="O1025" s="233">
        <v>0</v>
      </c>
      <c r="P1025" s="233">
        <v>0.1414202</v>
      </c>
      <c r="Q1025" s="234">
        <v>1786</v>
      </c>
      <c r="R1025" s="233">
        <v>6.7975999999999995E-2</v>
      </c>
      <c r="S1025" s="234">
        <v>3465</v>
      </c>
      <c r="T1025" s="233">
        <v>0</v>
      </c>
      <c r="U1025" s="235">
        <f t="shared" si="105"/>
        <v>179.28800000000001</v>
      </c>
      <c r="V1025" s="227">
        <f t="shared" si="106"/>
        <v>131.21020000000001</v>
      </c>
      <c r="W1025" s="227">
        <f t="shared" si="107"/>
        <v>127.32266666666666</v>
      </c>
      <c r="X1025" s="227">
        <f t="shared" si="110"/>
        <v>125.75</v>
      </c>
      <c r="Y1025" s="227">
        <f t="shared" si="108"/>
        <v>103.236746</v>
      </c>
      <c r="Z1025" s="227">
        <f t="shared" si="109"/>
        <v>99.23359111111111</v>
      </c>
      <c r="AA1025" s="227">
        <f t="shared" si="111"/>
        <v>96.25</v>
      </c>
    </row>
    <row r="1026" spans="2:27" ht="13.5" hidden="1">
      <c r="B1026" s="232" t="s">
        <v>1110</v>
      </c>
      <c r="C1026" s="232" t="s">
        <v>1396</v>
      </c>
      <c r="D1026" s="232" t="s">
        <v>967</v>
      </c>
      <c r="E1026" s="232" t="s">
        <v>988</v>
      </c>
      <c r="F1026" s="232">
        <v>96</v>
      </c>
      <c r="G1026" s="232" t="s">
        <v>1365</v>
      </c>
      <c r="H1026" s="233">
        <v>10.166399999999999</v>
      </c>
      <c r="I1026" s="233">
        <v>0</v>
      </c>
      <c r="J1026" s="233">
        <v>7.0051199999999998</v>
      </c>
      <c r="K1026" s="234">
        <v>29560</v>
      </c>
      <c r="L1026" s="233">
        <v>3.3744000000000001</v>
      </c>
      <c r="M1026" s="234">
        <v>58221</v>
      </c>
      <c r="N1026" s="233">
        <v>0</v>
      </c>
      <c r="O1026" s="233">
        <v>0</v>
      </c>
      <c r="P1026" s="233">
        <v>5.1657677</v>
      </c>
      <c r="Q1026" s="234">
        <v>64429</v>
      </c>
      <c r="R1026" s="233">
        <v>2.451648</v>
      </c>
      <c r="S1026" s="234">
        <v>123685</v>
      </c>
      <c r="T1026" s="233">
        <v>0</v>
      </c>
      <c r="U1026" s="235">
        <f t="shared" si="105"/>
        <v>7421.4719999999998</v>
      </c>
      <c r="V1026" s="227">
        <f t="shared" si="106"/>
        <v>5113.7375999999995</v>
      </c>
      <c r="W1026" s="227">
        <f t="shared" si="107"/>
        <v>4926.6453333333338</v>
      </c>
      <c r="X1026" s="227">
        <f t="shared" si="110"/>
        <v>4851.75</v>
      </c>
      <c r="Y1026" s="227">
        <f t="shared" si="108"/>
        <v>3771.010421</v>
      </c>
      <c r="Z1026" s="227">
        <f t="shared" si="109"/>
        <v>3579.3974844444447</v>
      </c>
      <c r="AA1026" s="227">
        <f t="shared" si="111"/>
        <v>3435.6944444444443</v>
      </c>
    </row>
    <row r="1027" spans="2:27" ht="13.5" hidden="1">
      <c r="B1027" s="232" t="s">
        <v>1110</v>
      </c>
      <c r="C1027" s="232" t="s">
        <v>1397</v>
      </c>
      <c r="D1027" s="232" t="s">
        <v>967</v>
      </c>
      <c r="E1027" s="232" t="s">
        <v>988</v>
      </c>
      <c r="F1027" s="232">
        <v>4</v>
      </c>
      <c r="G1027" s="232" t="s">
        <v>1312</v>
      </c>
      <c r="H1027" s="233">
        <v>0.42359999999999998</v>
      </c>
      <c r="I1027" s="233">
        <v>0</v>
      </c>
      <c r="J1027" s="233">
        <v>0.29187999999999997</v>
      </c>
      <c r="K1027" s="234">
        <v>1232</v>
      </c>
      <c r="L1027" s="233">
        <v>0.1406</v>
      </c>
      <c r="M1027" s="234">
        <v>2426</v>
      </c>
      <c r="N1027" s="233">
        <v>0</v>
      </c>
      <c r="O1027" s="233">
        <v>0</v>
      </c>
      <c r="P1027" s="233">
        <v>0.2152403</v>
      </c>
      <c r="Q1027" s="234">
        <v>2685</v>
      </c>
      <c r="R1027" s="233">
        <v>0.10215200000000001</v>
      </c>
      <c r="S1027" s="234">
        <v>5154</v>
      </c>
      <c r="T1027" s="233">
        <v>0</v>
      </c>
      <c r="U1027" s="235">
        <f t="shared" si="105"/>
        <v>309.22800000000001</v>
      </c>
      <c r="V1027" s="227">
        <f t="shared" si="106"/>
        <v>213.07239999999999</v>
      </c>
      <c r="W1027" s="227">
        <f t="shared" si="107"/>
        <v>205.30466666666666</v>
      </c>
      <c r="X1027" s="227">
        <f t="shared" si="110"/>
        <v>202.16666666666666</v>
      </c>
      <c r="Y1027" s="227">
        <f t="shared" si="108"/>
        <v>157.12541899999999</v>
      </c>
      <c r="Z1027" s="227">
        <f t="shared" si="109"/>
        <v>149.15429333333333</v>
      </c>
      <c r="AA1027" s="227">
        <f t="shared" si="111"/>
        <v>143.16666666666666</v>
      </c>
    </row>
    <row r="1028" spans="2:27" ht="13.5" hidden="1">
      <c r="B1028" s="232" t="s">
        <v>1110</v>
      </c>
      <c r="C1028" s="232" t="s">
        <v>875</v>
      </c>
      <c r="D1028" s="232" t="s">
        <v>967</v>
      </c>
      <c r="E1028" s="232" t="s">
        <v>988</v>
      </c>
      <c r="F1028" s="232">
        <v>48</v>
      </c>
      <c r="G1028" s="232" t="s">
        <v>1356</v>
      </c>
      <c r="H1028" s="233">
        <v>4.9630000000000001</v>
      </c>
      <c r="I1028" s="233">
        <v>0</v>
      </c>
      <c r="J1028" s="233">
        <v>3.4220000000000002</v>
      </c>
      <c r="K1028" s="234">
        <v>14444</v>
      </c>
      <c r="L1028" s="233">
        <v>1.649</v>
      </c>
      <c r="M1028" s="234">
        <v>28452</v>
      </c>
      <c r="N1028" s="233">
        <v>0</v>
      </c>
      <c r="O1028" s="233">
        <v>0</v>
      </c>
      <c r="P1028" s="233">
        <v>2.605</v>
      </c>
      <c r="Q1028" s="234">
        <v>32482</v>
      </c>
      <c r="R1028" s="233">
        <v>1.236</v>
      </c>
      <c r="S1028" s="234">
        <v>62345</v>
      </c>
      <c r="T1028" s="233">
        <v>0</v>
      </c>
      <c r="U1028" s="235">
        <f t="shared" ref="U1028:U1091" si="112">H1028*hour_M</f>
        <v>3622.9900000000002</v>
      </c>
      <c r="V1028" s="227">
        <f t="shared" ref="V1028:V1091" si="113">J1028*hour_M</f>
        <v>2498.06</v>
      </c>
      <c r="W1028" s="227">
        <f t="shared" ref="W1028:W1091" si="114">K1028/12+L1028*hour_M</f>
        <v>2407.4366666666665</v>
      </c>
      <c r="X1028" s="227">
        <f t="shared" si="110"/>
        <v>2371</v>
      </c>
      <c r="Y1028" s="227">
        <f t="shared" ref="Y1028:Y1091" si="115">P1028*hour_M</f>
        <v>1901.65</v>
      </c>
      <c r="Z1028" s="227">
        <f t="shared" ref="Z1028:Z1091" si="116">Q1028/36+R1028*hour_M</f>
        <v>1804.5577777777778</v>
      </c>
      <c r="AA1028" s="227">
        <f t="shared" si="111"/>
        <v>1731.8055555555557</v>
      </c>
    </row>
    <row r="1029" spans="2:27" ht="13.5" hidden="1">
      <c r="B1029" s="232" t="s">
        <v>1110</v>
      </c>
      <c r="C1029" s="232" t="s">
        <v>876</v>
      </c>
      <c r="D1029" s="232" t="s">
        <v>967</v>
      </c>
      <c r="E1029" s="232" t="s">
        <v>988</v>
      </c>
      <c r="F1029" s="232">
        <v>64</v>
      </c>
      <c r="G1029" s="232" t="s">
        <v>1364</v>
      </c>
      <c r="H1029" s="233">
        <v>6.6180000000000003</v>
      </c>
      <c r="I1029" s="233">
        <v>0</v>
      </c>
      <c r="J1029" s="233">
        <v>4.5629999999999997</v>
      </c>
      <c r="K1029" s="234">
        <v>19258</v>
      </c>
      <c r="L1029" s="233">
        <v>2.198</v>
      </c>
      <c r="M1029" s="234">
        <v>37935</v>
      </c>
      <c r="N1029" s="233">
        <v>0</v>
      </c>
      <c r="O1029" s="233">
        <v>0</v>
      </c>
      <c r="P1029" s="233">
        <v>3.4729999999999999</v>
      </c>
      <c r="Q1029" s="234">
        <v>43309</v>
      </c>
      <c r="R1029" s="233">
        <v>1.6479999999999999</v>
      </c>
      <c r="S1029" s="234">
        <v>83127</v>
      </c>
      <c r="T1029" s="233">
        <v>0</v>
      </c>
      <c r="U1029" s="235">
        <f t="shared" si="112"/>
        <v>4831.1400000000003</v>
      </c>
      <c r="V1029" s="227">
        <f t="shared" si="113"/>
        <v>3330.99</v>
      </c>
      <c r="W1029" s="227">
        <f t="shared" si="114"/>
        <v>3209.373333333333</v>
      </c>
      <c r="X1029" s="227">
        <f t="shared" ref="X1029:X1092" si="117">M1029/12</f>
        <v>3161.25</v>
      </c>
      <c r="Y1029" s="227">
        <f t="shared" si="115"/>
        <v>2535.29</v>
      </c>
      <c r="Z1029" s="227">
        <f t="shared" si="116"/>
        <v>2406.0677777777778</v>
      </c>
      <c r="AA1029" s="227">
        <f t="shared" ref="AA1029:AA1092" si="118">S1029/36</f>
        <v>2309.0833333333335</v>
      </c>
    </row>
    <row r="1030" spans="2:27" ht="13.5" hidden="1">
      <c r="B1030" s="232" t="s">
        <v>1110</v>
      </c>
      <c r="C1030" s="232" t="s">
        <v>877</v>
      </c>
      <c r="D1030" s="232" t="s">
        <v>967</v>
      </c>
      <c r="E1030" s="232" t="s">
        <v>988</v>
      </c>
      <c r="F1030" s="232">
        <v>96</v>
      </c>
      <c r="G1030" s="232" t="s">
        <v>1365</v>
      </c>
      <c r="H1030" s="233">
        <v>9.9260000000000002</v>
      </c>
      <c r="I1030" s="233">
        <v>0</v>
      </c>
      <c r="J1030" s="233">
        <v>6.8440000000000003</v>
      </c>
      <c r="K1030" s="234">
        <v>28887</v>
      </c>
      <c r="L1030" s="233">
        <v>3.298</v>
      </c>
      <c r="M1030" s="234">
        <v>56903</v>
      </c>
      <c r="N1030" s="233">
        <v>0</v>
      </c>
      <c r="O1030" s="233">
        <v>0</v>
      </c>
      <c r="P1030" s="233">
        <v>5.21</v>
      </c>
      <c r="Q1030" s="234">
        <v>64964</v>
      </c>
      <c r="R1030" s="233">
        <v>2.472</v>
      </c>
      <c r="S1030" s="234">
        <v>124691</v>
      </c>
      <c r="T1030" s="233">
        <v>0</v>
      </c>
      <c r="U1030" s="235">
        <f t="shared" si="112"/>
        <v>7245.9800000000005</v>
      </c>
      <c r="V1030" s="227">
        <f t="shared" si="113"/>
        <v>4996.12</v>
      </c>
      <c r="W1030" s="227">
        <f t="shared" si="114"/>
        <v>4814.79</v>
      </c>
      <c r="X1030" s="227">
        <f t="shared" si="117"/>
        <v>4741.916666666667</v>
      </c>
      <c r="Y1030" s="227">
        <f t="shared" si="115"/>
        <v>3803.3</v>
      </c>
      <c r="Z1030" s="227">
        <f t="shared" si="116"/>
        <v>3609.1155555555556</v>
      </c>
      <c r="AA1030" s="227">
        <f t="shared" si="118"/>
        <v>3463.6388888888887</v>
      </c>
    </row>
    <row r="1031" spans="2:27" ht="13.5" hidden="1">
      <c r="B1031" s="232" t="s">
        <v>1110</v>
      </c>
      <c r="C1031" s="232" t="s">
        <v>878</v>
      </c>
      <c r="D1031" s="232" t="s">
        <v>967</v>
      </c>
      <c r="E1031" s="232" t="s">
        <v>988</v>
      </c>
      <c r="F1031" s="232">
        <v>8</v>
      </c>
      <c r="G1031" s="232" t="s">
        <v>1317</v>
      </c>
      <c r="H1031" s="233">
        <v>0.82699999999999996</v>
      </c>
      <c r="I1031" s="233">
        <v>0</v>
      </c>
      <c r="J1031" s="233">
        <v>0.56999999999999995</v>
      </c>
      <c r="K1031" s="234">
        <v>2407</v>
      </c>
      <c r="L1031" s="233">
        <v>0.27500000000000002</v>
      </c>
      <c r="M1031" s="234">
        <v>4742</v>
      </c>
      <c r="N1031" s="233">
        <v>0</v>
      </c>
      <c r="O1031" s="233">
        <v>0</v>
      </c>
      <c r="P1031" s="233">
        <v>0.434</v>
      </c>
      <c r="Q1031" s="234">
        <v>5414</v>
      </c>
      <c r="R1031" s="233">
        <v>0.20599999999999999</v>
      </c>
      <c r="S1031" s="234">
        <v>10391</v>
      </c>
      <c r="T1031" s="233">
        <v>0</v>
      </c>
      <c r="U1031" s="235">
        <f t="shared" si="112"/>
        <v>603.70999999999992</v>
      </c>
      <c r="V1031" s="227">
        <f t="shared" si="113"/>
        <v>416.09999999999997</v>
      </c>
      <c r="W1031" s="227">
        <f t="shared" si="114"/>
        <v>401.33333333333337</v>
      </c>
      <c r="X1031" s="227">
        <f t="shared" si="117"/>
        <v>395.16666666666669</v>
      </c>
      <c r="Y1031" s="227">
        <f t="shared" si="115"/>
        <v>316.82</v>
      </c>
      <c r="Z1031" s="227">
        <f t="shared" si="116"/>
        <v>300.76888888888891</v>
      </c>
      <c r="AA1031" s="227">
        <f t="shared" si="118"/>
        <v>288.63888888888891</v>
      </c>
    </row>
    <row r="1032" spans="2:27" ht="13.5" hidden="1">
      <c r="B1032" s="232" t="s">
        <v>1110</v>
      </c>
      <c r="C1032" s="232" t="s">
        <v>879</v>
      </c>
      <c r="D1032" s="232" t="s">
        <v>967</v>
      </c>
      <c r="E1032" s="232" t="s">
        <v>988</v>
      </c>
      <c r="F1032" s="232">
        <v>16</v>
      </c>
      <c r="G1032" s="232" t="s">
        <v>1316</v>
      </c>
      <c r="H1032" s="233">
        <v>1.6539999999999999</v>
      </c>
      <c r="I1032" s="233">
        <v>0</v>
      </c>
      <c r="J1032" s="233">
        <v>1.141</v>
      </c>
      <c r="K1032" s="234">
        <v>4815</v>
      </c>
      <c r="L1032" s="233">
        <v>0.55000000000000004</v>
      </c>
      <c r="M1032" s="234">
        <v>9484</v>
      </c>
      <c r="N1032" s="233">
        <v>0</v>
      </c>
      <c r="O1032" s="233">
        <v>0</v>
      </c>
      <c r="P1032" s="233">
        <v>0.86799999999999999</v>
      </c>
      <c r="Q1032" s="234">
        <v>10827</v>
      </c>
      <c r="R1032" s="233">
        <v>0.41199999999999998</v>
      </c>
      <c r="S1032" s="234">
        <v>20782</v>
      </c>
      <c r="T1032" s="233">
        <v>0</v>
      </c>
      <c r="U1032" s="235">
        <f t="shared" si="112"/>
        <v>1207.4199999999998</v>
      </c>
      <c r="V1032" s="227">
        <f t="shared" si="113"/>
        <v>832.93000000000006</v>
      </c>
      <c r="W1032" s="227">
        <f t="shared" si="114"/>
        <v>802.75</v>
      </c>
      <c r="X1032" s="227">
        <f t="shared" si="117"/>
        <v>790.33333333333337</v>
      </c>
      <c r="Y1032" s="227">
        <f t="shared" si="115"/>
        <v>633.64</v>
      </c>
      <c r="Z1032" s="227">
        <f t="shared" si="116"/>
        <v>601.51</v>
      </c>
      <c r="AA1032" s="227">
        <f t="shared" si="118"/>
        <v>577.27777777777783</v>
      </c>
    </row>
    <row r="1033" spans="2:27" ht="13.5" hidden="1">
      <c r="B1033" s="232" t="s">
        <v>1110</v>
      </c>
      <c r="C1033" s="232" t="s">
        <v>880</v>
      </c>
      <c r="D1033" s="232" t="s">
        <v>967</v>
      </c>
      <c r="E1033" s="232" t="s">
        <v>988</v>
      </c>
      <c r="F1033" s="232">
        <v>32</v>
      </c>
      <c r="G1033" s="232" t="s">
        <v>1345</v>
      </c>
      <c r="H1033" s="233">
        <v>3.3090000000000002</v>
      </c>
      <c r="I1033" s="233">
        <v>0</v>
      </c>
      <c r="J1033" s="233">
        <v>2.2810000000000001</v>
      </c>
      <c r="K1033" s="234">
        <v>9629</v>
      </c>
      <c r="L1033" s="233">
        <v>1.099</v>
      </c>
      <c r="M1033" s="234">
        <v>18968</v>
      </c>
      <c r="N1033" s="233">
        <v>0</v>
      </c>
      <c r="O1033" s="233">
        <v>0</v>
      </c>
      <c r="P1033" s="233">
        <v>1.7370000000000001</v>
      </c>
      <c r="Q1033" s="234">
        <v>21655</v>
      </c>
      <c r="R1033" s="233">
        <v>0.82399999999999995</v>
      </c>
      <c r="S1033" s="234">
        <v>41564</v>
      </c>
      <c r="T1033" s="233">
        <v>0</v>
      </c>
      <c r="U1033" s="235">
        <f t="shared" si="112"/>
        <v>2415.5700000000002</v>
      </c>
      <c r="V1033" s="227">
        <f t="shared" si="113"/>
        <v>1665.13</v>
      </c>
      <c r="W1033" s="227">
        <f t="shared" si="114"/>
        <v>1604.6866666666665</v>
      </c>
      <c r="X1033" s="227">
        <f t="shared" si="117"/>
        <v>1580.6666666666667</v>
      </c>
      <c r="Y1033" s="227">
        <f t="shared" si="115"/>
        <v>1268.01</v>
      </c>
      <c r="Z1033" s="227">
        <f t="shared" si="116"/>
        <v>1203.0477777777778</v>
      </c>
      <c r="AA1033" s="227">
        <f t="shared" si="118"/>
        <v>1154.5555555555557</v>
      </c>
    </row>
    <row r="1034" spans="2:27" ht="13.5" hidden="1">
      <c r="B1034" s="232" t="s">
        <v>1110</v>
      </c>
      <c r="C1034" s="232" t="s">
        <v>881</v>
      </c>
      <c r="D1034" s="232" t="s">
        <v>967</v>
      </c>
      <c r="E1034" s="232" t="s">
        <v>988</v>
      </c>
      <c r="F1034" s="232">
        <v>2</v>
      </c>
      <c r="G1034" s="232" t="s">
        <v>1311</v>
      </c>
      <c r="H1034" s="233">
        <v>0.24099999999999999</v>
      </c>
      <c r="I1034" s="233">
        <v>0</v>
      </c>
      <c r="J1034" s="233">
        <v>0.17599999999999999</v>
      </c>
      <c r="K1034" s="234">
        <v>750</v>
      </c>
      <c r="L1034" s="233">
        <v>8.5999999999999993E-2</v>
      </c>
      <c r="M1034" s="234">
        <v>1482</v>
      </c>
      <c r="N1034" s="233">
        <v>0</v>
      </c>
      <c r="O1034" s="233">
        <v>0</v>
      </c>
      <c r="P1034" s="233">
        <v>0.14199999999999999</v>
      </c>
      <c r="Q1034" s="234">
        <v>1798</v>
      </c>
      <c r="R1034" s="233">
        <v>6.8000000000000005E-2</v>
      </c>
      <c r="S1034" s="234">
        <v>3486</v>
      </c>
      <c r="T1034" s="233">
        <v>0</v>
      </c>
      <c r="U1034" s="235">
        <f t="shared" si="112"/>
        <v>175.93</v>
      </c>
      <c r="V1034" s="227">
        <f t="shared" si="113"/>
        <v>128.47999999999999</v>
      </c>
      <c r="W1034" s="227">
        <f t="shared" si="114"/>
        <v>125.28</v>
      </c>
      <c r="X1034" s="227">
        <f t="shared" si="117"/>
        <v>123.5</v>
      </c>
      <c r="Y1034" s="227">
        <f t="shared" si="115"/>
        <v>103.66</v>
      </c>
      <c r="Z1034" s="227">
        <f t="shared" si="116"/>
        <v>99.584444444444443</v>
      </c>
      <c r="AA1034" s="227">
        <f t="shared" si="118"/>
        <v>96.833333333333329</v>
      </c>
    </row>
    <row r="1035" spans="2:27" ht="13.5" hidden="1">
      <c r="B1035" s="232" t="s">
        <v>1110</v>
      </c>
      <c r="C1035" s="232" t="s">
        <v>882</v>
      </c>
      <c r="D1035" s="232" t="s">
        <v>967</v>
      </c>
      <c r="E1035" s="232" t="s">
        <v>988</v>
      </c>
      <c r="F1035" s="232">
        <v>96</v>
      </c>
      <c r="G1035" s="232" t="s">
        <v>1365</v>
      </c>
      <c r="H1035" s="233">
        <v>9.9260000000000002</v>
      </c>
      <c r="I1035" s="233">
        <v>0</v>
      </c>
      <c r="J1035" s="233">
        <v>6.8440000000000003</v>
      </c>
      <c r="K1035" s="234">
        <v>28887</v>
      </c>
      <c r="L1035" s="233">
        <v>3.298</v>
      </c>
      <c r="M1035" s="234">
        <v>56903</v>
      </c>
      <c r="N1035" s="233">
        <v>0</v>
      </c>
      <c r="O1035" s="233">
        <v>0</v>
      </c>
      <c r="P1035" s="233">
        <v>5.21</v>
      </c>
      <c r="Q1035" s="234">
        <v>64964</v>
      </c>
      <c r="R1035" s="233">
        <v>2.472</v>
      </c>
      <c r="S1035" s="234">
        <v>124691</v>
      </c>
      <c r="T1035" s="233">
        <v>0</v>
      </c>
      <c r="U1035" s="235">
        <f t="shared" si="112"/>
        <v>7245.9800000000005</v>
      </c>
      <c r="V1035" s="227">
        <f t="shared" si="113"/>
        <v>4996.12</v>
      </c>
      <c r="W1035" s="227">
        <f t="shared" si="114"/>
        <v>4814.79</v>
      </c>
      <c r="X1035" s="227">
        <f t="shared" si="117"/>
        <v>4741.916666666667</v>
      </c>
      <c r="Y1035" s="227">
        <f t="shared" si="115"/>
        <v>3803.3</v>
      </c>
      <c r="Z1035" s="227">
        <f t="shared" si="116"/>
        <v>3609.1155555555556</v>
      </c>
      <c r="AA1035" s="227">
        <f t="shared" si="118"/>
        <v>3463.6388888888887</v>
      </c>
    </row>
    <row r="1036" spans="2:27" ht="13.5" hidden="1">
      <c r="B1036" s="232" t="s">
        <v>1110</v>
      </c>
      <c r="C1036" s="232" t="s">
        <v>883</v>
      </c>
      <c r="D1036" s="232" t="s">
        <v>967</v>
      </c>
      <c r="E1036" s="232" t="s">
        <v>988</v>
      </c>
      <c r="F1036" s="232">
        <v>4</v>
      </c>
      <c r="G1036" s="232" t="s">
        <v>1312</v>
      </c>
      <c r="H1036" s="233">
        <v>0.41399999999999998</v>
      </c>
      <c r="I1036" s="233">
        <v>0</v>
      </c>
      <c r="J1036" s="233">
        <v>0.28499999999999998</v>
      </c>
      <c r="K1036" s="234">
        <v>1204</v>
      </c>
      <c r="L1036" s="233">
        <v>0.13700000000000001</v>
      </c>
      <c r="M1036" s="234">
        <v>2371</v>
      </c>
      <c r="N1036" s="233">
        <v>0</v>
      </c>
      <c r="O1036" s="233">
        <v>0</v>
      </c>
      <c r="P1036" s="233">
        <v>0.217</v>
      </c>
      <c r="Q1036" s="234">
        <v>2707</v>
      </c>
      <c r="R1036" s="233">
        <v>0.10299999999999999</v>
      </c>
      <c r="S1036" s="234">
        <v>5195</v>
      </c>
      <c r="T1036" s="233">
        <v>0</v>
      </c>
      <c r="U1036" s="235">
        <f t="shared" si="112"/>
        <v>302.21999999999997</v>
      </c>
      <c r="V1036" s="227">
        <f t="shared" si="113"/>
        <v>208.04999999999998</v>
      </c>
      <c r="W1036" s="227">
        <f t="shared" si="114"/>
        <v>200.34333333333333</v>
      </c>
      <c r="X1036" s="227">
        <f t="shared" si="117"/>
        <v>197.58333333333334</v>
      </c>
      <c r="Y1036" s="227">
        <f t="shared" si="115"/>
        <v>158.41</v>
      </c>
      <c r="Z1036" s="227">
        <f t="shared" si="116"/>
        <v>150.38444444444445</v>
      </c>
      <c r="AA1036" s="227">
        <f t="shared" si="118"/>
        <v>144.30555555555554</v>
      </c>
    </row>
    <row r="1037" spans="2:27" ht="13.5" hidden="1">
      <c r="B1037" s="232" t="s">
        <v>1110</v>
      </c>
      <c r="C1037" s="232" t="s">
        <v>1398</v>
      </c>
      <c r="D1037" s="232" t="s">
        <v>967</v>
      </c>
      <c r="E1037" s="232" t="s">
        <v>988</v>
      </c>
      <c r="F1037" s="232">
        <v>48</v>
      </c>
      <c r="G1037" s="232" t="s">
        <v>1356</v>
      </c>
      <c r="H1037" s="233">
        <v>5.5872000000000002</v>
      </c>
      <c r="I1037" s="233">
        <v>0</v>
      </c>
      <c r="J1037" s="233">
        <v>3.8200799999999999</v>
      </c>
      <c r="K1037" s="234">
        <v>16104</v>
      </c>
      <c r="L1037" s="233">
        <v>1.8384</v>
      </c>
      <c r="M1037" s="234">
        <v>31707</v>
      </c>
      <c r="N1037" s="233">
        <v>0</v>
      </c>
      <c r="O1037" s="233">
        <v>0</v>
      </c>
      <c r="P1037" s="233">
        <v>2.8022200000000002</v>
      </c>
      <c r="Q1037" s="234">
        <v>34883</v>
      </c>
      <c r="R1037" s="233">
        <v>1.3273699999999999</v>
      </c>
      <c r="S1037" s="234">
        <v>66860</v>
      </c>
      <c r="T1037" s="233">
        <v>0</v>
      </c>
      <c r="U1037" s="235">
        <f t="shared" si="112"/>
        <v>4078.6559999999999</v>
      </c>
      <c r="V1037" s="227">
        <f t="shared" si="113"/>
        <v>2788.6583999999998</v>
      </c>
      <c r="W1037" s="227">
        <f t="shared" si="114"/>
        <v>2684.0320000000002</v>
      </c>
      <c r="X1037" s="227">
        <f t="shared" si="117"/>
        <v>2642.25</v>
      </c>
      <c r="Y1037" s="227">
        <f t="shared" si="115"/>
        <v>2045.6206000000002</v>
      </c>
      <c r="Z1037" s="227">
        <f t="shared" si="116"/>
        <v>1937.9523222222222</v>
      </c>
      <c r="AA1037" s="227">
        <f t="shared" si="118"/>
        <v>1857.2222222222222</v>
      </c>
    </row>
    <row r="1038" spans="2:27" ht="13.5" hidden="1">
      <c r="B1038" s="232" t="s">
        <v>1110</v>
      </c>
      <c r="C1038" s="232" t="s">
        <v>1399</v>
      </c>
      <c r="D1038" s="232" t="s">
        <v>967</v>
      </c>
      <c r="E1038" s="232" t="s">
        <v>988</v>
      </c>
      <c r="F1038" s="232">
        <v>64</v>
      </c>
      <c r="G1038" s="232" t="s">
        <v>1364</v>
      </c>
      <c r="H1038" s="233">
        <v>7.4496000000000002</v>
      </c>
      <c r="I1038" s="233">
        <v>0</v>
      </c>
      <c r="J1038" s="233">
        <v>5.0934400000000002</v>
      </c>
      <c r="K1038" s="234">
        <v>21473</v>
      </c>
      <c r="L1038" s="233">
        <v>2.4512</v>
      </c>
      <c r="M1038" s="234">
        <v>42276</v>
      </c>
      <c r="N1038" s="233">
        <v>0</v>
      </c>
      <c r="O1038" s="233">
        <v>0</v>
      </c>
      <c r="P1038" s="233">
        <v>3.7362899999999999</v>
      </c>
      <c r="Q1038" s="234">
        <v>46511</v>
      </c>
      <c r="R1038" s="233">
        <v>1.7698199999999999</v>
      </c>
      <c r="S1038" s="234">
        <v>89146</v>
      </c>
      <c r="T1038" s="233">
        <v>0</v>
      </c>
      <c r="U1038" s="235">
        <f t="shared" si="112"/>
        <v>5438.2080000000005</v>
      </c>
      <c r="V1038" s="227">
        <f t="shared" si="113"/>
        <v>3718.2112000000002</v>
      </c>
      <c r="W1038" s="227">
        <f t="shared" si="114"/>
        <v>3578.7926666666667</v>
      </c>
      <c r="X1038" s="227">
        <f t="shared" si="117"/>
        <v>3523</v>
      </c>
      <c r="Y1038" s="227">
        <f t="shared" si="115"/>
        <v>2727.4917</v>
      </c>
      <c r="Z1038" s="227">
        <f t="shared" si="116"/>
        <v>2583.9408222222219</v>
      </c>
      <c r="AA1038" s="227">
        <f t="shared" si="118"/>
        <v>2476.2777777777778</v>
      </c>
    </row>
    <row r="1039" spans="2:27" ht="13.5" hidden="1">
      <c r="B1039" s="232" t="s">
        <v>1110</v>
      </c>
      <c r="C1039" s="232" t="s">
        <v>1400</v>
      </c>
      <c r="D1039" s="232" t="s">
        <v>967</v>
      </c>
      <c r="E1039" s="232" t="s">
        <v>988</v>
      </c>
      <c r="F1039" s="232">
        <v>96</v>
      </c>
      <c r="G1039" s="232" t="s">
        <v>1365</v>
      </c>
      <c r="H1039" s="233">
        <v>11.1744</v>
      </c>
      <c r="I1039" s="233">
        <v>0</v>
      </c>
      <c r="J1039" s="233">
        <v>7.6401599999999998</v>
      </c>
      <c r="K1039" s="234">
        <v>32209</v>
      </c>
      <c r="L1039" s="233">
        <v>3.6768000000000001</v>
      </c>
      <c r="M1039" s="234">
        <v>63413</v>
      </c>
      <c r="N1039" s="233">
        <v>0</v>
      </c>
      <c r="O1039" s="233">
        <v>0</v>
      </c>
      <c r="P1039" s="233">
        <v>5.6044400000000003</v>
      </c>
      <c r="Q1039" s="234">
        <v>69766</v>
      </c>
      <c r="R1039" s="233">
        <v>2.6547399999999999</v>
      </c>
      <c r="S1039" s="234">
        <v>133719</v>
      </c>
      <c r="T1039" s="233">
        <v>0</v>
      </c>
      <c r="U1039" s="235">
        <f t="shared" si="112"/>
        <v>8157.3119999999999</v>
      </c>
      <c r="V1039" s="227">
        <f t="shared" si="113"/>
        <v>5577.3167999999996</v>
      </c>
      <c r="W1039" s="227">
        <f t="shared" si="114"/>
        <v>5368.1473333333333</v>
      </c>
      <c r="X1039" s="227">
        <f t="shared" si="117"/>
        <v>5284.416666666667</v>
      </c>
      <c r="Y1039" s="227">
        <f t="shared" si="115"/>
        <v>4091.2412000000004</v>
      </c>
      <c r="Z1039" s="227">
        <f t="shared" si="116"/>
        <v>3875.9046444444443</v>
      </c>
      <c r="AA1039" s="227">
        <f t="shared" si="118"/>
        <v>3714.4166666666665</v>
      </c>
    </row>
    <row r="1040" spans="2:27" ht="13.5" hidden="1">
      <c r="B1040" s="232" t="s">
        <v>1110</v>
      </c>
      <c r="C1040" s="232" t="s">
        <v>1401</v>
      </c>
      <c r="D1040" s="232" t="s">
        <v>967</v>
      </c>
      <c r="E1040" s="232" t="s">
        <v>988</v>
      </c>
      <c r="F1040" s="232">
        <v>8</v>
      </c>
      <c r="G1040" s="232" t="s">
        <v>1317</v>
      </c>
      <c r="H1040" s="233">
        <v>0.93120000000000003</v>
      </c>
      <c r="I1040" s="233">
        <v>0</v>
      </c>
      <c r="J1040" s="233">
        <v>0.63668000000000002</v>
      </c>
      <c r="K1040" s="234">
        <v>2684</v>
      </c>
      <c r="L1040" s="233">
        <v>0.30640000000000001</v>
      </c>
      <c r="M1040" s="234">
        <v>5284</v>
      </c>
      <c r="N1040" s="233">
        <v>0</v>
      </c>
      <c r="O1040" s="233">
        <v>0</v>
      </c>
      <c r="P1040" s="233">
        <v>0.46704000000000001</v>
      </c>
      <c r="Q1040" s="234">
        <v>5814</v>
      </c>
      <c r="R1040" s="233">
        <v>0.22123000000000001</v>
      </c>
      <c r="S1040" s="234">
        <v>11143</v>
      </c>
      <c r="T1040" s="233">
        <v>0</v>
      </c>
      <c r="U1040" s="235">
        <f t="shared" si="112"/>
        <v>679.77600000000007</v>
      </c>
      <c r="V1040" s="227">
        <f t="shared" si="113"/>
        <v>464.77640000000002</v>
      </c>
      <c r="W1040" s="227">
        <f t="shared" si="114"/>
        <v>447.33866666666665</v>
      </c>
      <c r="X1040" s="227">
        <f t="shared" si="117"/>
        <v>440.33333333333331</v>
      </c>
      <c r="Y1040" s="227">
        <f t="shared" si="115"/>
        <v>340.93920000000003</v>
      </c>
      <c r="Z1040" s="227">
        <f t="shared" si="116"/>
        <v>322.99790000000002</v>
      </c>
      <c r="AA1040" s="227">
        <f t="shared" si="118"/>
        <v>309.52777777777777</v>
      </c>
    </row>
    <row r="1041" spans="2:27" ht="13.5" hidden="1">
      <c r="B1041" s="232" t="s">
        <v>1110</v>
      </c>
      <c r="C1041" s="232" t="s">
        <v>1402</v>
      </c>
      <c r="D1041" s="232" t="s">
        <v>967</v>
      </c>
      <c r="E1041" s="232" t="s">
        <v>988</v>
      </c>
      <c r="F1041" s="232">
        <v>16</v>
      </c>
      <c r="G1041" s="232" t="s">
        <v>1316</v>
      </c>
      <c r="H1041" s="233">
        <v>1.8624000000000001</v>
      </c>
      <c r="I1041" s="233">
        <v>0</v>
      </c>
      <c r="J1041" s="233">
        <v>1.27336</v>
      </c>
      <c r="K1041" s="234">
        <v>5368</v>
      </c>
      <c r="L1041" s="233">
        <v>0.61280000000000001</v>
      </c>
      <c r="M1041" s="234">
        <v>10569</v>
      </c>
      <c r="N1041" s="233">
        <v>0</v>
      </c>
      <c r="O1041" s="233">
        <v>0</v>
      </c>
      <c r="P1041" s="233">
        <v>0.93406999999999996</v>
      </c>
      <c r="Q1041" s="234">
        <v>11628</v>
      </c>
      <c r="R1041" s="233">
        <v>0.44246000000000002</v>
      </c>
      <c r="S1041" s="234">
        <v>22287</v>
      </c>
      <c r="T1041" s="233">
        <v>0</v>
      </c>
      <c r="U1041" s="235">
        <f t="shared" si="112"/>
        <v>1359.5520000000001</v>
      </c>
      <c r="V1041" s="227">
        <f t="shared" si="113"/>
        <v>929.55280000000005</v>
      </c>
      <c r="W1041" s="227">
        <f t="shared" si="114"/>
        <v>894.67733333333331</v>
      </c>
      <c r="X1041" s="227">
        <f t="shared" si="117"/>
        <v>880.75</v>
      </c>
      <c r="Y1041" s="227">
        <f t="shared" si="115"/>
        <v>681.87109999999996</v>
      </c>
      <c r="Z1041" s="227">
        <f t="shared" si="116"/>
        <v>645.99580000000003</v>
      </c>
      <c r="AA1041" s="227">
        <f t="shared" si="118"/>
        <v>619.08333333333337</v>
      </c>
    </row>
    <row r="1042" spans="2:27" ht="13.5" hidden="1">
      <c r="B1042" s="232" t="s">
        <v>1110</v>
      </c>
      <c r="C1042" s="232" t="s">
        <v>1403</v>
      </c>
      <c r="D1042" s="232" t="s">
        <v>967</v>
      </c>
      <c r="E1042" s="232" t="s">
        <v>988</v>
      </c>
      <c r="F1042" s="232">
        <v>32</v>
      </c>
      <c r="G1042" s="232" t="s">
        <v>1345</v>
      </c>
      <c r="H1042" s="233">
        <v>3.7248000000000001</v>
      </c>
      <c r="I1042" s="233">
        <v>0</v>
      </c>
      <c r="J1042" s="233">
        <v>2.5467200000000001</v>
      </c>
      <c r="K1042" s="234">
        <v>10736</v>
      </c>
      <c r="L1042" s="233">
        <v>1.2256</v>
      </c>
      <c r="M1042" s="234">
        <v>21138</v>
      </c>
      <c r="N1042" s="233">
        <v>0</v>
      </c>
      <c r="O1042" s="233">
        <v>0</v>
      </c>
      <c r="P1042" s="233">
        <v>1.86815</v>
      </c>
      <c r="Q1042" s="234">
        <v>23255</v>
      </c>
      <c r="R1042" s="233">
        <v>0.88490999999999997</v>
      </c>
      <c r="S1042" s="234">
        <v>44573</v>
      </c>
      <c r="T1042" s="233">
        <v>0</v>
      </c>
      <c r="U1042" s="235">
        <f t="shared" si="112"/>
        <v>2719.1040000000003</v>
      </c>
      <c r="V1042" s="227">
        <f t="shared" si="113"/>
        <v>1859.1056000000001</v>
      </c>
      <c r="W1042" s="227">
        <f t="shared" si="114"/>
        <v>1789.3546666666666</v>
      </c>
      <c r="X1042" s="227">
        <f t="shared" si="117"/>
        <v>1761.5</v>
      </c>
      <c r="Y1042" s="227">
        <f t="shared" si="115"/>
        <v>1363.7494999999999</v>
      </c>
      <c r="Z1042" s="227">
        <f t="shared" si="116"/>
        <v>1291.9565222222222</v>
      </c>
      <c r="AA1042" s="227">
        <f t="shared" si="118"/>
        <v>1238.1388888888889</v>
      </c>
    </row>
    <row r="1043" spans="2:27" ht="13.5" hidden="1">
      <c r="B1043" s="232" t="s">
        <v>1110</v>
      </c>
      <c r="C1043" s="232" t="s">
        <v>1404</v>
      </c>
      <c r="D1043" s="232" t="s">
        <v>967</v>
      </c>
      <c r="E1043" s="232" t="s">
        <v>988</v>
      </c>
      <c r="F1043" s="232">
        <v>2</v>
      </c>
      <c r="G1043" s="232" t="s">
        <v>1311</v>
      </c>
      <c r="H1043" s="233">
        <v>0.2666</v>
      </c>
      <c r="I1043" s="233">
        <v>0</v>
      </c>
      <c r="J1043" s="233">
        <v>0.19297</v>
      </c>
      <c r="K1043" s="234">
        <v>819</v>
      </c>
      <c r="L1043" s="233">
        <v>9.35E-2</v>
      </c>
      <c r="M1043" s="234">
        <v>1617</v>
      </c>
      <c r="N1043" s="233">
        <v>0</v>
      </c>
      <c r="O1043" s="233">
        <v>0</v>
      </c>
      <c r="P1043" s="233">
        <v>0.15056</v>
      </c>
      <c r="Q1043" s="234">
        <v>1898</v>
      </c>
      <c r="R1043" s="233">
        <v>7.2209999999999996E-2</v>
      </c>
      <c r="S1043" s="234">
        <v>3674</v>
      </c>
      <c r="T1043" s="233">
        <v>0</v>
      </c>
      <c r="U1043" s="235">
        <f t="shared" si="112"/>
        <v>194.61799999999999</v>
      </c>
      <c r="V1043" s="227">
        <f t="shared" si="113"/>
        <v>140.8681</v>
      </c>
      <c r="W1043" s="227">
        <f t="shared" si="114"/>
        <v>136.505</v>
      </c>
      <c r="X1043" s="227">
        <f t="shared" si="117"/>
        <v>134.75</v>
      </c>
      <c r="Y1043" s="227">
        <f t="shared" si="115"/>
        <v>109.9088</v>
      </c>
      <c r="Z1043" s="227">
        <f t="shared" si="116"/>
        <v>105.43552222222222</v>
      </c>
      <c r="AA1043" s="227">
        <f t="shared" si="118"/>
        <v>102.05555555555556</v>
      </c>
    </row>
    <row r="1044" spans="2:27" ht="13.5" hidden="1">
      <c r="B1044" s="232" t="s">
        <v>1110</v>
      </c>
      <c r="C1044" s="232" t="s">
        <v>1405</v>
      </c>
      <c r="D1044" s="232" t="s">
        <v>967</v>
      </c>
      <c r="E1044" s="232" t="s">
        <v>988</v>
      </c>
      <c r="F1044" s="232">
        <v>96</v>
      </c>
      <c r="G1044" s="232" t="s">
        <v>1365</v>
      </c>
      <c r="H1044" s="233">
        <v>11.1744</v>
      </c>
      <c r="I1044" s="233">
        <v>0</v>
      </c>
      <c r="J1044" s="233">
        <v>7.6401599999999998</v>
      </c>
      <c r="K1044" s="234">
        <v>32209</v>
      </c>
      <c r="L1044" s="233">
        <v>3.6768000000000001</v>
      </c>
      <c r="M1044" s="234">
        <v>63413</v>
      </c>
      <c r="N1044" s="233">
        <v>0</v>
      </c>
      <c r="O1044" s="233">
        <v>0</v>
      </c>
      <c r="P1044" s="233">
        <v>5.6044400000000003</v>
      </c>
      <c r="Q1044" s="234">
        <v>69766</v>
      </c>
      <c r="R1044" s="233">
        <v>2.6547399999999999</v>
      </c>
      <c r="S1044" s="234">
        <v>133719</v>
      </c>
      <c r="T1044" s="233">
        <v>0</v>
      </c>
      <c r="U1044" s="235">
        <f t="shared" si="112"/>
        <v>8157.3119999999999</v>
      </c>
      <c r="V1044" s="227">
        <f t="shared" si="113"/>
        <v>5577.3167999999996</v>
      </c>
      <c r="W1044" s="227">
        <f t="shared" si="114"/>
        <v>5368.1473333333333</v>
      </c>
      <c r="X1044" s="227">
        <f t="shared" si="117"/>
        <v>5284.416666666667</v>
      </c>
      <c r="Y1044" s="227">
        <f t="shared" si="115"/>
        <v>4091.2412000000004</v>
      </c>
      <c r="Z1044" s="227">
        <f t="shared" si="116"/>
        <v>3875.9046444444443</v>
      </c>
      <c r="AA1044" s="227">
        <f t="shared" si="118"/>
        <v>3714.4166666666665</v>
      </c>
    </row>
    <row r="1045" spans="2:27" ht="13.5" hidden="1">
      <c r="B1045" s="232" t="s">
        <v>1110</v>
      </c>
      <c r="C1045" s="232" t="s">
        <v>1406</v>
      </c>
      <c r="D1045" s="232" t="s">
        <v>967</v>
      </c>
      <c r="E1045" s="232" t="s">
        <v>988</v>
      </c>
      <c r="F1045" s="232">
        <v>4</v>
      </c>
      <c r="G1045" s="232" t="s">
        <v>1312</v>
      </c>
      <c r="H1045" s="233">
        <v>0.46560000000000001</v>
      </c>
      <c r="I1045" s="233">
        <v>0</v>
      </c>
      <c r="J1045" s="233">
        <v>0.31834000000000001</v>
      </c>
      <c r="K1045" s="234">
        <v>1342</v>
      </c>
      <c r="L1045" s="233">
        <v>0.1532</v>
      </c>
      <c r="M1045" s="234">
        <v>2642</v>
      </c>
      <c r="N1045" s="233">
        <v>0</v>
      </c>
      <c r="O1045" s="233">
        <v>0</v>
      </c>
      <c r="P1045" s="233">
        <v>0.23352000000000001</v>
      </c>
      <c r="Q1045" s="234">
        <v>2907</v>
      </c>
      <c r="R1045" s="233">
        <v>0.11061</v>
      </c>
      <c r="S1045" s="234">
        <v>5572</v>
      </c>
      <c r="T1045" s="233">
        <v>0</v>
      </c>
      <c r="U1045" s="235">
        <f t="shared" si="112"/>
        <v>339.88800000000003</v>
      </c>
      <c r="V1045" s="227">
        <f t="shared" si="113"/>
        <v>232.38820000000001</v>
      </c>
      <c r="W1045" s="227">
        <f t="shared" si="114"/>
        <v>223.66933333333333</v>
      </c>
      <c r="X1045" s="227">
        <f t="shared" si="117"/>
        <v>220.16666666666666</v>
      </c>
      <c r="Y1045" s="227">
        <f t="shared" si="115"/>
        <v>170.46960000000001</v>
      </c>
      <c r="Z1045" s="227">
        <f t="shared" si="116"/>
        <v>161.49529999999999</v>
      </c>
      <c r="AA1045" s="227">
        <f t="shared" si="118"/>
        <v>154.77777777777777</v>
      </c>
    </row>
    <row r="1046" spans="2:27" ht="13.5" hidden="1">
      <c r="B1046" s="232" t="s">
        <v>1110</v>
      </c>
      <c r="C1046" s="232" t="s">
        <v>1062</v>
      </c>
      <c r="D1046" s="232" t="s">
        <v>967</v>
      </c>
      <c r="E1046" s="232" t="s">
        <v>988</v>
      </c>
      <c r="F1046" s="232">
        <v>48</v>
      </c>
      <c r="G1046" s="232" t="s">
        <v>1356</v>
      </c>
      <c r="H1046" s="233">
        <v>5.0830000000000002</v>
      </c>
      <c r="I1046" s="233">
        <v>0</v>
      </c>
      <c r="J1046" s="233">
        <v>3.5030000000000001</v>
      </c>
      <c r="K1046" s="234">
        <v>14780</v>
      </c>
      <c r="L1046" s="233">
        <v>1.6870000000000001</v>
      </c>
      <c r="M1046" s="234">
        <v>29111</v>
      </c>
      <c r="N1046" s="233">
        <v>0</v>
      </c>
      <c r="O1046" s="233">
        <v>0</v>
      </c>
      <c r="P1046" s="233">
        <v>2.5830000000000002</v>
      </c>
      <c r="Q1046" s="234">
        <v>32215</v>
      </c>
      <c r="R1046" s="233">
        <v>1.226</v>
      </c>
      <c r="S1046" s="234">
        <v>61843</v>
      </c>
      <c r="T1046" s="233">
        <v>0</v>
      </c>
      <c r="U1046" s="235">
        <f t="shared" si="112"/>
        <v>3710.59</v>
      </c>
      <c r="V1046" s="227">
        <f t="shared" si="113"/>
        <v>2557.19</v>
      </c>
      <c r="W1046" s="227">
        <f t="shared" si="114"/>
        <v>2463.1766666666667</v>
      </c>
      <c r="X1046" s="227">
        <f t="shared" si="117"/>
        <v>2425.9166666666665</v>
      </c>
      <c r="Y1046" s="227">
        <f t="shared" si="115"/>
        <v>1885.5900000000001</v>
      </c>
      <c r="Z1046" s="227">
        <f t="shared" si="116"/>
        <v>1789.8411111111111</v>
      </c>
      <c r="AA1046" s="227">
        <f t="shared" si="118"/>
        <v>1717.8611111111111</v>
      </c>
    </row>
    <row r="1047" spans="2:27" ht="13.5" hidden="1">
      <c r="B1047" s="232" t="s">
        <v>1110</v>
      </c>
      <c r="C1047" s="232" t="s">
        <v>1063</v>
      </c>
      <c r="D1047" s="232" t="s">
        <v>967</v>
      </c>
      <c r="E1047" s="232" t="s">
        <v>988</v>
      </c>
      <c r="F1047" s="232">
        <v>64</v>
      </c>
      <c r="G1047" s="232" t="s">
        <v>1364</v>
      </c>
      <c r="H1047" s="233">
        <v>6.7779999999999996</v>
      </c>
      <c r="I1047" s="233">
        <v>0</v>
      </c>
      <c r="J1047" s="233">
        <v>4.67</v>
      </c>
      <c r="K1047" s="234">
        <v>19706</v>
      </c>
      <c r="L1047" s="233">
        <v>2.25</v>
      </c>
      <c r="M1047" s="234">
        <v>38814</v>
      </c>
      <c r="N1047" s="233">
        <v>0</v>
      </c>
      <c r="O1047" s="233">
        <v>0</v>
      </c>
      <c r="P1047" s="233">
        <v>3.444</v>
      </c>
      <c r="Q1047" s="234">
        <v>42953</v>
      </c>
      <c r="R1047" s="233">
        <v>1.6339999999999999</v>
      </c>
      <c r="S1047" s="234">
        <v>82457</v>
      </c>
      <c r="T1047" s="233">
        <v>0</v>
      </c>
      <c r="U1047" s="235">
        <f t="shared" si="112"/>
        <v>4947.9399999999996</v>
      </c>
      <c r="V1047" s="227">
        <f t="shared" si="113"/>
        <v>3409.1</v>
      </c>
      <c r="W1047" s="227">
        <f t="shared" si="114"/>
        <v>3284.666666666667</v>
      </c>
      <c r="X1047" s="227">
        <f t="shared" si="117"/>
        <v>3234.5</v>
      </c>
      <c r="Y1047" s="227">
        <f t="shared" si="115"/>
        <v>2514.12</v>
      </c>
      <c r="Z1047" s="227">
        <f t="shared" si="116"/>
        <v>2385.9588888888889</v>
      </c>
      <c r="AA1047" s="227">
        <f t="shared" si="118"/>
        <v>2290.4722222222222</v>
      </c>
    </row>
    <row r="1048" spans="2:27" ht="13.5" hidden="1">
      <c r="B1048" s="232" t="s">
        <v>1110</v>
      </c>
      <c r="C1048" s="232" t="s">
        <v>1064</v>
      </c>
      <c r="D1048" s="232" t="s">
        <v>967</v>
      </c>
      <c r="E1048" s="232" t="s">
        <v>988</v>
      </c>
      <c r="F1048" s="232">
        <v>96</v>
      </c>
      <c r="G1048" s="232" t="s">
        <v>1365</v>
      </c>
      <c r="H1048" s="233">
        <v>10.166</v>
      </c>
      <c r="I1048" s="233">
        <v>0</v>
      </c>
      <c r="J1048" s="233">
        <v>7.0049999999999999</v>
      </c>
      <c r="K1048" s="234">
        <v>29560</v>
      </c>
      <c r="L1048" s="233">
        <v>3.3740000000000001</v>
      </c>
      <c r="M1048" s="234">
        <v>58221</v>
      </c>
      <c r="N1048" s="233">
        <v>0</v>
      </c>
      <c r="O1048" s="233">
        <v>0</v>
      </c>
      <c r="P1048" s="233">
        <v>5.1660000000000004</v>
      </c>
      <c r="Q1048" s="234">
        <v>64429</v>
      </c>
      <c r="R1048" s="233">
        <v>2.452</v>
      </c>
      <c r="S1048" s="234">
        <v>123685</v>
      </c>
      <c r="T1048" s="233">
        <v>0</v>
      </c>
      <c r="U1048" s="235">
        <f t="shared" si="112"/>
        <v>7421.18</v>
      </c>
      <c r="V1048" s="227">
        <f t="shared" si="113"/>
        <v>5113.6499999999996</v>
      </c>
      <c r="W1048" s="227">
        <f t="shared" si="114"/>
        <v>4926.3533333333335</v>
      </c>
      <c r="X1048" s="227">
        <f t="shared" si="117"/>
        <v>4851.75</v>
      </c>
      <c r="Y1048" s="227">
        <f t="shared" si="115"/>
        <v>3771.1800000000003</v>
      </c>
      <c r="Z1048" s="227">
        <f t="shared" si="116"/>
        <v>3579.6544444444444</v>
      </c>
      <c r="AA1048" s="227">
        <f t="shared" si="118"/>
        <v>3435.6944444444443</v>
      </c>
    </row>
    <row r="1049" spans="2:27" ht="13.5" hidden="1">
      <c r="B1049" s="232" t="s">
        <v>1110</v>
      </c>
      <c r="C1049" s="232" t="s">
        <v>1065</v>
      </c>
      <c r="D1049" s="232" t="s">
        <v>967</v>
      </c>
      <c r="E1049" s="232" t="s">
        <v>988</v>
      </c>
      <c r="F1049" s="232">
        <v>8</v>
      </c>
      <c r="G1049" s="232" t="s">
        <v>1317</v>
      </c>
      <c r="H1049" s="233">
        <v>0.84699999999999998</v>
      </c>
      <c r="I1049" s="233">
        <v>0</v>
      </c>
      <c r="J1049" s="233">
        <v>0.58399999999999996</v>
      </c>
      <c r="K1049" s="234">
        <v>2463</v>
      </c>
      <c r="L1049" s="233">
        <v>0.28100000000000003</v>
      </c>
      <c r="M1049" s="234">
        <v>4852</v>
      </c>
      <c r="N1049" s="233">
        <v>0</v>
      </c>
      <c r="O1049" s="233">
        <v>0</v>
      </c>
      <c r="P1049" s="233">
        <v>0.43</v>
      </c>
      <c r="Q1049" s="234">
        <v>5369</v>
      </c>
      <c r="R1049" s="233">
        <v>0.20399999999999999</v>
      </c>
      <c r="S1049" s="234">
        <v>10307</v>
      </c>
      <c r="T1049" s="233">
        <v>0</v>
      </c>
      <c r="U1049" s="235">
        <f t="shared" si="112"/>
        <v>618.30999999999995</v>
      </c>
      <c r="V1049" s="227">
        <f t="shared" si="113"/>
        <v>426.32</v>
      </c>
      <c r="W1049" s="227">
        <f t="shared" si="114"/>
        <v>410.38</v>
      </c>
      <c r="X1049" s="227">
        <f t="shared" si="117"/>
        <v>404.33333333333331</v>
      </c>
      <c r="Y1049" s="227">
        <f t="shared" si="115"/>
        <v>313.89999999999998</v>
      </c>
      <c r="Z1049" s="227">
        <f t="shared" si="116"/>
        <v>298.05888888888887</v>
      </c>
      <c r="AA1049" s="227">
        <f t="shared" si="118"/>
        <v>286.30555555555554</v>
      </c>
    </row>
    <row r="1050" spans="2:27" ht="13.5" hidden="1">
      <c r="B1050" s="232" t="s">
        <v>1110</v>
      </c>
      <c r="C1050" s="232" t="s">
        <v>1066</v>
      </c>
      <c r="D1050" s="232" t="s">
        <v>967</v>
      </c>
      <c r="E1050" s="232" t="s">
        <v>988</v>
      </c>
      <c r="F1050" s="232">
        <v>16</v>
      </c>
      <c r="G1050" s="232" t="s">
        <v>1316</v>
      </c>
      <c r="H1050" s="233">
        <v>1.694</v>
      </c>
      <c r="I1050" s="233">
        <v>0</v>
      </c>
      <c r="J1050" s="233">
        <v>1.1679999999999999</v>
      </c>
      <c r="K1050" s="234">
        <v>4927</v>
      </c>
      <c r="L1050" s="233">
        <v>0.56200000000000006</v>
      </c>
      <c r="M1050" s="234">
        <v>9704</v>
      </c>
      <c r="N1050" s="233">
        <v>0</v>
      </c>
      <c r="O1050" s="233">
        <v>0</v>
      </c>
      <c r="P1050" s="233">
        <v>0.86099999999999999</v>
      </c>
      <c r="Q1050" s="234">
        <v>10738</v>
      </c>
      <c r="R1050" s="233">
        <v>0.40899999999999997</v>
      </c>
      <c r="S1050" s="234">
        <v>20614</v>
      </c>
      <c r="T1050" s="233">
        <v>0</v>
      </c>
      <c r="U1050" s="235">
        <f t="shared" si="112"/>
        <v>1236.6199999999999</v>
      </c>
      <c r="V1050" s="227">
        <f t="shared" si="113"/>
        <v>852.64</v>
      </c>
      <c r="W1050" s="227">
        <f t="shared" si="114"/>
        <v>820.84333333333336</v>
      </c>
      <c r="X1050" s="227">
        <f t="shared" si="117"/>
        <v>808.66666666666663</v>
      </c>
      <c r="Y1050" s="227">
        <f t="shared" si="115"/>
        <v>628.53</v>
      </c>
      <c r="Z1050" s="227">
        <f t="shared" si="116"/>
        <v>596.84777777777776</v>
      </c>
      <c r="AA1050" s="227">
        <f t="shared" si="118"/>
        <v>572.61111111111109</v>
      </c>
    </row>
    <row r="1051" spans="2:27" ht="13.5" hidden="1">
      <c r="B1051" s="232" t="s">
        <v>1110</v>
      </c>
      <c r="C1051" s="232" t="s">
        <v>1067</v>
      </c>
      <c r="D1051" s="232" t="s">
        <v>967</v>
      </c>
      <c r="E1051" s="232" t="s">
        <v>988</v>
      </c>
      <c r="F1051" s="232">
        <v>32</v>
      </c>
      <c r="G1051" s="232" t="s">
        <v>1345</v>
      </c>
      <c r="H1051" s="233">
        <v>3.3889999999999998</v>
      </c>
      <c r="I1051" s="233">
        <v>0</v>
      </c>
      <c r="J1051" s="233">
        <v>2.335</v>
      </c>
      <c r="K1051" s="234">
        <v>9853</v>
      </c>
      <c r="L1051" s="233">
        <v>1.125</v>
      </c>
      <c r="M1051" s="234">
        <v>19407</v>
      </c>
      <c r="N1051" s="233">
        <v>0</v>
      </c>
      <c r="O1051" s="233">
        <v>0</v>
      </c>
      <c r="P1051" s="233">
        <v>1.722</v>
      </c>
      <c r="Q1051" s="234">
        <v>21476</v>
      </c>
      <c r="R1051" s="233">
        <v>0.81699999999999995</v>
      </c>
      <c r="S1051" s="234">
        <v>41228</v>
      </c>
      <c r="T1051" s="233">
        <v>0</v>
      </c>
      <c r="U1051" s="235">
        <f t="shared" si="112"/>
        <v>2473.9699999999998</v>
      </c>
      <c r="V1051" s="227">
        <f t="shared" si="113"/>
        <v>1704.55</v>
      </c>
      <c r="W1051" s="227">
        <f t="shared" si="114"/>
        <v>1642.3333333333335</v>
      </c>
      <c r="X1051" s="227">
        <f t="shared" si="117"/>
        <v>1617.25</v>
      </c>
      <c r="Y1051" s="227">
        <f t="shared" si="115"/>
        <v>1257.06</v>
      </c>
      <c r="Z1051" s="227">
        <f t="shared" si="116"/>
        <v>1192.9655555555555</v>
      </c>
      <c r="AA1051" s="227">
        <f t="shared" si="118"/>
        <v>1145.2222222222222</v>
      </c>
    </row>
    <row r="1052" spans="2:27" ht="13.5" hidden="1">
      <c r="B1052" s="232" t="s">
        <v>1110</v>
      </c>
      <c r="C1052" s="232" t="s">
        <v>1068</v>
      </c>
      <c r="D1052" s="232" t="s">
        <v>967</v>
      </c>
      <c r="E1052" s="232" t="s">
        <v>988</v>
      </c>
      <c r="F1052" s="232">
        <v>2</v>
      </c>
      <c r="G1052" s="232" t="s">
        <v>1311</v>
      </c>
      <c r="H1052" s="233">
        <v>0.246</v>
      </c>
      <c r="I1052" s="233">
        <v>0</v>
      </c>
      <c r="J1052" s="233">
        <v>0.18</v>
      </c>
      <c r="K1052" s="234">
        <v>764</v>
      </c>
      <c r="L1052" s="233">
        <v>8.6999999999999994E-2</v>
      </c>
      <c r="M1052" s="234">
        <v>1509</v>
      </c>
      <c r="N1052" s="233">
        <v>0</v>
      </c>
      <c r="O1052" s="233">
        <v>0</v>
      </c>
      <c r="P1052" s="233">
        <v>0.14099999999999999</v>
      </c>
      <c r="Q1052" s="234">
        <v>1786</v>
      </c>
      <c r="R1052" s="233">
        <v>6.8000000000000005E-2</v>
      </c>
      <c r="S1052" s="234">
        <v>3465</v>
      </c>
      <c r="T1052" s="233">
        <v>0</v>
      </c>
      <c r="U1052" s="235">
        <f t="shared" si="112"/>
        <v>179.57999999999998</v>
      </c>
      <c r="V1052" s="227">
        <f t="shared" si="113"/>
        <v>131.4</v>
      </c>
      <c r="W1052" s="227">
        <f t="shared" si="114"/>
        <v>127.17666666666666</v>
      </c>
      <c r="X1052" s="227">
        <f t="shared" si="117"/>
        <v>125.75</v>
      </c>
      <c r="Y1052" s="227">
        <f t="shared" si="115"/>
        <v>102.92999999999999</v>
      </c>
      <c r="Z1052" s="227">
        <f t="shared" si="116"/>
        <v>99.251111111111115</v>
      </c>
      <c r="AA1052" s="227">
        <f t="shared" si="118"/>
        <v>96.25</v>
      </c>
    </row>
    <row r="1053" spans="2:27" ht="13.5" hidden="1">
      <c r="B1053" s="232" t="s">
        <v>1110</v>
      </c>
      <c r="C1053" s="232" t="s">
        <v>1069</v>
      </c>
      <c r="D1053" s="232" t="s">
        <v>967</v>
      </c>
      <c r="E1053" s="232" t="s">
        <v>988</v>
      </c>
      <c r="F1053" s="232">
        <v>96</v>
      </c>
      <c r="G1053" s="232" t="s">
        <v>1365</v>
      </c>
      <c r="H1053" s="233">
        <v>10.166</v>
      </c>
      <c r="I1053" s="233">
        <v>0</v>
      </c>
      <c r="J1053" s="233">
        <v>7.0049999999999999</v>
      </c>
      <c r="K1053" s="234">
        <v>29560</v>
      </c>
      <c r="L1053" s="233">
        <v>3.3740000000000001</v>
      </c>
      <c r="M1053" s="234">
        <v>58221</v>
      </c>
      <c r="N1053" s="233">
        <v>0</v>
      </c>
      <c r="O1053" s="233">
        <v>0</v>
      </c>
      <c r="P1053" s="233">
        <v>5.1660000000000004</v>
      </c>
      <c r="Q1053" s="234">
        <v>64429</v>
      </c>
      <c r="R1053" s="233">
        <v>2.452</v>
      </c>
      <c r="S1053" s="234">
        <v>123685</v>
      </c>
      <c r="T1053" s="233">
        <v>0</v>
      </c>
      <c r="U1053" s="235">
        <f t="shared" si="112"/>
        <v>7421.18</v>
      </c>
      <c r="V1053" s="227">
        <f t="shared" si="113"/>
        <v>5113.6499999999996</v>
      </c>
      <c r="W1053" s="227">
        <f t="shared" si="114"/>
        <v>4926.3533333333335</v>
      </c>
      <c r="X1053" s="227">
        <f t="shared" si="117"/>
        <v>4851.75</v>
      </c>
      <c r="Y1053" s="227">
        <f t="shared" si="115"/>
        <v>3771.1800000000003</v>
      </c>
      <c r="Z1053" s="227">
        <f t="shared" si="116"/>
        <v>3579.6544444444444</v>
      </c>
      <c r="AA1053" s="227">
        <f t="shared" si="118"/>
        <v>3435.6944444444443</v>
      </c>
    </row>
    <row r="1054" spans="2:27" ht="13.5" hidden="1">
      <c r="B1054" s="232" t="s">
        <v>1110</v>
      </c>
      <c r="C1054" s="232" t="s">
        <v>1070</v>
      </c>
      <c r="D1054" s="232" t="s">
        <v>967</v>
      </c>
      <c r="E1054" s="232" t="s">
        <v>988</v>
      </c>
      <c r="F1054" s="232">
        <v>4</v>
      </c>
      <c r="G1054" s="232" t="s">
        <v>1312</v>
      </c>
      <c r="H1054" s="233">
        <v>0.42399999999999999</v>
      </c>
      <c r="I1054" s="233">
        <v>0</v>
      </c>
      <c r="J1054" s="233">
        <v>0.29199999999999998</v>
      </c>
      <c r="K1054" s="234">
        <v>1232</v>
      </c>
      <c r="L1054" s="233">
        <v>0.14099999999999999</v>
      </c>
      <c r="M1054" s="234">
        <v>2426</v>
      </c>
      <c r="N1054" s="233">
        <v>0</v>
      </c>
      <c r="O1054" s="233">
        <v>0</v>
      </c>
      <c r="P1054" s="233">
        <v>0.215</v>
      </c>
      <c r="Q1054" s="234">
        <v>2685</v>
      </c>
      <c r="R1054" s="233">
        <v>0.10199999999999999</v>
      </c>
      <c r="S1054" s="234">
        <v>5154</v>
      </c>
      <c r="T1054" s="233">
        <v>0</v>
      </c>
      <c r="U1054" s="235">
        <f t="shared" si="112"/>
        <v>309.52</v>
      </c>
      <c r="V1054" s="227">
        <f t="shared" si="113"/>
        <v>213.16</v>
      </c>
      <c r="W1054" s="227">
        <f t="shared" si="114"/>
        <v>205.59666666666666</v>
      </c>
      <c r="X1054" s="227">
        <f t="shared" si="117"/>
        <v>202.16666666666666</v>
      </c>
      <c r="Y1054" s="227">
        <f t="shared" si="115"/>
        <v>156.94999999999999</v>
      </c>
      <c r="Z1054" s="227">
        <f t="shared" si="116"/>
        <v>149.04333333333332</v>
      </c>
      <c r="AA1054" s="227">
        <f t="shared" si="118"/>
        <v>143.16666666666666</v>
      </c>
    </row>
    <row r="1055" spans="2:27" ht="13.5" hidden="1">
      <c r="B1055" s="232" t="s">
        <v>1110</v>
      </c>
      <c r="C1055" s="232" t="s">
        <v>1407</v>
      </c>
      <c r="D1055" s="232" t="s">
        <v>967</v>
      </c>
      <c r="E1055" s="232" t="s">
        <v>988</v>
      </c>
      <c r="F1055" s="232">
        <v>48</v>
      </c>
      <c r="G1055" s="232" t="s">
        <v>1356</v>
      </c>
      <c r="H1055" s="233">
        <v>4.4592000000000001</v>
      </c>
      <c r="I1055" s="233">
        <v>0</v>
      </c>
      <c r="J1055" s="233">
        <v>3.2190599999999998</v>
      </c>
      <c r="K1055" s="234">
        <v>13597</v>
      </c>
      <c r="L1055" s="233">
        <v>1.5522</v>
      </c>
      <c r="M1055" s="234">
        <v>26793</v>
      </c>
      <c r="N1055" s="233">
        <v>0</v>
      </c>
      <c r="O1055" s="233">
        <v>0</v>
      </c>
      <c r="P1055" s="233">
        <v>2.4713799999999999</v>
      </c>
      <c r="Q1055" s="234">
        <v>30858</v>
      </c>
      <c r="R1055" s="233">
        <v>1.1741999999999999</v>
      </c>
      <c r="S1055" s="234">
        <v>59292</v>
      </c>
      <c r="T1055" s="233">
        <v>0</v>
      </c>
      <c r="U1055" s="235">
        <f t="shared" si="112"/>
        <v>3255.2159999999999</v>
      </c>
      <c r="V1055" s="227">
        <f t="shared" si="113"/>
        <v>2349.9137999999998</v>
      </c>
      <c r="W1055" s="227">
        <f t="shared" si="114"/>
        <v>2266.1893333333333</v>
      </c>
      <c r="X1055" s="227">
        <f t="shared" si="117"/>
        <v>2232.75</v>
      </c>
      <c r="Y1055" s="227">
        <f t="shared" si="115"/>
        <v>1804.1073999999999</v>
      </c>
      <c r="Z1055" s="227">
        <f t="shared" si="116"/>
        <v>1714.3326666666667</v>
      </c>
      <c r="AA1055" s="227">
        <f t="shared" si="118"/>
        <v>1647</v>
      </c>
    </row>
    <row r="1056" spans="2:27" ht="13.5" hidden="1">
      <c r="B1056" s="232" t="s">
        <v>1110</v>
      </c>
      <c r="C1056" s="232" t="s">
        <v>1408</v>
      </c>
      <c r="D1056" s="232" t="s">
        <v>967</v>
      </c>
      <c r="E1056" s="232" t="s">
        <v>988</v>
      </c>
      <c r="F1056" s="232">
        <v>64</v>
      </c>
      <c r="G1056" s="232" t="s">
        <v>1364</v>
      </c>
      <c r="H1056" s="233">
        <v>5.9455999999999998</v>
      </c>
      <c r="I1056" s="233">
        <v>0</v>
      </c>
      <c r="J1056" s="233">
        <v>4.2920800000000003</v>
      </c>
      <c r="K1056" s="234">
        <v>18130</v>
      </c>
      <c r="L1056" s="233">
        <v>2.0695999999999999</v>
      </c>
      <c r="M1056" s="234">
        <v>35724</v>
      </c>
      <c r="N1056" s="233">
        <v>0</v>
      </c>
      <c r="O1056" s="233">
        <v>0</v>
      </c>
      <c r="P1056" s="233">
        <v>3.2951700000000002</v>
      </c>
      <c r="Q1056" s="234">
        <v>41144</v>
      </c>
      <c r="R1056" s="233">
        <v>1.5656000000000001</v>
      </c>
      <c r="S1056" s="234">
        <v>79056</v>
      </c>
      <c r="T1056" s="233">
        <v>0</v>
      </c>
      <c r="U1056" s="235">
        <f t="shared" si="112"/>
        <v>4340.2879999999996</v>
      </c>
      <c r="V1056" s="227">
        <f t="shared" si="113"/>
        <v>3133.2184000000002</v>
      </c>
      <c r="W1056" s="227">
        <f t="shared" si="114"/>
        <v>3021.641333333333</v>
      </c>
      <c r="X1056" s="227">
        <f t="shared" si="117"/>
        <v>2977</v>
      </c>
      <c r="Y1056" s="227">
        <f t="shared" si="115"/>
        <v>2405.4740999999999</v>
      </c>
      <c r="Z1056" s="227">
        <f t="shared" si="116"/>
        <v>2285.7768888888891</v>
      </c>
      <c r="AA1056" s="227">
        <f t="shared" si="118"/>
        <v>2196</v>
      </c>
    </row>
    <row r="1057" spans="2:27" ht="13.5" hidden="1">
      <c r="B1057" s="232" t="s">
        <v>1110</v>
      </c>
      <c r="C1057" s="232" t="s">
        <v>1409</v>
      </c>
      <c r="D1057" s="232" t="s">
        <v>967</v>
      </c>
      <c r="E1057" s="232" t="s">
        <v>988</v>
      </c>
      <c r="F1057" s="232">
        <v>96</v>
      </c>
      <c r="G1057" s="232" t="s">
        <v>1365</v>
      </c>
      <c r="H1057" s="233">
        <v>8.9184000000000001</v>
      </c>
      <c r="I1057" s="233">
        <v>0</v>
      </c>
      <c r="J1057" s="233">
        <v>6.4381199999999996</v>
      </c>
      <c r="K1057" s="234">
        <v>27195</v>
      </c>
      <c r="L1057" s="233">
        <v>3.1044</v>
      </c>
      <c r="M1057" s="234">
        <v>53586</v>
      </c>
      <c r="N1057" s="233">
        <v>0</v>
      </c>
      <c r="O1057" s="233">
        <v>0</v>
      </c>
      <c r="P1057" s="233">
        <v>4.9427500000000002</v>
      </c>
      <c r="Q1057" s="234">
        <v>61716</v>
      </c>
      <c r="R1057" s="233">
        <v>2.3483999999999998</v>
      </c>
      <c r="S1057" s="234">
        <v>118584</v>
      </c>
      <c r="T1057" s="233">
        <v>0</v>
      </c>
      <c r="U1057" s="235">
        <f t="shared" si="112"/>
        <v>6510.4319999999998</v>
      </c>
      <c r="V1057" s="227">
        <f t="shared" si="113"/>
        <v>4699.8275999999996</v>
      </c>
      <c r="W1057" s="227">
        <f t="shared" si="114"/>
        <v>4532.4619999999995</v>
      </c>
      <c r="X1057" s="227">
        <f t="shared" si="117"/>
        <v>4465.5</v>
      </c>
      <c r="Y1057" s="227">
        <f t="shared" si="115"/>
        <v>3608.2075</v>
      </c>
      <c r="Z1057" s="227">
        <f t="shared" si="116"/>
        <v>3428.6653333333334</v>
      </c>
      <c r="AA1057" s="227">
        <f t="shared" si="118"/>
        <v>3294</v>
      </c>
    </row>
    <row r="1058" spans="2:27" ht="13.5" hidden="1">
      <c r="B1058" s="232" t="s">
        <v>1110</v>
      </c>
      <c r="C1058" s="232" t="s">
        <v>1410</v>
      </c>
      <c r="D1058" s="232" t="s">
        <v>967</v>
      </c>
      <c r="E1058" s="232" t="s">
        <v>988</v>
      </c>
      <c r="F1058" s="232">
        <v>8</v>
      </c>
      <c r="G1058" s="232" t="s">
        <v>1317</v>
      </c>
      <c r="H1058" s="233">
        <v>0.74319999999999997</v>
      </c>
      <c r="I1058" s="233">
        <v>0</v>
      </c>
      <c r="J1058" s="233">
        <v>0.53651000000000004</v>
      </c>
      <c r="K1058" s="234">
        <v>2266</v>
      </c>
      <c r="L1058" s="233">
        <v>0.25869999999999999</v>
      </c>
      <c r="M1058" s="234">
        <v>4465</v>
      </c>
      <c r="N1058" s="233">
        <v>0</v>
      </c>
      <c r="O1058" s="233">
        <v>0</v>
      </c>
      <c r="P1058" s="233">
        <v>0.41189999999999999</v>
      </c>
      <c r="Q1058" s="234">
        <v>5143</v>
      </c>
      <c r="R1058" s="233">
        <v>0.19570000000000001</v>
      </c>
      <c r="S1058" s="234">
        <v>9882</v>
      </c>
      <c r="T1058" s="233">
        <v>0</v>
      </c>
      <c r="U1058" s="235">
        <f t="shared" si="112"/>
        <v>542.53599999999994</v>
      </c>
      <c r="V1058" s="227">
        <f t="shared" si="113"/>
        <v>391.65230000000003</v>
      </c>
      <c r="W1058" s="227">
        <f t="shared" si="114"/>
        <v>377.68433333333337</v>
      </c>
      <c r="X1058" s="227">
        <f t="shared" si="117"/>
        <v>372.08333333333331</v>
      </c>
      <c r="Y1058" s="227">
        <f t="shared" si="115"/>
        <v>300.68700000000001</v>
      </c>
      <c r="Z1058" s="227">
        <f t="shared" si="116"/>
        <v>285.72211111111113</v>
      </c>
      <c r="AA1058" s="227">
        <f t="shared" si="118"/>
        <v>274.5</v>
      </c>
    </row>
    <row r="1059" spans="2:27" ht="13.5" hidden="1">
      <c r="B1059" s="232" t="s">
        <v>1110</v>
      </c>
      <c r="C1059" s="232" t="s">
        <v>1411</v>
      </c>
      <c r="D1059" s="232" t="s">
        <v>967</v>
      </c>
      <c r="E1059" s="232" t="s">
        <v>988</v>
      </c>
      <c r="F1059" s="232">
        <v>128</v>
      </c>
      <c r="G1059" s="232" t="s">
        <v>1369</v>
      </c>
      <c r="H1059" s="233">
        <v>11.8912</v>
      </c>
      <c r="I1059" s="233">
        <v>0</v>
      </c>
      <c r="J1059" s="233">
        <v>8.5841600000000007</v>
      </c>
      <c r="K1059" s="234">
        <v>36259</v>
      </c>
      <c r="L1059" s="233">
        <v>4.1391999999999998</v>
      </c>
      <c r="M1059" s="234">
        <v>71447</v>
      </c>
      <c r="N1059" s="233">
        <v>0</v>
      </c>
      <c r="O1059" s="233">
        <v>0</v>
      </c>
      <c r="P1059" s="233">
        <v>6.5903400000000003</v>
      </c>
      <c r="Q1059" s="234">
        <v>82288</v>
      </c>
      <c r="R1059" s="233">
        <v>3.1312000000000002</v>
      </c>
      <c r="S1059" s="234">
        <v>158112</v>
      </c>
      <c r="T1059" s="233">
        <v>0</v>
      </c>
      <c r="U1059" s="235">
        <f t="shared" si="112"/>
        <v>8680.5759999999991</v>
      </c>
      <c r="V1059" s="227">
        <f t="shared" si="113"/>
        <v>6266.4368000000004</v>
      </c>
      <c r="W1059" s="227">
        <f t="shared" si="114"/>
        <v>6043.1993333333339</v>
      </c>
      <c r="X1059" s="227">
        <f t="shared" si="117"/>
        <v>5953.916666666667</v>
      </c>
      <c r="Y1059" s="227">
        <f t="shared" si="115"/>
        <v>4810.9481999999998</v>
      </c>
      <c r="Z1059" s="227">
        <f t="shared" si="116"/>
        <v>4571.5537777777781</v>
      </c>
      <c r="AA1059" s="227">
        <f t="shared" si="118"/>
        <v>4392</v>
      </c>
    </row>
    <row r="1060" spans="2:27" ht="13.5" hidden="1">
      <c r="B1060" s="232" t="s">
        <v>1110</v>
      </c>
      <c r="C1060" s="232" t="s">
        <v>1412</v>
      </c>
      <c r="D1060" s="232" t="s">
        <v>967</v>
      </c>
      <c r="E1060" s="232" t="s">
        <v>988</v>
      </c>
      <c r="F1060" s="232">
        <v>16</v>
      </c>
      <c r="G1060" s="232" t="s">
        <v>1316</v>
      </c>
      <c r="H1060" s="233">
        <v>1.4863999999999999</v>
      </c>
      <c r="I1060" s="233">
        <v>0</v>
      </c>
      <c r="J1060" s="233">
        <v>1.0730200000000001</v>
      </c>
      <c r="K1060" s="234">
        <v>4532</v>
      </c>
      <c r="L1060" s="233">
        <v>0.51739999999999997</v>
      </c>
      <c r="M1060" s="234">
        <v>8931</v>
      </c>
      <c r="N1060" s="233">
        <v>0</v>
      </c>
      <c r="O1060" s="233">
        <v>0</v>
      </c>
      <c r="P1060" s="233">
        <v>0.82379000000000002</v>
      </c>
      <c r="Q1060" s="234">
        <v>10286</v>
      </c>
      <c r="R1060" s="233">
        <v>0.39140000000000003</v>
      </c>
      <c r="S1060" s="234">
        <v>19764</v>
      </c>
      <c r="T1060" s="233">
        <v>0</v>
      </c>
      <c r="U1060" s="235">
        <f t="shared" si="112"/>
        <v>1085.0719999999999</v>
      </c>
      <c r="V1060" s="227">
        <f t="shared" si="113"/>
        <v>783.30460000000005</v>
      </c>
      <c r="W1060" s="227">
        <f t="shared" si="114"/>
        <v>755.36866666666674</v>
      </c>
      <c r="X1060" s="227">
        <f t="shared" si="117"/>
        <v>744.25</v>
      </c>
      <c r="Y1060" s="227">
        <f t="shared" si="115"/>
        <v>601.36670000000004</v>
      </c>
      <c r="Z1060" s="227">
        <f t="shared" si="116"/>
        <v>571.44422222222227</v>
      </c>
      <c r="AA1060" s="227">
        <f t="shared" si="118"/>
        <v>549</v>
      </c>
    </row>
    <row r="1061" spans="2:27" ht="13.5" hidden="1">
      <c r="B1061" s="232" t="s">
        <v>1110</v>
      </c>
      <c r="C1061" s="232" t="s">
        <v>1413</v>
      </c>
      <c r="D1061" s="232" t="s">
        <v>967</v>
      </c>
      <c r="E1061" s="232" t="s">
        <v>988</v>
      </c>
      <c r="F1061" s="232">
        <v>32</v>
      </c>
      <c r="G1061" s="232" t="s">
        <v>1345</v>
      </c>
      <c r="H1061" s="233">
        <v>2.9727999999999999</v>
      </c>
      <c r="I1061" s="233">
        <v>0</v>
      </c>
      <c r="J1061" s="233">
        <v>2.1460400000000002</v>
      </c>
      <c r="K1061" s="234">
        <v>9065</v>
      </c>
      <c r="L1061" s="233">
        <v>1.0347999999999999</v>
      </c>
      <c r="M1061" s="234">
        <v>17862</v>
      </c>
      <c r="N1061" s="233">
        <v>0</v>
      </c>
      <c r="O1061" s="233">
        <v>0</v>
      </c>
      <c r="P1061" s="233">
        <v>1.64758</v>
      </c>
      <c r="Q1061" s="234">
        <v>20572</v>
      </c>
      <c r="R1061" s="233">
        <v>0.78280000000000005</v>
      </c>
      <c r="S1061" s="234">
        <v>39528</v>
      </c>
      <c r="T1061" s="233">
        <v>0</v>
      </c>
      <c r="U1061" s="235">
        <f t="shared" si="112"/>
        <v>2170.1439999999998</v>
      </c>
      <c r="V1061" s="227">
        <f t="shared" si="113"/>
        <v>1566.6092000000001</v>
      </c>
      <c r="W1061" s="227">
        <f t="shared" si="114"/>
        <v>1510.8206666666665</v>
      </c>
      <c r="X1061" s="227">
        <f t="shared" si="117"/>
        <v>1488.5</v>
      </c>
      <c r="Y1061" s="227">
        <f t="shared" si="115"/>
        <v>1202.7334000000001</v>
      </c>
      <c r="Z1061" s="227">
        <f t="shared" si="116"/>
        <v>1142.8884444444445</v>
      </c>
      <c r="AA1061" s="227">
        <f t="shared" si="118"/>
        <v>1098</v>
      </c>
    </row>
    <row r="1062" spans="2:27" ht="13.5" hidden="1">
      <c r="B1062" s="232" t="s">
        <v>1110</v>
      </c>
      <c r="C1062" s="232" t="s">
        <v>1414</v>
      </c>
      <c r="D1062" s="232" t="s">
        <v>967</v>
      </c>
      <c r="E1062" s="232" t="s">
        <v>988</v>
      </c>
      <c r="F1062" s="232">
        <v>2</v>
      </c>
      <c r="G1062" s="232" t="s">
        <v>1311</v>
      </c>
      <c r="H1062" s="233">
        <v>0.21959999999999999</v>
      </c>
      <c r="I1062" s="233">
        <v>0</v>
      </c>
      <c r="J1062" s="233">
        <v>0.16793</v>
      </c>
      <c r="K1062" s="234">
        <v>715</v>
      </c>
      <c r="L1062" s="233">
        <v>8.158E-2</v>
      </c>
      <c r="M1062" s="234">
        <v>1412</v>
      </c>
      <c r="N1062" s="233">
        <v>0</v>
      </c>
      <c r="O1062" s="233">
        <v>0</v>
      </c>
      <c r="P1062" s="233">
        <v>0.13677</v>
      </c>
      <c r="Q1062" s="234">
        <v>1730</v>
      </c>
      <c r="R1062" s="233">
        <v>6.5820000000000004E-2</v>
      </c>
      <c r="S1062" s="234">
        <v>3359</v>
      </c>
      <c r="T1062" s="233">
        <v>0</v>
      </c>
      <c r="U1062" s="235">
        <f t="shared" si="112"/>
        <v>160.30799999999999</v>
      </c>
      <c r="V1062" s="227">
        <f t="shared" si="113"/>
        <v>122.5889</v>
      </c>
      <c r="W1062" s="227">
        <f t="shared" si="114"/>
        <v>119.13673333333332</v>
      </c>
      <c r="X1062" s="227">
        <f t="shared" si="117"/>
        <v>117.66666666666667</v>
      </c>
      <c r="Y1062" s="227">
        <f t="shared" si="115"/>
        <v>99.842100000000002</v>
      </c>
      <c r="Z1062" s="227">
        <f t="shared" si="116"/>
        <v>96.104155555555565</v>
      </c>
      <c r="AA1062" s="227">
        <f t="shared" si="118"/>
        <v>93.305555555555557</v>
      </c>
    </row>
    <row r="1063" spans="2:27" ht="13.5" hidden="1">
      <c r="B1063" s="232" t="s">
        <v>1110</v>
      </c>
      <c r="C1063" s="232" t="s">
        <v>1415</v>
      </c>
      <c r="D1063" s="232" t="s">
        <v>967</v>
      </c>
      <c r="E1063" s="232" t="s">
        <v>988</v>
      </c>
      <c r="F1063" s="232">
        <v>128</v>
      </c>
      <c r="G1063" s="232" t="s">
        <v>1369</v>
      </c>
      <c r="H1063" s="233">
        <v>11.8912</v>
      </c>
      <c r="I1063" s="233">
        <v>0</v>
      </c>
      <c r="J1063" s="233">
        <v>8.5841600000000007</v>
      </c>
      <c r="K1063" s="234">
        <v>36259</v>
      </c>
      <c r="L1063" s="233">
        <v>4.1391999999999998</v>
      </c>
      <c r="M1063" s="234">
        <v>71447</v>
      </c>
      <c r="N1063" s="233">
        <v>0</v>
      </c>
      <c r="O1063" s="233">
        <v>0</v>
      </c>
      <c r="P1063" s="233">
        <v>6.5903400000000003</v>
      </c>
      <c r="Q1063" s="234">
        <v>82288</v>
      </c>
      <c r="R1063" s="233">
        <v>3.1312000000000002</v>
      </c>
      <c r="S1063" s="234">
        <v>158112</v>
      </c>
      <c r="T1063" s="233">
        <v>0</v>
      </c>
      <c r="U1063" s="235">
        <f t="shared" si="112"/>
        <v>8680.5759999999991</v>
      </c>
      <c r="V1063" s="227">
        <f t="shared" si="113"/>
        <v>6266.4368000000004</v>
      </c>
      <c r="W1063" s="227">
        <f t="shared" si="114"/>
        <v>6043.1993333333339</v>
      </c>
      <c r="X1063" s="227">
        <f t="shared" si="117"/>
        <v>5953.916666666667</v>
      </c>
      <c r="Y1063" s="227">
        <f t="shared" si="115"/>
        <v>4810.9481999999998</v>
      </c>
      <c r="Z1063" s="227">
        <f t="shared" si="116"/>
        <v>4571.5537777777781</v>
      </c>
      <c r="AA1063" s="227">
        <f t="shared" si="118"/>
        <v>4392</v>
      </c>
    </row>
    <row r="1064" spans="2:27" ht="13.5" hidden="1">
      <c r="B1064" s="232" t="s">
        <v>1110</v>
      </c>
      <c r="C1064" s="232" t="s">
        <v>1416</v>
      </c>
      <c r="D1064" s="232" t="s">
        <v>967</v>
      </c>
      <c r="E1064" s="232" t="s">
        <v>988</v>
      </c>
      <c r="F1064" s="232">
        <v>4</v>
      </c>
      <c r="G1064" s="232" t="s">
        <v>1312</v>
      </c>
      <c r="H1064" s="233">
        <v>0.37159999999999999</v>
      </c>
      <c r="I1064" s="233">
        <v>0</v>
      </c>
      <c r="J1064" s="233">
        <v>0.26826</v>
      </c>
      <c r="K1064" s="234">
        <v>1133</v>
      </c>
      <c r="L1064" s="233">
        <v>0.12934999999999999</v>
      </c>
      <c r="M1064" s="234">
        <v>2233</v>
      </c>
      <c r="N1064" s="233">
        <v>0</v>
      </c>
      <c r="O1064" s="233">
        <v>0</v>
      </c>
      <c r="P1064" s="233">
        <v>0.20594999999999999</v>
      </c>
      <c r="Q1064" s="234">
        <v>2571</v>
      </c>
      <c r="R1064" s="233">
        <v>9.7850000000000006E-2</v>
      </c>
      <c r="S1064" s="234">
        <v>4941</v>
      </c>
      <c r="T1064" s="233">
        <v>0</v>
      </c>
      <c r="U1064" s="235">
        <f t="shared" si="112"/>
        <v>271.26799999999997</v>
      </c>
      <c r="V1064" s="227">
        <f t="shared" si="113"/>
        <v>195.82980000000001</v>
      </c>
      <c r="W1064" s="227">
        <f t="shared" si="114"/>
        <v>188.84216666666669</v>
      </c>
      <c r="X1064" s="227">
        <f t="shared" si="117"/>
        <v>186.08333333333334</v>
      </c>
      <c r="Y1064" s="227">
        <f t="shared" si="115"/>
        <v>150.34350000000001</v>
      </c>
      <c r="Z1064" s="227">
        <f t="shared" si="116"/>
        <v>142.84716666666668</v>
      </c>
      <c r="AA1064" s="227">
        <f t="shared" si="118"/>
        <v>137.25</v>
      </c>
    </row>
    <row r="1065" spans="2:27" ht="13.5" hidden="1">
      <c r="B1065" s="232" t="s">
        <v>1110</v>
      </c>
      <c r="C1065" s="232" t="s">
        <v>884</v>
      </c>
      <c r="D1065" s="232" t="s">
        <v>967</v>
      </c>
      <c r="E1065" s="232" t="s">
        <v>988</v>
      </c>
      <c r="F1065" s="232">
        <v>8</v>
      </c>
      <c r="G1065" s="232" t="s">
        <v>1312</v>
      </c>
      <c r="H1065" s="233">
        <v>0.59599999999999997</v>
      </c>
      <c r="I1065" s="233">
        <v>0</v>
      </c>
      <c r="J1065" s="233">
        <v>0.41060000000000002</v>
      </c>
      <c r="K1065" s="234">
        <v>1741</v>
      </c>
      <c r="L1065" s="233">
        <v>0.19869999999999999</v>
      </c>
      <c r="M1065" s="234">
        <v>3436</v>
      </c>
      <c r="N1065" s="233">
        <v>0</v>
      </c>
      <c r="O1065" s="233">
        <v>0</v>
      </c>
      <c r="P1065" s="233">
        <v>0.33750000000000002</v>
      </c>
      <c r="Q1065" s="234">
        <v>4238</v>
      </c>
      <c r="R1065" s="233">
        <v>0.1613</v>
      </c>
      <c r="S1065" s="234">
        <v>8180</v>
      </c>
      <c r="T1065" s="233">
        <v>0</v>
      </c>
      <c r="U1065" s="235">
        <f t="shared" si="112"/>
        <v>435.08</v>
      </c>
      <c r="V1065" s="227">
        <f t="shared" si="113"/>
        <v>299.738</v>
      </c>
      <c r="W1065" s="227">
        <f t="shared" si="114"/>
        <v>290.1343333333333</v>
      </c>
      <c r="X1065" s="227">
        <f t="shared" si="117"/>
        <v>286.33333333333331</v>
      </c>
      <c r="Y1065" s="227">
        <f t="shared" si="115"/>
        <v>246.37500000000003</v>
      </c>
      <c r="Z1065" s="227">
        <f t="shared" si="116"/>
        <v>235.47122222222222</v>
      </c>
      <c r="AA1065" s="227">
        <f t="shared" si="118"/>
        <v>227.22222222222223</v>
      </c>
    </row>
    <row r="1066" spans="2:27" ht="13.5" hidden="1">
      <c r="B1066" s="232" t="s">
        <v>1110</v>
      </c>
      <c r="C1066" s="232" t="s">
        <v>885</v>
      </c>
      <c r="D1066" s="232" t="s">
        <v>967</v>
      </c>
      <c r="E1066" s="232" t="s">
        <v>988</v>
      </c>
      <c r="F1066" s="232">
        <v>2</v>
      </c>
      <c r="G1066" s="232" t="s">
        <v>1315</v>
      </c>
      <c r="H1066" s="233">
        <v>0.18279999999999999</v>
      </c>
      <c r="I1066" s="233">
        <v>0</v>
      </c>
      <c r="J1066" s="233">
        <v>0.13639999999999999</v>
      </c>
      <c r="K1066" s="234">
        <v>583</v>
      </c>
      <c r="L1066" s="233">
        <v>6.6600000000000006E-2</v>
      </c>
      <c r="M1066" s="234">
        <v>1155</v>
      </c>
      <c r="N1066" s="233">
        <v>0</v>
      </c>
      <c r="O1066" s="233">
        <v>0</v>
      </c>
      <c r="P1066" s="233">
        <v>0.1182</v>
      </c>
      <c r="Q1066" s="234">
        <v>1504</v>
      </c>
      <c r="R1066" s="233">
        <v>5.7200000000000001E-2</v>
      </c>
      <c r="S1066" s="234">
        <v>2933</v>
      </c>
      <c r="T1066" s="233">
        <v>0</v>
      </c>
      <c r="U1066" s="235">
        <f t="shared" si="112"/>
        <v>133.44399999999999</v>
      </c>
      <c r="V1066" s="227">
        <f t="shared" si="113"/>
        <v>99.571999999999989</v>
      </c>
      <c r="W1066" s="227">
        <f t="shared" si="114"/>
        <v>97.201333333333338</v>
      </c>
      <c r="X1066" s="227">
        <f t="shared" si="117"/>
        <v>96.25</v>
      </c>
      <c r="Y1066" s="227">
        <f t="shared" si="115"/>
        <v>86.286000000000001</v>
      </c>
      <c r="Z1066" s="227">
        <f t="shared" si="116"/>
        <v>83.533777777777772</v>
      </c>
      <c r="AA1066" s="227">
        <f t="shared" si="118"/>
        <v>81.472222222222229</v>
      </c>
    </row>
    <row r="1067" spans="2:27" ht="13.5" hidden="1">
      <c r="B1067" s="232" t="s">
        <v>1110</v>
      </c>
      <c r="C1067" s="232" t="s">
        <v>886</v>
      </c>
      <c r="D1067" s="232" t="s">
        <v>967</v>
      </c>
      <c r="E1067" s="232" t="s">
        <v>988</v>
      </c>
      <c r="F1067" s="232">
        <v>2</v>
      </c>
      <c r="G1067" s="232" t="s">
        <v>1314</v>
      </c>
      <c r="H1067" s="233">
        <v>0.12520000000000001</v>
      </c>
      <c r="I1067" s="233">
        <v>0</v>
      </c>
      <c r="J1067" s="233">
        <v>0.10199999999999999</v>
      </c>
      <c r="K1067" s="234">
        <v>440</v>
      </c>
      <c r="L1067" s="233">
        <v>5.0200000000000002E-2</v>
      </c>
      <c r="M1067" s="234">
        <v>874</v>
      </c>
      <c r="N1067" s="233">
        <v>0</v>
      </c>
      <c r="O1067" s="233">
        <v>0</v>
      </c>
      <c r="P1067" s="233">
        <v>9.2899999999999996E-2</v>
      </c>
      <c r="Q1067" s="234">
        <v>1196</v>
      </c>
      <c r="R1067" s="233">
        <v>4.5499999999999999E-2</v>
      </c>
      <c r="S1067" s="234">
        <v>2355</v>
      </c>
      <c r="T1067" s="233">
        <v>0</v>
      </c>
      <c r="U1067" s="235">
        <f t="shared" si="112"/>
        <v>91.396000000000001</v>
      </c>
      <c r="V1067" s="227">
        <f t="shared" si="113"/>
        <v>74.459999999999994</v>
      </c>
      <c r="W1067" s="227">
        <f t="shared" si="114"/>
        <v>73.312666666666672</v>
      </c>
      <c r="X1067" s="227">
        <f t="shared" si="117"/>
        <v>72.833333333333329</v>
      </c>
      <c r="Y1067" s="227">
        <f t="shared" si="115"/>
        <v>67.816999999999993</v>
      </c>
      <c r="Z1067" s="227">
        <f t="shared" si="116"/>
        <v>66.437222222222218</v>
      </c>
      <c r="AA1067" s="227">
        <f t="shared" si="118"/>
        <v>65.416666666666671</v>
      </c>
    </row>
    <row r="1068" spans="2:27" ht="13.5" hidden="1">
      <c r="B1068" s="232" t="s">
        <v>1110</v>
      </c>
      <c r="C1068" s="232" t="s">
        <v>887</v>
      </c>
      <c r="D1068" s="232" t="s">
        <v>967</v>
      </c>
      <c r="E1068" s="232" t="s">
        <v>988</v>
      </c>
      <c r="F1068" s="232">
        <v>1</v>
      </c>
      <c r="G1068" s="232" t="s">
        <v>1417</v>
      </c>
      <c r="H1068" s="233">
        <v>8.2000000000000003E-2</v>
      </c>
      <c r="I1068" s="233">
        <v>0</v>
      </c>
      <c r="J1068" s="233">
        <v>7.6200000000000004E-2</v>
      </c>
      <c r="K1068" s="234">
        <v>332</v>
      </c>
      <c r="L1068" s="233">
        <v>3.7900000000000003E-2</v>
      </c>
      <c r="M1068" s="234">
        <v>663</v>
      </c>
      <c r="N1068" s="233">
        <v>0</v>
      </c>
      <c r="O1068" s="233">
        <v>0</v>
      </c>
      <c r="P1068" s="233">
        <v>7.3899999999999993E-2</v>
      </c>
      <c r="Q1068" s="234">
        <v>965</v>
      </c>
      <c r="R1068" s="233">
        <v>3.6700000000000003E-2</v>
      </c>
      <c r="S1068" s="234">
        <v>1921</v>
      </c>
      <c r="T1068" s="233">
        <v>0</v>
      </c>
      <c r="U1068" s="235">
        <f t="shared" si="112"/>
        <v>59.86</v>
      </c>
      <c r="V1068" s="227">
        <f t="shared" si="113"/>
        <v>55.626000000000005</v>
      </c>
      <c r="W1068" s="227">
        <f t="shared" si="114"/>
        <v>55.333666666666673</v>
      </c>
      <c r="X1068" s="227">
        <f t="shared" si="117"/>
        <v>55.25</v>
      </c>
      <c r="Y1068" s="227">
        <f t="shared" si="115"/>
        <v>53.946999999999996</v>
      </c>
      <c r="Z1068" s="227">
        <f t="shared" si="116"/>
        <v>53.596555555555561</v>
      </c>
      <c r="AA1068" s="227">
        <f t="shared" si="118"/>
        <v>53.361111111111114</v>
      </c>
    </row>
    <row r="1069" spans="2:27" ht="13.5" hidden="1">
      <c r="B1069" s="232" t="s">
        <v>1110</v>
      </c>
      <c r="C1069" s="232" t="s">
        <v>889</v>
      </c>
      <c r="D1069" s="232" t="s">
        <v>967</v>
      </c>
      <c r="E1069" s="232" t="s">
        <v>988</v>
      </c>
      <c r="F1069" s="232">
        <v>1</v>
      </c>
      <c r="G1069" s="232" t="s">
        <v>1322</v>
      </c>
      <c r="H1069" s="233">
        <v>9.64E-2</v>
      </c>
      <c r="I1069" s="233">
        <v>0</v>
      </c>
      <c r="J1069" s="233">
        <v>8.48E-2</v>
      </c>
      <c r="K1069" s="234">
        <v>368</v>
      </c>
      <c r="L1069" s="233">
        <v>4.2000000000000003E-2</v>
      </c>
      <c r="M1069" s="234">
        <v>733</v>
      </c>
      <c r="N1069" s="233">
        <v>0</v>
      </c>
      <c r="O1069" s="233">
        <v>0</v>
      </c>
      <c r="P1069" s="233">
        <v>8.0199999999999994E-2</v>
      </c>
      <c r="Q1069" s="234">
        <v>1042</v>
      </c>
      <c r="R1069" s="233">
        <v>3.9699999999999999E-2</v>
      </c>
      <c r="S1069" s="234">
        <v>2066</v>
      </c>
      <c r="T1069" s="233">
        <v>0</v>
      </c>
      <c r="U1069" s="235">
        <f t="shared" si="112"/>
        <v>70.372</v>
      </c>
      <c r="V1069" s="227">
        <f t="shared" si="113"/>
        <v>61.904000000000003</v>
      </c>
      <c r="W1069" s="227">
        <f t="shared" si="114"/>
        <v>61.326666666666668</v>
      </c>
      <c r="X1069" s="227">
        <f t="shared" si="117"/>
        <v>61.083333333333336</v>
      </c>
      <c r="Y1069" s="227">
        <f t="shared" si="115"/>
        <v>58.545999999999992</v>
      </c>
      <c r="Z1069" s="227">
        <f t="shared" si="116"/>
        <v>57.925444444444437</v>
      </c>
      <c r="AA1069" s="227">
        <f t="shared" si="118"/>
        <v>57.388888888888886</v>
      </c>
    </row>
    <row r="1070" spans="2:27" ht="13.5" hidden="1">
      <c r="B1070" s="232" t="s">
        <v>1110</v>
      </c>
      <c r="C1070" s="232" t="s">
        <v>890</v>
      </c>
      <c r="D1070" s="232" t="s">
        <v>967</v>
      </c>
      <c r="E1070" s="232" t="s">
        <v>988</v>
      </c>
      <c r="F1070" s="232">
        <v>4</v>
      </c>
      <c r="G1070" s="232" t="s">
        <v>1311</v>
      </c>
      <c r="H1070" s="233">
        <v>0.29799999999999999</v>
      </c>
      <c r="I1070" s="233">
        <v>0</v>
      </c>
      <c r="J1070" s="233">
        <v>0.20530000000000001</v>
      </c>
      <c r="K1070" s="234">
        <v>870</v>
      </c>
      <c r="L1070" s="233">
        <v>9.9400000000000002E-2</v>
      </c>
      <c r="M1070" s="234">
        <v>1718</v>
      </c>
      <c r="N1070" s="233">
        <v>0</v>
      </c>
      <c r="O1070" s="233">
        <v>0</v>
      </c>
      <c r="P1070" s="233">
        <v>0.16880000000000001</v>
      </c>
      <c r="Q1070" s="234">
        <v>2119</v>
      </c>
      <c r="R1070" s="233">
        <v>8.0600000000000005E-2</v>
      </c>
      <c r="S1070" s="234">
        <v>4090</v>
      </c>
      <c r="T1070" s="233">
        <v>0</v>
      </c>
      <c r="U1070" s="235">
        <f t="shared" si="112"/>
        <v>217.54</v>
      </c>
      <c r="V1070" s="227">
        <f t="shared" si="113"/>
        <v>149.869</v>
      </c>
      <c r="W1070" s="227">
        <f t="shared" si="114"/>
        <v>145.06200000000001</v>
      </c>
      <c r="X1070" s="227">
        <f t="shared" si="117"/>
        <v>143.16666666666666</v>
      </c>
      <c r="Y1070" s="227">
        <f t="shared" si="115"/>
        <v>123.224</v>
      </c>
      <c r="Z1070" s="227">
        <f t="shared" si="116"/>
        <v>117.69911111111111</v>
      </c>
      <c r="AA1070" s="227">
        <f t="shared" si="118"/>
        <v>113.61111111111111</v>
      </c>
    </row>
    <row r="1071" spans="2:27" ht="13.5" hidden="1">
      <c r="B1071" s="232" t="s">
        <v>1110</v>
      </c>
      <c r="C1071" s="232" t="s">
        <v>891</v>
      </c>
      <c r="D1071" s="232" t="s">
        <v>967</v>
      </c>
      <c r="E1071" s="232" t="s">
        <v>988</v>
      </c>
      <c r="F1071" s="232">
        <v>8</v>
      </c>
      <c r="G1071" s="232" t="s">
        <v>1312</v>
      </c>
      <c r="H1071" s="233">
        <v>0.55120000000000002</v>
      </c>
      <c r="I1071" s="233">
        <v>0</v>
      </c>
      <c r="J1071" s="233">
        <v>0.3866</v>
      </c>
      <c r="K1071" s="234">
        <v>1641</v>
      </c>
      <c r="L1071" s="233">
        <v>0.18729999999999999</v>
      </c>
      <c r="M1071" s="234">
        <v>3239</v>
      </c>
      <c r="N1071" s="233">
        <v>0</v>
      </c>
      <c r="O1071" s="233">
        <v>0</v>
      </c>
      <c r="P1071" s="233">
        <v>0.31490000000000001</v>
      </c>
      <c r="Q1071" s="234">
        <v>3963</v>
      </c>
      <c r="R1071" s="233">
        <v>0.15079999999999999</v>
      </c>
      <c r="S1071" s="234">
        <v>7664</v>
      </c>
      <c r="T1071" s="233">
        <v>0</v>
      </c>
      <c r="U1071" s="235">
        <f t="shared" si="112"/>
        <v>402.37600000000003</v>
      </c>
      <c r="V1071" s="227">
        <f t="shared" si="113"/>
        <v>282.21800000000002</v>
      </c>
      <c r="W1071" s="227">
        <f t="shared" si="114"/>
        <v>273.47899999999998</v>
      </c>
      <c r="X1071" s="227">
        <f t="shared" si="117"/>
        <v>269.91666666666669</v>
      </c>
      <c r="Y1071" s="227">
        <f t="shared" si="115"/>
        <v>229.87700000000001</v>
      </c>
      <c r="Z1071" s="227">
        <f t="shared" si="116"/>
        <v>220.16733333333332</v>
      </c>
      <c r="AA1071" s="227">
        <f t="shared" si="118"/>
        <v>212.88888888888889</v>
      </c>
    </row>
    <row r="1072" spans="2:27" ht="13.5" hidden="1">
      <c r="B1072" s="232" t="s">
        <v>1110</v>
      </c>
      <c r="C1072" s="232" t="s">
        <v>892</v>
      </c>
      <c r="D1072" s="232" t="s">
        <v>967</v>
      </c>
      <c r="E1072" s="232" t="s">
        <v>988</v>
      </c>
      <c r="F1072" s="232">
        <v>2</v>
      </c>
      <c r="G1072" s="232" t="s">
        <v>1315</v>
      </c>
      <c r="H1072" s="233">
        <v>0.1716</v>
      </c>
      <c r="I1072" s="233">
        <v>0</v>
      </c>
      <c r="J1072" s="233">
        <v>0.13039999999999999</v>
      </c>
      <c r="K1072" s="234">
        <v>558</v>
      </c>
      <c r="L1072" s="233">
        <v>6.3700000000000007E-2</v>
      </c>
      <c r="M1072" s="234">
        <v>1106</v>
      </c>
      <c r="N1072" s="233">
        <v>0</v>
      </c>
      <c r="O1072" s="233">
        <v>0</v>
      </c>
      <c r="P1072" s="233">
        <v>0.1125</v>
      </c>
      <c r="Q1072" s="234">
        <v>1435</v>
      </c>
      <c r="R1072" s="233">
        <v>5.4600000000000003E-2</v>
      </c>
      <c r="S1072" s="234">
        <v>2804</v>
      </c>
      <c r="T1072" s="233">
        <v>0</v>
      </c>
      <c r="U1072" s="235">
        <f t="shared" si="112"/>
        <v>125.268</v>
      </c>
      <c r="V1072" s="227">
        <f t="shared" si="113"/>
        <v>95.191999999999993</v>
      </c>
      <c r="W1072" s="227">
        <f t="shared" si="114"/>
        <v>93.001000000000005</v>
      </c>
      <c r="X1072" s="227">
        <f t="shared" si="117"/>
        <v>92.166666666666671</v>
      </c>
      <c r="Y1072" s="227">
        <f t="shared" si="115"/>
        <v>82.125</v>
      </c>
      <c r="Z1072" s="227">
        <f t="shared" si="116"/>
        <v>79.719111111111118</v>
      </c>
      <c r="AA1072" s="227">
        <f t="shared" si="118"/>
        <v>77.888888888888886</v>
      </c>
    </row>
    <row r="1073" spans="2:27" ht="13.5" hidden="1">
      <c r="B1073" s="232" t="s">
        <v>1110</v>
      </c>
      <c r="C1073" s="232" t="s">
        <v>297</v>
      </c>
      <c r="D1073" s="232" t="s">
        <v>967</v>
      </c>
      <c r="E1073" s="232" t="s">
        <v>988</v>
      </c>
      <c r="F1073" s="232">
        <v>2</v>
      </c>
      <c r="G1073" s="232" t="s">
        <v>1314</v>
      </c>
      <c r="H1073" s="233">
        <v>0.1196</v>
      </c>
      <c r="I1073" s="233">
        <v>0</v>
      </c>
      <c r="J1073" s="233">
        <v>9.9000000000000005E-2</v>
      </c>
      <c r="K1073" s="234">
        <v>427</v>
      </c>
      <c r="L1073" s="233">
        <v>4.8800000000000003E-2</v>
      </c>
      <c r="M1073" s="234">
        <v>849</v>
      </c>
      <c r="N1073" s="233">
        <v>0</v>
      </c>
      <c r="O1073" s="233">
        <v>0</v>
      </c>
      <c r="P1073" s="233">
        <v>9.01E-2</v>
      </c>
      <c r="Q1073" s="234">
        <v>1162</v>
      </c>
      <c r="R1073" s="233">
        <v>4.4200000000000003E-2</v>
      </c>
      <c r="S1073" s="234">
        <v>2290</v>
      </c>
      <c r="T1073" s="233">
        <v>0</v>
      </c>
      <c r="U1073" s="235">
        <f t="shared" si="112"/>
        <v>87.307999999999993</v>
      </c>
      <c r="V1073" s="227">
        <f t="shared" si="113"/>
        <v>72.27000000000001</v>
      </c>
      <c r="W1073" s="227">
        <f t="shared" si="114"/>
        <v>71.207333333333338</v>
      </c>
      <c r="X1073" s="227">
        <f t="shared" si="117"/>
        <v>70.75</v>
      </c>
      <c r="Y1073" s="227">
        <f t="shared" si="115"/>
        <v>65.772999999999996</v>
      </c>
      <c r="Z1073" s="227">
        <f t="shared" si="116"/>
        <v>64.543777777777791</v>
      </c>
      <c r="AA1073" s="227">
        <f t="shared" si="118"/>
        <v>63.611111111111114</v>
      </c>
    </row>
    <row r="1074" spans="2:27" ht="13.5" hidden="1">
      <c r="B1074" s="232" t="s">
        <v>1110</v>
      </c>
      <c r="C1074" s="232" t="s">
        <v>893</v>
      </c>
      <c r="D1074" s="232" t="s">
        <v>967</v>
      </c>
      <c r="E1074" s="232" t="s">
        <v>988</v>
      </c>
      <c r="F1074" s="232">
        <v>2</v>
      </c>
      <c r="G1074" s="232" t="s">
        <v>1417</v>
      </c>
      <c r="H1074" s="233">
        <v>8.0600000000000005E-2</v>
      </c>
      <c r="I1074" s="233">
        <v>0</v>
      </c>
      <c r="J1074" s="233">
        <v>7.5499999999999998E-2</v>
      </c>
      <c r="K1074" s="234">
        <v>329</v>
      </c>
      <c r="L1074" s="233">
        <v>3.7499999999999999E-2</v>
      </c>
      <c r="M1074" s="234">
        <v>656</v>
      </c>
      <c r="N1074" s="233">
        <v>0</v>
      </c>
      <c r="O1074" s="233">
        <v>0</v>
      </c>
      <c r="P1074" s="233">
        <v>7.3200000000000001E-2</v>
      </c>
      <c r="Q1074" s="234">
        <v>957</v>
      </c>
      <c r="R1074" s="233">
        <v>3.6400000000000002E-2</v>
      </c>
      <c r="S1074" s="234">
        <v>1905</v>
      </c>
      <c r="T1074" s="233">
        <v>0</v>
      </c>
      <c r="U1074" s="235">
        <f t="shared" si="112"/>
        <v>58.838000000000001</v>
      </c>
      <c r="V1074" s="227">
        <f t="shared" si="113"/>
        <v>55.114999999999995</v>
      </c>
      <c r="W1074" s="227">
        <f t="shared" si="114"/>
        <v>54.791666666666671</v>
      </c>
      <c r="X1074" s="227">
        <f t="shared" si="117"/>
        <v>54.666666666666664</v>
      </c>
      <c r="Y1074" s="227">
        <f t="shared" si="115"/>
        <v>53.436</v>
      </c>
      <c r="Z1074" s="227">
        <f t="shared" si="116"/>
        <v>53.155333333333331</v>
      </c>
      <c r="AA1074" s="227">
        <f t="shared" si="118"/>
        <v>52.916666666666664</v>
      </c>
    </row>
    <row r="1075" spans="2:27" ht="13.5" hidden="1">
      <c r="B1075" s="232" t="s">
        <v>1110</v>
      </c>
      <c r="C1075" s="232" t="s">
        <v>895</v>
      </c>
      <c r="D1075" s="232" t="s">
        <v>967</v>
      </c>
      <c r="E1075" s="232" t="s">
        <v>988</v>
      </c>
      <c r="F1075" s="232">
        <v>2</v>
      </c>
      <c r="G1075" s="232" t="s">
        <v>1322</v>
      </c>
      <c r="H1075" s="233">
        <v>9.3600000000000003E-2</v>
      </c>
      <c r="I1075" s="233">
        <v>0</v>
      </c>
      <c r="J1075" s="233">
        <v>8.3299999999999999E-2</v>
      </c>
      <c r="K1075" s="234">
        <v>362</v>
      </c>
      <c r="L1075" s="233">
        <v>4.1300000000000003E-2</v>
      </c>
      <c r="M1075" s="234">
        <v>721</v>
      </c>
      <c r="N1075" s="233">
        <v>0</v>
      </c>
      <c r="O1075" s="233">
        <v>0</v>
      </c>
      <c r="P1075" s="233">
        <v>7.8799999999999995E-2</v>
      </c>
      <c r="Q1075" s="234">
        <v>1025</v>
      </c>
      <c r="R1075" s="233">
        <v>3.9E-2</v>
      </c>
      <c r="S1075" s="234">
        <v>2033</v>
      </c>
      <c r="T1075" s="233">
        <v>0</v>
      </c>
      <c r="U1075" s="235">
        <f t="shared" si="112"/>
        <v>68.328000000000003</v>
      </c>
      <c r="V1075" s="227">
        <f t="shared" si="113"/>
        <v>60.808999999999997</v>
      </c>
      <c r="W1075" s="227">
        <f t="shared" si="114"/>
        <v>60.315666666666672</v>
      </c>
      <c r="X1075" s="227">
        <f t="shared" si="117"/>
        <v>60.083333333333336</v>
      </c>
      <c r="Y1075" s="227">
        <f t="shared" si="115"/>
        <v>57.523999999999994</v>
      </c>
      <c r="Z1075" s="227">
        <f t="shared" si="116"/>
        <v>56.94222222222222</v>
      </c>
      <c r="AA1075" s="227">
        <f t="shared" si="118"/>
        <v>56.472222222222221</v>
      </c>
    </row>
    <row r="1076" spans="2:27" ht="13.5" hidden="1">
      <c r="B1076" s="232" t="s">
        <v>1110</v>
      </c>
      <c r="C1076" s="232" t="s">
        <v>896</v>
      </c>
      <c r="D1076" s="232" t="s">
        <v>967</v>
      </c>
      <c r="E1076" s="232" t="s">
        <v>988</v>
      </c>
      <c r="F1076" s="232">
        <v>4</v>
      </c>
      <c r="G1076" s="232" t="s">
        <v>1311</v>
      </c>
      <c r="H1076" s="233">
        <v>0.27560000000000001</v>
      </c>
      <c r="I1076" s="233">
        <v>0</v>
      </c>
      <c r="J1076" s="233">
        <v>0.1933</v>
      </c>
      <c r="K1076" s="234">
        <v>820</v>
      </c>
      <c r="L1076" s="233">
        <v>9.3600000000000003E-2</v>
      </c>
      <c r="M1076" s="234">
        <v>1620</v>
      </c>
      <c r="N1076" s="233">
        <v>0</v>
      </c>
      <c r="O1076" s="233">
        <v>0</v>
      </c>
      <c r="P1076" s="233">
        <v>0.1575</v>
      </c>
      <c r="Q1076" s="234">
        <v>1982</v>
      </c>
      <c r="R1076" s="233">
        <v>7.5399999999999995E-2</v>
      </c>
      <c r="S1076" s="234">
        <v>3832</v>
      </c>
      <c r="T1076" s="233">
        <v>0</v>
      </c>
      <c r="U1076" s="235">
        <f t="shared" si="112"/>
        <v>201.18800000000002</v>
      </c>
      <c r="V1076" s="227">
        <f t="shared" si="113"/>
        <v>141.10900000000001</v>
      </c>
      <c r="W1076" s="227">
        <f t="shared" si="114"/>
        <v>136.66133333333335</v>
      </c>
      <c r="X1076" s="227">
        <f t="shared" si="117"/>
        <v>135</v>
      </c>
      <c r="Y1076" s="227">
        <f t="shared" si="115"/>
        <v>114.97499999999999</v>
      </c>
      <c r="Z1076" s="227">
        <f t="shared" si="116"/>
        <v>110.09755555555554</v>
      </c>
      <c r="AA1076" s="227">
        <f t="shared" si="118"/>
        <v>106.44444444444444</v>
      </c>
    </row>
    <row r="1077" spans="2:27" ht="13.5" hidden="1">
      <c r="B1077" s="232" t="s">
        <v>1110</v>
      </c>
      <c r="C1077" s="232" t="s">
        <v>897</v>
      </c>
      <c r="D1077" s="232" t="s">
        <v>967</v>
      </c>
      <c r="E1077" s="232" t="s">
        <v>988</v>
      </c>
      <c r="F1077" s="232">
        <v>8</v>
      </c>
      <c r="G1077" s="232" t="s">
        <v>1312</v>
      </c>
      <c r="H1077" s="233">
        <v>0.50960000000000005</v>
      </c>
      <c r="I1077" s="233">
        <v>0</v>
      </c>
      <c r="J1077" s="233">
        <v>0.3614</v>
      </c>
      <c r="K1077" s="234">
        <v>1536</v>
      </c>
      <c r="L1077" s="233">
        <v>0.17530000000000001</v>
      </c>
      <c r="M1077" s="234">
        <v>3034</v>
      </c>
      <c r="N1077" s="233">
        <v>0</v>
      </c>
      <c r="O1077" s="233">
        <v>0</v>
      </c>
      <c r="P1077" s="233">
        <v>0.2969</v>
      </c>
      <c r="Q1077" s="234">
        <v>3744</v>
      </c>
      <c r="R1077" s="233">
        <v>0.14249999999999999</v>
      </c>
      <c r="S1077" s="234">
        <v>7253</v>
      </c>
      <c r="T1077" s="233">
        <v>0</v>
      </c>
      <c r="U1077" s="235">
        <f t="shared" si="112"/>
        <v>372.00800000000004</v>
      </c>
      <c r="V1077" s="227">
        <f t="shared" si="113"/>
        <v>263.822</v>
      </c>
      <c r="W1077" s="227">
        <f t="shared" si="114"/>
        <v>255.96899999999999</v>
      </c>
      <c r="X1077" s="227">
        <f t="shared" si="117"/>
        <v>252.83333333333334</v>
      </c>
      <c r="Y1077" s="227">
        <f t="shared" si="115"/>
        <v>216.73699999999999</v>
      </c>
      <c r="Z1077" s="227">
        <f t="shared" si="116"/>
        <v>208.02499999999998</v>
      </c>
      <c r="AA1077" s="227">
        <f t="shared" si="118"/>
        <v>201.47222222222223</v>
      </c>
    </row>
    <row r="1078" spans="2:27" ht="13.5" hidden="1">
      <c r="B1078" s="232" t="s">
        <v>1110</v>
      </c>
      <c r="C1078" s="232" t="s">
        <v>898</v>
      </c>
      <c r="D1078" s="232" t="s">
        <v>967</v>
      </c>
      <c r="E1078" s="232" t="s">
        <v>988</v>
      </c>
      <c r="F1078" s="232">
        <v>2</v>
      </c>
      <c r="G1078" s="232" t="s">
        <v>1315</v>
      </c>
      <c r="H1078" s="233">
        <v>0.16120000000000001</v>
      </c>
      <c r="I1078" s="233">
        <v>0</v>
      </c>
      <c r="J1078" s="233">
        <v>0.1242</v>
      </c>
      <c r="K1078" s="234">
        <v>532</v>
      </c>
      <c r="L1078" s="233">
        <v>6.0699999999999997E-2</v>
      </c>
      <c r="M1078" s="234">
        <v>1055</v>
      </c>
      <c r="N1078" s="233">
        <v>0</v>
      </c>
      <c r="O1078" s="233">
        <v>0</v>
      </c>
      <c r="P1078" s="233">
        <v>0.108</v>
      </c>
      <c r="Q1078" s="234">
        <v>1380</v>
      </c>
      <c r="R1078" s="233">
        <v>5.2499999999999998E-2</v>
      </c>
      <c r="S1078" s="234">
        <v>2701</v>
      </c>
      <c r="T1078" s="233">
        <v>0</v>
      </c>
      <c r="U1078" s="235">
        <f t="shared" si="112"/>
        <v>117.676</v>
      </c>
      <c r="V1078" s="227">
        <f t="shared" si="113"/>
        <v>90.665999999999997</v>
      </c>
      <c r="W1078" s="227">
        <f t="shared" si="114"/>
        <v>88.644333333333336</v>
      </c>
      <c r="X1078" s="227">
        <f t="shared" si="117"/>
        <v>87.916666666666671</v>
      </c>
      <c r="Y1078" s="227">
        <f t="shared" si="115"/>
        <v>78.84</v>
      </c>
      <c r="Z1078" s="227">
        <f t="shared" si="116"/>
        <v>76.658333333333331</v>
      </c>
      <c r="AA1078" s="227">
        <f t="shared" si="118"/>
        <v>75.027777777777771</v>
      </c>
    </row>
    <row r="1079" spans="2:27" ht="13.5" hidden="1">
      <c r="B1079" s="232" t="s">
        <v>1110</v>
      </c>
      <c r="C1079" s="232" t="s">
        <v>899</v>
      </c>
      <c r="D1079" s="232" t="s">
        <v>967</v>
      </c>
      <c r="E1079" s="232" t="s">
        <v>988</v>
      </c>
      <c r="F1079" s="232">
        <v>2</v>
      </c>
      <c r="G1079" s="232" t="s">
        <v>1314</v>
      </c>
      <c r="H1079" s="233">
        <v>0.1144</v>
      </c>
      <c r="I1079" s="233">
        <v>0</v>
      </c>
      <c r="J1079" s="233">
        <v>9.5899999999999999E-2</v>
      </c>
      <c r="K1079" s="234">
        <v>414</v>
      </c>
      <c r="L1079" s="233">
        <v>4.7300000000000002E-2</v>
      </c>
      <c r="M1079" s="234">
        <v>823</v>
      </c>
      <c r="N1079" s="233">
        <v>0</v>
      </c>
      <c r="O1079" s="233">
        <v>0</v>
      </c>
      <c r="P1079" s="233">
        <v>8.7800000000000003E-2</v>
      </c>
      <c r="Q1079" s="234">
        <v>1134</v>
      </c>
      <c r="R1079" s="233">
        <v>4.3200000000000002E-2</v>
      </c>
      <c r="S1079" s="234">
        <v>2239</v>
      </c>
      <c r="T1079" s="233">
        <v>0</v>
      </c>
      <c r="U1079" s="235">
        <f t="shared" si="112"/>
        <v>83.512</v>
      </c>
      <c r="V1079" s="227">
        <f t="shared" si="113"/>
        <v>70.007000000000005</v>
      </c>
      <c r="W1079" s="227">
        <f t="shared" si="114"/>
        <v>69.028999999999996</v>
      </c>
      <c r="X1079" s="227">
        <f t="shared" si="117"/>
        <v>68.583333333333329</v>
      </c>
      <c r="Y1079" s="227">
        <f t="shared" si="115"/>
        <v>64.094000000000008</v>
      </c>
      <c r="Z1079" s="227">
        <f t="shared" si="116"/>
        <v>63.036000000000001</v>
      </c>
      <c r="AA1079" s="227">
        <f t="shared" si="118"/>
        <v>62.194444444444443</v>
      </c>
    </row>
    <row r="1080" spans="2:27" ht="13.5" hidden="1">
      <c r="B1080" s="232" t="s">
        <v>1110</v>
      </c>
      <c r="C1080" s="232" t="s">
        <v>900</v>
      </c>
      <c r="D1080" s="232" t="s">
        <v>967</v>
      </c>
      <c r="E1080" s="232" t="s">
        <v>988</v>
      </c>
      <c r="F1080" s="232">
        <v>2</v>
      </c>
      <c r="G1080" s="232" t="s">
        <v>1417</v>
      </c>
      <c r="H1080" s="233">
        <v>7.9299999999999995E-2</v>
      </c>
      <c r="I1080" s="233">
        <v>0</v>
      </c>
      <c r="J1080" s="233">
        <v>7.4700000000000003E-2</v>
      </c>
      <c r="K1080" s="234">
        <v>326</v>
      </c>
      <c r="L1080" s="233">
        <v>3.7199999999999997E-2</v>
      </c>
      <c r="M1080" s="234">
        <v>650</v>
      </c>
      <c r="N1080" s="233">
        <v>0</v>
      </c>
      <c r="O1080" s="233">
        <v>0</v>
      </c>
      <c r="P1080" s="233">
        <v>7.2700000000000001E-2</v>
      </c>
      <c r="Q1080" s="234">
        <v>950</v>
      </c>
      <c r="R1080" s="233">
        <v>3.61E-2</v>
      </c>
      <c r="S1080" s="234">
        <v>1892</v>
      </c>
      <c r="T1080" s="233">
        <v>0</v>
      </c>
      <c r="U1080" s="235">
        <f t="shared" si="112"/>
        <v>57.888999999999996</v>
      </c>
      <c r="V1080" s="227">
        <f t="shared" si="113"/>
        <v>54.530999999999999</v>
      </c>
      <c r="W1080" s="227">
        <f t="shared" si="114"/>
        <v>54.322666666666663</v>
      </c>
      <c r="X1080" s="227">
        <f t="shared" si="117"/>
        <v>54.166666666666664</v>
      </c>
      <c r="Y1080" s="227">
        <f t="shared" si="115"/>
        <v>53.070999999999998</v>
      </c>
      <c r="Z1080" s="227">
        <f t="shared" si="116"/>
        <v>52.741888888888894</v>
      </c>
      <c r="AA1080" s="227">
        <f t="shared" si="118"/>
        <v>52.555555555555557</v>
      </c>
    </row>
    <row r="1081" spans="2:27" ht="13.5" hidden="1">
      <c r="B1081" s="232" t="s">
        <v>1110</v>
      </c>
      <c r="C1081" s="232" t="s">
        <v>902</v>
      </c>
      <c r="D1081" s="232" t="s">
        <v>967</v>
      </c>
      <c r="E1081" s="232" t="s">
        <v>988</v>
      </c>
      <c r="F1081" s="232">
        <v>2</v>
      </c>
      <c r="G1081" s="232" t="s">
        <v>1322</v>
      </c>
      <c r="H1081" s="233">
        <v>9.0999999999999998E-2</v>
      </c>
      <c r="I1081" s="233">
        <v>0</v>
      </c>
      <c r="J1081" s="233">
        <v>8.1699999999999995E-2</v>
      </c>
      <c r="K1081" s="234">
        <v>355</v>
      </c>
      <c r="L1081" s="233">
        <v>4.0500000000000001E-2</v>
      </c>
      <c r="M1081" s="234">
        <v>708</v>
      </c>
      <c r="N1081" s="233">
        <v>0</v>
      </c>
      <c r="O1081" s="233">
        <v>0</v>
      </c>
      <c r="P1081" s="233">
        <v>7.7700000000000005E-2</v>
      </c>
      <c r="Q1081" s="234">
        <v>1011</v>
      </c>
      <c r="R1081" s="233">
        <v>3.85E-2</v>
      </c>
      <c r="S1081" s="234">
        <v>2008</v>
      </c>
      <c r="T1081" s="233">
        <v>0</v>
      </c>
      <c r="U1081" s="235">
        <f t="shared" si="112"/>
        <v>66.429999999999993</v>
      </c>
      <c r="V1081" s="227">
        <f t="shared" si="113"/>
        <v>59.640999999999998</v>
      </c>
      <c r="W1081" s="227">
        <f t="shared" si="114"/>
        <v>59.148333333333333</v>
      </c>
      <c r="X1081" s="227">
        <f t="shared" si="117"/>
        <v>59</v>
      </c>
      <c r="Y1081" s="227">
        <f t="shared" si="115"/>
        <v>56.721000000000004</v>
      </c>
      <c r="Z1081" s="227">
        <f t="shared" si="116"/>
        <v>56.188333333333333</v>
      </c>
      <c r="AA1081" s="227">
        <f t="shared" si="118"/>
        <v>55.777777777777779</v>
      </c>
    </row>
    <row r="1082" spans="2:27" ht="13.5" hidden="1">
      <c r="B1082" s="232" t="s">
        <v>1110</v>
      </c>
      <c r="C1082" s="232" t="s">
        <v>903</v>
      </c>
      <c r="D1082" s="232" t="s">
        <v>967</v>
      </c>
      <c r="E1082" s="232" t="s">
        <v>988</v>
      </c>
      <c r="F1082" s="232">
        <v>4</v>
      </c>
      <c r="G1082" s="232" t="s">
        <v>1311</v>
      </c>
      <c r="H1082" s="233">
        <v>0.25480000000000003</v>
      </c>
      <c r="I1082" s="233">
        <v>0</v>
      </c>
      <c r="J1082" s="233">
        <v>0.1807</v>
      </c>
      <c r="K1082" s="234">
        <v>768</v>
      </c>
      <c r="L1082" s="233">
        <v>8.77E-2</v>
      </c>
      <c r="M1082" s="234">
        <v>1517</v>
      </c>
      <c r="N1082" s="233">
        <v>0</v>
      </c>
      <c r="O1082" s="233">
        <v>0</v>
      </c>
      <c r="P1082" s="233">
        <v>0.14849999999999999</v>
      </c>
      <c r="Q1082" s="234">
        <v>1872</v>
      </c>
      <c r="R1082" s="233">
        <v>7.1199999999999999E-2</v>
      </c>
      <c r="S1082" s="234">
        <v>3626</v>
      </c>
      <c r="T1082" s="233">
        <v>0</v>
      </c>
      <c r="U1082" s="235">
        <f t="shared" si="112"/>
        <v>186.00400000000002</v>
      </c>
      <c r="V1082" s="227">
        <f t="shared" si="113"/>
        <v>131.911</v>
      </c>
      <c r="W1082" s="227">
        <f t="shared" si="114"/>
        <v>128.02100000000002</v>
      </c>
      <c r="X1082" s="227">
        <f t="shared" si="117"/>
        <v>126.41666666666667</v>
      </c>
      <c r="Y1082" s="227">
        <f t="shared" si="115"/>
        <v>108.405</v>
      </c>
      <c r="Z1082" s="227">
        <f t="shared" si="116"/>
        <v>103.976</v>
      </c>
      <c r="AA1082" s="227">
        <f t="shared" si="118"/>
        <v>100.72222222222223</v>
      </c>
    </row>
    <row r="1083" spans="2:27" ht="13.5" hidden="1">
      <c r="B1083" s="232" t="s">
        <v>1110</v>
      </c>
      <c r="C1083" s="232" t="s">
        <v>1419</v>
      </c>
      <c r="D1083" s="232" t="s">
        <v>967</v>
      </c>
      <c r="E1083" s="232" t="s">
        <v>988</v>
      </c>
      <c r="F1083" s="232">
        <v>448</v>
      </c>
      <c r="G1083" s="232" t="s">
        <v>1420</v>
      </c>
      <c r="H1083" s="233">
        <v>271.0412</v>
      </c>
      <c r="I1083" s="233">
        <v>0</v>
      </c>
      <c r="J1083" s="233">
        <v>169.93326999999999</v>
      </c>
      <c r="K1083" s="234">
        <v>710444</v>
      </c>
      <c r="L1083" s="233">
        <v>81.10087</v>
      </c>
      <c r="M1083" s="234">
        <v>1393796</v>
      </c>
      <c r="N1083" s="233">
        <v>0</v>
      </c>
      <c r="O1083" s="233">
        <v>0</v>
      </c>
      <c r="P1083" s="233">
        <v>92.224109999999996</v>
      </c>
      <c r="Q1083" s="234">
        <v>1129429</v>
      </c>
      <c r="R1083" s="233">
        <v>42.976759999999999</v>
      </c>
      <c r="S1083" s="234">
        <v>2135265</v>
      </c>
      <c r="T1083" s="233">
        <v>0</v>
      </c>
      <c r="U1083" s="235">
        <f t="shared" si="112"/>
        <v>197860.076</v>
      </c>
      <c r="V1083" s="227">
        <f t="shared" si="113"/>
        <v>124051.2871</v>
      </c>
      <c r="W1083" s="227">
        <f t="shared" si="114"/>
        <v>118407.30176666667</v>
      </c>
      <c r="X1083" s="227">
        <f t="shared" si="117"/>
        <v>116149.66666666667</v>
      </c>
      <c r="Y1083" s="227">
        <f t="shared" si="115"/>
        <v>67323.600299999991</v>
      </c>
      <c r="Z1083" s="227">
        <f t="shared" si="116"/>
        <v>62746.062577777775</v>
      </c>
      <c r="AA1083" s="227">
        <f t="shared" si="118"/>
        <v>59312.916666666664</v>
      </c>
    </row>
    <row r="1084" spans="2:27" ht="13.5" hidden="1">
      <c r="B1084" s="232" t="s">
        <v>1110</v>
      </c>
      <c r="C1084" s="232" t="s">
        <v>1421</v>
      </c>
      <c r="D1084" s="232" t="s">
        <v>967</v>
      </c>
      <c r="E1084" s="232" t="s">
        <v>988</v>
      </c>
      <c r="F1084" s="232">
        <v>448</v>
      </c>
      <c r="G1084" s="232" t="s">
        <v>1422</v>
      </c>
      <c r="H1084" s="233">
        <v>73.438199999999995</v>
      </c>
      <c r="I1084" s="233">
        <v>0</v>
      </c>
      <c r="J1084" s="233">
        <v>48.161409999999997</v>
      </c>
      <c r="K1084" s="234">
        <v>202481</v>
      </c>
      <c r="L1084" s="233">
        <v>23.114270000000001</v>
      </c>
      <c r="M1084" s="234">
        <v>398189</v>
      </c>
      <c r="N1084" s="233">
        <v>0</v>
      </c>
      <c r="O1084" s="233">
        <v>0</v>
      </c>
      <c r="P1084" s="233">
        <v>28.734269999999999</v>
      </c>
      <c r="Q1084" s="234">
        <v>356970</v>
      </c>
      <c r="R1084" s="233">
        <v>13.583320000000001</v>
      </c>
      <c r="S1084" s="234">
        <v>683041</v>
      </c>
      <c r="T1084" s="233">
        <v>0</v>
      </c>
      <c r="U1084" s="235">
        <f t="shared" si="112"/>
        <v>53609.885999999999</v>
      </c>
      <c r="V1084" s="227">
        <f t="shared" si="113"/>
        <v>35157.829299999998</v>
      </c>
      <c r="W1084" s="227">
        <f t="shared" si="114"/>
        <v>33746.83376666667</v>
      </c>
      <c r="X1084" s="227">
        <f t="shared" si="117"/>
        <v>33182.416666666664</v>
      </c>
      <c r="Y1084" s="227">
        <f t="shared" si="115"/>
        <v>20976.017099999997</v>
      </c>
      <c r="Z1084" s="227">
        <f t="shared" si="116"/>
        <v>19831.656933333332</v>
      </c>
      <c r="AA1084" s="227">
        <f t="shared" si="118"/>
        <v>18973.361111111109</v>
      </c>
    </row>
    <row r="1085" spans="2:27" ht="13.5" hidden="1">
      <c r="B1085" s="232" t="s">
        <v>1110</v>
      </c>
      <c r="C1085" s="232" t="s">
        <v>1423</v>
      </c>
      <c r="D1085" s="232" t="s">
        <v>967</v>
      </c>
      <c r="E1085" s="232" t="s">
        <v>988</v>
      </c>
      <c r="F1085" s="232">
        <v>224</v>
      </c>
      <c r="G1085" s="232" t="s">
        <v>1422</v>
      </c>
      <c r="H1085" s="233">
        <v>59.7652</v>
      </c>
      <c r="I1085" s="233">
        <v>0</v>
      </c>
      <c r="J1085" s="233">
        <v>38.28275</v>
      </c>
      <c r="K1085" s="234">
        <v>160483</v>
      </c>
      <c r="L1085" s="233">
        <v>18.32001</v>
      </c>
      <c r="M1085" s="234">
        <v>315211</v>
      </c>
      <c r="N1085" s="233">
        <v>0</v>
      </c>
      <c r="O1085" s="233">
        <v>0</v>
      </c>
      <c r="P1085" s="233">
        <v>21.771850000000001</v>
      </c>
      <c r="Q1085" s="234">
        <v>268575</v>
      </c>
      <c r="R1085" s="233">
        <v>10.21977</v>
      </c>
      <c r="S1085" s="234">
        <v>510891</v>
      </c>
      <c r="T1085" s="233">
        <v>0</v>
      </c>
      <c r="U1085" s="235">
        <f t="shared" si="112"/>
        <v>43628.595999999998</v>
      </c>
      <c r="V1085" s="227">
        <f t="shared" si="113"/>
        <v>27946.407500000001</v>
      </c>
      <c r="W1085" s="227">
        <f t="shared" si="114"/>
        <v>26747.190633333332</v>
      </c>
      <c r="X1085" s="227">
        <f t="shared" si="117"/>
        <v>26267.583333333332</v>
      </c>
      <c r="Y1085" s="227">
        <f t="shared" si="115"/>
        <v>15893.450500000001</v>
      </c>
      <c r="Z1085" s="227">
        <f t="shared" si="116"/>
        <v>14920.848766666666</v>
      </c>
      <c r="AA1085" s="227">
        <f t="shared" si="118"/>
        <v>14191.416666666666</v>
      </c>
    </row>
    <row r="1086" spans="2:27" ht="13.5" hidden="1">
      <c r="B1086" s="232" t="s">
        <v>1110</v>
      </c>
      <c r="C1086" s="232" t="s">
        <v>904</v>
      </c>
      <c r="D1086" s="232" t="s">
        <v>967</v>
      </c>
      <c r="E1086" s="232" t="s">
        <v>988</v>
      </c>
      <c r="F1086" s="232">
        <v>64</v>
      </c>
      <c r="G1086" s="232" t="s">
        <v>1424</v>
      </c>
      <c r="H1086" s="233">
        <v>10.753</v>
      </c>
      <c r="I1086" s="233">
        <v>0</v>
      </c>
      <c r="J1086" s="233">
        <v>7.04</v>
      </c>
      <c r="K1086" s="234">
        <v>29594</v>
      </c>
      <c r="L1086" s="233">
        <v>3.3780000000000001</v>
      </c>
      <c r="M1086" s="234">
        <v>58194</v>
      </c>
      <c r="N1086" s="233">
        <v>0</v>
      </c>
      <c r="O1086" s="233">
        <v>0</v>
      </c>
      <c r="P1086" s="233">
        <v>4.1909999999999998</v>
      </c>
      <c r="Q1086" s="234">
        <v>52042</v>
      </c>
      <c r="R1086" s="233">
        <v>1.98</v>
      </c>
      <c r="S1086" s="234">
        <v>99544</v>
      </c>
      <c r="T1086" s="233">
        <v>0</v>
      </c>
      <c r="U1086" s="235">
        <f t="shared" si="112"/>
        <v>7849.6900000000005</v>
      </c>
      <c r="V1086" s="227">
        <f t="shared" si="113"/>
        <v>5139.2</v>
      </c>
      <c r="W1086" s="227">
        <f t="shared" si="114"/>
        <v>4932.1066666666666</v>
      </c>
      <c r="X1086" s="227">
        <f t="shared" si="117"/>
        <v>4849.5</v>
      </c>
      <c r="Y1086" s="227">
        <f t="shared" si="115"/>
        <v>3059.43</v>
      </c>
      <c r="Z1086" s="227">
        <f t="shared" si="116"/>
        <v>2891.0111111111109</v>
      </c>
      <c r="AA1086" s="227">
        <f t="shared" si="118"/>
        <v>2765.1111111111113</v>
      </c>
    </row>
    <row r="1087" spans="2:27" ht="13.5" hidden="1">
      <c r="B1087" s="232" t="s">
        <v>1110</v>
      </c>
      <c r="C1087" s="232" t="s">
        <v>905</v>
      </c>
      <c r="D1087" s="232" t="s">
        <v>967</v>
      </c>
      <c r="E1087" s="232" t="s">
        <v>988</v>
      </c>
      <c r="F1087" s="232">
        <v>128</v>
      </c>
      <c r="G1087" s="232" t="s">
        <v>1425</v>
      </c>
      <c r="H1087" s="233">
        <v>21.504999999999999</v>
      </c>
      <c r="I1087" s="233">
        <v>0</v>
      </c>
      <c r="J1087" s="233">
        <v>14.081</v>
      </c>
      <c r="K1087" s="234">
        <v>59188</v>
      </c>
      <c r="L1087" s="233">
        <v>6.7569999999999997</v>
      </c>
      <c r="M1087" s="234">
        <v>116388</v>
      </c>
      <c r="N1087" s="233">
        <v>0</v>
      </c>
      <c r="O1087" s="233">
        <v>0</v>
      </c>
      <c r="P1087" s="233">
        <v>8.3819999999999997</v>
      </c>
      <c r="Q1087" s="234">
        <v>104084</v>
      </c>
      <c r="R1087" s="233">
        <v>3.9609999999999999</v>
      </c>
      <c r="S1087" s="234">
        <v>199088</v>
      </c>
      <c r="T1087" s="233">
        <v>0</v>
      </c>
      <c r="U1087" s="235">
        <f t="shared" si="112"/>
        <v>15698.65</v>
      </c>
      <c r="V1087" s="227">
        <f t="shared" si="113"/>
        <v>10279.129999999999</v>
      </c>
      <c r="W1087" s="227">
        <f t="shared" si="114"/>
        <v>9864.9433333333327</v>
      </c>
      <c r="X1087" s="227">
        <f t="shared" si="117"/>
        <v>9699</v>
      </c>
      <c r="Y1087" s="227">
        <f t="shared" si="115"/>
        <v>6118.86</v>
      </c>
      <c r="Z1087" s="227">
        <f t="shared" si="116"/>
        <v>5782.7522222222215</v>
      </c>
      <c r="AA1087" s="227">
        <f t="shared" si="118"/>
        <v>5530.2222222222226</v>
      </c>
    </row>
    <row r="1088" spans="2:27" ht="13.5" hidden="1">
      <c r="B1088" s="232" t="s">
        <v>1110</v>
      </c>
      <c r="C1088" s="232" t="s">
        <v>906</v>
      </c>
      <c r="D1088" s="232" t="s">
        <v>967</v>
      </c>
      <c r="E1088" s="232" t="s">
        <v>988</v>
      </c>
      <c r="F1088" s="232">
        <v>64</v>
      </c>
      <c r="G1088" s="232" t="s">
        <v>1425</v>
      </c>
      <c r="H1088" s="233">
        <v>20.425999999999998</v>
      </c>
      <c r="I1088" s="233">
        <v>0</v>
      </c>
      <c r="J1088" s="233">
        <v>13.000999999999999</v>
      </c>
      <c r="K1088" s="234">
        <v>54458</v>
      </c>
      <c r="L1088" s="233">
        <v>6.2169999999999996</v>
      </c>
      <c r="M1088" s="234">
        <v>106927</v>
      </c>
      <c r="N1088" s="233">
        <v>0</v>
      </c>
      <c r="O1088" s="233">
        <v>0</v>
      </c>
      <c r="P1088" s="233">
        <v>7.3</v>
      </c>
      <c r="Q1088" s="234">
        <v>89871</v>
      </c>
      <c r="R1088" s="233">
        <v>3.42</v>
      </c>
      <c r="S1088" s="234">
        <v>170663</v>
      </c>
      <c r="T1088" s="233">
        <v>0</v>
      </c>
      <c r="U1088" s="235">
        <f t="shared" si="112"/>
        <v>14910.98</v>
      </c>
      <c r="V1088" s="227">
        <f t="shared" si="113"/>
        <v>9490.73</v>
      </c>
      <c r="W1088" s="227">
        <f t="shared" si="114"/>
        <v>9076.5766666666677</v>
      </c>
      <c r="X1088" s="227">
        <f t="shared" si="117"/>
        <v>8910.5833333333339</v>
      </c>
      <c r="Y1088" s="227">
        <f t="shared" si="115"/>
        <v>5329</v>
      </c>
      <c r="Z1088" s="227">
        <f t="shared" si="116"/>
        <v>4993.0166666666664</v>
      </c>
      <c r="AA1088" s="227">
        <f t="shared" si="118"/>
        <v>4740.6388888888887</v>
      </c>
    </row>
    <row r="1089" spans="2:27" ht="13.5" hidden="1">
      <c r="B1089" s="232" t="s">
        <v>1110</v>
      </c>
      <c r="C1089" s="232" t="s">
        <v>907</v>
      </c>
      <c r="D1089" s="232" t="s">
        <v>967</v>
      </c>
      <c r="E1089" s="232" t="s">
        <v>988</v>
      </c>
      <c r="F1089" s="232">
        <v>8</v>
      </c>
      <c r="G1089" s="232" t="s">
        <v>1353</v>
      </c>
      <c r="H1089" s="233">
        <v>2.5529999999999999</v>
      </c>
      <c r="I1089" s="233">
        <v>0</v>
      </c>
      <c r="J1089" s="233">
        <v>1.625</v>
      </c>
      <c r="K1089" s="234">
        <v>6807</v>
      </c>
      <c r="L1089" s="233">
        <v>0.77700000000000002</v>
      </c>
      <c r="M1089" s="234">
        <v>13366</v>
      </c>
      <c r="N1089" s="233">
        <v>0</v>
      </c>
      <c r="O1089" s="233">
        <v>0</v>
      </c>
      <c r="P1089" s="233">
        <v>0.91300000000000003</v>
      </c>
      <c r="Q1089" s="234">
        <v>11234</v>
      </c>
      <c r="R1089" s="233">
        <v>0.42699999999999999</v>
      </c>
      <c r="S1089" s="234">
        <v>21333</v>
      </c>
      <c r="T1089" s="233">
        <v>0</v>
      </c>
      <c r="U1089" s="235">
        <f t="shared" si="112"/>
        <v>1863.69</v>
      </c>
      <c r="V1089" s="227">
        <f t="shared" si="113"/>
        <v>1186.25</v>
      </c>
      <c r="W1089" s="227">
        <f t="shared" si="114"/>
        <v>1134.46</v>
      </c>
      <c r="X1089" s="227">
        <f t="shared" si="117"/>
        <v>1113.8333333333333</v>
      </c>
      <c r="Y1089" s="227">
        <f t="shared" si="115"/>
        <v>666.49</v>
      </c>
      <c r="Z1089" s="227">
        <f t="shared" si="116"/>
        <v>623.76555555555547</v>
      </c>
      <c r="AA1089" s="227">
        <f t="shared" si="118"/>
        <v>592.58333333333337</v>
      </c>
    </row>
    <row r="1090" spans="2:27" ht="13.5" hidden="1">
      <c r="B1090" s="232" t="s">
        <v>1110</v>
      </c>
      <c r="C1090" s="232" t="s">
        <v>908</v>
      </c>
      <c r="D1090" s="232" t="s">
        <v>967</v>
      </c>
      <c r="E1090" s="232" t="s">
        <v>988</v>
      </c>
      <c r="F1090" s="232">
        <v>128</v>
      </c>
      <c r="G1090" s="232" t="s">
        <v>1426</v>
      </c>
      <c r="H1090" s="233">
        <v>40.850999999999999</v>
      </c>
      <c r="I1090" s="233">
        <v>0</v>
      </c>
      <c r="J1090" s="233">
        <v>26.001999999999999</v>
      </c>
      <c r="K1090" s="234">
        <v>108916</v>
      </c>
      <c r="L1090" s="233">
        <v>12.433</v>
      </c>
      <c r="M1090" s="234">
        <v>213855</v>
      </c>
      <c r="N1090" s="233">
        <v>0</v>
      </c>
      <c r="O1090" s="233">
        <v>0</v>
      </c>
      <c r="P1090" s="233">
        <v>14.6</v>
      </c>
      <c r="Q1090" s="234">
        <v>179742</v>
      </c>
      <c r="R1090" s="233">
        <v>6.8390000000000004</v>
      </c>
      <c r="S1090" s="234">
        <v>341326</v>
      </c>
      <c r="T1090" s="233">
        <v>0</v>
      </c>
      <c r="U1090" s="235">
        <f t="shared" si="112"/>
        <v>29821.23</v>
      </c>
      <c r="V1090" s="227">
        <f t="shared" si="113"/>
        <v>18981.46</v>
      </c>
      <c r="W1090" s="227">
        <f t="shared" si="114"/>
        <v>18152.423333333332</v>
      </c>
      <c r="X1090" s="227">
        <f t="shared" si="117"/>
        <v>17821.25</v>
      </c>
      <c r="Y1090" s="227">
        <f t="shared" si="115"/>
        <v>10658</v>
      </c>
      <c r="Z1090" s="227">
        <f t="shared" si="116"/>
        <v>9985.3033333333333</v>
      </c>
      <c r="AA1090" s="227">
        <f t="shared" si="118"/>
        <v>9481.2777777777774</v>
      </c>
    </row>
    <row r="1091" spans="2:27" ht="13.5" hidden="1">
      <c r="B1091" s="232" t="s">
        <v>1110</v>
      </c>
      <c r="C1091" s="232" t="s">
        <v>909</v>
      </c>
      <c r="D1091" s="232" t="s">
        <v>967</v>
      </c>
      <c r="E1091" s="232" t="s">
        <v>988</v>
      </c>
      <c r="F1091" s="232">
        <v>16</v>
      </c>
      <c r="G1091" s="232" t="s">
        <v>1355</v>
      </c>
      <c r="H1091" s="233">
        <v>5.1059999999999999</v>
      </c>
      <c r="I1091" s="233">
        <v>0</v>
      </c>
      <c r="J1091" s="233">
        <v>3.25</v>
      </c>
      <c r="K1091" s="234">
        <v>13615</v>
      </c>
      <c r="L1091" s="233">
        <v>1.554</v>
      </c>
      <c r="M1091" s="234">
        <v>26732</v>
      </c>
      <c r="N1091" s="233">
        <v>0</v>
      </c>
      <c r="O1091" s="233">
        <v>0</v>
      </c>
      <c r="P1091" s="233">
        <v>1.825</v>
      </c>
      <c r="Q1091" s="234">
        <v>22468</v>
      </c>
      <c r="R1091" s="233">
        <v>0.85499999999999998</v>
      </c>
      <c r="S1091" s="234">
        <v>42666</v>
      </c>
      <c r="T1091" s="233">
        <v>0</v>
      </c>
      <c r="U1091" s="235">
        <f t="shared" si="112"/>
        <v>3727.38</v>
      </c>
      <c r="V1091" s="227">
        <f t="shared" si="113"/>
        <v>2372.5</v>
      </c>
      <c r="W1091" s="227">
        <f t="shared" si="114"/>
        <v>2269.0033333333331</v>
      </c>
      <c r="X1091" s="227">
        <f t="shared" si="117"/>
        <v>2227.6666666666665</v>
      </c>
      <c r="Y1091" s="227">
        <f t="shared" si="115"/>
        <v>1332.25</v>
      </c>
      <c r="Z1091" s="227">
        <f t="shared" si="116"/>
        <v>1248.2611111111109</v>
      </c>
      <c r="AA1091" s="227">
        <f t="shared" si="118"/>
        <v>1185.1666666666667</v>
      </c>
    </row>
    <row r="1092" spans="2:27" ht="13.5" hidden="1">
      <c r="B1092" s="232" t="s">
        <v>1110</v>
      </c>
      <c r="C1092" s="232" t="s">
        <v>910</v>
      </c>
      <c r="D1092" s="232" t="s">
        <v>967</v>
      </c>
      <c r="E1092" s="232" t="s">
        <v>988</v>
      </c>
      <c r="F1092" s="232">
        <v>32</v>
      </c>
      <c r="G1092" s="232" t="s">
        <v>1424</v>
      </c>
      <c r="H1092" s="233">
        <v>10.212999999999999</v>
      </c>
      <c r="I1092" s="233">
        <v>0</v>
      </c>
      <c r="J1092" s="233">
        <v>6.5</v>
      </c>
      <c r="K1092" s="234">
        <v>27229</v>
      </c>
      <c r="L1092" s="233">
        <v>3.1080000000000001</v>
      </c>
      <c r="M1092" s="234">
        <v>53464</v>
      </c>
      <c r="N1092" s="233">
        <v>0</v>
      </c>
      <c r="O1092" s="233">
        <v>0</v>
      </c>
      <c r="P1092" s="233">
        <v>3.65</v>
      </c>
      <c r="Q1092" s="234">
        <v>44935</v>
      </c>
      <c r="R1092" s="233">
        <v>1.71</v>
      </c>
      <c r="S1092" s="234">
        <v>85331</v>
      </c>
      <c r="T1092" s="233">
        <v>0</v>
      </c>
      <c r="U1092" s="235">
        <f t="shared" ref="U1092:U1155" si="119">H1092*hour_M</f>
        <v>7455.49</v>
      </c>
      <c r="V1092" s="227">
        <f t="shared" ref="V1092:V1155" si="120">J1092*hour_M</f>
        <v>4745</v>
      </c>
      <c r="W1092" s="227">
        <f t="shared" ref="W1092:W1155" si="121">K1092/12+L1092*hour_M</f>
        <v>4537.9233333333341</v>
      </c>
      <c r="X1092" s="227">
        <f t="shared" si="117"/>
        <v>4455.333333333333</v>
      </c>
      <c r="Y1092" s="227">
        <f t="shared" ref="Y1092:Y1155" si="122">P1092*hour_M</f>
        <v>2664.5</v>
      </c>
      <c r="Z1092" s="227">
        <f t="shared" ref="Z1092:Z1155" si="123">Q1092/36+R1092*hour_M</f>
        <v>2496.4944444444445</v>
      </c>
      <c r="AA1092" s="227">
        <f t="shared" si="118"/>
        <v>2370.3055555555557</v>
      </c>
    </row>
    <row r="1093" spans="2:27" ht="13.5" hidden="1">
      <c r="B1093" s="232" t="s">
        <v>1110</v>
      </c>
      <c r="C1093" s="232" t="s">
        <v>911</v>
      </c>
      <c r="D1093" s="232" t="s">
        <v>967</v>
      </c>
      <c r="E1093" s="232" t="s">
        <v>988</v>
      </c>
      <c r="F1093" s="232">
        <v>4</v>
      </c>
      <c r="G1093" s="232" t="s">
        <v>1352</v>
      </c>
      <c r="H1093" s="233">
        <v>1.2769999999999999</v>
      </c>
      <c r="I1093" s="233">
        <v>0</v>
      </c>
      <c r="J1093" s="233">
        <v>0.81299999999999994</v>
      </c>
      <c r="K1093" s="234">
        <v>3404</v>
      </c>
      <c r="L1093" s="233">
        <v>0.38900000000000001</v>
      </c>
      <c r="M1093" s="234">
        <v>6683</v>
      </c>
      <c r="N1093" s="233">
        <v>0</v>
      </c>
      <c r="O1093" s="233">
        <v>0</v>
      </c>
      <c r="P1093" s="233">
        <v>0.45600000000000002</v>
      </c>
      <c r="Q1093" s="234">
        <v>5617</v>
      </c>
      <c r="R1093" s="233">
        <v>0.214</v>
      </c>
      <c r="S1093" s="234">
        <v>10666</v>
      </c>
      <c r="T1093" s="233">
        <v>0</v>
      </c>
      <c r="U1093" s="235">
        <f t="shared" si="119"/>
        <v>932.20999999999992</v>
      </c>
      <c r="V1093" s="227">
        <f t="shared" si="120"/>
        <v>593.49</v>
      </c>
      <c r="W1093" s="227">
        <f t="shared" si="121"/>
        <v>567.63666666666677</v>
      </c>
      <c r="X1093" s="227">
        <f t="shared" ref="X1093:X1156" si="124">M1093/12</f>
        <v>556.91666666666663</v>
      </c>
      <c r="Y1093" s="227">
        <f t="shared" si="122"/>
        <v>332.88</v>
      </c>
      <c r="Z1093" s="227">
        <f t="shared" si="123"/>
        <v>312.24777777777774</v>
      </c>
      <c r="AA1093" s="227">
        <f t="shared" ref="AA1093:AA1156" si="125">S1093/36</f>
        <v>296.27777777777777</v>
      </c>
    </row>
    <row r="1094" spans="2:27" ht="13.5" hidden="1">
      <c r="B1094" s="232" t="s">
        <v>1110</v>
      </c>
      <c r="C1094" s="232" t="s">
        <v>1427</v>
      </c>
      <c r="D1094" s="232" t="s">
        <v>967</v>
      </c>
      <c r="E1094" s="232" t="s">
        <v>988</v>
      </c>
      <c r="F1094" s="232">
        <v>64</v>
      </c>
      <c r="G1094" s="232" t="s">
        <v>1369</v>
      </c>
      <c r="H1094" s="233">
        <v>10.7521</v>
      </c>
      <c r="I1094" s="233">
        <v>0</v>
      </c>
      <c r="J1094" s="233">
        <v>7.03186</v>
      </c>
      <c r="K1094" s="234">
        <v>29558</v>
      </c>
      <c r="L1094" s="233">
        <v>3.37426</v>
      </c>
      <c r="M1094" s="234">
        <v>58124</v>
      </c>
      <c r="N1094" s="233">
        <v>0</v>
      </c>
      <c r="O1094" s="233">
        <v>0</v>
      </c>
      <c r="P1094" s="233">
        <v>4.1835100000000001</v>
      </c>
      <c r="Q1094" s="234">
        <v>51952</v>
      </c>
      <c r="R1094" s="233">
        <v>1.9768699999999999</v>
      </c>
      <c r="S1094" s="234">
        <v>99375</v>
      </c>
      <c r="T1094" s="233">
        <v>0</v>
      </c>
      <c r="U1094" s="235">
        <f t="shared" si="119"/>
        <v>7849.0330000000004</v>
      </c>
      <c r="V1094" s="227">
        <f t="shared" si="120"/>
        <v>5133.2578000000003</v>
      </c>
      <c r="W1094" s="227">
        <f t="shared" si="121"/>
        <v>4926.3764666666666</v>
      </c>
      <c r="X1094" s="227">
        <f t="shared" si="124"/>
        <v>4843.666666666667</v>
      </c>
      <c r="Y1094" s="227">
        <f t="shared" si="122"/>
        <v>3053.9623000000001</v>
      </c>
      <c r="Z1094" s="227">
        <f t="shared" si="123"/>
        <v>2886.2262111111113</v>
      </c>
      <c r="AA1094" s="227">
        <f t="shared" si="125"/>
        <v>2760.4166666666665</v>
      </c>
    </row>
    <row r="1095" spans="2:27" ht="13.5" hidden="1">
      <c r="B1095" s="232" t="s">
        <v>1110</v>
      </c>
      <c r="C1095" s="232" t="s">
        <v>1428</v>
      </c>
      <c r="D1095" s="232" t="s">
        <v>967</v>
      </c>
      <c r="E1095" s="232" t="s">
        <v>988</v>
      </c>
      <c r="F1095" s="232">
        <v>96</v>
      </c>
      <c r="G1095" s="232" t="s">
        <v>1429</v>
      </c>
      <c r="H1095" s="233">
        <v>16.128150000000002</v>
      </c>
      <c r="I1095" s="233">
        <v>0</v>
      </c>
      <c r="J1095" s="233">
        <v>10.547790000000001</v>
      </c>
      <c r="K1095" s="234">
        <v>44338</v>
      </c>
      <c r="L1095" s="233">
        <v>5.0613799999999998</v>
      </c>
      <c r="M1095" s="234">
        <v>87186</v>
      </c>
      <c r="N1095" s="233">
        <v>0</v>
      </c>
      <c r="O1095" s="233">
        <v>0</v>
      </c>
      <c r="P1095" s="233">
        <v>6.2752600000000003</v>
      </c>
      <c r="Q1095" s="234">
        <v>77928</v>
      </c>
      <c r="R1095" s="233">
        <v>2.9653</v>
      </c>
      <c r="S1095" s="234">
        <v>149063</v>
      </c>
      <c r="T1095" s="233">
        <v>0</v>
      </c>
      <c r="U1095" s="235">
        <f t="shared" si="119"/>
        <v>11773.549500000001</v>
      </c>
      <c r="V1095" s="227">
        <f t="shared" si="120"/>
        <v>7699.8867000000009</v>
      </c>
      <c r="W1095" s="227">
        <f t="shared" si="121"/>
        <v>7389.6407333333336</v>
      </c>
      <c r="X1095" s="227">
        <f t="shared" si="124"/>
        <v>7265.5</v>
      </c>
      <c r="Y1095" s="227">
        <f t="shared" si="122"/>
        <v>4580.9398000000001</v>
      </c>
      <c r="Z1095" s="227">
        <f t="shared" si="123"/>
        <v>4329.3356666666659</v>
      </c>
      <c r="AA1095" s="227">
        <f t="shared" si="125"/>
        <v>4140.6388888888887</v>
      </c>
    </row>
    <row r="1096" spans="2:27" ht="13.5" hidden="1">
      <c r="B1096" s="232" t="s">
        <v>1110</v>
      </c>
      <c r="C1096" s="232" t="s">
        <v>1430</v>
      </c>
      <c r="D1096" s="232" t="s">
        <v>967</v>
      </c>
      <c r="E1096" s="232" t="s">
        <v>988</v>
      </c>
      <c r="F1096" s="232">
        <v>128</v>
      </c>
      <c r="G1096" s="232" t="s">
        <v>1431</v>
      </c>
      <c r="H1096" s="233">
        <v>21.504200000000001</v>
      </c>
      <c r="I1096" s="233">
        <v>0</v>
      </c>
      <c r="J1096" s="233">
        <v>14.06372</v>
      </c>
      <c r="K1096" s="234">
        <v>59117</v>
      </c>
      <c r="L1096" s="233">
        <v>6.7485099999999996</v>
      </c>
      <c r="M1096" s="234">
        <v>116248</v>
      </c>
      <c r="N1096" s="233">
        <v>0</v>
      </c>
      <c r="O1096" s="233">
        <v>0</v>
      </c>
      <c r="P1096" s="233">
        <v>8.3670200000000001</v>
      </c>
      <c r="Q1096" s="234">
        <v>103904</v>
      </c>
      <c r="R1096" s="233">
        <v>3.9537399999999998</v>
      </c>
      <c r="S1096" s="234">
        <v>198751</v>
      </c>
      <c r="T1096" s="233">
        <v>0</v>
      </c>
      <c r="U1096" s="235">
        <f t="shared" si="119"/>
        <v>15698.066000000001</v>
      </c>
      <c r="V1096" s="227">
        <f t="shared" si="120"/>
        <v>10266.515600000001</v>
      </c>
      <c r="W1096" s="227">
        <f t="shared" si="121"/>
        <v>9852.8289666666678</v>
      </c>
      <c r="X1096" s="227">
        <f t="shared" si="124"/>
        <v>9687.3333333333339</v>
      </c>
      <c r="Y1096" s="227">
        <f t="shared" si="122"/>
        <v>6107.9246000000003</v>
      </c>
      <c r="Z1096" s="227">
        <f t="shared" si="123"/>
        <v>5772.4524222222226</v>
      </c>
      <c r="AA1096" s="227">
        <f t="shared" si="125"/>
        <v>5520.8611111111113</v>
      </c>
    </row>
    <row r="1097" spans="2:27" ht="13.5" hidden="1">
      <c r="B1097" s="232" t="s">
        <v>1110</v>
      </c>
      <c r="C1097" s="232" t="s">
        <v>1432</v>
      </c>
      <c r="D1097" s="232" t="s">
        <v>967</v>
      </c>
      <c r="E1097" s="232" t="s">
        <v>988</v>
      </c>
      <c r="F1097" s="232">
        <v>128</v>
      </c>
      <c r="G1097" s="232" t="s">
        <v>1431</v>
      </c>
      <c r="H1097" s="233">
        <v>21.504200000000001</v>
      </c>
      <c r="I1097" s="233">
        <v>0</v>
      </c>
      <c r="J1097" s="233">
        <v>14.06372</v>
      </c>
      <c r="K1097" s="234">
        <v>59117</v>
      </c>
      <c r="L1097" s="233">
        <v>6.7485099999999996</v>
      </c>
      <c r="M1097" s="234">
        <v>116248</v>
      </c>
      <c r="N1097" s="233">
        <v>0</v>
      </c>
      <c r="O1097" s="233">
        <v>0</v>
      </c>
      <c r="P1097" s="233">
        <v>8.3670200000000001</v>
      </c>
      <c r="Q1097" s="234">
        <v>103904</v>
      </c>
      <c r="R1097" s="233">
        <v>3.9537399999999998</v>
      </c>
      <c r="S1097" s="234">
        <v>198751</v>
      </c>
      <c r="T1097" s="233">
        <v>0</v>
      </c>
      <c r="U1097" s="235">
        <f t="shared" si="119"/>
        <v>15698.066000000001</v>
      </c>
      <c r="V1097" s="227">
        <f t="shared" si="120"/>
        <v>10266.515600000001</v>
      </c>
      <c r="W1097" s="227">
        <f t="shared" si="121"/>
        <v>9852.8289666666678</v>
      </c>
      <c r="X1097" s="227">
        <f t="shared" si="124"/>
        <v>9687.3333333333339</v>
      </c>
      <c r="Y1097" s="227">
        <f t="shared" si="122"/>
        <v>6107.9246000000003</v>
      </c>
      <c r="Z1097" s="227">
        <f t="shared" si="123"/>
        <v>5772.4524222222226</v>
      </c>
      <c r="AA1097" s="227">
        <f t="shared" si="125"/>
        <v>5520.8611111111113</v>
      </c>
    </row>
    <row r="1098" spans="2:27" ht="13.5" hidden="1">
      <c r="B1098" s="232" t="s">
        <v>1110</v>
      </c>
      <c r="C1098" s="232" t="s">
        <v>1433</v>
      </c>
      <c r="D1098" s="232" t="s">
        <v>967</v>
      </c>
      <c r="E1098" s="232" t="s">
        <v>988</v>
      </c>
      <c r="F1098" s="232">
        <v>64</v>
      </c>
      <c r="G1098" s="232" t="s">
        <v>1431</v>
      </c>
      <c r="H1098" s="233">
        <v>20.422599999999999</v>
      </c>
      <c r="I1098" s="233">
        <v>0</v>
      </c>
      <c r="J1098" s="233">
        <v>12.98212</v>
      </c>
      <c r="K1098" s="234">
        <v>54380</v>
      </c>
      <c r="L1098" s="233">
        <v>6.2077099999999996</v>
      </c>
      <c r="M1098" s="234">
        <v>106773</v>
      </c>
      <c r="N1098" s="233">
        <v>0</v>
      </c>
      <c r="O1098" s="233">
        <v>0</v>
      </c>
      <c r="P1098" s="233">
        <v>7.2854200000000002</v>
      </c>
      <c r="Q1098" s="234">
        <v>89692</v>
      </c>
      <c r="R1098" s="233">
        <v>3.4129399999999999</v>
      </c>
      <c r="S1098" s="234">
        <v>170326</v>
      </c>
      <c r="T1098" s="233">
        <v>0</v>
      </c>
      <c r="U1098" s="235">
        <f t="shared" si="119"/>
        <v>14908.498</v>
      </c>
      <c r="V1098" s="227">
        <f t="shared" si="120"/>
        <v>9476.9475999999995</v>
      </c>
      <c r="W1098" s="227">
        <f t="shared" si="121"/>
        <v>9063.2949666666664</v>
      </c>
      <c r="X1098" s="227">
        <f t="shared" si="124"/>
        <v>8897.75</v>
      </c>
      <c r="Y1098" s="227">
        <f t="shared" si="122"/>
        <v>5318.3566000000001</v>
      </c>
      <c r="Z1098" s="227">
        <f t="shared" si="123"/>
        <v>4982.8906444444438</v>
      </c>
      <c r="AA1098" s="227">
        <f t="shared" si="125"/>
        <v>4731.2777777777774</v>
      </c>
    </row>
    <row r="1099" spans="2:27" ht="13.5" hidden="1">
      <c r="B1099" s="232" t="s">
        <v>1110</v>
      </c>
      <c r="C1099" s="232" t="s">
        <v>1434</v>
      </c>
      <c r="D1099" s="232" t="s">
        <v>967</v>
      </c>
      <c r="E1099" s="232" t="s">
        <v>988</v>
      </c>
      <c r="F1099" s="232">
        <v>96</v>
      </c>
      <c r="G1099" s="232" t="s">
        <v>1435</v>
      </c>
      <c r="H1099" s="233">
        <v>30.633900000000001</v>
      </c>
      <c r="I1099" s="233">
        <v>0</v>
      </c>
      <c r="J1099" s="233">
        <v>19.473179999999999</v>
      </c>
      <c r="K1099" s="234">
        <v>81569</v>
      </c>
      <c r="L1099" s="233">
        <v>9.3115699999999997</v>
      </c>
      <c r="M1099" s="234">
        <v>160160</v>
      </c>
      <c r="N1099" s="233">
        <v>0</v>
      </c>
      <c r="O1099" s="233">
        <v>0</v>
      </c>
      <c r="P1099" s="233">
        <v>10.928129999999999</v>
      </c>
      <c r="Q1099" s="234">
        <v>134538</v>
      </c>
      <c r="R1099" s="233">
        <v>5.1194100000000002</v>
      </c>
      <c r="S1099" s="234">
        <v>255490</v>
      </c>
      <c r="T1099" s="233">
        <v>0</v>
      </c>
      <c r="U1099" s="235">
        <f t="shared" si="119"/>
        <v>22362.746999999999</v>
      </c>
      <c r="V1099" s="227">
        <f t="shared" si="120"/>
        <v>14215.421399999999</v>
      </c>
      <c r="W1099" s="227">
        <f t="shared" si="121"/>
        <v>13594.862766666667</v>
      </c>
      <c r="X1099" s="227">
        <f t="shared" si="124"/>
        <v>13346.666666666666</v>
      </c>
      <c r="Y1099" s="227">
        <f t="shared" si="122"/>
        <v>7977.5348999999997</v>
      </c>
      <c r="Z1099" s="227">
        <f t="shared" si="123"/>
        <v>7474.3359666666665</v>
      </c>
      <c r="AA1099" s="227">
        <f t="shared" si="125"/>
        <v>7096.9444444444443</v>
      </c>
    </row>
    <row r="1100" spans="2:27" ht="13.5" hidden="1">
      <c r="B1100" s="232" t="s">
        <v>1110</v>
      </c>
      <c r="C1100" s="232" t="s">
        <v>1436</v>
      </c>
      <c r="D1100" s="232" t="s">
        <v>967</v>
      </c>
      <c r="E1100" s="232" t="s">
        <v>988</v>
      </c>
      <c r="F1100" s="232">
        <v>8</v>
      </c>
      <c r="G1100" s="232" t="s">
        <v>1345</v>
      </c>
      <c r="H1100" s="233">
        <v>2.5528300000000002</v>
      </c>
      <c r="I1100" s="233">
        <v>0</v>
      </c>
      <c r="J1100" s="233">
        <v>1.62276</v>
      </c>
      <c r="K1100" s="234">
        <v>6797</v>
      </c>
      <c r="L1100" s="233">
        <v>0.77595999999999998</v>
      </c>
      <c r="M1100" s="234">
        <v>13347</v>
      </c>
      <c r="N1100" s="233">
        <v>0</v>
      </c>
      <c r="O1100" s="233">
        <v>0</v>
      </c>
      <c r="P1100" s="233">
        <v>0.91068000000000005</v>
      </c>
      <c r="Q1100" s="234">
        <v>11212</v>
      </c>
      <c r="R1100" s="233">
        <v>0.42662</v>
      </c>
      <c r="S1100" s="234">
        <v>21291</v>
      </c>
      <c r="T1100" s="233">
        <v>0</v>
      </c>
      <c r="U1100" s="235">
        <f t="shared" si="119"/>
        <v>1863.5659000000001</v>
      </c>
      <c r="V1100" s="227">
        <f t="shared" si="120"/>
        <v>1184.6148000000001</v>
      </c>
      <c r="W1100" s="227">
        <f t="shared" si="121"/>
        <v>1132.8674666666666</v>
      </c>
      <c r="X1100" s="227">
        <f t="shared" si="124"/>
        <v>1112.25</v>
      </c>
      <c r="Y1100" s="227">
        <f t="shared" si="122"/>
        <v>664.79640000000006</v>
      </c>
      <c r="Z1100" s="227">
        <f t="shared" si="123"/>
        <v>622.87704444444444</v>
      </c>
      <c r="AA1100" s="227">
        <f t="shared" si="125"/>
        <v>591.41666666666663</v>
      </c>
    </row>
    <row r="1101" spans="2:27" ht="13.5" hidden="1">
      <c r="B1101" s="232" t="s">
        <v>1110</v>
      </c>
      <c r="C1101" s="232" t="s">
        <v>1437</v>
      </c>
      <c r="D1101" s="232" t="s">
        <v>967</v>
      </c>
      <c r="E1101" s="232" t="s">
        <v>988</v>
      </c>
      <c r="F1101" s="232">
        <v>128</v>
      </c>
      <c r="G1101" s="232" t="s">
        <v>1438</v>
      </c>
      <c r="H1101" s="233">
        <v>40.845199999999998</v>
      </c>
      <c r="I1101" s="233">
        <v>0</v>
      </c>
      <c r="J1101" s="233">
        <v>25.964230000000001</v>
      </c>
      <c r="K1101" s="234">
        <v>108759</v>
      </c>
      <c r="L1101" s="233">
        <v>12.415430000000001</v>
      </c>
      <c r="M1101" s="234">
        <v>213547</v>
      </c>
      <c r="N1101" s="233">
        <v>0</v>
      </c>
      <c r="O1101" s="233">
        <v>0</v>
      </c>
      <c r="P1101" s="233">
        <v>14.57084</v>
      </c>
      <c r="Q1101" s="234">
        <v>179384</v>
      </c>
      <c r="R1101" s="233">
        <v>6.8258799999999997</v>
      </c>
      <c r="S1101" s="234">
        <v>340653</v>
      </c>
      <c r="T1101" s="233">
        <v>0</v>
      </c>
      <c r="U1101" s="235">
        <f t="shared" si="119"/>
        <v>29816.995999999999</v>
      </c>
      <c r="V1101" s="227">
        <f t="shared" si="120"/>
        <v>18953.887900000002</v>
      </c>
      <c r="W1101" s="227">
        <f t="shared" si="121"/>
        <v>18126.513899999998</v>
      </c>
      <c r="X1101" s="227">
        <f t="shared" si="124"/>
        <v>17795.583333333332</v>
      </c>
      <c r="Y1101" s="227">
        <f t="shared" si="122"/>
        <v>10636.7132</v>
      </c>
      <c r="Z1101" s="227">
        <f t="shared" si="123"/>
        <v>9965.7812888888875</v>
      </c>
      <c r="AA1101" s="227">
        <f t="shared" si="125"/>
        <v>9462.5833333333339</v>
      </c>
    </row>
    <row r="1102" spans="2:27" ht="13.5" hidden="1">
      <c r="B1102" s="232" t="s">
        <v>1110</v>
      </c>
      <c r="C1102" s="232" t="s">
        <v>1439</v>
      </c>
      <c r="D1102" s="232" t="s">
        <v>967</v>
      </c>
      <c r="E1102" s="232" t="s">
        <v>988</v>
      </c>
      <c r="F1102" s="232">
        <v>16</v>
      </c>
      <c r="G1102" s="232" t="s">
        <v>1364</v>
      </c>
      <c r="H1102" s="233">
        <v>5.1056499999999998</v>
      </c>
      <c r="I1102" s="233">
        <v>0</v>
      </c>
      <c r="J1102" s="233">
        <v>3.24553</v>
      </c>
      <c r="K1102" s="234">
        <v>13595</v>
      </c>
      <c r="L1102" s="233">
        <v>1.55193</v>
      </c>
      <c r="M1102" s="234">
        <v>26693</v>
      </c>
      <c r="N1102" s="233">
        <v>0</v>
      </c>
      <c r="O1102" s="233">
        <v>0</v>
      </c>
      <c r="P1102" s="233">
        <v>1.82135</v>
      </c>
      <c r="Q1102" s="234">
        <v>22423</v>
      </c>
      <c r="R1102" s="233">
        <v>0.85323000000000004</v>
      </c>
      <c r="S1102" s="234">
        <v>42582</v>
      </c>
      <c r="T1102" s="233">
        <v>0</v>
      </c>
      <c r="U1102" s="235">
        <f t="shared" si="119"/>
        <v>3727.1244999999999</v>
      </c>
      <c r="V1102" s="227">
        <f t="shared" si="120"/>
        <v>2369.2368999999999</v>
      </c>
      <c r="W1102" s="227">
        <f t="shared" si="121"/>
        <v>2265.8255666666669</v>
      </c>
      <c r="X1102" s="227">
        <f t="shared" si="124"/>
        <v>2224.4166666666665</v>
      </c>
      <c r="Y1102" s="227">
        <f t="shared" si="122"/>
        <v>1329.5854999999999</v>
      </c>
      <c r="Z1102" s="227">
        <f t="shared" si="123"/>
        <v>1245.7190111111113</v>
      </c>
      <c r="AA1102" s="227">
        <f t="shared" si="125"/>
        <v>1182.8333333333333</v>
      </c>
    </row>
    <row r="1103" spans="2:27" ht="13.5" hidden="1">
      <c r="B1103" s="232" t="s">
        <v>1110</v>
      </c>
      <c r="C1103" s="232" t="s">
        <v>1440</v>
      </c>
      <c r="D1103" s="232" t="s">
        <v>967</v>
      </c>
      <c r="E1103" s="232" t="s">
        <v>988</v>
      </c>
      <c r="F1103" s="232">
        <v>32</v>
      </c>
      <c r="G1103" s="232" t="s">
        <v>1369</v>
      </c>
      <c r="H1103" s="233">
        <v>10.2113</v>
      </c>
      <c r="I1103" s="233">
        <v>0</v>
      </c>
      <c r="J1103" s="233">
        <v>6.4910600000000001</v>
      </c>
      <c r="K1103" s="234">
        <v>27190</v>
      </c>
      <c r="L1103" s="233">
        <v>3.1038600000000001</v>
      </c>
      <c r="M1103" s="234">
        <v>53387</v>
      </c>
      <c r="N1103" s="233">
        <v>0</v>
      </c>
      <c r="O1103" s="233">
        <v>0</v>
      </c>
      <c r="P1103" s="233">
        <v>3.6427100000000001</v>
      </c>
      <c r="Q1103" s="234">
        <v>44846</v>
      </c>
      <c r="R1103" s="233">
        <v>1.7064699999999999</v>
      </c>
      <c r="S1103" s="234">
        <v>85163</v>
      </c>
      <c r="T1103" s="233">
        <v>0</v>
      </c>
      <c r="U1103" s="235">
        <f t="shared" si="119"/>
        <v>7454.2489999999998</v>
      </c>
      <c r="V1103" s="227">
        <f t="shared" si="120"/>
        <v>4738.4737999999998</v>
      </c>
      <c r="W1103" s="227">
        <f t="shared" si="121"/>
        <v>4531.6511333333337</v>
      </c>
      <c r="X1103" s="227">
        <f t="shared" si="124"/>
        <v>4448.916666666667</v>
      </c>
      <c r="Y1103" s="227">
        <f t="shared" si="122"/>
        <v>2659.1783</v>
      </c>
      <c r="Z1103" s="227">
        <f t="shared" si="123"/>
        <v>2491.4453222222219</v>
      </c>
      <c r="AA1103" s="227">
        <f t="shared" si="125"/>
        <v>2365.6388888888887</v>
      </c>
    </row>
    <row r="1104" spans="2:27" ht="13.5" hidden="1">
      <c r="B1104" s="232" t="s">
        <v>1110</v>
      </c>
      <c r="C1104" s="232" t="s">
        <v>1441</v>
      </c>
      <c r="D1104" s="232" t="s">
        <v>967</v>
      </c>
      <c r="E1104" s="232" t="s">
        <v>988</v>
      </c>
      <c r="F1104" s="232">
        <v>128</v>
      </c>
      <c r="G1104" s="232" t="s">
        <v>1438</v>
      </c>
      <c r="H1104" s="233">
        <v>40.845199999999998</v>
      </c>
      <c r="I1104" s="233">
        <v>0</v>
      </c>
      <c r="J1104" s="233">
        <v>25.964230000000001</v>
      </c>
      <c r="K1104" s="234">
        <v>108759</v>
      </c>
      <c r="L1104" s="233">
        <v>12.415430000000001</v>
      </c>
      <c r="M1104" s="234">
        <v>213547</v>
      </c>
      <c r="N1104" s="233">
        <v>0</v>
      </c>
      <c r="O1104" s="233">
        <v>0</v>
      </c>
      <c r="P1104" s="233">
        <v>14.57084</v>
      </c>
      <c r="Q1104" s="234">
        <v>179384</v>
      </c>
      <c r="R1104" s="233">
        <v>6.8258799999999997</v>
      </c>
      <c r="S1104" s="234">
        <v>340653</v>
      </c>
      <c r="T1104" s="233">
        <v>0</v>
      </c>
      <c r="U1104" s="235">
        <f t="shared" si="119"/>
        <v>29816.995999999999</v>
      </c>
      <c r="V1104" s="227">
        <f t="shared" si="120"/>
        <v>18953.887900000002</v>
      </c>
      <c r="W1104" s="227">
        <f t="shared" si="121"/>
        <v>18126.513899999998</v>
      </c>
      <c r="X1104" s="227">
        <f t="shared" si="124"/>
        <v>17795.583333333332</v>
      </c>
      <c r="Y1104" s="227">
        <f t="shared" si="122"/>
        <v>10636.7132</v>
      </c>
      <c r="Z1104" s="227">
        <f t="shared" si="123"/>
        <v>9965.7812888888875</v>
      </c>
      <c r="AA1104" s="227">
        <f t="shared" si="125"/>
        <v>9462.5833333333339</v>
      </c>
    </row>
    <row r="1105" spans="2:27" ht="13.5" hidden="1">
      <c r="B1105" s="232" t="s">
        <v>1110</v>
      </c>
      <c r="C1105" s="232" t="s">
        <v>1442</v>
      </c>
      <c r="D1105" s="232" t="s">
        <v>967</v>
      </c>
      <c r="E1105" s="232" t="s">
        <v>988</v>
      </c>
      <c r="F1105" s="232">
        <v>4</v>
      </c>
      <c r="G1105" s="232" t="s">
        <v>1316</v>
      </c>
      <c r="H1105" s="233">
        <v>1.27641</v>
      </c>
      <c r="I1105" s="233">
        <v>0</v>
      </c>
      <c r="J1105" s="233">
        <v>0.81137999999999999</v>
      </c>
      <c r="K1105" s="234">
        <v>3399</v>
      </c>
      <c r="L1105" s="233">
        <v>0.38797999999999999</v>
      </c>
      <c r="M1105" s="234">
        <v>6673</v>
      </c>
      <c r="N1105" s="233">
        <v>0</v>
      </c>
      <c r="O1105" s="233">
        <v>0</v>
      </c>
      <c r="P1105" s="233">
        <v>0.45534000000000002</v>
      </c>
      <c r="Q1105" s="234">
        <v>5606</v>
      </c>
      <c r="R1105" s="233">
        <v>0.21331</v>
      </c>
      <c r="S1105" s="234">
        <v>10645</v>
      </c>
      <c r="T1105" s="233">
        <v>0</v>
      </c>
      <c r="U1105" s="235">
        <f t="shared" si="119"/>
        <v>931.77930000000003</v>
      </c>
      <c r="V1105" s="227">
        <f t="shared" si="120"/>
        <v>592.30740000000003</v>
      </c>
      <c r="W1105" s="227">
        <f t="shared" si="121"/>
        <v>566.47540000000004</v>
      </c>
      <c r="X1105" s="227">
        <f t="shared" si="124"/>
        <v>556.08333333333337</v>
      </c>
      <c r="Y1105" s="227">
        <f t="shared" si="122"/>
        <v>332.39820000000003</v>
      </c>
      <c r="Z1105" s="227">
        <f t="shared" si="123"/>
        <v>311.43852222222222</v>
      </c>
      <c r="AA1105" s="227">
        <f t="shared" si="125"/>
        <v>295.69444444444446</v>
      </c>
    </row>
    <row r="1106" spans="2:27" ht="13.5" hidden="1">
      <c r="B1106" s="232" t="s">
        <v>1110</v>
      </c>
      <c r="C1106" s="232" t="s">
        <v>912</v>
      </c>
      <c r="D1106" s="232" t="s">
        <v>967</v>
      </c>
      <c r="E1106" s="232" t="s">
        <v>988</v>
      </c>
      <c r="F1106" s="232">
        <v>48</v>
      </c>
      <c r="G1106" s="232" t="s">
        <v>1356</v>
      </c>
      <c r="H1106" s="233">
        <v>6.2110000000000003</v>
      </c>
      <c r="I1106" s="233">
        <v>0</v>
      </c>
      <c r="J1106" s="233">
        <v>4.2130000000000001</v>
      </c>
      <c r="K1106" s="234">
        <v>17744</v>
      </c>
      <c r="L1106" s="233">
        <v>2.0259999999999998</v>
      </c>
      <c r="M1106" s="234">
        <v>34921</v>
      </c>
      <c r="N1106" s="233">
        <v>0</v>
      </c>
      <c r="O1106" s="233">
        <v>0</v>
      </c>
      <c r="P1106" s="233">
        <v>3.0579999999999998</v>
      </c>
      <c r="Q1106" s="234">
        <v>37996</v>
      </c>
      <c r="R1106" s="233">
        <v>1.446</v>
      </c>
      <c r="S1106" s="234">
        <v>72712</v>
      </c>
      <c r="T1106" s="233">
        <v>0</v>
      </c>
      <c r="U1106" s="235">
        <f t="shared" si="119"/>
        <v>4534.0300000000007</v>
      </c>
      <c r="V1106" s="227">
        <f t="shared" si="120"/>
        <v>3075.4900000000002</v>
      </c>
      <c r="W1106" s="227">
        <f t="shared" si="121"/>
        <v>2957.6466666666665</v>
      </c>
      <c r="X1106" s="227">
        <f t="shared" si="124"/>
        <v>2910.0833333333335</v>
      </c>
      <c r="Y1106" s="227">
        <f t="shared" si="122"/>
        <v>2232.3399999999997</v>
      </c>
      <c r="Z1106" s="227">
        <f t="shared" si="123"/>
        <v>2111.0244444444443</v>
      </c>
      <c r="AA1106" s="227">
        <f t="shared" si="125"/>
        <v>2019.7777777777778</v>
      </c>
    </row>
    <row r="1107" spans="2:27" ht="13.5" hidden="1">
      <c r="B1107" s="232" t="s">
        <v>1110</v>
      </c>
      <c r="C1107" s="232" t="s">
        <v>913</v>
      </c>
      <c r="D1107" s="232" t="s">
        <v>967</v>
      </c>
      <c r="E1107" s="232" t="s">
        <v>988</v>
      </c>
      <c r="F1107" s="232">
        <v>8</v>
      </c>
      <c r="G1107" s="232" t="s">
        <v>1317</v>
      </c>
      <c r="H1107" s="233">
        <v>1.0349999999999999</v>
      </c>
      <c r="I1107" s="233">
        <v>0</v>
      </c>
      <c r="J1107" s="233">
        <v>0.70199999999999996</v>
      </c>
      <c r="K1107" s="234">
        <v>2957</v>
      </c>
      <c r="L1107" s="233">
        <v>0.33800000000000002</v>
      </c>
      <c r="M1107" s="234">
        <v>5820</v>
      </c>
      <c r="N1107" s="233">
        <v>0</v>
      </c>
      <c r="O1107" s="233">
        <v>0</v>
      </c>
      <c r="P1107" s="233">
        <v>0.51</v>
      </c>
      <c r="Q1107" s="234">
        <v>6333</v>
      </c>
      <c r="R1107" s="233">
        <v>0.24099999999999999</v>
      </c>
      <c r="S1107" s="234">
        <v>12119</v>
      </c>
      <c r="T1107" s="233">
        <v>0</v>
      </c>
      <c r="U1107" s="235">
        <f t="shared" si="119"/>
        <v>755.55</v>
      </c>
      <c r="V1107" s="227">
        <f t="shared" si="120"/>
        <v>512.45999999999992</v>
      </c>
      <c r="W1107" s="227">
        <f t="shared" si="121"/>
        <v>493.15666666666664</v>
      </c>
      <c r="X1107" s="227">
        <f t="shared" si="124"/>
        <v>485</v>
      </c>
      <c r="Y1107" s="227">
        <f t="shared" si="122"/>
        <v>372.3</v>
      </c>
      <c r="Z1107" s="227">
        <f t="shared" si="123"/>
        <v>351.84666666666669</v>
      </c>
      <c r="AA1107" s="227">
        <f t="shared" si="125"/>
        <v>336.63888888888891</v>
      </c>
    </row>
    <row r="1108" spans="2:27" ht="13.5" hidden="1">
      <c r="B1108" s="232" t="s">
        <v>1110</v>
      </c>
      <c r="C1108" s="232" t="s">
        <v>914</v>
      </c>
      <c r="D1108" s="232" t="s">
        <v>967</v>
      </c>
      <c r="E1108" s="232" t="s">
        <v>988</v>
      </c>
      <c r="F1108" s="232">
        <v>12</v>
      </c>
      <c r="G1108" s="232" t="s">
        <v>1308</v>
      </c>
      <c r="H1108" s="233">
        <v>1.5529999999999999</v>
      </c>
      <c r="I1108" s="233">
        <v>0</v>
      </c>
      <c r="J1108" s="233">
        <v>1.0529999999999999</v>
      </c>
      <c r="K1108" s="234">
        <v>4436</v>
      </c>
      <c r="L1108" s="233">
        <v>0.50600000000000001</v>
      </c>
      <c r="M1108" s="234">
        <v>8730</v>
      </c>
      <c r="N1108" s="233">
        <v>0</v>
      </c>
      <c r="O1108" s="233">
        <v>0</v>
      </c>
      <c r="P1108" s="233">
        <v>0.76500000000000001</v>
      </c>
      <c r="Q1108" s="234">
        <v>9499</v>
      </c>
      <c r="R1108" s="233">
        <v>0.36099999999999999</v>
      </c>
      <c r="S1108" s="234">
        <v>18178</v>
      </c>
      <c r="T1108" s="233">
        <v>0</v>
      </c>
      <c r="U1108" s="235">
        <f t="shared" si="119"/>
        <v>1133.69</v>
      </c>
      <c r="V1108" s="227">
        <f t="shared" si="120"/>
        <v>768.68999999999994</v>
      </c>
      <c r="W1108" s="227">
        <f t="shared" si="121"/>
        <v>739.04666666666662</v>
      </c>
      <c r="X1108" s="227">
        <f t="shared" si="124"/>
        <v>727.5</v>
      </c>
      <c r="Y1108" s="227">
        <f t="shared" si="122"/>
        <v>558.45000000000005</v>
      </c>
      <c r="Z1108" s="227">
        <f t="shared" si="123"/>
        <v>527.39111111111106</v>
      </c>
      <c r="AA1108" s="227">
        <f t="shared" si="125"/>
        <v>504.94444444444446</v>
      </c>
    </row>
    <row r="1109" spans="2:27" ht="13.5" hidden="1">
      <c r="B1109" s="232" t="s">
        <v>1110</v>
      </c>
      <c r="C1109" s="232" t="s">
        <v>915</v>
      </c>
      <c r="D1109" s="232" t="s">
        <v>967</v>
      </c>
      <c r="E1109" s="232" t="s">
        <v>988</v>
      </c>
      <c r="F1109" s="232">
        <v>24</v>
      </c>
      <c r="G1109" s="232" t="s">
        <v>1310</v>
      </c>
      <c r="H1109" s="233">
        <v>3.1059999999999999</v>
      </c>
      <c r="I1109" s="233">
        <v>0</v>
      </c>
      <c r="J1109" s="233">
        <v>2.1070000000000002</v>
      </c>
      <c r="K1109" s="234">
        <v>8872</v>
      </c>
      <c r="L1109" s="233">
        <v>1.0129999999999999</v>
      </c>
      <c r="M1109" s="234">
        <v>17460</v>
      </c>
      <c r="N1109" s="233">
        <v>0</v>
      </c>
      <c r="O1109" s="233">
        <v>0</v>
      </c>
      <c r="P1109" s="233">
        <v>1.5289999999999999</v>
      </c>
      <c r="Q1109" s="234">
        <v>18998</v>
      </c>
      <c r="R1109" s="233">
        <v>0.72299999999999998</v>
      </c>
      <c r="S1109" s="234">
        <v>36356</v>
      </c>
      <c r="T1109" s="233">
        <v>0</v>
      </c>
      <c r="U1109" s="235">
        <f t="shared" si="119"/>
        <v>2267.38</v>
      </c>
      <c r="V1109" s="227">
        <f t="shared" si="120"/>
        <v>1538.1100000000001</v>
      </c>
      <c r="W1109" s="227">
        <f t="shared" si="121"/>
        <v>1478.8233333333333</v>
      </c>
      <c r="X1109" s="227">
        <f t="shared" si="124"/>
        <v>1455</v>
      </c>
      <c r="Y1109" s="227">
        <f t="shared" si="122"/>
        <v>1116.1699999999998</v>
      </c>
      <c r="Z1109" s="227">
        <f t="shared" si="123"/>
        <v>1055.5122222222221</v>
      </c>
      <c r="AA1109" s="227">
        <f t="shared" si="125"/>
        <v>1009.8888888888889</v>
      </c>
    </row>
    <row r="1110" spans="2:27" ht="13.5" hidden="1">
      <c r="B1110" s="232" t="s">
        <v>1110</v>
      </c>
      <c r="C1110" s="232" t="s">
        <v>916</v>
      </c>
      <c r="D1110" s="232" t="s">
        <v>967</v>
      </c>
      <c r="E1110" s="232" t="s">
        <v>988</v>
      </c>
      <c r="F1110" s="232">
        <v>2</v>
      </c>
      <c r="G1110" s="232" t="s">
        <v>1311</v>
      </c>
      <c r="H1110" s="233">
        <v>0.29299999999999998</v>
      </c>
      <c r="I1110" s="233">
        <v>0</v>
      </c>
      <c r="J1110" s="233">
        <v>0.20899999999999999</v>
      </c>
      <c r="K1110" s="234">
        <v>887</v>
      </c>
      <c r="L1110" s="233">
        <v>0.10100000000000001</v>
      </c>
      <c r="M1110" s="234">
        <v>1751</v>
      </c>
      <c r="N1110" s="233">
        <v>0</v>
      </c>
      <c r="O1110" s="233">
        <v>0</v>
      </c>
      <c r="P1110" s="233">
        <v>0.161</v>
      </c>
      <c r="Q1110" s="234">
        <v>2027</v>
      </c>
      <c r="R1110" s="233">
        <v>7.6999999999999999E-2</v>
      </c>
      <c r="S1110" s="234">
        <v>3918</v>
      </c>
      <c r="T1110" s="233">
        <v>0</v>
      </c>
      <c r="U1110" s="235">
        <f t="shared" si="119"/>
        <v>213.89</v>
      </c>
      <c r="V1110" s="227">
        <f t="shared" si="120"/>
        <v>152.57</v>
      </c>
      <c r="W1110" s="227">
        <f t="shared" si="121"/>
        <v>147.64666666666668</v>
      </c>
      <c r="X1110" s="227">
        <f t="shared" si="124"/>
        <v>145.91666666666666</v>
      </c>
      <c r="Y1110" s="227">
        <f t="shared" si="122"/>
        <v>117.53</v>
      </c>
      <c r="Z1110" s="227">
        <f t="shared" si="123"/>
        <v>112.51555555555555</v>
      </c>
      <c r="AA1110" s="227">
        <f t="shared" si="125"/>
        <v>108.83333333333333</v>
      </c>
    </row>
    <row r="1111" spans="2:27" ht="13.5" hidden="1">
      <c r="B1111" s="232" t="s">
        <v>1110</v>
      </c>
      <c r="C1111" s="232" t="s">
        <v>917</v>
      </c>
      <c r="D1111" s="232" t="s">
        <v>967</v>
      </c>
      <c r="E1111" s="232" t="s">
        <v>988</v>
      </c>
      <c r="F1111" s="232">
        <v>48</v>
      </c>
      <c r="G1111" s="232" t="s">
        <v>1356</v>
      </c>
      <c r="H1111" s="233">
        <v>6.2110000000000003</v>
      </c>
      <c r="I1111" s="233">
        <v>0</v>
      </c>
      <c r="J1111" s="233">
        <v>4.2130000000000001</v>
      </c>
      <c r="K1111" s="234">
        <v>17744</v>
      </c>
      <c r="L1111" s="233">
        <v>2.0259999999999998</v>
      </c>
      <c r="M1111" s="234">
        <v>34921</v>
      </c>
      <c r="N1111" s="233">
        <v>0</v>
      </c>
      <c r="O1111" s="233">
        <v>0</v>
      </c>
      <c r="P1111" s="233">
        <v>3.0579999999999998</v>
      </c>
      <c r="Q1111" s="234">
        <v>37996</v>
      </c>
      <c r="R1111" s="233">
        <v>1.446</v>
      </c>
      <c r="S1111" s="234">
        <v>72712</v>
      </c>
      <c r="T1111" s="233">
        <v>0</v>
      </c>
      <c r="U1111" s="235">
        <f t="shared" si="119"/>
        <v>4534.0300000000007</v>
      </c>
      <c r="V1111" s="227">
        <f t="shared" si="120"/>
        <v>3075.4900000000002</v>
      </c>
      <c r="W1111" s="227">
        <f t="shared" si="121"/>
        <v>2957.6466666666665</v>
      </c>
      <c r="X1111" s="227">
        <f t="shared" si="124"/>
        <v>2910.0833333333335</v>
      </c>
      <c r="Y1111" s="227">
        <f t="shared" si="122"/>
        <v>2232.3399999999997</v>
      </c>
      <c r="Z1111" s="227">
        <f t="shared" si="123"/>
        <v>2111.0244444444443</v>
      </c>
      <c r="AA1111" s="227">
        <f t="shared" si="125"/>
        <v>2019.7777777777778</v>
      </c>
    </row>
    <row r="1112" spans="2:27" ht="13.5" hidden="1">
      <c r="B1112" s="232" t="s">
        <v>1110</v>
      </c>
      <c r="C1112" s="232" t="s">
        <v>918</v>
      </c>
      <c r="D1112" s="232" t="s">
        <v>967</v>
      </c>
      <c r="E1112" s="232" t="s">
        <v>988</v>
      </c>
      <c r="F1112" s="232">
        <v>4</v>
      </c>
      <c r="G1112" s="232" t="s">
        <v>1312</v>
      </c>
      <c r="H1112" s="233">
        <v>0.51800000000000002</v>
      </c>
      <c r="I1112" s="233">
        <v>0</v>
      </c>
      <c r="J1112" s="233">
        <v>0.35099999999999998</v>
      </c>
      <c r="K1112" s="234">
        <v>1479</v>
      </c>
      <c r="L1112" s="233">
        <v>0.16900000000000001</v>
      </c>
      <c r="M1112" s="234">
        <v>2910</v>
      </c>
      <c r="N1112" s="233">
        <v>0</v>
      </c>
      <c r="O1112" s="233">
        <v>0</v>
      </c>
      <c r="P1112" s="233">
        <v>0.255</v>
      </c>
      <c r="Q1112" s="234">
        <v>3166</v>
      </c>
      <c r="R1112" s="233">
        <v>0.12</v>
      </c>
      <c r="S1112" s="234">
        <v>6059</v>
      </c>
      <c r="T1112" s="233">
        <v>0</v>
      </c>
      <c r="U1112" s="235">
        <f t="shared" si="119"/>
        <v>378.14</v>
      </c>
      <c r="V1112" s="227">
        <f t="shared" si="120"/>
        <v>256.22999999999996</v>
      </c>
      <c r="W1112" s="227">
        <f t="shared" si="121"/>
        <v>246.62</v>
      </c>
      <c r="X1112" s="227">
        <f t="shared" si="124"/>
        <v>242.5</v>
      </c>
      <c r="Y1112" s="227">
        <f t="shared" si="122"/>
        <v>186.15</v>
      </c>
      <c r="Z1112" s="227">
        <f t="shared" si="123"/>
        <v>175.54444444444442</v>
      </c>
      <c r="AA1112" s="227">
        <f t="shared" si="125"/>
        <v>168.30555555555554</v>
      </c>
    </row>
    <row r="1113" spans="2:27" ht="13.5" hidden="1">
      <c r="B1113" s="232" t="s">
        <v>1110</v>
      </c>
      <c r="C1113" s="232" t="s">
        <v>579</v>
      </c>
      <c r="D1113" s="232" t="s">
        <v>1443</v>
      </c>
      <c r="E1113" s="232" t="s">
        <v>988</v>
      </c>
      <c r="F1113" s="232">
        <v>8</v>
      </c>
      <c r="G1113" s="232" t="s">
        <v>1299</v>
      </c>
      <c r="H1113" s="233">
        <v>0.621</v>
      </c>
      <c r="I1113" s="233">
        <v>0</v>
      </c>
      <c r="J1113" s="233">
        <v>0.46899999999999997</v>
      </c>
      <c r="K1113" s="234">
        <v>1989</v>
      </c>
      <c r="L1113" s="233">
        <v>0.22700000000000001</v>
      </c>
      <c r="M1113" s="234">
        <v>3926</v>
      </c>
      <c r="N1113" s="233">
        <v>0</v>
      </c>
      <c r="O1113" s="233">
        <v>0</v>
      </c>
      <c r="P1113" s="233">
        <v>0.39600000000000002</v>
      </c>
      <c r="Q1113" s="234">
        <v>4976</v>
      </c>
      <c r="R1113" s="233">
        <v>0.189</v>
      </c>
      <c r="S1113" s="234">
        <v>9605</v>
      </c>
      <c r="T1113" s="233">
        <v>0</v>
      </c>
      <c r="U1113" s="235">
        <f t="shared" si="119"/>
        <v>453.33</v>
      </c>
      <c r="V1113" s="227">
        <f t="shared" si="120"/>
        <v>342.37</v>
      </c>
      <c r="W1113" s="227">
        <f t="shared" si="121"/>
        <v>331.46000000000004</v>
      </c>
      <c r="X1113" s="227">
        <f t="shared" si="124"/>
        <v>327.16666666666669</v>
      </c>
      <c r="Y1113" s="227">
        <f t="shared" si="122"/>
        <v>289.08000000000004</v>
      </c>
      <c r="Z1113" s="227">
        <f t="shared" si="123"/>
        <v>276.1922222222222</v>
      </c>
      <c r="AA1113" s="227">
        <f t="shared" si="125"/>
        <v>266.80555555555554</v>
      </c>
    </row>
    <row r="1114" spans="2:27" ht="13.5" hidden="1">
      <c r="B1114" s="232" t="s">
        <v>1110</v>
      </c>
      <c r="C1114" s="232" t="s">
        <v>593</v>
      </c>
      <c r="D1114" s="232" t="s">
        <v>1111</v>
      </c>
      <c r="E1114" s="232" t="s">
        <v>988</v>
      </c>
      <c r="F1114" s="232">
        <v>16</v>
      </c>
      <c r="G1114" s="232" t="s">
        <v>1301</v>
      </c>
      <c r="H1114" s="233">
        <v>1.077</v>
      </c>
      <c r="I1114" s="233">
        <v>0</v>
      </c>
      <c r="J1114" s="233">
        <v>0.77500000000000002</v>
      </c>
      <c r="K1114" s="234">
        <v>3267</v>
      </c>
      <c r="L1114" s="233">
        <v>0.373</v>
      </c>
      <c r="M1114" s="234">
        <v>6433</v>
      </c>
      <c r="N1114" s="233">
        <v>0</v>
      </c>
      <c r="O1114" s="233">
        <v>0</v>
      </c>
      <c r="P1114" s="233">
        <v>0.63400000000000001</v>
      </c>
      <c r="Q1114" s="234">
        <v>7867</v>
      </c>
      <c r="R1114" s="233">
        <v>0.29899999999999999</v>
      </c>
      <c r="S1114" s="234">
        <v>15040</v>
      </c>
      <c r="T1114" s="233">
        <v>0</v>
      </c>
      <c r="U1114" s="235">
        <f t="shared" si="119"/>
        <v>786.20999999999992</v>
      </c>
      <c r="V1114" s="227">
        <f t="shared" si="120"/>
        <v>565.75</v>
      </c>
      <c r="W1114" s="227">
        <f t="shared" si="121"/>
        <v>544.54</v>
      </c>
      <c r="X1114" s="227">
        <f t="shared" si="124"/>
        <v>536.08333333333337</v>
      </c>
      <c r="Y1114" s="227">
        <f t="shared" si="122"/>
        <v>462.82</v>
      </c>
      <c r="Z1114" s="227">
        <f t="shared" si="123"/>
        <v>436.79777777777775</v>
      </c>
      <c r="AA1114" s="227">
        <f t="shared" si="125"/>
        <v>417.77777777777777</v>
      </c>
    </row>
    <row r="1115" spans="2:27" ht="13.5" hidden="1">
      <c r="B1115" s="232" t="s">
        <v>1110</v>
      </c>
      <c r="C1115" s="232" t="s">
        <v>604</v>
      </c>
      <c r="D1115" s="232" t="s">
        <v>1111</v>
      </c>
      <c r="E1115" s="232" t="s">
        <v>988</v>
      </c>
      <c r="F1115" s="232">
        <v>36</v>
      </c>
      <c r="G1115" s="232" t="s">
        <v>1303</v>
      </c>
      <c r="H1115" s="233">
        <v>1.9890000000000001</v>
      </c>
      <c r="I1115" s="233">
        <v>0</v>
      </c>
      <c r="J1115" s="233">
        <v>1.3879999999999999</v>
      </c>
      <c r="K1115" s="234">
        <v>5825</v>
      </c>
      <c r="L1115" s="233">
        <v>0.66500000000000004</v>
      </c>
      <c r="M1115" s="234">
        <v>11446</v>
      </c>
      <c r="N1115" s="233">
        <v>0</v>
      </c>
      <c r="O1115" s="233">
        <v>0</v>
      </c>
      <c r="P1115" s="233">
        <v>1.109</v>
      </c>
      <c r="Q1115" s="234">
        <v>13649</v>
      </c>
      <c r="R1115" s="233">
        <v>0.51900000000000002</v>
      </c>
      <c r="S1115" s="234">
        <v>25909</v>
      </c>
      <c r="T1115" s="233">
        <v>0</v>
      </c>
      <c r="U1115" s="235">
        <f t="shared" si="119"/>
        <v>1451.97</v>
      </c>
      <c r="V1115" s="227">
        <f t="shared" si="120"/>
        <v>1013.2399999999999</v>
      </c>
      <c r="W1115" s="227">
        <f t="shared" si="121"/>
        <v>970.86666666666679</v>
      </c>
      <c r="X1115" s="227">
        <f t="shared" si="124"/>
        <v>953.83333333333337</v>
      </c>
      <c r="Y1115" s="227">
        <f t="shared" si="122"/>
        <v>809.56999999999994</v>
      </c>
      <c r="Z1115" s="227">
        <f t="shared" si="123"/>
        <v>758.00888888888892</v>
      </c>
      <c r="AA1115" s="227">
        <f t="shared" si="125"/>
        <v>719.69444444444446</v>
      </c>
    </row>
    <row r="1116" spans="2:27" ht="13.5" hidden="1">
      <c r="B1116" s="232" t="s">
        <v>1110</v>
      </c>
      <c r="C1116" s="232" t="s">
        <v>614</v>
      </c>
      <c r="D1116" s="232" t="s">
        <v>1111</v>
      </c>
      <c r="E1116" s="232" t="s">
        <v>988</v>
      </c>
      <c r="F1116" s="232">
        <v>2</v>
      </c>
      <c r="G1116" s="232" t="s">
        <v>1305</v>
      </c>
      <c r="H1116" s="233">
        <v>0.20899999999999999</v>
      </c>
      <c r="I1116" s="233">
        <v>0</v>
      </c>
      <c r="J1116" s="233">
        <v>0.16900000000000001</v>
      </c>
      <c r="K1116" s="234">
        <v>723</v>
      </c>
      <c r="L1116" s="233">
        <v>8.3000000000000004E-2</v>
      </c>
      <c r="M1116" s="234">
        <v>1433</v>
      </c>
      <c r="N1116" s="233">
        <v>0</v>
      </c>
      <c r="O1116" s="233">
        <v>0</v>
      </c>
      <c r="P1116" s="233">
        <v>0.14799999999999999</v>
      </c>
      <c r="Q1116" s="234">
        <v>1888</v>
      </c>
      <c r="R1116" s="233">
        <v>7.1999999999999995E-2</v>
      </c>
      <c r="S1116" s="234">
        <v>3690</v>
      </c>
      <c r="T1116" s="233">
        <v>0</v>
      </c>
      <c r="U1116" s="235">
        <f t="shared" si="119"/>
        <v>152.57</v>
      </c>
      <c r="V1116" s="227">
        <f t="shared" si="120"/>
        <v>123.37</v>
      </c>
      <c r="W1116" s="227">
        <f t="shared" si="121"/>
        <v>120.84</v>
      </c>
      <c r="X1116" s="227">
        <f t="shared" si="124"/>
        <v>119.41666666666667</v>
      </c>
      <c r="Y1116" s="227">
        <f t="shared" si="122"/>
        <v>108.03999999999999</v>
      </c>
      <c r="Z1116" s="227">
        <f t="shared" si="123"/>
        <v>105.00444444444443</v>
      </c>
      <c r="AA1116" s="227">
        <f t="shared" si="125"/>
        <v>102.5</v>
      </c>
    </row>
    <row r="1117" spans="2:27" ht="13.5" hidden="1">
      <c r="B1117" s="232" t="s">
        <v>1110</v>
      </c>
      <c r="C1117" s="232" t="s">
        <v>623</v>
      </c>
      <c r="D1117" s="232" t="s">
        <v>1111</v>
      </c>
      <c r="E1117" s="232" t="s">
        <v>988</v>
      </c>
      <c r="F1117" s="232">
        <v>4</v>
      </c>
      <c r="G1117" s="232" t="s">
        <v>1307</v>
      </c>
      <c r="H1117" s="233">
        <v>0.32300000000000001</v>
      </c>
      <c r="I1117" s="233">
        <v>0</v>
      </c>
      <c r="J1117" s="233">
        <v>0.245</v>
      </c>
      <c r="K1117" s="234">
        <v>1042</v>
      </c>
      <c r="L1117" s="233">
        <v>0.11899999999999999</v>
      </c>
      <c r="M1117" s="234">
        <v>2059</v>
      </c>
      <c r="N1117" s="233">
        <v>0</v>
      </c>
      <c r="O1117" s="233">
        <v>0</v>
      </c>
      <c r="P1117" s="233">
        <v>0.20699999999999999</v>
      </c>
      <c r="Q1117" s="234">
        <v>2611</v>
      </c>
      <c r="R1117" s="233">
        <v>9.9000000000000005E-2</v>
      </c>
      <c r="S1117" s="234">
        <v>5048</v>
      </c>
      <c r="T1117" s="233">
        <v>0</v>
      </c>
      <c r="U1117" s="235">
        <f t="shared" si="119"/>
        <v>235.79000000000002</v>
      </c>
      <c r="V1117" s="227">
        <f t="shared" si="120"/>
        <v>178.85</v>
      </c>
      <c r="W1117" s="227">
        <f t="shared" si="121"/>
        <v>173.70333333333332</v>
      </c>
      <c r="X1117" s="227">
        <f t="shared" si="124"/>
        <v>171.58333333333334</v>
      </c>
      <c r="Y1117" s="227">
        <f t="shared" si="122"/>
        <v>151.10999999999999</v>
      </c>
      <c r="Z1117" s="227">
        <f t="shared" si="123"/>
        <v>144.79777777777778</v>
      </c>
      <c r="AA1117" s="227">
        <f t="shared" si="125"/>
        <v>140.22222222222223</v>
      </c>
    </row>
    <row r="1118" spans="2:27" ht="13.5" hidden="1">
      <c r="B1118" s="232" t="s">
        <v>1110</v>
      </c>
      <c r="C1118" s="232" t="s">
        <v>635</v>
      </c>
      <c r="D1118" s="232" t="s">
        <v>1111</v>
      </c>
      <c r="E1118" s="232" t="s">
        <v>988</v>
      </c>
      <c r="F1118" s="232">
        <v>48</v>
      </c>
      <c r="G1118" s="232" t="s">
        <v>1308</v>
      </c>
      <c r="H1118" s="233">
        <v>2.4689999999999999</v>
      </c>
      <c r="I1118" s="233">
        <v>0</v>
      </c>
      <c r="J1118" s="233">
        <v>1.6140000000000001</v>
      </c>
      <c r="K1118" s="234">
        <v>6764</v>
      </c>
      <c r="L1118" s="233">
        <v>0.77200000000000002</v>
      </c>
      <c r="M1118" s="234">
        <v>13287</v>
      </c>
      <c r="N1118" s="233">
        <v>0</v>
      </c>
      <c r="O1118" s="233">
        <v>0</v>
      </c>
      <c r="P1118" s="233">
        <v>1.1539999999999999</v>
      </c>
      <c r="Q1118" s="234">
        <v>14195</v>
      </c>
      <c r="R1118" s="233">
        <v>0.54</v>
      </c>
      <c r="S1118" s="234">
        <v>26937</v>
      </c>
      <c r="T1118" s="233">
        <v>0</v>
      </c>
      <c r="U1118" s="235">
        <f t="shared" si="119"/>
        <v>1802.37</v>
      </c>
      <c r="V1118" s="227">
        <f t="shared" si="120"/>
        <v>1178.22</v>
      </c>
      <c r="W1118" s="227">
        <f t="shared" si="121"/>
        <v>1127.2266666666667</v>
      </c>
      <c r="X1118" s="227">
        <f t="shared" si="124"/>
        <v>1107.25</v>
      </c>
      <c r="Y1118" s="227">
        <f t="shared" si="122"/>
        <v>842.42</v>
      </c>
      <c r="Z1118" s="227">
        <f t="shared" si="123"/>
        <v>788.50555555555559</v>
      </c>
      <c r="AA1118" s="227">
        <f t="shared" si="125"/>
        <v>748.25</v>
      </c>
    </row>
    <row r="1119" spans="2:27" ht="13.5" hidden="1">
      <c r="B1119" s="232" t="s">
        <v>1110</v>
      </c>
      <c r="C1119" s="232" t="s">
        <v>643</v>
      </c>
      <c r="D1119" s="232" t="s">
        <v>1111</v>
      </c>
      <c r="E1119" s="232" t="s">
        <v>988</v>
      </c>
      <c r="F1119" s="232">
        <v>72</v>
      </c>
      <c r="G1119" s="232" t="s">
        <v>1309</v>
      </c>
      <c r="H1119" s="233">
        <v>3.621</v>
      </c>
      <c r="I1119" s="233">
        <v>0</v>
      </c>
      <c r="J1119" s="233">
        <v>2.339</v>
      </c>
      <c r="K1119" s="234">
        <v>9792</v>
      </c>
      <c r="L1119" s="233">
        <v>1.1180000000000001</v>
      </c>
      <c r="M1119" s="234">
        <v>19221</v>
      </c>
      <c r="N1119" s="233">
        <v>0</v>
      </c>
      <c r="O1119" s="233">
        <v>0</v>
      </c>
      <c r="P1119" s="233">
        <v>1.6519999999999999</v>
      </c>
      <c r="Q1119" s="234">
        <v>20250</v>
      </c>
      <c r="R1119" s="233">
        <v>0.77100000000000002</v>
      </c>
      <c r="S1119" s="234">
        <v>38320</v>
      </c>
      <c r="T1119" s="233">
        <v>0</v>
      </c>
      <c r="U1119" s="235">
        <f t="shared" si="119"/>
        <v>2643.33</v>
      </c>
      <c r="V1119" s="227">
        <f t="shared" si="120"/>
        <v>1707.47</v>
      </c>
      <c r="W1119" s="227">
        <f t="shared" si="121"/>
        <v>1632.14</v>
      </c>
      <c r="X1119" s="227">
        <f t="shared" si="124"/>
        <v>1601.75</v>
      </c>
      <c r="Y1119" s="227">
        <f t="shared" si="122"/>
        <v>1205.96</v>
      </c>
      <c r="Z1119" s="227">
        <f t="shared" si="123"/>
        <v>1125.33</v>
      </c>
      <c r="AA1119" s="227">
        <f t="shared" si="125"/>
        <v>1064.4444444444443</v>
      </c>
    </row>
    <row r="1120" spans="2:27" ht="13.5" hidden="1">
      <c r="B1120" s="232" t="s">
        <v>1110</v>
      </c>
      <c r="C1120" s="232" t="s">
        <v>649</v>
      </c>
      <c r="D1120" s="232" t="s">
        <v>1111</v>
      </c>
      <c r="E1120" s="232" t="s">
        <v>988</v>
      </c>
      <c r="F1120" s="232">
        <v>96</v>
      </c>
      <c r="G1120" s="232" t="s">
        <v>1310</v>
      </c>
      <c r="H1120" s="233">
        <v>4.7729999999999997</v>
      </c>
      <c r="I1120" s="233">
        <v>0</v>
      </c>
      <c r="J1120" s="233">
        <v>3.0649999999999999</v>
      </c>
      <c r="K1120" s="234">
        <v>12819</v>
      </c>
      <c r="L1120" s="233">
        <v>1.4630000000000001</v>
      </c>
      <c r="M1120" s="234">
        <v>25154</v>
      </c>
      <c r="N1120" s="233">
        <v>0</v>
      </c>
      <c r="O1120" s="233">
        <v>0</v>
      </c>
      <c r="P1120" s="233">
        <v>2.149</v>
      </c>
      <c r="Q1120" s="234">
        <v>26305</v>
      </c>
      <c r="R1120" s="233">
        <v>1.0009999999999999</v>
      </c>
      <c r="S1120" s="234">
        <v>49704</v>
      </c>
      <c r="T1120" s="233">
        <v>0</v>
      </c>
      <c r="U1120" s="235">
        <f t="shared" si="119"/>
        <v>3484.29</v>
      </c>
      <c r="V1120" s="227">
        <f t="shared" si="120"/>
        <v>2237.4499999999998</v>
      </c>
      <c r="W1120" s="227">
        <f t="shared" si="121"/>
        <v>2136.2399999999998</v>
      </c>
      <c r="X1120" s="227">
        <f t="shared" si="124"/>
        <v>2096.1666666666665</v>
      </c>
      <c r="Y1120" s="227">
        <f t="shared" si="122"/>
        <v>1568.77</v>
      </c>
      <c r="Z1120" s="227">
        <f t="shared" si="123"/>
        <v>1461.4244444444444</v>
      </c>
      <c r="AA1120" s="227">
        <f t="shared" si="125"/>
        <v>1380.6666666666667</v>
      </c>
    </row>
    <row r="1121" spans="2:27" ht="13.5" hidden="1">
      <c r="B1121" s="232" t="s">
        <v>1110</v>
      </c>
      <c r="C1121" s="232" t="s">
        <v>654</v>
      </c>
      <c r="D1121" s="232" t="s">
        <v>1111</v>
      </c>
      <c r="E1121" s="232" t="s">
        <v>988</v>
      </c>
      <c r="F1121" s="232">
        <v>8</v>
      </c>
      <c r="G1121" s="232" t="s">
        <v>1311</v>
      </c>
      <c r="H1121" s="233">
        <v>0.54900000000000004</v>
      </c>
      <c r="I1121" s="233">
        <v>0</v>
      </c>
      <c r="J1121" s="233">
        <v>0.40400000000000003</v>
      </c>
      <c r="K1121" s="234">
        <v>1719</v>
      </c>
      <c r="L1121" s="233">
        <v>0.19600000000000001</v>
      </c>
      <c r="M1121" s="234">
        <v>3397</v>
      </c>
      <c r="N1121" s="233">
        <v>0</v>
      </c>
      <c r="O1121" s="233">
        <v>0</v>
      </c>
      <c r="P1121" s="233">
        <v>0.32500000000000001</v>
      </c>
      <c r="Q1121" s="234">
        <v>4104</v>
      </c>
      <c r="R1121" s="233">
        <v>0.156</v>
      </c>
      <c r="S1121" s="234">
        <v>7965</v>
      </c>
      <c r="T1121" s="233">
        <v>0</v>
      </c>
      <c r="U1121" s="235">
        <f t="shared" si="119"/>
        <v>400.77000000000004</v>
      </c>
      <c r="V1121" s="227">
        <f t="shared" si="120"/>
        <v>294.92</v>
      </c>
      <c r="W1121" s="227">
        <f t="shared" si="121"/>
        <v>286.33000000000004</v>
      </c>
      <c r="X1121" s="227">
        <f t="shared" si="124"/>
        <v>283.08333333333331</v>
      </c>
      <c r="Y1121" s="227">
        <f t="shared" si="122"/>
        <v>237.25</v>
      </c>
      <c r="Z1121" s="227">
        <f t="shared" si="123"/>
        <v>227.88</v>
      </c>
      <c r="AA1121" s="227">
        <f t="shared" si="125"/>
        <v>221.25</v>
      </c>
    </row>
    <row r="1122" spans="2:27" ht="13.5" hidden="1">
      <c r="B1122" s="232" t="s">
        <v>1110</v>
      </c>
      <c r="C1122" s="232" t="s">
        <v>660</v>
      </c>
      <c r="D1122" s="232" t="s">
        <v>1111</v>
      </c>
      <c r="E1122" s="232" t="s">
        <v>988</v>
      </c>
      <c r="F1122" s="232">
        <v>16</v>
      </c>
      <c r="G1122" s="232" t="s">
        <v>1312</v>
      </c>
      <c r="H1122" s="233">
        <v>0.93300000000000005</v>
      </c>
      <c r="I1122" s="233">
        <v>0</v>
      </c>
      <c r="J1122" s="233">
        <v>0.64600000000000002</v>
      </c>
      <c r="K1122" s="234">
        <v>2728</v>
      </c>
      <c r="L1122" s="233">
        <v>0.311</v>
      </c>
      <c r="M1122" s="234">
        <v>5375</v>
      </c>
      <c r="N1122" s="233">
        <v>0</v>
      </c>
      <c r="O1122" s="233">
        <v>0</v>
      </c>
      <c r="P1122" s="233">
        <v>0.49</v>
      </c>
      <c r="Q1122" s="234">
        <v>6122</v>
      </c>
      <c r="R1122" s="233">
        <v>0.23300000000000001</v>
      </c>
      <c r="S1122" s="234">
        <v>11759</v>
      </c>
      <c r="T1122" s="233">
        <v>0</v>
      </c>
      <c r="U1122" s="235">
        <f t="shared" si="119"/>
        <v>681.09</v>
      </c>
      <c r="V1122" s="227">
        <f t="shared" si="120"/>
        <v>471.58000000000004</v>
      </c>
      <c r="W1122" s="227">
        <f t="shared" si="121"/>
        <v>454.36333333333334</v>
      </c>
      <c r="X1122" s="227">
        <f t="shared" si="124"/>
        <v>447.91666666666669</v>
      </c>
      <c r="Y1122" s="227">
        <f t="shared" si="122"/>
        <v>357.7</v>
      </c>
      <c r="Z1122" s="227">
        <f t="shared" si="123"/>
        <v>340.14555555555557</v>
      </c>
      <c r="AA1122" s="227">
        <f t="shared" si="125"/>
        <v>326.63888888888891</v>
      </c>
    </row>
    <row r="1123" spans="2:27" ht="13.5" hidden="1">
      <c r="B1123" s="232" t="s">
        <v>1110</v>
      </c>
      <c r="C1123" s="232" t="s">
        <v>666</v>
      </c>
      <c r="D1123" s="232" t="s">
        <v>1111</v>
      </c>
      <c r="E1123" s="232" t="s">
        <v>988</v>
      </c>
      <c r="F1123" s="232">
        <v>36</v>
      </c>
      <c r="G1123" s="232" t="s">
        <v>1313</v>
      </c>
      <c r="H1123" s="233">
        <v>1.893</v>
      </c>
      <c r="I1123" s="233">
        <v>0</v>
      </c>
      <c r="J1123" s="233">
        <v>1.2509999999999999</v>
      </c>
      <c r="K1123" s="234">
        <v>5251</v>
      </c>
      <c r="L1123" s="233">
        <v>0.59899999999999998</v>
      </c>
      <c r="M1123" s="234">
        <v>10320</v>
      </c>
      <c r="N1123" s="233">
        <v>0</v>
      </c>
      <c r="O1123" s="233">
        <v>0</v>
      </c>
      <c r="P1123" s="233">
        <v>0.90500000000000003</v>
      </c>
      <c r="Q1123" s="234">
        <v>11168</v>
      </c>
      <c r="R1123" s="233">
        <v>0.42499999999999999</v>
      </c>
      <c r="S1123" s="234">
        <v>21245</v>
      </c>
      <c r="T1123" s="233">
        <v>0</v>
      </c>
      <c r="U1123" s="235">
        <f t="shared" si="119"/>
        <v>1381.89</v>
      </c>
      <c r="V1123" s="227">
        <f t="shared" si="120"/>
        <v>913.2299999999999</v>
      </c>
      <c r="W1123" s="227">
        <f t="shared" si="121"/>
        <v>874.85333333333324</v>
      </c>
      <c r="X1123" s="227">
        <f t="shared" si="124"/>
        <v>860</v>
      </c>
      <c r="Y1123" s="227">
        <f t="shared" si="122"/>
        <v>660.65</v>
      </c>
      <c r="Z1123" s="227">
        <f t="shared" si="123"/>
        <v>620.47222222222217</v>
      </c>
      <c r="AA1123" s="227">
        <f t="shared" si="125"/>
        <v>590.13888888888891</v>
      </c>
    </row>
    <row r="1124" spans="2:27" ht="13.5" hidden="1">
      <c r="B1124" s="232" t="s">
        <v>1110</v>
      </c>
      <c r="C1124" s="232" t="s">
        <v>671</v>
      </c>
      <c r="D1124" s="232" t="s">
        <v>1111</v>
      </c>
      <c r="E1124" s="232" t="s">
        <v>988</v>
      </c>
      <c r="F1124" s="232">
        <v>2</v>
      </c>
      <c r="G1124" s="232" t="s">
        <v>1314</v>
      </c>
      <c r="H1124" s="233">
        <v>0.191</v>
      </c>
      <c r="I1124" s="233">
        <v>0</v>
      </c>
      <c r="J1124" s="233">
        <v>0.152</v>
      </c>
      <c r="K1124" s="234">
        <v>655</v>
      </c>
      <c r="L1124" s="233">
        <v>7.4999999999999997E-2</v>
      </c>
      <c r="M1124" s="234">
        <v>1300</v>
      </c>
      <c r="N1124" s="233">
        <v>0</v>
      </c>
      <c r="O1124" s="233">
        <v>0</v>
      </c>
      <c r="P1124" s="233">
        <v>0.13</v>
      </c>
      <c r="Q1124" s="234">
        <v>1670</v>
      </c>
      <c r="R1124" s="233">
        <v>6.4000000000000001E-2</v>
      </c>
      <c r="S1124" s="234">
        <v>3280</v>
      </c>
      <c r="T1124" s="233">
        <v>0</v>
      </c>
      <c r="U1124" s="235">
        <f t="shared" si="119"/>
        <v>139.43</v>
      </c>
      <c r="V1124" s="227">
        <f t="shared" si="120"/>
        <v>110.96</v>
      </c>
      <c r="W1124" s="227">
        <f t="shared" si="121"/>
        <v>109.33333333333334</v>
      </c>
      <c r="X1124" s="227">
        <f t="shared" si="124"/>
        <v>108.33333333333333</v>
      </c>
      <c r="Y1124" s="227">
        <f t="shared" si="122"/>
        <v>94.9</v>
      </c>
      <c r="Z1124" s="227">
        <f t="shared" si="123"/>
        <v>93.108888888888885</v>
      </c>
      <c r="AA1124" s="227">
        <f t="shared" si="125"/>
        <v>91.111111111111114</v>
      </c>
    </row>
    <row r="1125" spans="2:27" ht="13.5" hidden="1">
      <c r="B1125" s="232" t="s">
        <v>1110</v>
      </c>
      <c r="C1125" s="232" t="s">
        <v>676</v>
      </c>
      <c r="D1125" s="232" t="s">
        <v>1111</v>
      </c>
      <c r="E1125" s="232" t="s">
        <v>988</v>
      </c>
      <c r="F1125" s="232">
        <v>96</v>
      </c>
      <c r="G1125" s="232" t="s">
        <v>1310</v>
      </c>
      <c r="H1125" s="233">
        <v>4.7729999999999997</v>
      </c>
      <c r="I1125" s="233">
        <v>0</v>
      </c>
      <c r="J1125" s="233">
        <v>3.0649999999999999</v>
      </c>
      <c r="K1125" s="234">
        <v>12819</v>
      </c>
      <c r="L1125" s="233">
        <v>1.4630000000000001</v>
      </c>
      <c r="M1125" s="234">
        <v>25154</v>
      </c>
      <c r="N1125" s="233">
        <v>0</v>
      </c>
      <c r="O1125" s="233">
        <v>0</v>
      </c>
      <c r="P1125" s="233">
        <v>2.149</v>
      </c>
      <c r="Q1125" s="234">
        <v>26305</v>
      </c>
      <c r="R1125" s="233">
        <v>1.0009999999999999</v>
      </c>
      <c r="S1125" s="234">
        <v>49704</v>
      </c>
      <c r="T1125" s="233">
        <v>0</v>
      </c>
      <c r="U1125" s="235">
        <f t="shared" si="119"/>
        <v>3484.29</v>
      </c>
      <c r="V1125" s="227">
        <f t="shared" si="120"/>
        <v>2237.4499999999998</v>
      </c>
      <c r="W1125" s="227">
        <f t="shared" si="121"/>
        <v>2136.2399999999998</v>
      </c>
      <c r="X1125" s="227">
        <f t="shared" si="124"/>
        <v>2096.1666666666665</v>
      </c>
      <c r="Y1125" s="227">
        <f t="shared" si="122"/>
        <v>1568.77</v>
      </c>
      <c r="Z1125" s="227">
        <f t="shared" si="123"/>
        <v>1461.4244444444444</v>
      </c>
      <c r="AA1125" s="227">
        <f t="shared" si="125"/>
        <v>1380.6666666666667</v>
      </c>
    </row>
    <row r="1126" spans="2:27" ht="13.5" hidden="1">
      <c r="B1126" s="232" t="s">
        <v>1110</v>
      </c>
      <c r="C1126" s="232" t="s">
        <v>681</v>
      </c>
      <c r="D1126" s="232" t="s">
        <v>1111</v>
      </c>
      <c r="E1126" s="232" t="s">
        <v>988</v>
      </c>
      <c r="F1126" s="232">
        <v>4</v>
      </c>
      <c r="G1126" s="232" t="s">
        <v>1315</v>
      </c>
      <c r="H1126" s="233">
        <v>0.28699999999999998</v>
      </c>
      <c r="I1126" s="233">
        <v>0</v>
      </c>
      <c r="J1126" s="233">
        <v>0.21299999999999999</v>
      </c>
      <c r="K1126" s="234">
        <v>908</v>
      </c>
      <c r="L1126" s="233">
        <v>0.104</v>
      </c>
      <c r="M1126" s="234">
        <v>1795</v>
      </c>
      <c r="N1126" s="233">
        <v>0</v>
      </c>
      <c r="O1126" s="233">
        <v>0</v>
      </c>
      <c r="P1126" s="233">
        <v>0.17199999999999999</v>
      </c>
      <c r="Q1126" s="234">
        <v>2175</v>
      </c>
      <c r="R1126" s="233">
        <v>8.3000000000000004E-2</v>
      </c>
      <c r="S1126" s="234">
        <v>4228</v>
      </c>
      <c r="T1126" s="233">
        <v>0</v>
      </c>
      <c r="U1126" s="235">
        <f t="shared" si="119"/>
        <v>209.51</v>
      </c>
      <c r="V1126" s="227">
        <f t="shared" si="120"/>
        <v>155.49</v>
      </c>
      <c r="W1126" s="227">
        <f t="shared" si="121"/>
        <v>151.58666666666667</v>
      </c>
      <c r="X1126" s="227">
        <f t="shared" si="124"/>
        <v>149.58333333333334</v>
      </c>
      <c r="Y1126" s="227">
        <f t="shared" si="122"/>
        <v>125.55999999999999</v>
      </c>
      <c r="Z1126" s="227">
        <f t="shared" si="123"/>
        <v>121.00666666666666</v>
      </c>
      <c r="AA1126" s="227">
        <f t="shared" si="125"/>
        <v>117.44444444444444</v>
      </c>
    </row>
    <row r="1127" spans="2:27" ht="13.5" hidden="1">
      <c r="B1127" s="232" t="s">
        <v>1110</v>
      </c>
      <c r="C1127" s="232" t="s">
        <v>1022</v>
      </c>
      <c r="D1127" s="232" t="s">
        <v>1111</v>
      </c>
      <c r="E1127" s="232" t="s">
        <v>988</v>
      </c>
      <c r="F1127" s="232">
        <v>48</v>
      </c>
      <c r="G1127" s="232" t="s">
        <v>1308</v>
      </c>
      <c r="H1127" s="233">
        <v>2.2290000000000001</v>
      </c>
      <c r="I1127" s="233">
        <v>0</v>
      </c>
      <c r="J1127" s="233">
        <v>1.462</v>
      </c>
      <c r="K1127" s="234">
        <v>6134</v>
      </c>
      <c r="L1127" s="233">
        <v>0.7</v>
      </c>
      <c r="M1127" s="234">
        <v>12051</v>
      </c>
      <c r="N1127" s="233">
        <v>0</v>
      </c>
      <c r="O1127" s="233">
        <v>0</v>
      </c>
      <c r="P1127" s="233">
        <v>1.05</v>
      </c>
      <c r="Q1127" s="234">
        <v>12934</v>
      </c>
      <c r="R1127" s="233">
        <v>0.49199999999999999</v>
      </c>
      <c r="S1127" s="234">
        <v>24566</v>
      </c>
      <c r="T1127" s="233">
        <v>0</v>
      </c>
      <c r="U1127" s="235">
        <f t="shared" si="119"/>
        <v>1627.17</v>
      </c>
      <c r="V1127" s="227">
        <f t="shared" si="120"/>
        <v>1067.26</v>
      </c>
      <c r="W1127" s="227">
        <f t="shared" si="121"/>
        <v>1022.1666666666666</v>
      </c>
      <c r="X1127" s="227">
        <f t="shared" si="124"/>
        <v>1004.25</v>
      </c>
      <c r="Y1127" s="227">
        <f t="shared" si="122"/>
        <v>766.5</v>
      </c>
      <c r="Z1127" s="227">
        <f t="shared" si="123"/>
        <v>718.43777777777768</v>
      </c>
      <c r="AA1127" s="227">
        <f t="shared" si="125"/>
        <v>682.38888888888891</v>
      </c>
    </row>
    <row r="1128" spans="2:27" ht="13.5" hidden="1">
      <c r="B1128" s="232" t="s">
        <v>1110</v>
      </c>
      <c r="C1128" s="232" t="s">
        <v>1023</v>
      </c>
      <c r="D1128" s="232" t="s">
        <v>1111</v>
      </c>
      <c r="E1128" s="232" t="s">
        <v>988</v>
      </c>
      <c r="F1128" s="232">
        <v>64</v>
      </c>
      <c r="G1128" s="232" t="s">
        <v>1316</v>
      </c>
      <c r="H1128" s="233">
        <v>2.9169999999999998</v>
      </c>
      <c r="I1128" s="233">
        <v>0</v>
      </c>
      <c r="J1128" s="233">
        <v>1.8959999999999999</v>
      </c>
      <c r="K1128" s="234">
        <v>7942</v>
      </c>
      <c r="L1128" s="233">
        <v>0.90700000000000003</v>
      </c>
      <c r="M1128" s="234">
        <v>15594</v>
      </c>
      <c r="N1128" s="233">
        <v>0</v>
      </c>
      <c r="O1128" s="233">
        <v>0</v>
      </c>
      <c r="P1128" s="233">
        <v>1.3480000000000001</v>
      </c>
      <c r="Q1128" s="234">
        <v>16550</v>
      </c>
      <c r="R1128" s="233">
        <v>0.63</v>
      </c>
      <c r="S1128" s="234">
        <v>31364</v>
      </c>
      <c r="T1128" s="233">
        <v>0</v>
      </c>
      <c r="U1128" s="235">
        <f t="shared" si="119"/>
        <v>2129.41</v>
      </c>
      <c r="V1128" s="227">
        <f t="shared" si="120"/>
        <v>1384.08</v>
      </c>
      <c r="W1128" s="227">
        <f t="shared" si="121"/>
        <v>1323.9433333333334</v>
      </c>
      <c r="X1128" s="227">
        <f t="shared" si="124"/>
        <v>1299.5</v>
      </c>
      <c r="Y1128" s="227">
        <f t="shared" si="122"/>
        <v>984.04000000000008</v>
      </c>
      <c r="Z1128" s="227">
        <f t="shared" si="123"/>
        <v>919.62222222222226</v>
      </c>
      <c r="AA1128" s="227">
        <f t="shared" si="125"/>
        <v>871.22222222222217</v>
      </c>
    </row>
    <row r="1129" spans="2:27" ht="13.5" hidden="1">
      <c r="B1129" s="232" t="s">
        <v>1110</v>
      </c>
      <c r="C1129" s="232" t="s">
        <v>1024</v>
      </c>
      <c r="D1129" s="232" t="s">
        <v>1111</v>
      </c>
      <c r="E1129" s="232" t="s">
        <v>988</v>
      </c>
      <c r="F1129" s="232">
        <v>96</v>
      </c>
      <c r="G1129" s="232" t="s">
        <v>1310</v>
      </c>
      <c r="H1129" s="233">
        <v>4.2930000000000001</v>
      </c>
      <c r="I1129" s="233">
        <v>0</v>
      </c>
      <c r="J1129" s="233">
        <v>2.7629999999999999</v>
      </c>
      <c r="K1129" s="234">
        <v>11558</v>
      </c>
      <c r="L1129" s="233">
        <v>1.319</v>
      </c>
      <c r="M1129" s="234">
        <v>22682</v>
      </c>
      <c r="N1129" s="233">
        <v>0</v>
      </c>
      <c r="O1129" s="233">
        <v>0</v>
      </c>
      <c r="P1129" s="233">
        <v>1.9419999999999999</v>
      </c>
      <c r="Q1129" s="234">
        <v>23782</v>
      </c>
      <c r="R1129" s="233">
        <v>0.90500000000000003</v>
      </c>
      <c r="S1129" s="234">
        <v>44961</v>
      </c>
      <c r="T1129" s="233">
        <v>0</v>
      </c>
      <c r="U1129" s="235">
        <f t="shared" si="119"/>
        <v>3133.8900000000003</v>
      </c>
      <c r="V1129" s="227">
        <f t="shared" si="120"/>
        <v>2016.99</v>
      </c>
      <c r="W1129" s="227">
        <f t="shared" si="121"/>
        <v>1926.0366666666666</v>
      </c>
      <c r="X1129" s="227">
        <f t="shared" si="124"/>
        <v>1890.1666666666667</v>
      </c>
      <c r="Y1129" s="227">
        <f t="shared" si="122"/>
        <v>1417.6599999999999</v>
      </c>
      <c r="Z1129" s="227">
        <f t="shared" si="123"/>
        <v>1321.2611111111109</v>
      </c>
      <c r="AA1129" s="227">
        <f t="shared" si="125"/>
        <v>1248.9166666666667</v>
      </c>
    </row>
    <row r="1130" spans="2:27" ht="13.5" hidden="1">
      <c r="B1130" s="232" t="s">
        <v>1110</v>
      </c>
      <c r="C1130" s="232" t="s">
        <v>1025</v>
      </c>
      <c r="D1130" s="232" t="s">
        <v>1111</v>
      </c>
      <c r="E1130" s="232" t="s">
        <v>988</v>
      </c>
      <c r="F1130" s="232">
        <v>8</v>
      </c>
      <c r="G1130" s="232" t="s">
        <v>1311</v>
      </c>
      <c r="H1130" s="233">
        <v>0.50900000000000001</v>
      </c>
      <c r="I1130" s="233">
        <v>0</v>
      </c>
      <c r="J1130" s="233">
        <v>0.379</v>
      </c>
      <c r="K1130" s="234">
        <v>1614</v>
      </c>
      <c r="L1130" s="233">
        <v>0.184</v>
      </c>
      <c r="M1130" s="234">
        <v>3191</v>
      </c>
      <c r="N1130" s="233">
        <v>0</v>
      </c>
      <c r="O1130" s="233">
        <v>0</v>
      </c>
      <c r="P1130" s="233">
        <v>0.307</v>
      </c>
      <c r="Q1130" s="234">
        <v>3893</v>
      </c>
      <c r="R1130" s="233">
        <v>0.14799999999999999</v>
      </c>
      <c r="S1130" s="234">
        <v>7570</v>
      </c>
      <c r="T1130" s="233">
        <v>0</v>
      </c>
      <c r="U1130" s="235">
        <f t="shared" si="119"/>
        <v>371.57</v>
      </c>
      <c r="V1130" s="227">
        <f t="shared" si="120"/>
        <v>276.67</v>
      </c>
      <c r="W1130" s="227">
        <f t="shared" si="121"/>
        <v>268.82</v>
      </c>
      <c r="X1130" s="227">
        <f t="shared" si="124"/>
        <v>265.91666666666669</v>
      </c>
      <c r="Y1130" s="227">
        <f t="shared" si="122"/>
        <v>224.10999999999999</v>
      </c>
      <c r="Z1130" s="227">
        <f t="shared" si="123"/>
        <v>216.17888888888888</v>
      </c>
      <c r="AA1130" s="227">
        <f t="shared" si="125"/>
        <v>210.27777777777777</v>
      </c>
    </row>
    <row r="1131" spans="2:27" ht="13.5" hidden="1">
      <c r="B1131" s="232" t="s">
        <v>1110</v>
      </c>
      <c r="C1131" s="232" t="s">
        <v>1026</v>
      </c>
      <c r="D1131" s="232" t="s">
        <v>1111</v>
      </c>
      <c r="E1131" s="232" t="s">
        <v>988</v>
      </c>
      <c r="F1131" s="232">
        <v>16</v>
      </c>
      <c r="G1131" s="232" t="s">
        <v>1312</v>
      </c>
      <c r="H1131" s="233">
        <v>0.85299999999999998</v>
      </c>
      <c r="I1131" s="233">
        <v>0</v>
      </c>
      <c r="J1131" s="233">
        <v>0.59499999999999997</v>
      </c>
      <c r="K1131" s="234">
        <v>2518</v>
      </c>
      <c r="L1131" s="233">
        <v>0.28699999999999998</v>
      </c>
      <c r="M1131" s="234">
        <v>4963</v>
      </c>
      <c r="N1131" s="233">
        <v>0</v>
      </c>
      <c r="O1131" s="233">
        <v>0</v>
      </c>
      <c r="P1131" s="233">
        <v>0.45600000000000002</v>
      </c>
      <c r="Q1131" s="234">
        <v>5701</v>
      </c>
      <c r="R1131" s="233">
        <v>0.217</v>
      </c>
      <c r="S1131" s="234">
        <v>10969</v>
      </c>
      <c r="T1131" s="233">
        <v>0</v>
      </c>
      <c r="U1131" s="235">
        <f t="shared" si="119"/>
        <v>622.68999999999994</v>
      </c>
      <c r="V1131" s="227">
        <f t="shared" si="120"/>
        <v>434.34999999999997</v>
      </c>
      <c r="W1131" s="227">
        <f t="shared" si="121"/>
        <v>419.34333333333336</v>
      </c>
      <c r="X1131" s="227">
        <f t="shared" si="124"/>
        <v>413.58333333333331</v>
      </c>
      <c r="Y1131" s="227">
        <f t="shared" si="122"/>
        <v>332.88</v>
      </c>
      <c r="Z1131" s="227">
        <f t="shared" si="123"/>
        <v>316.77111111111111</v>
      </c>
      <c r="AA1131" s="227">
        <f t="shared" si="125"/>
        <v>304.69444444444446</v>
      </c>
    </row>
    <row r="1132" spans="2:27" ht="13.5" hidden="1">
      <c r="B1132" s="232" t="s">
        <v>1110</v>
      </c>
      <c r="C1132" s="232" t="s">
        <v>1027</v>
      </c>
      <c r="D1132" s="232" t="s">
        <v>1111</v>
      </c>
      <c r="E1132" s="232" t="s">
        <v>988</v>
      </c>
      <c r="F1132" s="232">
        <v>32</v>
      </c>
      <c r="G1132" s="232" t="s">
        <v>1317</v>
      </c>
      <c r="H1132" s="233">
        <v>1.5409999999999999</v>
      </c>
      <c r="I1132" s="233">
        <v>0</v>
      </c>
      <c r="J1132" s="233">
        <v>1.0289999999999999</v>
      </c>
      <c r="K1132" s="234">
        <v>4326</v>
      </c>
      <c r="L1132" s="233">
        <v>0.49399999999999999</v>
      </c>
      <c r="M1132" s="234">
        <v>8507</v>
      </c>
      <c r="N1132" s="233">
        <v>0</v>
      </c>
      <c r="O1132" s="233">
        <v>0</v>
      </c>
      <c r="P1132" s="233">
        <v>0.753</v>
      </c>
      <c r="Q1132" s="234">
        <v>9318</v>
      </c>
      <c r="R1132" s="233">
        <v>0.35499999999999998</v>
      </c>
      <c r="S1132" s="234">
        <v>17767</v>
      </c>
      <c r="T1132" s="233">
        <v>0</v>
      </c>
      <c r="U1132" s="235">
        <f t="shared" si="119"/>
        <v>1124.9299999999998</v>
      </c>
      <c r="V1132" s="227">
        <f t="shared" si="120"/>
        <v>751.17</v>
      </c>
      <c r="W1132" s="227">
        <f t="shared" si="121"/>
        <v>721.12</v>
      </c>
      <c r="X1132" s="227">
        <f t="shared" si="124"/>
        <v>708.91666666666663</v>
      </c>
      <c r="Y1132" s="227">
        <f t="shared" si="122"/>
        <v>549.69000000000005</v>
      </c>
      <c r="Z1132" s="227">
        <f t="shared" si="123"/>
        <v>517.98333333333335</v>
      </c>
      <c r="AA1132" s="227">
        <f t="shared" si="125"/>
        <v>493.52777777777777</v>
      </c>
    </row>
    <row r="1133" spans="2:27" ht="13.5" hidden="1">
      <c r="B1133" s="232" t="s">
        <v>1110</v>
      </c>
      <c r="C1133" s="232" t="s">
        <v>1028</v>
      </c>
      <c r="D1133" s="232" t="s">
        <v>1111</v>
      </c>
      <c r="E1133" s="232" t="s">
        <v>988</v>
      </c>
      <c r="F1133" s="232">
        <v>2</v>
      </c>
      <c r="G1133" s="232" t="s">
        <v>1314</v>
      </c>
      <c r="H1133" s="233">
        <v>0.18099999999999999</v>
      </c>
      <c r="I1133" s="233">
        <v>0</v>
      </c>
      <c r="J1133" s="233">
        <v>0.14599999999999999</v>
      </c>
      <c r="K1133" s="234">
        <v>629</v>
      </c>
      <c r="L1133" s="233">
        <v>7.1999999999999995E-2</v>
      </c>
      <c r="M1133" s="234">
        <v>1249</v>
      </c>
      <c r="N1133" s="233">
        <v>0</v>
      </c>
      <c r="O1133" s="233">
        <v>0</v>
      </c>
      <c r="P1133" s="233">
        <v>0.126</v>
      </c>
      <c r="Q1133" s="234">
        <v>1618</v>
      </c>
      <c r="R1133" s="233">
        <v>6.2E-2</v>
      </c>
      <c r="S1133" s="234">
        <v>3181</v>
      </c>
      <c r="T1133" s="233">
        <v>0</v>
      </c>
      <c r="U1133" s="235">
        <f t="shared" si="119"/>
        <v>132.13</v>
      </c>
      <c r="V1133" s="227">
        <f t="shared" si="120"/>
        <v>106.58</v>
      </c>
      <c r="W1133" s="227">
        <f t="shared" si="121"/>
        <v>104.97666666666666</v>
      </c>
      <c r="X1133" s="227">
        <f t="shared" si="124"/>
        <v>104.08333333333333</v>
      </c>
      <c r="Y1133" s="227">
        <f t="shared" si="122"/>
        <v>91.98</v>
      </c>
      <c r="Z1133" s="227">
        <f t="shared" si="123"/>
        <v>90.204444444444448</v>
      </c>
      <c r="AA1133" s="227">
        <f t="shared" si="125"/>
        <v>88.361111111111114</v>
      </c>
    </row>
    <row r="1134" spans="2:27" ht="13.5" hidden="1">
      <c r="B1134" s="232" t="s">
        <v>1110</v>
      </c>
      <c r="C1134" s="232" t="s">
        <v>1029</v>
      </c>
      <c r="D1134" s="232" t="s">
        <v>1111</v>
      </c>
      <c r="E1134" s="232" t="s">
        <v>988</v>
      </c>
      <c r="F1134" s="232">
        <v>4</v>
      </c>
      <c r="G1134" s="232" t="s">
        <v>1315</v>
      </c>
      <c r="H1134" s="233">
        <v>0.26700000000000002</v>
      </c>
      <c r="I1134" s="233">
        <v>0</v>
      </c>
      <c r="J1134" s="233">
        <v>0.2</v>
      </c>
      <c r="K1134" s="234">
        <v>855</v>
      </c>
      <c r="L1134" s="233">
        <v>9.8000000000000004E-2</v>
      </c>
      <c r="M1134" s="234">
        <v>1692</v>
      </c>
      <c r="N1134" s="233">
        <v>0</v>
      </c>
      <c r="O1134" s="233">
        <v>0</v>
      </c>
      <c r="P1134" s="233">
        <v>0.16300000000000001</v>
      </c>
      <c r="Q1134" s="234">
        <v>2070</v>
      </c>
      <c r="R1134" s="233">
        <v>7.9000000000000001E-2</v>
      </c>
      <c r="S1134" s="234">
        <v>4031</v>
      </c>
      <c r="T1134" s="233">
        <v>0</v>
      </c>
      <c r="U1134" s="235">
        <f t="shared" si="119"/>
        <v>194.91000000000003</v>
      </c>
      <c r="V1134" s="227">
        <f t="shared" si="120"/>
        <v>146</v>
      </c>
      <c r="W1134" s="227">
        <f t="shared" si="121"/>
        <v>142.79000000000002</v>
      </c>
      <c r="X1134" s="227">
        <f t="shared" si="124"/>
        <v>141</v>
      </c>
      <c r="Y1134" s="227">
        <f t="shared" si="122"/>
        <v>118.99000000000001</v>
      </c>
      <c r="Z1134" s="227">
        <f t="shared" si="123"/>
        <v>115.17</v>
      </c>
      <c r="AA1134" s="227">
        <f t="shared" si="125"/>
        <v>111.97222222222223</v>
      </c>
    </row>
    <row r="1135" spans="2:27" ht="13.5" hidden="1">
      <c r="B1135" s="232" t="s">
        <v>1110</v>
      </c>
      <c r="C1135" s="232" t="s">
        <v>688</v>
      </c>
      <c r="D1135" s="232" t="s">
        <v>1111</v>
      </c>
      <c r="E1135" s="232" t="s">
        <v>988</v>
      </c>
      <c r="F1135" s="232">
        <v>48</v>
      </c>
      <c r="G1135" s="232" t="s">
        <v>1308</v>
      </c>
      <c r="H1135" s="233">
        <v>2.8050000000000002</v>
      </c>
      <c r="I1135" s="233">
        <v>0</v>
      </c>
      <c r="J1135" s="233">
        <v>1.825</v>
      </c>
      <c r="K1135" s="234">
        <v>7647</v>
      </c>
      <c r="L1135" s="233">
        <v>0.873</v>
      </c>
      <c r="M1135" s="234">
        <v>15017</v>
      </c>
      <c r="N1135" s="233">
        <v>0</v>
      </c>
      <c r="O1135" s="233">
        <v>0</v>
      </c>
      <c r="P1135" s="233">
        <v>1.2989999999999999</v>
      </c>
      <c r="Q1135" s="234">
        <v>15961</v>
      </c>
      <c r="R1135" s="233">
        <v>0.60699999999999998</v>
      </c>
      <c r="S1135" s="234">
        <v>30257</v>
      </c>
      <c r="T1135" s="233">
        <v>0</v>
      </c>
      <c r="U1135" s="235">
        <f t="shared" si="119"/>
        <v>2047.65</v>
      </c>
      <c r="V1135" s="227">
        <f t="shared" si="120"/>
        <v>1332.25</v>
      </c>
      <c r="W1135" s="227">
        <f t="shared" si="121"/>
        <v>1274.54</v>
      </c>
      <c r="X1135" s="227">
        <f t="shared" si="124"/>
        <v>1251.4166666666667</v>
      </c>
      <c r="Y1135" s="227">
        <f t="shared" si="122"/>
        <v>948.27</v>
      </c>
      <c r="Z1135" s="227">
        <f t="shared" si="123"/>
        <v>886.4711111111111</v>
      </c>
      <c r="AA1135" s="227">
        <f t="shared" si="125"/>
        <v>840.47222222222217</v>
      </c>
    </row>
    <row r="1136" spans="2:27" ht="13.5" hidden="1">
      <c r="B1136" s="232" t="s">
        <v>1110</v>
      </c>
      <c r="C1136" s="232" t="s">
        <v>691</v>
      </c>
      <c r="D1136" s="232" t="s">
        <v>1111</v>
      </c>
      <c r="E1136" s="232" t="s">
        <v>988</v>
      </c>
      <c r="F1136" s="232">
        <v>72</v>
      </c>
      <c r="G1136" s="232" t="s">
        <v>1309</v>
      </c>
      <c r="H1136" s="233">
        <v>4.125</v>
      </c>
      <c r="I1136" s="233">
        <v>0</v>
      </c>
      <c r="J1136" s="233">
        <v>2.657</v>
      </c>
      <c r="K1136" s="234">
        <v>11116</v>
      </c>
      <c r="L1136" s="233">
        <v>1.2689999999999999</v>
      </c>
      <c r="M1136" s="234">
        <v>21817</v>
      </c>
      <c r="N1136" s="233">
        <v>0</v>
      </c>
      <c r="O1136" s="233">
        <v>0</v>
      </c>
      <c r="P1136" s="233">
        <v>1.869</v>
      </c>
      <c r="Q1136" s="234">
        <v>22899</v>
      </c>
      <c r="R1136" s="233">
        <v>0.871</v>
      </c>
      <c r="S1136" s="234">
        <v>43301</v>
      </c>
      <c r="T1136" s="233">
        <v>0</v>
      </c>
      <c r="U1136" s="235">
        <f t="shared" si="119"/>
        <v>3011.25</v>
      </c>
      <c r="V1136" s="227">
        <f t="shared" si="120"/>
        <v>1939.6100000000001</v>
      </c>
      <c r="W1136" s="227">
        <f t="shared" si="121"/>
        <v>1852.7033333333334</v>
      </c>
      <c r="X1136" s="227">
        <f t="shared" si="124"/>
        <v>1818.0833333333333</v>
      </c>
      <c r="Y1136" s="227">
        <f t="shared" si="122"/>
        <v>1364.37</v>
      </c>
      <c r="Z1136" s="227">
        <f t="shared" si="123"/>
        <v>1271.9133333333334</v>
      </c>
      <c r="AA1136" s="227">
        <f t="shared" si="125"/>
        <v>1202.8055555555557</v>
      </c>
    </row>
    <row r="1137" spans="2:27" ht="13.5" hidden="1">
      <c r="B1137" s="232" t="s">
        <v>1110</v>
      </c>
      <c r="C1137" s="232" t="s">
        <v>694</v>
      </c>
      <c r="D1137" s="232" t="s">
        <v>1111</v>
      </c>
      <c r="E1137" s="232" t="s">
        <v>988</v>
      </c>
      <c r="F1137" s="232">
        <v>96</v>
      </c>
      <c r="G1137" s="232" t="s">
        <v>1310</v>
      </c>
      <c r="H1137" s="233">
        <v>5.4450000000000003</v>
      </c>
      <c r="I1137" s="233">
        <v>0</v>
      </c>
      <c r="J1137" s="233">
        <v>3.488</v>
      </c>
      <c r="K1137" s="234">
        <v>14585</v>
      </c>
      <c r="L1137" s="233">
        <v>1.665</v>
      </c>
      <c r="M1137" s="234">
        <v>28616</v>
      </c>
      <c r="N1137" s="233">
        <v>0</v>
      </c>
      <c r="O1137" s="233">
        <v>0</v>
      </c>
      <c r="P1137" s="233">
        <v>2.44</v>
      </c>
      <c r="Q1137" s="234">
        <v>29837</v>
      </c>
      <c r="R1137" s="233">
        <v>1.135</v>
      </c>
      <c r="S1137" s="234">
        <v>56344</v>
      </c>
      <c r="T1137" s="233">
        <v>0</v>
      </c>
      <c r="U1137" s="235">
        <f t="shared" si="119"/>
        <v>3974.8500000000004</v>
      </c>
      <c r="V1137" s="227">
        <f t="shared" si="120"/>
        <v>2546.2399999999998</v>
      </c>
      <c r="W1137" s="227">
        <f t="shared" si="121"/>
        <v>2430.8666666666668</v>
      </c>
      <c r="X1137" s="227">
        <f t="shared" si="124"/>
        <v>2384.6666666666665</v>
      </c>
      <c r="Y1137" s="227">
        <f t="shared" si="122"/>
        <v>1781.2</v>
      </c>
      <c r="Z1137" s="227">
        <f t="shared" si="123"/>
        <v>1657.3555555555554</v>
      </c>
      <c r="AA1137" s="227">
        <f t="shared" si="125"/>
        <v>1565.1111111111111</v>
      </c>
    </row>
    <row r="1138" spans="2:27" ht="13.5" hidden="1">
      <c r="B1138" s="232" t="s">
        <v>1110</v>
      </c>
      <c r="C1138" s="232" t="s">
        <v>697</v>
      </c>
      <c r="D1138" s="232" t="s">
        <v>1111</v>
      </c>
      <c r="E1138" s="232" t="s">
        <v>988</v>
      </c>
      <c r="F1138" s="232">
        <v>8</v>
      </c>
      <c r="G1138" s="232" t="s">
        <v>1311</v>
      </c>
      <c r="H1138" s="233">
        <v>0.60499999999999998</v>
      </c>
      <c r="I1138" s="233">
        <v>0</v>
      </c>
      <c r="J1138" s="233">
        <v>0.439</v>
      </c>
      <c r="K1138" s="234">
        <v>1866</v>
      </c>
      <c r="L1138" s="233">
        <v>0.21299999999999999</v>
      </c>
      <c r="M1138" s="234">
        <v>3686</v>
      </c>
      <c r="N1138" s="233">
        <v>0</v>
      </c>
      <c r="O1138" s="233">
        <v>0</v>
      </c>
      <c r="P1138" s="233">
        <v>0.34899999999999998</v>
      </c>
      <c r="Q1138" s="234">
        <v>4398</v>
      </c>
      <c r="R1138" s="233">
        <v>0.16700000000000001</v>
      </c>
      <c r="S1138" s="234">
        <v>8518</v>
      </c>
      <c r="T1138" s="233">
        <v>0</v>
      </c>
      <c r="U1138" s="235">
        <f t="shared" si="119"/>
        <v>441.65</v>
      </c>
      <c r="V1138" s="227">
        <f t="shared" si="120"/>
        <v>320.47000000000003</v>
      </c>
      <c r="W1138" s="227">
        <f t="shared" si="121"/>
        <v>310.99</v>
      </c>
      <c r="X1138" s="227">
        <f t="shared" si="124"/>
        <v>307.16666666666669</v>
      </c>
      <c r="Y1138" s="227">
        <f t="shared" si="122"/>
        <v>254.76999999999998</v>
      </c>
      <c r="Z1138" s="227">
        <f t="shared" si="123"/>
        <v>244.07666666666668</v>
      </c>
      <c r="AA1138" s="227">
        <f t="shared" si="125"/>
        <v>236.61111111111111</v>
      </c>
    </row>
    <row r="1139" spans="2:27" ht="13.5" hidden="1">
      <c r="B1139" s="232" t="s">
        <v>1110</v>
      </c>
      <c r="C1139" s="232" t="s">
        <v>700</v>
      </c>
      <c r="D1139" s="232" t="s">
        <v>1111</v>
      </c>
      <c r="E1139" s="232" t="s">
        <v>988</v>
      </c>
      <c r="F1139" s="232">
        <v>16</v>
      </c>
      <c r="G1139" s="232" t="s">
        <v>1312</v>
      </c>
      <c r="H1139" s="233">
        <v>1.0449999999999999</v>
      </c>
      <c r="I1139" s="233">
        <v>0</v>
      </c>
      <c r="J1139" s="233">
        <v>0.71599999999999997</v>
      </c>
      <c r="K1139" s="234">
        <v>3022</v>
      </c>
      <c r="L1139" s="233">
        <v>0.34499999999999997</v>
      </c>
      <c r="M1139" s="234">
        <v>5952</v>
      </c>
      <c r="N1139" s="233">
        <v>0</v>
      </c>
      <c r="O1139" s="233">
        <v>0</v>
      </c>
      <c r="P1139" s="233">
        <v>0.53900000000000003</v>
      </c>
      <c r="Q1139" s="234">
        <v>6711</v>
      </c>
      <c r="R1139" s="233">
        <v>0.255</v>
      </c>
      <c r="S1139" s="234">
        <v>12866</v>
      </c>
      <c r="T1139" s="233">
        <v>0</v>
      </c>
      <c r="U1139" s="235">
        <f t="shared" si="119"/>
        <v>762.84999999999991</v>
      </c>
      <c r="V1139" s="227">
        <f t="shared" si="120"/>
        <v>522.67999999999995</v>
      </c>
      <c r="W1139" s="227">
        <f t="shared" si="121"/>
        <v>503.68333333333334</v>
      </c>
      <c r="X1139" s="227">
        <f t="shared" si="124"/>
        <v>496</v>
      </c>
      <c r="Y1139" s="227">
        <f t="shared" si="122"/>
        <v>393.47</v>
      </c>
      <c r="Z1139" s="227">
        <f t="shared" si="123"/>
        <v>372.56666666666666</v>
      </c>
      <c r="AA1139" s="227">
        <f t="shared" si="125"/>
        <v>357.38888888888891</v>
      </c>
    </row>
    <row r="1140" spans="2:27" ht="13.5" hidden="1">
      <c r="B1140" s="232" t="s">
        <v>1110</v>
      </c>
      <c r="C1140" s="232" t="s">
        <v>703</v>
      </c>
      <c r="D1140" s="232" t="s">
        <v>1111</v>
      </c>
      <c r="E1140" s="232" t="s">
        <v>988</v>
      </c>
      <c r="F1140" s="232">
        <v>36</v>
      </c>
      <c r="G1140" s="232" t="s">
        <v>1313</v>
      </c>
      <c r="H1140" s="233">
        <v>2.145</v>
      </c>
      <c r="I1140" s="233">
        <v>0</v>
      </c>
      <c r="J1140" s="233">
        <v>1.409</v>
      </c>
      <c r="K1140" s="234">
        <v>5913</v>
      </c>
      <c r="L1140" s="233">
        <v>0.67500000000000004</v>
      </c>
      <c r="M1140" s="234">
        <v>11618</v>
      </c>
      <c r="N1140" s="233">
        <v>0</v>
      </c>
      <c r="O1140" s="233">
        <v>0</v>
      </c>
      <c r="P1140" s="233">
        <v>1.014</v>
      </c>
      <c r="Q1140" s="234">
        <v>12492</v>
      </c>
      <c r="R1140" s="233">
        <v>0.47499999999999998</v>
      </c>
      <c r="S1140" s="234">
        <v>23736</v>
      </c>
      <c r="T1140" s="233">
        <v>0</v>
      </c>
      <c r="U1140" s="235">
        <f t="shared" si="119"/>
        <v>1565.85</v>
      </c>
      <c r="V1140" s="227">
        <f t="shared" si="120"/>
        <v>1028.57</v>
      </c>
      <c r="W1140" s="227">
        <f t="shared" si="121"/>
        <v>985.5</v>
      </c>
      <c r="X1140" s="227">
        <f t="shared" si="124"/>
        <v>968.16666666666663</v>
      </c>
      <c r="Y1140" s="227">
        <f t="shared" si="122"/>
        <v>740.22</v>
      </c>
      <c r="Z1140" s="227">
        <f t="shared" si="123"/>
        <v>693.75</v>
      </c>
      <c r="AA1140" s="227">
        <f t="shared" si="125"/>
        <v>659.33333333333337</v>
      </c>
    </row>
    <row r="1141" spans="2:27" ht="13.5" hidden="1">
      <c r="B1141" s="232" t="s">
        <v>1110</v>
      </c>
      <c r="C1141" s="232" t="s">
        <v>706</v>
      </c>
      <c r="D1141" s="232" t="s">
        <v>1111</v>
      </c>
      <c r="E1141" s="232" t="s">
        <v>988</v>
      </c>
      <c r="F1141" s="232">
        <v>2</v>
      </c>
      <c r="G1141" s="232" t="s">
        <v>1314</v>
      </c>
      <c r="H1141" s="233">
        <v>0.20499999999999999</v>
      </c>
      <c r="I1141" s="233">
        <v>0</v>
      </c>
      <c r="J1141" s="233">
        <v>0.161</v>
      </c>
      <c r="K1141" s="234">
        <v>692</v>
      </c>
      <c r="L1141" s="233">
        <v>7.9000000000000001E-2</v>
      </c>
      <c r="M1141" s="234">
        <v>1373</v>
      </c>
      <c r="N1141" s="233">
        <v>0</v>
      </c>
      <c r="O1141" s="233">
        <v>0</v>
      </c>
      <c r="P1141" s="233">
        <v>0.13600000000000001</v>
      </c>
      <c r="Q1141" s="234">
        <v>1744</v>
      </c>
      <c r="R1141" s="233">
        <v>6.6000000000000003E-2</v>
      </c>
      <c r="S1141" s="234">
        <v>3418</v>
      </c>
      <c r="T1141" s="233">
        <v>0</v>
      </c>
      <c r="U1141" s="235">
        <f t="shared" si="119"/>
        <v>149.64999999999998</v>
      </c>
      <c r="V1141" s="227">
        <f t="shared" si="120"/>
        <v>117.53</v>
      </c>
      <c r="W1141" s="227">
        <f t="shared" si="121"/>
        <v>115.33666666666667</v>
      </c>
      <c r="X1141" s="227">
        <f t="shared" si="124"/>
        <v>114.41666666666667</v>
      </c>
      <c r="Y1141" s="227">
        <f t="shared" si="122"/>
        <v>99.28</v>
      </c>
      <c r="Z1141" s="227">
        <f t="shared" si="123"/>
        <v>96.624444444444435</v>
      </c>
      <c r="AA1141" s="227">
        <f t="shared" si="125"/>
        <v>94.944444444444443</v>
      </c>
    </row>
    <row r="1142" spans="2:27" ht="13.5" hidden="1">
      <c r="B1142" s="232" t="s">
        <v>1110</v>
      </c>
      <c r="C1142" s="232" t="s">
        <v>709</v>
      </c>
      <c r="D1142" s="232" t="s">
        <v>1111</v>
      </c>
      <c r="E1142" s="232" t="s">
        <v>988</v>
      </c>
      <c r="F1142" s="232">
        <v>96</v>
      </c>
      <c r="G1142" s="232" t="s">
        <v>1310</v>
      </c>
      <c r="H1142" s="233">
        <v>5.4450000000000003</v>
      </c>
      <c r="I1142" s="233">
        <v>0</v>
      </c>
      <c r="J1142" s="233">
        <v>3.488</v>
      </c>
      <c r="K1142" s="234">
        <v>14585</v>
      </c>
      <c r="L1142" s="233">
        <v>1.665</v>
      </c>
      <c r="M1142" s="234">
        <v>28616</v>
      </c>
      <c r="N1142" s="233">
        <v>0</v>
      </c>
      <c r="O1142" s="233">
        <v>0</v>
      </c>
      <c r="P1142" s="233">
        <v>2.44</v>
      </c>
      <c r="Q1142" s="234">
        <v>29837</v>
      </c>
      <c r="R1142" s="233">
        <v>1.135</v>
      </c>
      <c r="S1142" s="234">
        <v>56344</v>
      </c>
      <c r="T1142" s="233">
        <v>0</v>
      </c>
      <c r="U1142" s="235">
        <f t="shared" si="119"/>
        <v>3974.8500000000004</v>
      </c>
      <c r="V1142" s="227">
        <f t="shared" si="120"/>
        <v>2546.2399999999998</v>
      </c>
      <c r="W1142" s="227">
        <f t="shared" si="121"/>
        <v>2430.8666666666668</v>
      </c>
      <c r="X1142" s="227">
        <f t="shared" si="124"/>
        <v>2384.6666666666665</v>
      </c>
      <c r="Y1142" s="227">
        <f t="shared" si="122"/>
        <v>1781.2</v>
      </c>
      <c r="Z1142" s="227">
        <f t="shared" si="123"/>
        <v>1657.3555555555554</v>
      </c>
      <c r="AA1142" s="227">
        <f t="shared" si="125"/>
        <v>1565.1111111111111</v>
      </c>
    </row>
    <row r="1143" spans="2:27" ht="13.5" hidden="1">
      <c r="B1143" s="232" t="s">
        <v>1110</v>
      </c>
      <c r="C1143" s="232" t="s">
        <v>711</v>
      </c>
      <c r="D1143" s="232" t="s">
        <v>1111</v>
      </c>
      <c r="E1143" s="232" t="s">
        <v>988</v>
      </c>
      <c r="F1143" s="232">
        <v>4</v>
      </c>
      <c r="G1143" s="232" t="s">
        <v>1315</v>
      </c>
      <c r="H1143" s="233">
        <v>0.315</v>
      </c>
      <c r="I1143" s="233">
        <v>0</v>
      </c>
      <c r="J1143" s="233">
        <v>0.23100000000000001</v>
      </c>
      <c r="K1143" s="234">
        <v>981</v>
      </c>
      <c r="L1143" s="233">
        <v>0.112</v>
      </c>
      <c r="M1143" s="234">
        <v>1939</v>
      </c>
      <c r="N1143" s="233">
        <v>0</v>
      </c>
      <c r="O1143" s="233">
        <v>0</v>
      </c>
      <c r="P1143" s="233">
        <v>0.184</v>
      </c>
      <c r="Q1143" s="234">
        <v>2322</v>
      </c>
      <c r="R1143" s="233">
        <v>8.7999999999999995E-2</v>
      </c>
      <c r="S1143" s="234">
        <v>4505</v>
      </c>
      <c r="T1143" s="233">
        <v>0</v>
      </c>
      <c r="U1143" s="235">
        <f t="shared" si="119"/>
        <v>229.95</v>
      </c>
      <c r="V1143" s="227">
        <f t="shared" si="120"/>
        <v>168.63</v>
      </c>
      <c r="W1143" s="227">
        <f t="shared" si="121"/>
        <v>163.51</v>
      </c>
      <c r="X1143" s="227">
        <f t="shared" si="124"/>
        <v>161.58333333333334</v>
      </c>
      <c r="Y1143" s="227">
        <f t="shared" si="122"/>
        <v>134.32</v>
      </c>
      <c r="Z1143" s="227">
        <f t="shared" si="123"/>
        <v>128.74</v>
      </c>
      <c r="AA1143" s="227">
        <f t="shared" si="125"/>
        <v>125.13888888888889</v>
      </c>
    </row>
    <row r="1144" spans="2:27" ht="13.5" hidden="1">
      <c r="B1144" s="232" t="s">
        <v>1110</v>
      </c>
      <c r="C1144" s="232" t="s">
        <v>716</v>
      </c>
      <c r="D1144" s="232" t="s">
        <v>1111</v>
      </c>
      <c r="E1144" s="232" t="s">
        <v>988</v>
      </c>
      <c r="F1144" s="232">
        <v>72</v>
      </c>
      <c r="G1144" s="232" t="s">
        <v>1310</v>
      </c>
      <c r="H1144" s="233">
        <v>4.5570000000000004</v>
      </c>
      <c r="I1144" s="233">
        <v>0</v>
      </c>
      <c r="J1144" s="233">
        <v>2.9289999999999998</v>
      </c>
      <c r="K1144" s="234">
        <v>12252</v>
      </c>
      <c r="L1144" s="233">
        <v>1.399</v>
      </c>
      <c r="M1144" s="234">
        <v>24042</v>
      </c>
      <c r="N1144" s="233">
        <v>0</v>
      </c>
      <c r="O1144" s="233">
        <v>0</v>
      </c>
      <c r="P1144" s="233">
        <v>2.0129999999999999</v>
      </c>
      <c r="Q1144" s="234">
        <v>24650</v>
      </c>
      <c r="R1144" s="233">
        <v>0.93799999999999994</v>
      </c>
      <c r="S1144" s="234">
        <v>46593</v>
      </c>
      <c r="T1144" s="233">
        <v>0</v>
      </c>
      <c r="U1144" s="235">
        <f t="shared" si="119"/>
        <v>3326.61</v>
      </c>
      <c r="V1144" s="227">
        <f t="shared" si="120"/>
        <v>2138.17</v>
      </c>
      <c r="W1144" s="227">
        <f t="shared" si="121"/>
        <v>2042.27</v>
      </c>
      <c r="X1144" s="227">
        <f t="shared" si="124"/>
        <v>2003.5</v>
      </c>
      <c r="Y1144" s="227">
        <f t="shared" si="122"/>
        <v>1469.49</v>
      </c>
      <c r="Z1144" s="227">
        <f t="shared" si="123"/>
        <v>1369.4622222222222</v>
      </c>
      <c r="AA1144" s="227">
        <f t="shared" si="125"/>
        <v>1294.25</v>
      </c>
    </row>
    <row r="1145" spans="2:27" ht="13.5" hidden="1">
      <c r="B1145" s="232" t="s">
        <v>1110</v>
      </c>
      <c r="C1145" s="232" t="s">
        <v>719</v>
      </c>
      <c r="D1145" s="232" t="s">
        <v>1111</v>
      </c>
      <c r="E1145" s="232" t="s">
        <v>988</v>
      </c>
      <c r="F1145" s="232">
        <v>8</v>
      </c>
      <c r="G1145" s="232" t="s">
        <v>1318</v>
      </c>
      <c r="H1145" s="233">
        <v>0.65300000000000002</v>
      </c>
      <c r="I1145" s="233">
        <v>0</v>
      </c>
      <c r="J1145" s="233">
        <v>0.46899999999999997</v>
      </c>
      <c r="K1145" s="234">
        <v>1992</v>
      </c>
      <c r="L1145" s="233">
        <v>0.22700000000000001</v>
      </c>
      <c r="M1145" s="234">
        <v>3933</v>
      </c>
      <c r="N1145" s="233">
        <v>0</v>
      </c>
      <c r="O1145" s="233">
        <v>0</v>
      </c>
      <c r="P1145" s="233">
        <v>0.36499999999999999</v>
      </c>
      <c r="Q1145" s="234">
        <v>4593</v>
      </c>
      <c r="R1145" s="233">
        <v>0.17499999999999999</v>
      </c>
      <c r="S1145" s="234">
        <v>8884</v>
      </c>
      <c r="T1145" s="233">
        <v>0</v>
      </c>
      <c r="U1145" s="235">
        <f t="shared" si="119"/>
        <v>476.69</v>
      </c>
      <c r="V1145" s="227">
        <f t="shared" si="120"/>
        <v>342.37</v>
      </c>
      <c r="W1145" s="227">
        <f t="shared" si="121"/>
        <v>331.71000000000004</v>
      </c>
      <c r="X1145" s="227">
        <f t="shared" si="124"/>
        <v>327.75</v>
      </c>
      <c r="Y1145" s="227">
        <f t="shared" si="122"/>
        <v>266.45</v>
      </c>
      <c r="Z1145" s="227">
        <f t="shared" si="123"/>
        <v>255.33333333333331</v>
      </c>
      <c r="AA1145" s="227">
        <f t="shared" si="125"/>
        <v>246.77777777777777</v>
      </c>
    </row>
    <row r="1146" spans="2:27" ht="13.5" hidden="1">
      <c r="B1146" s="232" t="s">
        <v>1110</v>
      </c>
      <c r="C1146" s="232" t="s">
        <v>722</v>
      </c>
      <c r="D1146" s="232" t="s">
        <v>1111</v>
      </c>
      <c r="E1146" s="232" t="s">
        <v>988</v>
      </c>
      <c r="F1146" s="232">
        <v>16</v>
      </c>
      <c r="G1146" s="232" t="s">
        <v>1319</v>
      </c>
      <c r="H1146" s="233">
        <v>1.141</v>
      </c>
      <c r="I1146" s="233">
        <v>0</v>
      </c>
      <c r="J1146" s="233">
        <v>0.77700000000000002</v>
      </c>
      <c r="K1146" s="234">
        <v>3274</v>
      </c>
      <c r="L1146" s="233">
        <v>0.374</v>
      </c>
      <c r="M1146" s="234">
        <v>6446</v>
      </c>
      <c r="N1146" s="233">
        <v>0</v>
      </c>
      <c r="O1146" s="233">
        <v>0</v>
      </c>
      <c r="P1146" s="233">
        <v>0.57099999999999995</v>
      </c>
      <c r="Q1146" s="234">
        <v>7100</v>
      </c>
      <c r="R1146" s="233">
        <v>0.27</v>
      </c>
      <c r="S1146" s="234">
        <v>13598</v>
      </c>
      <c r="T1146" s="233">
        <v>0</v>
      </c>
      <c r="U1146" s="235">
        <f t="shared" si="119"/>
        <v>832.93000000000006</v>
      </c>
      <c r="V1146" s="227">
        <f t="shared" si="120"/>
        <v>567.21</v>
      </c>
      <c r="W1146" s="227">
        <f t="shared" si="121"/>
        <v>545.85333333333324</v>
      </c>
      <c r="X1146" s="227">
        <f t="shared" si="124"/>
        <v>537.16666666666663</v>
      </c>
      <c r="Y1146" s="227">
        <f t="shared" si="122"/>
        <v>416.83</v>
      </c>
      <c r="Z1146" s="227">
        <f t="shared" si="123"/>
        <v>394.32222222222225</v>
      </c>
      <c r="AA1146" s="227">
        <f t="shared" si="125"/>
        <v>377.72222222222223</v>
      </c>
    </row>
    <row r="1147" spans="2:27" ht="13.5" hidden="1">
      <c r="B1147" s="232" t="s">
        <v>1110</v>
      </c>
      <c r="C1147" s="232" t="s">
        <v>725</v>
      </c>
      <c r="D1147" s="232" t="s">
        <v>1111</v>
      </c>
      <c r="E1147" s="232" t="s">
        <v>988</v>
      </c>
      <c r="F1147" s="232">
        <v>36</v>
      </c>
      <c r="G1147" s="232" t="s">
        <v>1308</v>
      </c>
      <c r="H1147" s="233">
        <v>2.3610000000000002</v>
      </c>
      <c r="I1147" s="233">
        <v>0</v>
      </c>
      <c r="J1147" s="233">
        <v>1.5449999999999999</v>
      </c>
      <c r="K1147" s="234">
        <v>6481</v>
      </c>
      <c r="L1147" s="233">
        <v>0.74</v>
      </c>
      <c r="M1147" s="234">
        <v>12730</v>
      </c>
      <c r="N1147" s="233">
        <v>0</v>
      </c>
      <c r="O1147" s="233">
        <v>0</v>
      </c>
      <c r="P1147" s="233">
        <v>1.0860000000000001</v>
      </c>
      <c r="Q1147" s="234">
        <v>13368</v>
      </c>
      <c r="R1147" s="233">
        <v>0.50900000000000001</v>
      </c>
      <c r="S1147" s="234">
        <v>25382</v>
      </c>
      <c r="T1147" s="233">
        <v>0</v>
      </c>
      <c r="U1147" s="235">
        <f t="shared" si="119"/>
        <v>1723.5300000000002</v>
      </c>
      <c r="V1147" s="227">
        <f t="shared" si="120"/>
        <v>1127.8499999999999</v>
      </c>
      <c r="W1147" s="227">
        <f t="shared" si="121"/>
        <v>1080.2833333333333</v>
      </c>
      <c r="X1147" s="227">
        <f t="shared" si="124"/>
        <v>1060.8333333333333</v>
      </c>
      <c r="Y1147" s="227">
        <f t="shared" si="122"/>
        <v>792.78000000000009</v>
      </c>
      <c r="Z1147" s="227">
        <f t="shared" si="123"/>
        <v>742.90333333333331</v>
      </c>
      <c r="AA1147" s="227">
        <f t="shared" si="125"/>
        <v>705.05555555555554</v>
      </c>
    </row>
    <row r="1148" spans="2:27" ht="13.5" hidden="1">
      <c r="B1148" s="232" t="s">
        <v>1110</v>
      </c>
      <c r="C1148" s="232" t="s">
        <v>728</v>
      </c>
      <c r="D1148" s="232" t="s">
        <v>1111</v>
      </c>
      <c r="E1148" s="232" t="s">
        <v>988</v>
      </c>
      <c r="F1148" s="232">
        <v>2</v>
      </c>
      <c r="G1148" s="232" t="s">
        <v>1320</v>
      </c>
      <c r="H1148" s="233">
        <v>0.217</v>
      </c>
      <c r="I1148" s="233">
        <v>0</v>
      </c>
      <c r="J1148" s="233">
        <v>0.16900000000000001</v>
      </c>
      <c r="K1148" s="234">
        <v>724</v>
      </c>
      <c r="L1148" s="233">
        <v>8.3000000000000004E-2</v>
      </c>
      <c r="M1148" s="234">
        <v>1434</v>
      </c>
      <c r="N1148" s="233">
        <v>0</v>
      </c>
      <c r="O1148" s="233">
        <v>0</v>
      </c>
      <c r="P1148" s="233">
        <v>0.14000000000000001</v>
      </c>
      <c r="Q1148" s="234">
        <v>1792</v>
      </c>
      <c r="R1148" s="233">
        <v>6.8000000000000005E-2</v>
      </c>
      <c r="S1148" s="234">
        <v>3509</v>
      </c>
      <c r="T1148" s="233">
        <v>0</v>
      </c>
      <c r="U1148" s="235">
        <f t="shared" si="119"/>
        <v>158.41</v>
      </c>
      <c r="V1148" s="227">
        <f t="shared" si="120"/>
        <v>123.37</v>
      </c>
      <c r="W1148" s="227">
        <f t="shared" si="121"/>
        <v>120.92333333333335</v>
      </c>
      <c r="X1148" s="227">
        <f t="shared" si="124"/>
        <v>119.5</v>
      </c>
      <c r="Y1148" s="227">
        <f t="shared" si="122"/>
        <v>102.2</v>
      </c>
      <c r="Z1148" s="227">
        <f t="shared" si="123"/>
        <v>99.417777777777786</v>
      </c>
      <c r="AA1148" s="227">
        <f t="shared" si="125"/>
        <v>97.472222222222229</v>
      </c>
    </row>
    <row r="1149" spans="2:27" ht="13.5" hidden="1">
      <c r="B1149" s="232" t="s">
        <v>1110</v>
      </c>
      <c r="C1149" s="232" t="s">
        <v>731</v>
      </c>
      <c r="D1149" s="232" t="s">
        <v>1111</v>
      </c>
      <c r="E1149" s="232" t="s">
        <v>988</v>
      </c>
      <c r="F1149" s="232">
        <v>72</v>
      </c>
      <c r="G1149" s="232" t="s">
        <v>1310</v>
      </c>
      <c r="H1149" s="233">
        <v>4.5570000000000004</v>
      </c>
      <c r="I1149" s="233">
        <v>0</v>
      </c>
      <c r="J1149" s="233">
        <v>2.9289999999999998</v>
      </c>
      <c r="K1149" s="234">
        <v>12252</v>
      </c>
      <c r="L1149" s="233">
        <v>1.399</v>
      </c>
      <c r="M1149" s="234">
        <v>24042</v>
      </c>
      <c r="N1149" s="233">
        <v>0</v>
      </c>
      <c r="O1149" s="233">
        <v>0</v>
      </c>
      <c r="P1149" s="233">
        <v>2.0129999999999999</v>
      </c>
      <c r="Q1149" s="234">
        <v>24650</v>
      </c>
      <c r="R1149" s="233">
        <v>0.93799999999999994</v>
      </c>
      <c r="S1149" s="234">
        <v>46593</v>
      </c>
      <c r="T1149" s="233">
        <v>0</v>
      </c>
      <c r="U1149" s="235">
        <f t="shared" si="119"/>
        <v>3326.61</v>
      </c>
      <c r="V1149" s="227">
        <f t="shared" si="120"/>
        <v>2138.17</v>
      </c>
      <c r="W1149" s="227">
        <f t="shared" si="121"/>
        <v>2042.27</v>
      </c>
      <c r="X1149" s="227">
        <f t="shared" si="124"/>
        <v>2003.5</v>
      </c>
      <c r="Y1149" s="227">
        <f t="shared" si="122"/>
        <v>1469.49</v>
      </c>
      <c r="Z1149" s="227">
        <f t="shared" si="123"/>
        <v>1369.4622222222222</v>
      </c>
      <c r="AA1149" s="227">
        <f t="shared" si="125"/>
        <v>1294.25</v>
      </c>
    </row>
    <row r="1150" spans="2:27" ht="13.5" hidden="1">
      <c r="B1150" s="232" t="s">
        <v>1110</v>
      </c>
      <c r="C1150" s="232" t="s">
        <v>733</v>
      </c>
      <c r="D1150" s="232" t="s">
        <v>1111</v>
      </c>
      <c r="E1150" s="232" t="s">
        <v>988</v>
      </c>
      <c r="F1150" s="232">
        <v>4</v>
      </c>
      <c r="G1150" s="232" t="s">
        <v>1321</v>
      </c>
      <c r="H1150" s="233">
        <v>0.33900000000000002</v>
      </c>
      <c r="I1150" s="233">
        <v>0</v>
      </c>
      <c r="J1150" s="233">
        <v>0.246</v>
      </c>
      <c r="K1150" s="234">
        <v>1044</v>
      </c>
      <c r="L1150" s="233">
        <v>0.11899999999999999</v>
      </c>
      <c r="M1150" s="234">
        <v>2063</v>
      </c>
      <c r="N1150" s="233">
        <v>0</v>
      </c>
      <c r="O1150" s="233">
        <v>0</v>
      </c>
      <c r="P1150" s="233">
        <v>0.192</v>
      </c>
      <c r="Q1150" s="234">
        <v>2419</v>
      </c>
      <c r="R1150" s="233">
        <v>9.1999999999999998E-2</v>
      </c>
      <c r="S1150" s="234">
        <v>4688</v>
      </c>
      <c r="T1150" s="233">
        <v>0</v>
      </c>
      <c r="U1150" s="235">
        <f t="shared" si="119"/>
        <v>247.47000000000003</v>
      </c>
      <c r="V1150" s="227">
        <f t="shared" si="120"/>
        <v>179.57999999999998</v>
      </c>
      <c r="W1150" s="227">
        <f t="shared" si="121"/>
        <v>173.87</v>
      </c>
      <c r="X1150" s="227">
        <f t="shared" si="124"/>
        <v>171.91666666666666</v>
      </c>
      <c r="Y1150" s="227">
        <f t="shared" si="122"/>
        <v>140.16</v>
      </c>
      <c r="Z1150" s="227">
        <f t="shared" si="123"/>
        <v>134.35444444444443</v>
      </c>
      <c r="AA1150" s="227">
        <f t="shared" si="125"/>
        <v>130.22222222222223</v>
      </c>
    </row>
    <row r="1151" spans="2:27" ht="13.5" hidden="1">
      <c r="B1151" s="232" t="s">
        <v>1110</v>
      </c>
      <c r="C1151" s="232" t="s">
        <v>1035</v>
      </c>
      <c r="D1151" s="232" t="s">
        <v>1111</v>
      </c>
      <c r="E1151" s="232" t="s">
        <v>988</v>
      </c>
      <c r="F1151" s="232">
        <v>48</v>
      </c>
      <c r="G1151" s="232" t="s">
        <v>1308</v>
      </c>
      <c r="H1151" s="233">
        <v>2.0129999999999999</v>
      </c>
      <c r="I1151" s="233">
        <v>0</v>
      </c>
      <c r="J1151" s="233">
        <v>1.3211999999999999</v>
      </c>
      <c r="K1151" s="234">
        <v>5545</v>
      </c>
      <c r="L1151" s="233">
        <v>0.63300000000000001</v>
      </c>
      <c r="M1151" s="234">
        <v>10897</v>
      </c>
      <c r="N1151" s="233">
        <v>0</v>
      </c>
      <c r="O1151" s="233">
        <v>0</v>
      </c>
      <c r="P1151" s="233">
        <v>0.96220000000000006</v>
      </c>
      <c r="Q1151" s="234">
        <v>11862</v>
      </c>
      <c r="R1151" s="233">
        <v>0.45140000000000002</v>
      </c>
      <c r="S1151" s="234">
        <v>22550</v>
      </c>
      <c r="T1151" s="233">
        <v>0</v>
      </c>
      <c r="U1151" s="235">
        <f t="shared" si="119"/>
        <v>1469.49</v>
      </c>
      <c r="V1151" s="227">
        <f t="shared" si="120"/>
        <v>964.476</v>
      </c>
      <c r="W1151" s="227">
        <f t="shared" si="121"/>
        <v>924.1733333333334</v>
      </c>
      <c r="X1151" s="227">
        <f t="shared" si="124"/>
        <v>908.08333333333337</v>
      </c>
      <c r="Y1151" s="227">
        <f t="shared" si="122"/>
        <v>702.40600000000006</v>
      </c>
      <c r="Z1151" s="227">
        <f t="shared" si="123"/>
        <v>659.02199999999993</v>
      </c>
      <c r="AA1151" s="227">
        <f t="shared" si="125"/>
        <v>626.38888888888891</v>
      </c>
    </row>
    <row r="1152" spans="2:27" ht="13.5" hidden="1">
      <c r="B1152" s="232" t="s">
        <v>1110</v>
      </c>
      <c r="C1152" s="232" t="s">
        <v>1036</v>
      </c>
      <c r="D1152" s="232" t="s">
        <v>1111</v>
      </c>
      <c r="E1152" s="232" t="s">
        <v>988</v>
      </c>
      <c r="F1152" s="232">
        <v>64</v>
      </c>
      <c r="G1152" s="232" t="s">
        <v>1316</v>
      </c>
      <c r="H1152" s="233">
        <v>2.629</v>
      </c>
      <c r="I1152" s="233">
        <v>0</v>
      </c>
      <c r="J1152" s="233">
        <v>1.7076</v>
      </c>
      <c r="K1152" s="234">
        <v>7157</v>
      </c>
      <c r="L1152" s="233">
        <v>0.81699999999999995</v>
      </c>
      <c r="M1152" s="234">
        <v>14056</v>
      </c>
      <c r="N1152" s="233">
        <v>0</v>
      </c>
      <c r="O1152" s="233">
        <v>0</v>
      </c>
      <c r="P1152" s="233">
        <v>1.2301</v>
      </c>
      <c r="Q1152" s="234">
        <v>15120</v>
      </c>
      <c r="R1152" s="233">
        <v>0.57540000000000002</v>
      </c>
      <c r="S1152" s="234">
        <v>28676</v>
      </c>
      <c r="T1152" s="233">
        <v>0</v>
      </c>
      <c r="U1152" s="235">
        <f t="shared" si="119"/>
        <v>1919.17</v>
      </c>
      <c r="V1152" s="227">
        <f t="shared" si="120"/>
        <v>1246.548</v>
      </c>
      <c r="W1152" s="227">
        <f t="shared" si="121"/>
        <v>1192.8266666666666</v>
      </c>
      <c r="X1152" s="227">
        <f t="shared" si="124"/>
        <v>1171.3333333333333</v>
      </c>
      <c r="Y1152" s="227">
        <f t="shared" si="122"/>
        <v>897.97299999999996</v>
      </c>
      <c r="Z1152" s="227">
        <f t="shared" si="123"/>
        <v>840.04200000000003</v>
      </c>
      <c r="AA1152" s="227">
        <f t="shared" si="125"/>
        <v>796.55555555555554</v>
      </c>
    </row>
    <row r="1153" spans="2:27" ht="13.5" hidden="1">
      <c r="B1153" s="232" t="s">
        <v>1110</v>
      </c>
      <c r="C1153" s="232" t="s">
        <v>1037</v>
      </c>
      <c r="D1153" s="232" t="s">
        <v>1111</v>
      </c>
      <c r="E1153" s="232" t="s">
        <v>988</v>
      </c>
      <c r="F1153" s="232">
        <v>8</v>
      </c>
      <c r="G1153" s="232" t="s">
        <v>1311</v>
      </c>
      <c r="H1153" s="233">
        <v>0.47299999999999998</v>
      </c>
      <c r="I1153" s="233">
        <v>0</v>
      </c>
      <c r="J1153" s="233">
        <v>0.35520000000000002</v>
      </c>
      <c r="K1153" s="234">
        <v>1515</v>
      </c>
      <c r="L1153" s="233">
        <v>0.17299999999999999</v>
      </c>
      <c r="M1153" s="234">
        <v>2999</v>
      </c>
      <c r="N1153" s="233">
        <v>0</v>
      </c>
      <c r="O1153" s="233">
        <v>0</v>
      </c>
      <c r="P1153" s="233">
        <v>0.29260000000000003</v>
      </c>
      <c r="Q1153" s="234">
        <v>3715</v>
      </c>
      <c r="R1153" s="233">
        <v>0.1414</v>
      </c>
      <c r="S1153" s="234">
        <v>7234</v>
      </c>
      <c r="T1153" s="233">
        <v>0</v>
      </c>
      <c r="U1153" s="235">
        <f t="shared" si="119"/>
        <v>345.28999999999996</v>
      </c>
      <c r="V1153" s="227">
        <f t="shared" si="120"/>
        <v>259.29599999999999</v>
      </c>
      <c r="W1153" s="227">
        <f t="shared" si="121"/>
        <v>252.54</v>
      </c>
      <c r="X1153" s="227">
        <f t="shared" si="124"/>
        <v>249.91666666666666</v>
      </c>
      <c r="Y1153" s="227">
        <f t="shared" si="122"/>
        <v>213.59800000000001</v>
      </c>
      <c r="Z1153" s="227">
        <f t="shared" si="123"/>
        <v>206.41644444444444</v>
      </c>
      <c r="AA1153" s="227">
        <f t="shared" si="125"/>
        <v>200.94444444444446</v>
      </c>
    </row>
    <row r="1154" spans="2:27" ht="13.5" hidden="1">
      <c r="B1154" s="232" t="s">
        <v>1110</v>
      </c>
      <c r="C1154" s="232" t="s">
        <v>1038</v>
      </c>
      <c r="D1154" s="232" t="s">
        <v>1111</v>
      </c>
      <c r="E1154" s="232" t="s">
        <v>988</v>
      </c>
      <c r="F1154" s="232">
        <v>16</v>
      </c>
      <c r="G1154" s="232" t="s">
        <v>1312</v>
      </c>
      <c r="H1154" s="233">
        <v>0.78100000000000003</v>
      </c>
      <c r="I1154" s="233">
        <v>0</v>
      </c>
      <c r="J1154" s="233">
        <v>0.5484</v>
      </c>
      <c r="K1154" s="234">
        <v>2321</v>
      </c>
      <c r="L1154" s="233">
        <v>0.26500000000000001</v>
      </c>
      <c r="M1154" s="234">
        <v>4578</v>
      </c>
      <c r="N1154" s="233">
        <v>0</v>
      </c>
      <c r="O1154" s="233">
        <v>0</v>
      </c>
      <c r="P1154" s="233">
        <v>0.42649999999999999</v>
      </c>
      <c r="Q1154" s="234">
        <v>5344</v>
      </c>
      <c r="R1154" s="233">
        <v>0.2034</v>
      </c>
      <c r="S1154" s="234">
        <v>10297</v>
      </c>
      <c r="T1154" s="233">
        <v>0</v>
      </c>
      <c r="U1154" s="235">
        <f t="shared" si="119"/>
        <v>570.13</v>
      </c>
      <c r="V1154" s="227">
        <f t="shared" si="120"/>
        <v>400.33199999999999</v>
      </c>
      <c r="W1154" s="227">
        <f t="shared" si="121"/>
        <v>386.86666666666667</v>
      </c>
      <c r="X1154" s="227">
        <f t="shared" si="124"/>
        <v>381.5</v>
      </c>
      <c r="Y1154" s="227">
        <f t="shared" si="122"/>
        <v>311.34499999999997</v>
      </c>
      <c r="Z1154" s="227">
        <f t="shared" si="123"/>
        <v>296.92644444444443</v>
      </c>
      <c r="AA1154" s="227">
        <f t="shared" si="125"/>
        <v>286.02777777777777</v>
      </c>
    </row>
    <row r="1155" spans="2:27" ht="13.5" hidden="1">
      <c r="B1155" s="232" t="s">
        <v>1110</v>
      </c>
      <c r="C1155" s="232" t="s">
        <v>1039</v>
      </c>
      <c r="D1155" s="232" t="s">
        <v>1111</v>
      </c>
      <c r="E1155" s="232" t="s">
        <v>988</v>
      </c>
      <c r="F1155" s="232">
        <v>32</v>
      </c>
      <c r="G1155" s="232" t="s">
        <v>1317</v>
      </c>
      <c r="H1155" s="233">
        <v>1.397</v>
      </c>
      <c r="I1155" s="233">
        <v>0</v>
      </c>
      <c r="J1155" s="233">
        <v>0.93479999999999996</v>
      </c>
      <c r="K1155" s="234">
        <v>3933</v>
      </c>
      <c r="L1155" s="233">
        <v>0.44900000000000001</v>
      </c>
      <c r="M1155" s="234">
        <v>7738</v>
      </c>
      <c r="N1155" s="233">
        <v>0</v>
      </c>
      <c r="O1155" s="233">
        <v>0</v>
      </c>
      <c r="P1155" s="233">
        <v>0.69440000000000002</v>
      </c>
      <c r="Q1155" s="234">
        <v>8603</v>
      </c>
      <c r="R1155" s="233">
        <v>0.32740000000000002</v>
      </c>
      <c r="S1155" s="234">
        <v>16424</v>
      </c>
      <c r="T1155" s="233">
        <v>0</v>
      </c>
      <c r="U1155" s="235">
        <f t="shared" si="119"/>
        <v>1019.8100000000001</v>
      </c>
      <c r="V1155" s="227">
        <f t="shared" si="120"/>
        <v>682.404</v>
      </c>
      <c r="W1155" s="227">
        <f t="shared" si="121"/>
        <v>655.52</v>
      </c>
      <c r="X1155" s="227">
        <f t="shared" si="124"/>
        <v>644.83333333333337</v>
      </c>
      <c r="Y1155" s="227">
        <f t="shared" si="122"/>
        <v>506.91200000000003</v>
      </c>
      <c r="Z1155" s="227">
        <f t="shared" si="123"/>
        <v>477.97422222222224</v>
      </c>
      <c r="AA1155" s="227">
        <f t="shared" si="125"/>
        <v>456.22222222222223</v>
      </c>
    </row>
    <row r="1156" spans="2:27" ht="13.5" hidden="1">
      <c r="B1156" s="232" t="s">
        <v>1110</v>
      </c>
      <c r="C1156" s="232" t="s">
        <v>1040</v>
      </c>
      <c r="D1156" s="232" t="s">
        <v>1111</v>
      </c>
      <c r="E1156" s="232" t="s">
        <v>988</v>
      </c>
      <c r="F1156" s="232">
        <v>2</v>
      </c>
      <c r="G1156" s="232" t="s">
        <v>1314</v>
      </c>
      <c r="H1156" s="233">
        <v>0.17199999999999999</v>
      </c>
      <c r="I1156" s="233">
        <v>0</v>
      </c>
      <c r="J1156" s="233">
        <v>0.14030000000000001</v>
      </c>
      <c r="K1156" s="234">
        <v>604</v>
      </c>
      <c r="L1156" s="233">
        <v>6.9000000000000006E-2</v>
      </c>
      <c r="M1156" s="234">
        <v>1201</v>
      </c>
      <c r="N1156" s="233">
        <v>0</v>
      </c>
      <c r="O1156" s="233">
        <v>0</v>
      </c>
      <c r="P1156" s="233">
        <v>0.1222</v>
      </c>
      <c r="Q1156" s="234">
        <v>1573</v>
      </c>
      <c r="R1156" s="233">
        <v>5.9900000000000002E-2</v>
      </c>
      <c r="S1156" s="234">
        <v>3097</v>
      </c>
      <c r="T1156" s="233">
        <v>0</v>
      </c>
      <c r="U1156" s="235">
        <f t="shared" ref="U1156:U1219" si="126">H1156*hour_M</f>
        <v>125.55999999999999</v>
      </c>
      <c r="V1156" s="227">
        <f t="shared" ref="V1156:V1219" si="127">J1156*hour_M</f>
        <v>102.41900000000001</v>
      </c>
      <c r="W1156" s="227">
        <f t="shared" ref="W1156:W1219" si="128">K1156/12+L1156*hour_M</f>
        <v>100.70333333333335</v>
      </c>
      <c r="X1156" s="227">
        <f t="shared" si="124"/>
        <v>100.08333333333333</v>
      </c>
      <c r="Y1156" s="227">
        <f t="shared" ref="Y1156:Y1219" si="129">P1156*hour_M</f>
        <v>89.206000000000003</v>
      </c>
      <c r="Z1156" s="227">
        <f t="shared" ref="Z1156:Z1219" si="130">Q1156/36+R1156*hour_M</f>
        <v>87.421444444444447</v>
      </c>
      <c r="AA1156" s="227">
        <f t="shared" si="125"/>
        <v>86.027777777777771</v>
      </c>
    </row>
    <row r="1157" spans="2:27" ht="13.5" hidden="1">
      <c r="B1157" s="232" t="s">
        <v>1110</v>
      </c>
      <c r="C1157" s="232" t="s">
        <v>1041</v>
      </c>
      <c r="D1157" s="232" t="s">
        <v>1111</v>
      </c>
      <c r="E1157" s="232" t="s">
        <v>988</v>
      </c>
      <c r="F1157" s="232">
        <v>1</v>
      </c>
      <c r="G1157" s="232" t="s">
        <v>1322</v>
      </c>
      <c r="H1157" s="233">
        <v>0.13350000000000001</v>
      </c>
      <c r="I1157" s="233">
        <v>0</v>
      </c>
      <c r="J1157" s="233">
        <v>0.11609999999999999</v>
      </c>
      <c r="K1157" s="234">
        <v>504</v>
      </c>
      <c r="L1157" s="233">
        <v>5.7500000000000002E-2</v>
      </c>
      <c r="M1157" s="234">
        <v>1003</v>
      </c>
      <c r="N1157" s="233">
        <v>0</v>
      </c>
      <c r="O1157" s="233">
        <v>0</v>
      </c>
      <c r="P1157" s="233">
        <v>0.10539999999999999</v>
      </c>
      <c r="Q1157" s="234">
        <v>1369</v>
      </c>
      <c r="R1157" s="233">
        <v>5.21E-2</v>
      </c>
      <c r="S1157" s="234">
        <v>2714</v>
      </c>
      <c r="T1157" s="233">
        <v>0</v>
      </c>
      <c r="U1157" s="235">
        <f t="shared" si="126"/>
        <v>97.455000000000013</v>
      </c>
      <c r="V1157" s="227">
        <f t="shared" si="127"/>
        <v>84.753</v>
      </c>
      <c r="W1157" s="227">
        <f t="shared" si="128"/>
        <v>83.974999999999994</v>
      </c>
      <c r="X1157" s="227">
        <f t="shared" ref="X1157:X1220" si="131">M1157/12</f>
        <v>83.583333333333329</v>
      </c>
      <c r="Y1157" s="227">
        <f t="shared" si="129"/>
        <v>76.941999999999993</v>
      </c>
      <c r="Z1157" s="227">
        <f t="shared" si="130"/>
        <v>76.060777777777787</v>
      </c>
      <c r="AA1157" s="227">
        <f t="shared" ref="AA1157:AA1220" si="132">S1157/36</f>
        <v>75.388888888888886</v>
      </c>
    </row>
    <row r="1158" spans="2:27" ht="13.5" hidden="1">
      <c r="B1158" s="232" t="s">
        <v>1110</v>
      </c>
      <c r="C1158" s="232" t="s">
        <v>1042</v>
      </c>
      <c r="D1158" s="232" t="s">
        <v>1111</v>
      </c>
      <c r="E1158" s="232" t="s">
        <v>988</v>
      </c>
      <c r="F1158" s="232">
        <v>64</v>
      </c>
      <c r="G1158" s="232" t="s">
        <v>1316</v>
      </c>
      <c r="H1158" s="233">
        <v>2.629</v>
      </c>
      <c r="I1158" s="233">
        <v>0</v>
      </c>
      <c r="J1158" s="233">
        <v>1.7076</v>
      </c>
      <c r="K1158" s="234">
        <v>7157</v>
      </c>
      <c r="L1158" s="233">
        <v>0.81699999999999995</v>
      </c>
      <c r="M1158" s="234">
        <v>14056</v>
      </c>
      <c r="N1158" s="233">
        <v>0</v>
      </c>
      <c r="O1158" s="233">
        <v>0</v>
      </c>
      <c r="P1158" s="233">
        <v>1.2301</v>
      </c>
      <c r="Q1158" s="234">
        <v>15120</v>
      </c>
      <c r="R1158" s="233">
        <v>0.57540000000000002</v>
      </c>
      <c r="S1158" s="234">
        <v>28676</v>
      </c>
      <c r="T1158" s="233">
        <v>0</v>
      </c>
      <c r="U1158" s="235">
        <f t="shared" si="126"/>
        <v>1919.17</v>
      </c>
      <c r="V1158" s="227">
        <f t="shared" si="127"/>
        <v>1246.548</v>
      </c>
      <c r="W1158" s="227">
        <f t="shared" si="128"/>
        <v>1192.8266666666666</v>
      </c>
      <c r="X1158" s="227">
        <f t="shared" si="131"/>
        <v>1171.3333333333333</v>
      </c>
      <c r="Y1158" s="227">
        <f t="shared" si="129"/>
        <v>897.97299999999996</v>
      </c>
      <c r="Z1158" s="227">
        <f t="shared" si="130"/>
        <v>840.04200000000003</v>
      </c>
      <c r="AA1158" s="227">
        <f t="shared" si="132"/>
        <v>796.55555555555554</v>
      </c>
    </row>
    <row r="1159" spans="2:27" ht="13.5" hidden="1">
      <c r="B1159" s="232" t="s">
        <v>1110</v>
      </c>
      <c r="C1159" s="232" t="s">
        <v>1043</v>
      </c>
      <c r="D1159" s="232" t="s">
        <v>1111</v>
      </c>
      <c r="E1159" s="232" t="s">
        <v>988</v>
      </c>
      <c r="F1159" s="232">
        <v>4</v>
      </c>
      <c r="G1159" s="232" t="s">
        <v>1315</v>
      </c>
      <c r="H1159" s="233">
        <v>0.249</v>
      </c>
      <c r="I1159" s="233">
        <v>0</v>
      </c>
      <c r="J1159" s="233">
        <v>0.18859999999999999</v>
      </c>
      <c r="K1159" s="234">
        <v>806</v>
      </c>
      <c r="L1159" s="233">
        <v>9.1999999999999998E-2</v>
      </c>
      <c r="M1159" s="234">
        <v>1596</v>
      </c>
      <c r="N1159" s="233">
        <v>0</v>
      </c>
      <c r="O1159" s="233">
        <v>0</v>
      </c>
      <c r="P1159" s="233">
        <v>0.15570000000000001</v>
      </c>
      <c r="Q1159" s="234">
        <v>1980</v>
      </c>
      <c r="R1159" s="233">
        <v>7.5399999999999995E-2</v>
      </c>
      <c r="S1159" s="234">
        <v>3863</v>
      </c>
      <c r="T1159" s="233">
        <v>0</v>
      </c>
      <c r="U1159" s="235">
        <f t="shared" si="126"/>
        <v>181.77</v>
      </c>
      <c r="V1159" s="227">
        <f t="shared" si="127"/>
        <v>137.678</v>
      </c>
      <c r="W1159" s="227">
        <f t="shared" si="128"/>
        <v>134.32666666666665</v>
      </c>
      <c r="X1159" s="227">
        <f t="shared" si="131"/>
        <v>133</v>
      </c>
      <c r="Y1159" s="227">
        <f t="shared" si="129"/>
        <v>113.661</v>
      </c>
      <c r="Z1159" s="227">
        <f t="shared" si="130"/>
        <v>110.042</v>
      </c>
      <c r="AA1159" s="227">
        <f t="shared" si="132"/>
        <v>107.30555555555556</v>
      </c>
    </row>
    <row r="1160" spans="2:27" ht="13.5" hidden="1">
      <c r="B1160" s="232" t="s">
        <v>1110</v>
      </c>
      <c r="C1160" s="232" t="s">
        <v>1323</v>
      </c>
      <c r="D1160" s="232" t="s">
        <v>1111</v>
      </c>
      <c r="E1160" s="232" t="s">
        <v>988</v>
      </c>
      <c r="F1160" s="232">
        <v>48</v>
      </c>
      <c r="G1160" s="232" t="s">
        <v>1308</v>
      </c>
      <c r="H1160" s="233">
        <v>2.2770000000000001</v>
      </c>
      <c r="I1160" s="233">
        <v>0</v>
      </c>
      <c r="J1160" s="233">
        <v>1.4925999999999999</v>
      </c>
      <c r="K1160" s="234">
        <v>6260</v>
      </c>
      <c r="L1160" s="233">
        <v>0.71460000000000001</v>
      </c>
      <c r="M1160" s="234">
        <v>12298</v>
      </c>
      <c r="N1160" s="233">
        <v>0</v>
      </c>
      <c r="O1160" s="233">
        <v>0</v>
      </c>
      <c r="P1160" s="233">
        <v>1.0710999999999999</v>
      </c>
      <c r="Q1160" s="234">
        <v>13186</v>
      </c>
      <c r="R1160" s="233">
        <v>0.50180000000000002</v>
      </c>
      <c r="S1160" s="234">
        <v>25040</v>
      </c>
      <c r="T1160" s="233">
        <v>0</v>
      </c>
      <c r="U1160" s="235">
        <f t="shared" si="126"/>
        <v>1662.21</v>
      </c>
      <c r="V1160" s="227">
        <f t="shared" si="127"/>
        <v>1089.598</v>
      </c>
      <c r="W1160" s="227">
        <f t="shared" si="128"/>
        <v>1043.3246666666666</v>
      </c>
      <c r="X1160" s="227">
        <f t="shared" si="131"/>
        <v>1024.8333333333333</v>
      </c>
      <c r="Y1160" s="227">
        <f t="shared" si="129"/>
        <v>781.90299999999991</v>
      </c>
      <c r="Z1160" s="227">
        <f t="shared" si="130"/>
        <v>732.59177777777779</v>
      </c>
      <c r="AA1160" s="227">
        <f t="shared" si="132"/>
        <v>695.55555555555554</v>
      </c>
    </row>
    <row r="1161" spans="2:27" ht="13.5" hidden="1">
      <c r="B1161" s="232" t="s">
        <v>1110</v>
      </c>
      <c r="C1161" s="232" t="s">
        <v>1324</v>
      </c>
      <c r="D1161" s="232" t="s">
        <v>1111</v>
      </c>
      <c r="E1161" s="232" t="s">
        <v>988</v>
      </c>
      <c r="F1161" s="232">
        <v>64</v>
      </c>
      <c r="G1161" s="232" t="s">
        <v>1316</v>
      </c>
      <c r="H1161" s="233">
        <v>2.9809999999999999</v>
      </c>
      <c r="I1161" s="233">
        <v>0</v>
      </c>
      <c r="J1161" s="233">
        <v>1.9360999999999999</v>
      </c>
      <c r="K1161" s="234">
        <v>8110</v>
      </c>
      <c r="L1161" s="233">
        <v>0.92579999999999996</v>
      </c>
      <c r="M1161" s="234">
        <v>15924</v>
      </c>
      <c r="N1161" s="233">
        <v>0</v>
      </c>
      <c r="O1161" s="233">
        <v>0</v>
      </c>
      <c r="P1161" s="233">
        <v>1.3752</v>
      </c>
      <c r="Q1161" s="234">
        <v>16886</v>
      </c>
      <c r="R1161" s="233">
        <v>0.64259999999999995</v>
      </c>
      <c r="S1161" s="234">
        <v>31996</v>
      </c>
      <c r="T1161" s="233">
        <v>0</v>
      </c>
      <c r="U1161" s="235">
        <f t="shared" si="126"/>
        <v>2176.13</v>
      </c>
      <c r="V1161" s="227">
        <f t="shared" si="127"/>
        <v>1413.3529999999998</v>
      </c>
      <c r="W1161" s="227">
        <f t="shared" si="128"/>
        <v>1351.6673333333333</v>
      </c>
      <c r="X1161" s="227">
        <f t="shared" si="131"/>
        <v>1327</v>
      </c>
      <c r="Y1161" s="227">
        <f t="shared" si="129"/>
        <v>1003.896</v>
      </c>
      <c r="Z1161" s="227">
        <f t="shared" si="130"/>
        <v>938.1535555555555</v>
      </c>
      <c r="AA1161" s="227">
        <f t="shared" si="132"/>
        <v>888.77777777777783</v>
      </c>
    </row>
    <row r="1162" spans="2:27" ht="13.5" hidden="1">
      <c r="B1162" s="232" t="s">
        <v>1110</v>
      </c>
      <c r="C1162" s="232" t="s">
        <v>1325</v>
      </c>
      <c r="D1162" s="232" t="s">
        <v>1111</v>
      </c>
      <c r="E1162" s="232" t="s">
        <v>988</v>
      </c>
      <c r="F1162" s="232">
        <v>8</v>
      </c>
      <c r="G1162" s="232" t="s">
        <v>1311</v>
      </c>
      <c r="H1162" s="233">
        <v>0.51700000000000002</v>
      </c>
      <c r="I1162" s="233">
        <v>0</v>
      </c>
      <c r="J1162" s="233">
        <v>0.38379999999999997</v>
      </c>
      <c r="K1162" s="234">
        <v>1635</v>
      </c>
      <c r="L1162" s="233">
        <v>0.18659999999999999</v>
      </c>
      <c r="M1162" s="234">
        <v>3232</v>
      </c>
      <c r="N1162" s="233">
        <v>0</v>
      </c>
      <c r="O1162" s="233">
        <v>0</v>
      </c>
      <c r="P1162" s="233">
        <v>0.31080000000000002</v>
      </c>
      <c r="Q1162" s="234">
        <v>3935</v>
      </c>
      <c r="R1162" s="233">
        <v>0.14979999999999999</v>
      </c>
      <c r="S1162" s="234">
        <v>7649</v>
      </c>
      <c r="T1162" s="233">
        <v>0</v>
      </c>
      <c r="U1162" s="235">
        <f t="shared" si="126"/>
        <v>377.41</v>
      </c>
      <c r="V1162" s="227">
        <f t="shared" si="127"/>
        <v>280.17399999999998</v>
      </c>
      <c r="W1162" s="227">
        <f t="shared" si="128"/>
        <v>272.46799999999996</v>
      </c>
      <c r="X1162" s="227">
        <f t="shared" si="131"/>
        <v>269.33333333333331</v>
      </c>
      <c r="Y1162" s="227">
        <f t="shared" si="129"/>
        <v>226.88400000000001</v>
      </c>
      <c r="Z1162" s="227">
        <f t="shared" si="130"/>
        <v>218.65955555555553</v>
      </c>
      <c r="AA1162" s="227">
        <f t="shared" si="132"/>
        <v>212.47222222222223</v>
      </c>
    </row>
    <row r="1163" spans="2:27" ht="13.5" hidden="1">
      <c r="B1163" s="232" t="s">
        <v>1110</v>
      </c>
      <c r="C1163" s="232" t="s">
        <v>1326</v>
      </c>
      <c r="D1163" s="232" t="s">
        <v>1111</v>
      </c>
      <c r="E1163" s="232" t="s">
        <v>988</v>
      </c>
      <c r="F1163" s="232">
        <v>16</v>
      </c>
      <c r="G1163" s="232" t="s">
        <v>1312</v>
      </c>
      <c r="H1163" s="233">
        <v>0.86899999999999999</v>
      </c>
      <c r="I1163" s="233">
        <v>0</v>
      </c>
      <c r="J1163" s="233">
        <v>0.60550000000000004</v>
      </c>
      <c r="K1163" s="234">
        <v>2560</v>
      </c>
      <c r="L1163" s="233">
        <v>0.29220000000000002</v>
      </c>
      <c r="M1163" s="234">
        <v>5045</v>
      </c>
      <c r="N1163" s="233">
        <v>0</v>
      </c>
      <c r="O1163" s="233">
        <v>0</v>
      </c>
      <c r="P1163" s="233">
        <v>0.46279999999999999</v>
      </c>
      <c r="Q1163" s="234">
        <v>5786</v>
      </c>
      <c r="R1163" s="233">
        <v>0.22020000000000001</v>
      </c>
      <c r="S1163" s="234">
        <v>11127</v>
      </c>
      <c r="T1163" s="233">
        <v>0</v>
      </c>
      <c r="U1163" s="235">
        <f t="shared" si="126"/>
        <v>634.37</v>
      </c>
      <c r="V1163" s="227">
        <f t="shared" si="127"/>
        <v>442.01500000000004</v>
      </c>
      <c r="W1163" s="227">
        <f t="shared" si="128"/>
        <v>426.63933333333335</v>
      </c>
      <c r="X1163" s="227">
        <f t="shared" si="131"/>
        <v>420.41666666666669</v>
      </c>
      <c r="Y1163" s="227">
        <f t="shared" si="129"/>
        <v>337.84399999999999</v>
      </c>
      <c r="Z1163" s="227">
        <f t="shared" si="130"/>
        <v>321.46822222222227</v>
      </c>
      <c r="AA1163" s="227">
        <f t="shared" si="132"/>
        <v>309.08333333333331</v>
      </c>
    </row>
    <row r="1164" spans="2:27" ht="13.5" hidden="1">
      <c r="B1164" s="232" t="s">
        <v>1110</v>
      </c>
      <c r="C1164" s="232" t="s">
        <v>1327</v>
      </c>
      <c r="D1164" s="232" t="s">
        <v>1111</v>
      </c>
      <c r="E1164" s="232" t="s">
        <v>988</v>
      </c>
      <c r="F1164" s="232">
        <v>32</v>
      </c>
      <c r="G1164" s="232" t="s">
        <v>1317</v>
      </c>
      <c r="H1164" s="233">
        <v>1.573</v>
      </c>
      <c r="I1164" s="233">
        <v>0</v>
      </c>
      <c r="J1164" s="233">
        <v>1.0489999999999999</v>
      </c>
      <c r="K1164" s="234">
        <v>4410</v>
      </c>
      <c r="L1164" s="233">
        <v>0.50339999999999996</v>
      </c>
      <c r="M1164" s="234">
        <v>8672</v>
      </c>
      <c r="N1164" s="233">
        <v>0</v>
      </c>
      <c r="O1164" s="233">
        <v>0</v>
      </c>
      <c r="P1164" s="233">
        <v>0.76700000000000002</v>
      </c>
      <c r="Q1164" s="234">
        <v>9486</v>
      </c>
      <c r="R1164" s="233">
        <v>0.36099999999999999</v>
      </c>
      <c r="S1164" s="234">
        <v>18083</v>
      </c>
      <c r="T1164" s="233">
        <v>0</v>
      </c>
      <c r="U1164" s="235">
        <f t="shared" si="126"/>
        <v>1148.29</v>
      </c>
      <c r="V1164" s="227">
        <f t="shared" si="127"/>
        <v>765.77</v>
      </c>
      <c r="W1164" s="227">
        <f t="shared" si="128"/>
        <v>734.98199999999997</v>
      </c>
      <c r="X1164" s="227">
        <f t="shared" si="131"/>
        <v>722.66666666666663</v>
      </c>
      <c r="Y1164" s="227">
        <f t="shared" si="129"/>
        <v>559.91</v>
      </c>
      <c r="Z1164" s="227">
        <f t="shared" si="130"/>
        <v>527.03</v>
      </c>
      <c r="AA1164" s="227">
        <f t="shared" si="132"/>
        <v>502.30555555555554</v>
      </c>
    </row>
    <row r="1165" spans="2:27" ht="13.5" hidden="1">
      <c r="B1165" s="232" t="s">
        <v>1110</v>
      </c>
      <c r="C1165" s="232" t="s">
        <v>1328</v>
      </c>
      <c r="D1165" s="232" t="s">
        <v>1111</v>
      </c>
      <c r="E1165" s="232" t="s">
        <v>988</v>
      </c>
      <c r="F1165" s="232">
        <v>2</v>
      </c>
      <c r="G1165" s="232" t="s">
        <v>1314</v>
      </c>
      <c r="H1165" s="233">
        <v>0.183</v>
      </c>
      <c r="I1165" s="233">
        <v>0</v>
      </c>
      <c r="J1165" s="233">
        <v>0.1474</v>
      </c>
      <c r="K1165" s="234">
        <v>634</v>
      </c>
      <c r="L1165" s="233">
        <v>7.2400000000000006E-2</v>
      </c>
      <c r="M1165" s="234">
        <v>1259</v>
      </c>
      <c r="N1165" s="233">
        <v>0</v>
      </c>
      <c r="O1165" s="233">
        <v>0</v>
      </c>
      <c r="P1165" s="233">
        <v>0.12670000000000001</v>
      </c>
      <c r="Q1165" s="234">
        <v>1628</v>
      </c>
      <c r="R1165" s="233">
        <v>6.2E-2</v>
      </c>
      <c r="S1165" s="234">
        <v>3201</v>
      </c>
      <c r="T1165" s="233">
        <v>0</v>
      </c>
      <c r="U1165" s="235">
        <f t="shared" si="126"/>
        <v>133.59</v>
      </c>
      <c r="V1165" s="227">
        <f t="shared" si="127"/>
        <v>107.602</v>
      </c>
      <c r="W1165" s="227">
        <f t="shared" si="128"/>
        <v>105.68533333333335</v>
      </c>
      <c r="X1165" s="227">
        <f t="shared" si="131"/>
        <v>104.91666666666667</v>
      </c>
      <c r="Y1165" s="227">
        <f t="shared" si="129"/>
        <v>92.491</v>
      </c>
      <c r="Z1165" s="227">
        <f t="shared" si="130"/>
        <v>90.482222222222219</v>
      </c>
      <c r="AA1165" s="227">
        <f t="shared" si="132"/>
        <v>88.916666666666671</v>
      </c>
    </row>
    <row r="1166" spans="2:27" ht="13.5" hidden="1">
      <c r="B1166" s="232" t="s">
        <v>1110</v>
      </c>
      <c r="C1166" s="232" t="s">
        <v>1329</v>
      </c>
      <c r="D1166" s="232" t="s">
        <v>1111</v>
      </c>
      <c r="E1166" s="232" t="s">
        <v>988</v>
      </c>
      <c r="F1166" s="232">
        <v>1</v>
      </c>
      <c r="G1166" s="232" t="s">
        <v>1322</v>
      </c>
      <c r="H1166" s="233">
        <v>0.13900000000000001</v>
      </c>
      <c r="I1166" s="233">
        <v>0</v>
      </c>
      <c r="J1166" s="233">
        <v>0.1197</v>
      </c>
      <c r="K1166" s="234">
        <v>519</v>
      </c>
      <c r="L1166" s="233">
        <v>5.9200000000000003E-2</v>
      </c>
      <c r="M1166" s="234">
        <v>1033</v>
      </c>
      <c r="N1166" s="233">
        <v>0</v>
      </c>
      <c r="O1166" s="233">
        <v>0</v>
      </c>
      <c r="P1166" s="233">
        <v>0.1077</v>
      </c>
      <c r="Q1166" s="234">
        <v>1397</v>
      </c>
      <c r="R1166" s="233">
        <v>5.3199999999999997E-2</v>
      </c>
      <c r="S1166" s="234">
        <v>2766</v>
      </c>
      <c r="T1166" s="233">
        <v>0</v>
      </c>
      <c r="U1166" s="235">
        <f t="shared" si="126"/>
        <v>101.47000000000001</v>
      </c>
      <c r="V1166" s="227">
        <f t="shared" si="127"/>
        <v>87.381</v>
      </c>
      <c r="W1166" s="227">
        <f t="shared" si="128"/>
        <v>86.466000000000008</v>
      </c>
      <c r="X1166" s="227">
        <f t="shared" si="131"/>
        <v>86.083333333333329</v>
      </c>
      <c r="Y1166" s="227">
        <f t="shared" si="129"/>
        <v>78.621000000000009</v>
      </c>
      <c r="Z1166" s="227">
        <f t="shared" si="130"/>
        <v>77.641555555555556</v>
      </c>
      <c r="AA1166" s="227">
        <f t="shared" si="132"/>
        <v>76.833333333333329</v>
      </c>
    </row>
    <row r="1167" spans="2:27" ht="13.5" hidden="1">
      <c r="B1167" s="232" t="s">
        <v>1110</v>
      </c>
      <c r="C1167" s="232" t="s">
        <v>1330</v>
      </c>
      <c r="D1167" s="232" t="s">
        <v>1111</v>
      </c>
      <c r="E1167" s="232" t="s">
        <v>988</v>
      </c>
      <c r="F1167" s="232">
        <v>64</v>
      </c>
      <c r="G1167" s="232" t="s">
        <v>1316</v>
      </c>
      <c r="H1167" s="233">
        <v>2.9809999999999999</v>
      </c>
      <c r="I1167" s="233">
        <v>0</v>
      </c>
      <c r="J1167" s="233">
        <v>1.9360999999999999</v>
      </c>
      <c r="K1167" s="234">
        <v>8110</v>
      </c>
      <c r="L1167" s="233">
        <v>0.92579999999999996</v>
      </c>
      <c r="M1167" s="234">
        <v>15924</v>
      </c>
      <c r="N1167" s="233">
        <v>0</v>
      </c>
      <c r="O1167" s="233">
        <v>0</v>
      </c>
      <c r="P1167" s="233">
        <v>1.3752</v>
      </c>
      <c r="Q1167" s="234">
        <v>16886</v>
      </c>
      <c r="R1167" s="233">
        <v>0.64259999999999995</v>
      </c>
      <c r="S1167" s="234">
        <v>31996</v>
      </c>
      <c r="T1167" s="233">
        <v>0</v>
      </c>
      <c r="U1167" s="235">
        <f t="shared" si="126"/>
        <v>2176.13</v>
      </c>
      <c r="V1167" s="227">
        <f t="shared" si="127"/>
        <v>1413.3529999999998</v>
      </c>
      <c r="W1167" s="227">
        <f t="shared" si="128"/>
        <v>1351.6673333333333</v>
      </c>
      <c r="X1167" s="227">
        <f t="shared" si="131"/>
        <v>1327</v>
      </c>
      <c r="Y1167" s="227">
        <f t="shared" si="129"/>
        <v>1003.896</v>
      </c>
      <c r="Z1167" s="227">
        <f t="shared" si="130"/>
        <v>938.1535555555555</v>
      </c>
      <c r="AA1167" s="227">
        <f t="shared" si="132"/>
        <v>888.77777777777783</v>
      </c>
    </row>
    <row r="1168" spans="2:27" ht="13.5" hidden="1">
      <c r="B1168" s="232" t="s">
        <v>1110</v>
      </c>
      <c r="C1168" s="232" t="s">
        <v>1331</v>
      </c>
      <c r="D1168" s="232" t="s">
        <v>1111</v>
      </c>
      <c r="E1168" s="232" t="s">
        <v>988</v>
      </c>
      <c r="F1168" s="232">
        <v>4</v>
      </c>
      <c r="G1168" s="232" t="s">
        <v>1315</v>
      </c>
      <c r="H1168" s="233">
        <v>0.27100000000000002</v>
      </c>
      <c r="I1168" s="233">
        <v>0</v>
      </c>
      <c r="J1168" s="233">
        <v>0.2029</v>
      </c>
      <c r="K1168" s="234">
        <v>865</v>
      </c>
      <c r="L1168" s="233">
        <v>9.8799999999999999E-2</v>
      </c>
      <c r="M1168" s="234">
        <v>1712</v>
      </c>
      <c r="N1168" s="233">
        <v>0</v>
      </c>
      <c r="O1168" s="233">
        <v>0</v>
      </c>
      <c r="P1168" s="233">
        <v>0.16470000000000001</v>
      </c>
      <c r="Q1168" s="234">
        <v>2091</v>
      </c>
      <c r="R1168" s="233">
        <v>7.9600000000000004E-2</v>
      </c>
      <c r="S1168" s="234">
        <v>4070</v>
      </c>
      <c r="T1168" s="233">
        <v>0</v>
      </c>
      <c r="U1168" s="235">
        <f t="shared" si="126"/>
        <v>197.83</v>
      </c>
      <c r="V1168" s="227">
        <f t="shared" si="127"/>
        <v>148.11699999999999</v>
      </c>
      <c r="W1168" s="227">
        <f t="shared" si="128"/>
        <v>144.20733333333334</v>
      </c>
      <c r="X1168" s="227">
        <f t="shared" si="131"/>
        <v>142.66666666666666</v>
      </c>
      <c r="Y1168" s="227">
        <f t="shared" si="129"/>
        <v>120.23100000000001</v>
      </c>
      <c r="Z1168" s="227">
        <f t="shared" si="130"/>
        <v>116.19133333333335</v>
      </c>
      <c r="AA1168" s="227">
        <f t="shared" si="132"/>
        <v>113.05555555555556</v>
      </c>
    </row>
    <row r="1169" spans="2:27" ht="13.5" hidden="1">
      <c r="B1169" s="232" t="s">
        <v>1110</v>
      </c>
      <c r="C1169" s="232" t="s">
        <v>1332</v>
      </c>
      <c r="D1169" s="232" t="s">
        <v>1111</v>
      </c>
      <c r="E1169" s="232" t="s">
        <v>988</v>
      </c>
      <c r="F1169" s="232">
        <v>48</v>
      </c>
      <c r="G1169" s="232" t="s">
        <v>1308</v>
      </c>
      <c r="H1169" s="233">
        <v>2.5049999999999999</v>
      </c>
      <c r="I1169" s="233">
        <v>0</v>
      </c>
      <c r="J1169" s="233">
        <v>1.6362000000000001</v>
      </c>
      <c r="K1169" s="234">
        <v>6859</v>
      </c>
      <c r="L1169" s="233">
        <v>0.78300000000000003</v>
      </c>
      <c r="M1169" s="234">
        <v>13472</v>
      </c>
      <c r="N1169" s="233">
        <v>0</v>
      </c>
      <c r="O1169" s="233">
        <v>0</v>
      </c>
      <c r="P1169" s="233">
        <v>1.33806</v>
      </c>
      <c r="Q1169" s="234">
        <v>16434</v>
      </c>
      <c r="R1169" s="233">
        <v>0.62534999999999996</v>
      </c>
      <c r="S1169" s="234">
        <v>31147</v>
      </c>
      <c r="T1169" s="233">
        <v>0</v>
      </c>
      <c r="U1169" s="235">
        <f t="shared" si="126"/>
        <v>1828.6499999999999</v>
      </c>
      <c r="V1169" s="227">
        <f t="shared" si="127"/>
        <v>1194.4260000000002</v>
      </c>
      <c r="W1169" s="227">
        <f t="shared" si="128"/>
        <v>1143.1733333333334</v>
      </c>
      <c r="X1169" s="227">
        <f t="shared" si="131"/>
        <v>1122.6666666666667</v>
      </c>
      <c r="Y1169" s="227">
        <f t="shared" si="129"/>
        <v>976.78380000000004</v>
      </c>
      <c r="Z1169" s="227">
        <f t="shared" si="130"/>
        <v>913.00549999999998</v>
      </c>
      <c r="AA1169" s="227">
        <f t="shared" si="132"/>
        <v>865.19444444444446</v>
      </c>
    </row>
    <row r="1170" spans="2:27" ht="13.5" hidden="1">
      <c r="B1170" s="232" t="s">
        <v>1110</v>
      </c>
      <c r="C1170" s="232" t="s">
        <v>1333</v>
      </c>
      <c r="D1170" s="232" t="s">
        <v>1111</v>
      </c>
      <c r="E1170" s="232" t="s">
        <v>988</v>
      </c>
      <c r="F1170" s="232">
        <v>64</v>
      </c>
      <c r="G1170" s="232" t="s">
        <v>1316</v>
      </c>
      <c r="H1170" s="233">
        <v>3.2850000000000001</v>
      </c>
      <c r="I1170" s="233">
        <v>0</v>
      </c>
      <c r="J1170" s="233">
        <v>2.1276000000000002</v>
      </c>
      <c r="K1170" s="234">
        <v>8909</v>
      </c>
      <c r="L1170" s="233">
        <v>1.0169999999999999</v>
      </c>
      <c r="M1170" s="234">
        <v>17490</v>
      </c>
      <c r="N1170" s="233">
        <v>0</v>
      </c>
      <c r="O1170" s="233">
        <v>0</v>
      </c>
      <c r="P1170" s="233">
        <v>1.7311799999999999</v>
      </c>
      <c r="Q1170" s="234">
        <v>21217</v>
      </c>
      <c r="R1170" s="233">
        <v>0.80735000000000001</v>
      </c>
      <c r="S1170" s="234">
        <v>40138</v>
      </c>
      <c r="T1170" s="233">
        <v>0</v>
      </c>
      <c r="U1170" s="235">
        <f t="shared" si="126"/>
        <v>2398.0500000000002</v>
      </c>
      <c r="V1170" s="227">
        <f t="shared" si="127"/>
        <v>1553.1480000000001</v>
      </c>
      <c r="W1170" s="227">
        <f t="shared" si="128"/>
        <v>1484.8266666666666</v>
      </c>
      <c r="X1170" s="227">
        <f t="shared" si="131"/>
        <v>1457.5</v>
      </c>
      <c r="Y1170" s="227">
        <f t="shared" si="129"/>
        <v>1263.7613999999999</v>
      </c>
      <c r="Z1170" s="227">
        <f t="shared" si="130"/>
        <v>1178.7266111111112</v>
      </c>
      <c r="AA1170" s="227">
        <f t="shared" si="132"/>
        <v>1114.9444444444443</v>
      </c>
    </row>
    <row r="1171" spans="2:27" ht="13.5" hidden="1">
      <c r="B1171" s="232" t="s">
        <v>1110</v>
      </c>
      <c r="C1171" s="232" t="s">
        <v>1334</v>
      </c>
      <c r="D1171" s="232" t="s">
        <v>1111</v>
      </c>
      <c r="E1171" s="232" t="s">
        <v>988</v>
      </c>
      <c r="F1171" s="232">
        <v>8</v>
      </c>
      <c r="G1171" s="232" t="s">
        <v>1311</v>
      </c>
      <c r="H1171" s="233">
        <v>0.55500000000000005</v>
      </c>
      <c r="I1171" s="233">
        <v>0</v>
      </c>
      <c r="J1171" s="233">
        <v>0.40770000000000001</v>
      </c>
      <c r="K1171" s="234">
        <v>1734</v>
      </c>
      <c r="L1171" s="233">
        <v>0.19800000000000001</v>
      </c>
      <c r="M1171" s="234">
        <v>3428</v>
      </c>
      <c r="N1171" s="233">
        <v>0</v>
      </c>
      <c r="O1171" s="233">
        <v>0</v>
      </c>
      <c r="P1171" s="233">
        <v>0.35526000000000002</v>
      </c>
      <c r="Q1171" s="234">
        <v>4477</v>
      </c>
      <c r="R1171" s="233">
        <v>0.17035</v>
      </c>
      <c r="S1171" s="234">
        <v>8667</v>
      </c>
      <c r="T1171" s="233">
        <v>0</v>
      </c>
      <c r="U1171" s="235">
        <f t="shared" si="126"/>
        <v>405.15000000000003</v>
      </c>
      <c r="V1171" s="227">
        <f t="shared" si="127"/>
        <v>297.62099999999998</v>
      </c>
      <c r="W1171" s="227">
        <f t="shared" si="128"/>
        <v>289.04000000000002</v>
      </c>
      <c r="X1171" s="227">
        <f t="shared" si="131"/>
        <v>285.66666666666669</v>
      </c>
      <c r="Y1171" s="227">
        <f t="shared" si="129"/>
        <v>259.33980000000003</v>
      </c>
      <c r="Z1171" s="227">
        <f t="shared" si="130"/>
        <v>248.71661111111112</v>
      </c>
      <c r="AA1171" s="227">
        <f t="shared" si="132"/>
        <v>240.75</v>
      </c>
    </row>
    <row r="1172" spans="2:27" ht="13.5" hidden="1">
      <c r="B1172" s="232" t="s">
        <v>1110</v>
      </c>
      <c r="C1172" s="232" t="s">
        <v>1335</v>
      </c>
      <c r="D1172" s="232" t="s">
        <v>1111</v>
      </c>
      <c r="E1172" s="232" t="s">
        <v>988</v>
      </c>
      <c r="F1172" s="232">
        <v>16</v>
      </c>
      <c r="G1172" s="232" t="s">
        <v>1312</v>
      </c>
      <c r="H1172" s="233">
        <v>0.94499999999999995</v>
      </c>
      <c r="I1172" s="233">
        <v>0</v>
      </c>
      <c r="J1172" s="233">
        <v>0.65339999999999998</v>
      </c>
      <c r="K1172" s="234">
        <v>2759</v>
      </c>
      <c r="L1172" s="233">
        <v>0.315</v>
      </c>
      <c r="M1172" s="234">
        <v>5437</v>
      </c>
      <c r="N1172" s="233">
        <v>0</v>
      </c>
      <c r="O1172" s="233">
        <v>0</v>
      </c>
      <c r="P1172" s="233">
        <v>0.55181999999999998</v>
      </c>
      <c r="Q1172" s="234">
        <v>6868</v>
      </c>
      <c r="R1172" s="233">
        <v>0.26135000000000003</v>
      </c>
      <c r="S1172" s="234">
        <v>13163</v>
      </c>
      <c r="T1172" s="233">
        <v>0</v>
      </c>
      <c r="U1172" s="235">
        <f t="shared" si="126"/>
        <v>689.84999999999991</v>
      </c>
      <c r="V1172" s="227">
        <f t="shared" si="127"/>
        <v>476.98199999999997</v>
      </c>
      <c r="W1172" s="227">
        <f t="shared" si="128"/>
        <v>459.86666666666667</v>
      </c>
      <c r="X1172" s="227">
        <f t="shared" si="131"/>
        <v>453.08333333333331</v>
      </c>
      <c r="Y1172" s="227">
        <f t="shared" si="129"/>
        <v>402.82859999999999</v>
      </c>
      <c r="Z1172" s="227">
        <f t="shared" si="130"/>
        <v>381.56327777777778</v>
      </c>
      <c r="AA1172" s="227">
        <f t="shared" si="132"/>
        <v>365.63888888888891</v>
      </c>
    </row>
    <row r="1173" spans="2:27" ht="13.5" hidden="1">
      <c r="B1173" s="232" t="s">
        <v>1110</v>
      </c>
      <c r="C1173" s="232" t="s">
        <v>1336</v>
      </c>
      <c r="D1173" s="232" t="s">
        <v>1111</v>
      </c>
      <c r="E1173" s="232" t="s">
        <v>988</v>
      </c>
      <c r="F1173" s="232">
        <v>32</v>
      </c>
      <c r="G1173" s="232" t="s">
        <v>1317</v>
      </c>
      <c r="H1173" s="233">
        <v>1.7250000000000001</v>
      </c>
      <c r="I1173" s="233">
        <v>0</v>
      </c>
      <c r="J1173" s="233">
        <v>1.1448</v>
      </c>
      <c r="K1173" s="234">
        <v>4809</v>
      </c>
      <c r="L1173" s="233">
        <v>0.54900000000000004</v>
      </c>
      <c r="M1173" s="234">
        <v>9454</v>
      </c>
      <c r="N1173" s="233">
        <v>0</v>
      </c>
      <c r="O1173" s="233">
        <v>0</v>
      </c>
      <c r="P1173" s="233">
        <v>0.94494</v>
      </c>
      <c r="Q1173" s="234">
        <v>11651</v>
      </c>
      <c r="R1173" s="233">
        <v>0.44335000000000002</v>
      </c>
      <c r="S1173" s="234">
        <v>22155</v>
      </c>
      <c r="T1173" s="233">
        <v>0</v>
      </c>
      <c r="U1173" s="235">
        <f t="shared" si="126"/>
        <v>1259.25</v>
      </c>
      <c r="V1173" s="227">
        <f t="shared" si="127"/>
        <v>835.70400000000006</v>
      </c>
      <c r="W1173" s="227">
        <f t="shared" si="128"/>
        <v>801.52</v>
      </c>
      <c r="X1173" s="227">
        <f t="shared" si="131"/>
        <v>787.83333333333337</v>
      </c>
      <c r="Y1173" s="227">
        <f t="shared" si="129"/>
        <v>689.80619999999999</v>
      </c>
      <c r="Z1173" s="227">
        <f t="shared" si="130"/>
        <v>647.284388888889</v>
      </c>
      <c r="AA1173" s="227">
        <f t="shared" si="132"/>
        <v>615.41666666666663</v>
      </c>
    </row>
    <row r="1174" spans="2:27" ht="13.5" hidden="1">
      <c r="B1174" s="232" t="s">
        <v>1110</v>
      </c>
      <c r="C1174" s="232" t="s">
        <v>1337</v>
      </c>
      <c r="D1174" s="232" t="s">
        <v>1111</v>
      </c>
      <c r="E1174" s="232" t="s">
        <v>988</v>
      </c>
      <c r="F1174" s="232">
        <v>2</v>
      </c>
      <c r="G1174" s="232" t="s">
        <v>1314</v>
      </c>
      <c r="H1174" s="233">
        <v>0.1925</v>
      </c>
      <c r="I1174" s="233">
        <v>0</v>
      </c>
      <c r="J1174" s="233">
        <v>0.15343000000000001</v>
      </c>
      <c r="K1174" s="234">
        <v>659</v>
      </c>
      <c r="L1174" s="233">
        <v>7.5249999999999997E-2</v>
      </c>
      <c r="M1174" s="234">
        <v>1308</v>
      </c>
      <c r="N1174" s="233">
        <v>0</v>
      </c>
      <c r="O1174" s="233">
        <v>0</v>
      </c>
      <c r="P1174" s="233">
        <v>0.13783999999999999</v>
      </c>
      <c r="Q1174" s="234">
        <v>1763</v>
      </c>
      <c r="R1174" s="233">
        <v>6.7100000000000007E-2</v>
      </c>
      <c r="S1174" s="234">
        <v>3455</v>
      </c>
      <c r="T1174" s="233">
        <v>0</v>
      </c>
      <c r="U1174" s="235">
        <f t="shared" si="126"/>
        <v>140.52500000000001</v>
      </c>
      <c r="V1174" s="227">
        <f t="shared" si="127"/>
        <v>112.0039</v>
      </c>
      <c r="W1174" s="227">
        <f t="shared" si="128"/>
        <v>109.84916666666666</v>
      </c>
      <c r="X1174" s="227">
        <f t="shared" si="131"/>
        <v>109</v>
      </c>
      <c r="Y1174" s="227">
        <f t="shared" si="129"/>
        <v>100.6232</v>
      </c>
      <c r="Z1174" s="227">
        <f t="shared" si="130"/>
        <v>97.955222222222233</v>
      </c>
      <c r="AA1174" s="227">
        <f t="shared" si="132"/>
        <v>95.972222222222229</v>
      </c>
    </row>
    <row r="1175" spans="2:27" ht="13.5" hidden="1">
      <c r="B1175" s="232" t="s">
        <v>1110</v>
      </c>
      <c r="C1175" s="232" t="s">
        <v>1338</v>
      </c>
      <c r="D1175" s="232" t="s">
        <v>1111</v>
      </c>
      <c r="E1175" s="232" t="s">
        <v>988</v>
      </c>
      <c r="F1175" s="232">
        <v>1</v>
      </c>
      <c r="G1175" s="232" t="s">
        <v>1322</v>
      </c>
      <c r="H1175" s="233">
        <v>0.14374999999999999</v>
      </c>
      <c r="I1175" s="233">
        <v>0</v>
      </c>
      <c r="J1175" s="233">
        <v>0.12271</v>
      </c>
      <c r="K1175" s="234">
        <v>531</v>
      </c>
      <c r="L1175" s="233">
        <v>6.0630000000000003E-2</v>
      </c>
      <c r="M1175" s="234">
        <v>1057</v>
      </c>
      <c r="N1175" s="233">
        <v>0</v>
      </c>
      <c r="O1175" s="233">
        <v>0</v>
      </c>
      <c r="P1175" s="233">
        <v>0.11327</v>
      </c>
      <c r="Q1175" s="234">
        <v>1464</v>
      </c>
      <c r="R1175" s="233">
        <v>5.5730000000000002E-2</v>
      </c>
      <c r="S1175" s="234">
        <v>2893</v>
      </c>
      <c r="T1175" s="233">
        <v>0</v>
      </c>
      <c r="U1175" s="235">
        <f t="shared" si="126"/>
        <v>104.93749999999999</v>
      </c>
      <c r="V1175" s="227">
        <f t="shared" si="127"/>
        <v>89.578299999999999</v>
      </c>
      <c r="W1175" s="227">
        <f t="shared" si="128"/>
        <v>88.509900000000002</v>
      </c>
      <c r="X1175" s="227">
        <f t="shared" si="131"/>
        <v>88.083333333333329</v>
      </c>
      <c r="Y1175" s="227">
        <f t="shared" si="129"/>
        <v>82.687100000000001</v>
      </c>
      <c r="Z1175" s="227">
        <f t="shared" si="130"/>
        <v>81.349566666666675</v>
      </c>
      <c r="AA1175" s="227">
        <f t="shared" si="132"/>
        <v>80.361111111111114</v>
      </c>
    </row>
    <row r="1176" spans="2:27" ht="13.5" hidden="1">
      <c r="B1176" s="232" t="s">
        <v>1110</v>
      </c>
      <c r="C1176" s="232" t="s">
        <v>1339</v>
      </c>
      <c r="D1176" s="232" t="s">
        <v>1111</v>
      </c>
      <c r="E1176" s="232" t="s">
        <v>988</v>
      </c>
      <c r="F1176" s="232">
        <v>4</v>
      </c>
      <c r="G1176" s="232" t="s">
        <v>1315</v>
      </c>
      <c r="H1176" s="233">
        <v>0.28999999999999998</v>
      </c>
      <c r="I1176" s="233">
        <v>0</v>
      </c>
      <c r="J1176" s="233">
        <v>0.21485000000000001</v>
      </c>
      <c r="K1176" s="234">
        <v>915</v>
      </c>
      <c r="L1176" s="233">
        <v>0.1045</v>
      </c>
      <c r="M1176" s="234">
        <v>1810</v>
      </c>
      <c r="N1176" s="233">
        <v>0</v>
      </c>
      <c r="O1176" s="233">
        <v>0</v>
      </c>
      <c r="P1176" s="233">
        <v>0.18698000000000001</v>
      </c>
      <c r="Q1176" s="234">
        <v>2361</v>
      </c>
      <c r="R1176" s="233">
        <v>8.9849999999999999E-2</v>
      </c>
      <c r="S1176" s="234">
        <v>4579</v>
      </c>
      <c r="T1176" s="233">
        <v>0</v>
      </c>
      <c r="U1176" s="235">
        <f t="shared" si="126"/>
        <v>211.7</v>
      </c>
      <c r="V1176" s="227">
        <f t="shared" si="127"/>
        <v>156.84050000000002</v>
      </c>
      <c r="W1176" s="227">
        <f t="shared" si="128"/>
        <v>152.535</v>
      </c>
      <c r="X1176" s="227">
        <f t="shared" si="131"/>
        <v>150.83333333333334</v>
      </c>
      <c r="Y1176" s="227">
        <f t="shared" si="129"/>
        <v>136.49540000000002</v>
      </c>
      <c r="Z1176" s="227">
        <f t="shared" si="130"/>
        <v>131.17383333333333</v>
      </c>
      <c r="AA1176" s="227">
        <f t="shared" si="132"/>
        <v>127.19444444444444</v>
      </c>
    </row>
    <row r="1177" spans="2:27" ht="13.5" hidden="1">
      <c r="B1177" s="232" t="s">
        <v>1110</v>
      </c>
      <c r="C1177" s="232" t="s">
        <v>1340</v>
      </c>
      <c r="D1177" s="232" t="s">
        <v>1111</v>
      </c>
      <c r="E1177" s="232" t="s">
        <v>988</v>
      </c>
      <c r="F1177" s="232">
        <v>48</v>
      </c>
      <c r="G1177" s="232" t="s">
        <v>1308</v>
      </c>
      <c r="H1177" s="233">
        <v>2.4689999999999999</v>
      </c>
      <c r="I1177" s="233">
        <v>0</v>
      </c>
      <c r="J1177" s="233">
        <v>1.68408</v>
      </c>
      <c r="K1177" s="234">
        <v>7059</v>
      </c>
      <c r="L1177" s="233">
        <v>0.80579999999999996</v>
      </c>
      <c r="M1177" s="234">
        <v>13864</v>
      </c>
      <c r="N1177" s="233">
        <v>0</v>
      </c>
      <c r="O1177" s="233">
        <v>0</v>
      </c>
      <c r="P1177" s="233">
        <v>1.20587</v>
      </c>
      <c r="Q1177" s="234">
        <v>14826</v>
      </c>
      <c r="R1177" s="233">
        <v>0.56415000000000004</v>
      </c>
      <c r="S1177" s="234">
        <v>28123</v>
      </c>
      <c r="T1177" s="233">
        <v>0</v>
      </c>
      <c r="U1177" s="235">
        <f t="shared" si="126"/>
        <v>1802.37</v>
      </c>
      <c r="V1177" s="227">
        <f t="shared" si="127"/>
        <v>1229.3784000000001</v>
      </c>
      <c r="W1177" s="227">
        <f t="shared" si="128"/>
        <v>1176.4839999999999</v>
      </c>
      <c r="X1177" s="227">
        <f t="shared" si="131"/>
        <v>1155.3333333333333</v>
      </c>
      <c r="Y1177" s="227">
        <f t="shared" si="129"/>
        <v>880.28509999999994</v>
      </c>
      <c r="Z1177" s="227">
        <f t="shared" si="130"/>
        <v>823.66283333333331</v>
      </c>
      <c r="AA1177" s="227">
        <f t="shared" si="132"/>
        <v>781.19444444444446</v>
      </c>
    </row>
    <row r="1178" spans="2:27" ht="13.5" hidden="1">
      <c r="B1178" s="232" t="s">
        <v>1110</v>
      </c>
      <c r="C1178" s="232" t="s">
        <v>1341</v>
      </c>
      <c r="D1178" s="232" t="s">
        <v>1111</v>
      </c>
      <c r="E1178" s="232" t="s">
        <v>988</v>
      </c>
      <c r="F1178" s="232">
        <v>64</v>
      </c>
      <c r="G1178" s="232" t="s">
        <v>1316</v>
      </c>
      <c r="H1178" s="233">
        <v>3.2370000000000001</v>
      </c>
      <c r="I1178" s="233">
        <v>0</v>
      </c>
      <c r="J1178" s="233">
        <v>2.1914400000000001</v>
      </c>
      <c r="K1178" s="234">
        <v>9175</v>
      </c>
      <c r="L1178" s="233">
        <v>1.0474000000000001</v>
      </c>
      <c r="M1178" s="234">
        <v>18012</v>
      </c>
      <c r="N1178" s="233">
        <v>0</v>
      </c>
      <c r="O1178" s="233">
        <v>0</v>
      </c>
      <c r="P1178" s="233">
        <v>1.5549200000000001</v>
      </c>
      <c r="Q1178" s="234">
        <v>19073</v>
      </c>
      <c r="R1178" s="233">
        <v>0.72575000000000001</v>
      </c>
      <c r="S1178" s="234">
        <v>36107</v>
      </c>
      <c r="T1178" s="233">
        <v>0</v>
      </c>
      <c r="U1178" s="235">
        <f t="shared" si="126"/>
        <v>2363.0100000000002</v>
      </c>
      <c r="V1178" s="227">
        <f t="shared" si="127"/>
        <v>1599.7512000000002</v>
      </c>
      <c r="W1178" s="227">
        <f t="shared" si="128"/>
        <v>1529.1853333333333</v>
      </c>
      <c r="X1178" s="227">
        <f t="shared" si="131"/>
        <v>1501</v>
      </c>
      <c r="Y1178" s="227">
        <f t="shared" si="129"/>
        <v>1135.0916</v>
      </c>
      <c r="Z1178" s="227">
        <f t="shared" si="130"/>
        <v>1059.6030555555556</v>
      </c>
      <c r="AA1178" s="227">
        <f t="shared" si="132"/>
        <v>1002.9722222222222</v>
      </c>
    </row>
    <row r="1179" spans="2:27" ht="13.5" hidden="1">
      <c r="B1179" s="232" t="s">
        <v>1110</v>
      </c>
      <c r="C1179" s="232" t="s">
        <v>1342</v>
      </c>
      <c r="D1179" s="232" t="s">
        <v>1111</v>
      </c>
      <c r="E1179" s="232" t="s">
        <v>988</v>
      </c>
      <c r="F1179" s="232">
        <v>96</v>
      </c>
      <c r="G1179" s="232" t="s">
        <v>1310</v>
      </c>
      <c r="H1179" s="233">
        <v>4.7729999999999997</v>
      </c>
      <c r="I1179" s="233">
        <v>0</v>
      </c>
      <c r="J1179" s="233">
        <v>3.2061600000000001</v>
      </c>
      <c r="K1179" s="234">
        <v>13408</v>
      </c>
      <c r="L1179" s="233">
        <v>1.5306</v>
      </c>
      <c r="M1179" s="234">
        <v>26308</v>
      </c>
      <c r="N1179" s="233">
        <v>0</v>
      </c>
      <c r="O1179" s="233">
        <v>0</v>
      </c>
      <c r="P1179" s="233">
        <v>2.2530399999999999</v>
      </c>
      <c r="Q1179" s="234">
        <v>27566</v>
      </c>
      <c r="R1179" s="233">
        <v>1.04895</v>
      </c>
      <c r="S1179" s="234">
        <v>52075</v>
      </c>
      <c r="T1179" s="233">
        <v>0</v>
      </c>
      <c r="U1179" s="235">
        <f t="shared" si="126"/>
        <v>3484.29</v>
      </c>
      <c r="V1179" s="227">
        <f t="shared" si="127"/>
        <v>2340.4967999999999</v>
      </c>
      <c r="W1179" s="227">
        <f t="shared" si="128"/>
        <v>2234.6713333333332</v>
      </c>
      <c r="X1179" s="227">
        <f t="shared" si="131"/>
        <v>2192.3333333333335</v>
      </c>
      <c r="Y1179" s="227">
        <f t="shared" si="129"/>
        <v>1644.7192</v>
      </c>
      <c r="Z1179" s="227">
        <f t="shared" si="130"/>
        <v>1531.4557222222222</v>
      </c>
      <c r="AA1179" s="227">
        <f t="shared" si="132"/>
        <v>1446.5277777777778</v>
      </c>
    </row>
    <row r="1180" spans="2:27" ht="13.5" hidden="1">
      <c r="B1180" s="232" t="s">
        <v>1110</v>
      </c>
      <c r="C1180" s="232" t="s">
        <v>1343</v>
      </c>
      <c r="D1180" s="232" t="s">
        <v>1111</v>
      </c>
      <c r="E1180" s="232" t="s">
        <v>988</v>
      </c>
      <c r="F1180" s="232">
        <v>8</v>
      </c>
      <c r="G1180" s="232" t="s">
        <v>1311</v>
      </c>
      <c r="H1180" s="233">
        <v>0.54900000000000004</v>
      </c>
      <c r="I1180" s="233">
        <v>0</v>
      </c>
      <c r="J1180" s="233">
        <v>0.41567999999999999</v>
      </c>
      <c r="K1180" s="234">
        <v>1768</v>
      </c>
      <c r="L1180" s="233">
        <v>0.20180000000000001</v>
      </c>
      <c r="M1180" s="234">
        <v>3493</v>
      </c>
      <c r="N1180" s="233">
        <v>0</v>
      </c>
      <c r="O1180" s="233">
        <v>0</v>
      </c>
      <c r="P1180" s="233">
        <v>0.33323000000000003</v>
      </c>
      <c r="Q1180" s="234">
        <v>4209</v>
      </c>
      <c r="R1180" s="233">
        <v>0.16014999999999999</v>
      </c>
      <c r="S1180" s="234">
        <v>8163</v>
      </c>
      <c r="T1180" s="233">
        <v>0</v>
      </c>
      <c r="U1180" s="235">
        <f t="shared" si="126"/>
        <v>400.77000000000004</v>
      </c>
      <c r="V1180" s="227">
        <f t="shared" si="127"/>
        <v>303.44639999999998</v>
      </c>
      <c r="W1180" s="227">
        <f t="shared" si="128"/>
        <v>294.64733333333334</v>
      </c>
      <c r="X1180" s="227">
        <f t="shared" si="131"/>
        <v>291.08333333333331</v>
      </c>
      <c r="Y1180" s="227">
        <f t="shared" si="129"/>
        <v>243.25790000000001</v>
      </c>
      <c r="Z1180" s="227">
        <f t="shared" si="130"/>
        <v>233.82616666666667</v>
      </c>
      <c r="AA1180" s="227">
        <f t="shared" si="132"/>
        <v>226.75</v>
      </c>
    </row>
    <row r="1181" spans="2:27" ht="13.5" hidden="1">
      <c r="B1181" s="232" t="s">
        <v>1110</v>
      </c>
      <c r="C1181" s="232" t="s">
        <v>1344</v>
      </c>
      <c r="D1181" s="232" t="s">
        <v>1111</v>
      </c>
      <c r="E1181" s="232" t="s">
        <v>988</v>
      </c>
      <c r="F1181" s="232">
        <v>128</v>
      </c>
      <c r="G1181" s="232" t="s">
        <v>1345</v>
      </c>
      <c r="H1181" s="233">
        <v>6.3090000000000002</v>
      </c>
      <c r="I1181" s="233">
        <v>0</v>
      </c>
      <c r="J1181" s="233">
        <v>4.2208800000000002</v>
      </c>
      <c r="K1181" s="234">
        <v>17641</v>
      </c>
      <c r="L1181" s="233">
        <v>2.0137999999999998</v>
      </c>
      <c r="M1181" s="234">
        <v>34605</v>
      </c>
      <c r="N1181" s="233">
        <v>0</v>
      </c>
      <c r="O1181" s="233">
        <v>0</v>
      </c>
      <c r="P1181" s="233">
        <v>2.9511500000000002</v>
      </c>
      <c r="Q1181" s="234">
        <v>36060</v>
      </c>
      <c r="R1181" s="233">
        <v>1.37215</v>
      </c>
      <c r="S1181" s="234">
        <v>68043</v>
      </c>
      <c r="T1181" s="233">
        <v>0</v>
      </c>
      <c r="U1181" s="235">
        <f t="shared" si="126"/>
        <v>4605.57</v>
      </c>
      <c r="V1181" s="227">
        <f t="shared" si="127"/>
        <v>3081.2424000000001</v>
      </c>
      <c r="W1181" s="227">
        <f t="shared" si="128"/>
        <v>2940.1573333333331</v>
      </c>
      <c r="X1181" s="227">
        <f t="shared" si="131"/>
        <v>2883.75</v>
      </c>
      <c r="Y1181" s="227">
        <f t="shared" si="129"/>
        <v>2154.3395</v>
      </c>
      <c r="Z1181" s="227">
        <f t="shared" si="130"/>
        <v>2003.3361666666665</v>
      </c>
      <c r="AA1181" s="227">
        <f t="shared" si="132"/>
        <v>1890.0833333333333</v>
      </c>
    </row>
    <row r="1182" spans="2:27" ht="13.5" hidden="1">
      <c r="B1182" s="232" t="s">
        <v>1110</v>
      </c>
      <c r="C1182" s="232" t="s">
        <v>1346</v>
      </c>
      <c r="D1182" s="232" t="s">
        <v>1111</v>
      </c>
      <c r="E1182" s="232" t="s">
        <v>988</v>
      </c>
      <c r="F1182" s="232">
        <v>16</v>
      </c>
      <c r="G1182" s="232" t="s">
        <v>1312</v>
      </c>
      <c r="H1182" s="233">
        <v>0.93300000000000005</v>
      </c>
      <c r="I1182" s="233">
        <v>0</v>
      </c>
      <c r="J1182" s="233">
        <v>0.66935999999999996</v>
      </c>
      <c r="K1182" s="234">
        <v>2826</v>
      </c>
      <c r="L1182" s="233">
        <v>0.3226</v>
      </c>
      <c r="M1182" s="234">
        <v>5567</v>
      </c>
      <c r="N1182" s="233">
        <v>0</v>
      </c>
      <c r="O1182" s="233">
        <v>0</v>
      </c>
      <c r="P1182" s="233">
        <v>0.50775999999999999</v>
      </c>
      <c r="Q1182" s="234">
        <v>6332</v>
      </c>
      <c r="R1182" s="233">
        <v>0.24095</v>
      </c>
      <c r="S1182" s="234">
        <v>12155</v>
      </c>
      <c r="T1182" s="233">
        <v>0</v>
      </c>
      <c r="U1182" s="235">
        <f t="shared" si="126"/>
        <v>681.09</v>
      </c>
      <c r="V1182" s="227">
        <f t="shared" si="127"/>
        <v>488.63279999999997</v>
      </c>
      <c r="W1182" s="227">
        <f t="shared" si="128"/>
        <v>470.99799999999999</v>
      </c>
      <c r="X1182" s="227">
        <f t="shared" si="131"/>
        <v>463.91666666666669</v>
      </c>
      <c r="Y1182" s="227">
        <f t="shared" si="129"/>
        <v>370.66480000000001</v>
      </c>
      <c r="Z1182" s="227">
        <f t="shared" si="130"/>
        <v>351.78238888888887</v>
      </c>
      <c r="AA1182" s="227">
        <f t="shared" si="132"/>
        <v>337.63888888888891</v>
      </c>
    </row>
    <row r="1183" spans="2:27" ht="13.5" hidden="1">
      <c r="B1183" s="232" t="s">
        <v>1110</v>
      </c>
      <c r="C1183" s="232" t="s">
        <v>1347</v>
      </c>
      <c r="D1183" s="232" t="s">
        <v>1111</v>
      </c>
      <c r="E1183" s="232" t="s">
        <v>988</v>
      </c>
      <c r="F1183" s="232">
        <v>32</v>
      </c>
      <c r="G1183" s="232" t="s">
        <v>1317</v>
      </c>
      <c r="H1183" s="233">
        <v>1.7010000000000001</v>
      </c>
      <c r="I1183" s="233">
        <v>0</v>
      </c>
      <c r="J1183" s="233">
        <v>1.17672</v>
      </c>
      <c r="K1183" s="234">
        <v>4942</v>
      </c>
      <c r="L1183" s="233">
        <v>0.56420000000000003</v>
      </c>
      <c r="M1183" s="234">
        <v>9715</v>
      </c>
      <c r="N1183" s="233">
        <v>0</v>
      </c>
      <c r="O1183" s="233">
        <v>0</v>
      </c>
      <c r="P1183" s="233">
        <v>0.85680999999999996</v>
      </c>
      <c r="Q1183" s="234">
        <v>10579</v>
      </c>
      <c r="R1183" s="233">
        <v>0.40255000000000002</v>
      </c>
      <c r="S1183" s="234">
        <v>20139</v>
      </c>
      <c r="T1183" s="233">
        <v>0</v>
      </c>
      <c r="U1183" s="235">
        <f t="shared" si="126"/>
        <v>1241.73</v>
      </c>
      <c r="V1183" s="227">
        <f t="shared" si="127"/>
        <v>859.00559999999996</v>
      </c>
      <c r="W1183" s="227">
        <f t="shared" si="128"/>
        <v>823.69933333333336</v>
      </c>
      <c r="X1183" s="227">
        <f t="shared" si="131"/>
        <v>809.58333333333337</v>
      </c>
      <c r="Y1183" s="227">
        <f t="shared" si="129"/>
        <v>625.47129999999993</v>
      </c>
      <c r="Z1183" s="227">
        <f t="shared" si="130"/>
        <v>587.72261111111106</v>
      </c>
      <c r="AA1183" s="227">
        <f t="shared" si="132"/>
        <v>559.41666666666663</v>
      </c>
    </row>
    <row r="1184" spans="2:27" ht="13.5" hidden="1">
      <c r="B1184" s="232" t="s">
        <v>1110</v>
      </c>
      <c r="C1184" s="232" t="s">
        <v>1348</v>
      </c>
      <c r="D1184" s="232" t="s">
        <v>1111</v>
      </c>
      <c r="E1184" s="232" t="s">
        <v>988</v>
      </c>
      <c r="F1184" s="232">
        <v>2</v>
      </c>
      <c r="G1184" s="232" t="s">
        <v>1314</v>
      </c>
      <c r="H1184" s="233">
        <v>0.191</v>
      </c>
      <c r="I1184" s="233">
        <v>0</v>
      </c>
      <c r="J1184" s="233">
        <v>0.15542</v>
      </c>
      <c r="K1184" s="234">
        <v>668</v>
      </c>
      <c r="L1184" s="233">
        <v>7.6200000000000004E-2</v>
      </c>
      <c r="M1184" s="234">
        <v>1324</v>
      </c>
      <c r="N1184" s="233">
        <v>0</v>
      </c>
      <c r="O1184" s="233">
        <v>0</v>
      </c>
      <c r="P1184" s="233">
        <v>0.13233</v>
      </c>
      <c r="Q1184" s="234">
        <v>1696</v>
      </c>
      <c r="R1184" s="233">
        <v>6.4549999999999996E-2</v>
      </c>
      <c r="S1184" s="234">
        <v>3329</v>
      </c>
      <c r="T1184" s="233">
        <v>0</v>
      </c>
      <c r="U1184" s="235">
        <f t="shared" si="126"/>
        <v>139.43</v>
      </c>
      <c r="V1184" s="227">
        <f t="shared" si="127"/>
        <v>113.45660000000001</v>
      </c>
      <c r="W1184" s="227">
        <f t="shared" si="128"/>
        <v>111.29266666666666</v>
      </c>
      <c r="X1184" s="227">
        <f t="shared" si="131"/>
        <v>110.33333333333333</v>
      </c>
      <c r="Y1184" s="227">
        <f t="shared" si="129"/>
        <v>96.600899999999996</v>
      </c>
      <c r="Z1184" s="227">
        <f t="shared" si="130"/>
        <v>94.232611111111112</v>
      </c>
      <c r="AA1184" s="227">
        <f t="shared" si="132"/>
        <v>92.472222222222229</v>
      </c>
    </row>
    <row r="1185" spans="2:27" ht="13.5" hidden="1">
      <c r="B1185" s="232" t="s">
        <v>1110</v>
      </c>
      <c r="C1185" s="232" t="s">
        <v>1349</v>
      </c>
      <c r="D1185" s="232" t="s">
        <v>1111</v>
      </c>
      <c r="E1185" s="232" t="s">
        <v>988</v>
      </c>
      <c r="F1185" s="232">
        <v>128</v>
      </c>
      <c r="G1185" s="232" t="s">
        <v>1345</v>
      </c>
      <c r="H1185" s="233">
        <v>6.3090000000000002</v>
      </c>
      <c r="I1185" s="233">
        <v>0</v>
      </c>
      <c r="J1185" s="233">
        <v>4.2208800000000002</v>
      </c>
      <c r="K1185" s="234">
        <v>17641</v>
      </c>
      <c r="L1185" s="233">
        <v>2.0137999999999998</v>
      </c>
      <c r="M1185" s="234">
        <v>34605</v>
      </c>
      <c r="N1185" s="233">
        <v>0</v>
      </c>
      <c r="O1185" s="233">
        <v>0</v>
      </c>
      <c r="P1185" s="233">
        <v>2.9511500000000002</v>
      </c>
      <c r="Q1185" s="234">
        <v>36060</v>
      </c>
      <c r="R1185" s="233">
        <v>1.37215</v>
      </c>
      <c r="S1185" s="234">
        <v>68043</v>
      </c>
      <c r="T1185" s="233">
        <v>0</v>
      </c>
      <c r="U1185" s="235">
        <f t="shared" si="126"/>
        <v>4605.57</v>
      </c>
      <c r="V1185" s="227">
        <f t="shared" si="127"/>
        <v>3081.2424000000001</v>
      </c>
      <c r="W1185" s="227">
        <f t="shared" si="128"/>
        <v>2940.1573333333331</v>
      </c>
      <c r="X1185" s="227">
        <f t="shared" si="131"/>
        <v>2883.75</v>
      </c>
      <c r="Y1185" s="227">
        <f t="shared" si="129"/>
        <v>2154.3395</v>
      </c>
      <c r="Z1185" s="227">
        <f t="shared" si="130"/>
        <v>2003.3361666666665</v>
      </c>
      <c r="AA1185" s="227">
        <f t="shared" si="132"/>
        <v>1890.0833333333333</v>
      </c>
    </row>
    <row r="1186" spans="2:27" ht="13.5" hidden="1">
      <c r="B1186" s="232" t="s">
        <v>1110</v>
      </c>
      <c r="C1186" s="232" t="s">
        <v>1350</v>
      </c>
      <c r="D1186" s="232" t="s">
        <v>1111</v>
      </c>
      <c r="E1186" s="232" t="s">
        <v>988</v>
      </c>
      <c r="F1186" s="232">
        <v>4</v>
      </c>
      <c r="G1186" s="232" t="s">
        <v>1315</v>
      </c>
      <c r="H1186" s="233">
        <v>0.28699999999999998</v>
      </c>
      <c r="I1186" s="233">
        <v>0</v>
      </c>
      <c r="J1186" s="233">
        <v>0.21884000000000001</v>
      </c>
      <c r="K1186" s="234">
        <v>932</v>
      </c>
      <c r="L1186" s="233">
        <v>0.10639999999999999</v>
      </c>
      <c r="M1186" s="234">
        <v>1843</v>
      </c>
      <c r="N1186" s="233">
        <v>0</v>
      </c>
      <c r="O1186" s="233">
        <v>0</v>
      </c>
      <c r="P1186" s="233">
        <v>0.17596000000000001</v>
      </c>
      <c r="Q1186" s="234">
        <v>2227</v>
      </c>
      <c r="R1186" s="233">
        <v>8.4750000000000006E-2</v>
      </c>
      <c r="S1186" s="234">
        <v>4327</v>
      </c>
      <c r="T1186" s="233">
        <v>0</v>
      </c>
      <c r="U1186" s="235">
        <f t="shared" si="126"/>
        <v>209.51</v>
      </c>
      <c r="V1186" s="227">
        <f t="shared" si="127"/>
        <v>159.75319999999999</v>
      </c>
      <c r="W1186" s="227">
        <f t="shared" si="128"/>
        <v>155.33866666666665</v>
      </c>
      <c r="X1186" s="227">
        <f t="shared" si="131"/>
        <v>153.58333333333334</v>
      </c>
      <c r="Y1186" s="227">
        <f t="shared" si="129"/>
        <v>128.45080000000002</v>
      </c>
      <c r="Z1186" s="227">
        <f t="shared" si="130"/>
        <v>123.72861111111112</v>
      </c>
      <c r="AA1186" s="227">
        <f t="shared" si="132"/>
        <v>120.19444444444444</v>
      </c>
    </row>
    <row r="1187" spans="2:27" ht="13.5" hidden="1">
      <c r="B1187" s="232" t="s">
        <v>1110</v>
      </c>
      <c r="C1187" s="232" t="s">
        <v>736</v>
      </c>
      <c r="D1187" s="232" t="s">
        <v>1111</v>
      </c>
      <c r="E1187" s="232" t="s">
        <v>988</v>
      </c>
      <c r="F1187" s="232">
        <v>8</v>
      </c>
      <c r="G1187" s="232" t="s">
        <v>1351</v>
      </c>
      <c r="H1187" s="233">
        <v>1.853</v>
      </c>
      <c r="I1187" s="233">
        <v>0</v>
      </c>
      <c r="J1187" s="233">
        <v>1.119</v>
      </c>
      <c r="K1187" s="234">
        <v>4702</v>
      </c>
      <c r="L1187" s="233">
        <v>0.53700000000000003</v>
      </c>
      <c r="M1187" s="234">
        <v>9244</v>
      </c>
      <c r="N1187" s="233">
        <v>0</v>
      </c>
      <c r="O1187" s="233">
        <v>0</v>
      </c>
      <c r="P1187" s="233">
        <v>0</v>
      </c>
      <c r="Q1187" s="234">
        <v>10558</v>
      </c>
      <c r="R1187" s="233">
        <v>0.40200000000000002</v>
      </c>
      <c r="S1187" s="234">
        <v>20100</v>
      </c>
      <c r="T1187" s="233">
        <v>0</v>
      </c>
      <c r="U1187" s="235">
        <f t="shared" si="126"/>
        <v>1352.69</v>
      </c>
      <c r="V1187" s="227">
        <f t="shared" si="127"/>
        <v>816.87</v>
      </c>
      <c r="W1187" s="227">
        <f t="shared" si="128"/>
        <v>783.84333333333336</v>
      </c>
      <c r="X1187" s="227">
        <f t="shared" si="131"/>
        <v>770.33333333333337</v>
      </c>
      <c r="Y1187" s="227">
        <f t="shared" si="129"/>
        <v>0</v>
      </c>
      <c r="Z1187" s="227">
        <f t="shared" si="130"/>
        <v>586.73777777777786</v>
      </c>
      <c r="AA1187" s="227">
        <f t="shared" si="132"/>
        <v>558.33333333333337</v>
      </c>
    </row>
    <row r="1188" spans="2:27" ht="13.5" hidden="1">
      <c r="B1188" s="232" t="s">
        <v>1110</v>
      </c>
      <c r="C1188" s="232" t="s">
        <v>738</v>
      </c>
      <c r="D1188" s="232" t="s">
        <v>1111</v>
      </c>
      <c r="E1188" s="232" t="s">
        <v>988</v>
      </c>
      <c r="F1188" s="232">
        <v>16</v>
      </c>
      <c r="G1188" s="232" t="s">
        <v>1352</v>
      </c>
      <c r="H1188" s="233">
        <v>3.5409999999999999</v>
      </c>
      <c r="I1188" s="233">
        <v>0</v>
      </c>
      <c r="J1188" s="233">
        <v>2.0760000000000001</v>
      </c>
      <c r="K1188" s="234">
        <v>8694</v>
      </c>
      <c r="L1188" s="233">
        <v>0.99299999999999999</v>
      </c>
      <c r="M1188" s="234">
        <v>17070</v>
      </c>
      <c r="N1188" s="233">
        <v>0</v>
      </c>
      <c r="O1188" s="233">
        <v>0</v>
      </c>
      <c r="P1188" s="233">
        <v>0</v>
      </c>
      <c r="Q1188" s="234">
        <v>19031</v>
      </c>
      <c r="R1188" s="233">
        <v>0.72399999999999998</v>
      </c>
      <c r="S1188" s="234">
        <v>36029</v>
      </c>
      <c r="T1188" s="233">
        <v>0</v>
      </c>
      <c r="U1188" s="235">
        <f t="shared" si="126"/>
        <v>2584.9299999999998</v>
      </c>
      <c r="V1188" s="227">
        <f t="shared" si="127"/>
        <v>1515.48</v>
      </c>
      <c r="W1188" s="227">
        <f t="shared" si="128"/>
        <v>1449.3899999999999</v>
      </c>
      <c r="X1188" s="227">
        <f t="shared" si="131"/>
        <v>1422.5</v>
      </c>
      <c r="Y1188" s="227">
        <f t="shared" si="129"/>
        <v>0</v>
      </c>
      <c r="Z1188" s="227">
        <f t="shared" si="130"/>
        <v>1057.1588888888889</v>
      </c>
      <c r="AA1188" s="227">
        <f t="shared" si="132"/>
        <v>1000.8055555555555</v>
      </c>
    </row>
    <row r="1189" spans="2:27" ht="13.5" hidden="1">
      <c r="B1189" s="232" t="s">
        <v>1110</v>
      </c>
      <c r="C1189" s="232" t="s">
        <v>740</v>
      </c>
      <c r="D1189" s="232" t="s">
        <v>1111</v>
      </c>
      <c r="E1189" s="232" t="s">
        <v>988</v>
      </c>
      <c r="F1189" s="232">
        <v>36</v>
      </c>
      <c r="G1189" s="232" t="s">
        <v>1353</v>
      </c>
      <c r="H1189" s="233">
        <v>6.9169999999999998</v>
      </c>
      <c r="I1189" s="233">
        <v>0</v>
      </c>
      <c r="J1189" s="233">
        <v>3.99</v>
      </c>
      <c r="K1189" s="234">
        <v>16679</v>
      </c>
      <c r="L1189" s="233">
        <v>1.9039999999999999</v>
      </c>
      <c r="M1189" s="234">
        <v>32720</v>
      </c>
      <c r="N1189" s="233">
        <v>0</v>
      </c>
      <c r="O1189" s="233">
        <v>0</v>
      </c>
      <c r="P1189" s="233">
        <v>0</v>
      </c>
      <c r="Q1189" s="234">
        <v>35977</v>
      </c>
      <c r="R1189" s="233">
        <v>1.369</v>
      </c>
      <c r="S1189" s="234">
        <v>67887</v>
      </c>
      <c r="T1189" s="233">
        <v>0</v>
      </c>
      <c r="U1189" s="235">
        <f t="shared" si="126"/>
        <v>5049.41</v>
      </c>
      <c r="V1189" s="227">
        <f t="shared" si="127"/>
        <v>2912.7000000000003</v>
      </c>
      <c r="W1189" s="227">
        <f t="shared" si="128"/>
        <v>2779.8366666666666</v>
      </c>
      <c r="X1189" s="227">
        <f t="shared" si="131"/>
        <v>2726.6666666666665</v>
      </c>
      <c r="Y1189" s="227">
        <f t="shared" si="129"/>
        <v>0</v>
      </c>
      <c r="Z1189" s="227">
        <f t="shared" si="130"/>
        <v>1998.7311111111112</v>
      </c>
      <c r="AA1189" s="227">
        <f t="shared" si="132"/>
        <v>1885.75</v>
      </c>
    </row>
    <row r="1190" spans="2:27" ht="13.5" hidden="1">
      <c r="B1190" s="232" t="s">
        <v>1110</v>
      </c>
      <c r="C1190" s="232" t="s">
        <v>742</v>
      </c>
      <c r="D1190" s="232" t="s">
        <v>1111</v>
      </c>
      <c r="E1190" s="232" t="s">
        <v>988</v>
      </c>
      <c r="F1190" s="232">
        <v>4</v>
      </c>
      <c r="G1190" s="232" t="s">
        <v>1354</v>
      </c>
      <c r="H1190" s="233">
        <v>0.93899999999999995</v>
      </c>
      <c r="I1190" s="233">
        <v>0</v>
      </c>
      <c r="J1190" s="233">
        <v>0.57099999999999995</v>
      </c>
      <c r="K1190" s="234">
        <v>2399</v>
      </c>
      <c r="L1190" s="233">
        <v>0.27400000000000002</v>
      </c>
      <c r="M1190" s="234">
        <v>4719</v>
      </c>
      <c r="N1190" s="233">
        <v>0</v>
      </c>
      <c r="O1190" s="233">
        <v>0</v>
      </c>
      <c r="P1190" s="233">
        <v>0</v>
      </c>
      <c r="Q1190" s="234">
        <v>5402</v>
      </c>
      <c r="R1190" s="233">
        <v>0.20599999999999999</v>
      </c>
      <c r="S1190" s="234">
        <v>10296</v>
      </c>
      <c r="T1190" s="233">
        <v>0</v>
      </c>
      <c r="U1190" s="235">
        <f t="shared" si="126"/>
        <v>685.46999999999991</v>
      </c>
      <c r="V1190" s="227">
        <f t="shared" si="127"/>
        <v>416.83</v>
      </c>
      <c r="W1190" s="227">
        <f t="shared" si="128"/>
        <v>399.93666666666667</v>
      </c>
      <c r="X1190" s="227">
        <f t="shared" si="131"/>
        <v>393.25</v>
      </c>
      <c r="Y1190" s="227">
        <f t="shared" si="129"/>
        <v>0</v>
      </c>
      <c r="Z1190" s="227">
        <f t="shared" si="130"/>
        <v>300.43555555555554</v>
      </c>
      <c r="AA1190" s="227">
        <f t="shared" si="132"/>
        <v>286</v>
      </c>
    </row>
    <row r="1191" spans="2:27" ht="13.5" hidden="1">
      <c r="B1191" s="232" t="s">
        <v>1110</v>
      </c>
      <c r="C1191" s="232" t="s">
        <v>749</v>
      </c>
      <c r="D1191" s="232" t="s">
        <v>1111</v>
      </c>
      <c r="E1191" s="232" t="s">
        <v>988</v>
      </c>
      <c r="F1191" s="232">
        <v>64</v>
      </c>
      <c r="G1191" s="232" t="s">
        <v>1355</v>
      </c>
      <c r="H1191" s="233">
        <v>5.8449999999999998</v>
      </c>
      <c r="I1191" s="233">
        <v>0</v>
      </c>
      <c r="J1191" s="233">
        <v>4.1727999999999996</v>
      </c>
      <c r="K1191" s="234">
        <v>17440</v>
      </c>
      <c r="L1191" s="233">
        <v>1.9908999999999999</v>
      </c>
      <c r="M1191" s="234">
        <v>34211</v>
      </c>
      <c r="N1191" s="233">
        <v>0</v>
      </c>
      <c r="O1191" s="233">
        <v>0</v>
      </c>
      <c r="P1191" s="233">
        <v>3.3081</v>
      </c>
      <c r="Q1191" s="234">
        <v>40403</v>
      </c>
      <c r="R1191" s="233">
        <v>1.5374000000000001</v>
      </c>
      <c r="S1191" s="234">
        <v>76208</v>
      </c>
      <c r="T1191" s="233">
        <v>0</v>
      </c>
      <c r="U1191" s="235">
        <f t="shared" si="126"/>
        <v>4266.8499999999995</v>
      </c>
      <c r="V1191" s="227">
        <f t="shared" si="127"/>
        <v>3046.1439999999998</v>
      </c>
      <c r="W1191" s="227">
        <f t="shared" si="128"/>
        <v>2906.690333333333</v>
      </c>
      <c r="X1191" s="227">
        <f t="shared" si="131"/>
        <v>2850.9166666666665</v>
      </c>
      <c r="Y1191" s="227">
        <f t="shared" si="129"/>
        <v>2414.913</v>
      </c>
      <c r="Z1191" s="227">
        <f t="shared" si="130"/>
        <v>2244.6075555555558</v>
      </c>
      <c r="AA1191" s="227">
        <f t="shared" si="132"/>
        <v>2116.8888888888887</v>
      </c>
    </row>
    <row r="1192" spans="2:27" ht="13.5" hidden="1">
      <c r="B1192" s="232" t="s">
        <v>1110</v>
      </c>
      <c r="C1192" s="232" t="s">
        <v>751</v>
      </c>
      <c r="D1192" s="232" t="s">
        <v>1111</v>
      </c>
      <c r="E1192" s="232" t="s">
        <v>988</v>
      </c>
      <c r="F1192" s="232">
        <v>16</v>
      </c>
      <c r="G1192" s="232" t="s">
        <v>1352</v>
      </c>
      <c r="H1192" s="233">
        <v>1.585</v>
      </c>
      <c r="I1192" s="233">
        <v>0</v>
      </c>
      <c r="J1192" s="233">
        <v>1.1647000000000001</v>
      </c>
      <c r="K1192" s="234">
        <v>4892</v>
      </c>
      <c r="L1192" s="233">
        <v>0.5585</v>
      </c>
      <c r="M1192" s="234">
        <v>9617</v>
      </c>
      <c r="N1192" s="233">
        <v>0</v>
      </c>
      <c r="O1192" s="233">
        <v>0</v>
      </c>
      <c r="P1192" s="233">
        <v>0.94610000000000005</v>
      </c>
      <c r="Q1192" s="234">
        <v>11665</v>
      </c>
      <c r="R1192" s="233">
        <v>0.44390000000000002</v>
      </c>
      <c r="S1192" s="234">
        <v>22180</v>
      </c>
      <c r="T1192" s="233">
        <v>0</v>
      </c>
      <c r="U1192" s="235">
        <f t="shared" si="126"/>
        <v>1157.05</v>
      </c>
      <c r="V1192" s="227">
        <f t="shared" si="127"/>
        <v>850.23099999999999</v>
      </c>
      <c r="W1192" s="227">
        <f t="shared" si="128"/>
        <v>815.37166666666667</v>
      </c>
      <c r="X1192" s="227">
        <f t="shared" si="131"/>
        <v>801.41666666666663</v>
      </c>
      <c r="Y1192" s="227">
        <f t="shared" si="129"/>
        <v>690.65300000000002</v>
      </c>
      <c r="Z1192" s="227">
        <f t="shared" si="130"/>
        <v>648.07477777777785</v>
      </c>
      <c r="AA1192" s="227">
        <f t="shared" si="132"/>
        <v>616.11111111111109</v>
      </c>
    </row>
    <row r="1193" spans="2:27" ht="13.5" hidden="1">
      <c r="B1193" s="232" t="s">
        <v>1110</v>
      </c>
      <c r="C1193" s="232" t="s">
        <v>753</v>
      </c>
      <c r="D1193" s="232" t="s">
        <v>1111</v>
      </c>
      <c r="E1193" s="232" t="s">
        <v>988</v>
      </c>
      <c r="F1193" s="232">
        <v>32</v>
      </c>
      <c r="G1193" s="232" t="s">
        <v>1353</v>
      </c>
      <c r="H1193" s="233">
        <v>3.0049999999999999</v>
      </c>
      <c r="I1193" s="233">
        <v>0</v>
      </c>
      <c r="J1193" s="233">
        <v>2.1674000000000002</v>
      </c>
      <c r="K1193" s="234">
        <v>9075</v>
      </c>
      <c r="L1193" s="233">
        <v>1.036</v>
      </c>
      <c r="M1193" s="234">
        <v>17815</v>
      </c>
      <c r="N1193" s="233">
        <v>0</v>
      </c>
      <c r="O1193" s="233">
        <v>0</v>
      </c>
      <c r="P1193" s="233">
        <v>1.7334000000000001</v>
      </c>
      <c r="Q1193" s="234">
        <v>21244</v>
      </c>
      <c r="R1193" s="233">
        <v>0.80840000000000001</v>
      </c>
      <c r="S1193" s="234">
        <v>40189</v>
      </c>
      <c r="T1193" s="233">
        <v>0</v>
      </c>
      <c r="U1193" s="235">
        <f t="shared" si="126"/>
        <v>2193.65</v>
      </c>
      <c r="V1193" s="227">
        <f t="shared" si="127"/>
        <v>1582.2020000000002</v>
      </c>
      <c r="W1193" s="227">
        <f t="shared" si="128"/>
        <v>1512.53</v>
      </c>
      <c r="X1193" s="227">
        <f t="shared" si="131"/>
        <v>1484.5833333333333</v>
      </c>
      <c r="Y1193" s="227">
        <f t="shared" si="129"/>
        <v>1265.3820000000001</v>
      </c>
      <c r="Z1193" s="227">
        <f t="shared" si="130"/>
        <v>1180.2431111111111</v>
      </c>
      <c r="AA1193" s="227">
        <f t="shared" si="132"/>
        <v>1116.3611111111111</v>
      </c>
    </row>
    <row r="1194" spans="2:27" ht="13.5" hidden="1">
      <c r="B1194" s="232" t="s">
        <v>1110</v>
      </c>
      <c r="C1194" s="232" t="s">
        <v>755</v>
      </c>
      <c r="D1194" s="232" t="s">
        <v>1111</v>
      </c>
      <c r="E1194" s="232" t="s">
        <v>988</v>
      </c>
      <c r="F1194" s="232">
        <v>4</v>
      </c>
      <c r="G1194" s="232" t="s">
        <v>1354</v>
      </c>
      <c r="H1194" s="233">
        <v>1.0289999999999999</v>
      </c>
      <c r="I1194" s="233">
        <v>0</v>
      </c>
      <c r="J1194" s="233">
        <v>0.80200000000000005</v>
      </c>
      <c r="K1194" s="234">
        <v>3366</v>
      </c>
      <c r="L1194" s="233">
        <v>0.38400000000000001</v>
      </c>
      <c r="M1194" s="234">
        <v>6614</v>
      </c>
      <c r="N1194" s="233">
        <v>0</v>
      </c>
      <c r="O1194" s="233">
        <v>0</v>
      </c>
      <c r="P1194" s="233">
        <v>0.68100000000000005</v>
      </c>
      <c r="Q1194" s="234">
        <v>8375</v>
      </c>
      <c r="R1194" s="233">
        <v>0.31900000000000001</v>
      </c>
      <c r="S1194" s="234">
        <v>15884</v>
      </c>
      <c r="T1194" s="233">
        <v>0</v>
      </c>
      <c r="U1194" s="235">
        <f t="shared" si="126"/>
        <v>751.17</v>
      </c>
      <c r="V1194" s="227">
        <f t="shared" si="127"/>
        <v>585.46</v>
      </c>
      <c r="W1194" s="227">
        <f t="shared" si="128"/>
        <v>560.81999999999994</v>
      </c>
      <c r="X1194" s="227">
        <f t="shared" si="131"/>
        <v>551.16666666666663</v>
      </c>
      <c r="Y1194" s="227">
        <f t="shared" si="129"/>
        <v>497.13000000000005</v>
      </c>
      <c r="Z1194" s="227">
        <f t="shared" si="130"/>
        <v>465.50888888888892</v>
      </c>
      <c r="AA1194" s="227">
        <f t="shared" si="132"/>
        <v>441.22222222222223</v>
      </c>
    </row>
    <row r="1195" spans="2:27" ht="13.5" hidden="1">
      <c r="B1195" s="232" t="s">
        <v>1110</v>
      </c>
      <c r="C1195" s="232" t="s">
        <v>758</v>
      </c>
      <c r="D1195" s="232" t="s">
        <v>1111</v>
      </c>
      <c r="E1195" s="232" t="s">
        <v>988</v>
      </c>
      <c r="F1195" s="232">
        <v>48</v>
      </c>
      <c r="G1195" s="232" t="s">
        <v>1310</v>
      </c>
      <c r="H1195" s="233">
        <v>4.9770000000000003</v>
      </c>
      <c r="I1195" s="233">
        <v>0</v>
      </c>
      <c r="J1195" s="233">
        <v>3.1880000000000002</v>
      </c>
      <c r="K1195" s="234">
        <v>13334</v>
      </c>
      <c r="L1195" s="233">
        <v>1.522</v>
      </c>
      <c r="M1195" s="234">
        <v>26163</v>
      </c>
      <c r="N1195" s="233">
        <v>0</v>
      </c>
      <c r="O1195" s="233">
        <v>0</v>
      </c>
      <c r="P1195" s="233">
        <v>2.2370000000000001</v>
      </c>
      <c r="Q1195" s="234">
        <v>27377</v>
      </c>
      <c r="R1195" s="233">
        <v>1.042</v>
      </c>
      <c r="S1195" s="234">
        <v>51718</v>
      </c>
      <c r="T1195" s="233">
        <v>0</v>
      </c>
      <c r="U1195" s="235">
        <f t="shared" si="126"/>
        <v>3633.21</v>
      </c>
      <c r="V1195" s="227">
        <f t="shared" si="127"/>
        <v>2327.2400000000002</v>
      </c>
      <c r="W1195" s="227">
        <f t="shared" si="128"/>
        <v>2222.2266666666665</v>
      </c>
      <c r="X1195" s="227">
        <f t="shared" si="131"/>
        <v>2180.25</v>
      </c>
      <c r="Y1195" s="227">
        <f t="shared" si="129"/>
        <v>1633.01</v>
      </c>
      <c r="Z1195" s="227">
        <f t="shared" si="130"/>
        <v>1521.1322222222223</v>
      </c>
      <c r="AA1195" s="227">
        <f t="shared" si="132"/>
        <v>1436.6111111111111</v>
      </c>
    </row>
    <row r="1196" spans="2:27" ht="13.5" hidden="1">
      <c r="B1196" s="232" t="s">
        <v>1110</v>
      </c>
      <c r="C1196" s="232" t="s">
        <v>760</v>
      </c>
      <c r="D1196" s="232" t="s">
        <v>1111</v>
      </c>
      <c r="E1196" s="232" t="s">
        <v>988</v>
      </c>
      <c r="F1196" s="232">
        <v>64</v>
      </c>
      <c r="G1196" s="232" t="s">
        <v>1345</v>
      </c>
      <c r="H1196" s="233">
        <v>5.5179999999999998</v>
      </c>
      <c r="I1196" s="233">
        <v>0</v>
      </c>
      <c r="J1196" s="233">
        <v>3.5289999999999999</v>
      </c>
      <c r="K1196" s="234">
        <v>14754</v>
      </c>
      <c r="L1196" s="233">
        <v>1.6839999999999999</v>
      </c>
      <c r="M1196" s="234">
        <v>28946</v>
      </c>
      <c r="N1196" s="233">
        <v>0</v>
      </c>
      <c r="O1196" s="233">
        <v>0</v>
      </c>
      <c r="P1196" s="233">
        <v>2.4710000000000001</v>
      </c>
      <c r="Q1196" s="234">
        <v>30221</v>
      </c>
      <c r="R1196" s="233">
        <v>1.1499999999999999</v>
      </c>
      <c r="S1196" s="234">
        <v>57066</v>
      </c>
      <c r="T1196" s="233">
        <v>0</v>
      </c>
      <c r="U1196" s="235">
        <f t="shared" si="126"/>
        <v>4028.14</v>
      </c>
      <c r="V1196" s="227">
        <f t="shared" si="127"/>
        <v>2576.17</v>
      </c>
      <c r="W1196" s="227">
        <f t="shared" si="128"/>
        <v>2458.8199999999997</v>
      </c>
      <c r="X1196" s="227">
        <f t="shared" si="131"/>
        <v>2412.1666666666665</v>
      </c>
      <c r="Y1196" s="227">
        <f t="shared" si="129"/>
        <v>1803.8300000000002</v>
      </c>
      <c r="Z1196" s="227">
        <f t="shared" si="130"/>
        <v>1678.9722222222222</v>
      </c>
      <c r="AA1196" s="227">
        <f t="shared" si="132"/>
        <v>1585.1666666666667</v>
      </c>
    </row>
    <row r="1197" spans="2:27" ht="13.5" hidden="1">
      <c r="B1197" s="232" t="s">
        <v>1110</v>
      </c>
      <c r="C1197" s="232" t="s">
        <v>762</v>
      </c>
      <c r="D1197" s="232" t="s">
        <v>1111</v>
      </c>
      <c r="E1197" s="232" t="s">
        <v>988</v>
      </c>
      <c r="F1197" s="232">
        <v>8</v>
      </c>
      <c r="G1197" s="232" t="s">
        <v>1312</v>
      </c>
      <c r="H1197" s="233">
        <v>1.0900000000000001</v>
      </c>
      <c r="I1197" s="233">
        <v>0</v>
      </c>
      <c r="J1197" s="233">
        <v>0.74399999999999999</v>
      </c>
      <c r="K1197" s="234">
        <v>3136</v>
      </c>
      <c r="L1197" s="233">
        <v>0.35799999999999998</v>
      </c>
      <c r="M1197" s="234">
        <v>6176</v>
      </c>
      <c r="N1197" s="233">
        <v>0</v>
      </c>
      <c r="O1197" s="233">
        <v>0</v>
      </c>
      <c r="P1197" s="233">
        <v>0.55800000000000005</v>
      </c>
      <c r="Q1197" s="234">
        <v>6947</v>
      </c>
      <c r="R1197" s="233">
        <v>0.26400000000000001</v>
      </c>
      <c r="S1197" s="234">
        <v>13311</v>
      </c>
      <c r="T1197" s="233">
        <v>0</v>
      </c>
      <c r="U1197" s="235">
        <f t="shared" si="126"/>
        <v>795.7</v>
      </c>
      <c r="V1197" s="227">
        <f t="shared" si="127"/>
        <v>543.12</v>
      </c>
      <c r="W1197" s="227">
        <f t="shared" si="128"/>
        <v>522.67333333333329</v>
      </c>
      <c r="X1197" s="227">
        <f t="shared" si="131"/>
        <v>514.66666666666663</v>
      </c>
      <c r="Y1197" s="227">
        <f t="shared" si="129"/>
        <v>407.34000000000003</v>
      </c>
      <c r="Z1197" s="227">
        <f t="shared" si="130"/>
        <v>385.6922222222222</v>
      </c>
      <c r="AA1197" s="227">
        <f t="shared" si="132"/>
        <v>369.75</v>
      </c>
    </row>
    <row r="1198" spans="2:27" ht="13.5" hidden="1">
      <c r="B1198" s="232" t="s">
        <v>1110</v>
      </c>
      <c r="C1198" s="232" t="s">
        <v>764</v>
      </c>
      <c r="D1198" s="232" t="s">
        <v>1111</v>
      </c>
      <c r="E1198" s="232" t="s">
        <v>988</v>
      </c>
      <c r="F1198" s="232">
        <v>16</v>
      </c>
      <c r="G1198" s="232" t="s">
        <v>1317</v>
      </c>
      <c r="H1198" s="233">
        <v>1.6459999999999999</v>
      </c>
      <c r="I1198" s="233">
        <v>0</v>
      </c>
      <c r="J1198" s="233">
        <v>1.093</v>
      </c>
      <c r="K1198" s="234">
        <v>4595</v>
      </c>
      <c r="L1198" s="233">
        <v>0.52500000000000002</v>
      </c>
      <c r="M1198" s="234">
        <v>9035</v>
      </c>
      <c r="N1198" s="233">
        <v>0</v>
      </c>
      <c r="O1198" s="233">
        <v>0</v>
      </c>
      <c r="P1198" s="233">
        <v>0.79800000000000004</v>
      </c>
      <c r="Q1198" s="234">
        <v>9869</v>
      </c>
      <c r="R1198" s="233">
        <v>0.376</v>
      </c>
      <c r="S1198" s="234">
        <v>18804</v>
      </c>
      <c r="T1198" s="233">
        <v>0</v>
      </c>
      <c r="U1198" s="235">
        <f t="shared" si="126"/>
        <v>1201.58</v>
      </c>
      <c r="V1198" s="227">
        <f t="shared" si="127"/>
        <v>797.89</v>
      </c>
      <c r="W1198" s="227">
        <f t="shared" si="128"/>
        <v>766.16666666666674</v>
      </c>
      <c r="X1198" s="227">
        <f t="shared" si="131"/>
        <v>752.91666666666663</v>
      </c>
      <c r="Y1198" s="227">
        <f t="shared" si="129"/>
        <v>582.54000000000008</v>
      </c>
      <c r="Z1198" s="227">
        <f t="shared" si="130"/>
        <v>548.61888888888893</v>
      </c>
      <c r="AA1198" s="227">
        <f t="shared" si="132"/>
        <v>522.33333333333337</v>
      </c>
    </row>
    <row r="1199" spans="2:27" ht="13.5" hidden="1">
      <c r="B1199" s="232" t="s">
        <v>1110</v>
      </c>
      <c r="C1199" s="232" t="s">
        <v>766</v>
      </c>
      <c r="D1199" s="232" t="s">
        <v>1111</v>
      </c>
      <c r="E1199" s="232" t="s">
        <v>988</v>
      </c>
      <c r="F1199" s="232">
        <v>32</v>
      </c>
      <c r="G1199" s="232" t="s">
        <v>1316</v>
      </c>
      <c r="H1199" s="233">
        <v>2.8420000000000001</v>
      </c>
      <c r="I1199" s="233">
        <v>0</v>
      </c>
      <c r="J1199" s="233">
        <v>1.845</v>
      </c>
      <c r="K1199" s="234">
        <v>7732</v>
      </c>
      <c r="L1199" s="233">
        <v>0.88300000000000001</v>
      </c>
      <c r="M1199" s="234">
        <v>15183</v>
      </c>
      <c r="N1199" s="233">
        <v>0</v>
      </c>
      <c r="O1199" s="233">
        <v>0</v>
      </c>
      <c r="P1199" s="233">
        <v>1.3149999999999999</v>
      </c>
      <c r="Q1199" s="234">
        <v>16153</v>
      </c>
      <c r="R1199" s="233">
        <v>0.61499999999999999</v>
      </c>
      <c r="S1199" s="234">
        <v>30619</v>
      </c>
      <c r="T1199" s="233">
        <v>0</v>
      </c>
      <c r="U1199" s="235">
        <f t="shared" si="126"/>
        <v>2074.66</v>
      </c>
      <c r="V1199" s="227">
        <f t="shared" si="127"/>
        <v>1346.85</v>
      </c>
      <c r="W1199" s="227">
        <f t="shared" si="128"/>
        <v>1288.9233333333334</v>
      </c>
      <c r="X1199" s="227">
        <f t="shared" si="131"/>
        <v>1265.25</v>
      </c>
      <c r="Y1199" s="227">
        <f t="shared" si="129"/>
        <v>959.94999999999993</v>
      </c>
      <c r="Z1199" s="227">
        <f t="shared" si="130"/>
        <v>897.64444444444439</v>
      </c>
      <c r="AA1199" s="227">
        <f t="shared" si="132"/>
        <v>850.52777777777783</v>
      </c>
    </row>
    <row r="1200" spans="2:27" ht="13.5" hidden="1">
      <c r="B1200" s="232" t="s">
        <v>1110</v>
      </c>
      <c r="C1200" s="232" t="s">
        <v>768</v>
      </c>
      <c r="D1200" s="232" t="s">
        <v>1111</v>
      </c>
      <c r="E1200" s="232" t="s">
        <v>988</v>
      </c>
      <c r="F1200" s="232">
        <v>96</v>
      </c>
      <c r="G1200" s="232" t="s">
        <v>1356</v>
      </c>
      <c r="H1200" s="233">
        <v>9.7889999999999997</v>
      </c>
      <c r="I1200" s="233">
        <v>0</v>
      </c>
      <c r="J1200" s="233">
        <v>6.2149999999999999</v>
      </c>
      <c r="K1200" s="234">
        <v>25959</v>
      </c>
      <c r="L1200" s="233">
        <v>2.9630000000000001</v>
      </c>
      <c r="M1200" s="234">
        <v>50908</v>
      </c>
      <c r="N1200" s="233">
        <v>0</v>
      </c>
      <c r="O1200" s="233">
        <v>0</v>
      </c>
      <c r="P1200" s="233">
        <v>4.3159999999999998</v>
      </c>
      <c r="Q1200" s="234">
        <v>52668</v>
      </c>
      <c r="R1200" s="233">
        <v>2.004</v>
      </c>
      <c r="S1200" s="234">
        <v>99266</v>
      </c>
      <c r="T1200" s="233">
        <v>0</v>
      </c>
      <c r="U1200" s="235">
        <f t="shared" si="126"/>
        <v>7145.9699999999993</v>
      </c>
      <c r="V1200" s="227">
        <f t="shared" si="127"/>
        <v>4536.95</v>
      </c>
      <c r="W1200" s="227">
        <f t="shared" si="128"/>
        <v>4326.24</v>
      </c>
      <c r="X1200" s="227">
        <f t="shared" si="131"/>
        <v>4242.333333333333</v>
      </c>
      <c r="Y1200" s="227">
        <f t="shared" si="129"/>
        <v>3150.68</v>
      </c>
      <c r="Z1200" s="227">
        <f t="shared" si="130"/>
        <v>2925.92</v>
      </c>
      <c r="AA1200" s="227">
        <f t="shared" si="132"/>
        <v>2757.3888888888887</v>
      </c>
    </row>
    <row r="1201" spans="2:27" ht="13.5" hidden="1">
      <c r="B1201" s="232" t="s">
        <v>1110</v>
      </c>
      <c r="C1201" s="232" t="s">
        <v>770</v>
      </c>
      <c r="D1201" s="232" t="s">
        <v>1111</v>
      </c>
      <c r="E1201" s="232" t="s">
        <v>988</v>
      </c>
      <c r="F1201" s="232">
        <v>4</v>
      </c>
      <c r="G1201" s="232" t="s">
        <v>1311</v>
      </c>
      <c r="H1201" s="233">
        <v>0.74199999999999999</v>
      </c>
      <c r="I1201" s="233">
        <v>0</v>
      </c>
      <c r="J1201" s="233">
        <v>0.499</v>
      </c>
      <c r="K1201" s="234">
        <v>2100</v>
      </c>
      <c r="L1201" s="233">
        <v>0.24</v>
      </c>
      <c r="M1201" s="234">
        <v>4133</v>
      </c>
      <c r="N1201" s="233">
        <v>0</v>
      </c>
      <c r="O1201" s="233">
        <v>0</v>
      </c>
      <c r="P1201" s="233">
        <v>0.36799999999999999</v>
      </c>
      <c r="Q1201" s="234">
        <v>4566</v>
      </c>
      <c r="R1201" s="233">
        <v>0.17399999999999999</v>
      </c>
      <c r="S1201" s="234">
        <v>8724</v>
      </c>
      <c r="T1201" s="233">
        <v>0</v>
      </c>
      <c r="U1201" s="235">
        <f t="shared" si="126"/>
        <v>541.66</v>
      </c>
      <c r="V1201" s="227">
        <f t="shared" si="127"/>
        <v>364.27</v>
      </c>
      <c r="W1201" s="227">
        <f t="shared" si="128"/>
        <v>350.2</v>
      </c>
      <c r="X1201" s="227">
        <f t="shared" si="131"/>
        <v>344.41666666666669</v>
      </c>
      <c r="Y1201" s="227">
        <f t="shared" si="129"/>
        <v>268.64</v>
      </c>
      <c r="Z1201" s="227">
        <f t="shared" si="130"/>
        <v>253.85333333333332</v>
      </c>
      <c r="AA1201" s="227">
        <f t="shared" si="132"/>
        <v>242.33333333333334</v>
      </c>
    </row>
    <row r="1202" spans="2:27" ht="13.5" hidden="1">
      <c r="B1202" s="232" t="s">
        <v>1110</v>
      </c>
      <c r="C1202" s="232" t="s">
        <v>1357</v>
      </c>
      <c r="D1202" s="232" t="s">
        <v>1111</v>
      </c>
      <c r="E1202" s="232" t="s">
        <v>988</v>
      </c>
      <c r="F1202" s="232">
        <v>64</v>
      </c>
      <c r="G1202" s="232" t="s">
        <v>1316</v>
      </c>
      <c r="H1202" s="233">
        <v>3.5402</v>
      </c>
      <c r="I1202" s="233">
        <v>0</v>
      </c>
      <c r="J1202" s="233">
        <v>2.2843</v>
      </c>
      <c r="K1202" s="234">
        <v>9563</v>
      </c>
      <c r="L1202" s="233">
        <v>1.0915999999999999</v>
      </c>
      <c r="M1202" s="234">
        <v>18771</v>
      </c>
      <c r="N1202" s="233">
        <v>0</v>
      </c>
      <c r="O1202" s="233">
        <v>0</v>
      </c>
      <c r="P1202" s="233">
        <v>1.6151</v>
      </c>
      <c r="Q1202" s="234">
        <v>19804</v>
      </c>
      <c r="R1202" s="233">
        <v>0.75360000000000005</v>
      </c>
      <c r="S1202" s="234">
        <v>37482</v>
      </c>
      <c r="T1202" s="233">
        <v>0</v>
      </c>
      <c r="U1202" s="235">
        <f t="shared" si="126"/>
        <v>2584.346</v>
      </c>
      <c r="V1202" s="227">
        <f t="shared" si="127"/>
        <v>1667.539</v>
      </c>
      <c r="W1202" s="227">
        <f t="shared" si="128"/>
        <v>1593.7846666666665</v>
      </c>
      <c r="X1202" s="227">
        <f t="shared" si="131"/>
        <v>1564.25</v>
      </c>
      <c r="Y1202" s="227">
        <f t="shared" si="129"/>
        <v>1179.0229999999999</v>
      </c>
      <c r="Z1202" s="227">
        <f t="shared" si="130"/>
        <v>1100.239111111111</v>
      </c>
      <c r="AA1202" s="227">
        <f t="shared" si="132"/>
        <v>1041.1666666666667</v>
      </c>
    </row>
    <row r="1203" spans="2:27" ht="13.5" hidden="1">
      <c r="B1203" s="232" t="s">
        <v>1110</v>
      </c>
      <c r="C1203" s="232" t="s">
        <v>1358</v>
      </c>
      <c r="D1203" s="232" t="s">
        <v>1111</v>
      </c>
      <c r="E1203" s="232" t="s">
        <v>988</v>
      </c>
      <c r="F1203" s="232">
        <v>8</v>
      </c>
      <c r="G1203" s="232" t="s">
        <v>1311</v>
      </c>
      <c r="H1203" s="233">
        <v>0.84889999999999999</v>
      </c>
      <c r="I1203" s="233">
        <v>0</v>
      </c>
      <c r="J1203" s="233">
        <v>0.59199999999999997</v>
      </c>
      <c r="K1203" s="234">
        <v>2503</v>
      </c>
      <c r="L1203" s="233">
        <v>0.2858</v>
      </c>
      <c r="M1203" s="234">
        <v>4935</v>
      </c>
      <c r="N1203" s="233">
        <v>0</v>
      </c>
      <c r="O1203" s="233">
        <v>0</v>
      </c>
      <c r="P1203" s="233">
        <v>0.45379999999999998</v>
      </c>
      <c r="Q1203" s="234">
        <v>5676</v>
      </c>
      <c r="R1203" s="233">
        <v>0.216</v>
      </c>
      <c r="S1203" s="234">
        <v>10920</v>
      </c>
      <c r="T1203" s="233">
        <v>0</v>
      </c>
      <c r="U1203" s="235">
        <f t="shared" si="126"/>
        <v>619.697</v>
      </c>
      <c r="V1203" s="227">
        <f t="shared" si="127"/>
        <v>432.15999999999997</v>
      </c>
      <c r="W1203" s="227">
        <f t="shared" si="128"/>
        <v>417.21733333333333</v>
      </c>
      <c r="X1203" s="227">
        <f t="shared" si="131"/>
        <v>411.25</v>
      </c>
      <c r="Y1203" s="227">
        <f t="shared" si="129"/>
        <v>331.274</v>
      </c>
      <c r="Z1203" s="227">
        <f t="shared" si="130"/>
        <v>315.34666666666669</v>
      </c>
      <c r="AA1203" s="227">
        <f t="shared" si="132"/>
        <v>303.33333333333331</v>
      </c>
    </row>
    <row r="1204" spans="2:27" ht="13.5" hidden="1">
      <c r="B1204" s="232" t="s">
        <v>1110</v>
      </c>
      <c r="C1204" s="232" t="s">
        <v>1359</v>
      </c>
      <c r="D1204" s="232" t="s">
        <v>1111</v>
      </c>
      <c r="E1204" s="232" t="s">
        <v>988</v>
      </c>
      <c r="F1204" s="232">
        <v>16</v>
      </c>
      <c r="G1204" s="232" t="s">
        <v>1312</v>
      </c>
      <c r="H1204" s="233">
        <v>1.1835</v>
      </c>
      <c r="I1204" s="233">
        <v>0</v>
      </c>
      <c r="J1204" s="233">
        <v>0.8024</v>
      </c>
      <c r="K1204" s="234">
        <v>3381</v>
      </c>
      <c r="L1204" s="233">
        <v>0.38600000000000001</v>
      </c>
      <c r="M1204" s="234">
        <v>6655</v>
      </c>
      <c r="N1204" s="233">
        <v>0</v>
      </c>
      <c r="O1204" s="233">
        <v>0</v>
      </c>
      <c r="P1204" s="233">
        <v>0.59819999999999995</v>
      </c>
      <c r="Q1204" s="234">
        <v>7432</v>
      </c>
      <c r="R1204" s="233">
        <v>0.2828</v>
      </c>
      <c r="S1204" s="234">
        <v>14222</v>
      </c>
      <c r="T1204" s="233">
        <v>0</v>
      </c>
      <c r="U1204" s="235">
        <f t="shared" si="126"/>
        <v>863.95500000000004</v>
      </c>
      <c r="V1204" s="227">
        <f t="shared" si="127"/>
        <v>585.75199999999995</v>
      </c>
      <c r="W1204" s="227">
        <f t="shared" si="128"/>
        <v>563.53</v>
      </c>
      <c r="X1204" s="227">
        <f t="shared" si="131"/>
        <v>554.58333333333337</v>
      </c>
      <c r="Y1204" s="227">
        <f t="shared" si="129"/>
        <v>436.68599999999998</v>
      </c>
      <c r="Z1204" s="227">
        <f t="shared" si="130"/>
        <v>412.88844444444442</v>
      </c>
      <c r="AA1204" s="227">
        <f t="shared" si="132"/>
        <v>395.05555555555554</v>
      </c>
    </row>
    <row r="1205" spans="2:27" ht="13.5" hidden="1">
      <c r="B1205" s="232" t="s">
        <v>1110</v>
      </c>
      <c r="C1205" s="232" t="s">
        <v>1360</v>
      </c>
      <c r="D1205" s="232" t="s">
        <v>1111</v>
      </c>
      <c r="E1205" s="232" t="s">
        <v>988</v>
      </c>
      <c r="F1205" s="232">
        <v>32</v>
      </c>
      <c r="G1205" s="232" t="s">
        <v>1317</v>
      </c>
      <c r="H1205" s="233">
        <v>1.8526</v>
      </c>
      <c r="I1205" s="233">
        <v>0</v>
      </c>
      <c r="J1205" s="233">
        <v>1.2232000000000001</v>
      </c>
      <c r="K1205" s="234">
        <v>5136</v>
      </c>
      <c r="L1205" s="233">
        <v>0.58630000000000004</v>
      </c>
      <c r="M1205" s="234">
        <v>10095</v>
      </c>
      <c r="N1205" s="233">
        <v>0</v>
      </c>
      <c r="O1205" s="233">
        <v>0</v>
      </c>
      <c r="P1205" s="233">
        <v>0.88690000000000002</v>
      </c>
      <c r="Q1205" s="234">
        <v>10945</v>
      </c>
      <c r="R1205" s="233">
        <v>0.41649999999999998</v>
      </c>
      <c r="S1205" s="234">
        <v>20827</v>
      </c>
      <c r="T1205" s="233">
        <v>0</v>
      </c>
      <c r="U1205" s="235">
        <f t="shared" si="126"/>
        <v>1352.3979999999999</v>
      </c>
      <c r="V1205" s="227">
        <f t="shared" si="127"/>
        <v>892.93600000000004</v>
      </c>
      <c r="W1205" s="227">
        <f t="shared" si="128"/>
        <v>855.99900000000002</v>
      </c>
      <c r="X1205" s="227">
        <f t="shared" si="131"/>
        <v>841.25</v>
      </c>
      <c r="Y1205" s="227">
        <f t="shared" si="129"/>
        <v>647.43700000000001</v>
      </c>
      <c r="Z1205" s="227">
        <f t="shared" si="130"/>
        <v>608.07277777777767</v>
      </c>
      <c r="AA1205" s="227">
        <f t="shared" si="132"/>
        <v>578.52777777777783</v>
      </c>
    </row>
    <row r="1206" spans="2:27" ht="13.5" hidden="1">
      <c r="B1206" s="232" t="s">
        <v>1110</v>
      </c>
      <c r="C1206" s="232" t="s">
        <v>1361</v>
      </c>
      <c r="D1206" s="232" t="s">
        <v>1111</v>
      </c>
      <c r="E1206" s="232" t="s">
        <v>988</v>
      </c>
      <c r="F1206" s="232">
        <v>64</v>
      </c>
      <c r="G1206" s="232" t="s">
        <v>1316</v>
      </c>
      <c r="H1206" s="233">
        <v>3.5402</v>
      </c>
      <c r="I1206" s="233">
        <v>0</v>
      </c>
      <c r="J1206" s="233">
        <v>2.2843</v>
      </c>
      <c r="K1206" s="234">
        <v>9563</v>
      </c>
      <c r="L1206" s="233">
        <v>1.0915999999999999</v>
      </c>
      <c r="M1206" s="234">
        <v>18771</v>
      </c>
      <c r="N1206" s="233">
        <v>0</v>
      </c>
      <c r="O1206" s="233">
        <v>0</v>
      </c>
      <c r="P1206" s="233">
        <v>1.6151</v>
      </c>
      <c r="Q1206" s="234">
        <v>19804</v>
      </c>
      <c r="R1206" s="233">
        <v>0.75360000000000005</v>
      </c>
      <c r="S1206" s="234">
        <v>37482</v>
      </c>
      <c r="T1206" s="233">
        <v>0</v>
      </c>
      <c r="U1206" s="235">
        <f t="shared" si="126"/>
        <v>2584.346</v>
      </c>
      <c r="V1206" s="227">
        <f t="shared" si="127"/>
        <v>1667.539</v>
      </c>
      <c r="W1206" s="227">
        <f t="shared" si="128"/>
        <v>1593.7846666666665</v>
      </c>
      <c r="X1206" s="227">
        <f t="shared" si="131"/>
        <v>1564.25</v>
      </c>
      <c r="Y1206" s="227">
        <f t="shared" si="129"/>
        <v>1179.0229999999999</v>
      </c>
      <c r="Z1206" s="227">
        <f t="shared" si="130"/>
        <v>1100.239111111111</v>
      </c>
      <c r="AA1206" s="227">
        <f t="shared" si="132"/>
        <v>1041.1666666666667</v>
      </c>
    </row>
    <row r="1207" spans="2:27" ht="13.5" hidden="1">
      <c r="B1207" s="232" t="s">
        <v>1110</v>
      </c>
      <c r="C1207" s="232" t="s">
        <v>1362</v>
      </c>
      <c r="D1207" s="232" t="s">
        <v>1111</v>
      </c>
      <c r="E1207" s="232" t="s">
        <v>988</v>
      </c>
      <c r="F1207" s="232">
        <v>4</v>
      </c>
      <c r="G1207" s="232" t="s">
        <v>1315</v>
      </c>
      <c r="H1207" s="233">
        <v>0.61160000000000003</v>
      </c>
      <c r="I1207" s="233">
        <v>0</v>
      </c>
      <c r="J1207" s="233">
        <v>0.4168</v>
      </c>
      <c r="K1207" s="234">
        <v>1758</v>
      </c>
      <c r="L1207" s="233">
        <v>0.20069999999999999</v>
      </c>
      <c r="M1207" s="234">
        <v>3462</v>
      </c>
      <c r="N1207" s="233">
        <v>0</v>
      </c>
      <c r="O1207" s="233">
        <v>0</v>
      </c>
      <c r="P1207" s="233">
        <v>0.31159999999999999</v>
      </c>
      <c r="Q1207" s="234">
        <v>3878</v>
      </c>
      <c r="R1207" s="233">
        <v>0.14760000000000001</v>
      </c>
      <c r="S1207" s="234">
        <v>7430</v>
      </c>
      <c r="T1207" s="233">
        <v>0</v>
      </c>
      <c r="U1207" s="235">
        <f t="shared" si="126"/>
        <v>446.46800000000002</v>
      </c>
      <c r="V1207" s="227">
        <f t="shared" si="127"/>
        <v>304.26400000000001</v>
      </c>
      <c r="W1207" s="227">
        <f t="shared" si="128"/>
        <v>293.01099999999997</v>
      </c>
      <c r="X1207" s="227">
        <f t="shared" si="131"/>
        <v>288.5</v>
      </c>
      <c r="Y1207" s="227">
        <f t="shared" si="129"/>
        <v>227.46799999999999</v>
      </c>
      <c r="Z1207" s="227">
        <f t="shared" si="130"/>
        <v>215.47022222222222</v>
      </c>
      <c r="AA1207" s="227">
        <f t="shared" si="132"/>
        <v>206.38888888888889</v>
      </c>
    </row>
    <row r="1208" spans="2:27" ht="13.5" hidden="1">
      <c r="B1208" s="232" t="s">
        <v>1110</v>
      </c>
      <c r="C1208" s="232" t="s">
        <v>772</v>
      </c>
      <c r="D1208" s="232" t="s">
        <v>1111</v>
      </c>
      <c r="E1208" s="232" t="s">
        <v>988</v>
      </c>
      <c r="F1208" s="232">
        <v>8</v>
      </c>
      <c r="G1208" s="232" t="s">
        <v>1351</v>
      </c>
      <c r="H1208" s="233">
        <v>2.1669999999999998</v>
      </c>
      <c r="I1208" s="233">
        <v>0</v>
      </c>
      <c r="J1208" s="233">
        <v>1.2809999999999999</v>
      </c>
      <c r="K1208" s="234">
        <v>5377</v>
      </c>
      <c r="L1208" s="233">
        <v>0.61399999999999999</v>
      </c>
      <c r="M1208" s="234">
        <v>10567</v>
      </c>
      <c r="N1208" s="233">
        <v>0</v>
      </c>
      <c r="O1208" s="233">
        <v>0</v>
      </c>
      <c r="P1208" s="233">
        <v>0</v>
      </c>
      <c r="Q1208" s="234">
        <v>10755</v>
      </c>
      <c r="R1208" s="233">
        <v>0.40899999999999997</v>
      </c>
      <c r="S1208" s="234">
        <v>20470</v>
      </c>
      <c r="T1208" s="233">
        <v>0</v>
      </c>
      <c r="U1208" s="235">
        <f t="shared" si="126"/>
        <v>1581.9099999999999</v>
      </c>
      <c r="V1208" s="227">
        <f t="shared" si="127"/>
        <v>935.13</v>
      </c>
      <c r="W1208" s="227">
        <f t="shared" si="128"/>
        <v>896.30333333333328</v>
      </c>
      <c r="X1208" s="227">
        <f t="shared" si="131"/>
        <v>880.58333333333337</v>
      </c>
      <c r="Y1208" s="227">
        <f t="shared" si="129"/>
        <v>0</v>
      </c>
      <c r="Z1208" s="227">
        <f t="shared" si="130"/>
        <v>597.31999999999994</v>
      </c>
      <c r="AA1208" s="227">
        <f t="shared" si="132"/>
        <v>568.61111111111109</v>
      </c>
    </row>
    <row r="1209" spans="2:27" ht="13.5" hidden="1">
      <c r="B1209" s="232" t="s">
        <v>1110</v>
      </c>
      <c r="C1209" s="232" t="s">
        <v>773</v>
      </c>
      <c r="D1209" s="232" t="s">
        <v>1111</v>
      </c>
      <c r="E1209" s="232" t="s">
        <v>988</v>
      </c>
      <c r="F1209" s="232">
        <v>16</v>
      </c>
      <c r="G1209" s="232" t="s">
        <v>1352</v>
      </c>
      <c r="H1209" s="233">
        <v>4.1689999999999996</v>
      </c>
      <c r="I1209" s="233">
        <v>0</v>
      </c>
      <c r="J1209" s="233">
        <v>2.4</v>
      </c>
      <c r="K1209" s="234">
        <v>10044</v>
      </c>
      <c r="L1209" s="233">
        <v>1.147</v>
      </c>
      <c r="M1209" s="234">
        <v>19715</v>
      </c>
      <c r="N1209" s="233">
        <v>0</v>
      </c>
      <c r="O1209" s="233">
        <v>0</v>
      </c>
      <c r="P1209" s="233">
        <v>0</v>
      </c>
      <c r="Q1209" s="234">
        <v>19425</v>
      </c>
      <c r="R1209" s="233">
        <v>0.73899999999999999</v>
      </c>
      <c r="S1209" s="234">
        <v>36769</v>
      </c>
      <c r="T1209" s="233">
        <v>0</v>
      </c>
      <c r="U1209" s="235">
        <f t="shared" si="126"/>
        <v>3043.37</v>
      </c>
      <c r="V1209" s="227">
        <f t="shared" si="127"/>
        <v>1752</v>
      </c>
      <c r="W1209" s="227">
        <f t="shared" si="128"/>
        <v>1674.31</v>
      </c>
      <c r="X1209" s="227">
        <f t="shared" si="131"/>
        <v>1642.9166666666667</v>
      </c>
      <c r="Y1209" s="227">
        <f t="shared" si="129"/>
        <v>0</v>
      </c>
      <c r="Z1209" s="227">
        <f t="shared" si="130"/>
        <v>1079.0533333333333</v>
      </c>
      <c r="AA1209" s="227">
        <f t="shared" si="132"/>
        <v>1021.3611111111111</v>
      </c>
    </row>
    <row r="1210" spans="2:27" ht="13.5" hidden="1">
      <c r="B1210" s="232" t="s">
        <v>1110</v>
      </c>
      <c r="C1210" s="232" t="s">
        <v>774</v>
      </c>
      <c r="D1210" s="232" t="s">
        <v>1111</v>
      </c>
      <c r="E1210" s="232" t="s">
        <v>988</v>
      </c>
      <c r="F1210" s="232">
        <v>32</v>
      </c>
      <c r="G1210" s="232" t="s">
        <v>1353</v>
      </c>
      <c r="H1210" s="233">
        <v>8.173</v>
      </c>
      <c r="I1210" s="233">
        <v>0</v>
      </c>
      <c r="J1210" s="233">
        <v>4.6379999999999999</v>
      </c>
      <c r="K1210" s="234">
        <v>19379</v>
      </c>
      <c r="L1210" s="233">
        <v>2.2120000000000002</v>
      </c>
      <c r="M1210" s="234">
        <v>38011</v>
      </c>
      <c r="N1210" s="233">
        <v>0</v>
      </c>
      <c r="O1210" s="233">
        <v>0</v>
      </c>
      <c r="P1210" s="233">
        <v>0</v>
      </c>
      <c r="Q1210" s="234">
        <v>36764</v>
      </c>
      <c r="R1210" s="233">
        <v>1.399</v>
      </c>
      <c r="S1210" s="234">
        <v>69367</v>
      </c>
      <c r="T1210" s="233">
        <v>0</v>
      </c>
      <c r="U1210" s="235">
        <f t="shared" si="126"/>
        <v>5966.29</v>
      </c>
      <c r="V1210" s="227">
        <f t="shared" si="127"/>
        <v>3385.74</v>
      </c>
      <c r="W1210" s="227">
        <f t="shared" si="128"/>
        <v>3229.6766666666672</v>
      </c>
      <c r="X1210" s="227">
        <f t="shared" si="131"/>
        <v>3167.5833333333335</v>
      </c>
      <c r="Y1210" s="227">
        <f t="shared" si="129"/>
        <v>0</v>
      </c>
      <c r="Z1210" s="227">
        <f t="shared" si="130"/>
        <v>2042.4922222222222</v>
      </c>
      <c r="AA1210" s="227">
        <f t="shared" si="132"/>
        <v>1926.8611111111111</v>
      </c>
    </row>
    <row r="1211" spans="2:27" ht="13.5" hidden="1">
      <c r="B1211" s="232" t="s">
        <v>1110</v>
      </c>
      <c r="C1211" s="232" t="s">
        <v>775</v>
      </c>
      <c r="D1211" s="232" t="s">
        <v>1111</v>
      </c>
      <c r="E1211" s="232" t="s">
        <v>988</v>
      </c>
      <c r="F1211" s="232">
        <v>4</v>
      </c>
      <c r="G1211" s="232" t="s">
        <v>1354</v>
      </c>
      <c r="H1211" s="233">
        <v>1.0960000000000001</v>
      </c>
      <c r="I1211" s="233">
        <v>0</v>
      </c>
      <c r="J1211" s="233">
        <v>0.65100000000000002</v>
      </c>
      <c r="K1211" s="234">
        <v>2737</v>
      </c>
      <c r="L1211" s="233">
        <v>0.312</v>
      </c>
      <c r="M1211" s="234">
        <v>5380</v>
      </c>
      <c r="N1211" s="233">
        <v>0</v>
      </c>
      <c r="O1211" s="233">
        <v>0</v>
      </c>
      <c r="P1211" s="233">
        <v>0</v>
      </c>
      <c r="Q1211" s="234">
        <v>5500</v>
      </c>
      <c r="R1211" s="233">
        <v>0.20899999999999999</v>
      </c>
      <c r="S1211" s="234">
        <v>10481</v>
      </c>
      <c r="T1211" s="233">
        <v>0</v>
      </c>
      <c r="U1211" s="235">
        <f t="shared" si="126"/>
        <v>800.08</v>
      </c>
      <c r="V1211" s="227">
        <f t="shared" si="127"/>
        <v>475.23</v>
      </c>
      <c r="W1211" s="227">
        <f t="shared" si="128"/>
        <v>455.84333333333336</v>
      </c>
      <c r="X1211" s="227">
        <f t="shared" si="131"/>
        <v>448.33333333333331</v>
      </c>
      <c r="Y1211" s="227">
        <f t="shared" si="129"/>
        <v>0</v>
      </c>
      <c r="Z1211" s="227">
        <f t="shared" si="130"/>
        <v>305.34777777777776</v>
      </c>
      <c r="AA1211" s="227">
        <f t="shared" si="132"/>
        <v>291.13888888888891</v>
      </c>
    </row>
    <row r="1212" spans="2:27" ht="13.5" hidden="1">
      <c r="B1212" s="232" t="s">
        <v>1110</v>
      </c>
      <c r="C1212" s="232" t="s">
        <v>776</v>
      </c>
      <c r="D1212" s="232" t="s">
        <v>1111</v>
      </c>
      <c r="E1212" s="232" t="s">
        <v>988</v>
      </c>
      <c r="F1212" s="232">
        <v>64</v>
      </c>
      <c r="G1212" s="232" t="s">
        <v>1355</v>
      </c>
      <c r="H1212" s="233">
        <v>6.0209999999999999</v>
      </c>
      <c r="I1212" s="233">
        <v>0</v>
      </c>
      <c r="J1212" s="233">
        <v>4.1269999999999998</v>
      </c>
      <c r="K1212" s="234">
        <v>17248</v>
      </c>
      <c r="L1212" s="233">
        <v>1.9690000000000001</v>
      </c>
      <c r="M1212" s="234">
        <v>33835</v>
      </c>
      <c r="N1212" s="233">
        <v>0</v>
      </c>
      <c r="O1212" s="233">
        <v>0</v>
      </c>
      <c r="P1212" s="233">
        <v>2.9929999999999999</v>
      </c>
      <c r="Q1212" s="234">
        <v>36565</v>
      </c>
      <c r="R1212" s="233">
        <v>1.391</v>
      </c>
      <c r="S1212" s="234">
        <v>68992</v>
      </c>
      <c r="T1212" s="233">
        <v>0</v>
      </c>
      <c r="U1212" s="235">
        <f t="shared" si="126"/>
        <v>4395.33</v>
      </c>
      <c r="V1212" s="227">
        <f t="shared" si="127"/>
        <v>3012.71</v>
      </c>
      <c r="W1212" s="227">
        <f t="shared" si="128"/>
        <v>2874.7033333333334</v>
      </c>
      <c r="X1212" s="227">
        <f t="shared" si="131"/>
        <v>2819.5833333333335</v>
      </c>
      <c r="Y1212" s="227">
        <f t="shared" si="129"/>
        <v>2184.89</v>
      </c>
      <c r="Z1212" s="227">
        <f t="shared" si="130"/>
        <v>2031.1244444444446</v>
      </c>
      <c r="AA1212" s="227">
        <f t="shared" si="132"/>
        <v>1916.4444444444443</v>
      </c>
    </row>
    <row r="1213" spans="2:27" ht="13.5" hidden="1">
      <c r="B1213" s="232" t="s">
        <v>1110</v>
      </c>
      <c r="C1213" s="232" t="s">
        <v>777</v>
      </c>
      <c r="D1213" s="232" t="s">
        <v>1111</v>
      </c>
      <c r="E1213" s="232" t="s">
        <v>988</v>
      </c>
      <c r="F1213" s="232">
        <v>8</v>
      </c>
      <c r="G1213" s="232" t="s">
        <v>1351</v>
      </c>
      <c r="H1213" s="233">
        <v>0.89700000000000002</v>
      </c>
      <c r="I1213" s="233">
        <v>0</v>
      </c>
      <c r="J1213" s="233">
        <v>0.65800000000000003</v>
      </c>
      <c r="K1213" s="234">
        <v>2777</v>
      </c>
      <c r="L1213" s="233">
        <v>0.317</v>
      </c>
      <c r="M1213" s="234">
        <v>5471</v>
      </c>
      <c r="N1213" s="233">
        <v>0</v>
      </c>
      <c r="O1213" s="233">
        <v>0</v>
      </c>
      <c r="P1213" s="233">
        <v>0.51300000000000001</v>
      </c>
      <c r="Q1213" s="234">
        <v>6395</v>
      </c>
      <c r="R1213" s="233">
        <v>0.24299999999999999</v>
      </c>
      <c r="S1213" s="234">
        <v>12273</v>
      </c>
      <c r="T1213" s="233">
        <v>0</v>
      </c>
      <c r="U1213" s="235">
        <f t="shared" si="126"/>
        <v>654.81000000000006</v>
      </c>
      <c r="V1213" s="227">
        <f t="shared" si="127"/>
        <v>480.34000000000003</v>
      </c>
      <c r="W1213" s="227">
        <f t="shared" si="128"/>
        <v>462.82666666666665</v>
      </c>
      <c r="X1213" s="227">
        <f t="shared" si="131"/>
        <v>455.91666666666669</v>
      </c>
      <c r="Y1213" s="227">
        <f t="shared" si="129"/>
        <v>374.49</v>
      </c>
      <c r="Z1213" s="227">
        <f t="shared" si="130"/>
        <v>355.0288888888889</v>
      </c>
      <c r="AA1213" s="227">
        <f t="shared" si="132"/>
        <v>340.91666666666669</v>
      </c>
    </row>
    <row r="1214" spans="2:27" ht="13.5" hidden="1">
      <c r="B1214" s="232" t="s">
        <v>1110</v>
      </c>
      <c r="C1214" s="232" t="s">
        <v>778</v>
      </c>
      <c r="D1214" s="232" t="s">
        <v>1111</v>
      </c>
      <c r="E1214" s="232" t="s">
        <v>988</v>
      </c>
      <c r="F1214" s="232">
        <v>16</v>
      </c>
      <c r="G1214" s="232" t="s">
        <v>1352</v>
      </c>
      <c r="H1214" s="233">
        <v>1.629</v>
      </c>
      <c r="I1214" s="233">
        <v>0</v>
      </c>
      <c r="J1214" s="233">
        <v>1.153</v>
      </c>
      <c r="K1214" s="234">
        <v>4844</v>
      </c>
      <c r="L1214" s="233">
        <v>0.55300000000000005</v>
      </c>
      <c r="M1214" s="234">
        <v>9523</v>
      </c>
      <c r="N1214" s="233">
        <v>0</v>
      </c>
      <c r="O1214" s="233">
        <v>0</v>
      </c>
      <c r="P1214" s="233">
        <v>0.86699999999999999</v>
      </c>
      <c r="Q1214" s="234">
        <v>10705</v>
      </c>
      <c r="R1214" s="233">
        <v>0.40699999999999997</v>
      </c>
      <c r="S1214" s="234">
        <v>20376</v>
      </c>
      <c r="T1214" s="233">
        <v>0</v>
      </c>
      <c r="U1214" s="235">
        <f t="shared" si="126"/>
        <v>1189.17</v>
      </c>
      <c r="V1214" s="227">
        <f t="shared" si="127"/>
        <v>841.69</v>
      </c>
      <c r="W1214" s="227">
        <f t="shared" si="128"/>
        <v>807.3566666666668</v>
      </c>
      <c r="X1214" s="227">
        <f t="shared" si="131"/>
        <v>793.58333333333337</v>
      </c>
      <c r="Y1214" s="227">
        <f t="shared" si="129"/>
        <v>632.91</v>
      </c>
      <c r="Z1214" s="227">
        <f t="shared" si="130"/>
        <v>594.47111111111099</v>
      </c>
      <c r="AA1214" s="227">
        <f t="shared" si="132"/>
        <v>566</v>
      </c>
    </row>
    <row r="1215" spans="2:27" ht="13.5" hidden="1">
      <c r="B1215" s="232" t="s">
        <v>1110</v>
      </c>
      <c r="C1215" s="232" t="s">
        <v>779</v>
      </c>
      <c r="D1215" s="232" t="s">
        <v>1111</v>
      </c>
      <c r="E1215" s="232" t="s">
        <v>988</v>
      </c>
      <c r="F1215" s="232">
        <v>32</v>
      </c>
      <c r="G1215" s="232" t="s">
        <v>1353</v>
      </c>
      <c r="H1215" s="233">
        <v>3.093</v>
      </c>
      <c r="I1215" s="233">
        <v>0</v>
      </c>
      <c r="J1215" s="233">
        <v>2.1440000000000001</v>
      </c>
      <c r="K1215" s="234">
        <v>8979</v>
      </c>
      <c r="L1215" s="233">
        <v>1.0249999999999999</v>
      </c>
      <c r="M1215" s="234">
        <v>17627</v>
      </c>
      <c r="N1215" s="233">
        <v>0</v>
      </c>
      <c r="O1215" s="233">
        <v>0</v>
      </c>
      <c r="P1215" s="233">
        <v>1.5760000000000001</v>
      </c>
      <c r="Q1215" s="234">
        <v>19325</v>
      </c>
      <c r="R1215" s="233">
        <v>0.73499999999999999</v>
      </c>
      <c r="S1215" s="234">
        <v>36581</v>
      </c>
      <c r="T1215" s="233">
        <v>0</v>
      </c>
      <c r="U1215" s="235">
        <f t="shared" si="126"/>
        <v>2257.89</v>
      </c>
      <c r="V1215" s="227">
        <f t="shared" si="127"/>
        <v>1565.1200000000001</v>
      </c>
      <c r="W1215" s="227">
        <f t="shared" si="128"/>
        <v>1496.5</v>
      </c>
      <c r="X1215" s="227">
        <f t="shared" si="131"/>
        <v>1468.9166666666667</v>
      </c>
      <c r="Y1215" s="227">
        <f t="shared" si="129"/>
        <v>1150.48</v>
      </c>
      <c r="Z1215" s="227">
        <f t="shared" si="130"/>
        <v>1073.3555555555554</v>
      </c>
      <c r="AA1215" s="227">
        <f t="shared" si="132"/>
        <v>1016.1388888888889</v>
      </c>
    </row>
    <row r="1216" spans="2:27" ht="13.5" hidden="1">
      <c r="B1216" s="232" t="s">
        <v>1110</v>
      </c>
      <c r="C1216" s="232" t="s">
        <v>780</v>
      </c>
      <c r="D1216" s="232" t="s">
        <v>1111</v>
      </c>
      <c r="E1216" s="232" t="s">
        <v>988</v>
      </c>
      <c r="F1216" s="232">
        <v>2</v>
      </c>
      <c r="G1216" s="232" t="s">
        <v>1363</v>
      </c>
      <c r="H1216" s="233">
        <v>0.27800000000000002</v>
      </c>
      <c r="I1216" s="233">
        <v>0</v>
      </c>
      <c r="J1216" s="233">
        <v>0.216</v>
      </c>
      <c r="K1216" s="234">
        <v>920</v>
      </c>
      <c r="L1216" s="233">
        <v>0.105</v>
      </c>
      <c r="M1216" s="234">
        <v>1819</v>
      </c>
      <c r="N1216" s="233">
        <v>0</v>
      </c>
      <c r="O1216" s="233">
        <v>0</v>
      </c>
      <c r="P1216" s="233">
        <v>0.17699999999999999</v>
      </c>
      <c r="Q1216" s="234">
        <v>2243</v>
      </c>
      <c r="R1216" s="233">
        <v>8.5000000000000006E-2</v>
      </c>
      <c r="S1216" s="234">
        <v>4357</v>
      </c>
      <c r="T1216" s="233">
        <v>0</v>
      </c>
      <c r="U1216" s="235">
        <f t="shared" si="126"/>
        <v>202.94000000000003</v>
      </c>
      <c r="V1216" s="227">
        <f t="shared" si="127"/>
        <v>157.68</v>
      </c>
      <c r="W1216" s="227">
        <f t="shared" si="128"/>
        <v>153.31666666666666</v>
      </c>
      <c r="X1216" s="227">
        <f t="shared" si="131"/>
        <v>151.58333333333334</v>
      </c>
      <c r="Y1216" s="227">
        <f t="shared" si="129"/>
        <v>129.20999999999998</v>
      </c>
      <c r="Z1216" s="227">
        <f t="shared" si="130"/>
        <v>124.35555555555555</v>
      </c>
      <c r="AA1216" s="227">
        <f t="shared" si="132"/>
        <v>121.02777777777777</v>
      </c>
    </row>
    <row r="1217" spans="2:27" ht="13.5" hidden="1">
      <c r="B1217" s="232" t="s">
        <v>1110</v>
      </c>
      <c r="C1217" s="232" t="s">
        <v>1044</v>
      </c>
      <c r="D1217" s="232" t="s">
        <v>1111</v>
      </c>
      <c r="E1217" s="232" t="s">
        <v>988</v>
      </c>
      <c r="F1217" s="232">
        <v>72</v>
      </c>
      <c r="G1217" s="232" t="s">
        <v>1364</v>
      </c>
      <c r="H1217" s="233">
        <v>6.0209999999999999</v>
      </c>
      <c r="I1217" s="233">
        <v>0</v>
      </c>
      <c r="J1217" s="233">
        <v>4.1269999999999998</v>
      </c>
      <c r="K1217" s="234">
        <v>17248</v>
      </c>
      <c r="L1217" s="233">
        <v>1.9690000000000001</v>
      </c>
      <c r="M1217" s="234">
        <v>33835</v>
      </c>
      <c r="N1217" s="233">
        <v>0</v>
      </c>
      <c r="O1217" s="233">
        <v>0</v>
      </c>
      <c r="P1217" s="233">
        <v>2.9929999999999999</v>
      </c>
      <c r="Q1217" s="234">
        <v>36565</v>
      </c>
      <c r="R1217" s="233">
        <v>1.391</v>
      </c>
      <c r="S1217" s="234">
        <v>68992</v>
      </c>
      <c r="T1217" s="233">
        <v>0</v>
      </c>
      <c r="U1217" s="235">
        <f t="shared" si="126"/>
        <v>4395.33</v>
      </c>
      <c r="V1217" s="227">
        <f t="shared" si="127"/>
        <v>3012.71</v>
      </c>
      <c r="W1217" s="227">
        <f t="shared" si="128"/>
        <v>2874.7033333333334</v>
      </c>
      <c r="X1217" s="227">
        <f t="shared" si="131"/>
        <v>2819.5833333333335</v>
      </c>
      <c r="Y1217" s="227">
        <f t="shared" si="129"/>
        <v>2184.89</v>
      </c>
      <c r="Z1217" s="227">
        <f t="shared" si="130"/>
        <v>2031.1244444444446</v>
      </c>
      <c r="AA1217" s="227">
        <f t="shared" si="132"/>
        <v>1916.4444444444443</v>
      </c>
    </row>
    <row r="1218" spans="2:27" ht="13.5" hidden="1">
      <c r="B1218" s="232" t="s">
        <v>1110</v>
      </c>
      <c r="C1218" s="232" t="s">
        <v>781</v>
      </c>
      <c r="D1218" s="232" t="s">
        <v>1111</v>
      </c>
      <c r="E1218" s="232" t="s">
        <v>988</v>
      </c>
      <c r="F1218" s="232">
        <v>4</v>
      </c>
      <c r="G1218" s="232" t="s">
        <v>1354</v>
      </c>
      <c r="H1218" s="233">
        <v>0.46100000000000002</v>
      </c>
      <c r="I1218" s="233">
        <v>0</v>
      </c>
      <c r="J1218" s="233">
        <v>0.34</v>
      </c>
      <c r="K1218" s="234">
        <v>1437</v>
      </c>
      <c r="L1218" s="233">
        <v>0.16400000000000001</v>
      </c>
      <c r="M1218" s="234">
        <v>2832</v>
      </c>
      <c r="N1218" s="233">
        <v>0</v>
      </c>
      <c r="O1218" s="233">
        <v>0</v>
      </c>
      <c r="P1218" s="233">
        <v>0.26600000000000001</v>
      </c>
      <c r="Q1218" s="234">
        <v>3320</v>
      </c>
      <c r="R1218" s="233">
        <v>0.126</v>
      </c>
      <c r="S1218" s="234">
        <v>6382</v>
      </c>
      <c r="T1218" s="233">
        <v>0</v>
      </c>
      <c r="U1218" s="235">
        <f t="shared" si="126"/>
        <v>336.53000000000003</v>
      </c>
      <c r="V1218" s="227">
        <f t="shared" si="127"/>
        <v>248.20000000000002</v>
      </c>
      <c r="W1218" s="227">
        <f t="shared" si="128"/>
        <v>239.47</v>
      </c>
      <c r="X1218" s="227">
        <f t="shared" si="131"/>
        <v>236</v>
      </c>
      <c r="Y1218" s="227">
        <f t="shared" si="129"/>
        <v>194.18</v>
      </c>
      <c r="Z1218" s="227">
        <f t="shared" si="130"/>
        <v>184.20222222222225</v>
      </c>
      <c r="AA1218" s="227">
        <f t="shared" si="132"/>
        <v>177.27777777777777</v>
      </c>
    </row>
    <row r="1219" spans="2:27" ht="13.5" hidden="1">
      <c r="B1219" s="232" t="s">
        <v>1110</v>
      </c>
      <c r="C1219" s="232" t="s">
        <v>782</v>
      </c>
      <c r="D1219" s="232" t="s">
        <v>1111</v>
      </c>
      <c r="E1219" s="232" t="s">
        <v>988</v>
      </c>
      <c r="F1219" s="232">
        <v>48</v>
      </c>
      <c r="G1219" s="232" t="s">
        <v>1356</v>
      </c>
      <c r="H1219" s="233">
        <v>6.5490000000000004</v>
      </c>
      <c r="I1219" s="233">
        <v>0</v>
      </c>
      <c r="J1219" s="233">
        <v>4.5199999999999996</v>
      </c>
      <c r="K1219" s="234">
        <v>18889</v>
      </c>
      <c r="L1219" s="233">
        <v>2.1560000000000001</v>
      </c>
      <c r="M1219" s="234">
        <v>37050</v>
      </c>
      <c r="N1219" s="233">
        <v>0</v>
      </c>
      <c r="O1219" s="233">
        <v>0</v>
      </c>
      <c r="P1219" s="233">
        <v>2.9340000000000002</v>
      </c>
      <c r="Q1219" s="234">
        <v>35856</v>
      </c>
      <c r="R1219" s="233">
        <v>1.3640000000000001</v>
      </c>
      <c r="S1219" s="234">
        <v>67660</v>
      </c>
      <c r="T1219" s="233">
        <v>0</v>
      </c>
      <c r="U1219" s="235">
        <f t="shared" si="126"/>
        <v>4780.7700000000004</v>
      </c>
      <c r="V1219" s="227">
        <f t="shared" si="127"/>
        <v>3299.6</v>
      </c>
      <c r="W1219" s="227">
        <f t="shared" si="128"/>
        <v>3147.9633333333331</v>
      </c>
      <c r="X1219" s="227">
        <f t="shared" si="131"/>
        <v>3087.5</v>
      </c>
      <c r="Y1219" s="227">
        <f t="shared" si="129"/>
        <v>2141.8200000000002</v>
      </c>
      <c r="Z1219" s="227">
        <f t="shared" si="130"/>
        <v>1991.72</v>
      </c>
      <c r="AA1219" s="227">
        <f t="shared" si="132"/>
        <v>1879.4444444444443</v>
      </c>
    </row>
    <row r="1220" spans="2:27" ht="13.5" hidden="1">
      <c r="B1220" s="232" t="s">
        <v>1110</v>
      </c>
      <c r="C1220" s="232" t="s">
        <v>783</v>
      </c>
      <c r="D1220" s="232" t="s">
        <v>1111</v>
      </c>
      <c r="E1220" s="232" t="s">
        <v>988</v>
      </c>
      <c r="F1220" s="232">
        <v>96</v>
      </c>
      <c r="G1220" s="232" t="s">
        <v>1365</v>
      </c>
      <c r="H1220" s="233">
        <v>12.933</v>
      </c>
      <c r="I1220" s="233">
        <v>0</v>
      </c>
      <c r="J1220" s="233">
        <v>8.8780000000000001</v>
      </c>
      <c r="K1220" s="234">
        <v>37068</v>
      </c>
      <c r="L1220" s="233">
        <v>4.2309999999999999</v>
      </c>
      <c r="M1220" s="234">
        <v>72681</v>
      </c>
      <c r="N1220" s="233">
        <v>0</v>
      </c>
      <c r="O1220" s="233">
        <v>0</v>
      </c>
      <c r="P1220" s="233">
        <v>5.71</v>
      </c>
      <c r="Q1220" s="234">
        <v>69627</v>
      </c>
      <c r="R1220" s="233">
        <v>2.649</v>
      </c>
      <c r="S1220" s="234">
        <v>131149</v>
      </c>
      <c r="T1220" s="233">
        <v>0</v>
      </c>
      <c r="U1220" s="235">
        <f t="shared" ref="U1220:U1283" si="133">H1220*hour_M</f>
        <v>9441.09</v>
      </c>
      <c r="V1220" s="227">
        <f t="shared" ref="V1220:V1283" si="134">J1220*hour_M</f>
        <v>6480.9400000000005</v>
      </c>
      <c r="W1220" s="227">
        <f t="shared" ref="W1220:W1283" si="135">K1220/12+L1220*hour_M</f>
        <v>6177.63</v>
      </c>
      <c r="X1220" s="227">
        <f t="shared" si="131"/>
        <v>6056.75</v>
      </c>
      <c r="Y1220" s="227">
        <f t="shared" ref="Y1220:Y1283" si="136">P1220*hour_M</f>
        <v>4168.3</v>
      </c>
      <c r="Z1220" s="227">
        <f t="shared" ref="Z1220:Z1283" si="137">Q1220/36+R1220*hour_M</f>
        <v>3867.8533333333335</v>
      </c>
      <c r="AA1220" s="227">
        <f t="shared" si="132"/>
        <v>3643.0277777777778</v>
      </c>
    </row>
    <row r="1221" spans="2:27" ht="13.5" hidden="1">
      <c r="B1221" s="232" t="s">
        <v>1110</v>
      </c>
      <c r="C1221" s="232" t="s">
        <v>784</v>
      </c>
      <c r="D1221" s="232" t="s">
        <v>1111</v>
      </c>
      <c r="E1221" s="232" t="s">
        <v>988</v>
      </c>
      <c r="F1221" s="232">
        <v>8</v>
      </c>
      <c r="G1221" s="232" t="s">
        <v>1317</v>
      </c>
      <c r="H1221" s="233">
        <v>1.2290000000000001</v>
      </c>
      <c r="I1221" s="233">
        <v>0</v>
      </c>
      <c r="J1221" s="233">
        <v>0.88800000000000001</v>
      </c>
      <c r="K1221" s="234">
        <v>3739</v>
      </c>
      <c r="L1221" s="233">
        <v>0.42699999999999999</v>
      </c>
      <c r="M1221" s="234">
        <v>7358</v>
      </c>
      <c r="N1221" s="233">
        <v>0</v>
      </c>
      <c r="O1221" s="233">
        <v>0</v>
      </c>
      <c r="P1221" s="233">
        <v>0.621</v>
      </c>
      <c r="Q1221" s="234">
        <v>7714</v>
      </c>
      <c r="R1221" s="233">
        <v>0.29399999999999998</v>
      </c>
      <c r="S1221" s="234">
        <v>14752</v>
      </c>
      <c r="T1221" s="233">
        <v>0</v>
      </c>
      <c r="U1221" s="235">
        <f t="shared" si="133"/>
        <v>897.17000000000007</v>
      </c>
      <c r="V1221" s="227">
        <f t="shared" si="134"/>
        <v>648.24</v>
      </c>
      <c r="W1221" s="227">
        <f t="shared" si="135"/>
        <v>623.29333333333329</v>
      </c>
      <c r="X1221" s="227">
        <f t="shared" ref="X1221:X1284" si="138">M1221/12</f>
        <v>613.16666666666663</v>
      </c>
      <c r="Y1221" s="227">
        <f t="shared" si="136"/>
        <v>453.33</v>
      </c>
      <c r="Z1221" s="227">
        <f t="shared" si="137"/>
        <v>428.89777777777772</v>
      </c>
      <c r="AA1221" s="227">
        <f t="shared" ref="AA1221:AA1284" si="139">S1221/36</f>
        <v>409.77777777777777</v>
      </c>
    </row>
    <row r="1222" spans="2:27" ht="13.5" hidden="1">
      <c r="B1222" s="232" t="s">
        <v>1110</v>
      </c>
      <c r="C1222" s="232" t="s">
        <v>785</v>
      </c>
      <c r="D1222" s="232" t="s">
        <v>1111</v>
      </c>
      <c r="E1222" s="232" t="s">
        <v>988</v>
      </c>
      <c r="F1222" s="232">
        <v>12</v>
      </c>
      <c r="G1222" s="232" t="s">
        <v>1308</v>
      </c>
      <c r="H1222" s="233">
        <v>1.7609999999999999</v>
      </c>
      <c r="I1222" s="233">
        <v>0</v>
      </c>
      <c r="J1222" s="233">
        <v>1.252</v>
      </c>
      <c r="K1222" s="234">
        <v>5254</v>
      </c>
      <c r="L1222" s="233">
        <v>0.6</v>
      </c>
      <c r="M1222" s="234">
        <v>10327</v>
      </c>
      <c r="N1222" s="233">
        <v>0</v>
      </c>
      <c r="O1222" s="233">
        <v>0</v>
      </c>
      <c r="P1222" s="233">
        <v>0.85299999999999998</v>
      </c>
      <c r="Q1222" s="234">
        <v>10528</v>
      </c>
      <c r="R1222" s="233">
        <v>0.40100000000000002</v>
      </c>
      <c r="S1222" s="234">
        <v>20043</v>
      </c>
      <c r="T1222" s="233">
        <v>0</v>
      </c>
      <c r="U1222" s="235">
        <f t="shared" si="133"/>
        <v>1285.53</v>
      </c>
      <c r="V1222" s="227">
        <f t="shared" si="134"/>
        <v>913.96</v>
      </c>
      <c r="W1222" s="227">
        <f t="shared" si="135"/>
        <v>875.83333333333326</v>
      </c>
      <c r="X1222" s="227">
        <f t="shared" si="138"/>
        <v>860.58333333333337</v>
      </c>
      <c r="Y1222" s="227">
        <f t="shared" si="136"/>
        <v>622.68999999999994</v>
      </c>
      <c r="Z1222" s="227">
        <f t="shared" si="137"/>
        <v>585.17444444444448</v>
      </c>
      <c r="AA1222" s="227">
        <f t="shared" si="139"/>
        <v>556.75</v>
      </c>
    </row>
    <row r="1223" spans="2:27" ht="13.5" hidden="1">
      <c r="B1223" s="232" t="s">
        <v>1110</v>
      </c>
      <c r="C1223" s="232" t="s">
        <v>786</v>
      </c>
      <c r="D1223" s="232" t="s">
        <v>1111</v>
      </c>
      <c r="E1223" s="232" t="s">
        <v>988</v>
      </c>
      <c r="F1223" s="232">
        <v>24</v>
      </c>
      <c r="G1223" s="232" t="s">
        <v>1310</v>
      </c>
      <c r="H1223" s="233">
        <v>3.3570000000000002</v>
      </c>
      <c r="I1223" s="233">
        <v>0</v>
      </c>
      <c r="J1223" s="233">
        <v>2.3410000000000002</v>
      </c>
      <c r="K1223" s="234">
        <v>9799</v>
      </c>
      <c r="L1223" s="233">
        <v>1.119</v>
      </c>
      <c r="M1223" s="234">
        <v>19235</v>
      </c>
      <c r="N1223" s="233">
        <v>0</v>
      </c>
      <c r="O1223" s="233">
        <v>0</v>
      </c>
      <c r="P1223" s="233">
        <v>1.5469999999999999</v>
      </c>
      <c r="Q1223" s="234">
        <v>18971</v>
      </c>
      <c r="R1223" s="233">
        <v>0.72199999999999998</v>
      </c>
      <c r="S1223" s="234">
        <v>35915</v>
      </c>
      <c r="T1223" s="233">
        <v>0</v>
      </c>
      <c r="U1223" s="235">
        <f t="shared" si="133"/>
        <v>2450.61</v>
      </c>
      <c r="V1223" s="227">
        <f t="shared" si="134"/>
        <v>1708.93</v>
      </c>
      <c r="W1223" s="227">
        <f t="shared" si="135"/>
        <v>1633.4533333333334</v>
      </c>
      <c r="X1223" s="227">
        <f t="shared" si="138"/>
        <v>1602.9166666666667</v>
      </c>
      <c r="Y1223" s="227">
        <f t="shared" si="136"/>
        <v>1129.31</v>
      </c>
      <c r="Z1223" s="227">
        <f t="shared" si="137"/>
        <v>1054.0322222222221</v>
      </c>
      <c r="AA1223" s="227">
        <f t="shared" si="139"/>
        <v>997.63888888888891</v>
      </c>
    </row>
    <row r="1224" spans="2:27" ht="13.5" hidden="1">
      <c r="B1224" s="232" t="s">
        <v>1110</v>
      </c>
      <c r="C1224" s="232" t="s">
        <v>787</v>
      </c>
      <c r="D1224" s="232" t="s">
        <v>1111</v>
      </c>
      <c r="E1224" s="232" t="s">
        <v>988</v>
      </c>
      <c r="F1224" s="232">
        <v>2</v>
      </c>
      <c r="G1224" s="232" t="s">
        <v>1311</v>
      </c>
      <c r="H1224" s="233">
        <v>0.36099999999999999</v>
      </c>
      <c r="I1224" s="233">
        <v>0</v>
      </c>
      <c r="J1224" s="233">
        <v>0.27400000000000002</v>
      </c>
      <c r="K1224" s="234">
        <v>1160</v>
      </c>
      <c r="L1224" s="233">
        <v>0.13200000000000001</v>
      </c>
      <c r="M1224" s="234">
        <v>2291</v>
      </c>
      <c r="N1224" s="233">
        <v>0</v>
      </c>
      <c r="O1224" s="233">
        <v>0</v>
      </c>
      <c r="P1224" s="233">
        <v>0.20399999999999999</v>
      </c>
      <c r="Q1224" s="234">
        <v>2573</v>
      </c>
      <c r="R1224" s="233">
        <v>9.8000000000000004E-2</v>
      </c>
      <c r="S1224" s="234">
        <v>4976</v>
      </c>
      <c r="T1224" s="233">
        <v>0</v>
      </c>
      <c r="U1224" s="235">
        <f t="shared" si="133"/>
        <v>263.52999999999997</v>
      </c>
      <c r="V1224" s="227">
        <f t="shared" si="134"/>
        <v>200.02</v>
      </c>
      <c r="W1224" s="227">
        <f t="shared" si="135"/>
        <v>193.02666666666667</v>
      </c>
      <c r="X1224" s="227">
        <f t="shared" si="138"/>
        <v>190.91666666666666</v>
      </c>
      <c r="Y1224" s="227">
        <f t="shared" si="136"/>
        <v>148.91999999999999</v>
      </c>
      <c r="Z1224" s="227">
        <f t="shared" si="137"/>
        <v>143.01222222222225</v>
      </c>
      <c r="AA1224" s="227">
        <f t="shared" si="139"/>
        <v>138.22222222222223</v>
      </c>
    </row>
    <row r="1225" spans="2:27" ht="13.5" hidden="1">
      <c r="B1225" s="232" t="s">
        <v>1110</v>
      </c>
      <c r="C1225" s="232" t="s">
        <v>788</v>
      </c>
      <c r="D1225" s="232" t="s">
        <v>1111</v>
      </c>
      <c r="E1225" s="232" t="s">
        <v>988</v>
      </c>
      <c r="F1225" s="232">
        <v>96</v>
      </c>
      <c r="G1225" s="232" t="s">
        <v>1365</v>
      </c>
      <c r="H1225" s="233">
        <v>12.933</v>
      </c>
      <c r="I1225" s="233">
        <v>0</v>
      </c>
      <c r="J1225" s="233">
        <v>8.8780000000000001</v>
      </c>
      <c r="K1225" s="234">
        <v>37068</v>
      </c>
      <c r="L1225" s="233">
        <v>4.2309999999999999</v>
      </c>
      <c r="M1225" s="234">
        <v>72681</v>
      </c>
      <c r="N1225" s="233">
        <v>0</v>
      </c>
      <c r="O1225" s="233">
        <v>0</v>
      </c>
      <c r="P1225" s="233">
        <v>5.71</v>
      </c>
      <c r="Q1225" s="234">
        <v>69627</v>
      </c>
      <c r="R1225" s="233">
        <v>2.649</v>
      </c>
      <c r="S1225" s="234">
        <v>131149</v>
      </c>
      <c r="T1225" s="233">
        <v>0</v>
      </c>
      <c r="U1225" s="235">
        <f t="shared" si="133"/>
        <v>9441.09</v>
      </c>
      <c r="V1225" s="227">
        <f t="shared" si="134"/>
        <v>6480.9400000000005</v>
      </c>
      <c r="W1225" s="227">
        <f t="shared" si="135"/>
        <v>6177.63</v>
      </c>
      <c r="X1225" s="227">
        <f t="shared" si="138"/>
        <v>6056.75</v>
      </c>
      <c r="Y1225" s="227">
        <f t="shared" si="136"/>
        <v>4168.3</v>
      </c>
      <c r="Z1225" s="227">
        <f t="shared" si="137"/>
        <v>3867.8533333333335</v>
      </c>
      <c r="AA1225" s="227">
        <f t="shared" si="139"/>
        <v>3643.0277777777778</v>
      </c>
    </row>
    <row r="1226" spans="2:27" ht="13.5" hidden="1">
      <c r="B1226" s="232" t="s">
        <v>1110</v>
      </c>
      <c r="C1226" s="232" t="s">
        <v>789</v>
      </c>
      <c r="D1226" s="232" t="s">
        <v>1111</v>
      </c>
      <c r="E1226" s="232" t="s">
        <v>988</v>
      </c>
      <c r="F1226" s="232">
        <v>4</v>
      </c>
      <c r="G1226" s="232" t="s">
        <v>1312</v>
      </c>
      <c r="H1226" s="233">
        <v>0.627</v>
      </c>
      <c r="I1226" s="233">
        <v>0</v>
      </c>
      <c r="J1226" s="233">
        <v>0.45500000000000002</v>
      </c>
      <c r="K1226" s="234">
        <v>1918</v>
      </c>
      <c r="L1226" s="233">
        <v>0.219</v>
      </c>
      <c r="M1226" s="234">
        <v>3775</v>
      </c>
      <c r="N1226" s="233">
        <v>0</v>
      </c>
      <c r="O1226" s="233">
        <v>0</v>
      </c>
      <c r="P1226" s="233">
        <v>0.32</v>
      </c>
      <c r="Q1226" s="234">
        <v>3980</v>
      </c>
      <c r="R1226" s="233">
        <v>0.151</v>
      </c>
      <c r="S1226" s="234">
        <v>7622</v>
      </c>
      <c r="T1226" s="233">
        <v>0</v>
      </c>
      <c r="U1226" s="235">
        <f t="shared" si="133"/>
        <v>457.71</v>
      </c>
      <c r="V1226" s="227">
        <f t="shared" si="134"/>
        <v>332.15000000000003</v>
      </c>
      <c r="W1226" s="227">
        <f t="shared" si="135"/>
        <v>319.70333333333338</v>
      </c>
      <c r="X1226" s="227">
        <f t="shared" si="138"/>
        <v>314.58333333333331</v>
      </c>
      <c r="Y1226" s="227">
        <f t="shared" si="136"/>
        <v>233.6</v>
      </c>
      <c r="Z1226" s="227">
        <f t="shared" si="137"/>
        <v>220.78555555555556</v>
      </c>
      <c r="AA1226" s="227">
        <f t="shared" si="139"/>
        <v>211.72222222222223</v>
      </c>
    </row>
    <row r="1227" spans="2:27" ht="13.5" hidden="1">
      <c r="B1227" s="232" t="s">
        <v>1110</v>
      </c>
      <c r="C1227" s="232" t="s">
        <v>1366</v>
      </c>
      <c r="D1227" s="232" t="s">
        <v>1111</v>
      </c>
      <c r="E1227" s="232" t="s">
        <v>988</v>
      </c>
      <c r="F1227" s="232">
        <v>64</v>
      </c>
      <c r="G1227" s="232" t="s">
        <v>1364</v>
      </c>
      <c r="H1227" s="233">
        <v>6.6070000000000002</v>
      </c>
      <c r="I1227" s="233">
        <v>0</v>
      </c>
      <c r="J1227" s="233">
        <v>4.3250000000000002</v>
      </c>
      <c r="K1227" s="234">
        <v>18075</v>
      </c>
      <c r="L1227" s="233">
        <v>2.0630000000000002</v>
      </c>
      <c r="M1227" s="234">
        <v>35456</v>
      </c>
      <c r="N1227" s="233">
        <v>0</v>
      </c>
      <c r="O1227" s="233">
        <v>0</v>
      </c>
      <c r="P1227" s="233">
        <v>3.1339999999999999</v>
      </c>
      <c r="Q1227" s="234">
        <v>38289</v>
      </c>
      <c r="R1227" s="233">
        <v>1.4570000000000001</v>
      </c>
      <c r="S1227" s="234">
        <v>72233</v>
      </c>
      <c r="T1227" s="233">
        <v>0</v>
      </c>
      <c r="U1227" s="235">
        <f t="shared" si="133"/>
        <v>4823.1100000000006</v>
      </c>
      <c r="V1227" s="227">
        <f t="shared" si="134"/>
        <v>3157.25</v>
      </c>
      <c r="W1227" s="227">
        <f t="shared" si="135"/>
        <v>3012.24</v>
      </c>
      <c r="X1227" s="227">
        <f t="shared" si="138"/>
        <v>2954.6666666666665</v>
      </c>
      <c r="Y1227" s="227">
        <f t="shared" si="136"/>
        <v>2287.8199999999997</v>
      </c>
      <c r="Z1227" s="227">
        <f t="shared" si="137"/>
        <v>2127.1933333333336</v>
      </c>
      <c r="AA1227" s="227">
        <f t="shared" si="139"/>
        <v>2006.4722222222222</v>
      </c>
    </row>
    <row r="1228" spans="2:27" ht="13.5" hidden="1">
      <c r="B1228" s="232" t="s">
        <v>1110</v>
      </c>
      <c r="C1228" s="232" t="s">
        <v>1367</v>
      </c>
      <c r="D1228" s="232" t="s">
        <v>1111</v>
      </c>
      <c r="E1228" s="232" t="s">
        <v>988</v>
      </c>
      <c r="F1228" s="232">
        <v>8</v>
      </c>
      <c r="G1228" s="232" t="s">
        <v>1317</v>
      </c>
      <c r="H1228" s="233">
        <v>0.97</v>
      </c>
      <c r="I1228" s="233">
        <v>0</v>
      </c>
      <c r="J1228" s="233">
        <v>0.68200000000000005</v>
      </c>
      <c r="K1228" s="234">
        <v>2880</v>
      </c>
      <c r="L1228" s="233">
        <v>0.32900000000000001</v>
      </c>
      <c r="M1228" s="234">
        <v>5674</v>
      </c>
      <c r="N1228" s="233">
        <v>0</v>
      </c>
      <c r="O1228" s="233">
        <v>0</v>
      </c>
      <c r="P1228" s="233">
        <v>0.53100000000000003</v>
      </c>
      <c r="Q1228" s="234">
        <v>6611</v>
      </c>
      <c r="R1228" s="233">
        <v>0.252</v>
      </c>
      <c r="S1228" s="234">
        <v>12678</v>
      </c>
      <c r="T1228" s="233">
        <v>0</v>
      </c>
      <c r="U1228" s="235">
        <f t="shared" si="133"/>
        <v>708.1</v>
      </c>
      <c r="V1228" s="227">
        <f t="shared" si="134"/>
        <v>497.86</v>
      </c>
      <c r="W1228" s="227">
        <f t="shared" si="135"/>
        <v>480.17</v>
      </c>
      <c r="X1228" s="227">
        <f t="shared" si="138"/>
        <v>472.83333333333331</v>
      </c>
      <c r="Y1228" s="227">
        <f t="shared" si="136"/>
        <v>387.63</v>
      </c>
      <c r="Z1228" s="227">
        <f t="shared" si="137"/>
        <v>367.59888888888889</v>
      </c>
      <c r="AA1228" s="227">
        <f t="shared" si="139"/>
        <v>352.16666666666669</v>
      </c>
    </row>
    <row r="1229" spans="2:27" ht="13.5" hidden="1">
      <c r="B1229" s="232" t="s">
        <v>1110</v>
      </c>
      <c r="C1229" s="232" t="s">
        <v>1368</v>
      </c>
      <c r="D1229" s="232" t="s">
        <v>1111</v>
      </c>
      <c r="E1229" s="232" t="s">
        <v>988</v>
      </c>
      <c r="F1229" s="232">
        <v>128</v>
      </c>
      <c r="G1229" s="232" t="s">
        <v>1369</v>
      </c>
      <c r="H1229" s="233">
        <v>13.0482</v>
      </c>
      <c r="I1229" s="233">
        <v>0</v>
      </c>
      <c r="J1229" s="233">
        <v>8.4880800000000001</v>
      </c>
      <c r="K1229" s="234">
        <v>35441</v>
      </c>
      <c r="L1229" s="233">
        <v>4.0457999999999998</v>
      </c>
      <c r="M1229" s="234">
        <v>69493</v>
      </c>
      <c r="N1229" s="233">
        <v>0</v>
      </c>
      <c r="O1229" s="233">
        <v>0</v>
      </c>
      <c r="P1229" s="233">
        <v>6.1099300000000003</v>
      </c>
      <c r="Q1229" s="234">
        <v>74492</v>
      </c>
      <c r="R1229" s="233">
        <v>2.8345500000000001</v>
      </c>
      <c r="S1229" s="234">
        <v>140295</v>
      </c>
      <c r="T1229" s="233">
        <v>0</v>
      </c>
      <c r="U1229" s="235">
        <f t="shared" si="133"/>
        <v>9525.1859999999997</v>
      </c>
      <c r="V1229" s="227">
        <f t="shared" si="134"/>
        <v>6196.2983999999997</v>
      </c>
      <c r="W1229" s="227">
        <f t="shared" si="135"/>
        <v>5906.8506666666663</v>
      </c>
      <c r="X1229" s="227">
        <f t="shared" si="138"/>
        <v>5791.083333333333</v>
      </c>
      <c r="Y1229" s="227">
        <f t="shared" si="136"/>
        <v>4460.2489000000005</v>
      </c>
      <c r="Z1229" s="227">
        <f t="shared" si="137"/>
        <v>4138.4437222222223</v>
      </c>
      <c r="AA1229" s="227">
        <f t="shared" si="139"/>
        <v>3897.0833333333335</v>
      </c>
    </row>
    <row r="1230" spans="2:27" ht="13.5" hidden="1">
      <c r="B1230" s="232" t="s">
        <v>1110</v>
      </c>
      <c r="C1230" s="232" t="s">
        <v>1370</v>
      </c>
      <c r="D1230" s="232" t="s">
        <v>1111</v>
      </c>
      <c r="E1230" s="232" t="s">
        <v>988</v>
      </c>
      <c r="F1230" s="232">
        <v>16</v>
      </c>
      <c r="G1230" s="232" t="s">
        <v>1316</v>
      </c>
      <c r="H1230" s="233">
        <v>1.7749999999999999</v>
      </c>
      <c r="I1230" s="233">
        <v>0</v>
      </c>
      <c r="J1230" s="233">
        <v>1.2030000000000001</v>
      </c>
      <c r="K1230" s="234">
        <v>5051</v>
      </c>
      <c r="L1230" s="233">
        <v>0.57699999999999996</v>
      </c>
      <c r="M1230" s="234">
        <v>9928</v>
      </c>
      <c r="N1230" s="233">
        <v>0</v>
      </c>
      <c r="O1230" s="233">
        <v>0</v>
      </c>
      <c r="P1230" s="233">
        <v>0.90300000000000002</v>
      </c>
      <c r="Q1230" s="234">
        <v>11136</v>
      </c>
      <c r="R1230" s="233">
        <v>0.42399999999999999</v>
      </c>
      <c r="S1230" s="234">
        <v>21186</v>
      </c>
      <c r="T1230" s="233">
        <v>0</v>
      </c>
      <c r="U1230" s="235">
        <f t="shared" si="133"/>
        <v>1295.75</v>
      </c>
      <c r="V1230" s="227">
        <f t="shared" si="134"/>
        <v>878.19</v>
      </c>
      <c r="W1230" s="227">
        <f t="shared" si="135"/>
        <v>842.12666666666667</v>
      </c>
      <c r="X1230" s="227">
        <f t="shared" si="138"/>
        <v>827.33333333333337</v>
      </c>
      <c r="Y1230" s="227">
        <f t="shared" si="136"/>
        <v>659.19</v>
      </c>
      <c r="Z1230" s="227">
        <f t="shared" si="137"/>
        <v>618.85333333333324</v>
      </c>
      <c r="AA1230" s="227">
        <f t="shared" si="139"/>
        <v>588.5</v>
      </c>
    </row>
    <row r="1231" spans="2:27" ht="13.5" hidden="1">
      <c r="B1231" s="232" t="s">
        <v>1110</v>
      </c>
      <c r="C1231" s="232" t="s">
        <v>1371</v>
      </c>
      <c r="D1231" s="232" t="s">
        <v>1111</v>
      </c>
      <c r="E1231" s="232" t="s">
        <v>988</v>
      </c>
      <c r="F1231" s="232">
        <v>32</v>
      </c>
      <c r="G1231" s="232" t="s">
        <v>1345</v>
      </c>
      <c r="H1231" s="233">
        <v>3.3860000000000001</v>
      </c>
      <c r="I1231" s="233">
        <v>0</v>
      </c>
      <c r="J1231" s="233">
        <v>2.2440000000000002</v>
      </c>
      <c r="K1231" s="234">
        <v>9392</v>
      </c>
      <c r="L1231" s="233">
        <v>1.0720000000000001</v>
      </c>
      <c r="M1231" s="234">
        <v>18438</v>
      </c>
      <c r="N1231" s="233">
        <v>0</v>
      </c>
      <c r="O1231" s="233">
        <v>0</v>
      </c>
      <c r="P1231" s="233">
        <v>1.647</v>
      </c>
      <c r="Q1231" s="234">
        <v>20187</v>
      </c>
      <c r="R1231" s="233">
        <v>0.76800000000000002</v>
      </c>
      <c r="S1231" s="234">
        <v>38202</v>
      </c>
      <c r="T1231" s="233">
        <v>0</v>
      </c>
      <c r="U1231" s="235">
        <f t="shared" si="133"/>
        <v>2471.7800000000002</v>
      </c>
      <c r="V1231" s="227">
        <f t="shared" si="134"/>
        <v>1638.1200000000001</v>
      </c>
      <c r="W1231" s="227">
        <f t="shared" si="135"/>
        <v>1565.2266666666667</v>
      </c>
      <c r="X1231" s="227">
        <f t="shared" si="138"/>
        <v>1536.5</v>
      </c>
      <c r="Y1231" s="227">
        <f t="shared" si="136"/>
        <v>1202.31</v>
      </c>
      <c r="Z1231" s="227">
        <f t="shared" si="137"/>
        <v>1121.3899999999999</v>
      </c>
      <c r="AA1231" s="227">
        <f t="shared" si="139"/>
        <v>1061.1666666666667</v>
      </c>
    </row>
    <row r="1232" spans="2:27" ht="13.5" hidden="1">
      <c r="B1232" s="232" t="s">
        <v>1110</v>
      </c>
      <c r="C1232" s="232" t="s">
        <v>1372</v>
      </c>
      <c r="D1232" s="232" t="s">
        <v>1111</v>
      </c>
      <c r="E1232" s="232" t="s">
        <v>988</v>
      </c>
      <c r="F1232" s="232">
        <v>2</v>
      </c>
      <c r="G1232" s="232" t="s">
        <v>1311</v>
      </c>
      <c r="H1232" s="233">
        <v>0.29599999999999999</v>
      </c>
      <c r="I1232" s="233">
        <v>0</v>
      </c>
      <c r="J1232" s="233">
        <v>0.222</v>
      </c>
      <c r="K1232" s="234">
        <v>946</v>
      </c>
      <c r="L1232" s="233">
        <v>0.108</v>
      </c>
      <c r="M1232" s="234">
        <v>1870</v>
      </c>
      <c r="N1232" s="233">
        <v>0</v>
      </c>
      <c r="O1232" s="233">
        <v>0</v>
      </c>
      <c r="P1232" s="233">
        <v>0.182</v>
      </c>
      <c r="Q1232" s="234">
        <v>2297</v>
      </c>
      <c r="R1232" s="233">
        <v>8.6999999999999994E-2</v>
      </c>
      <c r="S1232" s="234">
        <v>4458</v>
      </c>
      <c r="T1232" s="233">
        <v>0</v>
      </c>
      <c r="U1232" s="235">
        <f t="shared" si="133"/>
        <v>216.07999999999998</v>
      </c>
      <c r="V1232" s="227">
        <f t="shared" si="134"/>
        <v>162.06</v>
      </c>
      <c r="W1232" s="227">
        <f t="shared" si="135"/>
        <v>157.67333333333335</v>
      </c>
      <c r="X1232" s="227">
        <f t="shared" si="138"/>
        <v>155.83333333333334</v>
      </c>
      <c r="Y1232" s="227">
        <f t="shared" si="136"/>
        <v>132.85999999999999</v>
      </c>
      <c r="Z1232" s="227">
        <f t="shared" si="137"/>
        <v>127.31555555555556</v>
      </c>
      <c r="AA1232" s="227">
        <f t="shared" si="139"/>
        <v>123.83333333333333</v>
      </c>
    </row>
    <row r="1233" spans="2:27" ht="13.5" hidden="1">
      <c r="B1233" s="232" t="s">
        <v>1110</v>
      </c>
      <c r="C1233" s="232" t="s">
        <v>1373</v>
      </c>
      <c r="D1233" s="232" t="s">
        <v>1111</v>
      </c>
      <c r="E1233" s="232" t="s">
        <v>988</v>
      </c>
      <c r="F1233" s="232">
        <v>128</v>
      </c>
      <c r="G1233" s="232" t="s">
        <v>1369</v>
      </c>
      <c r="H1233" s="233">
        <v>13.048</v>
      </c>
      <c r="I1233" s="233">
        <v>0</v>
      </c>
      <c r="J1233" s="233">
        <v>8.4879999999999995</v>
      </c>
      <c r="K1233" s="234">
        <v>35441</v>
      </c>
      <c r="L1233" s="233">
        <v>4.0460000000000003</v>
      </c>
      <c r="M1233" s="234">
        <v>69493</v>
      </c>
      <c r="N1233" s="233">
        <v>0</v>
      </c>
      <c r="O1233" s="233">
        <v>0</v>
      </c>
      <c r="P1233" s="233">
        <v>6.11</v>
      </c>
      <c r="Q1233" s="234">
        <v>74492</v>
      </c>
      <c r="R1233" s="233">
        <v>2.835</v>
      </c>
      <c r="S1233" s="234">
        <v>140295</v>
      </c>
      <c r="T1233" s="233">
        <v>0</v>
      </c>
      <c r="U1233" s="235">
        <f t="shared" si="133"/>
        <v>9525.0400000000009</v>
      </c>
      <c r="V1233" s="227">
        <f t="shared" si="134"/>
        <v>6196.24</v>
      </c>
      <c r="W1233" s="227">
        <f t="shared" si="135"/>
        <v>5906.9966666666669</v>
      </c>
      <c r="X1233" s="227">
        <f t="shared" si="138"/>
        <v>5791.083333333333</v>
      </c>
      <c r="Y1233" s="227">
        <f t="shared" si="136"/>
        <v>4460.3</v>
      </c>
      <c r="Z1233" s="227">
        <f t="shared" si="137"/>
        <v>4138.7722222222219</v>
      </c>
      <c r="AA1233" s="227">
        <f t="shared" si="139"/>
        <v>3897.0833333333335</v>
      </c>
    </row>
    <row r="1234" spans="2:27" ht="13.5" hidden="1">
      <c r="B1234" s="232" t="s">
        <v>1110</v>
      </c>
      <c r="C1234" s="232" t="s">
        <v>1374</v>
      </c>
      <c r="D1234" s="232" t="s">
        <v>1111</v>
      </c>
      <c r="E1234" s="232" t="s">
        <v>988</v>
      </c>
      <c r="F1234" s="232">
        <v>4</v>
      </c>
      <c r="G1234" s="232" t="s">
        <v>1312</v>
      </c>
      <c r="H1234" s="233">
        <v>0.498</v>
      </c>
      <c r="I1234" s="233">
        <v>0</v>
      </c>
      <c r="J1234" s="233">
        <v>0.35199999999999998</v>
      </c>
      <c r="K1234" s="234">
        <v>1488</v>
      </c>
      <c r="L1234" s="233">
        <v>0.17</v>
      </c>
      <c r="M1234" s="234">
        <v>2933</v>
      </c>
      <c r="N1234" s="233">
        <v>0</v>
      </c>
      <c r="O1234" s="233">
        <v>0</v>
      </c>
      <c r="P1234" s="233">
        <v>0.27500000000000002</v>
      </c>
      <c r="Q1234" s="234">
        <v>3428</v>
      </c>
      <c r="R1234" s="233">
        <v>0.13</v>
      </c>
      <c r="S1234" s="234">
        <v>6585</v>
      </c>
      <c r="T1234" s="233">
        <v>0</v>
      </c>
      <c r="U1234" s="235">
        <f t="shared" si="133"/>
        <v>363.54</v>
      </c>
      <c r="V1234" s="227">
        <f t="shared" si="134"/>
        <v>256.95999999999998</v>
      </c>
      <c r="W1234" s="227">
        <f t="shared" si="135"/>
        <v>248.10000000000002</v>
      </c>
      <c r="X1234" s="227">
        <f t="shared" si="138"/>
        <v>244.41666666666666</v>
      </c>
      <c r="Y1234" s="227">
        <f t="shared" si="136"/>
        <v>200.75000000000003</v>
      </c>
      <c r="Z1234" s="227">
        <f t="shared" si="137"/>
        <v>190.12222222222223</v>
      </c>
      <c r="AA1234" s="227">
        <f t="shared" si="139"/>
        <v>182.91666666666666</v>
      </c>
    </row>
    <row r="1235" spans="2:27" ht="13.5" hidden="1">
      <c r="B1235" s="232" t="s">
        <v>1110</v>
      </c>
      <c r="C1235" s="232" t="s">
        <v>1030</v>
      </c>
      <c r="D1235" s="232" t="s">
        <v>1111</v>
      </c>
      <c r="E1235" s="232" t="s">
        <v>988</v>
      </c>
      <c r="F1235" s="232">
        <v>96</v>
      </c>
      <c r="G1235" s="232" t="s">
        <v>1310</v>
      </c>
      <c r="H1235" s="233">
        <v>5.9770000000000003</v>
      </c>
      <c r="I1235" s="233">
        <v>0</v>
      </c>
      <c r="J1235" s="233">
        <v>3.823</v>
      </c>
      <c r="K1235" s="234">
        <v>15983</v>
      </c>
      <c r="L1235" s="233">
        <v>1.825</v>
      </c>
      <c r="M1235" s="234">
        <v>31355</v>
      </c>
      <c r="N1235" s="233">
        <v>0</v>
      </c>
      <c r="O1235" s="233">
        <v>0</v>
      </c>
      <c r="P1235" s="233">
        <v>2.952</v>
      </c>
      <c r="Q1235" s="234">
        <v>36069</v>
      </c>
      <c r="R1235" s="233">
        <v>1.3720000000000001</v>
      </c>
      <c r="S1235" s="234">
        <v>68060</v>
      </c>
      <c r="T1235" s="233">
        <v>0</v>
      </c>
      <c r="U1235" s="235">
        <f t="shared" si="133"/>
        <v>4363.21</v>
      </c>
      <c r="V1235" s="227">
        <f t="shared" si="134"/>
        <v>2790.79</v>
      </c>
      <c r="W1235" s="227">
        <f t="shared" si="135"/>
        <v>2664.166666666667</v>
      </c>
      <c r="X1235" s="227">
        <f t="shared" si="138"/>
        <v>2612.9166666666665</v>
      </c>
      <c r="Y1235" s="227">
        <f t="shared" si="136"/>
        <v>2154.96</v>
      </c>
      <c r="Z1235" s="227">
        <f t="shared" si="137"/>
        <v>2003.4766666666667</v>
      </c>
      <c r="AA1235" s="227">
        <f t="shared" si="139"/>
        <v>1890.5555555555557</v>
      </c>
    </row>
    <row r="1236" spans="2:27" ht="13.5" hidden="1">
      <c r="B1236" s="232" t="s">
        <v>1110</v>
      </c>
      <c r="C1236" s="232" t="s">
        <v>1031</v>
      </c>
      <c r="D1236" s="232" t="s">
        <v>1111</v>
      </c>
      <c r="E1236" s="232" t="s">
        <v>988</v>
      </c>
      <c r="F1236" s="232">
        <v>8</v>
      </c>
      <c r="G1236" s="232" t="s">
        <v>1311</v>
      </c>
      <c r="H1236" s="233">
        <v>0.61099999999999999</v>
      </c>
      <c r="I1236" s="233">
        <v>0</v>
      </c>
      <c r="J1236" s="233">
        <v>0.443</v>
      </c>
      <c r="K1236" s="234">
        <v>1881</v>
      </c>
      <c r="L1236" s="233">
        <v>0.215</v>
      </c>
      <c r="M1236" s="234">
        <v>3714</v>
      </c>
      <c r="N1236" s="233">
        <v>0</v>
      </c>
      <c r="O1236" s="233">
        <v>0</v>
      </c>
      <c r="P1236" s="233">
        <v>0.373</v>
      </c>
      <c r="Q1236" s="234">
        <v>4691</v>
      </c>
      <c r="R1236" s="233">
        <v>0.17899999999999999</v>
      </c>
      <c r="S1236" s="234">
        <v>9069</v>
      </c>
      <c r="T1236" s="233">
        <v>0</v>
      </c>
      <c r="U1236" s="235">
        <f t="shared" si="133"/>
        <v>446.03</v>
      </c>
      <c r="V1236" s="227">
        <f t="shared" si="134"/>
        <v>323.39</v>
      </c>
      <c r="W1236" s="227">
        <f t="shared" si="135"/>
        <v>313.7</v>
      </c>
      <c r="X1236" s="227">
        <f t="shared" si="138"/>
        <v>309.5</v>
      </c>
      <c r="Y1236" s="227">
        <f t="shared" si="136"/>
        <v>272.29000000000002</v>
      </c>
      <c r="Z1236" s="227">
        <f t="shared" si="137"/>
        <v>260.9755555555555</v>
      </c>
      <c r="AA1236" s="227">
        <f t="shared" si="139"/>
        <v>251.91666666666666</v>
      </c>
    </row>
    <row r="1237" spans="2:27" ht="13.5" hidden="1">
      <c r="B1237" s="232" t="s">
        <v>1110</v>
      </c>
      <c r="C1237" s="232" t="s">
        <v>1032</v>
      </c>
      <c r="D1237" s="232" t="s">
        <v>1111</v>
      </c>
      <c r="E1237" s="232" t="s">
        <v>988</v>
      </c>
      <c r="F1237" s="232">
        <v>24</v>
      </c>
      <c r="G1237" s="232" t="s">
        <v>1375</v>
      </c>
      <c r="H1237" s="233">
        <v>1.6180000000000001</v>
      </c>
      <c r="I1237" s="233">
        <v>0</v>
      </c>
      <c r="J1237" s="233">
        <v>1.077</v>
      </c>
      <c r="K1237" s="234">
        <v>4528</v>
      </c>
      <c r="L1237" s="233">
        <v>0.51700000000000002</v>
      </c>
      <c r="M1237" s="234">
        <v>8903</v>
      </c>
      <c r="N1237" s="233">
        <v>0</v>
      </c>
      <c r="O1237" s="233">
        <v>0</v>
      </c>
      <c r="P1237" s="233">
        <v>0.85699999999999998</v>
      </c>
      <c r="Q1237" s="234">
        <v>10581</v>
      </c>
      <c r="R1237" s="233">
        <v>0.40300000000000002</v>
      </c>
      <c r="S1237" s="234">
        <v>20143</v>
      </c>
      <c r="T1237" s="233">
        <v>0</v>
      </c>
      <c r="U1237" s="235">
        <f t="shared" si="133"/>
        <v>1181.1400000000001</v>
      </c>
      <c r="V1237" s="227">
        <f t="shared" si="134"/>
        <v>786.20999999999992</v>
      </c>
      <c r="W1237" s="227">
        <f t="shared" si="135"/>
        <v>754.74333333333334</v>
      </c>
      <c r="X1237" s="227">
        <f t="shared" si="138"/>
        <v>741.91666666666663</v>
      </c>
      <c r="Y1237" s="227">
        <f t="shared" si="136"/>
        <v>625.61</v>
      </c>
      <c r="Z1237" s="227">
        <f t="shared" si="137"/>
        <v>588.10666666666668</v>
      </c>
      <c r="AA1237" s="227">
        <f t="shared" si="139"/>
        <v>559.52777777777783</v>
      </c>
    </row>
    <row r="1238" spans="2:27" ht="13.5" hidden="1">
      <c r="B1238" s="232" t="s">
        <v>1110</v>
      </c>
      <c r="C1238" s="232" t="s">
        <v>1033</v>
      </c>
      <c r="D1238" s="232" t="s">
        <v>1111</v>
      </c>
      <c r="E1238" s="232" t="s">
        <v>988</v>
      </c>
      <c r="F1238" s="232">
        <v>4</v>
      </c>
      <c r="G1238" s="232" t="s">
        <v>1315</v>
      </c>
      <c r="H1238" s="233">
        <v>0.376</v>
      </c>
      <c r="I1238" s="233">
        <v>0</v>
      </c>
      <c r="J1238" s="233">
        <v>0.26900000000000002</v>
      </c>
      <c r="K1238" s="234">
        <v>1141</v>
      </c>
      <c r="L1238" s="233">
        <v>0.13</v>
      </c>
      <c r="M1238" s="234">
        <v>2253</v>
      </c>
      <c r="N1238" s="233">
        <v>0</v>
      </c>
      <c r="O1238" s="233">
        <v>0</v>
      </c>
      <c r="P1238" s="233">
        <v>0.224</v>
      </c>
      <c r="Q1238" s="234">
        <v>2808</v>
      </c>
      <c r="R1238" s="233">
        <v>0.107</v>
      </c>
      <c r="S1238" s="234">
        <v>5419</v>
      </c>
      <c r="T1238" s="233">
        <v>0</v>
      </c>
      <c r="U1238" s="235">
        <f t="shared" si="133"/>
        <v>274.48</v>
      </c>
      <c r="V1238" s="227">
        <f t="shared" si="134"/>
        <v>196.37</v>
      </c>
      <c r="W1238" s="227">
        <f t="shared" si="135"/>
        <v>189.98333333333335</v>
      </c>
      <c r="X1238" s="227">
        <f t="shared" si="138"/>
        <v>187.75</v>
      </c>
      <c r="Y1238" s="227">
        <f t="shared" si="136"/>
        <v>163.52000000000001</v>
      </c>
      <c r="Z1238" s="227">
        <f t="shared" si="137"/>
        <v>156.11000000000001</v>
      </c>
      <c r="AA1238" s="227">
        <f t="shared" si="139"/>
        <v>150.52777777777777</v>
      </c>
    </row>
    <row r="1239" spans="2:27" ht="13.5" hidden="1">
      <c r="B1239" s="232" t="s">
        <v>1110</v>
      </c>
      <c r="C1239" s="232" t="s">
        <v>794</v>
      </c>
      <c r="D1239" s="232" t="s">
        <v>1111</v>
      </c>
      <c r="E1239" s="232" t="s">
        <v>988</v>
      </c>
      <c r="F1239" s="232">
        <v>40</v>
      </c>
      <c r="G1239" s="232" t="s">
        <v>1376</v>
      </c>
      <c r="H1239" s="233">
        <v>2.625</v>
      </c>
      <c r="I1239" s="233">
        <v>0</v>
      </c>
      <c r="J1239" s="233">
        <v>1.6319999999999999</v>
      </c>
      <c r="K1239" s="234">
        <v>6842</v>
      </c>
      <c r="L1239" s="233">
        <v>0.78100000000000003</v>
      </c>
      <c r="M1239" s="234">
        <v>13438</v>
      </c>
      <c r="N1239" s="233">
        <v>0</v>
      </c>
      <c r="O1239" s="233">
        <v>0</v>
      </c>
      <c r="P1239" s="233">
        <v>1.2386999999999999</v>
      </c>
      <c r="Q1239" s="234">
        <v>15225</v>
      </c>
      <c r="R1239" s="233">
        <v>0.57930000000000004</v>
      </c>
      <c r="S1239" s="234">
        <v>28874</v>
      </c>
      <c r="T1239" s="233">
        <v>0</v>
      </c>
      <c r="U1239" s="235">
        <f t="shared" si="133"/>
        <v>1916.25</v>
      </c>
      <c r="V1239" s="227">
        <f t="shared" si="134"/>
        <v>1191.3599999999999</v>
      </c>
      <c r="W1239" s="227">
        <f t="shared" si="135"/>
        <v>1140.2966666666666</v>
      </c>
      <c r="X1239" s="227">
        <f t="shared" si="138"/>
        <v>1119.8333333333333</v>
      </c>
      <c r="Y1239" s="227">
        <f t="shared" si="136"/>
        <v>904.25099999999998</v>
      </c>
      <c r="Z1239" s="227">
        <f t="shared" si="137"/>
        <v>845.80566666666664</v>
      </c>
      <c r="AA1239" s="227">
        <f t="shared" si="139"/>
        <v>802.05555555555554</v>
      </c>
    </row>
    <row r="1240" spans="2:27" ht="13.5" hidden="1">
      <c r="B1240" s="232" t="s">
        <v>1110</v>
      </c>
      <c r="C1240" s="232" t="s">
        <v>795</v>
      </c>
      <c r="D1240" s="232" t="s">
        <v>1111</v>
      </c>
      <c r="E1240" s="232" t="s">
        <v>988</v>
      </c>
      <c r="F1240" s="232">
        <v>64</v>
      </c>
      <c r="G1240" s="232" t="s">
        <v>1345</v>
      </c>
      <c r="H1240" s="233">
        <v>4.101</v>
      </c>
      <c r="I1240" s="233">
        <v>0</v>
      </c>
      <c r="J1240" s="233">
        <v>2.5139999999999998</v>
      </c>
      <c r="K1240" s="234">
        <v>10521</v>
      </c>
      <c r="L1240" s="233">
        <v>1.2010000000000001</v>
      </c>
      <c r="M1240" s="234">
        <v>20649</v>
      </c>
      <c r="N1240" s="233">
        <v>0</v>
      </c>
      <c r="O1240" s="233">
        <v>0</v>
      </c>
      <c r="P1240" s="233">
        <v>1.8867</v>
      </c>
      <c r="Q1240" s="234">
        <v>23109</v>
      </c>
      <c r="R1240" s="233">
        <v>0.87929999999999997</v>
      </c>
      <c r="S1240" s="234">
        <v>43695</v>
      </c>
      <c r="T1240" s="233">
        <v>0</v>
      </c>
      <c r="U1240" s="235">
        <f t="shared" si="133"/>
        <v>2993.73</v>
      </c>
      <c r="V1240" s="227">
        <f t="shared" si="134"/>
        <v>1835.2199999999998</v>
      </c>
      <c r="W1240" s="227">
        <f t="shared" si="135"/>
        <v>1753.48</v>
      </c>
      <c r="X1240" s="227">
        <f t="shared" si="138"/>
        <v>1720.75</v>
      </c>
      <c r="Y1240" s="227">
        <f t="shared" si="136"/>
        <v>1377.2909999999999</v>
      </c>
      <c r="Z1240" s="227">
        <f t="shared" si="137"/>
        <v>1283.8056666666666</v>
      </c>
      <c r="AA1240" s="227">
        <f t="shared" si="139"/>
        <v>1213.75</v>
      </c>
    </row>
    <row r="1241" spans="2:27" ht="13.5" hidden="1">
      <c r="B1241" s="232" t="s">
        <v>1110</v>
      </c>
      <c r="C1241" s="232" t="s">
        <v>796</v>
      </c>
      <c r="D1241" s="232" t="s">
        <v>1111</v>
      </c>
      <c r="E1241" s="232" t="s">
        <v>988</v>
      </c>
      <c r="F1241" s="232">
        <v>8</v>
      </c>
      <c r="G1241" s="232" t="s">
        <v>1312</v>
      </c>
      <c r="H1241" s="233">
        <v>0.65700000000000003</v>
      </c>
      <c r="I1241" s="233">
        <v>0</v>
      </c>
      <c r="J1241" s="233">
        <v>0.45600000000000002</v>
      </c>
      <c r="K1241" s="234">
        <v>1936</v>
      </c>
      <c r="L1241" s="233">
        <v>0.221</v>
      </c>
      <c r="M1241" s="234">
        <v>3823</v>
      </c>
      <c r="N1241" s="233">
        <v>0</v>
      </c>
      <c r="O1241" s="233">
        <v>0</v>
      </c>
      <c r="P1241" s="233">
        <v>0.37469999999999998</v>
      </c>
      <c r="Q1241" s="234">
        <v>4713</v>
      </c>
      <c r="R1241" s="233">
        <v>0.17929999999999999</v>
      </c>
      <c r="S1241" s="234">
        <v>9111</v>
      </c>
      <c r="T1241" s="233">
        <v>0</v>
      </c>
      <c r="U1241" s="235">
        <f t="shared" si="133"/>
        <v>479.61</v>
      </c>
      <c r="V1241" s="227">
        <f t="shared" si="134"/>
        <v>332.88</v>
      </c>
      <c r="W1241" s="227">
        <f t="shared" si="135"/>
        <v>322.66333333333336</v>
      </c>
      <c r="X1241" s="227">
        <f t="shared" si="138"/>
        <v>318.58333333333331</v>
      </c>
      <c r="Y1241" s="227">
        <f t="shared" si="136"/>
        <v>273.53100000000001</v>
      </c>
      <c r="Z1241" s="227">
        <f t="shared" si="137"/>
        <v>261.80566666666664</v>
      </c>
      <c r="AA1241" s="227">
        <f t="shared" si="139"/>
        <v>253.08333333333334</v>
      </c>
    </row>
    <row r="1242" spans="2:27" ht="13.5" hidden="1">
      <c r="B1242" s="232" t="s">
        <v>1110</v>
      </c>
      <c r="C1242" s="232" t="s">
        <v>797</v>
      </c>
      <c r="D1242" s="232" t="s">
        <v>1111</v>
      </c>
      <c r="E1242" s="232" t="s">
        <v>988</v>
      </c>
      <c r="F1242" s="232">
        <v>16</v>
      </c>
      <c r="G1242" s="232" t="s">
        <v>1317</v>
      </c>
      <c r="H1242" s="233">
        <v>1.149</v>
      </c>
      <c r="I1242" s="233">
        <v>0</v>
      </c>
      <c r="J1242" s="233">
        <v>0.75</v>
      </c>
      <c r="K1242" s="234">
        <v>3162</v>
      </c>
      <c r="L1242" s="233">
        <v>0.36099999999999999</v>
      </c>
      <c r="M1242" s="234">
        <v>6227</v>
      </c>
      <c r="N1242" s="233">
        <v>0</v>
      </c>
      <c r="O1242" s="233">
        <v>0</v>
      </c>
      <c r="P1242" s="233">
        <v>0.5907</v>
      </c>
      <c r="Q1242" s="234">
        <v>7341</v>
      </c>
      <c r="R1242" s="233">
        <v>0.27929999999999999</v>
      </c>
      <c r="S1242" s="234">
        <v>14052</v>
      </c>
      <c r="T1242" s="233">
        <v>0</v>
      </c>
      <c r="U1242" s="235">
        <f t="shared" si="133"/>
        <v>838.77</v>
      </c>
      <c r="V1242" s="227">
        <f t="shared" si="134"/>
        <v>547.5</v>
      </c>
      <c r="W1242" s="227">
        <f t="shared" si="135"/>
        <v>527.03</v>
      </c>
      <c r="X1242" s="227">
        <f t="shared" si="138"/>
        <v>518.91666666666663</v>
      </c>
      <c r="Y1242" s="227">
        <f t="shared" si="136"/>
        <v>431.21100000000001</v>
      </c>
      <c r="Z1242" s="227">
        <f t="shared" si="137"/>
        <v>407.80566666666664</v>
      </c>
      <c r="AA1242" s="227">
        <f t="shared" si="139"/>
        <v>390.33333333333331</v>
      </c>
    </row>
    <row r="1243" spans="2:27" ht="13.5" hidden="1">
      <c r="B1243" s="232" t="s">
        <v>1110</v>
      </c>
      <c r="C1243" s="232" t="s">
        <v>798</v>
      </c>
      <c r="D1243" s="232" t="s">
        <v>1111</v>
      </c>
      <c r="E1243" s="232" t="s">
        <v>988</v>
      </c>
      <c r="F1243" s="232">
        <v>2</v>
      </c>
      <c r="G1243" s="232" t="s">
        <v>1315</v>
      </c>
      <c r="H1243" s="233">
        <v>0.218</v>
      </c>
      <c r="I1243" s="233">
        <v>0</v>
      </c>
      <c r="J1243" s="233">
        <v>0.16550000000000001</v>
      </c>
      <c r="K1243" s="234">
        <v>710</v>
      </c>
      <c r="L1243" s="233">
        <v>8.1000000000000003E-2</v>
      </c>
      <c r="M1243" s="234">
        <v>1407</v>
      </c>
      <c r="N1243" s="233">
        <v>0</v>
      </c>
      <c r="O1243" s="233">
        <v>0</v>
      </c>
      <c r="P1243" s="233">
        <v>0.14269999999999999</v>
      </c>
      <c r="Q1243" s="234">
        <v>1823</v>
      </c>
      <c r="R1243" s="233">
        <v>6.93E-2</v>
      </c>
      <c r="S1243" s="234">
        <v>3566</v>
      </c>
      <c r="T1243" s="233">
        <v>0</v>
      </c>
      <c r="U1243" s="235">
        <f t="shared" si="133"/>
        <v>159.13999999999999</v>
      </c>
      <c r="V1243" s="227">
        <f t="shared" si="134"/>
        <v>120.81500000000001</v>
      </c>
      <c r="W1243" s="227">
        <f t="shared" si="135"/>
        <v>118.29666666666667</v>
      </c>
      <c r="X1243" s="227">
        <f t="shared" si="138"/>
        <v>117.25</v>
      </c>
      <c r="Y1243" s="227">
        <f t="shared" si="136"/>
        <v>104.17099999999999</v>
      </c>
      <c r="Z1243" s="227">
        <f t="shared" si="137"/>
        <v>101.22788888888888</v>
      </c>
      <c r="AA1243" s="227">
        <f t="shared" si="139"/>
        <v>99.055555555555557</v>
      </c>
    </row>
    <row r="1244" spans="2:27" ht="13.5" hidden="1">
      <c r="B1244" s="232" t="s">
        <v>1110</v>
      </c>
      <c r="C1244" s="232" t="s">
        <v>799</v>
      </c>
      <c r="D1244" s="232" t="s">
        <v>1111</v>
      </c>
      <c r="E1244" s="232" t="s">
        <v>988</v>
      </c>
      <c r="F1244" s="232">
        <v>4</v>
      </c>
      <c r="G1244" s="232" t="s">
        <v>1311</v>
      </c>
      <c r="H1244" s="233">
        <v>0.34100000000000003</v>
      </c>
      <c r="I1244" s="233">
        <v>0</v>
      </c>
      <c r="J1244" s="233">
        <v>0.23899999999999999</v>
      </c>
      <c r="K1244" s="234">
        <v>1016</v>
      </c>
      <c r="L1244" s="233">
        <v>0.11600000000000001</v>
      </c>
      <c r="M1244" s="234">
        <v>2008</v>
      </c>
      <c r="N1244" s="233">
        <v>0</v>
      </c>
      <c r="O1244" s="233">
        <v>0</v>
      </c>
      <c r="P1244" s="233">
        <v>0.19670000000000001</v>
      </c>
      <c r="Q1244" s="234">
        <v>2480</v>
      </c>
      <c r="R1244" s="233">
        <v>9.4299999999999995E-2</v>
      </c>
      <c r="S1244" s="234">
        <v>4801</v>
      </c>
      <c r="T1244" s="233">
        <v>0</v>
      </c>
      <c r="U1244" s="235">
        <f t="shared" si="133"/>
        <v>248.93</v>
      </c>
      <c r="V1244" s="227">
        <f t="shared" si="134"/>
        <v>174.47</v>
      </c>
      <c r="W1244" s="227">
        <f t="shared" si="135"/>
        <v>169.34666666666669</v>
      </c>
      <c r="X1244" s="227">
        <f t="shared" si="138"/>
        <v>167.33333333333334</v>
      </c>
      <c r="Y1244" s="227">
        <f t="shared" si="136"/>
        <v>143.59100000000001</v>
      </c>
      <c r="Z1244" s="227">
        <f t="shared" si="137"/>
        <v>137.72788888888888</v>
      </c>
      <c r="AA1244" s="227">
        <f t="shared" si="139"/>
        <v>133.36111111111111</v>
      </c>
    </row>
    <row r="1245" spans="2:27" ht="13.5" hidden="1">
      <c r="B1245" s="232" t="s">
        <v>1110</v>
      </c>
      <c r="C1245" s="232" t="s">
        <v>800</v>
      </c>
      <c r="D1245" s="232" t="s">
        <v>1111</v>
      </c>
      <c r="E1245" s="232" t="s">
        <v>988</v>
      </c>
      <c r="F1245" s="232">
        <v>48</v>
      </c>
      <c r="G1245" s="232" t="s">
        <v>1310</v>
      </c>
      <c r="H1245" s="233">
        <v>2.9969999999999999</v>
      </c>
      <c r="I1245" s="233">
        <v>0</v>
      </c>
      <c r="J1245" s="233">
        <v>1.9259999999999999</v>
      </c>
      <c r="K1245" s="234">
        <v>8068</v>
      </c>
      <c r="L1245" s="233">
        <v>0.92100000000000004</v>
      </c>
      <c r="M1245" s="234">
        <v>15842</v>
      </c>
      <c r="N1245" s="233">
        <v>0</v>
      </c>
      <c r="O1245" s="233">
        <v>0</v>
      </c>
      <c r="P1245" s="233">
        <v>1.3819999999999999</v>
      </c>
      <c r="Q1245" s="234">
        <v>16970</v>
      </c>
      <c r="R1245" s="233">
        <v>0.64600000000000002</v>
      </c>
      <c r="S1245" s="234">
        <v>32154</v>
      </c>
      <c r="T1245" s="233">
        <v>0</v>
      </c>
      <c r="U1245" s="235">
        <f t="shared" si="133"/>
        <v>2187.81</v>
      </c>
      <c r="V1245" s="227">
        <f t="shared" si="134"/>
        <v>1405.98</v>
      </c>
      <c r="W1245" s="227">
        <f t="shared" si="135"/>
        <v>1344.6633333333334</v>
      </c>
      <c r="X1245" s="227">
        <f t="shared" si="138"/>
        <v>1320.1666666666667</v>
      </c>
      <c r="Y1245" s="227">
        <f t="shared" si="136"/>
        <v>1008.8599999999999</v>
      </c>
      <c r="Z1245" s="227">
        <f t="shared" si="137"/>
        <v>942.96888888888896</v>
      </c>
      <c r="AA1245" s="227">
        <f t="shared" si="139"/>
        <v>893.16666666666663</v>
      </c>
    </row>
    <row r="1246" spans="2:27" ht="13.5" hidden="1">
      <c r="B1246" s="232" t="s">
        <v>1110</v>
      </c>
      <c r="C1246" s="232" t="s">
        <v>801</v>
      </c>
      <c r="D1246" s="232" t="s">
        <v>1111</v>
      </c>
      <c r="E1246" s="232" t="s">
        <v>988</v>
      </c>
      <c r="F1246" s="232">
        <v>64</v>
      </c>
      <c r="G1246" s="232" t="s">
        <v>1345</v>
      </c>
      <c r="H1246" s="233">
        <v>3.9409999999999998</v>
      </c>
      <c r="I1246" s="233">
        <v>0</v>
      </c>
      <c r="J1246" s="233">
        <v>2.5139999999999998</v>
      </c>
      <c r="K1246" s="234">
        <v>10521</v>
      </c>
      <c r="L1246" s="233">
        <v>1.2010000000000001</v>
      </c>
      <c r="M1246" s="234">
        <v>20649</v>
      </c>
      <c r="N1246" s="233">
        <v>0</v>
      </c>
      <c r="O1246" s="233">
        <v>0</v>
      </c>
      <c r="P1246" s="233">
        <v>1.79</v>
      </c>
      <c r="Q1246" s="234">
        <v>21932</v>
      </c>
      <c r="R1246" s="233">
        <v>0.83499999999999996</v>
      </c>
      <c r="S1246" s="234">
        <v>41482</v>
      </c>
      <c r="T1246" s="233">
        <v>0</v>
      </c>
      <c r="U1246" s="235">
        <f t="shared" si="133"/>
        <v>2876.93</v>
      </c>
      <c r="V1246" s="227">
        <f t="shared" si="134"/>
        <v>1835.2199999999998</v>
      </c>
      <c r="W1246" s="227">
        <f t="shared" si="135"/>
        <v>1753.48</v>
      </c>
      <c r="X1246" s="227">
        <f t="shared" si="138"/>
        <v>1720.75</v>
      </c>
      <c r="Y1246" s="227">
        <f t="shared" si="136"/>
        <v>1306.7</v>
      </c>
      <c r="Z1246" s="227">
        <f t="shared" si="137"/>
        <v>1218.7722222222221</v>
      </c>
      <c r="AA1246" s="227">
        <f t="shared" si="139"/>
        <v>1152.2777777777778</v>
      </c>
    </row>
    <row r="1247" spans="2:27" ht="13.5" hidden="1">
      <c r="B1247" s="232" t="s">
        <v>1110</v>
      </c>
      <c r="C1247" s="232" t="s">
        <v>802</v>
      </c>
      <c r="D1247" s="232" t="s">
        <v>1111</v>
      </c>
      <c r="E1247" s="232" t="s">
        <v>988</v>
      </c>
      <c r="F1247" s="232">
        <v>96</v>
      </c>
      <c r="G1247" s="232" t="s">
        <v>1356</v>
      </c>
      <c r="H1247" s="233">
        <v>5.8289999999999997</v>
      </c>
      <c r="I1247" s="233">
        <v>0</v>
      </c>
      <c r="J1247" s="233">
        <v>3.69</v>
      </c>
      <c r="K1247" s="234">
        <v>15426</v>
      </c>
      <c r="L1247" s="233">
        <v>1.7609999999999999</v>
      </c>
      <c r="M1247" s="234">
        <v>30264</v>
      </c>
      <c r="N1247" s="233">
        <v>0</v>
      </c>
      <c r="O1247" s="233">
        <v>0</v>
      </c>
      <c r="P1247" s="233">
        <v>2.6059999999999999</v>
      </c>
      <c r="Q1247" s="234">
        <v>31855</v>
      </c>
      <c r="R1247" s="233">
        <v>1.212</v>
      </c>
      <c r="S1247" s="234">
        <v>60138</v>
      </c>
      <c r="T1247" s="233">
        <v>0</v>
      </c>
      <c r="U1247" s="235">
        <f t="shared" si="133"/>
        <v>4255.17</v>
      </c>
      <c r="V1247" s="227">
        <f t="shared" si="134"/>
        <v>2693.7</v>
      </c>
      <c r="W1247" s="227">
        <f t="shared" si="135"/>
        <v>2571.0299999999997</v>
      </c>
      <c r="X1247" s="227">
        <f t="shared" si="138"/>
        <v>2522</v>
      </c>
      <c r="Y1247" s="227">
        <f t="shared" si="136"/>
        <v>1902.3799999999999</v>
      </c>
      <c r="Z1247" s="227">
        <f t="shared" si="137"/>
        <v>1769.6211111111111</v>
      </c>
      <c r="AA1247" s="227">
        <f t="shared" si="139"/>
        <v>1670.5</v>
      </c>
    </row>
    <row r="1248" spans="2:27" ht="13.5" hidden="1">
      <c r="B1248" s="232" t="s">
        <v>1110</v>
      </c>
      <c r="C1248" s="232" t="s">
        <v>803</v>
      </c>
      <c r="D1248" s="232" t="s">
        <v>1111</v>
      </c>
      <c r="E1248" s="232" t="s">
        <v>988</v>
      </c>
      <c r="F1248" s="232">
        <v>8</v>
      </c>
      <c r="G1248" s="232" t="s">
        <v>1312</v>
      </c>
      <c r="H1248" s="233">
        <v>0.63700000000000001</v>
      </c>
      <c r="I1248" s="233">
        <v>0</v>
      </c>
      <c r="J1248" s="233">
        <v>0.45600000000000002</v>
      </c>
      <c r="K1248" s="234">
        <v>1936</v>
      </c>
      <c r="L1248" s="233">
        <v>0.221</v>
      </c>
      <c r="M1248" s="234">
        <v>3823</v>
      </c>
      <c r="N1248" s="233">
        <v>0</v>
      </c>
      <c r="O1248" s="233">
        <v>0</v>
      </c>
      <c r="P1248" s="233">
        <v>0.36299999999999999</v>
      </c>
      <c r="Q1248" s="234">
        <v>4566</v>
      </c>
      <c r="R1248" s="233">
        <v>0.17399999999999999</v>
      </c>
      <c r="S1248" s="234">
        <v>8835</v>
      </c>
      <c r="T1248" s="233">
        <v>0</v>
      </c>
      <c r="U1248" s="235">
        <f t="shared" si="133"/>
        <v>465.01</v>
      </c>
      <c r="V1248" s="227">
        <f t="shared" si="134"/>
        <v>332.88</v>
      </c>
      <c r="W1248" s="227">
        <f t="shared" si="135"/>
        <v>322.66333333333336</v>
      </c>
      <c r="X1248" s="227">
        <f t="shared" si="138"/>
        <v>318.58333333333331</v>
      </c>
      <c r="Y1248" s="227">
        <f t="shared" si="136"/>
        <v>264.99</v>
      </c>
      <c r="Z1248" s="227">
        <f t="shared" si="137"/>
        <v>253.85333333333332</v>
      </c>
      <c r="AA1248" s="227">
        <f t="shared" si="139"/>
        <v>245.41666666666666</v>
      </c>
    </row>
    <row r="1249" spans="2:27" ht="13.5" hidden="1">
      <c r="B1249" s="232" t="s">
        <v>1110</v>
      </c>
      <c r="C1249" s="232" t="s">
        <v>804</v>
      </c>
      <c r="D1249" s="232" t="s">
        <v>1111</v>
      </c>
      <c r="E1249" s="232" t="s">
        <v>988</v>
      </c>
      <c r="F1249" s="232">
        <v>16</v>
      </c>
      <c r="G1249" s="232" t="s">
        <v>1317</v>
      </c>
      <c r="H1249" s="233">
        <v>1.109</v>
      </c>
      <c r="I1249" s="233">
        <v>0</v>
      </c>
      <c r="J1249" s="233">
        <v>0.75</v>
      </c>
      <c r="K1249" s="234">
        <v>3162</v>
      </c>
      <c r="L1249" s="233">
        <v>0.36099999999999999</v>
      </c>
      <c r="M1249" s="234">
        <v>6227</v>
      </c>
      <c r="N1249" s="233">
        <v>0</v>
      </c>
      <c r="O1249" s="233">
        <v>0</v>
      </c>
      <c r="P1249" s="233">
        <v>0.56699999999999995</v>
      </c>
      <c r="Q1249" s="234">
        <v>7047</v>
      </c>
      <c r="R1249" s="233">
        <v>0.26800000000000002</v>
      </c>
      <c r="S1249" s="234">
        <v>13499</v>
      </c>
      <c r="T1249" s="233">
        <v>0</v>
      </c>
      <c r="U1249" s="235">
        <f t="shared" si="133"/>
        <v>809.56999999999994</v>
      </c>
      <c r="V1249" s="227">
        <f t="shared" si="134"/>
        <v>547.5</v>
      </c>
      <c r="W1249" s="227">
        <f t="shared" si="135"/>
        <v>527.03</v>
      </c>
      <c r="X1249" s="227">
        <f t="shared" si="138"/>
        <v>518.91666666666663</v>
      </c>
      <c r="Y1249" s="227">
        <f t="shared" si="136"/>
        <v>413.90999999999997</v>
      </c>
      <c r="Z1249" s="227">
        <f t="shared" si="137"/>
        <v>391.39</v>
      </c>
      <c r="AA1249" s="227">
        <f t="shared" si="139"/>
        <v>374.97222222222223</v>
      </c>
    </row>
    <row r="1250" spans="2:27" ht="13.5" hidden="1">
      <c r="B1250" s="232" t="s">
        <v>1110</v>
      </c>
      <c r="C1250" s="232" t="s">
        <v>805</v>
      </c>
      <c r="D1250" s="232" t="s">
        <v>1111</v>
      </c>
      <c r="E1250" s="232" t="s">
        <v>988</v>
      </c>
      <c r="F1250" s="232">
        <v>32</v>
      </c>
      <c r="G1250" s="232" t="s">
        <v>1316</v>
      </c>
      <c r="H1250" s="233">
        <v>2.0529999999999999</v>
      </c>
      <c r="I1250" s="233">
        <v>0</v>
      </c>
      <c r="J1250" s="233">
        <v>1.3380000000000001</v>
      </c>
      <c r="K1250" s="234">
        <v>5615</v>
      </c>
      <c r="L1250" s="233">
        <v>0.64100000000000001</v>
      </c>
      <c r="M1250" s="234">
        <v>11034</v>
      </c>
      <c r="N1250" s="233">
        <v>0</v>
      </c>
      <c r="O1250" s="233">
        <v>0</v>
      </c>
      <c r="P1250" s="233">
        <v>0.97399999999999998</v>
      </c>
      <c r="Q1250" s="234">
        <v>12009</v>
      </c>
      <c r="R1250" s="233">
        <v>0.45700000000000002</v>
      </c>
      <c r="S1250" s="234">
        <v>22826</v>
      </c>
      <c r="T1250" s="233">
        <v>0</v>
      </c>
      <c r="U1250" s="235">
        <f t="shared" si="133"/>
        <v>1498.69</v>
      </c>
      <c r="V1250" s="227">
        <f t="shared" si="134"/>
        <v>976.74</v>
      </c>
      <c r="W1250" s="227">
        <f t="shared" si="135"/>
        <v>935.84666666666669</v>
      </c>
      <c r="X1250" s="227">
        <f t="shared" si="138"/>
        <v>919.5</v>
      </c>
      <c r="Y1250" s="227">
        <f t="shared" si="136"/>
        <v>711.02</v>
      </c>
      <c r="Z1250" s="227">
        <f t="shared" si="137"/>
        <v>667.19333333333338</v>
      </c>
      <c r="AA1250" s="227">
        <f t="shared" si="139"/>
        <v>634.05555555555554</v>
      </c>
    </row>
    <row r="1251" spans="2:27" ht="13.5" hidden="1">
      <c r="B1251" s="232" t="s">
        <v>1110</v>
      </c>
      <c r="C1251" s="232" t="s">
        <v>806</v>
      </c>
      <c r="D1251" s="232" t="s">
        <v>1111</v>
      </c>
      <c r="E1251" s="232" t="s">
        <v>988</v>
      </c>
      <c r="F1251" s="232">
        <v>2</v>
      </c>
      <c r="G1251" s="232" t="s">
        <v>1315</v>
      </c>
      <c r="H1251" s="233">
        <v>0.21299999999999999</v>
      </c>
      <c r="I1251" s="233">
        <v>0</v>
      </c>
      <c r="J1251" s="233">
        <v>0.16500000000000001</v>
      </c>
      <c r="K1251" s="234">
        <v>710</v>
      </c>
      <c r="L1251" s="233">
        <v>8.1000000000000003E-2</v>
      </c>
      <c r="M1251" s="234">
        <v>1407</v>
      </c>
      <c r="N1251" s="233">
        <v>0</v>
      </c>
      <c r="O1251" s="233">
        <v>0</v>
      </c>
      <c r="P1251" s="233">
        <v>0.14000000000000001</v>
      </c>
      <c r="Q1251" s="234">
        <v>1786</v>
      </c>
      <c r="R1251" s="233">
        <v>6.8000000000000005E-2</v>
      </c>
      <c r="S1251" s="234">
        <v>3497</v>
      </c>
      <c r="T1251" s="233">
        <v>0</v>
      </c>
      <c r="U1251" s="235">
        <f t="shared" si="133"/>
        <v>155.49</v>
      </c>
      <c r="V1251" s="227">
        <f t="shared" si="134"/>
        <v>120.45</v>
      </c>
      <c r="W1251" s="227">
        <f t="shared" si="135"/>
        <v>118.29666666666667</v>
      </c>
      <c r="X1251" s="227">
        <f t="shared" si="138"/>
        <v>117.25</v>
      </c>
      <c r="Y1251" s="227">
        <f t="shared" si="136"/>
        <v>102.2</v>
      </c>
      <c r="Z1251" s="227">
        <f t="shared" si="137"/>
        <v>99.251111111111115</v>
      </c>
      <c r="AA1251" s="227">
        <f t="shared" si="139"/>
        <v>97.138888888888886</v>
      </c>
    </row>
    <row r="1252" spans="2:27" ht="13.5" hidden="1">
      <c r="B1252" s="232" t="s">
        <v>1110</v>
      </c>
      <c r="C1252" s="232" t="s">
        <v>807</v>
      </c>
      <c r="D1252" s="232" t="s">
        <v>1111</v>
      </c>
      <c r="E1252" s="232" t="s">
        <v>988</v>
      </c>
      <c r="F1252" s="232">
        <v>96</v>
      </c>
      <c r="G1252" s="232" t="s">
        <v>1356</v>
      </c>
      <c r="H1252" s="233">
        <v>5.8289999999999997</v>
      </c>
      <c r="I1252" s="233">
        <v>0</v>
      </c>
      <c r="J1252" s="233">
        <v>3.69</v>
      </c>
      <c r="K1252" s="234">
        <v>15426</v>
      </c>
      <c r="L1252" s="233">
        <v>1.7609999999999999</v>
      </c>
      <c r="M1252" s="234">
        <v>30264</v>
      </c>
      <c r="N1252" s="233">
        <v>0</v>
      </c>
      <c r="O1252" s="233">
        <v>0</v>
      </c>
      <c r="P1252" s="233">
        <v>2.6059999999999999</v>
      </c>
      <c r="Q1252" s="234">
        <v>31855</v>
      </c>
      <c r="R1252" s="233">
        <v>1.212</v>
      </c>
      <c r="S1252" s="234">
        <v>60138</v>
      </c>
      <c r="T1252" s="233">
        <v>0</v>
      </c>
      <c r="U1252" s="235">
        <f t="shared" si="133"/>
        <v>4255.17</v>
      </c>
      <c r="V1252" s="227">
        <f t="shared" si="134"/>
        <v>2693.7</v>
      </c>
      <c r="W1252" s="227">
        <f t="shared" si="135"/>
        <v>2571.0299999999997</v>
      </c>
      <c r="X1252" s="227">
        <f t="shared" si="138"/>
        <v>2522</v>
      </c>
      <c r="Y1252" s="227">
        <f t="shared" si="136"/>
        <v>1902.3799999999999</v>
      </c>
      <c r="Z1252" s="227">
        <f t="shared" si="137"/>
        <v>1769.6211111111111</v>
      </c>
      <c r="AA1252" s="227">
        <f t="shared" si="139"/>
        <v>1670.5</v>
      </c>
    </row>
    <row r="1253" spans="2:27" ht="13.5" hidden="1">
      <c r="B1253" s="232" t="s">
        <v>1110</v>
      </c>
      <c r="C1253" s="232" t="s">
        <v>808</v>
      </c>
      <c r="D1253" s="232" t="s">
        <v>1111</v>
      </c>
      <c r="E1253" s="232" t="s">
        <v>988</v>
      </c>
      <c r="F1253" s="232">
        <v>4</v>
      </c>
      <c r="G1253" s="232" t="s">
        <v>1311</v>
      </c>
      <c r="H1253" s="233">
        <v>0.33100000000000002</v>
      </c>
      <c r="I1253" s="233">
        <v>0</v>
      </c>
      <c r="J1253" s="233">
        <v>0.23899999999999999</v>
      </c>
      <c r="K1253" s="234">
        <v>1016</v>
      </c>
      <c r="L1253" s="233">
        <v>0.11600000000000001</v>
      </c>
      <c r="M1253" s="234">
        <v>2008</v>
      </c>
      <c r="N1253" s="233">
        <v>0</v>
      </c>
      <c r="O1253" s="233">
        <v>0</v>
      </c>
      <c r="P1253" s="233">
        <v>0.191</v>
      </c>
      <c r="Q1253" s="234">
        <v>2406</v>
      </c>
      <c r="R1253" s="233">
        <v>9.1999999999999998E-2</v>
      </c>
      <c r="S1253" s="234">
        <v>4663</v>
      </c>
      <c r="T1253" s="233">
        <v>0</v>
      </c>
      <c r="U1253" s="235">
        <f t="shared" si="133"/>
        <v>241.63000000000002</v>
      </c>
      <c r="V1253" s="227">
        <f t="shared" si="134"/>
        <v>174.47</v>
      </c>
      <c r="W1253" s="227">
        <f t="shared" si="135"/>
        <v>169.34666666666669</v>
      </c>
      <c r="X1253" s="227">
        <f t="shared" si="138"/>
        <v>167.33333333333334</v>
      </c>
      <c r="Y1253" s="227">
        <f t="shared" si="136"/>
        <v>139.43</v>
      </c>
      <c r="Z1253" s="227">
        <f t="shared" si="137"/>
        <v>133.99333333333334</v>
      </c>
      <c r="AA1253" s="227">
        <f t="shared" si="139"/>
        <v>129.52777777777777</v>
      </c>
    </row>
    <row r="1254" spans="2:27" ht="13.5" hidden="1">
      <c r="B1254" s="232" t="s">
        <v>1110</v>
      </c>
      <c r="C1254" s="232" t="s">
        <v>809</v>
      </c>
      <c r="D1254" s="232" t="s">
        <v>1111</v>
      </c>
      <c r="E1254" s="232" t="s">
        <v>988</v>
      </c>
      <c r="F1254" s="232">
        <v>48</v>
      </c>
      <c r="G1254" s="232" t="s">
        <v>1310</v>
      </c>
      <c r="H1254" s="233">
        <v>2.7090000000000001</v>
      </c>
      <c r="I1254" s="233">
        <v>0</v>
      </c>
      <c r="J1254" s="233">
        <v>1.746</v>
      </c>
      <c r="K1254" s="234">
        <v>7319</v>
      </c>
      <c r="L1254" s="233">
        <v>0.83499999999999996</v>
      </c>
      <c r="M1254" s="234">
        <v>14373</v>
      </c>
      <c r="N1254" s="233">
        <v>0</v>
      </c>
      <c r="O1254" s="233">
        <v>0</v>
      </c>
      <c r="P1254" s="233">
        <v>1.258</v>
      </c>
      <c r="Q1254" s="234">
        <v>15457</v>
      </c>
      <c r="R1254" s="233">
        <v>0.58799999999999997</v>
      </c>
      <c r="S1254" s="234">
        <v>29309</v>
      </c>
      <c r="T1254" s="233">
        <v>0</v>
      </c>
      <c r="U1254" s="235">
        <f t="shared" si="133"/>
        <v>1977.5700000000002</v>
      </c>
      <c r="V1254" s="227">
        <f t="shared" si="134"/>
        <v>1274.58</v>
      </c>
      <c r="W1254" s="227">
        <f t="shared" si="135"/>
        <v>1219.4666666666667</v>
      </c>
      <c r="X1254" s="227">
        <f t="shared" si="138"/>
        <v>1197.75</v>
      </c>
      <c r="Y1254" s="227">
        <f t="shared" si="136"/>
        <v>918.34</v>
      </c>
      <c r="Z1254" s="227">
        <f t="shared" si="137"/>
        <v>858.60111111111109</v>
      </c>
      <c r="AA1254" s="227">
        <f t="shared" si="139"/>
        <v>814.13888888888891</v>
      </c>
    </row>
    <row r="1255" spans="2:27" ht="13.5" hidden="1">
      <c r="B1255" s="232" t="s">
        <v>1110</v>
      </c>
      <c r="C1255" s="232" t="s">
        <v>810</v>
      </c>
      <c r="D1255" s="232" t="s">
        <v>1111</v>
      </c>
      <c r="E1255" s="232" t="s">
        <v>988</v>
      </c>
      <c r="F1255" s="232">
        <v>64</v>
      </c>
      <c r="G1255" s="232" t="s">
        <v>1345</v>
      </c>
      <c r="H1255" s="233">
        <v>3.5569999999999999</v>
      </c>
      <c r="I1255" s="233">
        <v>0</v>
      </c>
      <c r="J1255" s="233">
        <v>2.274</v>
      </c>
      <c r="K1255" s="234">
        <v>9522</v>
      </c>
      <c r="L1255" s="233">
        <v>1.087</v>
      </c>
      <c r="M1255" s="234">
        <v>18691</v>
      </c>
      <c r="N1255" s="233">
        <v>0</v>
      </c>
      <c r="O1255" s="233">
        <v>0</v>
      </c>
      <c r="P1255" s="233">
        <v>1.6240000000000001</v>
      </c>
      <c r="Q1255" s="234">
        <v>19914</v>
      </c>
      <c r="R1255" s="233">
        <v>0.75800000000000001</v>
      </c>
      <c r="S1255" s="234">
        <v>37688</v>
      </c>
      <c r="T1255" s="233">
        <v>0</v>
      </c>
      <c r="U1255" s="235">
        <f t="shared" si="133"/>
        <v>2596.61</v>
      </c>
      <c r="V1255" s="227">
        <f t="shared" si="134"/>
        <v>1660.02</v>
      </c>
      <c r="W1255" s="227">
        <f t="shared" si="135"/>
        <v>1587.01</v>
      </c>
      <c r="X1255" s="227">
        <f t="shared" si="138"/>
        <v>1557.5833333333333</v>
      </c>
      <c r="Y1255" s="227">
        <f t="shared" si="136"/>
        <v>1185.52</v>
      </c>
      <c r="Z1255" s="227">
        <f t="shared" si="137"/>
        <v>1106.5066666666667</v>
      </c>
      <c r="AA1255" s="227">
        <f t="shared" si="139"/>
        <v>1046.8888888888889</v>
      </c>
    </row>
    <row r="1256" spans="2:27" ht="13.5" hidden="1">
      <c r="B1256" s="232" t="s">
        <v>1110</v>
      </c>
      <c r="C1256" s="232" t="s">
        <v>811</v>
      </c>
      <c r="D1256" s="232" t="s">
        <v>1111</v>
      </c>
      <c r="E1256" s="232" t="s">
        <v>988</v>
      </c>
      <c r="F1256" s="232">
        <v>96</v>
      </c>
      <c r="G1256" s="232" t="s">
        <v>1356</v>
      </c>
      <c r="H1256" s="233">
        <v>5.2530000000000001</v>
      </c>
      <c r="I1256" s="233">
        <v>0</v>
      </c>
      <c r="J1256" s="233">
        <v>3.331</v>
      </c>
      <c r="K1256" s="234">
        <v>13928</v>
      </c>
      <c r="L1256" s="233">
        <v>1.59</v>
      </c>
      <c r="M1256" s="234">
        <v>27327</v>
      </c>
      <c r="N1256" s="233">
        <v>0</v>
      </c>
      <c r="O1256" s="233">
        <v>0</v>
      </c>
      <c r="P1256" s="233">
        <v>2.3570000000000002</v>
      </c>
      <c r="Q1256" s="234">
        <v>28828</v>
      </c>
      <c r="R1256" s="233">
        <v>1.097</v>
      </c>
      <c r="S1256" s="234">
        <v>54447</v>
      </c>
      <c r="T1256" s="233">
        <v>0</v>
      </c>
      <c r="U1256" s="235">
        <f t="shared" si="133"/>
        <v>3834.69</v>
      </c>
      <c r="V1256" s="227">
        <f t="shared" si="134"/>
        <v>2431.63</v>
      </c>
      <c r="W1256" s="227">
        <f t="shared" si="135"/>
        <v>2321.3666666666668</v>
      </c>
      <c r="X1256" s="227">
        <f t="shared" si="138"/>
        <v>2277.25</v>
      </c>
      <c r="Y1256" s="227">
        <f t="shared" si="136"/>
        <v>1720.6100000000001</v>
      </c>
      <c r="Z1256" s="227">
        <f t="shared" si="137"/>
        <v>1601.5877777777778</v>
      </c>
      <c r="AA1256" s="227">
        <f t="shared" si="139"/>
        <v>1512.4166666666667</v>
      </c>
    </row>
    <row r="1257" spans="2:27" ht="13.5" hidden="1">
      <c r="B1257" s="232" t="s">
        <v>1110</v>
      </c>
      <c r="C1257" s="232" t="s">
        <v>812</v>
      </c>
      <c r="D1257" s="232" t="s">
        <v>1111</v>
      </c>
      <c r="E1257" s="232" t="s">
        <v>988</v>
      </c>
      <c r="F1257" s="232">
        <v>8</v>
      </c>
      <c r="G1257" s="232" t="s">
        <v>1312</v>
      </c>
      <c r="H1257" s="233">
        <v>0.58899999999999997</v>
      </c>
      <c r="I1257" s="233">
        <v>0</v>
      </c>
      <c r="J1257" s="233">
        <v>0.42599999999999999</v>
      </c>
      <c r="K1257" s="234">
        <v>1811</v>
      </c>
      <c r="L1257" s="233">
        <v>0.20699999999999999</v>
      </c>
      <c r="M1257" s="234">
        <v>3578</v>
      </c>
      <c r="N1257" s="233">
        <v>0</v>
      </c>
      <c r="O1257" s="233">
        <v>0</v>
      </c>
      <c r="P1257" s="233">
        <v>0.34200000000000003</v>
      </c>
      <c r="Q1257" s="234">
        <v>4314</v>
      </c>
      <c r="R1257" s="233">
        <v>0.16400000000000001</v>
      </c>
      <c r="S1257" s="234">
        <v>8360</v>
      </c>
      <c r="T1257" s="233">
        <v>0</v>
      </c>
      <c r="U1257" s="235">
        <f t="shared" si="133"/>
        <v>429.96999999999997</v>
      </c>
      <c r="V1257" s="227">
        <f t="shared" si="134"/>
        <v>310.98</v>
      </c>
      <c r="W1257" s="227">
        <f t="shared" si="135"/>
        <v>302.02666666666664</v>
      </c>
      <c r="X1257" s="227">
        <f t="shared" si="138"/>
        <v>298.16666666666669</v>
      </c>
      <c r="Y1257" s="227">
        <f t="shared" si="136"/>
        <v>249.66000000000003</v>
      </c>
      <c r="Z1257" s="227">
        <f t="shared" si="137"/>
        <v>239.55333333333334</v>
      </c>
      <c r="AA1257" s="227">
        <f t="shared" si="139"/>
        <v>232.22222222222223</v>
      </c>
    </row>
    <row r="1258" spans="2:27" ht="13.5" hidden="1">
      <c r="B1258" s="232" t="s">
        <v>1110</v>
      </c>
      <c r="C1258" s="232" t="s">
        <v>813</v>
      </c>
      <c r="D1258" s="232" t="s">
        <v>1111</v>
      </c>
      <c r="E1258" s="232" t="s">
        <v>988</v>
      </c>
      <c r="F1258" s="232">
        <v>16</v>
      </c>
      <c r="G1258" s="232" t="s">
        <v>1317</v>
      </c>
      <c r="H1258" s="233">
        <v>1.0129999999999999</v>
      </c>
      <c r="I1258" s="233">
        <v>0</v>
      </c>
      <c r="J1258" s="233">
        <v>0.69</v>
      </c>
      <c r="K1258" s="234">
        <v>2913</v>
      </c>
      <c r="L1258" s="233">
        <v>0.33200000000000002</v>
      </c>
      <c r="M1258" s="234">
        <v>5737</v>
      </c>
      <c r="N1258" s="233">
        <v>0</v>
      </c>
      <c r="O1258" s="233">
        <v>0</v>
      </c>
      <c r="P1258" s="233">
        <v>0.52500000000000002</v>
      </c>
      <c r="Q1258" s="234">
        <v>6542</v>
      </c>
      <c r="R1258" s="233">
        <v>0.249</v>
      </c>
      <c r="S1258" s="234">
        <v>12550</v>
      </c>
      <c r="T1258" s="233">
        <v>0</v>
      </c>
      <c r="U1258" s="235">
        <f t="shared" si="133"/>
        <v>739.4899999999999</v>
      </c>
      <c r="V1258" s="227">
        <f t="shared" si="134"/>
        <v>503.7</v>
      </c>
      <c r="W1258" s="227">
        <f t="shared" si="135"/>
        <v>485.11</v>
      </c>
      <c r="X1258" s="227">
        <f t="shared" si="138"/>
        <v>478.08333333333331</v>
      </c>
      <c r="Y1258" s="227">
        <f t="shared" si="136"/>
        <v>383.25</v>
      </c>
      <c r="Z1258" s="227">
        <f t="shared" si="137"/>
        <v>363.49222222222227</v>
      </c>
      <c r="AA1258" s="227">
        <f t="shared" si="139"/>
        <v>348.61111111111109</v>
      </c>
    </row>
    <row r="1259" spans="2:27" ht="13.5" hidden="1">
      <c r="B1259" s="232" t="s">
        <v>1110</v>
      </c>
      <c r="C1259" s="232" t="s">
        <v>814</v>
      </c>
      <c r="D1259" s="232" t="s">
        <v>1111</v>
      </c>
      <c r="E1259" s="232" t="s">
        <v>988</v>
      </c>
      <c r="F1259" s="232">
        <v>32</v>
      </c>
      <c r="G1259" s="232" t="s">
        <v>1316</v>
      </c>
      <c r="H1259" s="233">
        <v>1.861</v>
      </c>
      <c r="I1259" s="233">
        <v>0</v>
      </c>
      <c r="J1259" s="233">
        <v>1.218</v>
      </c>
      <c r="K1259" s="234">
        <v>5116</v>
      </c>
      <c r="L1259" s="233">
        <v>0.58399999999999996</v>
      </c>
      <c r="M1259" s="234">
        <v>10055</v>
      </c>
      <c r="N1259" s="233">
        <v>0</v>
      </c>
      <c r="O1259" s="233">
        <v>0</v>
      </c>
      <c r="P1259" s="233">
        <v>0.89100000000000001</v>
      </c>
      <c r="Q1259" s="234">
        <v>10999</v>
      </c>
      <c r="R1259" s="233">
        <v>0.41899999999999998</v>
      </c>
      <c r="S1259" s="234">
        <v>20929</v>
      </c>
      <c r="T1259" s="233">
        <v>0</v>
      </c>
      <c r="U1259" s="235">
        <f t="shared" si="133"/>
        <v>1358.53</v>
      </c>
      <c r="V1259" s="227">
        <f t="shared" si="134"/>
        <v>889.14</v>
      </c>
      <c r="W1259" s="227">
        <f t="shared" si="135"/>
        <v>852.65333333333331</v>
      </c>
      <c r="X1259" s="227">
        <f t="shared" si="138"/>
        <v>837.91666666666663</v>
      </c>
      <c r="Y1259" s="227">
        <f t="shared" si="136"/>
        <v>650.43000000000006</v>
      </c>
      <c r="Z1259" s="227">
        <f t="shared" si="137"/>
        <v>611.39777777777772</v>
      </c>
      <c r="AA1259" s="227">
        <f t="shared" si="139"/>
        <v>581.36111111111109</v>
      </c>
    </row>
    <row r="1260" spans="2:27" ht="13.5" hidden="1">
      <c r="B1260" s="232" t="s">
        <v>1110</v>
      </c>
      <c r="C1260" s="232" t="s">
        <v>815</v>
      </c>
      <c r="D1260" s="232" t="s">
        <v>1111</v>
      </c>
      <c r="E1260" s="232" t="s">
        <v>988</v>
      </c>
      <c r="F1260" s="232">
        <v>2</v>
      </c>
      <c r="G1260" s="232" t="s">
        <v>1315</v>
      </c>
      <c r="H1260" s="233">
        <v>0.20100000000000001</v>
      </c>
      <c r="I1260" s="233">
        <v>0</v>
      </c>
      <c r="J1260" s="233">
        <v>0.158</v>
      </c>
      <c r="K1260" s="234">
        <v>678</v>
      </c>
      <c r="L1260" s="233">
        <v>7.6999999999999999E-2</v>
      </c>
      <c r="M1260" s="234">
        <v>1346</v>
      </c>
      <c r="N1260" s="233">
        <v>0</v>
      </c>
      <c r="O1260" s="233">
        <v>0</v>
      </c>
      <c r="P1260" s="233">
        <v>0.13400000000000001</v>
      </c>
      <c r="Q1260" s="234">
        <v>1723</v>
      </c>
      <c r="R1260" s="233">
        <v>6.6000000000000003E-2</v>
      </c>
      <c r="S1260" s="234">
        <v>3378</v>
      </c>
      <c r="T1260" s="233">
        <v>0</v>
      </c>
      <c r="U1260" s="235">
        <f t="shared" si="133"/>
        <v>146.73000000000002</v>
      </c>
      <c r="V1260" s="227">
        <f t="shared" si="134"/>
        <v>115.34</v>
      </c>
      <c r="W1260" s="227">
        <f t="shared" si="135"/>
        <v>112.71000000000001</v>
      </c>
      <c r="X1260" s="227">
        <f t="shared" si="138"/>
        <v>112.16666666666667</v>
      </c>
      <c r="Y1260" s="227">
        <f t="shared" si="136"/>
        <v>97.820000000000007</v>
      </c>
      <c r="Z1260" s="227">
        <f t="shared" si="137"/>
        <v>96.041111111111121</v>
      </c>
      <c r="AA1260" s="227">
        <f t="shared" si="139"/>
        <v>93.833333333333329</v>
      </c>
    </row>
    <row r="1261" spans="2:27" ht="13.5" hidden="1">
      <c r="B1261" s="232" t="s">
        <v>1110</v>
      </c>
      <c r="C1261" s="232" t="s">
        <v>816</v>
      </c>
      <c r="D1261" s="232" t="s">
        <v>1111</v>
      </c>
      <c r="E1261" s="232" t="s">
        <v>988</v>
      </c>
      <c r="F1261" s="232">
        <v>4</v>
      </c>
      <c r="G1261" s="232" t="s">
        <v>1311</v>
      </c>
      <c r="H1261" s="233">
        <v>0.307</v>
      </c>
      <c r="I1261" s="233">
        <v>0</v>
      </c>
      <c r="J1261" s="233">
        <v>0.224</v>
      </c>
      <c r="K1261" s="234">
        <v>954</v>
      </c>
      <c r="L1261" s="233">
        <v>0.109</v>
      </c>
      <c r="M1261" s="234">
        <v>1885</v>
      </c>
      <c r="N1261" s="233">
        <v>0</v>
      </c>
      <c r="O1261" s="233">
        <v>0</v>
      </c>
      <c r="P1261" s="233">
        <v>0.18</v>
      </c>
      <c r="Q1261" s="234">
        <v>2280</v>
      </c>
      <c r="R1261" s="233">
        <v>8.6999999999999994E-2</v>
      </c>
      <c r="S1261" s="234">
        <v>4426</v>
      </c>
      <c r="T1261" s="233">
        <v>0</v>
      </c>
      <c r="U1261" s="235">
        <f t="shared" si="133"/>
        <v>224.10999999999999</v>
      </c>
      <c r="V1261" s="227">
        <f t="shared" si="134"/>
        <v>163.52000000000001</v>
      </c>
      <c r="W1261" s="227">
        <f t="shared" si="135"/>
        <v>159.07</v>
      </c>
      <c r="X1261" s="227">
        <f t="shared" si="138"/>
        <v>157.08333333333334</v>
      </c>
      <c r="Y1261" s="227">
        <f t="shared" si="136"/>
        <v>131.4</v>
      </c>
      <c r="Z1261" s="227">
        <f t="shared" si="137"/>
        <v>126.84333333333333</v>
      </c>
      <c r="AA1261" s="227">
        <f t="shared" si="139"/>
        <v>122.94444444444444</v>
      </c>
    </row>
    <row r="1262" spans="2:27" ht="13.5" hidden="1">
      <c r="B1262" s="232" t="s">
        <v>1110</v>
      </c>
      <c r="C1262" s="232" t="s">
        <v>817</v>
      </c>
      <c r="D1262" s="232" t="s">
        <v>1111</v>
      </c>
      <c r="E1262" s="232" t="s">
        <v>988</v>
      </c>
      <c r="F1262" s="232">
        <v>48</v>
      </c>
      <c r="G1262" s="232" t="s">
        <v>1310</v>
      </c>
      <c r="H1262" s="233">
        <v>3.2130000000000001</v>
      </c>
      <c r="I1262" s="233">
        <v>0</v>
      </c>
      <c r="J1262" s="233">
        <v>2.0609999999999999</v>
      </c>
      <c r="K1262" s="234">
        <v>8631</v>
      </c>
      <c r="L1262" s="233">
        <v>0.98499999999999999</v>
      </c>
      <c r="M1262" s="234">
        <v>16944</v>
      </c>
      <c r="N1262" s="233">
        <v>0</v>
      </c>
      <c r="O1262" s="233">
        <v>0</v>
      </c>
      <c r="P1262" s="233">
        <v>1.4750000000000001</v>
      </c>
      <c r="Q1262" s="234">
        <v>18106</v>
      </c>
      <c r="R1262" s="233">
        <v>0.68899999999999995</v>
      </c>
      <c r="S1262" s="234">
        <v>34289</v>
      </c>
      <c r="T1262" s="233">
        <v>0</v>
      </c>
      <c r="U1262" s="235">
        <f t="shared" si="133"/>
        <v>2345.4900000000002</v>
      </c>
      <c r="V1262" s="227">
        <f t="shared" si="134"/>
        <v>1504.53</v>
      </c>
      <c r="W1262" s="227">
        <f t="shared" si="135"/>
        <v>1438.3</v>
      </c>
      <c r="X1262" s="227">
        <f t="shared" si="138"/>
        <v>1412</v>
      </c>
      <c r="Y1262" s="227">
        <f t="shared" si="136"/>
        <v>1076.75</v>
      </c>
      <c r="Z1262" s="227">
        <f t="shared" si="137"/>
        <v>1005.9144444444444</v>
      </c>
      <c r="AA1262" s="227">
        <f t="shared" si="139"/>
        <v>952.47222222222217</v>
      </c>
    </row>
    <row r="1263" spans="2:27" ht="13.5" hidden="1">
      <c r="B1263" s="232" t="s">
        <v>1110</v>
      </c>
      <c r="C1263" s="232" t="s">
        <v>818</v>
      </c>
      <c r="D1263" s="232" t="s">
        <v>1111</v>
      </c>
      <c r="E1263" s="232" t="s">
        <v>988</v>
      </c>
      <c r="F1263" s="232">
        <v>64</v>
      </c>
      <c r="G1263" s="232" t="s">
        <v>1345</v>
      </c>
      <c r="H1263" s="233">
        <v>4.2290000000000001</v>
      </c>
      <c r="I1263" s="233">
        <v>0</v>
      </c>
      <c r="J1263" s="233">
        <v>2.694</v>
      </c>
      <c r="K1263" s="234">
        <v>11271</v>
      </c>
      <c r="L1263" s="233">
        <v>1.2869999999999999</v>
      </c>
      <c r="M1263" s="234">
        <v>22120</v>
      </c>
      <c r="N1263" s="233">
        <v>0</v>
      </c>
      <c r="O1263" s="233">
        <v>0</v>
      </c>
      <c r="P1263" s="233">
        <v>1.9139999999999999</v>
      </c>
      <c r="Q1263" s="234">
        <v>23446</v>
      </c>
      <c r="R1263" s="233">
        <v>0.89200000000000002</v>
      </c>
      <c r="S1263" s="234">
        <v>44328</v>
      </c>
      <c r="T1263" s="233">
        <v>0</v>
      </c>
      <c r="U1263" s="235">
        <f t="shared" si="133"/>
        <v>3087.17</v>
      </c>
      <c r="V1263" s="227">
        <f t="shared" si="134"/>
        <v>1966.62</v>
      </c>
      <c r="W1263" s="227">
        <f t="shared" si="135"/>
        <v>1878.76</v>
      </c>
      <c r="X1263" s="227">
        <f t="shared" si="138"/>
        <v>1843.3333333333333</v>
      </c>
      <c r="Y1263" s="227">
        <f t="shared" si="136"/>
        <v>1397.22</v>
      </c>
      <c r="Z1263" s="227">
        <f t="shared" si="137"/>
        <v>1302.4377777777777</v>
      </c>
      <c r="AA1263" s="227">
        <f t="shared" si="139"/>
        <v>1231.3333333333333</v>
      </c>
    </row>
    <row r="1264" spans="2:27" ht="13.5" hidden="1">
      <c r="B1264" s="232" t="s">
        <v>1110</v>
      </c>
      <c r="C1264" s="232" t="s">
        <v>819</v>
      </c>
      <c r="D1264" s="232" t="s">
        <v>1111</v>
      </c>
      <c r="E1264" s="232" t="s">
        <v>988</v>
      </c>
      <c r="F1264" s="232">
        <v>96</v>
      </c>
      <c r="G1264" s="232" t="s">
        <v>1356</v>
      </c>
      <c r="H1264" s="233">
        <v>6.2610000000000001</v>
      </c>
      <c r="I1264" s="233">
        <v>0</v>
      </c>
      <c r="J1264" s="233">
        <v>3.96</v>
      </c>
      <c r="K1264" s="234">
        <v>16552</v>
      </c>
      <c r="L1264" s="233">
        <v>1.889</v>
      </c>
      <c r="M1264" s="234">
        <v>32470</v>
      </c>
      <c r="N1264" s="233">
        <v>0</v>
      </c>
      <c r="O1264" s="233">
        <v>0</v>
      </c>
      <c r="P1264" s="233">
        <v>2.7919999999999998</v>
      </c>
      <c r="Q1264" s="234">
        <v>34126</v>
      </c>
      <c r="R1264" s="233">
        <v>1.2989999999999999</v>
      </c>
      <c r="S1264" s="234">
        <v>64407</v>
      </c>
      <c r="T1264" s="233">
        <v>0</v>
      </c>
      <c r="U1264" s="235">
        <f t="shared" si="133"/>
        <v>4570.53</v>
      </c>
      <c r="V1264" s="227">
        <f t="shared" si="134"/>
        <v>2890.8</v>
      </c>
      <c r="W1264" s="227">
        <f t="shared" si="135"/>
        <v>2758.3033333333333</v>
      </c>
      <c r="X1264" s="227">
        <f t="shared" si="138"/>
        <v>2705.8333333333335</v>
      </c>
      <c r="Y1264" s="227">
        <f t="shared" si="136"/>
        <v>2038.1599999999999</v>
      </c>
      <c r="Z1264" s="227">
        <f t="shared" si="137"/>
        <v>1896.2144444444443</v>
      </c>
      <c r="AA1264" s="227">
        <f t="shared" si="139"/>
        <v>1789.0833333333333</v>
      </c>
    </row>
    <row r="1265" spans="2:27" ht="13.5" hidden="1">
      <c r="B1265" s="232" t="s">
        <v>1110</v>
      </c>
      <c r="C1265" s="232" t="s">
        <v>820</v>
      </c>
      <c r="D1265" s="232" t="s">
        <v>1111</v>
      </c>
      <c r="E1265" s="232" t="s">
        <v>988</v>
      </c>
      <c r="F1265" s="232">
        <v>8</v>
      </c>
      <c r="G1265" s="232" t="s">
        <v>1312</v>
      </c>
      <c r="H1265" s="233">
        <v>0.67300000000000004</v>
      </c>
      <c r="I1265" s="233">
        <v>0</v>
      </c>
      <c r="J1265" s="233">
        <v>0.47799999999999998</v>
      </c>
      <c r="K1265" s="234">
        <v>2030</v>
      </c>
      <c r="L1265" s="233">
        <v>0.23200000000000001</v>
      </c>
      <c r="M1265" s="234">
        <v>4007</v>
      </c>
      <c r="N1265" s="233">
        <v>0</v>
      </c>
      <c r="O1265" s="233">
        <v>0</v>
      </c>
      <c r="P1265" s="233">
        <v>0.378</v>
      </c>
      <c r="Q1265" s="234">
        <v>4755</v>
      </c>
      <c r="R1265" s="233">
        <v>0.18099999999999999</v>
      </c>
      <c r="S1265" s="234">
        <v>9190</v>
      </c>
      <c r="T1265" s="233">
        <v>0</v>
      </c>
      <c r="U1265" s="235">
        <f t="shared" si="133"/>
        <v>491.29</v>
      </c>
      <c r="V1265" s="227">
        <f t="shared" si="134"/>
        <v>348.94</v>
      </c>
      <c r="W1265" s="227">
        <f t="shared" si="135"/>
        <v>338.52666666666664</v>
      </c>
      <c r="X1265" s="227">
        <f t="shared" si="138"/>
        <v>333.91666666666669</v>
      </c>
      <c r="Y1265" s="227">
        <f t="shared" si="136"/>
        <v>275.94</v>
      </c>
      <c r="Z1265" s="227">
        <f t="shared" si="137"/>
        <v>264.21333333333337</v>
      </c>
      <c r="AA1265" s="227">
        <f t="shared" si="139"/>
        <v>255.27777777777777</v>
      </c>
    </row>
    <row r="1266" spans="2:27" ht="13.5" hidden="1">
      <c r="B1266" s="232" t="s">
        <v>1110</v>
      </c>
      <c r="C1266" s="232" t="s">
        <v>821</v>
      </c>
      <c r="D1266" s="232" t="s">
        <v>1111</v>
      </c>
      <c r="E1266" s="232" t="s">
        <v>988</v>
      </c>
      <c r="F1266" s="232">
        <v>16</v>
      </c>
      <c r="G1266" s="232" t="s">
        <v>1317</v>
      </c>
      <c r="H1266" s="233">
        <v>1.181</v>
      </c>
      <c r="I1266" s="233">
        <v>0</v>
      </c>
      <c r="J1266" s="233">
        <v>0.79500000000000004</v>
      </c>
      <c r="K1266" s="234">
        <v>3350</v>
      </c>
      <c r="L1266" s="233">
        <v>0.38200000000000001</v>
      </c>
      <c r="M1266" s="234">
        <v>6594</v>
      </c>
      <c r="N1266" s="233">
        <v>0</v>
      </c>
      <c r="O1266" s="233">
        <v>0</v>
      </c>
      <c r="P1266" s="233">
        <v>0.59799999999999998</v>
      </c>
      <c r="Q1266" s="234">
        <v>7425</v>
      </c>
      <c r="R1266" s="233">
        <v>0.28299999999999997</v>
      </c>
      <c r="S1266" s="234">
        <v>14210</v>
      </c>
      <c r="T1266" s="233">
        <v>0</v>
      </c>
      <c r="U1266" s="235">
        <f t="shared" si="133"/>
        <v>862.13</v>
      </c>
      <c r="V1266" s="227">
        <f t="shared" si="134"/>
        <v>580.35</v>
      </c>
      <c r="W1266" s="227">
        <f t="shared" si="135"/>
        <v>558.02666666666664</v>
      </c>
      <c r="X1266" s="227">
        <f t="shared" si="138"/>
        <v>549.5</v>
      </c>
      <c r="Y1266" s="227">
        <f t="shared" si="136"/>
        <v>436.53999999999996</v>
      </c>
      <c r="Z1266" s="227">
        <f t="shared" si="137"/>
        <v>412.84</v>
      </c>
      <c r="AA1266" s="227">
        <f t="shared" si="139"/>
        <v>394.72222222222223</v>
      </c>
    </row>
    <row r="1267" spans="2:27" ht="13.5" hidden="1">
      <c r="B1267" s="232" t="s">
        <v>1110</v>
      </c>
      <c r="C1267" s="232" t="s">
        <v>822</v>
      </c>
      <c r="D1267" s="232" t="s">
        <v>1111</v>
      </c>
      <c r="E1267" s="232" t="s">
        <v>988</v>
      </c>
      <c r="F1267" s="232">
        <v>32</v>
      </c>
      <c r="G1267" s="232" t="s">
        <v>1316</v>
      </c>
      <c r="H1267" s="233">
        <v>2.1970000000000001</v>
      </c>
      <c r="I1267" s="233">
        <v>0</v>
      </c>
      <c r="J1267" s="233">
        <v>1.4279999999999999</v>
      </c>
      <c r="K1267" s="234">
        <v>5990</v>
      </c>
      <c r="L1267" s="233">
        <v>0.68400000000000005</v>
      </c>
      <c r="M1267" s="234">
        <v>11769</v>
      </c>
      <c r="N1267" s="233">
        <v>0</v>
      </c>
      <c r="O1267" s="233">
        <v>0</v>
      </c>
      <c r="P1267" s="233">
        <v>1.0369999999999999</v>
      </c>
      <c r="Q1267" s="234">
        <v>12766</v>
      </c>
      <c r="R1267" s="233">
        <v>0.48599999999999999</v>
      </c>
      <c r="S1267" s="234">
        <v>24249</v>
      </c>
      <c r="T1267" s="233">
        <v>0</v>
      </c>
      <c r="U1267" s="235">
        <f t="shared" si="133"/>
        <v>1603.81</v>
      </c>
      <c r="V1267" s="227">
        <f t="shared" si="134"/>
        <v>1042.44</v>
      </c>
      <c r="W1267" s="227">
        <f t="shared" si="135"/>
        <v>998.48666666666668</v>
      </c>
      <c r="X1267" s="227">
        <f t="shared" si="138"/>
        <v>980.75</v>
      </c>
      <c r="Y1267" s="227">
        <f t="shared" si="136"/>
        <v>757.01</v>
      </c>
      <c r="Z1267" s="227">
        <f t="shared" si="137"/>
        <v>709.39111111111106</v>
      </c>
      <c r="AA1267" s="227">
        <f t="shared" si="139"/>
        <v>673.58333333333337</v>
      </c>
    </row>
    <row r="1268" spans="2:27" ht="13.5" hidden="1">
      <c r="B1268" s="232" t="s">
        <v>1110</v>
      </c>
      <c r="C1268" s="232" t="s">
        <v>823</v>
      </c>
      <c r="D1268" s="232" t="s">
        <v>1111</v>
      </c>
      <c r="E1268" s="232" t="s">
        <v>988</v>
      </c>
      <c r="F1268" s="232">
        <v>2</v>
      </c>
      <c r="G1268" s="232" t="s">
        <v>1315</v>
      </c>
      <c r="H1268" s="233">
        <v>0.222</v>
      </c>
      <c r="I1268" s="233">
        <v>0</v>
      </c>
      <c r="J1268" s="233">
        <v>0.17100000000000001</v>
      </c>
      <c r="K1268" s="234">
        <v>733</v>
      </c>
      <c r="L1268" s="233">
        <v>8.4000000000000005E-2</v>
      </c>
      <c r="M1268" s="234">
        <v>1453</v>
      </c>
      <c r="N1268" s="233">
        <v>0</v>
      </c>
      <c r="O1268" s="233">
        <v>0</v>
      </c>
      <c r="P1268" s="233">
        <v>0.14399999999999999</v>
      </c>
      <c r="Q1268" s="234">
        <v>1833</v>
      </c>
      <c r="R1268" s="233">
        <v>7.0000000000000007E-2</v>
      </c>
      <c r="S1268" s="234">
        <v>3586</v>
      </c>
      <c r="T1268" s="233">
        <v>0</v>
      </c>
      <c r="U1268" s="235">
        <f t="shared" si="133"/>
        <v>162.06</v>
      </c>
      <c r="V1268" s="227">
        <f t="shared" si="134"/>
        <v>124.83000000000001</v>
      </c>
      <c r="W1268" s="227">
        <f t="shared" si="135"/>
        <v>122.40333333333334</v>
      </c>
      <c r="X1268" s="227">
        <f t="shared" si="138"/>
        <v>121.08333333333333</v>
      </c>
      <c r="Y1268" s="227">
        <f t="shared" si="136"/>
        <v>105.11999999999999</v>
      </c>
      <c r="Z1268" s="227">
        <f t="shared" si="137"/>
        <v>102.01666666666667</v>
      </c>
      <c r="AA1268" s="227">
        <f t="shared" si="139"/>
        <v>99.611111111111114</v>
      </c>
    </row>
    <row r="1269" spans="2:27" ht="13.5" hidden="1">
      <c r="B1269" s="232" t="s">
        <v>1110</v>
      </c>
      <c r="C1269" s="232" t="s">
        <v>824</v>
      </c>
      <c r="D1269" s="232" t="s">
        <v>1111</v>
      </c>
      <c r="E1269" s="232" t="s">
        <v>988</v>
      </c>
      <c r="F1269" s="232">
        <v>4</v>
      </c>
      <c r="G1269" s="232" t="s">
        <v>1311</v>
      </c>
      <c r="H1269" s="233">
        <v>0.34899999999999998</v>
      </c>
      <c r="I1269" s="233">
        <v>0</v>
      </c>
      <c r="J1269" s="233">
        <v>0.25</v>
      </c>
      <c r="K1269" s="234">
        <v>1063</v>
      </c>
      <c r="L1269" s="233">
        <v>0.121</v>
      </c>
      <c r="M1269" s="234">
        <v>2100</v>
      </c>
      <c r="N1269" s="233">
        <v>0</v>
      </c>
      <c r="O1269" s="233">
        <v>0</v>
      </c>
      <c r="P1269" s="233">
        <v>0.19800000000000001</v>
      </c>
      <c r="Q1269" s="234">
        <v>2501</v>
      </c>
      <c r="R1269" s="233">
        <v>9.5000000000000001E-2</v>
      </c>
      <c r="S1269" s="234">
        <v>4841</v>
      </c>
      <c r="T1269" s="233">
        <v>0</v>
      </c>
      <c r="U1269" s="235">
        <f t="shared" si="133"/>
        <v>254.76999999999998</v>
      </c>
      <c r="V1269" s="227">
        <f t="shared" si="134"/>
        <v>182.5</v>
      </c>
      <c r="W1269" s="227">
        <f t="shared" si="135"/>
        <v>176.91333333333333</v>
      </c>
      <c r="X1269" s="227">
        <f t="shared" si="138"/>
        <v>175</v>
      </c>
      <c r="Y1269" s="227">
        <f t="shared" si="136"/>
        <v>144.54000000000002</v>
      </c>
      <c r="Z1269" s="227">
        <f t="shared" si="137"/>
        <v>138.82222222222222</v>
      </c>
      <c r="AA1269" s="227">
        <f t="shared" si="139"/>
        <v>134.47222222222223</v>
      </c>
    </row>
    <row r="1270" spans="2:27" ht="13.5" hidden="1">
      <c r="B1270" s="232" t="s">
        <v>1110</v>
      </c>
      <c r="C1270" s="232" t="s">
        <v>825</v>
      </c>
      <c r="D1270" s="232" t="s">
        <v>1111</v>
      </c>
      <c r="E1270" s="232" t="s">
        <v>988</v>
      </c>
      <c r="F1270" s="232">
        <v>48</v>
      </c>
      <c r="G1270" s="232" t="s">
        <v>1310</v>
      </c>
      <c r="H1270" s="233">
        <v>3.5009999999999999</v>
      </c>
      <c r="I1270" s="233">
        <v>0</v>
      </c>
      <c r="J1270" s="233">
        <v>2.2429999999999999</v>
      </c>
      <c r="K1270" s="234">
        <v>9388</v>
      </c>
      <c r="L1270" s="233">
        <v>1.0720000000000001</v>
      </c>
      <c r="M1270" s="234">
        <v>18430</v>
      </c>
      <c r="N1270" s="233">
        <v>0</v>
      </c>
      <c r="O1270" s="233">
        <v>0</v>
      </c>
      <c r="P1270" s="233">
        <v>1.6</v>
      </c>
      <c r="Q1270" s="234">
        <v>19619</v>
      </c>
      <c r="R1270" s="233">
        <v>0.747</v>
      </c>
      <c r="S1270" s="234">
        <v>37135</v>
      </c>
      <c r="T1270" s="233">
        <v>0</v>
      </c>
      <c r="U1270" s="235">
        <f t="shared" si="133"/>
        <v>2555.73</v>
      </c>
      <c r="V1270" s="227">
        <f t="shared" si="134"/>
        <v>1637.3899999999999</v>
      </c>
      <c r="W1270" s="227">
        <f t="shared" si="135"/>
        <v>1564.8933333333334</v>
      </c>
      <c r="X1270" s="227">
        <f t="shared" si="138"/>
        <v>1535.8333333333333</v>
      </c>
      <c r="Y1270" s="227">
        <f t="shared" si="136"/>
        <v>1168</v>
      </c>
      <c r="Z1270" s="227">
        <f t="shared" si="137"/>
        <v>1090.2822222222221</v>
      </c>
      <c r="AA1270" s="227">
        <f t="shared" si="139"/>
        <v>1031.5277777777778</v>
      </c>
    </row>
    <row r="1271" spans="2:27" ht="13.5" hidden="1">
      <c r="B1271" s="232" t="s">
        <v>1110</v>
      </c>
      <c r="C1271" s="232" t="s">
        <v>826</v>
      </c>
      <c r="D1271" s="232" t="s">
        <v>1111</v>
      </c>
      <c r="E1271" s="232" t="s">
        <v>988</v>
      </c>
      <c r="F1271" s="232">
        <v>64</v>
      </c>
      <c r="G1271" s="232" t="s">
        <v>1345</v>
      </c>
      <c r="H1271" s="233">
        <v>4.6130000000000004</v>
      </c>
      <c r="I1271" s="233">
        <v>0</v>
      </c>
      <c r="J1271" s="233">
        <v>2.9359999999999999</v>
      </c>
      <c r="K1271" s="234">
        <v>12281</v>
      </c>
      <c r="L1271" s="233">
        <v>1.4019999999999999</v>
      </c>
      <c r="M1271" s="234">
        <v>24100</v>
      </c>
      <c r="N1271" s="233">
        <v>0</v>
      </c>
      <c r="O1271" s="233">
        <v>0</v>
      </c>
      <c r="P1271" s="233">
        <v>2.08</v>
      </c>
      <c r="Q1271" s="234">
        <v>25464</v>
      </c>
      <c r="R1271" s="233">
        <v>0.96899999999999997</v>
      </c>
      <c r="S1271" s="234">
        <v>48123</v>
      </c>
      <c r="T1271" s="233">
        <v>0</v>
      </c>
      <c r="U1271" s="235">
        <f t="shared" si="133"/>
        <v>3367.4900000000002</v>
      </c>
      <c r="V1271" s="227">
        <f t="shared" si="134"/>
        <v>2143.2799999999997</v>
      </c>
      <c r="W1271" s="227">
        <f t="shared" si="135"/>
        <v>2046.8766666666666</v>
      </c>
      <c r="X1271" s="227">
        <f t="shared" si="138"/>
        <v>2008.3333333333333</v>
      </c>
      <c r="Y1271" s="227">
        <f t="shared" si="136"/>
        <v>1518.4</v>
      </c>
      <c r="Z1271" s="227">
        <f t="shared" si="137"/>
        <v>1414.7033333333334</v>
      </c>
      <c r="AA1271" s="227">
        <f t="shared" si="139"/>
        <v>1336.75</v>
      </c>
    </row>
    <row r="1272" spans="2:27" ht="13.5" hidden="1">
      <c r="B1272" s="232" t="s">
        <v>1110</v>
      </c>
      <c r="C1272" s="232" t="s">
        <v>827</v>
      </c>
      <c r="D1272" s="232" t="s">
        <v>1111</v>
      </c>
      <c r="E1272" s="232" t="s">
        <v>988</v>
      </c>
      <c r="F1272" s="232">
        <v>96</v>
      </c>
      <c r="G1272" s="232" t="s">
        <v>1356</v>
      </c>
      <c r="H1272" s="233">
        <v>6.8369999999999997</v>
      </c>
      <c r="I1272" s="233">
        <v>0</v>
      </c>
      <c r="J1272" s="233">
        <v>4.3230000000000004</v>
      </c>
      <c r="K1272" s="234">
        <v>18067</v>
      </c>
      <c r="L1272" s="233">
        <v>2.0619999999999998</v>
      </c>
      <c r="M1272" s="234">
        <v>35440</v>
      </c>
      <c r="N1272" s="233">
        <v>0</v>
      </c>
      <c r="O1272" s="233">
        <v>0</v>
      </c>
      <c r="P1272" s="233">
        <v>3.0409999999999999</v>
      </c>
      <c r="Q1272" s="234">
        <v>37153</v>
      </c>
      <c r="R1272" s="233">
        <v>1.4139999999999999</v>
      </c>
      <c r="S1272" s="234">
        <v>70099</v>
      </c>
      <c r="T1272" s="233">
        <v>0</v>
      </c>
      <c r="U1272" s="235">
        <f t="shared" si="133"/>
        <v>4991.01</v>
      </c>
      <c r="V1272" s="227">
        <f t="shared" si="134"/>
        <v>3155.7900000000004</v>
      </c>
      <c r="W1272" s="227">
        <f t="shared" si="135"/>
        <v>3010.8433333333332</v>
      </c>
      <c r="X1272" s="227">
        <f t="shared" si="138"/>
        <v>2953.3333333333335</v>
      </c>
      <c r="Y1272" s="227">
        <f t="shared" si="136"/>
        <v>2219.9299999999998</v>
      </c>
      <c r="Z1272" s="227">
        <f t="shared" si="137"/>
        <v>2064.2477777777776</v>
      </c>
      <c r="AA1272" s="227">
        <f t="shared" si="139"/>
        <v>1947.1944444444443</v>
      </c>
    </row>
    <row r="1273" spans="2:27" ht="13.5" hidden="1">
      <c r="B1273" s="232" t="s">
        <v>1110</v>
      </c>
      <c r="C1273" s="232" t="s">
        <v>828</v>
      </c>
      <c r="D1273" s="232" t="s">
        <v>1111</v>
      </c>
      <c r="E1273" s="232" t="s">
        <v>988</v>
      </c>
      <c r="F1273" s="232">
        <v>8</v>
      </c>
      <c r="G1273" s="232" t="s">
        <v>1312</v>
      </c>
      <c r="H1273" s="233">
        <v>0.72099999999999997</v>
      </c>
      <c r="I1273" s="233">
        <v>0</v>
      </c>
      <c r="J1273" s="233">
        <v>0.50900000000000001</v>
      </c>
      <c r="K1273" s="234">
        <v>2156</v>
      </c>
      <c r="L1273" s="233">
        <v>0.246</v>
      </c>
      <c r="M1273" s="234">
        <v>4254</v>
      </c>
      <c r="N1273" s="233">
        <v>0</v>
      </c>
      <c r="O1273" s="233">
        <v>0</v>
      </c>
      <c r="P1273" s="233">
        <v>0.39900000000000002</v>
      </c>
      <c r="Q1273" s="234">
        <v>5008</v>
      </c>
      <c r="R1273" s="233">
        <v>0.191</v>
      </c>
      <c r="S1273" s="234">
        <v>9665</v>
      </c>
      <c r="T1273" s="233">
        <v>0</v>
      </c>
      <c r="U1273" s="235">
        <f t="shared" si="133"/>
        <v>526.32999999999993</v>
      </c>
      <c r="V1273" s="227">
        <f t="shared" si="134"/>
        <v>371.57</v>
      </c>
      <c r="W1273" s="227">
        <f t="shared" si="135"/>
        <v>359.24666666666667</v>
      </c>
      <c r="X1273" s="227">
        <f t="shared" si="138"/>
        <v>354.5</v>
      </c>
      <c r="Y1273" s="227">
        <f t="shared" si="136"/>
        <v>291.27000000000004</v>
      </c>
      <c r="Z1273" s="227">
        <f t="shared" si="137"/>
        <v>278.54111111111115</v>
      </c>
      <c r="AA1273" s="227">
        <f t="shared" si="139"/>
        <v>268.47222222222223</v>
      </c>
    </row>
    <row r="1274" spans="2:27" ht="13.5" hidden="1">
      <c r="B1274" s="232" t="s">
        <v>1110</v>
      </c>
      <c r="C1274" s="232" t="s">
        <v>829</v>
      </c>
      <c r="D1274" s="232" t="s">
        <v>1111</v>
      </c>
      <c r="E1274" s="232" t="s">
        <v>988</v>
      </c>
      <c r="F1274" s="232">
        <v>16</v>
      </c>
      <c r="G1274" s="232" t="s">
        <v>1317</v>
      </c>
      <c r="H1274" s="233">
        <v>1.2769999999999999</v>
      </c>
      <c r="I1274" s="233">
        <v>0</v>
      </c>
      <c r="J1274" s="233">
        <v>0.85599999999999998</v>
      </c>
      <c r="K1274" s="234">
        <v>3603</v>
      </c>
      <c r="L1274" s="233">
        <v>0.41099999999999998</v>
      </c>
      <c r="M1274" s="234">
        <v>7089</v>
      </c>
      <c r="N1274" s="233">
        <v>0</v>
      </c>
      <c r="O1274" s="233">
        <v>0</v>
      </c>
      <c r="P1274" s="233">
        <v>0.63900000000000001</v>
      </c>
      <c r="Q1274" s="234">
        <v>7930</v>
      </c>
      <c r="R1274" s="233">
        <v>0.30199999999999999</v>
      </c>
      <c r="S1274" s="234">
        <v>15159</v>
      </c>
      <c r="T1274" s="233">
        <v>0</v>
      </c>
      <c r="U1274" s="235">
        <f t="shared" si="133"/>
        <v>932.20999999999992</v>
      </c>
      <c r="V1274" s="227">
        <f t="shared" si="134"/>
        <v>624.88</v>
      </c>
      <c r="W1274" s="227">
        <f t="shared" si="135"/>
        <v>600.28</v>
      </c>
      <c r="X1274" s="227">
        <f t="shared" si="138"/>
        <v>590.75</v>
      </c>
      <c r="Y1274" s="227">
        <f t="shared" si="136"/>
        <v>466.47</v>
      </c>
      <c r="Z1274" s="227">
        <f t="shared" si="137"/>
        <v>440.73777777777775</v>
      </c>
      <c r="AA1274" s="227">
        <f t="shared" si="139"/>
        <v>421.08333333333331</v>
      </c>
    </row>
    <row r="1275" spans="2:27" ht="13.5" hidden="1">
      <c r="B1275" s="232" t="s">
        <v>1110</v>
      </c>
      <c r="C1275" s="232" t="s">
        <v>830</v>
      </c>
      <c r="D1275" s="232" t="s">
        <v>1111</v>
      </c>
      <c r="E1275" s="232" t="s">
        <v>988</v>
      </c>
      <c r="F1275" s="232">
        <v>32</v>
      </c>
      <c r="G1275" s="232" t="s">
        <v>1316</v>
      </c>
      <c r="H1275" s="233">
        <v>2.3889999999999998</v>
      </c>
      <c r="I1275" s="233">
        <v>0</v>
      </c>
      <c r="J1275" s="233">
        <v>1.5489999999999999</v>
      </c>
      <c r="K1275" s="234">
        <v>6495</v>
      </c>
      <c r="L1275" s="233">
        <v>0.74099999999999999</v>
      </c>
      <c r="M1275" s="234">
        <v>12759</v>
      </c>
      <c r="N1275" s="233">
        <v>0</v>
      </c>
      <c r="O1275" s="233">
        <v>0</v>
      </c>
      <c r="P1275" s="233">
        <v>1.119</v>
      </c>
      <c r="Q1275" s="234">
        <v>13775</v>
      </c>
      <c r="R1275" s="233">
        <v>0.52400000000000002</v>
      </c>
      <c r="S1275" s="234">
        <v>26147</v>
      </c>
      <c r="T1275" s="233">
        <v>0</v>
      </c>
      <c r="U1275" s="235">
        <f t="shared" si="133"/>
        <v>1743.9699999999998</v>
      </c>
      <c r="V1275" s="227">
        <f t="shared" si="134"/>
        <v>1130.77</v>
      </c>
      <c r="W1275" s="227">
        <f t="shared" si="135"/>
        <v>1082.1799999999998</v>
      </c>
      <c r="X1275" s="227">
        <f t="shared" si="138"/>
        <v>1063.25</v>
      </c>
      <c r="Y1275" s="227">
        <f t="shared" si="136"/>
        <v>816.87</v>
      </c>
      <c r="Z1275" s="227">
        <f t="shared" si="137"/>
        <v>765.1588888888889</v>
      </c>
      <c r="AA1275" s="227">
        <f t="shared" si="139"/>
        <v>726.30555555555554</v>
      </c>
    </row>
    <row r="1276" spans="2:27" ht="13.5" hidden="1">
      <c r="B1276" s="232" t="s">
        <v>1110</v>
      </c>
      <c r="C1276" s="232" t="s">
        <v>831</v>
      </c>
      <c r="D1276" s="232" t="s">
        <v>1111</v>
      </c>
      <c r="E1276" s="232" t="s">
        <v>988</v>
      </c>
      <c r="F1276" s="232">
        <v>2</v>
      </c>
      <c r="G1276" s="232" t="s">
        <v>1315</v>
      </c>
      <c r="H1276" s="233">
        <v>0.23400000000000001</v>
      </c>
      <c r="I1276" s="233">
        <v>0</v>
      </c>
      <c r="J1276" s="233">
        <v>0.17899999999999999</v>
      </c>
      <c r="K1276" s="234">
        <v>765</v>
      </c>
      <c r="L1276" s="233">
        <v>8.6999999999999994E-2</v>
      </c>
      <c r="M1276" s="234">
        <v>1515</v>
      </c>
      <c r="N1276" s="233">
        <v>0</v>
      </c>
      <c r="O1276" s="233">
        <v>0</v>
      </c>
      <c r="P1276" s="233">
        <v>0.14899999999999999</v>
      </c>
      <c r="Q1276" s="234">
        <v>1896</v>
      </c>
      <c r="R1276" s="233">
        <v>7.1999999999999995E-2</v>
      </c>
      <c r="S1276" s="234">
        <v>3705</v>
      </c>
      <c r="T1276" s="233">
        <v>0</v>
      </c>
      <c r="U1276" s="235">
        <f t="shared" si="133"/>
        <v>170.82000000000002</v>
      </c>
      <c r="V1276" s="227">
        <f t="shared" si="134"/>
        <v>130.66999999999999</v>
      </c>
      <c r="W1276" s="227">
        <f t="shared" si="135"/>
        <v>127.25999999999999</v>
      </c>
      <c r="X1276" s="227">
        <f t="shared" si="138"/>
        <v>126.25</v>
      </c>
      <c r="Y1276" s="227">
        <f t="shared" si="136"/>
        <v>108.77</v>
      </c>
      <c r="Z1276" s="227">
        <f t="shared" si="137"/>
        <v>105.22666666666666</v>
      </c>
      <c r="AA1276" s="227">
        <f t="shared" si="139"/>
        <v>102.91666666666667</v>
      </c>
    </row>
    <row r="1277" spans="2:27" ht="13.5" hidden="1">
      <c r="B1277" s="232" t="s">
        <v>1110</v>
      </c>
      <c r="C1277" s="232" t="s">
        <v>832</v>
      </c>
      <c r="D1277" s="232" t="s">
        <v>1111</v>
      </c>
      <c r="E1277" s="232" t="s">
        <v>988</v>
      </c>
      <c r="F1277" s="232">
        <v>96</v>
      </c>
      <c r="G1277" s="232" t="s">
        <v>1356</v>
      </c>
      <c r="H1277" s="233">
        <v>6.8369999999999997</v>
      </c>
      <c r="I1277" s="233">
        <v>0</v>
      </c>
      <c r="J1277" s="233">
        <v>4.3230000000000004</v>
      </c>
      <c r="K1277" s="234">
        <v>18067</v>
      </c>
      <c r="L1277" s="233">
        <v>2.0619999999999998</v>
      </c>
      <c r="M1277" s="234">
        <v>35440</v>
      </c>
      <c r="N1277" s="233">
        <v>0</v>
      </c>
      <c r="O1277" s="233">
        <v>0</v>
      </c>
      <c r="P1277" s="233">
        <v>3.0409999999999999</v>
      </c>
      <c r="Q1277" s="234">
        <v>37153</v>
      </c>
      <c r="R1277" s="233">
        <v>1.4139999999999999</v>
      </c>
      <c r="S1277" s="234">
        <v>70099</v>
      </c>
      <c r="T1277" s="233">
        <v>0</v>
      </c>
      <c r="U1277" s="235">
        <f t="shared" si="133"/>
        <v>4991.01</v>
      </c>
      <c r="V1277" s="227">
        <f t="shared" si="134"/>
        <v>3155.7900000000004</v>
      </c>
      <c r="W1277" s="227">
        <f t="shared" si="135"/>
        <v>3010.8433333333332</v>
      </c>
      <c r="X1277" s="227">
        <f t="shared" si="138"/>
        <v>2953.3333333333335</v>
      </c>
      <c r="Y1277" s="227">
        <f t="shared" si="136"/>
        <v>2219.9299999999998</v>
      </c>
      <c r="Z1277" s="227">
        <f t="shared" si="137"/>
        <v>2064.2477777777776</v>
      </c>
      <c r="AA1277" s="227">
        <f t="shared" si="139"/>
        <v>1947.1944444444443</v>
      </c>
    </row>
    <row r="1278" spans="2:27" ht="13.5" hidden="1">
      <c r="B1278" s="232" t="s">
        <v>1110</v>
      </c>
      <c r="C1278" s="232" t="s">
        <v>833</v>
      </c>
      <c r="D1278" s="232" t="s">
        <v>1111</v>
      </c>
      <c r="E1278" s="232" t="s">
        <v>988</v>
      </c>
      <c r="F1278" s="232">
        <v>4</v>
      </c>
      <c r="G1278" s="232" t="s">
        <v>1311</v>
      </c>
      <c r="H1278" s="233">
        <v>0.373</v>
      </c>
      <c r="I1278" s="233">
        <v>0</v>
      </c>
      <c r="J1278" s="233">
        <v>0.26500000000000001</v>
      </c>
      <c r="K1278" s="234">
        <v>1126</v>
      </c>
      <c r="L1278" s="233">
        <v>0.129</v>
      </c>
      <c r="M1278" s="234">
        <v>2223</v>
      </c>
      <c r="N1278" s="233">
        <v>0</v>
      </c>
      <c r="O1278" s="233">
        <v>0</v>
      </c>
      <c r="P1278" s="233">
        <v>0.20899999999999999</v>
      </c>
      <c r="Q1278" s="234">
        <v>2627</v>
      </c>
      <c r="R1278" s="233">
        <v>0.1</v>
      </c>
      <c r="S1278" s="234">
        <v>5078</v>
      </c>
      <c r="T1278" s="233">
        <v>0</v>
      </c>
      <c r="U1278" s="235">
        <f t="shared" si="133"/>
        <v>272.29000000000002</v>
      </c>
      <c r="V1278" s="227">
        <f t="shared" si="134"/>
        <v>193.45000000000002</v>
      </c>
      <c r="W1278" s="227">
        <f t="shared" si="135"/>
        <v>188.00333333333333</v>
      </c>
      <c r="X1278" s="227">
        <f t="shared" si="138"/>
        <v>185.25</v>
      </c>
      <c r="Y1278" s="227">
        <f t="shared" si="136"/>
        <v>152.57</v>
      </c>
      <c r="Z1278" s="227">
        <f t="shared" si="137"/>
        <v>145.97222222222223</v>
      </c>
      <c r="AA1278" s="227">
        <f t="shared" si="139"/>
        <v>141.05555555555554</v>
      </c>
    </row>
    <row r="1279" spans="2:27" ht="13.5" hidden="1">
      <c r="B1279" s="232" t="s">
        <v>1110</v>
      </c>
      <c r="C1279" s="232" t="s">
        <v>1045</v>
      </c>
      <c r="D1279" s="232" t="s">
        <v>1111</v>
      </c>
      <c r="E1279" s="232" t="s">
        <v>988</v>
      </c>
      <c r="F1279" s="232">
        <v>48</v>
      </c>
      <c r="G1279" s="232" t="s">
        <v>1310</v>
      </c>
      <c r="H1279" s="233">
        <v>5.0369999999999999</v>
      </c>
      <c r="I1279" s="233">
        <v>0</v>
      </c>
      <c r="J1279" s="233">
        <v>3.1859999999999999</v>
      </c>
      <c r="K1279" s="234">
        <v>13324</v>
      </c>
      <c r="L1279" s="233">
        <v>1.5209999999999999</v>
      </c>
      <c r="M1279" s="234">
        <v>26143</v>
      </c>
      <c r="N1279" s="233">
        <v>0</v>
      </c>
      <c r="O1279" s="233">
        <v>0</v>
      </c>
      <c r="P1279" s="233">
        <v>2.2711999999999999</v>
      </c>
      <c r="Q1279" s="234">
        <v>27787</v>
      </c>
      <c r="R1279" s="233">
        <v>1.0573999999999999</v>
      </c>
      <c r="S1279" s="234">
        <v>52490</v>
      </c>
      <c r="T1279" s="233">
        <v>0</v>
      </c>
      <c r="U1279" s="235">
        <f t="shared" si="133"/>
        <v>3677.0099999999998</v>
      </c>
      <c r="V1279" s="227">
        <f t="shared" si="134"/>
        <v>2325.7799999999997</v>
      </c>
      <c r="W1279" s="227">
        <f t="shared" si="135"/>
        <v>2220.663333333333</v>
      </c>
      <c r="X1279" s="227">
        <f t="shared" si="138"/>
        <v>2178.5833333333335</v>
      </c>
      <c r="Y1279" s="227">
        <f t="shared" si="136"/>
        <v>1657.9759999999999</v>
      </c>
      <c r="Z1279" s="227">
        <f t="shared" si="137"/>
        <v>1543.7631111111109</v>
      </c>
      <c r="AA1279" s="227">
        <f t="shared" si="139"/>
        <v>1458.0555555555557</v>
      </c>
    </row>
    <row r="1280" spans="2:27" ht="13.5" hidden="1">
      <c r="B1280" s="232" t="s">
        <v>1110</v>
      </c>
      <c r="C1280" s="232" t="s">
        <v>1046</v>
      </c>
      <c r="D1280" s="232" t="s">
        <v>1111</v>
      </c>
      <c r="E1280" s="232" t="s">
        <v>988</v>
      </c>
      <c r="F1280" s="232">
        <v>8</v>
      </c>
      <c r="G1280" s="232" t="s">
        <v>1312</v>
      </c>
      <c r="H1280" s="233">
        <v>0.97699999999999998</v>
      </c>
      <c r="I1280" s="233">
        <v>0</v>
      </c>
      <c r="J1280" s="233">
        <v>0.66600000000000004</v>
      </c>
      <c r="K1280" s="234">
        <v>2812</v>
      </c>
      <c r="L1280" s="233">
        <v>0.32100000000000001</v>
      </c>
      <c r="M1280" s="234">
        <v>5540</v>
      </c>
      <c r="N1280" s="233">
        <v>0</v>
      </c>
      <c r="O1280" s="233">
        <v>0</v>
      </c>
      <c r="P1280" s="233">
        <v>0.51080000000000003</v>
      </c>
      <c r="Q1280" s="234">
        <v>6369</v>
      </c>
      <c r="R1280" s="233">
        <v>0.2424</v>
      </c>
      <c r="S1280" s="234">
        <v>12224</v>
      </c>
      <c r="T1280" s="233">
        <v>0</v>
      </c>
      <c r="U1280" s="235">
        <f t="shared" si="133"/>
        <v>713.21</v>
      </c>
      <c r="V1280" s="227">
        <f t="shared" si="134"/>
        <v>486.18</v>
      </c>
      <c r="W1280" s="227">
        <f t="shared" si="135"/>
        <v>468.66333333333336</v>
      </c>
      <c r="X1280" s="227">
        <f t="shared" si="138"/>
        <v>461.66666666666669</v>
      </c>
      <c r="Y1280" s="227">
        <f t="shared" si="136"/>
        <v>372.88400000000001</v>
      </c>
      <c r="Z1280" s="227">
        <f t="shared" si="137"/>
        <v>353.86866666666663</v>
      </c>
      <c r="AA1280" s="227">
        <f t="shared" si="139"/>
        <v>339.55555555555554</v>
      </c>
    </row>
    <row r="1281" spans="2:27" ht="13.5" hidden="1">
      <c r="B1281" s="232" t="s">
        <v>1110</v>
      </c>
      <c r="C1281" s="232" t="s">
        <v>1047</v>
      </c>
      <c r="D1281" s="232" t="s">
        <v>1111</v>
      </c>
      <c r="E1281" s="232" t="s">
        <v>988</v>
      </c>
      <c r="F1281" s="232">
        <v>12</v>
      </c>
      <c r="G1281" s="232" t="s">
        <v>1375</v>
      </c>
      <c r="H1281" s="233">
        <v>1.383</v>
      </c>
      <c r="I1281" s="233">
        <v>0</v>
      </c>
      <c r="J1281" s="233">
        <v>0.91800000000000004</v>
      </c>
      <c r="K1281" s="234">
        <v>3863</v>
      </c>
      <c r="L1281" s="233">
        <v>0.441</v>
      </c>
      <c r="M1281" s="234">
        <v>7600</v>
      </c>
      <c r="N1281" s="233">
        <v>0</v>
      </c>
      <c r="O1281" s="233">
        <v>0</v>
      </c>
      <c r="P1281" s="233">
        <v>0.68679999999999997</v>
      </c>
      <c r="Q1281" s="234">
        <v>8511</v>
      </c>
      <c r="R1281" s="233">
        <v>0.32390000000000002</v>
      </c>
      <c r="S1281" s="234">
        <v>16251</v>
      </c>
      <c r="T1281" s="233">
        <v>0</v>
      </c>
      <c r="U1281" s="235">
        <f t="shared" si="133"/>
        <v>1009.59</v>
      </c>
      <c r="V1281" s="227">
        <f t="shared" si="134"/>
        <v>670.14</v>
      </c>
      <c r="W1281" s="227">
        <f t="shared" si="135"/>
        <v>643.84666666666669</v>
      </c>
      <c r="X1281" s="227">
        <f t="shared" si="138"/>
        <v>633.33333333333337</v>
      </c>
      <c r="Y1281" s="227">
        <f t="shared" si="136"/>
        <v>501.36399999999998</v>
      </c>
      <c r="Z1281" s="227">
        <f t="shared" si="137"/>
        <v>472.86366666666663</v>
      </c>
      <c r="AA1281" s="227">
        <f t="shared" si="139"/>
        <v>451.41666666666669</v>
      </c>
    </row>
    <row r="1282" spans="2:27" ht="13.5" hidden="1">
      <c r="B1282" s="232" t="s">
        <v>1110</v>
      </c>
      <c r="C1282" s="232" t="s">
        <v>1048</v>
      </c>
      <c r="D1282" s="232" t="s">
        <v>1111</v>
      </c>
      <c r="E1282" s="232" t="s">
        <v>988</v>
      </c>
      <c r="F1282" s="232">
        <v>24</v>
      </c>
      <c r="G1282" s="232" t="s">
        <v>1308</v>
      </c>
      <c r="H1282" s="233">
        <v>2.601</v>
      </c>
      <c r="I1282" s="233">
        <v>0</v>
      </c>
      <c r="J1282" s="233">
        <v>1.6739999999999999</v>
      </c>
      <c r="K1282" s="234">
        <v>7017</v>
      </c>
      <c r="L1282" s="233">
        <v>0.80100000000000005</v>
      </c>
      <c r="M1282" s="234">
        <v>13781</v>
      </c>
      <c r="N1282" s="233">
        <v>0</v>
      </c>
      <c r="O1282" s="233">
        <v>0</v>
      </c>
      <c r="P1282" s="233">
        <v>1.2149000000000001</v>
      </c>
      <c r="Q1282" s="234">
        <v>14936</v>
      </c>
      <c r="R1282" s="233">
        <v>0.56840000000000002</v>
      </c>
      <c r="S1282" s="234">
        <v>28330</v>
      </c>
      <c r="T1282" s="233">
        <v>0</v>
      </c>
      <c r="U1282" s="235">
        <f t="shared" si="133"/>
        <v>1898.73</v>
      </c>
      <c r="V1282" s="227">
        <f t="shared" si="134"/>
        <v>1222.02</v>
      </c>
      <c r="W1282" s="227">
        <f t="shared" si="135"/>
        <v>1169.48</v>
      </c>
      <c r="X1282" s="227">
        <f t="shared" si="138"/>
        <v>1148.4166666666667</v>
      </c>
      <c r="Y1282" s="227">
        <f t="shared" si="136"/>
        <v>886.87700000000007</v>
      </c>
      <c r="Z1282" s="227">
        <f t="shared" si="137"/>
        <v>829.82088888888893</v>
      </c>
      <c r="AA1282" s="227">
        <f t="shared" si="139"/>
        <v>786.94444444444446</v>
      </c>
    </row>
    <row r="1283" spans="2:27" ht="13.5" hidden="1">
      <c r="B1283" s="232" t="s">
        <v>1110</v>
      </c>
      <c r="C1283" s="232" t="s">
        <v>1049</v>
      </c>
      <c r="D1283" s="232" t="s">
        <v>1111</v>
      </c>
      <c r="E1283" s="232" t="s">
        <v>988</v>
      </c>
      <c r="F1283" s="232">
        <v>2</v>
      </c>
      <c r="G1283" s="232" t="s">
        <v>1315</v>
      </c>
      <c r="H1283" s="233">
        <v>0.29799999999999999</v>
      </c>
      <c r="I1283" s="233">
        <v>0</v>
      </c>
      <c r="J1283" s="233">
        <v>0.218</v>
      </c>
      <c r="K1283" s="234">
        <v>929</v>
      </c>
      <c r="L1283" s="233">
        <v>0.106</v>
      </c>
      <c r="M1283" s="234">
        <v>1836</v>
      </c>
      <c r="N1283" s="233">
        <v>0</v>
      </c>
      <c r="O1283" s="233">
        <v>0</v>
      </c>
      <c r="P1283" s="233">
        <v>0.1767</v>
      </c>
      <c r="Q1283" s="234">
        <v>2236</v>
      </c>
      <c r="R1283" s="233">
        <v>8.5099999999999995E-2</v>
      </c>
      <c r="S1283" s="234">
        <v>4344</v>
      </c>
      <c r="T1283" s="233">
        <v>0</v>
      </c>
      <c r="U1283" s="235">
        <f t="shared" si="133"/>
        <v>217.54</v>
      </c>
      <c r="V1283" s="227">
        <f t="shared" si="134"/>
        <v>159.13999999999999</v>
      </c>
      <c r="W1283" s="227">
        <f t="shared" si="135"/>
        <v>154.79666666666668</v>
      </c>
      <c r="X1283" s="227">
        <f t="shared" si="138"/>
        <v>153</v>
      </c>
      <c r="Y1283" s="227">
        <f t="shared" si="136"/>
        <v>128.99099999999999</v>
      </c>
      <c r="Z1283" s="227">
        <f t="shared" si="137"/>
        <v>124.2341111111111</v>
      </c>
      <c r="AA1283" s="227">
        <f t="shared" si="139"/>
        <v>120.66666666666667</v>
      </c>
    </row>
    <row r="1284" spans="2:27" ht="13.5" hidden="1">
      <c r="B1284" s="232" t="s">
        <v>1110</v>
      </c>
      <c r="C1284" s="232" t="s">
        <v>1050</v>
      </c>
      <c r="D1284" s="232" t="s">
        <v>1111</v>
      </c>
      <c r="E1284" s="232" t="s">
        <v>988</v>
      </c>
      <c r="F1284" s="232">
        <v>48</v>
      </c>
      <c r="G1284" s="232" t="s">
        <v>1310</v>
      </c>
      <c r="H1284" s="233">
        <v>5.0369999999999999</v>
      </c>
      <c r="I1284" s="233">
        <v>0</v>
      </c>
      <c r="J1284" s="233">
        <v>3.1859999999999999</v>
      </c>
      <c r="K1284" s="234">
        <v>13324</v>
      </c>
      <c r="L1284" s="233">
        <v>1.5209999999999999</v>
      </c>
      <c r="M1284" s="234">
        <v>26143</v>
      </c>
      <c r="N1284" s="233">
        <v>0</v>
      </c>
      <c r="O1284" s="233">
        <v>0</v>
      </c>
      <c r="P1284" s="233">
        <v>2.2711999999999999</v>
      </c>
      <c r="Q1284" s="234">
        <v>27787</v>
      </c>
      <c r="R1284" s="233">
        <v>1.0573999999999999</v>
      </c>
      <c r="S1284" s="234">
        <v>52490</v>
      </c>
      <c r="T1284" s="233">
        <v>0</v>
      </c>
      <c r="U1284" s="235">
        <f t="shared" ref="U1284:U1347" si="140">H1284*hour_M</f>
        <v>3677.0099999999998</v>
      </c>
      <c r="V1284" s="227">
        <f t="shared" ref="V1284:V1347" si="141">J1284*hour_M</f>
        <v>2325.7799999999997</v>
      </c>
      <c r="W1284" s="227">
        <f t="shared" ref="W1284:W1347" si="142">K1284/12+L1284*hour_M</f>
        <v>2220.663333333333</v>
      </c>
      <c r="X1284" s="227">
        <f t="shared" si="138"/>
        <v>2178.5833333333335</v>
      </c>
      <c r="Y1284" s="227">
        <f t="shared" ref="Y1284:Y1347" si="143">P1284*hour_M</f>
        <v>1657.9759999999999</v>
      </c>
      <c r="Z1284" s="227">
        <f t="shared" ref="Z1284:Z1347" si="144">Q1284/36+R1284*hour_M</f>
        <v>1543.7631111111109</v>
      </c>
      <c r="AA1284" s="227">
        <f t="shared" si="139"/>
        <v>1458.0555555555557</v>
      </c>
    </row>
    <row r="1285" spans="2:27" ht="13.5" hidden="1">
      <c r="B1285" s="232" t="s">
        <v>1110</v>
      </c>
      <c r="C1285" s="232" t="s">
        <v>1051</v>
      </c>
      <c r="D1285" s="232" t="s">
        <v>1111</v>
      </c>
      <c r="E1285" s="232" t="s">
        <v>988</v>
      </c>
      <c r="F1285" s="232">
        <v>4</v>
      </c>
      <c r="G1285" s="232" t="s">
        <v>1311</v>
      </c>
      <c r="H1285" s="233">
        <v>0.501</v>
      </c>
      <c r="I1285" s="233">
        <v>0</v>
      </c>
      <c r="J1285" s="233">
        <v>0.34399999999999997</v>
      </c>
      <c r="K1285" s="234">
        <v>1454</v>
      </c>
      <c r="L1285" s="233">
        <v>0.16600000000000001</v>
      </c>
      <c r="M1285" s="234">
        <v>2866</v>
      </c>
      <c r="N1285" s="233">
        <v>0</v>
      </c>
      <c r="O1285" s="233">
        <v>0</v>
      </c>
      <c r="P1285" s="233">
        <v>0.26469999999999999</v>
      </c>
      <c r="Q1285" s="234">
        <v>3307</v>
      </c>
      <c r="R1285" s="233">
        <v>0.12590000000000001</v>
      </c>
      <c r="S1285" s="234">
        <v>6358</v>
      </c>
      <c r="T1285" s="233">
        <v>0</v>
      </c>
      <c r="U1285" s="235">
        <f t="shared" si="140"/>
        <v>365.73</v>
      </c>
      <c r="V1285" s="227">
        <f t="shared" si="141"/>
        <v>251.11999999999998</v>
      </c>
      <c r="W1285" s="227">
        <f t="shared" si="142"/>
        <v>242.34666666666669</v>
      </c>
      <c r="X1285" s="227">
        <f t="shared" ref="X1285:X1348" si="145">M1285/12</f>
        <v>238.83333333333334</v>
      </c>
      <c r="Y1285" s="227">
        <f t="shared" si="143"/>
        <v>193.23099999999999</v>
      </c>
      <c r="Z1285" s="227">
        <f t="shared" si="144"/>
        <v>183.76811111111112</v>
      </c>
      <c r="AA1285" s="227">
        <f t="shared" ref="AA1285:AA1348" si="146">S1285/36</f>
        <v>176.61111111111111</v>
      </c>
    </row>
    <row r="1286" spans="2:27" ht="13.5" hidden="1">
      <c r="B1286" s="232" t="s">
        <v>1110</v>
      </c>
      <c r="C1286" s="232" t="s">
        <v>1052</v>
      </c>
      <c r="D1286" s="232" t="s">
        <v>1111</v>
      </c>
      <c r="E1286" s="232" t="s">
        <v>988</v>
      </c>
      <c r="F1286" s="232">
        <v>48</v>
      </c>
      <c r="G1286" s="232" t="s">
        <v>1310</v>
      </c>
      <c r="H1286" s="233">
        <v>2.4209999999999998</v>
      </c>
      <c r="I1286" s="233">
        <v>0</v>
      </c>
      <c r="J1286" s="233">
        <v>1.5984</v>
      </c>
      <c r="K1286" s="234">
        <v>6702</v>
      </c>
      <c r="L1286" s="233">
        <v>0.76500000000000001</v>
      </c>
      <c r="M1286" s="234">
        <v>13163</v>
      </c>
      <c r="N1286" s="233">
        <v>0</v>
      </c>
      <c r="O1286" s="233">
        <v>0</v>
      </c>
      <c r="P1286" s="233">
        <v>1.1437999999999999</v>
      </c>
      <c r="Q1286" s="234">
        <v>14070</v>
      </c>
      <c r="R1286" s="233">
        <v>0.53539999999999999</v>
      </c>
      <c r="S1286" s="234">
        <v>26702</v>
      </c>
      <c r="T1286" s="233">
        <v>0</v>
      </c>
      <c r="U1286" s="235">
        <f t="shared" si="140"/>
        <v>1767.33</v>
      </c>
      <c r="V1286" s="227">
        <f t="shared" si="141"/>
        <v>1166.8320000000001</v>
      </c>
      <c r="W1286" s="227">
        <f t="shared" si="142"/>
        <v>1116.95</v>
      </c>
      <c r="X1286" s="227">
        <f t="shared" si="145"/>
        <v>1096.9166666666667</v>
      </c>
      <c r="Y1286" s="227">
        <f t="shared" si="143"/>
        <v>834.97399999999993</v>
      </c>
      <c r="Z1286" s="227">
        <f t="shared" si="144"/>
        <v>781.67533333333336</v>
      </c>
      <c r="AA1286" s="227">
        <f t="shared" si="146"/>
        <v>741.72222222222217</v>
      </c>
    </row>
    <row r="1287" spans="2:27" ht="13.5" hidden="1">
      <c r="B1287" s="232" t="s">
        <v>1110</v>
      </c>
      <c r="C1287" s="232" t="s">
        <v>1053</v>
      </c>
      <c r="D1287" s="232" t="s">
        <v>1111</v>
      </c>
      <c r="E1287" s="232" t="s">
        <v>988</v>
      </c>
      <c r="F1287" s="232">
        <v>64</v>
      </c>
      <c r="G1287" s="232" t="s">
        <v>1345</v>
      </c>
      <c r="H1287" s="233">
        <v>3.173</v>
      </c>
      <c r="I1287" s="233">
        <v>0</v>
      </c>
      <c r="J1287" s="233">
        <v>2.0773000000000001</v>
      </c>
      <c r="K1287" s="234">
        <v>8699</v>
      </c>
      <c r="L1287" s="233">
        <v>0.99299999999999999</v>
      </c>
      <c r="M1287" s="234">
        <v>17078</v>
      </c>
      <c r="N1287" s="233">
        <v>0</v>
      </c>
      <c r="O1287" s="233">
        <v>0</v>
      </c>
      <c r="P1287" s="233">
        <v>1.4721</v>
      </c>
      <c r="Q1287" s="234">
        <v>18065</v>
      </c>
      <c r="R1287" s="233">
        <v>0.68740000000000001</v>
      </c>
      <c r="S1287" s="234">
        <v>34213</v>
      </c>
      <c r="T1287" s="233">
        <v>0</v>
      </c>
      <c r="U1287" s="235">
        <f t="shared" si="140"/>
        <v>2316.29</v>
      </c>
      <c r="V1287" s="227">
        <f t="shared" si="141"/>
        <v>1516.4290000000001</v>
      </c>
      <c r="W1287" s="227">
        <f t="shared" si="142"/>
        <v>1449.8066666666666</v>
      </c>
      <c r="X1287" s="227">
        <f t="shared" si="145"/>
        <v>1423.1666666666667</v>
      </c>
      <c r="Y1287" s="227">
        <f t="shared" si="143"/>
        <v>1074.633</v>
      </c>
      <c r="Z1287" s="227">
        <f t="shared" si="144"/>
        <v>1003.6075555555556</v>
      </c>
      <c r="AA1287" s="227">
        <f t="shared" si="146"/>
        <v>950.36111111111109</v>
      </c>
    </row>
    <row r="1288" spans="2:27" ht="13.5" hidden="1">
      <c r="B1288" s="232" t="s">
        <v>1110</v>
      </c>
      <c r="C1288" s="232" t="s">
        <v>1054</v>
      </c>
      <c r="D1288" s="232" t="s">
        <v>1111</v>
      </c>
      <c r="E1288" s="232" t="s">
        <v>988</v>
      </c>
      <c r="F1288" s="232">
        <v>8</v>
      </c>
      <c r="G1288" s="232" t="s">
        <v>1312</v>
      </c>
      <c r="H1288" s="233">
        <v>0.54100000000000004</v>
      </c>
      <c r="I1288" s="233">
        <v>0</v>
      </c>
      <c r="J1288" s="233">
        <v>0.40139999999999998</v>
      </c>
      <c r="K1288" s="234">
        <v>1708</v>
      </c>
      <c r="L1288" s="233">
        <v>0.19500000000000001</v>
      </c>
      <c r="M1288" s="234">
        <v>3377</v>
      </c>
      <c r="N1288" s="233">
        <v>0</v>
      </c>
      <c r="O1288" s="233">
        <v>0</v>
      </c>
      <c r="P1288" s="233">
        <v>0.32290000000000002</v>
      </c>
      <c r="Q1288" s="234">
        <v>4083</v>
      </c>
      <c r="R1288" s="233">
        <v>0.15540000000000001</v>
      </c>
      <c r="S1288" s="234">
        <v>7926</v>
      </c>
      <c r="T1288" s="233">
        <v>0</v>
      </c>
      <c r="U1288" s="235">
        <f t="shared" si="140"/>
        <v>394.93</v>
      </c>
      <c r="V1288" s="227">
        <f t="shared" si="141"/>
        <v>293.02199999999999</v>
      </c>
      <c r="W1288" s="227">
        <f t="shared" si="142"/>
        <v>284.68333333333334</v>
      </c>
      <c r="X1288" s="227">
        <f t="shared" si="145"/>
        <v>281.41666666666669</v>
      </c>
      <c r="Y1288" s="227">
        <f t="shared" si="143"/>
        <v>235.71700000000001</v>
      </c>
      <c r="Z1288" s="227">
        <f t="shared" si="144"/>
        <v>226.85866666666669</v>
      </c>
      <c r="AA1288" s="227">
        <f t="shared" si="146"/>
        <v>220.16666666666666</v>
      </c>
    </row>
    <row r="1289" spans="2:27" ht="13.5" hidden="1">
      <c r="B1289" s="232" t="s">
        <v>1110</v>
      </c>
      <c r="C1289" s="232" t="s">
        <v>1055</v>
      </c>
      <c r="D1289" s="232" t="s">
        <v>1111</v>
      </c>
      <c r="E1289" s="232" t="s">
        <v>988</v>
      </c>
      <c r="F1289" s="232">
        <v>16</v>
      </c>
      <c r="G1289" s="232" t="s">
        <v>1317</v>
      </c>
      <c r="H1289" s="233">
        <v>0.91700000000000004</v>
      </c>
      <c r="I1289" s="233">
        <v>0</v>
      </c>
      <c r="J1289" s="233">
        <v>0.64080000000000004</v>
      </c>
      <c r="K1289" s="234">
        <v>2707</v>
      </c>
      <c r="L1289" s="233">
        <v>0.309</v>
      </c>
      <c r="M1289" s="234">
        <v>5334</v>
      </c>
      <c r="N1289" s="233">
        <v>0</v>
      </c>
      <c r="O1289" s="233">
        <v>0</v>
      </c>
      <c r="P1289" s="233">
        <v>0.48709999999999998</v>
      </c>
      <c r="Q1289" s="234">
        <v>6080</v>
      </c>
      <c r="R1289" s="233">
        <v>0.23139999999999999</v>
      </c>
      <c r="S1289" s="234">
        <v>11681</v>
      </c>
      <c r="T1289" s="233">
        <v>0</v>
      </c>
      <c r="U1289" s="235">
        <f t="shared" si="140"/>
        <v>669.41000000000008</v>
      </c>
      <c r="V1289" s="227">
        <f t="shared" si="141"/>
        <v>467.78400000000005</v>
      </c>
      <c r="W1289" s="227">
        <f t="shared" si="142"/>
        <v>451.15333333333331</v>
      </c>
      <c r="X1289" s="227">
        <f t="shared" si="145"/>
        <v>444.5</v>
      </c>
      <c r="Y1289" s="227">
        <f t="shared" si="143"/>
        <v>355.58299999999997</v>
      </c>
      <c r="Z1289" s="227">
        <f t="shared" si="144"/>
        <v>337.81088888888888</v>
      </c>
      <c r="AA1289" s="227">
        <f t="shared" si="146"/>
        <v>324.47222222222223</v>
      </c>
    </row>
    <row r="1290" spans="2:27" ht="13.5" hidden="1">
      <c r="B1290" s="232" t="s">
        <v>1110</v>
      </c>
      <c r="C1290" s="232" t="s">
        <v>1056</v>
      </c>
      <c r="D1290" s="232" t="s">
        <v>1111</v>
      </c>
      <c r="E1290" s="232" t="s">
        <v>988</v>
      </c>
      <c r="F1290" s="232">
        <v>32</v>
      </c>
      <c r="G1290" s="232" t="s">
        <v>1316</v>
      </c>
      <c r="H1290" s="233">
        <v>1.669</v>
      </c>
      <c r="I1290" s="233">
        <v>0</v>
      </c>
      <c r="J1290" s="233">
        <v>1.1195999999999999</v>
      </c>
      <c r="K1290" s="234">
        <v>4704</v>
      </c>
      <c r="L1290" s="233">
        <v>0.53700000000000003</v>
      </c>
      <c r="M1290" s="234">
        <v>9249</v>
      </c>
      <c r="N1290" s="233">
        <v>0</v>
      </c>
      <c r="O1290" s="233">
        <v>0</v>
      </c>
      <c r="P1290" s="233">
        <v>0.81540000000000001</v>
      </c>
      <c r="Q1290" s="234">
        <v>10075</v>
      </c>
      <c r="R1290" s="233">
        <v>0.38340000000000002</v>
      </c>
      <c r="S1290" s="234">
        <v>19192</v>
      </c>
      <c r="T1290" s="233">
        <v>0</v>
      </c>
      <c r="U1290" s="235">
        <f t="shared" si="140"/>
        <v>1218.3700000000001</v>
      </c>
      <c r="V1290" s="227">
        <f t="shared" si="141"/>
        <v>817.30799999999999</v>
      </c>
      <c r="W1290" s="227">
        <f t="shared" si="142"/>
        <v>784.01</v>
      </c>
      <c r="X1290" s="227">
        <f t="shared" si="145"/>
        <v>770.75</v>
      </c>
      <c r="Y1290" s="227">
        <f t="shared" si="143"/>
        <v>595.24199999999996</v>
      </c>
      <c r="Z1290" s="227">
        <f t="shared" si="144"/>
        <v>559.74311111111115</v>
      </c>
      <c r="AA1290" s="227">
        <f t="shared" si="146"/>
        <v>533.11111111111109</v>
      </c>
    </row>
    <row r="1291" spans="2:27" ht="13.5" hidden="1">
      <c r="B1291" s="232" t="s">
        <v>1110</v>
      </c>
      <c r="C1291" s="232" t="s">
        <v>1057</v>
      </c>
      <c r="D1291" s="232" t="s">
        <v>1111</v>
      </c>
      <c r="E1291" s="232" t="s">
        <v>988</v>
      </c>
      <c r="F1291" s="232">
        <v>2</v>
      </c>
      <c r="G1291" s="232" t="s">
        <v>1315</v>
      </c>
      <c r="H1291" s="233">
        <v>0.189</v>
      </c>
      <c r="I1291" s="233">
        <v>0</v>
      </c>
      <c r="J1291" s="233">
        <v>0.15190000000000001</v>
      </c>
      <c r="K1291" s="234">
        <v>653</v>
      </c>
      <c r="L1291" s="233">
        <v>7.4499999999999997E-2</v>
      </c>
      <c r="M1291" s="234">
        <v>1295</v>
      </c>
      <c r="N1291" s="233">
        <v>0</v>
      </c>
      <c r="O1291" s="233">
        <v>0</v>
      </c>
      <c r="P1291" s="233">
        <v>0.12970000000000001</v>
      </c>
      <c r="Q1291" s="234">
        <v>1665</v>
      </c>
      <c r="R1291" s="233">
        <v>6.3399999999999998E-2</v>
      </c>
      <c r="S1291" s="234">
        <v>3270</v>
      </c>
      <c r="T1291" s="233">
        <v>0</v>
      </c>
      <c r="U1291" s="235">
        <f t="shared" si="140"/>
        <v>137.97</v>
      </c>
      <c r="V1291" s="227">
        <f t="shared" si="141"/>
        <v>110.887</v>
      </c>
      <c r="W1291" s="227">
        <f t="shared" si="142"/>
        <v>108.80166666666666</v>
      </c>
      <c r="X1291" s="227">
        <f t="shared" si="145"/>
        <v>107.91666666666667</v>
      </c>
      <c r="Y1291" s="227">
        <f t="shared" si="143"/>
        <v>94.681000000000012</v>
      </c>
      <c r="Z1291" s="227">
        <f t="shared" si="144"/>
        <v>92.531999999999996</v>
      </c>
      <c r="AA1291" s="227">
        <f t="shared" si="146"/>
        <v>90.833333333333329</v>
      </c>
    </row>
    <row r="1292" spans="2:27" ht="13.5" hidden="1">
      <c r="B1292" s="232" t="s">
        <v>1110</v>
      </c>
      <c r="C1292" s="232" t="s">
        <v>1058</v>
      </c>
      <c r="D1292" s="232" t="s">
        <v>1111</v>
      </c>
      <c r="E1292" s="232" t="s">
        <v>988</v>
      </c>
      <c r="F1292" s="232">
        <v>1</v>
      </c>
      <c r="G1292" s="232" t="s">
        <v>1314</v>
      </c>
      <c r="H1292" s="233">
        <v>0.14199999999999999</v>
      </c>
      <c r="I1292" s="233">
        <v>0</v>
      </c>
      <c r="J1292" s="233">
        <v>0.12189999999999999</v>
      </c>
      <c r="K1292" s="234">
        <v>528</v>
      </c>
      <c r="L1292" s="233">
        <v>6.0299999999999999E-2</v>
      </c>
      <c r="M1292" s="234">
        <v>1051</v>
      </c>
      <c r="N1292" s="233">
        <v>0</v>
      </c>
      <c r="O1292" s="233">
        <v>0</v>
      </c>
      <c r="P1292" s="233">
        <v>0.10920000000000001</v>
      </c>
      <c r="Q1292" s="234">
        <v>1415</v>
      </c>
      <c r="R1292" s="233">
        <v>5.3900000000000003E-2</v>
      </c>
      <c r="S1292" s="234">
        <v>2800</v>
      </c>
      <c r="T1292" s="233">
        <v>0</v>
      </c>
      <c r="U1292" s="235">
        <f t="shared" si="140"/>
        <v>103.66</v>
      </c>
      <c r="V1292" s="227">
        <f t="shared" si="141"/>
        <v>88.986999999999995</v>
      </c>
      <c r="W1292" s="227">
        <f t="shared" si="142"/>
        <v>88.019000000000005</v>
      </c>
      <c r="X1292" s="227">
        <f t="shared" si="145"/>
        <v>87.583333333333329</v>
      </c>
      <c r="Y1292" s="227">
        <f t="shared" si="143"/>
        <v>79.716000000000008</v>
      </c>
      <c r="Z1292" s="227">
        <f t="shared" si="144"/>
        <v>78.652555555555551</v>
      </c>
      <c r="AA1292" s="227">
        <f t="shared" si="146"/>
        <v>77.777777777777771</v>
      </c>
    </row>
    <row r="1293" spans="2:27" ht="13.5" hidden="1">
      <c r="B1293" s="232" t="s">
        <v>1110</v>
      </c>
      <c r="C1293" s="232" t="s">
        <v>1059</v>
      </c>
      <c r="D1293" s="232" t="s">
        <v>1111</v>
      </c>
      <c r="E1293" s="232" t="s">
        <v>988</v>
      </c>
      <c r="F1293" s="232">
        <v>64</v>
      </c>
      <c r="G1293" s="232" t="s">
        <v>1345</v>
      </c>
      <c r="H1293" s="233">
        <v>3.173</v>
      </c>
      <c r="I1293" s="233">
        <v>0</v>
      </c>
      <c r="J1293" s="233">
        <v>2.0773000000000001</v>
      </c>
      <c r="K1293" s="234">
        <v>8699</v>
      </c>
      <c r="L1293" s="233">
        <v>0.99299999999999999</v>
      </c>
      <c r="M1293" s="234">
        <v>17078</v>
      </c>
      <c r="N1293" s="233">
        <v>0</v>
      </c>
      <c r="O1293" s="233">
        <v>0</v>
      </c>
      <c r="P1293" s="233">
        <v>1.4721</v>
      </c>
      <c r="Q1293" s="234">
        <v>18065</v>
      </c>
      <c r="R1293" s="233">
        <v>0.68740000000000001</v>
      </c>
      <c r="S1293" s="234">
        <v>34213</v>
      </c>
      <c r="T1293" s="233">
        <v>0</v>
      </c>
      <c r="U1293" s="235">
        <f t="shared" si="140"/>
        <v>2316.29</v>
      </c>
      <c r="V1293" s="227">
        <f t="shared" si="141"/>
        <v>1516.4290000000001</v>
      </c>
      <c r="W1293" s="227">
        <f t="shared" si="142"/>
        <v>1449.8066666666666</v>
      </c>
      <c r="X1293" s="227">
        <f t="shared" si="145"/>
        <v>1423.1666666666667</v>
      </c>
      <c r="Y1293" s="227">
        <f t="shared" si="143"/>
        <v>1074.633</v>
      </c>
      <c r="Z1293" s="227">
        <f t="shared" si="144"/>
        <v>1003.6075555555556</v>
      </c>
      <c r="AA1293" s="227">
        <f t="shared" si="146"/>
        <v>950.36111111111109</v>
      </c>
    </row>
    <row r="1294" spans="2:27" ht="13.5" hidden="1">
      <c r="B1294" s="232" t="s">
        <v>1110</v>
      </c>
      <c r="C1294" s="232" t="s">
        <v>1060</v>
      </c>
      <c r="D1294" s="232" t="s">
        <v>1111</v>
      </c>
      <c r="E1294" s="232" t="s">
        <v>988</v>
      </c>
      <c r="F1294" s="232">
        <v>4</v>
      </c>
      <c r="G1294" s="232" t="s">
        <v>1311</v>
      </c>
      <c r="H1294" s="233">
        <v>0.28299999999999997</v>
      </c>
      <c r="I1294" s="233">
        <v>0</v>
      </c>
      <c r="J1294" s="233">
        <v>0.2117</v>
      </c>
      <c r="K1294" s="234">
        <v>902</v>
      </c>
      <c r="L1294" s="233">
        <v>0.10299999999999999</v>
      </c>
      <c r="M1294" s="234">
        <v>1785</v>
      </c>
      <c r="N1294" s="233">
        <v>0</v>
      </c>
      <c r="O1294" s="233">
        <v>0</v>
      </c>
      <c r="P1294" s="233">
        <v>0.17080000000000001</v>
      </c>
      <c r="Q1294" s="234">
        <v>2164</v>
      </c>
      <c r="R1294" s="233">
        <v>8.2400000000000001E-2</v>
      </c>
      <c r="S1294" s="234">
        <v>4209</v>
      </c>
      <c r="T1294" s="233">
        <v>0</v>
      </c>
      <c r="U1294" s="235">
        <f t="shared" si="140"/>
        <v>206.58999999999997</v>
      </c>
      <c r="V1294" s="227">
        <f t="shared" si="141"/>
        <v>154.541</v>
      </c>
      <c r="W1294" s="227">
        <f t="shared" si="142"/>
        <v>150.35666666666668</v>
      </c>
      <c r="X1294" s="227">
        <f t="shared" si="145"/>
        <v>148.75</v>
      </c>
      <c r="Y1294" s="227">
        <f t="shared" si="143"/>
        <v>124.68400000000001</v>
      </c>
      <c r="Z1294" s="227">
        <f t="shared" si="144"/>
        <v>120.26311111111112</v>
      </c>
      <c r="AA1294" s="227">
        <f t="shared" si="146"/>
        <v>116.91666666666667</v>
      </c>
    </row>
    <row r="1295" spans="2:27" ht="13.5" hidden="1">
      <c r="B1295" s="232" t="s">
        <v>1110</v>
      </c>
      <c r="C1295" s="232" t="s">
        <v>1377</v>
      </c>
      <c r="D1295" s="232" t="s">
        <v>1111</v>
      </c>
      <c r="E1295" s="232" t="s">
        <v>988</v>
      </c>
      <c r="F1295" s="232">
        <v>48</v>
      </c>
      <c r="G1295" s="232" t="s">
        <v>1310</v>
      </c>
      <c r="H1295" s="233">
        <v>2.9969999999999999</v>
      </c>
      <c r="I1295" s="233">
        <v>0</v>
      </c>
      <c r="J1295" s="233">
        <v>2.0142000000000002</v>
      </c>
      <c r="K1295" s="234">
        <v>8436</v>
      </c>
      <c r="L1295" s="233">
        <v>0.96299999999999997</v>
      </c>
      <c r="M1295" s="234">
        <v>16563</v>
      </c>
      <c r="N1295" s="233">
        <v>0</v>
      </c>
      <c r="O1295" s="233">
        <v>0</v>
      </c>
      <c r="P1295" s="233">
        <v>1.4378500000000001</v>
      </c>
      <c r="Q1295" s="234">
        <v>17648</v>
      </c>
      <c r="R1295" s="233">
        <v>0.67154999999999998</v>
      </c>
      <c r="S1295" s="234">
        <v>33429</v>
      </c>
      <c r="T1295" s="233">
        <v>0</v>
      </c>
      <c r="U1295" s="235">
        <f t="shared" si="140"/>
        <v>2187.81</v>
      </c>
      <c r="V1295" s="227">
        <f t="shared" si="141"/>
        <v>1470.3660000000002</v>
      </c>
      <c r="W1295" s="227">
        <f t="shared" si="142"/>
        <v>1405.99</v>
      </c>
      <c r="X1295" s="227">
        <f t="shared" si="145"/>
        <v>1380.25</v>
      </c>
      <c r="Y1295" s="227">
        <f t="shared" si="143"/>
        <v>1049.6305</v>
      </c>
      <c r="Z1295" s="227">
        <f t="shared" si="144"/>
        <v>980.45372222222227</v>
      </c>
      <c r="AA1295" s="227">
        <f t="shared" si="146"/>
        <v>928.58333333333337</v>
      </c>
    </row>
    <row r="1296" spans="2:27" ht="13.5" hidden="1">
      <c r="B1296" s="232" t="s">
        <v>1110</v>
      </c>
      <c r="C1296" s="232" t="s">
        <v>1378</v>
      </c>
      <c r="D1296" s="232" t="s">
        <v>1111</v>
      </c>
      <c r="E1296" s="232" t="s">
        <v>988</v>
      </c>
      <c r="F1296" s="232">
        <v>64</v>
      </c>
      <c r="G1296" s="232" t="s">
        <v>1345</v>
      </c>
      <c r="H1296" s="233">
        <v>3.9409999999999998</v>
      </c>
      <c r="I1296" s="233">
        <v>0</v>
      </c>
      <c r="J1296" s="233">
        <v>2.6316000000000002</v>
      </c>
      <c r="K1296" s="234">
        <v>11011</v>
      </c>
      <c r="L1296" s="233">
        <v>1.2569999999999999</v>
      </c>
      <c r="M1296" s="234">
        <v>21611</v>
      </c>
      <c r="N1296" s="233">
        <v>0</v>
      </c>
      <c r="O1296" s="233">
        <v>0</v>
      </c>
      <c r="P1296" s="233">
        <v>1.8642399999999999</v>
      </c>
      <c r="Q1296" s="234">
        <v>22836</v>
      </c>
      <c r="R1296" s="233">
        <v>0.86895</v>
      </c>
      <c r="S1296" s="234">
        <v>43182</v>
      </c>
      <c r="T1296" s="233">
        <v>0</v>
      </c>
      <c r="U1296" s="235">
        <f t="shared" si="140"/>
        <v>2876.93</v>
      </c>
      <c r="V1296" s="227">
        <f t="shared" si="141"/>
        <v>1921.0680000000002</v>
      </c>
      <c r="W1296" s="227">
        <f t="shared" si="142"/>
        <v>1835.1933333333332</v>
      </c>
      <c r="X1296" s="227">
        <f t="shared" si="145"/>
        <v>1800.9166666666667</v>
      </c>
      <c r="Y1296" s="227">
        <f t="shared" si="143"/>
        <v>1360.8951999999999</v>
      </c>
      <c r="Z1296" s="227">
        <f t="shared" si="144"/>
        <v>1268.6668333333332</v>
      </c>
      <c r="AA1296" s="227">
        <f t="shared" si="146"/>
        <v>1199.5</v>
      </c>
    </row>
    <row r="1297" spans="2:27" ht="13.5" hidden="1">
      <c r="B1297" s="232" t="s">
        <v>1110</v>
      </c>
      <c r="C1297" s="232" t="s">
        <v>1379</v>
      </c>
      <c r="D1297" s="232" t="s">
        <v>1111</v>
      </c>
      <c r="E1297" s="232" t="s">
        <v>988</v>
      </c>
      <c r="F1297" s="232">
        <v>96</v>
      </c>
      <c r="G1297" s="232" t="s">
        <v>1356</v>
      </c>
      <c r="H1297" s="233">
        <v>5.8289999999999997</v>
      </c>
      <c r="I1297" s="233">
        <v>0</v>
      </c>
      <c r="J1297" s="233">
        <v>3.8664000000000001</v>
      </c>
      <c r="K1297" s="234">
        <v>16162</v>
      </c>
      <c r="L1297" s="233">
        <v>1.845</v>
      </c>
      <c r="M1297" s="234">
        <v>31706</v>
      </c>
      <c r="N1297" s="233">
        <v>0</v>
      </c>
      <c r="O1297" s="233">
        <v>0</v>
      </c>
      <c r="P1297" s="233">
        <v>2.7170000000000001</v>
      </c>
      <c r="Q1297" s="234">
        <v>33211</v>
      </c>
      <c r="R1297" s="233">
        <v>1.2637499999999999</v>
      </c>
      <c r="S1297" s="234">
        <v>62688</v>
      </c>
      <c r="T1297" s="233">
        <v>0</v>
      </c>
      <c r="U1297" s="235">
        <f t="shared" si="140"/>
        <v>4255.17</v>
      </c>
      <c r="V1297" s="227">
        <f t="shared" si="141"/>
        <v>2822.4720000000002</v>
      </c>
      <c r="W1297" s="227">
        <f t="shared" si="142"/>
        <v>2693.6833333333334</v>
      </c>
      <c r="X1297" s="227">
        <f t="shared" si="145"/>
        <v>2642.1666666666665</v>
      </c>
      <c r="Y1297" s="227">
        <f t="shared" si="143"/>
        <v>1983.41</v>
      </c>
      <c r="Z1297" s="227">
        <f t="shared" si="144"/>
        <v>1845.0652777777777</v>
      </c>
      <c r="AA1297" s="227">
        <f t="shared" si="146"/>
        <v>1741.3333333333333</v>
      </c>
    </row>
    <row r="1298" spans="2:27" ht="13.5" hidden="1">
      <c r="B1298" s="232" t="s">
        <v>1110</v>
      </c>
      <c r="C1298" s="232" t="s">
        <v>1380</v>
      </c>
      <c r="D1298" s="232" t="s">
        <v>1111</v>
      </c>
      <c r="E1298" s="232" t="s">
        <v>988</v>
      </c>
      <c r="F1298" s="232">
        <v>8</v>
      </c>
      <c r="G1298" s="232" t="s">
        <v>1312</v>
      </c>
      <c r="H1298" s="233">
        <v>0.63700000000000001</v>
      </c>
      <c r="I1298" s="233">
        <v>0</v>
      </c>
      <c r="J1298" s="233">
        <v>0.47070000000000001</v>
      </c>
      <c r="K1298" s="234">
        <v>1997</v>
      </c>
      <c r="L1298" s="233">
        <v>0.22800000000000001</v>
      </c>
      <c r="M1298" s="234">
        <v>3943</v>
      </c>
      <c r="N1298" s="233">
        <v>0</v>
      </c>
      <c r="O1298" s="233">
        <v>0</v>
      </c>
      <c r="P1298" s="233">
        <v>0.37189</v>
      </c>
      <c r="Q1298" s="234">
        <v>4679</v>
      </c>
      <c r="R1298" s="233">
        <v>0.17805000000000001</v>
      </c>
      <c r="S1298" s="234">
        <v>9047</v>
      </c>
      <c r="T1298" s="233">
        <v>0</v>
      </c>
      <c r="U1298" s="235">
        <f t="shared" si="140"/>
        <v>465.01</v>
      </c>
      <c r="V1298" s="227">
        <f t="shared" si="141"/>
        <v>343.61099999999999</v>
      </c>
      <c r="W1298" s="227">
        <f t="shared" si="142"/>
        <v>332.85666666666668</v>
      </c>
      <c r="X1298" s="227">
        <f t="shared" si="145"/>
        <v>328.58333333333331</v>
      </c>
      <c r="Y1298" s="227">
        <f t="shared" si="143"/>
        <v>271.47969999999998</v>
      </c>
      <c r="Z1298" s="227">
        <f t="shared" si="144"/>
        <v>259.94872222222227</v>
      </c>
      <c r="AA1298" s="227">
        <f t="shared" si="146"/>
        <v>251.30555555555554</v>
      </c>
    </row>
    <row r="1299" spans="2:27" ht="13.5" hidden="1">
      <c r="B1299" s="232" t="s">
        <v>1110</v>
      </c>
      <c r="C1299" s="232" t="s">
        <v>1381</v>
      </c>
      <c r="D1299" s="232" t="s">
        <v>1111</v>
      </c>
      <c r="E1299" s="232" t="s">
        <v>988</v>
      </c>
      <c r="F1299" s="232">
        <v>128</v>
      </c>
      <c r="G1299" s="232" t="s">
        <v>1364</v>
      </c>
      <c r="H1299" s="233">
        <v>7.7169999999999996</v>
      </c>
      <c r="I1299" s="233">
        <v>0</v>
      </c>
      <c r="J1299" s="233">
        <v>5.1012000000000004</v>
      </c>
      <c r="K1299" s="234">
        <v>21313</v>
      </c>
      <c r="L1299" s="233">
        <v>2.4329999999999998</v>
      </c>
      <c r="M1299" s="234">
        <v>41802</v>
      </c>
      <c r="N1299" s="233">
        <v>0</v>
      </c>
      <c r="O1299" s="233">
        <v>0</v>
      </c>
      <c r="P1299" s="233">
        <v>3.5697700000000001</v>
      </c>
      <c r="Q1299" s="234">
        <v>43587</v>
      </c>
      <c r="R1299" s="233">
        <v>1.65855</v>
      </c>
      <c r="S1299" s="234">
        <v>82193</v>
      </c>
      <c r="T1299" s="233">
        <v>0</v>
      </c>
      <c r="U1299" s="235">
        <f t="shared" si="140"/>
        <v>5633.41</v>
      </c>
      <c r="V1299" s="227">
        <f t="shared" si="141"/>
        <v>3723.8760000000002</v>
      </c>
      <c r="W1299" s="227">
        <f t="shared" si="142"/>
        <v>3552.1733333333332</v>
      </c>
      <c r="X1299" s="227">
        <f t="shared" si="145"/>
        <v>3483.5</v>
      </c>
      <c r="Y1299" s="227">
        <f t="shared" si="143"/>
        <v>2605.9321</v>
      </c>
      <c r="Z1299" s="227">
        <f t="shared" si="144"/>
        <v>2421.4915000000001</v>
      </c>
      <c r="AA1299" s="227">
        <f t="shared" si="146"/>
        <v>2283.1388888888887</v>
      </c>
    </row>
    <row r="1300" spans="2:27" ht="13.5" hidden="1">
      <c r="B1300" s="232" t="s">
        <v>1110</v>
      </c>
      <c r="C1300" s="232" t="s">
        <v>1382</v>
      </c>
      <c r="D1300" s="232" t="s">
        <v>1111</v>
      </c>
      <c r="E1300" s="232" t="s">
        <v>988</v>
      </c>
      <c r="F1300" s="232">
        <v>16</v>
      </c>
      <c r="G1300" s="232" t="s">
        <v>1317</v>
      </c>
      <c r="H1300" s="233">
        <v>1.109</v>
      </c>
      <c r="I1300" s="233">
        <v>0</v>
      </c>
      <c r="J1300" s="233">
        <v>0.77939999999999998</v>
      </c>
      <c r="K1300" s="234">
        <v>3285</v>
      </c>
      <c r="L1300" s="233">
        <v>0.375</v>
      </c>
      <c r="M1300" s="234">
        <v>6467</v>
      </c>
      <c r="N1300" s="233">
        <v>0</v>
      </c>
      <c r="O1300" s="233">
        <v>0</v>
      </c>
      <c r="P1300" s="233">
        <v>0.58508000000000004</v>
      </c>
      <c r="Q1300" s="234">
        <v>7273</v>
      </c>
      <c r="R1300" s="233">
        <v>0.27675</v>
      </c>
      <c r="S1300" s="234">
        <v>13923</v>
      </c>
      <c r="T1300" s="233">
        <v>0</v>
      </c>
      <c r="U1300" s="235">
        <f t="shared" si="140"/>
        <v>809.56999999999994</v>
      </c>
      <c r="V1300" s="227">
        <f t="shared" si="141"/>
        <v>568.96199999999999</v>
      </c>
      <c r="W1300" s="227">
        <f t="shared" si="142"/>
        <v>547.5</v>
      </c>
      <c r="X1300" s="227">
        <f t="shared" si="145"/>
        <v>538.91666666666663</v>
      </c>
      <c r="Y1300" s="227">
        <f t="shared" si="143"/>
        <v>427.10840000000002</v>
      </c>
      <c r="Z1300" s="227">
        <f t="shared" si="144"/>
        <v>404.05527777777775</v>
      </c>
      <c r="AA1300" s="227">
        <f t="shared" si="146"/>
        <v>386.75</v>
      </c>
    </row>
    <row r="1301" spans="2:27" ht="13.5" hidden="1">
      <c r="B1301" s="232" t="s">
        <v>1110</v>
      </c>
      <c r="C1301" s="232" t="s">
        <v>1383</v>
      </c>
      <c r="D1301" s="232" t="s">
        <v>1111</v>
      </c>
      <c r="E1301" s="232" t="s">
        <v>988</v>
      </c>
      <c r="F1301" s="232">
        <v>32</v>
      </c>
      <c r="G1301" s="232" t="s">
        <v>1316</v>
      </c>
      <c r="H1301" s="233">
        <v>2.0529999999999999</v>
      </c>
      <c r="I1301" s="233">
        <v>0</v>
      </c>
      <c r="J1301" s="233">
        <v>1.3968</v>
      </c>
      <c r="K1301" s="234">
        <v>5860</v>
      </c>
      <c r="L1301" s="233">
        <v>0.66900000000000004</v>
      </c>
      <c r="M1301" s="234">
        <v>11515</v>
      </c>
      <c r="N1301" s="233">
        <v>0</v>
      </c>
      <c r="O1301" s="233">
        <v>0</v>
      </c>
      <c r="P1301" s="233">
        <v>1.0114700000000001</v>
      </c>
      <c r="Q1301" s="234">
        <v>12461</v>
      </c>
      <c r="R1301" s="233">
        <v>0.47415000000000002</v>
      </c>
      <c r="S1301" s="234">
        <v>23676</v>
      </c>
      <c r="T1301" s="233">
        <v>0</v>
      </c>
      <c r="U1301" s="235">
        <f t="shared" si="140"/>
        <v>1498.69</v>
      </c>
      <c r="V1301" s="227">
        <f t="shared" si="141"/>
        <v>1019.664</v>
      </c>
      <c r="W1301" s="227">
        <f t="shared" si="142"/>
        <v>976.70333333333338</v>
      </c>
      <c r="X1301" s="227">
        <f t="shared" si="145"/>
        <v>959.58333333333337</v>
      </c>
      <c r="Y1301" s="227">
        <f t="shared" si="143"/>
        <v>738.37310000000002</v>
      </c>
      <c r="Z1301" s="227">
        <f t="shared" si="144"/>
        <v>692.26838888888892</v>
      </c>
      <c r="AA1301" s="227">
        <f t="shared" si="146"/>
        <v>657.66666666666663</v>
      </c>
    </row>
    <row r="1302" spans="2:27" ht="13.5" hidden="1">
      <c r="B1302" s="232" t="s">
        <v>1110</v>
      </c>
      <c r="C1302" s="232" t="s">
        <v>1384</v>
      </c>
      <c r="D1302" s="232" t="s">
        <v>1111</v>
      </c>
      <c r="E1302" s="232" t="s">
        <v>988</v>
      </c>
      <c r="F1302" s="232">
        <v>2</v>
      </c>
      <c r="G1302" s="232" t="s">
        <v>1315</v>
      </c>
      <c r="H1302" s="233">
        <v>0.21299999999999999</v>
      </c>
      <c r="I1302" s="233">
        <v>0</v>
      </c>
      <c r="J1302" s="233">
        <v>0.16918</v>
      </c>
      <c r="K1302" s="234">
        <v>725</v>
      </c>
      <c r="L1302" s="233">
        <v>8.2750000000000004E-2</v>
      </c>
      <c r="M1302" s="234">
        <v>1437</v>
      </c>
      <c r="N1302" s="233">
        <v>0</v>
      </c>
      <c r="O1302" s="233">
        <v>0</v>
      </c>
      <c r="P1302" s="233">
        <v>0.14199999999999999</v>
      </c>
      <c r="Q1302" s="234">
        <v>1814</v>
      </c>
      <c r="R1302" s="233">
        <v>6.9029999999999994E-2</v>
      </c>
      <c r="S1302" s="234">
        <v>3550</v>
      </c>
      <c r="T1302" s="233">
        <v>0</v>
      </c>
      <c r="U1302" s="235">
        <f t="shared" si="140"/>
        <v>155.49</v>
      </c>
      <c r="V1302" s="227">
        <f t="shared" si="141"/>
        <v>123.5014</v>
      </c>
      <c r="W1302" s="227">
        <f t="shared" si="142"/>
        <v>120.82416666666667</v>
      </c>
      <c r="X1302" s="227">
        <f t="shared" si="145"/>
        <v>119.75</v>
      </c>
      <c r="Y1302" s="227">
        <f t="shared" si="143"/>
        <v>103.66</v>
      </c>
      <c r="Z1302" s="227">
        <f t="shared" si="144"/>
        <v>100.78078888888888</v>
      </c>
      <c r="AA1302" s="227">
        <f t="shared" si="146"/>
        <v>98.611111111111114</v>
      </c>
    </row>
    <row r="1303" spans="2:27" ht="13.5" hidden="1">
      <c r="B1303" s="232" t="s">
        <v>1110</v>
      </c>
      <c r="C1303" s="232" t="s">
        <v>1385</v>
      </c>
      <c r="D1303" s="232" t="s">
        <v>1111</v>
      </c>
      <c r="E1303" s="232" t="s">
        <v>988</v>
      </c>
      <c r="F1303" s="232">
        <v>128</v>
      </c>
      <c r="G1303" s="232" t="s">
        <v>1364</v>
      </c>
      <c r="H1303" s="233">
        <v>7.7169999999999996</v>
      </c>
      <c r="I1303" s="233">
        <v>0</v>
      </c>
      <c r="J1303" s="233">
        <v>5.1012000000000004</v>
      </c>
      <c r="K1303" s="234">
        <v>21313</v>
      </c>
      <c r="L1303" s="233">
        <v>2.4329999999999998</v>
      </c>
      <c r="M1303" s="234">
        <v>41802</v>
      </c>
      <c r="N1303" s="233">
        <v>0</v>
      </c>
      <c r="O1303" s="233">
        <v>0</v>
      </c>
      <c r="P1303" s="233">
        <v>3.5697700000000001</v>
      </c>
      <c r="Q1303" s="234">
        <v>43587</v>
      </c>
      <c r="R1303" s="233">
        <v>1.65855</v>
      </c>
      <c r="S1303" s="234">
        <v>82193</v>
      </c>
      <c r="T1303" s="233">
        <v>0</v>
      </c>
      <c r="U1303" s="235">
        <f t="shared" si="140"/>
        <v>5633.41</v>
      </c>
      <c r="V1303" s="227">
        <f t="shared" si="141"/>
        <v>3723.8760000000002</v>
      </c>
      <c r="W1303" s="227">
        <f t="shared" si="142"/>
        <v>3552.1733333333332</v>
      </c>
      <c r="X1303" s="227">
        <f t="shared" si="145"/>
        <v>3483.5</v>
      </c>
      <c r="Y1303" s="227">
        <f t="shared" si="143"/>
        <v>2605.9321</v>
      </c>
      <c r="Z1303" s="227">
        <f t="shared" si="144"/>
        <v>2421.4915000000001</v>
      </c>
      <c r="AA1303" s="227">
        <f t="shared" si="146"/>
        <v>2283.1388888888887</v>
      </c>
    </row>
    <row r="1304" spans="2:27" ht="13.5" hidden="1">
      <c r="B1304" s="232" t="s">
        <v>1110</v>
      </c>
      <c r="C1304" s="232" t="s">
        <v>1386</v>
      </c>
      <c r="D1304" s="232" t="s">
        <v>1111</v>
      </c>
      <c r="E1304" s="232" t="s">
        <v>988</v>
      </c>
      <c r="F1304" s="232">
        <v>4</v>
      </c>
      <c r="G1304" s="232" t="s">
        <v>1311</v>
      </c>
      <c r="H1304" s="233">
        <v>0.33100000000000002</v>
      </c>
      <c r="I1304" s="233">
        <v>0</v>
      </c>
      <c r="J1304" s="233">
        <v>0.24635000000000001</v>
      </c>
      <c r="K1304" s="234">
        <v>1047</v>
      </c>
      <c r="L1304" s="233">
        <v>0.1195</v>
      </c>
      <c r="M1304" s="234">
        <v>2068</v>
      </c>
      <c r="N1304" s="233">
        <v>0</v>
      </c>
      <c r="O1304" s="233">
        <v>0</v>
      </c>
      <c r="P1304" s="233">
        <v>0.1953</v>
      </c>
      <c r="Q1304" s="234">
        <v>2462</v>
      </c>
      <c r="R1304" s="233">
        <v>9.3700000000000006E-2</v>
      </c>
      <c r="S1304" s="234">
        <v>4769</v>
      </c>
      <c r="T1304" s="233">
        <v>0</v>
      </c>
      <c r="U1304" s="235">
        <f t="shared" si="140"/>
        <v>241.63000000000002</v>
      </c>
      <c r="V1304" s="227">
        <f t="shared" si="141"/>
        <v>179.8355</v>
      </c>
      <c r="W1304" s="227">
        <f t="shared" si="142"/>
        <v>174.48500000000001</v>
      </c>
      <c r="X1304" s="227">
        <f t="shared" si="145"/>
        <v>172.33333333333334</v>
      </c>
      <c r="Y1304" s="227">
        <f t="shared" si="143"/>
        <v>142.56899999999999</v>
      </c>
      <c r="Z1304" s="227">
        <f t="shared" si="144"/>
        <v>136.7898888888889</v>
      </c>
      <c r="AA1304" s="227">
        <f t="shared" si="146"/>
        <v>132.47222222222223</v>
      </c>
    </row>
    <row r="1305" spans="2:27" ht="13.5" hidden="1">
      <c r="B1305" s="232" t="s">
        <v>1110</v>
      </c>
      <c r="C1305" s="232" t="s">
        <v>834</v>
      </c>
      <c r="D1305" s="232" t="s">
        <v>1111</v>
      </c>
      <c r="E1305" s="232" t="s">
        <v>988</v>
      </c>
      <c r="F1305" s="232">
        <v>64</v>
      </c>
      <c r="G1305" s="232" t="s">
        <v>1387</v>
      </c>
      <c r="H1305" s="233">
        <v>23.605</v>
      </c>
      <c r="I1305" s="233">
        <v>0</v>
      </c>
      <c r="J1305" s="233">
        <v>16.591999999999999</v>
      </c>
      <c r="K1305" s="234">
        <v>69248</v>
      </c>
      <c r="L1305" s="233">
        <v>7.9050000000000002</v>
      </c>
      <c r="M1305" s="234">
        <v>135755</v>
      </c>
      <c r="N1305" s="233">
        <v>0</v>
      </c>
      <c r="O1305" s="233">
        <v>0</v>
      </c>
      <c r="P1305" s="233">
        <v>12.635</v>
      </c>
      <c r="Q1305" s="234">
        <v>153878</v>
      </c>
      <c r="R1305" s="233">
        <v>5.8550000000000004</v>
      </c>
      <c r="S1305" s="234">
        <v>289540</v>
      </c>
      <c r="T1305" s="233">
        <v>0</v>
      </c>
      <c r="U1305" s="235">
        <f t="shared" si="140"/>
        <v>17231.650000000001</v>
      </c>
      <c r="V1305" s="227">
        <f t="shared" si="141"/>
        <v>12112.16</v>
      </c>
      <c r="W1305" s="227">
        <f t="shared" si="142"/>
        <v>11541.316666666668</v>
      </c>
      <c r="X1305" s="227">
        <f t="shared" si="145"/>
        <v>11312.916666666666</v>
      </c>
      <c r="Y1305" s="227">
        <f t="shared" si="143"/>
        <v>9223.5499999999993</v>
      </c>
      <c r="Z1305" s="227">
        <f t="shared" si="144"/>
        <v>8548.5388888888883</v>
      </c>
      <c r="AA1305" s="227">
        <f t="shared" si="146"/>
        <v>8042.7777777777774</v>
      </c>
    </row>
    <row r="1306" spans="2:27" ht="13.5" hidden="1">
      <c r="B1306" s="232" t="s">
        <v>1110</v>
      </c>
      <c r="C1306" s="232" t="s">
        <v>835</v>
      </c>
      <c r="D1306" s="232" t="s">
        <v>1111</v>
      </c>
      <c r="E1306" s="232" t="s">
        <v>988</v>
      </c>
      <c r="F1306" s="232">
        <v>32</v>
      </c>
      <c r="G1306" s="232" t="s">
        <v>1355</v>
      </c>
      <c r="H1306" s="233">
        <v>11.885</v>
      </c>
      <c r="I1306" s="233">
        <v>0</v>
      </c>
      <c r="J1306" s="233">
        <v>8.3770000000000007</v>
      </c>
      <c r="K1306" s="234">
        <v>34979</v>
      </c>
      <c r="L1306" s="233">
        <v>3.9929999999999999</v>
      </c>
      <c r="M1306" s="234">
        <v>68587</v>
      </c>
      <c r="N1306" s="233">
        <v>0</v>
      </c>
      <c r="O1306" s="233">
        <v>0</v>
      </c>
      <c r="P1306" s="233">
        <v>6.3970000000000002</v>
      </c>
      <c r="Q1306" s="234">
        <v>77982</v>
      </c>
      <c r="R1306" s="233">
        <v>2.9670000000000001</v>
      </c>
      <c r="S1306" s="234">
        <v>146856</v>
      </c>
      <c r="T1306" s="233">
        <v>0</v>
      </c>
      <c r="U1306" s="235">
        <f t="shared" si="140"/>
        <v>8676.0499999999993</v>
      </c>
      <c r="V1306" s="227">
        <f t="shared" si="141"/>
        <v>6115.21</v>
      </c>
      <c r="W1306" s="227">
        <f t="shared" si="142"/>
        <v>5829.8066666666664</v>
      </c>
      <c r="X1306" s="227">
        <f t="shared" si="145"/>
        <v>5715.583333333333</v>
      </c>
      <c r="Y1306" s="227">
        <f t="shared" si="143"/>
        <v>4669.8100000000004</v>
      </c>
      <c r="Z1306" s="227">
        <f t="shared" si="144"/>
        <v>4332.0766666666659</v>
      </c>
      <c r="AA1306" s="227">
        <f t="shared" si="146"/>
        <v>4079.3333333333335</v>
      </c>
    </row>
    <row r="1307" spans="2:27" ht="13.5" hidden="1">
      <c r="B1307" s="232" t="s">
        <v>1110</v>
      </c>
      <c r="C1307" s="232" t="s">
        <v>836</v>
      </c>
      <c r="D1307" s="232" t="s">
        <v>1111</v>
      </c>
      <c r="E1307" s="232" t="s">
        <v>988</v>
      </c>
      <c r="F1307" s="232">
        <v>4</v>
      </c>
      <c r="G1307" s="232" t="s">
        <v>1351</v>
      </c>
      <c r="H1307" s="233">
        <v>1.56</v>
      </c>
      <c r="I1307" s="233">
        <v>0</v>
      </c>
      <c r="J1307" s="233">
        <v>1.119</v>
      </c>
      <c r="K1307" s="234">
        <v>4687</v>
      </c>
      <c r="L1307" s="233">
        <v>0.53500000000000003</v>
      </c>
      <c r="M1307" s="234">
        <v>9202</v>
      </c>
      <c r="N1307" s="233">
        <v>0</v>
      </c>
      <c r="O1307" s="233">
        <v>0</v>
      </c>
      <c r="P1307" s="233">
        <v>0.86799999999999999</v>
      </c>
      <c r="Q1307" s="234">
        <v>10653</v>
      </c>
      <c r="R1307" s="233">
        <v>0.40500000000000003</v>
      </c>
      <c r="S1307" s="234">
        <v>20167</v>
      </c>
      <c r="T1307" s="233">
        <v>0</v>
      </c>
      <c r="U1307" s="235">
        <f t="shared" si="140"/>
        <v>1138.8</v>
      </c>
      <c r="V1307" s="227">
        <f t="shared" si="141"/>
        <v>816.87</v>
      </c>
      <c r="W1307" s="227">
        <f t="shared" si="142"/>
        <v>781.13333333333333</v>
      </c>
      <c r="X1307" s="227">
        <f t="shared" si="145"/>
        <v>766.83333333333337</v>
      </c>
      <c r="Y1307" s="227">
        <f t="shared" si="143"/>
        <v>633.64</v>
      </c>
      <c r="Z1307" s="227">
        <f t="shared" si="144"/>
        <v>591.56666666666672</v>
      </c>
      <c r="AA1307" s="227">
        <f t="shared" si="146"/>
        <v>560.19444444444446</v>
      </c>
    </row>
    <row r="1308" spans="2:27" ht="13.5" hidden="1">
      <c r="B1308" s="232" t="s">
        <v>1110</v>
      </c>
      <c r="C1308" s="232" t="s">
        <v>837</v>
      </c>
      <c r="D1308" s="232" t="s">
        <v>1111</v>
      </c>
      <c r="E1308" s="232" t="s">
        <v>988</v>
      </c>
      <c r="F1308" s="232">
        <v>64</v>
      </c>
      <c r="G1308" s="232" t="s">
        <v>1355</v>
      </c>
      <c r="H1308" s="233">
        <v>34.036999999999999</v>
      </c>
      <c r="I1308" s="233">
        <v>0</v>
      </c>
      <c r="J1308" s="233">
        <v>23.884</v>
      </c>
      <c r="K1308" s="234">
        <v>99665</v>
      </c>
      <c r="L1308" s="233">
        <v>11.377000000000001</v>
      </c>
      <c r="M1308" s="234">
        <v>195372</v>
      </c>
      <c r="N1308" s="233">
        <v>0</v>
      </c>
      <c r="O1308" s="233">
        <v>0</v>
      </c>
      <c r="P1308" s="233">
        <v>15.56</v>
      </c>
      <c r="Q1308" s="234">
        <v>189463</v>
      </c>
      <c r="R1308" s="233">
        <v>7.2089999999999996</v>
      </c>
      <c r="S1308" s="234">
        <v>356441</v>
      </c>
      <c r="T1308" s="233">
        <v>0</v>
      </c>
      <c r="U1308" s="235">
        <f t="shared" si="140"/>
        <v>24847.01</v>
      </c>
      <c r="V1308" s="227">
        <f t="shared" si="141"/>
        <v>17435.32</v>
      </c>
      <c r="W1308" s="227">
        <f t="shared" si="142"/>
        <v>16610.626666666667</v>
      </c>
      <c r="X1308" s="227">
        <f t="shared" si="145"/>
        <v>16281</v>
      </c>
      <c r="Y1308" s="227">
        <f t="shared" si="143"/>
        <v>11358.800000000001</v>
      </c>
      <c r="Z1308" s="227">
        <f t="shared" si="144"/>
        <v>10525.431111111111</v>
      </c>
      <c r="AA1308" s="227">
        <f t="shared" si="146"/>
        <v>9901.1388888888887</v>
      </c>
    </row>
    <row r="1309" spans="2:27" ht="13.5" hidden="1">
      <c r="B1309" s="232" t="s">
        <v>1110</v>
      </c>
      <c r="C1309" s="232" t="s">
        <v>838</v>
      </c>
      <c r="D1309" s="232" t="s">
        <v>1111</v>
      </c>
      <c r="E1309" s="232" t="s">
        <v>988</v>
      </c>
      <c r="F1309" s="232">
        <v>8</v>
      </c>
      <c r="G1309" s="232" t="s">
        <v>1351</v>
      </c>
      <c r="H1309" s="233">
        <v>4.399</v>
      </c>
      <c r="I1309" s="233">
        <v>0</v>
      </c>
      <c r="J1309" s="233">
        <v>3.1269999999999998</v>
      </c>
      <c r="K1309" s="234">
        <v>13079</v>
      </c>
      <c r="L1309" s="233">
        <v>1.4930000000000001</v>
      </c>
      <c r="M1309" s="234">
        <v>25663</v>
      </c>
      <c r="N1309" s="233">
        <v>0</v>
      </c>
      <c r="O1309" s="233">
        <v>0</v>
      </c>
      <c r="P1309" s="233">
        <v>2.0840000000000001</v>
      </c>
      <c r="Q1309" s="234">
        <v>25508</v>
      </c>
      <c r="R1309" s="233">
        <v>0.97099999999999997</v>
      </c>
      <c r="S1309" s="234">
        <v>48204</v>
      </c>
      <c r="T1309" s="233">
        <v>0</v>
      </c>
      <c r="U1309" s="235">
        <f t="shared" si="140"/>
        <v>3211.27</v>
      </c>
      <c r="V1309" s="227">
        <f t="shared" si="141"/>
        <v>2282.71</v>
      </c>
      <c r="W1309" s="227">
        <f t="shared" si="142"/>
        <v>2179.8066666666668</v>
      </c>
      <c r="X1309" s="227">
        <f t="shared" si="145"/>
        <v>2138.5833333333335</v>
      </c>
      <c r="Y1309" s="227">
        <f t="shared" si="143"/>
        <v>1521.3200000000002</v>
      </c>
      <c r="Z1309" s="227">
        <f t="shared" si="144"/>
        <v>1417.3855555555556</v>
      </c>
      <c r="AA1309" s="227">
        <f t="shared" si="146"/>
        <v>1339</v>
      </c>
    </row>
    <row r="1310" spans="2:27" ht="13.5" hidden="1">
      <c r="B1310" s="232" t="s">
        <v>1110</v>
      </c>
      <c r="C1310" s="232" t="s">
        <v>839</v>
      </c>
      <c r="D1310" s="232" t="s">
        <v>1111</v>
      </c>
      <c r="E1310" s="232" t="s">
        <v>988</v>
      </c>
      <c r="F1310" s="232">
        <v>32</v>
      </c>
      <c r="G1310" s="232" t="s">
        <v>1353</v>
      </c>
      <c r="H1310" s="233">
        <v>17.100999999999999</v>
      </c>
      <c r="I1310" s="233">
        <v>0</v>
      </c>
      <c r="J1310" s="233">
        <v>12.023</v>
      </c>
      <c r="K1310" s="234">
        <v>50187</v>
      </c>
      <c r="L1310" s="233">
        <v>5.7290000000000001</v>
      </c>
      <c r="M1310" s="234">
        <v>98396</v>
      </c>
      <c r="N1310" s="233">
        <v>0</v>
      </c>
      <c r="O1310" s="233">
        <v>0</v>
      </c>
      <c r="P1310" s="233">
        <v>7.859</v>
      </c>
      <c r="Q1310" s="234">
        <v>95774</v>
      </c>
      <c r="R1310" s="233">
        <v>3.6440000000000001</v>
      </c>
      <c r="S1310" s="234">
        <v>180306</v>
      </c>
      <c r="T1310" s="233">
        <v>0</v>
      </c>
      <c r="U1310" s="235">
        <f t="shared" si="140"/>
        <v>12483.73</v>
      </c>
      <c r="V1310" s="227">
        <f t="shared" si="141"/>
        <v>8776.7899999999991</v>
      </c>
      <c r="W1310" s="227">
        <f t="shared" si="142"/>
        <v>8364.42</v>
      </c>
      <c r="X1310" s="227">
        <f t="shared" si="145"/>
        <v>8199.6666666666661</v>
      </c>
      <c r="Y1310" s="227">
        <f t="shared" si="143"/>
        <v>5737.07</v>
      </c>
      <c r="Z1310" s="227">
        <f t="shared" si="144"/>
        <v>5320.5088888888886</v>
      </c>
      <c r="AA1310" s="227">
        <f t="shared" si="146"/>
        <v>5008.5</v>
      </c>
    </row>
    <row r="1311" spans="2:27" ht="13.5" hidden="1">
      <c r="B1311" s="232" t="s">
        <v>1110</v>
      </c>
      <c r="C1311" s="232" t="s">
        <v>1061</v>
      </c>
      <c r="D1311" s="232" t="s">
        <v>1111</v>
      </c>
      <c r="E1311" s="232" t="s">
        <v>988</v>
      </c>
      <c r="F1311" s="232">
        <v>96</v>
      </c>
      <c r="G1311" s="232" t="s">
        <v>1388</v>
      </c>
      <c r="H1311" s="233">
        <v>45.55348</v>
      </c>
      <c r="I1311" s="233">
        <v>0</v>
      </c>
      <c r="J1311" s="233">
        <v>28.8659237</v>
      </c>
      <c r="K1311" s="234">
        <v>120446</v>
      </c>
      <c r="L1311" s="233">
        <v>13.749535099999999</v>
      </c>
      <c r="M1311" s="234">
        <v>236102</v>
      </c>
      <c r="N1311" s="233">
        <v>0</v>
      </c>
      <c r="O1311" s="233">
        <v>0</v>
      </c>
      <c r="P1311" s="233">
        <v>21.4119679</v>
      </c>
      <c r="Q1311" s="234">
        <v>260667</v>
      </c>
      <c r="R1311" s="233">
        <v>9.9188258999999999</v>
      </c>
      <c r="S1311" s="234">
        <v>490304</v>
      </c>
      <c r="T1311" s="233">
        <v>0</v>
      </c>
      <c r="U1311" s="235">
        <f t="shared" si="140"/>
        <v>33254.040399999998</v>
      </c>
      <c r="V1311" s="227">
        <f t="shared" si="141"/>
        <v>21072.124301</v>
      </c>
      <c r="W1311" s="227">
        <f t="shared" si="142"/>
        <v>20074.327289666668</v>
      </c>
      <c r="X1311" s="227">
        <f t="shared" si="145"/>
        <v>19675.166666666668</v>
      </c>
      <c r="Y1311" s="227">
        <f t="shared" si="143"/>
        <v>15630.736567</v>
      </c>
      <c r="Z1311" s="227">
        <f t="shared" si="144"/>
        <v>14481.492907</v>
      </c>
      <c r="AA1311" s="227">
        <f t="shared" si="146"/>
        <v>13619.555555555555</v>
      </c>
    </row>
    <row r="1312" spans="2:27" ht="13.5" hidden="1">
      <c r="B1312" s="232" t="s">
        <v>1110</v>
      </c>
      <c r="C1312" s="232" t="s">
        <v>840</v>
      </c>
      <c r="D1312" s="232" t="s">
        <v>1111</v>
      </c>
      <c r="E1312" s="232" t="s">
        <v>988</v>
      </c>
      <c r="F1312" s="232">
        <v>8</v>
      </c>
      <c r="G1312" s="232" t="s">
        <v>1351</v>
      </c>
      <c r="H1312" s="233">
        <v>0.96499999999999997</v>
      </c>
      <c r="I1312" s="233">
        <v>0</v>
      </c>
      <c r="J1312" s="233">
        <v>0.70799999999999996</v>
      </c>
      <c r="K1312" s="234">
        <v>2987</v>
      </c>
      <c r="L1312" s="233">
        <v>0.34100000000000003</v>
      </c>
      <c r="M1312" s="234">
        <v>5883</v>
      </c>
      <c r="N1312" s="233">
        <v>0</v>
      </c>
      <c r="O1312" s="233">
        <v>0</v>
      </c>
      <c r="P1312" s="233">
        <v>0</v>
      </c>
      <c r="Q1312" s="234">
        <v>6816</v>
      </c>
      <c r="R1312" s="233">
        <v>0.25900000000000001</v>
      </c>
      <c r="S1312" s="234">
        <v>13064</v>
      </c>
      <c r="T1312" s="233">
        <v>0</v>
      </c>
      <c r="U1312" s="235">
        <f t="shared" si="140"/>
        <v>704.44999999999993</v>
      </c>
      <c r="V1312" s="227">
        <f t="shared" si="141"/>
        <v>516.83999999999992</v>
      </c>
      <c r="W1312" s="227">
        <f t="shared" si="142"/>
        <v>497.84666666666669</v>
      </c>
      <c r="X1312" s="227">
        <f t="shared" si="145"/>
        <v>490.25</v>
      </c>
      <c r="Y1312" s="227">
        <f t="shared" si="143"/>
        <v>0</v>
      </c>
      <c r="Z1312" s="227">
        <f t="shared" si="144"/>
        <v>378.40333333333331</v>
      </c>
      <c r="AA1312" s="227">
        <f t="shared" si="146"/>
        <v>362.88888888888891</v>
      </c>
    </row>
    <row r="1313" spans="2:27" ht="13.5" hidden="1">
      <c r="B1313" s="232" t="s">
        <v>1110</v>
      </c>
      <c r="C1313" s="232" t="s">
        <v>841</v>
      </c>
      <c r="D1313" s="232" t="s">
        <v>1111</v>
      </c>
      <c r="E1313" s="232" t="s">
        <v>988</v>
      </c>
      <c r="F1313" s="232">
        <v>16</v>
      </c>
      <c r="G1313" s="232" t="s">
        <v>1352</v>
      </c>
      <c r="H1313" s="233">
        <v>1.7649999999999999</v>
      </c>
      <c r="I1313" s="233">
        <v>0</v>
      </c>
      <c r="J1313" s="233">
        <v>1.254</v>
      </c>
      <c r="K1313" s="234">
        <v>5265</v>
      </c>
      <c r="L1313" s="233">
        <v>0.60099999999999998</v>
      </c>
      <c r="M1313" s="234">
        <v>10347</v>
      </c>
      <c r="N1313" s="233">
        <v>0</v>
      </c>
      <c r="O1313" s="233">
        <v>0</v>
      </c>
      <c r="P1313" s="233">
        <v>0</v>
      </c>
      <c r="Q1313" s="234">
        <v>11546</v>
      </c>
      <c r="R1313" s="233">
        <v>0.439</v>
      </c>
      <c r="S1313" s="234">
        <v>21957</v>
      </c>
      <c r="T1313" s="233">
        <v>0</v>
      </c>
      <c r="U1313" s="235">
        <f t="shared" si="140"/>
        <v>1288.4499999999998</v>
      </c>
      <c r="V1313" s="227">
        <f t="shared" si="141"/>
        <v>915.42</v>
      </c>
      <c r="W1313" s="227">
        <f t="shared" si="142"/>
        <v>877.48</v>
      </c>
      <c r="X1313" s="227">
        <f t="shared" si="145"/>
        <v>862.25</v>
      </c>
      <c r="Y1313" s="227">
        <f t="shared" si="143"/>
        <v>0</v>
      </c>
      <c r="Z1313" s="227">
        <f t="shared" si="144"/>
        <v>641.1922222222222</v>
      </c>
      <c r="AA1313" s="227">
        <f t="shared" si="146"/>
        <v>609.91666666666663</v>
      </c>
    </row>
    <row r="1314" spans="2:27" ht="13.5" hidden="1">
      <c r="B1314" s="232" t="s">
        <v>1110</v>
      </c>
      <c r="C1314" s="232" t="s">
        <v>842</v>
      </c>
      <c r="D1314" s="232" t="s">
        <v>1111</v>
      </c>
      <c r="E1314" s="232" t="s">
        <v>988</v>
      </c>
      <c r="F1314" s="232">
        <v>32</v>
      </c>
      <c r="G1314" s="232" t="s">
        <v>1353</v>
      </c>
      <c r="H1314" s="233">
        <v>3.3650000000000002</v>
      </c>
      <c r="I1314" s="233">
        <v>0</v>
      </c>
      <c r="J1314" s="233">
        <v>2.3460000000000001</v>
      </c>
      <c r="K1314" s="234">
        <v>9820</v>
      </c>
      <c r="L1314" s="233">
        <v>1.121</v>
      </c>
      <c r="M1314" s="234">
        <v>19276</v>
      </c>
      <c r="N1314" s="233">
        <v>0</v>
      </c>
      <c r="O1314" s="233">
        <v>0</v>
      </c>
      <c r="P1314" s="233">
        <v>0</v>
      </c>
      <c r="Q1314" s="234">
        <v>21007</v>
      </c>
      <c r="R1314" s="233">
        <v>0.79900000000000004</v>
      </c>
      <c r="S1314" s="234">
        <v>39743</v>
      </c>
      <c r="T1314" s="233">
        <v>0</v>
      </c>
      <c r="U1314" s="235">
        <f t="shared" si="140"/>
        <v>2456.4500000000003</v>
      </c>
      <c r="V1314" s="227">
        <f t="shared" si="141"/>
        <v>1712.5800000000002</v>
      </c>
      <c r="W1314" s="227">
        <f t="shared" si="142"/>
        <v>1636.6633333333334</v>
      </c>
      <c r="X1314" s="227">
        <f t="shared" si="145"/>
        <v>1606.3333333333333</v>
      </c>
      <c r="Y1314" s="227">
        <f t="shared" si="143"/>
        <v>0</v>
      </c>
      <c r="Z1314" s="227">
        <f t="shared" si="144"/>
        <v>1166.7977777777778</v>
      </c>
      <c r="AA1314" s="227">
        <f t="shared" si="146"/>
        <v>1103.9722222222222</v>
      </c>
    </row>
    <row r="1315" spans="2:27" ht="13.5" hidden="1">
      <c r="B1315" s="232" t="s">
        <v>1110</v>
      </c>
      <c r="C1315" s="232" t="s">
        <v>843</v>
      </c>
      <c r="D1315" s="232" t="s">
        <v>1111</v>
      </c>
      <c r="E1315" s="232" t="s">
        <v>988</v>
      </c>
      <c r="F1315" s="232">
        <v>2</v>
      </c>
      <c r="G1315" s="232" t="s">
        <v>1363</v>
      </c>
      <c r="H1315" s="233">
        <v>0.29499999999999998</v>
      </c>
      <c r="I1315" s="233">
        <v>0</v>
      </c>
      <c r="J1315" s="233">
        <v>0.22900000000000001</v>
      </c>
      <c r="K1315" s="234">
        <v>972</v>
      </c>
      <c r="L1315" s="233">
        <v>0.111</v>
      </c>
      <c r="M1315" s="234">
        <v>1922</v>
      </c>
      <c r="N1315" s="233">
        <v>0</v>
      </c>
      <c r="O1315" s="233">
        <v>0</v>
      </c>
      <c r="P1315" s="233">
        <v>0</v>
      </c>
      <c r="Q1315" s="234">
        <v>2348</v>
      </c>
      <c r="R1315" s="233">
        <v>8.8999999999999996E-2</v>
      </c>
      <c r="S1315" s="234">
        <v>4554</v>
      </c>
      <c r="T1315" s="233">
        <v>0</v>
      </c>
      <c r="U1315" s="235">
        <f t="shared" si="140"/>
        <v>215.35</v>
      </c>
      <c r="V1315" s="227">
        <f t="shared" si="141"/>
        <v>167.17000000000002</v>
      </c>
      <c r="W1315" s="227">
        <f t="shared" si="142"/>
        <v>162.03</v>
      </c>
      <c r="X1315" s="227">
        <f t="shared" si="145"/>
        <v>160.16666666666666</v>
      </c>
      <c r="Y1315" s="227">
        <f t="shared" si="143"/>
        <v>0</v>
      </c>
      <c r="Z1315" s="227">
        <f t="shared" si="144"/>
        <v>130.19222222222223</v>
      </c>
      <c r="AA1315" s="227">
        <f t="shared" si="146"/>
        <v>126.5</v>
      </c>
    </row>
    <row r="1316" spans="2:27" ht="13.5" hidden="1">
      <c r="B1316" s="232" t="s">
        <v>1110</v>
      </c>
      <c r="C1316" s="232" t="s">
        <v>844</v>
      </c>
      <c r="D1316" s="232" t="s">
        <v>1111</v>
      </c>
      <c r="E1316" s="232" t="s">
        <v>988</v>
      </c>
      <c r="F1316" s="232">
        <v>4</v>
      </c>
      <c r="G1316" s="232" t="s">
        <v>1354</v>
      </c>
      <c r="H1316" s="233">
        <v>0.495</v>
      </c>
      <c r="I1316" s="233">
        <v>0</v>
      </c>
      <c r="J1316" s="233">
        <v>0.36499999999999999</v>
      </c>
      <c r="K1316" s="234">
        <v>1542</v>
      </c>
      <c r="L1316" s="233">
        <v>0.17599999999999999</v>
      </c>
      <c r="M1316" s="234">
        <v>3038</v>
      </c>
      <c r="N1316" s="233">
        <v>0</v>
      </c>
      <c r="O1316" s="233">
        <v>0</v>
      </c>
      <c r="P1316" s="233">
        <v>0</v>
      </c>
      <c r="Q1316" s="234">
        <v>3531</v>
      </c>
      <c r="R1316" s="233">
        <v>0.13400000000000001</v>
      </c>
      <c r="S1316" s="234">
        <v>6778</v>
      </c>
      <c r="T1316" s="233">
        <v>0</v>
      </c>
      <c r="U1316" s="235">
        <f t="shared" si="140"/>
        <v>361.35</v>
      </c>
      <c r="V1316" s="227">
        <f t="shared" si="141"/>
        <v>266.45</v>
      </c>
      <c r="W1316" s="227">
        <f t="shared" si="142"/>
        <v>256.98</v>
      </c>
      <c r="X1316" s="227">
        <f t="shared" si="145"/>
        <v>253.16666666666666</v>
      </c>
      <c r="Y1316" s="227">
        <f t="shared" si="143"/>
        <v>0</v>
      </c>
      <c r="Z1316" s="227">
        <f t="shared" si="144"/>
        <v>195.90333333333334</v>
      </c>
      <c r="AA1316" s="227">
        <f t="shared" si="146"/>
        <v>188.27777777777777</v>
      </c>
    </row>
    <row r="1317" spans="2:27" ht="13.5" hidden="1">
      <c r="B1317" s="232" t="s">
        <v>1110</v>
      </c>
      <c r="C1317" s="232" t="s">
        <v>845</v>
      </c>
      <c r="D1317" s="232" t="s">
        <v>1111</v>
      </c>
      <c r="E1317" s="232" t="s">
        <v>988</v>
      </c>
      <c r="F1317" s="232">
        <v>64</v>
      </c>
      <c r="G1317" s="232" t="s">
        <v>1355</v>
      </c>
      <c r="H1317" s="233">
        <v>5.2850000000000001</v>
      </c>
      <c r="I1317" s="233">
        <v>0</v>
      </c>
      <c r="J1317" s="233">
        <v>3.3875999999999999</v>
      </c>
      <c r="K1317" s="234">
        <v>14165</v>
      </c>
      <c r="L1317" s="233">
        <v>1.617</v>
      </c>
      <c r="M1317" s="234">
        <v>27792</v>
      </c>
      <c r="N1317" s="233">
        <v>0</v>
      </c>
      <c r="O1317" s="233">
        <v>0</v>
      </c>
      <c r="P1317" s="233">
        <v>2.3704999999999998</v>
      </c>
      <c r="Q1317" s="234">
        <v>28996</v>
      </c>
      <c r="R1317" s="233">
        <v>1.1033999999999999</v>
      </c>
      <c r="S1317" s="234">
        <v>54763</v>
      </c>
      <c r="T1317" s="233">
        <v>0</v>
      </c>
      <c r="U1317" s="235">
        <f t="shared" si="140"/>
        <v>3858.05</v>
      </c>
      <c r="V1317" s="227">
        <f t="shared" si="141"/>
        <v>2472.9479999999999</v>
      </c>
      <c r="W1317" s="227">
        <f t="shared" si="142"/>
        <v>2360.8266666666668</v>
      </c>
      <c r="X1317" s="227">
        <f t="shared" si="145"/>
        <v>2316</v>
      </c>
      <c r="Y1317" s="227">
        <f t="shared" si="143"/>
        <v>1730.4649999999999</v>
      </c>
      <c r="Z1317" s="227">
        <f t="shared" si="144"/>
        <v>1610.9264444444443</v>
      </c>
      <c r="AA1317" s="227">
        <f t="shared" si="146"/>
        <v>1521.1944444444443</v>
      </c>
    </row>
    <row r="1318" spans="2:27" ht="13.5" hidden="1">
      <c r="B1318" s="232" t="s">
        <v>1110</v>
      </c>
      <c r="C1318" s="232" t="s">
        <v>846</v>
      </c>
      <c r="D1318" s="232" t="s">
        <v>1111</v>
      </c>
      <c r="E1318" s="232" t="s">
        <v>988</v>
      </c>
      <c r="F1318" s="232">
        <v>8</v>
      </c>
      <c r="G1318" s="232" t="s">
        <v>1351</v>
      </c>
      <c r="H1318" s="233">
        <v>0.80500000000000005</v>
      </c>
      <c r="I1318" s="233">
        <v>0</v>
      </c>
      <c r="J1318" s="233">
        <v>0.56520000000000004</v>
      </c>
      <c r="K1318" s="234">
        <v>2391</v>
      </c>
      <c r="L1318" s="233">
        <v>0.27300000000000002</v>
      </c>
      <c r="M1318" s="234">
        <v>4716</v>
      </c>
      <c r="N1318" s="233">
        <v>0</v>
      </c>
      <c r="O1318" s="233">
        <v>0</v>
      </c>
      <c r="P1318" s="233">
        <v>0.43519999999999998</v>
      </c>
      <c r="Q1318" s="234">
        <v>5449</v>
      </c>
      <c r="R1318" s="233">
        <v>0.2074</v>
      </c>
      <c r="S1318" s="234">
        <v>10495</v>
      </c>
      <c r="T1318" s="233">
        <v>0</v>
      </c>
      <c r="U1318" s="235">
        <f t="shared" si="140"/>
        <v>587.65000000000009</v>
      </c>
      <c r="V1318" s="227">
        <f t="shared" si="141"/>
        <v>412.596</v>
      </c>
      <c r="W1318" s="227">
        <f t="shared" si="142"/>
        <v>398.54</v>
      </c>
      <c r="X1318" s="227">
        <f t="shared" si="145"/>
        <v>393</v>
      </c>
      <c r="Y1318" s="227">
        <f t="shared" si="143"/>
        <v>317.69599999999997</v>
      </c>
      <c r="Z1318" s="227">
        <f t="shared" si="144"/>
        <v>302.76311111111113</v>
      </c>
      <c r="AA1318" s="227">
        <f t="shared" si="146"/>
        <v>291.52777777777777</v>
      </c>
    </row>
    <row r="1319" spans="2:27" ht="13.5" hidden="1">
      <c r="B1319" s="232" t="s">
        <v>1110</v>
      </c>
      <c r="C1319" s="232" t="s">
        <v>847</v>
      </c>
      <c r="D1319" s="232" t="s">
        <v>1111</v>
      </c>
      <c r="E1319" s="232" t="s">
        <v>988</v>
      </c>
      <c r="F1319" s="232">
        <v>16</v>
      </c>
      <c r="G1319" s="232" t="s">
        <v>1352</v>
      </c>
      <c r="H1319" s="233">
        <v>1.4450000000000001</v>
      </c>
      <c r="I1319" s="233">
        <v>0</v>
      </c>
      <c r="J1319" s="233">
        <v>0.96840000000000004</v>
      </c>
      <c r="K1319" s="234">
        <v>4073</v>
      </c>
      <c r="L1319" s="233">
        <v>0.46500000000000002</v>
      </c>
      <c r="M1319" s="234">
        <v>8012</v>
      </c>
      <c r="N1319" s="233">
        <v>0</v>
      </c>
      <c r="O1319" s="233">
        <v>0</v>
      </c>
      <c r="P1319" s="233">
        <v>0.7117</v>
      </c>
      <c r="Q1319" s="234">
        <v>8813</v>
      </c>
      <c r="R1319" s="233">
        <v>0.33539999999999998</v>
      </c>
      <c r="S1319" s="234">
        <v>16819</v>
      </c>
      <c r="T1319" s="233">
        <v>0</v>
      </c>
      <c r="U1319" s="235">
        <f t="shared" si="140"/>
        <v>1054.8500000000001</v>
      </c>
      <c r="V1319" s="227">
        <f t="shared" si="141"/>
        <v>706.93200000000002</v>
      </c>
      <c r="W1319" s="227">
        <f t="shared" si="142"/>
        <v>678.86666666666679</v>
      </c>
      <c r="X1319" s="227">
        <f t="shared" si="145"/>
        <v>667.66666666666663</v>
      </c>
      <c r="Y1319" s="227">
        <f t="shared" si="143"/>
        <v>519.54100000000005</v>
      </c>
      <c r="Z1319" s="227">
        <f t="shared" si="144"/>
        <v>489.64755555555553</v>
      </c>
      <c r="AA1319" s="227">
        <f t="shared" si="146"/>
        <v>467.19444444444446</v>
      </c>
    </row>
    <row r="1320" spans="2:27" ht="13.5" hidden="1">
      <c r="B1320" s="232" t="s">
        <v>1110</v>
      </c>
      <c r="C1320" s="232" t="s">
        <v>848</v>
      </c>
      <c r="D1320" s="232" t="s">
        <v>1111</v>
      </c>
      <c r="E1320" s="232" t="s">
        <v>988</v>
      </c>
      <c r="F1320" s="232">
        <v>32</v>
      </c>
      <c r="G1320" s="232" t="s">
        <v>1353</v>
      </c>
      <c r="H1320" s="233">
        <v>2.7250000000000001</v>
      </c>
      <c r="I1320" s="233">
        <v>0</v>
      </c>
      <c r="J1320" s="233">
        <v>1.7747999999999999</v>
      </c>
      <c r="K1320" s="234">
        <v>7437</v>
      </c>
      <c r="L1320" s="233">
        <v>0.84899999999999998</v>
      </c>
      <c r="M1320" s="234">
        <v>14605</v>
      </c>
      <c r="N1320" s="233">
        <v>0</v>
      </c>
      <c r="O1320" s="233">
        <v>0</v>
      </c>
      <c r="P1320" s="233">
        <v>1.2645999999999999</v>
      </c>
      <c r="Q1320" s="234">
        <v>15541</v>
      </c>
      <c r="R1320" s="233">
        <v>0.59140000000000004</v>
      </c>
      <c r="S1320" s="234">
        <v>29467</v>
      </c>
      <c r="T1320" s="233">
        <v>0</v>
      </c>
      <c r="U1320" s="235">
        <f t="shared" si="140"/>
        <v>1989.25</v>
      </c>
      <c r="V1320" s="227">
        <f t="shared" si="141"/>
        <v>1295.604</v>
      </c>
      <c r="W1320" s="227">
        <f t="shared" si="142"/>
        <v>1239.52</v>
      </c>
      <c r="X1320" s="227">
        <f t="shared" si="145"/>
        <v>1217.0833333333333</v>
      </c>
      <c r="Y1320" s="227">
        <f t="shared" si="143"/>
        <v>923.15800000000002</v>
      </c>
      <c r="Z1320" s="227">
        <f t="shared" si="144"/>
        <v>863.41644444444455</v>
      </c>
      <c r="AA1320" s="227">
        <f t="shared" si="146"/>
        <v>818.52777777777783</v>
      </c>
    </row>
    <row r="1321" spans="2:27" ht="13.5" hidden="1">
      <c r="B1321" s="232" t="s">
        <v>1110</v>
      </c>
      <c r="C1321" s="232" t="s">
        <v>849</v>
      </c>
      <c r="D1321" s="232" t="s">
        <v>1111</v>
      </c>
      <c r="E1321" s="232" t="s">
        <v>988</v>
      </c>
      <c r="F1321" s="232">
        <v>2</v>
      </c>
      <c r="G1321" s="232" t="s">
        <v>1363</v>
      </c>
      <c r="H1321" s="233">
        <v>0.255</v>
      </c>
      <c r="I1321" s="233">
        <v>0</v>
      </c>
      <c r="J1321" s="233">
        <v>0.1928</v>
      </c>
      <c r="K1321" s="234">
        <v>823</v>
      </c>
      <c r="L1321" s="233">
        <v>9.4E-2</v>
      </c>
      <c r="M1321" s="234">
        <v>1630</v>
      </c>
      <c r="N1321" s="233">
        <v>0</v>
      </c>
      <c r="O1321" s="233">
        <v>0</v>
      </c>
      <c r="P1321" s="233">
        <v>0.1578</v>
      </c>
      <c r="Q1321" s="234">
        <v>2006</v>
      </c>
      <c r="R1321" s="233">
        <v>7.6399999999999996E-2</v>
      </c>
      <c r="S1321" s="234">
        <v>3912</v>
      </c>
      <c r="T1321" s="233">
        <v>0</v>
      </c>
      <c r="U1321" s="235">
        <f t="shared" si="140"/>
        <v>186.15</v>
      </c>
      <c r="V1321" s="227">
        <f t="shared" si="141"/>
        <v>140.744</v>
      </c>
      <c r="W1321" s="227">
        <f t="shared" si="142"/>
        <v>137.20333333333332</v>
      </c>
      <c r="X1321" s="227">
        <f t="shared" si="145"/>
        <v>135.83333333333334</v>
      </c>
      <c r="Y1321" s="227">
        <f t="shared" si="143"/>
        <v>115.194</v>
      </c>
      <c r="Z1321" s="227">
        <f t="shared" si="144"/>
        <v>111.49422222222222</v>
      </c>
      <c r="AA1321" s="227">
        <f t="shared" si="146"/>
        <v>108.66666666666667</v>
      </c>
    </row>
    <row r="1322" spans="2:27" ht="13.5" hidden="1">
      <c r="B1322" s="232" t="s">
        <v>1110</v>
      </c>
      <c r="C1322" s="232" t="s">
        <v>850</v>
      </c>
      <c r="D1322" s="232" t="s">
        <v>1111</v>
      </c>
      <c r="E1322" s="232" t="s">
        <v>988</v>
      </c>
      <c r="F1322" s="232">
        <v>4</v>
      </c>
      <c r="G1322" s="232" t="s">
        <v>1354</v>
      </c>
      <c r="H1322" s="233">
        <v>0.41499999999999998</v>
      </c>
      <c r="I1322" s="233">
        <v>0</v>
      </c>
      <c r="J1322" s="233">
        <v>0.29360000000000003</v>
      </c>
      <c r="K1322" s="234">
        <v>1244</v>
      </c>
      <c r="L1322" s="233">
        <v>0.14199999999999999</v>
      </c>
      <c r="M1322" s="234">
        <v>2454</v>
      </c>
      <c r="N1322" s="233">
        <v>0</v>
      </c>
      <c r="O1322" s="233">
        <v>0</v>
      </c>
      <c r="P1322" s="233">
        <v>0.22689999999999999</v>
      </c>
      <c r="Q1322" s="234">
        <v>2847</v>
      </c>
      <c r="R1322" s="233">
        <v>0.1084</v>
      </c>
      <c r="S1322" s="234">
        <v>5493</v>
      </c>
      <c r="T1322" s="233">
        <v>0</v>
      </c>
      <c r="U1322" s="235">
        <f t="shared" si="140"/>
        <v>302.95</v>
      </c>
      <c r="V1322" s="227">
        <f t="shared" si="141"/>
        <v>214.32800000000003</v>
      </c>
      <c r="W1322" s="227">
        <f t="shared" si="142"/>
        <v>207.32666666666665</v>
      </c>
      <c r="X1322" s="227">
        <f t="shared" si="145"/>
        <v>204.5</v>
      </c>
      <c r="Y1322" s="227">
        <f t="shared" si="143"/>
        <v>165.637</v>
      </c>
      <c r="Z1322" s="227">
        <f t="shared" si="144"/>
        <v>158.21533333333332</v>
      </c>
      <c r="AA1322" s="227">
        <f t="shared" si="146"/>
        <v>152.58333333333334</v>
      </c>
    </row>
    <row r="1323" spans="2:27" ht="13.5" hidden="1">
      <c r="B1323" s="232" t="s">
        <v>1110</v>
      </c>
      <c r="C1323" s="232" t="s">
        <v>851</v>
      </c>
      <c r="D1323" s="232" t="s">
        <v>1111</v>
      </c>
      <c r="E1323" s="232" t="s">
        <v>988</v>
      </c>
      <c r="F1323" s="232">
        <v>48</v>
      </c>
      <c r="G1323" s="232" t="s">
        <v>1356</v>
      </c>
      <c r="H1323" s="233">
        <v>3.8130000000000002</v>
      </c>
      <c r="I1323" s="233">
        <v>0</v>
      </c>
      <c r="J1323" s="233">
        <v>2.46</v>
      </c>
      <c r="K1323" s="234">
        <v>10297</v>
      </c>
      <c r="L1323" s="233">
        <v>1.175</v>
      </c>
      <c r="M1323" s="234">
        <v>20210</v>
      </c>
      <c r="N1323" s="233">
        <v>0</v>
      </c>
      <c r="O1323" s="233">
        <v>0</v>
      </c>
      <c r="P1323" s="233">
        <v>1.7350000000000001</v>
      </c>
      <c r="Q1323" s="234">
        <v>21259</v>
      </c>
      <c r="R1323" s="233">
        <v>0.80900000000000005</v>
      </c>
      <c r="S1323" s="234">
        <v>40218</v>
      </c>
      <c r="T1323" s="233">
        <v>0</v>
      </c>
      <c r="U1323" s="235">
        <f t="shared" si="140"/>
        <v>2783.4900000000002</v>
      </c>
      <c r="V1323" s="227">
        <f t="shared" si="141"/>
        <v>1795.8</v>
      </c>
      <c r="W1323" s="227">
        <f t="shared" si="142"/>
        <v>1715.8333333333335</v>
      </c>
      <c r="X1323" s="227">
        <f t="shared" si="145"/>
        <v>1684.1666666666667</v>
      </c>
      <c r="Y1323" s="227">
        <f t="shared" si="143"/>
        <v>1266.5500000000002</v>
      </c>
      <c r="Z1323" s="227">
        <f t="shared" si="144"/>
        <v>1181.097777777778</v>
      </c>
      <c r="AA1323" s="227">
        <f t="shared" si="146"/>
        <v>1117.1666666666667</v>
      </c>
    </row>
    <row r="1324" spans="2:27" ht="13.5" hidden="1">
      <c r="B1324" s="232" t="s">
        <v>1110</v>
      </c>
      <c r="C1324" s="232" t="s">
        <v>852</v>
      </c>
      <c r="D1324" s="232" t="s">
        <v>1111</v>
      </c>
      <c r="E1324" s="232" t="s">
        <v>988</v>
      </c>
      <c r="F1324" s="232">
        <v>64</v>
      </c>
      <c r="G1324" s="232" t="s">
        <v>1364</v>
      </c>
      <c r="H1324" s="233">
        <v>5.0289999999999999</v>
      </c>
      <c r="I1324" s="233">
        <v>0</v>
      </c>
      <c r="J1324" s="233">
        <v>3.226</v>
      </c>
      <c r="K1324" s="234">
        <v>13492</v>
      </c>
      <c r="L1324" s="233">
        <v>1.54</v>
      </c>
      <c r="M1324" s="234">
        <v>26473</v>
      </c>
      <c r="N1324" s="233">
        <v>0</v>
      </c>
      <c r="O1324" s="233">
        <v>0</v>
      </c>
      <c r="P1324" s="233">
        <v>2.2599999999999998</v>
      </c>
      <c r="Q1324" s="234">
        <v>27651</v>
      </c>
      <c r="R1324" s="233">
        <v>1.052</v>
      </c>
      <c r="S1324" s="234">
        <v>52233</v>
      </c>
      <c r="T1324" s="233">
        <v>0</v>
      </c>
      <c r="U1324" s="235">
        <f t="shared" si="140"/>
        <v>3671.17</v>
      </c>
      <c r="V1324" s="227">
        <f t="shared" si="141"/>
        <v>2354.98</v>
      </c>
      <c r="W1324" s="227">
        <f t="shared" si="142"/>
        <v>2248.5333333333333</v>
      </c>
      <c r="X1324" s="227">
        <f t="shared" si="145"/>
        <v>2206.0833333333335</v>
      </c>
      <c r="Y1324" s="227">
        <f t="shared" si="143"/>
        <v>1649.8</v>
      </c>
      <c r="Z1324" s="227">
        <f t="shared" si="144"/>
        <v>1536.0433333333335</v>
      </c>
      <c r="AA1324" s="227">
        <f t="shared" si="146"/>
        <v>1450.9166666666667</v>
      </c>
    </row>
    <row r="1325" spans="2:27" ht="13.5" hidden="1">
      <c r="B1325" s="232" t="s">
        <v>1110</v>
      </c>
      <c r="C1325" s="232" t="s">
        <v>853</v>
      </c>
      <c r="D1325" s="232" t="s">
        <v>1111</v>
      </c>
      <c r="E1325" s="232" t="s">
        <v>988</v>
      </c>
      <c r="F1325" s="232">
        <v>96</v>
      </c>
      <c r="G1325" s="232" t="s">
        <v>1365</v>
      </c>
      <c r="H1325" s="233">
        <v>7.4610000000000003</v>
      </c>
      <c r="I1325" s="233">
        <v>0</v>
      </c>
      <c r="J1325" s="233">
        <v>4.758</v>
      </c>
      <c r="K1325" s="234">
        <v>19883</v>
      </c>
      <c r="L1325" s="233">
        <v>2.27</v>
      </c>
      <c r="M1325" s="234">
        <v>39000</v>
      </c>
      <c r="N1325" s="233">
        <v>0</v>
      </c>
      <c r="O1325" s="233">
        <v>0</v>
      </c>
      <c r="P1325" s="233">
        <v>3.3109999999999999</v>
      </c>
      <c r="Q1325" s="234">
        <v>40433</v>
      </c>
      <c r="R1325" s="233">
        <v>1.5389999999999999</v>
      </c>
      <c r="S1325" s="234">
        <v>76264</v>
      </c>
      <c r="T1325" s="233">
        <v>0</v>
      </c>
      <c r="U1325" s="235">
        <f t="shared" si="140"/>
        <v>5446.5300000000007</v>
      </c>
      <c r="V1325" s="227">
        <f t="shared" si="141"/>
        <v>3473.34</v>
      </c>
      <c r="W1325" s="227">
        <f t="shared" si="142"/>
        <v>3314.0166666666664</v>
      </c>
      <c r="X1325" s="227">
        <f t="shared" si="145"/>
        <v>3250</v>
      </c>
      <c r="Y1325" s="227">
        <f t="shared" si="143"/>
        <v>2417.0299999999997</v>
      </c>
      <c r="Z1325" s="227">
        <f t="shared" si="144"/>
        <v>2246.6088888888889</v>
      </c>
      <c r="AA1325" s="227">
        <f t="shared" si="146"/>
        <v>2118.4444444444443</v>
      </c>
    </row>
    <row r="1326" spans="2:27" ht="13.5" hidden="1">
      <c r="B1326" s="232" t="s">
        <v>1110</v>
      </c>
      <c r="C1326" s="232" t="s">
        <v>854</v>
      </c>
      <c r="D1326" s="232" t="s">
        <v>1111</v>
      </c>
      <c r="E1326" s="232" t="s">
        <v>988</v>
      </c>
      <c r="F1326" s="232">
        <v>8</v>
      </c>
      <c r="G1326" s="232" t="s">
        <v>1317</v>
      </c>
      <c r="H1326" s="233">
        <v>0.77300000000000002</v>
      </c>
      <c r="I1326" s="233">
        <v>0</v>
      </c>
      <c r="J1326" s="233">
        <v>0.54500000000000004</v>
      </c>
      <c r="K1326" s="234">
        <v>2307</v>
      </c>
      <c r="L1326" s="233">
        <v>0.26300000000000001</v>
      </c>
      <c r="M1326" s="234">
        <v>4551</v>
      </c>
      <c r="N1326" s="233">
        <v>0</v>
      </c>
      <c r="O1326" s="233">
        <v>0</v>
      </c>
      <c r="P1326" s="233">
        <v>0.42099999999999999</v>
      </c>
      <c r="Q1326" s="234">
        <v>5281</v>
      </c>
      <c r="R1326" s="233">
        <v>0.20100000000000001</v>
      </c>
      <c r="S1326" s="234">
        <v>10178</v>
      </c>
      <c r="T1326" s="233">
        <v>0</v>
      </c>
      <c r="U1326" s="235">
        <f t="shared" si="140"/>
        <v>564.29</v>
      </c>
      <c r="V1326" s="227">
        <f t="shared" si="141"/>
        <v>397.85</v>
      </c>
      <c r="W1326" s="227">
        <f t="shared" si="142"/>
        <v>384.24</v>
      </c>
      <c r="X1326" s="227">
        <f t="shared" si="145"/>
        <v>379.25</v>
      </c>
      <c r="Y1326" s="227">
        <f t="shared" si="143"/>
        <v>307.33</v>
      </c>
      <c r="Z1326" s="227">
        <f t="shared" si="144"/>
        <v>293.42444444444448</v>
      </c>
      <c r="AA1326" s="227">
        <f t="shared" si="146"/>
        <v>282.72222222222223</v>
      </c>
    </row>
    <row r="1327" spans="2:27" ht="13.5" hidden="1">
      <c r="B1327" s="232" t="s">
        <v>1110</v>
      </c>
      <c r="C1327" s="232" t="s">
        <v>855</v>
      </c>
      <c r="D1327" s="232" t="s">
        <v>1111</v>
      </c>
      <c r="E1327" s="232" t="s">
        <v>988</v>
      </c>
      <c r="F1327" s="232">
        <v>16</v>
      </c>
      <c r="G1327" s="232" t="s">
        <v>1316</v>
      </c>
      <c r="H1327" s="233">
        <v>1.381</v>
      </c>
      <c r="I1327" s="233">
        <v>0</v>
      </c>
      <c r="J1327" s="233">
        <v>0.92800000000000005</v>
      </c>
      <c r="K1327" s="234">
        <v>3905</v>
      </c>
      <c r="L1327" s="233">
        <v>0.44600000000000001</v>
      </c>
      <c r="M1327" s="234">
        <v>7683</v>
      </c>
      <c r="N1327" s="233">
        <v>0</v>
      </c>
      <c r="O1327" s="233">
        <v>0</v>
      </c>
      <c r="P1327" s="233">
        <v>0.68400000000000005</v>
      </c>
      <c r="Q1327" s="234">
        <v>8477</v>
      </c>
      <c r="R1327" s="233">
        <v>0.32300000000000001</v>
      </c>
      <c r="S1327" s="234">
        <v>16186</v>
      </c>
      <c r="T1327" s="233">
        <v>0</v>
      </c>
      <c r="U1327" s="235">
        <f t="shared" si="140"/>
        <v>1008.13</v>
      </c>
      <c r="V1327" s="227">
        <f t="shared" si="141"/>
        <v>677.44</v>
      </c>
      <c r="W1327" s="227">
        <f t="shared" si="142"/>
        <v>650.99666666666667</v>
      </c>
      <c r="X1327" s="227">
        <f t="shared" si="145"/>
        <v>640.25</v>
      </c>
      <c r="Y1327" s="227">
        <f t="shared" si="143"/>
        <v>499.32000000000005</v>
      </c>
      <c r="Z1327" s="227">
        <f t="shared" si="144"/>
        <v>471.26222222222225</v>
      </c>
      <c r="AA1327" s="227">
        <f t="shared" si="146"/>
        <v>449.61111111111109</v>
      </c>
    </row>
    <row r="1328" spans="2:27" ht="13.5" hidden="1">
      <c r="B1328" s="232" t="s">
        <v>1110</v>
      </c>
      <c r="C1328" s="232" t="s">
        <v>856</v>
      </c>
      <c r="D1328" s="232" t="s">
        <v>1111</v>
      </c>
      <c r="E1328" s="232" t="s">
        <v>988</v>
      </c>
      <c r="F1328" s="232">
        <v>32</v>
      </c>
      <c r="G1328" s="232" t="s">
        <v>1345</v>
      </c>
      <c r="H1328" s="233">
        <v>2.597</v>
      </c>
      <c r="I1328" s="233">
        <v>0</v>
      </c>
      <c r="J1328" s="233">
        <v>1.694</v>
      </c>
      <c r="K1328" s="234">
        <v>7101</v>
      </c>
      <c r="L1328" s="233">
        <v>0.81100000000000005</v>
      </c>
      <c r="M1328" s="234">
        <v>13946</v>
      </c>
      <c r="N1328" s="233">
        <v>0</v>
      </c>
      <c r="O1328" s="233">
        <v>0</v>
      </c>
      <c r="P1328" s="233">
        <v>1.2090000000000001</v>
      </c>
      <c r="Q1328" s="234">
        <v>14868</v>
      </c>
      <c r="R1328" s="233">
        <v>0.56599999999999995</v>
      </c>
      <c r="S1328" s="234">
        <v>28202</v>
      </c>
      <c r="T1328" s="233">
        <v>0</v>
      </c>
      <c r="U1328" s="235">
        <f t="shared" si="140"/>
        <v>1895.81</v>
      </c>
      <c r="V1328" s="227">
        <f t="shared" si="141"/>
        <v>1236.6199999999999</v>
      </c>
      <c r="W1328" s="227">
        <f t="shared" si="142"/>
        <v>1183.7800000000002</v>
      </c>
      <c r="X1328" s="227">
        <f t="shared" si="145"/>
        <v>1162.1666666666667</v>
      </c>
      <c r="Y1328" s="227">
        <f t="shared" si="143"/>
        <v>882.57</v>
      </c>
      <c r="Z1328" s="227">
        <f t="shared" si="144"/>
        <v>826.18</v>
      </c>
      <c r="AA1328" s="227">
        <f t="shared" si="146"/>
        <v>783.38888888888891</v>
      </c>
    </row>
    <row r="1329" spans="2:27" ht="13.5" hidden="1">
      <c r="B1329" s="232" t="s">
        <v>1110</v>
      </c>
      <c r="C1329" s="232" t="s">
        <v>857</v>
      </c>
      <c r="D1329" s="232" t="s">
        <v>1111</v>
      </c>
      <c r="E1329" s="232" t="s">
        <v>988</v>
      </c>
      <c r="F1329" s="232">
        <v>2</v>
      </c>
      <c r="G1329" s="232" t="s">
        <v>1311</v>
      </c>
      <c r="H1329" s="233">
        <v>0.247</v>
      </c>
      <c r="I1329" s="233">
        <v>0</v>
      </c>
      <c r="J1329" s="233">
        <v>0.188</v>
      </c>
      <c r="K1329" s="234">
        <v>802</v>
      </c>
      <c r="L1329" s="233">
        <v>9.1999999999999998E-2</v>
      </c>
      <c r="M1329" s="234">
        <v>1589</v>
      </c>
      <c r="N1329" s="233">
        <v>0</v>
      </c>
      <c r="O1329" s="233">
        <v>0</v>
      </c>
      <c r="P1329" s="233">
        <v>0.154</v>
      </c>
      <c r="Q1329" s="234">
        <v>1964</v>
      </c>
      <c r="R1329" s="233">
        <v>7.4999999999999997E-2</v>
      </c>
      <c r="S1329" s="234">
        <v>3833</v>
      </c>
      <c r="T1329" s="233">
        <v>0</v>
      </c>
      <c r="U1329" s="235">
        <f t="shared" si="140"/>
        <v>180.31</v>
      </c>
      <c r="V1329" s="227">
        <f t="shared" si="141"/>
        <v>137.24</v>
      </c>
      <c r="W1329" s="227">
        <f t="shared" si="142"/>
        <v>133.99333333333334</v>
      </c>
      <c r="X1329" s="227">
        <f t="shared" si="145"/>
        <v>132.41666666666666</v>
      </c>
      <c r="Y1329" s="227">
        <f t="shared" si="143"/>
        <v>112.42</v>
      </c>
      <c r="Z1329" s="227">
        <f t="shared" si="144"/>
        <v>109.30555555555556</v>
      </c>
      <c r="AA1329" s="227">
        <f t="shared" si="146"/>
        <v>106.47222222222223</v>
      </c>
    </row>
    <row r="1330" spans="2:27" ht="13.5" hidden="1">
      <c r="B1330" s="232" t="s">
        <v>1110</v>
      </c>
      <c r="C1330" s="232" t="s">
        <v>858</v>
      </c>
      <c r="D1330" s="232" t="s">
        <v>1111</v>
      </c>
      <c r="E1330" s="232" t="s">
        <v>988</v>
      </c>
      <c r="F1330" s="232">
        <v>96</v>
      </c>
      <c r="G1330" s="232" t="s">
        <v>1365</v>
      </c>
      <c r="H1330" s="233">
        <v>7.4610000000000003</v>
      </c>
      <c r="I1330" s="233">
        <v>0</v>
      </c>
      <c r="J1330" s="233">
        <v>4.758</v>
      </c>
      <c r="K1330" s="234">
        <v>19883</v>
      </c>
      <c r="L1330" s="233">
        <v>2.27</v>
      </c>
      <c r="M1330" s="234">
        <v>39000</v>
      </c>
      <c r="N1330" s="233">
        <v>0</v>
      </c>
      <c r="O1330" s="233">
        <v>0</v>
      </c>
      <c r="P1330" s="233">
        <v>3.3109999999999999</v>
      </c>
      <c r="Q1330" s="234">
        <v>40433</v>
      </c>
      <c r="R1330" s="233">
        <v>1.5389999999999999</v>
      </c>
      <c r="S1330" s="234">
        <v>76264</v>
      </c>
      <c r="T1330" s="233">
        <v>0</v>
      </c>
      <c r="U1330" s="235">
        <f t="shared" si="140"/>
        <v>5446.5300000000007</v>
      </c>
      <c r="V1330" s="227">
        <f t="shared" si="141"/>
        <v>3473.34</v>
      </c>
      <c r="W1330" s="227">
        <f t="shared" si="142"/>
        <v>3314.0166666666664</v>
      </c>
      <c r="X1330" s="227">
        <f t="shared" si="145"/>
        <v>3250</v>
      </c>
      <c r="Y1330" s="227">
        <f t="shared" si="143"/>
        <v>2417.0299999999997</v>
      </c>
      <c r="Z1330" s="227">
        <f t="shared" si="144"/>
        <v>2246.6088888888889</v>
      </c>
      <c r="AA1330" s="227">
        <f t="shared" si="146"/>
        <v>2118.4444444444443</v>
      </c>
    </row>
    <row r="1331" spans="2:27" ht="13.5" hidden="1">
      <c r="B1331" s="232" t="s">
        <v>1110</v>
      </c>
      <c r="C1331" s="232" t="s">
        <v>859</v>
      </c>
      <c r="D1331" s="232" t="s">
        <v>1111</v>
      </c>
      <c r="E1331" s="232" t="s">
        <v>988</v>
      </c>
      <c r="F1331" s="232">
        <v>4</v>
      </c>
      <c r="G1331" s="232" t="s">
        <v>1312</v>
      </c>
      <c r="H1331" s="233">
        <v>0.39900000000000002</v>
      </c>
      <c r="I1331" s="233">
        <v>0</v>
      </c>
      <c r="J1331" s="233">
        <v>0.28399999999999997</v>
      </c>
      <c r="K1331" s="234">
        <v>1202</v>
      </c>
      <c r="L1331" s="233">
        <v>0.13700000000000001</v>
      </c>
      <c r="M1331" s="234">
        <v>2372</v>
      </c>
      <c r="N1331" s="233">
        <v>0</v>
      </c>
      <c r="O1331" s="233">
        <v>0</v>
      </c>
      <c r="P1331" s="233">
        <v>0.22</v>
      </c>
      <c r="Q1331" s="234">
        <v>2763</v>
      </c>
      <c r="R1331" s="233">
        <v>0.105</v>
      </c>
      <c r="S1331" s="234">
        <v>5335</v>
      </c>
      <c r="T1331" s="233">
        <v>0</v>
      </c>
      <c r="U1331" s="235">
        <f t="shared" si="140"/>
        <v>291.27000000000004</v>
      </c>
      <c r="V1331" s="227">
        <f t="shared" si="141"/>
        <v>207.32</v>
      </c>
      <c r="W1331" s="227">
        <f t="shared" si="142"/>
        <v>200.17666666666668</v>
      </c>
      <c r="X1331" s="227">
        <f t="shared" si="145"/>
        <v>197.66666666666666</v>
      </c>
      <c r="Y1331" s="227">
        <f t="shared" si="143"/>
        <v>160.6</v>
      </c>
      <c r="Z1331" s="227">
        <f t="shared" si="144"/>
        <v>153.39999999999998</v>
      </c>
      <c r="AA1331" s="227">
        <f t="shared" si="146"/>
        <v>148.19444444444446</v>
      </c>
    </row>
    <row r="1332" spans="2:27" ht="13.5" hidden="1">
      <c r="B1332" s="232" t="s">
        <v>1110</v>
      </c>
      <c r="C1332" s="232" t="s">
        <v>860</v>
      </c>
      <c r="D1332" s="232" t="s">
        <v>1111</v>
      </c>
      <c r="E1332" s="232" t="s">
        <v>988</v>
      </c>
      <c r="F1332" s="232">
        <v>48</v>
      </c>
      <c r="G1332" s="232" t="s">
        <v>1356</v>
      </c>
      <c r="H1332" s="233">
        <v>3.4289999999999998</v>
      </c>
      <c r="I1332" s="233">
        <v>0</v>
      </c>
      <c r="J1332" s="233">
        <v>2.218</v>
      </c>
      <c r="K1332" s="234">
        <v>9287</v>
      </c>
      <c r="L1332" s="233">
        <v>1.06</v>
      </c>
      <c r="M1332" s="234">
        <v>18232</v>
      </c>
      <c r="N1332" s="233">
        <v>0</v>
      </c>
      <c r="O1332" s="233">
        <v>0</v>
      </c>
      <c r="P1332" s="233">
        <v>1.569</v>
      </c>
      <c r="Q1332" s="234">
        <v>19241</v>
      </c>
      <c r="R1332" s="233">
        <v>0.73199999999999998</v>
      </c>
      <c r="S1332" s="234">
        <v>36423</v>
      </c>
      <c r="T1332" s="233">
        <v>0</v>
      </c>
      <c r="U1332" s="235">
        <f t="shared" si="140"/>
        <v>2503.17</v>
      </c>
      <c r="V1332" s="227">
        <f t="shared" si="141"/>
        <v>1619.1399999999999</v>
      </c>
      <c r="W1332" s="227">
        <f t="shared" si="142"/>
        <v>1547.7166666666667</v>
      </c>
      <c r="X1332" s="227">
        <f t="shared" si="145"/>
        <v>1519.3333333333333</v>
      </c>
      <c r="Y1332" s="227">
        <f t="shared" si="143"/>
        <v>1145.3699999999999</v>
      </c>
      <c r="Z1332" s="227">
        <f t="shared" si="144"/>
        <v>1068.8322222222223</v>
      </c>
      <c r="AA1332" s="227">
        <f t="shared" si="146"/>
        <v>1011.75</v>
      </c>
    </row>
    <row r="1333" spans="2:27" ht="13.5" hidden="1">
      <c r="B1333" s="232" t="s">
        <v>1110</v>
      </c>
      <c r="C1333" s="232" t="s">
        <v>861</v>
      </c>
      <c r="D1333" s="232" t="s">
        <v>1111</v>
      </c>
      <c r="E1333" s="232" t="s">
        <v>988</v>
      </c>
      <c r="F1333" s="232">
        <v>64</v>
      </c>
      <c r="G1333" s="232" t="s">
        <v>1364</v>
      </c>
      <c r="H1333" s="233">
        <v>4.5170000000000003</v>
      </c>
      <c r="I1333" s="233">
        <v>0</v>
      </c>
      <c r="J1333" s="233">
        <v>2.9039999999999999</v>
      </c>
      <c r="K1333" s="234">
        <v>12147</v>
      </c>
      <c r="L1333" s="233">
        <v>1.387</v>
      </c>
      <c r="M1333" s="234">
        <v>23836</v>
      </c>
      <c r="N1333" s="233">
        <v>0</v>
      </c>
      <c r="O1333" s="233">
        <v>0</v>
      </c>
      <c r="P1333" s="233">
        <v>2.0390000000000001</v>
      </c>
      <c r="Q1333" s="234">
        <v>24959</v>
      </c>
      <c r="R1333" s="233">
        <v>0.95</v>
      </c>
      <c r="S1333" s="234">
        <v>47174</v>
      </c>
      <c r="T1333" s="233">
        <v>0</v>
      </c>
      <c r="U1333" s="235">
        <f t="shared" si="140"/>
        <v>3297.4100000000003</v>
      </c>
      <c r="V1333" s="227">
        <f t="shared" si="141"/>
        <v>2119.92</v>
      </c>
      <c r="W1333" s="227">
        <f t="shared" si="142"/>
        <v>2024.76</v>
      </c>
      <c r="X1333" s="227">
        <f t="shared" si="145"/>
        <v>1986.3333333333333</v>
      </c>
      <c r="Y1333" s="227">
        <f t="shared" si="143"/>
        <v>1488.47</v>
      </c>
      <c r="Z1333" s="227">
        <f t="shared" si="144"/>
        <v>1386.8055555555557</v>
      </c>
      <c r="AA1333" s="227">
        <f t="shared" si="146"/>
        <v>1310.3888888888889</v>
      </c>
    </row>
    <row r="1334" spans="2:27" ht="13.5" hidden="1">
      <c r="B1334" s="232" t="s">
        <v>1110</v>
      </c>
      <c r="C1334" s="232" t="s">
        <v>862</v>
      </c>
      <c r="D1334" s="232" t="s">
        <v>1111</v>
      </c>
      <c r="E1334" s="232" t="s">
        <v>988</v>
      </c>
      <c r="F1334" s="232">
        <v>96</v>
      </c>
      <c r="G1334" s="232" t="s">
        <v>1365</v>
      </c>
      <c r="H1334" s="233">
        <v>6.6929999999999996</v>
      </c>
      <c r="I1334" s="233">
        <v>0</v>
      </c>
      <c r="J1334" s="233">
        <v>4.2750000000000004</v>
      </c>
      <c r="K1334" s="234">
        <v>17865</v>
      </c>
      <c r="L1334" s="233">
        <v>2.0390000000000001</v>
      </c>
      <c r="M1334" s="234">
        <v>35044</v>
      </c>
      <c r="N1334" s="233">
        <v>0</v>
      </c>
      <c r="O1334" s="233">
        <v>0</v>
      </c>
      <c r="P1334" s="233">
        <v>2.9790000000000001</v>
      </c>
      <c r="Q1334" s="234">
        <v>36396</v>
      </c>
      <c r="R1334" s="233">
        <v>1.385</v>
      </c>
      <c r="S1334" s="234">
        <v>68676</v>
      </c>
      <c r="T1334" s="233">
        <v>0</v>
      </c>
      <c r="U1334" s="235">
        <f t="shared" si="140"/>
        <v>4885.8899999999994</v>
      </c>
      <c r="V1334" s="227">
        <f t="shared" si="141"/>
        <v>3120.7500000000005</v>
      </c>
      <c r="W1334" s="227">
        <f t="shared" si="142"/>
        <v>2977.2200000000003</v>
      </c>
      <c r="X1334" s="227">
        <f t="shared" si="145"/>
        <v>2920.3333333333335</v>
      </c>
      <c r="Y1334" s="227">
        <f t="shared" si="143"/>
        <v>2174.67</v>
      </c>
      <c r="Z1334" s="227">
        <f t="shared" si="144"/>
        <v>2022.05</v>
      </c>
      <c r="AA1334" s="227">
        <f t="shared" si="146"/>
        <v>1907.6666666666667</v>
      </c>
    </row>
    <row r="1335" spans="2:27" ht="13.5" hidden="1">
      <c r="B1335" s="232" t="s">
        <v>1110</v>
      </c>
      <c r="C1335" s="232" t="s">
        <v>863</v>
      </c>
      <c r="D1335" s="232" t="s">
        <v>1111</v>
      </c>
      <c r="E1335" s="232" t="s">
        <v>988</v>
      </c>
      <c r="F1335" s="232">
        <v>8</v>
      </c>
      <c r="G1335" s="232" t="s">
        <v>1317</v>
      </c>
      <c r="H1335" s="233">
        <v>0.70899999999999996</v>
      </c>
      <c r="I1335" s="233">
        <v>0</v>
      </c>
      <c r="J1335" s="233">
        <v>0.505</v>
      </c>
      <c r="K1335" s="234">
        <v>2139</v>
      </c>
      <c r="L1335" s="233">
        <v>0.24399999999999999</v>
      </c>
      <c r="M1335" s="234">
        <v>4221</v>
      </c>
      <c r="N1335" s="233">
        <v>0</v>
      </c>
      <c r="O1335" s="233">
        <v>0</v>
      </c>
      <c r="P1335" s="233">
        <v>0.39400000000000002</v>
      </c>
      <c r="Q1335" s="234">
        <v>4945</v>
      </c>
      <c r="R1335" s="233">
        <v>0.188</v>
      </c>
      <c r="S1335" s="234">
        <v>9546</v>
      </c>
      <c r="T1335" s="233">
        <v>0</v>
      </c>
      <c r="U1335" s="235">
        <f t="shared" si="140"/>
        <v>517.56999999999994</v>
      </c>
      <c r="V1335" s="227">
        <f t="shared" si="141"/>
        <v>368.65</v>
      </c>
      <c r="W1335" s="227">
        <f t="shared" si="142"/>
        <v>356.37</v>
      </c>
      <c r="X1335" s="227">
        <f t="shared" si="145"/>
        <v>351.75</v>
      </c>
      <c r="Y1335" s="227">
        <f t="shared" si="143"/>
        <v>287.62</v>
      </c>
      <c r="Z1335" s="227">
        <f t="shared" si="144"/>
        <v>274.60111111111109</v>
      </c>
      <c r="AA1335" s="227">
        <f t="shared" si="146"/>
        <v>265.16666666666669</v>
      </c>
    </row>
    <row r="1336" spans="2:27" ht="13.5" hidden="1">
      <c r="B1336" s="232" t="s">
        <v>1110</v>
      </c>
      <c r="C1336" s="232" t="s">
        <v>864</v>
      </c>
      <c r="D1336" s="232" t="s">
        <v>1111</v>
      </c>
      <c r="E1336" s="232" t="s">
        <v>988</v>
      </c>
      <c r="F1336" s="232">
        <v>16</v>
      </c>
      <c r="G1336" s="232" t="s">
        <v>1316</v>
      </c>
      <c r="H1336" s="233">
        <v>1.2529999999999999</v>
      </c>
      <c r="I1336" s="233">
        <v>0</v>
      </c>
      <c r="J1336" s="233">
        <v>0.84699999999999998</v>
      </c>
      <c r="K1336" s="234">
        <v>3569</v>
      </c>
      <c r="L1336" s="233">
        <v>0.40699999999999997</v>
      </c>
      <c r="M1336" s="234">
        <v>7023</v>
      </c>
      <c r="N1336" s="233">
        <v>0</v>
      </c>
      <c r="O1336" s="233">
        <v>0</v>
      </c>
      <c r="P1336" s="233">
        <v>0.629</v>
      </c>
      <c r="Q1336" s="234">
        <v>7804</v>
      </c>
      <c r="R1336" s="233">
        <v>0.29699999999999999</v>
      </c>
      <c r="S1336" s="234">
        <v>14921</v>
      </c>
      <c r="T1336" s="233">
        <v>0</v>
      </c>
      <c r="U1336" s="235">
        <f t="shared" si="140"/>
        <v>914.68999999999994</v>
      </c>
      <c r="V1336" s="227">
        <f t="shared" si="141"/>
        <v>618.30999999999995</v>
      </c>
      <c r="W1336" s="227">
        <f t="shared" si="142"/>
        <v>594.52666666666664</v>
      </c>
      <c r="X1336" s="227">
        <f t="shared" si="145"/>
        <v>585.25</v>
      </c>
      <c r="Y1336" s="227">
        <f t="shared" si="143"/>
        <v>459.17</v>
      </c>
      <c r="Z1336" s="227">
        <f t="shared" si="144"/>
        <v>433.58777777777777</v>
      </c>
      <c r="AA1336" s="227">
        <f t="shared" si="146"/>
        <v>414.47222222222223</v>
      </c>
    </row>
    <row r="1337" spans="2:27" ht="13.5" hidden="1">
      <c r="B1337" s="232" t="s">
        <v>1110</v>
      </c>
      <c r="C1337" s="232" t="s">
        <v>865</v>
      </c>
      <c r="D1337" s="232" t="s">
        <v>1111</v>
      </c>
      <c r="E1337" s="232" t="s">
        <v>988</v>
      </c>
      <c r="F1337" s="232">
        <v>32</v>
      </c>
      <c r="G1337" s="232" t="s">
        <v>1345</v>
      </c>
      <c r="H1337" s="233">
        <v>2.3410000000000002</v>
      </c>
      <c r="I1337" s="233">
        <v>0</v>
      </c>
      <c r="J1337" s="233">
        <v>1.5329999999999999</v>
      </c>
      <c r="K1337" s="234">
        <v>6428</v>
      </c>
      <c r="L1337" s="233">
        <v>0.73399999999999999</v>
      </c>
      <c r="M1337" s="234">
        <v>12627</v>
      </c>
      <c r="N1337" s="233">
        <v>0</v>
      </c>
      <c r="O1337" s="233">
        <v>0</v>
      </c>
      <c r="P1337" s="233">
        <v>1.099</v>
      </c>
      <c r="Q1337" s="234">
        <v>13522</v>
      </c>
      <c r="R1337" s="233">
        <v>0.51500000000000001</v>
      </c>
      <c r="S1337" s="234">
        <v>25672</v>
      </c>
      <c r="T1337" s="233">
        <v>0</v>
      </c>
      <c r="U1337" s="235">
        <f t="shared" si="140"/>
        <v>1708.93</v>
      </c>
      <c r="V1337" s="227">
        <f t="shared" si="141"/>
        <v>1119.0899999999999</v>
      </c>
      <c r="W1337" s="227">
        <f t="shared" si="142"/>
        <v>1071.4866666666667</v>
      </c>
      <c r="X1337" s="227">
        <f t="shared" si="145"/>
        <v>1052.25</v>
      </c>
      <c r="Y1337" s="227">
        <f t="shared" si="143"/>
        <v>802.27</v>
      </c>
      <c r="Z1337" s="227">
        <f t="shared" si="144"/>
        <v>751.56111111111113</v>
      </c>
      <c r="AA1337" s="227">
        <f t="shared" si="146"/>
        <v>713.11111111111109</v>
      </c>
    </row>
    <row r="1338" spans="2:27" ht="13.5" hidden="1">
      <c r="B1338" s="232" t="s">
        <v>1110</v>
      </c>
      <c r="C1338" s="232" t="s">
        <v>866</v>
      </c>
      <c r="D1338" s="232" t="s">
        <v>1111</v>
      </c>
      <c r="E1338" s="232" t="s">
        <v>988</v>
      </c>
      <c r="F1338" s="232">
        <v>2</v>
      </c>
      <c r="G1338" s="232" t="s">
        <v>1311</v>
      </c>
      <c r="H1338" s="233">
        <v>0.23100000000000001</v>
      </c>
      <c r="I1338" s="233">
        <v>0</v>
      </c>
      <c r="J1338" s="233">
        <v>0.17799999999999999</v>
      </c>
      <c r="K1338" s="234">
        <v>760</v>
      </c>
      <c r="L1338" s="233">
        <v>8.6999999999999994E-2</v>
      </c>
      <c r="M1338" s="234">
        <v>1506</v>
      </c>
      <c r="N1338" s="233">
        <v>0</v>
      </c>
      <c r="O1338" s="233">
        <v>0</v>
      </c>
      <c r="P1338" s="233">
        <v>0.14699999999999999</v>
      </c>
      <c r="Q1338" s="234">
        <v>1880</v>
      </c>
      <c r="R1338" s="233">
        <v>7.1999999999999995E-2</v>
      </c>
      <c r="S1338" s="234">
        <v>3675</v>
      </c>
      <c r="T1338" s="233">
        <v>0</v>
      </c>
      <c r="U1338" s="235">
        <f t="shared" si="140"/>
        <v>168.63</v>
      </c>
      <c r="V1338" s="227">
        <f t="shared" si="141"/>
        <v>129.94</v>
      </c>
      <c r="W1338" s="227">
        <f t="shared" si="142"/>
        <v>126.84333333333333</v>
      </c>
      <c r="X1338" s="227">
        <f t="shared" si="145"/>
        <v>125.5</v>
      </c>
      <c r="Y1338" s="227">
        <f t="shared" si="143"/>
        <v>107.30999999999999</v>
      </c>
      <c r="Z1338" s="227">
        <f t="shared" si="144"/>
        <v>104.78222222222222</v>
      </c>
      <c r="AA1338" s="227">
        <f t="shared" si="146"/>
        <v>102.08333333333333</v>
      </c>
    </row>
    <row r="1339" spans="2:27" ht="13.5" hidden="1">
      <c r="B1339" s="232" t="s">
        <v>1110</v>
      </c>
      <c r="C1339" s="232" t="s">
        <v>867</v>
      </c>
      <c r="D1339" s="232" t="s">
        <v>1111</v>
      </c>
      <c r="E1339" s="232" t="s">
        <v>988</v>
      </c>
      <c r="F1339" s="232">
        <v>4</v>
      </c>
      <c r="G1339" s="232" t="s">
        <v>1312</v>
      </c>
      <c r="H1339" s="233">
        <v>0.36699999999999999</v>
      </c>
      <c r="I1339" s="233">
        <v>0</v>
      </c>
      <c r="J1339" s="233">
        <v>0.26300000000000001</v>
      </c>
      <c r="K1339" s="234">
        <v>1118</v>
      </c>
      <c r="L1339" s="233">
        <v>0.128</v>
      </c>
      <c r="M1339" s="234">
        <v>2207</v>
      </c>
      <c r="N1339" s="233">
        <v>0</v>
      </c>
      <c r="O1339" s="233">
        <v>0</v>
      </c>
      <c r="P1339" s="233">
        <v>0.20599999999999999</v>
      </c>
      <c r="Q1339" s="234">
        <v>2595</v>
      </c>
      <c r="R1339" s="233">
        <v>9.9000000000000005E-2</v>
      </c>
      <c r="S1339" s="234">
        <v>5019</v>
      </c>
      <c r="T1339" s="233">
        <v>0</v>
      </c>
      <c r="U1339" s="235">
        <f t="shared" si="140"/>
        <v>267.90999999999997</v>
      </c>
      <c r="V1339" s="227">
        <f t="shared" si="141"/>
        <v>191.99</v>
      </c>
      <c r="W1339" s="227">
        <f t="shared" si="142"/>
        <v>186.60666666666668</v>
      </c>
      <c r="X1339" s="227">
        <f t="shared" si="145"/>
        <v>183.91666666666666</v>
      </c>
      <c r="Y1339" s="227">
        <f t="shared" si="143"/>
        <v>150.38</v>
      </c>
      <c r="Z1339" s="227">
        <f t="shared" si="144"/>
        <v>144.35333333333335</v>
      </c>
      <c r="AA1339" s="227">
        <f t="shared" si="146"/>
        <v>139.41666666666666</v>
      </c>
    </row>
    <row r="1340" spans="2:27" ht="13.5" hidden="1">
      <c r="B1340" s="232" t="s">
        <v>1110</v>
      </c>
      <c r="C1340" s="232" t="s">
        <v>868</v>
      </c>
      <c r="D1340" s="232" t="s">
        <v>1111</v>
      </c>
      <c r="E1340" s="232" t="s">
        <v>988</v>
      </c>
      <c r="F1340" s="232">
        <v>48</v>
      </c>
      <c r="G1340" s="232" t="s">
        <v>1356</v>
      </c>
      <c r="H1340" s="233">
        <v>3.9569999999999999</v>
      </c>
      <c r="I1340" s="233">
        <v>0</v>
      </c>
      <c r="J1340" s="233">
        <v>2.544</v>
      </c>
      <c r="K1340" s="234">
        <v>10647</v>
      </c>
      <c r="L1340" s="233">
        <v>1.2150000000000001</v>
      </c>
      <c r="M1340" s="234">
        <v>20896</v>
      </c>
      <c r="N1340" s="233">
        <v>0</v>
      </c>
      <c r="O1340" s="233">
        <v>0</v>
      </c>
      <c r="P1340" s="233">
        <v>1.7969999999999999</v>
      </c>
      <c r="Q1340" s="234">
        <v>22016</v>
      </c>
      <c r="R1340" s="233">
        <v>0.83799999999999997</v>
      </c>
      <c r="S1340" s="234">
        <v>41640</v>
      </c>
      <c r="T1340" s="233">
        <v>0</v>
      </c>
      <c r="U1340" s="235">
        <f t="shared" si="140"/>
        <v>2888.6099999999997</v>
      </c>
      <c r="V1340" s="227">
        <f t="shared" si="141"/>
        <v>1857.1200000000001</v>
      </c>
      <c r="W1340" s="227">
        <f t="shared" si="142"/>
        <v>1774.2</v>
      </c>
      <c r="X1340" s="227">
        <f t="shared" si="145"/>
        <v>1741.3333333333333</v>
      </c>
      <c r="Y1340" s="227">
        <f t="shared" si="143"/>
        <v>1311.81</v>
      </c>
      <c r="Z1340" s="227">
        <f t="shared" si="144"/>
        <v>1223.2955555555554</v>
      </c>
      <c r="AA1340" s="227">
        <f t="shared" si="146"/>
        <v>1156.6666666666667</v>
      </c>
    </row>
    <row r="1341" spans="2:27" ht="13.5" hidden="1">
      <c r="B1341" s="232" t="s">
        <v>1110</v>
      </c>
      <c r="C1341" s="232" t="s">
        <v>869</v>
      </c>
      <c r="D1341" s="232" t="s">
        <v>1111</v>
      </c>
      <c r="E1341" s="232" t="s">
        <v>988</v>
      </c>
      <c r="F1341" s="232">
        <v>64</v>
      </c>
      <c r="G1341" s="232" t="s">
        <v>1364</v>
      </c>
      <c r="H1341" s="233">
        <v>5.2210000000000001</v>
      </c>
      <c r="I1341" s="233">
        <v>0</v>
      </c>
      <c r="J1341" s="233">
        <v>3.3380000000000001</v>
      </c>
      <c r="K1341" s="234">
        <v>13959</v>
      </c>
      <c r="L1341" s="233">
        <v>1.5940000000000001</v>
      </c>
      <c r="M1341" s="234">
        <v>27389</v>
      </c>
      <c r="N1341" s="233">
        <v>0</v>
      </c>
      <c r="O1341" s="233">
        <v>0</v>
      </c>
      <c r="P1341" s="233">
        <v>2.343</v>
      </c>
      <c r="Q1341" s="234">
        <v>28660</v>
      </c>
      <c r="R1341" s="233">
        <v>1.091</v>
      </c>
      <c r="S1341" s="234">
        <v>54130</v>
      </c>
      <c r="T1341" s="233">
        <v>0</v>
      </c>
      <c r="U1341" s="235">
        <f t="shared" si="140"/>
        <v>3811.33</v>
      </c>
      <c r="V1341" s="227">
        <f t="shared" si="141"/>
        <v>2436.7400000000002</v>
      </c>
      <c r="W1341" s="227">
        <f t="shared" si="142"/>
        <v>2326.87</v>
      </c>
      <c r="X1341" s="227">
        <f t="shared" si="145"/>
        <v>2282.4166666666665</v>
      </c>
      <c r="Y1341" s="227">
        <f t="shared" si="143"/>
        <v>1710.3899999999999</v>
      </c>
      <c r="Z1341" s="227">
        <f t="shared" si="144"/>
        <v>1592.5411111111111</v>
      </c>
      <c r="AA1341" s="227">
        <f t="shared" si="146"/>
        <v>1503.6111111111111</v>
      </c>
    </row>
    <row r="1342" spans="2:27" ht="13.5" hidden="1">
      <c r="B1342" s="232" t="s">
        <v>1110</v>
      </c>
      <c r="C1342" s="232" t="s">
        <v>870</v>
      </c>
      <c r="D1342" s="232" t="s">
        <v>1111</v>
      </c>
      <c r="E1342" s="232" t="s">
        <v>988</v>
      </c>
      <c r="F1342" s="232">
        <v>96</v>
      </c>
      <c r="G1342" s="232" t="s">
        <v>1365</v>
      </c>
      <c r="H1342" s="233">
        <v>7.7489999999999997</v>
      </c>
      <c r="I1342" s="233">
        <v>0</v>
      </c>
      <c r="J1342" s="233">
        <v>4.9260000000000002</v>
      </c>
      <c r="K1342" s="234">
        <v>20584</v>
      </c>
      <c r="L1342" s="233">
        <v>2.35</v>
      </c>
      <c r="M1342" s="234">
        <v>40373</v>
      </c>
      <c r="N1342" s="233">
        <v>0</v>
      </c>
      <c r="O1342" s="233">
        <v>0</v>
      </c>
      <c r="P1342" s="233">
        <v>3.4350000000000001</v>
      </c>
      <c r="Q1342" s="234">
        <v>41947</v>
      </c>
      <c r="R1342" s="233">
        <v>1.5960000000000001</v>
      </c>
      <c r="S1342" s="234">
        <v>79110</v>
      </c>
      <c r="T1342" s="233">
        <v>0</v>
      </c>
      <c r="U1342" s="235">
        <f t="shared" si="140"/>
        <v>5656.7699999999995</v>
      </c>
      <c r="V1342" s="227">
        <f t="shared" si="141"/>
        <v>3595.98</v>
      </c>
      <c r="W1342" s="227">
        <f t="shared" si="142"/>
        <v>3430.833333333333</v>
      </c>
      <c r="X1342" s="227">
        <f t="shared" si="145"/>
        <v>3364.4166666666665</v>
      </c>
      <c r="Y1342" s="227">
        <f t="shared" si="143"/>
        <v>2507.5500000000002</v>
      </c>
      <c r="Z1342" s="227">
        <f t="shared" si="144"/>
        <v>2330.2744444444443</v>
      </c>
      <c r="AA1342" s="227">
        <f t="shared" si="146"/>
        <v>2197.5</v>
      </c>
    </row>
    <row r="1343" spans="2:27" ht="13.5" hidden="1">
      <c r="B1343" s="232" t="s">
        <v>1110</v>
      </c>
      <c r="C1343" s="232" t="s">
        <v>871</v>
      </c>
      <c r="D1343" s="232" t="s">
        <v>1111</v>
      </c>
      <c r="E1343" s="232" t="s">
        <v>988</v>
      </c>
      <c r="F1343" s="232">
        <v>8</v>
      </c>
      <c r="G1343" s="232" t="s">
        <v>1317</v>
      </c>
      <c r="H1343" s="233">
        <v>0.79700000000000004</v>
      </c>
      <c r="I1343" s="233">
        <v>0</v>
      </c>
      <c r="J1343" s="233">
        <v>0.55900000000000005</v>
      </c>
      <c r="K1343" s="234">
        <v>2366</v>
      </c>
      <c r="L1343" s="233">
        <v>0.27</v>
      </c>
      <c r="M1343" s="234">
        <v>4665</v>
      </c>
      <c r="N1343" s="233">
        <v>0</v>
      </c>
      <c r="O1343" s="233">
        <v>0</v>
      </c>
      <c r="P1343" s="233">
        <v>0.432</v>
      </c>
      <c r="Q1343" s="234">
        <v>5407</v>
      </c>
      <c r="R1343" s="233">
        <v>0.20599999999999999</v>
      </c>
      <c r="S1343" s="234">
        <v>10416</v>
      </c>
      <c r="T1343" s="233">
        <v>0</v>
      </c>
      <c r="U1343" s="235">
        <f t="shared" si="140"/>
        <v>581.81000000000006</v>
      </c>
      <c r="V1343" s="227">
        <f t="shared" si="141"/>
        <v>408.07000000000005</v>
      </c>
      <c r="W1343" s="227">
        <f t="shared" si="142"/>
        <v>394.26666666666665</v>
      </c>
      <c r="X1343" s="227">
        <f t="shared" si="145"/>
        <v>388.75</v>
      </c>
      <c r="Y1343" s="227">
        <f t="shared" si="143"/>
        <v>315.36</v>
      </c>
      <c r="Z1343" s="227">
        <f t="shared" si="144"/>
        <v>300.57444444444445</v>
      </c>
      <c r="AA1343" s="227">
        <f t="shared" si="146"/>
        <v>289.33333333333331</v>
      </c>
    </row>
    <row r="1344" spans="2:27" ht="13.5" hidden="1">
      <c r="B1344" s="232" t="s">
        <v>1110</v>
      </c>
      <c r="C1344" s="232" t="s">
        <v>872</v>
      </c>
      <c r="D1344" s="232" t="s">
        <v>1111</v>
      </c>
      <c r="E1344" s="232" t="s">
        <v>988</v>
      </c>
      <c r="F1344" s="232">
        <v>16</v>
      </c>
      <c r="G1344" s="232" t="s">
        <v>1316</v>
      </c>
      <c r="H1344" s="233">
        <v>1.429</v>
      </c>
      <c r="I1344" s="233">
        <v>0</v>
      </c>
      <c r="J1344" s="233">
        <v>0.95599999999999996</v>
      </c>
      <c r="K1344" s="234">
        <v>4022</v>
      </c>
      <c r="L1344" s="233">
        <v>0.45900000000000002</v>
      </c>
      <c r="M1344" s="234">
        <v>7911</v>
      </c>
      <c r="N1344" s="233">
        <v>0</v>
      </c>
      <c r="O1344" s="233">
        <v>0</v>
      </c>
      <c r="P1344" s="233">
        <v>0.70499999999999996</v>
      </c>
      <c r="Q1344" s="234">
        <v>8729</v>
      </c>
      <c r="R1344" s="233">
        <v>0.33200000000000002</v>
      </c>
      <c r="S1344" s="234">
        <v>16661</v>
      </c>
      <c r="T1344" s="233">
        <v>0</v>
      </c>
      <c r="U1344" s="235">
        <f t="shared" si="140"/>
        <v>1043.17</v>
      </c>
      <c r="V1344" s="227">
        <f t="shared" si="141"/>
        <v>697.88</v>
      </c>
      <c r="W1344" s="227">
        <f t="shared" si="142"/>
        <v>670.23666666666668</v>
      </c>
      <c r="X1344" s="227">
        <f t="shared" si="145"/>
        <v>659.25</v>
      </c>
      <c r="Y1344" s="227">
        <f t="shared" si="143"/>
        <v>514.65</v>
      </c>
      <c r="Z1344" s="227">
        <f t="shared" si="144"/>
        <v>484.83222222222224</v>
      </c>
      <c r="AA1344" s="227">
        <f t="shared" si="146"/>
        <v>462.80555555555554</v>
      </c>
    </row>
    <row r="1345" spans="2:27" ht="13.5" hidden="1">
      <c r="B1345" s="232" t="s">
        <v>1110</v>
      </c>
      <c r="C1345" s="232" t="s">
        <v>298</v>
      </c>
      <c r="D1345" s="232" t="s">
        <v>1111</v>
      </c>
      <c r="E1345" s="232" t="s">
        <v>988</v>
      </c>
      <c r="F1345" s="232">
        <v>32</v>
      </c>
      <c r="G1345" s="232" t="s">
        <v>1345</v>
      </c>
      <c r="H1345" s="233">
        <v>2.6930000000000001</v>
      </c>
      <c r="I1345" s="233">
        <v>0</v>
      </c>
      <c r="J1345" s="233">
        <v>1.75</v>
      </c>
      <c r="K1345" s="234">
        <v>7334</v>
      </c>
      <c r="L1345" s="233">
        <v>0.83699999999999997</v>
      </c>
      <c r="M1345" s="234">
        <v>14404</v>
      </c>
      <c r="N1345" s="233">
        <v>0</v>
      </c>
      <c r="O1345" s="233">
        <v>0</v>
      </c>
      <c r="P1345" s="233">
        <v>1.2509999999999999</v>
      </c>
      <c r="Q1345" s="234">
        <v>15372</v>
      </c>
      <c r="R1345" s="233">
        <v>0.58499999999999996</v>
      </c>
      <c r="S1345" s="234">
        <v>29151</v>
      </c>
      <c r="T1345" s="233">
        <v>0</v>
      </c>
      <c r="U1345" s="235">
        <f t="shared" si="140"/>
        <v>1965.89</v>
      </c>
      <c r="V1345" s="227">
        <f t="shared" si="141"/>
        <v>1277.5</v>
      </c>
      <c r="W1345" s="227">
        <f t="shared" si="142"/>
        <v>1222.1766666666667</v>
      </c>
      <c r="X1345" s="227">
        <f t="shared" si="145"/>
        <v>1200.3333333333333</v>
      </c>
      <c r="Y1345" s="227">
        <f t="shared" si="143"/>
        <v>913.2299999999999</v>
      </c>
      <c r="Z1345" s="227">
        <f t="shared" si="144"/>
        <v>854.05</v>
      </c>
      <c r="AA1345" s="227">
        <f t="shared" si="146"/>
        <v>809.75</v>
      </c>
    </row>
    <row r="1346" spans="2:27" ht="13.5" hidden="1">
      <c r="B1346" s="232" t="s">
        <v>1110</v>
      </c>
      <c r="C1346" s="232" t="s">
        <v>873</v>
      </c>
      <c r="D1346" s="232" t="s">
        <v>1111</v>
      </c>
      <c r="E1346" s="232" t="s">
        <v>988</v>
      </c>
      <c r="F1346" s="232">
        <v>2</v>
      </c>
      <c r="G1346" s="232" t="s">
        <v>1311</v>
      </c>
      <c r="H1346" s="233">
        <v>0.253</v>
      </c>
      <c r="I1346" s="233">
        <v>0</v>
      </c>
      <c r="J1346" s="233">
        <v>0.191</v>
      </c>
      <c r="K1346" s="234">
        <v>817</v>
      </c>
      <c r="L1346" s="233">
        <v>9.2999999999999999E-2</v>
      </c>
      <c r="M1346" s="234">
        <v>1617</v>
      </c>
      <c r="N1346" s="233">
        <v>0</v>
      </c>
      <c r="O1346" s="233">
        <v>0</v>
      </c>
      <c r="P1346" s="233">
        <v>0.157</v>
      </c>
      <c r="Q1346" s="234">
        <v>1996</v>
      </c>
      <c r="R1346" s="233">
        <v>7.5999999999999998E-2</v>
      </c>
      <c r="S1346" s="234">
        <v>3892</v>
      </c>
      <c r="T1346" s="233">
        <v>0</v>
      </c>
      <c r="U1346" s="235">
        <f t="shared" si="140"/>
        <v>184.69</v>
      </c>
      <c r="V1346" s="227">
        <f t="shared" si="141"/>
        <v>139.43</v>
      </c>
      <c r="W1346" s="227">
        <f t="shared" si="142"/>
        <v>135.97333333333333</v>
      </c>
      <c r="X1346" s="227">
        <f t="shared" si="145"/>
        <v>134.75</v>
      </c>
      <c r="Y1346" s="227">
        <f t="shared" si="143"/>
        <v>114.61</v>
      </c>
      <c r="Z1346" s="227">
        <f t="shared" si="144"/>
        <v>110.92444444444445</v>
      </c>
      <c r="AA1346" s="227">
        <f t="shared" si="146"/>
        <v>108.11111111111111</v>
      </c>
    </row>
    <row r="1347" spans="2:27" ht="13.5" hidden="1">
      <c r="B1347" s="232" t="s">
        <v>1110</v>
      </c>
      <c r="C1347" s="232" t="s">
        <v>874</v>
      </c>
      <c r="D1347" s="232" t="s">
        <v>1111</v>
      </c>
      <c r="E1347" s="232" t="s">
        <v>988</v>
      </c>
      <c r="F1347" s="232">
        <v>4</v>
      </c>
      <c r="G1347" s="232" t="s">
        <v>1312</v>
      </c>
      <c r="H1347" s="233">
        <v>0.41099999999999998</v>
      </c>
      <c r="I1347" s="233">
        <v>0</v>
      </c>
      <c r="J1347" s="233">
        <v>0.29099999999999998</v>
      </c>
      <c r="K1347" s="234">
        <v>1231</v>
      </c>
      <c r="L1347" s="233">
        <v>0.14099999999999999</v>
      </c>
      <c r="M1347" s="234">
        <v>2429</v>
      </c>
      <c r="N1347" s="233">
        <v>0</v>
      </c>
      <c r="O1347" s="233">
        <v>0</v>
      </c>
      <c r="P1347" s="233">
        <v>0.22500000000000001</v>
      </c>
      <c r="Q1347" s="234">
        <v>2826</v>
      </c>
      <c r="R1347" s="233">
        <v>0.108</v>
      </c>
      <c r="S1347" s="234">
        <v>5454</v>
      </c>
      <c r="T1347" s="233">
        <v>0</v>
      </c>
      <c r="U1347" s="235">
        <f t="shared" si="140"/>
        <v>300.02999999999997</v>
      </c>
      <c r="V1347" s="227">
        <f t="shared" si="141"/>
        <v>212.42999999999998</v>
      </c>
      <c r="W1347" s="227">
        <f t="shared" si="142"/>
        <v>205.51333333333332</v>
      </c>
      <c r="X1347" s="227">
        <f t="shared" si="145"/>
        <v>202.41666666666666</v>
      </c>
      <c r="Y1347" s="227">
        <f t="shared" si="143"/>
        <v>164.25</v>
      </c>
      <c r="Z1347" s="227">
        <f t="shared" si="144"/>
        <v>157.34</v>
      </c>
      <c r="AA1347" s="227">
        <f t="shared" si="146"/>
        <v>151.5</v>
      </c>
    </row>
    <row r="1348" spans="2:27" ht="13.5" hidden="1">
      <c r="B1348" s="232" t="s">
        <v>1110</v>
      </c>
      <c r="C1348" s="232" t="s">
        <v>1389</v>
      </c>
      <c r="D1348" s="232" t="s">
        <v>1111</v>
      </c>
      <c r="E1348" s="232" t="s">
        <v>988</v>
      </c>
      <c r="F1348" s="232">
        <v>48</v>
      </c>
      <c r="G1348" s="232" t="s">
        <v>1356</v>
      </c>
      <c r="H1348" s="233">
        <v>4.4370000000000003</v>
      </c>
      <c r="I1348" s="233">
        <v>0</v>
      </c>
      <c r="J1348" s="233">
        <v>2.8533599999999999</v>
      </c>
      <c r="K1348" s="234">
        <v>11936</v>
      </c>
      <c r="L1348" s="233">
        <v>1.3626</v>
      </c>
      <c r="M1348" s="234">
        <v>23424</v>
      </c>
      <c r="N1348" s="233">
        <v>0</v>
      </c>
      <c r="O1348" s="233">
        <v>0</v>
      </c>
      <c r="P1348" s="233">
        <v>1.9303838</v>
      </c>
      <c r="Q1348" s="234">
        <v>23641</v>
      </c>
      <c r="R1348" s="233">
        <v>0.89957399999999998</v>
      </c>
      <c r="S1348" s="234">
        <v>44695</v>
      </c>
      <c r="T1348" s="233">
        <v>0</v>
      </c>
      <c r="U1348" s="235">
        <f t="shared" ref="U1348:U1411" si="147">H1348*hour_M</f>
        <v>3239.01</v>
      </c>
      <c r="V1348" s="227">
        <f t="shared" ref="V1348:V1411" si="148">J1348*hour_M</f>
        <v>2082.9528</v>
      </c>
      <c r="W1348" s="227">
        <f t="shared" ref="W1348:W1411" si="149">K1348/12+L1348*hour_M</f>
        <v>1989.3646666666666</v>
      </c>
      <c r="X1348" s="227">
        <f t="shared" si="145"/>
        <v>1952</v>
      </c>
      <c r="Y1348" s="227">
        <f t="shared" ref="Y1348:Y1411" si="150">P1348*hour_M</f>
        <v>1409.1801740000001</v>
      </c>
      <c r="Z1348" s="227">
        <f t="shared" ref="Z1348:Z1411" si="151">Q1348/36+R1348*hour_M</f>
        <v>1313.3834644444446</v>
      </c>
      <c r="AA1348" s="227">
        <f t="shared" si="146"/>
        <v>1241.5277777777778</v>
      </c>
    </row>
    <row r="1349" spans="2:27" ht="13.5" hidden="1">
      <c r="B1349" s="232" t="s">
        <v>1110</v>
      </c>
      <c r="C1349" s="232" t="s">
        <v>1390</v>
      </c>
      <c r="D1349" s="232" t="s">
        <v>1111</v>
      </c>
      <c r="E1349" s="232" t="s">
        <v>988</v>
      </c>
      <c r="F1349" s="232">
        <v>64</v>
      </c>
      <c r="G1349" s="232" t="s">
        <v>1364</v>
      </c>
      <c r="H1349" s="233">
        <v>5.8609999999999998</v>
      </c>
      <c r="I1349" s="233">
        <v>0</v>
      </c>
      <c r="J1349" s="233">
        <v>3.75048</v>
      </c>
      <c r="K1349" s="234">
        <v>15679</v>
      </c>
      <c r="L1349" s="233">
        <v>1.7898000000000001</v>
      </c>
      <c r="M1349" s="234">
        <v>30759</v>
      </c>
      <c r="N1349" s="233">
        <v>0</v>
      </c>
      <c r="O1349" s="233">
        <v>0</v>
      </c>
      <c r="P1349" s="233">
        <v>2.5209451</v>
      </c>
      <c r="Q1349" s="234">
        <v>30826</v>
      </c>
      <c r="R1349" s="233">
        <v>1.172982</v>
      </c>
      <c r="S1349" s="234">
        <v>58203</v>
      </c>
      <c r="T1349" s="233">
        <v>0</v>
      </c>
      <c r="U1349" s="235">
        <f t="shared" si="147"/>
        <v>4278.53</v>
      </c>
      <c r="V1349" s="227">
        <f t="shared" si="148"/>
        <v>2737.8503999999998</v>
      </c>
      <c r="W1349" s="227">
        <f t="shared" si="149"/>
        <v>2613.1373333333331</v>
      </c>
      <c r="X1349" s="227">
        <f t="shared" ref="X1349:X1412" si="152">M1349/12</f>
        <v>2563.25</v>
      </c>
      <c r="Y1349" s="227">
        <f t="shared" si="150"/>
        <v>1840.289923</v>
      </c>
      <c r="Z1349" s="227">
        <f t="shared" si="151"/>
        <v>1712.5546377777778</v>
      </c>
      <c r="AA1349" s="227">
        <f t="shared" ref="AA1349:AA1412" si="153">S1349/36</f>
        <v>1616.75</v>
      </c>
    </row>
    <row r="1350" spans="2:27" ht="13.5" hidden="1">
      <c r="B1350" s="232" t="s">
        <v>1110</v>
      </c>
      <c r="C1350" s="232" t="s">
        <v>1391</v>
      </c>
      <c r="D1350" s="232" t="s">
        <v>1111</v>
      </c>
      <c r="E1350" s="232" t="s">
        <v>988</v>
      </c>
      <c r="F1350" s="232">
        <v>96</v>
      </c>
      <c r="G1350" s="232" t="s">
        <v>1365</v>
      </c>
      <c r="H1350" s="233">
        <v>8.7089999999999996</v>
      </c>
      <c r="I1350" s="233">
        <v>0</v>
      </c>
      <c r="J1350" s="233">
        <v>5.5447199999999999</v>
      </c>
      <c r="K1350" s="234">
        <v>23163</v>
      </c>
      <c r="L1350" s="233">
        <v>2.6442000000000001</v>
      </c>
      <c r="M1350" s="234">
        <v>45428</v>
      </c>
      <c r="N1350" s="233">
        <v>0</v>
      </c>
      <c r="O1350" s="233">
        <v>0</v>
      </c>
      <c r="P1350" s="233">
        <v>3.7020677000000002</v>
      </c>
      <c r="Q1350" s="234">
        <v>45196</v>
      </c>
      <c r="R1350" s="233">
        <v>1.7197979999999999</v>
      </c>
      <c r="S1350" s="234">
        <v>85219</v>
      </c>
      <c r="T1350" s="233">
        <v>0</v>
      </c>
      <c r="U1350" s="235">
        <f t="shared" si="147"/>
        <v>6357.57</v>
      </c>
      <c r="V1350" s="227">
        <f t="shared" si="148"/>
        <v>4047.6455999999998</v>
      </c>
      <c r="W1350" s="227">
        <f t="shared" si="149"/>
        <v>3860.5160000000001</v>
      </c>
      <c r="X1350" s="227">
        <f t="shared" si="152"/>
        <v>3785.6666666666665</v>
      </c>
      <c r="Y1350" s="227">
        <f t="shared" si="150"/>
        <v>2702.5094210000002</v>
      </c>
      <c r="Z1350" s="227">
        <f t="shared" si="151"/>
        <v>2510.8969844444446</v>
      </c>
      <c r="AA1350" s="227">
        <f t="shared" si="153"/>
        <v>2367.1944444444443</v>
      </c>
    </row>
    <row r="1351" spans="2:27" ht="13.5" hidden="1">
      <c r="B1351" s="232" t="s">
        <v>1110</v>
      </c>
      <c r="C1351" s="232" t="s">
        <v>1392</v>
      </c>
      <c r="D1351" s="232" t="s">
        <v>1111</v>
      </c>
      <c r="E1351" s="232" t="s">
        <v>988</v>
      </c>
      <c r="F1351" s="232">
        <v>8</v>
      </c>
      <c r="G1351" s="232" t="s">
        <v>1317</v>
      </c>
      <c r="H1351" s="233">
        <v>0.877</v>
      </c>
      <c r="I1351" s="233">
        <v>0</v>
      </c>
      <c r="J1351" s="233">
        <v>0.61055999999999999</v>
      </c>
      <c r="K1351" s="234">
        <v>2581</v>
      </c>
      <c r="L1351" s="233">
        <v>0.29459999999999997</v>
      </c>
      <c r="M1351" s="234">
        <v>5087</v>
      </c>
      <c r="N1351" s="233">
        <v>0</v>
      </c>
      <c r="O1351" s="233">
        <v>0</v>
      </c>
      <c r="P1351" s="233">
        <v>0.45398060000000001</v>
      </c>
      <c r="Q1351" s="234">
        <v>5678</v>
      </c>
      <c r="R1351" s="233">
        <v>0.216054</v>
      </c>
      <c r="S1351" s="234">
        <v>10925</v>
      </c>
      <c r="T1351" s="233">
        <v>0</v>
      </c>
      <c r="U1351" s="235">
        <f t="shared" si="147"/>
        <v>640.21</v>
      </c>
      <c r="V1351" s="227">
        <f t="shared" si="148"/>
        <v>445.7088</v>
      </c>
      <c r="W1351" s="227">
        <f t="shared" si="149"/>
        <v>430.14133333333336</v>
      </c>
      <c r="X1351" s="227">
        <f t="shared" si="152"/>
        <v>423.91666666666669</v>
      </c>
      <c r="Y1351" s="227">
        <f t="shared" si="150"/>
        <v>331.40583800000002</v>
      </c>
      <c r="Z1351" s="227">
        <f t="shared" si="151"/>
        <v>315.44164222222219</v>
      </c>
      <c r="AA1351" s="227">
        <f t="shared" si="153"/>
        <v>303.47222222222223</v>
      </c>
    </row>
    <row r="1352" spans="2:27" ht="13.5" hidden="1">
      <c r="B1352" s="232" t="s">
        <v>1110</v>
      </c>
      <c r="C1352" s="232" t="s">
        <v>1393</v>
      </c>
      <c r="D1352" s="232" t="s">
        <v>1111</v>
      </c>
      <c r="E1352" s="232" t="s">
        <v>988</v>
      </c>
      <c r="F1352" s="232">
        <v>16</v>
      </c>
      <c r="G1352" s="232" t="s">
        <v>1316</v>
      </c>
      <c r="H1352" s="233">
        <v>1.589</v>
      </c>
      <c r="I1352" s="233">
        <v>0</v>
      </c>
      <c r="J1352" s="233">
        <v>1.0591200000000001</v>
      </c>
      <c r="K1352" s="234">
        <v>4452</v>
      </c>
      <c r="L1352" s="233">
        <v>0.50819999999999999</v>
      </c>
      <c r="M1352" s="234">
        <v>8754</v>
      </c>
      <c r="N1352" s="233">
        <v>0</v>
      </c>
      <c r="O1352" s="233">
        <v>0</v>
      </c>
      <c r="P1352" s="233">
        <v>0.74926130000000002</v>
      </c>
      <c r="Q1352" s="234">
        <v>9270</v>
      </c>
      <c r="R1352" s="233">
        <v>0.35275800000000002</v>
      </c>
      <c r="S1352" s="234">
        <v>17679</v>
      </c>
      <c r="T1352" s="233">
        <v>0</v>
      </c>
      <c r="U1352" s="235">
        <f t="shared" si="147"/>
        <v>1159.97</v>
      </c>
      <c r="V1352" s="227">
        <f t="shared" si="148"/>
        <v>773.1576</v>
      </c>
      <c r="W1352" s="227">
        <f t="shared" si="149"/>
        <v>741.98599999999999</v>
      </c>
      <c r="X1352" s="227">
        <f t="shared" si="152"/>
        <v>729.5</v>
      </c>
      <c r="Y1352" s="227">
        <f t="shared" si="150"/>
        <v>546.96074899999996</v>
      </c>
      <c r="Z1352" s="227">
        <f t="shared" si="151"/>
        <v>515.01333999999997</v>
      </c>
      <c r="AA1352" s="227">
        <f t="shared" si="153"/>
        <v>491.08333333333331</v>
      </c>
    </row>
    <row r="1353" spans="2:27" ht="13.5" hidden="1">
      <c r="B1353" s="232" t="s">
        <v>1110</v>
      </c>
      <c r="C1353" s="232" t="s">
        <v>1394</v>
      </c>
      <c r="D1353" s="232" t="s">
        <v>1111</v>
      </c>
      <c r="E1353" s="232" t="s">
        <v>988</v>
      </c>
      <c r="F1353" s="232">
        <v>32</v>
      </c>
      <c r="G1353" s="232" t="s">
        <v>1345</v>
      </c>
      <c r="H1353" s="233">
        <v>3.0129999999999999</v>
      </c>
      <c r="I1353" s="233">
        <v>0</v>
      </c>
      <c r="J1353" s="233">
        <v>1.95624</v>
      </c>
      <c r="K1353" s="234">
        <v>8194</v>
      </c>
      <c r="L1353" s="233">
        <v>0.93540000000000001</v>
      </c>
      <c r="M1353" s="234">
        <v>16089</v>
      </c>
      <c r="N1353" s="233">
        <v>0</v>
      </c>
      <c r="O1353" s="233">
        <v>0</v>
      </c>
      <c r="P1353" s="233">
        <v>1.3398226</v>
      </c>
      <c r="Q1353" s="234">
        <v>16456</v>
      </c>
      <c r="R1353" s="233">
        <v>0.626166</v>
      </c>
      <c r="S1353" s="234">
        <v>31187</v>
      </c>
      <c r="T1353" s="233">
        <v>0</v>
      </c>
      <c r="U1353" s="235">
        <f t="shared" si="147"/>
        <v>2199.4899999999998</v>
      </c>
      <c r="V1353" s="227">
        <f t="shared" si="148"/>
        <v>1428.0552</v>
      </c>
      <c r="W1353" s="227">
        <f t="shared" si="149"/>
        <v>1365.6753333333334</v>
      </c>
      <c r="X1353" s="227">
        <f t="shared" si="152"/>
        <v>1340.75</v>
      </c>
      <c r="Y1353" s="227">
        <f t="shared" si="150"/>
        <v>978.07049799999993</v>
      </c>
      <c r="Z1353" s="227">
        <f t="shared" si="151"/>
        <v>914.21229111111109</v>
      </c>
      <c r="AA1353" s="227">
        <f t="shared" si="153"/>
        <v>866.30555555555554</v>
      </c>
    </row>
    <row r="1354" spans="2:27" ht="13.5" hidden="1">
      <c r="B1354" s="232" t="s">
        <v>1110</v>
      </c>
      <c r="C1354" s="232" t="s">
        <v>1395</v>
      </c>
      <c r="D1354" s="232" t="s">
        <v>1111</v>
      </c>
      <c r="E1354" s="232" t="s">
        <v>988</v>
      </c>
      <c r="F1354" s="232">
        <v>2</v>
      </c>
      <c r="G1354" s="232" t="s">
        <v>1311</v>
      </c>
      <c r="H1354" s="233">
        <v>0.27300000000000002</v>
      </c>
      <c r="I1354" s="233">
        <v>0</v>
      </c>
      <c r="J1354" s="233">
        <v>0.20413999999999999</v>
      </c>
      <c r="K1354" s="234">
        <v>871</v>
      </c>
      <c r="L1354" s="233">
        <v>9.9400000000000002E-2</v>
      </c>
      <c r="M1354" s="234">
        <v>1723</v>
      </c>
      <c r="N1354" s="233">
        <v>0</v>
      </c>
      <c r="O1354" s="233">
        <v>0</v>
      </c>
      <c r="P1354" s="233">
        <v>0.1625202</v>
      </c>
      <c r="Q1354" s="234">
        <v>2064</v>
      </c>
      <c r="R1354" s="233">
        <v>7.8525999999999999E-2</v>
      </c>
      <c r="S1354" s="234">
        <v>4020</v>
      </c>
      <c r="T1354" s="233">
        <v>0</v>
      </c>
      <c r="U1354" s="235">
        <f t="shared" si="147"/>
        <v>199.29000000000002</v>
      </c>
      <c r="V1354" s="227">
        <f t="shared" si="148"/>
        <v>149.0222</v>
      </c>
      <c r="W1354" s="227">
        <f t="shared" si="149"/>
        <v>145.14533333333333</v>
      </c>
      <c r="X1354" s="227">
        <f t="shared" si="152"/>
        <v>143.58333333333334</v>
      </c>
      <c r="Y1354" s="227">
        <f t="shared" si="150"/>
        <v>118.639746</v>
      </c>
      <c r="Z1354" s="227">
        <f t="shared" si="151"/>
        <v>114.65731333333333</v>
      </c>
      <c r="AA1354" s="227">
        <f t="shared" si="153"/>
        <v>111.66666666666667</v>
      </c>
    </row>
    <row r="1355" spans="2:27" ht="13.5" hidden="1">
      <c r="B1355" s="232" t="s">
        <v>1110</v>
      </c>
      <c r="C1355" s="232" t="s">
        <v>1396</v>
      </c>
      <c r="D1355" s="232" t="s">
        <v>1111</v>
      </c>
      <c r="E1355" s="232" t="s">
        <v>988</v>
      </c>
      <c r="F1355" s="232">
        <v>96</v>
      </c>
      <c r="G1355" s="232" t="s">
        <v>1365</v>
      </c>
      <c r="H1355" s="233">
        <v>8.7089999999999996</v>
      </c>
      <c r="I1355" s="233">
        <v>0</v>
      </c>
      <c r="J1355" s="233">
        <v>5.5447199999999999</v>
      </c>
      <c r="K1355" s="234">
        <v>23163</v>
      </c>
      <c r="L1355" s="233">
        <v>2.6442000000000001</v>
      </c>
      <c r="M1355" s="234">
        <v>45428</v>
      </c>
      <c r="N1355" s="233">
        <v>0</v>
      </c>
      <c r="O1355" s="233">
        <v>0</v>
      </c>
      <c r="P1355" s="233">
        <v>3.7020677000000002</v>
      </c>
      <c r="Q1355" s="234">
        <v>45196</v>
      </c>
      <c r="R1355" s="233">
        <v>1.7197979999999999</v>
      </c>
      <c r="S1355" s="234">
        <v>85219</v>
      </c>
      <c r="T1355" s="233">
        <v>0</v>
      </c>
      <c r="U1355" s="235">
        <f t="shared" si="147"/>
        <v>6357.57</v>
      </c>
      <c r="V1355" s="227">
        <f t="shared" si="148"/>
        <v>4047.6455999999998</v>
      </c>
      <c r="W1355" s="227">
        <f t="shared" si="149"/>
        <v>3860.5160000000001</v>
      </c>
      <c r="X1355" s="227">
        <f t="shared" si="152"/>
        <v>3785.6666666666665</v>
      </c>
      <c r="Y1355" s="227">
        <f t="shared" si="150"/>
        <v>2702.5094210000002</v>
      </c>
      <c r="Z1355" s="227">
        <f t="shared" si="151"/>
        <v>2510.8969844444446</v>
      </c>
      <c r="AA1355" s="227">
        <f t="shared" si="153"/>
        <v>2367.1944444444443</v>
      </c>
    </row>
    <row r="1356" spans="2:27" ht="13.5" hidden="1">
      <c r="B1356" s="232" t="s">
        <v>1110</v>
      </c>
      <c r="C1356" s="232" t="s">
        <v>1397</v>
      </c>
      <c r="D1356" s="232" t="s">
        <v>1111</v>
      </c>
      <c r="E1356" s="232" t="s">
        <v>988</v>
      </c>
      <c r="F1356" s="232">
        <v>4</v>
      </c>
      <c r="G1356" s="232" t="s">
        <v>1312</v>
      </c>
      <c r="H1356" s="233">
        <v>0.45100000000000001</v>
      </c>
      <c r="I1356" s="233">
        <v>0</v>
      </c>
      <c r="J1356" s="233">
        <v>0.31628000000000001</v>
      </c>
      <c r="K1356" s="234">
        <v>1339</v>
      </c>
      <c r="L1356" s="233">
        <v>0.15279999999999999</v>
      </c>
      <c r="M1356" s="234">
        <v>2640</v>
      </c>
      <c r="N1356" s="233">
        <v>0</v>
      </c>
      <c r="O1356" s="233">
        <v>0</v>
      </c>
      <c r="P1356" s="233">
        <v>0.2363403</v>
      </c>
      <c r="Q1356" s="234">
        <v>2962</v>
      </c>
      <c r="R1356" s="233">
        <v>0.112702</v>
      </c>
      <c r="S1356" s="234">
        <v>5708</v>
      </c>
      <c r="T1356" s="233">
        <v>0</v>
      </c>
      <c r="U1356" s="235">
        <f t="shared" si="147"/>
        <v>329.23</v>
      </c>
      <c r="V1356" s="227">
        <f t="shared" si="148"/>
        <v>230.8844</v>
      </c>
      <c r="W1356" s="227">
        <f t="shared" si="149"/>
        <v>223.12733333333333</v>
      </c>
      <c r="X1356" s="227">
        <f t="shared" si="152"/>
        <v>220</v>
      </c>
      <c r="Y1356" s="227">
        <f t="shared" si="150"/>
        <v>172.52841900000001</v>
      </c>
      <c r="Z1356" s="227">
        <f t="shared" si="151"/>
        <v>164.55023777777777</v>
      </c>
      <c r="AA1356" s="227">
        <f t="shared" si="153"/>
        <v>158.55555555555554</v>
      </c>
    </row>
    <row r="1357" spans="2:27" ht="13.5" hidden="1">
      <c r="B1357" s="232" t="s">
        <v>1110</v>
      </c>
      <c r="C1357" s="232" t="s">
        <v>875</v>
      </c>
      <c r="D1357" s="232" t="s">
        <v>1111</v>
      </c>
      <c r="E1357" s="232" t="s">
        <v>988</v>
      </c>
      <c r="F1357" s="232">
        <v>48</v>
      </c>
      <c r="G1357" s="232" t="s">
        <v>1356</v>
      </c>
      <c r="H1357" s="233">
        <v>4.3170000000000002</v>
      </c>
      <c r="I1357" s="233">
        <v>0</v>
      </c>
      <c r="J1357" s="233">
        <v>2.7730000000000001</v>
      </c>
      <c r="K1357" s="234">
        <v>11600</v>
      </c>
      <c r="L1357" s="233">
        <v>1.3240000000000001</v>
      </c>
      <c r="M1357" s="234">
        <v>22765</v>
      </c>
      <c r="N1357" s="233">
        <v>0</v>
      </c>
      <c r="O1357" s="233">
        <v>0</v>
      </c>
      <c r="P1357" s="233">
        <v>1.952</v>
      </c>
      <c r="Q1357" s="234">
        <v>23908</v>
      </c>
      <c r="R1357" s="233">
        <v>0.91</v>
      </c>
      <c r="S1357" s="234">
        <v>45198</v>
      </c>
      <c r="T1357" s="233">
        <v>0</v>
      </c>
      <c r="U1357" s="235">
        <f t="shared" si="147"/>
        <v>3151.4100000000003</v>
      </c>
      <c r="V1357" s="227">
        <f t="shared" si="148"/>
        <v>2024.2900000000002</v>
      </c>
      <c r="W1357" s="227">
        <f t="shared" si="149"/>
        <v>1933.1866666666667</v>
      </c>
      <c r="X1357" s="227">
        <f t="shared" si="152"/>
        <v>1897.0833333333333</v>
      </c>
      <c r="Y1357" s="227">
        <f t="shared" si="150"/>
        <v>1424.96</v>
      </c>
      <c r="Z1357" s="227">
        <f t="shared" si="151"/>
        <v>1328.411111111111</v>
      </c>
      <c r="AA1357" s="227">
        <f t="shared" si="153"/>
        <v>1255.5</v>
      </c>
    </row>
    <row r="1358" spans="2:27" ht="13.5" hidden="1">
      <c r="B1358" s="232" t="s">
        <v>1110</v>
      </c>
      <c r="C1358" s="232" t="s">
        <v>876</v>
      </c>
      <c r="D1358" s="232" t="s">
        <v>1111</v>
      </c>
      <c r="E1358" s="232" t="s">
        <v>988</v>
      </c>
      <c r="F1358" s="232">
        <v>64</v>
      </c>
      <c r="G1358" s="232" t="s">
        <v>1364</v>
      </c>
      <c r="H1358" s="233">
        <v>5.7009999999999996</v>
      </c>
      <c r="I1358" s="233">
        <v>0</v>
      </c>
      <c r="J1358" s="233">
        <v>3.6429999999999998</v>
      </c>
      <c r="K1358" s="234">
        <v>15230</v>
      </c>
      <c r="L1358" s="233">
        <v>1.7390000000000001</v>
      </c>
      <c r="M1358" s="234">
        <v>29880</v>
      </c>
      <c r="N1358" s="233">
        <v>0</v>
      </c>
      <c r="O1358" s="233">
        <v>0</v>
      </c>
      <c r="P1358" s="233">
        <v>2.5499999999999998</v>
      </c>
      <c r="Q1358" s="234">
        <v>31183</v>
      </c>
      <c r="R1358" s="233">
        <v>1.1870000000000001</v>
      </c>
      <c r="S1358" s="234">
        <v>58873</v>
      </c>
      <c r="T1358" s="233">
        <v>0</v>
      </c>
      <c r="U1358" s="235">
        <f t="shared" si="147"/>
        <v>4161.7299999999996</v>
      </c>
      <c r="V1358" s="227">
        <f t="shared" si="148"/>
        <v>2659.39</v>
      </c>
      <c r="W1358" s="227">
        <f t="shared" si="149"/>
        <v>2538.6366666666668</v>
      </c>
      <c r="X1358" s="227">
        <f t="shared" si="152"/>
        <v>2490</v>
      </c>
      <c r="Y1358" s="227">
        <f t="shared" si="150"/>
        <v>1861.4999999999998</v>
      </c>
      <c r="Z1358" s="227">
        <f t="shared" si="151"/>
        <v>1732.7044444444446</v>
      </c>
      <c r="AA1358" s="227">
        <f t="shared" si="153"/>
        <v>1635.3611111111111</v>
      </c>
    </row>
    <row r="1359" spans="2:27" ht="13.5" hidden="1">
      <c r="B1359" s="232" t="s">
        <v>1110</v>
      </c>
      <c r="C1359" s="232" t="s">
        <v>877</v>
      </c>
      <c r="D1359" s="232" t="s">
        <v>1111</v>
      </c>
      <c r="E1359" s="232" t="s">
        <v>988</v>
      </c>
      <c r="F1359" s="232">
        <v>96</v>
      </c>
      <c r="G1359" s="232" t="s">
        <v>1365</v>
      </c>
      <c r="H1359" s="233">
        <v>8.4689999999999994</v>
      </c>
      <c r="I1359" s="233">
        <v>0</v>
      </c>
      <c r="J1359" s="233">
        <v>5.383</v>
      </c>
      <c r="K1359" s="234">
        <v>22491</v>
      </c>
      <c r="L1359" s="233">
        <v>2.5670000000000002</v>
      </c>
      <c r="M1359" s="234">
        <v>44110</v>
      </c>
      <c r="N1359" s="233">
        <v>0</v>
      </c>
      <c r="O1359" s="233">
        <v>0</v>
      </c>
      <c r="P1359" s="233">
        <v>3.746</v>
      </c>
      <c r="Q1359" s="234">
        <v>45731</v>
      </c>
      <c r="R1359" s="233">
        <v>1.74</v>
      </c>
      <c r="S1359" s="234">
        <v>86225</v>
      </c>
      <c r="T1359" s="233">
        <v>0</v>
      </c>
      <c r="U1359" s="235">
        <f t="shared" si="147"/>
        <v>6182.37</v>
      </c>
      <c r="V1359" s="227">
        <f t="shared" si="148"/>
        <v>3929.59</v>
      </c>
      <c r="W1359" s="227">
        <f t="shared" si="149"/>
        <v>3748.16</v>
      </c>
      <c r="X1359" s="227">
        <f t="shared" si="152"/>
        <v>3675.8333333333335</v>
      </c>
      <c r="Y1359" s="227">
        <f t="shared" si="150"/>
        <v>2734.58</v>
      </c>
      <c r="Z1359" s="227">
        <f t="shared" si="151"/>
        <v>2540.5055555555555</v>
      </c>
      <c r="AA1359" s="227">
        <f t="shared" si="153"/>
        <v>2395.1388888888887</v>
      </c>
    </row>
    <row r="1360" spans="2:27" ht="13.5" hidden="1">
      <c r="B1360" s="232" t="s">
        <v>1110</v>
      </c>
      <c r="C1360" s="232" t="s">
        <v>878</v>
      </c>
      <c r="D1360" s="232" t="s">
        <v>1111</v>
      </c>
      <c r="E1360" s="232" t="s">
        <v>988</v>
      </c>
      <c r="F1360" s="232">
        <v>8</v>
      </c>
      <c r="G1360" s="232" t="s">
        <v>1317</v>
      </c>
      <c r="H1360" s="233">
        <v>0.85699999999999998</v>
      </c>
      <c r="I1360" s="233">
        <v>0</v>
      </c>
      <c r="J1360" s="233">
        <v>0.59699999999999998</v>
      </c>
      <c r="K1360" s="234">
        <v>2525</v>
      </c>
      <c r="L1360" s="233">
        <v>0.28799999999999998</v>
      </c>
      <c r="M1360" s="234">
        <v>4977</v>
      </c>
      <c r="N1360" s="233">
        <v>0</v>
      </c>
      <c r="O1360" s="233">
        <v>0</v>
      </c>
      <c r="P1360" s="233">
        <v>0.45800000000000002</v>
      </c>
      <c r="Q1360" s="234">
        <v>5722</v>
      </c>
      <c r="R1360" s="233">
        <v>0.218</v>
      </c>
      <c r="S1360" s="234">
        <v>11008</v>
      </c>
      <c r="T1360" s="233">
        <v>0</v>
      </c>
      <c r="U1360" s="235">
        <f t="shared" si="147"/>
        <v>625.61</v>
      </c>
      <c r="V1360" s="227">
        <f t="shared" si="148"/>
        <v>435.81</v>
      </c>
      <c r="W1360" s="227">
        <f t="shared" si="149"/>
        <v>420.65666666666664</v>
      </c>
      <c r="X1360" s="227">
        <f t="shared" si="152"/>
        <v>414.75</v>
      </c>
      <c r="Y1360" s="227">
        <f t="shared" si="150"/>
        <v>334.34000000000003</v>
      </c>
      <c r="Z1360" s="227">
        <f t="shared" si="151"/>
        <v>318.08444444444444</v>
      </c>
      <c r="AA1360" s="227">
        <f t="shared" si="153"/>
        <v>305.77777777777777</v>
      </c>
    </row>
    <row r="1361" spans="2:27" ht="13.5" hidden="1">
      <c r="B1361" s="232" t="s">
        <v>1110</v>
      </c>
      <c r="C1361" s="232" t="s">
        <v>879</v>
      </c>
      <c r="D1361" s="232" t="s">
        <v>1111</v>
      </c>
      <c r="E1361" s="232" t="s">
        <v>988</v>
      </c>
      <c r="F1361" s="232">
        <v>16</v>
      </c>
      <c r="G1361" s="232" t="s">
        <v>1316</v>
      </c>
      <c r="H1361" s="233">
        <v>1.5489999999999999</v>
      </c>
      <c r="I1361" s="233">
        <v>0</v>
      </c>
      <c r="J1361" s="233">
        <v>1.032</v>
      </c>
      <c r="K1361" s="234">
        <v>4340</v>
      </c>
      <c r="L1361" s="233">
        <v>0.495</v>
      </c>
      <c r="M1361" s="234">
        <v>8534</v>
      </c>
      <c r="N1361" s="233">
        <v>0</v>
      </c>
      <c r="O1361" s="233">
        <v>0</v>
      </c>
      <c r="P1361" s="233">
        <v>0.75700000000000001</v>
      </c>
      <c r="Q1361" s="234">
        <v>9360</v>
      </c>
      <c r="R1361" s="233">
        <v>0.35599999999999998</v>
      </c>
      <c r="S1361" s="234">
        <v>17846</v>
      </c>
      <c r="T1361" s="233">
        <v>0</v>
      </c>
      <c r="U1361" s="235">
        <f t="shared" si="147"/>
        <v>1130.77</v>
      </c>
      <c r="V1361" s="227">
        <f t="shared" si="148"/>
        <v>753.36</v>
      </c>
      <c r="W1361" s="227">
        <f t="shared" si="149"/>
        <v>723.01666666666665</v>
      </c>
      <c r="X1361" s="227">
        <f t="shared" si="152"/>
        <v>711.16666666666663</v>
      </c>
      <c r="Y1361" s="227">
        <f t="shared" si="150"/>
        <v>552.61</v>
      </c>
      <c r="Z1361" s="227">
        <f t="shared" si="151"/>
        <v>519.88</v>
      </c>
      <c r="AA1361" s="227">
        <f t="shared" si="153"/>
        <v>495.72222222222223</v>
      </c>
    </row>
    <row r="1362" spans="2:27" ht="13.5" hidden="1">
      <c r="B1362" s="232" t="s">
        <v>1110</v>
      </c>
      <c r="C1362" s="232" t="s">
        <v>880</v>
      </c>
      <c r="D1362" s="232" t="s">
        <v>1111</v>
      </c>
      <c r="E1362" s="232" t="s">
        <v>988</v>
      </c>
      <c r="F1362" s="232">
        <v>32</v>
      </c>
      <c r="G1362" s="232" t="s">
        <v>1345</v>
      </c>
      <c r="H1362" s="233">
        <v>2.9329999999999998</v>
      </c>
      <c r="I1362" s="233">
        <v>0</v>
      </c>
      <c r="J1362" s="233">
        <v>1.9019999999999999</v>
      </c>
      <c r="K1362" s="234">
        <v>7970</v>
      </c>
      <c r="L1362" s="233">
        <v>0.91</v>
      </c>
      <c r="M1362" s="234">
        <v>15649</v>
      </c>
      <c r="N1362" s="233">
        <v>0</v>
      </c>
      <c r="O1362" s="233">
        <v>0</v>
      </c>
      <c r="P1362" s="233">
        <v>1.3540000000000001</v>
      </c>
      <c r="Q1362" s="234">
        <v>16634</v>
      </c>
      <c r="R1362" s="233">
        <v>0.63300000000000001</v>
      </c>
      <c r="S1362" s="234">
        <v>31522</v>
      </c>
      <c r="T1362" s="233">
        <v>0</v>
      </c>
      <c r="U1362" s="235">
        <f t="shared" si="147"/>
        <v>2141.0899999999997</v>
      </c>
      <c r="V1362" s="227">
        <f t="shared" si="148"/>
        <v>1388.46</v>
      </c>
      <c r="W1362" s="227">
        <f t="shared" si="149"/>
        <v>1328.4666666666667</v>
      </c>
      <c r="X1362" s="227">
        <f t="shared" si="152"/>
        <v>1304.0833333333333</v>
      </c>
      <c r="Y1362" s="227">
        <f t="shared" si="150"/>
        <v>988.42000000000007</v>
      </c>
      <c r="Z1362" s="227">
        <f t="shared" si="151"/>
        <v>924.14555555555557</v>
      </c>
      <c r="AA1362" s="227">
        <f t="shared" si="153"/>
        <v>875.61111111111109</v>
      </c>
    </row>
    <row r="1363" spans="2:27" ht="13.5" hidden="1">
      <c r="B1363" s="232" t="s">
        <v>1110</v>
      </c>
      <c r="C1363" s="232" t="s">
        <v>881</v>
      </c>
      <c r="D1363" s="232" t="s">
        <v>1111</v>
      </c>
      <c r="E1363" s="232" t="s">
        <v>988</v>
      </c>
      <c r="F1363" s="232">
        <v>2</v>
      </c>
      <c r="G1363" s="232" t="s">
        <v>1311</v>
      </c>
      <c r="H1363" s="233">
        <v>0.26800000000000002</v>
      </c>
      <c r="I1363" s="233">
        <v>0</v>
      </c>
      <c r="J1363" s="233">
        <v>0.20100000000000001</v>
      </c>
      <c r="K1363" s="234">
        <v>857</v>
      </c>
      <c r="L1363" s="233">
        <v>9.8000000000000004E-2</v>
      </c>
      <c r="M1363" s="234">
        <v>1695</v>
      </c>
      <c r="N1363" s="233">
        <v>0</v>
      </c>
      <c r="O1363" s="233">
        <v>0</v>
      </c>
      <c r="P1363" s="233">
        <v>0.16300000000000001</v>
      </c>
      <c r="Q1363" s="234">
        <v>2075</v>
      </c>
      <c r="R1363" s="233">
        <v>7.9000000000000001E-2</v>
      </c>
      <c r="S1363" s="234">
        <v>4040</v>
      </c>
      <c r="T1363" s="233">
        <v>0</v>
      </c>
      <c r="U1363" s="235">
        <f t="shared" si="147"/>
        <v>195.64000000000001</v>
      </c>
      <c r="V1363" s="227">
        <f t="shared" si="148"/>
        <v>146.73000000000002</v>
      </c>
      <c r="W1363" s="227">
        <f t="shared" si="149"/>
        <v>142.95666666666668</v>
      </c>
      <c r="X1363" s="227">
        <f t="shared" si="152"/>
        <v>141.25</v>
      </c>
      <c r="Y1363" s="227">
        <f t="shared" si="150"/>
        <v>118.99000000000001</v>
      </c>
      <c r="Z1363" s="227">
        <f t="shared" si="151"/>
        <v>115.30888888888889</v>
      </c>
      <c r="AA1363" s="227">
        <f t="shared" si="153"/>
        <v>112.22222222222223</v>
      </c>
    </row>
    <row r="1364" spans="2:27" ht="13.5" hidden="1">
      <c r="B1364" s="232" t="s">
        <v>1110</v>
      </c>
      <c r="C1364" s="232" t="s">
        <v>882</v>
      </c>
      <c r="D1364" s="232" t="s">
        <v>1111</v>
      </c>
      <c r="E1364" s="232" t="s">
        <v>988</v>
      </c>
      <c r="F1364" s="232">
        <v>96</v>
      </c>
      <c r="G1364" s="232" t="s">
        <v>1365</v>
      </c>
      <c r="H1364" s="233">
        <v>8.4689999999999994</v>
      </c>
      <c r="I1364" s="233">
        <v>0</v>
      </c>
      <c r="J1364" s="233">
        <v>5.383</v>
      </c>
      <c r="K1364" s="234">
        <v>22491</v>
      </c>
      <c r="L1364" s="233">
        <v>2.5670000000000002</v>
      </c>
      <c r="M1364" s="234">
        <v>44110</v>
      </c>
      <c r="N1364" s="233">
        <v>0</v>
      </c>
      <c r="O1364" s="233">
        <v>0</v>
      </c>
      <c r="P1364" s="233">
        <v>3.746</v>
      </c>
      <c r="Q1364" s="234">
        <v>45731</v>
      </c>
      <c r="R1364" s="233">
        <v>1.74</v>
      </c>
      <c r="S1364" s="234">
        <v>86225</v>
      </c>
      <c r="T1364" s="233">
        <v>0</v>
      </c>
      <c r="U1364" s="235">
        <f t="shared" si="147"/>
        <v>6182.37</v>
      </c>
      <c r="V1364" s="227">
        <f t="shared" si="148"/>
        <v>3929.59</v>
      </c>
      <c r="W1364" s="227">
        <f t="shared" si="149"/>
        <v>3748.16</v>
      </c>
      <c r="X1364" s="227">
        <f t="shared" si="152"/>
        <v>3675.8333333333335</v>
      </c>
      <c r="Y1364" s="227">
        <f t="shared" si="150"/>
        <v>2734.58</v>
      </c>
      <c r="Z1364" s="227">
        <f t="shared" si="151"/>
        <v>2540.5055555555555</v>
      </c>
      <c r="AA1364" s="227">
        <f t="shared" si="153"/>
        <v>2395.1388888888887</v>
      </c>
    </row>
    <row r="1365" spans="2:27" ht="13.5" hidden="1">
      <c r="B1365" s="232" t="s">
        <v>1110</v>
      </c>
      <c r="C1365" s="232" t="s">
        <v>883</v>
      </c>
      <c r="D1365" s="232" t="s">
        <v>1111</v>
      </c>
      <c r="E1365" s="232" t="s">
        <v>988</v>
      </c>
      <c r="F1365" s="232">
        <v>4</v>
      </c>
      <c r="G1365" s="232" t="s">
        <v>1312</v>
      </c>
      <c r="H1365" s="233">
        <v>0.441</v>
      </c>
      <c r="I1365" s="233">
        <v>0</v>
      </c>
      <c r="J1365" s="233">
        <v>0.31</v>
      </c>
      <c r="K1365" s="234">
        <v>1311</v>
      </c>
      <c r="L1365" s="233">
        <v>0.15</v>
      </c>
      <c r="M1365" s="234">
        <v>2585</v>
      </c>
      <c r="N1365" s="233">
        <v>0</v>
      </c>
      <c r="O1365" s="233">
        <v>0</v>
      </c>
      <c r="P1365" s="233">
        <v>0.23799999999999999</v>
      </c>
      <c r="Q1365" s="234">
        <v>2984</v>
      </c>
      <c r="R1365" s="233">
        <v>0.114</v>
      </c>
      <c r="S1365" s="234">
        <v>5750</v>
      </c>
      <c r="T1365" s="233">
        <v>0</v>
      </c>
      <c r="U1365" s="235">
        <f t="shared" si="147"/>
        <v>321.93</v>
      </c>
      <c r="V1365" s="227">
        <f t="shared" si="148"/>
        <v>226.3</v>
      </c>
      <c r="W1365" s="227">
        <f t="shared" si="149"/>
        <v>218.75</v>
      </c>
      <c r="X1365" s="227">
        <f t="shared" si="152"/>
        <v>215.41666666666666</v>
      </c>
      <c r="Y1365" s="227">
        <f t="shared" si="150"/>
        <v>173.73999999999998</v>
      </c>
      <c r="Z1365" s="227">
        <f t="shared" si="151"/>
        <v>166.10888888888888</v>
      </c>
      <c r="AA1365" s="227">
        <f t="shared" si="153"/>
        <v>159.72222222222223</v>
      </c>
    </row>
    <row r="1366" spans="2:27" ht="13.5" hidden="1">
      <c r="B1366" s="232" t="s">
        <v>1110</v>
      </c>
      <c r="C1366" s="232" t="s">
        <v>1398</v>
      </c>
      <c r="D1366" s="232" t="s">
        <v>1111</v>
      </c>
      <c r="E1366" s="232" t="s">
        <v>988</v>
      </c>
      <c r="F1366" s="232">
        <v>48</v>
      </c>
      <c r="G1366" s="232" t="s">
        <v>1356</v>
      </c>
      <c r="H1366" s="233">
        <v>4.9409999999999998</v>
      </c>
      <c r="I1366" s="233">
        <v>0</v>
      </c>
      <c r="J1366" s="233">
        <v>3.1708799999999999</v>
      </c>
      <c r="K1366" s="234">
        <v>13261</v>
      </c>
      <c r="L1366" s="233">
        <v>1.5138</v>
      </c>
      <c r="M1366" s="234">
        <v>26020</v>
      </c>
      <c r="N1366" s="233">
        <v>0</v>
      </c>
      <c r="O1366" s="233">
        <v>0</v>
      </c>
      <c r="P1366" s="233">
        <v>2.1497199999999999</v>
      </c>
      <c r="Q1366" s="234">
        <v>26309</v>
      </c>
      <c r="R1366" s="233">
        <v>1.00112</v>
      </c>
      <c r="S1366" s="234">
        <v>49712</v>
      </c>
      <c r="T1366" s="233">
        <v>0</v>
      </c>
      <c r="U1366" s="235">
        <f t="shared" si="147"/>
        <v>3606.93</v>
      </c>
      <c r="V1366" s="227">
        <f t="shared" si="148"/>
        <v>2314.7424000000001</v>
      </c>
      <c r="W1366" s="227">
        <f t="shared" si="149"/>
        <v>2210.1573333333336</v>
      </c>
      <c r="X1366" s="227">
        <f t="shared" si="152"/>
        <v>2168.3333333333335</v>
      </c>
      <c r="Y1366" s="227">
        <f t="shared" si="150"/>
        <v>1569.2955999999999</v>
      </c>
      <c r="Z1366" s="227">
        <f t="shared" si="151"/>
        <v>1461.6231555555555</v>
      </c>
      <c r="AA1366" s="227">
        <f t="shared" si="153"/>
        <v>1380.8888888888889</v>
      </c>
    </row>
    <row r="1367" spans="2:27" ht="13.5" hidden="1">
      <c r="B1367" s="232" t="s">
        <v>1110</v>
      </c>
      <c r="C1367" s="232" t="s">
        <v>1399</v>
      </c>
      <c r="D1367" s="232" t="s">
        <v>1111</v>
      </c>
      <c r="E1367" s="232" t="s">
        <v>988</v>
      </c>
      <c r="F1367" s="232">
        <v>64</v>
      </c>
      <c r="G1367" s="232" t="s">
        <v>1364</v>
      </c>
      <c r="H1367" s="233">
        <v>6.5330000000000004</v>
      </c>
      <c r="I1367" s="233">
        <v>0</v>
      </c>
      <c r="J1367" s="233">
        <v>4.1738400000000002</v>
      </c>
      <c r="K1367" s="234">
        <v>17445</v>
      </c>
      <c r="L1367" s="233">
        <v>1.9914000000000001</v>
      </c>
      <c r="M1367" s="234">
        <v>34220</v>
      </c>
      <c r="N1367" s="233">
        <v>0</v>
      </c>
      <c r="O1367" s="233">
        <v>0</v>
      </c>
      <c r="P1367" s="233">
        <v>2.8133900000000001</v>
      </c>
      <c r="Q1367" s="234">
        <v>34384</v>
      </c>
      <c r="R1367" s="233">
        <v>1.30837</v>
      </c>
      <c r="S1367" s="234">
        <v>64892</v>
      </c>
      <c r="T1367" s="233">
        <v>0</v>
      </c>
      <c r="U1367" s="235">
        <f t="shared" si="147"/>
        <v>4769.09</v>
      </c>
      <c r="V1367" s="227">
        <f t="shared" si="148"/>
        <v>3046.9032000000002</v>
      </c>
      <c r="W1367" s="227">
        <f t="shared" si="149"/>
        <v>2907.4719999999998</v>
      </c>
      <c r="X1367" s="227">
        <f t="shared" si="152"/>
        <v>2851.6666666666665</v>
      </c>
      <c r="Y1367" s="227">
        <f t="shared" si="150"/>
        <v>2053.7746999999999</v>
      </c>
      <c r="Z1367" s="227">
        <f t="shared" si="151"/>
        <v>1910.2212111111112</v>
      </c>
      <c r="AA1367" s="227">
        <f t="shared" si="153"/>
        <v>1802.5555555555557</v>
      </c>
    </row>
    <row r="1368" spans="2:27" ht="13.5" hidden="1">
      <c r="B1368" s="232" t="s">
        <v>1110</v>
      </c>
      <c r="C1368" s="232" t="s">
        <v>1400</v>
      </c>
      <c r="D1368" s="232" t="s">
        <v>1111</v>
      </c>
      <c r="E1368" s="232" t="s">
        <v>988</v>
      </c>
      <c r="F1368" s="232">
        <v>96</v>
      </c>
      <c r="G1368" s="232" t="s">
        <v>1365</v>
      </c>
      <c r="H1368" s="233">
        <v>9.7170000000000005</v>
      </c>
      <c r="I1368" s="233">
        <v>0</v>
      </c>
      <c r="J1368" s="233">
        <v>6.1797599999999999</v>
      </c>
      <c r="K1368" s="234">
        <v>25812</v>
      </c>
      <c r="L1368" s="233">
        <v>2.9466000000000001</v>
      </c>
      <c r="M1368" s="234">
        <v>50620</v>
      </c>
      <c r="N1368" s="233">
        <v>0</v>
      </c>
      <c r="O1368" s="233">
        <v>0</v>
      </c>
      <c r="P1368" s="233">
        <v>4.1407400000000001</v>
      </c>
      <c r="Q1368" s="234">
        <v>50533</v>
      </c>
      <c r="R1368" s="233">
        <v>1.92289</v>
      </c>
      <c r="S1368" s="234">
        <v>95253</v>
      </c>
      <c r="T1368" s="233">
        <v>0</v>
      </c>
      <c r="U1368" s="235">
        <f t="shared" si="147"/>
        <v>7093.4100000000008</v>
      </c>
      <c r="V1368" s="227">
        <f t="shared" si="148"/>
        <v>4511.2248</v>
      </c>
      <c r="W1368" s="227">
        <f t="shared" si="149"/>
        <v>4302.018</v>
      </c>
      <c r="X1368" s="227">
        <f t="shared" si="152"/>
        <v>4218.333333333333</v>
      </c>
      <c r="Y1368" s="227">
        <f t="shared" si="150"/>
        <v>3022.7402000000002</v>
      </c>
      <c r="Z1368" s="227">
        <f t="shared" si="151"/>
        <v>2807.4041444444442</v>
      </c>
      <c r="AA1368" s="227">
        <f t="shared" si="153"/>
        <v>2645.9166666666665</v>
      </c>
    </row>
    <row r="1369" spans="2:27" ht="13.5" hidden="1">
      <c r="B1369" s="232" t="s">
        <v>1110</v>
      </c>
      <c r="C1369" s="232" t="s">
        <v>1401</v>
      </c>
      <c r="D1369" s="232" t="s">
        <v>1111</v>
      </c>
      <c r="E1369" s="232" t="s">
        <v>988</v>
      </c>
      <c r="F1369" s="232">
        <v>8</v>
      </c>
      <c r="G1369" s="232" t="s">
        <v>1317</v>
      </c>
      <c r="H1369" s="233">
        <v>0.96099999999999997</v>
      </c>
      <c r="I1369" s="233">
        <v>0</v>
      </c>
      <c r="J1369" s="233">
        <v>0.66347999999999996</v>
      </c>
      <c r="K1369" s="234">
        <v>2801</v>
      </c>
      <c r="L1369" s="233">
        <v>0.31979999999999997</v>
      </c>
      <c r="M1369" s="234">
        <v>5519</v>
      </c>
      <c r="N1369" s="233">
        <v>0</v>
      </c>
      <c r="O1369" s="233">
        <v>0</v>
      </c>
      <c r="P1369" s="233">
        <v>0.49053999999999998</v>
      </c>
      <c r="Q1369" s="234">
        <v>6123</v>
      </c>
      <c r="R1369" s="233">
        <v>0.23297999999999999</v>
      </c>
      <c r="S1369" s="234">
        <v>11761</v>
      </c>
      <c r="T1369" s="233">
        <v>0</v>
      </c>
      <c r="U1369" s="235">
        <f t="shared" si="147"/>
        <v>701.53</v>
      </c>
      <c r="V1369" s="227">
        <f t="shared" si="148"/>
        <v>484.34039999999999</v>
      </c>
      <c r="W1369" s="227">
        <f t="shared" si="149"/>
        <v>466.87066666666664</v>
      </c>
      <c r="X1369" s="227">
        <f t="shared" si="152"/>
        <v>459.91666666666669</v>
      </c>
      <c r="Y1369" s="227">
        <f t="shared" si="150"/>
        <v>358.0942</v>
      </c>
      <c r="Z1369" s="227">
        <f t="shared" si="151"/>
        <v>340.15873333333332</v>
      </c>
      <c r="AA1369" s="227">
        <f t="shared" si="153"/>
        <v>326.69444444444446</v>
      </c>
    </row>
    <row r="1370" spans="2:27" ht="13.5" hidden="1">
      <c r="B1370" s="232" t="s">
        <v>1110</v>
      </c>
      <c r="C1370" s="232" t="s">
        <v>1402</v>
      </c>
      <c r="D1370" s="232" t="s">
        <v>1111</v>
      </c>
      <c r="E1370" s="232" t="s">
        <v>988</v>
      </c>
      <c r="F1370" s="232">
        <v>16</v>
      </c>
      <c r="G1370" s="232" t="s">
        <v>1316</v>
      </c>
      <c r="H1370" s="233">
        <v>1.7569999999999999</v>
      </c>
      <c r="I1370" s="233">
        <v>0</v>
      </c>
      <c r="J1370" s="233">
        <v>1.16496</v>
      </c>
      <c r="K1370" s="234">
        <v>4893</v>
      </c>
      <c r="L1370" s="233">
        <v>0.55859999999999999</v>
      </c>
      <c r="M1370" s="234">
        <v>9619</v>
      </c>
      <c r="N1370" s="233">
        <v>0</v>
      </c>
      <c r="O1370" s="233">
        <v>0</v>
      </c>
      <c r="P1370" s="233">
        <v>0.82237000000000005</v>
      </c>
      <c r="Q1370" s="234">
        <v>10160</v>
      </c>
      <c r="R1370" s="233">
        <v>0.38661000000000001</v>
      </c>
      <c r="S1370" s="234">
        <v>19351</v>
      </c>
      <c r="T1370" s="233">
        <v>0</v>
      </c>
      <c r="U1370" s="235">
        <f t="shared" si="147"/>
        <v>1282.6099999999999</v>
      </c>
      <c r="V1370" s="227">
        <f t="shared" si="148"/>
        <v>850.42079999999999</v>
      </c>
      <c r="W1370" s="227">
        <f t="shared" si="149"/>
        <v>815.52800000000002</v>
      </c>
      <c r="X1370" s="227">
        <f t="shared" si="152"/>
        <v>801.58333333333337</v>
      </c>
      <c r="Y1370" s="227">
        <f t="shared" si="150"/>
        <v>600.33010000000002</v>
      </c>
      <c r="Z1370" s="227">
        <f t="shared" si="151"/>
        <v>564.44752222222223</v>
      </c>
      <c r="AA1370" s="227">
        <f t="shared" si="153"/>
        <v>537.52777777777783</v>
      </c>
    </row>
    <row r="1371" spans="2:27" ht="13.5" hidden="1">
      <c r="B1371" s="232" t="s">
        <v>1110</v>
      </c>
      <c r="C1371" s="232" t="s">
        <v>1403</v>
      </c>
      <c r="D1371" s="232" t="s">
        <v>1111</v>
      </c>
      <c r="E1371" s="232" t="s">
        <v>988</v>
      </c>
      <c r="F1371" s="232">
        <v>32</v>
      </c>
      <c r="G1371" s="232" t="s">
        <v>1345</v>
      </c>
      <c r="H1371" s="233">
        <v>3.3490000000000002</v>
      </c>
      <c r="I1371" s="233">
        <v>0</v>
      </c>
      <c r="J1371" s="233">
        <v>2.1679200000000001</v>
      </c>
      <c r="K1371" s="234">
        <v>9077</v>
      </c>
      <c r="L1371" s="233">
        <v>1.0362</v>
      </c>
      <c r="M1371" s="234">
        <v>17820</v>
      </c>
      <c r="N1371" s="233">
        <v>0</v>
      </c>
      <c r="O1371" s="233">
        <v>0</v>
      </c>
      <c r="P1371" s="233">
        <v>1.4860500000000001</v>
      </c>
      <c r="Q1371" s="234">
        <v>18235</v>
      </c>
      <c r="R1371" s="233">
        <v>0.69386000000000003</v>
      </c>
      <c r="S1371" s="234">
        <v>34531</v>
      </c>
      <c r="T1371" s="233">
        <v>0</v>
      </c>
      <c r="U1371" s="235">
        <f t="shared" si="147"/>
        <v>2444.77</v>
      </c>
      <c r="V1371" s="227">
        <f t="shared" si="148"/>
        <v>1582.5816</v>
      </c>
      <c r="W1371" s="227">
        <f t="shared" si="149"/>
        <v>1512.8426666666667</v>
      </c>
      <c r="X1371" s="227">
        <f t="shared" si="152"/>
        <v>1485</v>
      </c>
      <c r="Y1371" s="227">
        <f t="shared" si="150"/>
        <v>1084.8165000000001</v>
      </c>
      <c r="Z1371" s="227">
        <f t="shared" si="151"/>
        <v>1013.0455777777778</v>
      </c>
      <c r="AA1371" s="227">
        <f t="shared" si="153"/>
        <v>959.19444444444446</v>
      </c>
    </row>
    <row r="1372" spans="2:27" ht="13.5" hidden="1">
      <c r="B1372" s="232" t="s">
        <v>1110</v>
      </c>
      <c r="C1372" s="232" t="s">
        <v>1404</v>
      </c>
      <c r="D1372" s="232" t="s">
        <v>1111</v>
      </c>
      <c r="E1372" s="232" t="s">
        <v>988</v>
      </c>
      <c r="F1372" s="232">
        <v>2</v>
      </c>
      <c r="G1372" s="232" t="s">
        <v>1311</v>
      </c>
      <c r="H1372" s="233">
        <v>0.29399999999999998</v>
      </c>
      <c r="I1372" s="233">
        <v>0</v>
      </c>
      <c r="J1372" s="233">
        <v>0.21737000000000001</v>
      </c>
      <c r="K1372" s="234">
        <v>926</v>
      </c>
      <c r="L1372" s="233">
        <v>0.1057</v>
      </c>
      <c r="M1372" s="234">
        <v>1831</v>
      </c>
      <c r="N1372" s="233">
        <v>0</v>
      </c>
      <c r="O1372" s="233">
        <v>0</v>
      </c>
      <c r="P1372" s="233">
        <v>0.17166000000000001</v>
      </c>
      <c r="Q1372" s="234">
        <v>2175</v>
      </c>
      <c r="R1372" s="233">
        <v>8.276E-2</v>
      </c>
      <c r="S1372" s="234">
        <v>4229</v>
      </c>
      <c r="T1372" s="233">
        <v>0</v>
      </c>
      <c r="U1372" s="235">
        <f t="shared" si="147"/>
        <v>214.61999999999998</v>
      </c>
      <c r="V1372" s="227">
        <f t="shared" si="148"/>
        <v>158.68010000000001</v>
      </c>
      <c r="W1372" s="227">
        <f t="shared" si="149"/>
        <v>154.32766666666669</v>
      </c>
      <c r="X1372" s="227">
        <f t="shared" si="152"/>
        <v>152.58333333333334</v>
      </c>
      <c r="Y1372" s="227">
        <f t="shared" si="150"/>
        <v>125.31180000000001</v>
      </c>
      <c r="Z1372" s="227">
        <f t="shared" si="151"/>
        <v>120.83146666666667</v>
      </c>
      <c r="AA1372" s="227">
        <f t="shared" si="153"/>
        <v>117.47222222222223</v>
      </c>
    </row>
    <row r="1373" spans="2:27" ht="13.5" hidden="1">
      <c r="B1373" s="232" t="s">
        <v>1110</v>
      </c>
      <c r="C1373" s="232" t="s">
        <v>1405</v>
      </c>
      <c r="D1373" s="232" t="s">
        <v>1111</v>
      </c>
      <c r="E1373" s="232" t="s">
        <v>988</v>
      </c>
      <c r="F1373" s="232">
        <v>96</v>
      </c>
      <c r="G1373" s="232" t="s">
        <v>1365</v>
      </c>
      <c r="H1373" s="233">
        <v>9.7170000000000005</v>
      </c>
      <c r="I1373" s="233">
        <v>0</v>
      </c>
      <c r="J1373" s="233">
        <v>6.1797599999999999</v>
      </c>
      <c r="K1373" s="234">
        <v>25812</v>
      </c>
      <c r="L1373" s="233">
        <v>2.9466000000000001</v>
      </c>
      <c r="M1373" s="234">
        <v>50620</v>
      </c>
      <c r="N1373" s="233">
        <v>0</v>
      </c>
      <c r="O1373" s="233">
        <v>0</v>
      </c>
      <c r="P1373" s="233">
        <v>4.1407400000000001</v>
      </c>
      <c r="Q1373" s="234">
        <v>50533</v>
      </c>
      <c r="R1373" s="233">
        <v>1.92289</v>
      </c>
      <c r="S1373" s="234">
        <v>95253</v>
      </c>
      <c r="T1373" s="233">
        <v>0</v>
      </c>
      <c r="U1373" s="235">
        <f t="shared" si="147"/>
        <v>7093.4100000000008</v>
      </c>
      <c r="V1373" s="227">
        <f t="shared" si="148"/>
        <v>4511.2248</v>
      </c>
      <c r="W1373" s="227">
        <f t="shared" si="149"/>
        <v>4302.018</v>
      </c>
      <c r="X1373" s="227">
        <f t="shared" si="152"/>
        <v>4218.333333333333</v>
      </c>
      <c r="Y1373" s="227">
        <f t="shared" si="150"/>
        <v>3022.7402000000002</v>
      </c>
      <c r="Z1373" s="227">
        <f t="shared" si="151"/>
        <v>2807.4041444444442</v>
      </c>
      <c r="AA1373" s="227">
        <f t="shared" si="153"/>
        <v>2645.9166666666665</v>
      </c>
    </row>
    <row r="1374" spans="2:27" ht="13.5" hidden="1">
      <c r="B1374" s="232" t="s">
        <v>1110</v>
      </c>
      <c r="C1374" s="232" t="s">
        <v>1406</v>
      </c>
      <c r="D1374" s="232" t="s">
        <v>1111</v>
      </c>
      <c r="E1374" s="232" t="s">
        <v>988</v>
      </c>
      <c r="F1374" s="232">
        <v>4</v>
      </c>
      <c r="G1374" s="232" t="s">
        <v>1312</v>
      </c>
      <c r="H1374" s="233">
        <v>0.49299999999999999</v>
      </c>
      <c r="I1374" s="233">
        <v>0</v>
      </c>
      <c r="J1374" s="233">
        <v>0.34273999999999999</v>
      </c>
      <c r="K1374" s="234">
        <v>1449</v>
      </c>
      <c r="L1374" s="233">
        <v>0.16539999999999999</v>
      </c>
      <c r="M1374" s="234">
        <v>2856</v>
      </c>
      <c r="N1374" s="233">
        <v>0</v>
      </c>
      <c r="O1374" s="233">
        <v>0</v>
      </c>
      <c r="P1374" s="233">
        <v>0.25462000000000001</v>
      </c>
      <c r="Q1374" s="234">
        <v>3184</v>
      </c>
      <c r="R1374" s="233">
        <v>0.12116</v>
      </c>
      <c r="S1374" s="234">
        <v>6126</v>
      </c>
      <c r="T1374" s="233">
        <v>0</v>
      </c>
      <c r="U1374" s="235">
        <f t="shared" si="147"/>
        <v>359.89</v>
      </c>
      <c r="V1374" s="227">
        <f t="shared" si="148"/>
        <v>250.2002</v>
      </c>
      <c r="W1374" s="227">
        <f t="shared" si="149"/>
        <v>241.49199999999999</v>
      </c>
      <c r="X1374" s="227">
        <f t="shared" si="152"/>
        <v>238</v>
      </c>
      <c r="Y1374" s="227">
        <f t="shared" si="150"/>
        <v>185.87260000000001</v>
      </c>
      <c r="Z1374" s="227">
        <f t="shared" si="151"/>
        <v>176.89124444444445</v>
      </c>
      <c r="AA1374" s="227">
        <f t="shared" si="153"/>
        <v>170.16666666666666</v>
      </c>
    </row>
    <row r="1375" spans="2:27" ht="13.5" hidden="1">
      <c r="B1375" s="232" t="s">
        <v>1110</v>
      </c>
      <c r="C1375" s="232" t="s">
        <v>1062</v>
      </c>
      <c r="D1375" s="232" t="s">
        <v>1111</v>
      </c>
      <c r="E1375" s="232" t="s">
        <v>988</v>
      </c>
      <c r="F1375" s="232">
        <v>48</v>
      </c>
      <c r="G1375" s="232" t="s">
        <v>1356</v>
      </c>
      <c r="H1375" s="233">
        <v>4.4370000000000003</v>
      </c>
      <c r="I1375" s="233">
        <v>0</v>
      </c>
      <c r="J1375" s="233">
        <v>2.8530000000000002</v>
      </c>
      <c r="K1375" s="234">
        <v>11936</v>
      </c>
      <c r="L1375" s="233">
        <v>1.363</v>
      </c>
      <c r="M1375" s="234">
        <v>23424</v>
      </c>
      <c r="N1375" s="233">
        <v>0</v>
      </c>
      <c r="O1375" s="233">
        <v>0</v>
      </c>
      <c r="P1375" s="233">
        <v>1.93</v>
      </c>
      <c r="Q1375" s="234">
        <v>23641</v>
      </c>
      <c r="R1375" s="233">
        <v>0.9</v>
      </c>
      <c r="S1375" s="234">
        <v>44695</v>
      </c>
      <c r="T1375" s="233">
        <v>0</v>
      </c>
      <c r="U1375" s="235">
        <f t="shared" si="147"/>
        <v>3239.01</v>
      </c>
      <c r="V1375" s="227">
        <f t="shared" si="148"/>
        <v>2082.69</v>
      </c>
      <c r="W1375" s="227">
        <f t="shared" si="149"/>
        <v>1989.6566666666668</v>
      </c>
      <c r="X1375" s="227">
        <f t="shared" si="152"/>
        <v>1952</v>
      </c>
      <c r="Y1375" s="227">
        <f t="shared" si="150"/>
        <v>1408.8999999999999</v>
      </c>
      <c r="Z1375" s="227">
        <f t="shared" si="151"/>
        <v>1313.6944444444443</v>
      </c>
      <c r="AA1375" s="227">
        <f t="shared" si="153"/>
        <v>1241.5277777777778</v>
      </c>
    </row>
    <row r="1376" spans="2:27" ht="13.5" hidden="1">
      <c r="B1376" s="232" t="s">
        <v>1110</v>
      </c>
      <c r="C1376" s="232" t="s">
        <v>1063</v>
      </c>
      <c r="D1376" s="232" t="s">
        <v>1111</v>
      </c>
      <c r="E1376" s="232" t="s">
        <v>988</v>
      </c>
      <c r="F1376" s="232">
        <v>64</v>
      </c>
      <c r="G1376" s="232" t="s">
        <v>1364</v>
      </c>
      <c r="H1376" s="233">
        <v>5.8609999999999998</v>
      </c>
      <c r="I1376" s="233">
        <v>0</v>
      </c>
      <c r="J1376" s="233">
        <v>3.75</v>
      </c>
      <c r="K1376" s="234">
        <v>15679</v>
      </c>
      <c r="L1376" s="233">
        <v>1.79</v>
      </c>
      <c r="M1376" s="234">
        <v>30759</v>
      </c>
      <c r="N1376" s="233">
        <v>0</v>
      </c>
      <c r="O1376" s="233">
        <v>0</v>
      </c>
      <c r="P1376" s="233">
        <v>2.5209999999999999</v>
      </c>
      <c r="Q1376" s="234">
        <v>30826</v>
      </c>
      <c r="R1376" s="233">
        <v>1.173</v>
      </c>
      <c r="S1376" s="234">
        <v>58203</v>
      </c>
      <c r="T1376" s="233">
        <v>0</v>
      </c>
      <c r="U1376" s="235">
        <f t="shared" si="147"/>
        <v>4278.53</v>
      </c>
      <c r="V1376" s="227">
        <f t="shared" si="148"/>
        <v>2737.5</v>
      </c>
      <c r="W1376" s="227">
        <f t="shared" si="149"/>
        <v>2613.2833333333333</v>
      </c>
      <c r="X1376" s="227">
        <f t="shared" si="152"/>
        <v>2563.25</v>
      </c>
      <c r="Y1376" s="227">
        <f t="shared" si="150"/>
        <v>1840.33</v>
      </c>
      <c r="Z1376" s="227">
        <f t="shared" si="151"/>
        <v>1712.5677777777778</v>
      </c>
      <c r="AA1376" s="227">
        <f t="shared" si="153"/>
        <v>1616.75</v>
      </c>
    </row>
    <row r="1377" spans="2:27" ht="13.5" hidden="1">
      <c r="B1377" s="232" t="s">
        <v>1110</v>
      </c>
      <c r="C1377" s="232" t="s">
        <v>1064</v>
      </c>
      <c r="D1377" s="232" t="s">
        <v>1111</v>
      </c>
      <c r="E1377" s="232" t="s">
        <v>988</v>
      </c>
      <c r="F1377" s="232">
        <v>96</v>
      </c>
      <c r="G1377" s="232" t="s">
        <v>1365</v>
      </c>
      <c r="H1377" s="233">
        <v>8.7089999999999996</v>
      </c>
      <c r="I1377" s="233">
        <v>0</v>
      </c>
      <c r="J1377" s="233">
        <v>5.5449999999999999</v>
      </c>
      <c r="K1377" s="234">
        <v>23163</v>
      </c>
      <c r="L1377" s="233">
        <v>2.6440000000000001</v>
      </c>
      <c r="M1377" s="234">
        <v>45428</v>
      </c>
      <c r="N1377" s="233">
        <v>0</v>
      </c>
      <c r="O1377" s="233">
        <v>0</v>
      </c>
      <c r="P1377" s="233">
        <v>3.702</v>
      </c>
      <c r="Q1377" s="234">
        <v>45196</v>
      </c>
      <c r="R1377" s="233">
        <v>1.72</v>
      </c>
      <c r="S1377" s="234">
        <v>85219</v>
      </c>
      <c r="T1377" s="233">
        <v>0</v>
      </c>
      <c r="U1377" s="235">
        <f t="shared" si="147"/>
        <v>6357.57</v>
      </c>
      <c r="V1377" s="227">
        <f t="shared" si="148"/>
        <v>4047.85</v>
      </c>
      <c r="W1377" s="227">
        <f t="shared" si="149"/>
        <v>3860.37</v>
      </c>
      <c r="X1377" s="227">
        <f t="shared" si="152"/>
        <v>3785.6666666666665</v>
      </c>
      <c r="Y1377" s="227">
        <f t="shared" si="150"/>
        <v>2702.46</v>
      </c>
      <c r="Z1377" s="227">
        <f t="shared" si="151"/>
        <v>2511.0444444444443</v>
      </c>
      <c r="AA1377" s="227">
        <f t="shared" si="153"/>
        <v>2367.1944444444443</v>
      </c>
    </row>
    <row r="1378" spans="2:27" ht="13.5" hidden="1">
      <c r="B1378" s="232" t="s">
        <v>1110</v>
      </c>
      <c r="C1378" s="232" t="s">
        <v>1065</v>
      </c>
      <c r="D1378" s="232" t="s">
        <v>1111</v>
      </c>
      <c r="E1378" s="232" t="s">
        <v>988</v>
      </c>
      <c r="F1378" s="232">
        <v>8</v>
      </c>
      <c r="G1378" s="232" t="s">
        <v>1317</v>
      </c>
      <c r="H1378" s="233">
        <v>0.877</v>
      </c>
      <c r="I1378" s="233">
        <v>0</v>
      </c>
      <c r="J1378" s="233">
        <v>0.61099999999999999</v>
      </c>
      <c r="K1378" s="234">
        <v>2581</v>
      </c>
      <c r="L1378" s="233">
        <v>0.29499999999999998</v>
      </c>
      <c r="M1378" s="234">
        <v>5087</v>
      </c>
      <c r="N1378" s="233">
        <v>0</v>
      </c>
      <c r="O1378" s="233">
        <v>0</v>
      </c>
      <c r="P1378" s="233">
        <v>0.45400000000000001</v>
      </c>
      <c r="Q1378" s="234">
        <v>5678</v>
      </c>
      <c r="R1378" s="233">
        <v>0.216</v>
      </c>
      <c r="S1378" s="234">
        <v>10925</v>
      </c>
      <c r="T1378" s="233">
        <v>0</v>
      </c>
      <c r="U1378" s="235">
        <f t="shared" si="147"/>
        <v>640.21</v>
      </c>
      <c r="V1378" s="227">
        <f t="shared" si="148"/>
        <v>446.03</v>
      </c>
      <c r="W1378" s="227">
        <f t="shared" si="149"/>
        <v>430.43333333333334</v>
      </c>
      <c r="X1378" s="227">
        <f t="shared" si="152"/>
        <v>423.91666666666669</v>
      </c>
      <c r="Y1378" s="227">
        <f t="shared" si="150"/>
        <v>331.42</v>
      </c>
      <c r="Z1378" s="227">
        <f t="shared" si="151"/>
        <v>315.40222222222224</v>
      </c>
      <c r="AA1378" s="227">
        <f t="shared" si="153"/>
        <v>303.47222222222223</v>
      </c>
    </row>
    <row r="1379" spans="2:27" ht="13.5" hidden="1">
      <c r="B1379" s="232" t="s">
        <v>1110</v>
      </c>
      <c r="C1379" s="232" t="s">
        <v>1066</v>
      </c>
      <c r="D1379" s="232" t="s">
        <v>1111</v>
      </c>
      <c r="E1379" s="232" t="s">
        <v>988</v>
      </c>
      <c r="F1379" s="232">
        <v>16</v>
      </c>
      <c r="G1379" s="232" t="s">
        <v>1316</v>
      </c>
      <c r="H1379" s="233">
        <v>1.589</v>
      </c>
      <c r="I1379" s="233">
        <v>0</v>
      </c>
      <c r="J1379" s="233">
        <v>1.0589999999999999</v>
      </c>
      <c r="K1379" s="234">
        <v>4452</v>
      </c>
      <c r="L1379" s="233">
        <v>0.50800000000000001</v>
      </c>
      <c r="M1379" s="234">
        <v>8754</v>
      </c>
      <c r="N1379" s="233">
        <v>0</v>
      </c>
      <c r="O1379" s="233">
        <v>0</v>
      </c>
      <c r="P1379" s="233">
        <v>0.749</v>
      </c>
      <c r="Q1379" s="234">
        <v>9270</v>
      </c>
      <c r="R1379" s="233">
        <v>0.35299999999999998</v>
      </c>
      <c r="S1379" s="234">
        <v>17679</v>
      </c>
      <c r="T1379" s="233">
        <v>0</v>
      </c>
      <c r="U1379" s="235">
        <f t="shared" si="147"/>
        <v>1159.97</v>
      </c>
      <c r="V1379" s="227">
        <f t="shared" si="148"/>
        <v>773.06999999999994</v>
      </c>
      <c r="W1379" s="227">
        <f t="shared" si="149"/>
        <v>741.84</v>
      </c>
      <c r="X1379" s="227">
        <f t="shared" si="152"/>
        <v>729.5</v>
      </c>
      <c r="Y1379" s="227">
        <f t="shared" si="150"/>
        <v>546.77</v>
      </c>
      <c r="Z1379" s="227">
        <f t="shared" si="151"/>
        <v>515.19000000000005</v>
      </c>
      <c r="AA1379" s="227">
        <f t="shared" si="153"/>
        <v>491.08333333333331</v>
      </c>
    </row>
    <row r="1380" spans="2:27" ht="13.5" hidden="1">
      <c r="B1380" s="232" t="s">
        <v>1110</v>
      </c>
      <c r="C1380" s="232" t="s">
        <v>1067</v>
      </c>
      <c r="D1380" s="232" t="s">
        <v>1111</v>
      </c>
      <c r="E1380" s="232" t="s">
        <v>988</v>
      </c>
      <c r="F1380" s="232">
        <v>32</v>
      </c>
      <c r="G1380" s="232" t="s">
        <v>1345</v>
      </c>
      <c r="H1380" s="233">
        <v>3.0129999999999999</v>
      </c>
      <c r="I1380" s="233">
        <v>0</v>
      </c>
      <c r="J1380" s="233">
        <v>1.956</v>
      </c>
      <c r="K1380" s="234">
        <v>8194</v>
      </c>
      <c r="L1380" s="233">
        <v>0.93500000000000005</v>
      </c>
      <c r="M1380" s="234">
        <v>16089</v>
      </c>
      <c r="N1380" s="233">
        <v>0</v>
      </c>
      <c r="O1380" s="233">
        <v>0</v>
      </c>
      <c r="P1380" s="233">
        <v>1.34</v>
      </c>
      <c r="Q1380" s="234">
        <v>16456</v>
      </c>
      <c r="R1380" s="233">
        <v>0.626</v>
      </c>
      <c r="S1380" s="234">
        <v>31187</v>
      </c>
      <c r="T1380" s="233">
        <v>0</v>
      </c>
      <c r="U1380" s="235">
        <f t="shared" si="147"/>
        <v>2199.4899999999998</v>
      </c>
      <c r="V1380" s="227">
        <f t="shared" si="148"/>
        <v>1427.8799999999999</v>
      </c>
      <c r="W1380" s="227">
        <f t="shared" si="149"/>
        <v>1365.3833333333334</v>
      </c>
      <c r="X1380" s="227">
        <f t="shared" si="152"/>
        <v>1340.75</v>
      </c>
      <c r="Y1380" s="227">
        <f t="shared" si="150"/>
        <v>978.2</v>
      </c>
      <c r="Z1380" s="227">
        <f t="shared" si="151"/>
        <v>914.0911111111111</v>
      </c>
      <c r="AA1380" s="227">
        <f t="shared" si="153"/>
        <v>866.30555555555554</v>
      </c>
    </row>
    <row r="1381" spans="2:27" ht="13.5" hidden="1">
      <c r="B1381" s="232" t="s">
        <v>1110</v>
      </c>
      <c r="C1381" s="232" t="s">
        <v>1068</v>
      </c>
      <c r="D1381" s="232" t="s">
        <v>1111</v>
      </c>
      <c r="E1381" s="232" t="s">
        <v>988</v>
      </c>
      <c r="F1381" s="232">
        <v>2</v>
      </c>
      <c r="G1381" s="232" t="s">
        <v>1311</v>
      </c>
      <c r="H1381" s="233">
        <v>0.27300000000000002</v>
      </c>
      <c r="I1381" s="233">
        <v>0</v>
      </c>
      <c r="J1381" s="233">
        <v>0.20399999999999999</v>
      </c>
      <c r="K1381" s="234">
        <v>871</v>
      </c>
      <c r="L1381" s="233">
        <v>9.9000000000000005E-2</v>
      </c>
      <c r="M1381" s="234">
        <v>1723</v>
      </c>
      <c r="N1381" s="233">
        <v>0</v>
      </c>
      <c r="O1381" s="233">
        <v>0</v>
      </c>
      <c r="P1381" s="233">
        <v>0.16300000000000001</v>
      </c>
      <c r="Q1381" s="234">
        <v>2064</v>
      </c>
      <c r="R1381" s="233">
        <v>7.9000000000000001E-2</v>
      </c>
      <c r="S1381" s="234">
        <v>4020</v>
      </c>
      <c r="T1381" s="233">
        <v>0</v>
      </c>
      <c r="U1381" s="235">
        <f t="shared" si="147"/>
        <v>199.29000000000002</v>
      </c>
      <c r="V1381" s="227">
        <f t="shared" si="148"/>
        <v>148.91999999999999</v>
      </c>
      <c r="W1381" s="227">
        <f t="shared" si="149"/>
        <v>144.85333333333335</v>
      </c>
      <c r="X1381" s="227">
        <f t="shared" si="152"/>
        <v>143.58333333333334</v>
      </c>
      <c r="Y1381" s="227">
        <f t="shared" si="150"/>
        <v>118.99000000000001</v>
      </c>
      <c r="Z1381" s="227">
        <f t="shared" si="151"/>
        <v>115.00333333333333</v>
      </c>
      <c r="AA1381" s="227">
        <f t="shared" si="153"/>
        <v>111.66666666666667</v>
      </c>
    </row>
    <row r="1382" spans="2:27" ht="13.5" hidden="1">
      <c r="B1382" s="232" t="s">
        <v>1110</v>
      </c>
      <c r="C1382" s="232" t="s">
        <v>1069</v>
      </c>
      <c r="D1382" s="232" t="s">
        <v>1111</v>
      </c>
      <c r="E1382" s="232" t="s">
        <v>988</v>
      </c>
      <c r="F1382" s="232">
        <v>96</v>
      </c>
      <c r="G1382" s="232" t="s">
        <v>1365</v>
      </c>
      <c r="H1382" s="233">
        <v>8.7089999999999996</v>
      </c>
      <c r="I1382" s="233">
        <v>0</v>
      </c>
      <c r="J1382" s="233">
        <v>5.5449999999999999</v>
      </c>
      <c r="K1382" s="234">
        <v>23163</v>
      </c>
      <c r="L1382" s="233">
        <v>2.6440000000000001</v>
      </c>
      <c r="M1382" s="234">
        <v>45428</v>
      </c>
      <c r="N1382" s="233">
        <v>0</v>
      </c>
      <c r="O1382" s="233">
        <v>0</v>
      </c>
      <c r="P1382" s="233">
        <v>3.702</v>
      </c>
      <c r="Q1382" s="234">
        <v>45196</v>
      </c>
      <c r="R1382" s="233">
        <v>1.72</v>
      </c>
      <c r="S1382" s="234">
        <v>85219</v>
      </c>
      <c r="T1382" s="233">
        <v>0</v>
      </c>
      <c r="U1382" s="235">
        <f t="shared" si="147"/>
        <v>6357.57</v>
      </c>
      <c r="V1382" s="227">
        <f t="shared" si="148"/>
        <v>4047.85</v>
      </c>
      <c r="W1382" s="227">
        <f t="shared" si="149"/>
        <v>3860.37</v>
      </c>
      <c r="X1382" s="227">
        <f t="shared" si="152"/>
        <v>3785.6666666666665</v>
      </c>
      <c r="Y1382" s="227">
        <f t="shared" si="150"/>
        <v>2702.46</v>
      </c>
      <c r="Z1382" s="227">
        <f t="shared" si="151"/>
        <v>2511.0444444444443</v>
      </c>
      <c r="AA1382" s="227">
        <f t="shared" si="153"/>
        <v>2367.1944444444443</v>
      </c>
    </row>
    <row r="1383" spans="2:27" ht="13.5" hidden="1">
      <c r="B1383" s="232" t="s">
        <v>1110</v>
      </c>
      <c r="C1383" s="232" t="s">
        <v>1070</v>
      </c>
      <c r="D1383" s="232" t="s">
        <v>1111</v>
      </c>
      <c r="E1383" s="232" t="s">
        <v>988</v>
      </c>
      <c r="F1383" s="232">
        <v>4</v>
      </c>
      <c r="G1383" s="232" t="s">
        <v>1312</v>
      </c>
      <c r="H1383" s="233">
        <v>0.45100000000000001</v>
      </c>
      <c r="I1383" s="233">
        <v>0</v>
      </c>
      <c r="J1383" s="233">
        <v>0.316</v>
      </c>
      <c r="K1383" s="234">
        <v>1339</v>
      </c>
      <c r="L1383" s="233">
        <v>0.153</v>
      </c>
      <c r="M1383" s="234">
        <v>2640</v>
      </c>
      <c r="N1383" s="233">
        <v>0</v>
      </c>
      <c r="O1383" s="233">
        <v>0</v>
      </c>
      <c r="P1383" s="233">
        <v>0.23599999999999999</v>
      </c>
      <c r="Q1383" s="234">
        <v>2962</v>
      </c>
      <c r="R1383" s="233">
        <v>0.113</v>
      </c>
      <c r="S1383" s="234">
        <v>5708</v>
      </c>
      <c r="T1383" s="233">
        <v>0</v>
      </c>
      <c r="U1383" s="235">
        <f t="shared" si="147"/>
        <v>329.23</v>
      </c>
      <c r="V1383" s="227">
        <f t="shared" si="148"/>
        <v>230.68</v>
      </c>
      <c r="W1383" s="227">
        <f t="shared" si="149"/>
        <v>223.27333333333331</v>
      </c>
      <c r="X1383" s="227">
        <f t="shared" si="152"/>
        <v>220</v>
      </c>
      <c r="Y1383" s="227">
        <f t="shared" si="150"/>
        <v>172.28</v>
      </c>
      <c r="Z1383" s="227">
        <f t="shared" si="151"/>
        <v>164.76777777777778</v>
      </c>
      <c r="AA1383" s="227">
        <f t="shared" si="153"/>
        <v>158.55555555555554</v>
      </c>
    </row>
    <row r="1384" spans="2:27" ht="13.5" hidden="1">
      <c r="B1384" s="232" t="s">
        <v>1110</v>
      </c>
      <c r="C1384" s="232" t="s">
        <v>1071</v>
      </c>
      <c r="D1384" s="232" t="s">
        <v>1111</v>
      </c>
      <c r="E1384" s="232" t="s">
        <v>988</v>
      </c>
      <c r="F1384" s="232">
        <v>48</v>
      </c>
      <c r="G1384" s="232" t="s">
        <v>1356</v>
      </c>
      <c r="H1384" s="233">
        <v>3.093</v>
      </c>
      <c r="I1384" s="233">
        <v>0</v>
      </c>
      <c r="J1384" s="233">
        <v>2.0017</v>
      </c>
      <c r="K1384" s="234">
        <v>8384</v>
      </c>
      <c r="L1384" s="233">
        <v>0.95709999999999995</v>
      </c>
      <c r="M1384" s="234">
        <v>16461</v>
      </c>
      <c r="N1384" s="233">
        <v>0</v>
      </c>
      <c r="O1384" s="233">
        <v>0</v>
      </c>
      <c r="P1384" s="233">
        <v>1.4287000000000001</v>
      </c>
      <c r="Q1384" s="234">
        <v>17536</v>
      </c>
      <c r="R1384" s="233">
        <v>0.6673</v>
      </c>
      <c r="S1384" s="234">
        <v>33219</v>
      </c>
      <c r="T1384" s="233">
        <v>0</v>
      </c>
      <c r="U1384" s="235">
        <f t="shared" si="147"/>
        <v>2257.89</v>
      </c>
      <c r="V1384" s="227">
        <f t="shared" si="148"/>
        <v>1461.241</v>
      </c>
      <c r="W1384" s="227">
        <f t="shared" si="149"/>
        <v>1397.3496666666665</v>
      </c>
      <c r="X1384" s="227">
        <f t="shared" si="152"/>
        <v>1371.75</v>
      </c>
      <c r="Y1384" s="227">
        <f t="shared" si="150"/>
        <v>1042.951</v>
      </c>
      <c r="Z1384" s="227">
        <f t="shared" si="151"/>
        <v>974.2401111111111</v>
      </c>
      <c r="AA1384" s="227">
        <f t="shared" si="153"/>
        <v>922.75</v>
      </c>
    </row>
    <row r="1385" spans="2:27" ht="13.5" hidden="1">
      <c r="B1385" s="232" t="s">
        <v>1110</v>
      </c>
      <c r="C1385" s="232" t="s">
        <v>1072</v>
      </c>
      <c r="D1385" s="232" t="s">
        <v>1111</v>
      </c>
      <c r="E1385" s="232" t="s">
        <v>988</v>
      </c>
      <c r="F1385" s="232">
        <v>64</v>
      </c>
      <c r="G1385" s="232" t="s">
        <v>1364</v>
      </c>
      <c r="H1385" s="233">
        <v>4.069</v>
      </c>
      <c r="I1385" s="233">
        <v>0</v>
      </c>
      <c r="J1385" s="233">
        <v>2.6150000000000002</v>
      </c>
      <c r="K1385" s="234">
        <v>10942</v>
      </c>
      <c r="L1385" s="233">
        <v>1.2491000000000001</v>
      </c>
      <c r="M1385" s="234">
        <v>21475</v>
      </c>
      <c r="N1385" s="233">
        <v>0</v>
      </c>
      <c r="O1385" s="233">
        <v>0</v>
      </c>
      <c r="P1385" s="233">
        <v>1.8520000000000001</v>
      </c>
      <c r="Q1385" s="234">
        <v>22687</v>
      </c>
      <c r="R1385" s="233">
        <v>0.86329999999999996</v>
      </c>
      <c r="S1385" s="234">
        <v>42901</v>
      </c>
      <c r="T1385" s="233">
        <v>0</v>
      </c>
      <c r="U1385" s="235">
        <f t="shared" si="147"/>
        <v>2970.37</v>
      </c>
      <c r="V1385" s="227">
        <f t="shared" si="148"/>
        <v>1908.95</v>
      </c>
      <c r="W1385" s="227">
        <f t="shared" si="149"/>
        <v>1823.6763333333333</v>
      </c>
      <c r="X1385" s="227">
        <f t="shared" si="152"/>
        <v>1789.5833333333333</v>
      </c>
      <c r="Y1385" s="227">
        <f t="shared" si="150"/>
        <v>1351.96</v>
      </c>
      <c r="Z1385" s="227">
        <f t="shared" si="151"/>
        <v>1260.4034444444444</v>
      </c>
      <c r="AA1385" s="227">
        <f t="shared" si="153"/>
        <v>1191.6944444444443</v>
      </c>
    </row>
    <row r="1386" spans="2:27" ht="13.5" hidden="1">
      <c r="B1386" s="232" t="s">
        <v>1110</v>
      </c>
      <c r="C1386" s="232" t="s">
        <v>1073</v>
      </c>
      <c r="D1386" s="232" t="s">
        <v>1111</v>
      </c>
      <c r="E1386" s="232" t="s">
        <v>988</v>
      </c>
      <c r="F1386" s="232">
        <v>8</v>
      </c>
      <c r="G1386" s="232" t="s">
        <v>1317</v>
      </c>
      <c r="H1386" s="233">
        <v>0.65300000000000002</v>
      </c>
      <c r="I1386" s="233">
        <v>0</v>
      </c>
      <c r="J1386" s="233">
        <v>0.46860000000000002</v>
      </c>
      <c r="K1386" s="234">
        <v>1989</v>
      </c>
      <c r="L1386" s="233">
        <v>0.22700000000000001</v>
      </c>
      <c r="M1386" s="234">
        <v>3926</v>
      </c>
      <c r="N1386" s="233">
        <v>0</v>
      </c>
      <c r="O1386" s="233">
        <v>0</v>
      </c>
      <c r="P1386" s="233">
        <v>0.37040000000000001</v>
      </c>
      <c r="Q1386" s="234">
        <v>4661</v>
      </c>
      <c r="R1386" s="233">
        <v>0.17730000000000001</v>
      </c>
      <c r="S1386" s="234">
        <v>9012</v>
      </c>
      <c r="T1386" s="233">
        <v>0</v>
      </c>
      <c r="U1386" s="235">
        <f t="shared" si="147"/>
        <v>476.69</v>
      </c>
      <c r="V1386" s="227">
        <f t="shared" si="148"/>
        <v>342.07800000000003</v>
      </c>
      <c r="W1386" s="227">
        <f t="shared" si="149"/>
        <v>331.46000000000004</v>
      </c>
      <c r="X1386" s="227">
        <f t="shared" si="152"/>
        <v>327.16666666666669</v>
      </c>
      <c r="Y1386" s="227">
        <f t="shared" si="150"/>
        <v>270.392</v>
      </c>
      <c r="Z1386" s="227">
        <f t="shared" si="151"/>
        <v>258.90122222222226</v>
      </c>
      <c r="AA1386" s="227">
        <f t="shared" si="153"/>
        <v>250.33333333333334</v>
      </c>
    </row>
    <row r="1387" spans="2:27" ht="13.5" hidden="1">
      <c r="B1387" s="232" t="s">
        <v>1110</v>
      </c>
      <c r="C1387" s="232" t="s">
        <v>1074</v>
      </c>
      <c r="D1387" s="232" t="s">
        <v>1111</v>
      </c>
      <c r="E1387" s="232" t="s">
        <v>988</v>
      </c>
      <c r="F1387" s="232">
        <v>16</v>
      </c>
      <c r="G1387" s="232" t="s">
        <v>1316</v>
      </c>
      <c r="H1387" s="233">
        <v>1.141</v>
      </c>
      <c r="I1387" s="233">
        <v>0</v>
      </c>
      <c r="J1387" s="233">
        <v>0.7752</v>
      </c>
      <c r="K1387" s="234">
        <v>3268</v>
      </c>
      <c r="L1387" s="233">
        <v>0.373</v>
      </c>
      <c r="M1387" s="234">
        <v>6433</v>
      </c>
      <c r="N1387" s="233">
        <v>0</v>
      </c>
      <c r="O1387" s="233">
        <v>0</v>
      </c>
      <c r="P1387" s="233">
        <v>0.58199999999999996</v>
      </c>
      <c r="Q1387" s="234">
        <v>7236</v>
      </c>
      <c r="R1387" s="233">
        <v>0.27529999999999999</v>
      </c>
      <c r="S1387" s="234">
        <v>13853</v>
      </c>
      <c r="T1387" s="233">
        <v>0</v>
      </c>
      <c r="U1387" s="235">
        <f t="shared" si="147"/>
        <v>832.93000000000006</v>
      </c>
      <c r="V1387" s="227">
        <f t="shared" si="148"/>
        <v>565.89599999999996</v>
      </c>
      <c r="W1387" s="227">
        <f t="shared" si="149"/>
        <v>544.62333333333333</v>
      </c>
      <c r="X1387" s="227">
        <f t="shared" si="152"/>
        <v>536.08333333333337</v>
      </c>
      <c r="Y1387" s="227">
        <f t="shared" si="150"/>
        <v>424.85999999999996</v>
      </c>
      <c r="Z1387" s="227">
        <f t="shared" si="151"/>
        <v>401.96899999999999</v>
      </c>
      <c r="AA1387" s="227">
        <f t="shared" si="153"/>
        <v>384.80555555555554</v>
      </c>
    </row>
    <row r="1388" spans="2:27" ht="13.5" hidden="1">
      <c r="B1388" s="232" t="s">
        <v>1110</v>
      </c>
      <c r="C1388" s="232" t="s">
        <v>1075</v>
      </c>
      <c r="D1388" s="232" t="s">
        <v>1111</v>
      </c>
      <c r="E1388" s="232" t="s">
        <v>988</v>
      </c>
      <c r="F1388" s="232">
        <v>32</v>
      </c>
      <c r="G1388" s="232" t="s">
        <v>1345</v>
      </c>
      <c r="H1388" s="233">
        <v>2.117</v>
      </c>
      <c r="I1388" s="233">
        <v>0</v>
      </c>
      <c r="J1388" s="233">
        <v>1.3885000000000001</v>
      </c>
      <c r="K1388" s="234">
        <v>5826</v>
      </c>
      <c r="L1388" s="233">
        <v>0.66500000000000004</v>
      </c>
      <c r="M1388" s="234">
        <v>11447</v>
      </c>
      <c r="N1388" s="233">
        <v>0</v>
      </c>
      <c r="O1388" s="233">
        <v>0</v>
      </c>
      <c r="P1388" s="233">
        <v>1.0053000000000001</v>
      </c>
      <c r="Q1388" s="234">
        <v>12386</v>
      </c>
      <c r="R1388" s="233">
        <v>0.4713</v>
      </c>
      <c r="S1388" s="234">
        <v>23536</v>
      </c>
      <c r="T1388" s="233">
        <v>0</v>
      </c>
      <c r="U1388" s="235">
        <f t="shared" si="147"/>
        <v>1545.41</v>
      </c>
      <c r="V1388" s="227">
        <f t="shared" si="148"/>
        <v>1013.605</v>
      </c>
      <c r="W1388" s="227">
        <f t="shared" si="149"/>
        <v>970.95</v>
      </c>
      <c r="X1388" s="227">
        <f t="shared" si="152"/>
        <v>953.91666666666663</v>
      </c>
      <c r="Y1388" s="227">
        <f t="shared" si="150"/>
        <v>733.86900000000003</v>
      </c>
      <c r="Z1388" s="227">
        <f t="shared" si="151"/>
        <v>688.10455555555552</v>
      </c>
      <c r="AA1388" s="227">
        <f t="shared" si="153"/>
        <v>653.77777777777783</v>
      </c>
    </row>
    <row r="1389" spans="2:27" ht="13.5" hidden="1">
      <c r="B1389" s="232" t="s">
        <v>1110</v>
      </c>
      <c r="C1389" s="232" t="s">
        <v>1076</v>
      </c>
      <c r="D1389" s="232" t="s">
        <v>1111</v>
      </c>
      <c r="E1389" s="232" t="s">
        <v>988</v>
      </c>
      <c r="F1389" s="232">
        <v>2</v>
      </c>
      <c r="G1389" s="232" t="s">
        <v>1311</v>
      </c>
      <c r="H1389" s="233">
        <v>0.217</v>
      </c>
      <c r="I1389" s="233">
        <v>0</v>
      </c>
      <c r="J1389" s="233">
        <v>0.16869999999999999</v>
      </c>
      <c r="K1389" s="234">
        <v>723</v>
      </c>
      <c r="L1389" s="233">
        <v>8.2500000000000004E-2</v>
      </c>
      <c r="M1389" s="234">
        <v>1433</v>
      </c>
      <c r="N1389" s="233">
        <v>0</v>
      </c>
      <c r="O1389" s="233">
        <v>0</v>
      </c>
      <c r="P1389" s="233">
        <v>0.1416</v>
      </c>
      <c r="Q1389" s="234">
        <v>1809</v>
      </c>
      <c r="R1389" s="233">
        <v>6.88E-2</v>
      </c>
      <c r="S1389" s="234">
        <v>3541</v>
      </c>
      <c r="T1389" s="233">
        <v>0</v>
      </c>
      <c r="U1389" s="235">
        <f t="shared" si="147"/>
        <v>158.41</v>
      </c>
      <c r="V1389" s="227">
        <f t="shared" si="148"/>
        <v>123.151</v>
      </c>
      <c r="W1389" s="227">
        <f t="shared" si="149"/>
        <v>120.47499999999999</v>
      </c>
      <c r="X1389" s="227">
        <f t="shared" si="152"/>
        <v>119.41666666666667</v>
      </c>
      <c r="Y1389" s="227">
        <f t="shared" si="150"/>
        <v>103.36800000000001</v>
      </c>
      <c r="Z1389" s="227">
        <f t="shared" si="151"/>
        <v>100.47399999999999</v>
      </c>
      <c r="AA1389" s="227">
        <f t="shared" si="153"/>
        <v>98.361111111111114</v>
      </c>
    </row>
    <row r="1390" spans="2:27" ht="13.5" hidden="1">
      <c r="B1390" s="232" t="s">
        <v>1110</v>
      </c>
      <c r="C1390" s="232" t="s">
        <v>1077</v>
      </c>
      <c r="D1390" s="232" t="s">
        <v>1111</v>
      </c>
      <c r="E1390" s="232" t="s">
        <v>988</v>
      </c>
      <c r="F1390" s="232">
        <v>1</v>
      </c>
      <c r="G1390" s="232" t="s">
        <v>1315</v>
      </c>
      <c r="H1390" s="233">
        <v>0.156</v>
      </c>
      <c r="I1390" s="233">
        <v>0</v>
      </c>
      <c r="J1390" s="233">
        <v>0.1303</v>
      </c>
      <c r="K1390" s="234">
        <v>563</v>
      </c>
      <c r="L1390" s="233">
        <v>6.4299999999999996E-2</v>
      </c>
      <c r="M1390" s="234">
        <v>1119</v>
      </c>
      <c r="N1390" s="233">
        <v>0</v>
      </c>
      <c r="O1390" s="233">
        <v>0</v>
      </c>
      <c r="P1390" s="233">
        <v>0.1152</v>
      </c>
      <c r="Q1390" s="234">
        <v>1487</v>
      </c>
      <c r="R1390" s="233">
        <v>5.6599999999999998E-2</v>
      </c>
      <c r="S1390" s="234">
        <v>2936</v>
      </c>
      <c r="T1390" s="233">
        <v>0</v>
      </c>
      <c r="U1390" s="235">
        <f t="shared" si="147"/>
        <v>113.88</v>
      </c>
      <c r="V1390" s="227">
        <f t="shared" si="148"/>
        <v>95.119</v>
      </c>
      <c r="W1390" s="227">
        <f t="shared" si="149"/>
        <v>93.855666666666664</v>
      </c>
      <c r="X1390" s="227">
        <f t="shared" si="152"/>
        <v>93.25</v>
      </c>
      <c r="Y1390" s="227">
        <f t="shared" si="150"/>
        <v>84.096000000000004</v>
      </c>
      <c r="Z1390" s="227">
        <f t="shared" si="151"/>
        <v>82.623555555555555</v>
      </c>
      <c r="AA1390" s="227">
        <f t="shared" si="153"/>
        <v>81.555555555555557</v>
      </c>
    </row>
    <row r="1391" spans="2:27" ht="13.5" hidden="1">
      <c r="B1391" s="232" t="s">
        <v>1110</v>
      </c>
      <c r="C1391" s="232" t="s">
        <v>1078</v>
      </c>
      <c r="D1391" s="232" t="s">
        <v>1111</v>
      </c>
      <c r="E1391" s="232" t="s">
        <v>988</v>
      </c>
      <c r="F1391" s="232">
        <v>64</v>
      </c>
      <c r="G1391" s="232" t="s">
        <v>1364</v>
      </c>
      <c r="H1391" s="233">
        <v>4.069</v>
      </c>
      <c r="I1391" s="233">
        <v>0</v>
      </c>
      <c r="J1391" s="233">
        <v>2.6150000000000002</v>
      </c>
      <c r="K1391" s="234">
        <v>10942</v>
      </c>
      <c r="L1391" s="233">
        <v>1.2491000000000001</v>
      </c>
      <c r="M1391" s="234">
        <v>21475</v>
      </c>
      <c r="N1391" s="233">
        <v>0</v>
      </c>
      <c r="O1391" s="233">
        <v>0</v>
      </c>
      <c r="P1391" s="233">
        <v>1.8520000000000001</v>
      </c>
      <c r="Q1391" s="234">
        <v>22687</v>
      </c>
      <c r="R1391" s="233">
        <v>0.86329999999999996</v>
      </c>
      <c r="S1391" s="234">
        <v>42901</v>
      </c>
      <c r="T1391" s="233">
        <v>0</v>
      </c>
      <c r="U1391" s="235">
        <f t="shared" si="147"/>
        <v>2970.37</v>
      </c>
      <c r="V1391" s="227">
        <f t="shared" si="148"/>
        <v>1908.95</v>
      </c>
      <c r="W1391" s="227">
        <f t="shared" si="149"/>
        <v>1823.6763333333333</v>
      </c>
      <c r="X1391" s="227">
        <f t="shared" si="152"/>
        <v>1789.5833333333333</v>
      </c>
      <c r="Y1391" s="227">
        <f t="shared" si="150"/>
        <v>1351.96</v>
      </c>
      <c r="Z1391" s="227">
        <f t="shared" si="151"/>
        <v>1260.4034444444444</v>
      </c>
      <c r="AA1391" s="227">
        <f t="shared" si="153"/>
        <v>1191.6944444444443</v>
      </c>
    </row>
    <row r="1392" spans="2:27" ht="13.5" hidden="1">
      <c r="B1392" s="232" t="s">
        <v>1110</v>
      </c>
      <c r="C1392" s="232" t="s">
        <v>1079</v>
      </c>
      <c r="D1392" s="232" t="s">
        <v>1111</v>
      </c>
      <c r="E1392" s="232" t="s">
        <v>988</v>
      </c>
      <c r="F1392" s="232">
        <v>4</v>
      </c>
      <c r="G1392" s="232" t="s">
        <v>1312</v>
      </c>
      <c r="H1392" s="233">
        <v>0.33900000000000002</v>
      </c>
      <c r="I1392" s="233">
        <v>0</v>
      </c>
      <c r="J1392" s="233">
        <v>0.24529999999999999</v>
      </c>
      <c r="K1392" s="234">
        <v>1042</v>
      </c>
      <c r="L1392" s="233">
        <v>0.11899999999999999</v>
      </c>
      <c r="M1392" s="234">
        <v>2059</v>
      </c>
      <c r="N1392" s="233">
        <v>0</v>
      </c>
      <c r="O1392" s="233">
        <v>0</v>
      </c>
      <c r="P1392" s="233">
        <v>0.19450000000000001</v>
      </c>
      <c r="Q1392" s="234">
        <v>2453</v>
      </c>
      <c r="R1392" s="233">
        <v>9.3299999999999994E-2</v>
      </c>
      <c r="S1392" s="234">
        <v>4752</v>
      </c>
      <c r="T1392" s="233">
        <v>0</v>
      </c>
      <c r="U1392" s="235">
        <f t="shared" si="147"/>
        <v>247.47000000000003</v>
      </c>
      <c r="V1392" s="227">
        <f t="shared" si="148"/>
        <v>179.06899999999999</v>
      </c>
      <c r="W1392" s="227">
        <f t="shared" si="149"/>
        <v>173.70333333333332</v>
      </c>
      <c r="X1392" s="227">
        <f t="shared" si="152"/>
        <v>171.58333333333334</v>
      </c>
      <c r="Y1392" s="227">
        <f t="shared" si="150"/>
        <v>141.98500000000001</v>
      </c>
      <c r="Z1392" s="227">
        <f t="shared" si="151"/>
        <v>136.24788888888889</v>
      </c>
      <c r="AA1392" s="227">
        <f t="shared" si="153"/>
        <v>132</v>
      </c>
    </row>
    <row r="1393" spans="2:27" ht="13.5" hidden="1">
      <c r="B1393" s="232" t="s">
        <v>1110</v>
      </c>
      <c r="C1393" s="232" t="s">
        <v>1407</v>
      </c>
      <c r="D1393" s="232" t="s">
        <v>1111</v>
      </c>
      <c r="E1393" s="232" t="s">
        <v>988</v>
      </c>
      <c r="F1393" s="232">
        <v>48</v>
      </c>
      <c r="G1393" s="232" t="s">
        <v>1356</v>
      </c>
      <c r="H1393" s="233">
        <v>3.8130000000000002</v>
      </c>
      <c r="I1393" s="233">
        <v>0</v>
      </c>
      <c r="J1393" s="233">
        <v>2.5698599999999998</v>
      </c>
      <c r="K1393" s="234">
        <v>10754</v>
      </c>
      <c r="L1393" s="233">
        <v>1.2276</v>
      </c>
      <c r="M1393" s="234">
        <v>21106</v>
      </c>
      <c r="N1393" s="233">
        <v>0</v>
      </c>
      <c r="O1393" s="233">
        <v>0</v>
      </c>
      <c r="P1393" s="233">
        <v>1.8188800000000001</v>
      </c>
      <c r="Q1393" s="234">
        <v>22284</v>
      </c>
      <c r="R1393" s="233">
        <v>0.84794999999999998</v>
      </c>
      <c r="S1393" s="234">
        <v>42144</v>
      </c>
      <c r="T1393" s="233">
        <v>0</v>
      </c>
      <c r="U1393" s="235">
        <f t="shared" si="147"/>
        <v>2783.4900000000002</v>
      </c>
      <c r="V1393" s="227">
        <f t="shared" si="148"/>
        <v>1875.9977999999999</v>
      </c>
      <c r="W1393" s="227">
        <f t="shared" si="149"/>
        <v>1792.3146666666667</v>
      </c>
      <c r="X1393" s="227">
        <f t="shared" si="152"/>
        <v>1758.8333333333333</v>
      </c>
      <c r="Y1393" s="227">
        <f t="shared" si="150"/>
        <v>1327.7824000000001</v>
      </c>
      <c r="Z1393" s="227">
        <f t="shared" si="151"/>
        <v>1238.0035</v>
      </c>
      <c r="AA1393" s="227">
        <f t="shared" si="153"/>
        <v>1170.6666666666667</v>
      </c>
    </row>
    <row r="1394" spans="2:27" ht="13.5" hidden="1">
      <c r="B1394" s="232" t="s">
        <v>1110</v>
      </c>
      <c r="C1394" s="232" t="s">
        <v>1408</v>
      </c>
      <c r="D1394" s="232" t="s">
        <v>1111</v>
      </c>
      <c r="E1394" s="232" t="s">
        <v>988</v>
      </c>
      <c r="F1394" s="232">
        <v>64</v>
      </c>
      <c r="G1394" s="232" t="s">
        <v>1364</v>
      </c>
      <c r="H1394" s="233">
        <v>5.0289999999999999</v>
      </c>
      <c r="I1394" s="233">
        <v>0</v>
      </c>
      <c r="J1394" s="233">
        <v>3.3724799999999999</v>
      </c>
      <c r="K1394" s="234">
        <v>14102</v>
      </c>
      <c r="L1394" s="233">
        <v>1.6097999999999999</v>
      </c>
      <c r="M1394" s="234">
        <v>27668</v>
      </c>
      <c r="N1394" s="233">
        <v>0</v>
      </c>
      <c r="O1394" s="233">
        <v>0</v>
      </c>
      <c r="P1394" s="233">
        <v>2.3722699999999999</v>
      </c>
      <c r="Q1394" s="234">
        <v>29017</v>
      </c>
      <c r="R1394" s="233">
        <v>1.10415</v>
      </c>
      <c r="S1394" s="234">
        <v>54802</v>
      </c>
      <c r="T1394" s="233">
        <v>0</v>
      </c>
      <c r="U1394" s="235">
        <f t="shared" si="147"/>
        <v>3671.17</v>
      </c>
      <c r="V1394" s="227">
        <f t="shared" si="148"/>
        <v>2461.9103999999998</v>
      </c>
      <c r="W1394" s="227">
        <f t="shared" si="149"/>
        <v>2350.3206666666665</v>
      </c>
      <c r="X1394" s="227">
        <f t="shared" si="152"/>
        <v>2305.6666666666665</v>
      </c>
      <c r="Y1394" s="227">
        <f t="shared" si="150"/>
        <v>1731.7570999999998</v>
      </c>
      <c r="Z1394" s="227">
        <f t="shared" si="151"/>
        <v>1612.0572777777779</v>
      </c>
      <c r="AA1394" s="227">
        <f t="shared" si="153"/>
        <v>1522.2777777777778</v>
      </c>
    </row>
    <row r="1395" spans="2:27" ht="13.5" hidden="1">
      <c r="B1395" s="232" t="s">
        <v>1110</v>
      </c>
      <c r="C1395" s="232" t="s">
        <v>1409</v>
      </c>
      <c r="D1395" s="232" t="s">
        <v>1111</v>
      </c>
      <c r="E1395" s="232" t="s">
        <v>988</v>
      </c>
      <c r="F1395" s="232">
        <v>96</v>
      </c>
      <c r="G1395" s="232" t="s">
        <v>1365</v>
      </c>
      <c r="H1395" s="233">
        <v>7.4610000000000003</v>
      </c>
      <c r="I1395" s="233">
        <v>0</v>
      </c>
      <c r="J1395" s="233">
        <v>4.9777199999999997</v>
      </c>
      <c r="K1395" s="234">
        <v>20798</v>
      </c>
      <c r="L1395" s="233">
        <v>2.3742000000000001</v>
      </c>
      <c r="M1395" s="234">
        <v>40792</v>
      </c>
      <c r="N1395" s="233">
        <v>0</v>
      </c>
      <c r="O1395" s="233">
        <v>0</v>
      </c>
      <c r="P1395" s="233">
        <v>3.47905</v>
      </c>
      <c r="Q1395" s="234">
        <v>42483</v>
      </c>
      <c r="R1395" s="233">
        <v>1.6165499999999999</v>
      </c>
      <c r="S1395" s="234">
        <v>80118</v>
      </c>
      <c r="T1395" s="233">
        <v>0</v>
      </c>
      <c r="U1395" s="235">
        <f t="shared" si="147"/>
        <v>5446.5300000000007</v>
      </c>
      <c r="V1395" s="227">
        <f t="shared" si="148"/>
        <v>3633.7356</v>
      </c>
      <c r="W1395" s="227">
        <f t="shared" si="149"/>
        <v>3466.3326666666671</v>
      </c>
      <c r="X1395" s="227">
        <f t="shared" si="152"/>
        <v>3399.3333333333335</v>
      </c>
      <c r="Y1395" s="227">
        <f t="shared" si="150"/>
        <v>2539.7064999999998</v>
      </c>
      <c r="Z1395" s="227">
        <f t="shared" si="151"/>
        <v>2360.1648333333333</v>
      </c>
      <c r="AA1395" s="227">
        <f t="shared" si="153"/>
        <v>2225.5</v>
      </c>
    </row>
    <row r="1396" spans="2:27" ht="13.5" hidden="1">
      <c r="B1396" s="232" t="s">
        <v>1110</v>
      </c>
      <c r="C1396" s="232" t="s">
        <v>1410</v>
      </c>
      <c r="D1396" s="232" t="s">
        <v>1111</v>
      </c>
      <c r="E1396" s="232" t="s">
        <v>988</v>
      </c>
      <c r="F1396" s="232">
        <v>8</v>
      </c>
      <c r="G1396" s="232" t="s">
        <v>1317</v>
      </c>
      <c r="H1396" s="233">
        <v>0.77300000000000002</v>
      </c>
      <c r="I1396" s="233">
        <v>0</v>
      </c>
      <c r="J1396" s="233">
        <v>0.56330999999999998</v>
      </c>
      <c r="K1396" s="234">
        <v>2384</v>
      </c>
      <c r="L1396" s="233">
        <v>0.27210000000000001</v>
      </c>
      <c r="M1396" s="234">
        <v>4700</v>
      </c>
      <c r="N1396" s="233">
        <v>0</v>
      </c>
      <c r="O1396" s="233">
        <v>0</v>
      </c>
      <c r="P1396" s="233">
        <v>0.43540000000000001</v>
      </c>
      <c r="Q1396" s="234">
        <v>5452</v>
      </c>
      <c r="R1396" s="233">
        <v>0.20745</v>
      </c>
      <c r="S1396" s="234">
        <v>10500</v>
      </c>
      <c r="T1396" s="233">
        <v>0</v>
      </c>
      <c r="U1396" s="235">
        <f t="shared" si="147"/>
        <v>564.29</v>
      </c>
      <c r="V1396" s="227">
        <f t="shared" si="148"/>
        <v>411.21629999999999</v>
      </c>
      <c r="W1396" s="227">
        <f t="shared" si="149"/>
        <v>397.29966666666667</v>
      </c>
      <c r="X1396" s="227">
        <f t="shared" si="152"/>
        <v>391.66666666666669</v>
      </c>
      <c r="Y1396" s="227">
        <f t="shared" si="150"/>
        <v>317.84199999999998</v>
      </c>
      <c r="Z1396" s="227">
        <f t="shared" si="151"/>
        <v>302.88294444444443</v>
      </c>
      <c r="AA1396" s="227">
        <f t="shared" si="153"/>
        <v>291.66666666666669</v>
      </c>
    </row>
    <row r="1397" spans="2:27" ht="13.5" hidden="1">
      <c r="B1397" s="232" t="s">
        <v>1110</v>
      </c>
      <c r="C1397" s="232" t="s">
        <v>1411</v>
      </c>
      <c r="D1397" s="232" t="s">
        <v>1111</v>
      </c>
      <c r="E1397" s="232" t="s">
        <v>988</v>
      </c>
      <c r="F1397" s="232">
        <v>128</v>
      </c>
      <c r="G1397" s="232" t="s">
        <v>1369</v>
      </c>
      <c r="H1397" s="233">
        <v>9.8930000000000007</v>
      </c>
      <c r="I1397" s="233">
        <v>0</v>
      </c>
      <c r="J1397" s="233">
        <v>6.5829599999999999</v>
      </c>
      <c r="K1397" s="234">
        <v>27494</v>
      </c>
      <c r="L1397" s="233">
        <v>3.1385999999999998</v>
      </c>
      <c r="M1397" s="234">
        <v>53917</v>
      </c>
      <c r="N1397" s="233">
        <v>0</v>
      </c>
      <c r="O1397" s="233">
        <v>0</v>
      </c>
      <c r="P1397" s="233">
        <v>4.5858400000000001</v>
      </c>
      <c r="Q1397" s="234">
        <v>55949</v>
      </c>
      <c r="R1397" s="233">
        <v>2.1289500000000001</v>
      </c>
      <c r="S1397" s="234">
        <v>105434</v>
      </c>
      <c r="T1397" s="233">
        <v>0</v>
      </c>
      <c r="U1397" s="235">
        <f t="shared" si="147"/>
        <v>7221.89</v>
      </c>
      <c r="V1397" s="227">
        <f t="shared" si="148"/>
        <v>4805.5608000000002</v>
      </c>
      <c r="W1397" s="227">
        <f t="shared" si="149"/>
        <v>4582.3446666666659</v>
      </c>
      <c r="X1397" s="227">
        <f t="shared" si="152"/>
        <v>4493.083333333333</v>
      </c>
      <c r="Y1397" s="227">
        <f t="shared" si="150"/>
        <v>3347.6632</v>
      </c>
      <c r="Z1397" s="227">
        <f t="shared" si="151"/>
        <v>3108.2723888888891</v>
      </c>
      <c r="AA1397" s="227">
        <f t="shared" si="153"/>
        <v>2928.7222222222222</v>
      </c>
    </row>
    <row r="1398" spans="2:27" ht="13.5" hidden="1">
      <c r="B1398" s="232" t="s">
        <v>1110</v>
      </c>
      <c r="C1398" s="232" t="s">
        <v>1412</v>
      </c>
      <c r="D1398" s="232" t="s">
        <v>1111</v>
      </c>
      <c r="E1398" s="232" t="s">
        <v>988</v>
      </c>
      <c r="F1398" s="232">
        <v>16</v>
      </c>
      <c r="G1398" s="232" t="s">
        <v>1316</v>
      </c>
      <c r="H1398" s="233">
        <v>1.381</v>
      </c>
      <c r="I1398" s="233">
        <v>0</v>
      </c>
      <c r="J1398" s="233">
        <v>0.96462000000000003</v>
      </c>
      <c r="K1398" s="234">
        <v>4058</v>
      </c>
      <c r="L1398" s="233">
        <v>0.4632</v>
      </c>
      <c r="M1398" s="234">
        <v>7981</v>
      </c>
      <c r="N1398" s="233">
        <v>0</v>
      </c>
      <c r="O1398" s="233">
        <v>0</v>
      </c>
      <c r="P1398" s="233">
        <v>0.71209</v>
      </c>
      <c r="Q1398" s="234">
        <v>8818</v>
      </c>
      <c r="R1398" s="233">
        <v>0.33555000000000001</v>
      </c>
      <c r="S1398" s="234">
        <v>16829</v>
      </c>
      <c r="T1398" s="233">
        <v>0</v>
      </c>
      <c r="U1398" s="235">
        <f t="shared" si="147"/>
        <v>1008.13</v>
      </c>
      <c r="V1398" s="227">
        <f t="shared" si="148"/>
        <v>704.17259999999999</v>
      </c>
      <c r="W1398" s="227">
        <f t="shared" si="149"/>
        <v>676.30266666666671</v>
      </c>
      <c r="X1398" s="227">
        <f t="shared" si="152"/>
        <v>665.08333333333337</v>
      </c>
      <c r="Y1398" s="227">
        <f t="shared" si="150"/>
        <v>519.82569999999998</v>
      </c>
      <c r="Z1398" s="227">
        <f t="shared" si="151"/>
        <v>489.89594444444447</v>
      </c>
      <c r="AA1398" s="227">
        <f t="shared" si="153"/>
        <v>467.47222222222223</v>
      </c>
    </row>
    <row r="1399" spans="2:27" ht="13.5" hidden="1">
      <c r="B1399" s="232" t="s">
        <v>1110</v>
      </c>
      <c r="C1399" s="232" t="s">
        <v>1413</v>
      </c>
      <c r="D1399" s="232" t="s">
        <v>1111</v>
      </c>
      <c r="E1399" s="232" t="s">
        <v>988</v>
      </c>
      <c r="F1399" s="232">
        <v>32</v>
      </c>
      <c r="G1399" s="232" t="s">
        <v>1345</v>
      </c>
      <c r="H1399" s="233">
        <v>2.597</v>
      </c>
      <c r="I1399" s="233">
        <v>0</v>
      </c>
      <c r="J1399" s="233">
        <v>1.7672399999999999</v>
      </c>
      <c r="K1399" s="234">
        <v>7406</v>
      </c>
      <c r="L1399" s="233">
        <v>0.84540000000000004</v>
      </c>
      <c r="M1399" s="234">
        <v>14544</v>
      </c>
      <c r="N1399" s="233">
        <v>0</v>
      </c>
      <c r="O1399" s="233">
        <v>0</v>
      </c>
      <c r="P1399" s="233">
        <v>1.2654799999999999</v>
      </c>
      <c r="Q1399" s="234">
        <v>15551</v>
      </c>
      <c r="R1399" s="233">
        <v>0.59175</v>
      </c>
      <c r="S1399" s="234">
        <v>29486</v>
      </c>
      <c r="T1399" s="233">
        <v>0</v>
      </c>
      <c r="U1399" s="235">
        <f t="shared" si="147"/>
        <v>1895.81</v>
      </c>
      <c r="V1399" s="227">
        <f t="shared" si="148"/>
        <v>1290.0852</v>
      </c>
      <c r="W1399" s="227">
        <f t="shared" si="149"/>
        <v>1234.3086666666668</v>
      </c>
      <c r="X1399" s="227">
        <f t="shared" si="152"/>
        <v>1212</v>
      </c>
      <c r="Y1399" s="227">
        <f t="shared" si="150"/>
        <v>923.80039999999997</v>
      </c>
      <c r="Z1399" s="227">
        <f t="shared" si="151"/>
        <v>863.94972222222225</v>
      </c>
      <c r="AA1399" s="227">
        <f t="shared" si="153"/>
        <v>819.05555555555554</v>
      </c>
    </row>
    <row r="1400" spans="2:27" ht="13.5" hidden="1">
      <c r="B1400" s="232" t="s">
        <v>1110</v>
      </c>
      <c r="C1400" s="232" t="s">
        <v>1414</v>
      </c>
      <c r="D1400" s="232" t="s">
        <v>1111</v>
      </c>
      <c r="E1400" s="232" t="s">
        <v>988</v>
      </c>
      <c r="F1400" s="232">
        <v>2</v>
      </c>
      <c r="G1400" s="232" t="s">
        <v>1311</v>
      </c>
      <c r="H1400" s="233">
        <v>0.247</v>
      </c>
      <c r="I1400" s="233">
        <v>0</v>
      </c>
      <c r="J1400" s="233">
        <v>0.19233</v>
      </c>
      <c r="K1400" s="234">
        <v>821</v>
      </c>
      <c r="L1400" s="233">
        <v>9.3780000000000002E-2</v>
      </c>
      <c r="M1400" s="234">
        <v>1626</v>
      </c>
      <c r="N1400" s="233">
        <v>0</v>
      </c>
      <c r="O1400" s="233">
        <v>0</v>
      </c>
      <c r="P1400" s="233">
        <v>0.15787000000000001</v>
      </c>
      <c r="Q1400" s="234">
        <v>2007</v>
      </c>
      <c r="R1400" s="233">
        <v>7.6369999999999993E-2</v>
      </c>
      <c r="S1400" s="234">
        <v>3913</v>
      </c>
      <c r="T1400" s="233">
        <v>0</v>
      </c>
      <c r="U1400" s="235">
        <f t="shared" si="147"/>
        <v>180.31</v>
      </c>
      <c r="V1400" s="227">
        <f t="shared" si="148"/>
        <v>140.40090000000001</v>
      </c>
      <c r="W1400" s="227">
        <f t="shared" si="149"/>
        <v>136.87606666666667</v>
      </c>
      <c r="X1400" s="227">
        <f t="shared" si="152"/>
        <v>135.5</v>
      </c>
      <c r="Y1400" s="227">
        <f t="shared" si="150"/>
        <v>115.24510000000001</v>
      </c>
      <c r="Z1400" s="227">
        <f t="shared" si="151"/>
        <v>111.5001</v>
      </c>
      <c r="AA1400" s="227">
        <f t="shared" si="153"/>
        <v>108.69444444444444</v>
      </c>
    </row>
    <row r="1401" spans="2:27" ht="13.5" hidden="1">
      <c r="B1401" s="232" t="s">
        <v>1110</v>
      </c>
      <c r="C1401" s="232" t="s">
        <v>1415</v>
      </c>
      <c r="D1401" s="232" t="s">
        <v>1111</v>
      </c>
      <c r="E1401" s="232" t="s">
        <v>988</v>
      </c>
      <c r="F1401" s="232">
        <v>128</v>
      </c>
      <c r="G1401" s="232" t="s">
        <v>1369</v>
      </c>
      <c r="H1401" s="233">
        <v>9.8930000000000007</v>
      </c>
      <c r="I1401" s="233">
        <v>0</v>
      </c>
      <c r="J1401" s="233">
        <v>6.5829599999999999</v>
      </c>
      <c r="K1401" s="234">
        <v>27494</v>
      </c>
      <c r="L1401" s="233">
        <v>3.1385999999999998</v>
      </c>
      <c r="M1401" s="234">
        <v>53917</v>
      </c>
      <c r="N1401" s="233">
        <v>0</v>
      </c>
      <c r="O1401" s="233">
        <v>0</v>
      </c>
      <c r="P1401" s="233">
        <v>4.5858400000000001</v>
      </c>
      <c r="Q1401" s="234">
        <v>55949</v>
      </c>
      <c r="R1401" s="233">
        <v>2.1289500000000001</v>
      </c>
      <c r="S1401" s="234">
        <v>105434</v>
      </c>
      <c r="T1401" s="233">
        <v>0</v>
      </c>
      <c r="U1401" s="235">
        <f t="shared" si="147"/>
        <v>7221.89</v>
      </c>
      <c r="V1401" s="227">
        <f t="shared" si="148"/>
        <v>4805.5608000000002</v>
      </c>
      <c r="W1401" s="227">
        <f t="shared" si="149"/>
        <v>4582.3446666666659</v>
      </c>
      <c r="X1401" s="227">
        <f t="shared" si="152"/>
        <v>4493.083333333333</v>
      </c>
      <c r="Y1401" s="227">
        <f t="shared" si="150"/>
        <v>3347.6632</v>
      </c>
      <c r="Z1401" s="227">
        <f t="shared" si="151"/>
        <v>3108.2723888888891</v>
      </c>
      <c r="AA1401" s="227">
        <f t="shared" si="153"/>
        <v>2928.7222222222222</v>
      </c>
    </row>
    <row r="1402" spans="2:27" ht="13.5" hidden="1">
      <c r="B1402" s="232" t="s">
        <v>1110</v>
      </c>
      <c r="C1402" s="232" t="s">
        <v>1416</v>
      </c>
      <c r="D1402" s="232" t="s">
        <v>1111</v>
      </c>
      <c r="E1402" s="232" t="s">
        <v>988</v>
      </c>
      <c r="F1402" s="232">
        <v>4</v>
      </c>
      <c r="G1402" s="232" t="s">
        <v>1312</v>
      </c>
      <c r="H1402" s="233">
        <v>0.39900000000000002</v>
      </c>
      <c r="I1402" s="233">
        <v>0</v>
      </c>
      <c r="J1402" s="233">
        <v>0.29265999999999998</v>
      </c>
      <c r="K1402" s="234">
        <v>1240</v>
      </c>
      <c r="L1402" s="233">
        <v>0.14155000000000001</v>
      </c>
      <c r="M1402" s="234">
        <v>2446</v>
      </c>
      <c r="N1402" s="233">
        <v>0</v>
      </c>
      <c r="O1402" s="233">
        <v>0</v>
      </c>
      <c r="P1402" s="233">
        <v>0.22705</v>
      </c>
      <c r="Q1402" s="234">
        <v>2849</v>
      </c>
      <c r="R1402" s="233">
        <v>0.1084</v>
      </c>
      <c r="S1402" s="234">
        <v>5496</v>
      </c>
      <c r="T1402" s="233">
        <v>0</v>
      </c>
      <c r="U1402" s="235">
        <f t="shared" si="147"/>
        <v>291.27000000000004</v>
      </c>
      <c r="V1402" s="227">
        <f t="shared" si="148"/>
        <v>213.64179999999999</v>
      </c>
      <c r="W1402" s="227">
        <f t="shared" si="149"/>
        <v>206.66483333333332</v>
      </c>
      <c r="X1402" s="227">
        <f t="shared" si="152"/>
        <v>203.83333333333334</v>
      </c>
      <c r="Y1402" s="227">
        <f t="shared" si="150"/>
        <v>165.7465</v>
      </c>
      <c r="Z1402" s="227">
        <f t="shared" si="151"/>
        <v>158.27088888888886</v>
      </c>
      <c r="AA1402" s="227">
        <f t="shared" si="153"/>
        <v>152.66666666666666</v>
      </c>
    </row>
    <row r="1403" spans="2:27" ht="13.5" hidden="1">
      <c r="B1403" s="232" t="s">
        <v>1110</v>
      </c>
      <c r="C1403" s="232" t="s">
        <v>884</v>
      </c>
      <c r="D1403" s="232" t="s">
        <v>1111</v>
      </c>
      <c r="E1403" s="232" t="s">
        <v>988</v>
      </c>
      <c r="F1403" s="232">
        <v>8</v>
      </c>
      <c r="G1403" s="232" t="s">
        <v>1312</v>
      </c>
      <c r="H1403" s="233">
        <v>0.62580000000000002</v>
      </c>
      <c r="I1403" s="233">
        <v>0</v>
      </c>
      <c r="J1403" s="233">
        <v>0.43740000000000001</v>
      </c>
      <c r="K1403" s="234">
        <v>1858</v>
      </c>
      <c r="L1403" s="233">
        <v>0.21210000000000001</v>
      </c>
      <c r="M1403" s="234">
        <v>3670</v>
      </c>
      <c r="N1403" s="233">
        <v>0</v>
      </c>
      <c r="O1403" s="233">
        <v>0</v>
      </c>
      <c r="P1403" s="233">
        <v>0.36099999999999999</v>
      </c>
      <c r="Q1403" s="234">
        <v>4547</v>
      </c>
      <c r="R1403" s="233">
        <v>0.17299999999999999</v>
      </c>
      <c r="S1403" s="234">
        <v>8798</v>
      </c>
      <c r="T1403" s="233">
        <v>0</v>
      </c>
      <c r="U1403" s="235">
        <f t="shared" si="147"/>
        <v>456.834</v>
      </c>
      <c r="V1403" s="227">
        <f t="shared" si="148"/>
        <v>319.30200000000002</v>
      </c>
      <c r="W1403" s="227">
        <f t="shared" si="149"/>
        <v>309.66633333333334</v>
      </c>
      <c r="X1403" s="227">
        <f t="shared" si="152"/>
        <v>305.83333333333331</v>
      </c>
      <c r="Y1403" s="227">
        <f t="shared" si="150"/>
        <v>263.52999999999997</v>
      </c>
      <c r="Z1403" s="227">
        <f t="shared" si="151"/>
        <v>252.59555555555556</v>
      </c>
      <c r="AA1403" s="227">
        <f t="shared" si="153"/>
        <v>244.38888888888889</v>
      </c>
    </row>
    <row r="1404" spans="2:27" ht="13.5" hidden="1">
      <c r="B1404" s="232" t="s">
        <v>1110</v>
      </c>
      <c r="C1404" s="232" t="s">
        <v>885</v>
      </c>
      <c r="D1404" s="232" t="s">
        <v>1111</v>
      </c>
      <c r="E1404" s="232" t="s">
        <v>988</v>
      </c>
      <c r="F1404" s="232">
        <v>2</v>
      </c>
      <c r="G1404" s="232" t="s">
        <v>1315</v>
      </c>
      <c r="H1404" s="233">
        <v>0.2102</v>
      </c>
      <c r="I1404" s="233">
        <v>0</v>
      </c>
      <c r="J1404" s="233">
        <v>0.1608</v>
      </c>
      <c r="K1404" s="234">
        <v>690</v>
      </c>
      <c r="L1404" s="233">
        <v>7.8799999999999995E-2</v>
      </c>
      <c r="M1404" s="234">
        <v>1369</v>
      </c>
      <c r="N1404" s="233">
        <v>0</v>
      </c>
      <c r="O1404" s="233">
        <v>0</v>
      </c>
      <c r="P1404" s="233">
        <v>0.13930000000000001</v>
      </c>
      <c r="Q1404" s="234">
        <v>1781</v>
      </c>
      <c r="R1404" s="233">
        <v>6.7799999999999999E-2</v>
      </c>
      <c r="S1404" s="234">
        <v>3488</v>
      </c>
      <c r="T1404" s="233">
        <v>0</v>
      </c>
      <c r="U1404" s="235">
        <f t="shared" si="147"/>
        <v>153.446</v>
      </c>
      <c r="V1404" s="227">
        <f t="shared" si="148"/>
        <v>117.384</v>
      </c>
      <c r="W1404" s="227">
        <f t="shared" si="149"/>
        <v>115.024</v>
      </c>
      <c r="X1404" s="227">
        <f t="shared" si="152"/>
        <v>114.08333333333333</v>
      </c>
      <c r="Y1404" s="227">
        <f t="shared" si="150"/>
        <v>101.68900000000001</v>
      </c>
      <c r="Z1404" s="227">
        <f t="shared" si="151"/>
        <v>98.966222222222228</v>
      </c>
      <c r="AA1404" s="227">
        <f t="shared" si="153"/>
        <v>96.888888888888886</v>
      </c>
    </row>
    <row r="1405" spans="2:27" ht="13.5" hidden="1">
      <c r="B1405" s="232" t="s">
        <v>1110</v>
      </c>
      <c r="C1405" s="232" t="s">
        <v>886</v>
      </c>
      <c r="D1405" s="232" t="s">
        <v>1111</v>
      </c>
      <c r="E1405" s="232" t="s">
        <v>988</v>
      </c>
      <c r="F1405" s="232">
        <v>2</v>
      </c>
      <c r="G1405" s="232" t="s">
        <v>1314</v>
      </c>
      <c r="H1405" s="233">
        <v>0.15260000000000001</v>
      </c>
      <c r="I1405" s="233">
        <v>0</v>
      </c>
      <c r="J1405" s="233">
        <v>0.12640000000000001</v>
      </c>
      <c r="K1405" s="234">
        <v>547</v>
      </c>
      <c r="L1405" s="233">
        <v>6.2399999999999997E-2</v>
      </c>
      <c r="M1405" s="234">
        <v>1087</v>
      </c>
      <c r="N1405" s="233">
        <v>0</v>
      </c>
      <c r="O1405" s="233">
        <v>0</v>
      </c>
      <c r="P1405" s="233">
        <v>0.114</v>
      </c>
      <c r="Q1405" s="234">
        <v>1473</v>
      </c>
      <c r="R1405" s="233">
        <v>5.6099999999999997E-2</v>
      </c>
      <c r="S1405" s="234">
        <v>2909</v>
      </c>
      <c r="T1405" s="233">
        <v>0</v>
      </c>
      <c r="U1405" s="235">
        <f t="shared" si="147"/>
        <v>111.39800000000001</v>
      </c>
      <c r="V1405" s="227">
        <f t="shared" si="148"/>
        <v>92.272000000000006</v>
      </c>
      <c r="W1405" s="227">
        <f t="shared" si="149"/>
        <v>91.135333333333335</v>
      </c>
      <c r="X1405" s="227">
        <f t="shared" si="152"/>
        <v>90.583333333333329</v>
      </c>
      <c r="Y1405" s="227">
        <f t="shared" si="150"/>
        <v>83.22</v>
      </c>
      <c r="Z1405" s="227">
        <f t="shared" si="151"/>
        <v>81.86966666666666</v>
      </c>
      <c r="AA1405" s="227">
        <f t="shared" si="153"/>
        <v>80.805555555555557</v>
      </c>
    </row>
    <row r="1406" spans="2:27" ht="13.5" hidden="1">
      <c r="B1406" s="232" t="s">
        <v>1110</v>
      </c>
      <c r="C1406" s="232" t="s">
        <v>887</v>
      </c>
      <c r="D1406" s="232" t="s">
        <v>1111</v>
      </c>
      <c r="E1406" s="232" t="s">
        <v>988</v>
      </c>
      <c r="F1406" s="232">
        <v>1</v>
      </c>
      <c r="G1406" s="232" t="s">
        <v>1417</v>
      </c>
      <c r="H1406" s="233">
        <v>0.1094</v>
      </c>
      <c r="I1406" s="233">
        <v>0</v>
      </c>
      <c r="J1406" s="233">
        <v>0.10059999999999999</v>
      </c>
      <c r="K1406" s="234">
        <v>439</v>
      </c>
      <c r="L1406" s="233">
        <v>5.0099999999999999E-2</v>
      </c>
      <c r="M1406" s="234">
        <v>876</v>
      </c>
      <c r="N1406" s="233">
        <v>0</v>
      </c>
      <c r="O1406" s="233">
        <v>0</v>
      </c>
      <c r="P1406" s="233">
        <v>9.5000000000000001E-2</v>
      </c>
      <c r="Q1406" s="234">
        <v>1242</v>
      </c>
      <c r="R1406" s="233">
        <v>4.7300000000000002E-2</v>
      </c>
      <c r="S1406" s="234">
        <v>2476</v>
      </c>
      <c r="T1406" s="233">
        <v>0</v>
      </c>
      <c r="U1406" s="235">
        <f t="shared" si="147"/>
        <v>79.861999999999995</v>
      </c>
      <c r="V1406" s="227">
        <f t="shared" si="148"/>
        <v>73.438000000000002</v>
      </c>
      <c r="W1406" s="227">
        <f t="shared" si="149"/>
        <v>73.156333333333336</v>
      </c>
      <c r="X1406" s="227">
        <f t="shared" si="152"/>
        <v>73</v>
      </c>
      <c r="Y1406" s="227">
        <f t="shared" si="150"/>
        <v>69.349999999999994</v>
      </c>
      <c r="Z1406" s="227">
        <f t="shared" si="151"/>
        <v>69.028999999999996</v>
      </c>
      <c r="AA1406" s="227">
        <f t="shared" si="153"/>
        <v>68.777777777777771</v>
      </c>
    </row>
    <row r="1407" spans="2:27" ht="13.5" hidden="1">
      <c r="B1407" s="232" t="s">
        <v>1110</v>
      </c>
      <c r="C1407" s="232" t="s">
        <v>889</v>
      </c>
      <c r="D1407" s="232" t="s">
        <v>1111</v>
      </c>
      <c r="E1407" s="232" t="s">
        <v>988</v>
      </c>
      <c r="F1407" s="232">
        <v>1</v>
      </c>
      <c r="G1407" s="232" t="s">
        <v>1322</v>
      </c>
      <c r="H1407" s="233">
        <v>0.12379999999999999</v>
      </c>
      <c r="I1407" s="233">
        <v>0</v>
      </c>
      <c r="J1407" s="233">
        <v>0.10920000000000001</v>
      </c>
      <c r="K1407" s="234">
        <v>475</v>
      </c>
      <c r="L1407" s="233">
        <v>5.4199999999999998E-2</v>
      </c>
      <c r="M1407" s="234">
        <v>947</v>
      </c>
      <c r="N1407" s="233">
        <v>0</v>
      </c>
      <c r="O1407" s="233">
        <v>0</v>
      </c>
      <c r="P1407" s="233">
        <v>0.1013</v>
      </c>
      <c r="Q1407" s="234">
        <v>1319</v>
      </c>
      <c r="R1407" s="233">
        <v>5.0200000000000002E-2</v>
      </c>
      <c r="S1407" s="234">
        <v>2620</v>
      </c>
      <c r="T1407" s="233">
        <v>0</v>
      </c>
      <c r="U1407" s="235">
        <f t="shared" si="147"/>
        <v>90.373999999999995</v>
      </c>
      <c r="V1407" s="227">
        <f t="shared" si="148"/>
        <v>79.716000000000008</v>
      </c>
      <c r="W1407" s="227">
        <f t="shared" si="149"/>
        <v>79.149333333333331</v>
      </c>
      <c r="X1407" s="227">
        <f t="shared" si="152"/>
        <v>78.916666666666671</v>
      </c>
      <c r="Y1407" s="227">
        <f t="shared" si="150"/>
        <v>73.948999999999998</v>
      </c>
      <c r="Z1407" s="227">
        <f t="shared" si="151"/>
        <v>73.284888888888887</v>
      </c>
      <c r="AA1407" s="227">
        <f t="shared" si="153"/>
        <v>72.777777777777771</v>
      </c>
    </row>
    <row r="1408" spans="2:27" ht="13.5" hidden="1">
      <c r="B1408" s="232" t="s">
        <v>1110</v>
      </c>
      <c r="C1408" s="232" t="s">
        <v>890</v>
      </c>
      <c r="D1408" s="232" t="s">
        <v>1111</v>
      </c>
      <c r="E1408" s="232" t="s">
        <v>988</v>
      </c>
      <c r="F1408" s="232">
        <v>4</v>
      </c>
      <c r="G1408" s="232" t="s">
        <v>1311</v>
      </c>
      <c r="H1408" s="233">
        <v>0.32540000000000002</v>
      </c>
      <c r="I1408" s="233">
        <v>0</v>
      </c>
      <c r="J1408" s="233">
        <v>0.22969999999999999</v>
      </c>
      <c r="K1408" s="234">
        <v>977</v>
      </c>
      <c r="L1408" s="233">
        <v>0.1116</v>
      </c>
      <c r="M1408" s="234">
        <v>1932</v>
      </c>
      <c r="N1408" s="233">
        <v>0</v>
      </c>
      <c r="O1408" s="233">
        <v>0</v>
      </c>
      <c r="P1408" s="233">
        <v>0.18990000000000001</v>
      </c>
      <c r="Q1408" s="234">
        <v>2396</v>
      </c>
      <c r="R1408" s="233">
        <v>9.1200000000000003E-2</v>
      </c>
      <c r="S1408" s="234">
        <v>4645</v>
      </c>
      <c r="T1408" s="233">
        <v>0</v>
      </c>
      <c r="U1408" s="235">
        <f t="shared" si="147"/>
        <v>237.54200000000003</v>
      </c>
      <c r="V1408" s="227">
        <f t="shared" si="148"/>
        <v>167.68099999999998</v>
      </c>
      <c r="W1408" s="227">
        <f t="shared" si="149"/>
        <v>162.88466666666667</v>
      </c>
      <c r="X1408" s="227">
        <f t="shared" si="152"/>
        <v>161</v>
      </c>
      <c r="Y1408" s="227">
        <f t="shared" si="150"/>
        <v>138.62700000000001</v>
      </c>
      <c r="Z1408" s="227">
        <f t="shared" si="151"/>
        <v>133.13155555555556</v>
      </c>
      <c r="AA1408" s="227">
        <f t="shared" si="153"/>
        <v>129.02777777777777</v>
      </c>
    </row>
    <row r="1409" spans="2:27" ht="13.5" hidden="1">
      <c r="B1409" s="232" t="s">
        <v>1110</v>
      </c>
      <c r="C1409" s="232" t="s">
        <v>891</v>
      </c>
      <c r="D1409" s="232" t="s">
        <v>1111</v>
      </c>
      <c r="E1409" s="232" t="s">
        <v>988</v>
      </c>
      <c r="F1409" s="232">
        <v>8</v>
      </c>
      <c r="G1409" s="232" t="s">
        <v>1312</v>
      </c>
      <c r="H1409" s="233">
        <v>0.58099999999999996</v>
      </c>
      <c r="I1409" s="233">
        <v>0</v>
      </c>
      <c r="J1409" s="233">
        <v>0.41339999999999999</v>
      </c>
      <c r="K1409" s="234">
        <v>1758</v>
      </c>
      <c r="L1409" s="233">
        <v>0.20069999999999999</v>
      </c>
      <c r="M1409" s="234">
        <v>3474</v>
      </c>
      <c r="N1409" s="233">
        <v>0</v>
      </c>
      <c r="O1409" s="233">
        <v>0</v>
      </c>
      <c r="P1409" s="233">
        <v>0.33839999999999998</v>
      </c>
      <c r="Q1409" s="234">
        <v>4272</v>
      </c>
      <c r="R1409" s="233">
        <v>0.16259999999999999</v>
      </c>
      <c r="S1409" s="234">
        <v>8281</v>
      </c>
      <c r="T1409" s="233">
        <v>0</v>
      </c>
      <c r="U1409" s="235">
        <f t="shared" si="147"/>
        <v>424.13</v>
      </c>
      <c r="V1409" s="227">
        <f t="shared" si="148"/>
        <v>301.78199999999998</v>
      </c>
      <c r="W1409" s="227">
        <f t="shared" si="149"/>
        <v>293.01099999999997</v>
      </c>
      <c r="X1409" s="227">
        <f t="shared" si="152"/>
        <v>289.5</v>
      </c>
      <c r="Y1409" s="227">
        <f t="shared" si="150"/>
        <v>247.03199999999998</v>
      </c>
      <c r="Z1409" s="227">
        <f t="shared" si="151"/>
        <v>237.36466666666666</v>
      </c>
      <c r="AA1409" s="227">
        <f t="shared" si="153"/>
        <v>230.02777777777777</v>
      </c>
    </row>
    <row r="1410" spans="2:27" ht="13.5" hidden="1">
      <c r="B1410" s="232" t="s">
        <v>1110</v>
      </c>
      <c r="C1410" s="232" t="s">
        <v>892</v>
      </c>
      <c r="D1410" s="232" t="s">
        <v>1111</v>
      </c>
      <c r="E1410" s="232" t="s">
        <v>988</v>
      </c>
      <c r="F1410" s="232">
        <v>2</v>
      </c>
      <c r="G1410" s="232" t="s">
        <v>1315</v>
      </c>
      <c r="H1410" s="233">
        <v>0.19900000000000001</v>
      </c>
      <c r="I1410" s="233">
        <v>0</v>
      </c>
      <c r="J1410" s="233">
        <v>0.15479999999999999</v>
      </c>
      <c r="K1410" s="234">
        <v>665</v>
      </c>
      <c r="L1410" s="233">
        <v>7.5899999999999995E-2</v>
      </c>
      <c r="M1410" s="234">
        <v>1320</v>
      </c>
      <c r="N1410" s="233">
        <v>0</v>
      </c>
      <c r="O1410" s="233">
        <v>0</v>
      </c>
      <c r="P1410" s="233">
        <v>0.1336</v>
      </c>
      <c r="Q1410" s="234">
        <v>1712</v>
      </c>
      <c r="R1410" s="233">
        <v>6.5199999999999994E-2</v>
      </c>
      <c r="S1410" s="234">
        <v>3359</v>
      </c>
      <c r="T1410" s="233">
        <v>0</v>
      </c>
      <c r="U1410" s="235">
        <f t="shared" si="147"/>
        <v>145.27000000000001</v>
      </c>
      <c r="V1410" s="227">
        <f t="shared" si="148"/>
        <v>113.00399999999999</v>
      </c>
      <c r="W1410" s="227">
        <f t="shared" si="149"/>
        <v>110.82366666666667</v>
      </c>
      <c r="X1410" s="227">
        <f t="shared" si="152"/>
        <v>110</v>
      </c>
      <c r="Y1410" s="227">
        <f t="shared" si="150"/>
        <v>97.527999999999992</v>
      </c>
      <c r="Z1410" s="227">
        <f t="shared" si="151"/>
        <v>95.151555555555547</v>
      </c>
      <c r="AA1410" s="227">
        <f t="shared" si="153"/>
        <v>93.305555555555557</v>
      </c>
    </row>
    <row r="1411" spans="2:27" ht="13.5" hidden="1">
      <c r="B1411" s="232" t="s">
        <v>1110</v>
      </c>
      <c r="C1411" s="232" t="s">
        <v>297</v>
      </c>
      <c r="D1411" s="232" t="s">
        <v>1111</v>
      </c>
      <c r="E1411" s="232" t="s">
        <v>988</v>
      </c>
      <c r="F1411" s="232">
        <v>2</v>
      </c>
      <c r="G1411" s="232" t="s">
        <v>1314</v>
      </c>
      <c r="H1411" s="233">
        <v>0.14699999999999999</v>
      </c>
      <c r="I1411" s="233">
        <v>0</v>
      </c>
      <c r="J1411" s="233">
        <v>0.1234</v>
      </c>
      <c r="K1411" s="234">
        <v>534</v>
      </c>
      <c r="L1411" s="233">
        <v>6.0999999999999999E-2</v>
      </c>
      <c r="M1411" s="234">
        <v>1063</v>
      </c>
      <c r="N1411" s="233">
        <v>0</v>
      </c>
      <c r="O1411" s="233">
        <v>0</v>
      </c>
      <c r="P1411" s="233">
        <v>0.11119999999999999</v>
      </c>
      <c r="Q1411" s="234">
        <v>1439</v>
      </c>
      <c r="R1411" s="233">
        <v>5.4800000000000001E-2</v>
      </c>
      <c r="S1411" s="234">
        <v>2845</v>
      </c>
      <c r="T1411" s="233">
        <v>0</v>
      </c>
      <c r="U1411" s="235">
        <f t="shared" si="147"/>
        <v>107.30999999999999</v>
      </c>
      <c r="V1411" s="227">
        <f t="shared" si="148"/>
        <v>90.081999999999994</v>
      </c>
      <c r="W1411" s="227">
        <f t="shared" si="149"/>
        <v>89.03</v>
      </c>
      <c r="X1411" s="227">
        <f t="shared" si="152"/>
        <v>88.583333333333329</v>
      </c>
      <c r="Y1411" s="227">
        <f t="shared" si="150"/>
        <v>81.176000000000002</v>
      </c>
      <c r="Z1411" s="227">
        <f t="shared" si="151"/>
        <v>79.976222222222219</v>
      </c>
      <c r="AA1411" s="227">
        <f t="shared" si="153"/>
        <v>79.027777777777771</v>
      </c>
    </row>
    <row r="1412" spans="2:27" ht="13.5" hidden="1">
      <c r="B1412" s="232" t="s">
        <v>1110</v>
      </c>
      <c r="C1412" s="232" t="s">
        <v>893</v>
      </c>
      <c r="D1412" s="232" t="s">
        <v>1111</v>
      </c>
      <c r="E1412" s="232" t="s">
        <v>988</v>
      </c>
      <c r="F1412" s="232">
        <v>2</v>
      </c>
      <c r="G1412" s="232" t="s">
        <v>1417</v>
      </c>
      <c r="H1412" s="233">
        <v>0.108</v>
      </c>
      <c r="I1412" s="233">
        <v>0</v>
      </c>
      <c r="J1412" s="233">
        <v>9.9900000000000003E-2</v>
      </c>
      <c r="K1412" s="234">
        <v>436</v>
      </c>
      <c r="L1412" s="233">
        <v>4.9700000000000001E-2</v>
      </c>
      <c r="M1412" s="234">
        <v>870</v>
      </c>
      <c r="N1412" s="233">
        <v>0</v>
      </c>
      <c r="O1412" s="233">
        <v>0</v>
      </c>
      <c r="P1412" s="233">
        <v>9.4299999999999995E-2</v>
      </c>
      <c r="Q1412" s="234">
        <v>1234</v>
      </c>
      <c r="R1412" s="233">
        <v>4.7E-2</v>
      </c>
      <c r="S1412" s="234">
        <v>2459</v>
      </c>
      <c r="T1412" s="233">
        <v>0</v>
      </c>
      <c r="U1412" s="235">
        <f t="shared" ref="U1412:U1475" si="154">H1412*hour_M</f>
        <v>78.84</v>
      </c>
      <c r="V1412" s="227">
        <f t="shared" ref="V1412:V1475" si="155">J1412*hour_M</f>
        <v>72.927000000000007</v>
      </c>
      <c r="W1412" s="227">
        <f t="shared" ref="W1412:W1475" si="156">K1412/12+L1412*hour_M</f>
        <v>72.614333333333335</v>
      </c>
      <c r="X1412" s="227">
        <f t="shared" si="152"/>
        <v>72.5</v>
      </c>
      <c r="Y1412" s="227">
        <f t="shared" ref="Y1412:Y1475" si="157">P1412*hour_M</f>
        <v>68.838999999999999</v>
      </c>
      <c r="Z1412" s="227">
        <f t="shared" ref="Z1412:Z1475" si="158">Q1412/36+R1412*hour_M</f>
        <v>68.587777777777774</v>
      </c>
      <c r="AA1412" s="227">
        <f t="shared" si="153"/>
        <v>68.305555555555557</v>
      </c>
    </row>
    <row r="1413" spans="2:27" ht="13.5" hidden="1">
      <c r="B1413" s="232" t="s">
        <v>1110</v>
      </c>
      <c r="C1413" s="232" t="s">
        <v>895</v>
      </c>
      <c r="D1413" s="232" t="s">
        <v>1111</v>
      </c>
      <c r="E1413" s="232" t="s">
        <v>988</v>
      </c>
      <c r="F1413" s="232">
        <v>2</v>
      </c>
      <c r="G1413" s="232" t="s">
        <v>1322</v>
      </c>
      <c r="H1413" s="233">
        <v>0.121</v>
      </c>
      <c r="I1413" s="233">
        <v>0</v>
      </c>
      <c r="J1413" s="233">
        <v>0.1077</v>
      </c>
      <c r="K1413" s="234">
        <v>468</v>
      </c>
      <c r="L1413" s="233">
        <v>5.3499999999999999E-2</v>
      </c>
      <c r="M1413" s="234">
        <v>934</v>
      </c>
      <c r="N1413" s="233">
        <v>0</v>
      </c>
      <c r="O1413" s="233">
        <v>0</v>
      </c>
      <c r="P1413" s="233">
        <v>9.9900000000000003E-2</v>
      </c>
      <c r="Q1413" s="234">
        <v>1302</v>
      </c>
      <c r="R1413" s="233">
        <v>4.9599999999999998E-2</v>
      </c>
      <c r="S1413" s="234">
        <v>2588</v>
      </c>
      <c r="T1413" s="233">
        <v>0</v>
      </c>
      <c r="U1413" s="235">
        <f t="shared" si="154"/>
        <v>88.33</v>
      </c>
      <c r="V1413" s="227">
        <f t="shared" si="155"/>
        <v>78.621000000000009</v>
      </c>
      <c r="W1413" s="227">
        <f t="shared" si="156"/>
        <v>78.055000000000007</v>
      </c>
      <c r="X1413" s="227">
        <f t="shared" ref="X1413:X1476" si="159">M1413/12</f>
        <v>77.833333333333329</v>
      </c>
      <c r="Y1413" s="227">
        <f t="shared" si="157"/>
        <v>72.927000000000007</v>
      </c>
      <c r="Z1413" s="227">
        <f t="shared" si="158"/>
        <v>72.374666666666656</v>
      </c>
      <c r="AA1413" s="227">
        <f t="shared" ref="AA1413:AA1476" si="160">S1413/36</f>
        <v>71.888888888888886</v>
      </c>
    </row>
    <row r="1414" spans="2:27" ht="13.5" hidden="1">
      <c r="B1414" s="232" t="s">
        <v>1110</v>
      </c>
      <c r="C1414" s="232" t="s">
        <v>896</v>
      </c>
      <c r="D1414" s="232" t="s">
        <v>1111</v>
      </c>
      <c r="E1414" s="232" t="s">
        <v>988</v>
      </c>
      <c r="F1414" s="232">
        <v>4</v>
      </c>
      <c r="G1414" s="232" t="s">
        <v>1311</v>
      </c>
      <c r="H1414" s="233">
        <v>0.30299999999999999</v>
      </c>
      <c r="I1414" s="233">
        <v>0</v>
      </c>
      <c r="J1414" s="233">
        <v>0.2177</v>
      </c>
      <c r="K1414" s="234">
        <v>927</v>
      </c>
      <c r="L1414" s="233">
        <v>0.10580000000000001</v>
      </c>
      <c r="M1414" s="234">
        <v>1833</v>
      </c>
      <c r="N1414" s="233">
        <v>0</v>
      </c>
      <c r="O1414" s="233">
        <v>0</v>
      </c>
      <c r="P1414" s="233">
        <v>0.17860000000000001</v>
      </c>
      <c r="Q1414" s="234">
        <v>2259</v>
      </c>
      <c r="R1414" s="233">
        <v>8.5999999999999993E-2</v>
      </c>
      <c r="S1414" s="234">
        <v>4386</v>
      </c>
      <c r="T1414" s="233">
        <v>0</v>
      </c>
      <c r="U1414" s="235">
        <f t="shared" si="154"/>
        <v>221.19</v>
      </c>
      <c r="V1414" s="227">
        <f t="shared" si="155"/>
        <v>158.92099999999999</v>
      </c>
      <c r="W1414" s="227">
        <f t="shared" si="156"/>
        <v>154.48400000000001</v>
      </c>
      <c r="X1414" s="227">
        <f t="shared" si="159"/>
        <v>152.75</v>
      </c>
      <c r="Y1414" s="227">
        <f t="shared" si="157"/>
        <v>130.37800000000001</v>
      </c>
      <c r="Z1414" s="227">
        <f t="shared" si="158"/>
        <v>125.53</v>
      </c>
      <c r="AA1414" s="227">
        <f t="shared" si="160"/>
        <v>121.83333333333333</v>
      </c>
    </row>
    <row r="1415" spans="2:27" ht="13.5" hidden="1">
      <c r="B1415" s="232" t="s">
        <v>1110</v>
      </c>
      <c r="C1415" s="232" t="s">
        <v>897</v>
      </c>
      <c r="D1415" s="232" t="s">
        <v>1111</v>
      </c>
      <c r="E1415" s="232" t="s">
        <v>988</v>
      </c>
      <c r="F1415" s="232">
        <v>8</v>
      </c>
      <c r="G1415" s="232" t="s">
        <v>1312</v>
      </c>
      <c r="H1415" s="233">
        <v>0.53939999999999999</v>
      </c>
      <c r="I1415" s="233">
        <v>0</v>
      </c>
      <c r="J1415" s="233">
        <v>0.38819999999999999</v>
      </c>
      <c r="K1415" s="234">
        <v>1653</v>
      </c>
      <c r="L1415" s="233">
        <v>0.18870000000000001</v>
      </c>
      <c r="M1415" s="234">
        <v>3269</v>
      </c>
      <c r="N1415" s="233">
        <v>0</v>
      </c>
      <c r="O1415" s="233">
        <v>0</v>
      </c>
      <c r="P1415" s="233">
        <v>0.32040000000000002</v>
      </c>
      <c r="Q1415" s="234">
        <v>4053</v>
      </c>
      <c r="R1415" s="233">
        <v>0.1542</v>
      </c>
      <c r="S1415" s="234">
        <v>7870</v>
      </c>
      <c r="T1415" s="233">
        <v>0</v>
      </c>
      <c r="U1415" s="235">
        <f t="shared" si="154"/>
        <v>393.762</v>
      </c>
      <c r="V1415" s="227">
        <f t="shared" si="155"/>
        <v>283.38599999999997</v>
      </c>
      <c r="W1415" s="227">
        <f t="shared" si="156"/>
        <v>275.50099999999998</v>
      </c>
      <c r="X1415" s="227">
        <f t="shared" si="159"/>
        <v>272.41666666666669</v>
      </c>
      <c r="Y1415" s="227">
        <f t="shared" si="157"/>
        <v>233.89200000000002</v>
      </c>
      <c r="Z1415" s="227">
        <f t="shared" si="158"/>
        <v>225.14933333333335</v>
      </c>
      <c r="AA1415" s="227">
        <f t="shared" si="160"/>
        <v>218.61111111111111</v>
      </c>
    </row>
    <row r="1416" spans="2:27" ht="13.5" hidden="1">
      <c r="B1416" s="232" t="s">
        <v>1110</v>
      </c>
      <c r="C1416" s="232" t="s">
        <v>898</v>
      </c>
      <c r="D1416" s="232" t="s">
        <v>1111</v>
      </c>
      <c r="E1416" s="232" t="s">
        <v>988</v>
      </c>
      <c r="F1416" s="232">
        <v>2</v>
      </c>
      <c r="G1416" s="232" t="s">
        <v>1315</v>
      </c>
      <c r="H1416" s="233">
        <v>0.18859999999999999</v>
      </c>
      <c r="I1416" s="233">
        <v>0</v>
      </c>
      <c r="J1416" s="233">
        <v>0.14860000000000001</v>
      </c>
      <c r="K1416" s="234">
        <v>639</v>
      </c>
      <c r="L1416" s="233">
        <v>7.2900000000000006E-2</v>
      </c>
      <c r="M1416" s="234">
        <v>1268</v>
      </c>
      <c r="N1416" s="233">
        <v>0</v>
      </c>
      <c r="O1416" s="233">
        <v>0</v>
      </c>
      <c r="P1416" s="233">
        <v>0.12909999999999999</v>
      </c>
      <c r="Q1416" s="234">
        <v>1657</v>
      </c>
      <c r="R1416" s="233">
        <v>6.3100000000000003E-2</v>
      </c>
      <c r="S1416" s="234">
        <v>3256</v>
      </c>
      <c r="T1416" s="233">
        <v>0</v>
      </c>
      <c r="U1416" s="235">
        <f t="shared" si="154"/>
        <v>137.678</v>
      </c>
      <c r="V1416" s="227">
        <f t="shared" si="155"/>
        <v>108.47800000000001</v>
      </c>
      <c r="W1416" s="227">
        <f t="shared" si="156"/>
        <v>106.46700000000001</v>
      </c>
      <c r="X1416" s="227">
        <f t="shared" si="159"/>
        <v>105.66666666666667</v>
      </c>
      <c r="Y1416" s="227">
        <f t="shared" si="157"/>
        <v>94.242999999999995</v>
      </c>
      <c r="Z1416" s="227">
        <f t="shared" si="158"/>
        <v>92.090777777777788</v>
      </c>
      <c r="AA1416" s="227">
        <f t="shared" si="160"/>
        <v>90.444444444444443</v>
      </c>
    </row>
    <row r="1417" spans="2:27" ht="13.5" hidden="1">
      <c r="B1417" s="232" t="s">
        <v>1110</v>
      </c>
      <c r="C1417" s="232" t="s">
        <v>899</v>
      </c>
      <c r="D1417" s="232" t="s">
        <v>1111</v>
      </c>
      <c r="E1417" s="232" t="s">
        <v>988</v>
      </c>
      <c r="F1417" s="232">
        <v>2</v>
      </c>
      <c r="G1417" s="232" t="s">
        <v>1314</v>
      </c>
      <c r="H1417" s="233">
        <v>0.14180000000000001</v>
      </c>
      <c r="I1417" s="233">
        <v>0</v>
      </c>
      <c r="J1417" s="233">
        <v>0.1203</v>
      </c>
      <c r="K1417" s="234">
        <v>521</v>
      </c>
      <c r="L1417" s="233">
        <v>5.9499999999999997E-2</v>
      </c>
      <c r="M1417" s="234">
        <v>1037</v>
      </c>
      <c r="N1417" s="233">
        <v>0</v>
      </c>
      <c r="O1417" s="233">
        <v>0</v>
      </c>
      <c r="P1417" s="233">
        <v>0.1089</v>
      </c>
      <c r="Q1417" s="234">
        <v>1411</v>
      </c>
      <c r="R1417" s="233">
        <v>5.3699999999999998E-2</v>
      </c>
      <c r="S1417" s="234">
        <v>2793</v>
      </c>
      <c r="T1417" s="233">
        <v>0</v>
      </c>
      <c r="U1417" s="235">
        <f t="shared" si="154"/>
        <v>103.51400000000001</v>
      </c>
      <c r="V1417" s="227">
        <f t="shared" si="155"/>
        <v>87.819000000000003</v>
      </c>
      <c r="W1417" s="227">
        <f t="shared" si="156"/>
        <v>86.851666666666659</v>
      </c>
      <c r="X1417" s="227">
        <f t="shared" si="159"/>
        <v>86.416666666666671</v>
      </c>
      <c r="Y1417" s="227">
        <f t="shared" si="157"/>
        <v>79.497</v>
      </c>
      <c r="Z1417" s="227">
        <f t="shared" si="158"/>
        <v>78.39544444444445</v>
      </c>
      <c r="AA1417" s="227">
        <f t="shared" si="160"/>
        <v>77.583333333333329</v>
      </c>
    </row>
    <row r="1418" spans="2:27" ht="13.5" hidden="1">
      <c r="B1418" s="232" t="s">
        <v>1110</v>
      </c>
      <c r="C1418" s="232" t="s">
        <v>900</v>
      </c>
      <c r="D1418" s="232" t="s">
        <v>1111</v>
      </c>
      <c r="E1418" s="232" t="s">
        <v>988</v>
      </c>
      <c r="F1418" s="232">
        <v>2</v>
      </c>
      <c r="G1418" s="232" t="s">
        <v>1417</v>
      </c>
      <c r="H1418" s="233">
        <v>0.1067</v>
      </c>
      <c r="I1418" s="233">
        <v>0</v>
      </c>
      <c r="J1418" s="233">
        <v>9.9099999999999994E-2</v>
      </c>
      <c r="K1418" s="234">
        <v>432</v>
      </c>
      <c r="L1418" s="233">
        <v>4.9399999999999999E-2</v>
      </c>
      <c r="M1418" s="234">
        <v>864</v>
      </c>
      <c r="N1418" s="233">
        <v>0</v>
      </c>
      <c r="O1418" s="233">
        <v>0</v>
      </c>
      <c r="P1418" s="233">
        <v>9.3799999999999994E-2</v>
      </c>
      <c r="Q1418" s="234">
        <v>1227</v>
      </c>
      <c r="R1418" s="233">
        <v>4.6699999999999998E-2</v>
      </c>
      <c r="S1418" s="234">
        <v>2447</v>
      </c>
      <c r="T1418" s="233">
        <v>0</v>
      </c>
      <c r="U1418" s="235">
        <f t="shared" si="154"/>
        <v>77.891000000000005</v>
      </c>
      <c r="V1418" s="227">
        <f t="shared" si="155"/>
        <v>72.342999999999989</v>
      </c>
      <c r="W1418" s="227">
        <f t="shared" si="156"/>
        <v>72.061999999999998</v>
      </c>
      <c r="X1418" s="227">
        <f t="shared" si="159"/>
        <v>72</v>
      </c>
      <c r="Y1418" s="227">
        <f t="shared" si="157"/>
        <v>68.47399999999999</v>
      </c>
      <c r="Z1418" s="227">
        <f t="shared" si="158"/>
        <v>68.174333333333337</v>
      </c>
      <c r="AA1418" s="227">
        <f t="shared" si="160"/>
        <v>67.972222222222229</v>
      </c>
    </row>
    <row r="1419" spans="2:27" ht="13.5" hidden="1">
      <c r="B1419" s="232" t="s">
        <v>1110</v>
      </c>
      <c r="C1419" s="232" t="s">
        <v>902</v>
      </c>
      <c r="D1419" s="232" t="s">
        <v>1111</v>
      </c>
      <c r="E1419" s="232" t="s">
        <v>988</v>
      </c>
      <c r="F1419" s="232">
        <v>2</v>
      </c>
      <c r="G1419" s="232" t="s">
        <v>1322</v>
      </c>
      <c r="H1419" s="233">
        <v>0.11840000000000001</v>
      </c>
      <c r="I1419" s="233">
        <v>0</v>
      </c>
      <c r="J1419" s="233">
        <v>0.1061</v>
      </c>
      <c r="K1419" s="234">
        <v>462</v>
      </c>
      <c r="L1419" s="233">
        <v>5.2699999999999997E-2</v>
      </c>
      <c r="M1419" s="234">
        <v>922</v>
      </c>
      <c r="N1419" s="233">
        <v>0</v>
      </c>
      <c r="O1419" s="233">
        <v>0</v>
      </c>
      <c r="P1419" s="233">
        <v>9.8799999999999999E-2</v>
      </c>
      <c r="Q1419" s="234">
        <v>1289</v>
      </c>
      <c r="R1419" s="233">
        <v>4.9000000000000002E-2</v>
      </c>
      <c r="S1419" s="234">
        <v>2562</v>
      </c>
      <c r="T1419" s="233">
        <v>0</v>
      </c>
      <c r="U1419" s="235">
        <f t="shared" si="154"/>
        <v>86.432000000000002</v>
      </c>
      <c r="V1419" s="227">
        <f t="shared" si="155"/>
        <v>77.453000000000003</v>
      </c>
      <c r="W1419" s="227">
        <f t="shared" si="156"/>
        <v>76.971000000000004</v>
      </c>
      <c r="X1419" s="227">
        <f t="shared" si="159"/>
        <v>76.833333333333329</v>
      </c>
      <c r="Y1419" s="227">
        <f t="shared" si="157"/>
        <v>72.123999999999995</v>
      </c>
      <c r="Z1419" s="227">
        <f t="shared" si="158"/>
        <v>71.575555555555553</v>
      </c>
      <c r="AA1419" s="227">
        <f t="shared" si="160"/>
        <v>71.166666666666671</v>
      </c>
    </row>
    <row r="1420" spans="2:27" ht="13.5" hidden="1">
      <c r="B1420" s="232" t="s">
        <v>1110</v>
      </c>
      <c r="C1420" s="232" t="s">
        <v>903</v>
      </c>
      <c r="D1420" s="232" t="s">
        <v>1111</v>
      </c>
      <c r="E1420" s="232" t="s">
        <v>988</v>
      </c>
      <c r="F1420" s="232">
        <v>4</v>
      </c>
      <c r="G1420" s="232" t="s">
        <v>1311</v>
      </c>
      <c r="H1420" s="233">
        <v>0.28220000000000001</v>
      </c>
      <c r="I1420" s="233">
        <v>0</v>
      </c>
      <c r="J1420" s="233">
        <v>0.2051</v>
      </c>
      <c r="K1420" s="234">
        <v>875</v>
      </c>
      <c r="L1420" s="233">
        <v>9.9900000000000003E-2</v>
      </c>
      <c r="M1420" s="234">
        <v>1731</v>
      </c>
      <c r="N1420" s="233">
        <v>0</v>
      </c>
      <c r="O1420" s="233">
        <v>0</v>
      </c>
      <c r="P1420" s="233">
        <v>0.1696</v>
      </c>
      <c r="Q1420" s="234">
        <v>2149</v>
      </c>
      <c r="R1420" s="233">
        <v>8.1799999999999998E-2</v>
      </c>
      <c r="S1420" s="234">
        <v>4181</v>
      </c>
      <c r="T1420" s="233">
        <v>0</v>
      </c>
      <c r="U1420" s="235">
        <f t="shared" si="154"/>
        <v>206.006</v>
      </c>
      <c r="V1420" s="227">
        <f t="shared" si="155"/>
        <v>149.72300000000001</v>
      </c>
      <c r="W1420" s="227">
        <f t="shared" si="156"/>
        <v>145.84366666666668</v>
      </c>
      <c r="X1420" s="227">
        <f t="shared" si="159"/>
        <v>144.25</v>
      </c>
      <c r="Y1420" s="227">
        <f t="shared" si="157"/>
        <v>123.80800000000001</v>
      </c>
      <c r="Z1420" s="227">
        <f t="shared" si="158"/>
        <v>119.40844444444444</v>
      </c>
      <c r="AA1420" s="227">
        <f t="shared" si="160"/>
        <v>116.13888888888889</v>
      </c>
    </row>
    <row r="1421" spans="2:27" ht="13.5" hidden="1">
      <c r="B1421" s="232" t="s">
        <v>1110</v>
      </c>
      <c r="C1421" s="232" t="s">
        <v>1080</v>
      </c>
      <c r="D1421" s="232" t="s">
        <v>1111</v>
      </c>
      <c r="E1421" s="232" t="s">
        <v>988</v>
      </c>
      <c r="F1421" s="232">
        <v>8</v>
      </c>
      <c r="G1421" s="232" t="s">
        <v>1312</v>
      </c>
      <c r="H1421" s="233">
        <v>0.49780000000000002</v>
      </c>
      <c r="I1421" s="233">
        <v>0</v>
      </c>
      <c r="J1421" s="233">
        <v>0.36330000000000001</v>
      </c>
      <c r="K1421" s="234">
        <v>1549</v>
      </c>
      <c r="L1421" s="233">
        <v>0.1769</v>
      </c>
      <c r="M1421" s="234">
        <v>3065</v>
      </c>
      <c r="N1421" s="233">
        <v>0</v>
      </c>
      <c r="O1421" s="233">
        <v>0</v>
      </c>
      <c r="P1421" s="233">
        <v>0.3024</v>
      </c>
      <c r="Q1421" s="234">
        <v>3834</v>
      </c>
      <c r="R1421" s="233">
        <v>0.1459</v>
      </c>
      <c r="S1421" s="234">
        <v>7457</v>
      </c>
      <c r="T1421" s="233">
        <v>0</v>
      </c>
      <c r="U1421" s="235">
        <f t="shared" si="154"/>
        <v>363.39400000000001</v>
      </c>
      <c r="V1421" s="227">
        <f t="shared" si="155"/>
        <v>265.209</v>
      </c>
      <c r="W1421" s="227">
        <f t="shared" si="156"/>
        <v>258.22033333333331</v>
      </c>
      <c r="X1421" s="227">
        <f t="shared" si="159"/>
        <v>255.41666666666666</v>
      </c>
      <c r="Y1421" s="227">
        <f t="shared" si="157"/>
        <v>220.75200000000001</v>
      </c>
      <c r="Z1421" s="227">
        <f t="shared" si="158"/>
        <v>213.00700000000001</v>
      </c>
      <c r="AA1421" s="227">
        <f t="shared" si="160"/>
        <v>207.13888888888889</v>
      </c>
    </row>
    <row r="1422" spans="2:27" ht="13.5" hidden="1">
      <c r="B1422" s="232" t="s">
        <v>1110</v>
      </c>
      <c r="C1422" s="232" t="s">
        <v>1081</v>
      </c>
      <c r="D1422" s="232" t="s">
        <v>1111</v>
      </c>
      <c r="E1422" s="232" t="s">
        <v>988</v>
      </c>
      <c r="F1422" s="232">
        <v>2</v>
      </c>
      <c r="G1422" s="232" t="s">
        <v>1315</v>
      </c>
      <c r="H1422" s="233">
        <v>0.1782</v>
      </c>
      <c r="I1422" s="233">
        <v>0</v>
      </c>
      <c r="J1422" s="233">
        <v>0.14230000000000001</v>
      </c>
      <c r="K1422" s="234">
        <v>613</v>
      </c>
      <c r="L1422" s="233">
        <v>7.0000000000000007E-2</v>
      </c>
      <c r="M1422" s="234">
        <v>1217</v>
      </c>
      <c r="N1422" s="233">
        <v>0</v>
      </c>
      <c r="O1422" s="233">
        <v>0</v>
      </c>
      <c r="P1422" s="233">
        <v>0.1246</v>
      </c>
      <c r="Q1422" s="234">
        <v>1603</v>
      </c>
      <c r="R1422" s="233">
        <v>6.0999999999999999E-2</v>
      </c>
      <c r="S1422" s="234">
        <v>3153</v>
      </c>
      <c r="T1422" s="233">
        <v>0</v>
      </c>
      <c r="U1422" s="235">
        <f t="shared" si="154"/>
        <v>130.08599999999998</v>
      </c>
      <c r="V1422" s="227">
        <f t="shared" si="155"/>
        <v>103.879</v>
      </c>
      <c r="W1422" s="227">
        <f t="shared" si="156"/>
        <v>102.18333333333334</v>
      </c>
      <c r="X1422" s="227">
        <f t="shared" si="159"/>
        <v>101.41666666666667</v>
      </c>
      <c r="Y1422" s="227">
        <f t="shared" si="157"/>
        <v>90.957999999999998</v>
      </c>
      <c r="Z1422" s="227">
        <f t="shared" si="158"/>
        <v>89.057777777777773</v>
      </c>
      <c r="AA1422" s="227">
        <f t="shared" si="160"/>
        <v>87.583333333333329</v>
      </c>
    </row>
    <row r="1423" spans="2:27" ht="13.5" hidden="1">
      <c r="B1423" s="232" t="s">
        <v>1110</v>
      </c>
      <c r="C1423" s="232" t="s">
        <v>1082</v>
      </c>
      <c r="D1423" s="232" t="s">
        <v>1111</v>
      </c>
      <c r="E1423" s="232" t="s">
        <v>988</v>
      </c>
      <c r="F1423" s="232">
        <v>2</v>
      </c>
      <c r="G1423" s="232" t="s">
        <v>1314</v>
      </c>
      <c r="H1423" s="233">
        <v>0.1366</v>
      </c>
      <c r="I1423" s="233">
        <v>0</v>
      </c>
      <c r="J1423" s="233">
        <v>0.1172</v>
      </c>
      <c r="K1423" s="234">
        <v>508</v>
      </c>
      <c r="L1423" s="233">
        <v>5.8000000000000003E-2</v>
      </c>
      <c r="M1423" s="234">
        <v>1012</v>
      </c>
      <c r="N1423" s="233">
        <v>0</v>
      </c>
      <c r="O1423" s="233">
        <v>0</v>
      </c>
      <c r="P1423" s="233">
        <v>0.1067</v>
      </c>
      <c r="Q1423" s="234">
        <v>1384</v>
      </c>
      <c r="R1423" s="233">
        <v>5.2699999999999997E-2</v>
      </c>
      <c r="S1423" s="234">
        <v>2742</v>
      </c>
      <c r="T1423" s="233">
        <v>0</v>
      </c>
      <c r="U1423" s="235">
        <f t="shared" si="154"/>
        <v>99.718000000000004</v>
      </c>
      <c r="V1423" s="227">
        <f t="shared" si="155"/>
        <v>85.555999999999997</v>
      </c>
      <c r="W1423" s="227">
        <f t="shared" si="156"/>
        <v>84.673333333333346</v>
      </c>
      <c r="X1423" s="227">
        <f t="shared" si="159"/>
        <v>84.333333333333329</v>
      </c>
      <c r="Y1423" s="227">
        <f t="shared" si="157"/>
        <v>77.891000000000005</v>
      </c>
      <c r="Z1423" s="227">
        <f t="shared" si="158"/>
        <v>76.915444444444432</v>
      </c>
      <c r="AA1423" s="227">
        <f t="shared" si="160"/>
        <v>76.166666666666671</v>
      </c>
    </row>
    <row r="1424" spans="2:27" ht="13.5" hidden="1">
      <c r="B1424" s="232" t="s">
        <v>1110</v>
      </c>
      <c r="C1424" s="232" t="s">
        <v>1083</v>
      </c>
      <c r="D1424" s="232" t="s">
        <v>1111</v>
      </c>
      <c r="E1424" s="232" t="s">
        <v>988</v>
      </c>
      <c r="F1424" s="232">
        <v>2</v>
      </c>
      <c r="G1424" s="232" t="s">
        <v>1417</v>
      </c>
      <c r="H1424" s="233">
        <v>0.10539999999999999</v>
      </c>
      <c r="I1424" s="233">
        <v>0</v>
      </c>
      <c r="J1424" s="233">
        <v>9.8299999999999998E-2</v>
      </c>
      <c r="K1424" s="234">
        <v>429</v>
      </c>
      <c r="L1424" s="233">
        <v>4.9000000000000002E-2</v>
      </c>
      <c r="M1424" s="234">
        <v>857</v>
      </c>
      <c r="N1424" s="233">
        <v>0</v>
      </c>
      <c r="O1424" s="233">
        <v>0</v>
      </c>
      <c r="P1424" s="233">
        <v>9.3200000000000005E-2</v>
      </c>
      <c r="Q1424" s="234">
        <v>1220</v>
      </c>
      <c r="R1424" s="233">
        <v>4.6399999999999997E-2</v>
      </c>
      <c r="S1424" s="234">
        <v>2434</v>
      </c>
      <c r="T1424" s="233">
        <v>0</v>
      </c>
      <c r="U1424" s="235">
        <f t="shared" si="154"/>
        <v>76.941999999999993</v>
      </c>
      <c r="V1424" s="227">
        <f t="shared" si="155"/>
        <v>71.759</v>
      </c>
      <c r="W1424" s="227">
        <f t="shared" si="156"/>
        <v>71.52000000000001</v>
      </c>
      <c r="X1424" s="227">
        <f t="shared" si="159"/>
        <v>71.416666666666671</v>
      </c>
      <c r="Y1424" s="227">
        <f t="shared" si="157"/>
        <v>68.036000000000001</v>
      </c>
      <c r="Z1424" s="227">
        <f t="shared" si="158"/>
        <v>67.760888888888886</v>
      </c>
      <c r="AA1424" s="227">
        <f t="shared" si="160"/>
        <v>67.611111111111114</v>
      </c>
    </row>
    <row r="1425" spans="2:27" ht="13.5" hidden="1">
      <c r="B1425" s="232" t="s">
        <v>1110</v>
      </c>
      <c r="C1425" s="232" t="s">
        <v>1085</v>
      </c>
      <c r="D1425" s="232" t="s">
        <v>1111</v>
      </c>
      <c r="E1425" s="232" t="s">
        <v>988</v>
      </c>
      <c r="F1425" s="232">
        <v>2</v>
      </c>
      <c r="G1425" s="232" t="s">
        <v>1322</v>
      </c>
      <c r="H1425" s="233">
        <v>0.1158</v>
      </c>
      <c r="I1425" s="233">
        <v>0</v>
      </c>
      <c r="J1425" s="233">
        <v>0.1046</v>
      </c>
      <c r="K1425" s="234">
        <v>455</v>
      </c>
      <c r="L1425" s="233">
        <v>5.1999999999999998E-2</v>
      </c>
      <c r="M1425" s="234">
        <v>909</v>
      </c>
      <c r="N1425" s="233">
        <v>0</v>
      </c>
      <c r="O1425" s="233">
        <v>0</v>
      </c>
      <c r="P1425" s="233">
        <v>9.7699999999999995E-2</v>
      </c>
      <c r="Q1425" s="234">
        <v>1275</v>
      </c>
      <c r="R1425" s="233">
        <v>4.8500000000000001E-2</v>
      </c>
      <c r="S1425" s="234">
        <v>2536</v>
      </c>
      <c r="T1425" s="233">
        <v>0</v>
      </c>
      <c r="U1425" s="235">
        <f t="shared" si="154"/>
        <v>84.534000000000006</v>
      </c>
      <c r="V1425" s="227">
        <f t="shared" si="155"/>
        <v>76.358000000000004</v>
      </c>
      <c r="W1425" s="227">
        <f t="shared" si="156"/>
        <v>75.876666666666665</v>
      </c>
      <c r="X1425" s="227">
        <f t="shared" si="159"/>
        <v>75.75</v>
      </c>
      <c r="Y1425" s="227">
        <f t="shared" si="157"/>
        <v>71.320999999999998</v>
      </c>
      <c r="Z1425" s="227">
        <f t="shared" si="158"/>
        <v>70.821666666666658</v>
      </c>
      <c r="AA1425" s="227">
        <f t="shared" si="160"/>
        <v>70.444444444444443</v>
      </c>
    </row>
    <row r="1426" spans="2:27" ht="13.5" hidden="1">
      <c r="B1426" s="232" t="s">
        <v>1110</v>
      </c>
      <c r="C1426" s="232" t="s">
        <v>1086</v>
      </c>
      <c r="D1426" s="232" t="s">
        <v>1111</v>
      </c>
      <c r="E1426" s="232" t="s">
        <v>988</v>
      </c>
      <c r="F1426" s="232">
        <v>4</v>
      </c>
      <c r="G1426" s="232" t="s">
        <v>1311</v>
      </c>
      <c r="H1426" s="233">
        <v>0.26140000000000002</v>
      </c>
      <c r="I1426" s="233">
        <v>0</v>
      </c>
      <c r="J1426" s="233">
        <v>0.19270000000000001</v>
      </c>
      <c r="K1426" s="234">
        <v>823</v>
      </c>
      <c r="L1426" s="233">
        <v>9.3899999999999997E-2</v>
      </c>
      <c r="M1426" s="234">
        <v>1629</v>
      </c>
      <c r="N1426" s="233">
        <v>0</v>
      </c>
      <c r="O1426" s="233">
        <v>0</v>
      </c>
      <c r="P1426" s="233">
        <v>0.1605</v>
      </c>
      <c r="Q1426" s="234">
        <v>2040</v>
      </c>
      <c r="R1426" s="233">
        <v>7.7600000000000002E-2</v>
      </c>
      <c r="S1426" s="234">
        <v>3974</v>
      </c>
      <c r="T1426" s="233">
        <v>0</v>
      </c>
      <c r="U1426" s="235">
        <f t="shared" si="154"/>
        <v>190.822</v>
      </c>
      <c r="V1426" s="227">
        <f t="shared" si="155"/>
        <v>140.67100000000002</v>
      </c>
      <c r="W1426" s="227">
        <f t="shared" si="156"/>
        <v>137.13033333333334</v>
      </c>
      <c r="X1426" s="227">
        <f t="shared" si="159"/>
        <v>135.75</v>
      </c>
      <c r="Y1426" s="227">
        <f t="shared" si="157"/>
        <v>117.16500000000001</v>
      </c>
      <c r="Z1426" s="227">
        <f t="shared" si="158"/>
        <v>113.31466666666667</v>
      </c>
      <c r="AA1426" s="227">
        <f t="shared" si="160"/>
        <v>110.38888888888889</v>
      </c>
    </row>
    <row r="1427" spans="2:27" ht="13.5" hidden="1">
      <c r="B1427" s="232" t="s">
        <v>1110</v>
      </c>
      <c r="C1427" s="232" t="s">
        <v>1419</v>
      </c>
      <c r="D1427" s="232" t="s">
        <v>1111</v>
      </c>
      <c r="E1427" s="232" t="s">
        <v>988</v>
      </c>
      <c r="F1427" s="232">
        <v>448</v>
      </c>
      <c r="G1427" s="232" t="s">
        <v>1420</v>
      </c>
      <c r="H1427" s="233">
        <v>263.63499999999999</v>
      </c>
      <c r="I1427" s="233">
        <v>0</v>
      </c>
      <c r="J1427" s="233">
        <v>162.52406999999999</v>
      </c>
      <c r="K1427" s="234">
        <v>677991</v>
      </c>
      <c r="L1427" s="233">
        <v>77.396270000000001</v>
      </c>
      <c r="M1427" s="234">
        <v>1328891</v>
      </c>
      <c r="N1427" s="233">
        <v>0</v>
      </c>
      <c r="O1427" s="233">
        <v>0</v>
      </c>
      <c r="P1427" s="233">
        <v>84.811610000000002</v>
      </c>
      <c r="Q1427" s="234">
        <v>1032029</v>
      </c>
      <c r="R1427" s="233">
        <v>39.270510000000002</v>
      </c>
      <c r="S1427" s="234">
        <v>1940465</v>
      </c>
      <c r="T1427" s="233">
        <v>0</v>
      </c>
      <c r="U1427" s="235">
        <f t="shared" si="154"/>
        <v>192453.55</v>
      </c>
      <c r="V1427" s="227">
        <f t="shared" si="155"/>
        <v>118642.5711</v>
      </c>
      <c r="W1427" s="227">
        <f t="shared" si="156"/>
        <v>112998.52710000001</v>
      </c>
      <c r="X1427" s="227">
        <f t="shared" si="159"/>
        <v>110740.91666666667</v>
      </c>
      <c r="Y1427" s="227">
        <f t="shared" si="157"/>
        <v>61912.475299999998</v>
      </c>
      <c r="Z1427" s="227">
        <f t="shared" si="158"/>
        <v>57334.944522222228</v>
      </c>
      <c r="AA1427" s="227">
        <f t="shared" si="160"/>
        <v>53901.805555555555</v>
      </c>
    </row>
    <row r="1428" spans="2:27" ht="13.5" hidden="1">
      <c r="B1428" s="232" t="s">
        <v>1110</v>
      </c>
      <c r="C1428" s="232" t="s">
        <v>1421</v>
      </c>
      <c r="D1428" s="232" t="s">
        <v>1111</v>
      </c>
      <c r="E1428" s="232" t="s">
        <v>988</v>
      </c>
      <c r="F1428" s="232">
        <v>448</v>
      </c>
      <c r="G1428" s="232" t="s">
        <v>1422</v>
      </c>
      <c r="H1428" s="233">
        <v>66.031999999999996</v>
      </c>
      <c r="I1428" s="233">
        <v>0</v>
      </c>
      <c r="J1428" s="233">
        <v>40.752209999999998</v>
      </c>
      <c r="K1428" s="234">
        <v>170029</v>
      </c>
      <c r="L1428" s="233">
        <v>19.409669999999998</v>
      </c>
      <c r="M1428" s="234">
        <v>333285</v>
      </c>
      <c r="N1428" s="233">
        <v>0</v>
      </c>
      <c r="O1428" s="233">
        <v>0</v>
      </c>
      <c r="P1428" s="233">
        <v>21.321770000000001</v>
      </c>
      <c r="Q1428" s="234">
        <v>259569</v>
      </c>
      <c r="R1428" s="233">
        <v>9.8770699999999998</v>
      </c>
      <c r="S1428" s="234">
        <v>488241</v>
      </c>
      <c r="T1428" s="233">
        <v>0</v>
      </c>
      <c r="U1428" s="235">
        <f t="shared" si="154"/>
        <v>48203.360000000001</v>
      </c>
      <c r="V1428" s="227">
        <f t="shared" si="155"/>
        <v>29749.113299999997</v>
      </c>
      <c r="W1428" s="227">
        <f t="shared" si="156"/>
        <v>28338.142433333334</v>
      </c>
      <c r="X1428" s="227">
        <f t="shared" si="159"/>
        <v>27773.75</v>
      </c>
      <c r="Y1428" s="227">
        <f t="shared" si="157"/>
        <v>15564.892100000001</v>
      </c>
      <c r="Z1428" s="227">
        <f t="shared" si="158"/>
        <v>14420.5111</v>
      </c>
      <c r="AA1428" s="227">
        <f t="shared" si="160"/>
        <v>13562.25</v>
      </c>
    </row>
    <row r="1429" spans="2:27" ht="13.5" hidden="1">
      <c r="B1429" s="232" t="s">
        <v>1110</v>
      </c>
      <c r="C1429" s="232" t="s">
        <v>1423</v>
      </c>
      <c r="D1429" s="232" t="s">
        <v>1111</v>
      </c>
      <c r="E1429" s="232" t="s">
        <v>988</v>
      </c>
      <c r="F1429" s="232">
        <v>224</v>
      </c>
      <c r="G1429" s="232" t="s">
        <v>1422</v>
      </c>
      <c r="H1429" s="233">
        <v>56.144599999999997</v>
      </c>
      <c r="I1429" s="233">
        <v>0</v>
      </c>
      <c r="J1429" s="233">
        <v>34.659149999999997</v>
      </c>
      <c r="K1429" s="234">
        <v>144612</v>
      </c>
      <c r="L1429" s="233">
        <v>16.508209999999998</v>
      </c>
      <c r="M1429" s="234">
        <v>283468</v>
      </c>
      <c r="N1429" s="233">
        <v>0</v>
      </c>
      <c r="O1429" s="233">
        <v>0</v>
      </c>
      <c r="P1429" s="233">
        <v>18.144950000000001</v>
      </c>
      <c r="Q1429" s="234">
        <v>220918</v>
      </c>
      <c r="R1429" s="233">
        <v>8.4063199999999991</v>
      </c>
      <c r="S1429" s="234">
        <v>415576</v>
      </c>
      <c r="T1429" s="233">
        <v>0</v>
      </c>
      <c r="U1429" s="235">
        <f t="shared" si="154"/>
        <v>40985.557999999997</v>
      </c>
      <c r="V1429" s="227">
        <f t="shared" si="155"/>
        <v>25301.179499999998</v>
      </c>
      <c r="W1429" s="227">
        <f t="shared" si="156"/>
        <v>24101.993299999998</v>
      </c>
      <c r="X1429" s="227">
        <f t="shared" si="159"/>
        <v>23622.333333333332</v>
      </c>
      <c r="Y1429" s="227">
        <f t="shared" si="157"/>
        <v>13245.8135</v>
      </c>
      <c r="Z1429" s="227">
        <f t="shared" si="158"/>
        <v>12273.22471111111</v>
      </c>
      <c r="AA1429" s="227">
        <f t="shared" si="160"/>
        <v>11543.777777777777</v>
      </c>
    </row>
    <row r="1430" spans="2:27" ht="13.5" hidden="1">
      <c r="B1430" s="232" t="s">
        <v>1110</v>
      </c>
      <c r="C1430" s="232" t="s">
        <v>904</v>
      </c>
      <c r="D1430" s="232" t="s">
        <v>1111</v>
      </c>
      <c r="E1430" s="232" t="s">
        <v>988</v>
      </c>
      <c r="F1430" s="232">
        <v>64</v>
      </c>
      <c r="G1430" s="232" t="s">
        <v>1424</v>
      </c>
      <c r="H1430" s="233">
        <v>9.8360000000000003</v>
      </c>
      <c r="I1430" s="233">
        <v>0</v>
      </c>
      <c r="J1430" s="233">
        <v>6.1210000000000004</v>
      </c>
      <c r="K1430" s="234">
        <v>25566</v>
      </c>
      <c r="L1430" s="233">
        <v>2.919</v>
      </c>
      <c r="M1430" s="234">
        <v>50138</v>
      </c>
      <c r="N1430" s="233">
        <v>0</v>
      </c>
      <c r="O1430" s="233">
        <v>0</v>
      </c>
      <c r="P1430" s="233">
        <v>3.2679999999999998</v>
      </c>
      <c r="Q1430" s="234">
        <v>39915</v>
      </c>
      <c r="R1430" s="233">
        <v>1.5189999999999999</v>
      </c>
      <c r="S1430" s="234">
        <v>75290</v>
      </c>
      <c r="T1430" s="233">
        <v>0</v>
      </c>
      <c r="U1430" s="235">
        <f t="shared" si="154"/>
        <v>7180.2800000000007</v>
      </c>
      <c r="V1430" s="227">
        <f t="shared" si="155"/>
        <v>4468.33</v>
      </c>
      <c r="W1430" s="227">
        <f t="shared" si="156"/>
        <v>4261.37</v>
      </c>
      <c r="X1430" s="227">
        <f t="shared" si="159"/>
        <v>4178.166666666667</v>
      </c>
      <c r="Y1430" s="227">
        <f t="shared" si="157"/>
        <v>2385.64</v>
      </c>
      <c r="Z1430" s="227">
        <f t="shared" si="158"/>
        <v>2217.62</v>
      </c>
      <c r="AA1430" s="227">
        <f t="shared" si="160"/>
        <v>2091.3888888888887</v>
      </c>
    </row>
    <row r="1431" spans="2:27" ht="13.5" hidden="1">
      <c r="B1431" s="232" t="s">
        <v>1110</v>
      </c>
      <c r="C1431" s="232" t="s">
        <v>905</v>
      </c>
      <c r="D1431" s="232" t="s">
        <v>1111</v>
      </c>
      <c r="E1431" s="232" t="s">
        <v>988</v>
      </c>
      <c r="F1431" s="232">
        <v>128</v>
      </c>
      <c r="G1431" s="232" t="s">
        <v>1425</v>
      </c>
      <c r="H1431" s="233">
        <v>19.507000000000001</v>
      </c>
      <c r="I1431" s="233">
        <v>0</v>
      </c>
      <c r="J1431" s="233">
        <v>12.08</v>
      </c>
      <c r="K1431" s="234">
        <v>50423</v>
      </c>
      <c r="L1431" s="233">
        <v>5.7560000000000002</v>
      </c>
      <c r="M1431" s="234">
        <v>98857</v>
      </c>
      <c r="N1431" s="233">
        <v>0</v>
      </c>
      <c r="O1431" s="233">
        <v>0</v>
      </c>
      <c r="P1431" s="233">
        <v>6.3769999999999998</v>
      </c>
      <c r="Q1431" s="234">
        <v>77744</v>
      </c>
      <c r="R1431" s="233">
        <v>2.9580000000000002</v>
      </c>
      <c r="S1431" s="234">
        <v>146410</v>
      </c>
      <c r="T1431" s="233">
        <v>0</v>
      </c>
      <c r="U1431" s="235">
        <f t="shared" si="154"/>
        <v>14240.11</v>
      </c>
      <c r="V1431" s="227">
        <f t="shared" si="155"/>
        <v>8818.4</v>
      </c>
      <c r="W1431" s="227">
        <f t="shared" si="156"/>
        <v>8403.7966666666671</v>
      </c>
      <c r="X1431" s="227">
        <f t="shared" si="159"/>
        <v>8238.0833333333339</v>
      </c>
      <c r="Y1431" s="227">
        <f t="shared" si="157"/>
        <v>4655.21</v>
      </c>
      <c r="Z1431" s="227">
        <f t="shared" si="158"/>
        <v>4318.8955555555558</v>
      </c>
      <c r="AA1431" s="227">
        <f t="shared" si="160"/>
        <v>4066.9444444444443</v>
      </c>
    </row>
    <row r="1432" spans="2:27" ht="13.5" hidden="1">
      <c r="B1432" s="232" t="s">
        <v>1110</v>
      </c>
      <c r="C1432" s="232" t="s">
        <v>906</v>
      </c>
      <c r="D1432" s="232" t="s">
        <v>1111</v>
      </c>
      <c r="E1432" s="232" t="s">
        <v>988</v>
      </c>
      <c r="F1432" s="232">
        <v>64</v>
      </c>
      <c r="G1432" s="232" t="s">
        <v>1425</v>
      </c>
      <c r="H1432" s="233">
        <v>19.509</v>
      </c>
      <c r="I1432" s="233">
        <v>0</v>
      </c>
      <c r="J1432" s="233">
        <v>12.081</v>
      </c>
      <c r="K1432" s="234">
        <v>50430</v>
      </c>
      <c r="L1432" s="233">
        <v>5.7569999999999997</v>
      </c>
      <c r="M1432" s="234">
        <v>98872</v>
      </c>
      <c r="N1432" s="233">
        <v>0</v>
      </c>
      <c r="O1432" s="233">
        <v>0</v>
      </c>
      <c r="P1432" s="233">
        <v>6.3769999999999998</v>
      </c>
      <c r="Q1432" s="234">
        <v>77744</v>
      </c>
      <c r="R1432" s="233">
        <v>2.9580000000000002</v>
      </c>
      <c r="S1432" s="234">
        <v>146409</v>
      </c>
      <c r="T1432" s="233">
        <v>0</v>
      </c>
      <c r="U1432" s="235">
        <f t="shared" si="154"/>
        <v>14241.57</v>
      </c>
      <c r="V1432" s="227">
        <f t="shared" si="155"/>
        <v>8819.1299999999992</v>
      </c>
      <c r="W1432" s="227">
        <f t="shared" si="156"/>
        <v>8405.11</v>
      </c>
      <c r="X1432" s="227">
        <f t="shared" si="159"/>
        <v>8239.3333333333339</v>
      </c>
      <c r="Y1432" s="227">
        <f t="shared" si="157"/>
        <v>4655.21</v>
      </c>
      <c r="Z1432" s="227">
        <f t="shared" si="158"/>
        <v>4318.8955555555558</v>
      </c>
      <c r="AA1432" s="227">
        <f t="shared" si="160"/>
        <v>4066.9166666666665</v>
      </c>
    </row>
    <row r="1433" spans="2:27" ht="13.5" hidden="1">
      <c r="B1433" s="232" t="s">
        <v>1110</v>
      </c>
      <c r="C1433" s="232" t="s">
        <v>907</v>
      </c>
      <c r="D1433" s="232" t="s">
        <v>1111</v>
      </c>
      <c r="E1433" s="232" t="s">
        <v>988</v>
      </c>
      <c r="F1433" s="232">
        <v>8</v>
      </c>
      <c r="G1433" s="232" t="s">
        <v>1353</v>
      </c>
      <c r="H1433" s="233">
        <v>2.5830000000000002</v>
      </c>
      <c r="I1433" s="233">
        <v>0</v>
      </c>
      <c r="J1433" s="233">
        <v>1.6519999999999999</v>
      </c>
      <c r="K1433" s="234">
        <v>6925</v>
      </c>
      <c r="L1433" s="233">
        <v>0.79</v>
      </c>
      <c r="M1433" s="234">
        <v>13601</v>
      </c>
      <c r="N1433" s="233">
        <v>0</v>
      </c>
      <c r="O1433" s="233">
        <v>0</v>
      </c>
      <c r="P1433" s="233">
        <v>0.93600000000000005</v>
      </c>
      <c r="Q1433" s="234">
        <v>11543</v>
      </c>
      <c r="R1433" s="233">
        <v>0.439</v>
      </c>
      <c r="S1433" s="234">
        <v>21950</v>
      </c>
      <c r="T1433" s="233">
        <v>0</v>
      </c>
      <c r="U1433" s="235">
        <f t="shared" si="154"/>
        <v>1885.5900000000001</v>
      </c>
      <c r="V1433" s="227">
        <f t="shared" si="155"/>
        <v>1205.96</v>
      </c>
      <c r="W1433" s="227">
        <f t="shared" si="156"/>
        <v>1153.7833333333333</v>
      </c>
      <c r="X1433" s="227">
        <f t="shared" si="159"/>
        <v>1133.4166666666667</v>
      </c>
      <c r="Y1433" s="227">
        <f t="shared" si="157"/>
        <v>683.28000000000009</v>
      </c>
      <c r="Z1433" s="227">
        <f t="shared" si="158"/>
        <v>641.10888888888894</v>
      </c>
      <c r="AA1433" s="227">
        <f t="shared" si="160"/>
        <v>609.72222222222217</v>
      </c>
    </row>
    <row r="1434" spans="2:27" ht="13.5" hidden="1">
      <c r="B1434" s="232" t="s">
        <v>1110</v>
      </c>
      <c r="C1434" s="232" t="s">
        <v>908</v>
      </c>
      <c r="D1434" s="232" t="s">
        <v>1111</v>
      </c>
      <c r="E1434" s="232" t="s">
        <v>988</v>
      </c>
      <c r="F1434" s="232">
        <v>128</v>
      </c>
      <c r="G1434" s="232" t="s">
        <v>1426</v>
      </c>
      <c r="H1434" s="233">
        <v>38.853000000000002</v>
      </c>
      <c r="I1434" s="233">
        <v>0</v>
      </c>
      <c r="J1434" s="233">
        <v>24.001000000000001</v>
      </c>
      <c r="K1434" s="234">
        <v>100151</v>
      </c>
      <c r="L1434" s="233">
        <v>11.433</v>
      </c>
      <c r="M1434" s="234">
        <v>196324</v>
      </c>
      <c r="N1434" s="233">
        <v>0</v>
      </c>
      <c r="O1434" s="233">
        <v>0</v>
      </c>
      <c r="P1434" s="233">
        <v>12.596</v>
      </c>
      <c r="Q1434" s="234">
        <v>153403</v>
      </c>
      <c r="R1434" s="233">
        <v>5.8369999999999997</v>
      </c>
      <c r="S1434" s="234">
        <v>288647</v>
      </c>
      <c r="T1434" s="233">
        <v>0</v>
      </c>
      <c r="U1434" s="235">
        <f t="shared" si="154"/>
        <v>28362.690000000002</v>
      </c>
      <c r="V1434" s="227">
        <f t="shared" si="155"/>
        <v>17520.73</v>
      </c>
      <c r="W1434" s="227">
        <f t="shared" si="156"/>
        <v>16692.006666666668</v>
      </c>
      <c r="X1434" s="227">
        <f t="shared" si="159"/>
        <v>16360.333333333334</v>
      </c>
      <c r="Y1434" s="227">
        <f t="shared" si="157"/>
        <v>9195.08</v>
      </c>
      <c r="Z1434" s="227">
        <f t="shared" si="158"/>
        <v>8522.2044444444437</v>
      </c>
      <c r="AA1434" s="227">
        <f t="shared" si="160"/>
        <v>8017.9722222222226</v>
      </c>
    </row>
    <row r="1435" spans="2:27" ht="13.5" hidden="1">
      <c r="B1435" s="232" t="s">
        <v>1110</v>
      </c>
      <c r="C1435" s="232" t="s">
        <v>909</v>
      </c>
      <c r="D1435" s="232" t="s">
        <v>1111</v>
      </c>
      <c r="E1435" s="232" t="s">
        <v>988</v>
      </c>
      <c r="F1435" s="232">
        <v>16</v>
      </c>
      <c r="G1435" s="232" t="s">
        <v>1355</v>
      </c>
      <c r="H1435" s="233">
        <v>5.0010000000000003</v>
      </c>
      <c r="I1435" s="233">
        <v>0</v>
      </c>
      <c r="J1435" s="233">
        <v>3.1419999999999999</v>
      </c>
      <c r="K1435" s="234">
        <v>13140</v>
      </c>
      <c r="L1435" s="233">
        <v>1.5</v>
      </c>
      <c r="M1435" s="234">
        <v>25782</v>
      </c>
      <c r="N1435" s="233">
        <v>0</v>
      </c>
      <c r="O1435" s="233">
        <v>0</v>
      </c>
      <c r="P1435" s="233">
        <v>1.7130000000000001</v>
      </c>
      <c r="Q1435" s="234">
        <v>21000</v>
      </c>
      <c r="R1435" s="233">
        <v>0.79900000000000004</v>
      </c>
      <c r="S1435" s="234">
        <v>39730</v>
      </c>
      <c r="T1435" s="233">
        <v>0</v>
      </c>
      <c r="U1435" s="235">
        <f t="shared" si="154"/>
        <v>3650.73</v>
      </c>
      <c r="V1435" s="227">
        <f t="shared" si="155"/>
        <v>2293.66</v>
      </c>
      <c r="W1435" s="227">
        <f t="shared" si="156"/>
        <v>2190</v>
      </c>
      <c r="X1435" s="227">
        <f t="shared" si="159"/>
        <v>2148.5</v>
      </c>
      <c r="Y1435" s="227">
        <f t="shared" si="157"/>
        <v>1250.49</v>
      </c>
      <c r="Z1435" s="227">
        <f t="shared" si="158"/>
        <v>1166.6033333333335</v>
      </c>
      <c r="AA1435" s="227">
        <f t="shared" si="160"/>
        <v>1103.6111111111111</v>
      </c>
    </row>
    <row r="1436" spans="2:27" ht="13.5" hidden="1">
      <c r="B1436" s="232" t="s">
        <v>1110</v>
      </c>
      <c r="C1436" s="232" t="s">
        <v>910</v>
      </c>
      <c r="D1436" s="232" t="s">
        <v>1111</v>
      </c>
      <c r="E1436" s="232" t="s">
        <v>988</v>
      </c>
      <c r="F1436" s="232">
        <v>32</v>
      </c>
      <c r="G1436" s="232" t="s">
        <v>1424</v>
      </c>
      <c r="H1436" s="233">
        <v>9.8369999999999997</v>
      </c>
      <c r="I1436" s="233">
        <v>0</v>
      </c>
      <c r="J1436" s="233">
        <v>6.1219999999999999</v>
      </c>
      <c r="K1436" s="234">
        <v>25570</v>
      </c>
      <c r="L1436" s="233">
        <v>2.919</v>
      </c>
      <c r="M1436" s="234">
        <v>50145</v>
      </c>
      <c r="N1436" s="233">
        <v>0</v>
      </c>
      <c r="O1436" s="233">
        <v>0</v>
      </c>
      <c r="P1436" s="233">
        <v>3.2679999999999998</v>
      </c>
      <c r="Q1436" s="234">
        <v>39915</v>
      </c>
      <c r="R1436" s="233">
        <v>1.5189999999999999</v>
      </c>
      <c r="S1436" s="234">
        <v>75290</v>
      </c>
      <c r="T1436" s="233">
        <v>0</v>
      </c>
      <c r="U1436" s="235">
        <f t="shared" si="154"/>
        <v>7181.01</v>
      </c>
      <c r="V1436" s="227">
        <f t="shared" si="155"/>
        <v>4469.0599999999995</v>
      </c>
      <c r="W1436" s="227">
        <f t="shared" si="156"/>
        <v>4261.7033333333329</v>
      </c>
      <c r="X1436" s="227">
        <f t="shared" si="159"/>
        <v>4178.75</v>
      </c>
      <c r="Y1436" s="227">
        <f t="shared" si="157"/>
        <v>2385.64</v>
      </c>
      <c r="Z1436" s="227">
        <f t="shared" si="158"/>
        <v>2217.62</v>
      </c>
      <c r="AA1436" s="227">
        <f t="shared" si="160"/>
        <v>2091.3888888888887</v>
      </c>
    </row>
    <row r="1437" spans="2:27" ht="13.5" hidden="1">
      <c r="B1437" s="232" t="s">
        <v>1110</v>
      </c>
      <c r="C1437" s="232" t="s">
        <v>911</v>
      </c>
      <c r="D1437" s="232" t="s">
        <v>1111</v>
      </c>
      <c r="E1437" s="232" t="s">
        <v>988</v>
      </c>
      <c r="F1437" s="232">
        <v>4</v>
      </c>
      <c r="G1437" s="232" t="s">
        <v>1352</v>
      </c>
      <c r="H1437" s="233">
        <v>1.304</v>
      </c>
      <c r="I1437" s="233">
        <v>0</v>
      </c>
      <c r="J1437" s="233">
        <v>0.83699999999999997</v>
      </c>
      <c r="K1437" s="234">
        <v>3511</v>
      </c>
      <c r="L1437" s="233">
        <v>0.40100000000000002</v>
      </c>
      <c r="M1437" s="234">
        <v>6897</v>
      </c>
      <c r="N1437" s="233">
        <v>0</v>
      </c>
      <c r="O1437" s="233">
        <v>0</v>
      </c>
      <c r="P1437" s="233">
        <v>0.47699999999999998</v>
      </c>
      <c r="Q1437" s="234">
        <v>5894</v>
      </c>
      <c r="R1437" s="233">
        <v>0.224</v>
      </c>
      <c r="S1437" s="234">
        <v>11221</v>
      </c>
      <c r="T1437" s="233">
        <v>0</v>
      </c>
      <c r="U1437" s="235">
        <f t="shared" si="154"/>
        <v>951.92000000000007</v>
      </c>
      <c r="V1437" s="227">
        <f t="shared" si="155"/>
        <v>611.01</v>
      </c>
      <c r="W1437" s="227">
        <f t="shared" si="156"/>
        <v>585.31333333333328</v>
      </c>
      <c r="X1437" s="227">
        <f t="shared" si="159"/>
        <v>574.75</v>
      </c>
      <c r="Y1437" s="227">
        <f t="shared" si="157"/>
        <v>348.21</v>
      </c>
      <c r="Z1437" s="227">
        <f t="shared" si="158"/>
        <v>327.24222222222227</v>
      </c>
      <c r="AA1437" s="227">
        <f t="shared" si="160"/>
        <v>311.69444444444446</v>
      </c>
    </row>
    <row r="1438" spans="2:27" ht="13.5" hidden="1">
      <c r="B1438" s="232" t="s">
        <v>1110</v>
      </c>
      <c r="C1438" s="232" t="s">
        <v>1427</v>
      </c>
      <c r="D1438" s="232" t="s">
        <v>1111</v>
      </c>
      <c r="E1438" s="232" t="s">
        <v>988</v>
      </c>
      <c r="F1438" s="232">
        <v>64</v>
      </c>
      <c r="G1438" s="232" t="s">
        <v>1369</v>
      </c>
      <c r="H1438" s="233">
        <v>9.8354999999999997</v>
      </c>
      <c r="I1438" s="233">
        <v>0</v>
      </c>
      <c r="J1438" s="233">
        <v>6.11226</v>
      </c>
      <c r="K1438" s="234">
        <v>25531</v>
      </c>
      <c r="L1438" s="233">
        <v>2.9144600000000001</v>
      </c>
      <c r="M1438" s="234">
        <v>50068</v>
      </c>
      <c r="N1438" s="233">
        <v>0</v>
      </c>
      <c r="O1438" s="233">
        <v>0</v>
      </c>
      <c r="P1438" s="233">
        <v>3.2606099999999998</v>
      </c>
      <c r="Q1438" s="234">
        <v>39825</v>
      </c>
      <c r="R1438" s="233">
        <v>1.51542</v>
      </c>
      <c r="S1438" s="234">
        <v>75122</v>
      </c>
      <c r="T1438" s="233">
        <v>0</v>
      </c>
      <c r="U1438" s="235">
        <f t="shared" si="154"/>
        <v>7179.915</v>
      </c>
      <c r="V1438" s="227">
        <f t="shared" si="155"/>
        <v>4461.9498000000003</v>
      </c>
      <c r="W1438" s="227">
        <f t="shared" si="156"/>
        <v>4255.139133333334</v>
      </c>
      <c r="X1438" s="227">
        <f t="shared" si="159"/>
        <v>4172.333333333333</v>
      </c>
      <c r="Y1438" s="227">
        <f t="shared" si="157"/>
        <v>2380.2453</v>
      </c>
      <c r="Z1438" s="227">
        <f t="shared" si="158"/>
        <v>2212.5065999999997</v>
      </c>
      <c r="AA1438" s="227">
        <f t="shared" si="160"/>
        <v>2086.7222222222222</v>
      </c>
    </row>
    <row r="1439" spans="2:27" ht="13.5" hidden="1">
      <c r="B1439" s="232" t="s">
        <v>1110</v>
      </c>
      <c r="C1439" s="232" t="s">
        <v>1428</v>
      </c>
      <c r="D1439" s="232" t="s">
        <v>1111</v>
      </c>
      <c r="E1439" s="232" t="s">
        <v>988</v>
      </c>
      <c r="F1439" s="232">
        <v>96</v>
      </c>
      <c r="G1439" s="232" t="s">
        <v>1429</v>
      </c>
      <c r="H1439" s="233">
        <v>14.67075</v>
      </c>
      <c r="I1439" s="233">
        <v>0</v>
      </c>
      <c r="J1439" s="233">
        <v>9.0873899999999992</v>
      </c>
      <c r="K1439" s="234">
        <v>37941</v>
      </c>
      <c r="L1439" s="233">
        <v>4.3311799999999998</v>
      </c>
      <c r="M1439" s="234">
        <v>74393</v>
      </c>
      <c r="N1439" s="233">
        <v>0</v>
      </c>
      <c r="O1439" s="233">
        <v>0</v>
      </c>
      <c r="P1439" s="233">
        <v>4.8115600000000001</v>
      </c>
      <c r="Q1439" s="234">
        <v>58695</v>
      </c>
      <c r="R1439" s="233">
        <v>2.2334499999999999</v>
      </c>
      <c r="S1439" s="234">
        <v>110597</v>
      </c>
      <c r="T1439" s="233">
        <v>0</v>
      </c>
      <c r="U1439" s="235">
        <f t="shared" si="154"/>
        <v>10709.647499999999</v>
      </c>
      <c r="V1439" s="227">
        <f t="shared" si="155"/>
        <v>6633.7946999999995</v>
      </c>
      <c r="W1439" s="227">
        <f t="shared" si="156"/>
        <v>6323.5113999999994</v>
      </c>
      <c r="X1439" s="227">
        <f t="shared" si="159"/>
        <v>6199.416666666667</v>
      </c>
      <c r="Y1439" s="227">
        <f t="shared" si="157"/>
        <v>3512.4387999999999</v>
      </c>
      <c r="Z1439" s="227">
        <f t="shared" si="158"/>
        <v>3260.8351666666667</v>
      </c>
      <c r="AA1439" s="227">
        <f t="shared" si="160"/>
        <v>3072.1388888888887</v>
      </c>
    </row>
    <row r="1440" spans="2:27" ht="13.5" hidden="1">
      <c r="B1440" s="232" t="s">
        <v>1110</v>
      </c>
      <c r="C1440" s="232" t="s">
        <v>1430</v>
      </c>
      <c r="D1440" s="232" t="s">
        <v>1111</v>
      </c>
      <c r="E1440" s="232" t="s">
        <v>988</v>
      </c>
      <c r="F1440" s="232">
        <v>128</v>
      </c>
      <c r="G1440" s="232" t="s">
        <v>1431</v>
      </c>
      <c r="H1440" s="233">
        <v>19.506</v>
      </c>
      <c r="I1440" s="233">
        <v>0</v>
      </c>
      <c r="J1440" s="233">
        <v>12.062519999999999</v>
      </c>
      <c r="K1440" s="234">
        <v>50352</v>
      </c>
      <c r="L1440" s="233">
        <v>5.7479100000000001</v>
      </c>
      <c r="M1440" s="234">
        <v>98718</v>
      </c>
      <c r="N1440" s="233">
        <v>0</v>
      </c>
      <c r="O1440" s="233">
        <v>0</v>
      </c>
      <c r="P1440" s="233">
        <v>6.36252</v>
      </c>
      <c r="Q1440" s="234">
        <v>77565</v>
      </c>
      <c r="R1440" s="233">
        <v>2.9514900000000002</v>
      </c>
      <c r="S1440" s="234">
        <v>146073</v>
      </c>
      <c r="T1440" s="233">
        <v>0</v>
      </c>
      <c r="U1440" s="235">
        <f t="shared" si="154"/>
        <v>14239.380000000001</v>
      </c>
      <c r="V1440" s="227">
        <f t="shared" si="155"/>
        <v>8805.6395999999986</v>
      </c>
      <c r="W1440" s="227">
        <f t="shared" si="156"/>
        <v>8391.9742999999999</v>
      </c>
      <c r="X1440" s="227">
        <f t="shared" si="159"/>
        <v>8226.5</v>
      </c>
      <c r="Y1440" s="227">
        <f t="shared" si="157"/>
        <v>4644.6395999999995</v>
      </c>
      <c r="Z1440" s="227">
        <f t="shared" si="158"/>
        <v>4309.171033333334</v>
      </c>
      <c r="AA1440" s="227">
        <f t="shared" si="160"/>
        <v>4057.5833333333335</v>
      </c>
    </row>
    <row r="1441" spans="2:27" ht="13.5" hidden="1">
      <c r="B1441" s="232" t="s">
        <v>1110</v>
      </c>
      <c r="C1441" s="232" t="s">
        <v>1432</v>
      </c>
      <c r="D1441" s="232" t="s">
        <v>1111</v>
      </c>
      <c r="E1441" s="232" t="s">
        <v>988</v>
      </c>
      <c r="F1441" s="232">
        <v>128</v>
      </c>
      <c r="G1441" s="232" t="s">
        <v>1431</v>
      </c>
      <c r="H1441" s="233">
        <v>19.506</v>
      </c>
      <c r="I1441" s="233">
        <v>0</v>
      </c>
      <c r="J1441" s="233">
        <v>12.062519999999999</v>
      </c>
      <c r="K1441" s="234">
        <v>50352</v>
      </c>
      <c r="L1441" s="233">
        <v>5.7479100000000001</v>
      </c>
      <c r="M1441" s="234">
        <v>98718</v>
      </c>
      <c r="N1441" s="233">
        <v>0</v>
      </c>
      <c r="O1441" s="233">
        <v>0</v>
      </c>
      <c r="P1441" s="233">
        <v>6.36252</v>
      </c>
      <c r="Q1441" s="234">
        <v>77565</v>
      </c>
      <c r="R1441" s="233">
        <v>2.9514900000000002</v>
      </c>
      <c r="S1441" s="234">
        <v>146073</v>
      </c>
      <c r="T1441" s="233">
        <v>0</v>
      </c>
      <c r="U1441" s="235">
        <f t="shared" si="154"/>
        <v>14239.380000000001</v>
      </c>
      <c r="V1441" s="227">
        <f t="shared" si="155"/>
        <v>8805.6395999999986</v>
      </c>
      <c r="W1441" s="227">
        <f t="shared" si="156"/>
        <v>8391.9742999999999</v>
      </c>
      <c r="X1441" s="227">
        <f t="shared" si="159"/>
        <v>8226.5</v>
      </c>
      <c r="Y1441" s="227">
        <f t="shared" si="157"/>
        <v>4644.6395999999995</v>
      </c>
      <c r="Z1441" s="227">
        <f t="shared" si="158"/>
        <v>4309.171033333334</v>
      </c>
      <c r="AA1441" s="227">
        <f t="shared" si="160"/>
        <v>4057.5833333333335</v>
      </c>
    </row>
    <row r="1442" spans="2:27" ht="13.5" hidden="1">
      <c r="B1442" s="232" t="s">
        <v>1110</v>
      </c>
      <c r="C1442" s="232" t="s">
        <v>1433</v>
      </c>
      <c r="D1442" s="232" t="s">
        <v>1111</v>
      </c>
      <c r="E1442" s="232" t="s">
        <v>988</v>
      </c>
      <c r="F1442" s="232">
        <v>64</v>
      </c>
      <c r="G1442" s="232" t="s">
        <v>1431</v>
      </c>
      <c r="H1442" s="233">
        <v>19.506</v>
      </c>
      <c r="I1442" s="233">
        <v>0</v>
      </c>
      <c r="J1442" s="233">
        <v>12.062519999999999</v>
      </c>
      <c r="K1442" s="234">
        <v>50352</v>
      </c>
      <c r="L1442" s="233">
        <v>5.7479100000000001</v>
      </c>
      <c r="M1442" s="234">
        <v>98718</v>
      </c>
      <c r="N1442" s="233">
        <v>0</v>
      </c>
      <c r="O1442" s="233">
        <v>0</v>
      </c>
      <c r="P1442" s="233">
        <v>6.36252</v>
      </c>
      <c r="Q1442" s="234">
        <v>77565</v>
      </c>
      <c r="R1442" s="233">
        <v>2.9514900000000002</v>
      </c>
      <c r="S1442" s="234">
        <v>146073</v>
      </c>
      <c r="T1442" s="233">
        <v>0</v>
      </c>
      <c r="U1442" s="235">
        <f t="shared" si="154"/>
        <v>14239.380000000001</v>
      </c>
      <c r="V1442" s="227">
        <f t="shared" si="155"/>
        <v>8805.6395999999986</v>
      </c>
      <c r="W1442" s="227">
        <f t="shared" si="156"/>
        <v>8391.9742999999999</v>
      </c>
      <c r="X1442" s="227">
        <f t="shared" si="159"/>
        <v>8226.5</v>
      </c>
      <c r="Y1442" s="227">
        <f t="shared" si="157"/>
        <v>4644.6395999999995</v>
      </c>
      <c r="Z1442" s="227">
        <f t="shared" si="158"/>
        <v>4309.171033333334</v>
      </c>
      <c r="AA1442" s="227">
        <f t="shared" si="160"/>
        <v>4057.5833333333335</v>
      </c>
    </row>
    <row r="1443" spans="2:27" ht="13.5" hidden="1">
      <c r="B1443" s="232" t="s">
        <v>1110</v>
      </c>
      <c r="C1443" s="232" t="s">
        <v>1434</v>
      </c>
      <c r="D1443" s="232" t="s">
        <v>1111</v>
      </c>
      <c r="E1443" s="232" t="s">
        <v>988</v>
      </c>
      <c r="F1443" s="232">
        <v>96</v>
      </c>
      <c r="G1443" s="232" t="s">
        <v>1435</v>
      </c>
      <c r="H1443" s="233">
        <v>29.176500000000001</v>
      </c>
      <c r="I1443" s="233">
        <v>0</v>
      </c>
      <c r="J1443" s="233">
        <v>18.012779999999999</v>
      </c>
      <c r="K1443" s="234">
        <v>75173</v>
      </c>
      <c r="L1443" s="233">
        <v>8.5813699999999997</v>
      </c>
      <c r="M1443" s="234">
        <v>147367</v>
      </c>
      <c r="N1443" s="233">
        <v>0</v>
      </c>
      <c r="O1443" s="233">
        <v>0</v>
      </c>
      <c r="P1443" s="233">
        <v>9.4644300000000001</v>
      </c>
      <c r="Q1443" s="234">
        <v>115305</v>
      </c>
      <c r="R1443" s="233">
        <v>4.3875599999999997</v>
      </c>
      <c r="S1443" s="234">
        <v>217024</v>
      </c>
      <c r="T1443" s="233">
        <v>0</v>
      </c>
      <c r="U1443" s="235">
        <f t="shared" si="154"/>
        <v>21298.845000000001</v>
      </c>
      <c r="V1443" s="227">
        <f t="shared" si="155"/>
        <v>13149.329399999999</v>
      </c>
      <c r="W1443" s="227">
        <f t="shared" si="156"/>
        <v>12528.816766666667</v>
      </c>
      <c r="X1443" s="227">
        <f t="shared" si="159"/>
        <v>12280.583333333334</v>
      </c>
      <c r="Y1443" s="227">
        <f t="shared" si="157"/>
        <v>6909.0339000000004</v>
      </c>
      <c r="Z1443" s="227">
        <f t="shared" si="158"/>
        <v>6405.8354666666664</v>
      </c>
      <c r="AA1443" s="227">
        <f t="shared" si="160"/>
        <v>6028.4444444444443</v>
      </c>
    </row>
    <row r="1444" spans="2:27" ht="13.5" hidden="1">
      <c r="B1444" s="232" t="s">
        <v>1110</v>
      </c>
      <c r="C1444" s="232" t="s">
        <v>1436</v>
      </c>
      <c r="D1444" s="232" t="s">
        <v>1111</v>
      </c>
      <c r="E1444" s="232" t="s">
        <v>988</v>
      </c>
      <c r="F1444" s="232">
        <v>8</v>
      </c>
      <c r="G1444" s="232" t="s">
        <v>1345</v>
      </c>
      <c r="H1444" s="233">
        <v>2.58263</v>
      </c>
      <c r="I1444" s="233">
        <v>0</v>
      </c>
      <c r="J1444" s="233">
        <v>1.6495599999999999</v>
      </c>
      <c r="K1444" s="234">
        <v>6915</v>
      </c>
      <c r="L1444" s="233">
        <v>0.78935999999999995</v>
      </c>
      <c r="M1444" s="234">
        <v>13581</v>
      </c>
      <c r="N1444" s="233">
        <v>0</v>
      </c>
      <c r="O1444" s="233">
        <v>0</v>
      </c>
      <c r="P1444" s="233">
        <v>0.93418000000000001</v>
      </c>
      <c r="Q1444" s="234">
        <v>11520</v>
      </c>
      <c r="R1444" s="233">
        <v>0.43836999999999998</v>
      </c>
      <c r="S1444" s="234">
        <v>21908</v>
      </c>
      <c r="T1444" s="233">
        <v>0</v>
      </c>
      <c r="U1444" s="235">
        <f t="shared" si="154"/>
        <v>1885.3199</v>
      </c>
      <c r="V1444" s="227">
        <f t="shared" si="155"/>
        <v>1204.1787999999999</v>
      </c>
      <c r="W1444" s="227">
        <f t="shared" si="156"/>
        <v>1152.4828</v>
      </c>
      <c r="X1444" s="227">
        <f t="shared" si="159"/>
        <v>1131.75</v>
      </c>
      <c r="Y1444" s="227">
        <f t="shared" si="157"/>
        <v>681.95140000000004</v>
      </c>
      <c r="Z1444" s="227">
        <f t="shared" si="158"/>
        <v>640.01009999999997</v>
      </c>
      <c r="AA1444" s="227">
        <f t="shared" si="160"/>
        <v>608.55555555555554</v>
      </c>
    </row>
    <row r="1445" spans="2:27" ht="13.5" hidden="1">
      <c r="B1445" s="232" t="s">
        <v>1110</v>
      </c>
      <c r="C1445" s="232" t="s">
        <v>1437</v>
      </c>
      <c r="D1445" s="232" t="s">
        <v>1111</v>
      </c>
      <c r="E1445" s="232" t="s">
        <v>988</v>
      </c>
      <c r="F1445" s="232">
        <v>128</v>
      </c>
      <c r="G1445" s="232" t="s">
        <v>1438</v>
      </c>
      <c r="H1445" s="233">
        <v>38.847000000000001</v>
      </c>
      <c r="I1445" s="233">
        <v>0</v>
      </c>
      <c r="J1445" s="233">
        <v>23.96303</v>
      </c>
      <c r="K1445" s="234">
        <v>99994</v>
      </c>
      <c r="L1445" s="233">
        <v>11.41483</v>
      </c>
      <c r="M1445" s="234">
        <v>196016</v>
      </c>
      <c r="N1445" s="233">
        <v>0</v>
      </c>
      <c r="O1445" s="233">
        <v>0</v>
      </c>
      <c r="P1445" s="233">
        <v>12.56634</v>
      </c>
      <c r="Q1445" s="234">
        <v>153045</v>
      </c>
      <c r="R1445" s="233">
        <v>5.8236299999999996</v>
      </c>
      <c r="S1445" s="234">
        <v>287975</v>
      </c>
      <c r="T1445" s="233">
        <v>0</v>
      </c>
      <c r="U1445" s="235">
        <f t="shared" si="154"/>
        <v>28358.31</v>
      </c>
      <c r="V1445" s="227">
        <f t="shared" si="155"/>
        <v>17493.011900000001</v>
      </c>
      <c r="W1445" s="227">
        <f t="shared" si="156"/>
        <v>16665.659233333332</v>
      </c>
      <c r="X1445" s="227">
        <f t="shared" si="159"/>
        <v>16334.666666666666</v>
      </c>
      <c r="Y1445" s="227">
        <f t="shared" si="157"/>
        <v>9173.4282000000003</v>
      </c>
      <c r="Z1445" s="227">
        <f t="shared" si="158"/>
        <v>8502.4998999999989</v>
      </c>
      <c r="AA1445" s="227">
        <f t="shared" si="160"/>
        <v>7999.3055555555557</v>
      </c>
    </row>
    <row r="1446" spans="2:27" ht="13.5" hidden="1">
      <c r="B1446" s="232" t="s">
        <v>1110</v>
      </c>
      <c r="C1446" s="232" t="s">
        <v>1439</v>
      </c>
      <c r="D1446" s="232" t="s">
        <v>1111</v>
      </c>
      <c r="E1446" s="232" t="s">
        <v>988</v>
      </c>
      <c r="F1446" s="232">
        <v>16</v>
      </c>
      <c r="G1446" s="232" t="s">
        <v>1364</v>
      </c>
      <c r="H1446" s="233">
        <v>5.0002500000000003</v>
      </c>
      <c r="I1446" s="233">
        <v>0</v>
      </c>
      <c r="J1446" s="233">
        <v>3.13713</v>
      </c>
      <c r="K1446" s="234">
        <v>13120</v>
      </c>
      <c r="L1446" s="233">
        <v>1.49773</v>
      </c>
      <c r="M1446" s="234">
        <v>25744</v>
      </c>
      <c r="N1446" s="233">
        <v>0</v>
      </c>
      <c r="O1446" s="233">
        <v>0</v>
      </c>
      <c r="P1446" s="233">
        <v>1.7096499999999999</v>
      </c>
      <c r="Q1446" s="234">
        <v>20955</v>
      </c>
      <c r="R1446" s="233">
        <v>0.79737999999999998</v>
      </c>
      <c r="S1446" s="234">
        <v>39646</v>
      </c>
      <c r="T1446" s="233">
        <v>0</v>
      </c>
      <c r="U1446" s="235">
        <f t="shared" si="154"/>
        <v>3650.1825000000003</v>
      </c>
      <c r="V1446" s="227">
        <f t="shared" si="155"/>
        <v>2290.1048999999998</v>
      </c>
      <c r="W1446" s="227">
        <f t="shared" si="156"/>
        <v>2186.6762333333336</v>
      </c>
      <c r="X1446" s="227">
        <f t="shared" si="159"/>
        <v>2145.3333333333335</v>
      </c>
      <c r="Y1446" s="227">
        <f t="shared" si="157"/>
        <v>1248.0445</v>
      </c>
      <c r="Z1446" s="227">
        <f t="shared" si="158"/>
        <v>1164.1707333333334</v>
      </c>
      <c r="AA1446" s="227">
        <f t="shared" si="160"/>
        <v>1101.2777777777778</v>
      </c>
    </row>
    <row r="1447" spans="2:27" ht="13.5" hidden="1">
      <c r="B1447" s="232" t="s">
        <v>1110</v>
      </c>
      <c r="C1447" s="232" t="s">
        <v>1440</v>
      </c>
      <c r="D1447" s="232" t="s">
        <v>1111</v>
      </c>
      <c r="E1447" s="232" t="s">
        <v>988</v>
      </c>
      <c r="F1447" s="232">
        <v>32</v>
      </c>
      <c r="G1447" s="232" t="s">
        <v>1369</v>
      </c>
      <c r="H1447" s="233">
        <v>9.8354999999999997</v>
      </c>
      <c r="I1447" s="233">
        <v>0</v>
      </c>
      <c r="J1447" s="233">
        <v>6.11226</v>
      </c>
      <c r="K1447" s="234">
        <v>25531</v>
      </c>
      <c r="L1447" s="233">
        <v>2.9144600000000001</v>
      </c>
      <c r="M1447" s="234">
        <v>50068</v>
      </c>
      <c r="N1447" s="233">
        <v>0</v>
      </c>
      <c r="O1447" s="233">
        <v>0</v>
      </c>
      <c r="P1447" s="233">
        <v>3.2606099999999998</v>
      </c>
      <c r="Q1447" s="234">
        <v>39825</v>
      </c>
      <c r="R1447" s="233">
        <v>1.51542</v>
      </c>
      <c r="S1447" s="234">
        <v>75122</v>
      </c>
      <c r="T1447" s="233">
        <v>0</v>
      </c>
      <c r="U1447" s="235">
        <f t="shared" si="154"/>
        <v>7179.915</v>
      </c>
      <c r="V1447" s="227">
        <f t="shared" si="155"/>
        <v>4461.9498000000003</v>
      </c>
      <c r="W1447" s="227">
        <f t="shared" si="156"/>
        <v>4255.139133333334</v>
      </c>
      <c r="X1447" s="227">
        <f t="shared" si="159"/>
        <v>4172.333333333333</v>
      </c>
      <c r="Y1447" s="227">
        <f t="shared" si="157"/>
        <v>2380.2453</v>
      </c>
      <c r="Z1447" s="227">
        <f t="shared" si="158"/>
        <v>2212.5065999999997</v>
      </c>
      <c r="AA1447" s="227">
        <f t="shared" si="160"/>
        <v>2086.7222222222222</v>
      </c>
    </row>
    <row r="1448" spans="2:27" ht="13.5" hidden="1">
      <c r="B1448" s="232" t="s">
        <v>1110</v>
      </c>
      <c r="C1448" s="232" t="s">
        <v>1441</v>
      </c>
      <c r="D1448" s="232" t="s">
        <v>1111</v>
      </c>
      <c r="E1448" s="232" t="s">
        <v>988</v>
      </c>
      <c r="F1448" s="232">
        <v>128</v>
      </c>
      <c r="G1448" s="232" t="s">
        <v>1438</v>
      </c>
      <c r="H1448" s="233">
        <v>38.847000000000001</v>
      </c>
      <c r="I1448" s="233">
        <v>0</v>
      </c>
      <c r="J1448" s="233">
        <v>23.96303</v>
      </c>
      <c r="K1448" s="234">
        <v>99994</v>
      </c>
      <c r="L1448" s="233">
        <v>11.41483</v>
      </c>
      <c r="M1448" s="234">
        <v>196016</v>
      </c>
      <c r="N1448" s="233">
        <v>0</v>
      </c>
      <c r="O1448" s="233">
        <v>0</v>
      </c>
      <c r="P1448" s="233">
        <v>12.56634</v>
      </c>
      <c r="Q1448" s="234">
        <v>153045</v>
      </c>
      <c r="R1448" s="233">
        <v>5.8236299999999996</v>
      </c>
      <c r="S1448" s="234">
        <v>287975</v>
      </c>
      <c r="T1448" s="233">
        <v>0</v>
      </c>
      <c r="U1448" s="235">
        <f t="shared" si="154"/>
        <v>28358.31</v>
      </c>
      <c r="V1448" s="227">
        <f t="shared" si="155"/>
        <v>17493.011900000001</v>
      </c>
      <c r="W1448" s="227">
        <f t="shared" si="156"/>
        <v>16665.659233333332</v>
      </c>
      <c r="X1448" s="227">
        <f t="shared" si="159"/>
        <v>16334.666666666666</v>
      </c>
      <c r="Y1448" s="227">
        <f t="shared" si="157"/>
        <v>9173.4282000000003</v>
      </c>
      <c r="Z1448" s="227">
        <f t="shared" si="158"/>
        <v>8502.4998999999989</v>
      </c>
      <c r="AA1448" s="227">
        <f t="shared" si="160"/>
        <v>7999.3055555555557</v>
      </c>
    </row>
    <row r="1449" spans="2:27" ht="13.5" hidden="1">
      <c r="B1449" s="232" t="s">
        <v>1110</v>
      </c>
      <c r="C1449" s="232" t="s">
        <v>1442</v>
      </c>
      <c r="D1449" s="232" t="s">
        <v>1111</v>
      </c>
      <c r="E1449" s="232" t="s">
        <v>988</v>
      </c>
      <c r="F1449" s="232">
        <v>4</v>
      </c>
      <c r="G1449" s="232" t="s">
        <v>1316</v>
      </c>
      <c r="H1449" s="233">
        <v>1.3038099999999999</v>
      </c>
      <c r="I1449" s="233">
        <v>0</v>
      </c>
      <c r="J1449" s="233">
        <v>0.83577999999999997</v>
      </c>
      <c r="K1449" s="234">
        <v>3506</v>
      </c>
      <c r="L1449" s="233">
        <v>0.40017999999999998</v>
      </c>
      <c r="M1449" s="234">
        <v>6887</v>
      </c>
      <c r="N1449" s="233">
        <v>0</v>
      </c>
      <c r="O1449" s="233">
        <v>0</v>
      </c>
      <c r="P1449" s="233">
        <v>0.47643999999999997</v>
      </c>
      <c r="Q1449" s="234">
        <v>5883</v>
      </c>
      <c r="R1449" s="233">
        <v>0.22386</v>
      </c>
      <c r="S1449" s="234">
        <v>11200</v>
      </c>
      <c r="T1449" s="233">
        <v>0</v>
      </c>
      <c r="U1449" s="235">
        <f t="shared" si="154"/>
        <v>951.78129999999999</v>
      </c>
      <c r="V1449" s="227">
        <f t="shared" si="155"/>
        <v>610.11939999999993</v>
      </c>
      <c r="W1449" s="227">
        <f t="shared" si="156"/>
        <v>584.29806666666673</v>
      </c>
      <c r="X1449" s="227">
        <f t="shared" si="159"/>
        <v>573.91666666666663</v>
      </c>
      <c r="Y1449" s="227">
        <f t="shared" si="157"/>
        <v>347.80119999999999</v>
      </c>
      <c r="Z1449" s="227">
        <f t="shared" si="158"/>
        <v>326.83446666666669</v>
      </c>
      <c r="AA1449" s="227">
        <f t="shared" si="160"/>
        <v>311.11111111111109</v>
      </c>
    </row>
    <row r="1450" spans="2:27" ht="13.5" hidden="1">
      <c r="B1450" s="232" t="s">
        <v>1110</v>
      </c>
      <c r="C1450" s="232" t="s">
        <v>912</v>
      </c>
      <c r="D1450" s="232" t="s">
        <v>1111</v>
      </c>
      <c r="E1450" s="232" t="s">
        <v>988</v>
      </c>
      <c r="F1450" s="232">
        <v>48</v>
      </c>
      <c r="G1450" s="232" t="s">
        <v>1356</v>
      </c>
      <c r="H1450" s="233">
        <v>5.5650000000000004</v>
      </c>
      <c r="I1450" s="233">
        <v>0</v>
      </c>
      <c r="J1450" s="233">
        <v>3.5640000000000001</v>
      </c>
      <c r="K1450" s="234">
        <v>14901</v>
      </c>
      <c r="L1450" s="233">
        <v>1.7010000000000001</v>
      </c>
      <c r="M1450" s="234">
        <v>29234</v>
      </c>
      <c r="N1450" s="233">
        <v>0</v>
      </c>
      <c r="O1450" s="233">
        <v>0</v>
      </c>
      <c r="P1450" s="233">
        <v>2.4060000000000001</v>
      </c>
      <c r="Q1450" s="234">
        <v>29423</v>
      </c>
      <c r="R1450" s="233">
        <v>1.1200000000000001</v>
      </c>
      <c r="S1450" s="234">
        <v>55565</v>
      </c>
      <c r="T1450" s="233">
        <v>0</v>
      </c>
      <c r="U1450" s="235">
        <f t="shared" si="154"/>
        <v>4062.4500000000003</v>
      </c>
      <c r="V1450" s="227">
        <f t="shared" si="155"/>
        <v>2601.7200000000003</v>
      </c>
      <c r="W1450" s="227">
        <f t="shared" si="156"/>
        <v>2483.48</v>
      </c>
      <c r="X1450" s="227">
        <f t="shared" si="159"/>
        <v>2436.1666666666665</v>
      </c>
      <c r="Y1450" s="227">
        <f t="shared" si="157"/>
        <v>1756.38</v>
      </c>
      <c r="Z1450" s="227">
        <f t="shared" si="158"/>
        <v>1634.9055555555556</v>
      </c>
      <c r="AA1450" s="227">
        <f t="shared" si="160"/>
        <v>1543.4722222222222</v>
      </c>
    </row>
    <row r="1451" spans="2:27" ht="13.5" hidden="1">
      <c r="B1451" s="232" t="s">
        <v>1110</v>
      </c>
      <c r="C1451" s="232" t="s">
        <v>913</v>
      </c>
      <c r="D1451" s="232" t="s">
        <v>1111</v>
      </c>
      <c r="E1451" s="232" t="s">
        <v>988</v>
      </c>
      <c r="F1451" s="232">
        <v>8</v>
      </c>
      <c r="G1451" s="232" t="s">
        <v>1317</v>
      </c>
      <c r="H1451" s="233">
        <v>1.0649999999999999</v>
      </c>
      <c r="I1451" s="233">
        <v>0</v>
      </c>
      <c r="J1451" s="233">
        <v>0.72899999999999998</v>
      </c>
      <c r="K1451" s="234">
        <v>3075</v>
      </c>
      <c r="L1451" s="233">
        <v>0.35099999999999998</v>
      </c>
      <c r="M1451" s="234">
        <v>6055</v>
      </c>
      <c r="N1451" s="233">
        <v>0</v>
      </c>
      <c r="O1451" s="233">
        <v>0</v>
      </c>
      <c r="P1451" s="233">
        <v>0.53300000000000003</v>
      </c>
      <c r="Q1451" s="234">
        <v>6642</v>
      </c>
      <c r="R1451" s="233">
        <v>0.253</v>
      </c>
      <c r="S1451" s="234">
        <v>12736</v>
      </c>
      <c r="T1451" s="233">
        <v>0</v>
      </c>
      <c r="U1451" s="235">
        <f t="shared" si="154"/>
        <v>777.44999999999993</v>
      </c>
      <c r="V1451" s="227">
        <f t="shared" si="155"/>
        <v>532.16999999999996</v>
      </c>
      <c r="W1451" s="227">
        <f t="shared" si="156"/>
        <v>512.48</v>
      </c>
      <c r="X1451" s="227">
        <f t="shared" si="159"/>
        <v>504.58333333333331</v>
      </c>
      <c r="Y1451" s="227">
        <f t="shared" si="157"/>
        <v>389.09000000000003</v>
      </c>
      <c r="Z1451" s="227">
        <f t="shared" si="158"/>
        <v>369.19</v>
      </c>
      <c r="AA1451" s="227">
        <f t="shared" si="160"/>
        <v>353.77777777777777</v>
      </c>
    </row>
    <row r="1452" spans="2:27" ht="13.5" hidden="1">
      <c r="B1452" s="232" t="s">
        <v>1110</v>
      </c>
      <c r="C1452" s="232" t="s">
        <v>914</v>
      </c>
      <c r="D1452" s="232" t="s">
        <v>1111</v>
      </c>
      <c r="E1452" s="232" t="s">
        <v>988</v>
      </c>
      <c r="F1452" s="232">
        <v>12</v>
      </c>
      <c r="G1452" s="232" t="s">
        <v>1308</v>
      </c>
      <c r="H1452" s="233">
        <v>1.5149999999999999</v>
      </c>
      <c r="I1452" s="233">
        <v>0</v>
      </c>
      <c r="J1452" s="233">
        <v>1.0129999999999999</v>
      </c>
      <c r="K1452" s="234">
        <v>4257</v>
      </c>
      <c r="L1452" s="233">
        <v>0.48599999999999999</v>
      </c>
      <c r="M1452" s="234">
        <v>8373</v>
      </c>
      <c r="N1452" s="233">
        <v>0</v>
      </c>
      <c r="O1452" s="233">
        <v>0</v>
      </c>
      <c r="P1452" s="233">
        <v>0.72</v>
      </c>
      <c r="Q1452" s="234">
        <v>8920</v>
      </c>
      <c r="R1452" s="233">
        <v>0.33900000000000002</v>
      </c>
      <c r="S1452" s="234">
        <v>17019</v>
      </c>
      <c r="T1452" s="233">
        <v>0</v>
      </c>
      <c r="U1452" s="235">
        <f t="shared" si="154"/>
        <v>1105.9499999999998</v>
      </c>
      <c r="V1452" s="227">
        <f t="shared" si="155"/>
        <v>739.4899999999999</v>
      </c>
      <c r="W1452" s="227">
        <f t="shared" si="156"/>
        <v>709.53</v>
      </c>
      <c r="X1452" s="227">
        <f t="shared" si="159"/>
        <v>697.75</v>
      </c>
      <c r="Y1452" s="227">
        <f t="shared" si="157"/>
        <v>525.6</v>
      </c>
      <c r="Z1452" s="227">
        <f t="shared" si="158"/>
        <v>495.2477777777778</v>
      </c>
      <c r="AA1452" s="227">
        <f t="shared" si="160"/>
        <v>472.75</v>
      </c>
    </row>
    <row r="1453" spans="2:27" ht="13.5" hidden="1">
      <c r="B1453" s="232" t="s">
        <v>1110</v>
      </c>
      <c r="C1453" s="232" t="s">
        <v>915</v>
      </c>
      <c r="D1453" s="232" t="s">
        <v>1111</v>
      </c>
      <c r="E1453" s="232" t="s">
        <v>988</v>
      </c>
      <c r="F1453" s="232">
        <v>24</v>
      </c>
      <c r="G1453" s="232" t="s">
        <v>1310</v>
      </c>
      <c r="H1453" s="233">
        <v>2.8650000000000002</v>
      </c>
      <c r="I1453" s="233">
        <v>0</v>
      </c>
      <c r="J1453" s="233">
        <v>1.863</v>
      </c>
      <c r="K1453" s="234">
        <v>7805</v>
      </c>
      <c r="L1453" s="233">
        <v>0.89100000000000001</v>
      </c>
      <c r="M1453" s="234">
        <v>15326</v>
      </c>
      <c r="N1453" s="233">
        <v>0</v>
      </c>
      <c r="O1453" s="233">
        <v>0</v>
      </c>
      <c r="P1453" s="233">
        <v>1.282</v>
      </c>
      <c r="Q1453" s="234">
        <v>15754</v>
      </c>
      <c r="R1453" s="233">
        <v>0.59899999999999998</v>
      </c>
      <c r="S1453" s="234">
        <v>29868</v>
      </c>
      <c r="T1453" s="233">
        <v>0</v>
      </c>
      <c r="U1453" s="235">
        <f t="shared" si="154"/>
        <v>2091.4500000000003</v>
      </c>
      <c r="V1453" s="227">
        <f t="shared" si="155"/>
        <v>1359.99</v>
      </c>
      <c r="W1453" s="227">
        <f t="shared" si="156"/>
        <v>1300.8466666666668</v>
      </c>
      <c r="X1453" s="227">
        <f t="shared" si="159"/>
        <v>1277.1666666666667</v>
      </c>
      <c r="Y1453" s="227">
        <f t="shared" si="157"/>
        <v>935.86</v>
      </c>
      <c r="Z1453" s="227">
        <f t="shared" si="158"/>
        <v>874.88111111111107</v>
      </c>
      <c r="AA1453" s="227">
        <f t="shared" si="160"/>
        <v>829.66666666666663</v>
      </c>
    </row>
    <row r="1454" spans="2:27" ht="13.5" hidden="1">
      <c r="B1454" s="232" t="s">
        <v>1110</v>
      </c>
      <c r="C1454" s="232" t="s">
        <v>916</v>
      </c>
      <c r="D1454" s="232" t="s">
        <v>1111</v>
      </c>
      <c r="E1454" s="232" t="s">
        <v>988</v>
      </c>
      <c r="F1454" s="232">
        <v>2</v>
      </c>
      <c r="G1454" s="232" t="s">
        <v>1311</v>
      </c>
      <c r="H1454" s="233">
        <v>0.32</v>
      </c>
      <c r="I1454" s="233">
        <v>0</v>
      </c>
      <c r="J1454" s="233">
        <v>0.23400000000000001</v>
      </c>
      <c r="K1454" s="234">
        <v>994</v>
      </c>
      <c r="L1454" s="233">
        <v>0.114</v>
      </c>
      <c r="M1454" s="234">
        <v>1965</v>
      </c>
      <c r="N1454" s="233">
        <v>0</v>
      </c>
      <c r="O1454" s="233">
        <v>0</v>
      </c>
      <c r="P1454" s="233">
        <v>0.182</v>
      </c>
      <c r="Q1454" s="234">
        <v>2305</v>
      </c>
      <c r="R1454" s="233">
        <v>8.7999999999999995E-2</v>
      </c>
      <c r="S1454" s="234">
        <v>4472</v>
      </c>
      <c r="T1454" s="233">
        <v>0</v>
      </c>
      <c r="U1454" s="235">
        <f t="shared" si="154"/>
        <v>233.6</v>
      </c>
      <c r="V1454" s="227">
        <f t="shared" si="155"/>
        <v>170.82000000000002</v>
      </c>
      <c r="W1454" s="227">
        <f t="shared" si="156"/>
        <v>166.05333333333334</v>
      </c>
      <c r="X1454" s="227">
        <f t="shared" si="159"/>
        <v>163.75</v>
      </c>
      <c r="Y1454" s="227">
        <f t="shared" si="157"/>
        <v>132.85999999999999</v>
      </c>
      <c r="Z1454" s="227">
        <f t="shared" si="158"/>
        <v>128.26777777777778</v>
      </c>
      <c r="AA1454" s="227">
        <f t="shared" si="160"/>
        <v>124.22222222222223</v>
      </c>
    </row>
    <row r="1455" spans="2:27" ht="13.5" hidden="1">
      <c r="B1455" s="232" t="s">
        <v>1110</v>
      </c>
      <c r="C1455" s="232" t="s">
        <v>917</v>
      </c>
      <c r="D1455" s="232" t="s">
        <v>1111</v>
      </c>
      <c r="E1455" s="232" t="s">
        <v>988</v>
      </c>
      <c r="F1455" s="232">
        <v>48</v>
      </c>
      <c r="G1455" s="232" t="s">
        <v>1356</v>
      </c>
      <c r="H1455" s="233">
        <v>5.5650000000000004</v>
      </c>
      <c r="I1455" s="233">
        <v>0</v>
      </c>
      <c r="J1455" s="233">
        <v>3.5640000000000001</v>
      </c>
      <c r="K1455" s="234">
        <v>14901</v>
      </c>
      <c r="L1455" s="233">
        <v>1.7010000000000001</v>
      </c>
      <c r="M1455" s="234">
        <v>29234</v>
      </c>
      <c r="N1455" s="233">
        <v>0</v>
      </c>
      <c r="O1455" s="233">
        <v>0</v>
      </c>
      <c r="P1455" s="233">
        <v>2.4060000000000001</v>
      </c>
      <c r="Q1455" s="234">
        <v>29423</v>
      </c>
      <c r="R1455" s="233">
        <v>1.1200000000000001</v>
      </c>
      <c r="S1455" s="234">
        <v>55565</v>
      </c>
      <c r="T1455" s="233">
        <v>0</v>
      </c>
      <c r="U1455" s="235">
        <f t="shared" si="154"/>
        <v>4062.4500000000003</v>
      </c>
      <c r="V1455" s="227">
        <f t="shared" si="155"/>
        <v>2601.7200000000003</v>
      </c>
      <c r="W1455" s="227">
        <f t="shared" si="156"/>
        <v>2483.48</v>
      </c>
      <c r="X1455" s="227">
        <f t="shared" si="159"/>
        <v>2436.1666666666665</v>
      </c>
      <c r="Y1455" s="227">
        <f t="shared" si="157"/>
        <v>1756.38</v>
      </c>
      <c r="Z1455" s="227">
        <f t="shared" si="158"/>
        <v>1634.9055555555556</v>
      </c>
      <c r="AA1455" s="227">
        <f t="shared" si="160"/>
        <v>1543.4722222222222</v>
      </c>
    </row>
    <row r="1456" spans="2:27" ht="13.5" hidden="1">
      <c r="B1456" s="232" t="s">
        <v>1110</v>
      </c>
      <c r="C1456" s="232" t="s">
        <v>918</v>
      </c>
      <c r="D1456" s="232" t="s">
        <v>1111</v>
      </c>
      <c r="E1456" s="232" t="s">
        <v>988</v>
      </c>
      <c r="F1456" s="232">
        <v>4</v>
      </c>
      <c r="G1456" s="232" t="s">
        <v>1312</v>
      </c>
      <c r="H1456" s="233">
        <v>0.54500000000000004</v>
      </c>
      <c r="I1456" s="233">
        <v>0</v>
      </c>
      <c r="J1456" s="233">
        <v>0.376</v>
      </c>
      <c r="K1456" s="234">
        <v>1586</v>
      </c>
      <c r="L1456" s="233">
        <v>0.18099999999999999</v>
      </c>
      <c r="M1456" s="234">
        <v>3124</v>
      </c>
      <c r="N1456" s="233">
        <v>0</v>
      </c>
      <c r="O1456" s="233">
        <v>0</v>
      </c>
      <c r="P1456" s="233">
        <v>0.27600000000000002</v>
      </c>
      <c r="Q1456" s="234">
        <v>3444</v>
      </c>
      <c r="R1456" s="233">
        <v>0.13100000000000001</v>
      </c>
      <c r="S1456" s="234">
        <v>6614</v>
      </c>
      <c r="T1456" s="233">
        <v>0</v>
      </c>
      <c r="U1456" s="235">
        <f t="shared" si="154"/>
        <v>397.85</v>
      </c>
      <c r="V1456" s="227">
        <f t="shared" si="155"/>
        <v>274.48</v>
      </c>
      <c r="W1456" s="227">
        <f t="shared" si="156"/>
        <v>264.29666666666662</v>
      </c>
      <c r="X1456" s="227">
        <f t="shared" si="159"/>
        <v>260.33333333333331</v>
      </c>
      <c r="Y1456" s="227">
        <f t="shared" si="157"/>
        <v>201.48000000000002</v>
      </c>
      <c r="Z1456" s="227">
        <f t="shared" si="158"/>
        <v>191.29666666666668</v>
      </c>
      <c r="AA1456" s="227">
        <f t="shared" si="160"/>
        <v>183.72222222222223</v>
      </c>
    </row>
    <row r="1457" spans="2:27" ht="13.5" hidden="1">
      <c r="B1457" s="232" t="s">
        <v>1110</v>
      </c>
      <c r="C1457" s="232" t="s">
        <v>579</v>
      </c>
      <c r="D1457" s="232" t="s">
        <v>1444</v>
      </c>
      <c r="E1457" s="232" t="s">
        <v>988</v>
      </c>
      <c r="F1457" s="232">
        <v>8</v>
      </c>
      <c r="G1457" s="232" t="s">
        <v>1299</v>
      </c>
      <c r="H1457" s="233">
        <v>3.621</v>
      </c>
      <c r="I1457" s="233">
        <v>0</v>
      </c>
      <c r="J1457" s="233">
        <v>0</v>
      </c>
      <c r="K1457" s="234">
        <v>0</v>
      </c>
      <c r="L1457" s="233">
        <v>0</v>
      </c>
      <c r="M1457" s="234">
        <v>0</v>
      </c>
      <c r="N1457" s="233">
        <v>0</v>
      </c>
      <c r="O1457" s="233">
        <v>0</v>
      </c>
      <c r="P1457" s="233">
        <v>0</v>
      </c>
      <c r="Q1457" s="234">
        <v>0</v>
      </c>
      <c r="R1457" s="233">
        <v>0</v>
      </c>
      <c r="S1457" s="234">
        <v>0</v>
      </c>
      <c r="T1457" s="233">
        <v>0</v>
      </c>
      <c r="U1457" s="235">
        <f t="shared" si="154"/>
        <v>2643.33</v>
      </c>
      <c r="V1457" s="227">
        <f t="shared" si="155"/>
        <v>0</v>
      </c>
      <c r="W1457" s="227">
        <f t="shared" si="156"/>
        <v>0</v>
      </c>
      <c r="X1457" s="227">
        <f t="shared" si="159"/>
        <v>0</v>
      </c>
      <c r="Y1457" s="227">
        <f t="shared" si="157"/>
        <v>0</v>
      </c>
      <c r="Z1457" s="227">
        <f t="shared" si="158"/>
        <v>0</v>
      </c>
      <c r="AA1457" s="227">
        <f t="shared" si="160"/>
        <v>0</v>
      </c>
    </row>
    <row r="1458" spans="2:27" ht="13.5" hidden="1">
      <c r="B1458" s="232" t="s">
        <v>1110</v>
      </c>
      <c r="C1458" s="232" t="s">
        <v>593</v>
      </c>
      <c r="D1458" s="232" t="s">
        <v>1444</v>
      </c>
      <c r="E1458" s="232" t="s">
        <v>988</v>
      </c>
      <c r="F1458" s="232">
        <v>16</v>
      </c>
      <c r="G1458" s="232" t="s">
        <v>1301</v>
      </c>
      <c r="H1458" s="233">
        <v>7.077</v>
      </c>
      <c r="I1458" s="233">
        <v>0</v>
      </c>
      <c r="J1458" s="233">
        <v>0</v>
      </c>
      <c r="K1458" s="234">
        <v>0</v>
      </c>
      <c r="L1458" s="233">
        <v>0</v>
      </c>
      <c r="M1458" s="234">
        <v>0</v>
      </c>
      <c r="N1458" s="233">
        <v>0</v>
      </c>
      <c r="O1458" s="233">
        <v>0</v>
      </c>
      <c r="P1458" s="233">
        <v>0</v>
      </c>
      <c r="Q1458" s="234">
        <v>0</v>
      </c>
      <c r="R1458" s="233">
        <v>0</v>
      </c>
      <c r="S1458" s="234">
        <v>0</v>
      </c>
      <c r="T1458" s="233">
        <v>0</v>
      </c>
      <c r="U1458" s="235">
        <f t="shared" si="154"/>
        <v>5166.21</v>
      </c>
      <c r="V1458" s="227">
        <f t="shared" si="155"/>
        <v>0</v>
      </c>
      <c r="W1458" s="227">
        <f t="shared" si="156"/>
        <v>0</v>
      </c>
      <c r="X1458" s="227">
        <f t="shared" si="159"/>
        <v>0</v>
      </c>
      <c r="Y1458" s="227">
        <f t="shared" si="157"/>
        <v>0</v>
      </c>
      <c r="Z1458" s="227">
        <f t="shared" si="158"/>
        <v>0</v>
      </c>
      <c r="AA1458" s="227">
        <f t="shared" si="160"/>
        <v>0</v>
      </c>
    </row>
    <row r="1459" spans="2:27" ht="13.5" hidden="1">
      <c r="B1459" s="232" t="s">
        <v>1110</v>
      </c>
      <c r="C1459" s="232" t="s">
        <v>604</v>
      </c>
      <c r="D1459" s="232" t="s">
        <v>1444</v>
      </c>
      <c r="E1459" s="232" t="s">
        <v>988</v>
      </c>
      <c r="F1459" s="232">
        <v>36</v>
      </c>
      <c r="G1459" s="232" t="s">
        <v>1303</v>
      </c>
      <c r="H1459" s="233">
        <v>15.489000000000001</v>
      </c>
      <c r="I1459" s="233">
        <v>0</v>
      </c>
      <c r="J1459" s="233">
        <v>0</v>
      </c>
      <c r="K1459" s="234">
        <v>0</v>
      </c>
      <c r="L1459" s="233">
        <v>0</v>
      </c>
      <c r="M1459" s="234">
        <v>0</v>
      </c>
      <c r="N1459" s="233">
        <v>0</v>
      </c>
      <c r="O1459" s="233">
        <v>0</v>
      </c>
      <c r="P1459" s="233">
        <v>0</v>
      </c>
      <c r="Q1459" s="234">
        <v>0</v>
      </c>
      <c r="R1459" s="233">
        <v>0</v>
      </c>
      <c r="S1459" s="234">
        <v>0</v>
      </c>
      <c r="T1459" s="233">
        <v>0</v>
      </c>
      <c r="U1459" s="235">
        <f t="shared" si="154"/>
        <v>11306.970000000001</v>
      </c>
      <c r="V1459" s="227">
        <f t="shared" si="155"/>
        <v>0</v>
      </c>
      <c r="W1459" s="227">
        <f t="shared" si="156"/>
        <v>0</v>
      </c>
      <c r="X1459" s="227">
        <f t="shared" si="159"/>
        <v>0</v>
      </c>
      <c r="Y1459" s="227">
        <f t="shared" si="157"/>
        <v>0</v>
      </c>
      <c r="Z1459" s="227">
        <f t="shared" si="158"/>
        <v>0</v>
      </c>
      <c r="AA1459" s="227">
        <f t="shared" si="160"/>
        <v>0</v>
      </c>
    </row>
    <row r="1460" spans="2:27" ht="13.5" hidden="1">
      <c r="B1460" s="232" t="s">
        <v>1110</v>
      </c>
      <c r="C1460" s="232" t="s">
        <v>623</v>
      </c>
      <c r="D1460" s="232" t="s">
        <v>1444</v>
      </c>
      <c r="E1460" s="232" t="s">
        <v>988</v>
      </c>
      <c r="F1460" s="232">
        <v>4</v>
      </c>
      <c r="G1460" s="232" t="s">
        <v>1307</v>
      </c>
      <c r="H1460" s="233">
        <v>1.823</v>
      </c>
      <c r="I1460" s="233">
        <v>0</v>
      </c>
      <c r="J1460" s="233">
        <v>0</v>
      </c>
      <c r="K1460" s="234">
        <v>0</v>
      </c>
      <c r="L1460" s="233">
        <v>0</v>
      </c>
      <c r="M1460" s="234">
        <v>0</v>
      </c>
      <c r="N1460" s="233">
        <v>0</v>
      </c>
      <c r="O1460" s="233">
        <v>0</v>
      </c>
      <c r="P1460" s="233">
        <v>0</v>
      </c>
      <c r="Q1460" s="234">
        <v>0</v>
      </c>
      <c r="R1460" s="233">
        <v>0</v>
      </c>
      <c r="S1460" s="234">
        <v>0</v>
      </c>
      <c r="T1460" s="233">
        <v>0</v>
      </c>
      <c r="U1460" s="235">
        <f t="shared" si="154"/>
        <v>1330.79</v>
      </c>
      <c r="V1460" s="227">
        <f t="shared" si="155"/>
        <v>0</v>
      </c>
      <c r="W1460" s="227">
        <f t="shared" si="156"/>
        <v>0</v>
      </c>
      <c r="X1460" s="227">
        <f t="shared" si="159"/>
        <v>0</v>
      </c>
      <c r="Y1460" s="227">
        <f t="shared" si="157"/>
        <v>0</v>
      </c>
      <c r="Z1460" s="227">
        <f t="shared" si="158"/>
        <v>0</v>
      </c>
      <c r="AA1460" s="227">
        <f t="shared" si="160"/>
        <v>0</v>
      </c>
    </row>
    <row r="1461" spans="2:27" ht="13.5" hidden="1">
      <c r="B1461" s="232" t="s">
        <v>1110</v>
      </c>
      <c r="C1461" s="232" t="s">
        <v>635</v>
      </c>
      <c r="D1461" s="232" t="s">
        <v>1444</v>
      </c>
      <c r="E1461" s="232" t="s">
        <v>988</v>
      </c>
      <c r="F1461" s="232">
        <v>48</v>
      </c>
      <c r="G1461" s="232" t="s">
        <v>1308</v>
      </c>
      <c r="H1461" s="233">
        <v>20.469000000000001</v>
      </c>
      <c r="I1461" s="233">
        <v>0</v>
      </c>
      <c r="J1461" s="233">
        <v>0</v>
      </c>
      <c r="K1461" s="234">
        <v>0</v>
      </c>
      <c r="L1461" s="233">
        <v>0</v>
      </c>
      <c r="M1461" s="234">
        <v>0</v>
      </c>
      <c r="N1461" s="233">
        <v>0</v>
      </c>
      <c r="O1461" s="233">
        <v>0</v>
      </c>
      <c r="P1461" s="233">
        <v>0</v>
      </c>
      <c r="Q1461" s="234">
        <v>0</v>
      </c>
      <c r="R1461" s="233">
        <v>0</v>
      </c>
      <c r="S1461" s="234">
        <v>0</v>
      </c>
      <c r="T1461" s="233">
        <v>0</v>
      </c>
      <c r="U1461" s="235">
        <f t="shared" si="154"/>
        <v>14942.37</v>
      </c>
      <c r="V1461" s="227">
        <f t="shared" si="155"/>
        <v>0</v>
      </c>
      <c r="W1461" s="227">
        <f t="shared" si="156"/>
        <v>0</v>
      </c>
      <c r="X1461" s="227">
        <f t="shared" si="159"/>
        <v>0</v>
      </c>
      <c r="Y1461" s="227">
        <f t="shared" si="157"/>
        <v>0</v>
      </c>
      <c r="Z1461" s="227">
        <f t="shared" si="158"/>
        <v>0</v>
      </c>
      <c r="AA1461" s="227">
        <f t="shared" si="160"/>
        <v>0</v>
      </c>
    </row>
    <row r="1462" spans="2:27" ht="13.5" hidden="1">
      <c r="B1462" s="232" t="s">
        <v>1110</v>
      </c>
      <c r="C1462" s="232" t="s">
        <v>643</v>
      </c>
      <c r="D1462" s="232" t="s">
        <v>1444</v>
      </c>
      <c r="E1462" s="232" t="s">
        <v>988</v>
      </c>
      <c r="F1462" s="232">
        <v>72</v>
      </c>
      <c r="G1462" s="232" t="s">
        <v>1309</v>
      </c>
      <c r="H1462" s="233">
        <v>30.620999999999999</v>
      </c>
      <c r="I1462" s="233">
        <v>0</v>
      </c>
      <c r="J1462" s="233">
        <v>0</v>
      </c>
      <c r="K1462" s="234">
        <v>0</v>
      </c>
      <c r="L1462" s="233">
        <v>0</v>
      </c>
      <c r="M1462" s="234">
        <v>0</v>
      </c>
      <c r="N1462" s="233">
        <v>0</v>
      </c>
      <c r="O1462" s="233">
        <v>0</v>
      </c>
      <c r="P1462" s="233">
        <v>0</v>
      </c>
      <c r="Q1462" s="234">
        <v>0</v>
      </c>
      <c r="R1462" s="233">
        <v>0</v>
      </c>
      <c r="S1462" s="234">
        <v>0</v>
      </c>
      <c r="T1462" s="233">
        <v>0</v>
      </c>
      <c r="U1462" s="235">
        <f t="shared" si="154"/>
        <v>22353.329999999998</v>
      </c>
      <c r="V1462" s="227">
        <f t="shared" si="155"/>
        <v>0</v>
      </c>
      <c r="W1462" s="227">
        <f t="shared" si="156"/>
        <v>0</v>
      </c>
      <c r="X1462" s="227">
        <f t="shared" si="159"/>
        <v>0</v>
      </c>
      <c r="Y1462" s="227">
        <f t="shared" si="157"/>
        <v>0</v>
      </c>
      <c r="Z1462" s="227">
        <f t="shared" si="158"/>
        <v>0</v>
      </c>
      <c r="AA1462" s="227">
        <f t="shared" si="160"/>
        <v>0</v>
      </c>
    </row>
    <row r="1463" spans="2:27" ht="13.5" hidden="1">
      <c r="B1463" s="232" t="s">
        <v>1110</v>
      </c>
      <c r="C1463" s="232" t="s">
        <v>649</v>
      </c>
      <c r="D1463" s="232" t="s">
        <v>1444</v>
      </c>
      <c r="E1463" s="232" t="s">
        <v>988</v>
      </c>
      <c r="F1463" s="232">
        <v>96</v>
      </c>
      <c r="G1463" s="232" t="s">
        <v>1310</v>
      </c>
      <c r="H1463" s="233">
        <v>40.773000000000003</v>
      </c>
      <c r="I1463" s="233">
        <v>0</v>
      </c>
      <c r="J1463" s="233">
        <v>0</v>
      </c>
      <c r="K1463" s="234">
        <v>0</v>
      </c>
      <c r="L1463" s="233">
        <v>0</v>
      </c>
      <c r="M1463" s="234">
        <v>0</v>
      </c>
      <c r="N1463" s="233">
        <v>0</v>
      </c>
      <c r="O1463" s="233">
        <v>0</v>
      </c>
      <c r="P1463" s="233">
        <v>0</v>
      </c>
      <c r="Q1463" s="234">
        <v>0</v>
      </c>
      <c r="R1463" s="233">
        <v>0</v>
      </c>
      <c r="S1463" s="234">
        <v>0</v>
      </c>
      <c r="T1463" s="233">
        <v>0</v>
      </c>
      <c r="U1463" s="235">
        <f t="shared" si="154"/>
        <v>29764.29</v>
      </c>
      <c r="V1463" s="227">
        <f t="shared" si="155"/>
        <v>0</v>
      </c>
      <c r="W1463" s="227">
        <f t="shared" si="156"/>
        <v>0</v>
      </c>
      <c r="X1463" s="227">
        <f t="shared" si="159"/>
        <v>0</v>
      </c>
      <c r="Y1463" s="227">
        <f t="shared" si="157"/>
        <v>0</v>
      </c>
      <c r="Z1463" s="227">
        <f t="shared" si="158"/>
        <v>0</v>
      </c>
      <c r="AA1463" s="227">
        <f t="shared" si="160"/>
        <v>0</v>
      </c>
    </row>
    <row r="1464" spans="2:27" ht="13.5" hidden="1">
      <c r="B1464" s="232" t="s">
        <v>1110</v>
      </c>
      <c r="C1464" s="232" t="s">
        <v>654</v>
      </c>
      <c r="D1464" s="232" t="s">
        <v>1444</v>
      </c>
      <c r="E1464" s="232" t="s">
        <v>988</v>
      </c>
      <c r="F1464" s="232">
        <v>8</v>
      </c>
      <c r="G1464" s="232" t="s">
        <v>1311</v>
      </c>
      <c r="H1464" s="233">
        <v>3.5489999999999999</v>
      </c>
      <c r="I1464" s="233">
        <v>0</v>
      </c>
      <c r="J1464" s="233">
        <v>0</v>
      </c>
      <c r="K1464" s="234">
        <v>0</v>
      </c>
      <c r="L1464" s="233">
        <v>0</v>
      </c>
      <c r="M1464" s="234">
        <v>0</v>
      </c>
      <c r="N1464" s="233">
        <v>0</v>
      </c>
      <c r="O1464" s="233">
        <v>0</v>
      </c>
      <c r="P1464" s="233">
        <v>0</v>
      </c>
      <c r="Q1464" s="234">
        <v>0</v>
      </c>
      <c r="R1464" s="233">
        <v>0</v>
      </c>
      <c r="S1464" s="234">
        <v>0</v>
      </c>
      <c r="T1464" s="233">
        <v>0</v>
      </c>
      <c r="U1464" s="235">
        <f t="shared" si="154"/>
        <v>2590.77</v>
      </c>
      <c r="V1464" s="227">
        <f t="shared" si="155"/>
        <v>0</v>
      </c>
      <c r="W1464" s="227">
        <f t="shared" si="156"/>
        <v>0</v>
      </c>
      <c r="X1464" s="227">
        <f t="shared" si="159"/>
        <v>0</v>
      </c>
      <c r="Y1464" s="227">
        <f t="shared" si="157"/>
        <v>0</v>
      </c>
      <c r="Z1464" s="227">
        <f t="shared" si="158"/>
        <v>0</v>
      </c>
      <c r="AA1464" s="227">
        <f t="shared" si="160"/>
        <v>0</v>
      </c>
    </row>
    <row r="1465" spans="2:27" ht="13.5" hidden="1">
      <c r="B1465" s="232" t="s">
        <v>1110</v>
      </c>
      <c r="C1465" s="232" t="s">
        <v>660</v>
      </c>
      <c r="D1465" s="232" t="s">
        <v>1444</v>
      </c>
      <c r="E1465" s="232" t="s">
        <v>988</v>
      </c>
      <c r="F1465" s="232">
        <v>16</v>
      </c>
      <c r="G1465" s="232" t="s">
        <v>1312</v>
      </c>
      <c r="H1465" s="233">
        <v>6.9329999999999998</v>
      </c>
      <c r="I1465" s="233">
        <v>0</v>
      </c>
      <c r="J1465" s="233">
        <v>0</v>
      </c>
      <c r="K1465" s="234">
        <v>0</v>
      </c>
      <c r="L1465" s="233">
        <v>0</v>
      </c>
      <c r="M1465" s="234">
        <v>0</v>
      </c>
      <c r="N1465" s="233">
        <v>0</v>
      </c>
      <c r="O1465" s="233">
        <v>0</v>
      </c>
      <c r="P1465" s="233">
        <v>0</v>
      </c>
      <c r="Q1465" s="234">
        <v>0</v>
      </c>
      <c r="R1465" s="233">
        <v>0</v>
      </c>
      <c r="S1465" s="234">
        <v>0</v>
      </c>
      <c r="T1465" s="233">
        <v>0</v>
      </c>
      <c r="U1465" s="235">
        <f t="shared" si="154"/>
        <v>5061.09</v>
      </c>
      <c r="V1465" s="227">
        <f t="shared" si="155"/>
        <v>0</v>
      </c>
      <c r="W1465" s="227">
        <f t="shared" si="156"/>
        <v>0</v>
      </c>
      <c r="X1465" s="227">
        <f t="shared" si="159"/>
        <v>0</v>
      </c>
      <c r="Y1465" s="227">
        <f t="shared" si="157"/>
        <v>0</v>
      </c>
      <c r="Z1465" s="227">
        <f t="shared" si="158"/>
        <v>0</v>
      </c>
      <c r="AA1465" s="227">
        <f t="shared" si="160"/>
        <v>0</v>
      </c>
    </row>
    <row r="1466" spans="2:27" ht="13.5" hidden="1">
      <c r="B1466" s="232" t="s">
        <v>1110</v>
      </c>
      <c r="C1466" s="232" t="s">
        <v>666</v>
      </c>
      <c r="D1466" s="232" t="s">
        <v>1444</v>
      </c>
      <c r="E1466" s="232" t="s">
        <v>988</v>
      </c>
      <c r="F1466" s="232">
        <v>36</v>
      </c>
      <c r="G1466" s="232" t="s">
        <v>1313</v>
      </c>
      <c r="H1466" s="233">
        <v>15.393000000000001</v>
      </c>
      <c r="I1466" s="233">
        <v>0</v>
      </c>
      <c r="J1466" s="233">
        <v>0</v>
      </c>
      <c r="K1466" s="234">
        <v>0</v>
      </c>
      <c r="L1466" s="233">
        <v>0</v>
      </c>
      <c r="M1466" s="234">
        <v>0</v>
      </c>
      <c r="N1466" s="233">
        <v>0</v>
      </c>
      <c r="O1466" s="233">
        <v>0</v>
      </c>
      <c r="P1466" s="233">
        <v>0</v>
      </c>
      <c r="Q1466" s="234">
        <v>0</v>
      </c>
      <c r="R1466" s="233">
        <v>0</v>
      </c>
      <c r="S1466" s="234">
        <v>0</v>
      </c>
      <c r="T1466" s="233">
        <v>0</v>
      </c>
      <c r="U1466" s="235">
        <f t="shared" si="154"/>
        <v>11236.890000000001</v>
      </c>
      <c r="V1466" s="227">
        <f t="shared" si="155"/>
        <v>0</v>
      </c>
      <c r="W1466" s="227">
        <f t="shared" si="156"/>
        <v>0</v>
      </c>
      <c r="X1466" s="227">
        <f t="shared" si="159"/>
        <v>0</v>
      </c>
      <c r="Y1466" s="227">
        <f t="shared" si="157"/>
        <v>0</v>
      </c>
      <c r="Z1466" s="227">
        <f t="shared" si="158"/>
        <v>0</v>
      </c>
      <c r="AA1466" s="227">
        <f t="shared" si="160"/>
        <v>0</v>
      </c>
    </row>
    <row r="1467" spans="2:27" ht="13.5" hidden="1">
      <c r="B1467" s="232" t="s">
        <v>1110</v>
      </c>
      <c r="C1467" s="232" t="s">
        <v>676</v>
      </c>
      <c r="D1467" s="232" t="s">
        <v>1444</v>
      </c>
      <c r="E1467" s="232" t="s">
        <v>988</v>
      </c>
      <c r="F1467" s="232">
        <v>96</v>
      </c>
      <c r="G1467" s="232" t="s">
        <v>1310</v>
      </c>
      <c r="H1467" s="233">
        <v>40.773000000000003</v>
      </c>
      <c r="I1467" s="233">
        <v>0</v>
      </c>
      <c r="J1467" s="233">
        <v>0</v>
      </c>
      <c r="K1467" s="234">
        <v>0</v>
      </c>
      <c r="L1467" s="233">
        <v>0</v>
      </c>
      <c r="M1467" s="234">
        <v>0</v>
      </c>
      <c r="N1467" s="233">
        <v>0</v>
      </c>
      <c r="O1467" s="233">
        <v>0</v>
      </c>
      <c r="P1467" s="233">
        <v>0</v>
      </c>
      <c r="Q1467" s="234">
        <v>0</v>
      </c>
      <c r="R1467" s="233">
        <v>0</v>
      </c>
      <c r="S1467" s="234">
        <v>0</v>
      </c>
      <c r="T1467" s="233">
        <v>0</v>
      </c>
      <c r="U1467" s="235">
        <f t="shared" si="154"/>
        <v>29764.29</v>
      </c>
      <c r="V1467" s="227">
        <f t="shared" si="155"/>
        <v>0</v>
      </c>
      <c r="W1467" s="227">
        <f t="shared" si="156"/>
        <v>0</v>
      </c>
      <c r="X1467" s="227">
        <f t="shared" si="159"/>
        <v>0</v>
      </c>
      <c r="Y1467" s="227">
        <f t="shared" si="157"/>
        <v>0</v>
      </c>
      <c r="Z1467" s="227">
        <f t="shared" si="158"/>
        <v>0</v>
      </c>
      <c r="AA1467" s="227">
        <f t="shared" si="160"/>
        <v>0</v>
      </c>
    </row>
    <row r="1468" spans="2:27" ht="13.5" hidden="1">
      <c r="B1468" s="232" t="s">
        <v>1110</v>
      </c>
      <c r="C1468" s="232" t="s">
        <v>681</v>
      </c>
      <c r="D1468" s="232" t="s">
        <v>1444</v>
      </c>
      <c r="E1468" s="232" t="s">
        <v>988</v>
      </c>
      <c r="F1468" s="232">
        <v>4</v>
      </c>
      <c r="G1468" s="232" t="s">
        <v>1315</v>
      </c>
      <c r="H1468" s="233">
        <v>1.7869999999999999</v>
      </c>
      <c r="I1468" s="233">
        <v>0</v>
      </c>
      <c r="J1468" s="233">
        <v>0</v>
      </c>
      <c r="K1468" s="234">
        <v>0</v>
      </c>
      <c r="L1468" s="233">
        <v>0</v>
      </c>
      <c r="M1468" s="234">
        <v>0</v>
      </c>
      <c r="N1468" s="233">
        <v>0</v>
      </c>
      <c r="O1468" s="233">
        <v>0</v>
      </c>
      <c r="P1468" s="233">
        <v>0</v>
      </c>
      <c r="Q1468" s="234">
        <v>0</v>
      </c>
      <c r="R1468" s="233">
        <v>0</v>
      </c>
      <c r="S1468" s="234">
        <v>0</v>
      </c>
      <c r="T1468" s="233">
        <v>0</v>
      </c>
      <c r="U1468" s="235">
        <f t="shared" si="154"/>
        <v>1304.51</v>
      </c>
      <c r="V1468" s="227">
        <f t="shared" si="155"/>
        <v>0</v>
      </c>
      <c r="W1468" s="227">
        <f t="shared" si="156"/>
        <v>0</v>
      </c>
      <c r="X1468" s="227">
        <f t="shared" si="159"/>
        <v>0</v>
      </c>
      <c r="Y1468" s="227">
        <f t="shared" si="157"/>
        <v>0</v>
      </c>
      <c r="Z1468" s="227">
        <f t="shared" si="158"/>
        <v>0</v>
      </c>
      <c r="AA1468" s="227">
        <f t="shared" si="160"/>
        <v>0</v>
      </c>
    </row>
    <row r="1469" spans="2:27" ht="13.5" hidden="1">
      <c r="B1469" s="232" t="s">
        <v>1110</v>
      </c>
      <c r="C1469" s="232" t="s">
        <v>1022</v>
      </c>
      <c r="D1469" s="232" t="s">
        <v>1444</v>
      </c>
      <c r="E1469" s="232" t="s">
        <v>988</v>
      </c>
      <c r="F1469" s="232">
        <v>48</v>
      </c>
      <c r="G1469" s="232" t="s">
        <v>1308</v>
      </c>
      <c r="H1469" s="233">
        <v>20.228999999999999</v>
      </c>
      <c r="I1469" s="233">
        <v>0</v>
      </c>
      <c r="J1469" s="233">
        <v>0</v>
      </c>
      <c r="K1469" s="234">
        <v>0</v>
      </c>
      <c r="L1469" s="233">
        <v>0</v>
      </c>
      <c r="M1469" s="234">
        <v>0</v>
      </c>
      <c r="N1469" s="233">
        <v>0</v>
      </c>
      <c r="O1469" s="233">
        <v>0</v>
      </c>
      <c r="P1469" s="233">
        <v>0</v>
      </c>
      <c r="Q1469" s="234">
        <v>0</v>
      </c>
      <c r="R1469" s="233">
        <v>0</v>
      </c>
      <c r="S1469" s="234">
        <v>0</v>
      </c>
      <c r="T1469" s="233">
        <v>0</v>
      </c>
      <c r="U1469" s="235">
        <f t="shared" si="154"/>
        <v>14767.17</v>
      </c>
      <c r="V1469" s="227">
        <f t="shared" si="155"/>
        <v>0</v>
      </c>
      <c r="W1469" s="227">
        <f t="shared" si="156"/>
        <v>0</v>
      </c>
      <c r="X1469" s="227">
        <f t="shared" si="159"/>
        <v>0</v>
      </c>
      <c r="Y1469" s="227">
        <f t="shared" si="157"/>
        <v>0</v>
      </c>
      <c r="Z1469" s="227">
        <f t="shared" si="158"/>
        <v>0</v>
      </c>
      <c r="AA1469" s="227">
        <f t="shared" si="160"/>
        <v>0</v>
      </c>
    </row>
    <row r="1470" spans="2:27" ht="13.5" hidden="1">
      <c r="B1470" s="232" t="s">
        <v>1110</v>
      </c>
      <c r="C1470" s="232" t="s">
        <v>1023</v>
      </c>
      <c r="D1470" s="232" t="s">
        <v>1444</v>
      </c>
      <c r="E1470" s="232" t="s">
        <v>988</v>
      </c>
      <c r="F1470" s="232">
        <v>64</v>
      </c>
      <c r="G1470" s="232" t="s">
        <v>1316</v>
      </c>
      <c r="H1470" s="233">
        <v>26.917000000000002</v>
      </c>
      <c r="I1470" s="233">
        <v>0</v>
      </c>
      <c r="J1470" s="233">
        <v>0</v>
      </c>
      <c r="K1470" s="234">
        <v>0</v>
      </c>
      <c r="L1470" s="233">
        <v>0</v>
      </c>
      <c r="M1470" s="234">
        <v>0</v>
      </c>
      <c r="N1470" s="233">
        <v>0</v>
      </c>
      <c r="O1470" s="233">
        <v>0</v>
      </c>
      <c r="P1470" s="233">
        <v>0</v>
      </c>
      <c r="Q1470" s="234">
        <v>0</v>
      </c>
      <c r="R1470" s="233">
        <v>0</v>
      </c>
      <c r="S1470" s="234">
        <v>0</v>
      </c>
      <c r="T1470" s="233">
        <v>0</v>
      </c>
      <c r="U1470" s="235">
        <f t="shared" si="154"/>
        <v>19649.41</v>
      </c>
      <c r="V1470" s="227">
        <f t="shared" si="155"/>
        <v>0</v>
      </c>
      <c r="W1470" s="227">
        <f t="shared" si="156"/>
        <v>0</v>
      </c>
      <c r="X1470" s="227">
        <f t="shared" si="159"/>
        <v>0</v>
      </c>
      <c r="Y1470" s="227">
        <f t="shared" si="157"/>
        <v>0</v>
      </c>
      <c r="Z1470" s="227">
        <f t="shared" si="158"/>
        <v>0</v>
      </c>
      <c r="AA1470" s="227">
        <f t="shared" si="160"/>
        <v>0</v>
      </c>
    </row>
    <row r="1471" spans="2:27" ht="13.5" hidden="1">
      <c r="B1471" s="232" t="s">
        <v>1110</v>
      </c>
      <c r="C1471" s="232" t="s">
        <v>1024</v>
      </c>
      <c r="D1471" s="232" t="s">
        <v>1444</v>
      </c>
      <c r="E1471" s="232" t="s">
        <v>988</v>
      </c>
      <c r="F1471" s="232">
        <v>96</v>
      </c>
      <c r="G1471" s="232" t="s">
        <v>1310</v>
      </c>
      <c r="H1471" s="233">
        <v>40.292999999999999</v>
      </c>
      <c r="I1471" s="233">
        <v>0</v>
      </c>
      <c r="J1471" s="233">
        <v>0</v>
      </c>
      <c r="K1471" s="234">
        <v>0</v>
      </c>
      <c r="L1471" s="233">
        <v>0</v>
      </c>
      <c r="M1471" s="234">
        <v>0</v>
      </c>
      <c r="N1471" s="233">
        <v>0</v>
      </c>
      <c r="O1471" s="233">
        <v>0</v>
      </c>
      <c r="P1471" s="233">
        <v>0</v>
      </c>
      <c r="Q1471" s="234">
        <v>0</v>
      </c>
      <c r="R1471" s="233">
        <v>0</v>
      </c>
      <c r="S1471" s="234">
        <v>0</v>
      </c>
      <c r="T1471" s="233">
        <v>0</v>
      </c>
      <c r="U1471" s="235">
        <f t="shared" si="154"/>
        <v>29413.89</v>
      </c>
      <c r="V1471" s="227">
        <f t="shared" si="155"/>
        <v>0</v>
      </c>
      <c r="W1471" s="227">
        <f t="shared" si="156"/>
        <v>0</v>
      </c>
      <c r="X1471" s="227">
        <f t="shared" si="159"/>
        <v>0</v>
      </c>
      <c r="Y1471" s="227">
        <f t="shared" si="157"/>
        <v>0</v>
      </c>
      <c r="Z1471" s="227">
        <f t="shared" si="158"/>
        <v>0</v>
      </c>
      <c r="AA1471" s="227">
        <f t="shared" si="160"/>
        <v>0</v>
      </c>
    </row>
    <row r="1472" spans="2:27" ht="13.5" hidden="1">
      <c r="B1472" s="232" t="s">
        <v>1110</v>
      </c>
      <c r="C1472" s="232" t="s">
        <v>1025</v>
      </c>
      <c r="D1472" s="232" t="s">
        <v>1444</v>
      </c>
      <c r="E1472" s="232" t="s">
        <v>988</v>
      </c>
      <c r="F1472" s="232">
        <v>8</v>
      </c>
      <c r="G1472" s="232" t="s">
        <v>1311</v>
      </c>
      <c r="H1472" s="233">
        <v>3.5089999999999999</v>
      </c>
      <c r="I1472" s="233">
        <v>0</v>
      </c>
      <c r="J1472" s="233">
        <v>0</v>
      </c>
      <c r="K1472" s="234">
        <v>0</v>
      </c>
      <c r="L1472" s="233">
        <v>0</v>
      </c>
      <c r="M1472" s="234">
        <v>0</v>
      </c>
      <c r="N1472" s="233">
        <v>0</v>
      </c>
      <c r="O1472" s="233">
        <v>0</v>
      </c>
      <c r="P1472" s="233">
        <v>0</v>
      </c>
      <c r="Q1472" s="234">
        <v>0</v>
      </c>
      <c r="R1472" s="233">
        <v>0</v>
      </c>
      <c r="S1472" s="234">
        <v>0</v>
      </c>
      <c r="T1472" s="233">
        <v>0</v>
      </c>
      <c r="U1472" s="235">
        <f t="shared" si="154"/>
        <v>2561.5699999999997</v>
      </c>
      <c r="V1472" s="227">
        <f t="shared" si="155"/>
        <v>0</v>
      </c>
      <c r="W1472" s="227">
        <f t="shared" si="156"/>
        <v>0</v>
      </c>
      <c r="X1472" s="227">
        <f t="shared" si="159"/>
        <v>0</v>
      </c>
      <c r="Y1472" s="227">
        <f t="shared" si="157"/>
        <v>0</v>
      </c>
      <c r="Z1472" s="227">
        <f t="shared" si="158"/>
        <v>0</v>
      </c>
      <c r="AA1472" s="227">
        <f t="shared" si="160"/>
        <v>0</v>
      </c>
    </row>
    <row r="1473" spans="2:27" ht="13.5" hidden="1">
      <c r="B1473" s="232" t="s">
        <v>1110</v>
      </c>
      <c r="C1473" s="232" t="s">
        <v>1026</v>
      </c>
      <c r="D1473" s="232" t="s">
        <v>1444</v>
      </c>
      <c r="E1473" s="232" t="s">
        <v>988</v>
      </c>
      <c r="F1473" s="232">
        <v>16</v>
      </c>
      <c r="G1473" s="232" t="s">
        <v>1312</v>
      </c>
      <c r="H1473" s="233">
        <v>6.8529999999999998</v>
      </c>
      <c r="I1473" s="233">
        <v>0</v>
      </c>
      <c r="J1473" s="233">
        <v>0</v>
      </c>
      <c r="K1473" s="234">
        <v>0</v>
      </c>
      <c r="L1473" s="233">
        <v>0</v>
      </c>
      <c r="M1473" s="234">
        <v>0</v>
      </c>
      <c r="N1473" s="233">
        <v>0</v>
      </c>
      <c r="O1473" s="233">
        <v>0</v>
      </c>
      <c r="P1473" s="233">
        <v>0</v>
      </c>
      <c r="Q1473" s="234">
        <v>0</v>
      </c>
      <c r="R1473" s="233">
        <v>0</v>
      </c>
      <c r="S1473" s="234">
        <v>0</v>
      </c>
      <c r="T1473" s="233">
        <v>0</v>
      </c>
      <c r="U1473" s="235">
        <f t="shared" si="154"/>
        <v>5002.6899999999996</v>
      </c>
      <c r="V1473" s="227">
        <f t="shared" si="155"/>
        <v>0</v>
      </c>
      <c r="W1473" s="227">
        <f t="shared" si="156"/>
        <v>0</v>
      </c>
      <c r="X1473" s="227">
        <f t="shared" si="159"/>
        <v>0</v>
      </c>
      <c r="Y1473" s="227">
        <f t="shared" si="157"/>
        <v>0</v>
      </c>
      <c r="Z1473" s="227">
        <f t="shared" si="158"/>
        <v>0</v>
      </c>
      <c r="AA1473" s="227">
        <f t="shared" si="160"/>
        <v>0</v>
      </c>
    </row>
    <row r="1474" spans="2:27" ht="13.5" hidden="1">
      <c r="B1474" s="232" t="s">
        <v>1110</v>
      </c>
      <c r="C1474" s="232" t="s">
        <v>1027</v>
      </c>
      <c r="D1474" s="232" t="s">
        <v>1444</v>
      </c>
      <c r="E1474" s="232" t="s">
        <v>988</v>
      </c>
      <c r="F1474" s="232">
        <v>32</v>
      </c>
      <c r="G1474" s="232" t="s">
        <v>1317</v>
      </c>
      <c r="H1474" s="233">
        <v>13.541</v>
      </c>
      <c r="I1474" s="233">
        <v>0</v>
      </c>
      <c r="J1474" s="233">
        <v>0</v>
      </c>
      <c r="K1474" s="234">
        <v>0</v>
      </c>
      <c r="L1474" s="233">
        <v>0</v>
      </c>
      <c r="M1474" s="234">
        <v>0</v>
      </c>
      <c r="N1474" s="233">
        <v>0</v>
      </c>
      <c r="O1474" s="233">
        <v>0</v>
      </c>
      <c r="P1474" s="233">
        <v>0</v>
      </c>
      <c r="Q1474" s="234">
        <v>0</v>
      </c>
      <c r="R1474" s="233">
        <v>0</v>
      </c>
      <c r="S1474" s="234">
        <v>0</v>
      </c>
      <c r="T1474" s="233">
        <v>0</v>
      </c>
      <c r="U1474" s="235">
        <f t="shared" si="154"/>
        <v>9884.93</v>
      </c>
      <c r="V1474" s="227">
        <f t="shared" si="155"/>
        <v>0</v>
      </c>
      <c r="W1474" s="227">
        <f t="shared" si="156"/>
        <v>0</v>
      </c>
      <c r="X1474" s="227">
        <f t="shared" si="159"/>
        <v>0</v>
      </c>
      <c r="Y1474" s="227">
        <f t="shared" si="157"/>
        <v>0</v>
      </c>
      <c r="Z1474" s="227">
        <f t="shared" si="158"/>
        <v>0</v>
      </c>
      <c r="AA1474" s="227">
        <f t="shared" si="160"/>
        <v>0</v>
      </c>
    </row>
    <row r="1475" spans="2:27" ht="13.5" hidden="1">
      <c r="B1475" s="232" t="s">
        <v>1110</v>
      </c>
      <c r="C1475" s="232" t="s">
        <v>1029</v>
      </c>
      <c r="D1475" s="232" t="s">
        <v>1444</v>
      </c>
      <c r="E1475" s="232" t="s">
        <v>988</v>
      </c>
      <c r="F1475" s="232">
        <v>4</v>
      </c>
      <c r="G1475" s="232" t="s">
        <v>1315</v>
      </c>
      <c r="H1475" s="233">
        <v>1.7669999999999999</v>
      </c>
      <c r="I1475" s="233">
        <v>0</v>
      </c>
      <c r="J1475" s="233">
        <v>0</v>
      </c>
      <c r="K1475" s="234">
        <v>0</v>
      </c>
      <c r="L1475" s="233">
        <v>0</v>
      </c>
      <c r="M1475" s="234">
        <v>0</v>
      </c>
      <c r="N1475" s="233">
        <v>0</v>
      </c>
      <c r="O1475" s="233">
        <v>0</v>
      </c>
      <c r="P1475" s="233">
        <v>0</v>
      </c>
      <c r="Q1475" s="234">
        <v>0</v>
      </c>
      <c r="R1475" s="233">
        <v>0</v>
      </c>
      <c r="S1475" s="234">
        <v>0</v>
      </c>
      <c r="T1475" s="233">
        <v>0</v>
      </c>
      <c r="U1475" s="235">
        <f t="shared" si="154"/>
        <v>1289.9099999999999</v>
      </c>
      <c r="V1475" s="227">
        <f t="shared" si="155"/>
        <v>0</v>
      </c>
      <c r="W1475" s="227">
        <f t="shared" si="156"/>
        <v>0</v>
      </c>
      <c r="X1475" s="227">
        <f t="shared" si="159"/>
        <v>0</v>
      </c>
      <c r="Y1475" s="227">
        <f t="shared" si="157"/>
        <v>0</v>
      </c>
      <c r="Z1475" s="227">
        <f t="shared" si="158"/>
        <v>0</v>
      </c>
      <c r="AA1475" s="227">
        <f t="shared" si="160"/>
        <v>0</v>
      </c>
    </row>
    <row r="1476" spans="2:27" ht="13.5" hidden="1">
      <c r="B1476" s="232" t="s">
        <v>1110</v>
      </c>
      <c r="C1476" s="232" t="s">
        <v>688</v>
      </c>
      <c r="D1476" s="232" t="s">
        <v>1444</v>
      </c>
      <c r="E1476" s="232" t="s">
        <v>988</v>
      </c>
      <c r="F1476" s="232">
        <v>48</v>
      </c>
      <c r="G1476" s="232" t="s">
        <v>1308</v>
      </c>
      <c r="H1476" s="233">
        <v>20.805</v>
      </c>
      <c r="I1476" s="233">
        <v>0</v>
      </c>
      <c r="J1476" s="233">
        <v>0</v>
      </c>
      <c r="K1476" s="234">
        <v>0</v>
      </c>
      <c r="L1476" s="233">
        <v>0</v>
      </c>
      <c r="M1476" s="234">
        <v>0</v>
      </c>
      <c r="N1476" s="233">
        <v>0</v>
      </c>
      <c r="O1476" s="233">
        <v>0</v>
      </c>
      <c r="P1476" s="233">
        <v>0</v>
      </c>
      <c r="Q1476" s="234">
        <v>0</v>
      </c>
      <c r="R1476" s="233">
        <v>0</v>
      </c>
      <c r="S1476" s="234">
        <v>0</v>
      </c>
      <c r="T1476" s="233">
        <v>0</v>
      </c>
      <c r="U1476" s="235">
        <f t="shared" ref="U1476:U1539" si="161">H1476*hour_M</f>
        <v>15187.65</v>
      </c>
      <c r="V1476" s="227">
        <f t="shared" ref="V1476:V1539" si="162">J1476*hour_M</f>
        <v>0</v>
      </c>
      <c r="W1476" s="227">
        <f t="shared" ref="W1476:W1539" si="163">K1476/12+L1476*hour_M</f>
        <v>0</v>
      </c>
      <c r="X1476" s="227">
        <f t="shared" si="159"/>
        <v>0</v>
      </c>
      <c r="Y1476" s="227">
        <f t="shared" ref="Y1476:Y1539" si="164">P1476*hour_M</f>
        <v>0</v>
      </c>
      <c r="Z1476" s="227">
        <f t="shared" ref="Z1476:Z1539" si="165">Q1476/36+R1476*hour_M</f>
        <v>0</v>
      </c>
      <c r="AA1476" s="227">
        <f t="shared" si="160"/>
        <v>0</v>
      </c>
    </row>
    <row r="1477" spans="2:27" ht="13.5" hidden="1">
      <c r="B1477" s="232" t="s">
        <v>1110</v>
      </c>
      <c r="C1477" s="232" t="s">
        <v>691</v>
      </c>
      <c r="D1477" s="232" t="s">
        <v>1444</v>
      </c>
      <c r="E1477" s="232" t="s">
        <v>988</v>
      </c>
      <c r="F1477" s="232">
        <v>72</v>
      </c>
      <c r="G1477" s="232" t="s">
        <v>1309</v>
      </c>
      <c r="H1477" s="233">
        <v>31.125</v>
      </c>
      <c r="I1477" s="233">
        <v>0</v>
      </c>
      <c r="J1477" s="233">
        <v>0</v>
      </c>
      <c r="K1477" s="234">
        <v>0</v>
      </c>
      <c r="L1477" s="233">
        <v>0</v>
      </c>
      <c r="M1477" s="234">
        <v>0</v>
      </c>
      <c r="N1477" s="233">
        <v>0</v>
      </c>
      <c r="O1477" s="233">
        <v>0</v>
      </c>
      <c r="P1477" s="233">
        <v>0</v>
      </c>
      <c r="Q1477" s="234">
        <v>0</v>
      </c>
      <c r="R1477" s="233">
        <v>0</v>
      </c>
      <c r="S1477" s="234">
        <v>0</v>
      </c>
      <c r="T1477" s="233">
        <v>0</v>
      </c>
      <c r="U1477" s="235">
        <f t="shared" si="161"/>
        <v>22721.25</v>
      </c>
      <c r="V1477" s="227">
        <f t="shared" si="162"/>
        <v>0</v>
      </c>
      <c r="W1477" s="227">
        <f t="shared" si="163"/>
        <v>0</v>
      </c>
      <c r="X1477" s="227">
        <f t="shared" ref="X1477:X1540" si="166">M1477/12</f>
        <v>0</v>
      </c>
      <c r="Y1477" s="227">
        <f t="shared" si="164"/>
        <v>0</v>
      </c>
      <c r="Z1477" s="227">
        <f t="shared" si="165"/>
        <v>0</v>
      </c>
      <c r="AA1477" s="227">
        <f t="shared" ref="AA1477:AA1540" si="167">S1477/36</f>
        <v>0</v>
      </c>
    </row>
    <row r="1478" spans="2:27" ht="13.5" hidden="1">
      <c r="B1478" s="232" t="s">
        <v>1110</v>
      </c>
      <c r="C1478" s="232" t="s">
        <v>694</v>
      </c>
      <c r="D1478" s="232" t="s">
        <v>1444</v>
      </c>
      <c r="E1478" s="232" t="s">
        <v>988</v>
      </c>
      <c r="F1478" s="232">
        <v>96</v>
      </c>
      <c r="G1478" s="232" t="s">
        <v>1310</v>
      </c>
      <c r="H1478" s="233">
        <v>41.445</v>
      </c>
      <c r="I1478" s="233">
        <v>0</v>
      </c>
      <c r="J1478" s="233">
        <v>0</v>
      </c>
      <c r="K1478" s="234">
        <v>0</v>
      </c>
      <c r="L1478" s="233">
        <v>0</v>
      </c>
      <c r="M1478" s="234">
        <v>0</v>
      </c>
      <c r="N1478" s="233">
        <v>0</v>
      </c>
      <c r="O1478" s="233">
        <v>0</v>
      </c>
      <c r="P1478" s="233">
        <v>0</v>
      </c>
      <c r="Q1478" s="234">
        <v>0</v>
      </c>
      <c r="R1478" s="233">
        <v>0</v>
      </c>
      <c r="S1478" s="234">
        <v>0</v>
      </c>
      <c r="T1478" s="233">
        <v>0</v>
      </c>
      <c r="U1478" s="235">
        <f t="shared" si="161"/>
        <v>30254.85</v>
      </c>
      <c r="V1478" s="227">
        <f t="shared" si="162"/>
        <v>0</v>
      </c>
      <c r="W1478" s="227">
        <f t="shared" si="163"/>
        <v>0</v>
      </c>
      <c r="X1478" s="227">
        <f t="shared" si="166"/>
        <v>0</v>
      </c>
      <c r="Y1478" s="227">
        <f t="shared" si="164"/>
        <v>0</v>
      </c>
      <c r="Z1478" s="227">
        <f t="shared" si="165"/>
        <v>0</v>
      </c>
      <c r="AA1478" s="227">
        <f t="shared" si="167"/>
        <v>0</v>
      </c>
    </row>
    <row r="1479" spans="2:27" ht="13.5" hidden="1">
      <c r="B1479" s="232" t="s">
        <v>1110</v>
      </c>
      <c r="C1479" s="232" t="s">
        <v>697</v>
      </c>
      <c r="D1479" s="232" t="s">
        <v>1444</v>
      </c>
      <c r="E1479" s="232" t="s">
        <v>988</v>
      </c>
      <c r="F1479" s="232">
        <v>8</v>
      </c>
      <c r="G1479" s="232" t="s">
        <v>1311</v>
      </c>
      <c r="H1479" s="233">
        <v>3.605</v>
      </c>
      <c r="I1479" s="233">
        <v>0</v>
      </c>
      <c r="J1479" s="233">
        <v>0</v>
      </c>
      <c r="K1479" s="234">
        <v>0</v>
      </c>
      <c r="L1479" s="233">
        <v>0</v>
      </c>
      <c r="M1479" s="234">
        <v>0</v>
      </c>
      <c r="N1479" s="233">
        <v>0</v>
      </c>
      <c r="O1479" s="233">
        <v>0</v>
      </c>
      <c r="P1479" s="233">
        <v>0</v>
      </c>
      <c r="Q1479" s="234">
        <v>0</v>
      </c>
      <c r="R1479" s="233">
        <v>0</v>
      </c>
      <c r="S1479" s="234">
        <v>0</v>
      </c>
      <c r="T1479" s="233">
        <v>0</v>
      </c>
      <c r="U1479" s="235">
        <f t="shared" si="161"/>
        <v>2631.65</v>
      </c>
      <c r="V1479" s="227">
        <f t="shared" si="162"/>
        <v>0</v>
      </c>
      <c r="W1479" s="227">
        <f t="shared" si="163"/>
        <v>0</v>
      </c>
      <c r="X1479" s="227">
        <f t="shared" si="166"/>
        <v>0</v>
      </c>
      <c r="Y1479" s="227">
        <f t="shared" si="164"/>
        <v>0</v>
      </c>
      <c r="Z1479" s="227">
        <f t="shared" si="165"/>
        <v>0</v>
      </c>
      <c r="AA1479" s="227">
        <f t="shared" si="167"/>
        <v>0</v>
      </c>
    </row>
    <row r="1480" spans="2:27" ht="13.5" hidden="1">
      <c r="B1480" s="232" t="s">
        <v>1110</v>
      </c>
      <c r="C1480" s="232" t="s">
        <v>700</v>
      </c>
      <c r="D1480" s="232" t="s">
        <v>1444</v>
      </c>
      <c r="E1480" s="232" t="s">
        <v>988</v>
      </c>
      <c r="F1480" s="232">
        <v>16</v>
      </c>
      <c r="G1480" s="232" t="s">
        <v>1312</v>
      </c>
      <c r="H1480" s="233">
        <v>7.0449999999999999</v>
      </c>
      <c r="I1480" s="233">
        <v>0</v>
      </c>
      <c r="J1480" s="233">
        <v>0</v>
      </c>
      <c r="K1480" s="234">
        <v>0</v>
      </c>
      <c r="L1480" s="233">
        <v>0</v>
      </c>
      <c r="M1480" s="234">
        <v>0</v>
      </c>
      <c r="N1480" s="233">
        <v>0</v>
      </c>
      <c r="O1480" s="233">
        <v>0</v>
      </c>
      <c r="P1480" s="233">
        <v>0</v>
      </c>
      <c r="Q1480" s="234">
        <v>0</v>
      </c>
      <c r="R1480" s="233">
        <v>0</v>
      </c>
      <c r="S1480" s="234">
        <v>0</v>
      </c>
      <c r="T1480" s="233">
        <v>0</v>
      </c>
      <c r="U1480" s="235">
        <f t="shared" si="161"/>
        <v>5142.8500000000004</v>
      </c>
      <c r="V1480" s="227">
        <f t="shared" si="162"/>
        <v>0</v>
      </c>
      <c r="W1480" s="227">
        <f t="shared" si="163"/>
        <v>0</v>
      </c>
      <c r="X1480" s="227">
        <f t="shared" si="166"/>
        <v>0</v>
      </c>
      <c r="Y1480" s="227">
        <f t="shared" si="164"/>
        <v>0</v>
      </c>
      <c r="Z1480" s="227">
        <f t="shared" si="165"/>
        <v>0</v>
      </c>
      <c r="AA1480" s="227">
        <f t="shared" si="167"/>
        <v>0</v>
      </c>
    </row>
    <row r="1481" spans="2:27" ht="13.5" hidden="1">
      <c r="B1481" s="232" t="s">
        <v>1110</v>
      </c>
      <c r="C1481" s="232" t="s">
        <v>703</v>
      </c>
      <c r="D1481" s="232" t="s">
        <v>1444</v>
      </c>
      <c r="E1481" s="232" t="s">
        <v>988</v>
      </c>
      <c r="F1481" s="232">
        <v>36</v>
      </c>
      <c r="G1481" s="232" t="s">
        <v>1313</v>
      </c>
      <c r="H1481" s="233">
        <v>15.645</v>
      </c>
      <c r="I1481" s="233">
        <v>0</v>
      </c>
      <c r="J1481" s="233">
        <v>0</v>
      </c>
      <c r="K1481" s="234">
        <v>0</v>
      </c>
      <c r="L1481" s="233">
        <v>0</v>
      </c>
      <c r="M1481" s="234">
        <v>0</v>
      </c>
      <c r="N1481" s="233">
        <v>0</v>
      </c>
      <c r="O1481" s="233">
        <v>0</v>
      </c>
      <c r="P1481" s="233">
        <v>0</v>
      </c>
      <c r="Q1481" s="234">
        <v>0</v>
      </c>
      <c r="R1481" s="233">
        <v>0</v>
      </c>
      <c r="S1481" s="234">
        <v>0</v>
      </c>
      <c r="T1481" s="233">
        <v>0</v>
      </c>
      <c r="U1481" s="235">
        <f t="shared" si="161"/>
        <v>11420.85</v>
      </c>
      <c r="V1481" s="227">
        <f t="shared" si="162"/>
        <v>0</v>
      </c>
      <c r="W1481" s="227">
        <f t="shared" si="163"/>
        <v>0</v>
      </c>
      <c r="X1481" s="227">
        <f t="shared" si="166"/>
        <v>0</v>
      </c>
      <c r="Y1481" s="227">
        <f t="shared" si="164"/>
        <v>0</v>
      </c>
      <c r="Z1481" s="227">
        <f t="shared" si="165"/>
        <v>0</v>
      </c>
      <c r="AA1481" s="227">
        <f t="shared" si="167"/>
        <v>0</v>
      </c>
    </row>
    <row r="1482" spans="2:27" ht="13.5" hidden="1">
      <c r="B1482" s="232" t="s">
        <v>1110</v>
      </c>
      <c r="C1482" s="232" t="s">
        <v>709</v>
      </c>
      <c r="D1482" s="232" t="s">
        <v>1444</v>
      </c>
      <c r="E1482" s="232" t="s">
        <v>988</v>
      </c>
      <c r="F1482" s="232">
        <v>96</v>
      </c>
      <c r="G1482" s="232" t="s">
        <v>1310</v>
      </c>
      <c r="H1482" s="233">
        <v>41.445</v>
      </c>
      <c r="I1482" s="233">
        <v>0</v>
      </c>
      <c r="J1482" s="233">
        <v>0</v>
      </c>
      <c r="K1482" s="234">
        <v>0</v>
      </c>
      <c r="L1482" s="233">
        <v>0</v>
      </c>
      <c r="M1482" s="234">
        <v>0</v>
      </c>
      <c r="N1482" s="233">
        <v>0</v>
      </c>
      <c r="O1482" s="233">
        <v>0</v>
      </c>
      <c r="P1482" s="233">
        <v>0</v>
      </c>
      <c r="Q1482" s="234">
        <v>0</v>
      </c>
      <c r="R1482" s="233">
        <v>0</v>
      </c>
      <c r="S1482" s="234">
        <v>0</v>
      </c>
      <c r="T1482" s="233">
        <v>0</v>
      </c>
      <c r="U1482" s="235">
        <f t="shared" si="161"/>
        <v>30254.85</v>
      </c>
      <c r="V1482" s="227">
        <f t="shared" si="162"/>
        <v>0</v>
      </c>
      <c r="W1482" s="227">
        <f t="shared" si="163"/>
        <v>0</v>
      </c>
      <c r="X1482" s="227">
        <f t="shared" si="166"/>
        <v>0</v>
      </c>
      <c r="Y1482" s="227">
        <f t="shared" si="164"/>
        <v>0</v>
      </c>
      <c r="Z1482" s="227">
        <f t="shared" si="165"/>
        <v>0</v>
      </c>
      <c r="AA1482" s="227">
        <f t="shared" si="167"/>
        <v>0</v>
      </c>
    </row>
    <row r="1483" spans="2:27" ht="13.5" hidden="1">
      <c r="B1483" s="232" t="s">
        <v>1110</v>
      </c>
      <c r="C1483" s="232" t="s">
        <v>711</v>
      </c>
      <c r="D1483" s="232" t="s">
        <v>1444</v>
      </c>
      <c r="E1483" s="232" t="s">
        <v>988</v>
      </c>
      <c r="F1483" s="232">
        <v>4</v>
      </c>
      <c r="G1483" s="232" t="s">
        <v>1315</v>
      </c>
      <c r="H1483" s="233">
        <v>1.8149999999999999</v>
      </c>
      <c r="I1483" s="233">
        <v>0</v>
      </c>
      <c r="J1483" s="233">
        <v>0</v>
      </c>
      <c r="K1483" s="234">
        <v>0</v>
      </c>
      <c r="L1483" s="233">
        <v>0</v>
      </c>
      <c r="M1483" s="234">
        <v>0</v>
      </c>
      <c r="N1483" s="233">
        <v>0</v>
      </c>
      <c r="O1483" s="233">
        <v>0</v>
      </c>
      <c r="P1483" s="233">
        <v>0</v>
      </c>
      <c r="Q1483" s="234">
        <v>0</v>
      </c>
      <c r="R1483" s="233">
        <v>0</v>
      </c>
      <c r="S1483" s="234">
        <v>0</v>
      </c>
      <c r="T1483" s="233">
        <v>0</v>
      </c>
      <c r="U1483" s="235">
        <f t="shared" si="161"/>
        <v>1324.95</v>
      </c>
      <c r="V1483" s="227">
        <f t="shared" si="162"/>
        <v>0</v>
      </c>
      <c r="W1483" s="227">
        <f t="shared" si="163"/>
        <v>0</v>
      </c>
      <c r="X1483" s="227">
        <f t="shared" si="166"/>
        <v>0</v>
      </c>
      <c r="Y1483" s="227">
        <f t="shared" si="164"/>
        <v>0</v>
      </c>
      <c r="Z1483" s="227">
        <f t="shared" si="165"/>
        <v>0</v>
      </c>
      <c r="AA1483" s="227">
        <f t="shared" si="167"/>
        <v>0</v>
      </c>
    </row>
    <row r="1484" spans="2:27" ht="13.5" hidden="1">
      <c r="B1484" s="232" t="s">
        <v>1110</v>
      </c>
      <c r="C1484" s="232" t="s">
        <v>716</v>
      </c>
      <c r="D1484" s="232" t="s">
        <v>1444</v>
      </c>
      <c r="E1484" s="232" t="s">
        <v>988</v>
      </c>
      <c r="F1484" s="232">
        <v>72</v>
      </c>
      <c r="G1484" s="232" t="s">
        <v>1310</v>
      </c>
      <c r="H1484" s="233">
        <v>31.556999999999999</v>
      </c>
      <c r="I1484" s="233">
        <v>0</v>
      </c>
      <c r="J1484" s="233">
        <v>0</v>
      </c>
      <c r="K1484" s="234">
        <v>0</v>
      </c>
      <c r="L1484" s="233">
        <v>0</v>
      </c>
      <c r="M1484" s="234">
        <v>0</v>
      </c>
      <c r="N1484" s="233">
        <v>0</v>
      </c>
      <c r="O1484" s="233">
        <v>0</v>
      </c>
      <c r="P1484" s="233">
        <v>0</v>
      </c>
      <c r="Q1484" s="234">
        <v>0</v>
      </c>
      <c r="R1484" s="233">
        <v>0</v>
      </c>
      <c r="S1484" s="234">
        <v>0</v>
      </c>
      <c r="T1484" s="233">
        <v>0</v>
      </c>
      <c r="U1484" s="235">
        <f t="shared" si="161"/>
        <v>23036.61</v>
      </c>
      <c r="V1484" s="227">
        <f t="shared" si="162"/>
        <v>0</v>
      </c>
      <c r="W1484" s="227">
        <f t="shared" si="163"/>
        <v>0</v>
      </c>
      <c r="X1484" s="227">
        <f t="shared" si="166"/>
        <v>0</v>
      </c>
      <c r="Y1484" s="227">
        <f t="shared" si="164"/>
        <v>0</v>
      </c>
      <c r="Z1484" s="227">
        <f t="shared" si="165"/>
        <v>0</v>
      </c>
      <c r="AA1484" s="227">
        <f t="shared" si="167"/>
        <v>0</v>
      </c>
    </row>
    <row r="1485" spans="2:27" ht="13.5" hidden="1">
      <c r="B1485" s="232" t="s">
        <v>1110</v>
      </c>
      <c r="C1485" s="232" t="s">
        <v>719</v>
      </c>
      <c r="D1485" s="232" t="s">
        <v>1444</v>
      </c>
      <c r="E1485" s="232" t="s">
        <v>988</v>
      </c>
      <c r="F1485" s="232">
        <v>8</v>
      </c>
      <c r="G1485" s="232" t="s">
        <v>1318</v>
      </c>
      <c r="H1485" s="233">
        <v>3.653</v>
      </c>
      <c r="I1485" s="233">
        <v>0</v>
      </c>
      <c r="J1485" s="233">
        <v>0</v>
      </c>
      <c r="K1485" s="234">
        <v>0</v>
      </c>
      <c r="L1485" s="233">
        <v>0</v>
      </c>
      <c r="M1485" s="234">
        <v>0</v>
      </c>
      <c r="N1485" s="233">
        <v>0</v>
      </c>
      <c r="O1485" s="233">
        <v>0</v>
      </c>
      <c r="P1485" s="233">
        <v>0</v>
      </c>
      <c r="Q1485" s="234">
        <v>0</v>
      </c>
      <c r="R1485" s="233">
        <v>0</v>
      </c>
      <c r="S1485" s="234">
        <v>0</v>
      </c>
      <c r="T1485" s="233">
        <v>0</v>
      </c>
      <c r="U1485" s="235">
        <f t="shared" si="161"/>
        <v>2666.69</v>
      </c>
      <c r="V1485" s="227">
        <f t="shared" si="162"/>
        <v>0</v>
      </c>
      <c r="W1485" s="227">
        <f t="shared" si="163"/>
        <v>0</v>
      </c>
      <c r="X1485" s="227">
        <f t="shared" si="166"/>
        <v>0</v>
      </c>
      <c r="Y1485" s="227">
        <f t="shared" si="164"/>
        <v>0</v>
      </c>
      <c r="Z1485" s="227">
        <f t="shared" si="165"/>
        <v>0</v>
      </c>
      <c r="AA1485" s="227">
        <f t="shared" si="167"/>
        <v>0</v>
      </c>
    </row>
    <row r="1486" spans="2:27" ht="13.5" hidden="1">
      <c r="B1486" s="232" t="s">
        <v>1110</v>
      </c>
      <c r="C1486" s="232" t="s">
        <v>722</v>
      </c>
      <c r="D1486" s="232" t="s">
        <v>1444</v>
      </c>
      <c r="E1486" s="232" t="s">
        <v>988</v>
      </c>
      <c r="F1486" s="232">
        <v>16</v>
      </c>
      <c r="G1486" s="232" t="s">
        <v>1319</v>
      </c>
      <c r="H1486" s="233">
        <v>7.141</v>
      </c>
      <c r="I1486" s="233">
        <v>0</v>
      </c>
      <c r="J1486" s="233">
        <v>0</v>
      </c>
      <c r="K1486" s="234">
        <v>0</v>
      </c>
      <c r="L1486" s="233">
        <v>0</v>
      </c>
      <c r="M1486" s="234">
        <v>0</v>
      </c>
      <c r="N1486" s="233">
        <v>0</v>
      </c>
      <c r="O1486" s="233">
        <v>0</v>
      </c>
      <c r="P1486" s="233">
        <v>0</v>
      </c>
      <c r="Q1486" s="234">
        <v>0</v>
      </c>
      <c r="R1486" s="233">
        <v>0</v>
      </c>
      <c r="S1486" s="234">
        <v>0</v>
      </c>
      <c r="T1486" s="233">
        <v>0</v>
      </c>
      <c r="U1486" s="235">
        <f t="shared" si="161"/>
        <v>5212.93</v>
      </c>
      <c r="V1486" s="227">
        <f t="shared" si="162"/>
        <v>0</v>
      </c>
      <c r="W1486" s="227">
        <f t="shared" si="163"/>
        <v>0</v>
      </c>
      <c r="X1486" s="227">
        <f t="shared" si="166"/>
        <v>0</v>
      </c>
      <c r="Y1486" s="227">
        <f t="shared" si="164"/>
        <v>0</v>
      </c>
      <c r="Z1486" s="227">
        <f t="shared" si="165"/>
        <v>0</v>
      </c>
      <c r="AA1486" s="227">
        <f t="shared" si="167"/>
        <v>0</v>
      </c>
    </row>
    <row r="1487" spans="2:27" ht="13.5" hidden="1">
      <c r="B1487" s="232" t="s">
        <v>1110</v>
      </c>
      <c r="C1487" s="232" t="s">
        <v>725</v>
      </c>
      <c r="D1487" s="232" t="s">
        <v>1444</v>
      </c>
      <c r="E1487" s="232" t="s">
        <v>988</v>
      </c>
      <c r="F1487" s="232">
        <v>36</v>
      </c>
      <c r="G1487" s="232" t="s">
        <v>1308</v>
      </c>
      <c r="H1487" s="233">
        <v>15.861000000000001</v>
      </c>
      <c r="I1487" s="233">
        <v>0</v>
      </c>
      <c r="J1487" s="233">
        <v>0</v>
      </c>
      <c r="K1487" s="234">
        <v>0</v>
      </c>
      <c r="L1487" s="233">
        <v>0</v>
      </c>
      <c r="M1487" s="234">
        <v>0</v>
      </c>
      <c r="N1487" s="233">
        <v>0</v>
      </c>
      <c r="O1487" s="233">
        <v>0</v>
      </c>
      <c r="P1487" s="233">
        <v>0</v>
      </c>
      <c r="Q1487" s="234">
        <v>0</v>
      </c>
      <c r="R1487" s="233">
        <v>0</v>
      </c>
      <c r="S1487" s="234">
        <v>0</v>
      </c>
      <c r="T1487" s="233">
        <v>0</v>
      </c>
      <c r="U1487" s="235">
        <f t="shared" si="161"/>
        <v>11578.53</v>
      </c>
      <c r="V1487" s="227">
        <f t="shared" si="162"/>
        <v>0</v>
      </c>
      <c r="W1487" s="227">
        <f t="shared" si="163"/>
        <v>0</v>
      </c>
      <c r="X1487" s="227">
        <f t="shared" si="166"/>
        <v>0</v>
      </c>
      <c r="Y1487" s="227">
        <f t="shared" si="164"/>
        <v>0</v>
      </c>
      <c r="Z1487" s="227">
        <f t="shared" si="165"/>
        <v>0</v>
      </c>
      <c r="AA1487" s="227">
        <f t="shared" si="167"/>
        <v>0</v>
      </c>
    </row>
    <row r="1488" spans="2:27" ht="13.5" hidden="1">
      <c r="B1488" s="232" t="s">
        <v>1110</v>
      </c>
      <c r="C1488" s="232" t="s">
        <v>731</v>
      </c>
      <c r="D1488" s="232" t="s">
        <v>1444</v>
      </c>
      <c r="E1488" s="232" t="s">
        <v>988</v>
      </c>
      <c r="F1488" s="232">
        <v>72</v>
      </c>
      <c r="G1488" s="232" t="s">
        <v>1310</v>
      </c>
      <c r="H1488" s="233">
        <v>31.556999999999999</v>
      </c>
      <c r="I1488" s="233">
        <v>0</v>
      </c>
      <c r="J1488" s="233">
        <v>0</v>
      </c>
      <c r="K1488" s="234">
        <v>0</v>
      </c>
      <c r="L1488" s="233">
        <v>0</v>
      </c>
      <c r="M1488" s="234">
        <v>0</v>
      </c>
      <c r="N1488" s="233">
        <v>0</v>
      </c>
      <c r="O1488" s="233">
        <v>0</v>
      </c>
      <c r="P1488" s="233">
        <v>0</v>
      </c>
      <c r="Q1488" s="234">
        <v>0</v>
      </c>
      <c r="R1488" s="233">
        <v>0</v>
      </c>
      <c r="S1488" s="234">
        <v>0</v>
      </c>
      <c r="T1488" s="233">
        <v>0</v>
      </c>
      <c r="U1488" s="235">
        <f t="shared" si="161"/>
        <v>23036.61</v>
      </c>
      <c r="V1488" s="227">
        <f t="shared" si="162"/>
        <v>0</v>
      </c>
      <c r="W1488" s="227">
        <f t="shared" si="163"/>
        <v>0</v>
      </c>
      <c r="X1488" s="227">
        <f t="shared" si="166"/>
        <v>0</v>
      </c>
      <c r="Y1488" s="227">
        <f t="shared" si="164"/>
        <v>0</v>
      </c>
      <c r="Z1488" s="227">
        <f t="shared" si="165"/>
        <v>0</v>
      </c>
      <c r="AA1488" s="227">
        <f t="shared" si="167"/>
        <v>0</v>
      </c>
    </row>
    <row r="1489" spans="2:27" ht="13.5" hidden="1">
      <c r="B1489" s="232" t="s">
        <v>1110</v>
      </c>
      <c r="C1489" s="232" t="s">
        <v>733</v>
      </c>
      <c r="D1489" s="232" t="s">
        <v>1444</v>
      </c>
      <c r="E1489" s="232" t="s">
        <v>988</v>
      </c>
      <c r="F1489" s="232">
        <v>4</v>
      </c>
      <c r="G1489" s="232" t="s">
        <v>1321</v>
      </c>
      <c r="H1489" s="233">
        <v>1.839</v>
      </c>
      <c r="I1489" s="233">
        <v>0</v>
      </c>
      <c r="J1489" s="233">
        <v>0</v>
      </c>
      <c r="K1489" s="234">
        <v>0</v>
      </c>
      <c r="L1489" s="233">
        <v>0</v>
      </c>
      <c r="M1489" s="234">
        <v>0</v>
      </c>
      <c r="N1489" s="233">
        <v>0</v>
      </c>
      <c r="O1489" s="233">
        <v>0</v>
      </c>
      <c r="P1489" s="233">
        <v>0</v>
      </c>
      <c r="Q1489" s="234">
        <v>0</v>
      </c>
      <c r="R1489" s="233">
        <v>0</v>
      </c>
      <c r="S1489" s="234">
        <v>0</v>
      </c>
      <c r="T1489" s="233">
        <v>0</v>
      </c>
      <c r="U1489" s="235">
        <f t="shared" si="161"/>
        <v>1342.47</v>
      </c>
      <c r="V1489" s="227">
        <f t="shared" si="162"/>
        <v>0</v>
      </c>
      <c r="W1489" s="227">
        <f t="shared" si="163"/>
        <v>0</v>
      </c>
      <c r="X1489" s="227">
        <f t="shared" si="166"/>
        <v>0</v>
      </c>
      <c r="Y1489" s="227">
        <f t="shared" si="164"/>
        <v>0</v>
      </c>
      <c r="Z1489" s="227">
        <f t="shared" si="165"/>
        <v>0</v>
      </c>
      <c r="AA1489" s="227">
        <f t="shared" si="167"/>
        <v>0</v>
      </c>
    </row>
    <row r="1490" spans="2:27" ht="13.5" hidden="1">
      <c r="B1490" s="232" t="s">
        <v>1110</v>
      </c>
      <c r="C1490" s="232" t="s">
        <v>1340</v>
      </c>
      <c r="D1490" s="232" t="s">
        <v>1444</v>
      </c>
      <c r="E1490" s="232" t="s">
        <v>988</v>
      </c>
      <c r="F1490" s="232">
        <v>48</v>
      </c>
      <c r="G1490" s="232" t="s">
        <v>1308</v>
      </c>
      <c r="H1490" s="233">
        <v>20.469000000000001</v>
      </c>
      <c r="I1490" s="233">
        <v>0</v>
      </c>
      <c r="J1490" s="233">
        <v>0</v>
      </c>
      <c r="K1490" s="234">
        <v>0</v>
      </c>
      <c r="L1490" s="233">
        <v>0</v>
      </c>
      <c r="M1490" s="234">
        <v>0</v>
      </c>
      <c r="N1490" s="233">
        <v>0</v>
      </c>
      <c r="O1490" s="233">
        <v>0</v>
      </c>
      <c r="P1490" s="233">
        <v>0</v>
      </c>
      <c r="Q1490" s="234">
        <v>0</v>
      </c>
      <c r="R1490" s="233">
        <v>0</v>
      </c>
      <c r="S1490" s="234">
        <v>0</v>
      </c>
      <c r="T1490" s="233">
        <v>0</v>
      </c>
      <c r="U1490" s="235">
        <f t="shared" si="161"/>
        <v>14942.37</v>
      </c>
      <c r="V1490" s="227">
        <f t="shared" si="162"/>
        <v>0</v>
      </c>
      <c r="W1490" s="227">
        <f t="shared" si="163"/>
        <v>0</v>
      </c>
      <c r="X1490" s="227">
        <f t="shared" si="166"/>
        <v>0</v>
      </c>
      <c r="Y1490" s="227">
        <f t="shared" si="164"/>
        <v>0</v>
      </c>
      <c r="Z1490" s="227">
        <f t="shared" si="165"/>
        <v>0</v>
      </c>
      <c r="AA1490" s="227">
        <f t="shared" si="167"/>
        <v>0</v>
      </c>
    </row>
    <row r="1491" spans="2:27" ht="13.5" hidden="1">
      <c r="B1491" s="232" t="s">
        <v>1110</v>
      </c>
      <c r="C1491" s="232" t="s">
        <v>1341</v>
      </c>
      <c r="D1491" s="232" t="s">
        <v>1444</v>
      </c>
      <c r="E1491" s="232" t="s">
        <v>988</v>
      </c>
      <c r="F1491" s="232">
        <v>64</v>
      </c>
      <c r="G1491" s="232" t="s">
        <v>1316</v>
      </c>
      <c r="H1491" s="233">
        <v>27.236999999999998</v>
      </c>
      <c r="I1491" s="233">
        <v>0</v>
      </c>
      <c r="J1491" s="233">
        <v>0</v>
      </c>
      <c r="K1491" s="234">
        <v>0</v>
      </c>
      <c r="L1491" s="233">
        <v>0</v>
      </c>
      <c r="M1491" s="234">
        <v>0</v>
      </c>
      <c r="N1491" s="233">
        <v>0</v>
      </c>
      <c r="O1491" s="233">
        <v>0</v>
      </c>
      <c r="P1491" s="233">
        <v>0</v>
      </c>
      <c r="Q1491" s="234">
        <v>0</v>
      </c>
      <c r="R1491" s="233">
        <v>0</v>
      </c>
      <c r="S1491" s="234">
        <v>0</v>
      </c>
      <c r="T1491" s="233">
        <v>0</v>
      </c>
      <c r="U1491" s="235">
        <f t="shared" si="161"/>
        <v>19883.009999999998</v>
      </c>
      <c r="V1491" s="227">
        <f t="shared" si="162"/>
        <v>0</v>
      </c>
      <c r="W1491" s="227">
        <f t="shared" si="163"/>
        <v>0</v>
      </c>
      <c r="X1491" s="227">
        <f t="shared" si="166"/>
        <v>0</v>
      </c>
      <c r="Y1491" s="227">
        <f t="shared" si="164"/>
        <v>0</v>
      </c>
      <c r="Z1491" s="227">
        <f t="shared" si="165"/>
        <v>0</v>
      </c>
      <c r="AA1491" s="227">
        <f t="shared" si="167"/>
        <v>0</v>
      </c>
    </row>
    <row r="1492" spans="2:27" ht="13.5" hidden="1">
      <c r="B1492" s="232" t="s">
        <v>1110</v>
      </c>
      <c r="C1492" s="232" t="s">
        <v>1342</v>
      </c>
      <c r="D1492" s="232" t="s">
        <v>1444</v>
      </c>
      <c r="E1492" s="232" t="s">
        <v>988</v>
      </c>
      <c r="F1492" s="232">
        <v>96</v>
      </c>
      <c r="G1492" s="232" t="s">
        <v>1310</v>
      </c>
      <c r="H1492" s="233">
        <v>40.773000000000003</v>
      </c>
      <c r="I1492" s="233">
        <v>0</v>
      </c>
      <c r="J1492" s="233">
        <v>0</v>
      </c>
      <c r="K1492" s="234">
        <v>0</v>
      </c>
      <c r="L1492" s="233">
        <v>0</v>
      </c>
      <c r="M1492" s="234">
        <v>0</v>
      </c>
      <c r="N1492" s="233">
        <v>0</v>
      </c>
      <c r="O1492" s="233">
        <v>0</v>
      </c>
      <c r="P1492" s="233">
        <v>0</v>
      </c>
      <c r="Q1492" s="234">
        <v>0</v>
      </c>
      <c r="R1492" s="233">
        <v>0</v>
      </c>
      <c r="S1492" s="234">
        <v>0</v>
      </c>
      <c r="T1492" s="233">
        <v>0</v>
      </c>
      <c r="U1492" s="235">
        <f t="shared" si="161"/>
        <v>29764.29</v>
      </c>
      <c r="V1492" s="227">
        <f t="shared" si="162"/>
        <v>0</v>
      </c>
      <c r="W1492" s="227">
        <f t="shared" si="163"/>
        <v>0</v>
      </c>
      <c r="X1492" s="227">
        <f t="shared" si="166"/>
        <v>0</v>
      </c>
      <c r="Y1492" s="227">
        <f t="shared" si="164"/>
        <v>0</v>
      </c>
      <c r="Z1492" s="227">
        <f t="shared" si="165"/>
        <v>0</v>
      </c>
      <c r="AA1492" s="227">
        <f t="shared" si="167"/>
        <v>0</v>
      </c>
    </row>
    <row r="1493" spans="2:27" ht="13.5" hidden="1">
      <c r="B1493" s="232" t="s">
        <v>1110</v>
      </c>
      <c r="C1493" s="232" t="s">
        <v>1343</v>
      </c>
      <c r="D1493" s="232" t="s">
        <v>1444</v>
      </c>
      <c r="E1493" s="232" t="s">
        <v>988</v>
      </c>
      <c r="F1493" s="232">
        <v>8</v>
      </c>
      <c r="G1493" s="232" t="s">
        <v>1311</v>
      </c>
      <c r="H1493" s="233">
        <v>3.5489999999999999</v>
      </c>
      <c r="I1493" s="233">
        <v>0</v>
      </c>
      <c r="J1493" s="233">
        <v>0</v>
      </c>
      <c r="K1493" s="234">
        <v>0</v>
      </c>
      <c r="L1493" s="233">
        <v>0</v>
      </c>
      <c r="M1493" s="234">
        <v>0</v>
      </c>
      <c r="N1493" s="233">
        <v>0</v>
      </c>
      <c r="O1493" s="233">
        <v>0</v>
      </c>
      <c r="P1493" s="233">
        <v>0</v>
      </c>
      <c r="Q1493" s="234">
        <v>0</v>
      </c>
      <c r="R1493" s="233">
        <v>0</v>
      </c>
      <c r="S1493" s="234">
        <v>0</v>
      </c>
      <c r="T1493" s="233">
        <v>0</v>
      </c>
      <c r="U1493" s="235">
        <f t="shared" si="161"/>
        <v>2590.77</v>
      </c>
      <c r="V1493" s="227">
        <f t="shared" si="162"/>
        <v>0</v>
      </c>
      <c r="W1493" s="227">
        <f t="shared" si="163"/>
        <v>0</v>
      </c>
      <c r="X1493" s="227">
        <f t="shared" si="166"/>
        <v>0</v>
      </c>
      <c r="Y1493" s="227">
        <f t="shared" si="164"/>
        <v>0</v>
      </c>
      <c r="Z1493" s="227">
        <f t="shared" si="165"/>
        <v>0</v>
      </c>
      <c r="AA1493" s="227">
        <f t="shared" si="167"/>
        <v>0</v>
      </c>
    </row>
    <row r="1494" spans="2:27" ht="13.5" hidden="1">
      <c r="B1494" s="232" t="s">
        <v>1110</v>
      </c>
      <c r="C1494" s="232" t="s">
        <v>1344</v>
      </c>
      <c r="D1494" s="232" t="s">
        <v>1444</v>
      </c>
      <c r="E1494" s="232" t="s">
        <v>988</v>
      </c>
      <c r="F1494" s="232">
        <v>128</v>
      </c>
      <c r="G1494" s="232" t="s">
        <v>1345</v>
      </c>
      <c r="H1494" s="233">
        <v>54.308999999999997</v>
      </c>
      <c r="I1494" s="233">
        <v>0</v>
      </c>
      <c r="J1494" s="233">
        <v>0</v>
      </c>
      <c r="K1494" s="234">
        <v>0</v>
      </c>
      <c r="L1494" s="233">
        <v>0</v>
      </c>
      <c r="M1494" s="234">
        <v>0</v>
      </c>
      <c r="N1494" s="233">
        <v>0</v>
      </c>
      <c r="O1494" s="233">
        <v>0</v>
      </c>
      <c r="P1494" s="233">
        <v>0</v>
      </c>
      <c r="Q1494" s="234">
        <v>0</v>
      </c>
      <c r="R1494" s="233">
        <v>0</v>
      </c>
      <c r="S1494" s="234">
        <v>0</v>
      </c>
      <c r="T1494" s="233">
        <v>0</v>
      </c>
      <c r="U1494" s="235">
        <f t="shared" si="161"/>
        <v>39645.57</v>
      </c>
      <c r="V1494" s="227">
        <f t="shared" si="162"/>
        <v>0</v>
      </c>
      <c r="W1494" s="227">
        <f t="shared" si="163"/>
        <v>0</v>
      </c>
      <c r="X1494" s="227">
        <f t="shared" si="166"/>
        <v>0</v>
      </c>
      <c r="Y1494" s="227">
        <f t="shared" si="164"/>
        <v>0</v>
      </c>
      <c r="Z1494" s="227">
        <f t="shared" si="165"/>
        <v>0</v>
      </c>
      <c r="AA1494" s="227">
        <f t="shared" si="167"/>
        <v>0</v>
      </c>
    </row>
    <row r="1495" spans="2:27" ht="13.5" hidden="1">
      <c r="B1495" s="232" t="s">
        <v>1110</v>
      </c>
      <c r="C1495" s="232" t="s">
        <v>1346</v>
      </c>
      <c r="D1495" s="232" t="s">
        <v>1444</v>
      </c>
      <c r="E1495" s="232" t="s">
        <v>988</v>
      </c>
      <c r="F1495" s="232">
        <v>16</v>
      </c>
      <c r="G1495" s="232" t="s">
        <v>1312</v>
      </c>
      <c r="H1495" s="233">
        <v>6.9329999999999998</v>
      </c>
      <c r="I1495" s="233">
        <v>0</v>
      </c>
      <c r="J1495" s="233">
        <v>0</v>
      </c>
      <c r="K1495" s="234">
        <v>0</v>
      </c>
      <c r="L1495" s="233">
        <v>0</v>
      </c>
      <c r="M1495" s="234">
        <v>0</v>
      </c>
      <c r="N1495" s="233">
        <v>0</v>
      </c>
      <c r="O1495" s="233">
        <v>0</v>
      </c>
      <c r="P1495" s="233">
        <v>0</v>
      </c>
      <c r="Q1495" s="234">
        <v>0</v>
      </c>
      <c r="R1495" s="233">
        <v>0</v>
      </c>
      <c r="S1495" s="234">
        <v>0</v>
      </c>
      <c r="T1495" s="233">
        <v>0</v>
      </c>
      <c r="U1495" s="235">
        <f t="shared" si="161"/>
        <v>5061.09</v>
      </c>
      <c r="V1495" s="227">
        <f t="shared" si="162"/>
        <v>0</v>
      </c>
      <c r="W1495" s="227">
        <f t="shared" si="163"/>
        <v>0</v>
      </c>
      <c r="X1495" s="227">
        <f t="shared" si="166"/>
        <v>0</v>
      </c>
      <c r="Y1495" s="227">
        <f t="shared" si="164"/>
        <v>0</v>
      </c>
      <c r="Z1495" s="227">
        <f t="shared" si="165"/>
        <v>0</v>
      </c>
      <c r="AA1495" s="227">
        <f t="shared" si="167"/>
        <v>0</v>
      </c>
    </row>
    <row r="1496" spans="2:27" ht="13.5" hidden="1">
      <c r="B1496" s="232" t="s">
        <v>1110</v>
      </c>
      <c r="C1496" s="232" t="s">
        <v>1347</v>
      </c>
      <c r="D1496" s="232" t="s">
        <v>1444</v>
      </c>
      <c r="E1496" s="232" t="s">
        <v>988</v>
      </c>
      <c r="F1496" s="232">
        <v>32</v>
      </c>
      <c r="G1496" s="232" t="s">
        <v>1317</v>
      </c>
      <c r="H1496" s="233">
        <v>13.701000000000001</v>
      </c>
      <c r="I1496" s="233">
        <v>0</v>
      </c>
      <c r="J1496" s="233">
        <v>0</v>
      </c>
      <c r="K1496" s="234">
        <v>0</v>
      </c>
      <c r="L1496" s="233">
        <v>0</v>
      </c>
      <c r="M1496" s="234">
        <v>0</v>
      </c>
      <c r="N1496" s="233">
        <v>0</v>
      </c>
      <c r="O1496" s="233">
        <v>0</v>
      </c>
      <c r="P1496" s="233">
        <v>0</v>
      </c>
      <c r="Q1496" s="234">
        <v>0</v>
      </c>
      <c r="R1496" s="233">
        <v>0</v>
      </c>
      <c r="S1496" s="234">
        <v>0</v>
      </c>
      <c r="T1496" s="233">
        <v>0</v>
      </c>
      <c r="U1496" s="235">
        <f t="shared" si="161"/>
        <v>10001.73</v>
      </c>
      <c r="V1496" s="227">
        <f t="shared" si="162"/>
        <v>0</v>
      </c>
      <c r="W1496" s="227">
        <f t="shared" si="163"/>
        <v>0</v>
      </c>
      <c r="X1496" s="227">
        <f t="shared" si="166"/>
        <v>0</v>
      </c>
      <c r="Y1496" s="227">
        <f t="shared" si="164"/>
        <v>0</v>
      </c>
      <c r="Z1496" s="227">
        <f t="shared" si="165"/>
        <v>0</v>
      </c>
      <c r="AA1496" s="227">
        <f t="shared" si="167"/>
        <v>0</v>
      </c>
    </row>
    <row r="1497" spans="2:27" ht="13.5" hidden="1">
      <c r="B1497" s="232" t="s">
        <v>1110</v>
      </c>
      <c r="C1497" s="232" t="s">
        <v>1349</v>
      </c>
      <c r="D1497" s="232" t="s">
        <v>1444</v>
      </c>
      <c r="E1497" s="232" t="s">
        <v>988</v>
      </c>
      <c r="F1497" s="232">
        <v>128</v>
      </c>
      <c r="G1497" s="232" t="s">
        <v>1345</v>
      </c>
      <c r="H1497" s="233">
        <v>54.308999999999997</v>
      </c>
      <c r="I1497" s="233">
        <v>0</v>
      </c>
      <c r="J1497" s="233">
        <v>0</v>
      </c>
      <c r="K1497" s="234">
        <v>0</v>
      </c>
      <c r="L1497" s="233">
        <v>0</v>
      </c>
      <c r="M1497" s="234">
        <v>0</v>
      </c>
      <c r="N1497" s="233">
        <v>0</v>
      </c>
      <c r="O1497" s="233">
        <v>0</v>
      </c>
      <c r="P1497" s="233">
        <v>0</v>
      </c>
      <c r="Q1497" s="234">
        <v>0</v>
      </c>
      <c r="R1497" s="233">
        <v>0</v>
      </c>
      <c r="S1497" s="234">
        <v>0</v>
      </c>
      <c r="T1497" s="233">
        <v>0</v>
      </c>
      <c r="U1497" s="235">
        <f t="shared" si="161"/>
        <v>39645.57</v>
      </c>
      <c r="V1497" s="227">
        <f t="shared" si="162"/>
        <v>0</v>
      </c>
      <c r="W1497" s="227">
        <f t="shared" si="163"/>
        <v>0</v>
      </c>
      <c r="X1497" s="227">
        <f t="shared" si="166"/>
        <v>0</v>
      </c>
      <c r="Y1497" s="227">
        <f t="shared" si="164"/>
        <v>0</v>
      </c>
      <c r="Z1497" s="227">
        <f t="shared" si="165"/>
        <v>0</v>
      </c>
      <c r="AA1497" s="227">
        <f t="shared" si="167"/>
        <v>0</v>
      </c>
    </row>
    <row r="1498" spans="2:27" ht="13.5" hidden="1">
      <c r="B1498" s="232" t="s">
        <v>1110</v>
      </c>
      <c r="C1498" s="232" t="s">
        <v>1350</v>
      </c>
      <c r="D1498" s="232" t="s">
        <v>1444</v>
      </c>
      <c r="E1498" s="232" t="s">
        <v>988</v>
      </c>
      <c r="F1498" s="232">
        <v>4</v>
      </c>
      <c r="G1498" s="232" t="s">
        <v>1315</v>
      </c>
      <c r="H1498" s="233">
        <v>1.7869999999999999</v>
      </c>
      <c r="I1498" s="233">
        <v>0</v>
      </c>
      <c r="J1498" s="233">
        <v>0</v>
      </c>
      <c r="K1498" s="234">
        <v>0</v>
      </c>
      <c r="L1498" s="233">
        <v>0</v>
      </c>
      <c r="M1498" s="234">
        <v>0</v>
      </c>
      <c r="N1498" s="233">
        <v>0</v>
      </c>
      <c r="O1498" s="233">
        <v>0</v>
      </c>
      <c r="P1498" s="233">
        <v>0</v>
      </c>
      <c r="Q1498" s="234">
        <v>0</v>
      </c>
      <c r="R1498" s="233">
        <v>0</v>
      </c>
      <c r="S1498" s="234">
        <v>0</v>
      </c>
      <c r="T1498" s="233">
        <v>0</v>
      </c>
      <c r="U1498" s="235">
        <f t="shared" si="161"/>
        <v>1304.51</v>
      </c>
      <c r="V1498" s="227">
        <f t="shared" si="162"/>
        <v>0</v>
      </c>
      <c r="W1498" s="227">
        <f t="shared" si="163"/>
        <v>0</v>
      </c>
      <c r="X1498" s="227">
        <f t="shared" si="166"/>
        <v>0</v>
      </c>
      <c r="Y1498" s="227">
        <f t="shared" si="164"/>
        <v>0</v>
      </c>
      <c r="Z1498" s="227">
        <f t="shared" si="165"/>
        <v>0</v>
      </c>
      <c r="AA1498" s="227">
        <f t="shared" si="167"/>
        <v>0</v>
      </c>
    </row>
    <row r="1499" spans="2:27" ht="13.5" hidden="1">
      <c r="B1499" s="232" t="s">
        <v>1110</v>
      </c>
      <c r="C1499" s="232" t="s">
        <v>736</v>
      </c>
      <c r="D1499" s="232" t="s">
        <v>1444</v>
      </c>
      <c r="E1499" s="232" t="s">
        <v>988</v>
      </c>
      <c r="F1499" s="232">
        <v>8</v>
      </c>
      <c r="G1499" s="232" t="s">
        <v>1351</v>
      </c>
      <c r="H1499" s="233">
        <v>4.8529999999999998</v>
      </c>
      <c r="I1499" s="233">
        <v>0</v>
      </c>
      <c r="J1499" s="233">
        <v>0</v>
      </c>
      <c r="K1499" s="234">
        <v>0</v>
      </c>
      <c r="L1499" s="233">
        <v>0</v>
      </c>
      <c r="M1499" s="234">
        <v>0</v>
      </c>
      <c r="N1499" s="233">
        <v>0</v>
      </c>
      <c r="O1499" s="233">
        <v>0</v>
      </c>
      <c r="P1499" s="233">
        <v>0</v>
      </c>
      <c r="Q1499" s="234">
        <v>0</v>
      </c>
      <c r="R1499" s="233">
        <v>0</v>
      </c>
      <c r="S1499" s="234">
        <v>0</v>
      </c>
      <c r="T1499" s="233">
        <v>0</v>
      </c>
      <c r="U1499" s="235">
        <f t="shared" si="161"/>
        <v>3542.6899999999996</v>
      </c>
      <c r="V1499" s="227">
        <f t="shared" si="162"/>
        <v>0</v>
      </c>
      <c r="W1499" s="227">
        <f t="shared" si="163"/>
        <v>0</v>
      </c>
      <c r="X1499" s="227">
        <f t="shared" si="166"/>
        <v>0</v>
      </c>
      <c r="Y1499" s="227">
        <f t="shared" si="164"/>
        <v>0</v>
      </c>
      <c r="Z1499" s="227">
        <f t="shared" si="165"/>
        <v>0</v>
      </c>
      <c r="AA1499" s="227">
        <f t="shared" si="167"/>
        <v>0</v>
      </c>
    </row>
    <row r="1500" spans="2:27" ht="13.5" hidden="1">
      <c r="B1500" s="232" t="s">
        <v>1110</v>
      </c>
      <c r="C1500" s="232" t="s">
        <v>738</v>
      </c>
      <c r="D1500" s="232" t="s">
        <v>1444</v>
      </c>
      <c r="E1500" s="232" t="s">
        <v>988</v>
      </c>
      <c r="F1500" s="232">
        <v>16</v>
      </c>
      <c r="G1500" s="232" t="s">
        <v>1352</v>
      </c>
      <c r="H1500" s="233">
        <v>9.5410000000000004</v>
      </c>
      <c r="I1500" s="233">
        <v>0</v>
      </c>
      <c r="J1500" s="233">
        <v>0</v>
      </c>
      <c r="K1500" s="234">
        <v>0</v>
      </c>
      <c r="L1500" s="233">
        <v>0</v>
      </c>
      <c r="M1500" s="234">
        <v>0</v>
      </c>
      <c r="N1500" s="233">
        <v>0</v>
      </c>
      <c r="O1500" s="233">
        <v>0</v>
      </c>
      <c r="P1500" s="233">
        <v>0</v>
      </c>
      <c r="Q1500" s="234">
        <v>0</v>
      </c>
      <c r="R1500" s="233">
        <v>0</v>
      </c>
      <c r="S1500" s="234">
        <v>0</v>
      </c>
      <c r="T1500" s="233">
        <v>0</v>
      </c>
      <c r="U1500" s="235">
        <f t="shared" si="161"/>
        <v>6964.93</v>
      </c>
      <c r="V1500" s="227">
        <f t="shared" si="162"/>
        <v>0</v>
      </c>
      <c r="W1500" s="227">
        <f t="shared" si="163"/>
        <v>0</v>
      </c>
      <c r="X1500" s="227">
        <f t="shared" si="166"/>
        <v>0</v>
      </c>
      <c r="Y1500" s="227">
        <f t="shared" si="164"/>
        <v>0</v>
      </c>
      <c r="Z1500" s="227">
        <f t="shared" si="165"/>
        <v>0</v>
      </c>
      <c r="AA1500" s="227">
        <f t="shared" si="167"/>
        <v>0</v>
      </c>
    </row>
    <row r="1501" spans="2:27" ht="13.5" hidden="1">
      <c r="B1501" s="232" t="s">
        <v>1110</v>
      </c>
      <c r="C1501" s="232" t="s">
        <v>740</v>
      </c>
      <c r="D1501" s="232" t="s">
        <v>1444</v>
      </c>
      <c r="E1501" s="232" t="s">
        <v>988</v>
      </c>
      <c r="F1501" s="232">
        <v>36</v>
      </c>
      <c r="G1501" s="232" t="s">
        <v>1353</v>
      </c>
      <c r="H1501" s="233">
        <v>20.417000000000002</v>
      </c>
      <c r="I1501" s="233">
        <v>0</v>
      </c>
      <c r="J1501" s="233">
        <v>0</v>
      </c>
      <c r="K1501" s="234">
        <v>0</v>
      </c>
      <c r="L1501" s="233">
        <v>0</v>
      </c>
      <c r="M1501" s="234">
        <v>0</v>
      </c>
      <c r="N1501" s="233">
        <v>0</v>
      </c>
      <c r="O1501" s="233">
        <v>0</v>
      </c>
      <c r="P1501" s="233">
        <v>0</v>
      </c>
      <c r="Q1501" s="234">
        <v>0</v>
      </c>
      <c r="R1501" s="233">
        <v>0</v>
      </c>
      <c r="S1501" s="234">
        <v>0</v>
      </c>
      <c r="T1501" s="233">
        <v>0</v>
      </c>
      <c r="U1501" s="235">
        <f t="shared" si="161"/>
        <v>14904.410000000002</v>
      </c>
      <c r="V1501" s="227">
        <f t="shared" si="162"/>
        <v>0</v>
      </c>
      <c r="W1501" s="227">
        <f t="shared" si="163"/>
        <v>0</v>
      </c>
      <c r="X1501" s="227">
        <f t="shared" si="166"/>
        <v>0</v>
      </c>
      <c r="Y1501" s="227">
        <f t="shared" si="164"/>
        <v>0</v>
      </c>
      <c r="Z1501" s="227">
        <f t="shared" si="165"/>
        <v>0</v>
      </c>
      <c r="AA1501" s="227">
        <f t="shared" si="167"/>
        <v>0</v>
      </c>
    </row>
    <row r="1502" spans="2:27" ht="13.5" hidden="1">
      <c r="B1502" s="232" t="s">
        <v>1110</v>
      </c>
      <c r="C1502" s="232" t="s">
        <v>742</v>
      </c>
      <c r="D1502" s="232" t="s">
        <v>1444</v>
      </c>
      <c r="E1502" s="232" t="s">
        <v>988</v>
      </c>
      <c r="F1502" s="232">
        <v>4</v>
      </c>
      <c r="G1502" s="232" t="s">
        <v>1354</v>
      </c>
      <c r="H1502" s="233">
        <v>2.4390000000000001</v>
      </c>
      <c r="I1502" s="233">
        <v>0</v>
      </c>
      <c r="J1502" s="233">
        <v>0</v>
      </c>
      <c r="K1502" s="234">
        <v>0</v>
      </c>
      <c r="L1502" s="233">
        <v>0</v>
      </c>
      <c r="M1502" s="234">
        <v>0</v>
      </c>
      <c r="N1502" s="233">
        <v>0</v>
      </c>
      <c r="O1502" s="233">
        <v>0</v>
      </c>
      <c r="P1502" s="233">
        <v>0</v>
      </c>
      <c r="Q1502" s="234">
        <v>0</v>
      </c>
      <c r="R1502" s="233">
        <v>0</v>
      </c>
      <c r="S1502" s="234">
        <v>0</v>
      </c>
      <c r="T1502" s="233">
        <v>0</v>
      </c>
      <c r="U1502" s="235">
        <f t="shared" si="161"/>
        <v>1780.47</v>
      </c>
      <c r="V1502" s="227">
        <f t="shared" si="162"/>
        <v>0</v>
      </c>
      <c r="W1502" s="227">
        <f t="shared" si="163"/>
        <v>0</v>
      </c>
      <c r="X1502" s="227">
        <f t="shared" si="166"/>
        <v>0</v>
      </c>
      <c r="Y1502" s="227">
        <f t="shared" si="164"/>
        <v>0</v>
      </c>
      <c r="Z1502" s="227">
        <f t="shared" si="165"/>
        <v>0</v>
      </c>
      <c r="AA1502" s="227">
        <f t="shared" si="167"/>
        <v>0</v>
      </c>
    </row>
    <row r="1503" spans="2:27" ht="13.5" hidden="1">
      <c r="B1503" s="232" t="s">
        <v>1110</v>
      </c>
      <c r="C1503" s="232" t="s">
        <v>772</v>
      </c>
      <c r="D1503" s="232" t="s">
        <v>1444</v>
      </c>
      <c r="E1503" s="232" t="s">
        <v>988</v>
      </c>
      <c r="F1503" s="232">
        <v>8</v>
      </c>
      <c r="G1503" s="232" t="s">
        <v>1351</v>
      </c>
      <c r="H1503" s="233">
        <v>5.1669999999999998</v>
      </c>
      <c r="I1503" s="233">
        <v>0</v>
      </c>
      <c r="J1503" s="233">
        <v>0</v>
      </c>
      <c r="K1503" s="234">
        <v>0</v>
      </c>
      <c r="L1503" s="233">
        <v>0</v>
      </c>
      <c r="M1503" s="234">
        <v>0</v>
      </c>
      <c r="N1503" s="233">
        <v>0</v>
      </c>
      <c r="O1503" s="233">
        <v>0</v>
      </c>
      <c r="P1503" s="233">
        <v>0</v>
      </c>
      <c r="Q1503" s="234">
        <v>0</v>
      </c>
      <c r="R1503" s="233">
        <v>0</v>
      </c>
      <c r="S1503" s="234">
        <v>0</v>
      </c>
      <c r="T1503" s="233">
        <v>0</v>
      </c>
      <c r="U1503" s="235">
        <f t="shared" si="161"/>
        <v>3771.91</v>
      </c>
      <c r="V1503" s="227">
        <f t="shared" si="162"/>
        <v>0</v>
      </c>
      <c r="W1503" s="227">
        <f t="shared" si="163"/>
        <v>0</v>
      </c>
      <c r="X1503" s="227">
        <f t="shared" si="166"/>
        <v>0</v>
      </c>
      <c r="Y1503" s="227">
        <f t="shared" si="164"/>
        <v>0</v>
      </c>
      <c r="Z1503" s="227">
        <f t="shared" si="165"/>
        <v>0</v>
      </c>
      <c r="AA1503" s="227">
        <f t="shared" si="167"/>
        <v>0</v>
      </c>
    </row>
    <row r="1504" spans="2:27" ht="13.5" hidden="1">
      <c r="B1504" s="232" t="s">
        <v>1110</v>
      </c>
      <c r="C1504" s="232" t="s">
        <v>773</v>
      </c>
      <c r="D1504" s="232" t="s">
        <v>1444</v>
      </c>
      <c r="E1504" s="232" t="s">
        <v>988</v>
      </c>
      <c r="F1504" s="232">
        <v>16</v>
      </c>
      <c r="G1504" s="232" t="s">
        <v>1352</v>
      </c>
      <c r="H1504" s="233">
        <v>10.169</v>
      </c>
      <c r="I1504" s="233">
        <v>0</v>
      </c>
      <c r="J1504" s="233">
        <v>0</v>
      </c>
      <c r="K1504" s="234">
        <v>0</v>
      </c>
      <c r="L1504" s="233">
        <v>0</v>
      </c>
      <c r="M1504" s="234">
        <v>0</v>
      </c>
      <c r="N1504" s="233">
        <v>0</v>
      </c>
      <c r="O1504" s="233">
        <v>0</v>
      </c>
      <c r="P1504" s="233">
        <v>0</v>
      </c>
      <c r="Q1504" s="234">
        <v>0</v>
      </c>
      <c r="R1504" s="233">
        <v>0</v>
      </c>
      <c r="S1504" s="234">
        <v>0</v>
      </c>
      <c r="T1504" s="233">
        <v>0</v>
      </c>
      <c r="U1504" s="235">
        <f t="shared" si="161"/>
        <v>7423.3700000000008</v>
      </c>
      <c r="V1504" s="227">
        <f t="shared" si="162"/>
        <v>0</v>
      </c>
      <c r="W1504" s="227">
        <f t="shared" si="163"/>
        <v>0</v>
      </c>
      <c r="X1504" s="227">
        <f t="shared" si="166"/>
        <v>0</v>
      </c>
      <c r="Y1504" s="227">
        <f t="shared" si="164"/>
        <v>0</v>
      </c>
      <c r="Z1504" s="227">
        <f t="shared" si="165"/>
        <v>0</v>
      </c>
      <c r="AA1504" s="227">
        <f t="shared" si="167"/>
        <v>0</v>
      </c>
    </row>
    <row r="1505" spans="2:27" ht="13.5" hidden="1">
      <c r="B1505" s="232" t="s">
        <v>1110</v>
      </c>
      <c r="C1505" s="232" t="s">
        <v>774</v>
      </c>
      <c r="D1505" s="232" t="s">
        <v>1444</v>
      </c>
      <c r="E1505" s="232" t="s">
        <v>988</v>
      </c>
      <c r="F1505" s="232">
        <v>32</v>
      </c>
      <c r="G1505" s="232" t="s">
        <v>1353</v>
      </c>
      <c r="H1505" s="233">
        <v>20.172999999999998</v>
      </c>
      <c r="I1505" s="233">
        <v>0</v>
      </c>
      <c r="J1505" s="233">
        <v>0</v>
      </c>
      <c r="K1505" s="234">
        <v>0</v>
      </c>
      <c r="L1505" s="233">
        <v>0</v>
      </c>
      <c r="M1505" s="234">
        <v>0</v>
      </c>
      <c r="N1505" s="233">
        <v>0</v>
      </c>
      <c r="O1505" s="233">
        <v>0</v>
      </c>
      <c r="P1505" s="233">
        <v>0</v>
      </c>
      <c r="Q1505" s="234">
        <v>0</v>
      </c>
      <c r="R1505" s="233">
        <v>0</v>
      </c>
      <c r="S1505" s="234">
        <v>0</v>
      </c>
      <c r="T1505" s="233">
        <v>0</v>
      </c>
      <c r="U1505" s="235">
        <f t="shared" si="161"/>
        <v>14726.289999999999</v>
      </c>
      <c r="V1505" s="227">
        <f t="shared" si="162"/>
        <v>0</v>
      </c>
      <c r="W1505" s="227">
        <f t="shared" si="163"/>
        <v>0</v>
      </c>
      <c r="X1505" s="227">
        <f t="shared" si="166"/>
        <v>0</v>
      </c>
      <c r="Y1505" s="227">
        <f t="shared" si="164"/>
        <v>0</v>
      </c>
      <c r="Z1505" s="227">
        <f t="shared" si="165"/>
        <v>0</v>
      </c>
      <c r="AA1505" s="227">
        <f t="shared" si="167"/>
        <v>0</v>
      </c>
    </row>
    <row r="1506" spans="2:27" ht="13.5" hidden="1">
      <c r="B1506" s="232" t="s">
        <v>1110</v>
      </c>
      <c r="C1506" s="232" t="s">
        <v>775</v>
      </c>
      <c r="D1506" s="232" t="s">
        <v>1444</v>
      </c>
      <c r="E1506" s="232" t="s">
        <v>988</v>
      </c>
      <c r="F1506" s="232">
        <v>4</v>
      </c>
      <c r="G1506" s="232" t="s">
        <v>1354</v>
      </c>
      <c r="H1506" s="233">
        <v>2.5960000000000001</v>
      </c>
      <c r="I1506" s="233">
        <v>0</v>
      </c>
      <c r="J1506" s="233">
        <v>0</v>
      </c>
      <c r="K1506" s="234">
        <v>0</v>
      </c>
      <c r="L1506" s="233">
        <v>0</v>
      </c>
      <c r="M1506" s="234">
        <v>0</v>
      </c>
      <c r="N1506" s="233">
        <v>0</v>
      </c>
      <c r="O1506" s="233">
        <v>0</v>
      </c>
      <c r="P1506" s="233">
        <v>0</v>
      </c>
      <c r="Q1506" s="234">
        <v>0</v>
      </c>
      <c r="R1506" s="233">
        <v>0</v>
      </c>
      <c r="S1506" s="234">
        <v>0</v>
      </c>
      <c r="T1506" s="233">
        <v>0</v>
      </c>
      <c r="U1506" s="235">
        <f t="shared" si="161"/>
        <v>1895.0800000000002</v>
      </c>
      <c r="V1506" s="227">
        <f t="shared" si="162"/>
        <v>0</v>
      </c>
      <c r="W1506" s="227">
        <f t="shared" si="163"/>
        <v>0</v>
      </c>
      <c r="X1506" s="227">
        <f t="shared" si="166"/>
        <v>0</v>
      </c>
      <c r="Y1506" s="227">
        <f t="shared" si="164"/>
        <v>0</v>
      </c>
      <c r="Z1506" s="227">
        <f t="shared" si="165"/>
        <v>0</v>
      </c>
      <c r="AA1506" s="227">
        <f t="shared" si="167"/>
        <v>0</v>
      </c>
    </row>
    <row r="1507" spans="2:27" ht="13.5" hidden="1">
      <c r="B1507" s="232" t="s">
        <v>1110</v>
      </c>
      <c r="C1507" s="232" t="s">
        <v>776</v>
      </c>
      <c r="D1507" s="232" t="s">
        <v>1444</v>
      </c>
      <c r="E1507" s="232" t="s">
        <v>988</v>
      </c>
      <c r="F1507" s="232">
        <v>64</v>
      </c>
      <c r="G1507" s="232" t="s">
        <v>1355</v>
      </c>
      <c r="H1507" s="233">
        <v>30.021000000000001</v>
      </c>
      <c r="I1507" s="233">
        <v>0</v>
      </c>
      <c r="J1507" s="233">
        <v>0</v>
      </c>
      <c r="K1507" s="234">
        <v>0</v>
      </c>
      <c r="L1507" s="233">
        <v>0</v>
      </c>
      <c r="M1507" s="234">
        <v>0</v>
      </c>
      <c r="N1507" s="233">
        <v>0</v>
      </c>
      <c r="O1507" s="233">
        <v>0</v>
      </c>
      <c r="P1507" s="233">
        <v>0</v>
      </c>
      <c r="Q1507" s="234">
        <v>0</v>
      </c>
      <c r="R1507" s="233">
        <v>0</v>
      </c>
      <c r="S1507" s="234">
        <v>0</v>
      </c>
      <c r="T1507" s="233">
        <v>0</v>
      </c>
      <c r="U1507" s="235">
        <f t="shared" si="161"/>
        <v>21915.33</v>
      </c>
      <c r="V1507" s="227">
        <f t="shared" si="162"/>
        <v>0</v>
      </c>
      <c r="W1507" s="227">
        <f t="shared" si="163"/>
        <v>0</v>
      </c>
      <c r="X1507" s="227">
        <f t="shared" si="166"/>
        <v>0</v>
      </c>
      <c r="Y1507" s="227">
        <f t="shared" si="164"/>
        <v>0</v>
      </c>
      <c r="Z1507" s="227">
        <f t="shared" si="165"/>
        <v>0</v>
      </c>
      <c r="AA1507" s="227">
        <f t="shared" si="167"/>
        <v>0</v>
      </c>
    </row>
    <row r="1508" spans="2:27" ht="13.5" hidden="1">
      <c r="B1508" s="232" t="s">
        <v>1110</v>
      </c>
      <c r="C1508" s="232" t="s">
        <v>777</v>
      </c>
      <c r="D1508" s="232" t="s">
        <v>1444</v>
      </c>
      <c r="E1508" s="232" t="s">
        <v>988</v>
      </c>
      <c r="F1508" s="232">
        <v>8</v>
      </c>
      <c r="G1508" s="232" t="s">
        <v>1351</v>
      </c>
      <c r="H1508" s="233">
        <v>3.8969999999999998</v>
      </c>
      <c r="I1508" s="233">
        <v>0</v>
      </c>
      <c r="J1508" s="233">
        <v>0</v>
      </c>
      <c r="K1508" s="234">
        <v>0</v>
      </c>
      <c r="L1508" s="233">
        <v>0</v>
      </c>
      <c r="M1508" s="234">
        <v>0</v>
      </c>
      <c r="N1508" s="233">
        <v>0</v>
      </c>
      <c r="O1508" s="233">
        <v>0</v>
      </c>
      <c r="P1508" s="233">
        <v>0</v>
      </c>
      <c r="Q1508" s="234">
        <v>0</v>
      </c>
      <c r="R1508" s="233">
        <v>0</v>
      </c>
      <c r="S1508" s="234">
        <v>0</v>
      </c>
      <c r="T1508" s="233">
        <v>0</v>
      </c>
      <c r="U1508" s="235">
        <f t="shared" si="161"/>
        <v>2844.81</v>
      </c>
      <c r="V1508" s="227">
        <f t="shared" si="162"/>
        <v>0</v>
      </c>
      <c r="W1508" s="227">
        <f t="shared" si="163"/>
        <v>0</v>
      </c>
      <c r="X1508" s="227">
        <f t="shared" si="166"/>
        <v>0</v>
      </c>
      <c r="Y1508" s="227">
        <f t="shared" si="164"/>
        <v>0</v>
      </c>
      <c r="Z1508" s="227">
        <f t="shared" si="165"/>
        <v>0</v>
      </c>
      <c r="AA1508" s="227">
        <f t="shared" si="167"/>
        <v>0</v>
      </c>
    </row>
    <row r="1509" spans="2:27" ht="13.5" hidden="1">
      <c r="B1509" s="232" t="s">
        <v>1110</v>
      </c>
      <c r="C1509" s="232" t="s">
        <v>778</v>
      </c>
      <c r="D1509" s="232" t="s">
        <v>1444</v>
      </c>
      <c r="E1509" s="232" t="s">
        <v>988</v>
      </c>
      <c r="F1509" s="232">
        <v>16</v>
      </c>
      <c r="G1509" s="232" t="s">
        <v>1352</v>
      </c>
      <c r="H1509" s="233">
        <v>7.6289999999999996</v>
      </c>
      <c r="I1509" s="233">
        <v>0</v>
      </c>
      <c r="J1509" s="233">
        <v>0</v>
      </c>
      <c r="K1509" s="234">
        <v>0</v>
      </c>
      <c r="L1509" s="233">
        <v>0</v>
      </c>
      <c r="M1509" s="234">
        <v>0</v>
      </c>
      <c r="N1509" s="233">
        <v>0</v>
      </c>
      <c r="O1509" s="233">
        <v>0</v>
      </c>
      <c r="P1509" s="233">
        <v>0</v>
      </c>
      <c r="Q1509" s="234">
        <v>0</v>
      </c>
      <c r="R1509" s="233">
        <v>0</v>
      </c>
      <c r="S1509" s="234">
        <v>0</v>
      </c>
      <c r="T1509" s="233">
        <v>0</v>
      </c>
      <c r="U1509" s="235">
        <f t="shared" si="161"/>
        <v>5569.17</v>
      </c>
      <c r="V1509" s="227">
        <f t="shared" si="162"/>
        <v>0</v>
      </c>
      <c r="W1509" s="227">
        <f t="shared" si="163"/>
        <v>0</v>
      </c>
      <c r="X1509" s="227">
        <f t="shared" si="166"/>
        <v>0</v>
      </c>
      <c r="Y1509" s="227">
        <f t="shared" si="164"/>
        <v>0</v>
      </c>
      <c r="Z1509" s="227">
        <f t="shared" si="165"/>
        <v>0</v>
      </c>
      <c r="AA1509" s="227">
        <f t="shared" si="167"/>
        <v>0</v>
      </c>
    </row>
    <row r="1510" spans="2:27" ht="13.5" hidden="1">
      <c r="B1510" s="232" t="s">
        <v>1110</v>
      </c>
      <c r="C1510" s="232" t="s">
        <v>779</v>
      </c>
      <c r="D1510" s="232" t="s">
        <v>1444</v>
      </c>
      <c r="E1510" s="232" t="s">
        <v>988</v>
      </c>
      <c r="F1510" s="232">
        <v>32</v>
      </c>
      <c r="G1510" s="232" t="s">
        <v>1353</v>
      </c>
      <c r="H1510" s="233">
        <v>15.093</v>
      </c>
      <c r="I1510" s="233">
        <v>0</v>
      </c>
      <c r="J1510" s="233">
        <v>0</v>
      </c>
      <c r="K1510" s="234">
        <v>0</v>
      </c>
      <c r="L1510" s="233">
        <v>0</v>
      </c>
      <c r="M1510" s="234">
        <v>0</v>
      </c>
      <c r="N1510" s="233">
        <v>0</v>
      </c>
      <c r="O1510" s="233">
        <v>0</v>
      </c>
      <c r="P1510" s="233">
        <v>0</v>
      </c>
      <c r="Q1510" s="234">
        <v>0</v>
      </c>
      <c r="R1510" s="233">
        <v>0</v>
      </c>
      <c r="S1510" s="234">
        <v>0</v>
      </c>
      <c r="T1510" s="233">
        <v>0</v>
      </c>
      <c r="U1510" s="235">
        <f t="shared" si="161"/>
        <v>11017.89</v>
      </c>
      <c r="V1510" s="227">
        <f t="shared" si="162"/>
        <v>0</v>
      </c>
      <c r="W1510" s="227">
        <f t="shared" si="163"/>
        <v>0</v>
      </c>
      <c r="X1510" s="227">
        <f t="shared" si="166"/>
        <v>0</v>
      </c>
      <c r="Y1510" s="227">
        <f t="shared" si="164"/>
        <v>0</v>
      </c>
      <c r="Z1510" s="227">
        <f t="shared" si="165"/>
        <v>0</v>
      </c>
      <c r="AA1510" s="227">
        <f t="shared" si="167"/>
        <v>0</v>
      </c>
    </row>
    <row r="1511" spans="2:27" ht="13.5" hidden="1">
      <c r="B1511" s="232" t="s">
        <v>1110</v>
      </c>
      <c r="C1511" s="232" t="s">
        <v>1044</v>
      </c>
      <c r="D1511" s="232" t="s">
        <v>1444</v>
      </c>
      <c r="E1511" s="232" t="s">
        <v>988</v>
      </c>
      <c r="F1511" s="232">
        <v>72</v>
      </c>
      <c r="G1511" s="232" t="s">
        <v>1364</v>
      </c>
      <c r="H1511" s="233">
        <v>30.021000000000001</v>
      </c>
      <c r="I1511" s="233">
        <v>0</v>
      </c>
      <c r="J1511" s="233">
        <v>0</v>
      </c>
      <c r="K1511" s="234">
        <v>0</v>
      </c>
      <c r="L1511" s="233">
        <v>0</v>
      </c>
      <c r="M1511" s="234">
        <v>0</v>
      </c>
      <c r="N1511" s="233">
        <v>0</v>
      </c>
      <c r="O1511" s="233">
        <v>0</v>
      </c>
      <c r="P1511" s="233">
        <v>0</v>
      </c>
      <c r="Q1511" s="234">
        <v>0</v>
      </c>
      <c r="R1511" s="233">
        <v>0</v>
      </c>
      <c r="S1511" s="234">
        <v>0</v>
      </c>
      <c r="T1511" s="233">
        <v>0</v>
      </c>
      <c r="U1511" s="235">
        <f t="shared" si="161"/>
        <v>21915.33</v>
      </c>
      <c r="V1511" s="227">
        <f t="shared" si="162"/>
        <v>0</v>
      </c>
      <c r="W1511" s="227">
        <f t="shared" si="163"/>
        <v>0</v>
      </c>
      <c r="X1511" s="227">
        <f t="shared" si="166"/>
        <v>0</v>
      </c>
      <c r="Y1511" s="227">
        <f t="shared" si="164"/>
        <v>0</v>
      </c>
      <c r="Z1511" s="227">
        <f t="shared" si="165"/>
        <v>0</v>
      </c>
      <c r="AA1511" s="227">
        <f t="shared" si="167"/>
        <v>0</v>
      </c>
    </row>
    <row r="1512" spans="2:27" ht="13.5" hidden="1">
      <c r="B1512" s="232" t="s">
        <v>1110</v>
      </c>
      <c r="C1512" s="232" t="s">
        <v>781</v>
      </c>
      <c r="D1512" s="232" t="s">
        <v>1444</v>
      </c>
      <c r="E1512" s="232" t="s">
        <v>988</v>
      </c>
      <c r="F1512" s="232">
        <v>4</v>
      </c>
      <c r="G1512" s="232" t="s">
        <v>1354</v>
      </c>
      <c r="H1512" s="233">
        <v>1.9610000000000001</v>
      </c>
      <c r="I1512" s="233">
        <v>0</v>
      </c>
      <c r="J1512" s="233">
        <v>0</v>
      </c>
      <c r="K1512" s="234">
        <v>0</v>
      </c>
      <c r="L1512" s="233">
        <v>0</v>
      </c>
      <c r="M1512" s="234">
        <v>0</v>
      </c>
      <c r="N1512" s="233">
        <v>0</v>
      </c>
      <c r="O1512" s="233">
        <v>0</v>
      </c>
      <c r="P1512" s="233">
        <v>0</v>
      </c>
      <c r="Q1512" s="234">
        <v>0</v>
      </c>
      <c r="R1512" s="233">
        <v>0</v>
      </c>
      <c r="S1512" s="234">
        <v>0</v>
      </c>
      <c r="T1512" s="233">
        <v>0</v>
      </c>
      <c r="U1512" s="235">
        <f t="shared" si="161"/>
        <v>1431.53</v>
      </c>
      <c r="V1512" s="227">
        <f t="shared" si="162"/>
        <v>0</v>
      </c>
      <c r="W1512" s="227">
        <f t="shared" si="163"/>
        <v>0</v>
      </c>
      <c r="X1512" s="227">
        <f t="shared" si="166"/>
        <v>0</v>
      </c>
      <c r="Y1512" s="227">
        <f t="shared" si="164"/>
        <v>0</v>
      </c>
      <c r="Z1512" s="227">
        <f t="shared" si="165"/>
        <v>0</v>
      </c>
      <c r="AA1512" s="227">
        <f t="shared" si="167"/>
        <v>0</v>
      </c>
    </row>
    <row r="1513" spans="2:27" ht="13.5" hidden="1">
      <c r="B1513" s="232" t="s">
        <v>1110</v>
      </c>
      <c r="C1513" s="232" t="s">
        <v>782</v>
      </c>
      <c r="D1513" s="232" t="s">
        <v>1444</v>
      </c>
      <c r="E1513" s="232" t="s">
        <v>988</v>
      </c>
      <c r="F1513" s="232">
        <v>48</v>
      </c>
      <c r="G1513" s="232" t="s">
        <v>1356</v>
      </c>
      <c r="H1513" s="233">
        <v>24.548999999999999</v>
      </c>
      <c r="I1513" s="233">
        <v>0</v>
      </c>
      <c r="J1513" s="233">
        <v>0</v>
      </c>
      <c r="K1513" s="234">
        <v>0</v>
      </c>
      <c r="L1513" s="233">
        <v>0</v>
      </c>
      <c r="M1513" s="234">
        <v>0</v>
      </c>
      <c r="N1513" s="233">
        <v>0</v>
      </c>
      <c r="O1513" s="233">
        <v>0</v>
      </c>
      <c r="P1513" s="233">
        <v>0</v>
      </c>
      <c r="Q1513" s="234">
        <v>0</v>
      </c>
      <c r="R1513" s="233">
        <v>0</v>
      </c>
      <c r="S1513" s="234">
        <v>0</v>
      </c>
      <c r="T1513" s="233">
        <v>0</v>
      </c>
      <c r="U1513" s="235">
        <f t="shared" si="161"/>
        <v>17920.77</v>
      </c>
      <c r="V1513" s="227">
        <f t="shared" si="162"/>
        <v>0</v>
      </c>
      <c r="W1513" s="227">
        <f t="shared" si="163"/>
        <v>0</v>
      </c>
      <c r="X1513" s="227">
        <f t="shared" si="166"/>
        <v>0</v>
      </c>
      <c r="Y1513" s="227">
        <f t="shared" si="164"/>
        <v>0</v>
      </c>
      <c r="Z1513" s="227">
        <f t="shared" si="165"/>
        <v>0</v>
      </c>
      <c r="AA1513" s="227">
        <f t="shared" si="167"/>
        <v>0</v>
      </c>
    </row>
    <row r="1514" spans="2:27" ht="13.5" hidden="1">
      <c r="B1514" s="232" t="s">
        <v>1110</v>
      </c>
      <c r="C1514" s="232" t="s">
        <v>783</v>
      </c>
      <c r="D1514" s="232" t="s">
        <v>1444</v>
      </c>
      <c r="E1514" s="232" t="s">
        <v>988</v>
      </c>
      <c r="F1514" s="232">
        <v>96</v>
      </c>
      <c r="G1514" s="232" t="s">
        <v>1365</v>
      </c>
      <c r="H1514" s="233">
        <v>48.933</v>
      </c>
      <c r="I1514" s="233">
        <v>0</v>
      </c>
      <c r="J1514" s="233">
        <v>0</v>
      </c>
      <c r="K1514" s="234">
        <v>0</v>
      </c>
      <c r="L1514" s="233">
        <v>0</v>
      </c>
      <c r="M1514" s="234">
        <v>0</v>
      </c>
      <c r="N1514" s="233">
        <v>0</v>
      </c>
      <c r="O1514" s="233">
        <v>0</v>
      </c>
      <c r="P1514" s="233">
        <v>0</v>
      </c>
      <c r="Q1514" s="234">
        <v>0</v>
      </c>
      <c r="R1514" s="233">
        <v>0</v>
      </c>
      <c r="S1514" s="234">
        <v>0</v>
      </c>
      <c r="T1514" s="233">
        <v>0</v>
      </c>
      <c r="U1514" s="235">
        <f t="shared" si="161"/>
        <v>35721.089999999997</v>
      </c>
      <c r="V1514" s="227">
        <f t="shared" si="162"/>
        <v>0</v>
      </c>
      <c r="W1514" s="227">
        <f t="shared" si="163"/>
        <v>0</v>
      </c>
      <c r="X1514" s="227">
        <f t="shared" si="166"/>
        <v>0</v>
      </c>
      <c r="Y1514" s="227">
        <f t="shared" si="164"/>
        <v>0</v>
      </c>
      <c r="Z1514" s="227">
        <f t="shared" si="165"/>
        <v>0</v>
      </c>
      <c r="AA1514" s="227">
        <f t="shared" si="167"/>
        <v>0</v>
      </c>
    </row>
    <row r="1515" spans="2:27" ht="13.5" hidden="1">
      <c r="B1515" s="232" t="s">
        <v>1110</v>
      </c>
      <c r="C1515" s="232" t="s">
        <v>784</v>
      </c>
      <c r="D1515" s="232" t="s">
        <v>1444</v>
      </c>
      <c r="E1515" s="232" t="s">
        <v>988</v>
      </c>
      <c r="F1515" s="232">
        <v>8</v>
      </c>
      <c r="G1515" s="232" t="s">
        <v>1317</v>
      </c>
      <c r="H1515" s="233">
        <v>4.2290000000000001</v>
      </c>
      <c r="I1515" s="233">
        <v>0</v>
      </c>
      <c r="J1515" s="233">
        <v>0</v>
      </c>
      <c r="K1515" s="234">
        <v>0</v>
      </c>
      <c r="L1515" s="233">
        <v>0</v>
      </c>
      <c r="M1515" s="234">
        <v>0</v>
      </c>
      <c r="N1515" s="233">
        <v>0</v>
      </c>
      <c r="O1515" s="233">
        <v>0</v>
      </c>
      <c r="P1515" s="233">
        <v>0</v>
      </c>
      <c r="Q1515" s="234">
        <v>0</v>
      </c>
      <c r="R1515" s="233">
        <v>0</v>
      </c>
      <c r="S1515" s="234">
        <v>0</v>
      </c>
      <c r="T1515" s="233">
        <v>0</v>
      </c>
      <c r="U1515" s="235">
        <f t="shared" si="161"/>
        <v>3087.17</v>
      </c>
      <c r="V1515" s="227">
        <f t="shared" si="162"/>
        <v>0</v>
      </c>
      <c r="W1515" s="227">
        <f t="shared" si="163"/>
        <v>0</v>
      </c>
      <c r="X1515" s="227">
        <f t="shared" si="166"/>
        <v>0</v>
      </c>
      <c r="Y1515" s="227">
        <f t="shared" si="164"/>
        <v>0</v>
      </c>
      <c r="Z1515" s="227">
        <f t="shared" si="165"/>
        <v>0</v>
      </c>
      <c r="AA1515" s="227">
        <f t="shared" si="167"/>
        <v>0</v>
      </c>
    </row>
    <row r="1516" spans="2:27" ht="13.5" hidden="1">
      <c r="B1516" s="232" t="s">
        <v>1110</v>
      </c>
      <c r="C1516" s="232" t="s">
        <v>785</v>
      </c>
      <c r="D1516" s="232" t="s">
        <v>1444</v>
      </c>
      <c r="E1516" s="232" t="s">
        <v>988</v>
      </c>
      <c r="F1516" s="232">
        <v>12</v>
      </c>
      <c r="G1516" s="232" t="s">
        <v>1308</v>
      </c>
      <c r="H1516" s="233">
        <v>6.2610000000000001</v>
      </c>
      <c r="I1516" s="233">
        <v>0</v>
      </c>
      <c r="J1516" s="233">
        <v>0</v>
      </c>
      <c r="K1516" s="234">
        <v>0</v>
      </c>
      <c r="L1516" s="233">
        <v>0</v>
      </c>
      <c r="M1516" s="234">
        <v>0</v>
      </c>
      <c r="N1516" s="233">
        <v>0</v>
      </c>
      <c r="O1516" s="233">
        <v>0</v>
      </c>
      <c r="P1516" s="233">
        <v>0</v>
      </c>
      <c r="Q1516" s="234">
        <v>0</v>
      </c>
      <c r="R1516" s="233">
        <v>0</v>
      </c>
      <c r="S1516" s="234">
        <v>0</v>
      </c>
      <c r="T1516" s="233">
        <v>0</v>
      </c>
      <c r="U1516" s="235">
        <f t="shared" si="161"/>
        <v>4570.53</v>
      </c>
      <c r="V1516" s="227">
        <f t="shared" si="162"/>
        <v>0</v>
      </c>
      <c r="W1516" s="227">
        <f t="shared" si="163"/>
        <v>0</v>
      </c>
      <c r="X1516" s="227">
        <f t="shared" si="166"/>
        <v>0</v>
      </c>
      <c r="Y1516" s="227">
        <f t="shared" si="164"/>
        <v>0</v>
      </c>
      <c r="Z1516" s="227">
        <f t="shared" si="165"/>
        <v>0</v>
      </c>
      <c r="AA1516" s="227">
        <f t="shared" si="167"/>
        <v>0</v>
      </c>
    </row>
    <row r="1517" spans="2:27" ht="13.5" hidden="1">
      <c r="B1517" s="232" t="s">
        <v>1110</v>
      </c>
      <c r="C1517" s="232" t="s">
        <v>786</v>
      </c>
      <c r="D1517" s="232" t="s">
        <v>1444</v>
      </c>
      <c r="E1517" s="232" t="s">
        <v>988</v>
      </c>
      <c r="F1517" s="232">
        <v>24</v>
      </c>
      <c r="G1517" s="232" t="s">
        <v>1310</v>
      </c>
      <c r="H1517" s="233">
        <v>12.356999999999999</v>
      </c>
      <c r="I1517" s="233">
        <v>0</v>
      </c>
      <c r="J1517" s="233">
        <v>0</v>
      </c>
      <c r="K1517" s="234">
        <v>0</v>
      </c>
      <c r="L1517" s="233">
        <v>0</v>
      </c>
      <c r="M1517" s="234">
        <v>0</v>
      </c>
      <c r="N1517" s="233">
        <v>0</v>
      </c>
      <c r="O1517" s="233">
        <v>0</v>
      </c>
      <c r="P1517" s="233">
        <v>0</v>
      </c>
      <c r="Q1517" s="234">
        <v>0</v>
      </c>
      <c r="R1517" s="233">
        <v>0</v>
      </c>
      <c r="S1517" s="234">
        <v>0</v>
      </c>
      <c r="T1517" s="233">
        <v>0</v>
      </c>
      <c r="U1517" s="235">
        <f t="shared" si="161"/>
        <v>9020.6099999999988</v>
      </c>
      <c r="V1517" s="227">
        <f t="shared" si="162"/>
        <v>0</v>
      </c>
      <c r="W1517" s="227">
        <f t="shared" si="163"/>
        <v>0</v>
      </c>
      <c r="X1517" s="227">
        <f t="shared" si="166"/>
        <v>0</v>
      </c>
      <c r="Y1517" s="227">
        <f t="shared" si="164"/>
        <v>0</v>
      </c>
      <c r="Z1517" s="227">
        <f t="shared" si="165"/>
        <v>0</v>
      </c>
      <c r="AA1517" s="227">
        <f t="shared" si="167"/>
        <v>0</v>
      </c>
    </row>
    <row r="1518" spans="2:27" ht="13.5" hidden="1">
      <c r="B1518" s="232" t="s">
        <v>1110</v>
      </c>
      <c r="C1518" s="232" t="s">
        <v>788</v>
      </c>
      <c r="D1518" s="232" t="s">
        <v>1444</v>
      </c>
      <c r="E1518" s="232" t="s">
        <v>988</v>
      </c>
      <c r="F1518" s="232">
        <v>96</v>
      </c>
      <c r="G1518" s="232" t="s">
        <v>1365</v>
      </c>
      <c r="H1518" s="233">
        <v>48.933</v>
      </c>
      <c r="I1518" s="233">
        <v>0</v>
      </c>
      <c r="J1518" s="233">
        <v>0</v>
      </c>
      <c r="K1518" s="234">
        <v>0</v>
      </c>
      <c r="L1518" s="233">
        <v>0</v>
      </c>
      <c r="M1518" s="234">
        <v>0</v>
      </c>
      <c r="N1518" s="233">
        <v>0</v>
      </c>
      <c r="O1518" s="233">
        <v>0</v>
      </c>
      <c r="P1518" s="233">
        <v>0</v>
      </c>
      <c r="Q1518" s="234">
        <v>0</v>
      </c>
      <c r="R1518" s="233">
        <v>0</v>
      </c>
      <c r="S1518" s="234">
        <v>0</v>
      </c>
      <c r="T1518" s="233">
        <v>0</v>
      </c>
      <c r="U1518" s="235">
        <f t="shared" si="161"/>
        <v>35721.089999999997</v>
      </c>
      <c r="V1518" s="227">
        <f t="shared" si="162"/>
        <v>0</v>
      </c>
      <c r="W1518" s="227">
        <f t="shared" si="163"/>
        <v>0</v>
      </c>
      <c r="X1518" s="227">
        <f t="shared" si="166"/>
        <v>0</v>
      </c>
      <c r="Y1518" s="227">
        <f t="shared" si="164"/>
        <v>0</v>
      </c>
      <c r="Z1518" s="227">
        <f t="shared" si="165"/>
        <v>0</v>
      </c>
      <c r="AA1518" s="227">
        <f t="shared" si="167"/>
        <v>0</v>
      </c>
    </row>
    <row r="1519" spans="2:27" ht="13.5" hidden="1">
      <c r="B1519" s="232" t="s">
        <v>1110</v>
      </c>
      <c r="C1519" s="232" t="s">
        <v>789</v>
      </c>
      <c r="D1519" s="232" t="s">
        <v>1444</v>
      </c>
      <c r="E1519" s="232" t="s">
        <v>988</v>
      </c>
      <c r="F1519" s="232">
        <v>4</v>
      </c>
      <c r="G1519" s="232" t="s">
        <v>1312</v>
      </c>
      <c r="H1519" s="233">
        <v>2.1269999999999998</v>
      </c>
      <c r="I1519" s="233">
        <v>0</v>
      </c>
      <c r="J1519" s="233">
        <v>0</v>
      </c>
      <c r="K1519" s="234">
        <v>0</v>
      </c>
      <c r="L1519" s="233">
        <v>0</v>
      </c>
      <c r="M1519" s="234">
        <v>0</v>
      </c>
      <c r="N1519" s="233">
        <v>0</v>
      </c>
      <c r="O1519" s="233">
        <v>0</v>
      </c>
      <c r="P1519" s="233">
        <v>0</v>
      </c>
      <c r="Q1519" s="234">
        <v>0</v>
      </c>
      <c r="R1519" s="233">
        <v>0</v>
      </c>
      <c r="S1519" s="234">
        <v>0</v>
      </c>
      <c r="T1519" s="233">
        <v>0</v>
      </c>
      <c r="U1519" s="235">
        <f t="shared" si="161"/>
        <v>1552.7099999999998</v>
      </c>
      <c r="V1519" s="227">
        <f t="shared" si="162"/>
        <v>0</v>
      </c>
      <c r="W1519" s="227">
        <f t="shared" si="163"/>
        <v>0</v>
      </c>
      <c r="X1519" s="227">
        <f t="shared" si="166"/>
        <v>0</v>
      </c>
      <c r="Y1519" s="227">
        <f t="shared" si="164"/>
        <v>0</v>
      </c>
      <c r="Z1519" s="227">
        <f t="shared" si="165"/>
        <v>0</v>
      </c>
      <c r="AA1519" s="227">
        <f t="shared" si="167"/>
        <v>0</v>
      </c>
    </row>
    <row r="1520" spans="2:27" ht="13.5" hidden="1">
      <c r="B1520" s="232" t="s">
        <v>1110</v>
      </c>
      <c r="C1520" s="232" t="s">
        <v>1366</v>
      </c>
      <c r="D1520" s="232" t="s">
        <v>1444</v>
      </c>
      <c r="E1520" s="232" t="s">
        <v>988</v>
      </c>
      <c r="F1520" s="232">
        <v>64</v>
      </c>
      <c r="G1520" s="232" t="s">
        <v>1364</v>
      </c>
      <c r="H1520" s="233">
        <v>30.606999999999999</v>
      </c>
      <c r="I1520" s="233">
        <v>0</v>
      </c>
      <c r="J1520" s="233">
        <v>0</v>
      </c>
      <c r="K1520" s="234">
        <v>0</v>
      </c>
      <c r="L1520" s="233">
        <v>0</v>
      </c>
      <c r="M1520" s="234">
        <v>0</v>
      </c>
      <c r="N1520" s="233">
        <v>0</v>
      </c>
      <c r="O1520" s="233">
        <v>0</v>
      </c>
      <c r="P1520" s="233">
        <v>0</v>
      </c>
      <c r="Q1520" s="234">
        <v>0</v>
      </c>
      <c r="R1520" s="233">
        <v>0</v>
      </c>
      <c r="S1520" s="234">
        <v>0</v>
      </c>
      <c r="T1520" s="233">
        <v>0</v>
      </c>
      <c r="U1520" s="235">
        <f t="shared" si="161"/>
        <v>22343.11</v>
      </c>
      <c r="V1520" s="227">
        <f t="shared" si="162"/>
        <v>0</v>
      </c>
      <c r="W1520" s="227">
        <f t="shared" si="163"/>
        <v>0</v>
      </c>
      <c r="X1520" s="227">
        <f t="shared" si="166"/>
        <v>0</v>
      </c>
      <c r="Y1520" s="227">
        <f t="shared" si="164"/>
        <v>0</v>
      </c>
      <c r="Z1520" s="227">
        <f t="shared" si="165"/>
        <v>0</v>
      </c>
      <c r="AA1520" s="227">
        <f t="shared" si="167"/>
        <v>0</v>
      </c>
    </row>
    <row r="1521" spans="2:27" ht="13.5" hidden="1">
      <c r="B1521" s="232" t="s">
        <v>1110</v>
      </c>
      <c r="C1521" s="232" t="s">
        <v>1367</v>
      </c>
      <c r="D1521" s="232" t="s">
        <v>1444</v>
      </c>
      <c r="E1521" s="232" t="s">
        <v>988</v>
      </c>
      <c r="F1521" s="232">
        <v>8</v>
      </c>
      <c r="G1521" s="232" t="s">
        <v>1317</v>
      </c>
      <c r="H1521" s="233">
        <v>3.97</v>
      </c>
      <c r="I1521" s="233">
        <v>0</v>
      </c>
      <c r="J1521" s="233">
        <v>0</v>
      </c>
      <c r="K1521" s="234">
        <v>0</v>
      </c>
      <c r="L1521" s="233">
        <v>0</v>
      </c>
      <c r="M1521" s="234">
        <v>0</v>
      </c>
      <c r="N1521" s="233">
        <v>0</v>
      </c>
      <c r="O1521" s="233">
        <v>0</v>
      </c>
      <c r="P1521" s="233">
        <v>0</v>
      </c>
      <c r="Q1521" s="234">
        <v>0</v>
      </c>
      <c r="R1521" s="233">
        <v>0</v>
      </c>
      <c r="S1521" s="234">
        <v>0</v>
      </c>
      <c r="T1521" s="233">
        <v>0</v>
      </c>
      <c r="U1521" s="235">
        <f t="shared" si="161"/>
        <v>2898.1000000000004</v>
      </c>
      <c r="V1521" s="227">
        <f t="shared" si="162"/>
        <v>0</v>
      </c>
      <c r="W1521" s="227">
        <f t="shared" si="163"/>
        <v>0</v>
      </c>
      <c r="X1521" s="227">
        <f t="shared" si="166"/>
        <v>0</v>
      </c>
      <c r="Y1521" s="227">
        <f t="shared" si="164"/>
        <v>0</v>
      </c>
      <c r="Z1521" s="227">
        <f t="shared" si="165"/>
        <v>0</v>
      </c>
      <c r="AA1521" s="227">
        <f t="shared" si="167"/>
        <v>0</v>
      </c>
    </row>
    <row r="1522" spans="2:27" ht="13.5" hidden="1">
      <c r="B1522" s="232" t="s">
        <v>1110</v>
      </c>
      <c r="C1522" s="232" t="s">
        <v>1368</v>
      </c>
      <c r="D1522" s="232" t="s">
        <v>1444</v>
      </c>
      <c r="E1522" s="232" t="s">
        <v>988</v>
      </c>
      <c r="F1522" s="232">
        <v>128</v>
      </c>
      <c r="G1522" s="232" t="s">
        <v>1369</v>
      </c>
      <c r="H1522" s="233">
        <v>61.048200000000001</v>
      </c>
      <c r="I1522" s="233">
        <v>0</v>
      </c>
      <c r="J1522" s="233">
        <v>0</v>
      </c>
      <c r="K1522" s="234">
        <v>0</v>
      </c>
      <c r="L1522" s="233">
        <v>0</v>
      </c>
      <c r="M1522" s="234">
        <v>0</v>
      </c>
      <c r="N1522" s="233">
        <v>0</v>
      </c>
      <c r="O1522" s="233">
        <v>0</v>
      </c>
      <c r="P1522" s="233">
        <v>0</v>
      </c>
      <c r="Q1522" s="234">
        <v>0</v>
      </c>
      <c r="R1522" s="233">
        <v>0</v>
      </c>
      <c r="S1522" s="234">
        <v>0</v>
      </c>
      <c r="T1522" s="233">
        <v>0</v>
      </c>
      <c r="U1522" s="235">
        <f t="shared" si="161"/>
        <v>44565.186000000002</v>
      </c>
      <c r="V1522" s="227">
        <f t="shared" si="162"/>
        <v>0</v>
      </c>
      <c r="W1522" s="227">
        <f t="shared" si="163"/>
        <v>0</v>
      </c>
      <c r="X1522" s="227">
        <f t="shared" si="166"/>
        <v>0</v>
      </c>
      <c r="Y1522" s="227">
        <f t="shared" si="164"/>
        <v>0</v>
      </c>
      <c r="Z1522" s="227">
        <f t="shared" si="165"/>
        <v>0</v>
      </c>
      <c r="AA1522" s="227">
        <f t="shared" si="167"/>
        <v>0</v>
      </c>
    </row>
    <row r="1523" spans="2:27" ht="13.5" hidden="1">
      <c r="B1523" s="232" t="s">
        <v>1110</v>
      </c>
      <c r="C1523" s="232" t="s">
        <v>1370</v>
      </c>
      <c r="D1523" s="232" t="s">
        <v>1444</v>
      </c>
      <c r="E1523" s="232" t="s">
        <v>988</v>
      </c>
      <c r="F1523" s="232">
        <v>16</v>
      </c>
      <c r="G1523" s="232" t="s">
        <v>1316</v>
      </c>
      <c r="H1523" s="233">
        <v>7.7750000000000004</v>
      </c>
      <c r="I1523" s="233">
        <v>0</v>
      </c>
      <c r="J1523" s="233">
        <v>0</v>
      </c>
      <c r="K1523" s="234">
        <v>0</v>
      </c>
      <c r="L1523" s="233">
        <v>0</v>
      </c>
      <c r="M1523" s="234">
        <v>0</v>
      </c>
      <c r="N1523" s="233">
        <v>0</v>
      </c>
      <c r="O1523" s="233">
        <v>0</v>
      </c>
      <c r="P1523" s="233">
        <v>0</v>
      </c>
      <c r="Q1523" s="234">
        <v>0</v>
      </c>
      <c r="R1523" s="233">
        <v>0</v>
      </c>
      <c r="S1523" s="234">
        <v>0</v>
      </c>
      <c r="T1523" s="233">
        <v>0</v>
      </c>
      <c r="U1523" s="235">
        <f t="shared" si="161"/>
        <v>5675.75</v>
      </c>
      <c r="V1523" s="227">
        <f t="shared" si="162"/>
        <v>0</v>
      </c>
      <c r="W1523" s="227">
        <f t="shared" si="163"/>
        <v>0</v>
      </c>
      <c r="X1523" s="227">
        <f t="shared" si="166"/>
        <v>0</v>
      </c>
      <c r="Y1523" s="227">
        <f t="shared" si="164"/>
        <v>0</v>
      </c>
      <c r="Z1523" s="227">
        <f t="shared" si="165"/>
        <v>0</v>
      </c>
      <c r="AA1523" s="227">
        <f t="shared" si="167"/>
        <v>0</v>
      </c>
    </row>
    <row r="1524" spans="2:27" ht="13.5" hidden="1">
      <c r="B1524" s="232" t="s">
        <v>1110</v>
      </c>
      <c r="C1524" s="232" t="s">
        <v>1371</v>
      </c>
      <c r="D1524" s="232" t="s">
        <v>1444</v>
      </c>
      <c r="E1524" s="232" t="s">
        <v>988</v>
      </c>
      <c r="F1524" s="232">
        <v>32</v>
      </c>
      <c r="G1524" s="232" t="s">
        <v>1345</v>
      </c>
      <c r="H1524" s="233">
        <v>15.385999999999999</v>
      </c>
      <c r="I1524" s="233">
        <v>0</v>
      </c>
      <c r="J1524" s="233">
        <v>0</v>
      </c>
      <c r="K1524" s="234">
        <v>0</v>
      </c>
      <c r="L1524" s="233">
        <v>0</v>
      </c>
      <c r="M1524" s="234">
        <v>0</v>
      </c>
      <c r="N1524" s="233">
        <v>0</v>
      </c>
      <c r="O1524" s="233">
        <v>0</v>
      </c>
      <c r="P1524" s="233">
        <v>0</v>
      </c>
      <c r="Q1524" s="234">
        <v>0</v>
      </c>
      <c r="R1524" s="233">
        <v>0</v>
      </c>
      <c r="S1524" s="234">
        <v>0</v>
      </c>
      <c r="T1524" s="233">
        <v>0</v>
      </c>
      <c r="U1524" s="235">
        <f t="shared" si="161"/>
        <v>11231.779999999999</v>
      </c>
      <c r="V1524" s="227">
        <f t="shared" si="162"/>
        <v>0</v>
      </c>
      <c r="W1524" s="227">
        <f t="shared" si="163"/>
        <v>0</v>
      </c>
      <c r="X1524" s="227">
        <f t="shared" si="166"/>
        <v>0</v>
      </c>
      <c r="Y1524" s="227">
        <f t="shared" si="164"/>
        <v>0</v>
      </c>
      <c r="Z1524" s="227">
        <f t="shared" si="165"/>
        <v>0</v>
      </c>
      <c r="AA1524" s="227">
        <f t="shared" si="167"/>
        <v>0</v>
      </c>
    </row>
    <row r="1525" spans="2:27" ht="13.5" hidden="1">
      <c r="B1525" s="232" t="s">
        <v>1110</v>
      </c>
      <c r="C1525" s="232" t="s">
        <v>1373</v>
      </c>
      <c r="D1525" s="232" t="s">
        <v>1444</v>
      </c>
      <c r="E1525" s="232" t="s">
        <v>988</v>
      </c>
      <c r="F1525" s="232">
        <v>128</v>
      </c>
      <c r="G1525" s="232" t="s">
        <v>1369</v>
      </c>
      <c r="H1525" s="233">
        <v>61.048000000000002</v>
      </c>
      <c r="I1525" s="233">
        <v>0</v>
      </c>
      <c r="J1525" s="233">
        <v>0</v>
      </c>
      <c r="K1525" s="234">
        <v>0</v>
      </c>
      <c r="L1525" s="233">
        <v>0</v>
      </c>
      <c r="M1525" s="234">
        <v>0</v>
      </c>
      <c r="N1525" s="233">
        <v>0</v>
      </c>
      <c r="O1525" s="233">
        <v>0</v>
      </c>
      <c r="P1525" s="233">
        <v>0</v>
      </c>
      <c r="Q1525" s="234">
        <v>0</v>
      </c>
      <c r="R1525" s="233">
        <v>0</v>
      </c>
      <c r="S1525" s="234">
        <v>0</v>
      </c>
      <c r="T1525" s="233">
        <v>0</v>
      </c>
      <c r="U1525" s="235">
        <f t="shared" si="161"/>
        <v>44565.04</v>
      </c>
      <c r="V1525" s="227">
        <f t="shared" si="162"/>
        <v>0</v>
      </c>
      <c r="W1525" s="227">
        <f t="shared" si="163"/>
        <v>0</v>
      </c>
      <c r="X1525" s="227">
        <f t="shared" si="166"/>
        <v>0</v>
      </c>
      <c r="Y1525" s="227">
        <f t="shared" si="164"/>
        <v>0</v>
      </c>
      <c r="Z1525" s="227">
        <f t="shared" si="165"/>
        <v>0</v>
      </c>
      <c r="AA1525" s="227">
        <f t="shared" si="167"/>
        <v>0</v>
      </c>
    </row>
    <row r="1526" spans="2:27" ht="13.5" hidden="1">
      <c r="B1526" s="232" t="s">
        <v>1110</v>
      </c>
      <c r="C1526" s="232" t="s">
        <v>1374</v>
      </c>
      <c r="D1526" s="232" t="s">
        <v>1444</v>
      </c>
      <c r="E1526" s="232" t="s">
        <v>988</v>
      </c>
      <c r="F1526" s="232">
        <v>4</v>
      </c>
      <c r="G1526" s="232" t="s">
        <v>1312</v>
      </c>
      <c r="H1526" s="233">
        <v>1.998</v>
      </c>
      <c r="I1526" s="233">
        <v>0</v>
      </c>
      <c r="J1526" s="233">
        <v>0</v>
      </c>
      <c r="K1526" s="234">
        <v>0</v>
      </c>
      <c r="L1526" s="233">
        <v>0</v>
      </c>
      <c r="M1526" s="234">
        <v>0</v>
      </c>
      <c r="N1526" s="233">
        <v>0</v>
      </c>
      <c r="O1526" s="233">
        <v>0</v>
      </c>
      <c r="P1526" s="233">
        <v>0</v>
      </c>
      <c r="Q1526" s="234">
        <v>0</v>
      </c>
      <c r="R1526" s="233">
        <v>0</v>
      </c>
      <c r="S1526" s="234">
        <v>0</v>
      </c>
      <c r="T1526" s="233">
        <v>0</v>
      </c>
      <c r="U1526" s="235">
        <f t="shared" si="161"/>
        <v>1458.54</v>
      </c>
      <c r="V1526" s="227">
        <f t="shared" si="162"/>
        <v>0</v>
      </c>
      <c r="W1526" s="227">
        <f t="shared" si="163"/>
        <v>0</v>
      </c>
      <c r="X1526" s="227">
        <f t="shared" si="166"/>
        <v>0</v>
      </c>
      <c r="Y1526" s="227">
        <f t="shared" si="164"/>
        <v>0</v>
      </c>
      <c r="Z1526" s="227">
        <f t="shared" si="165"/>
        <v>0</v>
      </c>
      <c r="AA1526" s="227">
        <f t="shared" si="167"/>
        <v>0</v>
      </c>
    </row>
    <row r="1527" spans="2:27" ht="13.5" hidden="1">
      <c r="B1527" s="232" t="s">
        <v>1110</v>
      </c>
      <c r="C1527" s="232" t="s">
        <v>1030</v>
      </c>
      <c r="D1527" s="232" t="s">
        <v>1444</v>
      </c>
      <c r="E1527" s="232" t="s">
        <v>988</v>
      </c>
      <c r="F1527" s="232">
        <v>96</v>
      </c>
      <c r="G1527" s="232" t="s">
        <v>1310</v>
      </c>
      <c r="H1527" s="233">
        <v>41.976999999999997</v>
      </c>
      <c r="I1527" s="233">
        <v>0</v>
      </c>
      <c r="J1527" s="233">
        <v>0</v>
      </c>
      <c r="K1527" s="234">
        <v>0</v>
      </c>
      <c r="L1527" s="233">
        <v>0</v>
      </c>
      <c r="M1527" s="234">
        <v>0</v>
      </c>
      <c r="N1527" s="233">
        <v>0</v>
      </c>
      <c r="O1527" s="233">
        <v>0</v>
      </c>
      <c r="P1527" s="233">
        <v>0</v>
      </c>
      <c r="Q1527" s="234">
        <v>0</v>
      </c>
      <c r="R1527" s="233">
        <v>0</v>
      </c>
      <c r="S1527" s="234">
        <v>0</v>
      </c>
      <c r="T1527" s="233">
        <v>0</v>
      </c>
      <c r="U1527" s="235">
        <f t="shared" si="161"/>
        <v>30643.21</v>
      </c>
      <c r="V1527" s="227">
        <f t="shared" si="162"/>
        <v>0</v>
      </c>
      <c r="W1527" s="227">
        <f t="shared" si="163"/>
        <v>0</v>
      </c>
      <c r="X1527" s="227">
        <f t="shared" si="166"/>
        <v>0</v>
      </c>
      <c r="Y1527" s="227">
        <f t="shared" si="164"/>
        <v>0</v>
      </c>
      <c r="Z1527" s="227">
        <f t="shared" si="165"/>
        <v>0</v>
      </c>
      <c r="AA1527" s="227">
        <f t="shared" si="167"/>
        <v>0</v>
      </c>
    </row>
    <row r="1528" spans="2:27" ht="13.5" hidden="1">
      <c r="B1528" s="232" t="s">
        <v>1110</v>
      </c>
      <c r="C1528" s="232" t="s">
        <v>1031</v>
      </c>
      <c r="D1528" s="232" t="s">
        <v>1444</v>
      </c>
      <c r="E1528" s="232" t="s">
        <v>988</v>
      </c>
      <c r="F1528" s="232">
        <v>8</v>
      </c>
      <c r="G1528" s="232" t="s">
        <v>1311</v>
      </c>
      <c r="H1528" s="233">
        <v>3.6110000000000002</v>
      </c>
      <c r="I1528" s="233">
        <v>0</v>
      </c>
      <c r="J1528" s="233">
        <v>0</v>
      </c>
      <c r="K1528" s="234">
        <v>0</v>
      </c>
      <c r="L1528" s="233">
        <v>0</v>
      </c>
      <c r="M1528" s="234">
        <v>0</v>
      </c>
      <c r="N1528" s="233">
        <v>0</v>
      </c>
      <c r="O1528" s="233">
        <v>0</v>
      </c>
      <c r="P1528" s="233">
        <v>0</v>
      </c>
      <c r="Q1528" s="234">
        <v>0</v>
      </c>
      <c r="R1528" s="233">
        <v>0</v>
      </c>
      <c r="S1528" s="234">
        <v>0</v>
      </c>
      <c r="T1528" s="233">
        <v>0</v>
      </c>
      <c r="U1528" s="235">
        <f t="shared" si="161"/>
        <v>2636.03</v>
      </c>
      <c r="V1528" s="227">
        <f t="shared" si="162"/>
        <v>0</v>
      </c>
      <c r="W1528" s="227">
        <f t="shared" si="163"/>
        <v>0</v>
      </c>
      <c r="X1528" s="227">
        <f t="shared" si="166"/>
        <v>0</v>
      </c>
      <c r="Y1528" s="227">
        <f t="shared" si="164"/>
        <v>0</v>
      </c>
      <c r="Z1528" s="227">
        <f t="shared" si="165"/>
        <v>0</v>
      </c>
      <c r="AA1528" s="227">
        <f t="shared" si="167"/>
        <v>0</v>
      </c>
    </row>
    <row r="1529" spans="2:27" ht="13.5" hidden="1">
      <c r="B1529" s="232" t="s">
        <v>1110</v>
      </c>
      <c r="C1529" s="232" t="s">
        <v>1032</v>
      </c>
      <c r="D1529" s="232" t="s">
        <v>1444</v>
      </c>
      <c r="E1529" s="232" t="s">
        <v>988</v>
      </c>
      <c r="F1529" s="232">
        <v>24</v>
      </c>
      <c r="G1529" s="232" t="s">
        <v>1375</v>
      </c>
      <c r="H1529" s="233">
        <v>10.618</v>
      </c>
      <c r="I1529" s="233">
        <v>0</v>
      </c>
      <c r="J1529" s="233">
        <v>0</v>
      </c>
      <c r="K1529" s="234">
        <v>0</v>
      </c>
      <c r="L1529" s="233">
        <v>0</v>
      </c>
      <c r="M1529" s="234">
        <v>0</v>
      </c>
      <c r="N1529" s="233">
        <v>0</v>
      </c>
      <c r="O1529" s="233">
        <v>0</v>
      </c>
      <c r="P1529" s="233">
        <v>0</v>
      </c>
      <c r="Q1529" s="234">
        <v>0</v>
      </c>
      <c r="R1529" s="233">
        <v>0</v>
      </c>
      <c r="S1529" s="234">
        <v>0</v>
      </c>
      <c r="T1529" s="233">
        <v>0</v>
      </c>
      <c r="U1529" s="235">
        <f t="shared" si="161"/>
        <v>7751.14</v>
      </c>
      <c r="V1529" s="227">
        <f t="shared" si="162"/>
        <v>0</v>
      </c>
      <c r="W1529" s="227">
        <f t="shared" si="163"/>
        <v>0</v>
      </c>
      <c r="X1529" s="227">
        <f t="shared" si="166"/>
        <v>0</v>
      </c>
      <c r="Y1529" s="227">
        <f t="shared" si="164"/>
        <v>0</v>
      </c>
      <c r="Z1529" s="227">
        <f t="shared" si="165"/>
        <v>0</v>
      </c>
      <c r="AA1529" s="227">
        <f t="shared" si="167"/>
        <v>0</v>
      </c>
    </row>
    <row r="1530" spans="2:27" ht="13.5" hidden="1">
      <c r="B1530" s="232" t="s">
        <v>1110</v>
      </c>
      <c r="C1530" s="232" t="s">
        <v>1033</v>
      </c>
      <c r="D1530" s="232" t="s">
        <v>1444</v>
      </c>
      <c r="E1530" s="232" t="s">
        <v>988</v>
      </c>
      <c r="F1530" s="232">
        <v>4</v>
      </c>
      <c r="G1530" s="232" t="s">
        <v>1315</v>
      </c>
      <c r="H1530" s="233">
        <v>1.8759999999999999</v>
      </c>
      <c r="I1530" s="233">
        <v>0</v>
      </c>
      <c r="J1530" s="233">
        <v>0</v>
      </c>
      <c r="K1530" s="234">
        <v>0</v>
      </c>
      <c r="L1530" s="233">
        <v>0</v>
      </c>
      <c r="M1530" s="234">
        <v>0</v>
      </c>
      <c r="N1530" s="233">
        <v>0</v>
      </c>
      <c r="O1530" s="233">
        <v>0</v>
      </c>
      <c r="P1530" s="233">
        <v>0</v>
      </c>
      <c r="Q1530" s="234">
        <v>0</v>
      </c>
      <c r="R1530" s="233">
        <v>0</v>
      </c>
      <c r="S1530" s="234">
        <v>0</v>
      </c>
      <c r="T1530" s="233">
        <v>0</v>
      </c>
      <c r="U1530" s="235">
        <f t="shared" si="161"/>
        <v>1369.48</v>
      </c>
      <c r="V1530" s="227">
        <f t="shared" si="162"/>
        <v>0</v>
      </c>
      <c r="W1530" s="227">
        <f t="shared" si="163"/>
        <v>0</v>
      </c>
      <c r="X1530" s="227">
        <f t="shared" si="166"/>
        <v>0</v>
      </c>
      <c r="Y1530" s="227">
        <f t="shared" si="164"/>
        <v>0</v>
      </c>
      <c r="Z1530" s="227">
        <f t="shared" si="165"/>
        <v>0</v>
      </c>
      <c r="AA1530" s="227">
        <f t="shared" si="167"/>
        <v>0</v>
      </c>
    </row>
    <row r="1531" spans="2:27" ht="13.5" hidden="1">
      <c r="B1531" s="232" t="s">
        <v>1110</v>
      </c>
      <c r="C1531" s="232" t="s">
        <v>794</v>
      </c>
      <c r="D1531" s="232" t="s">
        <v>1444</v>
      </c>
      <c r="E1531" s="232" t="s">
        <v>988</v>
      </c>
      <c r="F1531" s="232">
        <v>40</v>
      </c>
      <c r="G1531" s="232" t="s">
        <v>1376</v>
      </c>
      <c r="H1531" s="233">
        <v>17.625</v>
      </c>
      <c r="I1531" s="233">
        <v>0</v>
      </c>
      <c r="J1531" s="233">
        <v>0</v>
      </c>
      <c r="K1531" s="234">
        <v>0</v>
      </c>
      <c r="L1531" s="233">
        <v>0</v>
      </c>
      <c r="M1531" s="234">
        <v>0</v>
      </c>
      <c r="N1531" s="233">
        <v>0</v>
      </c>
      <c r="O1531" s="233">
        <v>0</v>
      </c>
      <c r="P1531" s="233">
        <v>0</v>
      </c>
      <c r="Q1531" s="234">
        <v>0</v>
      </c>
      <c r="R1531" s="233">
        <v>0</v>
      </c>
      <c r="S1531" s="234">
        <v>0</v>
      </c>
      <c r="T1531" s="233">
        <v>0</v>
      </c>
      <c r="U1531" s="235">
        <f t="shared" si="161"/>
        <v>12866.25</v>
      </c>
      <c r="V1531" s="227">
        <f t="shared" si="162"/>
        <v>0</v>
      </c>
      <c r="W1531" s="227">
        <f t="shared" si="163"/>
        <v>0</v>
      </c>
      <c r="X1531" s="227">
        <f t="shared" si="166"/>
        <v>0</v>
      </c>
      <c r="Y1531" s="227">
        <f t="shared" si="164"/>
        <v>0</v>
      </c>
      <c r="Z1531" s="227">
        <f t="shared" si="165"/>
        <v>0</v>
      </c>
      <c r="AA1531" s="227">
        <f t="shared" si="167"/>
        <v>0</v>
      </c>
    </row>
    <row r="1532" spans="2:27" ht="13.5" hidden="1">
      <c r="B1532" s="232" t="s">
        <v>1110</v>
      </c>
      <c r="C1532" s="232" t="s">
        <v>795</v>
      </c>
      <c r="D1532" s="232" t="s">
        <v>1444</v>
      </c>
      <c r="E1532" s="232" t="s">
        <v>988</v>
      </c>
      <c r="F1532" s="232">
        <v>64</v>
      </c>
      <c r="G1532" s="232" t="s">
        <v>1345</v>
      </c>
      <c r="H1532" s="233">
        <v>28.100999999999999</v>
      </c>
      <c r="I1532" s="233">
        <v>0</v>
      </c>
      <c r="J1532" s="233">
        <v>0</v>
      </c>
      <c r="K1532" s="234">
        <v>0</v>
      </c>
      <c r="L1532" s="233">
        <v>0</v>
      </c>
      <c r="M1532" s="234">
        <v>0</v>
      </c>
      <c r="N1532" s="233">
        <v>0</v>
      </c>
      <c r="O1532" s="233">
        <v>0</v>
      </c>
      <c r="P1532" s="233">
        <v>0</v>
      </c>
      <c r="Q1532" s="234">
        <v>0</v>
      </c>
      <c r="R1532" s="233">
        <v>0</v>
      </c>
      <c r="S1532" s="234">
        <v>0</v>
      </c>
      <c r="T1532" s="233">
        <v>0</v>
      </c>
      <c r="U1532" s="235">
        <f t="shared" si="161"/>
        <v>20513.73</v>
      </c>
      <c r="V1532" s="227">
        <f t="shared" si="162"/>
        <v>0</v>
      </c>
      <c r="W1532" s="227">
        <f t="shared" si="163"/>
        <v>0</v>
      </c>
      <c r="X1532" s="227">
        <f t="shared" si="166"/>
        <v>0</v>
      </c>
      <c r="Y1532" s="227">
        <f t="shared" si="164"/>
        <v>0</v>
      </c>
      <c r="Z1532" s="227">
        <f t="shared" si="165"/>
        <v>0</v>
      </c>
      <c r="AA1532" s="227">
        <f t="shared" si="167"/>
        <v>0</v>
      </c>
    </row>
    <row r="1533" spans="2:27" ht="13.5" hidden="1">
      <c r="B1533" s="232" t="s">
        <v>1110</v>
      </c>
      <c r="C1533" s="232" t="s">
        <v>796</v>
      </c>
      <c r="D1533" s="232" t="s">
        <v>1444</v>
      </c>
      <c r="E1533" s="232" t="s">
        <v>988</v>
      </c>
      <c r="F1533" s="232">
        <v>8</v>
      </c>
      <c r="G1533" s="232" t="s">
        <v>1312</v>
      </c>
      <c r="H1533" s="233">
        <v>3.657</v>
      </c>
      <c r="I1533" s="233">
        <v>0</v>
      </c>
      <c r="J1533" s="233">
        <v>0</v>
      </c>
      <c r="K1533" s="234">
        <v>0</v>
      </c>
      <c r="L1533" s="233">
        <v>0</v>
      </c>
      <c r="M1533" s="234">
        <v>0</v>
      </c>
      <c r="N1533" s="233">
        <v>0</v>
      </c>
      <c r="O1533" s="233">
        <v>0</v>
      </c>
      <c r="P1533" s="233">
        <v>0</v>
      </c>
      <c r="Q1533" s="234">
        <v>0</v>
      </c>
      <c r="R1533" s="233">
        <v>0</v>
      </c>
      <c r="S1533" s="234">
        <v>0</v>
      </c>
      <c r="T1533" s="233">
        <v>0</v>
      </c>
      <c r="U1533" s="235">
        <f t="shared" si="161"/>
        <v>2669.61</v>
      </c>
      <c r="V1533" s="227">
        <f t="shared" si="162"/>
        <v>0</v>
      </c>
      <c r="W1533" s="227">
        <f t="shared" si="163"/>
        <v>0</v>
      </c>
      <c r="X1533" s="227">
        <f t="shared" si="166"/>
        <v>0</v>
      </c>
      <c r="Y1533" s="227">
        <f t="shared" si="164"/>
        <v>0</v>
      </c>
      <c r="Z1533" s="227">
        <f t="shared" si="165"/>
        <v>0</v>
      </c>
      <c r="AA1533" s="227">
        <f t="shared" si="167"/>
        <v>0</v>
      </c>
    </row>
    <row r="1534" spans="2:27" ht="13.5" hidden="1">
      <c r="B1534" s="232" t="s">
        <v>1110</v>
      </c>
      <c r="C1534" s="232" t="s">
        <v>797</v>
      </c>
      <c r="D1534" s="232" t="s">
        <v>1444</v>
      </c>
      <c r="E1534" s="232" t="s">
        <v>988</v>
      </c>
      <c r="F1534" s="232">
        <v>16</v>
      </c>
      <c r="G1534" s="232" t="s">
        <v>1317</v>
      </c>
      <c r="H1534" s="233">
        <v>7.149</v>
      </c>
      <c r="I1534" s="233">
        <v>0</v>
      </c>
      <c r="J1534" s="233">
        <v>0</v>
      </c>
      <c r="K1534" s="234">
        <v>0</v>
      </c>
      <c r="L1534" s="233">
        <v>0</v>
      </c>
      <c r="M1534" s="234">
        <v>0</v>
      </c>
      <c r="N1534" s="233">
        <v>0</v>
      </c>
      <c r="O1534" s="233">
        <v>0</v>
      </c>
      <c r="P1534" s="233">
        <v>0</v>
      </c>
      <c r="Q1534" s="234">
        <v>0</v>
      </c>
      <c r="R1534" s="233">
        <v>0</v>
      </c>
      <c r="S1534" s="234">
        <v>0</v>
      </c>
      <c r="T1534" s="233">
        <v>0</v>
      </c>
      <c r="U1534" s="235">
        <f t="shared" si="161"/>
        <v>5218.7700000000004</v>
      </c>
      <c r="V1534" s="227">
        <f t="shared" si="162"/>
        <v>0</v>
      </c>
      <c r="W1534" s="227">
        <f t="shared" si="163"/>
        <v>0</v>
      </c>
      <c r="X1534" s="227">
        <f t="shared" si="166"/>
        <v>0</v>
      </c>
      <c r="Y1534" s="227">
        <f t="shared" si="164"/>
        <v>0</v>
      </c>
      <c r="Z1534" s="227">
        <f t="shared" si="165"/>
        <v>0</v>
      </c>
      <c r="AA1534" s="227">
        <f t="shared" si="167"/>
        <v>0</v>
      </c>
    </row>
    <row r="1535" spans="2:27" ht="13.5" hidden="1">
      <c r="B1535" s="232" t="s">
        <v>1110</v>
      </c>
      <c r="C1535" s="232" t="s">
        <v>799</v>
      </c>
      <c r="D1535" s="232" t="s">
        <v>1444</v>
      </c>
      <c r="E1535" s="232" t="s">
        <v>988</v>
      </c>
      <c r="F1535" s="232">
        <v>4</v>
      </c>
      <c r="G1535" s="232" t="s">
        <v>1311</v>
      </c>
      <c r="H1535" s="233">
        <v>1.841</v>
      </c>
      <c r="I1535" s="233">
        <v>0</v>
      </c>
      <c r="J1535" s="233">
        <v>0</v>
      </c>
      <c r="K1535" s="234">
        <v>0</v>
      </c>
      <c r="L1535" s="233">
        <v>0</v>
      </c>
      <c r="M1535" s="234">
        <v>0</v>
      </c>
      <c r="N1535" s="233">
        <v>0</v>
      </c>
      <c r="O1535" s="233">
        <v>0</v>
      </c>
      <c r="P1535" s="233">
        <v>0</v>
      </c>
      <c r="Q1535" s="234">
        <v>0</v>
      </c>
      <c r="R1535" s="233">
        <v>0</v>
      </c>
      <c r="S1535" s="234">
        <v>0</v>
      </c>
      <c r="T1535" s="233">
        <v>0</v>
      </c>
      <c r="U1535" s="235">
        <f t="shared" si="161"/>
        <v>1343.93</v>
      </c>
      <c r="V1535" s="227">
        <f t="shared" si="162"/>
        <v>0</v>
      </c>
      <c r="W1535" s="227">
        <f t="shared" si="163"/>
        <v>0</v>
      </c>
      <c r="X1535" s="227">
        <f t="shared" si="166"/>
        <v>0</v>
      </c>
      <c r="Y1535" s="227">
        <f t="shared" si="164"/>
        <v>0</v>
      </c>
      <c r="Z1535" s="227">
        <f t="shared" si="165"/>
        <v>0</v>
      </c>
      <c r="AA1535" s="227">
        <f t="shared" si="167"/>
        <v>0</v>
      </c>
    </row>
    <row r="1536" spans="2:27" ht="13.5" hidden="1">
      <c r="B1536" s="232" t="s">
        <v>1110</v>
      </c>
      <c r="C1536" s="232" t="s">
        <v>800</v>
      </c>
      <c r="D1536" s="232" t="s">
        <v>1444</v>
      </c>
      <c r="E1536" s="232" t="s">
        <v>988</v>
      </c>
      <c r="F1536" s="232">
        <v>48</v>
      </c>
      <c r="G1536" s="232" t="s">
        <v>1310</v>
      </c>
      <c r="H1536" s="233">
        <v>20.997</v>
      </c>
      <c r="I1536" s="233">
        <v>0</v>
      </c>
      <c r="J1536" s="233">
        <v>0</v>
      </c>
      <c r="K1536" s="234">
        <v>0</v>
      </c>
      <c r="L1536" s="233">
        <v>0</v>
      </c>
      <c r="M1536" s="234">
        <v>0</v>
      </c>
      <c r="N1536" s="233">
        <v>0</v>
      </c>
      <c r="O1536" s="233">
        <v>0</v>
      </c>
      <c r="P1536" s="233">
        <v>0</v>
      </c>
      <c r="Q1536" s="234">
        <v>0</v>
      </c>
      <c r="R1536" s="233">
        <v>0</v>
      </c>
      <c r="S1536" s="234">
        <v>0</v>
      </c>
      <c r="T1536" s="233">
        <v>0</v>
      </c>
      <c r="U1536" s="235">
        <f t="shared" si="161"/>
        <v>15327.81</v>
      </c>
      <c r="V1536" s="227">
        <f t="shared" si="162"/>
        <v>0</v>
      </c>
      <c r="W1536" s="227">
        <f t="shared" si="163"/>
        <v>0</v>
      </c>
      <c r="X1536" s="227">
        <f t="shared" si="166"/>
        <v>0</v>
      </c>
      <c r="Y1536" s="227">
        <f t="shared" si="164"/>
        <v>0</v>
      </c>
      <c r="Z1536" s="227">
        <f t="shared" si="165"/>
        <v>0</v>
      </c>
      <c r="AA1536" s="227">
        <f t="shared" si="167"/>
        <v>0</v>
      </c>
    </row>
    <row r="1537" spans="2:27" ht="13.5" hidden="1">
      <c r="B1537" s="232" t="s">
        <v>1110</v>
      </c>
      <c r="C1537" s="232" t="s">
        <v>801</v>
      </c>
      <c r="D1537" s="232" t="s">
        <v>1444</v>
      </c>
      <c r="E1537" s="232" t="s">
        <v>988</v>
      </c>
      <c r="F1537" s="232">
        <v>64</v>
      </c>
      <c r="G1537" s="232" t="s">
        <v>1345</v>
      </c>
      <c r="H1537" s="233">
        <v>27.940999999999999</v>
      </c>
      <c r="I1537" s="233">
        <v>0</v>
      </c>
      <c r="J1537" s="233">
        <v>0</v>
      </c>
      <c r="K1537" s="234">
        <v>0</v>
      </c>
      <c r="L1537" s="233">
        <v>0</v>
      </c>
      <c r="M1537" s="234">
        <v>0</v>
      </c>
      <c r="N1537" s="233">
        <v>0</v>
      </c>
      <c r="O1537" s="233">
        <v>0</v>
      </c>
      <c r="P1537" s="233">
        <v>0</v>
      </c>
      <c r="Q1537" s="234">
        <v>0</v>
      </c>
      <c r="R1537" s="233">
        <v>0</v>
      </c>
      <c r="S1537" s="234">
        <v>0</v>
      </c>
      <c r="T1537" s="233">
        <v>0</v>
      </c>
      <c r="U1537" s="235">
        <f t="shared" si="161"/>
        <v>20396.93</v>
      </c>
      <c r="V1537" s="227">
        <f t="shared" si="162"/>
        <v>0</v>
      </c>
      <c r="W1537" s="227">
        <f t="shared" si="163"/>
        <v>0</v>
      </c>
      <c r="X1537" s="227">
        <f t="shared" si="166"/>
        <v>0</v>
      </c>
      <c r="Y1537" s="227">
        <f t="shared" si="164"/>
        <v>0</v>
      </c>
      <c r="Z1537" s="227">
        <f t="shared" si="165"/>
        <v>0</v>
      </c>
      <c r="AA1537" s="227">
        <f t="shared" si="167"/>
        <v>0</v>
      </c>
    </row>
    <row r="1538" spans="2:27" ht="13.5" hidden="1">
      <c r="B1538" s="232" t="s">
        <v>1110</v>
      </c>
      <c r="C1538" s="232" t="s">
        <v>802</v>
      </c>
      <c r="D1538" s="232" t="s">
        <v>1444</v>
      </c>
      <c r="E1538" s="232" t="s">
        <v>988</v>
      </c>
      <c r="F1538" s="232">
        <v>96</v>
      </c>
      <c r="G1538" s="232" t="s">
        <v>1356</v>
      </c>
      <c r="H1538" s="233">
        <v>41.829000000000001</v>
      </c>
      <c r="I1538" s="233">
        <v>0</v>
      </c>
      <c r="J1538" s="233">
        <v>0</v>
      </c>
      <c r="K1538" s="234">
        <v>0</v>
      </c>
      <c r="L1538" s="233">
        <v>0</v>
      </c>
      <c r="M1538" s="234">
        <v>0</v>
      </c>
      <c r="N1538" s="233">
        <v>0</v>
      </c>
      <c r="O1538" s="233">
        <v>0</v>
      </c>
      <c r="P1538" s="233">
        <v>0</v>
      </c>
      <c r="Q1538" s="234">
        <v>0</v>
      </c>
      <c r="R1538" s="233">
        <v>0</v>
      </c>
      <c r="S1538" s="234">
        <v>0</v>
      </c>
      <c r="T1538" s="233">
        <v>0</v>
      </c>
      <c r="U1538" s="235">
        <f t="shared" si="161"/>
        <v>30535.170000000002</v>
      </c>
      <c r="V1538" s="227">
        <f t="shared" si="162"/>
        <v>0</v>
      </c>
      <c r="W1538" s="227">
        <f t="shared" si="163"/>
        <v>0</v>
      </c>
      <c r="X1538" s="227">
        <f t="shared" si="166"/>
        <v>0</v>
      </c>
      <c r="Y1538" s="227">
        <f t="shared" si="164"/>
        <v>0</v>
      </c>
      <c r="Z1538" s="227">
        <f t="shared" si="165"/>
        <v>0</v>
      </c>
      <c r="AA1538" s="227">
        <f t="shared" si="167"/>
        <v>0</v>
      </c>
    </row>
    <row r="1539" spans="2:27" ht="13.5" hidden="1">
      <c r="B1539" s="232" t="s">
        <v>1110</v>
      </c>
      <c r="C1539" s="232" t="s">
        <v>803</v>
      </c>
      <c r="D1539" s="232" t="s">
        <v>1444</v>
      </c>
      <c r="E1539" s="232" t="s">
        <v>988</v>
      </c>
      <c r="F1539" s="232">
        <v>8</v>
      </c>
      <c r="G1539" s="232" t="s">
        <v>1312</v>
      </c>
      <c r="H1539" s="233">
        <v>3.637</v>
      </c>
      <c r="I1539" s="233">
        <v>0</v>
      </c>
      <c r="J1539" s="233">
        <v>0</v>
      </c>
      <c r="K1539" s="234">
        <v>0</v>
      </c>
      <c r="L1539" s="233">
        <v>0</v>
      </c>
      <c r="M1539" s="234">
        <v>0</v>
      </c>
      <c r="N1539" s="233">
        <v>0</v>
      </c>
      <c r="O1539" s="233">
        <v>0</v>
      </c>
      <c r="P1539" s="233">
        <v>0</v>
      </c>
      <c r="Q1539" s="234">
        <v>0</v>
      </c>
      <c r="R1539" s="233">
        <v>0</v>
      </c>
      <c r="S1539" s="234">
        <v>0</v>
      </c>
      <c r="T1539" s="233">
        <v>0</v>
      </c>
      <c r="U1539" s="235">
        <f t="shared" si="161"/>
        <v>2655.01</v>
      </c>
      <c r="V1539" s="227">
        <f t="shared" si="162"/>
        <v>0</v>
      </c>
      <c r="W1539" s="227">
        <f t="shared" si="163"/>
        <v>0</v>
      </c>
      <c r="X1539" s="227">
        <f t="shared" si="166"/>
        <v>0</v>
      </c>
      <c r="Y1539" s="227">
        <f t="shared" si="164"/>
        <v>0</v>
      </c>
      <c r="Z1539" s="227">
        <f t="shared" si="165"/>
        <v>0</v>
      </c>
      <c r="AA1539" s="227">
        <f t="shared" si="167"/>
        <v>0</v>
      </c>
    </row>
    <row r="1540" spans="2:27" ht="13.5" hidden="1">
      <c r="B1540" s="232" t="s">
        <v>1110</v>
      </c>
      <c r="C1540" s="232" t="s">
        <v>804</v>
      </c>
      <c r="D1540" s="232" t="s">
        <v>1444</v>
      </c>
      <c r="E1540" s="232" t="s">
        <v>988</v>
      </c>
      <c r="F1540" s="232">
        <v>16</v>
      </c>
      <c r="G1540" s="232" t="s">
        <v>1317</v>
      </c>
      <c r="H1540" s="233">
        <v>7.109</v>
      </c>
      <c r="I1540" s="233">
        <v>0</v>
      </c>
      <c r="J1540" s="233">
        <v>0</v>
      </c>
      <c r="K1540" s="234">
        <v>0</v>
      </c>
      <c r="L1540" s="233">
        <v>0</v>
      </c>
      <c r="M1540" s="234">
        <v>0</v>
      </c>
      <c r="N1540" s="233">
        <v>0</v>
      </c>
      <c r="O1540" s="233">
        <v>0</v>
      </c>
      <c r="P1540" s="233">
        <v>0</v>
      </c>
      <c r="Q1540" s="234">
        <v>0</v>
      </c>
      <c r="R1540" s="233">
        <v>0</v>
      </c>
      <c r="S1540" s="234">
        <v>0</v>
      </c>
      <c r="T1540" s="233">
        <v>0</v>
      </c>
      <c r="U1540" s="235">
        <f t="shared" ref="U1540:U1603" si="168">H1540*hour_M</f>
        <v>5189.57</v>
      </c>
      <c r="V1540" s="227">
        <f t="shared" ref="V1540:V1603" si="169">J1540*hour_M</f>
        <v>0</v>
      </c>
      <c r="W1540" s="227">
        <f t="shared" ref="W1540:W1603" si="170">K1540/12+L1540*hour_M</f>
        <v>0</v>
      </c>
      <c r="X1540" s="227">
        <f t="shared" si="166"/>
        <v>0</v>
      </c>
      <c r="Y1540" s="227">
        <f t="shared" ref="Y1540:Y1603" si="171">P1540*hour_M</f>
        <v>0</v>
      </c>
      <c r="Z1540" s="227">
        <f t="shared" ref="Z1540:Z1603" si="172">Q1540/36+R1540*hour_M</f>
        <v>0</v>
      </c>
      <c r="AA1540" s="227">
        <f t="shared" si="167"/>
        <v>0</v>
      </c>
    </row>
    <row r="1541" spans="2:27" ht="13.5" hidden="1">
      <c r="B1541" s="232" t="s">
        <v>1110</v>
      </c>
      <c r="C1541" s="232" t="s">
        <v>805</v>
      </c>
      <c r="D1541" s="232" t="s">
        <v>1444</v>
      </c>
      <c r="E1541" s="232" t="s">
        <v>988</v>
      </c>
      <c r="F1541" s="232">
        <v>32</v>
      </c>
      <c r="G1541" s="232" t="s">
        <v>1316</v>
      </c>
      <c r="H1541" s="233">
        <v>14.053000000000001</v>
      </c>
      <c r="I1541" s="233">
        <v>0</v>
      </c>
      <c r="J1541" s="233">
        <v>0</v>
      </c>
      <c r="K1541" s="234">
        <v>0</v>
      </c>
      <c r="L1541" s="233">
        <v>0</v>
      </c>
      <c r="M1541" s="234">
        <v>0</v>
      </c>
      <c r="N1541" s="233">
        <v>0</v>
      </c>
      <c r="O1541" s="233">
        <v>0</v>
      </c>
      <c r="P1541" s="233">
        <v>0</v>
      </c>
      <c r="Q1541" s="234">
        <v>0</v>
      </c>
      <c r="R1541" s="233">
        <v>0</v>
      </c>
      <c r="S1541" s="234">
        <v>0</v>
      </c>
      <c r="T1541" s="233">
        <v>0</v>
      </c>
      <c r="U1541" s="235">
        <f t="shared" si="168"/>
        <v>10258.69</v>
      </c>
      <c r="V1541" s="227">
        <f t="shared" si="169"/>
        <v>0</v>
      </c>
      <c r="W1541" s="227">
        <f t="shared" si="170"/>
        <v>0</v>
      </c>
      <c r="X1541" s="227">
        <f t="shared" ref="X1541:X1604" si="173">M1541/12</f>
        <v>0</v>
      </c>
      <c r="Y1541" s="227">
        <f t="shared" si="171"/>
        <v>0</v>
      </c>
      <c r="Z1541" s="227">
        <f t="shared" si="172"/>
        <v>0</v>
      </c>
      <c r="AA1541" s="227">
        <f t="shared" ref="AA1541:AA1604" si="174">S1541/36</f>
        <v>0</v>
      </c>
    </row>
    <row r="1542" spans="2:27" ht="13.5" hidden="1">
      <c r="B1542" s="232" t="s">
        <v>1110</v>
      </c>
      <c r="C1542" s="232" t="s">
        <v>807</v>
      </c>
      <c r="D1542" s="232" t="s">
        <v>1444</v>
      </c>
      <c r="E1542" s="232" t="s">
        <v>988</v>
      </c>
      <c r="F1542" s="232">
        <v>96</v>
      </c>
      <c r="G1542" s="232" t="s">
        <v>1356</v>
      </c>
      <c r="H1542" s="233">
        <v>41.829000000000001</v>
      </c>
      <c r="I1542" s="233">
        <v>0</v>
      </c>
      <c r="J1542" s="233">
        <v>0</v>
      </c>
      <c r="K1542" s="234">
        <v>0</v>
      </c>
      <c r="L1542" s="233">
        <v>0</v>
      </c>
      <c r="M1542" s="234">
        <v>0</v>
      </c>
      <c r="N1542" s="233">
        <v>0</v>
      </c>
      <c r="O1542" s="233">
        <v>0</v>
      </c>
      <c r="P1542" s="233">
        <v>0</v>
      </c>
      <c r="Q1542" s="234">
        <v>0</v>
      </c>
      <c r="R1542" s="233">
        <v>0</v>
      </c>
      <c r="S1542" s="234">
        <v>0</v>
      </c>
      <c r="T1542" s="233">
        <v>0</v>
      </c>
      <c r="U1542" s="235">
        <f t="shared" si="168"/>
        <v>30535.170000000002</v>
      </c>
      <c r="V1542" s="227">
        <f t="shared" si="169"/>
        <v>0</v>
      </c>
      <c r="W1542" s="227">
        <f t="shared" si="170"/>
        <v>0</v>
      </c>
      <c r="X1542" s="227">
        <f t="shared" si="173"/>
        <v>0</v>
      </c>
      <c r="Y1542" s="227">
        <f t="shared" si="171"/>
        <v>0</v>
      </c>
      <c r="Z1542" s="227">
        <f t="shared" si="172"/>
        <v>0</v>
      </c>
      <c r="AA1542" s="227">
        <f t="shared" si="174"/>
        <v>0</v>
      </c>
    </row>
    <row r="1543" spans="2:27" ht="13.5" hidden="1">
      <c r="B1543" s="232" t="s">
        <v>1110</v>
      </c>
      <c r="C1543" s="232" t="s">
        <v>808</v>
      </c>
      <c r="D1543" s="232" t="s">
        <v>1444</v>
      </c>
      <c r="E1543" s="232" t="s">
        <v>988</v>
      </c>
      <c r="F1543" s="232">
        <v>4</v>
      </c>
      <c r="G1543" s="232" t="s">
        <v>1311</v>
      </c>
      <c r="H1543" s="233">
        <v>1.831</v>
      </c>
      <c r="I1543" s="233">
        <v>0</v>
      </c>
      <c r="J1543" s="233">
        <v>0</v>
      </c>
      <c r="K1543" s="234">
        <v>0</v>
      </c>
      <c r="L1543" s="233">
        <v>0</v>
      </c>
      <c r="M1543" s="234">
        <v>0</v>
      </c>
      <c r="N1543" s="233">
        <v>0</v>
      </c>
      <c r="O1543" s="233">
        <v>0</v>
      </c>
      <c r="P1543" s="233">
        <v>0</v>
      </c>
      <c r="Q1543" s="234">
        <v>0</v>
      </c>
      <c r="R1543" s="233">
        <v>0</v>
      </c>
      <c r="S1543" s="234">
        <v>0</v>
      </c>
      <c r="T1543" s="233">
        <v>0</v>
      </c>
      <c r="U1543" s="235">
        <f t="shared" si="168"/>
        <v>1336.6299999999999</v>
      </c>
      <c r="V1543" s="227">
        <f t="shared" si="169"/>
        <v>0</v>
      </c>
      <c r="W1543" s="227">
        <f t="shared" si="170"/>
        <v>0</v>
      </c>
      <c r="X1543" s="227">
        <f t="shared" si="173"/>
        <v>0</v>
      </c>
      <c r="Y1543" s="227">
        <f t="shared" si="171"/>
        <v>0</v>
      </c>
      <c r="Z1543" s="227">
        <f t="shared" si="172"/>
        <v>0</v>
      </c>
      <c r="AA1543" s="227">
        <f t="shared" si="174"/>
        <v>0</v>
      </c>
    </row>
    <row r="1544" spans="2:27" ht="13.5" hidden="1">
      <c r="B1544" s="232" t="s">
        <v>1110</v>
      </c>
      <c r="C1544" s="232" t="s">
        <v>809</v>
      </c>
      <c r="D1544" s="232" t="s">
        <v>1444</v>
      </c>
      <c r="E1544" s="232" t="s">
        <v>988</v>
      </c>
      <c r="F1544" s="232">
        <v>48</v>
      </c>
      <c r="G1544" s="232" t="s">
        <v>1310</v>
      </c>
      <c r="H1544" s="233">
        <v>20.709</v>
      </c>
      <c r="I1544" s="233">
        <v>0</v>
      </c>
      <c r="J1544" s="233">
        <v>0</v>
      </c>
      <c r="K1544" s="234">
        <v>0</v>
      </c>
      <c r="L1544" s="233">
        <v>0</v>
      </c>
      <c r="M1544" s="234">
        <v>0</v>
      </c>
      <c r="N1544" s="233">
        <v>0</v>
      </c>
      <c r="O1544" s="233">
        <v>0</v>
      </c>
      <c r="P1544" s="233">
        <v>0</v>
      </c>
      <c r="Q1544" s="234">
        <v>0</v>
      </c>
      <c r="R1544" s="233">
        <v>0</v>
      </c>
      <c r="S1544" s="234">
        <v>0</v>
      </c>
      <c r="T1544" s="233">
        <v>0</v>
      </c>
      <c r="U1544" s="235">
        <f t="shared" si="168"/>
        <v>15117.57</v>
      </c>
      <c r="V1544" s="227">
        <f t="shared" si="169"/>
        <v>0</v>
      </c>
      <c r="W1544" s="227">
        <f t="shared" si="170"/>
        <v>0</v>
      </c>
      <c r="X1544" s="227">
        <f t="shared" si="173"/>
        <v>0</v>
      </c>
      <c r="Y1544" s="227">
        <f t="shared" si="171"/>
        <v>0</v>
      </c>
      <c r="Z1544" s="227">
        <f t="shared" si="172"/>
        <v>0</v>
      </c>
      <c r="AA1544" s="227">
        <f t="shared" si="174"/>
        <v>0</v>
      </c>
    </row>
    <row r="1545" spans="2:27" ht="13.5" hidden="1">
      <c r="B1545" s="232" t="s">
        <v>1110</v>
      </c>
      <c r="C1545" s="232" t="s">
        <v>810</v>
      </c>
      <c r="D1545" s="232" t="s">
        <v>1444</v>
      </c>
      <c r="E1545" s="232" t="s">
        <v>988</v>
      </c>
      <c r="F1545" s="232">
        <v>64</v>
      </c>
      <c r="G1545" s="232" t="s">
        <v>1345</v>
      </c>
      <c r="H1545" s="233">
        <v>27.556999999999999</v>
      </c>
      <c r="I1545" s="233">
        <v>0</v>
      </c>
      <c r="J1545" s="233">
        <v>0</v>
      </c>
      <c r="K1545" s="234">
        <v>0</v>
      </c>
      <c r="L1545" s="233">
        <v>0</v>
      </c>
      <c r="M1545" s="234">
        <v>0</v>
      </c>
      <c r="N1545" s="233">
        <v>0</v>
      </c>
      <c r="O1545" s="233">
        <v>0</v>
      </c>
      <c r="P1545" s="233">
        <v>0</v>
      </c>
      <c r="Q1545" s="234">
        <v>0</v>
      </c>
      <c r="R1545" s="233">
        <v>0</v>
      </c>
      <c r="S1545" s="234">
        <v>0</v>
      </c>
      <c r="T1545" s="233">
        <v>0</v>
      </c>
      <c r="U1545" s="235">
        <f t="shared" si="168"/>
        <v>20116.61</v>
      </c>
      <c r="V1545" s="227">
        <f t="shared" si="169"/>
        <v>0</v>
      </c>
      <c r="W1545" s="227">
        <f t="shared" si="170"/>
        <v>0</v>
      </c>
      <c r="X1545" s="227">
        <f t="shared" si="173"/>
        <v>0</v>
      </c>
      <c r="Y1545" s="227">
        <f t="shared" si="171"/>
        <v>0</v>
      </c>
      <c r="Z1545" s="227">
        <f t="shared" si="172"/>
        <v>0</v>
      </c>
      <c r="AA1545" s="227">
        <f t="shared" si="174"/>
        <v>0</v>
      </c>
    </row>
    <row r="1546" spans="2:27" ht="13.5" hidden="1">
      <c r="B1546" s="232" t="s">
        <v>1110</v>
      </c>
      <c r="C1546" s="232" t="s">
        <v>811</v>
      </c>
      <c r="D1546" s="232" t="s">
        <v>1444</v>
      </c>
      <c r="E1546" s="232" t="s">
        <v>988</v>
      </c>
      <c r="F1546" s="232">
        <v>96</v>
      </c>
      <c r="G1546" s="232" t="s">
        <v>1356</v>
      </c>
      <c r="H1546" s="233">
        <v>41.253</v>
      </c>
      <c r="I1546" s="233">
        <v>0</v>
      </c>
      <c r="J1546" s="233">
        <v>0</v>
      </c>
      <c r="K1546" s="234">
        <v>0</v>
      </c>
      <c r="L1546" s="233">
        <v>0</v>
      </c>
      <c r="M1546" s="234">
        <v>0</v>
      </c>
      <c r="N1546" s="233">
        <v>0</v>
      </c>
      <c r="O1546" s="233">
        <v>0</v>
      </c>
      <c r="P1546" s="233">
        <v>0</v>
      </c>
      <c r="Q1546" s="234">
        <v>0</v>
      </c>
      <c r="R1546" s="233">
        <v>0</v>
      </c>
      <c r="S1546" s="234">
        <v>0</v>
      </c>
      <c r="T1546" s="233">
        <v>0</v>
      </c>
      <c r="U1546" s="235">
        <f t="shared" si="168"/>
        <v>30114.69</v>
      </c>
      <c r="V1546" s="227">
        <f t="shared" si="169"/>
        <v>0</v>
      </c>
      <c r="W1546" s="227">
        <f t="shared" si="170"/>
        <v>0</v>
      </c>
      <c r="X1546" s="227">
        <f t="shared" si="173"/>
        <v>0</v>
      </c>
      <c r="Y1546" s="227">
        <f t="shared" si="171"/>
        <v>0</v>
      </c>
      <c r="Z1546" s="227">
        <f t="shared" si="172"/>
        <v>0</v>
      </c>
      <c r="AA1546" s="227">
        <f t="shared" si="174"/>
        <v>0</v>
      </c>
    </row>
    <row r="1547" spans="2:27" ht="13.5" hidden="1">
      <c r="B1547" s="232" t="s">
        <v>1110</v>
      </c>
      <c r="C1547" s="232" t="s">
        <v>812</v>
      </c>
      <c r="D1547" s="232" t="s">
        <v>1444</v>
      </c>
      <c r="E1547" s="232" t="s">
        <v>988</v>
      </c>
      <c r="F1547" s="232">
        <v>8</v>
      </c>
      <c r="G1547" s="232" t="s">
        <v>1312</v>
      </c>
      <c r="H1547" s="233">
        <v>3.589</v>
      </c>
      <c r="I1547" s="233">
        <v>0</v>
      </c>
      <c r="J1547" s="233">
        <v>0</v>
      </c>
      <c r="K1547" s="234">
        <v>0</v>
      </c>
      <c r="L1547" s="233">
        <v>0</v>
      </c>
      <c r="M1547" s="234">
        <v>0</v>
      </c>
      <c r="N1547" s="233">
        <v>0</v>
      </c>
      <c r="O1547" s="233">
        <v>0</v>
      </c>
      <c r="P1547" s="233">
        <v>0</v>
      </c>
      <c r="Q1547" s="234">
        <v>0</v>
      </c>
      <c r="R1547" s="233">
        <v>0</v>
      </c>
      <c r="S1547" s="234">
        <v>0</v>
      </c>
      <c r="T1547" s="233">
        <v>0</v>
      </c>
      <c r="U1547" s="235">
        <f t="shared" si="168"/>
        <v>2619.9699999999998</v>
      </c>
      <c r="V1547" s="227">
        <f t="shared" si="169"/>
        <v>0</v>
      </c>
      <c r="W1547" s="227">
        <f t="shared" si="170"/>
        <v>0</v>
      </c>
      <c r="X1547" s="227">
        <f t="shared" si="173"/>
        <v>0</v>
      </c>
      <c r="Y1547" s="227">
        <f t="shared" si="171"/>
        <v>0</v>
      </c>
      <c r="Z1547" s="227">
        <f t="shared" si="172"/>
        <v>0</v>
      </c>
      <c r="AA1547" s="227">
        <f t="shared" si="174"/>
        <v>0</v>
      </c>
    </row>
    <row r="1548" spans="2:27" ht="13.5" hidden="1">
      <c r="B1548" s="232" t="s">
        <v>1110</v>
      </c>
      <c r="C1548" s="232" t="s">
        <v>813</v>
      </c>
      <c r="D1548" s="232" t="s">
        <v>1444</v>
      </c>
      <c r="E1548" s="232" t="s">
        <v>988</v>
      </c>
      <c r="F1548" s="232">
        <v>16</v>
      </c>
      <c r="G1548" s="232" t="s">
        <v>1317</v>
      </c>
      <c r="H1548" s="233">
        <v>7.0129999999999999</v>
      </c>
      <c r="I1548" s="233">
        <v>0</v>
      </c>
      <c r="J1548" s="233">
        <v>0</v>
      </c>
      <c r="K1548" s="234">
        <v>0</v>
      </c>
      <c r="L1548" s="233">
        <v>0</v>
      </c>
      <c r="M1548" s="234">
        <v>0</v>
      </c>
      <c r="N1548" s="233">
        <v>0</v>
      </c>
      <c r="O1548" s="233">
        <v>0</v>
      </c>
      <c r="P1548" s="233">
        <v>0</v>
      </c>
      <c r="Q1548" s="234">
        <v>0</v>
      </c>
      <c r="R1548" s="233">
        <v>0</v>
      </c>
      <c r="S1548" s="234">
        <v>0</v>
      </c>
      <c r="T1548" s="233">
        <v>0</v>
      </c>
      <c r="U1548" s="235">
        <f t="shared" si="168"/>
        <v>5119.49</v>
      </c>
      <c r="V1548" s="227">
        <f t="shared" si="169"/>
        <v>0</v>
      </c>
      <c r="W1548" s="227">
        <f t="shared" si="170"/>
        <v>0</v>
      </c>
      <c r="X1548" s="227">
        <f t="shared" si="173"/>
        <v>0</v>
      </c>
      <c r="Y1548" s="227">
        <f t="shared" si="171"/>
        <v>0</v>
      </c>
      <c r="Z1548" s="227">
        <f t="shared" si="172"/>
        <v>0</v>
      </c>
      <c r="AA1548" s="227">
        <f t="shared" si="174"/>
        <v>0</v>
      </c>
    </row>
    <row r="1549" spans="2:27" ht="13.5" hidden="1">
      <c r="B1549" s="232" t="s">
        <v>1110</v>
      </c>
      <c r="C1549" s="232" t="s">
        <v>814</v>
      </c>
      <c r="D1549" s="232" t="s">
        <v>1444</v>
      </c>
      <c r="E1549" s="232" t="s">
        <v>988</v>
      </c>
      <c r="F1549" s="232">
        <v>32</v>
      </c>
      <c r="G1549" s="232" t="s">
        <v>1316</v>
      </c>
      <c r="H1549" s="233">
        <v>13.861000000000001</v>
      </c>
      <c r="I1549" s="233">
        <v>0</v>
      </c>
      <c r="J1549" s="233">
        <v>0</v>
      </c>
      <c r="K1549" s="234">
        <v>0</v>
      </c>
      <c r="L1549" s="233">
        <v>0</v>
      </c>
      <c r="M1549" s="234">
        <v>0</v>
      </c>
      <c r="N1549" s="233">
        <v>0</v>
      </c>
      <c r="O1549" s="233">
        <v>0</v>
      </c>
      <c r="P1549" s="233">
        <v>0</v>
      </c>
      <c r="Q1549" s="234">
        <v>0</v>
      </c>
      <c r="R1549" s="233">
        <v>0</v>
      </c>
      <c r="S1549" s="234">
        <v>0</v>
      </c>
      <c r="T1549" s="233">
        <v>0</v>
      </c>
      <c r="U1549" s="235">
        <f t="shared" si="168"/>
        <v>10118.530000000001</v>
      </c>
      <c r="V1549" s="227">
        <f t="shared" si="169"/>
        <v>0</v>
      </c>
      <c r="W1549" s="227">
        <f t="shared" si="170"/>
        <v>0</v>
      </c>
      <c r="X1549" s="227">
        <f t="shared" si="173"/>
        <v>0</v>
      </c>
      <c r="Y1549" s="227">
        <f t="shared" si="171"/>
        <v>0</v>
      </c>
      <c r="Z1549" s="227">
        <f t="shared" si="172"/>
        <v>0</v>
      </c>
      <c r="AA1549" s="227">
        <f t="shared" si="174"/>
        <v>0</v>
      </c>
    </row>
    <row r="1550" spans="2:27" ht="13.5" hidden="1">
      <c r="B1550" s="232" t="s">
        <v>1110</v>
      </c>
      <c r="C1550" s="232" t="s">
        <v>816</v>
      </c>
      <c r="D1550" s="232" t="s">
        <v>1444</v>
      </c>
      <c r="E1550" s="232" t="s">
        <v>988</v>
      </c>
      <c r="F1550" s="232">
        <v>4</v>
      </c>
      <c r="G1550" s="232" t="s">
        <v>1311</v>
      </c>
      <c r="H1550" s="233">
        <v>1.8069999999999999</v>
      </c>
      <c r="I1550" s="233">
        <v>0</v>
      </c>
      <c r="J1550" s="233">
        <v>0</v>
      </c>
      <c r="K1550" s="234">
        <v>0</v>
      </c>
      <c r="L1550" s="233">
        <v>0</v>
      </c>
      <c r="M1550" s="234">
        <v>0</v>
      </c>
      <c r="N1550" s="233">
        <v>0</v>
      </c>
      <c r="O1550" s="233">
        <v>0</v>
      </c>
      <c r="P1550" s="233">
        <v>0</v>
      </c>
      <c r="Q1550" s="234">
        <v>0</v>
      </c>
      <c r="R1550" s="233">
        <v>0</v>
      </c>
      <c r="S1550" s="234">
        <v>0</v>
      </c>
      <c r="T1550" s="233">
        <v>0</v>
      </c>
      <c r="U1550" s="235">
        <f t="shared" si="168"/>
        <v>1319.11</v>
      </c>
      <c r="V1550" s="227">
        <f t="shared" si="169"/>
        <v>0</v>
      </c>
      <c r="W1550" s="227">
        <f t="shared" si="170"/>
        <v>0</v>
      </c>
      <c r="X1550" s="227">
        <f t="shared" si="173"/>
        <v>0</v>
      </c>
      <c r="Y1550" s="227">
        <f t="shared" si="171"/>
        <v>0</v>
      </c>
      <c r="Z1550" s="227">
        <f t="shared" si="172"/>
        <v>0</v>
      </c>
      <c r="AA1550" s="227">
        <f t="shared" si="174"/>
        <v>0</v>
      </c>
    </row>
    <row r="1551" spans="2:27" ht="13.5" hidden="1">
      <c r="B1551" s="232" t="s">
        <v>1110</v>
      </c>
      <c r="C1551" s="232" t="s">
        <v>817</v>
      </c>
      <c r="D1551" s="232" t="s">
        <v>1444</v>
      </c>
      <c r="E1551" s="232" t="s">
        <v>988</v>
      </c>
      <c r="F1551" s="232">
        <v>48</v>
      </c>
      <c r="G1551" s="232" t="s">
        <v>1310</v>
      </c>
      <c r="H1551" s="233">
        <v>21.213000000000001</v>
      </c>
      <c r="I1551" s="233">
        <v>0</v>
      </c>
      <c r="J1551" s="233">
        <v>0</v>
      </c>
      <c r="K1551" s="234">
        <v>0</v>
      </c>
      <c r="L1551" s="233">
        <v>0</v>
      </c>
      <c r="M1551" s="234">
        <v>0</v>
      </c>
      <c r="N1551" s="233">
        <v>0</v>
      </c>
      <c r="O1551" s="233">
        <v>0</v>
      </c>
      <c r="P1551" s="233">
        <v>0</v>
      </c>
      <c r="Q1551" s="234">
        <v>0</v>
      </c>
      <c r="R1551" s="233">
        <v>0</v>
      </c>
      <c r="S1551" s="234">
        <v>0</v>
      </c>
      <c r="T1551" s="233">
        <v>0</v>
      </c>
      <c r="U1551" s="235">
        <f t="shared" si="168"/>
        <v>15485.490000000002</v>
      </c>
      <c r="V1551" s="227">
        <f t="shared" si="169"/>
        <v>0</v>
      </c>
      <c r="W1551" s="227">
        <f t="shared" si="170"/>
        <v>0</v>
      </c>
      <c r="X1551" s="227">
        <f t="shared" si="173"/>
        <v>0</v>
      </c>
      <c r="Y1551" s="227">
        <f t="shared" si="171"/>
        <v>0</v>
      </c>
      <c r="Z1551" s="227">
        <f t="shared" si="172"/>
        <v>0</v>
      </c>
      <c r="AA1551" s="227">
        <f t="shared" si="174"/>
        <v>0</v>
      </c>
    </row>
    <row r="1552" spans="2:27" ht="13.5" hidden="1">
      <c r="B1552" s="232" t="s">
        <v>1110</v>
      </c>
      <c r="C1552" s="232" t="s">
        <v>818</v>
      </c>
      <c r="D1552" s="232" t="s">
        <v>1444</v>
      </c>
      <c r="E1552" s="232" t="s">
        <v>988</v>
      </c>
      <c r="F1552" s="232">
        <v>64</v>
      </c>
      <c r="G1552" s="232" t="s">
        <v>1345</v>
      </c>
      <c r="H1552" s="233">
        <v>28.228999999999999</v>
      </c>
      <c r="I1552" s="233">
        <v>0</v>
      </c>
      <c r="J1552" s="233">
        <v>0</v>
      </c>
      <c r="K1552" s="234">
        <v>0</v>
      </c>
      <c r="L1552" s="233">
        <v>0</v>
      </c>
      <c r="M1552" s="234">
        <v>0</v>
      </c>
      <c r="N1552" s="233">
        <v>0</v>
      </c>
      <c r="O1552" s="233">
        <v>0</v>
      </c>
      <c r="P1552" s="233">
        <v>0</v>
      </c>
      <c r="Q1552" s="234">
        <v>0</v>
      </c>
      <c r="R1552" s="233">
        <v>0</v>
      </c>
      <c r="S1552" s="234">
        <v>0</v>
      </c>
      <c r="T1552" s="233">
        <v>0</v>
      </c>
      <c r="U1552" s="235">
        <f t="shared" si="168"/>
        <v>20607.169999999998</v>
      </c>
      <c r="V1552" s="227">
        <f t="shared" si="169"/>
        <v>0</v>
      </c>
      <c r="W1552" s="227">
        <f t="shared" si="170"/>
        <v>0</v>
      </c>
      <c r="X1552" s="227">
        <f t="shared" si="173"/>
        <v>0</v>
      </c>
      <c r="Y1552" s="227">
        <f t="shared" si="171"/>
        <v>0</v>
      </c>
      <c r="Z1552" s="227">
        <f t="shared" si="172"/>
        <v>0</v>
      </c>
      <c r="AA1552" s="227">
        <f t="shared" si="174"/>
        <v>0</v>
      </c>
    </row>
    <row r="1553" spans="2:27" ht="13.5" hidden="1">
      <c r="B1553" s="232" t="s">
        <v>1110</v>
      </c>
      <c r="C1553" s="232" t="s">
        <v>819</v>
      </c>
      <c r="D1553" s="232" t="s">
        <v>1444</v>
      </c>
      <c r="E1553" s="232" t="s">
        <v>988</v>
      </c>
      <c r="F1553" s="232">
        <v>96</v>
      </c>
      <c r="G1553" s="232" t="s">
        <v>1356</v>
      </c>
      <c r="H1553" s="233">
        <v>42.261000000000003</v>
      </c>
      <c r="I1553" s="233">
        <v>0</v>
      </c>
      <c r="J1553" s="233">
        <v>0</v>
      </c>
      <c r="K1553" s="234">
        <v>0</v>
      </c>
      <c r="L1553" s="233">
        <v>0</v>
      </c>
      <c r="M1553" s="234">
        <v>0</v>
      </c>
      <c r="N1553" s="233">
        <v>0</v>
      </c>
      <c r="O1553" s="233">
        <v>0</v>
      </c>
      <c r="P1553" s="233">
        <v>0</v>
      </c>
      <c r="Q1553" s="234">
        <v>0</v>
      </c>
      <c r="R1553" s="233">
        <v>0</v>
      </c>
      <c r="S1553" s="234">
        <v>0</v>
      </c>
      <c r="T1553" s="233">
        <v>0</v>
      </c>
      <c r="U1553" s="235">
        <f t="shared" si="168"/>
        <v>30850.530000000002</v>
      </c>
      <c r="V1553" s="227">
        <f t="shared" si="169"/>
        <v>0</v>
      </c>
      <c r="W1553" s="227">
        <f t="shared" si="170"/>
        <v>0</v>
      </c>
      <c r="X1553" s="227">
        <f t="shared" si="173"/>
        <v>0</v>
      </c>
      <c r="Y1553" s="227">
        <f t="shared" si="171"/>
        <v>0</v>
      </c>
      <c r="Z1553" s="227">
        <f t="shared" si="172"/>
        <v>0</v>
      </c>
      <c r="AA1553" s="227">
        <f t="shared" si="174"/>
        <v>0</v>
      </c>
    </row>
    <row r="1554" spans="2:27" ht="13.5" hidden="1">
      <c r="B1554" s="232" t="s">
        <v>1110</v>
      </c>
      <c r="C1554" s="232" t="s">
        <v>820</v>
      </c>
      <c r="D1554" s="232" t="s">
        <v>1444</v>
      </c>
      <c r="E1554" s="232" t="s">
        <v>988</v>
      </c>
      <c r="F1554" s="232">
        <v>8</v>
      </c>
      <c r="G1554" s="232" t="s">
        <v>1312</v>
      </c>
      <c r="H1554" s="233">
        <v>3.673</v>
      </c>
      <c r="I1554" s="233">
        <v>0</v>
      </c>
      <c r="J1554" s="233">
        <v>0</v>
      </c>
      <c r="K1554" s="234">
        <v>0</v>
      </c>
      <c r="L1554" s="233">
        <v>0</v>
      </c>
      <c r="M1554" s="234">
        <v>0</v>
      </c>
      <c r="N1554" s="233">
        <v>0</v>
      </c>
      <c r="O1554" s="233">
        <v>0</v>
      </c>
      <c r="P1554" s="233">
        <v>0</v>
      </c>
      <c r="Q1554" s="234">
        <v>0</v>
      </c>
      <c r="R1554" s="233">
        <v>0</v>
      </c>
      <c r="S1554" s="234">
        <v>0</v>
      </c>
      <c r="T1554" s="233">
        <v>0</v>
      </c>
      <c r="U1554" s="235">
        <f t="shared" si="168"/>
        <v>2681.29</v>
      </c>
      <c r="V1554" s="227">
        <f t="shared" si="169"/>
        <v>0</v>
      </c>
      <c r="W1554" s="227">
        <f t="shared" si="170"/>
        <v>0</v>
      </c>
      <c r="X1554" s="227">
        <f t="shared" si="173"/>
        <v>0</v>
      </c>
      <c r="Y1554" s="227">
        <f t="shared" si="171"/>
        <v>0</v>
      </c>
      <c r="Z1554" s="227">
        <f t="shared" si="172"/>
        <v>0</v>
      </c>
      <c r="AA1554" s="227">
        <f t="shared" si="174"/>
        <v>0</v>
      </c>
    </row>
    <row r="1555" spans="2:27" ht="13.5" hidden="1">
      <c r="B1555" s="232" t="s">
        <v>1110</v>
      </c>
      <c r="C1555" s="232" t="s">
        <v>821</v>
      </c>
      <c r="D1555" s="232" t="s">
        <v>1444</v>
      </c>
      <c r="E1555" s="232" t="s">
        <v>988</v>
      </c>
      <c r="F1555" s="232">
        <v>16</v>
      </c>
      <c r="G1555" s="232" t="s">
        <v>1317</v>
      </c>
      <c r="H1555" s="233">
        <v>7.181</v>
      </c>
      <c r="I1555" s="233">
        <v>0</v>
      </c>
      <c r="J1555" s="233">
        <v>0</v>
      </c>
      <c r="K1555" s="234">
        <v>0</v>
      </c>
      <c r="L1555" s="233">
        <v>0</v>
      </c>
      <c r="M1555" s="234">
        <v>0</v>
      </c>
      <c r="N1555" s="233">
        <v>0</v>
      </c>
      <c r="O1555" s="233">
        <v>0</v>
      </c>
      <c r="P1555" s="233">
        <v>0</v>
      </c>
      <c r="Q1555" s="234">
        <v>0</v>
      </c>
      <c r="R1555" s="233">
        <v>0</v>
      </c>
      <c r="S1555" s="234">
        <v>0</v>
      </c>
      <c r="T1555" s="233">
        <v>0</v>
      </c>
      <c r="U1555" s="235">
        <f t="shared" si="168"/>
        <v>5242.13</v>
      </c>
      <c r="V1555" s="227">
        <f t="shared" si="169"/>
        <v>0</v>
      </c>
      <c r="W1555" s="227">
        <f t="shared" si="170"/>
        <v>0</v>
      </c>
      <c r="X1555" s="227">
        <f t="shared" si="173"/>
        <v>0</v>
      </c>
      <c r="Y1555" s="227">
        <f t="shared" si="171"/>
        <v>0</v>
      </c>
      <c r="Z1555" s="227">
        <f t="shared" si="172"/>
        <v>0</v>
      </c>
      <c r="AA1555" s="227">
        <f t="shared" si="174"/>
        <v>0</v>
      </c>
    </row>
    <row r="1556" spans="2:27" ht="13.5" hidden="1">
      <c r="B1556" s="232" t="s">
        <v>1110</v>
      </c>
      <c r="C1556" s="232" t="s">
        <v>822</v>
      </c>
      <c r="D1556" s="232" t="s">
        <v>1444</v>
      </c>
      <c r="E1556" s="232" t="s">
        <v>988</v>
      </c>
      <c r="F1556" s="232">
        <v>32</v>
      </c>
      <c r="G1556" s="232" t="s">
        <v>1316</v>
      </c>
      <c r="H1556" s="233">
        <v>14.196999999999999</v>
      </c>
      <c r="I1556" s="233">
        <v>0</v>
      </c>
      <c r="J1556" s="233">
        <v>0</v>
      </c>
      <c r="K1556" s="234">
        <v>0</v>
      </c>
      <c r="L1556" s="233">
        <v>0</v>
      </c>
      <c r="M1556" s="234">
        <v>0</v>
      </c>
      <c r="N1556" s="233">
        <v>0</v>
      </c>
      <c r="O1556" s="233">
        <v>0</v>
      </c>
      <c r="P1556" s="233">
        <v>0</v>
      </c>
      <c r="Q1556" s="234">
        <v>0</v>
      </c>
      <c r="R1556" s="233">
        <v>0</v>
      </c>
      <c r="S1556" s="234">
        <v>0</v>
      </c>
      <c r="T1556" s="233">
        <v>0</v>
      </c>
      <c r="U1556" s="235">
        <f t="shared" si="168"/>
        <v>10363.81</v>
      </c>
      <c r="V1556" s="227">
        <f t="shared" si="169"/>
        <v>0</v>
      </c>
      <c r="W1556" s="227">
        <f t="shared" si="170"/>
        <v>0</v>
      </c>
      <c r="X1556" s="227">
        <f t="shared" si="173"/>
        <v>0</v>
      </c>
      <c r="Y1556" s="227">
        <f t="shared" si="171"/>
        <v>0</v>
      </c>
      <c r="Z1556" s="227">
        <f t="shared" si="172"/>
        <v>0</v>
      </c>
      <c r="AA1556" s="227">
        <f t="shared" si="174"/>
        <v>0</v>
      </c>
    </row>
    <row r="1557" spans="2:27" ht="13.5" hidden="1">
      <c r="B1557" s="232" t="s">
        <v>1110</v>
      </c>
      <c r="C1557" s="232" t="s">
        <v>824</v>
      </c>
      <c r="D1557" s="232" t="s">
        <v>1444</v>
      </c>
      <c r="E1557" s="232" t="s">
        <v>988</v>
      </c>
      <c r="F1557" s="232">
        <v>4</v>
      </c>
      <c r="G1557" s="232" t="s">
        <v>1311</v>
      </c>
      <c r="H1557" s="233">
        <v>1.849</v>
      </c>
      <c r="I1557" s="233">
        <v>0</v>
      </c>
      <c r="J1557" s="233">
        <v>0</v>
      </c>
      <c r="K1557" s="234">
        <v>0</v>
      </c>
      <c r="L1557" s="233">
        <v>0</v>
      </c>
      <c r="M1557" s="234">
        <v>0</v>
      </c>
      <c r="N1557" s="233">
        <v>0</v>
      </c>
      <c r="O1557" s="233">
        <v>0</v>
      </c>
      <c r="P1557" s="233">
        <v>0</v>
      </c>
      <c r="Q1557" s="234">
        <v>0</v>
      </c>
      <c r="R1557" s="233">
        <v>0</v>
      </c>
      <c r="S1557" s="234">
        <v>0</v>
      </c>
      <c r="T1557" s="233">
        <v>0</v>
      </c>
      <c r="U1557" s="235">
        <f t="shared" si="168"/>
        <v>1349.77</v>
      </c>
      <c r="V1557" s="227">
        <f t="shared" si="169"/>
        <v>0</v>
      </c>
      <c r="W1557" s="227">
        <f t="shared" si="170"/>
        <v>0</v>
      </c>
      <c r="X1557" s="227">
        <f t="shared" si="173"/>
        <v>0</v>
      </c>
      <c r="Y1557" s="227">
        <f t="shared" si="171"/>
        <v>0</v>
      </c>
      <c r="Z1557" s="227">
        <f t="shared" si="172"/>
        <v>0</v>
      </c>
      <c r="AA1557" s="227">
        <f t="shared" si="174"/>
        <v>0</v>
      </c>
    </row>
    <row r="1558" spans="2:27" ht="13.5" hidden="1">
      <c r="B1558" s="232" t="s">
        <v>1110</v>
      </c>
      <c r="C1558" s="232" t="s">
        <v>825</v>
      </c>
      <c r="D1558" s="232" t="s">
        <v>1444</v>
      </c>
      <c r="E1558" s="232" t="s">
        <v>988</v>
      </c>
      <c r="F1558" s="232">
        <v>48</v>
      </c>
      <c r="G1558" s="232" t="s">
        <v>1310</v>
      </c>
      <c r="H1558" s="233">
        <v>21.501000000000001</v>
      </c>
      <c r="I1558" s="233">
        <v>0</v>
      </c>
      <c r="J1558" s="233">
        <v>0</v>
      </c>
      <c r="K1558" s="234">
        <v>0</v>
      </c>
      <c r="L1558" s="233">
        <v>0</v>
      </c>
      <c r="M1558" s="234">
        <v>0</v>
      </c>
      <c r="N1558" s="233">
        <v>0</v>
      </c>
      <c r="O1558" s="233">
        <v>0</v>
      </c>
      <c r="P1558" s="233">
        <v>0</v>
      </c>
      <c r="Q1558" s="234">
        <v>0</v>
      </c>
      <c r="R1558" s="233">
        <v>0</v>
      </c>
      <c r="S1558" s="234">
        <v>0</v>
      </c>
      <c r="T1558" s="233">
        <v>0</v>
      </c>
      <c r="U1558" s="235">
        <f t="shared" si="168"/>
        <v>15695.730000000001</v>
      </c>
      <c r="V1558" s="227">
        <f t="shared" si="169"/>
        <v>0</v>
      </c>
      <c r="W1558" s="227">
        <f t="shared" si="170"/>
        <v>0</v>
      </c>
      <c r="X1558" s="227">
        <f t="shared" si="173"/>
        <v>0</v>
      </c>
      <c r="Y1558" s="227">
        <f t="shared" si="171"/>
        <v>0</v>
      </c>
      <c r="Z1558" s="227">
        <f t="shared" si="172"/>
        <v>0</v>
      </c>
      <c r="AA1558" s="227">
        <f t="shared" si="174"/>
        <v>0</v>
      </c>
    </row>
    <row r="1559" spans="2:27" ht="13.5" hidden="1">
      <c r="B1559" s="232" t="s">
        <v>1110</v>
      </c>
      <c r="C1559" s="232" t="s">
        <v>826</v>
      </c>
      <c r="D1559" s="232" t="s">
        <v>1444</v>
      </c>
      <c r="E1559" s="232" t="s">
        <v>988</v>
      </c>
      <c r="F1559" s="232">
        <v>64</v>
      </c>
      <c r="G1559" s="232" t="s">
        <v>1345</v>
      </c>
      <c r="H1559" s="233">
        <v>28.613</v>
      </c>
      <c r="I1559" s="233">
        <v>0</v>
      </c>
      <c r="J1559" s="233">
        <v>0</v>
      </c>
      <c r="K1559" s="234">
        <v>0</v>
      </c>
      <c r="L1559" s="233">
        <v>0</v>
      </c>
      <c r="M1559" s="234">
        <v>0</v>
      </c>
      <c r="N1559" s="233">
        <v>0</v>
      </c>
      <c r="O1559" s="233">
        <v>0</v>
      </c>
      <c r="P1559" s="233">
        <v>0</v>
      </c>
      <c r="Q1559" s="234">
        <v>0</v>
      </c>
      <c r="R1559" s="233">
        <v>0</v>
      </c>
      <c r="S1559" s="234">
        <v>0</v>
      </c>
      <c r="T1559" s="233">
        <v>0</v>
      </c>
      <c r="U1559" s="235">
        <f t="shared" si="168"/>
        <v>20887.489999999998</v>
      </c>
      <c r="V1559" s="227">
        <f t="shared" si="169"/>
        <v>0</v>
      </c>
      <c r="W1559" s="227">
        <f t="shared" si="170"/>
        <v>0</v>
      </c>
      <c r="X1559" s="227">
        <f t="shared" si="173"/>
        <v>0</v>
      </c>
      <c r="Y1559" s="227">
        <f t="shared" si="171"/>
        <v>0</v>
      </c>
      <c r="Z1559" s="227">
        <f t="shared" si="172"/>
        <v>0</v>
      </c>
      <c r="AA1559" s="227">
        <f t="shared" si="174"/>
        <v>0</v>
      </c>
    </row>
    <row r="1560" spans="2:27" ht="13.5" hidden="1">
      <c r="B1560" s="232" t="s">
        <v>1110</v>
      </c>
      <c r="C1560" s="232" t="s">
        <v>827</v>
      </c>
      <c r="D1560" s="232" t="s">
        <v>1444</v>
      </c>
      <c r="E1560" s="232" t="s">
        <v>988</v>
      </c>
      <c r="F1560" s="232">
        <v>96</v>
      </c>
      <c r="G1560" s="232" t="s">
        <v>1356</v>
      </c>
      <c r="H1560" s="233">
        <v>42.837000000000003</v>
      </c>
      <c r="I1560" s="233">
        <v>0</v>
      </c>
      <c r="J1560" s="233">
        <v>0</v>
      </c>
      <c r="K1560" s="234">
        <v>0</v>
      </c>
      <c r="L1560" s="233">
        <v>0</v>
      </c>
      <c r="M1560" s="234">
        <v>0</v>
      </c>
      <c r="N1560" s="233">
        <v>0</v>
      </c>
      <c r="O1560" s="233">
        <v>0</v>
      </c>
      <c r="P1560" s="233">
        <v>0</v>
      </c>
      <c r="Q1560" s="234">
        <v>0</v>
      </c>
      <c r="R1560" s="233">
        <v>0</v>
      </c>
      <c r="S1560" s="234">
        <v>0</v>
      </c>
      <c r="T1560" s="233">
        <v>0</v>
      </c>
      <c r="U1560" s="235">
        <f t="shared" si="168"/>
        <v>31271.010000000002</v>
      </c>
      <c r="V1560" s="227">
        <f t="shared" si="169"/>
        <v>0</v>
      </c>
      <c r="W1560" s="227">
        <f t="shared" si="170"/>
        <v>0</v>
      </c>
      <c r="X1560" s="227">
        <f t="shared" si="173"/>
        <v>0</v>
      </c>
      <c r="Y1560" s="227">
        <f t="shared" si="171"/>
        <v>0</v>
      </c>
      <c r="Z1560" s="227">
        <f t="shared" si="172"/>
        <v>0</v>
      </c>
      <c r="AA1560" s="227">
        <f t="shared" si="174"/>
        <v>0</v>
      </c>
    </row>
    <row r="1561" spans="2:27" ht="13.5" hidden="1">
      <c r="B1561" s="232" t="s">
        <v>1110</v>
      </c>
      <c r="C1561" s="232" t="s">
        <v>828</v>
      </c>
      <c r="D1561" s="232" t="s">
        <v>1444</v>
      </c>
      <c r="E1561" s="232" t="s">
        <v>988</v>
      </c>
      <c r="F1561" s="232">
        <v>8</v>
      </c>
      <c r="G1561" s="232" t="s">
        <v>1312</v>
      </c>
      <c r="H1561" s="233">
        <v>3.7210000000000001</v>
      </c>
      <c r="I1561" s="233">
        <v>0</v>
      </c>
      <c r="J1561" s="233">
        <v>0</v>
      </c>
      <c r="K1561" s="234">
        <v>0</v>
      </c>
      <c r="L1561" s="233">
        <v>0</v>
      </c>
      <c r="M1561" s="234">
        <v>0</v>
      </c>
      <c r="N1561" s="233">
        <v>0</v>
      </c>
      <c r="O1561" s="233">
        <v>0</v>
      </c>
      <c r="P1561" s="233">
        <v>0</v>
      </c>
      <c r="Q1561" s="234">
        <v>0</v>
      </c>
      <c r="R1561" s="233">
        <v>0</v>
      </c>
      <c r="S1561" s="234">
        <v>0</v>
      </c>
      <c r="T1561" s="233">
        <v>0</v>
      </c>
      <c r="U1561" s="235">
        <f t="shared" si="168"/>
        <v>2716.33</v>
      </c>
      <c r="V1561" s="227">
        <f t="shared" si="169"/>
        <v>0</v>
      </c>
      <c r="W1561" s="227">
        <f t="shared" si="170"/>
        <v>0</v>
      </c>
      <c r="X1561" s="227">
        <f t="shared" si="173"/>
        <v>0</v>
      </c>
      <c r="Y1561" s="227">
        <f t="shared" si="171"/>
        <v>0</v>
      </c>
      <c r="Z1561" s="227">
        <f t="shared" si="172"/>
        <v>0</v>
      </c>
      <c r="AA1561" s="227">
        <f t="shared" si="174"/>
        <v>0</v>
      </c>
    </row>
    <row r="1562" spans="2:27" ht="13.5" hidden="1">
      <c r="B1562" s="232" t="s">
        <v>1110</v>
      </c>
      <c r="C1562" s="232" t="s">
        <v>829</v>
      </c>
      <c r="D1562" s="232" t="s">
        <v>1444</v>
      </c>
      <c r="E1562" s="232" t="s">
        <v>988</v>
      </c>
      <c r="F1562" s="232">
        <v>16</v>
      </c>
      <c r="G1562" s="232" t="s">
        <v>1317</v>
      </c>
      <c r="H1562" s="233">
        <v>7.2770000000000001</v>
      </c>
      <c r="I1562" s="233">
        <v>0</v>
      </c>
      <c r="J1562" s="233">
        <v>0</v>
      </c>
      <c r="K1562" s="234">
        <v>0</v>
      </c>
      <c r="L1562" s="233">
        <v>0</v>
      </c>
      <c r="M1562" s="234">
        <v>0</v>
      </c>
      <c r="N1562" s="233">
        <v>0</v>
      </c>
      <c r="O1562" s="233">
        <v>0</v>
      </c>
      <c r="P1562" s="233">
        <v>0</v>
      </c>
      <c r="Q1562" s="234">
        <v>0</v>
      </c>
      <c r="R1562" s="233">
        <v>0</v>
      </c>
      <c r="S1562" s="234">
        <v>0</v>
      </c>
      <c r="T1562" s="233">
        <v>0</v>
      </c>
      <c r="U1562" s="235">
        <f t="shared" si="168"/>
        <v>5312.21</v>
      </c>
      <c r="V1562" s="227">
        <f t="shared" si="169"/>
        <v>0</v>
      </c>
      <c r="W1562" s="227">
        <f t="shared" si="170"/>
        <v>0</v>
      </c>
      <c r="X1562" s="227">
        <f t="shared" si="173"/>
        <v>0</v>
      </c>
      <c r="Y1562" s="227">
        <f t="shared" si="171"/>
        <v>0</v>
      </c>
      <c r="Z1562" s="227">
        <f t="shared" si="172"/>
        <v>0</v>
      </c>
      <c r="AA1562" s="227">
        <f t="shared" si="174"/>
        <v>0</v>
      </c>
    </row>
    <row r="1563" spans="2:27" ht="13.5" hidden="1">
      <c r="B1563" s="232" t="s">
        <v>1110</v>
      </c>
      <c r="C1563" s="232" t="s">
        <v>830</v>
      </c>
      <c r="D1563" s="232" t="s">
        <v>1444</v>
      </c>
      <c r="E1563" s="232" t="s">
        <v>988</v>
      </c>
      <c r="F1563" s="232">
        <v>32</v>
      </c>
      <c r="G1563" s="232" t="s">
        <v>1316</v>
      </c>
      <c r="H1563" s="233">
        <v>14.388999999999999</v>
      </c>
      <c r="I1563" s="233">
        <v>0</v>
      </c>
      <c r="J1563" s="233">
        <v>0</v>
      </c>
      <c r="K1563" s="234">
        <v>0</v>
      </c>
      <c r="L1563" s="233">
        <v>0</v>
      </c>
      <c r="M1563" s="234">
        <v>0</v>
      </c>
      <c r="N1563" s="233">
        <v>0</v>
      </c>
      <c r="O1563" s="233">
        <v>0</v>
      </c>
      <c r="P1563" s="233">
        <v>0</v>
      </c>
      <c r="Q1563" s="234">
        <v>0</v>
      </c>
      <c r="R1563" s="233">
        <v>0</v>
      </c>
      <c r="S1563" s="234">
        <v>0</v>
      </c>
      <c r="T1563" s="233">
        <v>0</v>
      </c>
      <c r="U1563" s="235">
        <f t="shared" si="168"/>
        <v>10503.97</v>
      </c>
      <c r="V1563" s="227">
        <f t="shared" si="169"/>
        <v>0</v>
      </c>
      <c r="W1563" s="227">
        <f t="shared" si="170"/>
        <v>0</v>
      </c>
      <c r="X1563" s="227">
        <f t="shared" si="173"/>
        <v>0</v>
      </c>
      <c r="Y1563" s="227">
        <f t="shared" si="171"/>
        <v>0</v>
      </c>
      <c r="Z1563" s="227">
        <f t="shared" si="172"/>
        <v>0</v>
      </c>
      <c r="AA1563" s="227">
        <f t="shared" si="174"/>
        <v>0</v>
      </c>
    </row>
    <row r="1564" spans="2:27" ht="13.5" hidden="1">
      <c r="B1564" s="232" t="s">
        <v>1110</v>
      </c>
      <c r="C1564" s="232" t="s">
        <v>832</v>
      </c>
      <c r="D1564" s="232" t="s">
        <v>1444</v>
      </c>
      <c r="E1564" s="232" t="s">
        <v>988</v>
      </c>
      <c r="F1564" s="232">
        <v>96</v>
      </c>
      <c r="G1564" s="232" t="s">
        <v>1356</v>
      </c>
      <c r="H1564" s="233">
        <v>42.837000000000003</v>
      </c>
      <c r="I1564" s="233">
        <v>0</v>
      </c>
      <c r="J1564" s="233">
        <v>0</v>
      </c>
      <c r="K1564" s="234">
        <v>0</v>
      </c>
      <c r="L1564" s="233">
        <v>0</v>
      </c>
      <c r="M1564" s="234">
        <v>0</v>
      </c>
      <c r="N1564" s="233">
        <v>0</v>
      </c>
      <c r="O1564" s="233">
        <v>0</v>
      </c>
      <c r="P1564" s="233">
        <v>0</v>
      </c>
      <c r="Q1564" s="234">
        <v>0</v>
      </c>
      <c r="R1564" s="233">
        <v>0</v>
      </c>
      <c r="S1564" s="234">
        <v>0</v>
      </c>
      <c r="T1564" s="233">
        <v>0</v>
      </c>
      <c r="U1564" s="235">
        <f t="shared" si="168"/>
        <v>31271.010000000002</v>
      </c>
      <c r="V1564" s="227">
        <f t="shared" si="169"/>
        <v>0</v>
      </c>
      <c r="W1564" s="227">
        <f t="shared" si="170"/>
        <v>0</v>
      </c>
      <c r="X1564" s="227">
        <f t="shared" si="173"/>
        <v>0</v>
      </c>
      <c r="Y1564" s="227">
        <f t="shared" si="171"/>
        <v>0</v>
      </c>
      <c r="Z1564" s="227">
        <f t="shared" si="172"/>
        <v>0</v>
      </c>
      <c r="AA1564" s="227">
        <f t="shared" si="174"/>
        <v>0</v>
      </c>
    </row>
    <row r="1565" spans="2:27" ht="13.5" hidden="1">
      <c r="B1565" s="232" t="s">
        <v>1110</v>
      </c>
      <c r="C1565" s="232" t="s">
        <v>833</v>
      </c>
      <c r="D1565" s="232" t="s">
        <v>1444</v>
      </c>
      <c r="E1565" s="232" t="s">
        <v>988</v>
      </c>
      <c r="F1565" s="232">
        <v>4</v>
      </c>
      <c r="G1565" s="232" t="s">
        <v>1311</v>
      </c>
      <c r="H1565" s="233">
        <v>1.873</v>
      </c>
      <c r="I1565" s="233">
        <v>0</v>
      </c>
      <c r="J1565" s="233">
        <v>0</v>
      </c>
      <c r="K1565" s="234">
        <v>0</v>
      </c>
      <c r="L1565" s="233">
        <v>0</v>
      </c>
      <c r="M1565" s="234">
        <v>0</v>
      </c>
      <c r="N1565" s="233">
        <v>0</v>
      </c>
      <c r="O1565" s="233">
        <v>0</v>
      </c>
      <c r="P1565" s="233">
        <v>0</v>
      </c>
      <c r="Q1565" s="234">
        <v>0</v>
      </c>
      <c r="R1565" s="233">
        <v>0</v>
      </c>
      <c r="S1565" s="234">
        <v>0</v>
      </c>
      <c r="T1565" s="233">
        <v>0</v>
      </c>
      <c r="U1565" s="235">
        <f t="shared" si="168"/>
        <v>1367.29</v>
      </c>
      <c r="V1565" s="227">
        <f t="shared" si="169"/>
        <v>0</v>
      </c>
      <c r="W1565" s="227">
        <f t="shared" si="170"/>
        <v>0</v>
      </c>
      <c r="X1565" s="227">
        <f t="shared" si="173"/>
        <v>0</v>
      </c>
      <c r="Y1565" s="227">
        <f t="shared" si="171"/>
        <v>0</v>
      </c>
      <c r="Z1565" s="227">
        <f t="shared" si="172"/>
        <v>0</v>
      </c>
      <c r="AA1565" s="227">
        <f t="shared" si="174"/>
        <v>0</v>
      </c>
    </row>
    <row r="1566" spans="2:27" ht="13.5" hidden="1">
      <c r="B1566" s="232" t="s">
        <v>1110</v>
      </c>
      <c r="C1566" s="232" t="s">
        <v>1045</v>
      </c>
      <c r="D1566" s="232" t="s">
        <v>1444</v>
      </c>
      <c r="E1566" s="232" t="s">
        <v>988</v>
      </c>
      <c r="F1566" s="232">
        <v>48</v>
      </c>
      <c r="G1566" s="232" t="s">
        <v>1310</v>
      </c>
      <c r="H1566" s="233">
        <v>23.036999999999999</v>
      </c>
      <c r="I1566" s="233">
        <v>0</v>
      </c>
      <c r="J1566" s="233">
        <v>0</v>
      </c>
      <c r="K1566" s="234">
        <v>0</v>
      </c>
      <c r="L1566" s="233">
        <v>0</v>
      </c>
      <c r="M1566" s="234">
        <v>0</v>
      </c>
      <c r="N1566" s="233">
        <v>0</v>
      </c>
      <c r="O1566" s="233">
        <v>0</v>
      </c>
      <c r="P1566" s="233">
        <v>0</v>
      </c>
      <c r="Q1566" s="234">
        <v>0</v>
      </c>
      <c r="R1566" s="233">
        <v>0</v>
      </c>
      <c r="S1566" s="234">
        <v>0</v>
      </c>
      <c r="T1566" s="233">
        <v>0</v>
      </c>
      <c r="U1566" s="235">
        <f t="shared" si="168"/>
        <v>16817.009999999998</v>
      </c>
      <c r="V1566" s="227">
        <f t="shared" si="169"/>
        <v>0</v>
      </c>
      <c r="W1566" s="227">
        <f t="shared" si="170"/>
        <v>0</v>
      </c>
      <c r="X1566" s="227">
        <f t="shared" si="173"/>
        <v>0</v>
      </c>
      <c r="Y1566" s="227">
        <f t="shared" si="171"/>
        <v>0</v>
      </c>
      <c r="Z1566" s="227">
        <f t="shared" si="172"/>
        <v>0</v>
      </c>
      <c r="AA1566" s="227">
        <f t="shared" si="174"/>
        <v>0</v>
      </c>
    </row>
    <row r="1567" spans="2:27" ht="13.5" hidden="1">
      <c r="B1567" s="232" t="s">
        <v>1110</v>
      </c>
      <c r="C1567" s="232" t="s">
        <v>1046</v>
      </c>
      <c r="D1567" s="232" t="s">
        <v>1444</v>
      </c>
      <c r="E1567" s="232" t="s">
        <v>988</v>
      </c>
      <c r="F1567" s="232">
        <v>8</v>
      </c>
      <c r="G1567" s="232" t="s">
        <v>1312</v>
      </c>
      <c r="H1567" s="233">
        <v>3.9769999999999999</v>
      </c>
      <c r="I1567" s="233">
        <v>0</v>
      </c>
      <c r="J1567" s="233">
        <v>0</v>
      </c>
      <c r="K1567" s="234">
        <v>0</v>
      </c>
      <c r="L1567" s="233">
        <v>0</v>
      </c>
      <c r="M1567" s="234">
        <v>0</v>
      </c>
      <c r="N1567" s="233">
        <v>0</v>
      </c>
      <c r="O1567" s="233">
        <v>0</v>
      </c>
      <c r="P1567" s="233">
        <v>0</v>
      </c>
      <c r="Q1567" s="234">
        <v>0</v>
      </c>
      <c r="R1567" s="233">
        <v>0</v>
      </c>
      <c r="S1567" s="234">
        <v>0</v>
      </c>
      <c r="T1567" s="233">
        <v>0</v>
      </c>
      <c r="U1567" s="235">
        <f t="shared" si="168"/>
        <v>2903.21</v>
      </c>
      <c r="V1567" s="227">
        <f t="shared" si="169"/>
        <v>0</v>
      </c>
      <c r="W1567" s="227">
        <f t="shared" si="170"/>
        <v>0</v>
      </c>
      <c r="X1567" s="227">
        <f t="shared" si="173"/>
        <v>0</v>
      </c>
      <c r="Y1567" s="227">
        <f t="shared" si="171"/>
        <v>0</v>
      </c>
      <c r="Z1567" s="227">
        <f t="shared" si="172"/>
        <v>0</v>
      </c>
      <c r="AA1567" s="227">
        <f t="shared" si="174"/>
        <v>0</v>
      </c>
    </row>
    <row r="1568" spans="2:27" ht="13.5" hidden="1">
      <c r="B1568" s="232" t="s">
        <v>1110</v>
      </c>
      <c r="C1568" s="232" t="s">
        <v>1047</v>
      </c>
      <c r="D1568" s="232" t="s">
        <v>1444</v>
      </c>
      <c r="E1568" s="232" t="s">
        <v>988</v>
      </c>
      <c r="F1568" s="232">
        <v>12</v>
      </c>
      <c r="G1568" s="232" t="s">
        <v>1375</v>
      </c>
      <c r="H1568" s="233">
        <v>5.883</v>
      </c>
      <c r="I1568" s="233">
        <v>0</v>
      </c>
      <c r="J1568" s="233">
        <v>0</v>
      </c>
      <c r="K1568" s="234">
        <v>0</v>
      </c>
      <c r="L1568" s="233">
        <v>0</v>
      </c>
      <c r="M1568" s="234">
        <v>0</v>
      </c>
      <c r="N1568" s="233">
        <v>0</v>
      </c>
      <c r="O1568" s="233">
        <v>0</v>
      </c>
      <c r="P1568" s="233">
        <v>0</v>
      </c>
      <c r="Q1568" s="234">
        <v>0</v>
      </c>
      <c r="R1568" s="233">
        <v>0</v>
      </c>
      <c r="S1568" s="234">
        <v>0</v>
      </c>
      <c r="T1568" s="233">
        <v>0</v>
      </c>
      <c r="U1568" s="235">
        <f t="shared" si="168"/>
        <v>4294.59</v>
      </c>
      <c r="V1568" s="227">
        <f t="shared" si="169"/>
        <v>0</v>
      </c>
      <c r="W1568" s="227">
        <f t="shared" si="170"/>
        <v>0</v>
      </c>
      <c r="X1568" s="227">
        <f t="shared" si="173"/>
        <v>0</v>
      </c>
      <c r="Y1568" s="227">
        <f t="shared" si="171"/>
        <v>0</v>
      </c>
      <c r="Z1568" s="227">
        <f t="shared" si="172"/>
        <v>0</v>
      </c>
      <c r="AA1568" s="227">
        <f t="shared" si="174"/>
        <v>0</v>
      </c>
    </row>
    <row r="1569" spans="2:27" ht="13.5" hidden="1">
      <c r="B1569" s="232" t="s">
        <v>1110</v>
      </c>
      <c r="C1569" s="232" t="s">
        <v>1048</v>
      </c>
      <c r="D1569" s="232" t="s">
        <v>1444</v>
      </c>
      <c r="E1569" s="232" t="s">
        <v>988</v>
      </c>
      <c r="F1569" s="232">
        <v>24</v>
      </c>
      <c r="G1569" s="232" t="s">
        <v>1308</v>
      </c>
      <c r="H1569" s="233">
        <v>11.601000000000001</v>
      </c>
      <c r="I1569" s="233">
        <v>0</v>
      </c>
      <c r="J1569" s="233">
        <v>0</v>
      </c>
      <c r="K1569" s="234">
        <v>0</v>
      </c>
      <c r="L1569" s="233">
        <v>0</v>
      </c>
      <c r="M1569" s="234">
        <v>0</v>
      </c>
      <c r="N1569" s="233">
        <v>0</v>
      </c>
      <c r="O1569" s="233">
        <v>0</v>
      </c>
      <c r="P1569" s="233">
        <v>0</v>
      </c>
      <c r="Q1569" s="234">
        <v>0</v>
      </c>
      <c r="R1569" s="233">
        <v>0</v>
      </c>
      <c r="S1569" s="234">
        <v>0</v>
      </c>
      <c r="T1569" s="233">
        <v>0</v>
      </c>
      <c r="U1569" s="235">
        <f t="shared" si="168"/>
        <v>8468.7300000000014</v>
      </c>
      <c r="V1569" s="227">
        <f t="shared" si="169"/>
        <v>0</v>
      </c>
      <c r="W1569" s="227">
        <f t="shared" si="170"/>
        <v>0</v>
      </c>
      <c r="X1569" s="227">
        <f t="shared" si="173"/>
        <v>0</v>
      </c>
      <c r="Y1569" s="227">
        <f t="shared" si="171"/>
        <v>0</v>
      </c>
      <c r="Z1569" s="227">
        <f t="shared" si="172"/>
        <v>0</v>
      </c>
      <c r="AA1569" s="227">
        <f t="shared" si="174"/>
        <v>0</v>
      </c>
    </row>
    <row r="1570" spans="2:27" ht="13.5" hidden="1">
      <c r="B1570" s="232" t="s">
        <v>1110</v>
      </c>
      <c r="C1570" s="232" t="s">
        <v>1050</v>
      </c>
      <c r="D1570" s="232" t="s">
        <v>1444</v>
      </c>
      <c r="E1570" s="232" t="s">
        <v>988</v>
      </c>
      <c r="F1570" s="232">
        <v>48</v>
      </c>
      <c r="G1570" s="232" t="s">
        <v>1310</v>
      </c>
      <c r="H1570" s="233">
        <v>23.036999999999999</v>
      </c>
      <c r="I1570" s="233">
        <v>0</v>
      </c>
      <c r="J1570" s="233">
        <v>0</v>
      </c>
      <c r="K1570" s="234">
        <v>0</v>
      </c>
      <c r="L1570" s="233">
        <v>0</v>
      </c>
      <c r="M1570" s="234">
        <v>0</v>
      </c>
      <c r="N1570" s="233">
        <v>0</v>
      </c>
      <c r="O1570" s="233">
        <v>0</v>
      </c>
      <c r="P1570" s="233">
        <v>0</v>
      </c>
      <c r="Q1570" s="234">
        <v>0</v>
      </c>
      <c r="R1570" s="233">
        <v>0</v>
      </c>
      <c r="S1570" s="234">
        <v>0</v>
      </c>
      <c r="T1570" s="233">
        <v>0</v>
      </c>
      <c r="U1570" s="235">
        <f t="shared" si="168"/>
        <v>16817.009999999998</v>
      </c>
      <c r="V1570" s="227">
        <f t="shared" si="169"/>
        <v>0</v>
      </c>
      <c r="W1570" s="227">
        <f t="shared" si="170"/>
        <v>0</v>
      </c>
      <c r="X1570" s="227">
        <f t="shared" si="173"/>
        <v>0</v>
      </c>
      <c r="Y1570" s="227">
        <f t="shared" si="171"/>
        <v>0</v>
      </c>
      <c r="Z1570" s="227">
        <f t="shared" si="172"/>
        <v>0</v>
      </c>
      <c r="AA1570" s="227">
        <f t="shared" si="174"/>
        <v>0</v>
      </c>
    </row>
    <row r="1571" spans="2:27" ht="13.5" hidden="1">
      <c r="B1571" s="232" t="s">
        <v>1110</v>
      </c>
      <c r="C1571" s="232" t="s">
        <v>1051</v>
      </c>
      <c r="D1571" s="232" t="s">
        <v>1444</v>
      </c>
      <c r="E1571" s="232" t="s">
        <v>988</v>
      </c>
      <c r="F1571" s="232">
        <v>4</v>
      </c>
      <c r="G1571" s="232" t="s">
        <v>1311</v>
      </c>
      <c r="H1571" s="233">
        <v>2.0009999999999999</v>
      </c>
      <c r="I1571" s="233">
        <v>0</v>
      </c>
      <c r="J1571" s="233">
        <v>0</v>
      </c>
      <c r="K1571" s="234">
        <v>0</v>
      </c>
      <c r="L1571" s="233">
        <v>0</v>
      </c>
      <c r="M1571" s="234">
        <v>0</v>
      </c>
      <c r="N1571" s="233">
        <v>0</v>
      </c>
      <c r="O1571" s="233">
        <v>0</v>
      </c>
      <c r="P1571" s="233">
        <v>0</v>
      </c>
      <c r="Q1571" s="234">
        <v>0</v>
      </c>
      <c r="R1571" s="233">
        <v>0</v>
      </c>
      <c r="S1571" s="234">
        <v>0</v>
      </c>
      <c r="T1571" s="233">
        <v>0</v>
      </c>
      <c r="U1571" s="235">
        <f t="shared" si="168"/>
        <v>1460.73</v>
      </c>
      <c r="V1571" s="227">
        <f t="shared" si="169"/>
        <v>0</v>
      </c>
      <c r="W1571" s="227">
        <f t="shared" si="170"/>
        <v>0</v>
      </c>
      <c r="X1571" s="227">
        <f t="shared" si="173"/>
        <v>0</v>
      </c>
      <c r="Y1571" s="227">
        <f t="shared" si="171"/>
        <v>0</v>
      </c>
      <c r="Z1571" s="227">
        <f t="shared" si="172"/>
        <v>0</v>
      </c>
      <c r="AA1571" s="227">
        <f t="shared" si="174"/>
        <v>0</v>
      </c>
    </row>
    <row r="1572" spans="2:27" ht="13.5" hidden="1">
      <c r="B1572" s="232" t="s">
        <v>1110</v>
      </c>
      <c r="C1572" s="232" t="s">
        <v>1377</v>
      </c>
      <c r="D1572" s="232" t="s">
        <v>1444</v>
      </c>
      <c r="E1572" s="232" t="s">
        <v>988</v>
      </c>
      <c r="F1572" s="232">
        <v>48</v>
      </c>
      <c r="G1572" s="232" t="s">
        <v>1310</v>
      </c>
      <c r="H1572" s="233">
        <v>20.997</v>
      </c>
      <c r="I1572" s="233">
        <v>0</v>
      </c>
      <c r="J1572" s="233">
        <v>0</v>
      </c>
      <c r="K1572" s="234">
        <v>0</v>
      </c>
      <c r="L1572" s="233">
        <v>0</v>
      </c>
      <c r="M1572" s="234">
        <v>0</v>
      </c>
      <c r="N1572" s="233">
        <v>0</v>
      </c>
      <c r="O1572" s="233">
        <v>0</v>
      </c>
      <c r="P1572" s="233">
        <v>0</v>
      </c>
      <c r="Q1572" s="234">
        <v>0</v>
      </c>
      <c r="R1572" s="233">
        <v>0</v>
      </c>
      <c r="S1572" s="234">
        <v>0</v>
      </c>
      <c r="T1572" s="233">
        <v>0</v>
      </c>
      <c r="U1572" s="235">
        <f t="shared" si="168"/>
        <v>15327.81</v>
      </c>
      <c r="V1572" s="227">
        <f t="shared" si="169"/>
        <v>0</v>
      </c>
      <c r="W1572" s="227">
        <f t="shared" si="170"/>
        <v>0</v>
      </c>
      <c r="X1572" s="227">
        <f t="shared" si="173"/>
        <v>0</v>
      </c>
      <c r="Y1572" s="227">
        <f t="shared" si="171"/>
        <v>0</v>
      </c>
      <c r="Z1572" s="227">
        <f t="shared" si="172"/>
        <v>0</v>
      </c>
      <c r="AA1572" s="227">
        <f t="shared" si="174"/>
        <v>0</v>
      </c>
    </row>
    <row r="1573" spans="2:27" ht="13.5" hidden="1">
      <c r="B1573" s="232" t="s">
        <v>1110</v>
      </c>
      <c r="C1573" s="232" t="s">
        <v>1378</v>
      </c>
      <c r="D1573" s="232" t="s">
        <v>1444</v>
      </c>
      <c r="E1573" s="232" t="s">
        <v>988</v>
      </c>
      <c r="F1573" s="232">
        <v>64</v>
      </c>
      <c r="G1573" s="232" t="s">
        <v>1345</v>
      </c>
      <c r="H1573" s="233">
        <v>27.940999999999999</v>
      </c>
      <c r="I1573" s="233">
        <v>0</v>
      </c>
      <c r="J1573" s="233">
        <v>0</v>
      </c>
      <c r="K1573" s="234">
        <v>0</v>
      </c>
      <c r="L1573" s="233">
        <v>0</v>
      </c>
      <c r="M1573" s="234">
        <v>0</v>
      </c>
      <c r="N1573" s="233">
        <v>0</v>
      </c>
      <c r="O1573" s="233">
        <v>0</v>
      </c>
      <c r="P1573" s="233">
        <v>0</v>
      </c>
      <c r="Q1573" s="234">
        <v>0</v>
      </c>
      <c r="R1573" s="233">
        <v>0</v>
      </c>
      <c r="S1573" s="234">
        <v>0</v>
      </c>
      <c r="T1573" s="233">
        <v>0</v>
      </c>
      <c r="U1573" s="235">
        <f t="shared" si="168"/>
        <v>20396.93</v>
      </c>
      <c r="V1573" s="227">
        <f t="shared" si="169"/>
        <v>0</v>
      </c>
      <c r="W1573" s="227">
        <f t="shared" si="170"/>
        <v>0</v>
      </c>
      <c r="X1573" s="227">
        <f t="shared" si="173"/>
        <v>0</v>
      </c>
      <c r="Y1573" s="227">
        <f t="shared" si="171"/>
        <v>0</v>
      </c>
      <c r="Z1573" s="227">
        <f t="shared" si="172"/>
        <v>0</v>
      </c>
      <c r="AA1573" s="227">
        <f t="shared" si="174"/>
        <v>0</v>
      </c>
    </row>
    <row r="1574" spans="2:27" ht="13.5" hidden="1">
      <c r="B1574" s="232" t="s">
        <v>1110</v>
      </c>
      <c r="C1574" s="232" t="s">
        <v>1379</v>
      </c>
      <c r="D1574" s="232" t="s">
        <v>1444</v>
      </c>
      <c r="E1574" s="232" t="s">
        <v>988</v>
      </c>
      <c r="F1574" s="232">
        <v>96</v>
      </c>
      <c r="G1574" s="232" t="s">
        <v>1356</v>
      </c>
      <c r="H1574" s="233">
        <v>41.829000000000001</v>
      </c>
      <c r="I1574" s="233">
        <v>0</v>
      </c>
      <c r="J1574" s="233">
        <v>0</v>
      </c>
      <c r="K1574" s="234">
        <v>0</v>
      </c>
      <c r="L1574" s="233">
        <v>0</v>
      </c>
      <c r="M1574" s="234">
        <v>0</v>
      </c>
      <c r="N1574" s="233">
        <v>0</v>
      </c>
      <c r="O1574" s="233">
        <v>0</v>
      </c>
      <c r="P1574" s="233">
        <v>0</v>
      </c>
      <c r="Q1574" s="234">
        <v>0</v>
      </c>
      <c r="R1574" s="233">
        <v>0</v>
      </c>
      <c r="S1574" s="234">
        <v>0</v>
      </c>
      <c r="T1574" s="233">
        <v>0</v>
      </c>
      <c r="U1574" s="235">
        <f t="shared" si="168"/>
        <v>30535.170000000002</v>
      </c>
      <c r="V1574" s="227">
        <f t="shared" si="169"/>
        <v>0</v>
      </c>
      <c r="W1574" s="227">
        <f t="shared" si="170"/>
        <v>0</v>
      </c>
      <c r="X1574" s="227">
        <f t="shared" si="173"/>
        <v>0</v>
      </c>
      <c r="Y1574" s="227">
        <f t="shared" si="171"/>
        <v>0</v>
      </c>
      <c r="Z1574" s="227">
        <f t="shared" si="172"/>
        <v>0</v>
      </c>
      <c r="AA1574" s="227">
        <f t="shared" si="174"/>
        <v>0</v>
      </c>
    </row>
    <row r="1575" spans="2:27" ht="13.5" hidden="1">
      <c r="B1575" s="232" t="s">
        <v>1110</v>
      </c>
      <c r="C1575" s="232" t="s">
        <v>1380</v>
      </c>
      <c r="D1575" s="232" t="s">
        <v>1444</v>
      </c>
      <c r="E1575" s="232" t="s">
        <v>988</v>
      </c>
      <c r="F1575" s="232">
        <v>8</v>
      </c>
      <c r="G1575" s="232" t="s">
        <v>1312</v>
      </c>
      <c r="H1575" s="233">
        <v>3.637</v>
      </c>
      <c r="I1575" s="233">
        <v>0</v>
      </c>
      <c r="J1575" s="233">
        <v>0</v>
      </c>
      <c r="K1575" s="234">
        <v>0</v>
      </c>
      <c r="L1575" s="233">
        <v>0</v>
      </c>
      <c r="M1575" s="234">
        <v>0</v>
      </c>
      <c r="N1575" s="233">
        <v>0</v>
      </c>
      <c r="O1575" s="233">
        <v>0</v>
      </c>
      <c r="P1575" s="233">
        <v>0</v>
      </c>
      <c r="Q1575" s="234">
        <v>0</v>
      </c>
      <c r="R1575" s="233">
        <v>0</v>
      </c>
      <c r="S1575" s="234">
        <v>0</v>
      </c>
      <c r="T1575" s="233">
        <v>0</v>
      </c>
      <c r="U1575" s="235">
        <f t="shared" si="168"/>
        <v>2655.01</v>
      </c>
      <c r="V1575" s="227">
        <f t="shared" si="169"/>
        <v>0</v>
      </c>
      <c r="W1575" s="227">
        <f t="shared" si="170"/>
        <v>0</v>
      </c>
      <c r="X1575" s="227">
        <f t="shared" si="173"/>
        <v>0</v>
      </c>
      <c r="Y1575" s="227">
        <f t="shared" si="171"/>
        <v>0</v>
      </c>
      <c r="Z1575" s="227">
        <f t="shared" si="172"/>
        <v>0</v>
      </c>
      <c r="AA1575" s="227">
        <f t="shared" si="174"/>
        <v>0</v>
      </c>
    </row>
    <row r="1576" spans="2:27" ht="13.5" hidden="1">
      <c r="B1576" s="232" t="s">
        <v>1110</v>
      </c>
      <c r="C1576" s="232" t="s">
        <v>1381</v>
      </c>
      <c r="D1576" s="232" t="s">
        <v>1444</v>
      </c>
      <c r="E1576" s="232" t="s">
        <v>988</v>
      </c>
      <c r="F1576" s="232">
        <v>128</v>
      </c>
      <c r="G1576" s="232" t="s">
        <v>1364</v>
      </c>
      <c r="H1576" s="233">
        <v>55.716999999999999</v>
      </c>
      <c r="I1576" s="233">
        <v>0</v>
      </c>
      <c r="J1576" s="233">
        <v>0</v>
      </c>
      <c r="K1576" s="234">
        <v>0</v>
      </c>
      <c r="L1576" s="233">
        <v>0</v>
      </c>
      <c r="M1576" s="234">
        <v>0</v>
      </c>
      <c r="N1576" s="233">
        <v>0</v>
      </c>
      <c r="O1576" s="233">
        <v>0</v>
      </c>
      <c r="P1576" s="233">
        <v>0</v>
      </c>
      <c r="Q1576" s="234">
        <v>0</v>
      </c>
      <c r="R1576" s="233">
        <v>0</v>
      </c>
      <c r="S1576" s="234">
        <v>0</v>
      </c>
      <c r="T1576" s="233">
        <v>0</v>
      </c>
      <c r="U1576" s="235">
        <f t="shared" si="168"/>
        <v>40673.409999999996</v>
      </c>
      <c r="V1576" s="227">
        <f t="shared" si="169"/>
        <v>0</v>
      </c>
      <c r="W1576" s="227">
        <f t="shared" si="170"/>
        <v>0</v>
      </c>
      <c r="X1576" s="227">
        <f t="shared" si="173"/>
        <v>0</v>
      </c>
      <c r="Y1576" s="227">
        <f t="shared" si="171"/>
        <v>0</v>
      </c>
      <c r="Z1576" s="227">
        <f t="shared" si="172"/>
        <v>0</v>
      </c>
      <c r="AA1576" s="227">
        <f t="shared" si="174"/>
        <v>0</v>
      </c>
    </row>
    <row r="1577" spans="2:27" ht="13.5" hidden="1">
      <c r="B1577" s="232" t="s">
        <v>1110</v>
      </c>
      <c r="C1577" s="232" t="s">
        <v>1382</v>
      </c>
      <c r="D1577" s="232" t="s">
        <v>1444</v>
      </c>
      <c r="E1577" s="232" t="s">
        <v>988</v>
      </c>
      <c r="F1577" s="232">
        <v>16</v>
      </c>
      <c r="G1577" s="232" t="s">
        <v>1317</v>
      </c>
      <c r="H1577" s="233">
        <v>7.109</v>
      </c>
      <c r="I1577" s="233">
        <v>0</v>
      </c>
      <c r="J1577" s="233">
        <v>0</v>
      </c>
      <c r="K1577" s="234">
        <v>0</v>
      </c>
      <c r="L1577" s="233">
        <v>0</v>
      </c>
      <c r="M1577" s="234">
        <v>0</v>
      </c>
      <c r="N1577" s="233">
        <v>0</v>
      </c>
      <c r="O1577" s="233">
        <v>0</v>
      </c>
      <c r="P1577" s="233">
        <v>0</v>
      </c>
      <c r="Q1577" s="234">
        <v>0</v>
      </c>
      <c r="R1577" s="233">
        <v>0</v>
      </c>
      <c r="S1577" s="234">
        <v>0</v>
      </c>
      <c r="T1577" s="233">
        <v>0</v>
      </c>
      <c r="U1577" s="235">
        <f t="shared" si="168"/>
        <v>5189.57</v>
      </c>
      <c r="V1577" s="227">
        <f t="shared" si="169"/>
        <v>0</v>
      </c>
      <c r="W1577" s="227">
        <f t="shared" si="170"/>
        <v>0</v>
      </c>
      <c r="X1577" s="227">
        <f t="shared" si="173"/>
        <v>0</v>
      </c>
      <c r="Y1577" s="227">
        <f t="shared" si="171"/>
        <v>0</v>
      </c>
      <c r="Z1577" s="227">
        <f t="shared" si="172"/>
        <v>0</v>
      </c>
      <c r="AA1577" s="227">
        <f t="shared" si="174"/>
        <v>0</v>
      </c>
    </row>
    <row r="1578" spans="2:27" ht="13.5" hidden="1">
      <c r="B1578" s="232" t="s">
        <v>1110</v>
      </c>
      <c r="C1578" s="232" t="s">
        <v>1383</v>
      </c>
      <c r="D1578" s="232" t="s">
        <v>1444</v>
      </c>
      <c r="E1578" s="232" t="s">
        <v>988</v>
      </c>
      <c r="F1578" s="232">
        <v>32</v>
      </c>
      <c r="G1578" s="232" t="s">
        <v>1316</v>
      </c>
      <c r="H1578" s="233">
        <v>14.053000000000001</v>
      </c>
      <c r="I1578" s="233">
        <v>0</v>
      </c>
      <c r="J1578" s="233">
        <v>0</v>
      </c>
      <c r="K1578" s="234">
        <v>0</v>
      </c>
      <c r="L1578" s="233">
        <v>0</v>
      </c>
      <c r="M1578" s="234">
        <v>0</v>
      </c>
      <c r="N1578" s="233">
        <v>0</v>
      </c>
      <c r="O1578" s="233">
        <v>0</v>
      </c>
      <c r="P1578" s="233">
        <v>0</v>
      </c>
      <c r="Q1578" s="234">
        <v>0</v>
      </c>
      <c r="R1578" s="233">
        <v>0</v>
      </c>
      <c r="S1578" s="234">
        <v>0</v>
      </c>
      <c r="T1578" s="233">
        <v>0</v>
      </c>
      <c r="U1578" s="235">
        <f t="shared" si="168"/>
        <v>10258.69</v>
      </c>
      <c r="V1578" s="227">
        <f t="shared" si="169"/>
        <v>0</v>
      </c>
      <c r="W1578" s="227">
        <f t="shared" si="170"/>
        <v>0</v>
      </c>
      <c r="X1578" s="227">
        <f t="shared" si="173"/>
        <v>0</v>
      </c>
      <c r="Y1578" s="227">
        <f t="shared" si="171"/>
        <v>0</v>
      </c>
      <c r="Z1578" s="227">
        <f t="shared" si="172"/>
        <v>0</v>
      </c>
      <c r="AA1578" s="227">
        <f t="shared" si="174"/>
        <v>0</v>
      </c>
    </row>
    <row r="1579" spans="2:27" ht="13.5" hidden="1">
      <c r="B1579" s="232" t="s">
        <v>1110</v>
      </c>
      <c r="C1579" s="232" t="s">
        <v>1385</v>
      </c>
      <c r="D1579" s="232" t="s">
        <v>1444</v>
      </c>
      <c r="E1579" s="232" t="s">
        <v>988</v>
      </c>
      <c r="F1579" s="232">
        <v>128</v>
      </c>
      <c r="G1579" s="232" t="s">
        <v>1364</v>
      </c>
      <c r="H1579" s="233">
        <v>79.716999999999999</v>
      </c>
      <c r="I1579" s="233">
        <v>0</v>
      </c>
      <c r="J1579" s="233">
        <v>77.101200000000006</v>
      </c>
      <c r="K1579" s="234">
        <v>336673</v>
      </c>
      <c r="L1579" s="233">
        <v>38.433</v>
      </c>
      <c r="M1579" s="234">
        <v>672522</v>
      </c>
      <c r="N1579" s="233">
        <v>0</v>
      </c>
      <c r="O1579" s="233">
        <v>0</v>
      </c>
      <c r="P1579" s="233">
        <v>75.569770000000005</v>
      </c>
      <c r="Q1579" s="234">
        <v>989667</v>
      </c>
      <c r="R1579" s="233">
        <v>37.658549999999998</v>
      </c>
      <c r="S1579" s="234">
        <v>1974353</v>
      </c>
      <c r="T1579" s="233">
        <v>0</v>
      </c>
      <c r="U1579" s="235">
        <f t="shared" si="168"/>
        <v>58193.409999999996</v>
      </c>
      <c r="V1579" s="227">
        <f t="shared" si="169"/>
        <v>56283.876000000004</v>
      </c>
      <c r="W1579" s="227">
        <f t="shared" si="170"/>
        <v>56112.173333333332</v>
      </c>
      <c r="X1579" s="227">
        <f t="shared" si="173"/>
        <v>56043.5</v>
      </c>
      <c r="Y1579" s="227">
        <f t="shared" si="171"/>
        <v>55165.932100000005</v>
      </c>
      <c r="Z1579" s="227">
        <f t="shared" si="172"/>
        <v>54981.491500000004</v>
      </c>
      <c r="AA1579" s="227">
        <f t="shared" si="174"/>
        <v>54843.138888888891</v>
      </c>
    </row>
    <row r="1580" spans="2:27" ht="13.5" hidden="1">
      <c r="B1580" s="232" t="s">
        <v>1110</v>
      </c>
      <c r="C1580" s="232" t="s">
        <v>1386</v>
      </c>
      <c r="D1580" s="232" t="s">
        <v>1444</v>
      </c>
      <c r="E1580" s="232" t="s">
        <v>988</v>
      </c>
      <c r="F1580" s="232">
        <v>4</v>
      </c>
      <c r="G1580" s="232" t="s">
        <v>1311</v>
      </c>
      <c r="H1580" s="233">
        <v>1.831</v>
      </c>
      <c r="I1580" s="233">
        <v>0</v>
      </c>
      <c r="J1580" s="233">
        <v>0</v>
      </c>
      <c r="K1580" s="234">
        <v>0</v>
      </c>
      <c r="L1580" s="233">
        <v>0</v>
      </c>
      <c r="M1580" s="234">
        <v>0</v>
      </c>
      <c r="N1580" s="233">
        <v>0</v>
      </c>
      <c r="O1580" s="233">
        <v>0</v>
      </c>
      <c r="P1580" s="233">
        <v>0</v>
      </c>
      <c r="Q1580" s="234">
        <v>0</v>
      </c>
      <c r="R1580" s="233">
        <v>0</v>
      </c>
      <c r="S1580" s="234">
        <v>0</v>
      </c>
      <c r="T1580" s="233">
        <v>0</v>
      </c>
      <c r="U1580" s="235">
        <f t="shared" si="168"/>
        <v>1336.6299999999999</v>
      </c>
      <c r="V1580" s="227">
        <f t="shared" si="169"/>
        <v>0</v>
      </c>
      <c r="W1580" s="227">
        <f t="shared" si="170"/>
        <v>0</v>
      </c>
      <c r="X1580" s="227">
        <f t="shared" si="173"/>
        <v>0</v>
      </c>
      <c r="Y1580" s="227">
        <f t="shared" si="171"/>
        <v>0</v>
      </c>
      <c r="Z1580" s="227">
        <f t="shared" si="172"/>
        <v>0</v>
      </c>
      <c r="AA1580" s="227">
        <f t="shared" si="174"/>
        <v>0</v>
      </c>
    </row>
    <row r="1581" spans="2:27" ht="13.5" hidden="1">
      <c r="B1581" s="232" t="s">
        <v>1110</v>
      </c>
      <c r="C1581" s="232" t="s">
        <v>840</v>
      </c>
      <c r="D1581" s="232" t="s">
        <v>1444</v>
      </c>
      <c r="E1581" s="232" t="s">
        <v>988</v>
      </c>
      <c r="F1581" s="232">
        <v>8</v>
      </c>
      <c r="G1581" s="232" t="s">
        <v>1351</v>
      </c>
      <c r="H1581" s="233">
        <v>3.9649999999999999</v>
      </c>
      <c r="I1581" s="233">
        <v>0</v>
      </c>
      <c r="J1581" s="233">
        <v>0</v>
      </c>
      <c r="K1581" s="234">
        <v>0</v>
      </c>
      <c r="L1581" s="233">
        <v>0</v>
      </c>
      <c r="M1581" s="234">
        <v>0</v>
      </c>
      <c r="N1581" s="233">
        <v>0</v>
      </c>
      <c r="O1581" s="233">
        <v>0</v>
      </c>
      <c r="P1581" s="233">
        <v>0</v>
      </c>
      <c r="Q1581" s="234">
        <v>0</v>
      </c>
      <c r="R1581" s="233">
        <v>0</v>
      </c>
      <c r="S1581" s="234">
        <v>0</v>
      </c>
      <c r="T1581" s="233">
        <v>0</v>
      </c>
      <c r="U1581" s="235">
        <f t="shared" si="168"/>
        <v>2894.45</v>
      </c>
      <c r="V1581" s="227">
        <f t="shared" si="169"/>
        <v>0</v>
      </c>
      <c r="W1581" s="227">
        <f t="shared" si="170"/>
        <v>0</v>
      </c>
      <c r="X1581" s="227">
        <f t="shared" si="173"/>
        <v>0</v>
      </c>
      <c r="Y1581" s="227">
        <f t="shared" si="171"/>
        <v>0</v>
      </c>
      <c r="Z1581" s="227">
        <f t="shared" si="172"/>
        <v>0</v>
      </c>
      <c r="AA1581" s="227">
        <f t="shared" si="174"/>
        <v>0</v>
      </c>
    </row>
    <row r="1582" spans="2:27" ht="13.5" hidden="1">
      <c r="B1582" s="232" t="s">
        <v>1110</v>
      </c>
      <c r="C1582" s="232" t="s">
        <v>841</v>
      </c>
      <c r="D1582" s="232" t="s">
        <v>1444</v>
      </c>
      <c r="E1582" s="232" t="s">
        <v>988</v>
      </c>
      <c r="F1582" s="232">
        <v>16</v>
      </c>
      <c r="G1582" s="232" t="s">
        <v>1352</v>
      </c>
      <c r="H1582" s="233">
        <v>7.7649999999999997</v>
      </c>
      <c r="I1582" s="233">
        <v>0</v>
      </c>
      <c r="J1582" s="233">
        <v>0</v>
      </c>
      <c r="K1582" s="234">
        <v>0</v>
      </c>
      <c r="L1582" s="233">
        <v>0</v>
      </c>
      <c r="M1582" s="234">
        <v>0</v>
      </c>
      <c r="N1582" s="233">
        <v>0</v>
      </c>
      <c r="O1582" s="233">
        <v>0</v>
      </c>
      <c r="P1582" s="233">
        <v>0</v>
      </c>
      <c r="Q1582" s="234">
        <v>0</v>
      </c>
      <c r="R1582" s="233">
        <v>0</v>
      </c>
      <c r="S1582" s="234">
        <v>0</v>
      </c>
      <c r="T1582" s="233">
        <v>0</v>
      </c>
      <c r="U1582" s="235">
        <f t="shared" si="168"/>
        <v>5668.45</v>
      </c>
      <c r="V1582" s="227">
        <f t="shared" si="169"/>
        <v>0</v>
      </c>
      <c r="W1582" s="227">
        <f t="shared" si="170"/>
        <v>0</v>
      </c>
      <c r="X1582" s="227">
        <f t="shared" si="173"/>
        <v>0</v>
      </c>
      <c r="Y1582" s="227">
        <f t="shared" si="171"/>
        <v>0</v>
      </c>
      <c r="Z1582" s="227">
        <f t="shared" si="172"/>
        <v>0</v>
      </c>
      <c r="AA1582" s="227">
        <f t="shared" si="174"/>
        <v>0</v>
      </c>
    </row>
    <row r="1583" spans="2:27" ht="13.5" hidden="1">
      <c r="B1583" s="232" t="s">
        <v>1110</v>
      </c>
      <c r="C1583" s="232" t="s">
        <v>842</v>
      </c>
      <c r="D1583" s="232" t="s">
        <v>1444</v>
      </c>
      <c r="E1583" s="232" t="s">
        <v>988</v>
      </c>
      <c r="F1583" s="232">
        <v>32</v>
      </c>
      <c r="G1583" s="232" t="s">
        <v>1353</v>
      </c>
      <c r="H1583" s="233">
        <v>15.365</v>
      </c>
      <c r="I1583" s="233">
        <v>0</v>
      </c>
      <c r="J1583" s="233">
        <v>0</v>
      </c>
      <c r="K1583" s="234">
        <v>0</v>
      </c>
      <c r="L1583" s="233">
        <v>0</v>
      </c>
      <c r="M1583" s="234">
        <v>0</v>
      </c>
      <c r="N1583" s="233">
        <v>0</v>
      </c>
      <c r="O1583" s="233">
        <v>0</v>
      </c>
      <c r="P1583" s="233">
        <v>0</v>
      </c>
      <c r="Q1583" s="234">
        <v>0</v>
      </c>
      <c r="R1583" s="233">
        <v>0</v>
      </c>
      <c r="S1583" s="234">
        <v>0</v>
      </c>
      <c r="T1583" s="233">
        <v>0</v>
      </c>
      <c r="U1583" s="235">
        <f t="shared" si="168"/>
        <v>11216.45</v>
      </c>
      <c r="V1583" s="227">
        <f t="shared" si="169"/>
        <v>0</v>
      </c>
      <c r="W1583" s="227">
        <f t="shared" si="170"/>
        <v>0</v>
      </c>
      <c r="X1583" s="227">
        <f t="shared" si="173"/>
        <v>0</v>
      </c>
      <c r="Y1583" s="227">
        <f t="shared" si="171"/>
        <v>0</v>
      </c>
      <c r="Z1583" s="227">
        <f t="shared" si="172"/>
        <v>0</v>
      </c>
      <c r="AA1583" s="227">
        <f t="shared" si="174"/>
        <v>0</v>
      </c>
    </row>
    <row r="1584" spans="2:27" ht="13.5" hidden="1">
      <c r="B1584" s="232" t="s">
        <v>1110</v>
      </c>
      <c r="C1584" s="232" t="s">
        <v>844</v>
      </c>
      <c r="D1584" s="232" t="s">
        <v>1444</v>
      </c>
      <c r="E1584" s="232" t="s">
        <v>988</v>
      </c>
      <c r="F1584" s="232">
        <v>4</v>
      </c>
      <c r="G1584" s="232" t="s">
        <v>1354</v>
      </c>
      <c r="H1584" s="233">
        <v>1.9950000000000001</v>
      </c>
      <c r="I1584" s="233">
        <v>0</v>
      </c>
      <c r="J1584" s="233">
        <v>0</v>
      </c>
      <c r="K1584" s="234">
        <v>0</v>
      </c>
      <c r="L1584" s="233">
        <v>0</v>
      </c>
      <c r="M1584" s="234">
        <v>0</v>
      </c>
      <c r="N1584" s="233">
        <v>0</v>
      </c>
      <c r="O1584" s="233">
        <v>0</v>
      </c>
      <c r="P1584" s="233">
        <v>0</v>
      </c>
      <c r="Q1584" s="234">
        <v>0</v>
      </c>
      <c r="R1584" s="233">
        <v>0</v>
      </c>
      <c r="S1584" s="234">
        <v>0</v>
      </c>
      <c r="T1584" s="233">
        <v>0</v>
      </c>
      <c r="U1584" s="235">
        <f t="shared" si="168"/>
        <v>1456.3500000000001</v>
      </c>
      <c r="V1584" s="227">
        <f t="shared" si="169"/>
        <v>0</v>
      </c>
      <c r="W1584" s="227">
        <f t="shared" si="170"/>
        <v>0</v>
      </c>
      <c r="X1584" s="227">
        <f t="shared" si="173"/>
        <v>0</v>
      </c>
      <c r="Y1584" s="227">
        <f t="shared" si="171"/>
        <v>0</v>
      </c>
      <c r="Z1584" s="227">
        <f t="shared" si="172"/>
        <v>0</v>
      </c>
      <c r="AA1584" s="227">
        <f t="shared" si="174"/>
        <v>0</v>
      </c>
    </row>
    <row r="1585" spans="2:27" ht="13.5" hidden="1">
      <c r="B1585" s="232" t="s">
        <v>1110</v>
      </c>
      <c r="C1585" s="232" t="s">
        <v>845</v>
      </c>
      <c r="D1585" s="232" t="s">
        <v>1444</v>
      </c>
      <c r="E1585" s="232" t="s">
        <v>988</v>
      </c>
      <c r="F1585" s="232">
        <v>64</v>
      </c>
      <c r="G1585" s="232" t="s">
        <v>1355</v>
      </c>
      <c r="H1585" s="233">
        <v>29.285</v>
      </c>
      <c r="I1585" s="233">
        <v>0</v>
      </c>
      <c r="J1585" s="233">
        <v>0</v>
      </c>
      <c r="K1585" s="234">
        <v>0</v>
      </c>
      <c r="L1585" s="233">
        <v>0</v>
      </c>
      <c r="M1585" s="234">
        <v>0</v>
      </c>
      <c r="N1585" s="233">
        <v>0</v>
      </c>
      <c r="O1585" s="233">
        <v>0</v>
      </c>
      <c r="P1585" s="233">
        <v>0</v>
      </c>
      <c r="Q1585" s="234">
        <v>0</v>
      </c>
      <c r="R1585" s="233">
        <v>0</v>
      </c>
      <c r="S1585" s="234">
        <v>0</v>
      </c>
      <c r="T1585" s="233">
        <v>0</v>
      </c>
      <c r="U1585" s="235">
        <f t="shared" si="168"/>
        <v>21378.05</v>
      </c>
      <c r="V1585" s="227">
        <f t="shared" si="169"/>
        <v>0</v>
      </c>
      <c r="W1585" s="227">
        <f t="shared" si="170"/>
        <v>0</v>
      </c>
      <c r="X1585" s="227">
        <f t="shared" si="173"/>
        <v>0</v>
      </c>
      <c r="Y1585" s="227">
        <f t="shared" si="171"/>
        <v>0</v>
      </c>
      <c r="Z1585" s="227">
        <f t="shared" si="172"/>
        <v>0</v>
      </c>
      <c r="AA1585" s="227">
        <f t="shared" si="174"/>
        <v>0</v>
      </c>
    </row>
    <row r="1586" spans="2:27" ht="13.5" hidden="1">
      <c r="B1586" s="232" t="s">
        <v>1110</v>
      </c>
      <c r="C1586" s="232" t="s">
        <v>846</v>
      </c>
      <c r="D1586" s="232" t="s">
        <v>1444</v>
      </c>
      <c r="E1586" s="232" t="s">
        <v>988</v>
      </c>
      <c r="F1586" s="232">
        <v>8</v>
      </c>
      <c r="G1586" s="232" t="s">
        <v>1351</v>
      </c>
      <c r="H1586" s="233">
        <v>3.8050000000000002</v>
      </c>
      <c r="I1586" s="233">
        <v>0</v>
      </c>
      <c r="J1586" s="233">
        <v>0</v>
      </c>
      <c r="K1586" s="234">
        <v>0</v>
      </c>
      <c r="L1586" s="233">
        <v>0</v>
      </c>
      <c r="M1586" s="234">
        <v>0</v>
      </c>
      <c r="N1586" s="233">
        <v>0</v>
      </c>
      <c r="O1586" s="233">
        <v>0</v>
      </c>
      <c r="P1586" s="233">
        <v>0</v>
      </c>
      <c r="Q1586" s="234">
        <v>0</v>
      </c>
      <c r="R1586" s="233">
        <v>0</v>
      </c>
      <c r="S1586" s="234">
        <v>0</v>
      </c>
      <c r="T1586" s="233">
        <v>0</v>
      </c>
      <c r="U1586" s="235">
        <f t="shared" si="168"/>
        <v>2777.65</v>
      </c>
      <c r="V1586" s="227">
        <f t="shared" si="169"/>
        <v>0</v>
      </c>
      <c r="W1586" s="227">
        <f t="shared" si="170"/>
        <v>0</v>
      </c>
      <c r="X1586" s="227">
        <f t="shared" si="173"/>
        <v>0</v>
      </c>
      <c r="Y1586" s="227">
        <f t="shared" si="171"/>
        <v>0</v>
      </c>
      <c r="Z1586" s="227">
        <f t="shared" si="172"/>
        <v>0</v>
      </c>
      <c r="AA1586" s="227">
        <f t="shared" si="174"/>
        <v>0</v>
      </c>
    </row>
    <row r="1587" spans="2:27" ht="13.5" hidden="1">
      <c r="B1587" s="232" t="s">
        <v>1110</v>
      </c>
      <c r="C1587" s="232" t="s">
        <v>847</v>
      </c>
      <c r="D1587" s="232" t="s">
        <v>1444</v>
      </c>
      <c r="E1587" s="232" t="s">
        <v>988</v>
      </c>
      <c r="F1587" s="232">
        <v>16</v>
      </c>
      <c r="G1587" s="232" t="s">
        <v>1352</v>
      </c>
      <c r="H1587" s="233">
        <v>7.4450000000000003</v>
      </c>
      <c r="I1587" s="233">
        <v>0</v>
      </c>
      <c r="J1587" s="233">
        <v>0</v>
      </c>
      <c r="K1587" s="234">
        <v>0</v>
      </c>
      <c r="L1587" s="233">
        <v>0</v>
      </c>
      <c r="M1587" s="234">
        <v>0</v>
      </c>
      <c r="N1587" s="233">
        <v>0</v>
      </c>
      <c r="O1587" s="233">
        <v>0</v>
      </c>
      <c r="P1587" s="233">
        <v>0</v>
      </c>
      <c r="Q1587" s="234">
        <v>0</v>
      </c>
      <c r="R1587" s="233">
        <v>0</v>
      </c>
      <c r="S1587" s="234">
        <v>0</v>
      </c>
      <c r="T1587" s="233">
        <v>0</v>
      </c>
      <c r="U1587" s="235">
        <f t="shared" si="168"/>
        <v>5434.85</v>
      </c>
      <c r="V1587" s="227">
        <f t="shared" si="169"/>
        <v>0</v>
      </c>
      <c r="W1587" s="227">
        <f t="shared" si="170"/>
        <v>0</v>
      </c>
      <c r="X1587" s="227">
        <f t="shared" si="173"/>
        <v>0</v>
      </c>
      <c r="Y1587" s="227">
        <f t="shared" si="171"/>
        <v>0</v>
      </c>
      <c r="Z1587" s="227">
        <f t="shared" si="172"/>
        <v>0</v>
      </c>
      <c r="AA1587" s="227">
        <f t="shared" si="174"/>
        <v>0</v>
      </c>
    </row>
    <row r="1588" spans="2:27" ht="13.5" hidden="1">
      <c r="B1588" s="232" t="s">
        <v>1110</v>
      </c>
      <c r="C1588" s="232" t="s">
        <v>848</v>
      </c>
      <c r="D1588" s="232" t="s">
        <v>1444</v>
      </c>
      <c r="E1588" s="232" t="s">
        <v>988</v>
      </c>
      <c r="F1588" s="232">
        <v>32</v>
      </c>
      <c r="G1588" s="232" t="s">
        <v>1353</v>
      </c>
      <c r="H1588" s="233">
        <v>14.725</v>
      </c>
      <c r="I1588" s="233">
        <v>0</v>
      </c>
      <c r="J1588" s="233">
        <v>0</v>
      </c>
      <c r="K1588" s="234">
        <v>0</v>
      </c>
      <c r="L1588" s="233">
        <v>0</v>
      </c>
      <c r="M1588" s="234">
        <v>0</v>
      </c>
      <c r="N1588" s="233">
        <v>0</v>
      </c>
      <c r="O1588" s="233">
        <v>0</v>
      </c>
      <c r="P1588" s="233">
        <v>0</v>
      </c>
      <c r="Q1588" s="234">
        <v>0</v>
      </c>
      <c r="R1588" s="233">
        <v>0</v>
      </c>
      <c r="S1588" s="234">
        <v>0</v>
      </c>
      <c r="T1588" s="233">
        <v>0</v>
      </c>
      <c r="U1588" s="235">
        <f t="shared" si="168"/>
        <v>10749.25</v>
      </c>
      <c r="V1588" s="227">
        <f t="shared" si="169"/>
        <v>0</v>
      </c>
      <c r="W1588" s="227">
        <f t="shared" si="170"/>
        <v>0</v>
      </c>
      <c r="X1588" s="227">
        <f t="shared" si="173"/>
        <v>0</v>
      </c>
      <c r="Y1588" s="227">
        <f t="shared" si="171"/>
        <v>0</v>
      </c>
      <c r="Z1588" s="227">
        <f t="shared" si="172"/>
        <v>0</v>
      </c>
      <c r="AA1588" s="227">
        <f t="shared" si="174"/>
        <v>0</v>
      </c>
    </row>
    <row r="1589" spans="2:27" ht="13.5" hidden="1">
      <c r="B1589" s="232" t="s">
        <v>1110</v>
      </c>
      <c r="C1589" s="232" t="s">
        <v>850</v>
      </c>
      <c r="D1589" s="232" t="s">
        <v>1444</v>
      </c>
      <c r="E1589" s="232" t="s">
        <v>988</v>
      </c>
      <c r="F1589" s="232">
        <v>4</v>
      </c>
      <c r="G1589" s="232" t="s">
        <v>1354</v>
      </c>
      <c r="H1589" s="233">
        <v>1.915</v>
      </c>
      <c r="I1589" s="233">
        <v>0</v>
      </c>
      <c r="J1589" s="233">
        <v>0</v>
      </c>
      <c r="K1589" s="234">
        <v>0</v>
      </c>
      <c r="L1589" s="233">
        <v>0</v>
      </c>
      <c r="M1589" s="234">
        <v>0</v>
      </c>
      <c r="N1589" s="233">
        <v>0</v>
      </c>
      <c r="O1589" s="233">
        <v>0</v>
      </c>
      <c r="P1589" s="233">
        <v>0</v>
      </c>
      <c r="Q1589" s="234">
        <v>0</v>
      </c>
      <c r="R1589" s="233">
        <v>0</v>
      </c>
      <c r="S1589" s="234">
        <v>0</v>
      </c>
      <c r="T1589" s="233">
        <v>0</v>
      </c>
      <c r="U1589" s="235">
        <f t="shared" si="168"/>
        <v>1397.95</v>
      </c>
      <c r="V1589" s="227">
        <f t="shared" si="169"/>
        <v>0</v>
      </c>
      <c r="W1589" s="227">
        <f t="shared" si="170"/>
        <v>0</v>
      </c>
      <c r="X1589" s="227">
        <f t="shared" si="173"/>
        <v>0</v>
      </c>
      <c r="Y1589" s="227">
        <f t="shared" si="171"/>
        <v>0</v>
      </c>
      <c r="Z1589" s="227">
        <f t="shared" si="172"/>
        <v>0</v>
      </c>
      <c r="AA1589" s="227">
        <f t="shared" si="174"/>
        <v>0</v>
      </c>
    </row>
    <row r="1590" spans="2:27" ht="13.5" hidden="1">
      <c r="B1590" s="232" t="s">
        <v>1110</v>
      </c>
      <c r="C1590" s="232" t="s">
        <v>851</v>
      </c>
      <c r="D1590" s="232" t="s">
        <v>1444</v>
      </c>
      <c r="E1590" s="232" t="s">
        <v>988</v>
      </c>
      <c r="F1590" s="232">
        <v>48</v>
      </c>
      <c r="G1590" s="232" t="s">
        <v>1356</v>
      </c>
      <c r="H1590" s="233">
        <v>21.812999999999999</v>
      </c>
      <c r="I1590" s="233">
        <v>0</v>
      </c>
      <c r="J1590" s="233">
        <v>0</v>
      </c>
      <c r="K1590" s="234">
        <v>0</v>
      </c>
      <c r="L1590" s="233">
        <v>0</v>
      </c>
      <c r="M1590" s="234">
        <v>0</v>
      </c>
      <c r="N1590" s="233">
        <v>0</v>
      </c>
      <c r="O1590" s="233">
        <v>0</v>
      </c>
      <c r="P1590" s="233">
        <v>0</v>
      </c>
      <c r="Q1590" s="234">
        <v>0</v>
      </c>
      <c r="R1590" s="233">
        <v>0</v>
      </c>
      <c r="S1590" s="234">
        <v>0</v>
      </c>
      <c r="T1590" s="233">
        <v>0</v>
      </c>
      <c r="U1590" s="235">
        <f t="shared" si="168"/>
        <v>15923.49</v>
      </c>
      <c r="V1590" s="227">
        <f t="shared" si="169"/>
        <v>0</v>
      </c>
      <c r="W1590" s="227">
        <f t="shared" si="170"/>
        <v>0</v>
      </c>
      <c r="X1590" s="227">
        <f t="shared" si="173"/>
        <v>0</v>
      </c>
      <c r="Y1590" s="227">
        <f t="shared" si="171"/>
        <v>0</v>
      </c>
      <c r="Z1590" s="227">
        <f t="shared" si="172"/>
        <v>0</v>
      </c>
      <c r="AA1590" s="227">
        <f t="shared" si="174"/>
        <v>0</v>
      </c>
    </row>
    <row r="1591" spans="2:27" ht="13.5" hidden="1">
      <c r="B1591" s="232" t="s">
        <v>1110</v>
      </c>
      <c r="C1591" s="232" t="s">
        <v>852</v>
      </c>
      <c r="D1591" s="232" t="s">
        <v>1444</v>
      </c>
      <c r="E1591" s="232" t="s">
        <v>988</v>
      </c>
      <c r="F1591" s="232">
        <v>64</v>
      </c>
      <c r="G1591" s="232" t="s">
        <v>1364</v>
      </c>
      <c r="H1591" s="233">
        <v>29.029</v>
      </c>
      <c r="I1591" s="233">
        <v>0</v>
      </c>
      <c r="J1591" s="233">
        <v>0</v>
      </c>
      <c r="K1591" s="234">
        <v>0</v>
      </c>
      <c r="L1591" s="233">
        <v>0</v>
      </c>
      <c r="M1591" s="234">
        <v>0</v>
      </c>
      <c r="N1591" s="233">
        <v>0</v>
      </c>
      <c r="O1591" s="233">
        <v>0</v>
      </c>
      <c r="P1591" s="233">
        <v>0</v>
      </c>
      <c r="Q1591" s="234">
        <v>0</v>
      </c>
      <c r="R1591" s="233">
        <v>0</v>
      </c>
      <c r="S1591" s="234">
        <v>0</v>
      </c>
      <c r="T1591" s="233">
        <v>0</v>
      </c>
      <c r="U1591" s="235">
        <f t="shared" si="168"/>
        <v>21191.17</v>
      </c>
      <c r="V1591" s="227">
        <f t="shared" si="169"/>
        <v>0</v>
      </c>
      <c r="W1591" s="227">
        <f t="shared" si="170"/>
        <v>0</v>
      </c>
      <c r="X1591" s="227">
        <f t="shared" si="173"/>
        <v>0</v>
      </c>
      <c r="Y1591" s="227">
        <f t="shared" si="171"/>
        <v>0</v>
      </c>
      <c r="Z1591" s="227">
        <f t="shared" si="172"/>
        <v>0</v>
      </c>
      <c r="AA1591" s="227">
        <f t="shared" si="174"/>
        <v>0</v>
      </c>
    </row>
    <row r="1592" spans="2:27" ht="13.5" hidden="1">
      <c r="B1592" s="232" t="s">
        <v>1110</v>
      </c>
      <c r="C1592" s="232" t="s">
        <v>853</v>
      </c>
      <c r="D1592" s="232" t="s">
        <v>1444</v>
      </c>
      <c r="E1592" s="232" t="s">
        <v>988</v>
      </c>
      <c r="F1592" s="232">
        <v>96</v>
      </c>
      <c r="G1592" s="232" t="s">
        <v>1365</v>
      </c>
      <c r="H1592" s="233">
        <v>43.460999999999999</v>
      </c>
      <c r="I1592" s="233">
        <v>0</v>
      </c>
      <c r="J1592" s="233">
        <v>0</v>
      </c>
      <c r="K1592" s="234">
        <v>0</v>
      </c>
      <c r="L1592" s="233">
        <v>0</v>
      </c>
      <c r="M1592" s="234">
        <v>0</v>
      </c>
      <c r="N1592" s="233">
        <v>0</v>
      </c>
      <c r="O1592" s="233">
        <v>0</v>
      </c>
      <c r="P1592" s="233">
        <v>0</v>
      </c>
      <c r="Q1592" s="234">
        <v>0</v>
      </c>
      <c r="R1592" s="233">
        <v>0</v>
      </c>
      <c r="S1592" s="234">
        <v>0</v>
      </c>
      <c r="T1592" s="233">
        <v>0</v>
      </c>
      <c r="U1592" s="235">
        <f t="shared" si="168"/>
        <v>31726.53</v>
      </c>
      <c r="V1592" s="227">
        <f t="shared" si="169"/>
        <v>0</v>
      </c>
      <c r="W1592" s="227">
        <f t="shared" si="170"/>
        <v>0</v>
      </c>
      <c r="X1592" s="227">
        <f t="shared" si="173"/>
        <v>0</v>
      </c>
      <c r="Y1592" s="227">
        <f t="shared" si="171"/>
        <v>0</v>
      </c>
      <c r="Z1592" s="227">
        <f t="shared" si="172"/>
        <v>0</v>
      </c>
      <c r="AA1592" s="227">
        <f t="shared" si="174"/>
        <v>0</v>
      </c>
    </row>
    <row r="1593" spans="2:27" ht="13.5" hidden="1">
      <c r="B1593" s="232" t="s">
        <v>1110</v>
      </c>
      <c r="C1593" s="232" t="s">
        <v>854</v>
      </c>
      <c r="D1593" s="232" t="s">
        <v>1444</v>
      </c>
      <c r="E1593" s="232" t="s">
        <v>988</v>
      </c>
      <c r="F1593" s="232">
        <v>8</v>
      </c>
      <c r="G1593" s="232" t="s">
        <v>1317</v>
      </c>
      <c r="H1593" s="233">
        <v>3.7730000000000001</v>
      </c>
      <c r="I1593" s="233">
        <v>0</v>
      </c>
      <c r="J1593" s="233">
        <v>0</v>
      </c>
      <c r="K1593" s="234">
        <v>0</v>
      </c>
      <c r="L1593" s="233">
        <v>0</v>
      </c>
      <c r="M1593" s="234">
        <v>0</v>
      </c>
      <c r="N1593" s="233">
        <v>0</v>
      </c>
      <c r="O1593" s="233">
        <v>0</v>
      </c>
      <c r="P1593" s="233">
        <v>0</v>
      </c>
      <c r="Q1593" s="234">
        <v>0</v>
      </c>
      <c r="R1593" s="233">
        <v>0</v>
      </c>
      <c r="S1593" s="234">
        <v>0</v>
      </c>
      <c r="T1593" s="233">
        <v>0</v>
      </c>
      <c r="U1593" s="235">
        <f t="shared" si="168"/>
        <v>2754.29</v>
      </c>
      <c r="V1593" s="227">
        <f t="shared" si="169"/>
        <v>0</v>
      </c>
      <c r="W1593" s="227">
        <f t="shared" si="170"/>
        <v>0</v>
      </c>
      <c r="X1593" s="227">
        <f t="shared" si="173"/>
        <v>0</v>
      </c>
      <c r="Y1593" s="227">
        <f t="shared" si="171"/>
        <v>0</v>
      </c>
      <c r="Z1593" s="227">
        <f t="shared" si="172"/>
        <v>0</v>
      </c>
      <c r="AA1593" s="227">
        <f t="shared" si="174"/>
        <v>0</v>
      </c>
    </row>
    <row r="1594" spans="2:27" ht="13.5" hidden="1">
      <c r="B1594" s="232" t="s">
        <v>1110</v>
      </c>
      <c r="C1594" s="232" t="s">
        <v>855</v>
      </c>
      <c r="D1594" s="232" t="s">
        <v>1444</v>
      </c>
      <c r="E1594" s="232" t="s">
        <v>988</v>
      </c>
      <c r="F1594" s="232">
        <v>16</v>
      </c>
      <c r="G1594" s="232" t="s">
        <v>1316</v>
      </c>
      <c r="H1594" s="233">
        <v>7.3810000000000002</v>
      </c>
      <c r="I1594" s="233">
        <v>0</v>
      </c>
      <c r="J1594" s="233">
        <v>0</v>
      </c>
      <c r="K1594" s="234">
        <v>0</v>
      </c>
      <c r="L1594" s="233">
        <v>0</v>
      </c>
      <c r="M1594" s="234">
        <v>0</v>
      </c>
      <c r="N1594" s="233">
        <v>0</v>
      </c>
      <c r="O1594" s="233">
        <v>0</v>
      </c>
      <c r="P1594" s="233">
        <v>0</v>
      </c>
      <c r="Q1594" s="234">
        <v>0</v>
      </c>
      <c r="R1594" s="233">
        <v>0</v>
      </c>
      <c r="S1594" s="234">
        <v>0</v>
      </c>
      <c r="T1594" s="233">
        <v>0</v>
      </c>
      <c r="U1594" s="235">
        <f t="shared" si="168"/>
        <v>5388.13</v>
      </c>
      <c r="V1594" s="227">
        <f t="shared" si="169"/>
        <v>0</v>
      </c>
      <c r="W1594" s="227">
        <f t="shared" si="170"/>
        <v>0</v>
      </c>
      <c r="X1594" s="227">
        <f t="shared" si="173"/>
        <v>0</v>
      </c>
      <c r="Y1594" s="227">
        <f t="shared" si="171"/>
        <v>0</v>
      </c>
      <c r="Z1594" s="227">
        <f t="shared" si="172"/>
        <v>0</v>
      </c>
      <c r="AA1594" s="227">
        <f t="shared" si="174"/>
        <v>0</v>
      </c>
    </row>
    <row r="1595" spans="2:27" ht="13.5" hidden="1">
      <c r="B1595" s="232" t="s">
        <v>1110</v>
      </c>
      <c r="C1595" s="232" t="s">
        <v>856</v>
      </c>
      <c r="D1595" s="232" t="s">
        <v>1444</v>
      </c>
      <c r="E1595" s="232" t="s">
        <v>988</v>
      </c>
      <c r="F1595" s="232">
        <v>32</v>
      </c>
      <c r="G1595" s="232" t="s">
        <v>1345</v>
      </c>
      <c r="H1595" s="233">
        <v>14.597</v>
      </c>
      <c r="I1595" s="233">
        <v>0</v>
      </c>
      <c r="J1595" s="233">
        <v>0</v>
      </c>
      <c r="K1595" s="234">
        <v>0</v>
      </c>
      <c r="L1595" s="233">
        <v>0</v>
      </c>
      <c r="M1595" s="234">
        <v>0</v>
      </c>
      <c r="N1595" s="233">
        <v>0</v>
      </c>
      <c r="O1595" s="233">
        <v>0</v>
      </c>
      <c r="P1595" s="233">
        <v>0</v>
      </c>
      <c r="Q1595" s="234">
        <v>0</v>
      </c>
      <c r="R1595" s="233">
        <v>0</v>
      </c>
      <c r="S1595" s="234">
        <v>0</v>
      </c>
      <c r="T1595" s="233">
        <v>0</v>
      </c>
      <c r="U1595" s="235">
        <f t="shared" si="168"/>
        <v>10655.81</v>
      </c>
      <c r="V1595" s="227">
        <f t="shared" si="169"/>
        <v>0</v>
      </c>
      <c r="W1595" s="227">
        <f t="shared" si="170"/>
        <v>0</v>
      </c>
      <c r="X1595" s="227">
        <f t="shared" si="173"/>
        <v>0</v>
      </c>
      <c r="Y1595" s="227">
        <f t="shared" si="171"/>
        <v>0</v>
      </c>
      <c r="Z1595" s="227">
        <f t="shared" si="172"/>
        <v>0</v>
      </c>
      <c r="AA1595" s="227">
        <f t="shared" si="174"/>
        <v>0</v>
      </c>
    </row>
    <row r="1596" spans="2:27" ht="13.5" hidden="1">
      <c r="B1596" s="232" t="s">
        <v>1110</v>
      </c>
      <c r="C1596" s="232" t="s">
        <v>858</v>
      </c>
      <c r="D1596" s="232" t="s">
        <v>1444</v>
      </c>
      <c r="E1596" s="232" t="s">
        <v>988</v>
      </c>
      <c r="F1596" s="232">
        <v>96</v>
      </c>
      <c r="G1596" s="232" t="s">
        <v>1365</v>
      </c>
      <c r="H1596" s="233">
        <v>43.460999999999999</v>
      </c>
      <c r="I1596" s="233">
        <v>0</v>
      </c>
      <c r="J1596" s="233">
        <v>0</v>
      </c>
      <c r="K1596" s="234">
        <v>0</v>
      </c>
      <c r="L1596" s="233">
        <v>0</v>
      </c>
      <c r="M1596" s="234">
        <v>0</v>
      </c>
      <c r="N1596" s="233">
        <v>0</v>
      </c>
      <c r="O1596" s="233">
        <v>0</v>
      </c>
      <c r="P1596" s="233">
        <v>0</v>
      </c>
      <c r="Q1596" s="234">
        <v>0</v>
      </c>
      <c r="R1596" s="233">
        <v>0</v>
      </c>
      <c r="S1596" s="234">
        <v>0</v>
      </c>
      <c r="T1596" s="233">
        <v>0</v>
      </c>
      <c r="U1596" s="235">
        <f t="shared" si="168"/>
        <v>31726.53</v>
      </c>
      <c r="V1596" s="227">
        <f t="shared" si="169"/>
        <v>0</v>
      </c>
      <c r="W1596" s="227">
        <f t="shared" si="170"/>
        <v>0</v>
      </c>
      <c r="X1596" s="227">
        <f t="shared" si="173"/>
        <v>0</v>
      </c>
      <c r="Y1596" s="227">
        <f t="shared" si="171"/>
        <v>0</v>
      </c>
      <c r="Z1596" s="227">
        <f t="shared" si="172"/>
        <v>0</v>
      </c>
      <c r="AA1596" s="227">
        <f t="shared" si="174"/>
        <v>0</v>
      </c>
    </row>
    <row r="1597" spans="2:27" ht="13.5" hidden="1">
      <c r="B1597" s="232" t="s">
        <v>1110</v>
      </c>
      <c r="C1597" s="232" t="s">
        <v>859</v>
      </c>
      <c r="D1597" s="232" t="s">
        <v>1444</v>
      </c>
      <c r="E1597" s="232" t="s">
        <v>988</v>
      </c>
      <c r="F1597" s="232">
        <v>4</v>
      </c>
      <c r="G1597" s="232" t="s">
        <v>1312</v>
      </c>
      <c r="H1597" s="233">
        <v>1.899</v>
      </c>
      <c r="I1597" s="233">
        <v>0</v>
      </c>
      <c r="J1597" s="233">
        <v>0</v>
      </c>
      <c r="K1597" s="234">
        <v>0</v>
      </c>
      <c r="L1597" s="233">
        <v>0</v>
      </c>
      <c r="M1597" s="234">
        <v>0</v>
      </c>
      <c r="N1597" s="233">
        <v>0</v>
      </c>
      <c r="O1597" s="233">
        <v>0</v>
      </c>
      <c r="P1597" s="233">
        <v>0</v>
      </c>
      <c r="Q1597" s="234">
        <v>0</v>
      </c>
      <c r="R1597" s="233">
        <v>0</v>
      </c>
      <c r="S1597" s="234">
        <v>0</v>
      </c>
      <c r="T1597" s="233">
        <v>0</v>
      </c>
      <c r="U1597" s="235">
        <f t="shared" si="168"/>
        <v>1386.27</v>
      </c>
      <c r="V1597" s="227">
        <f t="shared" si="169"/>
        <v>0</v>
      </c>
      <c r="W1597" s="227">
        <f t="shared" si="170"/>
        <v>0</v>
      </c>
      <c r="X1597" s="227">
        <f t="shared" si="173"/>
        <v>0</v>
      </c>
      <c r="Y1597" s="227">
        <f t="shared" si="171"/>
        <v>0</v>
      </c>
      <c r="Z1597" s="227">
        <f t="shared" si="172"/>
        <v>0</v>
      </c>
      <c r="AA1597" s="227">
        <f t="shared" si="174"/>
        <v>0</v>
      </c>
    </row>
    <row r="1598" spans="2:27" ht="13.5" hidden="1">
      <c r="B1598" s="232" t="s">
        <v>1110</v>
      </c>
      <c r="C1598" s="232" t="s">
        <v>860</v>
      </c>
      <c r="D1598" s="232" t="s">
        <v>1444</v>
      </c>
      <c r="E1598" s="232" t="s">
        <v>988</v>
      </c>
      <c r="F1598" s="232">
        <v>48</v>
      </c>
      <c r="G1598" s="232" t="s">
        <v>1356</v>
      </c>
      <c r="H1598" s="233">
        <v>21.428999999999998</v>
      </c>
      <c r="I1598" s="233">
        <v>0</v>
      </c>
      <c r="J1598" s="233">
        <v>0</v>
      </c>
      <c r="K1598" s="234">
        <v>0</v>
      </c>
      <c r="L1598" s="233">
        <v>0</v>
      </c>
      <c r="M1598" s="234">
        <v>0</v>
      </c>
      <c r="N1598" s="233">
        <v>0</v>
      </c>
      <c r="O1598" s="233">
        <v>0</v>
      </c>
      <c r="P1598" s="233">
        <v>0</v>
      </c>
      <c r="Q1598" s="234">
        <v>0</v>
      </c>
      <c r="R1598" s="233">
        <v>0</v>
      </c>
      <c r="S1598" s="234">
        <v>0</v>
      </c>
      <c r="T1598" s="233">
        <v>0</v>
      </c>
      <c r="U1598" s="235">
        <f t="shared" si="168"/>
        <v>15643.169999999998</v>
      </c>
      <c r="V1598" s="227">
        <f t="shared" si="169"/>
        <v>0</v>
      </c>
      <c r="W1598" s="227">
        <f t="shared" si="170"/>
        <v>0</v>
      </c>
      <c r="X1598" s="227">
        <f t="shared" si="173"/>
        <v>0</v>
      </c>
      <c r="Y1598" s="227">
        <f t="shared" si="171"/>
        <v>0</v>
      </c>
      <c r="Z1598" s="227">
        <f t="shared" si="172"/>
        <v>0</v>
      </c>
      <c r="AA1598" s="227">
        <f t="shared" si="174"/>
        <v>0</v>
      </c>
    </row>
    <row r="1599" spans="2:27" ht="13.5" hidden="1">
      <c r="B1599" s="232" t="s">
        <v>1110</v>
      </c>
      <c r="C1599" s="232" t="s">
        <v>861</v>
      </c>
      <c r="D1599" s="232" t="s">
        <v>1444</v>
      </c>
      <c r="E1599" s="232" t="s">
        <v>988</v>
      </c>
      <c r="F1599" s="232">
        <v>64</v>
      </c>
      <c r="G1599" s="232" t="s">
        <v>1364</v>
      </c>
      <c r="H1599" s="233">
        <v>28.516999999999999</v>
      </c>
      <c r="I1599" s="233">
        <v>0</v>
      </c>
      <c r="J1599" s="233">
        <v>0</v>
      </c>
      <c r="K1599" s="234">
        <v>0</v>
      </c>
      <c r="L1599" s="233">
        <v>0</v>
      </c>
      <c r="M1599" s="234">
        <v>0</v>
      </c>
      <c r="N1599" s="233">
        <v>0</v>
      </c>
      <c r="O1599" s="233">
        <v>0</v>
      </c>
      <c r="P1599" s="233">
        <v>0</v>
      </c>
      <c r="Q1599" s="234">
        <v>0</v>
      </c>
      <c r="R1599" s="233">
        <v>0</v>
      </c>
      <c r="S1599" s="234">
        <v>0</v>
      </c>
      <c r="T1599" s="233">
        <v>0</v>
      </c>
      <c r="U1599" s="235">
        <f t="shared" si="168"/>
        <v>20817.41</v>
      </c>
      <c r="V1599" s="227">
        <f t="shared" si="169"/>
        <v>0</v>
      </c>
      <c r="W1599" s="227">
        <f t="shared" si="170"/>
        <v>0</v>
      </c>
      <c r="X1599" s="227">
        <f t="shared" si="173"/>
        <v>0</v>
      </c>
      <c r="Y1599" s="227">
        <f t="shared" si="171"/>
        <v>0</v>
      </c>
      <c r="Z1599" s="227">
        <f t="shared" si="172"/>
        <v>0</v>
      </c>
      <c r="AA1599" s="227">
        <f t="shared" si="174"/>
        <v>0</v>
      </c>
    </row>
    <row r="1600" spans="2:27" ht="13.5" hidden="1">
      <c r="B1600" s="232" t="s">
        <v>1110</v>
      </c>
      <c r="C1600" s="232" t="s">
        <v>862</v>
      </c>
      <c r="D1600" s="232" t="s">
        <v>1444</v>
      </c>
      <c r="E1600" s="232" t="s">
        <v>988</v>
      </c>
      <c r="F1600" s="232">
        <v>96</v>
      </c>
      <c r="G1600" s="232" t="s">
        <v>1365</v>
      </c>
      <c r="H1600" s="233">
        <v>42.692999999999998</v>
      </c>
      <c r="I1600" s="233">
        <v>0</v>
      </c>
      <c r="J1600" s="233">
        <v>0</v>
      </c>
      <c r="K1600" s="234">
        <v>0</v>
      </c>
      <c r="L1600" s="233">
        <v>0</v>
      </c>
      <c r="M1600" s="234">
        <v>0</v>
      </c>
      <c r="N1600" s="233">
        <v>0</v>
      </c>
      <c r="O1600" s="233">
        <v>0</v>
      </c>
      <c r="P1600" s="233">
        <v>0</v>
      </c>
      <c r="Q1600" s="234">
        <v>0</v>
      </c>
      <c r="R1600" s="233">
        <v>0</v>
      </c>
      <c r="S1600" s="234">
        <v>0</v>
      </c>
      <c r="T1600" s="233">
        <v>0</v>
      </c>
      <c r="U1600" s="235">
        <f t="shared" si="168"/>
        <v>31165.89</v>
      </c>
      <c r="V1600" s="227">
        <f t="shared" si="169"/>
        <v>0</v>
      </c>
      <c r="W1600" s="227">
        <f t="shared" si="170"/>
        <v>0</v>
      </c>
      <c r="X1600" s="227">
        <f t="shared" si="173"/>
        <v>0</v>
      </c>
      <c r="Y1600" s="227">
        <f t="shared" si="171"/>
        <v>0</v>
      </c>
      <c r="Z1600" s="227">
        <f t="shared" si="172"/>
        <v>0</v>
      </c>
      <c r="AA1600" s="227">
        <f t="shared" si="174"/>
        <v>0</v>
      </c>
    </row>
    <row r="1601" spans="2:27" ht="13.5" hidden="1">
      <c r="B1601" s="232" t="s">
        <v>1110</v>
      </c>
      <c r="C1601" s="232" t="s">
        <v>863</v>
      </c>
      <c r="D1601" s="232" t="s">
        <v>1444</v>
      </c>
      <c r="E1601" s="232" t="s">
        <v>988</v>
      </c>
      <c r="F1601" s="232">
        <v>8</v>
      </c>
      <c r="G1601" s="232" t="s">
        <v>1317</v>
      </c>
      <c r="H1601" s="233">
        <v>3.7090000000000001</v>
      </c>
      <c r="I1601" s="233">
        <v>0</v>
      </c>
      <c r="J1601" s="233">
        <v>0</v>
      </c>
      <c r="K1601" s="234">
        <v>0</v>
      </c>
      <c r="L1601" s="233">
        <v>0</v>
      </c>
      <c r="M1601" s="234">
        <v>0</v>
      </c>
      <c r="N1601" s="233">
        <v>0</v>
      </c>
      <c r="O1601" s="233">
        <v>0</v>
      </c>
      <c r="P1601" s="233">
        <v>0</v>
      </c>
      <c r="Q1601" s="234">
        <v>0</v>
      </c>
      <c r="R1601" s="233">
        <v>0</v>
      </c>
      <c r="S1601" s="234">
        <v>0</v>
      </c>
      <c r="T1601" s="233">
        <v>0</v>
      </c>
      <c r="U1601" s="235">
        <f t="shared" si="168"/>
        <v>2707.57</v>
      </c>
      <c r="V1601" s="227">
        <f t="shared" si="169"/>
        <v>0</v>
      </c>
      <c r="W1601" s="227">
        <f t="shared" si="170"/>
        <v>0</v>
      </c>
      <c r="X1601" s="227">
        <f t="shared" si="173"/>
        <v>0</v>
      </c>
      <c r="Y1601" s="227">
        <f t="shared" si="171"/>
        <v>0</v>
      </c>
      <c r="Z1601" s="227">
        <f t="shared" si="172"/>
        <v>0</v>
      </c>
      <c r="AA1601" s="227">
        <f t="shared" si="174"/>
        <v>0</v>
      </c>
    </row>
    <row r="1602" spans="2:27" ht="13.5" hidden="1">
      <c r="B1602" s="232" t="s">
        <v>1110</v>
      </c>
      <c r="C1602" s="232" t="s">
        <v>864</v>
      </c>
      <c r="D1602" s="232" t="s">
        <v>1444</v>
      </c>
      <c r="E1602" s="232" t="s">
        <v>988</v>
      </c>
      <c r="F1602" s="232">
        <v>16</v>
      </c>
      <c r="G1602" s="232" t="s">
        <v>1316</v>
      </c>
      <c r="H1602" s="233">
        <v>7.2530000000000001</v>
      </c>
      <c r="I1602" s="233">
        <v>0</v>
      </c>
      <c r="J1602" s="233">
        <v>0</v>
      </c>
      <c r="K1602" s="234">
        <v>0</v>
      </c>
      <c r="L1602" s="233">
        <v>0</v>
      </c>
      <c r="M1602" s="234">
        <v>0</v>
      </c>
      <c r="N1602" s="233">
        <v>0</v>
      </c>
      <c r="O1602" s="233">
        <v>0</v>
      </c>
      <c r="P1602" s="233">
        <v>0</v>
      </c>
      <c r="Q1602" s="234">
        <v>0</v>
      </c>
      <c r="R1602" s="233">
        <v>0</v>
      </c>
      <c r="S1602" s="234">
        <v>0</v>
      </c>
      <c r="T1602" s="233">
        <v>0</v>
      </c>
      <c r="U1602" s="235">
        <f t="shared" si="168"/>
        <v>5294.6900000000005</v>
      </c>
      <c r="V1602" s="227">
        <f t="shared" si="169"/>
        <v>0</v>
      </c>
      <c r="W1602" s="227">
        <f t="shared" si="170"/>
        <v>0</v>
      </c>
      <c r="X1602" s="227">
        <f t="shared" si="173"/>
        <v>0</v>
      </c>
      <c r="Y1602" s="227">
        <f t="shared" si="171"/>
        <v>0</v>
      </c>
      <c r="Z1602" s="227">
        <f t="shared" si="172"/>
        <v>0</v>
      </c>
      <c r="AA1602" s="227">
        <f t="shared" si="174"/>
        <v>0</v>
      </c>
    </row>
    <row r="1603" spans="2:27" ht="13.5" hidden="1">
      <c r="B1603" s="232" t="s">
        <v>1110</v>
      </c>
      <c r="C1603" s="232" t="s">
        <v>865</v>
      </c>
      <c r="D1603" s="232" t="s">
        <v>1444</v>
      </c>
      <c r="E1603" s="232" t="s">
        <v>988</v>
      </c>
      <c r="F1603" s="232">
        <v>32</v>
      </c>
      <c r="G1603" s="232" t="s">
        <v>1345</v>
      </c>
      <c r="H1603" s="233">
        <v>14.340999999999999</v>
      </c>
      <c r="I1603" s="233">
        <v>0</v>
      </c>
      <c r="J1603" s="233">
        <v>0</v>
      </c>
      <c r="K1603" s="234">
        <v>0</v>
      </c>
      <c r="L1603" s="233">
        <v>0</v>
      </c>
      <c r="M1603" s="234">
        <v>0</v>
      </c>
      <c r="N1603" s="233">
        <v>0</v>
      </c>
      <c r="O1603" s="233">
        <v>0</v>
      </c>
      <c r="P1603" s="233">
        <v>0</v>
      </c>
      <c r="Q1603" s="234">
        <v>0</v>
      </c>
      <c r="R1603" s="233">
        <v>0</v>
      </c>
      <c r="S1603" s="234">
        <v>0</v>
      </c>
      <c r="T1603" s="233">
        <v>0</v>
      </c>
      <c r="U1603" s="235">
        <f t="shared" si="168"/>
        <v>10468.93</v>
      </c>
      <c r="V1603" s="227">
        <f t="shared" si="169"/>
        <v>0</v>
      </c>
      <c r="W1603" s="227">
        <f t="shared" si="170"/>
        <v>0</v>
      </c>
      <c r="X1603" s="227">
        <f t="shared" si="173"/>
        <v>0</v>
      </c>
      <c r="Y1603" s="227">
        <f t="shared" si="171"/>
        <v>0</v>
      </c>
      <c r="Z1603" s="227">
        <f t="shared" si="172"/>
        <v>0</v>
      </c>
      <c r="AA1603" s="227">
        <f t="shared" si="174"/>
        <v>0</v>
      </c>
    </row>
    <row r="1604" spans="2:27" ht="13.5" hidden="1">
      <c r="B1604" s="232" t="s">
        <v>1110</v>
      </c>
      <c r="C1604" s="232" t="s">
        <v>867</v>
      </c>
      <c r="D1604" s="232" t="s">
        <v>1444</v>
      </c>
      <c r="E1604" s="232" t="s">
        <v>988</v>
      </c>
      <c r="F1604" s="232">
        <v>4</v>
      </c>
      <c r="G1604" s="232" t="s">
        <v>1312</v>
      </c>
      <c r="H1604" s="233">
        <v>1.867</v>
      </c>
      <c r="I1604" s="233">
        <v>0</v>
      </c>
      <c r="J1604" s="233">
        <v>0</v>
      </c>
      <c r="K1604" s="234">
        <v>0</v>
      </c>
      <c r="L1604" s="233">
        <v>0</v>
      </c>
      <c r="M1604" s="234">
        <v>0</v>
      </c>
      <c r="N1604" s="233">
        <v>0</v>
      </c>
      <c r="O1604" s="233">
        <v>0</v>
      </c>
      <c r="P1604" s="233">
        <v>0</v>
      </c>
      <c r="Q1604" s="234">
        <v>0</v>
      </c>
      <c r="R1604" s="233">
        <v>0</v>
      </c>
      <c r="S1604" s="234">
        <v>0</v>
      </c>
      <c r="T1604" s="233">
        <v>0</v>
      </c>
      <c r="U1604" s="235">
        <f t="shared" ref="U1604:U1667" si="175">H1604*hour_M</f>
        <v>1362.91</v>
      </c>
      <c r="V1604" s="227">
        <f t="shared" ref="V1604:V1667" si="176">J1604*hour_M</f>
        <v>0</v>
      </c>
      <c r="W1604" s="227">
        <f t="shared" ref="W1604:W1667" si="177">K1604/12+L1604*hour_M</f>
        <v>0</v>
      </c>
      <c r="X1604" s="227">
        <f t="shared" si="173"/>
        <v>0</v>
      </c>
      <c r="Y1604" s="227">
        <f t="shared" ref="Y1604:Y1667" si="178">P1604*hour_M</f>
        <v>0</v>
      </c>
      <c r="Z1604" s="227">
        <f t="shared" ref="Z1604:Z1667" si="179">Q1604/36+R1604*hour_M</f>
        <v>0</v>
      </c>
      <c r="AA1604" s="227">
        <f t="shared" si="174"/>
        <v>0</v>
      </c>
    </row>
    <row r="1605" spans="2:27" ht="13.5" hidden="1">
      <c r="B1605" s="232" t="s">
        <v>1110</v>
      </c>
      <c r="C1605" s="232" t="s">
        <v>868</v>
      </c>
      <c r="D1605" s="232" t="s">
        <v>1444</v>
      </c>
      <c r="E1605" s="232" t="s">
        <v>988</v>
      </c>
      <c r="F1605" s="232">
        <v>48</v>
      </c>
      <c r="G1605" s="232" t="s">
        <v>1356</v>
      </c>
      <c r="H1605" s="233">
        <v>21.957000000000001</v>
      </c>
      <c r="I1605" s="233">
        <v>0</v>
      </c>
      <c r="J1605" s="233">
        <v>0</v>
      </c>
      <c r="K1605" s="234">
        <v>0</v>
      </c>
      <c r="L1605" s="233">
        <v>0</v>
      </c>
      <c r="M1605" s="234">
        <v>0</v>
      </c>
      <c r="N1605" s="233">
        <v>0</v>
      </c>
      <c r="O1605" s="233">
        <v>0</v>
      </c>
      <c r="P1605" s="233">
        <v>0</v>
      </c>
      <c r="Q1605" s="234">
        <v>0</v>
      </c>
      <c r="R1605" s="233">
        <v>0</v>
      </c>
      <c r="S1605" s="234">
        <v>0</v>
      </c>
      <c r="T1605" s="233">
        <v>0</v>
      </c>
      <c r="U1605" s="235">
        <f t="shared" si="175"/>
        <v>16028.61</v>
      </c>
      <c r="V1605" s="227">
        <f t="shared" si="176"/>
        <v>0</v>
      </c>
      <c r="W1605" s="227">
        <f t="shared" si="177"/>
        <v>0</v>
      </c>
      <c r="X1605" s="227">
        <f t="shared" ref="X1605:X1668" si="180">M1605/12</f>
        <v>0</v>
      </c>
      <c r="Y1605" s="227">
        <f t="shared" si="178"/>
        <v>0</v>
      </c>
      <c r="Z1605" s="227">
        <f t="shared" si="179"/>
        <v>0</v>
      </c>
      <c r="AA1605" s="227">
        <f t="shared" ref="AA1605:AA1668" si="181">S1605/36</f>
        <v>0</v>
      </c>
    </row>
    <row r="1606" spans="2:27" ht="13.5" hidden="1">
      <c r="B1606" s="232" t="s">
        <v>1110</v>
      </c>
      <c r="C1606" s="232" t="s">
        <v>869</v>
      </c>
      <c r="D1606" s="232" t="s">
        <v>1444</v>
      </c>
      <c r="E1606" s="232" t="s">
        <v>988</v>
      </c>
      <c r="F1606" s="232">
        <v>64</v>
      </c>
      <c r="G1606" s="232" t="s">
        <v>1364</v>
      </c>
      <c r="H1606" s="233">
        <v>29.221</v>
      </c>
      <c r="I1606" s="233">
        <v>0</v>
      </c>
      <c r="J1606" s="233">
        <v>0</v>
      </c>
      <c r="K1606" s="234">
        <v>0</v>
      </c>
      <c r="L1606" s="233">
        <v>0</v>
      </c>
      <c r="M1606" s="234">
        <v>0</v>
      </c>
      <c r="N1606" s="233">
        <v>0</v>
      </c>
      <c r="O1606" s="233">
        <v>0</v>
      </c>
      <c r="P1606" s="233">
        <v>0</v>
      </c>
      <c r="Q1606" s="234">
        <v>0</v>
      </c>
      <c r="R1606" s="233">
        <v>0</v>
      </c>
      <c r="S1606" s="234">
        <v>0</v>
      </c>
      <c r="T1606" s="233">
        <v>0</v>
      </c>
      <c r="U1606" s="235">
        <f t="shared" si="175"/>
        <v>21331.33</v>
      </c>
      <c r="V1606" s="227">
        <f t="shared" si="176"/>
        <v>0</v>
      </c>
      <c r="W1606" s="227">
        <f t="shared" si="177"/>
        <v>0</v>
      </c>
      <c r="X1606" s="227">
        <f t="shared" si="180"/>
        <v>0</v>
      </c>
      <c r="Y1606" s="227">
        <f t="shared" si="178"/>
        <v>0</v>
      </c>
      <c r="Z1606" s="227">
        <f t="shared" si="179"/>
        <v>0</v>
      </c>
      <c r="AA1606" s="227">
        <f t="shared" si="181"/>
        <v>0</v>
      </c>
    </row>
    <row r="1607" spans="2:27" ht="13.5" hidden="1">
      <c r="B1607" s="232" t="s">
        <v>1110</v>
      </c>
      <c r="C1607" s="232" t="s">
        <v>870</v>
      </c>
      <c r="D1607" s="232" t="s">
        <v>1444</v>
      </c>
      <c r="E1607" s="232" t="s">
        <v>988</v>
      </c>
      <c r="F1607" s="232">
        <v>96</v>
      </c>
      <c r="G1607" s="232" t="s">
        <v>1365</v>
      </c>
      <c r="H1607" s="233">
        <v>43.749000000000002</v>
      </c>
      <c r="I1607" s="233">
        <v>0</v>
      </c>
      <c r="J1607" s="233">
        <v>0</v>
      </c>
      <c r="K1607" s="234">
        <v>0</v>
      </c>
      <c r="L1607" s="233">
        <v>0</v>
      </c>
      <c r="M1607" s="234">
        <v>0</v>
      </c>
      <c r="N1607" s="233">
        <v>0</v>
      </c>
      <c r="O1607" s="233">
        <v>0</v>
      </c>
      <c r="P1607" s="233">
        <v>0</v>
      </c>
      <c r="Q1607" s="234">
        <v>0</v>
      </c>
      <c r="R1607" s="233">
        <v>0</v>
      </c>
      <c r="S1607" s="234">
        <v>0</v>
      </c>
      <c r="T1607" s="233">
        <v>0</v>
      </c>
      <c r="U1607" s="235">
        <f t="shared" si="175"/>
        <v>31936.77</v>
      </c>
      <c r="V1607" s="227">
        <f t="shared" si="176"/>
        <v>0</v>
      </c>
      <c r="W1607" s="227">
        <f t="shared" si="177"/>
        <v>0</v>
      </c>
      <c r="X1607" s="227">
        <f t="shared" si="180"/>
        <v>0</v>
      </c>
      <c r="Y1607" s="227">
        <f t="shared" si="178"/>
        <v>0</v>
      </c>
      <c r="Z1607" s="227">
        <f t="shared" si="179"/>
        <v>0</v>
      </c>
      <c r="AA1607" s="227">
        <f t="shared" si="181"/>
        <v>0</v>
      </c>
    </row>
    <row r="1608" spans="2:27" ht="13.5" hidden="1">
      <c r="B1608" s="232" t="s">
        <v>1110</v>
      </c>
      <c r="C1608" s="232" t="s">
        <v>871</v>
      </c>
      <c r="D1608" s="232" t="s">
        <v>1444</v>
      </c>
      <c r="E1608" s="232" t="s">
        <v>988</v>
      </c>
      <c r="F1608" s="232">
        <v>8</v>
      </c>
      <c r="G1608" s="232" t="s">
        <v>1317</v>
      </c>
      <c r="H1608" s="233">
        <v>3.7970000000000002</v>
      </c>
      <c r="I1608" s="233">
        <v>0</v>
      </c>
      <c r="J1608" s="233">
        <v>0</v>
      </c>
      <c r="K1608" s="234">
        <v>0</v>
      </c>
      <c r="L1608" s="233">
        <v>0</v>
      </c>
      <c r="M1608" s="234">
        <v>0</v>
      </c>
      <c r="N1608" s="233">
        <v>0</v>
      </c>
      <c r="O1608" s="233">
        <v>0</v>
      </c>
      <c r="P1608" s="233">
        <v>0</v>
      </c>
      <c r="Q1608" s="234">
        <v>0</v>
      </c>
      <c r="R1608" s="233">
        <v>0</v>
      </c>
      <c r="S1608" s="234">
        <v>0</v>
      </c>
      <c r="T1608" s="233">
        <v>0</v>
      </c>
      <c r="U1608" s="235">
        <f t="shared" si="175"/>
        <v>2771.81</v>
      </c>
      <c r="V1608" s="227">
        <f t="shared" si="176"/>
        <v>0</v>
      </c>
      <c r="W1608" s="227">
        <f t="shared" si="177"/>
        <v>0</v>
      </c>
      <c r="X1608" s="227">
        <f t="shared" si="180"/>
        <v>0</v>
      </c>
      <c r="Y1608" s="227">
        <f t="shared" si="178"/>
        <v>0</v>
      </c>
      <c r="Z1608" s="227">
        <f t="shared" si="179"/>
        <v>0</v>
      </c>
      <c r="AA1608" s="227">
        <f t="shared" si="181"/>
        <v>0</v>
      </c>
    </row>
    <row r="1609" spans="2:27" ht="13.5" hidden="1">
      <c r="B1609" s="232" t="s">
        <v>1110</v>
      </c>
      <c r="C1609" s="232" t="s">
        <v>872</v>
      </c>
      <c r="D1609" s="232" t="s">
        <v>1444</v>
      </c>
      <c r="E1609" s="232" t="s">
        <v>988</v>
      </c>
      <c r="F1609" s="232">
        <v>16</v>
      </c>
      <c r="G1609" s="232" t="s">
        <v>1316</v>
      </c>
      <c r="H1609" s="233">
        <v>7.4290000000000003</v>
      </c>
      <c r="I1609" s="233">
        <v>0</v>
      </c>
      <c r="J1609" s="233">
        <v>0</v>
      </c>
      <c r="K1609" s="234">
        <v>0</v>
      </c>
      <c r="L1609" s="233">
        <v>0</v>
      </c>
      <c r="M1609" s="234">
        <v>0</v>
      </c>
      <c r="N1609" s="233">
        <v>0</v>
      </c>
      <c r="O1609" s="233">
        <v>0</v>
      </c>
      <c r="P1609" s="233">
        <v>0</v>
      </c>
      <c r="Q1609" s="234">
        <v>0</v>
      </c>
      <c r="R1609" s="233">
        <v>0</v>
      </c>
      <c r="S1609" s="234">
        <v>0</v>
      </c>
      <c r="T1609" s="233">
        <v>0</v>
      </c>
      <c r="U1609" s="235">
        <f t="shared" si="175"/>
        <v>5423.17</v>
      </c>
      <c r="V1609" s="227">
        <f t="shared" si="176"/>
        <v>0</v>
      </c>
      <c r="W1609" s="227">
        <f t="shared" si="177"/>
        <v>0</v>
      </c>
      <c r="X1609" s="227">
        <f t="shared" si="180"/>
        <v>0</v>
      </c>
      <c r="Y1609" s="227">
        <f t="shared" si="178"/>
        <v>0</v>
      </c>
      <c r="Z1609" s="227">
        <f t="shared" si="179"/>
        <v>0</v>
      </c>
      <c r="AA1609" s="227">
        <f t="shared" si="181"/>
        <v>0</v>
      </c>
    </row>
    <row r="1610" spans="2:27" ht="13.5" hidden="1">
      <c r="B1610" s="232" t="s">
        <v>1110</v>
      </c>
      <c r="C1610" s="232" t="s">
        <v>298</v>
      </c>
      <c r="D1610" s="232" t="s">
        <v>1444</v>
      </c>
      <c r="E1610" s="232" t="s">
        <v>988</v>
      </c>
      <c r="F1610" s="232">
        <v>32</v>
      </c>
      <c r="G1610" s="232" t="s">
        <v>1345</v>
      </c>
      <c r="H1610" s="233">
        <v>14.693</v>
      </c>
      <c r="I1610" s="233">
        <v>0</v>
      </c>
      <c r="J1610" s="233">
        <v>0</v>
      </c>
      <c r="K1610" s="234">
        <v>0</v>
      </c>
      <c r="L1610" s="233">
        <v>0</v>
      </c>
      <c r="M1610" s="234">
        <v>0</v>
      </c>
      <c r="N1610" s="233">
        <v>0</v>
      </c>
      <c r="O1610" s="233">
        <v>0</v>
      </c>
      <c r="P1610" s="233">
        <v>0</v>
      </c>
      <c r="Q1610" s="234">
        <v>0</v>
      </c>
      <c r="R1610" s="233">
        <v>0</v>
      </c>
      <c r="S1610" s="234">
        <v>0</v>
      </c>
      <c r="T1610" s="233">
        <v>0</v>
      </c>
      <c r="U1610" s="235">
        <f t="shared" si="175"/>
        <v>10725.89</v>
      </c>
      <c r="V1610" s="227">
        <f t="shared" si="176"/>
        <v>0</v>
      </c>
      <c r="W1610" s="227">
        <f t="shared" si="177"/>
        <v>0</v>
      </c>
      <c r="X1610" s="227">
        <f t="shared" si="180"/>
        <v>0</v>
      </c>
      <c r="Y1610" s="227">
        <f t="shared" si="178"/>
        <v>0</v>
      </c>
      <c r="Z1610" s="227">
        <f t="shared" si="179"/>
        <v>0</v>
      </c>
      <c r="AA1610" s="227">
        <f t="shared" si="181"/>
        <v>0</v>
      </c>
    </row>
    <row r="1611" spans="2:27" ht="13.5" hidden="1">
      <c r="B1611" s="232" t="s">
        <v>1110</v>
      </c>
      <c r="C1611" s="232" t="s">
        <v>874</v>
      </c>
      <c r="D1611" s="232" t="s">
        <v>1444</v>
      </c>
      <c r="E1611" s="232" t="s">
        <v>988</v>
      </c>
      <c r="F1611" s="232">
        <v>4</v>
      </c>
      <c r="G1611" s="232" t="s">
        <v>1312</v>
      </c>
      <c r="H1611" s="233">
        <v>1.911</v>
      </c>
      <c r="I1611" s="233">
        <v>0</v>
      </c>
      <c r="J1611" s="233">
        <v>0</v>
      </c>
      <c r="K1611" s="234">
        <v>0</v>
      </c>
      <c r="L1611" s="233">
        <v>0</v>
      </c>
      <c r="M1611" s="234">
        <v>0</v>
      </c>
      <c r="N1611" s="233">
        <v>0</v>
      </c>
      <c r="O1611" s="233">
        <v>0</v>
      </c>
      <c r="P1611" s="233">
        <v>0</v>
      </c>
      <c r="Q1611" s="234">
        <v>0</v>
      </c>
      <c r="R1611" s="233">
        <v>0</v>
      </c>
      <c r="S1611" s="234">
        <v>0</v>
      </c>
      <c r="T1611" s="233">
        <v>0</v>
      </c>
      <c r="U1611" s="235">
        <f t="shared" si="175"/>
        <v>1395.03</v>
      </c>
      <c r="V1611" s="227">
        <f t="shared" si="176"/>
        <v>0</v>
      </c>
      <c r="W1611" s="227">
        <f t="shared" si="177"/>
        <v>0</v>
      </c>
      <c r="X1611" s="227">
        <f t="shared" si="180"/>
        <v>0</v>
      </c>
      <c r="Y1611" s="227">
        <f t="shared" si="178"/>
        <v>0</v>
      </c>
      <c r="Z1611" s="227">
        <f t="shared" si="179"/>
        <v>0</v>
      </c>
      <c r="AA1611" s="227">
        <f t="shared" si="181"/>
        <v>0</v>
      </c>
    </row>
    <row r="1612" spans="2:27" ht="13.5" hidden="1">
      <c r="B1612" s="232" t="s">
        <v>1110</v>
      </c>
      <c r="C1612" s="232" t="s">
        <v>1389</v>
      </c>
      <c r="D1612" s="232" t="s">
        <v>1444</v>
      </c>
      <c r="E1612" s="232" t="s">
        <v>988</v>
      </c>
      <c r="F1612" s="232">
        <v>48</v>
      </c>
      <c r="G1612" s="232" t="s">
        <v>1356</v>
      </c>
      <c r="H1612" s="233">
        <v>22.437000000000001</v>
      </c>
      <c r="I1612" s="233">
        <v>0</v>
      </c>
      <c r="J1612" s="233">
        <v>0</v>
      </c>
      <c r="K1612" s="234">
        <v>0</v>
      </c>
      <c r="L1612" s="233">
        <v>0</v>
      </c>
      <c r="M1612" s="234">
        <v>0</v>
      </c>
      <c r="N1612" s="233">
        <v>0</v>
      </c>
      <c r="O1612" s="233">
        <v>0</v>
      </c>
      <c r="P1612" s="233">
        <v>0</v>
      </c>
      <c r="Q1612" s="234">
        <v>0</v>
      </c>
      <c r="R1612" s="233">
        <v>0</v>
      </c>
      <c r="S1612" s="234">
        <v>0</v>
      </c>
      <c r="T1612" s="233">
        <v>0</v>
      </c>
      <c r="U1612" s="235">
        <f t="shared" si="175"/>
        <v>16379.01</v>
      </c>
      <c r="V1612" s="227">
        <f t="shared" si="176"/>
        <v>0</v>
      </c>
      <c r="W1612" s="227">
        <f t="shared" si="177"/>
        <v>0</v>
      </c>
      <c r="X1612" s="227">
        <f t="shared" si="180"/>
        <v>0</v>
      </c>
      <c r="Y1612" s="227">
        <f t="shared" si="178"/>
        <v>0</v>
      </c>
      <c r="Z1612" s="227">
        <f t="shared" si="179"/>
        <v>0</v>
      </c>
      <c r="AA1612" s="227">
        <f t="shared" si="181"/>
        <v>0</v>
      </c>
    </row>
    <row r="1613" spans="2:27" ht="13.5" hidden="1">
      <c r="B1613" s="232" t="s">
        <v>1110</v>
      </c>
      <c r="C1613" s="232" t="s">
        <v>1390</v>
      </c>
      <c r="D1613" s="232" t="s">
        <v>1444</v>
      </c>
      <c r="E1613" s="232" t="s">
        <v>988</v>
      </c>
      <c r="F1613" s="232">
        <v>64</v>
      </c>
      <c r="G1613" s="232" t="s">
        <v>1364</v>
      </c>
      <c r="H1613" s="233">
        <v>29.861000000000001</v>
      </c>
      <c r="I1613" s="233">
        <v>0</v>
      </c>
      <c r="J1613" s="233">
        <v>0</v>
      </c>
      <c r="K1613" s="234">
        <v>0</v>
      </c>
      <c r="L1613" s="233">
        <v>0</v>
      </c>
      <c r="M1613" s="234">
        <v>0</v>
      </c>
      <c r="N1613" s="233">
        <v>0</v>
      </c>
      <c r="O1613" s="233">
        <v>0</v>
      </c>
      <c r="P1613" s="233">
        <v>0</v>
      </c>
      <c r="Q1613" s="234">
        <v>0</v>
      </c>
      <c r="R1613" s="233">
        <v>0</v>
      </c>
      <c r="S1613" s="234">
        <v>0</v>
      </c>
      <c r="T1613" s="233">
        <v>0</v>
      </c>
      <c r="U1613" s="235">
        <f t="shared" si="175"/>
        <v>21798.53</v>
      </c>
      <c r="V1613" s="227">
        <f t="shared" si="176"/>
        <v>0</v>
      </c>
      <c r="W1613" s="227">
        <f t="shared" si="177"/>
        <v>0</v>
      </c>
      <c r="X1613" s="227">
        <f t="shared" si="180"/>
        <v>0</v>
      </c>
      <c r="Y1613" s="227">
        <f t="shared" si="178"/>
        <v>0</v>
      </c>
      <c r="Z1613" s="227">
        <f t="shared" si="179"/>
        <v>0</v>
      </c>
      <c r="AA1613" s="227">
        <f t="shared" si="181"/>
        <v>0</v>
      </c>
    </row>
    <row r="1614" spans="2:27" ht="13.5" hidden="1">
      <c r="B1614" s="232" t="s">
        <v>1110</v>
      </c>
      <c r="C1614" s="232" t="s">
        <v>1391</v>
      </c>
      <c r="D1614" s="232" t="s">
        <v>1444</v>
      </c>
      <c r="E1614" s="232" t="s">
        <v>988</v>
      </c>
      <c r="F1614" s="232">
        <v>96</v>
      </c>
      <c r="G1614" s="232" t="s">
        <v>1365</v>
      </c>
      <c r="H1614" s="233">
        <v>44.709000000000003</v>
      </c>
      <c r="I1614" s="233">
        <v>0</v>
      </c>
      <c r="J1614" s="233">
        <v>0</v>
      </c>
      <c r="K1614" s="234">
        <v>0</v>
      </c>
      <c r="L1614" s="233">
        <v>0</v>
      </c>
      <c r="M1614" s="234">
        <v>0</v>
      </c>
      <c r="N1614" s="233">
        <v>0</v>
      </c>
      <c r="O1614" s="233">
        <v>0</v>
      </c>
      <c r="P1614" s="233">
        <v>0</v>
      </c>
      <c r="Q1614" s="234">
        <v>0</v>
      </c>
      <c r="R1614" s="233">
        <v>0</v>
      </c>
      <c r="S1614" s="234">
        <v>0</v>
      </c>
      <c r="T1614" s="233">
        <v>0</v>
      </c>
      <c r="U1614" s="235">
        <f t="shared" si="175"/>
        <v>32637.570000000003</v>
      </c>
      <c r="V1614" s="227">
        <f t="shared" si="176"/>
        <v>0</v>
      </c>
      <c r="W1614" s="227">
        <f t="shared" si="177"/>
        <v>0</v>
      </c>
      <c r="X1614" s="227">
        <f t="shared" si="180"/>
        <v>0</v>
      </c>
      <c r="Y1614" s="227">
        <f t="shared" si="178"/>
        <v>0</v>
      </c>
      <c r="Z1614" s="227">
        <f t="shared" si="179"/>
        <v>0</v>
      </c>
      <c r="AA1614" s="227">
        <f t="shared" si="181"/>
        <v>0</v>
      </c>
    </row>
    <row r="1615" spans="2:27" ht="13.5" hidden="1">
      <c r="B1615" s="232" t="s">
        <v>1110</v>
      </c>
      <c r="C1615" s="232" t="s">
        <v>1392</v>
      </c>
      <c r="D1615" s="232" t="s">
        <v>1444</v>
      </c>
      <c r="E1615" s="232" t="s">
        <v>988</v>
      </c>
      <c r="F1615" s="232">
        <v>8</v>
      </c>
      <c r="G1615" s="232" t="s">
        <v>1317</v>
      </c>
      <c r="H1615" s="233">
        <v>3.8769999999999998</v>
      </c>
      <c r="I1615" s="233">
        <v>0</v>
      </c>
      <c r="J1615" s="233">
        <v>0</v>
      </c>
      <c r="K1615" s="234">
        <v>0</v>
      </c>
      <c r="L1615" s="233">
        <v>0</v>
      </c>
      <c r="M1615" s="234">
        <v>0</v>
      </c>
      <c r="N1615" s="233">
        <v>0</v>
      </c>
      <c r="O1615" s="233">
        <v>0</v>
      </c>
      <c r="P1615" s="233">
        <v>0</v>
      </c>
      <c r="Q1615" s="234">
        <v>0</v>
      </c>
      <c r="R1615" s="233">
        <v>0</v>
      </c>
      <c r="S1615" s="234">
        <v>0</v>
      </c>
      <c r="T1615" s="233">
        <v>0</v>
      </c>
      <c r="U1615" s="235">
        <f t="shared" si="175"/>
        <v>2830.21</v>
      </c>
      <c r="V1615" s="227">
        <f t="shared" si="176"/>
        <v>0</v>
      </c>
      <c r="W1615" s="227">
        <f t="shared" si="177"/>
        <v>0</v>
      </c>
      <c r="X1615" s="227">
        <f t="shared" si="180"/>
        <v>0</v>
      </c>
      <c r="Y1615" s="227">
        <f t="shared" si="178"/>
        <v>0</v>
      </c>
      <c r="Z1615" s="227">
        <f t="shared" si="179"/>
        <v>0</v>
      </c>
      <c r="AA1615" s="227">
        <f t="shared" si="181"/>
        <v>0</v>
      </c>
    </row>
    <row r="1616" spans="2:27" ht="13.5" hidden="1">
      <c r="B1616" s="232" t="s">
        <v>1110</v>
      </c>
      <c r="C1616" s="232" t="s">
        <v>1393</v>
      </c>
      <c r="D1616" s="232" t="s">
        <v>1444</v>
      </c>
      <c r="E1616" s="232" t="s">
        <v>988</v>
      </c>
      <c r="F1616" s="232">
        <v>16</v>
      </c>
      <c r="G1616" s="232" t="s">
        <v>1316</v>
      </c>
      <c r="H1616" s="233">
        <v>7.5890000000000004</v>
      </c>
      <c r="I1616" s="233">
        <v>0</v>
      </c>
      <c r="J1616" s="233">
        <v>0</v>
      </c>
      <c r="K1616" s="234">
        <v>0</v>
      </c>
      <c r="L1616" s="233">
        <v>0</v>
      </c>
      <c r="M1616" s="234">
        <v>0</v>
      </c>
      <c r="N1616" s="233">
        <v>0</v>
      </c>
      <c r="O1616" s="233">
        <v>0</v>
      </c>
      <c r="P1616" s="233">
        <v>0</v>
      </c>
      <c r="Q1616" s="234">
        <v>0</v>
      </c>
      <c r="R1616" s="233">
        <v>0</v>
      </c>
      <c r="S1616" s="234">
        <v>0</v>
      </c>
      <c r="T1616" s="233">
        <v>0</v>
      </c>
      <c r="U1616" s="235">
        <f t="shared" si="175"/>
        <v>5539.97</v>
      </c>
      <c r="V1616" s="227">
        <f t="shared" si="176"/>
        <v>0</v>
      </c>
      <c r="W1616" s="227">
        <f t="shared" si="177"/>
        <v>0</v>
      </c>
      <c r="X1616" s="227">
        <f t="shared" si="180"/>
        <v>0</v>
      </c>
      <c r="Y1616" s="227">
        <f t="shared" si="178"/>
        <v>0</v>
      </c>
      <c r="Z1616" s="227">
        <f t="shared" si="179"/>
        <v>0</v>
      </c>
      <c r="AA1616" s="227">
        <f t="shared" si="181"/>
        <v>0</v>
      </c>
    </row>
    <row r="1617" spans="2:27" ht="13.5" hidden="1">
      <c r="B1617" s="232" t="s">
        <v>1110</v>
      </c>
      <c r="C1617" s="232" t="s">
        <v>1394</v>
      </c>
      <c r="D1617" s="232" t="s">
        <v>1444</v>
      </c>
      <c r="E1617" s="232" t="s">
        <v>988</v>
      </c>
      <c r="F1617" s="232">
        <v>32</v>
      </c>
      <c r="G1617" s="232" t="s">
        <v>1345</v>
      </c>
      <c r="H1617" s="233">
        <v>15.013</v>
      </c>
      <c r="I1617" s="233">
        <v>0</v>
      </c>
      <c r="J1617" s="233">
        <v>0</v>
      </c>
      <c r="K1617" s="234">
        <v>0</v>
      </c>
      <c r="L1617" s="233">
        <v>0</v>
      </c>
      <c r="M1617" s="234">
        <v>0</v>
      </c>
      <c r="N1617" s="233">
        <v>0</v>
      </c>
      <c r="O1617" s="233">
        <v>0</v>
      </c>
      <c r="P1617" s="233">
        <v>0</v>
      </c>
      <c r="Q1617" s="234">
        <v>0</v>
      </c>
      <c r="R1617" s="233">
        <v>0</v>
      </c>
      <c r="S1617" s="234">
        <v>0</v>
      </c>
      <c r="T1617" s="233">
        <v>0</v>
      </c>
      <c r="U1617" s="235">
        <f t="shared" si="175"/>
        <v>10959.49</v>
      </c>
      <c r="V1617" s="227">
        <f t="shared" si="176"/>
        <v>0</v>
      </c>
      <c r="W1617" s="227">
        <f t="shared" si="177"/>
        <v>0</v>
      </c>
      <c r="X1617" s="227">
        <f t="shared" si="180"/>
        <v>0</v>
      </c>
      <c r="Y1617" s="227">
        <f t="shared" si="178"/>
        <v>0</v>
      </c>
      <c r="Z1617" s="227">
        <f t="shared" si="179"/>
        <v>0</v>
      </c>
      <c r="AA1617" s="227">
        <f t="shared" si="181"/>
        <v>0</v>
      </c>
    </row>
    <row r="1618" spans="2:27" ht="13.5" hidden="1">
      <c r="B1618" s="232" t="s">
        <v>1110</v>
      </c>
      <c r="C1618" s="232" t="s">
        <v>1395</v>
      </c>
      <c r="D1618" s="232" t="s">
        <v>1444</v>
      </c>
      <c r="E1618" s="232" t="s">
        <v>988</v>
      </c>
      <c r="F1618" s="232">
        <v>2</v>
      </c>
      <c r="G1618" s="232" t="s">
        <v>1311</v>
      </c>
      <c r="H1618" s="233">
        <v>1.0229999999999999</v>
      </c>
      <c r="I1618" s="233">
        <v>0</v>
      </c>
      <c r="J1618" s="233">
        <v>0</v>
      </c>
      <c r="K1618" s="234">
        <v>0</v>
      </c>
      <c r="L1618" s="233">
        <v>0</v>
      </c>
      <c r="M1618" s="234">
        <v>0</v>
      </c>
      <c r="N1618" s="233">
        <v>0</v>
      </c>
      <c r="O1618" s="233">
        <v>0</v>
      </c>
      <c r="P1618" s="233">
        <v>0</v>
      </c>
      <c r="Q1618" s="234">
        <v>0</v>
      </c>
      <c r="R1618" s="233">
        <v>0</v>
      </c>
      <c r="S1618" s="234">
        <v>0</v>
      </c>
      <c r="T1618" s="233">
        <v>0</v>
      </c>
      <c r="U1618" s="235">
        <f t="shared" si="175"/>
        <v>746.79</v>
      </c>
      <c r="V1618" s="227">
        <f t="shared" si="176"/>
        <v>0</v>
      </c>
      <c r="W1618" s="227">
        <f t="shared" si="177"/>
        <v>0</v>
      </c>
      <c r="X1618" s="227">
        <f t="shared" si="180"/>
        <v>0</v>
      </c>
      <c r="Y1618" s="227">
        <f t="shared" si="178"/>
        <v>0</v>
      </c>
      <c r="Z1618" s="227">
        <f t="shared" si="179"/>
        <v>0</v>
      </c>
      <c r="AA1618" s="227">
        <f t="shared" si="181"/>
        <v>0</v>
      </c>
    </row>
    <row r="1619" spans="2:27" ht="13.5" hidden="1">
      <c r="B1619" s="232" t="s">
        <v>1110</v>
      </c>
      <c r="C1619" s="232" t="s">
        <v>1396</v>
      </c>
      <c r="D1619" s="232" t="s">
        <v>1444</v>
      </c>
      <c r="E1619" s="232" t="s">
        <v>988</v>
      </c>
      <c r="F1619" s="232">
        <v>96</v>
      </c>
      <c r="G1619" s="232" t="s">
        <v>1365</v>
      </c>
      <c r="H1619" s="233">
        <v>44.709000000000003</v>
      </c>
      <c r="I1619" s="233">
        <v>0</v>
      </c>
      <c r="J1619" s="233">
        <v>0</v>
      </c>
      <c r="K1619" s="234">
        <v>0</v>
      </c>
      <c r="L1619" s="233">
        <v>0</v>
      </c>
      <c r="M1619" s="234">
        <v>0</v>
      </c>
      <c r="N1619" s="233">
        <v>0</v>
      </c>
      <c r="O1619" s="233">
        <v>0</v>
      </c>
      <c r="P1619" s="233">
        <v>0</v>
      </c>
      <c r="Q1619" s="234">
        <v>0</v>
      </c>
      <c r="R1619" s="233">
        <v>0</v>
      </c>
      <c r="S1619" s="234">
        <v>0</v>
      </c>
      <c r="T1619" s="233">
        <v>0</v>
      </c>
      <c r="U1619" s="235">
        <f t="shared" si="175"/>
        <v>32637.570000000003</v>
      </c>
      <c r="V1619" s="227">
        <f t="shared" si="176"/>
        <v>0</v>
      </c>
      <c r="W1619" s="227">
        <f t="shared" si="177"/>
        <v>0</v>
      </c>
      <c r="X1619" s="227">
        <f t="shared" si="180"/>
        <v>0</v>
      </c>
      <c r="Y1619" s="227">
        <f t="shared" si="178"/>
        <v>0</v>
      </c>
      <c r="Z1619" s="227">
        <f t="shared" si="179"/>
        <v>0</v>
      </c>
      <c r="AA1619" s="227">
        <f t="shared" si="181"/>
        <v>0</v>
      </c>
    </row>
    <row r="1620" spans="2:27" ht="13.5" hidden="1">
      <c r="B1620" s="232" t="s">
        <v>1110</v>
      </c>
      <c r="C1620" s="232" t="s">
        <v>1397</v>
      </c>
      <c r="D1620" s="232" t="s">
        <v>1444</v>
      </c>
      <c r="E1620" s="232" t="s">
        <v>988</v>
      </c>
      <c r="F1620" s="232">
        <v>4</v>
      </c>
      <c r="G1620" s="232" t="s">
        <v>1312</v>
      </c>
      <c r="H1620" s="233">
        <v>1.9510000000000001</v>
      </c>
      <c r="I1620" s="233">
        <v>0</v>
      </c>
      <c r="J1620" s="233">
        <v>0</v>
      </c>
      <c r="K1620" s="234">
        <v>0</v>
      </c>
      <c r="L1620" s="233">
        <v>0</v>
      </c>
      <c r="M1620" s="234">
        <v>0</v>
      </c>
      <c r="N1620" s="233">
        <v>0</v>
      </c>
      <c r="O1620" s="233">
        <v>0</v>
      </c>
      <c r="P1620" s="233">
        <v>0</v>
      </c>
      <c r="Q1620" s="234">
        <v>0</v>
      </c>
      <c r="R1620" s="233">
        <v>0</v>
      </c>
      <c r="S1620" s="234">
        <v>0</v>
      </c>
      <c r="T1620" s="233">
        <v>0</v>
      </c>
      <c r="U1620" s="235">
        <f t="shared" si="175"/>
        <v>1424.23</v>
      </c>
      <c r="V1620" s="227">
        <f t="shared" si="176"/>
        <v>0</v>
      </c>
      <c r="W1620" s="227">
        <f t="shared" si="177"/>
        <v>0</v>
      </c>
      <c r="X1620" s="227">
        <f t="shared" si="180"/>
        <v>0</v>
      </c>
      <c r="Y1620" s="227">
        <f t="shared" si="178"/>
        <v>0</v>
      </c>
      <c r="Z1620" s="227">
        <f t="shared" si="179"/>
        <v>0</v>
      </c>
      <c r="AA1620" s="227">
        <f t="shared" si="181"/>
        <v>0</v>
      </c>
    </row>
    <row r="1621" spans="2:27" ht="13.5" hidden="1">
      <c r="B1621" s="232" t="s">
        <v>1110</v>
      </c>
      <c r="C1621" s="232" t="s">
        <v>875</v>
      </c>
      <c r="D1621" s="232" t="s">
        <v>1444</v>
      </c>
      <c r="E1621" s="232" t="s">
        <v>988</v>
      </c>
      <c r="F1621" s="232">
        <v>48</v>
      </c>
      <c r="G1621" s="232" t="s">
        <v>1356</v>
      </c>
      <c r="H1621" s="233">
        <v>22.317</v>
      </c>
      <c r="I1621" s="233">
        <v>0</v>
      </c>
      <c r="J1621" s="233">
        <v>0</v>
      </c>
      <c r="K1621" s="234">
        <v>0</v>
      </c>
      <c r="L1621" s="233">
        <v>0</v>
      </c>
      <c r="M1621" s="234">
        <v>0</v>
      </c>
      <c r="N1621" s="233">
        <v>0</v>
      </c>
      <c r="O1621" s="233">
        <v>0</v>
      </c>
      <c r="P1621" s="233">
        <v>0</v>
      </c>
      <c r="Q1621" s="234">
        <v>0</v>
      </c>
      <c r="R1621" s="233">
        <v>0</v>
      </c>
      <c r="S1621" s="234">
        <v>0</v>
      </c>
      <c r="T1621" s="233">
        <v>0</v>
      </c>
      <c r="U1621" s="235">
        <f t="shared" si="175"/>
        <v>16291.41</v>
      </c>
      <c r="V1621" s="227">
        <f t="shared" si="176"/>
        <v>0</v>
      </c>
      <c r="W1621" s="227">
        <f t="shared" si="177"/>
        <v>0</v>
      </c>
      <c r="X1621" s="227">
        <f t="shared" si="180"/>
        <v>0</v>
      </c>
      <c r="Y1621" s="227">
        <f t="shared" si="178"/>
        <v>0</v>
      </c>
      <c r="Z1621" s="227">
        <f t="shared" si="179"/>
        <v>0</v>
      </c>
      <c r="AA1621" s="227">
        <f t="shared" si="181"/>
        <v>0</v>
      </c>
    </row>
    <row r="1622" spans="2:27" ht="13.5" hidden="1">
      <c r="B1622" s="232" t="s">
        <v>1110</v>
      </c>
      <c r="C1622" s="232" t="s">
        <v>876</v>
      </c>
      <c r="D1622" s="232" t="s">
        <v>1444</v>
      </c>
      <c r="E1622" s="232" t="s">
        <v>988</v>
      </c>
      <c r="F1622" s="232">
        <v>64</v>
      </c>
      <c r="G1622" s="232" t="s">
        <v>1364</v>
      </c>
      <c r="H1622" s="233">
        <v>29.701000000000001</v>
      </c>
      <c r="I1622" s="233">
        <v>0</v>
      </c>
      <c r="J1622" s="233">
        <v>0</v>
      </c>
      <c r="K1622" s="234">
        <v>0</v>
      </c>
      <c r="L1622" s="233">
        <v>0</v>
      </c>
      <c r="M1622" s="234">
        <v>0</v>
      </c>
      <c r="N1622" s="233">
        <v>0</v>
      </c>
      <c r="O1622" s="233">
        <v>0</v>
      </c>
      <c r="P1622" s="233">
        <v>0</v>
      </c>
      <c r="Q1622" s="234">
        <v>0</v>
      </c>
      <c r="R1622" s="233">
        <v>0</v>
      </c>
      <c r="S1622" s="234">
        <v>0</v>
      </c>
      <c r="T1622" s="233">
        <v>0</v>
      </c>
      <c r="U1622" s="235">
        <f t="shared" si="175"/>
        <v>21681.73</v>
      </c>
      <c r="V1622" s="227">
        <f t="shared" si="176"/>
        <v>0</v>
      </c>
      <c r="W1622" s="227">
        <f t="shared" si="177"/>
        <v>0</v>
      </c>
      <c r="X1622" s="227">
        <f t="shared" si="180"/>
        <v>0</v>
      </c>
      <c r="Y1622" s="227">
        <f t="shared" si="178"/>
        <v>0</v>
      </c>
      <c r="Z1622" s="227">
        <f t="shared" si="179"/>
        <v>0</v>
      </c>
      <c r="AA1622" s="227">
        <f t="shared" si="181"/>
        <v>0</v>
      </c>
    </row>
    <row r="1623" spans="2:27" ht="13.5" hidden="1">
      <c r="B1623" s="232" t="s">
        <v>1110</v>
      </c>
      <c r="C1623" s="232" t="s">
        <v>877</v>
      </c>
      <c r="D1623" s="232" t="s">
        <v>1444</v>
      </c>
      <c r="E1623" s="232" t="s">
        <v>988</v>
      </c>
      <c r="F1623" s="232">
        <v>96</v>
      </c>
      <c r="G1623" s="232" t="s">
        <v>1365</v>
      </c>
      <c r="H1623" s="233">
        <v>44.469000000000001</v>
      </c>
      <c r="I1623" s="233">
        <v>0</v>
      </c>
      <c r="J1623" s="233">
        <v>0</v>
      </c>
      <c r="K1623" s="234">
        <v>0</v>
      </c>
      <c r="L1623" s="233">
        <v>0</v>
      </c>
      <c r="M1623" s="234">
        <v>0</v>
      </c>
      <c r="N1623" s="233">
        <v>0</v>
      </c>
      <c r="O1623" s="233">
        <v>0</v>
      </c>
      <c r="P1623" s="233">
        <v>0</v>
      </c>
      <c r="Q1623" s="234">
        <v>0</v>
      </c>
      <c r="R1623" s="233">
        <v>0</v>
      </c>
      <c r="S1623" s="234">
        <v>0</v>
      </c>
      <c r="T1623" s="233">
        <v>0</v>
      </c>
      <c r="U1623" s="235">
        <f t="shared" si="175"/>
        <v>32462.370000000003</v>
      </c>
      <c r="V1623" s="227">
        <f t="shared" si="176"/>
        <v>0</v>
      </c>
      <c r="W1623" s="227">
        <f t="shared" si="177"/>
        <v>0</v>
      </c>
      <c r="X1623" s="227">
        <f t="shared" si="180"/>
        <v>0</v>
      </c>
      <c r="Y1623" s="227">
        <f t="shared" si="178"/>
        <v>0</v>
      </c>
      <c r="Z1623" s="227">
        <f t="shared" si="179"/>
        <v>0</v>
      </c>
      <c r="AA1623" s="227">
        <f t="shared" si="181"/>
        <v>0</v>
      </c>
    </row>
    <row r="1624" spans="2:27" ht="13.5" hidden="1">
      <c r="B1624" s="232" t="s">
        <v>1110</v>
      </c>
      <c r="C1624" s="232" t="s">
        <v>878</v>
      </c>
      <c r="D1624" s="232" t="s">
        <v>1444</v>
      </c>
      <c r="E1624" s="232" t="s">
        <v>988</v>
      </c>
      <c r="F1624" s="232">
        <v>8</v>
      </c>
      <c r="G1624" s="232" t="s">
        <v>1317</v>
      </c>
      <c r="H1624" s="233">
        <v>3.8570000000000002</v>
      </c>
      <c r="I1624" s="233">
        <v>0</v>
      </c>
      <c r="J1624" s="233">
        <v>0</v>
      </c>
      <c r="K1624" s="234">
        <v>0</v>
      </c>
      <c r="L1624" s="233">
        <v>0</v>
      </c>
      <c r="M1624" s="234">
        <v>0</v>
      </c>
      <c r="N1624" s="233">
        <v>0</v>
      </c>
      <c r="O1624" s="233">
        <v>0</v>
      </c>
      <c r="P1624" s="233">
        <v>0</v>
      </c>
      <c r="Q1624" s="234">
        <v>0</v>
      </c>
      <c r="R1624" s="233">
        <v>0</v>
      </c>
      <c r="S1624" s="234">
        <v>0</v>
      </c>
      <c r="T1624" s="233">
        <v>0</v>
      </c>
      <c r="U1624" s="235">
        <f t="shared" si="175"/>
        <v>2815.61</v>
      </c>
      <c r="V1624" s="227">
        <f t="shared" si="176"/>
        <v>0</v>
      </c>
      <c r="W1624" s="227">
        <f t="shared" si="177"/>
        <v>0</v>
      </c>
      <c r="X1624" s="227">
        <f t="shared" si="180"/>
        <v>0</v>
      </c>
      <c r="Y1624" s="227">
        <f t="shared" si="178"/>
        <v>0</v>
      </c>
      <c r="Z1624" s="227">
        <f t="shared" si="179"/>
        <v>0</v>
      </c>
      <c r="AA1624" s="227">
        <f t="shared" si="181"/>
        <v>0</v>
      </c>
    </row>
    <row r="1625" spans="2:27" ht="13.5" hidden="1">
      <c r="B1625" s="232" t="s">
        <v>1110</v>
      </c>
      <c r="C1625" s="232" t="s">
        <v>879</v>
      </c>
      <c r="D1625" s="232" t="s">
        <v>1444</v>
      </c>
      <c r="E1625" s="232" t="s">
        <v>988</v>
      </c>
      <c r="F1625" s="232">
        <v>16</v>
      </c>
      <c r="G1625" s="232" t="s">
        <v>1316</v>
      </c>
      <c r="H1625" s="233">
        <v>7.5490000000000004</v>
      </c>
      <c r="I1625" s="233">
        <v>0</v>
      </c>
      <c r="J1625" s="233">
        <v>0</v>
      </c>
      <c r="K1625" s="234">
        <v>0</v>
      </c>
      <c r="L1625" s="233">
        <v>0</v>
      </c>
      <c r="M1625" s="234">
        <v>0</v>
      </c>
      <c r="N1625" s="233">
        <v>0</v>
      </c>
      <c r="O1625" s="233">
        <v>0</v>
      </c>
      <c r="P1625" s="233">
        <v>0</v>
      </c>
      <c r="Q1625" s="234">
        <v>0</v>
      </c>
      <c r="R1625" s="233">
        <v>0</v>
      </c>
      <c r="S1625" s="234">
        <v>0</v>
      </c>
      <c r="T1625" s="233">
        <v>0</v>
      </c>
      <c r="U1625" s="235">
        <f t="shared" si="175"/>
        <v>5510.77</v>
      </c>
      <c r="V1625" s="227">
        <f t="shared" si="176"/>
        <v>0</v>
      </c>
      <c r="W1625" s="227">
        <f t="shared" si="177"/>
        <v>0</v>
      </c>
      <c r="X1625" s="227">
        <f t="shared" si="180"/>
        <v>0</v>
      </c>
      <c r="Y1625" s="227">
        <f t="shared" si="178"/>
        <v>0</v>
      </c>
      <c r="Z1625" s="227">
        <f t="shared" si="179"/>
        <v>0</v>
      </c>
      <c r="AA1625" s="227">
        <f t="shared" si="181"/>
        <v>0</v>
      </c>
    </row>
    <row r="1626" spans="2:27" ht="13.5" hidden="1">
      <c r="B1626" s="232" t="s">
        <v>1110</v>
      </c>
      <c r="C1626" s="232" t="s">
        <v>880</v>
      </c>
      <c r="D1626" s="232" t="s">
        <v>1444</v>
      </c>
      <c r="E1626" s="232" t="s">
        <v>988</v>
      </c>
      <c r="F1626" s="232">
        <v>32</v>
      </c>
      <c r="G1626" s="232" t="s">
        <v>1345</v>
      </c>
      <c r="H1626" s="233">
        <v>14.933</v>
      </c>
      <c r="I1626" s="233">
        <v>0</v>
      </c>
      <c r="J1626" s="233">
        <v>0</v>
      </c>
      <c r="K1626" s="234">
        <v>0</v>
      </c>
      <c r="L1626" s="233">
        <v>0</v>
      </c>
      <c r="M1626" s="234">
        <v>0</v>
      </c>
      <c r="N1626" s="233">
        <v>0</v>
      </c>
      <c r="O1626" s="233">
        <v>0</v>
      </c>
      <c r="P1626" s="233">
        <v>0</v>
      </c>
      <c r="Q1626" s="234">
        <v>0</v>
      </c>
      <c r="R1626" s="233">
        <v>0</v>
      </c>
      <c r="S1626" s="234">
        <v>0</v>
      </c>
      <c r="T1626" s="233">
        <v>0</v>
      </c>
      <c r="U1626" s="235">
        <f t="shared" si="175"/>
        <v>10901.09</v>
      </c>
      <c r="V1626" s="227">
        <f t="shared" si="176"/>
        <v>0</v>
      </c>
      <c r="W1626" s="227">
        <f t="shared" si="177"/>
        <v>0</v>
      </c>
      <c r="X1626" s="227">
        <f t="shared" si="180"/>
        <v>0</v>
      </c>
      <c r="Y1626" s="227">
        <f t="shared" si="178"/>
        <v>0</v>
      </c>
      <c r="Z1626" s="227">
        <f t="shared" si="179"/>
        <v>0</v>
      </c>
      <c r="AA1626" s="227">
        <f t="shared" si="181"/>
        <v>0</v>
      </c>
    </row>
    <row r="1627" spans="2:27" ht="13.5" hidden="1">
      <c r="B1627" s="232" t="s">
        <v>1110</v>
      </c>
      <c r="C1627" s="232" t="s">
        <v>882</v>
      </c>
      <c r="D1627" s="232" t="s">
        <v>1444</v>
      </c>
      <c r="E1627" s="232" t="s">
        <v>988</v>
      </c>
      <c r="F1627" s="232">
        <v>96</v>
      </c>
      <c r="G1627" s="232" t="s">
        <v>1365</v>
      </c>
      <c r="H1627" s="233">
        <v>44.469000000000001</v>
      </c>
      <c r="I1627" s="233">
        <v>0</v>
      </c>
      <c r="J1627" s="233">
        <v>0</v>
      </c>
      <c r="K1627" s="234">
        <v>0</v>
      </c>
      <c r="L1627" s="233">
        <v>0</v>
      </c>
      <c r="M1627" s="234">
        <v>0</v>
      </c>
      <c r="N1627" s="233">
        <v>0</v>
      </c>
      <c r="O1627" s="233">
        <v>0</v>
      </c>
      <c r="P1627" s="233">
        <v>0</v>
      </c>
      <c r="Q1627" s="234">
        <v>0</v>
      </c>
      <c r="R1627" s="233">
        <v>0</v>
      </c>
      <c r="S1627" s="234">
        <v>0</v>
      </c>
      <c r="T1627" s="233">
        <v>0</v>
      </c>
      <c r="U1627" s="235">
        <f t="shared" si="175"/>
        <v>32462.370000000003</v>
      </c>
      <c r="V1627" s="227">
        <f t="shared" si="176"/>
        <v>0</v>
      </c>
      <c r="W1627" s="227">
        <f t="shared" si="177"/>
        <v>0</v>
      </c>
      <c r="X1627" s="227">
        <f t="shared" si="180"/>
        <v>0</v>
      </c>
      <c r="Y1627" s="227">
        <f t="shared" si="178"/>
        <v>0</v>
      </c>
      <c r="Z1627" s="227">
        <f t="shared" si="179"/>
        <v>0</v>
      </c>
      <c r="AA1627" s="227">
        <f t="shared" si="181"/>
        <v>0</v>
      </c>
    </row>
    <row r="1628" spans="2:27" ht="13.5" hidden="1">
      <c r="B1628" s="232" t="s">
        <v>1110</v>
      </c>
      <c r="C1628" s="232" t="s">
        <v>883</v>
      </c>
      <c r="D1628" s="232" t="s">
        <v>1444</v>
      </c>
      <c r="E1628" s="232" t="s">
        <v>988</v>
      </c>
      <c r="F1628" s="232">
        <v>4</v>
      </c>
      <c r="G1628" s="232" t="s">
        <v>1312</v>
      </c>
      <c r="H1628" s="233">
        <v>1.9410000000000001</v>
      </c>
      <c r="I1628" s="233">
        <v>0</v>
      </c>
      <c r="J1628" s="233">
        <v>0</v>
      </c>
      <c r="K1628" s="234">
        <v>0</v>
      </c>
      <c r="L1628" s="233">
        <v>0</v>
      </c>
      <c r="M1628" s="234">
        <v>0</v>
      </c>
      <c r="N1628" s="233">
        <v>0</v>
      </c>
      <c r="O1628" s="233">
        <v>0</v>
      </c>
      <c r="P1628" s="233">
        <v>0</v>
      </c>
      <c r="Q1628" s="234">
        <v>0</v>
      </c>
      <c r="R1628" s="233">
        <v>0</v>
      </c>
      <c r="S1628" s="234">
        <v>0</v>
      </c>
      <c r="T1628" s="233">
        <v>0</v>
      </c>
      <c r="U1628" s="235">
        <f t="shared" si="175"/>
        <v>1416.93</v>
      </c>
      <c r="V1628" s="227">
        <f t="shared" si="176"/>
        <v>0</v>
      </c>
      <c r="W1628" s="227">
        <f t="shared" si="177"/>
        <v>0</v>
      </c>
      <c r="X1628" s="227">
        <f t="shared" si="180"/>
        <v>0</v>
      </c>
      <c r="Y1628" s="227">
        <f t="shared" si="178"/>
        <v>0</v>
      </c>
      <c r="Z1628" s="227">
        <f t="shared" si="179"/>
        <v>0</v>
      </c>
      <c r="AA1628" s="227">
        <f t="shared" si="181"/>
        <v>0</v>
      </c>
    </row>
    <row r="1629" spans="2:27" ht="13.5" hidden="1">
      <c r="B1629" s="232" t="s">
        <v>1110</v>
      </c>
      <c r="C1629" s="232" t="s">
        <v>1398</v>
      </c>
      <c r="D1629" s="232" t="s">
        <v>1444</v>
      </c>
      <c r="E1629" s="232" t="s">
        <v>988</v>
      </c>
      <c r="F1629" s="232">
        <v>48</v>
      </c>
      <c r="G1629" s="232" t="s">
        <v>1356</v>
      </c>
      <c r="H1629" s="233">
        <v>22.940999999999999</v>
      </c>
      <c r="I1629" s="233">
        <v>0</v>
      </c>
      <c r="J1629" s="233">
        <v>0</v>
      </c>
      <c r="K1629" s="234">
        <v>0</v>
      </c>
      <c r="L1629" s="233">
        <v>0</v>
      </c>
      <c r="M1629" s="234">
        <v>0</v>
      </c>
      <c r="N1629" s="233">
        <v>0</v>
      </c>
      <c r="O1629" s="233">
        <v>0</v>
      </c>
      <c r="P1629" s="233">
        <v>0</v>
      </c>
      <c r="Q1629" s="234">
        <v>0</v>
      </c>
      <c r="R1629" s="233">
        <v>0</v>
      </c>
      <c r="S1629" s="234">
        <v>0</v>
      </c>
      <c r="T1629" s="233">
        <v>0</v>
      </c>
      <c r="U1629" s="235">
        <f t="shared" si="175"/>
        <v>16746.93</v>
      </c>
      <c r="V1629" s="227">
        <f t="shared" si="176"/>
        <v>0</v>
      </c>
      <c r="W1629" s="227">
        <f t="shared" si="177"/>
        <v>0</v>
      </c>
      <c r="X1629" s="227">
        <f t="shared" si="180"/>
        <v>0</v>
      </c>
      <c r="Y1629" s="227">
        <f t="shared" si="178"/>
        <v>0</v>
      </c>
      <c r="Z1629" s="227">
        <f t="shared" si="179"/>
        <v>0</v>
      </c>
      <c r="AA1629" s="227">
        <f t="shared" si="181"/>
        <v>0</v>
      </c>
    </row>
    <row r="1630" spans="2:27" ht="13.5" hidden="1">
      <c r="B1630" s="232" t="s">
        <v>1110</v>
      </c>
      <c r="C1630" s="232" t="s">
        <v>1399</v>
      </c>
      <c r="D1630" s="232" t="s">
        <v>1444</v>
      </c>
      <c r="E1630" s="232" t="s">
        <v>988</v>
      </c>
      <c r="F1630" s="232">
        <v>64</v>
      </c>
      <c r="G1630" s="232" t="s">
        <v>1364</v>
      </c>
      <c r="H1630" s="233">
        <v>30.533000000000001</v>
      </c>
      <c r="I1630" s="233">
        <v>0</v>
      </c>
      <c r="J1630" s="233">
        <v>0</v>
      </c>
      <c r="K1630" s="234">
        <v>0</v>
      </c>
      <c r="L1630" s="233">
        <v>0</v>
      </c>
      <c r="M1630" s="234">
        <v>0</v>
      </c>
      <c r="N1630" s="233">
        <v>0</v>
      </c>
      <c r="O1630" s="233">
        <v>0</v>
      </c>
      <c r="P1630" s="233">
        <v>0</v>
      </c>
      <c r="Q1630" s="234">
        <v>0</v>
      </c>
      <c r="R1630" s="233">
        <v>0</v>
      </c>
      <c r="S1630" s="234">
        <v>0</v>
      </c>
      <c r="T1630" s="233">
        <v>0</v>
      </c>
      <c r="U1630" s="235">
        <f t="shared" si="175"/>
        <v>22289.09</v>
      </c>
      <c r="V1630" s="227">
        <f t="shared" si="176"/>
        <v>0</v>
      </c>
      <c r="W1630" s="227">
        <f t="shared" si="177"/>
        <v>0</v>
      </c>
      <c r="X1630" s="227">
        <f t="shared" si="180"/>
        <v>0</v>
      </c>
      <c r="Y1630" s="227">
        <f t="shared" si="178"/>
        <v>0</v>
      </c>
      <c r="Z1630" s="227">
        <f t="shared" si="179"/>
        <v>0</v>
      </c>
      <c r="AA1630" s="227">
        <f t="shared" si="181"/>
        <v>0</v>
      </c>
    </row>
    <row r="1631" spans="2:27" ht="13.5" hidden="1">
      <c r="B1631" s="232" t="s">
        <v>1110</v>
      </c>
      <c r="C1631" s="232" t="s">
        <v>1400</v>
      </c>
      <c r="D1631" s="232" t="s">
        <v>1444</v>
      </c>
      <c r="E1631" s="232" t="s">
        <v>988</v>
      </c>
      <c r="F1631" s="232">
        <v>96</v>
      </c>
      <c r="G1631" s="232" t="s">
        <v>1365</v>
      </c>
      <c r="H1631" s="233">
        <v>45.716999999999999</v>
      </c>
      <c r="I1631" s="233">
        <v>0</v>
      </c>
      <c r="J1631" s="233">
        <v>0</v>
      </c>
      <c r="K1631" s="234">
        <v>0</v>
      </c>
      <c r="L1631" s="233">
        <v>0</v>
      </c>
      <c r="M1631" s="234">
        <v>0</v>
      </c>
      <c r="N1631" s="233">
        <v>0</v>
      </c>
      <c r="O1631" s="233">
        <v>0</v>
      </c>
      <c r="P1631" s="233">
        <v>0</v>
      </c>
      <c r="Q1631" s="234">
        <v>0</v>
      </c>
      <c r="R1631" s="233">
        <v>0</v>
      </c>
      <c r="S1631" s="234">
        <v>0</v>
      </c>
      <c r="T1631" s="233">
        <v>0</v>
      </c>
      <c r="U1631" s="235">
        <f t="shared" si="175"/>
        <v>33373.409999999996</v>
      </c>
      <c r="V1631" s="227">
        <f t="shared" si="176"/>
        <v>0</v>
      </c>
      <c r="W1631" s="227">
        <f t="shared" si="177"/>
        <v>0</v>
      </c>
      <c r="X1631" s="227">
        <f t="shared" si="180"/>
        <v>0</v>
      </c>
      <c r="Y1631" s="227">
        <f t="shared" si="178"/>
        <v>0</v>
      </c>
      <c r="Z1631" s="227">
        <f t="shared" si="179"/>
        <v>0</v>
      </c>
      <c r="AA1631" s="227">
        <f t="shared" si="181"/>
        <v>0</v>
      </c>
    </row>
    <row r="1632" spans="2:27" ht="13.5" hidden="1">
      <c r="B1632" s="232" t="s">
        <v>1110</v>
      </c>
      <c r="C1632" s="232" t="s">
        <v>1401</v>
      </c>
      <c r="D1632" s="232" t="s">
        <v>1444</v>
      </c>
      <c r="E1632" s="232" t="s">
        <v>988</v>
      </c>
      <c r="F1632" s="232">
        <v>8</v>
      </c>
      <c r="G1632" s="232" t="s">
        <v>1317</v>
      </c>
      <c r="H1632" s="233">
        <v>3.9609999999999999</v>
      </c>
      <c r="I1632" s="233">
        <v>0</v>
      </c>
      <c r="J1632" s="233">
        <v>0</v>
      </c>
      <c r="K1632" s="234">
        <v>0</v>
      </c>
      <c r="L1632" s="233">
        <v>0</v>
      </c>
      <c r="M1632" s="234">
        <v>0</v>
      </c>
      <c r="N1632" s="233">
        <v>0</v>
      </c>
      <c r="O1632" s="233">
        <v>0</v>
      </c>
      <c r="P1632" s="233">
        <v>0</v>
      </c>
      <c r="Q1632" s="234">
        <v>0</v>
      </c>
      <c r="R1632" s="233">
        <v>0</v>
      </c>
      <c r="S1632" s="234">
        <v>0</v>
      </c>
      <c r="T1632" s="233">
        <v>0</v>
      </c>
      <c r="U1632" s="235">
        <f t="shared" si="175"/>
        <v>2891.5299999999997</v>
      </c>
      <c r="V1632" s="227">
        <f t="shared" si="176"/>
        <v>0</v>
      </c>
      <c r="W1632" s="227">
        <f t="shared" si="177"/>
        <v>0</v>
      </c>
      <c r="X1632" s="227">
        <f t="shared" si="180"/>
        <v>0</v>
      </c>
      <c r="Y1632" s="227">
        <f t="shared" si="178"/>
        <v>0</v>
      </c>
      <c r="Z1632" s="227">
        <f t="shared" si="179"/>
        <v>0</v>
      </c>
      <c r="AA1632" s="227">
        <f t="shared" si="181"/>
        <v>0</v>
      </c>
    </row>
    <row r="1633" spans="2:27" ht="13.5" hidden="1">
      <c r="B1633" s="232" t="s">
        <v>1110</v>
      </c>
      <c r="C1633" s="232" t="s">
        <v>1402</v>
      </c>
      <c r="D1633" s="232" t="s">
        <v>1444</v>
      </c>
      <c r="E1633" s="232" t="s">
        <v>988</v>
      </c>
      <c r="F1633" s="232">
        <v>16</v>
      </c>
      <c r="G1633" s="232" t="s">
        <v>1316</v>
      </c>
      <c r="H1633" s="233">
        <v>7.7569999999999997</v>
      </c>
      <c r="I1633" s="233">
        <v>0</v>
      </c>
      <c r="J1633" s="233">
        <v>0</v>
      </c>
      <c r="K1633" s="234">
        <v>0</v>
      </c>
      <c r="L1633" s="233">
        <v>0</v>
      </c>
      <c r="M1633" s="234">
        <v>0</v>
      </c>
      <c r="N1633" s="233">
        <v>0</v>
      </c>
      <c r="O1633" s="233">
        <v>0</v>
      </c>
      <c r="P1633" s="233">
        <v>0</v>
      </c>
      <c r="Q1633" s="234">
        <v>0</v>
      </c>
      <c r="R1633" s="233">
        <v>0</v>
      </c>
      <c r="S1633" s="234">
        <v>0</v>
      </c>
      <c r="T1633" s="233">
        <v>0</v>
      </c>
      <c r="U1633" s="235">
        <f t="shared" si="175"/>
        <v>5662.61</v>
      </c>
      <c r="V1633" s="227">
        <f t="shared" si="176"/>
        <v>0</v>
      </c>
      <c r="W1633" s="227">
        <f t="shared" si="177"/>
        <v>0</v>
      </c>
      <c r="X1633" s="227">
        <f t="shared" si="180"/>
        <v>0</v>
      </c>
      <c r="Y1633" s="227">
        <f t="shared" si="178"/>
        <v>0</v>
      </c>
      <c r="Z1633" s="227">
        <f t="shared" si="179"/>
        <v>0</v>
      </c>
      <c r="AA1633" s="227">
        <f t="shared" si="181"/>
        <v>0</v>
      </c>
    </row>
    <row r="1634" spans="2:27" ht="13.5" hidden="1">
      <c r="B1634" s="232" t="s">
        <v>1110</v>
      </c>
      <c r="C1634" s="232" t="s">
        <v>1403</v>
      </c>
      <c r="D1634" s="232" t="s">
        <v>1444</v>
      </c>
      <c r="E1634" s="232" t="s">
        <v>988</v>
      </c>
      <c r="F1634" s="232">
        <v>32</v>
      </c>
      <c r="G1634" s="232" t="s">
        <v>1345</v>
      </c>
      <c r="H1634" s="233">
        <v>15.349</v>
      </c>
      <c r="I1634" s="233">
        <v>0</v>
      </c>
      <c r="J1634" s="233">
        <v>0</v>
      </c>
      <c r="K1634" s="234">
        <v>0</v>
      </c>
      <c r="L1634" s="233">
        <v>0</v>
      </c>
      <c r="M1634" s="234">
        <v>0</v>
      </c>
      <c r="N1634" s="233">
        <v>0</v>
      </c>
      <c r="O1634" s="233">
        <v>0</v>
      </c>
      <c r="P1634" s="233">
        <v>0</v>
      </c>
      <c r="Q1634" s="234">
        <v>0</v>
      </c>
      <c r="R1634" s="233">
        <v>0</v>
      </c>
      <c r="S1634" s="234">
        <v>0</v>
      </c>
      <c r="T1634" s="233">
        <v>0</v>
      </c>
      <c r="U1634" s="235">
        <f t="shared" si="175"/>
        <v>11204.77</v>
      </c>
      <c r="V1634" s="227">
        <f t="shared" si="176"/>
        <v>0</v>
      </c>
      <c r="W1634" s="227">
        <f t="shared" si="177"/>
        <v>0</v>
      </c>
      <c r="X1634" s="227">
        <f t="shared" si="180"/>
        <v>0</v>
      </c>
      <c r="Y1634" s="227">
        <f t="shared" si="178"/>
        <v>0</v>
      </c>
      <c r="Z1634" s="227">
        <f t="shared" si="179"/>
        <v>0</v>
      </c>
      <c r="AA1634" s="227">
        <f t="shared" si="181"/>
        <v>0</v>
      </c>
    </row>
    <row r="1635" spans="2:27" ht="13.5" hidden="1">
      <c r="B1635" s="232" t="s">
        <v>1110</v>
      </c>
      <c r="C1635" s="232" t="s">
        <v>1405</v>
      </c>
      <c r="D1635" s="232" t="s">
        <v>1444</v>
      </c>
      <c r="E1635" s="232" t="s">
        <v>988</v>
      </c>
      <c r="F1635" s="232">
        <v>96</v>
      </c>
      <c r="G1635" s="232" t="s">
        <v>1365</v>
      </c>
      <c r="H1635" s="233">
        <v>45.716999999999999</v>
      </c>
      <c r="I1635" s="233">
        <v>0</v>
      </c>
      <c r="J1635" s="233">
        <v>0</v>
      </c>
      <c r="K1635" s="234">
        <v>0</v>
      </c>
      <c r="L1635" s="233">
        <v>0</v>
      </c>
      <c r="M1635" s="234">
        <v>0</v>
      </c>
      <c r="N1635" s="233">
        <v>0</v>
      </c>
      <c r="O1635" s="233">
        <v>0</v>
      </c>
      <c r="P1635" s="233">
        <v>0</v>
      </c>
      <c r="Q1635" s="234">
        <v>0</v>
      </c>
      <c r="R1635" s="233">
        <v>0</v>
      </c>
      <c r="S1635" s="234">
        <v>0</v>
      </c>
      <c r="T1635" s="233">
        <v>0</v>
      </c>
      <c r="U1635" s="235">
        <f t="shared" si="175"/>
        <v>33373.409999999996</v>
      </c>
      <c r="V1635" s="227">
        <f t="shared" si="176"/>
        <v>0</v>
      </c>
      <c r="W1635" s="227">
        <f t="shared" si="177"/>
        <v>0</v>
      </c>
      <c r="X1635" s="227">
        <f t="shared" si="180"/>
        <v>0</v>
      </c>
      <c r="Y1635" s="227">
        <f t="shared" si="178"/>
        <v>0</v>
      </c>
      <c r="Z1635" s="227">
        <f t="shared" si="179"/>
        <v>0</v>
      </c>
      <c r="AA1635" s="227">
        <f t="shared" si="181"/>
        <v>0</v>
      </c>
    </row>
    <row r="1636" spans="2:27" ht="13.5" hidden="1">
      <c r="B1636" s="232" t="s">
        <v>1110</v>
      </c>
      <c r="C1636" s="232" t="s">
        <v>1406</v>
      </c>
      <c r="D1636" s="232" t="s">
        <v>1444</v>
      </c>
      <c r="E1636" s="232" t="s">
        <v>988</v>
      </c>
      <c r="F1636" s="232">
        <v>4</v>
      </c>
      <c r="G1636" s="232" t="s">
        <v>1312</v>
      </c>
      <c r="H1636" s="233">
        <v>1.9930000000000001</v>
      </c>
      <c r="I1636" s="233">
        <v>0</v>
      </c>
      <c r="J1636" s="233">
        <v>0</v>
      </c>
      <c r="K1636" s="234">
        <v>0</v>
      </c>
      <c r="L1636" s="233">
        <v>0</v>
      </c>
      <c r="M1636" s="234">
        <v>0</v>
      </c>
      <c r="N1636" s="233">
        <v>0</v>
      </c>
      <c r="O1636" s="233">
        <v>0</v>
      </c>
      <c r="P1636" s="233">
        <v>0</v>
      </c>
      <c r="Q1636" s="234">
        <v>0</v>
      </c>
      <c r="R1636" s="233">
        <v>0</v>
      </c>
      <c r="S1636" s="234">
        <v>0</v>
      </c>
      <c r="T1636" s="233">
        <v>0</v>
      </c>
      <c r="U1636" s="235">
        <f t="shared" si="175"/>
        <v>1454.89</v>
      </c>
      <c r="V1636" s="227">
        <f t="shared" si="176"/>
        <v>0</v>
      </c>
      <c r="W1636" s="227">
        <f t="shared" si="177"/>
        <v>0</v>
      </c>
      <c r="X1636" s="227">
        <f t="shared" si="180"/>
        <v>0</v>
      </c>
      <c r="Y1636" s="227">
        <f t="shared" si="178"/>
        <v>0</v>
      </c>
      <c r="Z1636" s="227">
        <f t="shared" si="179"/>
        <v>0</v>
      </c>
      <c r="AA1636" s="227">
        <f t="shared" si="181"/>
        <v>0</v>
      </c>
    </row>
    <row r="1637" spans="2:27" ht="13.5" hidden="1">
      <c r="B1637" s="232" t="s">
        <v>1110</v>
      </c>
      <c r="C1637" s="232" t="s">
        <v>1062</v>
      </c>
      <c r="D1637" s="232" t="s">
        <v>1444</v>
      </c>
      <c r="E1637" s="232" t="s">
        <v>988</v>
      </c>
      <c r="F1637" s="232">
        <v>48</v>
      </c>
      <c r="G1637" s="232" t="s">
        <v>1356</v>
      </c>
      <c r="H1637" s="233">
        <v>22.437000000000001</v>
      </c>
      <c r="I1637" s="233">
        <v>0</v>
      </c>
      <c r="J1637" s="233">
        <v>0</v>
      </c>
      <c r="K1637" s="234">
        <v>0</v>
      </c>
      <c r="L1637" s="233">
        <v>0</v>
      </c>
      <c r="M1637" s="234">
        <v>0</v>
      </c>
      <c r="N1637" s="233">
        <v>0</v>
      </c>
      <c r="O1637" s="233">
        <v>0</v>
      </c>
      <c r="P1637" s="233">
        <v>0</v>
      </c>
      <c r="Q1637" s="234">
        <v>0</v>
      </c>
      <c r="R1637" s="233">
        <v>0</v>
      </c>
      <c r="S1637" s="234">
        <v>0</v>
      </c>
      <c r="T1637" s="233">
        <v>0</v>
      </c>
      <c r="U1637" s="235">
        <f t="shared" si="175"/>
        <v>16379.01</v>
      </c>
      <c r="V1637" s="227">
        <f t="shared" si="176"/>
        <v>0</v>
      </c>
      <c r="W1637" s="227">
        <f t="shared" si="177"/>
        <v>0</v>
      </c>
      <c r="X1637" s="227">
        <f t="shared" si="180"/>
        <v>0</v>
      </c>
      <c r="Y1637" s="227">
        <f t="shared" si="178"/>
        <v>0</v>
      </c>
      <c r="Z1637" s="227">
        <f t="shared" si="179"/>
        <v>0</v>
      </c>
      <c r="AA1637" s="227">
        <f t="shared" si="181"/>
        <v>0</v>
      </c>
    </row>
    <row r="1638" spans="2:27" ht="13.5" hidden="1">
      <c r="B1638" s="232" t="s">
        <v>1110</v>
      </c>
      <c r="C1638" s="232" t="s">
        <v>1063</v>
      </c>
      <c r="D1638" s="232" t="s">
        <v>1444</v>
      </c>
      <c r="E1638" s="232" t="s">
        <v>988</v>
      </c>
      <c r="F1638" s="232">
        <v>64</v>
      </c>
      <c r="G1638" s="232" t="s">
        <v>1364</v>
      </c>
      <c r="H1638" s="233">
        <v>29.861000000000001</v>
      </c>
      <c r="I1638" s="233">
        <v>0</v>
      </c>
      <c r="J1638" s="233">
        <v>0</v>
      </c>
      <c r="K1638" s="234">
        <v>0</v>
      </c>
      <c r="L1638" s="233">
        <v>0</v>
      </c>
      <c r="M1638" s="234">
        <v>0</v>
      </c>
      <c r="N1638" s="233">
        <v>0</v>
      </c>
      <c r="O1638" s="233">
        <v>0</v>
      </c>
      <c r="P1638" s="233">
        <v>0</v>
      </c>
      <c r="Q1638" s="234">
        <v>0</v>
      </c>
      <c r="R1638" s="233">
        <v>0</v>
      </c>
      <c r="S1638" s="234">
        <v>0</v>
      </c>
      <c r="T1638" s="233">
        <v>0</v>
      </c>
      <c r="U1638" s="235">
        <f t="shared" si="175"/>
        <v>21798.53</v>
      </c>
      <c r="V1638" s="227">
        <f t="shared" si="176"/>
        <v>0</v>
      </c>
      <c r="W1638" s="227">
        <f t="shared" si="177"/>
        <v>0</v>
      </c>
      <c r="X1638" s="227">
        <f t="shared" si="180"/>
        <v>0</v>
      </c>
      <c r="Y1638" s="227">
        <f t="shared" si="178"/>
        <v>0</v>
      </c>
      <c r="Z1638" s="227">
        <f t="shared" si="179"/>
        <v>0</v>
      </c>
      <c r="AA1638" s="227">
        <f t="shared" si="181"/>
        <v>0</v>
      </c>
    </row>
    <row r="1639" spans="2:27" ht="13.5" hidden="1">
      <c r="B1639" s="232" t="s">
        <v>1110</v>
      </c>
      <c r="C1639" s="232" t="s">
        <v>1064</v>
      </c>
      <c r="D1639" s="232" t="s">
        <v>1444</v>
      </c>
      <c r="E1639" s="232" t="s">
        <v>988</v>
      </c>
      <c r="F1639" s="232">
        <v>96</v>
      </c>
      <c r="G1639" s="232" t="s">
        <v>1365</v>
      </c>
      <c r="H1639" s="233">
        <v>44.709000000000003</v>
      </c>
      <c r="I1639" s="233">
        <v>0</v>
      </c>
      <c r="J1639" s="233">
        <v>0</v>
      </c>
      <c r="K1639" s="234">
        <v>0</v>
      </c>
      <c r="L1639" s="233">
        <v>0</v>
      </c>
      <c r="M1639" s="234">
        <v>0</v>
      </c>
      <c r="N1639" s="233">
        <v>0</v>
      </c>
      <c r="O1639" s="233">
        <v>0</v>
      </c>
      <c r="P1639" s="233">
        <v>0</v>
      </c>
      <c r="Q1639" s="234">
        <v>0</v>
      </c>
      <c r="R1639" s="233">
        <v>0</v>
      </c>
      <c r="S1639" s="234">
        <v>0</v>
      </c>
      <c r="T1639" s="233">
        <v>0</v>
      </c>
      <c r="U1639" s="235">
        <f t="shared" si="175"/>
        <v>32637.570000000003</v>
      </c>
      <c r="V1639" s="227">
        <f t="shared" si="176"/>
        <v>0</v>
      </c>
      <c r="W1639" s="227">
        <f t="shared" si="177"/>
        <v>0</v>
      </c>
      <c r="X1639" s="227">
        <f t="shared" si="180"/>
        <v>0</v>
      </c>
      <c r="Y1639" s="227">
        <f t="shared" si="178"/>
        <v>0</v>
      </c>
      <c r="Z1639" s="227">
        <f t="shared" si="179"/>
        <v>0</v>
      </c>
      <c r="AA1639" s="227">
        <f t="shared" si="181"/>
        <v>0</v>
      </c>
    </row>
    <row r="1640" spans="2:27" ht="13.5" hidden="1">
      <c r="B1640" s="232" t="s">
        <v>1110</v>
      </c>
      <c r="C1640" s="232" t="s">
        <v>1065</v>
      </c>
      <c r="D1640" s="232" t="s">
        <v>1444</v>
      </c>
      <c r="E1640" s="232" t="s">
        <v>988</v>
      </c>
      <c r="F1640" s="232">
        <v>8</v>
      </c>
      <c r="G1640" s="232" t="s">
        <v>1317</v>
      </c>
      <c r="H1640" s="233">
        <v>3.8769999999999998</v>
      </c>
      <c r="I1640" s="233">
        <v>0</v>
      </c>
      <c r="J1640" s="233">
        <v>0</v>
      </c>
      <c r="K1640" s="234">
        <v>0</v>
      </c>
      <c r="L1640" s="233">
        <v>0</v>
      </c>
      <c r="M1640" s="234">
        <v>0</v>
      </c>
      <c r="N1640" s="233">
        <v>0</v>
      </c>
      <c r="O1640" s="233">
        <v>0</v>
      </c>
      <c r="P1640" s="233">
        <v>0</v>
      </c>
      <c r="Q1640" s="234">
        <v>0</v>
      </c>
      <c r="R1640" s="233">
        <v>0</v>
      </c>
      <c r="S1640" s="234">
        <v>0</v>
      </c>
      <c r="T1640" s="233">
        <v>0</v>
      </c>
      <c r="U1640" s="235">
        <f t="shared" si="175"/>
        <v>2830.21</v>
      </c>
      <c r="V1640" s="227">
        <f t="shared" si="176"/>
        <v>0</v>
      </c>
      <c r="W1640" s="227">
        <f t="shared" si="177"/>
        <v>0</v>
      </c>
      <c r="X1640" s="227">
        <f t="shared" si="180"/>
        <v>0</v>
      </c>
      <c r="Y1640" s="227">
        <f t="shared" si="178"/>
        <v>0</v>
      </c>
      <c r="Z1640" s="227">
        <f t="shared" si="179"/>
        <v>0</v>
      </c>
      <c r="AA1640" s="227">
        <f t="shared" si="181"/>
        <v>0</v>
      </c>
    </row>
    <row r="1641" spans="2:27" ht="13.5" hidden="1">
      <c r="B1641" s="232" t="s">
        <v>1110</v>
      </c>
      <c r="C1641" s="232" t="s">
        <v>1066</v>
      </c>
      <c r="D1641" s="232" t="s">
        <v>1444</v>
      </c>
      <c r="E1641" s="232" t="s">
        <v>988</v>
      </c>
      <c r="F1641" s="232">
        <v>16</v>
      </c>
      <c r="G1641" s="232" t="s">
        <v>1316</v>
      </c>
      <c r="H1641" s="233">
        <v>7.5890000000000004</v>
      </c>
      <c r="I1641" s="233">
        <v>0</v>
      </c>
      <c r="J1641" s="233">
        <v>0</v>
      </c>
      <c r="K1641" s="234">
        <v>0</v>
      </c>
      <c r="L1641" s="233">
        <v>0</v>
      </c>
      <c r="M1641" s="234">
        <v>0</v>
      </c>
      <c r="N1641" s="233">
        <v>0</v>
      </c>
      <c r="O1641" s="233">
        <v>0</v>
      </c>
      <c r="P1641" s="233">
        <v>0</v>
      </c>
      <c r="Q1641" s="234">
        <v>0</v>
      </c>
      <c r="R1641" s="233">
        <v>0</v>
      </c>
      <c r="S1641" s="234">
        <v>0</v>
      </c>
      <c r="T1641" s="233">
        <v>0</v>
      </c>
      <c r="U1641" s="235">
        <f t="shared" si="175"/>
        <v>5539.97</v>
      </c>
      <c r="V1641" s="227">
        <f t="shared" si="176"/>
        <v>0</v>
      </c>
      <c r="W1641" s="227">
        <f t="shared" si="177"/>
        <v>0</v>
      </c>
      <c r="X1641" s="227">
        <f t="shared" si="180"/>
        <v>0</v>
      </c>
      <c r="Y1641" s="227">
        <f t="shared" si="178"/>
        <v>0</v>
      </c>
      <c r="Z1641" s="227">
        <f t="shared" si="179"/>
        <v>0</v>
      </c>
      <c r="AA1641" s="227">
        <f t="shared" si="181"/>
        <v>0</v>
      </c>
    </row>
    <row r="1642" spans="2:27" ht="13.5" hidden="1">
      <c r="B1642" s="232" t="s">
        <v>1110</v>
      </c>
      <c r="C1642" s="232" t="s">
        <v>1067</v>
      </c>
      <c r="D1642" s="232" t="s">
        <v>1444</v>
      </c>
      <c r="E1642" s="232" t="s">
        <v>988</v>
      </c>
      <c r="F1642" s="232">
        <v>32</v>
      </c>
      <c r="G1642" s="232" t="s">
        <v>1345</v>
      </c>
      <c r="H1642" s="233">
        <v>15.013</v>
      </c>
      <c r="I1642" s="233">
        <v>0</v>
      </c>
      <c r="J1642" s="233">
        <v>0</v>
      </c>
      <c r="K1642" s="234">
        <v>0</v>
      </c>
      <c r="L1642" s="233">
        <v>0</v>
      </c>
      <c r="M1642" s="234">
        <v>0</v>
      </c>
      <c r="N1642" s="233">
        <v>0</v>
      </c>
      <c r="O1642" s="233">
        <v>0</v>
      </c>
      <c r="P1642" s="233">
        <v>0</v>
      </c>
      <c r="Q1642" s="234">
        <v>0</v>
      </c>
      <c r="R1642" s="233">
        <v>0</v>
      </c>
      <c r="S1642" s="234">
        <v>0</v>
      </c>
      <c r="T1642" s="233">
        <v>0</v>
      </c>
      <c r="U1642" s="235">
        <f t="shared" si="175"/>
        <v>10959.49</v>
      </c>
      <c r="V1642" s="227">
        <f t="shared" si="176"/>
        <v>0</v>
      </c>
      <c r="W1642" s="227">
        <f t="shared" si="177"/>
        <v>0</v>
      </c>
      <c r="X1642" s="227">
        <f t="shared" si="180"/>
        <v>0</v>
      </c>
      <c r="Y1642" s="227">
        <f t="shared" si="178"/>
        <v>0</v>
      </c>
      <c r="Z1642" s="227">
        <f t="shared" si="179"/>
        <v>0</v>
      </c>
      <c r="AA1642" s="227">
        <f t="shared" si="181"/>
        <v>0</v>
      </c>
    </row>
    <row r="1643" spans="2:27" ht="13.5" hidden="1">
      <c r="B1643" s="232" t="s">
        <v>1110</v>
      </c>
      <c r="C1643" s="232" t="s">
        <v>1069</v>
      </c>
      <c r="D1643" s="232" t="s">
        <v>1444</v>
      </c>
      <c r="E1643" s="232" t="s">
        <v>988</v>
      </c>
      <c r="F1643" s="232">
        <v>96</v>
      </c>
      <c r="G1643" s="232" t="s">
        <v>1365</v>
      </c>
      <c r="H1643" s="233">
        <v>44.709000000000003</v>
      </c>
      <c r="I1643" s="233">
        <v>0</v>
      </c>
      <c r="J1643" s="233">
        <v>0</v>
      </c>
      <c r="K1643" s="234">
        <v>0</v>
      </c>
      <c r="L1643" s="233">
        <v>0</v>
      </c>
      <c r="M1643" s="234">
        <v>0</v>
      </c>
      <c r="N1643" s="233">
        <v>0</v>
      </c>
      <c r="O1643" s="233">
        <v>0</v>
      </c>
      <c r="P1643" s="233">
        <v>0</v>
      </c>
      <c r="Q1643" s="234">
        <v>0</v>
      </c>
      <c r="R1643" s="233">
        <v>0</v>
      </c>
      <c r="S1643" s="234">
        <v>0</v>
      </c>
      <c r="T1643" s="233">
        <v>0</v>
      </c>
      <c r="U1643" s="235">
        <f t="shared" si="175"/>
        <v>32637.570000000003</v>
      </c>
      <c r="V1643" s="227">
        <f t="shared" si="176"/>
        <v>0</v>
      </c>
      <c r="W1643" s="227">
        <f t="shared" si="177"/>
        <v>0</v>
      </c>
      <c r="X1643" s="227">
        <f t="shared" si="180"/>
        <v>0</v>
      </c>
      <c r="Y1643" s="227">
        <f t="shared" si="178"/>
        <v>0</v>
      </c>
      <c r="Z1643" s="227">
        <f t="shared" si="179"/>
        <v>0</v>
      </c>
      <c r="AA1643" s="227">
        <f t="shared" si="181"/>
        <v>0</v>
      </c>
    </row>
    <row r="1644" spans="2:27" ht="13.5" hidden="1">
      <c r="B1644" s="232" t="s">
        <v>1110</v>
      </c>
      <c r="C1644" s="232" t="s">
        <v>1070</v>
      </c>
      <c r="D1644" s="232" t="s">
        <v>1444</v>
      </c>
      <c r="E1644" s="232" t="s">
        <v>988</v>
      </c>
      <c r="F1644" s="232">
        <v>4</v>
      </c>
      <c r="G1644" s="232" t="s">
        <v>1312</v>
      </c>
      <c r="H1644" s="233">
        <v>1.9510000000000001</v>
      </c>
      <c r="I1644" s="233">
        <v>0</v>
      </c>
      <c r="J1644" s="233">
        <v>0</v>
      </c>
      <c r="K1644" s="234">
        <v>0</v>
      </c>
      <c r="L1644" s="233">
        <v>0</v>
      </c>
      <c r="M1644" s="234">
        <v>0</v>
      </c>
      <c r="N1644" s="233">
        <v>0</v>
      </c>
      <c r="O1644" s="233">
        <v>0</v>
      </c>
      <c r="P1644" s="233">
        <v>0</v>
      </c>
      <c r="Q1644" s="234">
        <v>0</v>
      </c>
      <c r="R1644" s="233">
        <v>0</v>
      </c>
      <c r="S1644" s="234">
        <v>0</v>
      </c>
      <c r="T1644" s="233">
        <v>0</v>
      </c>
      <c r="U1644" s="235">
        <f t="shared" si="175"/>
        <v>1424.23</v>
      </c>
      <c r="V1644" s="227">
        <f t="shared" si="176"/>
        <v>0</v>
      </c>
      <c r="W1644" s="227">
        <f t="shared" si="177"/>
        <v>0</v>
      </c>
      <c r="X1644" s="227">
        <f t="shared" si="180"/>
        <v>0</v>
      </c>
      <c r="Y1644" s="227">
        <f t="shared" si="178"/>
        <v>0</v>
      </c>
      <c r="Z1644" s="227">
        <f t="shared" si="179"/>
        <v>0</v>
      </c>
      <c r="AA1644" s="227">
        <f t="shared" si="181"/>
        <v>0</v>
      </c>
    </row>
    <row r="1645" spans="2:27" ht="13.5" hidden="1">
      <c r="B1645" s="232" t="s">
        <v>1110</v>
      </c>
      <c r="C1645" s="232" t="s">
        <v>1407</v>
      </c>
      <c r="D1645" s="232" t="s">
        <v>1444</v>
      </c>
      <c r="E1645" s="232" t="s">
        <v>988</v>
      </c>
      <c r="F1645" s="232">
        <v>48</v>
      </c>
      <c r="G1645" s="232" t="s">
        <v>1356</v>
      </c>
      <c r="H1645" s="233">
        <v>21.812999999999999</v>
      </c>
      <c r="I1645" s="233">
        <v>0</v>
      </c>
      <c r="J1645" s="233">
        <v>0</v>
      </c>
      <c r="K1645" s="234">
        <v>0</v>
      </c>
      <c r="L1645" s="233">
        <v>0</v>
      </c>
      <c r="M1645" s="234">
        <v>0</v>
      </c>
      <c r="N1645" s="233">
        <v>0</v>
      </c>
      <c r="O1645" s="233">
        <v>0</v>
      </c>
      <c r="P1645" s="233">
        <v>0</v>
      </c>
      <c r="Q1645" s="234">
        <v>0</v>
      </c>
      <c r="R1645" s="233">
        <v>0</v>
      </c>
      <c r="S1645" s="234">
        <v>0</v>
      </c>
      <c r="T1645" s="233">
        <v>0</v>
      </c>
      <c r="U1645" s="235">
        <f t="shared" si="175"/>
        <v>15923.49</v>
      </c>
      <c r="V1645" s="227">
        <f t="shared" si="176"/>
        <v>0</v>
      </c>
      <c r="W1645" s="227">
        <f t="shared" si="177"/>
        <v>0</v>
      </c>
      <c r="X1645" s="227">
        <f t="shared" si="180"/>
        <v>0</v>
      </c>
      <c r="Y1645" s="227">
        <f t="shared" si="178"/>
        <v>0</v>
      </c>
      <c r="Z1645" s="227">
        <f t="shared" si="179"/>
        <v>0</v>
      </c>
      <c r="AA1645" s="227">
        <f t="shared" si="181"/>
        <v>0</v>
      </c>
    </row>
    <row r="1646" spans="2:27" ht="13.5" hidden="1">
      <c r="B1646" s="232" t="s">
        <v>1110</v>
      </c>
      <c r="C1646" s="232" t="s">
        <v>1408</v>
      </c>
      <c r="D1646" s="232" t="s">
        <v>1444</v>
      </c>
      <c r="E1646" s="232" t="s">
        <v>988</v>
      </c>
      <c r="F1646" s="232">
        <v>64</v>
      </c>
      <c r="G1646" s="232" t="s">
        <v>1364</v>
      </c>
      <c r="H1646" s="233">
        <v>29.029</v>
      </c>
      <c r="I1646" s="233">
        <v>0</v>
      </c>
      <c r="J1646" s="233">
        <v>0</v>
      </c>
      <c r="K1646" s="234">
        <v>0</v>
      </c>
      <c r="L1646" s="233">
        <v>0</v>
      </c>
      <c r="M1646" s="234">
        <v>0</v>
      </c>
      <c r="N1646" s="233">
        <v>0</v>
      </c>
      <c r="O1646" s="233">
        <v>0</v>
      </c>
      <c r="P1646" s="233">
        <v>0</v>
      </c>
      <c r="Q1646" s="234">
        <v>0</v>
      </c>
      <c r="R1646" s="233">
        <v>0</v>
      </c>
      <c r="S1646" s="234">
        <v>0</v>
      </c>
      <c r="T1646" s="233">
        <v>0</v>
      </c>
      <c r="U1646" s="235">
        <f t="shared" si="175"/>
        <v>21191.17</v>
      </c>
      <c r="V1646" s="227">
        <f t="shared" si="176"/>
        <v>0</v>
      </c>
      <c r="W1646" s="227">
        <f t="shared" si="177"/>
        <v>0</v>
      </c>
      <c r="X1646" s="227">
        <f t="shared" si="180"/>
        <v>0</v>
      </c>
      <c r="Y1646" s="227">
        <f t="shared" si="178"/>
        <v>0</v>
      </c>
      <c r="Z1646" s="227">
        <f t="shared" si="179"/>
        <v>0</v>
      </c>
      <c r="AA1646" s="227">
        <f t="shared" si="181"/>
        <v>0</v>
      </c>
    </row>
    <row r="1647" spans="2:27" ht="13.5" hidden="1">
      <c r="B1647" s="232" t="s">
        <v>1110</v>
      </c>
      <c r="C1647" s="232" t="s">
        <v>1409</v>
      </c>
      <c r="D1647" s="232" t="s">
        <v>1444</v>
      </c>
      <c r="E1647" s="232" t="s">
        <v>988</v>
      </c>
      <c r="F1647" s="232">
        <v>96</v>
      </c>
      <c r="G1647" s="232" t="s">
        <v>1365</v>
      </c>
      <c r="H1647" s="233">
        <v>43.460999999999999</v>
      </c>
      <c r="I1647" s="233">
        <v>0</v>
      </c>
      <c r="J1647" s="233">
        <v>0</v>
      </c>
      <c r="K1647" s="234">
        <v>0</v>
      </c>
      <c r="L1647" s="233">
        <v>0</v>
      </c>
      <c r="M1647" s="234">
        <v>0</v>
      </c>
      <c r="N1647" s="233">
        <v>0</v>
      </c>
      <c r="O1647" s="233">
        <v>0</v>
      </c>
      <c r="P1647" s="233">
        <v>0</v>
      </c>
      <c r="Q1647" s="234">
        <v>0</v>
      </c>
      <c r="R1647" s="233">
        <v>0</v>
      </c>
      <c r="S1647" s="234">
        <v>0</v>
      </c>
      <c r="T1647" s="233">
        <v>0</v>
      </c>
      <c r="U1647" s="235">
        <f t="shared" si="175"/>
        <v>31726.53</v>
      </c>
      <c r="V1647" s="227">
        <f t="shared" si="176"/>
        <v>0</v>
      </c>
      <c r="W1647" s="227">
        <f t="shared" si="177"/>
        <v>0</v>
      </c>
      <c r="X1647" s="227">
        <f t="shared" si="180"/>
        <v>0</v>
      </c>
      <c r="Y1647" s="227">
        <f t="shared" si="178"/>
        <v>0</v>
      </c>
      <c r="Z1647" s="227">
        <f t="shared" si="179"/>
        <v>0</v>
      </c>
      <c r="AA1647" s="227">
        <f t="shared" si="181"/>
        <v>0</v>
      </c>
    </row>
    <row r="1648" spans="2:27" ht="13.5" hidden="1">
      <c r="B1648" s="232" t="s">
        <v>1110</v>
      </c>
      <c r="C1648" s="232" t="s">
        <v>1410</v>
      </c>
      <c r="D1648" s="232" t="s">
        <v>1444</v>
      </c>
      <c r="E1648" s="232" t="s">
        <v>988</v>
      </c>
      <c r="F1648" s="232">
        <v>8</v>
      </c>
      <c r="G1648" s="232" t="s">
        <v>1317</v>
      </c>
      <c r="H1648" s="233">
        <v>3.7730000000000001</v>
      </c>
      <c r="I1648" s="233">
        <v>0</v>
      </c>
      <c r="J1648" s="233">
        <v>0</v>
      </c>
      <c r="K1648" s="234">
        <v>0</v>
      </c>
      <c r="L1648" s="233">
        <v>0</v>
      </c>
      <c r="M1648" s="234">
        <v>0</v>
      </c>
      <c r="N1648" s="233">
        <v>0</v>
      </c>
      <c r="O1648" s="233">
        <v>0</v>
      </c>
      <c r="P1648" s="233">
        <v>0</v>
      </c>
      <c r="Q1648" s="234">
        <v>0</v>
      </c>
      <c r="R1648" s="233">
        <v>0</v>
      </c>
      <c r="S1648" s="234">
        <v>0</v>
      </c>
      <c r="T1648" s="233">
        <v>0</v>
      </c>
      <c r="U1648" s="235">
        <f t="shared" si="175"/>
        <v>2754.29</v>
      </c>
      <c r="V1648" s="227">
        <f t="shared" si="176"/>
        <v>0</v>
      </c>
      <c r="W1648" s="227">
        <f t="shared" si="177"/>
        <v>0</v>
      </c>
      <c r="X1648" s="227">
        <f t="shared" si="180"/>
        <v>0</v>
      </c>
      <c r="Y1648" s="227">
        <f t="shared" si="178"/>
        <v>0</v>
      </c>
      <c r="Z1648" s="227">
        <f t="shared" si="179"/>
        <v>0</v>
      </c>
      <c r="AA1648" s="227">
        <f t="shared" si="181"/>
        <v>0</v>
      </c>
    </row>
    <row r="1649" spans="2:27" ht="13.5" hidden="1">
      <c r="B1649" s="232" t="s">
        <v>1110</v>
      </c>
      <c r="C1649" s="232" t="s">
        <v>1411</v>
      </c>
      <c r="D1649" s="232" t="s">
        <v>1444</v>
      </c>
      <c r="E1649" s="232" t="s">
        <v>988</v>
      </c>
      <c r="F1649" s="232">
        <v>128</v>
      </c>
      <c r="G1649" s="232" t="s">
        <v>1369</v>
      </c>
      <c r="H1649" s="233">
        <v>57.893000000000001</v>
      </c>
      <c r="I1649" s="233">
        <v>0</v>
      </c>
      <c r="J1649" s="233">
        <v>0</v>
      </c>
      <c r="K1649" s="234">
        <v>0</v>
      </c>
      <c r="L1649" s="233">
        <v>0</v>
      </c>
      <c r="M1649" s="234">
        <v>0</v>
      </c>
      <c r="N1649" s="233">
        <v>0</v>
      </c>
      <c r="O1649" s="233">
        <v>0</v>
      </c>
      <c r="P1649" s="233">
        <v>0</v>
      </c>
      <c r="Q1649" s="234">
        <v>0</v>
      </c>
      <c r="R1649" s="233">
        <v>0</v>
      </c>
      <c r="S1649" s="234">
        <v>0</v>
      </c>
      <c r="T1649" s="233">
        <v>0</v>
      </c>
      <c r="U1649" s="235">
        <f t="shared" si="175"/>
        <v>42261.89</v>
      </c>
      <c r="V1649" s="227">
        <f t="shared" si="176"/>
        <v>0</v>
      </c>
      <c r="W1649" s="227">
        <f t="shared" si="177"/>
        <v>0</v>
      </c>
      <c r="X1649" s="227">
        <f t="shared" si="180"/>
        <v>0</v>
      </c>
      <c r="Y1649" s="227">
        <f t="shared" si="178"/>
        <v>0</v>
      </c>
      <c r="Z1649" s="227">
        <f t="shared" si="179"/>
        <v>0</v>
      </c>
      <c r="AA1649" s="227">
        <f t="shared" si="181"/>
        <v>0</v>
      </c>
    </row>
    <row r="1650" spans="2:27" ht="13.5" hidden="1">
      <c r="B1650" s="232" t="s">
        <v>1110</v>
      </c>
      <c r="C1650" s="232" t="s">
        <v>1412</v>
      </c>
      <c r="D1650" s="232" t="s">
        <v>1444</v>
      </c>
      <c r="E1650" s="232" t="s">
        <v>988</v>
      </c>
      <c r="F1650" s="232">
        <v>16</v>
      </c>
      <c r="G1650" s="232" t="s">
        <v>1316</v>
      </c>
      <c r="H1650" s="233">
        <v>7.3810000000000002</v>
      </c>
      <c r="I1650" s="233">
        <v>0</v>
      </c>
      <c r="J1650" s="233">
        <v>0</v>
      </c>
      <c r="K1650" s="234">
        <v>0</v>
      </c>
      <c r="L1650" s="233">
        <v>0</v>
      </c>
      <c r="M1650" s="234">
        <v>0</v>
      </c>
      <c r="N1650" s="233">
        <v>0</v>
      </c>
      <c r="O1650" s="233">
        <v>0</v>
      </c>
      <c r="P1650" s="233">
        <v>0</v>
      </c>
      <c r="Q1650" s="234">
        <v>0</v>
      </c>
      <c r="R1650" s="233">
        <v>0</v>
      </c>
      <c r="S1650" s="234">
        <v>0</v>
      </c>
      <c r="T1650" s="233">
        <v>0</v>
      </c>
      <c r="U1650" s="235">
        <f t="shared" si="175"/>
        <v>5388.13</v>
      </c>
      <c r="V1650" s="227">
        <f t="shared" si="176"/>
        <v>0</v>
      </c>
      <c r="W1650" s="227">
        <f t="shared" si="177"/>
        <v>0</v>
      </c>
      <c r="X1650" s="227">
        <f t="shared" si="180"/>
        <v>0</v>
      </c>
      <c r="Y1650" s="227">
        <f t="shared" si="178"/>
        <v>0</v>
      </c>
      <c r="Z1650" s="227">
        <f t="shared" si="179"/>
        <v>0</v>
      </c>
      <c r="AA1650" s="227">
        <f t="shared" si="181"/>
        <v>0</v>
      </c>
    </row>
    <row r="1651" spans="2:27" ht="13.5" hidden="1">
      <c r="B1651" s="232" t="s">
        <v>1110</v>
      </c>
      <c r="C1651" s="232" t="s">
        <v>1413</v>
      </c>
      <c r="D1651" s="232" t="s">
        <v>1444</v>
      </c>
      <c r="E1651" s="232" t="s">
        <v>988</v>
      </c>
      <c r="F1651" s="232">
        <v>32</v>
      </c>
      <c r="G1651" s="232" t="s">
        <v>1345</v>
      </c>
      <c r="H1651" s="233">
        <v>14.597</v>
      </c>
      <c r="I1651" s="233">
        <v>0</v>
      </c>
      <c r="J1651" s="233">
        <v>0</v>
      </c>
      <c r="K1651" s="234">
        <v>0</v>
      </c>
      <c r="L1651" s="233">
        <v>0</v>
      </c>
      <c r="M1651" s="234">
        <v>0</v>
      </c>
      <c r="N1651" s="233">
        <v>0</v>
      </c>
      <c r="O1651" s="233">
        <v>0</v>
      </c>
      <c r="P1651" s="233">
        <v>0</v>
      </c>
      <c r="Q1651" s="234">
        <v>0</v>
      </c>
      <c r="R1651" s="233">
        <v>0</v>
      </c>
      <c r="S1651" s="234">
        <v>0</v>
      </c>
      <c r="T1651" s="233">
        <v>0</v>
      </c>
      <c r="U1651" s="235">
        <f t="shared" si="175"/>
        <v>10655.81</v>
      </c>
      <c r="V1651" s="227">
        <f t="shared" si="176"/>
        <v>0</v>
      </c>
      <c r="W1651" s="227">
        <f t="shared" si="177"/>
        <v>0</v>
      </c>
      <c r="X1651" s="227">
        <f t="shared" si="180"/>
        <v>0</v>
      </c>
      <c r="Y1651" s="227">
        <f t="shared" si="178"/>
        <v>0</v>
      </c>
      <c r="Z1651" s="227">
        <f t="shared" si="179"/>
        <v>0</v>
      </c>
      <c r="AA1651" s="227">
        <f t="shared" si="181"/>
        <v>0</v>
      </c>
    </row>
    <row r="1652" spans="2:27" ht="13.5" hidden="1">
      <c r="B1652" s="232" t="s">
        <v>1110</v>
      </c>
      <c r="C1652" s="232" t="s">
        <v>1415</v>
      </c>
      <c r="D1652" s="232" t="s">
        <v>1444</v>
      </c>
      <c r="E1652" s="232" t="s">
        <v>988</v>
      </c>
      <c r="F1652" s="232">
        <v>128</v>
      </c>
      <c r="G1652" s="232" t="s">
        <v>1369</v>
      </c>
      <c r="H1652" s="233">
        <v>57.893000000000001</v>
      </c>
      <c r="I1652" s="233">
        <v>0</v>
      </c>
      <c r="J1652" s="233">
        <v>0</v>
      </c>
      <c r="K1652" s="234">
        <v>0</v>
      </c>
      <c r="L1652" s="233">
        <v>0</v>
      </c>
      <c r="M1652" s="234">
        <v>0</v>
      </c>
      <c r="N1652" s="233">
        <v>0</v>
      </c>
      <c r="O1652" s="233">
        <v>0</v>
      </c>
      <c r="P1652" s="233">
        <v>0</v>
      </c>
      <c r="Q1652" s="234">
        <v>0</v>
      </c>
      <c r="R1652" s="233">
        <v>0</v>
      </c>
      <c r="S1652" s="234">
        <v>0</v>
      </c>
      <c r="T1652" s="233">
        <v>0</v>
      </c>
      <c r="U1652" s="235">
        <f t="shared" si="175"/>
        <v>42261.89</v>
      </c>
      <c r="V1652" s="227">
        <f t="shared" si="176"/>
        <v>0</v>
      </c>
      <c r="W1652" s="227">
        <f t="shared" si="177"/>
        <v>0</v>
      </c>
      <c r="X1652" s="227">
        <f t="shared" si="180"/>
        <v>0</v>
      </c>
      <c r="Y1652" s="227">
        <f t="shared" si="178"/>
        <v>0</v>
      </c>
      <c r="Z1652" s="227">
        <f t="shared" si="179"/>
        <v>0</v>
      </c>
      <c r="AA1652" s="227">
        <f t="shared" si="181"/>
        <v>0</v>
      </c>
    </row>
    <row r="1653" spans="2:27" ht="13.5" hidden="1">
      <c r="B1653" s="232" t="s">
        <v>1110</v>
      </c>
      <c r="C1653" s="232" t="s">
        <v>1416</v>
      </c>
      <c r="D1653" s="232" t="s">
        <v>1444</v>
      </c>
      <c r="E1653" s="232" t="s">
        <v>988</v>
      </c>
      <c r="F1653" s="232">
        <v>4</v>
      </c>
      <c r="G1653" s="232" t="s">
        <v>1312</v>
      </c>
      <c r="H1653" s="233">
        <v>1.899</v>
      </c>
      <c r="I1653" s="233">
        <v>0</v>
      </c>
      <c r="J1653" s="233">
        <v>0</v>
      </c>
      <c r="K1653" s="234">
        <v>0</v>
      </c>
      <c r="L1653" s="233">
        <v>0</v>
      </c>
      <c r="M1653" s="234">
        <v>0</v>
      </c>
      <c r="N1653" s="233">
        <v>0</v>
      </c>
      <c r="O1653" s="233">
        <v>0</v>
      </c>
      <c r="P1653" s="233">
        <v>0</v>
      </c>
      <c r="Q1653" s="234">
        <v>0</v>
      </c>
      <c r="R1653" s="233">
        <v>0</v>
      </c>
      <c r="S1653" s="234">
        <v>0</v>
      </c>
      <c r="T1653" s="233">
        <v>0</v>
      </c>
      <c r="U1653" s="235">
        <f t="shared" si="175"/>
        <v>1386.27</v>
      </c>
      <c r="V1653" s="227">
        <f t="shared" si="176"/>
        <v>0</v>
      </c>
      <c r="W1653" s="227">
        <f t="shared" si="177"/>
        <v>0</v>
      </c>
      <c r="X1653" s="227">
        <f t="shared" si="180"/>
        <v>0</v>
      </c>
      <c r="Y1653" s="227">
        <f t="shared" si="178"/>
        <v>0</v>
      </c>
      <c r="Z1653" s="227">
        <f t="shared" si="179"/>
        <v>0</v>
      </c>
      <c r="AA1653" s="227">
        <f t="shared" si="181"/>
        <v>0</v>
      </c>
    </row>
    <row r="1654" spans="2:27" ht="13.5" hidden="1">
      <c r="B1654" s="232" t="s">
        <v>1110</v>
      </c>
      <c r="C1654" s="232" t="s">
        <v>884</v>
      </c>
      <c r="D1654" s="232" t="s">
        <v>1444</v>
      </c>
      <c r="E1654" s="232" t="s">
        <v>988</v>
      </c>
      <c r="F1654" s="232">
        <v>8</v>
      </c>
      <c r="G1654" s="232" t="s">
        <v>1312</v>
      </c>
      <c r="H1654" s="233">
        <v>3.6257999999999999</v>
      </c>
      <c r="I1654" s="233">
        <v>0</v>
      </c>
      <c r="J1654" s="233">
        <v>0</v>
      </c>
      <c r="K1654" s="234">
        <v>0</v>
      </c>
      <c r="L1654" s="233">
        <v>0</v>
      </c>
      <c r="M1654" s="234">
        <v>0</v>
      </c>
      <c r="N1654" s="233">
        <v>0</v>
      </c>
      <c r="O1654" s="233">
        <v>0</v>
      </c>
      <c r="P1654" s="233">
        <v>0</v>
      </c>
      <c r="Q1654" s="234">
        <v>0</v>
      </c>
      <c r="R1654" s="233">
        <v>0</v>
      </c>
      <c r="S1654" s="234">
        <v>0</v>
      </c>
      <c r="T1654" s="233">
        <v>0</v>
      </c>
      <c r="U1654" s="235">
        <f t="shared" si="175"/>
        <v>2646.8339999999998</v>
      </c>
      <c r="V1654" s="227">
        <f t="shared" si="176"/>
        <v>0</v>
      </c>
      <c r="W1654" s="227">
        <f t="shared" si="177"/>
        <v>0</v>
      </c>
      <c r="X1654" s="227">
        <f t="shared" si="180"/>
        <v>0</v>
      </c>
      <c r="Y1654" s="227">
        <f t="shared" si="178"/>
        <v>0</v>
      </c>
      <c r="Z1654" s="227">
        <f t="shared" si="179"/>
        <v>0</v>
      </c>
      <c r="AA1654" s="227">
        <f t="shared" si="181"/>
        <v>0</v>
      </c>
    </row>
    <row r="1655" spans="2:27" ht="13.5" hidden="1">
      <c r="B1655" s="232" t="s">
        <v>1110</v>
      </c>
      <c r="C1655" s="232" t="s">
        <v>890</v>
      </c>
      <c r="D1655" s="232" t="s">
        <v>1444</v>
      </c>
      <c r="E1655" s="232" t="s">
        <v>988</v>
      </c>
      <c r="F1655" s="232">
        <v>4</v>
      </c>
      <c r="G1655" s="232" t="s">
        <v>1311</v>
      </c>
      <c r="H1655" s="233">
        <v>1.8253999999999999</v>
      </c>
      <c r="I1655" s="233">
        <v>0</v>
      </c>
      <c r="J1655" s="233">
        <v>0</v>
      </c>
      <c r="K1655" s="234">
        <v>0</v>
      </c>
      <c r="L1655" s="233">
        <v>0</v>
      </c>
      <c r="M1655" s="234">
        <v>0</v>
      </c>
      <c r="N1655" s="233">
        <v>0</v>
      </c>
      <c r="O1655" s="233">
        <v>0</v>
      </c>
      <c r="P1655" s="233">
        <v>0</v>
      </c>
      <c r="Q1655" s="234">
        <v>0</v>
      </c>
      <c r="R1655" s="233">
        <v>0</v>
      </c>
      <c r="S1655" s="234">
        <v>0</v>
      </c>
      <c r="T1655" s="233">
        <v>0</v>
      </c>
      <c r="U1655" s="235">
        <f t="shared" si="175"/>
        <v>1332.5419999999999</v>
      </c>
      <c r="V1655" s="227">
        <f t="shared" si="176"/>
        <v>0</v>
      </c>
      <c r="W1655" s="227">
        <f t="shared" si="177"/>
        <v>0</v>
      </c>
      <c r="X1655" s="227">
        <f t="shared" si="180"/>
        <v>0</v>
      </c>
      <c r="Y1655" s="227">
        <f t="shared" si="178"/>
        <v>0</v>
      </c>
      <c r="Z1655" s="227">
        <f t="shared" si="179"/>
        <v>0</v>
      </c>
      <c r="AA1655" s="227">
        <f t="shared" si="181"/>
        <v>0</v>
      </c>
    </row>
    <row r="1656" spans="2:27" ht="13.5" hidden="1">
      <c r="B1656" s="232" t="s">
        <v>1110</v>
      </c>
      <c r="C1656" s="232" t="s">
        <v>891</v>
      </c>
      <c r="D1656" s="232" t="s">
        <v>1444</v>
      </c>
      <c r="E1656" s="232" t="s">
        <v>988</v>
      </c>
      <c r="F1656" s="232">
        <v>8</v>
      </c>
      <c r="G1656" s="232" t="s">
        <v>1312</v>
      </c>
      <c r="H1656" s="233">
        <v>3.581</v>
      </c>
      <c r="I1656" s="233">
        <v>0</v>
      </c>
      <c r="J1656" s="233">
        <v>0</v>
      </c>
      <c r="K1656" s="234">
        <v>0</v>
      </c>
      <c r="L1656" s="233">
        <v>0</v>
      </c>
      <c r="M1656" s="234">
        <v>0</v>
      </c>
      <c r="N1656" s="233">
        <v>0</v>
      </c>
      <c r="O1656" s="233">
        <v>0</v>
      </c>
      <c r="P1656" s="233">
        <v>0</v>
      </c>
      <c r="Q1656" s="234">
        <v>0</v>
      </c>
      <c r="R1656" s="233">
        <v>0</v>
      </c>
      <c r="S1656" s="234">
        <v>0</v>
      </c>
      <c r="T1656" s="233">
        <v>0</v>
      </c>
      <c r="U1656" s="235">
        <f t="shared" si="175"/>
        <v>2614.13</v>
      </c>
      <c r="V1656" s="227">
        <f t="shared" si="176"/>
        <v>0</v>
      </c>
      <c r="W1656" s="227">
        <f t="shared" si="177"/>
        <v>0</v>
      </c>
      <c r="X1656" s="227">
        <f t="shared" si="180"/>
        <v>0</v>
      </c>
      <c r="Y1656" s="227">
        <f t="shared" si="178"/>
        <v>0</v>
      </c>
      <c r="Z1656" s="227">
        <f t="shared" si="179"/>
        <v>0</v>
      </c>
      <c r="AA1656" s="227">
        <f t="shared" si="181"/>
        <v>0</v>
      </c>
    </row>
    <row r="1657" spans="2:27" ht="13.5" hidden="1">
      <c r="B1657" s="232" t="s">
        <v>1110</v>
      </c>
      <c r="C1657" s="232" t="s">
        <v>896</v>
      </c>
      <c r="D1657" s="232" t="s">
        <v>1444</v>
      </c>
      <c r="E1657" s="232" t="s">
        <v>988</v>
      </c>
      <c r="F1657" s="232">
        <v>4</v>
      </c>
      <c r="G1657" s="232" t="s">
        <v>1311</v>
      </c>
      <c r="H1657" s="233">
        <v>1.8029999999999999</v>
      </c>
      <c r="I1657" s="233">
        <v>0</v>
      </c>
      <c r="J1657" s="233">
        <v>0</v>
      </c>
      <c r="K1657" s="234">
        <v>0</v>
      </c>
      <c r="L1657" s="233">
        <v>0</v>
      </c>
      <c r="M1657" s="234">
        <v>0</v>
      </c>
      <c r="N1657" s="233">
        <v>0</v>
      </c>
      <c r="O1657" s="233">
        <v>0</v>
      </c>
      <c r="P1657" s="233">
        <v>0</v>
      </c>
      <c r="Q1657" s="234">
        <v>0</v>
      </c>
      <c r="R1657" s="233">
        <v>0</v>
      </c>
      <c r="S1657" s="234">
        <v>0</v>
      </c>
      <c r="T1657" s="233">
        <v>0</v>
      </c>
      <c r="U1657" s="235">
        <f t="shared" si="175"/>
        <v>1316.19</v>
      </c>
      <c r="V1657" s="227">
        <f t="shared" si="176"/>
        <v>0</v>
      </c>
      <c r="W1657" s="227">
        <f t="shared" si="177"/>
        <v>0</v>
      </c>
      <c r="X1657" s="227">
        <f t="shared" si="180"/>
        <v>0</v>
      </c>
      <c r="Y1657" s="227">
        <f t="shared" si="178"/>
        <v>0</v>
      </c>
      <c r="Z1657" s="227">
        <f t="shared" si="179"/>
        <v>0</v>
      </c>
      <c r="AA1657" s="227">
        <f t="shared" si="181"/>
        <v>0</v>
      </c>
    </row>
    <row r="1658" spans="2:27" ht="13.5" hidden="1">
      <c r="B1658" s="232" t="s">
        <v>1110</v>
      </c>
      <c r="C1658" s="232" t="s">
        <v>897</v>
      </c>
      <c r="D1658" s="232" t="s">
        <v>1444</v>
      </c>
      <c r="E1658" s="232" t="s">
        <v>988</v>
      </c>
      <c r="F1658" s="232">
        <v>8</v>
      </c>
      <c r="G1658" s="232" t="s">
        <v>1312</v>
      </c>
      <c r="H1658" s="233">
        <v>3.5394000000000001</v>
      </c>
      <c r="I1658" s="233">
        <v>0</v>
      </c>
      <c r="J1658" s="233">
        <v>0</v>
      </c>
      <c r="K1658" s="234">
        <v>0</v>
      </c>
      <c r="L1658" s="233">
        <v>0</v>
      </c>
      <c r="M1658" s="234">
        <v>0</v>
      </c>
      <c r="N1658" s="233">
        <v>0</v>
      </c>
      <c r="O1658" s="233">
        <v>0</v>
      </c>
      <c r="P1658" s="233">
        <v>0</v>
      </c>
      <c r="Q1658" s="234">
        <v>0</v>
      </c>
      <c r="R1658" s="233">
        <v>0</v>
      </c>
      <c r="S1658" s="234">
        <v>0</v>
      </c>
      <c r="T1658" s="233">
        <v>0</v>
      </c>
      <c r="U1658" s="235">
        <f t="shared" si="175"/>
        <v>2583.7620000000002</v>
      </c>
      <c r="V1658" s="227">
        <f t="shared" si="176"/>
        <v>0</v>
      </c>
      <c r="W1658" s="227">
        <f t="shared" si="177"/>
        <v>0</v>
      </c>
      <c r="X1658" s="227">
        <f t="shared" si="180"/>
        <v>0</v>
      </c>
      <c r="Y1658" s="227">
        <f t="shared" si="178"/>
        <v>0</v>
      </c>
      <c r="Z1658" s="227">
        <f t="shared" si="179"/>
        <v>0</v>
      </c>
      <c r="AA1658" s="227">
        <f t="shared" si="181"/>
        <v>0</v>
      </c>
    </row>
    <row r="1659" spans="2:27" ht="13.5" hidden="1">
      <c r="B1659" s="232" t="s">
        <v>1110</v>
      </c>
      <c r="C1659" s="232" t="s">
        <v>903</v>
      </c>
      <c r="D1659" s="232" t="s">
        <v>1444</v>
      </c>
      <c r="E1659" s="232" t="s">
        <v>988</v>
      </c>
      <c r="F1659" s="232">
        <v>4</v>
      </c>
      <c r="G1659" s="232" t="s">
        <v>1311</v>
      </c>
      <c r="H1659" s="233">
        <v>1.7822</v>
      </c>
      <c r="I1659" s="233">
        <v>0</v>
      </c>
      <c r="J1659" s="233">
        <v>0</v>
      </c>
      <c r="K1659" s="234">
        <v>0</v>
      </c>
      <c r="L1659" s="233">
        <v>0</v>
      </c>
      <c r="M1659" s="234">
        <v>0</v>
      </c>
      <c r="N1659" s="233">
        <v>0</v>
      </c>
      <c r="O1659" s="233">
        <v>0</v>
      </c>
      <c r="P1659" s="233">
        <v>0</v>
      </c>
      <c r="Q1659" s="234">
        <v>0</v>
      </c>
      <c r="R1659" s="233">
        <v>0</v>
      </c>
      <c r="S1659" s="234">
        <v>0</v>
      </c>
      <c r="T1659" s="233">
        <v>0</v>
      </c>
      <c r="U1659" s="235">
        <f t="shared" si="175"/>
        <v>1301.0060000000001</v>
      </c>
      <c r="V1659" s="227">
        <f t="shared" si="176"/>
        <v>0</v>
      </c>
      <c r="W1659" s="227">
        <f t="shared" si="177"/>
        <v>0</v>
      </c>
      <c r="X1659" s="227">
        <f t="shared" si="180"/>
        <v>0</v>
      </c>
      <c r="Y1659" s="227">
        <f t="shared" si="178"/>
        <v>0</v>
      </c>
      <c r="Z1659" s="227">
        <f t="shared" si="179"/>
        <v>0</v>
      </c>
      <c r="AA1659" s="227">
        <f t="shared" si="181"/>
        <v>0</v>
      </c>
    </row>
    <row r="1660" spans="2:27" ht="13.5" hidden="1">
      <c r="B1660" s="232" t="s">
        <v>1110</v>
      </c>
      <c r="C1660" s="232" t="s">
        <v>1419</v>
      </c>
      <c r="D1660" s="232" t="s">
        <v>1444</v>
      </c>
      <c r="E1660" s="232" t="s">
        <v>988</v>
      </c>
      <c r="F1660" s="232">
        <v>448</v>
      </c>
      <c r="G1660" s="232" t="s">
        <v>1420</v>
      </c>
      <c r="H1660" s="233">
        <v>431.63499999999999</v>
      </c>
      <c r="I1660" s="233">
        <v>0</v>
      </c>
      <c r="J1660" s="233">
        <v>0</v>
      </c>
      <c r="K1660" s="234">
        <v>0</v>
      </c>
      <c r="L1660" s="233">
        <v>0</v>
      </c>
      <c r="M1660" s="234">
        <v>0</v>
      </c>
      <c r="N1660" s="233">
        <v>0</v>
      </c>
      <c r="O1660" s="233">
        <v>0</v>
      </c>
      <c r="P1660" s="233">
        <v>0</v>
      </c>
      <c r="Q1660" s="234">
        <v>0</v>
      </c>
      <c r="R1660" s="233">
        <v>0</v>
      </c>
      <c r="S1660" s="234">
        <v>0</v>
      </c>
      <c r="T1660" s="233">
        <v>0</v>
      </c>
      <c r="U1660" s="235">
        <f t="shared" si="175"/>
        <v>315093.55</v>
      </c>
      <c r="V1660" s="227">
        <f t="shared" si="176"/>
        <v>0</v>
      </c>
      <c r="W1660" s="227">
        <f t="shared" si="177"/>
        <v>0</v>
      </c>
      <c r="X1660" s="227">
        <f t="shared" si="180"/>
        <v>0</v>
      </c>
      <c r="Y1660" s="227">
        <f t="shared" si="178"/>
        <v>0</v>
      </c>
      <c r="Z1660" s="227">
        <f t="shared" si="179"/>
        <v>0</v>
      </c>
      <c r="AA1660" s="227">
        <f t="shared" si="181"/>
        <v>0</v>
      </c>
    </row>
    <row r="1661" spans="2:27" ht="13.5" hidden="1">
      <c r="B1661" s="232" t="s">
        <v>1110</v>
      </c>
      <c r="C1661" s="232" t="s">
        <v>1421</v>
      </c>
      <c r="D1661" s="232" t="s">
        <v>1444</v>
      </c>
      <c r="E1661" s="232" t="s">
        <v>988</v>
      </c>
      <c r="F1661" s="232">
        <v>448</v>
      </c>
      <c r="G1661" s="232" t="s">
        <v>1422</v>
      </c>
      <c r="H1661" s="233">
        <v>234.03200000000001</v>
      </c>
      <c r="I1661" s="233">
        <v>0</v>
      </c>
      <c r="J1661" s="233">
        <v>0</v>
      </c>
      <c r="K1661" s="234">
        <v>0</v>
      </c>
      <c r="L1661" s="233">
        <v>0</v>
      </c>
      <c r="M1661" s="234">
        <v>0</v>
      </c>
      <c r="N1661" s="233">
        <v>0</v>
      </c>
      <c r="O1661" s="233">
        <v>0</v>
      </c>
      <c r="P1661" s="233">
        <v>0</v>
      </c>
      <c r="Q1661" s="234">
        <v>0</v>
      </c>
      <c r="R1661" s="233">
        <v>0</v>
      </c>
      <c r="S1661" s="234">
        <v>0</v>
      </c>
      <c r="T1661" s="233">
        <v>0</v>
      </c>
      <c r="U1661" s="235">
        <f t="shared" si="175"/>
        <v>170843.36000000002</v>
      </c>
      <c r="V1661" s="227">
        <f t="shared" si="176"/>
        <v>0</v>
      </c>
      <c r="W1661" s="227">
        <f t="shared" si="177"/>
        <v>0</v>
      </c>
      <c r="X1661" s="227">
        <f t="shared" si="180"/>
        <v>0</v>
      </c>
      <c r="Y1661" s="227">
        <f t="shared" si="178"/>
        <v>0</v>
      </c>
      <c r="Z1661" s="227">
        <f t="shared" si="179"/>
        <v>0</v>
      </c>
      <c r="AA1661" s="227">
        <f t="shared" si="181"/>
        <v>0</v>
      </c>
    </row>
    <row r="1662" spans="2:27" ht="13.5" hidden="1">
      <c r="B1662" s="232" t="s">
        <v>1110</v>
      </c>
      <c r="C1662" s="232" t="s">
        <v>1423</v>
      </c>
      <c r="D1662" s="232" t="s">
        <v>1444</v>
      </c>
      <c r="E1662" s="232" t="s">
        <v>988</v>
      </c>
      <c r="F1662" s="232">
        <v>224</v>
      </c>
      <c r="G1662" s="232" t="s">
        <v>1422</v>
      </c>
      <c r="H1662" s="233">
        <v>140.1446</v>
      </c>
      <c r="I1662" s="233">
        <v>0</v>
      </c>
      <c r="J1662" s="233">
        <v>0</v>
      </c>
      <c r="K1662" s="234">
        <v>0</v>
      </c>
      <c r="L1662" s="233">
        <v>0</v>
      </c>
      <c r="M1662" s="234">
        <v>0</v>
      </c>
      <c r="N1662" s="233">
        <v>0</v>
      </c>
      <c r="O1662" s="233">
        <v>0</v>
      </c>
      <c r="P1662" s="233">
        <v>0</v>
      </c>
      <c r="Q1662" s="234">
        <v>0</v>
      </c>
      <c r="R1662" s="233">
        <v>0</v>
      </c>
      <c r="S1662" s="234">
        <v>0</v>
      </c>
      <c r="T1662" s="233">
        <v>0</v>
      </c>
      <c r="U1662" s="235">
        <f t="shared" si="175"/>
        <v>102305.558</v>
      </c>
      <c r="V1662" s="227">
        <f t="shared" si="176"/>
        <v>0</v>
      </c>
      <c r="W1662" s="227">
        <f t="shared" si="177"/>
        <v>0</v>
      </c>
      <c r="X1662" s="227">
        <f t="shared" si="180"/>
        <v>0</v>
      </c>
      <c r="Y1662" s="227">
        <f t="shared" si="178"/>
        <v>0</v>
      </c>
      <c r="Z1662" s="227">
        <f t="shared" si="179"/>
        <v>0</v>
      </c>
      <c r="AA1662" s="227">
        <f t="shared" si="181"/>
        <v>0</v>
      </c>
    </row>
    <row r="1663" spans="2:27" ht="13.5" hidden="1">
      <c r="B1663" s="232" t="s">
        <v>1110</v>
      </c>
      <c r="C1663" s="232" t="s">
        <v>904</v>
      </c>
      <c r="D1663" s="232" t="s">
        <v>1444</v>
      </c>
      <c r="E1663" s="232" t="s">
        <v>988</v>
      </c>
      <c r="F1663" s="232">
        <v>64</v>
      </c>
      <c r="G1663" s="232" t="s">
        <v>1424</v>
      </c>
      <c r="H1663" s="233">
        <v>33.835999999999999</v>
      </c>
      <c r="I1663" s="233">
        <v>0</v>
      </c>
      <c r="J1663" s="233">
        <v>0</v>
      </c>
      <c r="K1663" s="234">
        <v>0</v>
      </c>
      <c r="L1663" s="233">
        <v>0</v>
      </c>
      <c r="M1663" s="234">
        <v>0</v>
      </c>
      <c r="N1663" s="233">
        <v>0</v>
      </c>
      <c r="O1663" s="233">
        <v>0</v>
      </c>
      <c r="P1663" s="233">
        <v>0</v>
      </c>
      <c r="Q1663" s="234">
        <v>0</v>
      </c>
      <c r="R1663" s="233">
        <v>0</v>
      </c>
      <c r="S1663" s="234">
        <v>0</v>
      </c>
      <c r="T1663" s="233">
        <v>0</v>
      </c>
      <c r="U1663" s="235">
        <f t="shared" si="175"/>
        <v>24700.28</v>
      </c>
      <c r="V1663" s="227">
        <f t="shared" si="176"/>
        <v>0</v>
      </c>
      <c r="W1663" s="227">
        <f t="shared" si="177"/>
        <v>0</v>
      </c>
      <c r="X1663" s="227">
        <f t="shared" si="180"/>
        <v>0</v>
      </c>
      <c r="Y1663" s="227">
        <f t="shared" si="178"/>
        <v>0</v>
      </c>
      <c r="Z1663" s="227">
        <f t="shared" si="179"/>
        <v>0</v>
      </c>
      <c r="AA1663" s="227">
        <f t="shared" si="181"/>
        <v>0</v>
      </c>
    </row>
    <row r="1664" spans="2:27" ht="13.5" hidden="1">
      <c r="B1664" s="232" t="s">
        <v>1110</v>
      </c>
      <c r="C1664" s="232" t="s">
        <v>905</v>
      </c>
      <c r="D1664" s="232" t="s">
        <v>1444</v>
      </c>
      <c r="E1664" s="232" t="s">
        <v>988</v>
      </c>
      <c r="F1664" s="232">
        <v>128</v>
      </c>
      <c r="G1664" s="232" t="s">
        <v>1425</v>
      </c>
      <c r="H1664" s="233">
        <v>67.507000000000005</v>
      </c>
      <c r="I1664" s="233">
        <v>0</v>
      </c>
      <c r="J1664" s="233">
        <v>0</v>
      </c>
      <c r="K1664" s="234">
        <v>0</v>
      </c>
      <c r="L1664" s="233">
        <v>0</v>
      </c>
      <c r="M1664" s="234">
        <v>0</v>
      </c>
      <c r="N1664" s="233">
        <v>0</v>
      </c>
      <c r="O1664" s="233">
        <v>0</v>
      </c>
      <c r="P1664" s="233">
        <v>0</v>
      </c>
      <c r="Q1664" s="234">
        <v>0</v>
      </c>
      <c r="R1664" s="233">
        <v>0</v>
      </c>
      <c r="S1664" s="234">
        <v>0</v>
      </c>
      <c r="T1664" s="233">
        <v>0</v>
      </c>
      <c r="U1664" s="235">
        <f t="shared" si="175"/>
        <v>49280.11</v>
      </c>
      <c r="V1664" s="227">
        <f t="shared" si="176"/>
        <v>0</v>
      </c>
      <c r="W1664" s="227">
        <f t="shared" si="177"/>
        <v>0</v>
      </c>
      <c r="X1664" s="227">
        <f t="shared" si="180"/>
        <v>0</v>
      </c>
      <c r="Y1664" s="227">
        <f t="shared" si="178"/>
        <v>0</v>
      </c>
      <c r="Z1664" s="227">
        <f t="shared" si="179"/>
        <v>0</v>
      </c>
      <c r="AA1664" s="227">
        <f t="shared" si="181"/>
        <v>0</v>
      </c>
    </row>
    <row r="1665" spans="2:27" ht="13.5" hidden="1">
      <c r="B1665" s="232" t="s">
        <v>1110</v>
      </c>
      <c r="C1665" s="232" t="s">
        <v>906</v>
      </c>
      <c r="D1665" s="232" t="s">
        <v>1444</v>
      </c>
      <c r="E1665" s="232" t="s">
        <v>988</v>
      </c>
      <c r="F1665" s="232">
        <v>64</v>
      </c>
      <c r="G1665" s="232" t="s">
        <v>1425</v>
      </c>
      <c r="H1665" s="233">
        <v>43.509</v>
      </c>
      <c r="I1665" s="233">
        <v>0</v>
      </c>
      <c r="J1665" s="233">
        <v>0</v>
      </c>
      <c r="K1665" s="234">
        <v>0</v>
      </c>
      <c r="L1665" s="233">
        <v>0</v>
      </c>
      <c r="M1665" s="234">
        <v>0</v>
      </c>
      <c r="N1665" s="233">
        <v>0</v>
      </c>
      <c r="O1665" s="233">
        <v>0</v>
      </c>
      <c r="P1665" s="233">
        <v>0</v>
      </c>
      <c r="Q1665" s="234">
        <v>0</v>
      </c>
      <c r="R1665" s="233">
        <v>0</v>
      </c>
      <c r="S1665" s="234">
        <v>0</v>
      </c>
      <c r="T1665" s="233">
        <v>0</v>
      </c>
      <c r="U1665" s="235">
        <f t="shared" si="175"/>
        <v>31761.57</v>
      </c>
      <c r="V1665" s="227">
        <f t="shared" si="176"/>
        <v>0</v>
      </c>
      <c r="W1665" s="227">
        <f t="shared" si="177"/>
        <v>0</v>
      </c>
      <c r="X1665" s="227">
        <f t="shared" si="180"/>
        <v>0</v>
      </c>
      <c r="Y1665" s="227">
        <f t="shared" si="178"/>
        <v>0</v>
      </c>
      <c r="Z1665" s="227">
        <f t="shared" si="179"/>
        <v>0</v>
      </c>
      <c r="AA1665" s="227">
        <f t="shared" si="181"/>
        <v>0</v>
      </c>
    </row>
    <row r="1666" spans="2:27" ht="13.5" hidden="1">
      <c r="B1666" s="232" t="s">
        <v>1110</v>
      </c>
      <c r="C1666" s="232" t="s">
        <v>907</v>
      </c>
      <c r="D1666" s="232" t="s">
        <v>1444</v>
      </c>
      <c r="E1666" s="232" t="s">
        <v>988</v>
      </c>
      <c r="F1666" s="232">
        <v>8</v>
      </c>
      <c r="G1666" s="232" t="s">
        <v>1353</v>
      </c>
      <c r="H1666" s="233">
        <v>5.5830000000000002</v>
      </c>
      <c r="I1666" s="233">
        <v>0</v>
      </c>
      <c r="J1666" s="233">
        <v>0</v>
      </c>
      <c r="K1666" s="234">
        <v>0</v>
      </c>
      <c r="L1666" s="233">
        <v>0</v>
      </c>
      <c r="M1666" s="234">
        <v>0</v>
      </c>
      <c r="N1666" s="233">
        <v>0</v>
      </c>
      <c r="O1666" s="233">
        <v>0</v>
      </c>
      <c r="P1666" s="233">
        <v>0</v>
      </c>
      <c r="Q1666" s="234">
        <v>0</v>
      </c>
      <c r="R1666" s="233">
        <v>0</v>
      </c>
      <c r="S1666" s="234">
        <v>0</v>
      </c>
      <c r="T1666" s="233">
        <v>0</v>
      </c>
      <c r="U1666" s="235">
        <f t="shared" si="175"/>
        <v>4075.59</v>
      </c>
      <c r="V1666" s="227">
        <f t="shared" si="176"/>
        <v>0</v>
      </c>
      <c r="W1666" s="227">
        <f t="shared" si="177"/>
        <v>0</v>
      </c>
      <c r="X1666" s="227">
        <f t="shared" si="180"/>
        <v>0</v>
      </c>
      <c r="Y1666" s="227">
        <f t="shared" si="178"/>
        <v>0</v>
      </c>
      <c r="Z1666" s="227">
        <f t="shared" si="179"/>
        <v>0</v>
      </c>
      <c r="AA1666" s="227">
        <f t="shared" si="181"/>
        <v>0</v>
      </c>
    </row>
    <row r="1667" spans="2:27" ht="13.5" hidden="1">
      <c r="B1667" s="232" t="s">
        <v>1110</v>
      </c>
      <c r="C1667" s="232" t="s">
        <v>908</v>
      </c>
      <c r="D1667" s="232" t="s">
        <v>1444</v>
      </c>
      <c r="E1667" s="232" t="s">
        <v>988</v>
      </c>
      <c r="F1667" s="232">
        <v>128</v>
      </c>
      <c r="G1667" s="232" t="s">
        <v>1426</v>
      </c>
      <c r="H1667" s="233">
        <v>86.852999999999994</v>
      </c>
      <c r="I1667" s="233">
        <v>0</v>
      </c>
      <c r="J1667" s="233">
        <v>0</v>
      </c>
      <c r="K1667" s="234">
        <v>0</v>
      </c>
      <c r="L1667" s="233">
        <v>0</v>
      </c>
      <c r="M1667" s="234">
        <v>0</v>
      </c>
      <c r="N1667" s="233">
        <v>0</v>
      </c>
      <c r="O1667" s="233">
        <v>0</v>
      </c>
      <c r="P1667" s="233">
        <v>0</v>
      </c>
      <c r="Q1667" s="234">
        <v>0</v>
      </c>
      <c r="R1667" s="233">
        <v>0</v>
      </c>
      <c r="S1667" s="234">
        <v>0</v>
      </c>
      <c r="T1667" s="233">
        <v>0</v>
      </c>
      <c r="U1667" s="235">
        <f t="shared" si="175"/>
        <v>63402.689999999995</v>
      </c>
      <c r="V1667" s="227">
        <f t="shared" si="176"/>
        <v>0</v>
      </c>
      <c r="W1667" s="227">
        <f t="shared" si="177"/>
        <v>0</v>
      </c>
      <c r="X1667" s="227">
        <f t="shared" si="180"/>
        <v>0</v>
      </c>
      <c r="Y1667" s="227">
        <f t="shared" si="178"/>
        <v>0</v>
      </c>
      <c r="Z1667" s="227">
        <f t="shared" si="179"/>
        <v>0</v>
      </c>
      <c r="AA1667" s="227">
        <f t="shared" si="181"/>
        <v>0</v>
      </c>
    </row>
    <row r="1668" spans="2:27" ht="13.5" hidden="1">
      <c r="B1668" s="232" t="s">
        <v>1110</v>
      </c>
      <c r="C1668" s="232" t="s">
        <v>909</v>
      </c>
      <c r="D1668" s="232" t="s">
        <v>1444</v>
      </c>
      <c r="E1668" s="232" t="s">
        <v>988</v>
      </c>
      <c r="F1668" s="232">
        <v>16</v>
      </c>
      <c r="G1668" s="232" t="s">
        <v>1355</v>
      </c>
      <c r="H1668" s="233">
        <v>11.000999999999999</v>
      </c>
      <c r="I1668" s="233">
        <v>0</v>
      </c>
      <c r="J1668" s="233">
        <v>0</v>
      </c>
      <c r="K1668" s="234">
        <v>0</v>
      </c>
      <c r="L1668" s="233">
        <v>0</v>
      </c>
      <c r="M1668" s="234">
        <v>0</v>
      </c>
      <c r="N1668" s="233">
        <v>0</v>
      </c>
      <c r="O1668" s="233">
        <v>0</v>
      </c>
      <c r="P1668" s="233">
        <v>0</v>
      </c>
      <c r="Q1668" s="234">
        <v>0</v>
      </c>
      <c r="R1668" s="233">
        <v>0</v>
      </c>
      <c r="S1668" s="234">
        <v>0</v>
      </c>
      <c r="T1668" s="233">
        <v>0</v>
      </c>
      <c r="U1668" s="235">
        <f t="shared" ref="U1668:U1731" si="182">H1668*hour_M</f>
        <v>8030.73</v>
      </c>
      <c r="V1668" s="227">
        <f t="shared" ref="V1668:V1731" si="183">J1668*hour_M</f>
        <v>0</v>
      </c>
      <c r="W1668" s="227">
        <f t="shared" ref="W1668:W1731" si="184">K1668/12+L1668*hour_M</f>
        <v>0</v>
      </c>
      <c r="X1668" s="227">
        <f t="shared" si="180"/>
        <v>0</v>
      </c>
      <c r="Y1668" s="227">
        <f t="shared" ref="Y1668:Y1731" si="185">P1668*hour_M</f>
        <v>0</v>
      </c>
      <c r="Z1668" s="227">
        <f t="shared" ref="Z1668:Z1731" si="186">Q1668/36+R1668*hour_M</f>
        <v>0</v>
      </c>
      <c r="AA1668" s="227">
        <f t="shared" si="181"/>
        <v>0</v>
      </c>
    </row>
    <row r="1669" spans="2:27" ht="13.5" hidden="1">
      <c r="B1669" s="232" t="s">
        <v>1110</v>
      </c>
      <c r="C1669" s="232" t="s">
        <v>910</v>
      </c>
      <c r="D1669" s="232" t="s">
        <v>1444</v>
      </c>
      <c r="E1669" s="232" t="s">
        <v>988</v>
      </c>
      <c r="F1669" s="232">
        <v>32</v>
      </c>
      <c r="G1669" s="232" t="s">
        <v>1424</v>
      </c>
      <c r="H1669" s="233">
        <v>21.837</v>
      </c>
      <c r="I1669" s="233">
        <v>0</v>
      </c>
      <c r="J1669" s="233">
        <v>0</v>
      </c>
      <c r="K1669" s="234">
        <v>0</v>
      </c>
      <c r="L1669" s="233">
        <v>0</v>
      </c>
      <c r="M1669" s="234">
        <v>0</v>
      </c>
      <c r="N1669" s="233">
        <v>0</v>
      </c>
      <c r="O1669" s="233">
        <v>0</v>
      </c>
      <c r="P1669" s="233">
        <v>0</v>
      </c>
      <c r="Q1669" s="234">
        <v>0</v>
      </c>
      <c r="R1669" s="233">
        <v>0</v>
      </c>
      <c r="S1669" s="234">
        <v>0</v>
      </c>
      <c r="T1669" s="233">
        <v>0</v>
      </c>
      <c r="U1669" s="235">
        <f t="shared" si="182"/>
        <v>15941.01</v>
      </c>
      <c r="V1669" s="227">
        <f t="shared" si="183"/>
        <v>0</v>
      </c>
      <c r="W1669" s="227">
        <f t="shared" si="184"/>
        <v>0</v>
      </c>
      <c r="X1669" s="227">
        <f t="shared" ref="X1669:X1732" si="187">M1669/12</f>
        <v>0</v>
      </c>
      <c r="Y1669" s="227">
        <f t="shared" si="185"/>
        <v>0</v>
      </c>
      <c r="Z1669" s="227">
        <f t="shared" si="186"/>
        <v>0</v>
      </c>
      <c r="AA1669" s="227">
        <f t="shared" ref="AA1669:AA1732" si="188">S1669/36</f>
        <v>0</v>
      </c>
    </row>
    <row r="1670" spans="2:27" ht="13.5" hidden="1">
      <c r="B1670" s="232" t="s">
        <v>1110</v>
      </c>
      <c r="C1670" s="232" t="s">
        <v>911</v>
      </c>
      <c r="D1670" s="232" t="s">
        <v>1444</v>
      </c>
      <c r="E1670" s="232" t="s">
        <v>988</v>
      </c>
      <c r="F1670" s="232">
        <v>4</v>
      </c>
      <c r="G1670" s="232" t="s">
        <v>1352</v>
      </c>
      <c r="H1670" s="233">
        <v>2.8039999999999998</v>
      </c>
      <c r="I1670" s="233">
        <v>0</v>
      </c>
      <c r="J1670" s="233">
        <v>0</v>
      </c>
      <c r="K1670" s="234">
        <v>0</v>
      </c>
      <c r="L1670" s="233">
        <v>0</v>
      </c>
      <c r="M1670" s="234">
        <v>0</v>
      </c>
      <c r="N1670" s="233">
        <v>0</v>
      </c>
      <c r="O1670" s="233">
        <v>0</v>
      </c>
      <c r="P1670" s="233">
        <v>0</v>
      </c>
      <c r="Q1670" s="234">
        <v>0</v>
      </c>
      <c r="R1670" s="233">
        <v>0</v>
      </c>
      <c r="S1670" s="234">
        <v>0</v>
      </c>
      <c r="T1670" s="233">
        <v>0</v>
      </c>
      <c r="U1670" s="235">
        <f t="shared" si="182"/>
        <v>2046.9199999999998</v>
      </c>
      <c r="V1670" s="227">
        <f t="shared" si="183"/>
        <v>0</v>
      </c>
      <c r="W1670" s="227">
        <f t="shared" si="184"/>
        <v>0</v>
      </c>
      <c r="X1670" s="227">
        <f t="shared" si="187"/>
        <v>0</v>
      </c>
      <c r="Y1670" s="227">
        <f t="shared" si="185"/>
        <v>0</v>
      </c>
      <c r="Z1670" s="227">
        <f t="shared" si="186"/>
        <v>0</v>
      </c>
      <c r="AA1670" s="227">
        <f t="shared" si="188"/>
        <v>0</v>
      </c>
    </row>
    <row r="1671" spans="2:27" ht="13.5" hidden="1">
      <c r="B1671" s="232" t="s">
        <v>1110</v>
      </c>
      <c r="C1671" s="232" t="s">
        <v>1427</v>
      </c>
      <c r="D1671" s="232" t="s">
        <v>1444</v>
      </c>
      <c r="E1671" s="232" t="s">
        <v>988</v>
      </c>
      <c r="F1671" s="232">
        <v>64</v>
      </c>
      <c r="G1671" s="232" t="s">
        <v>1369</v>
      </c>
      <c r="H1671" s="233">
        <v>33.835500000000003</v>
      </c>
      <c r="I1671" s="233">
        <v>0</v>
      </c>
      <c r="J1671" s="233">
        <v>0</v>
      </c>
      <c r="K1671" s="234">
        <v>0</v>
      </c>
      <c r="L1671" s="233">
        <v>0</v>
      </c>
      <c r="M1671" s="234">
        <v>0</v>
      </c>
      <c r="N1671" s="233">
        <v>0</v>
      </c>
      <c r="O1671" s="233">
        <v>0</v>
      </c>
      <c r="P1671" s="233">
        <v>0</v>
      </c>
      <c r="Q1671" s="234">
        <v>0</v>
      </c>
      <c r="R1671" s="233">
        <v>0</v>
      </c>
      <c r="S1671" s="234">
        <v>0</v>
      </c>
      <c r="T1671" s="233">
        <v>0</v>
      </c>
      <c r="U1671" s="235">
        <f t="shared" si="182"/>
        <v>24699.915000000001</v>
      </c>
      <c r="V1671" s="227">
        <f t="shared" si="183"/>
        <v>0</v>
      </c>
      <c r="W1671" s="227">
        <f t="shared" si="184"/>
        <v>0</v>
      </c>
      <c r="X1671" s="227">
        <f t="shared" si="187"/>
        <v>0</v>
      </c>
      <c r="Y1671" s="227">
        <f t="shared" si="185"/>
        <v>0</v>
      </c>
      <c r="Z1671" s="227">
        <f t="shared" si="186"/>
        <v>0</v>
      </c>
      <c r="AA1671" s="227">
        <f t="shared" si="188"/>
        <v>0</v>
      </c>
    </row>
    <row r="1672" spans="2:27" ht="13.5" hidden="1">
      <c r="B1672" s="232" t="s">
        <v>1110</v>
      </c>
      <c r="C1672" s="232" t="s">
        <v>1428</v>
      </c>
      <c r="D1672" s="232" t="s">
        <v>1444</v>
      </c>
      <c r="E1672" s="232" t="s">
        <v>988</v>
      </c>
      <c r="F1672" s="232">
        <v>96</v>
      </c>
      <c r="G1672" s="232" t="s">
        <v>1429</v>
      </c>
      <c r="H1672" s="233">
        <v>50.670749999999998</v>
      </c>
      <c r="I1672" s="233">
        <v>0</v>
      </c>
      <c r="J1672" s="233">
        <v>0</v>
      </c>
      <c r="K1672" s="234">
        <v>0</v>
      </c>
      <c r="L1672" s="233">
        <v>0</v>
      </c>
      <c r="M1672" s="234">
        <v>0</v>
      </c>
      <c r="N1672" s="233">
        <v>0</v>
      </c>
      <c r="O1672" s="233">
        <v>0</v>
      </c>
      <c r="P1672" s="233">
        <v>0</v>
      </c>
      <c r="Q1672" s="234">
        <v>0</v>
      </c>
      <c r="R1672" s="233">
        <v>0</v>
      </c>
      <c r="S1672" s="234">
        <v>0</v>
      </c>
      <c r="T1672" s="233">
        <v>0</v>
      </c>
      <c r="U1672" s="235">
        <f t="shared" si="182"/>
        <v>36989.647499999999</v>
      </c>
      <c r="V1672" s="227">
        <f t="shared" si="183"/>
        <v>0</v>
      </c>
      <c r="W1672" s="227">
        <f t="shared" si="184"/>
        <v>0</v>
      </c>
      <c r="X1672" s="227">
        <f t="shared" si="187"/>
        <v>0</v>
      </c>
      <c r="Y1672" s="227">
        <f t="shared" si="185"/>
        <v>0</v>
      </c>
      <c r="Z1672" s="227">
        <f t="shared" si="186"/>
        <v>0</v>
      </c>
      <c r="AA1672" s="227">
        <f t="shared" si="188"/>
        <v>0</v>
      </c>
    </row>
    <row r="1673" spans="2:27" ht="13.5" hidden="1">
      <c r="B1673" s="232" t="s">
        <v>1110</v>
      </c>
      <c r="C1673" s="232" t="s">
        <v>1430</v>
      </c>
      <c r="D1673" s="232" t="s">
        <v>1444</v>
      </c>
      <c r="E1673" s="232" t="s">
        <v>988</v>
      </c>
      <c r="F1673" s="232">
        <v>128</v>
      </c>
      <c r="G1673" s="232" t="s">
        <v>1431</v>
      </c>
      <c r="H1673" s="233">
        <v>67.506</v>
      </c>
      <c r="I1673" s="233">
        <v>0</v>
      </c>
      <c r="J1673" s="233">
        <v>0</v>
      </c>
      <c r="K1673" s="234">
        <v>0</v>
      </c>
      <c r="L1673" s="233">
        <v>0</v>
      </c>
      <c r="M1673" s="234">
        <v>0</v>
      </c>
      <c r="N1673" s="233">
        <v>0</v>
      </c>
      <c r="O1673" s="233">
        <v>0</v>
      </c>
      <c r="P1673" s="233">
        <v>0</v>
      </c>
      <c r="Q1673" s="234">
        <v>0</v>
      </c>
      <c r="R1673" s="233">
        <v>0</v>
      </c>
      <c r="S1673" s="234">
        <v>0</v>
      </c>
      <c r="T1673" s="233">
        <v>0</v>
      </c>
      <c r="U1673" s="235">
        <f t="shared" si="182"/>
        <v>49279.38</v>
      </c>
      <c r="V1673" s="227">
        <f t="shared" si="183"/>
        <v>0</v>
      </c>
      <c r="W1673" s="227">
        <f t="shared" si="184"/>
        <v>0</v>
      </c>
      <c r="X1673" s="227">
        <f t="shared" si="187"/>
        <v>0</v>
      </c>
      <c r="Y1673" s="227">
        <f t="shared" si="185"/>
        <v>0</v>
      </c>
      <c r="Z1673" s="227">
        <f t="shared" si="186"/>
        <v>0</v>
      </c>
      <c r="AA1673" s="227">
        <f t="shared" si="188"/>
        <v>0</v>
      </c>
    </row>
    <row r="1674" spans="2:27" ht="13.5" hidden="1">
      <c r="B1674" s="232" t="s">
        <v>1110</v>
      </c>
      <c r="C1674" s="232" t="s">
        <v>1432</v>
      </c>
      <c r="D1674" s="232" t="s">
        <v>1444</v>
      </c>
      <c r="E1674" s="232" t="s">
        <v>988</v>
      </c>
      <c r="F1674" s="232">
        <v>128</v>
      </c>
      <c r="G1674" s="232" t="s">
        <v>1431</v>
      </c>
      <c r="H1674" s="233">
        <v>67.506</v>
      </c>
      <c r="I1674" s="233">
        <v>0</v>
      </c>
      <c r="J1674" s="233">
        <v>0</v>
      </c>
      <c r="K1674" s="234">
        <v>0</v>
      </c>
      <c r="L1674" s="233">
        <v>0</v>
      </c>
      <c r="M1674" s="234">
        <v>0</v>
      </c>
      <c r="N1674" s="233">
        <v>0</v>
      </c>
      <c r="O1674" s="233">
        <v>0</v>
      </c>
      <c r="P1674" s="233">
        <v>0</v>
      </c>
      <c r="Q1674" s="234">
        <v>0</v>
      </c>
      <c r="R1674" s="233">
        <v>0</v>
      </c>
      <c r="S1674" s="234">
        <v>0</v>
      </c>
      <c r="T1674" s="233">
        <v>0</v>
      </c>
      <c r="U1674" s="235">
        <f t="shared" si="182"/>
        <v>49279.38</v>
      </c>
      <c r="V1674" s="227">
        <f t="shared" si="183"/>
        <v>0</v>
      </c>
      <c r="W1674" s="227">
        <f t="shared" si="184"/>
        <v>0</v>
      </c>
      <c r="X1674" s="227">
        <f t="shared" si="187"/>
        <v>0</v>
      </c>
      <c r="Y1674" s="227">
        <f t="shared" si="185"/>
        <v>0</v>
      </c>
      <c r="Z1674" s="227">
        <f t="shared" si="186"/>
        <v>0</v>
      </c>
      <c r="AA1674" s="227">
        <f t="shared" si="188"/>
        <v>0</v>
      </c>
    </row>
    <row r="1675" spans="2:27" ht="13.5" hidden="1">
      <c r="B1675" s="232" t="s">
        <v>1110</v>
      </c>
      <c r="C1675" s="232" t="s">
        <v>1433</v>
      </c>
      <c r="D1675" s="232" t="s">
        <v>1444</v>
      </c>
      <c r="E1675" s="232" t="s">
        <v>988</v>
      </c>
      <c r="F1675" s="232">
        <v>64</v>
      </c>
      <c r="G1675" s="232" t="s">
        <v>1431</v>
      </c>
      <c r="H1675" s="233">
        <v>43.506</v>
      </c>
      <c r="I1675" s="233">
        <v>0</v>
      </c>
      <c r="J1675" s="233">
        <v>0</v>
      </c>
      <c r="K1675" s="234">
        <v>0</v>
      </c>
      <c r="L1675" s="233">
        <v>0</v>
      </c>
      <c r="M1675" s="234">
        <v>0</v>
      </c>
      <c r="N1675" s="233">
        <v>0</v>
      </c>
      <c r="O1675" s="233">
        <v>0</v>
      </c>
      <c r="P1675" s="233">
        <v>0</v>
      </c>
      <c r="Q1675" s="234">
        <v>0</v>
      </c>
      <c r="R1675" s="233">
        <v>0</v>
      </c>
      <c r="S1675" s="234">
        <v>0</v>
      </c>
      <c r="T1675" s="233">
        <v>0</v>
      </c>
      <c r="U1675" s="235">
        <f t="shared" si="182"/>
        <v>31759.38</v>
      </c>
      <c r="V1675" s="227">
        <f t="shared" si="183"/>
        <v>0</v>
      </c>
      <c r="W1675" s="227">
        <f t="shared" si="184"/>
        <v>0</v>
      </c>
      <c r="X1675" s="227">
        <f t="shared" si="187"/>
        <v>0</v>
      </c>
      <c r="Y1675" s="227">
        <f t="shared" si="185"/>
        <v>0</v>
      </c>
      <c r="Z1675" s="227">
        <f t="shared" si="186"/>
        <v>0</v>
      </c>
      <c r="AA1675" s="227">
        <f t="shared" si="188"/>
        <v>0</v>
      </c>
    </row>
    <row r="1676" spans="2:27" ht="13.5" hidden="1">
      <c r="B1676" s="232" t="s">
        <v>1110</v>
      </c>
      <c r="C1676" s="232" t="s">
        <v>1434</v>
      </c>
      <c r="D1676" s="232" t="s">
        <v>1444</v>
      </c>
      <c r="E1676" s="232" t="s">
        <v>988</v>
      </c>
      <c r="F1676" s="232">
        <v>96</v>
      </c>
      <c r="G1676" s="232" t="s">
        <v>1435</v>
      </c>
      <c r="H1676" s="233">
        <v>65.176500000000004</v>
      </c>
      <c r="I1676" s="233">
        <v>0</v>
      </c>
      <c r="J1676" s="233">
        <v>0</v>
      </c>
      <c r="K1676" s="234">
        <v>0</v>
      </c>
      <c r="L1676" s="233">
        <v>0</v>
      </c>
      <c r="M1676" s="234">
        <v>0</v>
      </c>
      <c r="N1676" s="233">
        <v>0</v>
      </c>
      <c r="O1676" s="233">
        <v>0</v>
      </c>
      <c r="P1676" s="233">
        <v>0</v>
      </c>
      <c r="Q1676" s="234">
        <v>0</v>
      </c>
      <c r="R1676" s="233">
        <v>0</v>
      </c>
      <c r="S1676" s="234">
        <v>0</v>
      </c>
      <c r="T1676" s="233">
        <v>0</v>
      </c>
      <c r="U1676" s="235">
        <f t="shared" si="182"/>
        <v>47578.845000000001</v>
      </c>
      <c r="V1676" s="227">
        <f t="shared" si="183"/>
        <v>0</v>
      </c>
      <c r="W1676" s="227">
        <f t="shared" si="184"/>
        <v>0</v>
      </c>
      <c r="X1676" s="227">
        <f t="shared" si="187"/>
        <v>0</v>
      </c>
      <c r="Y1676" s="227">
        <f t="shared" si="185"/>
        <v>0</v>
      </c>
      <c r="Z1676" s="227">
        <f t="shared" si="186"/>
        <v>0</v>
      </c>
      <c r="AA1676" s="227">
        <f t="shared" si="188"/>
        <v>0</v>
      </c>
    </row>
    <row r="1677" spans="2:27" ht="13.5" hidden="1">
      <c r="B1677" s="232" t="s">
        <v>1110</v>
      </c>
      <c r="C1677" s="232" t="s">
        <v>1436</v>
      </c>
      <c r="D1677" s="232" t="s">
        <v>1444</v>
      </c>
      <c r="E1677" s="232" t="s">
        <v>988</v>
      </c>
      <c r="F1677" s="232">
        <v>8</v>
      </c>
      <c r="G1677" s="232" t="s">
        <v>1345</v>
      </c>
      <c r="H1677" s="233">
        <v>5.58263</v>
      </c>
      <c r="I1677" s="233">
        <v>0</v>
      </c>
      <c r="J1677" s="233">
        <v>0</v>
      </c>
      <c r="K1677" s="234">
        <v>0</v>
      </c>
      <c r="L1677" s="233">
        <v>0</v>
      </c>
      <c r="M1677" s="234">
        <v>0</v>
      </c>
      <c r="N1677" s="233">
        <v>0</v>
      </c>
      <c r="O1677" s="233">
        <v>0</v>
      </c>
      <c r="P1677" s="233">
        <v>0</v>
      </c>
      <c r="Q1677" s="234">
        <v>0</v>
      </c>
      <c r="R1677" s="233">
        <v>0</v>
      </c>
      <c r="S1677" s="234">
        <v>0</v>
      </c>
      <c r="T1677" s="233">
        <v>0</v>
      </c>
      <c r="U1677" s="235">
        <f t="shared" si="182"/>
        <v>4075.3199</v>
      </c>
      <c r="V1677" s="227">
        <f t="shared" si="183"/>
        <v>0</v>
      </c>
      <c r="W1677" s="227">
        <f t="shared" si="184"/>
        <v>0</v>
      </c>
      <c r="X1677" s="227">
        <f t="shared" si="187"/>
        <v>0</v>
      </c>
      <c r="Y1677" s="227">
        <f t="shared" si="185"/>
        <v>0</v>
      </c>
      <c r="Z1677" s="227">
        <f t="shared" si="186"/>
        <v>0</v>
      </c>
      <c r="AA1677" s="227">
        <f t="shared" si="188"/>
        <v>0</v>
      </c>
    </row>
    <row r="1678" spans="2:27" ht="13.5" hidden="1">
      <c r="B1678" s="232" t="s">
        <v>1110</v>
      </c>
      <c r="C1678" s="232" t="s">
        <v>1437</v>
      </c>
      <c r="D1678" s="232" t="s">
        <v>1444</v>
      </c>
      <c r="E1678" s="232" t="s">
        <v>988</v>
      </c>
      <c r="F1678" s="232">
        <v>128</v>
      </c>
      <c r="G1678" s="232" t="s">
        <v>1438</v>
      </c>
      <c r="H1678" s="233">
        <v>86.846999999999994</v>
      </c>
      <c r="I1678" s="233">
        <v>0</v>
      </c>
      <c r="J1678" s="233">
        <v>0</v>
      </c>
      <c r="K1678" s="234">
        <v>0</v>
      </c>
      <c r="L1678" s="233">
        <v>0</v>
      </c>
      <c r="M1678" s="234">
        <v>0</v>
      </c>
      <c r="N1678" s="233">
        <v>0</v>
      </c>
      <c r="O1678" s="233">
        <v>0</v>
      </c>
      <c r="P1678" s="233">
        <v>0</v>
      </c>
      <c r="Q1678" s="234">
        <v>0</v>
      </c>
      <c r="R1678" s="233">
        <v>0</v>
      </c>
      <c r="S1678" s="234">
        <v>0</v>
      </c>
      <c r="T1678" s="233">
        <v>0</v>
      </c>
      <c r="U1678" s="235">
        <f t="shared" si="182"/>
        <v>63398.31</v>
      </c>
      <c r="V1678" s="227">
        <f t="shared" si="183"/>
        <v>0</v>
      </c>
      <c r="W1678" s="227">
        <f t="shared" si="184"/>
        <v>0</v>
      </c>
      <c r="X1678" s="227">
        <f t="shared" si="187"/>
        <v>0</v>
      </c>
      <c r="Y1678" s="227">
        <f t="shared" si="185"/>
        <v>0</v>
      </c>
      <c r="Z1678" s="227">
        <f t="shared" si="186"/>
        <v>0</v>
      </c>
      <c r="AA1678" s="227">
        <f t="shared" si="188"/>
        <v>0</v>
      </c>
    </row>
    <row r="1679" spans="2:27" ht="13.5" hidden="1">
      <c r="B1679" s="232" t="s">
        <v>1110</v>
      </c>
      <c r="C1679" s="232" t="s">
        <v>1439</v>
      </c>
      <c r="D1679" s="232" t="s">
        <v>1444</v>
      </c>
      <c r="E1679" s="232" t="s">
        <v>988</v>
      </c>
      <c r="F1679" s="232">
        <v>16</v>
      </c>
      <c r="G1679" s="232" t="s">
        <v>1364</v>
      </c>
      <c r="H1679" s="233">
        <v>11.000249999999999</v>
      </c>
      <c r="I1679" s="233">
        <v>0</v>
      </c>
      <c r="J1679" s="233">
        <v>0</v>
      </c>
      <c r="K1679" s="234">
        <v>0</v>
      </c>
      <c r="L1679" s="233">
        <v>0</v>
      </c>
      <c r="M1679" s="234">
        <v>0</v>
      </c>
      <c r="N1679" s="233">
        <v>0</v>
      </c>
      <c r="O1679" s="233">
        <v>0</v>
      </c>
      <c r="P1679" s="233">
        <v>0</v>
      </c>
      <c r="Q1679" s="234">
        <v>0</v>
      </c>
      <c r="R1679" s="233">
        <v>0</v>
      </c>
      <c r="S1679" s="234">
        <v>0</v>
      </c>
      <c r="T1679" s="233">
        <v>0</v>
      </c>
      <c r="U1679" s="235">
        <f t="shared" si="182"/>
        <v>8030.1824999999999</v>
      </c>
      <c r="V1679" s="227">
        <f t="shared" si="183"/>
        <v>0</v>
      </c>
      <c r="W1679" s="227">
        <f t="shared" si="184"/>
        <v>0</v>
      </c>
      <c r="X1679" s="227">
        <f t="shared" si="187"/>
        <v>0</v>
      </c>
      <c r="Y1679" s="227">
        <f t="shared" si="185"/>
        <v>0</v>
      </c>
      <c r="Z1679" s="227">
        <f t="shared" si="186"/>
        <v>0</v>
      </c>
      <c r="AA1679" s="227">
        <f t="shared" si="188"/>
        <v>0</v>
      </c>
    </row>
    <row r="1680" spans="2:27" ht="13.5" hidden="1">
      <c r="B1680" s="232" t="s">
        <v>1110</v>
      </c>
      <c r="C1680" s="232" t="s">
        <v>1440</v>
      </c>
      <c r="D1680" s="232" t="s">
        <v>1444</v>
      </c>
      <c r="E1680" s="232" t="s">
        <v>988</v>
      </c>
      <c r="F1680" s="232">
        <v>32</v>
      </c>
      <c r="G1680" s="232" t="s">
        <v>1369</v>
      </c>
      <c r="H1680" s="233">
        <v>21.8355</v>
      </c>
      <c r="I1680" s="233">
        <v>0</v>
      </c>
      <c r="J1680" s="233">
        <v>0</v>
      </c>
      <c r="K1680" s="234">
        <v>0</v>
      </c>
      <c r="L1680" s="233">
        <v>0</v>
      </c>
      <c r="M1680" s="234">
        <v>0</v>
      </c>
      <c r="N1680" s="233">
        <v>0</v>
      </c>
      <c r="O1680" s="233">
        <v>0</v>
      </c>
      <c r="P1680" s="233">
        <v>0</v>
      </c>
      <c r="Q1680" s="234">
        <v>0</v>
      </c>
      <c r="R1680" s="233">
        <v>0</v>
      </c>
      <c r="S1680" s="234">
        <v>0</v>
      </c>
      <c r="T1680" s="233">
        <v>0</v>
      </c>
      <c r="U1680" s="235">
        <f t="shared" si="182"/>
        <v>15939.914999999999</v>
      </c>
      <c r="V1680" s="227">
        <f t="shared" si="183"/>
        <v>0</v>
      </c>
      <c r="W1680" s="227">
        <f t="shared" si="184"/>
        <v>0</v>
      </c>
      <c r="X1680" s="227">
        <f t="shared" si="187"/>
        <v>0</v>
      </c>
      <c r="Y1680" s="227">
        <f t="shared" si="185"/>
        <v>0</v>
      </c>
      <c r="Z1680" s="227">
        <f t="shared" si="186"/>
        <v>0</v>
      </c>
      <c r="AA1680" s="227">
        <f t="shared" si="188"/>
        <v>0</v>
      </c>
    </row>
    <row r="1681" spans="2:27" ht="13.5" hidden="1">
      <c r="B1681" s="232" t="s">
        <v>1110</v>
      </c>
      <c r="C1681" s="232" t="s">
        <v>1441</v>
      </c>
      <c r="D1681" s="232" t="s">
        <v>1444</v>
      </c>
      <c r="E1681" s="232" t="s">
        <v>988</v>
      </c>
      <c r="F1681" s="232">
        <v>128</v>
      </c>
      <c r="G1681" s="232" t="s">
        <v>1438</v>
      </c>
      <c r="H1681" s="233">
        <v>86.846999999999994</v>
      </c>
      <c r="I1681" s="233">
        <v>0</v>
      </c>
      <c r="J1681" s="233">
        <v>0</v>
      </c>
      <c r="K1681" s="234">
        <v>0</v>
      </c>
      <c r="L1681" s="233">
        <v>0</v>
      </c>
      <c r="M1681" s="234">
        <v>0</v>
      </c>
      <c r="N1681" s="233">
        <v>0</v>
      </c>
      <c r="O1681" s="233">
        <v>0</v>
      </c>
      <c r="P1681" s="233">
        <v>0</v>
      </c>
      <c r="Q1681" s="234">
        <v>0</v>
      </c>
      <c r="R1681" s="233">
        <v>0</v>
      </c>
      <c r="S1681" s="234">
        <v>0</v>
      </c>
      <c r="T1681" s="233">
        <v>0</v>
      </c>
      <c r="U1681" s="235">
        <f t="shared" si="182"/>
        <v>63398.31</v>
      </c>
      <c r="V1681" s="227">
        <f t="shared" si="183"/>
        <v>0</v>
      </c>
      <c r="W1681" s="227">
        <f t="shared" si="184"/>
        <v>0</v>
      </c>
      <c r="X1681" s="227">
        <f t="shared" si="187"/>
        <v>0</v>
      </c>
      <c r="Y1681" s="227">
        <f t="shared" si="185"/>
        <v>0</v>
      </c>
      <c r="Z1681" s="227">
        <f t="shared" si="186"/>
        <v>0</v>
      </c>
      <c r="AA1681" s="227">
        <f t="shared" si="188"/>
        <v>0</v>
      </c>
    </row>
    <row r="1682" spans="2:27" ht="13.5" hidden="1">
      <c r="B1682" s="232" t="s">
        <v>1110</v>
      </c>
      <c r="C1682" s="232" t="s">
        <v>1442</v>
      </c>
      <c r="D1682" s="232" t="s">
        <v>1444</v>
      </c>
      <c r="E1682" s="232" t="s">
        <v>988</v>
      </c>
      <c r="F1682" s="232">
        <v>4</v>
      </c>
      <c r="G1682" s="232" t="s">
        <v>1316</v>
      </c>
      <c r="H1682" s="233">
        <v>2.8038099999999999</v>
      </c>
      <c r="I1682" s="233">
        <v>0</v>
      </c>
      <c r="J1682" s="233">
        <v>0</v>
      </c>
      <c r="K1682" s="234">
        <v>0</v>
      </c>
      <c r="L1682" s="233">
        <v>0</v>
      </c>
      <c r="M1682" s="234">
        <v>0</v>
      </c>
      <c r="N1682" s="233">
        <v>0</v>
      </c>
      <c r="O1682" s="233">
        <v>0</v>
      </c>
      <c r="P1682" s="233">
        <v>0</v>
      </c>
      <c r="Q1682" s="234">
        <v>0</v>
      </c>
      <c r="R1682" s="233">
        <v>0</v>
      </c>
      <c r="S1682" s="234">
        <v>0</v>
      </c>
      <c r="T1682" s="233">
        <v>0</v>
      </c>
      <c r="U1682" s="235">
        <f t="shared" si="182"/>
        <v>2046.7812999999999</v>
      </c>
      <c r="V1682" s="227">
        <f t="shared" si="183"/>
        <v>0</v>
      </c>
      <c r="W1682" s="227">
        <f t="shared" si="184"/>
        <v>0</v>
      </c>
      <c r="X1682" s="227">
        <f t="shared" si="187"/>
        <v>0</v>
      </c>
      <c r="Y1682" s="227">
        <f t="shared" si="185"/>
        <v>0</v>
      </c>
      <c r="Z1682" s="227">
        <f t="shared" si="186"/>
        <v>0</v>
      </c>
      <c r="AA1682" s="227">
        <f t="shared" si="188"/>
        <v>0</v>
      </c>
    </row>
    <row r="1683" spans="2:27" ht="13.5" hidden="1">
      <c r="B1683" s="232" t="s">
        <v>1110</v>
      </c>
      <c r="C1683" s="232" t="s">
        <v>912</v>
      </c>
      <c r="D1683" s="232" t="s">
        <v>1444</v>
      </c>
      <c r="E1683" s="232" t="s">
        <v>988</v>
      </c>
      <c r="F1683" s="232">
        <v>48</v>
      </c>
      <c r="G1683" s="232" t="s">
        <v>1356</v>
      </c>
      <c r="H1683" s="233">
        <v>23.565000000000001</v>
      </c>
      <c r="I1683" s="233">
        <v>0</v>
      </c>
      <c r="J1683" s="233">
        <v>0</v>
      </c>
      <c r="K1683" s="234">
        <v>0</v>
      </c>
      <c r="L1683" s="233">
        <v>0</v>
      </c>
      <c r="M1683" s="234">
        <v>0</v>
      </c>
      <c r="N1683" s="233">
        <v>0</v>
      </c>
      <c r="O1683" s="233">
        <v>0</v>
      </c>
      <c r="P1683" s="233">
        <v>0</v>
      </c>
      <c r="Q1683" s="234">
        <v>0</v>
      </c>
      <c r="R1683" s="233">
        <v>0</v>
      </c>
      <c r="S1683" s="234">
        <v>0</v>
      </c>
      <c r="T1683" s="233">
        <v>0</v>
      </c>
      <c r="U1683" s="235">
        <f t="shared" si="182"/>
        <v>17202.45</v>
      </c>
      <c r="V1683" s="227">
        <f t="shared" si="183"/>
        <v>0</v>
      </c>
      <c r="W1683" s="227">
        <f t="shared" si="184"/>
        <v>0</v>
      </c>
      <c r="X1683" s="227">
        <f t="shared" si="187"/>
        <v>0</v>
      </c>
      <c r="Y1683" s="227">
        <f t="shared" si="185"/>
        <v>0</v>
      </c>
      <c r="Z1683" s="227">
        <f t="shared" si="186"/>
        <v>0</v>
      </c>
      <c r="AA1683" s="227">
        <f t="shared" si="188"/>
        <v>0</v>
      </c>
    </row>
    <row r="1684" spans="2:27" ht="13.5" hidden="1">
      <c r="B1684" s="232" t="s">
        <v>1110</v>
      </c>
      <c r="C1684" s="232" t="s">
        <v>913</v>
      </c>
      <c r="D1684" s="232" t="s">
        <v>1444</v>
      </c>
      <c r="E1684" s="232" t="s">
        <v>988</v>
      </c>
      <c r="F1684" s="232">
        <v>8</v>
      </c>
      <c r="G1684" s="232" t="s">
        <v>1317</v>
      </c>
      <c r="H1684" s="233">
        <v>4.0650000000000004</v>
      </c>
      <c r="I1684" s="233">
        <v>0</v>
      </c>
      <c r="J1684" s="233">
        <v>0</v>
      </c>
      <c r="K1684" s="234">
        <v>0</v>
      </c>
      <c r="L1684" s="233">
        <v>0</v>
      </c>
      <c r="M1684" s="234">
        <v>0</v>
      </c>
      <c r="N1684" s="233">
        <v>0</v>
      </c>
      <c r="O1684" s="233">
        <v>0</v>
      </c>
      <c r="P1684" s="233">
        <v>0</v>
      </c>
      <c r="Q1684" s="234">
        <v>0</v>
      </c>
      <c r="R1684" s="233">
        <v>0</v>
      </c>
      <c r="S1684" s="234">
        <v>0</v>
      </c>
      <c r="T1684" s="233">
        <v>0</v>
      </c>
      <c r="U1684" s="235">
        <f t="shared" si="182"/>
        <v>2967.4500000000003</v>
      </c>
      <c r="V1684" s="227">
        <f t="shared" si="183"/>
        <v>0</v>
      </c>
      <c r="W1684" s="227">
        <f t="shared" si="184"/>
        <v>0</v>
      </c>
      <c r="X1684" s="227">
        <f t="shared" si="187"/>
        <v>0</v>
      </c>
      <c r="Y1684" s="227">
        <f t="shared" si="185"/>
        <v>0</v>
      </c>
      <c r="Z1684" s="227">
        <f t="shared" si="186"/>
        <v>0</v>
      </c>
      <c r="AA1684" s="227">
        <f t="shared" si="188"/>
        <v>0</v>
      </c>
    </row>
    <row r="1685" spans="2:27" ht="13.5" hidden="1">
      <c r="B1685" s="232" t="s">
        <v>1110</v>
      </c>
      <c r="C1685" s="232" t="s">
        <v>914</v>
      </c>
      <c r="D1685" s="232" t="s">
        <v>1444</v>
      </c>
      <c r="E1685" s="232" t="s">
        <v>988</v>
      </c>
      <c r="F1685" s="232">
        <v>12</v>
      </c>
      <c r="G1685" s="232" t="s">
        <v>1308</v>
      </c>
      <c r="H1685" s="233">
        <v>6.0149999999999997</v>
      </c>
      <c r="I1685" s="233">
        <v>0</v>
      </c>
      <c r="J1685" s="233">
        <v>0</v>
      </c>
      <c r="K1685" s="234">
        <v>0</v>
      </c>
      <c r="L1685" s="233">
        <v>0</v>
      </c>
      <c r="M1685" s="234">
        <v>0</v>
      </c>
      <c r="N1685" s="233">
        <v>0</v>
      </c>
      <c r="O1685" s="233">
        <v>0</v>
      </c>
      <c r="P1685" s="233">
        <v>0</v>
      </c>
      <c r="Q1685" s="234">
        <v>0</v>
      </c>
      <c r="R1685" s="233">
        <v>0</v>
      </c>
      <c r="S1685" s="234">
        <v>0</v>
      </c>
      <c r="T1685" s="233">
        <v>0</v>
      </c>
      <c r="U1685" s="235">
        <f t="shared" si="182"/>
        <v>4390.95</v>
      </c>
      <c r="V1685" s="227">
        <f t="shared" si="183"/>
        <v>0</v>
      </c>
      <c r="W1685" s="227">
        <f t="shared" si="184"/>
        <v>0</v>
      </c>
      <c r="X1685" s="227">
        <f t="shared" si="187"/>
        <v>0</v>
      </c>
      <c r="Y1685" s="227">
        <f t="shared" si="185"/>
        <v>0</v>
      </c>
      <c r="Z1685" s="227">
        <f t="shared" si="186"/>
        <v>0</v>
      </c>
      <c r="AA1685" s="227">
        <f t="shared" si="188"/>
        <v>0</v>
      </c>
    </row>
    <row r="1686" spans="2:27" ht="13.5" hidden="1">
      <c r="B1686" s="232" t="s">
        <v>1110</v>
      </c>
      <c r="C1686" s="232" t="s">
        <v>915</v>
      </c>
      <c r="D1686" s="232" t="s">
        <v>1444</v>
      </c>
      <c r="E1686" s="232" t="s">
        <v>988</v>
      </c>
      <c r="F1686" s="232">
        <v>24</v>
      </c>
      <c r="G1686" s="232" t="s">
        <v>1310</v>
      </c>
      <c r="H1686" s="233">
        <v>11.865</v>
      </c>
      <c r="I1686" s="233">
        <v>0</v>
      </c>
      <c r="J1686" s="233">
        <v>0</v>
      </c>
      <c r="K1686" s="234">
        <v>0</v>
      </c>
      <c r="L1686" s="233">
        <v>0</v>
      </c>
      <c r="M1686" s="234">
        <v>0</v>
      </c>
      <c r="N1686" s="233">
        <v>0</v>
      </c>
      <c r="O1686" s="233">
        <v>0</v>
      </c>
      <c r="P1686" s="233">
        <v>0</v>
      </c>
      <c r="Q1686" s="234">
        <v>0</v>
      </c>
      <c r="R1686" s="233">
        <v>0</v>
      </c>
      <c r="S1686" s="234">
        <v>0</v>
      </c>
      <c r="T1686" s="233">
        <v>0</v>
      </c>
      <c r="U1686" s="235">
        <f t="shared" si="182"/>
        <v>8661.4500000000007</v>
      </c>
      <c r="V1686" s="227">
        <f t="shared" si="183"/>
        <v>0</v>
      </c>
      <c r="W1686" s="227">
        <f t="shared" si="184"/>
        <v>0</v>
      </c>
      <c r="X1686" s="227">
        <f t="shared" si="187"/>
        <v>0</v>
      </c>
      <c r="Y1686" s="227">
        <f t="shared" si="185"/>
        <v>0</v>
      </c>
      <c r="Z1686" s="227">
        <f t="shared" si="186"/>
        <v>0</v>
      </c>
      <c r="AA1686" s="227">
        <f t="shared" si="188"/>
        <v>0</v>
      </c>
    </row>
    <row r="1687" spans="2:27" ht="13.5" hidden="1">
      <c r="B1687" s="232" t="s">
        <v>1110</v>
      </c>
      <c r="C1687" s="232" t="s">
        <v>917</v>
      </c>
      <c r="D1687" s="232" t="s">
        <v>1444</v>
      </c>
      <c r="E1687" s="232" t="s">
        <v>988</v>
      </c>
      <c r="F1687" s="232">
        <v>48</v>
      </c>
      <c r="G1687" s="232" t="s">
        <v>1356</v>
      </c>
      <c r="H1687" s="233">
        <v>23.565000000000001</v>
      </c>
      <c r="I1687" s="233">
        <v>0</v>
      </c>
      <c r="J1687" s="233">
        <v>0</v>
      </c>
      <c r="K1687" s="234">
        <v>0</v>
      </c>
      <c r="L1687" s="233">
        <v>0</v>
      </c>
      <c r="M1687" s="234">
        <v>0</v>
      </c>
      <c r="N1687" s="233">
        <v>0</v>
      </c>
      <c r="O1687" s="233">
        <v>0</v>
      </c>
      <c r="P1687" s="233">
        <v>0</v>
      </c>
      <c r="Q1687" s="234">
        <v>0</v>
      </c>
      <c r="R1687" s="233">
        <v>0</v>
      </c>
      <c r="S1687" s="234">
        <v>0</v>
      </c>
      <c r="T1687" s="233">
        <v>0</v>
      </c>
      <c r="U1687" s="235">
        <f t="shared" si="182"/>
        <v>17202.45</v>
      </c>
      <c r="V1687" s="227">
        <f t="shared" si="183"/>
        <v>0</v>
      </c>
      <c r="W1687" s="227">
        <f t="shared" si="184"/>
        <v>0</v>
      </c>
      <c r="X1687" s="227">
        <f t="shared" si="187"/>
        <v>0</v>
      </c>
      <c r="Y1687" s="227">
        <f t="shared" si="185"/>
        <v>0</v>
      </c>
      <c r="Z1687" s="227">
        <f t="shared" si="186"/>
        <v>0</v>
      </c>
      <c r="AA1687" s="227">
        <f t="shared" si="188"/>
        <v>0</v>
      </c>
    </row>
    <row r="1688" spans="2:27" ht="13.5" hidden="1">
      <c r="B1688" s="232" t="s">
        <v>1110</v>
      </c>
      <c r="C1688" s="232" t="s">
        <v>918</v>
      </c>
      <c r="D1688" s="232" t="s">
        <v>1444</v>
      </c>
      <c r="E1688" s="232" t="s">
        <v>988</v>
      </c>
      <c r="F1688" s="232">
        <v>4</v>
      </c>
      <c r="G1688" s="232" t="s">
        <v>1312</v>
      </c>
      <c r="H1688" s="233">
        <v>2.0449999999999999</v>
      </c>
      <c r="I1688" s="233">
        <v>0</v>
      </c>
      <c r="J1688" s="233">
        <v>0</v>
      </c>
      <c r="K1688" s="234">
        <v>0</v>
      </c>
      <c r="L1688" s="233">
        <v>0</v>
      </c>
      <c r="M1688" s="234">
        <v>0</v>
      </c>
      <c r="N1688" s="233">
        <v>0</v>
      </c>
      <c r="O1688" s="233">
        <v>0</v>
      </c>
      <c r="P1688" s="233">
        <v>0</v>
      </c>
      <c r="Q1688" s="234">
        <v>0</v>
      </c>
      <c r="R1688" s="233">
        <v>0</v>
      </c>
      <c r="S1688" s="234">
        <v>0</v>
      </c>
      <c r="T1688" s="233">
        <v>0</v>
      </c>
      <c r="U1688" s="235">
        <f t="shared" si="182"/>
        <v>1492.85</v>
      </c>
      <c r="V1688" s="227">
        <f t="shared" si="183"/>
        <v>0</v>
      </c>
      <c r="W1688" s="227">
        <f t="shared" si="184"/>
        <v>0</v>
      </c>
      <c r="X1688" s="227">
        <f t="shared" si="187"/>
        <v>0</v>
      </c>
      <c r="Y1688" s="227">
        <f t="shared" si="185"/>
        <v>0</v>
      </c>
      <c r="Z1688" s="227">
        <f t="shared" si="186"/>
        <v>0</v>
      </c>
      <c r="AA1688" s="227">
        <f t="shared" si="188"/>
        <v>0</v>
      </c>
    </row>
    <row r="1689" spans="2:27" ht="13.5" hidden="1">
      <c r="B1689" s="232" t="s">
        <v>1110</v>
      </c>
      <c r="C1689" s="232" t="s">
        <v>579</v>
      </c>
      <c r="D1689" s="232" t="s">
        <v>1445</v>
      </c>
      <c r="E1689" s="232" t="s">
        <v>988</v>
      </c>
      <c r="F1689" s="232">
        <v>8</v>
      </c>
      <c r="G1689" s="232" t="s">
        <v>1299</v>
      </c>
      <c r="H1689" s="233">
        <v>1.581</v>
      </c>
      <c r="I1689" s="233">
        <v>0</v>
      </c>
      <c r="J1689" s="233">
        <v>0</v>
      </c>
      <c r="K1689" s="234">
        <v>0</v>
      </c>
      <c r="L1689" s="233">
        <v>0</v>
      </c>
      <c r="M1689" s="234">
        <v>0</v>
      </c>
      <c r="N1689" s="233">
        <v>0</v>
      </c>
      <c r="O1689" s="233">
        <v>0</v>
      </c>
      <c r="P1689" s="233">
        <v>0</v>
      </c>
      <c r="Q1689" s="234">
        <v>0</v>
      </c>
      <c r="R1689" s="233">
        <v>0</v>
      </c>
      <c r="S1689" s="234">
        <v>0</v>
      </c>
      <c r="T1689" s="233">
        <v>0</v>
      </c>
      <c r="U1689" s="235">
        <f t="shared" si="182"/>
        <v>1154.1299999999999</v>
      </c>
      <c r="V1689" s="227">
        <f t="shared" si="183"/>
        <v>0</v>
      </c>
      <c r="W1689" s="227">
        <f t="shared" si="184"/>
        <v>0</v>
      </c>
      <c r="X1689" s="227">
        <f t="shared" si="187"/>
        <v>0</v>
      </c>
      <c r="Y1689" s="227">
        <f t="shared" si="185"/>
        <v>0</v>
      </c>
      <c r="Z1689" s="227">
        <f t="shared" si="186"/>
        <v>0</v>
      </c>
      <c r="AA1689" s="227">
        <f t="shared" si="188"/>
        <v>0</v>
      </c>
    </row>
    <row r="1690" spans="2:27" ht="13.5" hidden="1">
      <c r="B1690" s="232" t="s">
        <v>1110</v>
      </c>
      <c r="C1690" s="232" t="s">
        <v>593</v>
      </c>
      <c r="D1690" s="232" t="s">
        <v>1445</v>
      </c>
      <c r="E1690" s="232" t="s">
        <v>988</v>
      </c>
      <c r="F1690" s="232">
        <v>16</v>
      </c>
      <c r="G1690" s="232" t="s">
        <v>1301</v>
      </c>
      <c r="H1690" s="233">
        <v>2.9969999999999999</v>
      </c>
      <c r="I1690" s="233">
        <v>0</v>
      </c>
      <c r="J1690" s="233">
        <v>0</v>
      </c>
      <c r="K1690" s="234">
        <v>0</v>
      </c>
      <c r="L1690" s="233">
        <v>0</v>
      </c>
      <c r="M1690" s="234">
        <v>0</v>
      </c>
      <c r="N1690" s="233">
        <v>0</v>
      </c>
      <c r="O1690" s="233">
        <v>0</v>
      </c>
      <c r="P1690" s="233">
        <v>0</v>
      </c>
      <c r="Q1690" s="234">
        <v>0</v>
      </c>
      <c r="R1690" s="233">
        <v>0</v>
      </c>
      <c r="S1690" s="234">
        <v>0</v>
      </c>
      <c r="T1690" s="233">
        <v>0</v>
      </c>
      <c r="U1690" s="235">
        <f t="shared" si="182"/>
        <v>2187.81</v>
      </c>
      <c r="V1690" s="227">
        <f t="shared" si="183"/>
        <v>0</v>
      </c>
      <c r="W1690" s="227">
        <f t="shared" si="184"/>
        <v>0</v>
      </c>
      <c r="X1690" s="227">
        <f t="shared" si="187"/>
        <v>0</v>
      </c>
      <c r="Y1690" s="227">
        <f t="shared" si="185"/>
        <v>0</v>
      </c>
      <c r="Z1690" s="227">
        <f t="shared" si="186"/>
        <v>0</v>
      </c>
      <c r="AA1690" s="227">
        <f t="shared" si="188"/>
        <v>0</v>
      </c>
    </row>
    <row r="1691" spans="2:27" ht="13.5" hidden="1">
      <c r="B1691" s="232" t="s">
        <v>1110</v>
      </c>
      <c r="C1691" s="232" t="s">
        <v>604</v>
      </c>
      <c r="D1691" s="232" t="s">
        <v>1445</v>
      </c>
      <c r="E1691" s="232" t="s">
        <v>988</v>
      </c>
      <c r="F1691" s="232">
        <v>36</v>
      </c>
      <c r="G1691" s="232" t="s">
        <v>1303</v>
      </c>
      <c r="H1691" s="233">
        <v>6.3090000000000002</v>
      </c>
      <c r="I1691" s="233">
        <v>0</v>
      </c>
      <c r="J1691" s="233">
        <v>0</v>
      </c>
      <c r="K1691" s="234">
        <v>0</v>
      </c>
      <c r="L1691" s="233">
        <v>0</v>
      </c>
      <c r="M1691" s="234">
        <v>0</v>
      </c>
      <c r="N1691" s="233">
        <v>0</v>
      </c>
      <c r="O1691" s="233">
        <v>0</v>
      </c>
      <c r="P1691" s="233">
        <v>0</v>
      </c>
      <c r="Q1691" s="234">
        <v>0</v>
      </c>
      <c r="R1691" s="233">
        <v>0</v>
      </c>
      <c r="S1691" s="234">
        <v>0</v>
      </c>
      <c r="T1691" s="233">
        <v>0</v>
      </c>
      <c r="U1691" s="235">
        <f t="shared" si="182"/>
        <v>4605.57</v>
      </c>
      <c r="V1691" s="227">
        <f t="shared" si="183"/>
        <v>0</v>
      </c>
      <c r="W1691" s="227">
        <f t="shared" si="184"/>
        <v>0</v>
      </c>
      <c r="X1691" s="227">
        <f t="shared" si="187"/>
        <v>0</v>
      </c>
      <c r="Y1691" s="227">
        <f t="shared" si="185"/>
        <v>0</v>
      </c>
      <c r="Z1691" s="227">
        <f t="shared" si="186"/>
        <v>0</v>
      </c>
      <c r="AA1691" s="227">
        <f t="shared" si="188"/>
        <v>0</v>
      </c>
    </row>
    <row r="1692" spans="2:27" ht="13.5" hidden="1">
      <c r="B1692" s="232" t="s">
        <v>1110</v>
      </c>
      <c r="C1692" s="232" t="s">
        <v>614</v>
      </c>
      <c r="D1692" s="232" t="s">
        <v>1445</v>
      </c>
      <c r="E1692" s="232" t="s">
        <v>988</v>
      </c>
      <c r="F1692" s="232">
        <v>2</v>
      </c>
      <c r="G1692" s="232" t="s">
        <v>1305</v>
      </c>
      <c r="H1692" s="233">
        <v>0.44900000000000001</v>
      </c>
      <c r="I1692" s="233">
        <v>0</v>
      </c>
      <c r="J1692" s="233">
        <v>0</v>
      </c>
      <c r="K1692" s="234">
        <v>0</v>
      </c>
      <c r="L1692" s="233">
        <v>0</v>
      </c>
      <c r="M1692" s="234">
        <v>0</v>
      </c>
      <c r="N1692" s="233">
        <v>0</v>
      </c>
      <c r="O1692" s="233">
        <v>0</v>
      </c>
      <c r="P1692" s="233">
        <v>0</v>
      </c>
      <c r="Q1692" s="234">
        <v>0</v>
      </c>
      <c r="R1692" s="233">
        <v>0</v>
      </c>
      <c r="S1692" s="234">
        <v>0</v>
      </c>
      <c r="T1692" s="233">
        <v>0</v>
      </c>
      <c r="U1692" s="235">
        <f t="shared" si="182"/>
        <v>327.77</v>
      </c>
      <c r="V1692" s="227">
        <f t="shared" si="183"/>
        <v>0</v>
      </c>
      <c r="W1692" s="227">
        <f t="shared" si="184"/>
        <v>0</v>
      </c>
      <c r="X1692" s="227">
        <f t="shared" si="187"/>
        <v>0</v>
      </c>
      <c r="Y1692" s="227">
        <f t="shared" si="185"/>
        <v>0</v>
      </c>
      <c r="Z1692" s="227">
        <f t="shared" si="186"/>
        <v>0</v>
      </c>
      <c r="AA1692" s="227">
        <f t="shared" si="188"/>
        <v>0</v>
      </c>
    </row>
    <row r="1693" spans="2:27" ht="13.5" hidden="1">
      <c r="B1693" s="232" t="s">
        <v>1110</v>
      </c>
      <c r="C1693" s="232" t="s">
        <v>623</v>
      </c>
      <c r="D1693" s="232" t="s">
        <v>1445</v>
      </c>
      <c r="E1693" s="232" t="s">
        <v>988</v>
      </c>
      <c r="F1693" s="232">
        <v>4</v>
      </c>
      <c r="G1693" s="232" t="s">
        <v>1307</v>
      </c>
      <c r="H1693" s="233">
        <v>0.80300000000000005</v>
      </c>
      <c r="I1693" s="233">
        <v>0</v>
      </c>
      <c r="J1693" s="233">
        <v>0</v>
      </c>
      <c r="K1693" s="234">
        <v>0</v>
      </c>
      <c r="L1693" s="233">
        <v>0</v>
      </c>
      <c r="M1693" s="234">
        <v>0</v>
      </c>
      <c r="N1693" s="233">
        <v>0</v>
      </c>
      <c r="O1693" s="233">
        <v>0</v>
      </c>
      <c r="P1693" s="233">
        <v>0</v>
      </c>
      <c r="Q1693" s="234">
        <v>0</v>
      </c>
      <c r="R1693" s="233">
        <v>0</v>
      </c>
      <c r="S1693" s="234">
        <v>0</v>
      </c>
      <c r="T1693" s="233">
        <v>0</v>
      </c>
      <c r="U1693" s="235">
        <f t="shared" si="182"/>
        <v>586.19000000000005</v>
      </c>
      <c r="V1693" s="227">
        <f t="shared" si="183"/>
        <v>0</v>
      </c>
      <c r="W1693" s="227">
        <f t="shared" si="184"/>
        <v>0</v>
      </c>
      <c r="X1693" s="227">
        <f t="shared" si="187"/>
        <v>0</v>
      </c>
      <c r="Y1693" s="227">
        <f t="shared" si="185"/>
        <v>0</v>
      </c>
      <c r="Z1693" s="227">
        <f t="shared" si="186"/>
        <v>0</v>
      </c>
      <c r="AA1693" s="227">
        <f t="shared" si="188"/>
        <v>0</v>
      </c>
    </row>
    <row r="1694" spans="2:27" ht="13.5" hidden="1">
      <c r="B1694" s="232" t="s">
        <v>1110</v>
      </c>
      <c r="C1694" s="232" t="s">
        <v>635</v>
      </c>
      <c r="D1694" s="232" t="s">
        <v>1445</v>
      </c>
      <c r="E1694" s="232" t="s">
        <v>988</v>
      </c>
      <c r="F1694" s="232">
        <v>48</v>
      </c>
      <c r="G1694" s="232" t="s">
        <v>1308</v>
      </c>
      <c r="H1694" s="233">
        <v>8.2289999999999992</v>
      </c>
      <c r="I1694" s="233">
        <v>0</v>
      </c>
      <c r="J1694" s="233">
        <v>0</v>
      </c>
      <c r="K1694" s="234">
        <v>0</v>
      </c>
      <c r="L1694" s="233">
        <v>0</v>
      </c>
      <c r="M1694" s="234">
        <v>0</v>
      </c>
      <c r="N1694" s="233">
        <v>0</v>
      </c>
      <c r="O1694" s="233">
        <v>0</v>
      </c>
      <c r="P1694" s="233">
        <v>0</v>
      </c>
      <c r="Q1694" s="234">
        <v>0</v>
      </c>
      <c r="R1694" s="233">
        <v>0</v>
      </c>
      <c r="S1694" s="234">
        <v>0</v>
      </c>
      <c r="T1694" s="233">
        <v>0</v>
      </c>
      <c r="U1694" s="235">
        <f t="shared" si="182"/>
        <v>6007.1699999999992</v>
      </c>
      <c r="V1694" s="227">
        <f t="shared" si="183"/>
        <v>0</v>
      </c>
      <c r="W1694" s="227">
        <f t="shared" si="184"/>
        <v>0</v>
      </c>
      <c r="X1694" s="227">
        <f t="shared" si="187"/>
        <v>0</v>
      </c>
      <c r="Y1694" s="227">
        <f t="shared" si="185"/>
        <v>0</v>
      </c>
      <c r="Z1694" s="227">
        <f t="shared" si="186"/>
        <v>0</v>
      </c>
      <c r="AA1694" s="227">
        <f t="shared" si="188"/>
        <v>0</v>
      </c>
    </row>
    <row r="1695" spans="2:27" ht="13.5" hidden="1">
      <c r="B1695" s="232" t="s">
        <v>1110</v>
      </c>
      <c r="C1695" s="232" t="s">
        <v>643</v>
      </c>
      <c r="D1695" s="232" t="s">
        <v>1445</v>
      </c>
      <c r="E1695" s="232" t="s">
        <v>988</v>
      </c>
      <c r="F1695" s="232">
        <v>72</v>
      </c>
      <c r="G1695" s="232" t="s">
        <v>1309</v>
      </c>
      <c r="H1695" s="233">
        <v>12.260999999999999</v>
      </c>
      <c r="I1695" s="233">
        <v>0</v>
      </c>
      <c r="J1695" s="233">
        <v>0</v>
      </c>
      <c r="K1695" s="234">
        <v>0</v>
      </c>
      <c r="L1695" s="233">
        <v>0</v>
      </c>
      <c r="M1695" s="234">
        <v>0</v>
      </c>
      <c r="N1695" s="233">
        <v>0</v>
      </c>
      <c r="O1695" s="233">
        <v>0</v>
      </c>
      <c r="P1695" s="233">
        <v>0</v>
      </c>
      <c r="Q1695" s="234">
        <v>0</v>
      </c>
      <c r="R1695" s="233">
        <v>0</v>
      </c>
      <c r="S1695" s="234">
        <v>0</v>
      </c>
      <c r="T1695" s="233">
        <v>0</v>
      </c>
      <c r="U1695" s="235">
        <f t="shared" si="182"/>
        <v>8950.5299999999988</v>
      </c>
      <c r="V1695" s="227">
        <f t="shared" si="183"/>
        <v>0</v>
      </c>
      <c r="W1695" s="227">
        <f t="shared" si="184"/>
        <v>0</v>
      </c>
      <c r="X1695" s="227">
        <f t="shared" si="187"/>
        <v>0</v>
      </c>
      <c r="Y1695" s="227">
        <f t="shared" si="185"/>
        <v>0</v>
      </c>
      <c r="Z1695" s="227">
        <f t="shared" si="186"/>
        <v>0</v>
      </c>
      <c r="AA1695" s="227">
        <f t="shared" si="188"/>
        <v>0</v>
      </c>
    </row>
    <row r="1696" spans="2:27" ht="13.5" hidden="1">
      <c r="B1696" s="232" t="s">
        <v>1110</v>
      </c>
      <c r="C1696" s="232" t="s">
        <v>649</v>
      </c>
      <c r="D1696" s="232" t="s">
        <v>1445</v>
      </c>
      <c r="E1696" s="232" t="s">
        <v>988</v>
      </c>
      <c r="F1696" s="232">
        <v>96</v>
      </c>
      <c r="G1696" s="232" t="s">
        <v>1310</v>
      </c>
      <c r="H1696" s="233">
        <v>16.292999999999999</v>
      </c>
      <c r="I1696" s="233">
        <v>0</v>
      </c>
      <c r="J1696" s="233">
        <v>0</v>
      </c>
      <c r="K1696" s="234">
        <v>0</v>
      </c>
      <c r="L1696" s="233">
        <v>0</v>
      </c>
      <c r="M1696" s="234">
        <v>0</v>
      </c>
      <c r="N1696" s="233">
        <v>0</v>
      </c>
      <c r="O1696" s="233">
        <v>0</v>
      </c>
      <c r="P1696" s="233">
        <v>0</v>
      </c>
      <c r="Q1696" s="234">
        <v>0</v>
      </c>
      <c r="R1696" s="233">
        <v>0</v>
      </c>
      <c r="S1696" s="234">
        <v>0</v>
      </c>
      <c r="T1696" s="233">
        <v>0</v>
      </c>
      <c r="U1696" s="235">
        <f t="shared" si="182"/>
        <v>11893.89</v>
      </c>
      <c r="V1696" s="227">
        <f t="shared" si="183"/>
        <v>0</v>
      </c>
      <c r="W1696" s="227">
        <f t="shared" si="184"/>
        <v>0</v>
      </c>
      <c r="X1696" s="227">
        <f t="shared" si="187"/>
        <v>0</v>
      </c>
      <c r="Y1696" s="227">
        <f t="shared" si="185"/>
        <v>0</v>
      </c>
      <c r="Z1696" s="227">
        <f t="shared" si="186"/>
        <v>0</v>
      </c>
      <c r="AA1696" s="227">
        <f t="shared" si="188"/>
        <v>0</v>
      </c>
    </row>
    <row r="1697" spans="2:27" ht="13.5" hidden="1">
      <c r="B1697" s="232" t="s">
        <v>1110</v>
      </c>
      <c r="C1697" s="232" t="s">
        <v>654</v>
      </c>
      <c r="D1697" s="232" t="s">
        <v>1445</v>
      </c>
      <c r="E1697" s="232" t="s">
        <v>988</v>
      </c>
      <c r="F1697" s="232">
        <v>8</v>
      </c>
      <c r="G1697" s="232" t="s">
        <v>1311</v>
      </c>
      <c r="H1697" s="233">
        <v>1.5089999999999999</v>
      </c>
      <c r="I1697" s="233">
        <v>0</v>
      </c>
      <c r="J1697" s="233">
        <v>0</v>
      </c>
      <c r="K1697" s="234">
        <v>0</v>
      </c>
      <c r="L1697" s="233">
        <v>0</v>
      </c>
      <c r="M1697" s="234">
        <v>0</v>
      </c>
      <c r="N1697" s="233">
        <v>0</v>
      </c>
      <c r="O1697" s="233">
        <v>0</v>
      </c>
      <c r="P1697" s="233">
        <v>0</v>
      </c>
      <c r="Q1697" s="234">
        <v>0</v>
      </c>
      <c r="R1697" s="233">
        <v>0</v>
      </c>
      <c r="S1697" s="234">
        <v>0</v>
      </c>
      <c r="T1697" s="233">
        <v>0</v>
      </c>
      <c r="U1697" s="235">
        <f t="shared" si="182"/>
        <v>1101.57</v>
      </c>
      <c r="V1697" s="227">
        <f t="shared" si="183"/>
        <v>0</v>
      </c>
      <c r="W1697" s="227">
        <f t="shared" si="184"/>
        <v>0</v>
      </c>
      <c r="X1697" s="227">
        <f t="shared" si="187"/>
        <v>0</v>
      </c>
      <c r="Y1697" s="227">
        <f t="shared" si="185"/>
        <v>0</v>
      </c>
      <c r="Z1697" s="227">
        <f t="shared" si="186"/>
        <v>0</v>
      </c>
      <c r="AA1697" s="227">
        <f t="shared" si="188"/>
        <v>0</v>
      </c>
    </row>
    <row r="1698" spans="2:27" ht="13.5" hidden="1">
      <c r="B1698" s="232" t="s">
        <v>1110</v>
      </c>
      <c r="C1698" s="232" t="s">
        <v>660</v>
      </c>
      <c r="D1698" s="232" t="s">
        <v>1445</v>
      </c>
      <c r="E1698" s="232" t="s">
        <v>988</v>
      </c>
      <c r="F1698" s="232">
        <v>16</v>
      </c>
      <c r="G1698" s="232" t="s">
        <v>1312</v>
      </c>
      <c r="H1698" s="233">
        <v>2.8530000000000002</v>
      </c>
      <c r="I1698" s="233">
        <v>0</v>
      </c>
      <c r="J1698" s="233">
        <v>0</v>
      </c>
      <c r="K1698" s="234">
        <v>0</v>
      </c>
      <c r="L1698" s="233">
        <v>0</v>
      </c>
      <c r="M1698" s="234">
        <v>0</v>
      </c>
      <c r="N1698" s="233">
        <v>0</v>
      </c>
      <c r="O1698" s="233">
        <v>0</v>
      </c>
      <c r="P1698" s="233">
        <v>0</v>
      </c>
      <c r="Q1698" s="234">
        <v>0</v>
      </c>
      <c r="R1698" s="233">
        <v>0</v>
      </c>
      <c r="S1698" s="234">
        <v>0</v>
      </c>
      <c r="T1698" s="233">
        <v>0</v>
      </c>
      <c r="U1698" s="235">
        <f t="shared" si="182"/>
        <v>2082.69</v>
      </c>
      <c r="V1698" s="227">
        <f t="shared" si="183"/>
        <v>0</v>
      </c>
      <c r="W1698" s="227">
        <f t="shared" si="184"/>
        <v>0</v>
      </c>
      <c r="X1698" s="227">
        <f t="shared" si="187"/>
        <v>0</v>
      </c>
      <c r="Y1698" s="227">
        <f t="shared" si="185"/>
        <v>0</v>
      </c>
      <c r="Z1698" s="227">
        <f t="shared" si="186"/>
        <v>0</v>
      </c>
      <c r="AA1698" s="227">
        <f t="shared" si="188"/>
        <v>0</v>
      </c>
    </row>
    <row r="1699" spans="2:27" ht="13.5" hidden="1">
      <c r="B1699" s="232" t="s">
        <v>1110</v>
      </c>
      <c r="C1699" s="232" t="s">
        <v>666</v>
      </c>
      <c r="D1699" s="232" t="s">
        <v>1445</v>
      </c>
      <c r="E1699" s="232" t="s">
        <v>988</v>
      </c>
      <c r="F1699" s="232">
        <v>36</v>
      </c>
      <c r="G1699" s="232" t="s">
        <v>1313</v>
      </c>
      <c r="H1699" s="233">
        <v>6.2130000000000001</v>
      </c>
      <c r="I1699" s="233">
        <v>0</v>
      </c>
      <c r="J1699" s="233">
        <v>0</v>
      </c>
      <c r="K1699" s="234">
        <v>0</v>
      </c>
      <c r="L1699" s="233">
        <v>0</v>
      </c>
      <c r="M1699" s="234">
        <v>0</v>
      </c>
      <c r="N1699" s="233">
        <v>0</v>
      </c>
      <c r="O1699" s="233">
        <v>0</v>
      </c>
      <c r="P1699" s="233">
        <v>0</v>
      </c>
      <c r="Q1699" s="234">
        <v>0</v>
      </c>
      <c r="R1699" s="233">
        <v>0</v>
      </c>
      <c r="S1699" s="234">
        <v>0</v>
      </c>
      <c r="T1699" s="233">
        <v>0</v>
      </c>
      <c r="U1699" s="235">
        <f t="shared" si="182"/>
        <v>4535.49</v>
      </c>
      <c r="V1699" s="227">
        <f t="shared" si="183"/>
        <v>0</v>
      </c>
      <c r="W1699" s="227">
        <f t="shared" si="184"/>
        <v>0</v>
      </c>
      <c r="X1699" s="227">
        <f t="shared" si="187"/>
        <v>0</v>
      </c>
      <c r="Y1699" s="227">
        <f t="shared" si="185"/>
        <v>0</v>
      </c>
      <c r="Z1699" s="227">
        <f t="shared" si="186"/>
        <v>0</v>
      </c>
      <c r="AA1699" s="227">
        <f t="shared" si="188"/>
        <v>0</v>
      </c>
    </row>
    <row r="1700" spans="2:27" ht="13.5" hidden="1">
      <c r="B1700" s="232" t="s">
        <v>1110</v>
      </c>
      <c r="C1700" s="232" t="s">
        <v>671</v>
      </c>
      <c r="D1700" s="232" t="s">
        <v>1445</v>
      </c>
      <c r="E1700" s="232" t="s">
        <v>988</v>
      </c>
      <c r="F1700" s="232">
        <v>2</v>
      </c>
      <c r="G1700" s="232" t="s">
        <v>1314</v>
      </c>
      <c r="H1700" s="233">
        <v>0.43099999999999999</v>
      </c>
      <c r="I1700" s="233">
        <v>0</v>
      </c>
      <c r="J1700" s="233">
        <v>0</v>
      </c>
      <c r="K1700" s="234">
        <v>0</v>
      </c>
      <c r="L1700" s="233">
        <v>0</v>
      </c>
      <c r="M1700" s="234">
        <v>0</v>
      </c>
      <c r="N1700" s="233">
        <v>0</v>
      </c>
      <c r="O1700" s="233">
        <v>0</v>
      </c>
      <c r="P1700" s="233">
        <v>0</v>
      </c>
      <c r="Q1700" s="234">
        <v>0</v>
      </c>
      <c r="R1700" s="233">
        <v>0</v>
      </c>
      <c r="S1700" s="234">
        <v>0</v>
      </c>
      <c r="T1700" s="233">
        <v>0</v>
      </c>
      <c r="U1700" s="235">
        <f t="shared" si="182"/>
        <v>314.63</v>
      </c>
      <c r="V1700" s="227">
        <f t="shared" si="183"/>
        <v>0</v>
      </c>
      <c r="W1700" s="227">
        <f t="shared" si="184"/>
        <v>0</v>
      </c>
      <c r="X1700" s="227">
        <f t="shared" si="187"/>
        <v>0</v>
      </c>
      <c r="Y1700" s="227">
        <f t="shared" si="185"/>
        <v>0</v>
      </c>
      <c r="Z1700" s="227">
        <f t="shared" si="186"/>
        <v>0</v>
      </c>
      <c r="AA1700" s="227">
        <f t="shared" si="188"/>
        <v>0</v>
      </c>
    </row>
    <row r="1701" spans="2:27" ht="13.5" hidden="1">
      <c r="B1701" s="232" t="s">
        <v>1110</v>
      </c>
      <c r="C1701" s="232" t="s">
        <v>676</v>
      </c>
      <c r="D1701" s="232" t="s">
        <v>1445</v>
      </c>
      <c r="E1701" s="232" t="s">
        <v>988</v>
      </c>
      <c r="F1701" s="232">
        <v>96</v>
      </c>
      <c r="G1701" s="232" t="s">
        <v>1310</v>
      </c>
      <c r="H1701" s="233">
        <v>16.292999999999999</v>
      </c>
      <c r="I1701" s="233">
        <v>0</v>
      </c>
      <c r="J1701" s="233">
        <v>0</v>
      </c>
      <c r="K1701" s="234">
        <v>0</v>
      </c>
      <c r="L1701" s="233">
        <v>0</v>
      </c>
      <c r="M1701" s="234">
        <v>0</v>
      </c>
      <c r="N1701" s="233">
        <v>0</v>
      </c>
      <c r="O1701" s="233">
        <v>0</v>
      </c>
      <c r="P1701" s="233">
        <v>0</v>
      </c>
      <c r="Q1701" s="234">
        <v>0</v>
      </c>
      <c r="R1701" s="233">
        <v>0</v>
      </c>
      <c r="S1701" s="234">
        <v>0</v>
      </c>
      <c r="T1701" s="233">
        <v>0</v>
      </c>
      <c r="U1701" s="235">
        <f t="shared" si="182"/>
        <v>11893.89</v>
      </c>
      <c r="V1701" s="227">
        <f t="shared" si="183"/>
        <v>0</v>
      </c>
      <c r="W1701" s="227">
        <f t="shared" si="184"/>
        <v>0</v>
      </c>
      <c r="X1701" s="227">
        <f t="shared" si="187"/>
        <v>0</v>
      </c>
      <c r="Y1701" s="227">
        <f t="shared" si="185"/>
        <v>0</v>
      </c>
      <c r="Z1701" s="227">
        <f t="shared" si="186"/>
        <v>0</v>
      </c>
      <c r="AA1701" s="227">
        <f t="shared" si="188"/>
        <v>0</v>
      </c>
    </row>
    <row r="1702" spans="2:27" ht="13.5" hidden="1">
      <c r="B1702" s="232" t="s">
        <v>1110</v>
      </c>
      <c r="C1702" s="232" t="s">
        <v>681</v>
      </c>
      <c r="D1702" s="232" t="s">
        <v>1445</v>
      </c>
      <c r="E1702" s="232" t="s">
        <v>988</v>
      </c>
      <c r="F1702" s="232">
        <v>4</v>
      </c>
      <c r="G1702" s="232" t="s">
        <v>1315</v>
      </c>
      <c r="H1702" s="233">
        <v>0.76700000000000002</v>
      </c>
      <c r="I1702" s="233">
        <v>0</v>
      </c>
      <c r="J1702" s="233">
        <v>0</v>
      </c>
      <c r="K1702" s="234">
        <v>0</v>
      </c>
      <c r="L1702" s="233">
        <v>0</v>
      </c>
      <c r="M1702" s="234">
        <v>0</v>
      </c>
      <c r="N1702" s="233">
        <v>0</v>
      </c>
      <c r="O1702" s="233">
        <v>0</v>
      </c>
      <c r="P1702" s="233">
        <v>0</v>
      </c>
      <c r="Q1702" s="234">
        <v>0</v>
      </c>
      <c r="R1702" s="233">
        <v>0</v>
      </c>
      <c r="S1702" s="234">
        <v>0</v>
      </c>
      <c r="T1702" s="233">
        <v>0</v>
      </c>
      <c r="U1702" s="235">
        <f t="shared" si="182"/>
        <v>559.91</v>
      </c>
      <c r="V1702" s="227">
        <f t="shared" si="183"/>
        <v>0</v>
      </c>
      <c r="W1702" s="227">
        <f t="shared" si="184"/>
        <v>0</v>
      </c>
      <c r="X1702" s="227">
        <f t="shared" si="187"/>
        <v>0</v>
      </c>
      <c r="Y1702" s="227">
        <f t="shared" si="185"/>
        <v>0</v>
      </c>
      <c r="Z1702" s="227">
        <f t="shared" si="186"/>
        <v>0</v>
      </c>
      <c r="AA1702" s="227">
        <f t="shared" si="188"/>
        <v>0</v>
      </c>
    </row>
    <row r="1703" spans="2:27" ht="13.5" hidden="1">
      <c r="B1703" s="232" t="s">
        <v>1110</v>
      </c>
      <c r="C1703" s="232" t="s">
        <v>1022</v>
      </c>
      <c r="D1703" s="232" t="s">
        <v>1445</v>
      </c>
      <c r="E1703" s="232" t="s">
        <v>988</v>
      </c>
      <c r="F1703" s="232">
        <v>48</v>
      </c>
      <c r="G1703" s="232" t="s">
        <v>1308</v>
      </c>
      <c r="H1703" s="233">
        <v>7.9889999999999999</v>
      </c>
      <c r="I1703" s="233">
        <v>0</v>
      </c>
      <c r="J1703" s="233">
        <v>0</v>
      </c>
      <c r="K1703" s="234">
        <v>0</v>
      </c>
      <c r="L1703" s="233">
        <v>0</v>
      </c>
      <c r="M1703" s="234">
        <v>0</v>
      </c>
      <c r="N1703" s="233">
        <v>0</v>
      </c>
      <c r="O1703" s="233">
        <v>0</v>
      </c>
      <c r="P1703" s="233">
        <v>0</v>
      </c>
      <c r="Q1703" s="234">
        <v>0</v>
      </c>
      <c r="R1703" s="233">
        <v>0</v>
      </c>
      <c r="S1703" s="234">
        <v>0</v>
      </c>
      <c r="T1703" s="233">
        <v>0</v>
      </c>
      <c r="U1703" s="235">
        <f t="shared" si="182"/>
        <v>5831.97</v>
      </c>
      <c r="V1703" s="227">
        <f t="shared" si="183"/>
        <v>0</v>
      </c>
      <c r="W1703" s="227">
        <f t="shared" si="184"/>
        <v>0</v>
      </c>
      <c r="X1703" s="227">
        <f t="shared" si="187"/>
        <v>0</v>
      </c>
      <c r="Y1703" s="227">
        <f t="shared" si="185"/>
        <v>0</v>
      </c>
      <c r="Z1703" s="227">
        <f t="shared" si="186"/>
        <v>0</v>
      </c>
      <c r="AA1703" s="227">
        <f t="shared" si="188"/>
        <v>0</v>
      </c>
    </row>
    <row r="1704" spans="2:27" ht="13.5" hidden="1">
      <c r="B1704" s="232" t="s">
        <v>1110</v>
      </c>
      <c r="C1704" s="232" t="s">
        <v>1023</v>
      </c>
      <c r="D1704" s="232" t="s">
        <v>1445</v>
      </c>
      <c r="E1704" s="232" t="s">
        <v>988</v>
      </c>
      <c r="F1704" s="232">
        <v>64</v>
      </c>
      <c r="G1704" s="232" t="s">
        <v>1316</v>
      </c>
      <c r="H1704" s="233">
        <v>10.597</v>
      </c>
      <c r="I1704" s="233">
        <v>0</v>
      </c>
      <c r="J1704" s="233">
        <v>0</v>
      </c>
      <c r="K1704" s="234">
        <v>0</v>
      </c>
      <c r="L1704" s="233">
        <v>0</v>
      </c>
      <c r="M1704" s="234">
        <v>0</v>
      </c>
      <c r="N1704" s="233">
        <v>0</v>
      </c>
      <c r="O1704" s="233">
        <v>0</v>
      </c>
      <c r="P1704" s="233">
        <v>0</v>
      </c>
      <c r="Q1704" s="234">
        <v>0</v>
      </c>
      <c r="R1704" s="233">
        <v>0</v>
      </c>
      <c r="S1704" s="234">
        <v>0</v>
      </c>
      <c r="T1704" s="233">
        <v>0</v>
      </c>
      <c r="U1704" s="235">
        <f t="shared" si="182"/>
        <v>7735.8099999999995</v>
      </c>
      <c r="V1704" s="227">
        <f t="shared" si="183"/>
        <v>0</v>
      </c>
      <c r="W1704" s="227">
        <f t="shared" si="184"/>
        <v>0</v>
      </c>
      <c r="X1704" s="227">
        <f t="shared" si="187"/>
        <v>0</v>
      </c>
      <c r="Y1704" s="227">
        <f t="shared" si="185"/>
        <v>0</v>
      </c>
      <c r="Z1704" s="227">
        <f t="shared" si="186"/>
        <v>0</v>
      </c>
      <c r="AA1704" s="227">
        <f t="shared" si="188"/>
        <v>0</v>
      </c>
    </row>
    <row r="1705" spans="2:27" ht="13.5" hidden="1">
      <c r="B1705" s="232" t="s">
        <v>1110</v>
      </c>
      <c r="C1705" s="232" t="s">
        <v>1024</v>
      </c>
      <c r="D1705" s="232" t="s">
        <v>1445</v>
      </c>
      <c r="E1705" s="232" t="s">
        <v>988</v>
      </c>
      <c r="F1705" s="232">
        <v>96</v>
      </c>
      <c r="G1705" s="232" t="s">
        <v>1310</v>
      </c>
      <c r="H1705" s="233">
        <v>15.813000000000001</v>
      </c>
      <c r="I1705" s="233">
        <v>0</v>
      </c>
      <c r="J1705" s="233">
        <v>0</v>
      </c>
      <c r="K1705" s="234">
        <v>0</v>
      </c>
      <c r="L1705" s="233">
        <v>0</v>
      </c>
      <c r="M1705" s="234">
        <v>0</v>
      </c>
      <c r="N1705" s="233">
        <v>0</v>
      </c>
      <c r="O1705" s="233">
        <v>0</v>
      </c>
      <c r="P1705" s="233">
        <v>0</v>
      </c>
      <c r="Q1705" s="234">
        <v>0</v>
      </c>
      <c r="R1705" s="233">
        <v>0</v>
      </c>
      <c r="S1705" s="234">
        <v>0</v>
      </c>
      <c r="T1705" s="233">
        <v>0</v>
      </c>
      <c r="U1705" s="235">
        <f t="shared" si="182"/>
        <v>11543.49</v>
      </c>
      <c r="V1705" s="227">
        <f t="shared" si="183"/>
        <v>0</v>
      </c>
      <c r="W1705" s="227">
        <f t="shared" si="184"/>
        <v>0</v>
      </c>
      <c r="X1705" s="227">
        <f t="shared" si="187"/>
        <v>0</v>
      </c>
      <c r="Y1705" s="227">
        <f t="shared" si="185"/>
        <v>0</v>
      </c>
      <c r="Z1705" s="227">
        <f t="shared" si="186"/>
        <v>0</v>
      </c>
      <c r="AA1705" s="227">
        <f t="shared" si="188"/>
        <v>0</v>
      </c>
    </row>
    <row r="1706" spans="2:27" ht="13.5" hidden="1">
      <c r="B1706" s="232" t="s">
        <v>1110</v>
      </c>
      <c r="C1706" s="232" t="s">
        <v>1025</v>
      </c>
      <c r="D1706" s="232" t="s">
        <v>1445</v>
      </c>
      <c r="E1706" s="232" t="s">
        <v>988</v>
      </c>
      <c r="F1706" s="232">
        <v>8</v>
      </c>
      <c r="G1706" s="232" t="s">
        <v>1311</v>
      </c>
      <c r="H1706" s="233">
        <v>1.4690000000000001</v>
      </c>
      <c r="I1706" s="233">
        <v>0</v>
      </c>
      <c r="J1706" s="233">
        <v>0</v>
      </c>
      <c r="K1706" s="234">
        <v>0</v>
      </c>
      <c r="L1706" s="233">
        <v>0</v>
      </c>
      <c r="M1706" s="234">
        <v>0</v>
      </c>
      <c r="N1706" s="233">
        <v>0</v>
      </c>
      <c r="O1706" s="233">
        <v>0</v>
      </c>
      <c r="P1706" s="233">
        <v>0</v>
      </c>
      <c r="Q1706" s="234">
        <v>0</v>
      </c>
      <c r="R1706" s="233">
        <v>0</v>
      </c>
      <c r="S1706" s="234">
        <v>0</v>
      </c>
      <c r="T1706" s="233">
        <v>0</v>
      </c>
      <c r="U1706" s="235">
        <f t="shared" si="182"/>
        <v>1072.3700000000001</v>
      </c>
      <c r="V1706" s="227">
        <f t="shared" si="183"/>
        <v>0</v>
      </c>
      <c r="W1706" s="227">
        <f t="shared" si="184"/>
        <v>0</v>
      </c>
      <c r="X1706" s="227">
        <f t="shared" si="187"/>
        <v>0</v>
      </c>
      <c r="Y1706" s="227">
        <f t="shared" si="185"/>
        <v>0</v>
      </c>
      <c r="Z1706" s="227">
        <f t="shared" si="186"/>
        <v>0</v>
      </c>
      <c r="AA1706" s="227">
        <f t="shared" si="188"/>
        <v>0</v>
      </c>
    </row>
    <row r="1707" spans="2:27" ht="13.5" hidden="1">
      <c r="B1707" s="232" t="s">
        <v>1110</v>
      </c>
      <c r="C1707" s="232" t="s">
        <v>1026</v>
      </c>
      <c r="D1707" s="232" t="s">
        <v>1445</v>
      </c>
      <c r="E1707" s="232" t="s">
        <v>988</v>
      </c>
      <c r="F1707" s="232">
        <v>16</v>
      </c>
      <c r="G1707" s="232" t="s">
        <v>1312</v>
      </c>
      <c r="H1707" s="233">
        <v>2.7730000000000001</v>
      </c>
      <c r="I1707" s="233">
        <v>0</v>
      </c>
      <c r="J1707" s="233">
        <v>0</v>
      </c>
      <c r="K1707" s="234">
        <v>0</v>
      </c>
      <c r="L1707" s="233">
        <v>0</v>
      </c>
      <c r="M1707" s="234">
        <v>0</v>
      </c>
      <c r="N1707" s="233">
        <v>0</v>
      </c>
      <c r="O1707" s="233">
        <v>0</v>
      </c>
      <c r="P1707" s="233">
        <v>0</v>
      </c>
      <c r="Q1707" s="234">
        <v>0</v>
      </c>
      <c r="R1707" s="233">
        <v>0</v>
      </c>
      <c r="S1707" s="234">
        <v>0</v>
      </c>
      <c r="T1707" s="233">
        <v>0</v>
      </c>
      <c r="U1707" s="235">
        <f t="shared" si="182"/>
        <v>2024.2900000000002</v>
      </c>
      <c r="V1707" s="227">
        <f t="shared" si="183"/>
        <v>0</v>
      </c>
      <c r="W1707" s="227">
        <f t="shared" si="184"/>
        <v>0</v>
      </c>
      <c r="X1707" s="227">
        <f t="shared" si="187"/>
        <v>0</v>
      </c>
      <c r="Y1707" s="227">
        <f t="shared" si="185"/>
        <v>0</v>
      </c>
      <c r="Z1707" s="227">
        <f t="shared" si="186"/>
        <v>0</v>
      </c>
      <c r="AA1707" s="227">
        <f t="shared" si="188"/>
        <v>0</v>
      </c>
    </row>
    <row r="1708" spans="2:27" ht="13.5" hidden="1">
      <c r="B1708" s="232" t="s">
        <v>1110</v>
      </c>
      <c r="C1708" s="232" t="s">
        <v>1027</v>
      </c>
      <c r="D1708" s="232" t="s">
        <v>1445</v>
      </c>
      <c r="E1708" s="232" t="s">
        <v>988</v>
      </c>
      <c r="F1708" s="232">
        <v>32</v>
      </c>
      <c r="G1708" s="232" t="s">
        <v>1317</v>
      </c>
      <c r="H1708" s="233">
        <v>5.3810000000000002</v>
      </c>
      <c r="I1708" s="233">
        <v>0</v>
      </c>
      <c r="J1708" s="233">
        <v>0</v>
      </c>
      <c r="K1708" s="234">
        <v>0</v>
      </c>
      <c r="L1708" s="233">
        <v>0</v>
      </c>
      <c r="M1708" s="234">
        <v>0</v>
      </c>
      <c r="N1708" s="233">
        <v>0</v>
      </c>
      <c r="O1708" s="233">
        <v>0</v>
      </c>
      <c r="P1708" s="233">
        <v>0</v>
      </c>
      <c r="Q1708" s="234">
        <v>0</v>
      </c>
      <c r="R1708" s="233">
        <v>0</v>
      </c>
      <c r="S1708" s="234">
        <v>0</v>
      </c>
      <c r="T1708" s="233">
        <v>0</v>
      </c>
      <c r="U1708" s="235">
        <f t="shared" si="182"/>
        <v>3928.13</v>
      </c>
      <c r="V1708" s="227">
        <f t="shared" si="183"/>
        <v>0</v>
      </c>
      <c r="W1708" s="227">
        <f t="shared" si="184"/>
        <v>0</v>
      </c>
      <c r="X1708" s="227">
        <f t="shared" si="187"/>
        <v>0</v>
      </c>
      <c r="Y1708" s="227">
        <f t="shared" si="185"/>
        <v>0</v>
      </c>
      <c r="Z1708" s="227">
        <f t="shared" si="186"/>
        <v>0</v>
      </c>
      <c r="AA1708" s="227">
        <f t="shared" si="188"/>
        <v>0</v>
      </c>
    </row>
    <row r="1709" spans="2:27" ht="13.5" hidden="1">
      <c r="B1709" s="232" t="s">
        <v>1110</v>
      </c>
      <c r="C1709" s="232" t="s">
        <v>1028</v>
      </c>
      <c r="D1709" s="232" t="s">
        <v>1445</v>
      </c>
      <c r="E1709" s="232" t="s">
        <v>988</v>
      </c>
      <c r="F1709" s="232">
        <v>2</v>
      </c>
      <c r="G1709" s="232" t="s">
        <v>1314</v>
      </c>
      <c r="H1709" s="233">
        <v>0.42099999999999999</v>
      </c>
      <c r="I1709" s="233">
        <v>0</v>
      </c>
      <c r="J1709" s="233">
        <v>0</v>
      </c>
      <c r="K1709" s="234">
        <v>0</v>
      </c>
      <c r="L1709" s="233">
        <v>0</v>
      </c>
      <c r="M1709" s="234">
        <v>0</v>
      </c>
      <c r="N1709" s="233">
        <v>0</v>
      </c>
      <c r="O1709" s="233">
        <v>0</v>
      </c>
      <c r="P1709" s="233">
        <v>0</v>
      </c>
      <c r="Q1709" s="234">
        <v>0</v>
      </c>
      <c r="R1709" s="233">
        <v>0</v>
      </c>
      <c r="S1709" s="234">
        <v>0</v>
      </c>
      <c r="T1709" s="233">
        <v>0</v>
      </c>
      <c r="U1709" s="235">
        <f t="shared" si="182"/>
        <v>307.33</v>
      </c>
      <c r="V1709" s="227">
        <f t="shared" si="183"/>
        <v>0</v>
      </c>
      <c r="W1709" s="227">
        <f t="shared" si="184"/>
        <v>0</v>
      </c>
      <c r="X1709" s="227">
        <f t="shared" si="187"/>
        <v>0</v>
      </c>
      <c r="Y1709" s="227">
        <f t="shared" si="185"/>
        <v>0</v>
      </c>
      <c r="Z1709" s="227">
        <f t="shared" si="186"/>
        <v>0</v>
      </c>
      <c r="AA1709" s="227">
        <f t="shared" si="188"/>
        <v>0</v>
      </c>
    </row>
    <row r="1710" spans="2:27" ht="13.5" hidden="1">
      <c r="B1710" s="232" t="s">
        <v>1110</v>
      </c>
      <c r="C1710" s="232" t="s">
        <v>1029</v>
      </c>
      <c r="D1710" s="232" t="s">
        <v>1445</v>
      </c>
      <c r="E1710" s="232" t="s">
        <v>988</v>
      </c>
      <c r="F1710" s="232">
        <v>4</v>
      </c>
      <c r="G1710" s="232" t="s">
        <v>1315</v>
      </c>
      <c r="H1710" s="233">
        <v>0.747</v>
      </c>
      <c r="I1710" s="233">
        <v>0</v>
      </c>
      <c r="J1710" s="233">
        <v>0</v>
      </c>
      <c r="K1710" s="234">
        <v>0</v>
      </c>
      <c r="L1710" s="233">
        <v>0</v>
      </c>
      <c r="M1710" s="234">
        <v>0</v>
      </c>
      <c r="N1710" s="233">
        <v>0</v>
      </c>
      <c r="O1710" s="233">
        <v>0</v>
      </c>
      <c r="P1710" s="233">
        <v>0</v>
      </c>
      <c r="Q1710" s="234">
        <v>0</v>
      </c>
      <c r="R1710" s="233">
        <v>0</v>
      </c>
      <c r="S1710" s="234">
        <v>0</v>
      </c>
      <c r="T1710" s="233">
        <v>0</v>
      </c>
      <c r="U1710" s="235">
        <f t="shared" si="182"/>
        <v>545.30999999999995</v>
      </c>
      <c r="V1710" s="227">
        <f t="shared" si="183"/>
        <v>0</v>
      </c>
      <c r="W1710" s="227">
        <f t="shared" si="184"/>
        <v>0</v>
      </c>
      <c r="X1710" s="227">
        <f t="shared" si="187"/>
        <v>0</v>
      </c>
      <c r="Y1710" s="227">
        <f t="shared" si="185"/>
        <v>0</v>
      </c>
      <c r="Z1710" s="227">
        <f t="shared" si="186"/>
        <v>0</v>
      </c>
      <c r="AA1710" s="227">
        <f t="shared" si="188"/>
        <v>0</v>
      </c>
    </row>
    <row r="1711" spans="2:27" ht="13.5" hidden="1">
      <c r="B1711" s="232" t="s">
        <v>1110</v>
      </c>
      <c r="C1711" s="232" t="s">
        <v>688</v>
      </c>
      <c r="D1711" s="232" t="s">
        <v>1445</v>
      </c>
      <c r="E1711" s="232" t="s">
        <v>988</v>
      </c>
      <c r="F1711" s="232">
        <v>48</v>
      </c>
      <c r="G1711" s="232" t="s">
        <v>1308</v>
      </c>
      <c r="H1711" s="233">
        <v>8.5649999999999995</v>
      </c>
      <c r="I1711" s="233">
        <v>0</v>
      </c>
      <c r="J1711" s="233">
        <v>0</v>
      </c>
      <c r="K1711" s="234">
        <v>0</v>
      </c>
      <c r="L1711" s="233">
        <v>0</v>
      </c>
      <c r="M1711" s="234">
        <v>0</v>
      </c>
      <c r="N1711" s="233">
        <v>0</v>
      </c>
      <c r="O1711" s="233">
        <v>0</v>
      </c>
      <c r="P1711" s="233">
        <v>0</v>
      </c>
      <c r="Q1711" s="234">
        <v>0</v>
      </c>
      <c r="R1711" s="233">
        <v>0</v>
      </c>
      <c r="S1711" s="234">
        <v>0</v>
      </c>
      <c r="T1711" s="233">
        <v>0</v>
      </c>
      <c r="U1711" s="235">
        <f t="shared" si="182"/>
        <v>6252.45</v>
      </c>
      <c r="V1711" s="227">
        <f t="shared" si="183"/>
        <v>0</v>
      </c>
      <c r="W1711" s="227">
        <f t="shared" si="184"/>
        <v>0</v>
      </c>
      <c r="X1711" s="227">
        <f t="shared" si="187"/>
        <v>0</v>
      </c>
      <c r="Y1711" s="227">
        <f t="shared" si="185"/>
        <v>0</v>
      </c>
      <c r="Z1711" s="227">
        <f t="shared" si="186"/>
        <v>0</v>
      </c>
      <c r="AA1711" s="227">
        <f t="shared" si="188"/>
        <v>0</v>
      </c>
    </row>
    <row r="1712" spans="2:27" ht="13.5" hidden="1">
      <c r="B1712" s="232" t="s">
        <v>1110</v>
      </c>
      <c r="C1712" s="232" t="s">
        <v>691</v>
      </c>
      <c r="D1712" s="232" t="s">
        <v>1445</v>
      </c>
      <c r="E1712" s="232" t="s">
        <v>988</v>
      </c>
      <c r="F1712" s="232">
        <v>72</v>
      </c>
      <c r="G1712" s="232" t="s">
        <v>1309</v>
      </c>
      <c r="H1712" s="233">
        <v>12.765000000000001</v>
      </c>
      <c r="I1712" s="233">
        <v>0</v>
      </c>
      <c r="J1712" s="233">
        <v>0</v>
      </c>
      <c r="K1712" s="234">
        <v>0</v>
      </c>
      <c r="L1712" s="233">
        <v>0</v>
      </c>
      <c r="M1712" s="234">
        <v>0</v>
      </c>
      <c r="N1712" s="233">
        <v>0</v>
      </c>
      <c r="O1712" s="233">
        <v>0</v>
      </c>
      <c r="P1712" s="233">
        <v>0</v>
      </c>
      <c r="Q1712" s="234">
        <v>0</v>
      </c>
      <c r="R1712" s="233">
        <v>0</v>
      </c>
      <c r="S1712" s="234">
        <v>0</v>
      </c>
      <c r="T1712" s="233">
        <v>0</v>
      </c>
      <c r="U1712" s="235">
        <f t="shared" si="182"/>
        <v>9318.4500000000007</v>
      </c>
      <c r="V1712" s="227">
        <f t="shared" si="183"/>
        <v>0</v>
      </c>
      <c r="W1712" s="227">
        <f t="shared" si="184"/>
        <v>0</v>
      </c>
      <c r="X1712" s="227">
        <f t="shared" si="187"/>
        <v>0</v>
      </c>
      <c r="Y1712" s="227">
        <f t="shared" si="185"/>
        <v>0</v>
      </c>
      <c r="Z1712" s="227">
        <f t="shared" si="186"/>
        <v>0</v>
      </c>
      <c r="AA1712" s="227">
        <f t="shared" si="188"/>
        <v>0</v>
      </c>
    </row>
    <row r="1713" spans="2:27" ht="13.5" hidden="1">
      <c r="B1713" s="232" t="s">
        <v>1110</v>
      </c>
      <c r="C1713" s="232" t="s">
        <v>694</v>
      </c>
      <c r="D1713" s="232" t="s">
        <v>1445</v>
      </c>
      <c r="E1713" s="232" t="s">
        <v>988</v>
      </c>
      <c r="F1713" s="232">
        <v>96</v>
      </c>
      <c r="G1713" s="232" t="s">
        <v>1310</v>
      </c>
      <c r="H1713" s="233">
        <v>16.965</v>
      </c>
      <c r="I1713" s="233">
        <v>0</v>
      </c>
      <c r="J1713" s="233">
        <v>0</v>
      </c>
      <c r="K1713" s="234">
        <v>0</v>
      </c>
      <c r="L1713" s="233">
        <v>0</v>
      </c>
      <c r="M1713" s="234">
        <v>0</v>
      </c>
      <c r="N1713" s="233">
        <v>0</v>
      </c>
      <c r="O1713" s="233">
        <v>0</v>
      </c>
      <c r="P1713" s="233">
        <v>0</v>
      </c>
      <c r="Q1713" s="234">
        <v>0</v>
      </c>
      <c r="R1713" s="233">
        <v>0</v>
      </c>
      <c r="S1713" s="234">
        <v>0</v>
      </c>
      <c r="T1713" s="233">
        <v>0</v>
      </c>
      <c r="U1713" s="235">
        <f t="shared" si="182"/>
        <v>12384.45</v>
      </c>
      <c r="V1713" s="227">
        <f t="shared" si="183"/>
        <v>0</v>
      </c>
      <c r="W1713" s="227">
        <f t="shared" si="184"/>
        <v>0</v>
      </c>
      <c r="X1713" s="227">
        <f t="shared" si="187"/>
        <v>0</v>
      </c>
      <c r="Y1713" s="227">
        <f t="shared" si="185"/>
        <v>0</v>
      </c>
      <c r="Z1713" s="227">
        <f t="shared" si="186"/>
        <v>0</v>
      </c>
      <c r="AA1713" s="227">
        <f t="shared" si="188"/>
        <v>0</v>
      </c>
    </row>
    <row r="1714" spans="2:27" ht="13.5" hidden="1">
      <c r="B1714" s="232" t="s">
        <v>1110</v>
      </c>
      <c r="C1714" s="232" t="s">
        <v>697</v>
      </c>
      <c r="D1714" s="232" t="s">
        <v>1445</v>
      </c>
      <c r="E1714" s="232" t="s">
        <v>988</v>
      </c>
      <c r="F1714" s="232">
        <v>8</v>
      </c>
      <c r="G1714" s="232" t="s">
        <v>1311</v>
      </c>
      <c r="H1714" s="233">
        <v>1.5649999999999999</v>
      </c>
      <c r="I1714" s="233">
        <v>0</v>
      </c>
      <c r="J1714" s="233">
        <v>0</v>
      </c>
      <c r="K1714" s="234">
        <v>0</v>
      </c>
      <c r="L1714" s="233">
        <v>0</v>
      </c>
      <c r="M1714" s="234">
        <v>0</v>
      </c>
      <c r="N1714" s="233">
        <v>0</v>
      </c>
      <c r="O1714" s="233">
        <v>0</v>
      </c>
      <c r="P1714" s="233">
        <v>0</v>
      </c>
      <c r="Q1714" s="234">
        <v>0</v>
      </c>
      <c r="R1714" s="233">
        <v>0</v>
      </c>
      <c r="S1714" s="234">
        <v>0</v>
      </c>
      <c r="T1714" s="233">
        <v>0</v>
      </c>
      <c r="U1714" s="235">
        <f t="shared" si="182"/>
        <v>1142.45</v>
      </c>
      <c r="V1714" s="227">
        <f t="shared" si="183"/>
        <v>0</v>
      </c>
      <c r="W1714" s="227">
        <f t="shared" si="184"/>
        <v>0</v>
      </c>
      <c r="X1714" s="227">
        <f t="shared" si="187"/>
        <v>0</v>
      </c>
      <c r="Y1714" s="227">
        <f t="shared" si="185"/>
        <v>0</v>
      </c>
      <c r="Z1714" s="227">
        <f t="shared" si="186"/>
        <v>0</v>
      </c>
      <c r="AA1714" s="227">
        <f t="shared" si="188"/>
        <v>0</v>
      </c>
    </row>
    <row r="1715" spans="2:27" ht="13.5" hidden="1">
      <c r="B1715" s="232" t="s">
        <v>1110</v>
      </c>
      <c r="C1715" s="232" t="s">
        <v>700</v>
      </c>
      <c r="D1715" s="232" t="s">
        <v>1445</v>
      </c>
      <c r="E1715" s="232" t="s">
        <v>988</v>
      </c>
      <c r="F1715" s="232">
        <v>16</v>
      </c>
      <c r="G1715" s="232" t="s">
        <v>1312</v>
      </c>
      <c r="H1715" s="233">
        <v>2.9649999999999999</v>
      </c>
      <c r="I1715" s="233">
        <v>0</v>
      </c>
      <c r="J1715" s="233">
        <v>0</v>
      </c>
      <c r="K1715" s="234">
        <v>0</v>
      </c>
      <c r="L1715" s="233">
        <v>0</v>
      </c>
      <c r="M1715" s="234">
        <v>0</v>
      </c>
      <c r="N1715" s="233">
        <v>0</v>
      </c>
      <c r="O1715" s="233">
        <v>0</v>
      </c>
      <c r="P1715" s="233">
        <v>0</v>
      </c>
      <c r="Q1715" s="234">
        <v>0</v>
      </c>
      <c r="R1715" s="233">
        <v>0</v>
      </c>
      <c r="S1715" s="234">
        <v>0</v>
      </c>
      <c r="T1715" s="233">
        <v>0</v>
      </c>
      <c r="U1715" s="235">
        <f t="shared" si="182"/>
        <v>2164.4499999999998</v>
      </c>
      <c r="V1715" s="227">
        <f t="shared" si="183"/>
        <v>0</v>
      </c>
      <c r="W1715" s="227">
        <f t="shared" si="184"/>
        <v>0</v>
      </c>
      <c r="X1715" s="227">
        <f t="shared" si="187"/>
        <v>0</v>
      </c>
      <c r="Y1715" s="227">
        <f t="shared" si="185"/>
        <v>0</v>
      </c>
      <c r="Z1715" s="227">
        <f t="shared" si="186"/>
        <v>0</v>
      </c>
      <c r="AA1715" s="227">
        <f t="shared" si="188"/>
        <v>0</v>
      </c>
    </row>
    <row r="1716" spans="2:27" ht="13.5" hidden="1">
      <c r="B1716" s="232" t="s">
        <v>1110</v>
      </c>
      <c r="C1716" s="232" t="s">
        <v>703</v>
      </c>
      <c r="D1716" s="232" t="s">
        <v>1445</v>
      </c>
      <c r="E1716" s="232" t="s">
        <v>988</v>
      </c>
      <c r="F1716" s="232">
        <v>36</v>
      </c>
      <c r="G1716" s="232" t="s">
        <v>1313</v>
      </c>
      <c r="H1716" s="233">
        <v>6.4649999999999999</v>
      </c>
      <c r="I1716" s="233">
        <v>0</v>
      </c>
      <c r="J1716" s="233">
        <v>0</v>
      </c>
      <c r="K1716" s="234">
        <v>0</v>
      </c>
      <c r="L1716" s="233">
        <v>0</v>
      </c>
      <c r="M1716" s="234">
        <v>0</v>
      </c>
      <c r="N1716" s="233">
        <v>0</v>
      </c>
      <c r="O1716" s="233">
        <v>0</v>
      </c>
      <c r="P1716" s="233">
        <v>0</v>
      </c>
      <c r="Q1716" s="234">
        <v>0</v>
      </c>
      <c r="R1716" s="233">
        <v>0</v>
      </c>
      <c r="S1716" s="234">
        <v>0</v>
      </c>
      <c r="T1716" s="233">
        <v>0</v>
      </c>
      <c r="U1716" s="235">
        <f t="shared" si="182"/>
        <v>4719.45</v>
      </c>
      <c r="V1716" s="227">
        <f t="shared" si="183"/>
        <v>0</v>
      </c>
      <c r="W1716" s="227">
        <f t="shared" si="184"/>
        <v>0</v>
      </c>
      <c r="X1716" s="227">
        <f t="shared" si="187"/>
        <v>0</v>
      </c>
      <c r="Y1716" s="227">
        <f t="shared" si="185"/>
        <v>0</v>
      </c>
      <c r="Z1716" s="227">
        <f t="shared" si="186"/>
        <v>0</v>
      </c>
      <c r="AA1716" s="227">
        <f t="shared" si="188"/>
        <v>0</v>
      </c>
    </row>
    <row r="1717" spans="2:27" ht="13.5" hidden="1">
      <c r="B1717" s="232" t="s">
        <v>1110</v>
      </c>
      <c r="C1717" s="232" t="s">
        <v>706</v>
      </c>
      <c r="D1717" s="232" t="s">
        <v>1445</v>
      </c>
      <c r="E1717" s="232" t="s">
        <v>988</v>
      </c>
      <c r="F1717" s="232">
        <v>2</v>
      </c>
      <c r="G1717" s="232" t="s">
        <v>1314</v>
      </c>
      <c r="H1717" s="233">
        <v>0.44500000000000001</v>
      </c>
      <c r="I1717" s="233">
        <v>0</v>
      </c>
      <c r="J1717" s="233">
        <v>0</v>
      </c>
      <c r="K1717" s="234">
        <v>0</v>
      </c>
      <c r="L1717" s="233">
        <v>0</v>
      </c>
      <c r="M1717" s="234">
        <v>0</v>
      </c>
      <c r="N1717" s="233">
        <v>0</v>
      </c>
      <c r="O1717" s="233">
        <v>0</v>
      </c>
      <c r="P1717" s="233">
        <v>0</v>
      </c>
      <c r="Q1717" s="234">
        <v>0</v>
      </c>
      <c r="R1717" s="233">
        <v>0</v>
      </c>
      <c r="S1717" s="234">
        <v>0</v>
      </c>
      <c r="T1717" s="233">
        <v>0</v>
      </c>
      <c r="U1717" s="235">
        <f t="shared" si="182"/>
        <v>324.85000000000002</v>
      </c>
      <c r="V1717" s="227">
        <f t="shared" si="183"/>
        <v>0</v>
      </c>
      <c r="W1717" s="227">
        <f t="shared" si="184"/>
        <v>0</v>
      </c>
      <c r="X1717" s="227">
        <f t="shared" si="187"/>
        <v>0</v>
      </c>
      <c r="Y1717" s="227">
        <f t="shared" si="185"/>
        <v>0</v>
      </c>
      <c r="Z1717" s="227">
        <f t="shared" si="186"/>
        <v>0</v>
      </c>
      <c r="AA1717" s="227">
        <f t="shared" si="188"/>
        <v>0</v>
      </c>
    </row>
    <row r="1718" spans="2:27" ht="13.5" hidden="1">
      <c r="B1718" s="232" t="s">
        <v>1110</v>
      </c>
      <c r="C1718" s="232" t="s">
        <v>709</v>
      </c>
      <c r="D1718" s="232" t="s">
        <v>1445</v>
      </c>
      <c r="E1718" s="232" t="s">
        <v>988</v>
      </c>
      <c r="F1718" s="232">
        <v>96</v>
      </c>
      <c r="G1718" s="232" t="s">
        <v>1310</v>
      </c>
      <c r="H1718" s="233">
        <v>16.965</v>
      </c>
      <c r="I1718" s="233">
        <v>0</v>
      </c>
      <c r="J1718" s="233">
        <v>0</v>
      </c>
      <c r="K1718" s="234">
        <v>0</v>
      </c>
      <c r="L1718" s="233">
        <v>0</v>
      </c>
      <c r="M1718" s="234">
        <v>0</v>
      </c>
      <c r="N1718" s="233">
        <v>0</v>
      </c>
      <c r="O1718" s="233">
        <v>0</v>
      </c>
      <c r="P1718" s="233">
        <v>0</v>
      </c>
      <c r="Q1718" s="234">
        <v>0</v>
      </c>
      <c r="R1718" s="233">
        <v>0</v>
      </c>
      <c r="S1718" s="234">
        <v>0</v>
      </c>
      <c r="T1718" s="233">
        <v>0</v>
      </c>
      <c r="U1718" s="235">
        <f t="shared" si="182"/>
        <v>12384.45</v>
      </c>
      <c r="V1718" s="227">
        <f t="shared" si="183"/>
        <v>0</v>
      </c>
      <c r="W1718" s="227">
        <f t="shared" si="184"/>
        <v>0</v>
      </c>
      <c r="X1718" s="227">
        <f t="shared" si="187"/>
        <v>0</v>
      </c>
      <c r="Y1718" s="227">
        <f t="shared" si="185"/>
        <v>0</v>
      </c>
      <c r="Z1718" s="227">
        <f t="shared" si="186"/>
        <v>0</v>
      </c>
      <c r="AA1718" s="227">
        <f t="shared" si="188"/>
        <v>0</v>
      </c>
    </row>
    <row r="1719" spans="2:27" ht="13.5" hidden="1">
      <c r="B1719" s="232" t="s">
        <v>1110</v>
      </c>
      <c r="C1719" s="232" t="s">
        <v>711</v>
      </c>
      <c r="D1719" s="232" t="s">
        <v>1445</v>
      </c>
      <c r="E1719" s="232" t="s">
        <v>988</v>
      </c>
      <c r="F1719" s="232">
        <v>4</v>
      </c>
      <c r="G1719" s="232" t="s">
        <v>1315</v>
      </c>
      <c r="H1719" s="233">
        <v>0.79500000000000004</v>
      </c>
      <c r="I1719" s="233">
        <v>0</v>
      </c>
      <c r="J1719" s="233">
        <v>0</v>
      </c>
      <c r="K1719" s="234">
        <v>0</v>
      </c>
      <c r="L1719" s="233">
        <v>0</v>
      </c>
      <c r="M1719" s="234">
        <v>0</v>
      </c>
      <c r="N1719" s="233">
        <v>0</v>
      </c>
      <c r="O1719" s="233">
        <v>0</v>
      </c>
      <c r="P1719" s="233">
        <v>0</v>
      </c>
      <c r="Q1719" s="234">
        <v>0</v>
      </c>
      <c r="R1719" s="233">
        <v>0</v>
      </c>
      <c r="S1719" s="234">
        <v>0</v>
      </c>
      <c r="T1719" s="233">
        <v>0</v>
      </c>
      <c r="U1719" s="235">
        <f t="shared" si="182"/>
        <v>580.35</v>
      </c>
      <c r="V1719" s="227">
        <f t="shared" si="183"/>
        <v>0</v>
      </c>
      <c r="W1719" s="227">
        <f t="shared" si="184"/>
        <v>0</v>
      </c>
      <c r="X1719" s="227">
        <f t="shared" si="187"/>
        <v>0</v>
      </c>
      <c r="Y1719" s="227">
        <f t="shared" si="185"/>
        <v>0</v>
      </c>
      <c r="Z1719" s="227">
        <f t="shared" si="186"/>
        <v>0</v>
      </c>
      <c r="AA1719" s="227">
        <f t="shared" si="188"/>
        <v>0</v>
      </c>
    </row>
    <row r="1720" spans="2:27" ht="13.5" hidden="1">
      <c r="B1720" s="232" t="s">
        <v>1110</v>
      </c>
      <c r="C1720" s="232" t="s">
        <v>716</v>
      </c>
      <c r="D1720" s="232" t="s">
        <v>1445</v>
      </c>
      <c r="E1720" s="232" t="s">
        <v>988</v>
      </c>
      <c r="F1720" s="232">
        <v>72</v>
      </c>
      <c r="G1720" s="232" t="s">
        <v>1310</v>
      </c>
      <c r="H1720" s="233">
        <v>13.196999999999999</v>
      </c>
      <c r="I1720" s="233">
        <v>0</v>
      </c>
      <c r="J1720" s="233">
        <v>0</v>
      </c>
      <c r="K1720" s="234">
        <v>0</v>
      </c>
      <c r="L1720" s="233">
        <v>0</v>
      </c>
      <c r="M1720" s="234">
        <v>0</v>
      </c>
      <c r="N1720" s="233">
        <v>0</v>
      </c>
      <c r="O1720" s="233">
        <v>0</v>
      </c>
      <c r="P1720" s="233">
        <v>0</v>
      </c>
      <c r="Q1720" s="234">
        <v>0</v>
      </c>
      <c r="R1720" s="233">
        <v>0</v>
      </c>
      <c r="S1720" s="234">
        <v>0</v>
      </c>
      <c r="T1720" s="233">
        <v>0</v>
      </c>
      <c r="U1720" s="235">
        <f t="shared" si="182"/>
        <v>9633.81</v>
      </c>
      <c r="V1720" s="227">
        <f t="shared" si="183"/>
        <v>0</v>
      </c>
      <c r="W1720" s="227">
        <f t="shared" si="184"/>
        <v>0</v>
      </c>
      <c r="X1720" s="227">
        <f t="shared" si="187"/>
        <v>0</v>
      </c>
      <c r="Y1720" s="227">
        <f t="shared" si="185"/>
        <v>0</v>
      </c>
      <c r="Z1720" s="227">
        <f t="shared" si="186"/>
        <v>0</v>
      </c>
      <c r="AA1720" s="227">
        <f t="shared" si="188"/>
        <v>0</v>
      </c>
    </row>
    <row r="1721" spans="2:27" ht="13.5" hidden="1">
      <c r="B1721" s="232" t="s">
        <v>1110</v>
      </c>
      <c r="C1721" s="232" t="s">
        <v>719</v>
      </c>
      <c r="D1721" s="232" t="s">
        <v>1445</v>
      </c>
      <c r="E1721" s="232" t="s">
        <v>988</v>
      </c>
      <c r="F1721" s="232">
        <v>8</v>
      </c>
      <c r="G1721" s="232" t="s">
        <v>1318</v>
      </c>
      <c r="H1721" s="233">
        <v>1.613</v>
      </c>
      <c r="I1721" s="233">
        <v>0</v>
      </c>
      <c r="J1721" s="233">
        <v>0</v>
      </c>
      <c r="K1721" s="234">
        <v>0</v>
      </c>
      <c r="L1721" s="233">
        <v>0</v>
      </c>
      <c r="M1721" s="234">
        <v>0</v>
      </c>
      <c r="N1721" s="233">
        <v>0</v>
      </c>
      <c r="O1721" s="233">
        <v>0</v>
      </c>
      <c r="P1721" s="233">
        <v>0</v>
      </c>
      <c r="Q1721" s="234">
        <v>0</v>
      </c>
      <c r="R1721" s="233">
        <v>0</v>
      </c>
      <c r="S1721" s="234">
        <v>0</v>
      </c>
      <c r="T1721" s="233">
        <v>0</v>
      </c>
      <c r="U1721" s="235">
        <f t="shared" si="182"/>
        <v>1177.49</v>
      </c>
      <c r="V1721" s="227">
        <f t="shared" si="183"/>
        <v>0</v>
      </c>
      <c r="W1721" s="227">
        <f t="shared" si="184"/>
        <v>0</v>
      </c>
      <c r="X1721" s="227">
        <f t="shared" si="187"/>
        <v>0</v>
      </c>
      <c r="Y1721" s="227">
        <f t="shared" si="185"/>
        <v>0</v>
      </c>
      <c r="Z1721" s="227">
        <f t="shared" si="186"/>
        <v>0</v>
      </c>
      <c r="AA1721" s="227">
        <f t="shared" si="188"/>
        <v>0</v>
      </c>
    </row>
    <row r="1722" spans="2:27" ht="13.5" hidden="1">
      <c r="B1722" s="232" t="s">
        <v>1110</v>
      </c>
      <c r="C1722" s="232" t="s">
        <v>722</v>
      </c>
      <c r="D1722" s="232" t="s">
        <v>1445</v>
      </c>
      <c r="E1722" s="232" t="s">
        <v>988</v>
      </c>
      <c r="F1722" s="232">
        <v>16</v>
      </c>
      <c r="G1722" s="232" t="s">
        <v>1319</v>
      </c>
      <c r="H1722" s="233">
        <v>3.0609999999999999</v>
      </c>
      <c r="I1722" s="233">
        <v>0</v>
      </c>
      <c r="J1722" s="233">
        <v>0</v>
      </c>
      <c r="K1722" s="234">
        <v>0</v>
      </c>
      <c r="L1722" s="233">
        <v>0</v>
      </c>
      <c r="M1722" s="234">
        <v>0</v>
      </c>
      <c r="N1722" s="233">
        <v>0</v>
      </c>
      <c r="O1722" s="233">
        <v>0</v>
      </c>
      <c r="P1722" s="233">
        <v>0</v>
      </c>
      <c r="Q1722" s="234">
        <v>0</v>
      </c>
      <c r="R1722" s="233">
        <v>0</v>
      </c>
      <c r="S1722" s="234">
        <v>0</v>
      </c>
      <c r="T1722" s="233">
        <v>0</v>
      </c>
      <c r="U1722" s="235">
        <f t="shared" si="182"/>
        <v>2234.5299999999997</v>
      </c>
      <c r="V1722" s="227">
        <f t="shared" si="183"/>
        <v>0</v>
      </c>
      <c r="W1722" s="227">
        <f t="shared" si="184"/>
        <v>0</v>
      </c>
      <c r="X1722" s="227">
        <f t="shared" si="187"/>
        <v>0</v>
      </c>
      <c r="Y1722" s="227">
        <f t="shared" si="185"/>
        <v>0</v>
      </c>
      <c r="Z1722" s="227">
        <f t="shared" si="186"/>
        <v>0</v>
      </c>
      <c r="AA1722" s="227">
        <f t="shared" si="188"/>
        <v>0</v>
      </c>
    </row>
    <row r="1723" spans="2:27" ht="13.5" hidden="1">
      <c r="B1723" s="232" t="s">
        <v>1110</v>
      </c>
      <c r="C1723" s="232" t="s">
        <v>725</v>
      </c>
      <c r="D1723" s="232" t="s">
        <v>1445</v>
      </c>
      <c r="E1723" s="232" t="s">
        <v>988</v>
      </c>
      <c r="F1723" s="232">
        <v>36</v>
      </c>
      <c r="G1723" s="232" t="s">
        <v>1308</v>
      </c>
      <c r="H1723" s="233">
        <v>6.681</v>
      </c>
      <c r="I1723" s="233">
        <v>0</v>
      </c>
      <c r="J1723" s="233">
        <v>0</v>
      </c>
      <c r="K1723" s="234">
        <v>0</v>
      </c>
      <c r="L1723" s="233">
        <v>0</v>
      </c>
      <c r="M1723" s="234">
        <v>0</v>
      </c>
      <c r="N1723" s="233">
        <v>0</v>
      </c>
      <c r="O1723" s="233">
        <v>0</v>
      </c>
      <c r="P1723" s="233">
        <v>0</v>
      </c>
      <c r="Q1723" s="234">
        <v>0</v>
      </c>
      <c r="R1723" s="233">
        <v>0</v>
      </c>
      <c r="S1723" s="234">
        <v>0</v>
      </c>
      <c r="T1723" s="233">
        <v>0</v>
      </c>
      <c r="U1723" s="235">
        <f t="shared" si="182"/>
        <v>4877.13</v>
      </c>
      <c r="V1723" s="227">
        <f t="shared" si="183"/>
        <v>0</v>
      </c>
      <c r="W1723" s="227">
        <f t="shared" si="184"/>
        <v>0</v>
      </c>
      <c r="X1723" s="227">
        <f t="shared" si="187"/>
        <v>0</v>
      </c>
      <c r="Y1723" s="227">
        <f t="shared" si="185"/>
        <v>0</v>
      </c>
      <c r="Z1723" s="227">
        <f t="shared" si="186"/>
        <v>0</v>
      </c>
      <c r="AA1723" s="227">
        <f t="shared" si="188"/>
        <v>0</v>
      </c>
    </row>
    <row r="1724" spans="2:27" ht="13.5" hidden="1">
      <c r="B1724" s="232" t="s">
        <v>1110</v>
      </c>
      <c r="C1724" s="232" t="s">
        <v>728</v>
      </c>
      <c r="D1724" s="232" t="s">
        <v>1445</v>
      </c>
      <c r="E1724" s="232" t="s">
        <v>988</v>
      </c>
      <c r="F1724" s="232">
        <v>2</v>
      </c>
      <c r="G1724" s="232" t="s">
        <v>1320</v>
      </c>
      <c r="H1724" s="233">
        <v>0.45700000000000002</v>
      </c>
      <c r="I1724" s="233">
        <v>0</v>
      </c>
      <c r="J1724" s="233">
        <v>0</v>
      </c>
      <c r="K1724" s="234">
        <v>0</v>
      </c>
      <c r="L1724" s="233">
        <v>0</v>
      </c>
      <c r="M1724" s="234">
        <v>0</v>
      </c>
      <c r="N1724" s="233">
        <v>0</v>
      </c>
      <c r="O1724" s="233">
        <v>0</v>
      </c>
      <c r="P1724" s="233">
        <v>0</v>
      </c>
      <c r="Q1724" s="234">
        <v>0</v>
      </c>
      <c r="R1724" s="233">
        <v>0</v>
      </c>
      <c r="S1724" s="234">
        <v>0</v>
      </c>
      <c r="T1724" s="233">
        <v>0</v>
      </c>
      <c r="U1724" s="235">
        <f t="shared" si="182"/>
        <v>333.61</v>
      </c>
      <c r="V1724" s="227">
        <f t="shared" si="183"/>
        <v>0</v>
      </c>
      <c r="W1724" s="227">
        <f t="shared" si="184"/>
        <v>0</v>
      </c>
      <c r="X1724" s="227">
        <f t="shared" si="187"/>
        <v>0</v>
      </c>
      <c r="Y1724" s="227">
        <f t="shared" si="185"/>
        <v>0</v>
      </c>
      <c r="Z1724" s="227">
        <f t="shared" si="186"/>
        <v>0</v>
      </c>
      <c r="AA1724" s="227">
        <f t="shared" si="188"/>
        <v>0</v>
      </c>
    </row>
    <row r="1725" spans="2:27" ht="13.5" hidden="1">
      <c r="B1725" s="232" t="s">
        <v>1110</v>
      </c>
      <c r="C1725" s="232" t="s">
        <v>731</v>
      </c>
      <c r="D1725" s="232" t="s">
        <v>1445</v>
      </c>
      <c r="E1725" s="232" t="s">
        <v>988</v>
      </c>
      <c r="F1725" s="232">
        <v>72</v>
      </c>
      <c r="G1725" s="232" t="s">
        <v>1310</v>
      </c>
      <c r="H1725" s="233">
        <v>13.196999999999999</v>
      </c>
      <c r="I1725" s="233">
        <v>0</v>
      </c>
      <c r="J1725" s="233">
        <v>0</v>
      </c>
      <c r="K1725" s="234">
        <v>0</v>
      </c>
      <c r="L1725" s="233">
        <v>0</v>
      </c>
      <c r="M1725" s="234">
        <v>0</v>
      </c>
      <c r="N1725" s="233">
        <v>0</v>
      </c>
      <c r="O1725" s="233">
        <v>0</v>
      </c>
      <c r="P1725" s="233">
        <v>0</v>
      </c>
      <c r="Q1725" s="234">
        <v>0</v>
      </c>
      <c r="R1725" s="233">
        <v>0</v>
      </c>
      <c r="S1725" s="234">
        <v>0</v>
      </c>
      <c r="T1725" s="233">
        <v>0</v>
      </c>
      <c r="U1725" s="235">
        <f t="shared" si="182"/>
        <v>9633.81</v>
      </c>
      <c r="V1725" s="227">
        <f t="shared" si="183"/>
        <v>0</v>
      </c>
      <c r="W1725" s="227">
        <f t="shared" si="184"/>
        <v>0</v>
      </c>
      <c r="X1725" s="227">
        <f t="shared" si="187"/>
        <v>0</v>
      </c>
      <c r="Y1725" s="227">
        <f t="shared" si="185"/>
        <v>0</v>
      </c>
      <c r="Z1725" s="227">
        <f t="shared" si="186"/>
        <v>0</v>
      </c>
      <c r="AA1725" s="227">
        <f t="shared" si="188"/>
        <v>0</v>
      </c>
    </row>
    <row r="1726" spans="2:27" ht="13.5" hidden="1">
      <c r="B1726" s="232" t="s">
        <v>1110</v>
      </c>
      <c r="C1726" s="232" t="s">
        <v>733</v>
      </c>
      <c r="D1726" s="232" t="s">
        <v>1445</v>
      </c>
      <c r="E1726" s="232" t="s">
        <v>988</v>
      </c>
      <c r="F1726" s="232">
        <v>4</v>
      </c>
      <c r="G1726" s="232" t="s">
        <v>1321</v>
      </c>
      <c r="H1726" s="233">
        <v>0.81899999999999995</v>
      </c>
      <c r="I1726" s="233">
        <v>0</v>
      </c>
      <c r="J1726" s="233">
        <v>0</v>
      </c>
      <c r="K1726" s="234">
        <v>0</v>
      </c>
      <c r="L1726" s="233">
        <v>0</v>
      </c>
      <c r="M1726" s="234">
        <v>0</v>
      </c>
      <c r="N1726" s="233">
        <v>0</v>
      </c>
      <c r="O1726" s="233">
        <v>0</v>
      </c>
      <c r="P1726" s="233">
        <v>0</v>
      </c>
      <c r="Q1726" s="234">
        <v>0</v>
      </c>
      <c r="R1726" s="233">
        <v>0</v>
      </c>
      <c r="S1726" s="234">
        <v>0</v>
      </c>
      <c r="T1726" s="233">
        <v>0</v>
      </c>
      <c r="U1726" s="235">
        <f t="shared" si="182"/>
        <v>597.87</v>
      </c>
      <c r="V1726" s="227">
        <f t="shared" si="183"/>
        <v>0</v>
      </c>
      <c r="W1726" s="227">
        <f t="shared" si="184"/>
        <v>0</v>
      </c>
      <c r="X1726" s="227">
        <f t="shared" si="187"/>
        <v>0</v>
      </c>
      <c r="Y1726" s="227">
        <f t="shared" si="185"/>
        <v>0</v>
      </c>
      <c r="Z1726" s="227">
        <f t="shared" si="186"/>
        <v>0</v>
      </c>
      <c r="AA1726" s="227">
        <f t="shared" si="188"/>
        <v>0</v>
      </c>
    </row>
    <row r="1727" spans="2:27" ht="13.5" hidden="1">
      <c r="B1727" s="232" t="s">
        <v>1110</v>
      </c>
      <c r="C1727" s="232" t="s">
        <v>1340</v>
      </c>
      <c r="D1727" s="232" t="s">
        <v>1445</v>
      </c>
      <c r="E1727" s="232" t="s">
        <v>988</v>
      </c>
      <c r="F1727" s="232">
        <v>48</v>
      </c>
      <c r="G1727" s="232" t="s">
        <v>1308</v>
      </c>
      <c r="H1727" s="233">
        <v>8.2289999999999992</v>
      </c>
      <c r="I1727" s="233">
        <v>0</v>
      </c>
      <c r="J1727" s="233">
        <v>0</v>
      </c>
      <c r="K1727" s="234">
        <v>0</v>
      </c>
      <c r="L1727" s="233">
        <v>0</v>
      </c>
      <c r="M1727" s="234">
        <v>0</v>
      </c>
      <c r="N1727" s="233">
        <v>0</v>
      </c>
      <c r="O1727" s="233">
        <v>0</v>
      </c>
      <c r="P1727" s="233">
        <v>0</v>
      </c>
      <c r="Q1727" s="234">
        <v>0</v>
      </c>
      <c r="R1727" s="233">
        <v>0</v>
      </c>
      <c r="S1727" s="234">
        <v>0</v>
      </c>
      <c r="T1727" s="233">
        <v>0</v>
      </c>
      <c r="U1727" s="235">
        <f t="shared" si="182"/>
        <v>6007.1699999999992</v>
      </c>
      <c r="V1727" s="227">
        <f t="shared" si="183"/>
        <v>0</v>
      </c>
      <c r="W1727" s="227">
        <f t="shared" si="184"/>
        <v>0</v>
      </c>
      <c r="X1727" s="227">
        <f t="shared" si="187"/>
        <v>0</v>
      </c>
      <c r="Y1727" s="227">
        <f t="shared" si="185"/>
        <v>0</v>
      </c>
      <c r="Z1727" s="227">
        <f t="shared" si="186"/>
        <v>0</v>
      </c>
      <c r="AA1727" s="227">
        <f t="shared" si="188"/>
        <v>0</v>
      </c>
    </row>
    <row r="1728" spans="2:27" ht="13.5" hidden="1">
      <c r="B1728" s="232" t="s">
        <v>1110</v>
      </c>
      <c r="C1728" s="232" t="s">
        <v>1341</v>
      </c>
      <c r="D1728" s="232" t="s">
        <v>1445</v>
      </c>
      <c r="E1728" s="232" t="s">
        <v>988</v>
      </c>
      <c r="F1728" s="232">
        <v>64</v>
      </c>
      <c r="G1728" s="232" t="s">
        <v>1316</v>
      </c>
      <c r="H1728" s="233">
        <v>10.917</v>
      </c>
      <c r="I1728" s="233">
        <v>0</v>
      </c>
      <c r="J1728" s="233">
        <v>0</v>
      </c>
      <c r="K1728" s="234">
        <v>0</v>
      </c>
      <c r="L1728" s="233">
        <v>0</v>
      </c>
      <c r="M1728" s="234">
        <v>0</v>
      </c>
      <c r="N1728" s="233">
        <v>0</v>
      </c>
      <c r="O1728" s="233">
        <v>0</v>
      </c>
      <c r="P1728" s="233">
        <v>0</v>
      </c>
      <c r="Q1728" s="234">
        <v>0</v>
      </c>
      <c r="R1728" s="233">
        <v>0</v>
      </c>
      <c r="S1728" s="234">
        <v>0</v>
      </c>
      <c r="T1728" s="233">
        <v>0</v>
      </c>
      <c r="U1728" s="235">
        <f t="shared" si="182"/>
        <v>7969.41</v>
      </c>
      <c r="V1728" s="227">
        <f t="shared" si="183"/>
        <v>0</v>
      </c>
      <c r="W1728" s="227">
        <f t="shared" si="184"/>
        <v>0</v>
      </c>
      <c r="X1728" s="227">
        <f t="shared" si="187"/>
        <v>0</v>
      </c>
      <c r="Y1728" s="227">
        <f t="shared" si="185"/>
        <v>0</v>
      </c>
      <c r="Z1728" s="227">
        <f t="shared" si="186"/>
        <v>0</v>
      </c>
      <c r="AA1728" s="227">
        <f t="shared" si="188"/>
        <v>0</v>
      </c>
    </row>
    <row r="1729" spans="2:27" ht="13.5" hidden="1">
      <c r="B1729" s="232" t="s">
        <v>1110</v>
      </c>
      <c r="C1729" s="232" t="s">
        <v>1342</v>
      </c>
      <c r="D1729" s="232" t="s">
        <v>1445</v>
      </c>
      <c r="E1729" s="232" t="s">
        <v>988</v>
      </c>
      <c r="F1729" s="232">
        <v>96</v>
      </c>
      <c r="G1729" s="232" t="s">
        <v>1310</v>
      </c>
      <c r="H1729" s="233">
        <v>16.292999999999999</v>
      </c>
      <c r="I1729" s="233">
        <v>0</v>
      </c>
      <c r="J1729" s="233">
        <v>0</v>
      </c>
      <c r="K1729" s="234">
        <v>0</v>
      </c>
      <c r="L1729" s="233">
        <v>0</v>
      </c>
      <c r="M1729" s="234">
        <v>0</v>
      </c>
      <c r="N1729" s="233">
        <v>0</v>
      </c>
      <c r="O1729" s="233">
        <v>0</v>
      </c>
      <c r="P1729" s="233">
        <v>0</v>
      </c>
      <c r="Q1729" s="234">
        <v>0</v>
      </c>
      <c r="R1729" s="233">
        <v>0</v>
      </c>
      <c r="S1729" s="234">
        <v>0</v>
      </c>
      <c r="T1729" s="233">
        <v>0</v>
      </c>
      <c r="U1729" s="235">
        <f t="shared" si="182"/>
        <v>11893.89</v>
      </c>
      <c r="V1729" s="227">
        <f t="shared" si="183"/>
        <v>0</v>
      </c>
      <c r="W1729" s="227">
        <f t="shared" si="184"/>
        <v>0</v>
      </c>
      <c r="X1729" s="227">
        <f t="shared" si="187"/>
        <v>0</v>
      </c>
      <c r="Y1729" s="227">
        <f t="shared" si="185"/>
        <v>0</v>
      </c>
      <c r="Z1729" s="227">
        <f t="shared" si="186"/>
        <v>0</v>
      </c>
      <c r="AA1729" s="227">
        <f t="shared" si="188"/>
        <v>0</v>
      </c>
    </row>
    <row r="1730" spans="2:27" ht="13.5" hidden="1">
      <c r="B1730" s="232" t="s">
        <v>1110</v>
      </c>
      <c r="C1730" s="232" t="s">
        <v>1343</v>
      </c>
      <c r="D1730" s="232" t="s">
        <v>1445</v>
      </c>
      <c r="E1730" s="232" t="s">
        <v>988</v>
      </c>
      <c r="F1730" s="232">
        <v>8</v>
      </c>
      <c r="G1730" s="232" t="s">
        <v>1311</v>
      </c>
      <c r="H1730" s="233">
        <v>1.5089999999999999</v>
      </c>
      <c r="I1730" s="233">
        <v>0</v>
      </c>
      <c r="J1730" s="233">
        <v>0</v>
      </c>
      <c r="K1730" s="234">
        <v>0</v>
      </c>
      <c r="L1730" s="233">
        <v>0</v>
      </c>
      <c r="M1730" s="234">
        <v>0</v>
      </c>
      <c r="N1730" s="233">
        <v>0</v>
      </c>
      <c r="O1730" s="233">
        <v>0</v>
      </c>
      <c r="P1730" s="233">
        <v>0</v>
      </c>
      <c r="Q1730" s="234">
        <v>0</v>
      </c>
      <c r="R1730" s="233">
        <v>0</v>
      </c>
      <c r="S1730" s="234">
        <v>0</v>
      </c>
      <c r="T1730" s="233">
        <v>0</v>
      </c>
      <c r="U1730" s="235">
        <f t="shared" si="182"/>
        <v>1101.57</v>
      </c>
      <c r="V1730" s="227">
        <f t="shared" si="183"/>
        <v>0</v>
      </c>
      <c r="W1730" s="227">
        <f t="shared" si="184"/>
        <v>0</v>
      </c>
      <c r="X1730" s="227">
        <f t="shared" si="187"/>
        <v>0</v>
      </c>
      <c r="Y1730" s="227">
        <f t="shared" si="185"/>
        <v>0</v>
      </c>
      <c r="Z1730" s="227">
        <f t="shared" si="186"/>
        <v>0</v>
      </c>
      <c r="AA1730" s="227">
        <f t="shared" si="188"/>
        <v>0</v>
      </c>
    </row>
    <row r="1731" spans="2:27" ht="13.5" hidden="1">
      <c r="B1731" s="232" t="s">
        <v>1110</v>
      </c>
      <c r="C1731" s="232" t="s">
        <v>1344</v>
      </c>
      <c r="D1731" s="232" t="s">
        <v>1445</v>
      </c>
      <c r="E1731" s="232" t="s">
        <v>988</v>
      </c>
      <c r="F1731" s="232">
        <v>128</v>
      </c>
      <c r="G1731" s="232" t="s">
        <v>1345</v>
      </c>
      <c r="H1731" s="233">
        <v>21.669</v>
      </c>
      <c r="I1731" s="233">
        <v>0</v>
      </c>
      <c r="J1731" s="233">
        <v>0</v>
      </c>
      <c r="K1731" s="234">
        <v>0</v>
      </c>
      <c r="L1731" s="233">
        <v>0</v>
      </c>
      <c r="M1731" s="234">
        <v>0</v>
      </c>
      <c r="N1731" s="233">
        <v>0</v>
      </c>
      <c r="O1731" s="233">
        <v>0</v>
      </c>
      <c r="P1731" s="233">
        <v>0</v>
      </c>
      <c r="Q1731" s="234">
        <v>0</v>
      </c>
      <c r="R1731" s="233">
        <v>0</v>
      </c>
      <c r="S1731" s="234">
        <v>0</v>
      </c>
      <c r="T1731" s="233">
        <v>0</v>
      </c>
      <c r="U1731" s="235">
        <f t="shared" si="182"/>
        <v>15818.37</v>
      </c>
      <c r="V1731" s="227">
        <f t="shared" si="183"/>
        <v>0</v>
      </c>
      <c r="W1731" s="227">
        <f t="shared" si="184"/>
        <v>0</v>
      </c>
      <c r="X1731" s="227">
        <f t="shared" si="187"/>
        <v>0</v>
      </c>
      <c r="Y1731" s="227">
        <f t="shared" si="185"/>
        <v>0</v>
      </c>
      <c r="Z1731" s="227">
        <f t="shared" si="186"/>
        <v>0</v>
      </c>
      <c r="AA1731" s="227">
        <f t="shared" si="188"/>
        <v>0</v>
      </c>
    </row>
    <row r="1732" spans="2:27" ht="13.5" hidden="1">
      <c r="B1732" s="232" t="s">
        <v>1110</v>
      </c>
      <c r="C1732" s="232" t="s">
        <v>1346</v>
      </c>
      <c r="D1732" s="232" t="s">
        <v>1445</v>
      </c>
      <c r="E1732" s="232" t="s">
        <v>988</v>
      </c>
      <c r="F1732" s="232">
        <v>16</v>
      </c>
      <c r="G1732" s="232" t="s">
        <v>1312</v>
      </c>
      <c r="H1732" s="233">
        <v>2.8530000000000002</v>
      </c>
      <c r="I1732" s="233">
        <v>0</v>
      </c>
      <c r="J1732" s="233">
        <v>0</v>
      </c>
      <c r="K1732" s="234">
        <v>0</v>
      </c>
      <c r="L1732" s="233">
        <v>0</v>
      </c>
      <c r="M1732" s="234">
        <v>0</v>
      </c>
      <c r="N1732" s="233">
        <v>0</v>
      </c>
      <c r="O1732" s="233">
        <v>0</v>
      </c>
      <c r="P1732" s="233">
        <v>0</v>
      </c>
      <c r="Q1732" s="234">
        <v>0</v>
      </c>
      <c r="R1732" s="233">
        <v>0</v>
      </c>
      <c r="S1732" s="234">
        <v>0</v>
      </c>
      <c r="T1732" s="233">
        <v>0</v>
      </c>
      <c r="U1732" s="235">
        <f t="shared" ref="U1732:U1795" si="189">H1732*hour_M</f>
        <v>2082.69</v>
      </c>
      <c r="V1732" s="227">
        <f t="shared" ref="V1732:V1795" si="190">J1732*hour_M</f>
        <v>0</v>
      </c>
      <c r="W1732" s="227">
        <f t="shared" ref="W1732:W1795" si="191">K1732/12+L1732*hour_M</f>
        <v>0</v>
      </c>
      <c r="X1732" s="227">
        <f t="shared" si="187"/>
        <v>0</v>
      </c>
      <c r="Y1732" s="227">
        <f t="shared" ref="Y1732:Y1795" si="192">P1732*hour_M</f>
        <v>0</v>
      </c>
      <c r="Z1732" s="227">
        <f t="shared" ref="Z1732:Z1795" si="193">Q1732/36+R1732*hour_M</f>
        <v>0</v>
      </c>
      <c r="AA1732" s="227">
        <f t="shared" si="188"/>
        <v>0</v>
      </c>
    </row>
    <row r="1733" spans="2:27" ht="13.5" hidden="1">
      <c r="B1733" s="232" t="s">
        <v>1110</v>
      </c>
      <c r="C1733" s="232" t="s">
        <v>1347</v>
      </c>
      <c r="D1733" s="232" t="s">
        <v>1445</v>
      </c>
      <c r="E1733" s="232" t="s">
        <v>988</v>
      </c>
      <c r="F1733" s="232">
        <v>32</v>
      </c>
      <c r="G1733" s="232" t="s">
        <v>1317</v>
      </c>
      <c r="H1733" s="233">
        <v>5.5410000000000004</v>
      </c>
      <c r="I1733" s="233">
        <v>0</v>
      </c>
      <c r="J1733" s="233">
        <v>0</v>
      </c>
      <c r="K1733" s="234">
        <v>0</v>
      </c>
      <c r="L1733" s="233">
        <v>0</v>
      </c>
      <c r="M1733" s="234">
        <v>0</v>
      </c>
      <c r="N1733" s="233">
        <v>0</v>
      </c>
      <c r="O1733" s="233">
        <v>0</v>
      </c>
      <c r="P1733" s="233">
        <v>0</v>
      </c>
      <c r="Q1733" s="234">
        <v>0</v>
      </c>
      <c r="R1733" s="233">
        <v>0</v>
      </c>
      <c r="S1733" s="234">
        <v>0</v>
      </c>
      <c r="T1733" s="233">
        <v>0</v>
      </c>
      <c r="U1733" s="235">
        <f t="shared" si="189"/>
        <v>4044.9300000000003</v>
      </c>
      <c r="V1733" s="227">
        <f t="shared" si="190"/>
        <v>0</v>
      </c>
      <c r="W1733" s="227">
        <f t="shared" si="191"/>
        <v>0</v>
      </c>
      <c r="X1733" s="227">
        <f t="shared" ref="X1733:X1796" si="194">M1733/12</f>
        <v>0</v>
      </c>
      <c r="Y1733" s="227">
        <f t="shared" si="192"/>
        <v>0</v>
      </c>
      <c r="Z1733" s="227">
        <f t="shared" si="193"/>
        <v>0</v>
      </c>
      <c r="AA1733" s="227">
        <f t="shared" ref="AA1733:AA1796" si="195">S1733/36</f>
        <v>0</v>
      </c>
    </row>
    <row r="1734" spans="2:27" ht="13.5" hidden="1">
      <c r="B1734" s="232" t="s">
        <v>1110</v>
      </c>
      <c r="C1734" s="232" t="s">
        <v>1348</v>
      </c>
      <c r="D1734" s="232" t="s">
        <v>1445</v>
      </c>
      <c r="E1734" s="232" t="s">
        <v>988</v>
      </c>
      <c r="F1734" s="232">
        <v>2</v>
      </c>
      <c r="G1734" s="232" t="s">
        <v>1314</v>
      </c>
      <c r="H1734" s="233">
        <v>0.43099999999999999</v>
      </c>
      <c r="I1734" s="233">
        <v>0</v>
      </c>
      <c r="J1734" s="233">
        <v>0</v>
      </c>
      <c r="K1734" s="234">
        <v>0</v>
      </c>
      <c r="L1734" s="233">
        <v>0</v>
      </c>
      <c r="M1734" s="234">
        <v>0</v>
      </c>
      <c r="N1734" s="233">
        <v>0</v>
      </c>
      <c r="O1734" s="233">
        <v>0</v>
      </c>
      <c r="P1734" s="233">
        <v>0</v>
      </c>
      <c r="Q1734" s="234">
        <v>0</v>
      </c>
      <c r="R1734" s="233">
        <v>0</v>
      </c>
      <c r="S1734" s="234">
        <v>0</v>
      </c>
      <c r="T1734" s="233">
        <v>0</v>
      </c>
      <c r="U1734" s="235">
        <f t="shared" si="189"/>
        <v>314.63</v>
      </c>
      <c r="V1734" s="227">
        <f t="shared" si="190"/>
        <v>0</v>
      </c>
      <c r="W1734" s="227">
        <f t="shared" si="191"/>
        <v>0</v>
      </c>
      <c r="X1734" s="227">
        <f t="shared" si="194"/>
        <v>0</v>
      </c>
      <c r="Y1734" s="227">
        <f t="shared" si="192"/>
        <v>0</v>
      </c>
      <c r="Z1734" s="227">
        <f t="shared" si="193"/>
        <v>0</v>
      </c>
      <c r="AA1734" s="227">
        <f t="shared" si="195"/>
        <v>0</v>
      </c>
    </row>
    <row r="1735" spans="2:27" ht="13.5" hidden="1">
      <c r="B1735" s="232" t="s">
        <v>1110</v>
      </c>
      <c r="C1735" s="232" t="s">
        <v>1349</v>
      </c>
      <c r="D1735" s="232" t="s">
        <v>1445</v>
      </c>
      <c r="E1735" s="232" t="s">
        <v>988</v>
      </c>
      <c r="F1735" s="232">
        <v>128</v>
      </c>
      <c r="G1735" s="232" t="s">
        <v>1345</v>
      </c>
      <c r="H1735" s="233">
        <v>21.669</v>
      </c>
      <c r="I1735" s="233">
        <v>0</v>
      </c>
      <c r="J1735" s="233">
        <v>0</v>
      </c>
      <c r="K1735" s="234">
        <v>0</v>
      </c>
      <c r="L1735" s="233">
        <v>0</v>
      </c>
      <c r="M1735" s="234">
        <v>0</v>
      </c>
      <c r="N1735" s="233">
        <v>0</v>
      </c>
      <c r="O1735" s="233">
        <v>0</v>
      </c>
      <c r="P1735" s="233">
        <v>0</v>
      </c>
      <c r="Q1735" s="234">
        <v>0</v>
      </c>
      <c r="R1735" s="233">
        <v>0</v>
      </c>
      <c r="S1735" s="234">
        <v>0</v>
      </c>
      <c r="T1735" s="233">
        <v>0</v>
      </c>
      <c r="U1735" s="235">
        <f t="shared" si="189"/>
        <v>15818.37</v>
      </c>
      <c r="V1735" s="227">
        <f t="shared" si="190"/>
        <v>0</v>
      </c>
      <c r="W1735" s="227">
        <f t="shared" si="191"/>
        <v>0</v>
      </c>
      <c r="X1735" s="227">
        <f t="shared" si="194"/>
        <v>0</v>
      </c>
      <c r="Y1735" s="227">
        <f t="shared" si="192"/>
        <v>0</v>
      </c>
      <c r="Z1735" s="227">
        <f t="shared" si="193"/>
        <v>0</v>
      </c>
      <c r="AA1735" s="227">
        <f t="shared" si="195"/>
        <v>0</v>
      </c>
    </row>
    <row r="1736" spans="2:27" ht="13.5" hidden="1">
      <c r="B1736" s="232" t="s">
        <v>1110</v>
      </c>
      <c r="C1736" s="232" t="s">
        <v>1350</v>
      </c>
      <c r="D1736" s="232" t="s">
        <v>1445</v>
      </c>
      <c r="E1736" s="232" t="s">
        <v>988</v>
      </c>
      <c r="F1736" s="232">
        <v>4</v>
      </c>
      <c r="G1736" s="232" t="s">
        <v>1315</v>
      </c>
      <c r="H1736" s="233">
        <v>0.76700000000000002</v>
      </c>
      <c r="I1736" s="233">
        <v>0</v>
      </c>
      <c r="J1736" s="233">
        <v>0</v>
      </c>
      <c r="K1736" s="234">
        <v>0</v>
      </c>
      <c r="L1736" s="233">
        <v>0</v>
      </c>
      <c r="M1736" s="234">
        <v>0</v>
      </c>
      <c r="N1736" s="233">
        <v>0</v>
      </c>
      <c r="O1736" s="233">
        <v>0</v>
      </c>
      <c r="P1736" s="233">
        <v>0</v>
      </c>
      <c r="Q1736" s="234">
        <v>0</v>
      </c>
      <c r="R1736" s="233">
        <v>0</v>
      </c>
      <c r="S1736" s="234">
        <v>0</v>
      </c>
      <c r="T1736" s="233">
        <v>0</v>
      </c>
      <c r="U1736" s="235">
        <f t="shared" si="189"/>
        <v>559.91</v>
      </c>
      <c r="V1736" s="227">
        <f t="shared" si="190"/>
        <v>0</v>
      </c>
      <c r="W1736" s="227">
        <f t="shared" si="191"/>
        <v>0</v>
      </c>
      <c r="X1736" s="227">
        <f t="shared" si="194"/>
        <v>0</v>
      </c>
      <c r="Y1736" s="227">
        <f t="shared" si="192"/>
        <v>0</v>
      </c>
      <c r="Z1736" s="227">
        <f t="shared" si="193"/>
        <v>0</v>
      </c>
      <c r="AA1736" s="227">
        <f t="shared" si="195"/>
        <v>0</v>
      </c>
    </row>
    <row r="1737" spans="2:27" ht="13.5" hidden="1">
      <c r="B1737" s="232" t="s">
        <v>1110</v>
      </c>
      <c r="C1737" s="232" t="s">
        <v>772</v>
      </c>
      <c r="D1737" s="232" t="s">
        <v>1445</v>
      </c>
      <c r="E1737" s="232" t="s">
        <v>988</v>
      </c>
      <c r="F1737" s="232">
        <v>8</v>
      </c>
      <c r="G1737" s="232" t="s">
        <v>1351</v>
      </c>
      <c r="H1737" s="233">
        <v>3.1269999999999998</v>
      </c>
      <c r="I1737" s="233">
        <v>0</v>
      </c>
      <c r="J1737" s="233">
        <v>0</v>
      </c>
      <c r="K1737" s="234">
        <v>0</v>
      </c>
      <c r="L1737" s="233">
        <v>0</v>
      </c>
      <c r="M1737" s="234">
        <v>0</v>
      </c>
      <c r="N1737" s="233">
        <v>0</v>
      </c>
      <c r="O1737" s="233">
        <v>0</v>
      </c>
      <c r="P1737" s="233">
        <v>0</v>
      </c>
      <c r="Q1737" s="234">
        <v>0</v>
      </c>
      <c r="R1737" s="233">
        <v>0</v>
      </c>
      <c r="S1737" s="234">
        <v>0</v>
      </c>
      <c r="T1737" s="233">
        <v>0</v>
      </c>
      <c r="U1737" s="235">
        <f t="shared" si="189"/>
        <v>2282.71</v>
      </c>
      <c r="V1737" s="227">
        <f t="shared" si="190"/>
        <v>0</v>
      </c>
      <c r="W1737" s="227">
        <f t="shared" si="191"/>
        <v>0</v>
      </c>
      <c r="X1737" s="227">
        <f t="shared" si="194"/>
        <v>0</v>
      </c>
      <c r="Y1737" s="227">
        <f t="shared" si="192"/>
        <v>0</v>
      </c>
      <c r="Z1737" s="227">
        <f t="shared" si="193"/>
        <v>0</v>
      </c>
      <c r="AA1737" s="227">
        <f t="shared" si="195"/>
        <v>0</v>
      </c>
    </row>
    <row r="1738" spans="2:27" ht="13.5" hidden="1">
      <c r="B1738" s="232" t="s">
        <v>1110</v>
      </c>
      <c r="C1738" s="232" t="s">
        <v>773</v>
      </c>
      <c r="D1738" s="232" t="s">
        <v>1445</v>
      </c>
      <c r="E1738" s="232" t="s">
        <v>988</v>
      </c>
      <c r="F1738" s="232">
        <v>16</v>
      </c>
      <c r="G1738" s="232" t="s">
        <v>1352</v>
      </c>
      <c r="H1738" s="233">
        <v>6.0890000000000004</v>
      </c>
      <c r="I1738" s="233">
        <v>0</v>
      </c>
      <c r="J1738" s="233">
        <v>0</v>
      </c>
      <c r="K1738" s="234">
        <v>0</v>
      </c>
      <c r="L1738" s="233">
        <v>0</v>
      </c>
      <c r="M1738" s="234">
        <v>0</v>
      </c>
      <c r="N1738" s="233">
        <v>0</v>
      </c>
      <c r="O1738" s="233">
        <v>0</v>
      </c>
      <c r="P1738" s="233">
        <v>0</v>
      </c>
      <c r="Q1738" s="234">
        <v>0</v>
      </c>
      <c r="R1738" s="233">
        <v>0</v>
      </c>
      <c r="S1738" s="234">
        <v>0</v>
      </c>
      <c r="T1738" s="233">
        <v>0</v>
      </c>
      <c r="U1738" s="235">
        <f t="shared" si="189"/>
        <v>4444.97</v>
      </c>
      <c r="V1738" s="227">
        <f t="shared" si="190"/>
        <v>0</v>
      </c>
      <c r="W1738" s="227">
        <f t="shared" si="191"/>
        <v>0</v>
      </c>
      <c r="X1738" s="227">
        <f t="shared" si="194"/>
        <v>0</v>
      </c>
      <c r="Y1738" s="227">
        <f t="shared" si="192"/>
        <v>0</v>
      </c>
      <c r="Z1738" s="227">
        <f t="shared" si="193"/>
        <v>0</v>
      </c>
      <c r="AA1738" s="227">
        <f t="shared" si="195"/>
        <v>0</v>
      </c>
    </row>
    <row r="1739" spans="2:27" ht="13.5" hidden="1">
      <c r="B1739" s="232" t="s">
        <v>1110</v>
      </c>
      <c r="C1739" s="232" t="s">
        <v>774</v>
      </c>
      <c r="D1739" s="232" t="s">
        <v>1445</v>
      </c>
      <c r="E1739" s="232" t="s">
        <v>988</v>
      </c>
      <c r="F1739" s="232">
        <v>32</v>
      </c>
      <c r="G1739" s="232" t="s">
        <v>1353</v>
      </c>
      <c r="H1739" s="233">
        <v>12.013</v>
      </c>
      <c r="I1739" s="233">
        <v>0</v>
      </c>
      <c r="J1739" s="233">
        <v>0</v>
      </c>
      <c r="K1739" s="234">
        <v>0</v>
      </c>
      <c r="L1739" s="233">
        <v>0</v>
      </c>
      <c r="M1739" s="234">
        <v>0</v>
      </c>
      <c r="N1739" s="233">
        <v>0</v>
      </c>
      <c r="O1739" s="233">
        <v>0</v>
      </c>
      <c r="P1739" s="233">
        <v>0</v>
      </c>
      <c r="Q1739" s="234">
        <v>0</v>
      </c>
      <c r="R1739" s="233">
        <v>0</v>
      </c>
      <c r="S1739" s="234">
        <v>0</v>
      </c>
      <c r="T1739" s="233">
        <v>0</v>
      </c>
      <c r="U1739" s="235">
        <f t="shared" si="189"/>
        <v>8769.49</v>
      </c>
      <c r="V1739" s="227">
        <f t="shared" si="190"/>
        <v>0</v>
      </c>
      <c r="W1739" s="227">
        <f t="shared" si="191"/>
        <v>0</v>
      </c>
      <c r="X1739" s="227">
        <f t="shared" si="194"/>
        <v>0</v>
      </c>
      <c r="Y1739" s="227">
        <f t="shared" si="192"/>
        <v>0</v>
      </c>
      <c r="Z1739" s="227">
        <f t="shared" si="193"/>
        <v>0</v>
      </c>
      <c r="AA1739" s="227">
        <f t="shared" si="195"/>
        <v>0</v>
      </c>
    </row>
    <row r="1740" spans="2:27" ht="13.5" hidden="1">
      <c r="B1740" s="232" t="s">
        <v>1110</v>
      </c>
      <c r="C1740" s="232" t="s">
        <v>775</v>
      </c>
      <c r="D1740" s="232" t="s">
        <v>1445</v>
      </c>
      <c r="E1740" s="232" t="s">
        <v>988</v>
      </c>
      <c r="F1740" s="232">
        <v>4</v>
      </c>
      <c r="G1740" s="232" t="s">
        <v>1354</v>
      </c>
      <c r="H1740" s="233">
        <v>1.5760000000000001</v>
      </c>
      <c r="I1740" s="233">
        <v>0</v>
      </c>
      <c r="J1740" s="233">
        <v>0</v>
      </c>
      <c r="K1740" s="234">
        <v>0</v>
      </c>
      <c r="L1740" s="233">
        <v>0</v>
      </c>
      <c r="M1740" s="234">
        <v>0</v>
      </c>
      <c r="N1740" s="233">
        <v>0</v>
      </c>
      <c r="O1740" s="233">
        <v>0</v>
      </c>
      <c r="P1740" s="233">
        <v>0</v>
      </c>
      <c r="Q1740" s="234">
        <v>0</v>
      </c>
      <c r="R1740" s="233">
        <v>0</v>
      </c>
      <c r="S1740" s="234">
        <v>0</v>
      </c>
      <c r="T1740" s="233">
        <v>0</v>
      </c>
      <c r="U1740" s="235">
        <f t="shared" si="189"/>
        <v>1150.48</v>
      </c>
      <c r="V1740" s="227">
        <f t="shared" si="190"/>
        <v>0</v>
      </c>
      <c r="W1740" s="227">
        <f t="shared" si="191"/>
        <v>0</v>
      </c>
      <c r="X1740" s="227">
        <f t="shared" si="194"/>
        <v>0</v>
      </c>
      <c r="Y1740" s="227">
        <f t="shared" si="192"/>
        <v>0</v>
      </c>
      <c r="Z1740" s="227">
        <f t="shared" si="193"/>
        <v>0</v>
      </c>
      <c r="AA1740" s="227">
        <f t="shared" si="195"/>
        <v>0</v>
      </c>
    </row>
    <row r="1741" spans="2:27" ht="13.5" hidden="1">
      <c r="B1741" s="232" t="s">
        <v>1110</v>
      </c>
      <c r="C1741" s="232" t="s">
        <v>776</v>
      </c>
      <c r="D1741" s="232" t="s">
        <v>1445</v>
      </c>
      <c r="E1741" s="232" t="s">
        <v>988</v>
      </c>
      <c r="F1741" s="232">
        <v>64</v>
      </c>
      <c r="G1741" s="232" t="s">
        <v>1355</v>
      </c>
      <c r="H1741" s="233">
        <v>13.701000000000001</v>
      </c>
      <c r="I1741" s="233">
        <v>0</v>
      </c>
      <c r="J1741" s="233">
        <v>0</v>
      </c>
      <c r="K1741" s="234">
        <v>0</v>
      </c>
      <c r="L1741" s="233">
        <v>0</v>
      </c>
      <c r="M1741" s="234">
        <v>0</v>
      </c>
      <c r="N1741" s="233">
        <v>0</v>
      </c>
      <c r="O1741" s="233">
        <v>0</v>
      </c>
      <c r="P1741" s="233">
        <v>0</v>
      </c>
      <c r="Q1741" s="234">
        <v>0</v>
      </c>
      <c r="R1741" s="233">
        <v>0</v>
      </c>
      <c r="S1741" s="234">
        <v>0</v>
      </c>
      <c r="T1741" s="233">
        <v>0</v>
      </c>
      <c r="U1741" s="235">
        <f t="shared" si="189"/>
        <v>10001.73</v>
      </c>
      <c r="V1741" s="227">
        <f t="shared" si="190"/>
        <v>0</v>
      </c>
      <c r="W1741" s="227">
        <f t="shared" si="191"/>
        <v>0</v>
      </c>
      <c r="X1741" s="227">
        <f t="shared" si="194"/>
        <v>0</v>
      </c>
      <c r="Y1741" s="227">
        <f t="shared" si="192"/>
        <v>0</v>
      </c>
      <c r="Z1741" s="227">
        <f t="shared" si="193"/>
        <v>0</v>
      </c>
      <c r="AA1741" s="227">
        <f t="shared" si="195"/>
        <v>0</v>
      </c>
    </row>
    <row r="1742" spans="2:27" ht="13.5" hidden="1">
      <c r="B1742" s="232" t="s">
        <v>1110</v>
      </c>
      <c r="C1742" s="232" t="s">
        <v>777</v>
      </c>
      <c r="D1742" s="232" t="s">
        <v>1445</v>
      </c>
      <c r="E1742" s="232" t="s">
        <v>988</v>
      </c>
      <c r="F1742" s="232">
        <v>8</v>
      </c>
      <c r="G1742" s="232" t="s">
        <v>1351</v>
      </c>
      <c r="H1742" s="233">
        <v>1.857</v>
      </c>
      <c r="I1742" s="233">
        <v>0</v>
      </c>
      <c r="J1742" s="233">
        <v>0</v>
      </c>
      <c r="K1742" s="234">
        <v>0</v>
      </c>
      <c r="L1742" s="233">
        <v>0</v>
      </c>
      <c r="M1742" s="234">
        <v>0</v>
      </c>
      <c r="N1742" s="233">
        <v>0</v>
      </c>
      <c r="O1742" s="233">
        <v>0</v>
      </c>
      <c r="P1742" s="233">
        <v>0</v>
      </c>
      <c r="Q1742" s="234">
        <v>0</v>
      </c>
      <c r="R1742" s="233">
        <v>0</v>
      </c>
      <c r="S1742" s="234">
        <v>0</v>
      </c>
      <c r="T1742" s="233">
        <v>0</v>
      </c>
      <c r="U1742" s="235">
        <f t="shared" si="189"/>
        <v>1355.61</v>
      </c>
      <c r="V1742" s="227">
        <f t="shared" si="190"/>
        <v>0</v>
      </c>
      <c r="W1742" s="227">
        <f t="shared" si="191"/>
        <v>0</v>
      </c>
      <c r="X1742" s="227">
        <f t="shared" si="194"/>
        <v>0</v>
      </c>
      <c r="Y1742" s="227">
        <f t="shared" si="192"/>
        <v>0</v>
      </c>
      <c r="Z1742" s="227">
        <f t="shared" si="193"/>
        <v>0</v>
      </c>
      <c r="AA1742" s="227">
        <f t="shared" si="195"/>
        <v>0</v>
      </c>
    </row>
    <row r="1743" spans="2:27" ht="13.5" hidden="1">
      <c r="B1743" s="232" t="s">
        <v>1110</v>
      </c>
      <c r="C1743" s="232" t="s">
        <v>778</v>
      </c>
      <c r="D1743" s="232" t="s">
        <v>1445</v>
      </c>
      <c r="E1743" s="232" t="s">
        <v>988</v>
      </c>
      <c r="F1743" s="232">
        <v>16</v>
      </c>
      <c r="G1743" s="232" t="s">
        <v>1352</v>
      </c>
      <c r="H1743" s="233">
        <v>3.5489999999999999</v>
      </c>
      <c r="I1743" s="233">
        <v>0</v>
      </c>
      <c r="J1743" s="233">
        <v>0</v>
      </c>
      <c r="K1743" s="234">
        <v>0</v>
      </c>
      <c r="L1743" s="233">
        <v>0</v>
      </c>
      <c r="M1743" s="234">
        <v>0</v>
      </c>
      <c r="N1743" s="233">
        <v>0</v>
      </c>
      <c r="O1743" s="233">
        <v>0</v>
      </c>
      <c r="P1743" s="233">
        <v>0</v>
      </c>
      <c r="Q1743" s="234">
        <v>0</v>
      </c>
      <c r="R1743" s="233">
        <v>0</v>
      </c>
      <c r="S1743" s="234">
        <v>0</v>
      </c>
      <c r="T1743" s="233">
        <v>0</v>
      </c>
      <c r="U1743" s="235">
        <f t="shared" si="189"/>
        <v>2590.77</v>
      </c>
      <c r="V1743" s="227">
        <f t="shared" si="190"/>
        <v>0</v>
      </c>
      <c r="W1743" s="227">
        <f t="shared" si="191"/>
        <v>0</v>
      </c>
      <c r="X1743" s="227">
        <f t="shared" si="194"/>
        <v>0</v>
      </c>
      <c r="Y1743" s="227">
        <f t="shared" si="192"/>
        <v>0</v>
      </c>
      <c r="Z1743" s="227">
        <f t="shared" si="193"/>
        <v>0</v>
      </c>
      <c r="AA1743" s="227">
        <f t="shared" si="195"/>
        <v>0</v>
      </c>
    </row>
    <row r="1744" spans="2:27" ht="13.5" hidden="1">
      <c r="B1744" s="232" t="s">
        <v>1110</v>
      </c>
      <c r="C1744" s="232" t="s">
        <v>779</v>
      </c>
      <c r="D1744" s="232" t="s">
        <v>1445</v>
      </c>
      <c r="E1744" s="232" t="s">
        <v>988</v>
      </c>
      <c r="F1744" s="232">
        <v>32</v>
      </c>
      <c r="G1744" s="232" t="s">
        <v>1353</v>
      </c>
      <c r="H1744" s="233">
        <v>6.9329999999999998</v>
      </c>
      <c r="I1744" s="233">
        <v>0</v>
      </c>
      <c r="J1744" s="233">
        <v>0</v>
      </c>
      <c r="K1744" s="234">
        <v>0</v>
      </c>
      <c r="L1744" s="233">
        <v>0</v>
      </c>
      <c r="M1744" s="234">
        <v>0</v>
      </c>
      <c r="N1744" s="233">
        <v>0</v>
      </c>
      <c r="O1744" s="233">
        <v>0</v>
      </c>
      <c r="P1744" s="233">
        <v>0</v>
      </c>
      <c r="Q1744" s="234">
        <v>0</v>
      </c>
      <c r="R1744" s="233">
        <v>0</v>
      </c>
      <c r="S1744" s="234">
        <v>0</v>
      </c>
      <c r="T1744" s="233">
        <v>0</v>
      </c>
      <c r="U1744" s="235">
        <f t="shared" si="189"/>
        <v>5061.09</v>
      </c>
      <c r="V1744" s="227">
        <f t="shared" si="190"/>
        <v>0</v>
      </c>
      <c r="W1744" s="227">
        <f t="shared" si="191"/>
        <v>0</v>
      </c>
      <c r="X1744" s="227">
        <f t="shared" si="194"/>
        <v>0</v>
      </c>
      <c r="Y1744" s="227">
        <f t="shared" si="192"/>
        <v>0</v>
      </c>
      <c r="Z1744" s="227">
        <f t="shared" si="193"/>
        <v>0</v>
      </c>
      <c r="AA1744" s="227">
        <f t="shared" si="195"/>
        <v>0</v>
      </c>
    </row>
    <row r="1745" spans="2:27" ht="13.5" hidden="1">
      <c r="B1745" s="232" t="s">
        <v>1110</v>
      </c>
      <c r="C1745" s="232" t="s">
        <v>780</v>
      </c>
      <c r="D1745" s="232" t="s">
        <v>1445</v>
      </c>
      <c r="E1745" s="232" t="s">
        <v>988</v>
      </c>
      <c r="F1745" s="232">
        <v>2</v>
      </c>
      <c r="G1745" s="232" t="s">
        <v>1363</v>
      </c>
      <c r="H1745" s="233">
        <v>0.51800000000000002</v>
      </c>
      <c r="I1745" s="233">
        <v>0</v>
      </c>
      <c r="J1745" s="233">
        <v>0</v>
      </c>
      <c r="K1745" s="234">
        <v>0</v>
      </c>
      <c r="L1745" s="233">
        <v>0</v>
      </c>
      <c r="M1745" s="234">
        <v>0</v>
      </c>
      <c r="N1745" s="233">
        <v>0</v>
      </c>
      <c r="O1745" s="233">
        <v>0</v>
      </c>
      <c r="P1745" s="233">
        <v>0</v>
      </c>
      <c r="Q1745" s="234">
        <v>0</v>
      </c>
      <c r="R1745" s="233">
        <v>0</v>
      </c>
      <c r="S1745" s="234">
        <v>0</v>
      </c>
      <c r="T1745" s="233">
        <v>0</v>
      </c>
      <c r="U1745" s="235">
        <f t="shared" si="189"/>
        <v>378.14</v>
      </c>
      <c r="V1745" s="227">
        <f t="shared" si="190"/>
        <v>0</v>
      </c>
      <c r="W1745" s="227">
        <f t="shared" si="191"/>
        <v>0</v>
      </c>
      <c r="X1745" s="227">
        <f t="shared" si="194"/>
        <v>0</v>
      </c>
      <c r="Y1745" s="227">
        <f t="shared" si="192"/>
        <v>0</v>
      </c>
      <c r="Z1745" s="227">
        <f t="shared" si="193"/>
        <v>0</v>
      </c>
      <c r="AA1745" s="227">
        <f t="shared" si="195"/>
        <v>0</v>
      </c>
    </row>
    <row r="1746" spans="2:27" ht="13.5" hidden="1">
      <c r="B1746" s="232" t="s">
        <v>1110</v>
      </c>
      <c r="C1746" s="232" t="s">
        <v>1044</v>
      </c>
      <c r="D1746" s="232" t="s">
        <v>1445</v>
      </c>
      <c r="E1746" s="232" t="s">
        <v>988</v>
      </c>
      <c r="F1746" s="232">
        <v>72</v>
      </c>
      <c r="G1746" s="232" t="s">
        <v>1364</v>
      </c>
      <c r="H1746" s="233">
        <v>13.701000000000001</v>
      </c>
      <c r="I1746" s="233">
        <v>0</v>
      </c>
      <c r="J1746" s="233">
        <v>0</v>
      </c>
      <c r="K1746" s="234">
        <v>0</v>
      </c>
      <c r="L1746" s="233">
        <v>0</v>
      </c>
      <c r="M1746" s="234">
        <v>0</v>
      </c>
      <c r="N1746" s="233">
        <v>0</v>
      </c>
      <c r="O1746" s="233">
        <v>0</v>
      </c>
      <c r="P1746" s="233">
        <v>0</v>
      </c>
      <c r="Q1746" s="234">
        <v>0</v>
      </c>
      <c r="R1746" s="233">
        <v>0</v>
      </c>
      <c r="S1746" s="234">
        <v>0</v>
      </c>
      <c r="T1746" s="233">
        <v>0</v>
      </c>
      <c r="U1746" s="235">
        <f t="shared" si="189"/>
        <v>10001.73</v>
      </c>
      <c r="V1746" s="227">
        <f t="shared" si="190"/>
        <v>0</v>
      </c>
      <c r="W1746" s="227">
        <f t="shared" si="191"/>
        <v>0</v>
      </c>
      <c r="X1746" s="227">
        <f t="shared" si="194"/>
        <v>0</v>
      </c>
      <c r="Y1746" s="227">
        <f t="shared" si="192"/>
        <v>0</v>
      </c>
      <c r="Z1746" s="227">
        <f t="shared" si="193"/>
        <v>0</v>
      </c>
      <c r="AA1746" s="227">
        <f t="shared" si="195"/>
        <v>0</v>
      </c>
    </row>
    <row r="1747" spans="2:27" ht="13.5" hidden="1">
      <c r="B1747" s="232" t="s">
        <v>1110</v>
      </c>
      <c r="C1747" s="232" t="s">
        <v>781</v>
      </c>
      <c r="D1747" s="232" t="s">
        <v>1445</v>
      </c>
      <c r="E1747" s="232" t="s">
        <v>988</v>
      </c>
      <c r="F1747" s="232">
        <v>4</v>
      </c>
      <c r="G1747" s="232" t="s">
        <v>1354</v>
      </c>
      <c r="H1747" s="233">
        <v>0.94099999999999995</v>
      </c>
      <c r="I1747" s="233">
        <v>0</v>
      </c>
      <c r="J1747" s="233">
        <v>0</v>
      </c>
      <c r="K1747" s="234">
        <v>0</v>
      </c>
      <c r="L1747" s="233">
        <v>0</v>
      </c>
      <c r="M1747" s="234">
        <v>0</v>
      </c>
      <c r="N1747" s="233">
        <v>0</v>
      </c>
      <c r="O1747" s="233">
        <v>0</v>
      </c>
      <c r="P1747" s="233">
        <v>0</v>
      </c>
      <c r="Q1747" s="234">
        <v>0</v>
      </c>
      <c r="R1747" s="233">
        <v>0</v>
      </c>
      <c r="S1747" s="234">
        <v>0</v>
      </c>
      <c r="T1747" s="233">
        <v>0</v>
      </c>
      <c r="U1747" s="235">
        <f t="shared" si="189"/>
        <v>686.93</v>
      </c>
      <c r="V1747" s="227">
        <f t="shared" si="190"/>
        <v>0</v>
      </c>
      <c r="W1747" s="227">
        <f t="shared" si="191"/>
        <v>0</v>
      </c>
      <c r="X1747" s="227">
        <f t="shared" si="194"/>
        <v>0</v>
      </c>
      <c r="Y1747" s="227">
        <f t="shared" si="192"/>
        <v>0</v>
      </c>
      <c r="Z1747" s="227">
        <f t="shared" si="193"/>
        <v>0</v>
      </c>
      <c r="AA1747" s="227">
        <f t="shared" si="195"/>
        <v>0</v>
      </c>
    </row>
    <row r="1748" spans="2:27" ht="13.5" hidden="1">
      <c r="B1748" s="232" t="s">
        <v>1110</v>
      </c>
      <c r="C1748" s="232" t="s">
        <v>782</v>
      </c>
      <c r="D1748" s="232" t="s">
        <v>1445</v>
      </c>
      <c r="E1748" s="232" t="s">
        <v>988</v>
      </c>
      <c r="F1748" s="232">
        <v>48</v>
      </c>
      <c r="G1748" s="232" t="s">
        <v>1356</v>
      </c>
      <c r="H1748" s="233">
        <v>12.308999999999999</v>
      </c>
      <c r="I1748" s="233">
        <v>0</v>
      </c>
      <c r="J1748" s="233">
        <v>0</v>
      </c>
      <c r="K1748" s="234">
        <v>0</v>
      </c>
      <c r="L1748" s="233">
        <v>0</v>
      </c>
      <c r="M1748" s="234">
        <v>0</v>
      </c>
      <c r="N1748" s="233">
        <v>0</v>
      </c>
      <c r="O1748" s="233">
        <v>0</v>
      </c>
      <c r="P1748" s="233">
        <v>0</v>
      </c>
      <c r="Q1748" s="234">
        <v>0</v>
      </c>
      <c r="R1748" s="233">
        <v>0</v>
      </c>
      <c r="S1748" s="234">
        <v>0</v>
      </c>
      <c r="T1748" s="233">
        <v>0</v>
      </c>
      <c r="U1748" s="235">
        <f t="shared" si="189"/>
        <v>8985.57</v>
      </c>
      <c r="V1748" s="227">
        <f t="shared" si="190"/>
        <v>0</v>
      </c>
      <c r="W1748" s="227">
        <f t="shared" si="191"/>
        <v>0</v>
      </c>
      <c r="X1748" s="227">
        <f t="shared" si="194"/>
        <v>0</v>
      </c>
      <c r="Y1748" s="227">
        <f t="shared" si="192"/>
        <v>0</v>
      </c>
      <c r="Z1748" s="227">
        <f t="shared" si="193"/>
        <v>0</v>
      </c>
      <c r="AA1748" s="227">
        <f t="shared" si="195"/>
        <v>0</v>
      </c>
    </row>
    <row r="1749" spans="2:27" ht="13.5" hidden="1">
      <c r="B1749" s="232" t="s">
        <v>1110</v>
      </c>
      <c r="C1749" s="232" t="s">
        <v>783</v>
      </c>
      <c r="D1749" s="232" t="s">
        <v>1445</v>
      </c>
      <c r="E1749" s="232" t="s">
        <v>988</v>
      </c>
      <c r="F1749" s="232">
        <v>96</v>
      </c>
      <c r="G1749" s="232" t="s">
        <v>1365</v>
      </c>
      <c r="H1749" s="233">
        <v>24.452999999999999</v>
      </c>
      <c r="I1749" s="233">
        <v>0</v>
      </c>
      <c r="J1749" s="233">
        <v>0</v>
      </c>
      <c r="K1749" s="234">
        <v>0</v>
      </c>
      <c r="L1749" s="233">
        <v>0</v>
      </c>
      <c r="M1749" s="234">
        <v>0</v>
      </c>
      <c r="N1749" s="233">
        <v>0</v>
      </c>
      <c r="O1749" s="233">
        <v>0</v>
      </c>
      <c r="P1749" s="233">
        <v>0</v>
      </c>
      <c r="Q1749" s="234">
        <v>0</v>
      </c>
      <c r="R1749" s="233">
        <v>0</v>
      </c>
      <c r="S1749" s="234">
        <v>0</v>
      </c>
      <c r="T1749" s="233">
        <v>0</v>
      </c>
      <c r="U1749" s="235">
        <f t="shared" si="189"/>
        <v>17850.689999999999</v>
      </c>
      <c r="V1749" s="227">
        <f t="shared" si="190"/>
        <v>0</v>
      </c>
      <c r="W1749" s="227">
        <f t="shared" si="191"/>
        <v>0</v>
      </c>
      <c r="X1749" s="227">
        <f t="shared" si="194"/>
        <v>0</v>
      </c>
      <c r="Y1749" s="227">
        <f t="shared" si="192"/>
        <v>0</v>
      </c>
      <c r="Z1749" s="227">
        <f t="shared" si="193"/>
        <v>0</v>
      </c>
      <c r="AA1749" s="227">
        <f t="shared" si="195"/>
        <v>0</v>
      </c>
    </row>
    <row r="1750" spans="2:27" ht="13.5" hidden="1">
      <c r="B1750" s="232" t="s">
        <v>1110</v>
      </c>
      <c r="C1750" s="232" t="s">
        <v>784</v>
      </c>
      <c r="D1750" s="232" t="s">
        <v>1445</v>
      </c>
      <c r="E1750" s="232" t="s">
        <v>988</v>
      </c>
      <c r="F1750" s="232">
        <v>8</v>
      </c>
      <c r="G1750" s="232" t="s">
        <v>1317</v>
      </c>
      <c r="H1750" s="233">
        <v>2.1890000000000001</v>
      </c>
      <c r="I1750" s="233">
        <v>0</v>
      </c>
      <c r="J1750" s="233">
        <v>0</v>
      </c>
      <c r="K1750" s="234">
        <v>0</v>
      </c>
      <c r="L1750" s="233">
        <v>0</v>
      </c>
      <c r="M1750" s="234">
        <v>0</v>
      </c>
      <c r="N1750" s="233">
        <v>0</v>
      </c>
      <c r="O1750" s="233">
        <v>0</v>
      </c>
      <c r="P1750" s="233">
        <v>0</v>
      </c>
      <c r="Q1750" s="234">
        <v>0</v>
      </c>
      <c r="R1750" s="233">
        <v>0</v>
      </c>
      <c r="S1750" s="234">
        <v>0</v>
      </c>
      <c r="T1750" s="233">
        <v>0</v>
      </c>
      <c r="U1750" s="235">
        <f t="shared" si="189"/>
        <v>1597.97</v>
      </c>
      <c r="V1750" s="227">
        <f t="shared" si="190"/>
        <v>0</v>
      </c>
      <c r="W1750" s="227">
        <f t="shared" si="191"/>
        <v>0</v>
      </c>
      <c r="X1750" s="227">
        <f t="shared" si="194"/>
        <v>0</v>
      </c>
      <c r="Y1750" s="227">
        <f t="shared" si="192"/>
        <v>0</v>
      </c>
      <c r="Z1750" s="227">
        <f t="shared" si="193"/>
        <v>0</v>
      </c>
      <c r="AA1750" s="227">
        <f t="shared" si="195"/>
        <v>0</v>
      </c>
    </row>
    <row r="1751" spans="2:27" ht="13.5" hidden="1">
      <c r="B1751" s="232" t="s">
        <v>1110</v>
      </c>
      <c r="C1751" s="232" t="s">
        <v>785</v>
      </c>
      <c r="D1751" s="232" t="s">
        <v>1445</v>
      </c>
      <c r="E1751" s="232" t="s">
        <v>988</v>
      </c>
      <c r="F1751" s="232">
        <v>12</v>
      </c>
      <c r="G1751" s="232" t="s">
        <v>1308</v>
      </c>
      <c r="H1751" s="233">
        <v>3.2010000000000001</v>
      </c>
      <c r="I1751" s="233">
        <v>0</v>
      </c>
      <c r="J1751" s="233">
        <v>0</v>
      </c>
      <c r="K1751" s="234">
        <v>0</v>
      </c>
      <c r="L1751" s="233">
        <v>0</v>
      </c>
      <c r="M1751" s="234">
        <v>0</v>
      </c>
      <c r="N1751" s="233">
        <v>0</v>
      </c>
      <c r="O1751" s="233">
        <v>0</v>
      </c>
      <c r="P1751" s="233">
        <v>0</v>
      </c>
      <c r="Q1751" s="234">
        <v>0</v>
      </c>
      <c r="R1751" s="233">
        <v>0</v>
      </c>
      <c r="S1751" s="234">
        <v>0</v>
      </c>
      <c r="T1751" s="233">
        <v>0</v>
      </c>
      <c r="U1751" s="235">
        <f t="shared" si="189"/>
        <v>2336.73</v>
      </c>
      <c r="V1751" s="227">
        <f t="shared" si="190"/>
        <v>0</v>
      </c>
      <c r="W1751" s="227">
        <f t="shared" si="191"/>
        <v>0</v>
      </c>
      <c r="X1751" s="227">
        <f t="shared" si="194"/>
        <v>0</v>
      </c>
      <c r="Y1751" s="227">
        <f t="shared" si="192"/>
        <v>0</v>
      </c>
      <c r="Z1751" s="227">
        <f t="shared" si="193"/>
        <v>0</v>
      </c>
      <c r="AA1751" s="227">
        <f t="shared" si="195"/>
        <v>0</v>
      </c>
    </row>
    <row r="1752" spans="2:27" ht="13.5" hidden="1">
      <c r="B1752" s="232" t="s">
        <v>1110</v>
      </c>
      <c r="C1752" s="232" t="s">
        <v>786</v>
      </c>
      <c r="D1752" s="232" t="s">
        <v>1445</v>
      </c>
      <c r="E1752" s="232" t="s">
        <v>988</v>
      </c>
      <c r="F1752" s="232">
        <v>24</v>
      </c>
      <c r="G1752" s="232" t="s">
        <v>1310</v>
      </c>
      <c r="H1752" s="233">
        <v>6.2370000000000001</v>
      </c>
      <c r="I1752" s="233">
        <v>0</v>
      </c>
      <c r="J1752" s="233">
        <v>0</v>
      </c>
      <c r="K1752" s="234">
        <v>0</v>
      </c>
      <c r="L1752" s="233">
        <v>0</v>
      </c>
      <c r="M1752" s="234">
        <v>0</v>
      </c>
      <c r="N1752" s="233">
        <v>0</v>
      </c>
      <c r="O1752" s="233">
        <v>0</v>
      </c>
      <c r="P1752" s="233">
        <v>0</v>
      </c>
      <c r="Q1752" s="234">
        <v>0</v>
      </c>
      <c r="R1752" s="233">
        <v>0</v>
      </c>
      <c r="S1752" s="234">
        <v>0</v>
      </c>
      <c r="T1752" s="233">
        <v>0</v>
      </c>
      <c r="U1752" s="235">
        <f t="shared" si="189"/>
        <v>4553.01</v>
      </c>
      <c r="V1752" s="227">
        <f t="shared" si="190"/>
        <v>0</v>
      </c>
      <c r="W1752" s="227">
        <f t="shared" si="191"/>
        <v>0</v>
      </c>
      <c r="X1752" s="227">
        <f t="shared" si="194"/>
        <v>0</v>
      </c>
      <c r="Y1752" s="227">
        <f t="shared" si="192"/>
        <v>0</v>
      </c>
      <c r="Z1752" s="227">
        <f t="shared" si="193"/>
        <v>0</v>
      </c>
      <c r="AA1752" s="227">
        <f t="shared" si="195"/>
        <v>0</v>
      </c>
    </row>
    <row r="1753" spans="2:27" ht="13.5" hidden="1">
      <c r="B1753" s="232" t="s">
        <v>1110</v>
      </c>
      <c r="C1753" s="232" t="s">
        <v>787</v>
      </c>
      <c r="D1753" s="232" t="s">
        <v>1445</v>
      </c>
      <c r="E1753" s="232" t="s">
        <v>988</v>
      </c>
      <c r="F1753" s="232">
        <v>2</v>
      </c>
      <c r="G1753" s="232" t="s">
        <v>1311</v>
      </c>
      <c r="H1753" s="233">
        <v>0.60099999999999998</v>
      </c>
      <c r="I1753" s="233">
        <v>0</v>
      </c>
      <c r="J1753" s="233">
        <v>0</v>
      </c>
      <c r="K1753" s="234">
        <v>0</v>
      </c>
      <c r="L1753" s="233">
        <v>0</v>
      </c>
      <c r="M1753" s="234">
        <v>0</v>
      </c>
      <c r="N1753" s="233">
        <v>0</v>
      </c>
      <c r="O1753" s="233">
        <v>0</v>
      </c>
      <c r="P1753" s="233">
        <v>0</v>
      </c>
      <c r="Q1753" s="234">
        <v>0</v>
      </c>
      <c r="R1753" s="233">
        <v>0</v>
      </c>
      <c r="S1753" s="234">
        <v>0</v>
      </c>
      <c r="T1753" s="233">
        <v>0</v>
      </c>
      <c r="U1753" s="235">
        <f t="shared" si="189"/>
        <v>438.72999999999996</v>
      </c>
      <c r="V1753" s="227">
        <f t="shared" si="190"/>
        <v>0</v>
      </c>
      <c r="W1753" s="227">
        <f t="shared" si="191"/>
        <v>0</v>
      </c>
      <c r="X1753" s="227">
        <f t="shared" si="194"/>
        <v>0</v>
      </c>
      <c r="Y1753" s="227">
        <f t="shared" si="192"/>
        <v>0</v>
      </c>
      <c r="Z1753" s="227">
        <f t="shared" si="193"/>
        <v>0</v>
      </c>
      <c r="AA1753" s="227">
        <f t="shared" si="195"/>
        <v>0</v>
      </c>
    </row>
    <row r="1754" spans="2:27" ht="13.5" hidden="1">
      <c r="B1754" s="232" t="s">
        <v>1110</v>
      </c>
      <c r="C1754" s="232" t="s">
        <v>788</v>
      </c>
      <c r="D1754" s="232" t="s">
        <v>1445</v>
      </c>
      <c r="E1754" s="232" t="s">
        <v>988</v>
      </c>
      <c r="F1754" s="232">
        <v>96</v>
      </c>
      <c r="G1754" s="232" t="s">
        <v>1365</v>
      </c>
      <c r="H1754" s="233">
        <v>24.452999999999999</v>
      </c>
      <c r="I1754" s="233">
        <v>0</v>
      </c>
      <c r="J1754" s="233">
        <v>0</v>
      </c>
      <c r="K1754" s="234">
        <v>0</v>
      </c>
      <c r="L1754" s="233">
        <v>0</v>
      </c>
      <c r="M1754" s="234">
        <v>0</v>
      </c>
      <c r="N1754" s="233">
        <v>0</v>
      </c>
      <c r="O1754" s="233">
        <v>0</v>
      </c>
      <c r="P1754" s="233">
        <v>0</v>
      </c>
      <c r="Q1754" s="234">
        <v>0</v>
      </c>
      <c r="R1754" s="233">
        <v>0</v>
      </c>
      <c r="S1754" s="234">
        <v>0</v>
      </c>
      <c r="T1754" s="233">
        <v>0</v>
      </c>
      <c r="U1754" s="235">
        <f t="shared" si="189"/>
        <v>17850.689999999999</v>
      </c>
      <c r="V1754" s="227">
        <f t="shared" si="190"/>
        <v>0</v>
      </c>
      <c r="W1754" s="227">
        <f t="shared" si="191"/>
        <v>0</v>
      </c>
      <c r="X1754" s="227">
        <f t="shared" si="194"/>
        <v>0</v>
      </c>
      <c r="Y1754" s="227">
        <f t="shared" si="192"/>
        <v>0</v>
      </c>
      <c r="Z1754" s="227">
        <f t="shared" si="193"/>
        <v>0</v>
      </c>
      <c r="AA1754" s="227">
        <f t="shared" si="195"/>
        <v>0</v>
      </c>
    </row>
    <row r="1755" spans="2:27" ht="13.5" hidden="1">
      <c r="B1755" s="232" t="s">
        <v>1110</v>
      </c>
      <c r="C1755" s="232" t="s">
        <v>789</v>
      </c>
      <c r="D1755" s="232" t="s">
        <v>1445</v>
      </c>
      <c r="E1755" s="232" t="s">
        <v>988</v>
      </c>
      <c r="F1755" s="232">
        <v>4</v>
      </c>
      <c r="G1755" s="232" t="s">
        <v>1312</v>
      </c>
      <c r="H1755" s="233">
        <v>1.107</v>
      </c>
      <c r="I1755" s="233">
        <v>0</v>
      </c>
      <c r="J1755" s="233">
        <v>0</v>
      </c>
      <c r="K1755" s="234">
        <v>0</v>
      </c>
      <c r="L1755" s="233">
        <v>0</v>
      </c>
      <c r="M1755" s="234">
        <v>0</v>
      </c>
      <c r="N1755" s="233">
        <v>0</v>
      </c>
      <c r="O1755" s="233">
        <v>0</v>
      </c>
      <c r="P1755" s="233">
        <v>0</v>
      </c>
      <c r="Q1755" s="234">
        <v>0</v>
      </c>
      <c r="R1755" s="233">
        <v>0</v>
      </c>
      <c r="S1755" s="234">
        <v>0</v>
      </c>
      <c r="T1755" s="233">
        <v>0</v>
      </c>
      <c r="U1755" s="235">
        <f t="shared" si="189"/>
        <v>808.11</v>
      </c>
      <c r="V1755" s="227">
        <f t="shared" si="190"/>
        <v>0</v>
      </c>
      <c r="W1755" s="227">
        <f t="shared" si="191"/>
        <v>0</v>
      </c>
      <c r="X1755" s="227">
        <f t="shared" si="194"/>
        <v>0</v>
      </c>
      <c r="Y1755" s="227">
        <f t="shared" si="192"/>
        <v>0</v>
      </c>
      <c r="Z1755" s="227">
        <f t="shared" si="193"/>
        <v>0</v>
      </c>
      <c r="AA1755" s="227">
        <f t="shared" si="195"/>
        <v>0</v>
      </c>
    </row>
    <row r="1756" spans="2:27" ht="13.5" hidden="1">
      <c r="B1756" s="232" t="s">
        <v>1110</v>
      </c>
      <c r="C1756" s="232" t="s">
        <v>1366</v>
      </c>
      <c r="D1756" s="232" t="s">
        <v>1445</v>
      </c>
      <c r="E1756" s="232" t="s">
        <v>988</v>
      </c>
      <c r="F1756" s="232">
        <v>64</v>
      </c>
      <c r="G1756" s="232" t="s">
        <v>1364</v>
      </c>
      <c r="H1756" s="233">
        <v>14.287000000000001</v>
      </c>
      <c r="I1756" s="233">
        <v>0</v>
      </c>
      <c r="J1756" s="233">
        <v>0</v>
      </c>
      <c r="K1756" s="234">
        <v>0</v>
      </c>
      <c r="L1756" s="233">
        <v>0</v>
      </c>
      <c r="M1756" s="234">
        <v>0</v>
      </c>
      <c r="N1756" s="233">
        <v>0</v>
      </c>
      <c r="O1756" s="233">
        <v>0</v>
      </c>
      <c r="P1756" s="233">
        <v>0</v>
      </c>
      <c r="Q1756" s="234">
        <v>0</v>
      </c>
      <c r="R1756" s="233">
        <v>0</v>
      </c>
      <c r="S1756" s="234">
        <v>0</v>
      </c>
      <c r="T1756" s="233">
        <v>0</v>
      </c>
      <c r="U1756" s="235">
        <f t="shared" si="189"/>
        <v>10429.51</v>
      </c>
      <c r="V1756" s="227">
        <f t="shared" si="190"/>
        <v>0</v>
      </c>
      <c r="W1756" s="227">
        <f t="shared" si="191"/>
        <v>0</v>
      </c>
      <c r="X1756" s="227">
        <f t="shared" si="194"/>
        <v>0</v>
      </c>
      <c r="Y1756" s="227">
        <f t="shared" si="192"/>
        <v>0</v>
      </c>
      <c r="Z1756" s="227">
        <f t="shared" si="193"/>
        <v>0</v>
      </c>
      <c r="AA1756" s="227">
        <f t="shared" si="195"/>
        <v>0</v>
      </c>
    </row>
    <row r="1757" spans="2:27" ht="13.5" hidden="1">
      <c r="B1757" s="232" t="s">
        <v>1110</v>
      </c>
      <c r="C1757" s="232" t="s">
        <v>1367</v>
      </c>
      <c r="D1757" s="232" t="s">
        <v>1445</v>
      </c>
      <c r="E1757" s="232" t="s">
        <v>988</v>
      </c>
      <c r="F1757" s="232">
        <v>8</v>
      </c>
      <c r="G1757" s="232" t="s">
        <v>1317</v>
      </c>
      <c r="H1757" s="233">
        <v>1.93</v>
      </c>
      <c r="I1757" s="233">
        <v>0</v>
      </c>
      <c r="J1757" s="233">
        <v>0</v>
      </c>
      <c r="K1757" s="234">
        <v>0</v>
      </c>
      <c r="L1757" s="233">
        <v>0</v>
      </c>
      <c r="M1757" s="234">
        <v>0</v>
      </c>
      <c r="N1757" s="233">
        <v>0</v>
      </c>
      <c r="O1757" s="233">
        <v>0</v>
      </c>
      <c r="P1757" s="233">
        <v>0</v>
      </c>
      <c r="Q1757" s="234">
        <v>0</v>
      </c>
      <c r="R1757" s="233">
        <v>0</v>
      </c>
      <c r="S1757" s="234">
        <v>0</v>
      </c>
      <c r="T1757" s="233">
        <v>0</v>
      </c>
      <c r="U1757" s="235">
        <f t="shared" si="189"/>
        <v>1408.8999999999999</v>
      </c>
      <c r="V1757" s="227">
        <f t="shared" si="190"/>
        <v>0</v>
      </c>
      <c r="W1757" s="227">
        <f t="shared" si="191"/>
        <v>0</v>
      </c>
      <c r="X1757" s="227">
        <f t="shared" si="194"/>
        <v>0</v>
      </c>
      <c r="Y1757" s="227">
        <f t="shared" si="192"/>
        <v>0</v>
      </c>
      <c r="Z1757" s="227">
        <f t="shared" si="193"/>
        <v>0</v>
      </c>
      <c r="AA1757" s="227">
        <f t="shared" si="195"/>
        <v>0</v>
      </c>
    </row>
    <row r="1758" spans="2:27" ht="13.5" hidden="1">
      <c r="B1758" s="232" t="s">
        <v>1110</v>
      </c>
      <c r="C1758" s="232" t="s">
        <v>1368</v>
      </c>
      <c r="D1758" s="232" t="s">
        <v>1445</v>
      </c>
      <c r="E1758" s="232" t="s">
        <v>988</v>
      </c>
      <c r="F1758" s="232">
        <v>128</v>
      </c>
      <c r="G1758" s="232" t="s">
        <v>1369</v>
      </c>
      <c r="H1758" s="233">
        <v>28.408200000000001</v>
      </c>
      <c r="I1758" s="233">
        <v>0</v>
      </c>
      <c r="J1758" s="233">
        <v>0</v>
      </c>
      <c r="K1758" s="234">
        <v>0</v>
      </c>
      <c r="L1758" s="233">
        <v>0</v>
      </c>
      <c r="M1758" s="234">
        <v>0</v>
      </c>
      <c r="N1758" s="233">
        <v>0</v>
      </c>
      <c r="O1758" s="233">
        <v>0</v>
      </c>
      <c r="P1758" s="233">
        <v>0</v>
      </c>
      <c r="Q1758" s="234">
        <v>0</v>
      </c>
      <c r="R1758" s="233">
        <v>0</v>
      </c>
      <c r="S1758" s="234">
        <v>0</v>
      </c>
      <c r="T1758" s="233">
        <v>0</v>
      </c>
      <c r="U1758" s="235">
        <f t="shared" si="189"/>
        <v>20737.986000000001</v>
      </c>
      <c r="V1758" s="227">
        <f t="shared" si="190"/>
        <v>0</v>
      </c>
      <c r="W1758" s="227">
        <f t="shared" si="191"/>
        <v>0</v>
      </c>
      <c r="X1758" s="227">
        <f t="shared" si="194"/>
        <v>0</v>
      </c>
      <c r="Y1758" s="227">
        <f t="shared" si="192"/>
        <v>0</v>
      </c>
      <c r="Z1758" s="227">
        <f t="shared" si="193"/>
        <v>0</v>
      </c>
      <c r="AA1758" s="227">
        <f t="shared" si="195"/>
        <v>0</v>
      </c>
    </row>
    <row r="1759" spans="2:27" ht="13.5" hidden="1">
      <c r="B1759" s="232" t="s">
        <v>1110</v>
      </c>
      <c r="C1759" s="232" t="s">
        <v>1370</v>
      </c>
      <c r="D1759" s="232" t="s">
        <v>1445</v>
      </c>
      <c r="E1759" s="232" t="s">
        <v>988</v>
      </c>
      <c r="F1759" s="232">
        <v>16</v>
      </c>
      <c r="G1759" s="232" t="s">
        <v>1316</v>
      </c>
      <c r="H1759" s="233">
        <v>3.6949999999999998</v>
      </c>
      <c r="I1759" s="233">
        <v>0</v>
      </c>
      <c r="J1759" s="233">
        <v>0</v>
      </c>
      <c r="K1759" s="234">
        <v>0</v>
      </c>
      <c r="L1759" s="233">
        <v>0</v>
      </c>
      <c r="M1759" s="234">
        <v>0</v>
      </c>
      <c r="N1759" s="233">
        <v>0</v>
      </c>
      <c r="O1759" s="233">
        <v>0</v>
      </c>
      <c r="P1759" s="233">
        <v>0</v>
      </c>
      <c r="Q1759" s="234">
        <v>0</v>
      </c>
      <c r="R1759" s="233">
        <v>0</v>
      </c>
      <c r="S1759" s="234">
        <v>0</v>
      </c>
      <c r="T1759" s="233">
        <v>0</v>
      </c>
      <c r="U1759" s="235">
        <f t="shared" si="189"/>
        <v>2697.35</v>
      </c>
      <c r="V1759" s="227">
        <f t="shared" si="190"/>
        <v>0</v>
      </c>
      <c r="W1759" s="227">
        <f t="shared" si="191"/>
        <v>0</v>
      </c>
      <c r="X1759" s="227">
        <f t="shared" si="194"/>
        <v>0</v>
      </c>
      <c r="Y1759" s="227">
        <f t="shared" si="192"/>
        <v>0</v>
      </c>
      <c r="Z1759" s="227">
        <f t="shared" si="193"/>
        <v>0</v>
      </c>
      <c r="AA1759" s="227">
        <f t="shared" si="195"/>
        <v>0</v>
      </c>
    </row>
    <row r="1760" spans="2:27" ht="13.5" hidden="1">
      <c r="B1760" s="232" t="s">
        <v>1110</v>
      </c>
      <c r="C1760" s="232" t="s">
        <v>1371</v>
      </c>
      <c r="D1760" s="232" t="s">
        <v>1445</v>
      </c>
      <c r="E1760" s="232" t="s">
        <v>988</v>
      </c>
      <c r="F1760" s="232">
        <v>32</v>
      </c>
      <c r="G1760" s="232" t="s">
        <v>1345</v>
      </c>
      <c r="H1760" s="233">
        <v>7.226</v>
      </c>
      <c r="I1760" s="233">
        <v>0</v>
      </c>
      <c r="J1760" s="233">
        <v>0</v>
      </c>
      <c r="K1760" s="234">
        <v>0</v>
      </c>
      <c r="L1760" s="233">
        <v>0</v>
      </c>
      <c r="M1760" s="234">
        <v>0</v>
      </c>
      <c r="N1760" s="233">
        <v>0</v>
      </c>
      <c r="O1760" s="233">
        <v>0</v>
      </c>
      <c r="P1760" s="233">
        <v>0</v>
      </c>
      <c r="Q1760" s="234">
        <v>0</v>
      </c>
      <c r="R1760" s="233">
        <v>0</v>
      </c>
      <c r="S1760" s="234">
        <v>0</v>
      </c>
      <c r="T1760" s="233">
        <v>0</v>
      </c>
      <c r="U1760" s="235">
        <f t="shared" si="189"/>
        <v>5274.98</v>
      </c>
      <c r="V1760" s="227">
        <f t="shared" si="190"/>
        <v>0</v>
      </c>
      <c r="W1760" s="227">
        <f t="shared" si="191"/>
        <v>0</v>
      </c>
      <c r="X1760" s="227">
        <f t="shared" si="194"/>
        <v>0</v>
      </c>
      <c r="Y1760" s="227">
        <f t="shared" si="192"/>
        <v>0</v>
      </c>
      <c r="Z1760" s="227">
        <f t="shared" si="193"/>
        <v>0</v>
      </c>
      <c r="AA1760" s="227">
        <f t="shared" si="195"/>
        <v>0</v>
      </c>
    </row>
    <row r="1761" spans="2:27" ht="13.5" hidden="1">
      <c r="B1761" s="232" t="s">
        <v>1110</v>
      </c>
      <c r="C1761" s="232" t="s">
        <v>1372</v>
      </c>
      <c r="D1761" s="232" t="s">
        <v>1445</v>
      </c>
      <c r="E1761" s="232" t="s">
        <v>988</v>
      </c>
      <c r="F1761" s="232">
        <v>2</v>
      </c>
      <c r="G1761" s="232" t="s">
        <v>1311</v>
      </c>
      <c r="H1761" s="233">
        <v>0.53600000000000003</v>
      </c>
      <c r="I1761" s="233">
        <v>0</v>
      </c>
      <c r="J1761" s="233">
        <v>0</v>
      </c>
      <c r="K1761" s="234">
        <v>0</v>
      </c>
      <c r="L1761" s="233">
        <v>0</v>
      </c>
      <c r="M1761" s="234">
        <v>0</v>
      </c>
      <c r="N1761" s="233">
        <v>0</v>
      </c>
      <c r="O1761" s="233">
        <v>0</v>
      </c>
      <c r="P1761" s="233">
        <v>0</v>
      </c>
      <c r="Q1761" s="234">
        <v>0</v>
      </c>
      <c r="R1761" s="233">
        <v>0</v>
      </c>
      <c r="S1761" s="234">
        <v>0</v>
      </c>
      <c r="T1761" s="233">
        <v>0</v>
      </c>
      <c r="U1761" s="235">
        <f t="shared" si="189"/>
        <v>391.28000000000003</v>
      </c>
      <c r="V1761" s="227">
        <f t="shared" si="190"/>
        <v>0</v>
      </c>
      <c r="W1761" s="227">
        <f t="shared" si="191"/>
        <v>0</v>
      </c>
      <c r="X1761" s="227">
        <f t="shared" si="194"/>
        <v>0</v>
      </c>
      <c r="Y1761" s="227">
        <f t="shared" si="192"/>
        <v>0</v>
      </c>
      <c r="Z1761" s="227">
        <f t="shared" si="193"/>
        <v>0</v>
      </c>
      <c r="AA1761" s="227">
        <f t="shared" si="195"/>
        <v>0</v>
      </c>
    </row>
    <row r="1762" spans="2:27" ht="13.5" hidden="1">
      <c r="B1762" s="232" t="s">
        <v>1110</v>
      </c>
      <c r="C1762" s="232" t="s">
        <v>1373</v>
      </c>
      <c r="D1762" s="232" t="s">
        <v>1445</v>
      </c>
      <c r="E1762" s="232" t="s">
        <v>988</v>
      </c>
      <c r="F1762" s="232">
        <v>128</v>
      </c>
      <c r="G1762" s="232" t="s">
        <v>1369</v>
      </c>
      <c r="H1762" s="233">
        <v>28.408000000000001</v>
      </c>
      <c r="I1762" s="233">
        <v>0</v>
      </c>
      <c r="J1762" s="233">
        <v>0</v>
      </c>
      <c r="K1762" s="234">
        <v>0</v>
      </c>
      <c r="L1762" s="233">
        <v>0</v>
      </c>
      <c r="M1762" s="234">
        <v>0</v>
      </c>
      <c r="N1762" s="233">
        <v>0</v>
      </c>
      <c r="O1762" s="233">
        <v>0</v>
      </c>
      <c r="P1762" s="233">
        <v>0</v>
      </c>
      <c r="Q1762" s="234">
        <v>0</v>
      </c>
      <c r="R1762" s="233">
        <v>0</v>
      </c>
      <c r="S1762" s="234">
        <v>0</v>
      </c>
      <c r="T1762" s="233">
        <v>0</v>
      </c>
      <c r="U1762" s="235">
        <f t="shared" si="189"/>
        <v>20737.84</v>
      </c>
      <c r="V1762" s="227">
        <f t="shared" si="190"/>
        <v>0</v>
      </c>
      <c r="W1762" s="227">
        <f t="shared" si="191"/>
        <v>0</v>
      </c>
      <c r="X1762" s="227">
        <f t="shared" si="194"/>
        <v>0</v>
      </c>
      <c r="Y1762" s="227">
        <f t="shared" si="192"/>
        <v>0</v>
      </c>
      <c r="Z1762" s="227">
        <f t="shared" si="193"/>
        <v>0</v>
      </c>
      <c r="AA1762" s="227">
        <f t="shared" si="195"/>
        <v>0</v>
      </c>
    </row>
    <row r="1763" spans="2:27" ht="13.5" hidden="1">
      <c r="B1763" s="232" t="s">
        <v>1110</v>
      </c>
      <c r="C1763" s="232" t="s">
        <v>1374</v>
      </c>
      <c r="D1763" s="232" t="s">
        <v>1445</v>
      </c>
      <c r="E1763" s="232" t="s">
        <v>988</v>
      </c>
      <c r="F1763" s="232">
        <v>4</v>
      </c>
      <c r="G1763" s="232" t="s">
        <v>1312</v>
      </c>
      <c r="H1763" s="233">
        <v>0.97799999999999998</v>
      </c>
      <c r="I1763" s="233">
        <v>0</v>
      </c>
      <c r="J1763" s="233">
        <v>0</v>
      </c>
      <c r="K1763" s="234">
        <v>0</v>
      </c>
      <c r="L1763" s="233">
        <v>0</v>
      </c>
      <c r="M1763" s="234">
        <v>0</v>
      </c>
      <c r="N1763" s="233">
        <v>0</v>
      </c>
      <c r="O1763" s="233">
        <v>0</v>
      </c>
      <c r="P1763" s="233">
        <v>0</v>
      </c>
      <c r="Q1763" s="234">
        <v>0</v>
      </c>
      <c r="R1763" s="233">
        <v>0</v>
      </c>
      <c r="S1763" s="234">
        <v>0</v>
      </c>
      <c r="T1763" s="233">
        <v>0</v>
      </c>
      <c r="U1763" s="235">
        <f t="shared" si="189"/>
        <v>713.93999999999994</v>
      </c>
      <c r="V1763" s="227">
        <f t="shared" si="190"/>
        <v>0</v>
      </c>
      <c r="W1763" s="227">
        <f t="shared" si="191"/>
        <v>0</v>
      </c>
      <c r="X1763" s="227">
        <f t="shared" si="194"/>
        <v>0</v>
      </c>
      <c r="Y1763" s="227">
        <f t="shared" si="192"/>
        <v>0</v>
      </c>
      <c r="Z1763" s="227">
        <f t="shared" si="193"/>
        <v>0</v>
      </c>
      <c r="AA1763" s="227">
        <f t="shared" si="195"/>
        <v>0</v>
      </c>
    </row>
    <row r="1764" spans="2:27" ht="13.5" hidden="1">
      <c r="B1764" s="232" t="s">
        <v>1110</v>
      </c>
      <c r="C1764" s="232" t="s">
        <v>1030</v>
      </c>
      <c r="D1764" s="232" t="s">
        <v>1445</v>
      </c>
      <c r="E1764" s="232" t="s">
        <v>988</v>
      </c>
      <c r="F1764" s="232">
        <v>96</v>
      </c>
      <c r="G1764" s="232" t="s">
        <v>1310</v>
      </c>
      <c r="H1764" s="233">
        <v>17.497</v>
      </c>
      <c r="I1764" s="233">
        <v>0</v>
      </c>
      <c r="J1764" s="233">
        <v>0</v>
      </c>
      <c r="K1764" s="234">
        <v>0</v>
      </c>
      <c r="L1764" s="233">
        <v>0</v>
      </c>
      <c r="M1764" s="234">
        <v>0</v>
      </c>
      <c r="N1764" s="233">
        <v>0</v>
      </c>
      <c r="O1764" s="233">
        <v>0</v>
      </c>
      <c r="P1764" s="233">
        <v>0</v>
      </c>
      <c r="Q1764" s="234">
        <v>0</v>
      </c>
      <c r="R1764" s="233">
        <v>0</v>
      </c>
      <c r="S1764" s="234">
        <v>0</v>
      </c>
      <c r="T1764" s="233">
        <v>0</v>
      </c>
      <c r="U1764" s="235">
        <f t="shared" si="189"/>
        <v>12772.81</v>
      </c>
      <c r="V1764" s="227">
        <f t="shared" si="190"/>
        <v>0</v>
      </c>
      <c r="W1764" s="227">
        <f t="shared" si="191"/>
        <v>0</v>
      </c>
      <c r="X1764" s="227">
        <f t="shared" si="194"/>
        <v>0</v>
      </c>
      <c r="Y1764" s="227">
        <f t="shared" si="192"/>
        <v>0</v>
      </c>
      <c r="Z1764" s="227">
        <f t="shared" si="193"/>
        <v>0</v>
      </c>
      <c r="AA1764" s="227">
        <f t="shared" si="195"/>
        <v>0</v>
      </c>
    </row>
    <row r="1765" spans="2:27" ht="13.5" hidden="1">
      <c r="B1765" s="232" t="s">
        <v>1110</v>
      </c>
      <c r="C1765" s="232" t="s">
        <v>1031</v>
      </c>
      <c r="D1765" s="232" t="s">
        <v>1445</v>
      </c>
      <c r="E1765" s="232" t="s">
        <v>988</v>
      </c>
      <c r="F1765" s="232">
        <v>8</v>
      </c>
      <c r="G1765" s="232" t="s">
        <v>1311</v>
      </c>
      <c r="H1765" s="233">
        <v>1.571</v>
      </c>
      <c r="I1765" s="233">
        <v>0</v>
      </c>
      <c r="J1765" s="233">
        <v>0</v>
      </c>
      <c r="K1765" s="234">
        <v>0</v>
      </c>
      <c r="L1765" s="233">
        <v>0</v>
      </c>
      <c r="M1765" s="234">
        <v>0</v>
      </c>
      <c r="N1765" s="233">
        <v>0</v>
      </c>
      <c r="O1765" s="233">
        <v>0</v>
      </c>
      <c r="P1765" s="233">
        <v>0</v>
      </c>
      <c r="Q1765" s="234">
        <v>0</v>
      </c>
      <c r="R1765" s="233">
        <v>0</v>
      </c>
      <c r="S1765" s="234">
        <v>0</v>
      </c>
      <c r="T1765" s="233">
        <v>0</v>
      </c>
      <c r="U1765" s="235">
        <f t="shared" si="189"/>
        <v>1146.83</v>
      </c>
      <c r="V1765" s="227">
        <f t="shared" si="190"/>
        <v>0</v>
      </c>
      <c r="W1765" s="227">
        <f t="shared" si="191"/>
        <v>0</v>
      </c>
      <c r="X1765" s="227">
        <f t="shared" si="194"/>
        <v>0</v>
      </c>
      <c r="Y1765" s="227">
        <f t="shared" si="192"/>
        <v>0</v>
      </c>
      <c r="Z1765" s="227">
        <f t="shared" si="193"/>
        <v>0</v>
      </c>
      <c r="AA1765" s="227">
        <f t="shared" si="195"/>
        <v>0</v>
      </c>
    </row>
    <row r="1766" spans="2:27" ht="13.5" hidden="1">
      <c r="B1766" s="232" t="s">
        <v>1110</v>
      </c>
      <c r="C1766" s="232" t="s">
        <v>1032</v>
      </c>
      <c r="D1766" s="232" t="s">
        <v>1445</v>
      </c>
      <c r="E1766" s="232" t="s">
        <v>988</v>
      </c>
      <c r="F1766" s="232">
        <v>24</v>
      </c>
      <c r="G1766" s="232" t="s">
        <v>1375</v>
      </c>
      <c r="H1766" s="233">
        <v>4.4980000000000002</v>
      </c>
      <c r="I1766" s="233">
        <v>0</v>
      </c>
      <c r="J1766" s="233">
        <v>0</v>
      </c>
      <c r="K1766" s="234">
        <v>0</v>
      </c>
      <c r="L1766" s="233">
        <v>0</v>
      </c>
      <c r="M1766" s="234">
        <v>0</v>
      </c>
      <c r="N1766" s="233">
        <v>0</v>
      </c>
      <c r="O1766" s="233">
        <v>0</v>
      </c>
      <c r="P1766" s="233">
        <v>0</v>
      </c>
      <c r="Q1766" s="234">
        <v>0</v>
      </c>
      <c r="R1766" s="233">
        <v>0</v>
      </c>
      <c r="S1766" s="234">
        <v>0</v>
      </c>
      <c r="T1766" s="233">
        <v>0</v>
      </c>
      <c r="U1766" s="235">
        <f t="shared" si="189"/>
        <v>3283.54</v>
      </c>
      <c r="V1766" s="227">
        <f t="shared" si="190"/>
        <v>0</v>
      </c>
      <c r="W1766" s="227">
        <f t="shared" si="191"/>
        <v>0</v>
      </c>
      <c r="X1766" s="227">
        <f t="shared" si="194"/>
        <v>0</v>
      </c>
      <c r="Y1766" s="227">
        <f t="shared" si="192"/>
        <v>0</v>
      </c>
      <c r="Z1766" s="227">
        <f t="shared" si="193"/>
        <v>0</v>
      </c>
      <c r="AA1766" s="227">
        <f t="shared" si="195"/>
        <v>0</v>
      </c>
    </row>
    <row r="1767" spans="2:27" ht="13.5" hidden="1">
      <c r="B1767" s="232" t="s">
        <v>1110</v>
      </c>
      <c r="C1767" s="232" t="s">
        <v>1033</v>
      </c>
      <c r="D1767" s="232" t="s">
        <v>1445</v>
      </c>
      <c r="E1767" s="232" t="s">
        <v>988</v>
      </c>
      <c r="F1767" s="232">
        <v>4</v>
      </c>
      <c r="G1767" s="232" t="s">
        <v>1315</v>
      </c>
      <c r="H1767" s="233">
        <v>0.85599999999999998</v>
      </c>
      <c r="I1767" s="233">
        <v>0</v>
      </c>
      <c r="J1767" s="233">
        <v>0</v>
      </c>
      <c r="K1767" s="234">
        <v>0</v>
      </c>
      <c r="L1767" s="233">
        <v>0</v>
      </c>
      <c r="M1767" s="234">
        <v>0</v>
      </c>
      <c r="N1767" s="233">
        <v>0</v>
      </c>
      <c r="O1767" s="233">
        <v>0</v>
      </c>
      <c r="P1767" s="233">
        <v>0</v>
      </c>
      <c r="Q1767" s="234">
        <v>0</v>
      </c>
      <c r="R1767" s="233">
        <v>0</v>
      </c>
      <c r="S1767" s="234">
        <v>0</v>
      </c>
      <c r="T1767" s="233">
        <v>0</v>
      </c>
      <c r="U1767" s="235">
        <f t="shared" si="189"/>
        <v>624.88</v>
      </c>
      <c r="V1767" s="227">
        <f t="shared" si="190"/>
        <v>0</v>
      </c>
      <c r="W1767" s="227">
        <f t="shared" si="191"/>
        <v>0</v>
      </c>
      <c r="X1767" s="227">
        <f t="shared" si="194"/>
        <v>0</v>
      </c>
      <c r="Y1767" s="227">
        <f t="shared" si="192"/>
        <v>0</v>
      </c>
      <c r="Z1767" s="227">
        <f t="shared" si="193"/>
        <v>0</v>
      </c>
      <c r="AA1767" s="227">
        <f t="shared" si="195"/>
        <v>0</v>
      </c>
    </row>
    <row r="1768" spans="2:27" ht="13.5" hidden="1">
      <c r="B1768" s="232" t="s">
        <v>1110</v>
      </c>
      <c r="C1768" s="232" t="s">
        <v>794</v>
      </c>
      <c r="D1768" s="232" t="s">
        <v>1445</v>
      </c>
      <c r="E1768" s="232" t="s">
        <v>988</v>
      </c>
      <c r="F1768" s="232">
        <v>40</v>
      </c>
      <c r="G1768" s="232" t="s">
        <v>1376</v>
      </c>
      <c r="H1768" s="233">
        <v>7.4249999999999998</v>
      </c>
      <c r="I1768" s="233">
        <v>0</v>
      </c>
      <c r="J1768" s="233">
        <v>0</v>
      </c>
      <c r="K1768" s="234">
        <v>0</v>
      </c>
      <c r="L1768" s="233">
        <v>0</v>
      </c>
      <c r="M1768" s="234">
        <v>0</v>
      </c>
      <c r="N1768" s="233">
        <v>0</v>
      </c>
      <c r="O1768" s="233">
        <v>0</v>
      </c>
      <c r="P1768" s="233">
        <v>0</v>
      </c>
      <c r="Q1768" s="234">
        <v>0</v>
      </c>
      <c r="R1768" s="233">
        <v>0</v>
      </c>
      <c r="S1768" s="234">
        <v>0</v>
      </c>
      <c r="T1768" s="233">
        <v>0</v>
      </c>
      <c r="U1768" s="235">
        <f t="shared" si="189"/>
        <v>5420.25</v>
      </c>
      <c r="V1768" s="227">
        <f t="shared" si="190"/>
        <v>0</v>
      </c>
      <c r="W1768" s="227">
        <f t="shared" si="191"/>
        <v>0</v>
      </c>
      <c r="X1768" s="227">
        <f t="shared" si="194"/>
        <v>0</v>
      </c>
      <c r="Y1768" s="227">
        <f t="shared" si="192"/>
        <v>0</v>
      </c>
      <c r="Z1768" s="227">
        <f t="shared" si="193"/>
        <v>0</v>
      </c>
      <c r="AA1768" s="227">
        <f t="shared" si="195"/>
        <v>0</v>
      </c>
    </row>
    <row r="1769" spans="2:27" ht="13.5" hidden="1">
      <c r="B1769" s="232" t="s">
        <v>1110</v>
      </c>
      <c r="C1769" s="232" t="s">
        <v>795</v>
      </c>
      <c r="D1769" s="232" t="s">
        <v>1445</v>
      </c>
      <c r="E1769" s="232" t="s">
        <v>988</v>
      </c>
      <c r="F1769" s="232">
        <v>64</v>
      </c>
      <c r="G1769" s="232" t="s">
        <v>1345</v>
      </c>
      <c r="H1769" s="233">
        <v>11.781000000000001</v>
      </c>
      <c r="I1769" s="233">
        <v>0</v>
      </c>
      <c r="J1769" s="233">
        <v>0</v>
      </c>
      <c r="K1769" s="234">
        <v>0</v>
      </c>
      <c r="L1769" s="233">
        <v>0</v>
      </c>
      <c r="M1769" s="234">
        <v>0</v>
      </c>
      <c r="N1769" s="233">
        <v>0</v>
      </c>
      <c r="O1769" s="233">
        <v>0</v>
      </c>
      <c r="P1769" s="233">
        <v>0</v>
      </c>
      <c r="Q1769" s="234">
        <v>0</v>
      </c>
      <c r="R1769" s="233">
        <v>0</v>
      </c>
      <c r="S1769" s="234">
        <v>0</v>
      </c>
      <c r="T1769" s="233">
        <v>0</v>
      </c>
      <c r="U1769" s="235">
        <f t="shared" si="189"/>
        <v>8600.130000000001</v>
      </c>
      <c r="V1769" s="227">
        <f t="shared" si="190"/>
        <v>0</v>
      </c>
      <c r="W1769" s="227">
        <f t="shared" si="191"/>
        <v>0</v>
      </c>
      <c r="X1769" s="227">
        <f t="shared" si="194"/>
        <v>0</v>
      </c>
      <c r="Y1769" s="227">
        <f t="shared" si="192"/>
        <v>0</v>
      </c>
      <c r="Z1769" s="227">
        <f t="shared" si="193"/>
        <v>0</v>
      </c>
      <c r="AA1769" s="227">
        <f t="shared" si="195"/>
        <v>0</v>
      </c>
    </row>
    <row r="1770" spans="2:27" ht="13.5" hidden="1">
      <c r="B1770" s="232" t="s">
        <v>1110</v>
      </c>
      <c r="C1770" s="232" t="s">
        <v>796</v>
      </c>
      <c r="D1770" s="232" t="s">
        <v>1445</v>
      </c>
      <c r="E1770" s="232" t="s">
        <v>988</v>
      </c>
      <c r="F1770" s="232">
        <v>8</v>
      </c>
      <c r="G1770" s="232" t="s">
        <v>1312</v>
      </c>
      <c r="H1770" s="233">
        <v>1.617</v>
      </c>
      <c r="I1770" s="233">
        <v>0</v>
      </c>
      <c r="J1770" s="233">
        <v>0</v>
      </c>
      <c r="K1770" s="234">
        <v>0</v>
      </c>
      <c r="L1770" s="233">
        <v>0</v>
      </c>
      <c r="M1770" s="234">
        <v>0</v>
      </c>
      <c r="N1770" s="233">
        <v>0</v>
      </c>
      <c r="O1770" s="233">
        <v>0</v>
      </c>
      <c r="P1770" s="233">
        <v>0</v>
      </c>
      <c r="Q1770" s="234">
        <v>0</v>
      </c>
      <c r="R1770" s="233">
        <v>0</v>
      </c>
      <c r="S1770" s="234">
        <v>0</v>
      </c>
      <c r="T1770" s="233">
        <v>0</v>
      </c>
      <c r="U1770" s="235">
        <f t="shared" si="189"/>
        <v>1180.4100000000001</v>
      </c>
      <c r="V1770" s="227">
        <f t="shared" si="190"/>
        <v>0</v>
      </c>
      <c r="W1770" s="227">
        <f t="shared" si="191"/>
        <v>0</v>
      </c>
      <c r="X1770" s="227">
        <f t="shared" si="194"/>
        <v>0</v>
      </c>
      <c r="Y1770" s="227">
        <f t="shared" si="192"/>
        <v>0</v>
      </c>
      <c r="Z1770" s="227">
        <f t="shared" si="193"/>
        <v>0</v>
      </c>
      <c r="AA1770" s="227">
        <f t="shared" si="195"/>
        <v>0</v>
      </c>
    </row>
    <row r="1771" spans="2:27" ht="13.5" hidden="1">
      <c r="B1771" s="232" t="s">
        <v>1110</v>
      </c>
      <c r="C1771" s="232" t="s">
        <v>797</v>
      </c>
      <c r="D1771" s="232" t="s">
        <v>1445</v>
      </c>
      <c r="E1771" s="232" t="s">
        <v>988</v>
      </c>
      <c r="F1771" s="232">
        <v>16</v>
      </c>
      <c r="G1771" s="232" t="s">
        <v>1317</v>
      </c>
      <c r="H1771" s="233">
        <v>3.069</v>
      </c>
      <c r="I1771" s="233">
        <v>0</v>
      </c>
      <c r="J1771" s="233">
        <v>0</v>
      </c>
      <c r="K1771" s="234">
        <v>0</v>
      </c>
      <c r="L1771" s="233">
        <v>0</v>
      </c>
      <c r="M1771" s="234">
        <v>0</v>
      </c>
      <c r="N1771" s="233">
        <v>0</v>
      </c>
      <c r="O1771" s="233">
        <v>0</v>
      </c>
      <c r="P1771" s="233">
        <v>0</v>
      </c>
      <c r="Q1771" s="234">
        <v>0</v>
      </c>
      <c r="R1771" s="233">
        <v>0</v>
      </c>
      <c r="S1771" s="234">
        <v>0</v>
      </c>
      <c r="T1771" s="233">
        <v>0</v>
      </c>
      <c r="U1771" s="235">
        <f t="shared" si="189"/>
        <v>2240.37</v>
      </c>
      <c r="V1771" s="227">
        <f t="shared" si="190"/>
        <v>0</v>
      </c>
      <c r="W1771" s="227">
        <f t="shared" si="191"/>
        <v>0</v>
      </c>
      <c r="X1771" s="227">
        <f t="shared" si="194"/>
        <v>0</v>
      </c>
      <c r="Y1771" s="227">
        <f t="shared" si="192"/>
        <v>0</v>
      </c>
      <c r="Z1771" s="227">
        <f t="shared" si="193"/>
        <v>0</v>
      </c>
      <c r="AA1771" s="227">
        <f t="shared" si="195"/>
        <v>0</v>
      </c>
    </row>
    <row r="1772" spans="2:27" ht="13.5" hidden="1">
      <c r="B1772" s="232" t="s">
        <v>1110</v>
      </c>
      <c r="C1772" s="232" t="s">
        <v>798</v>
      </c>
      <c r="D1772" s="232" t="s">
        <v>1445</v>
      </c>
      <c r="E1772" s="232" t="s">
        <v>988</v>
      </c>
      <c r="F1772" s="232">
        <v>2</v>
      </c>
      <c r="G1772" s="232" t="s">
        <v>1315</v>
      </c>
      <c r="H1772" s="233">
        <v>0.45800000000000002</v>
      </c>
      <c r="I1772" s="233">
        <v>0</v>
      </c>
      <c r="J1772" s="233">
        <v>0</v>
      </c>
      <c r="K1772" s="234">
        <v>0</v>
      </c>
      <c r="L1772" s="233">
        <v>0</v>
      </c>
      <c r="M1772" s="234">
        <v>0</v>
      </c>
      <c r="N1772" s="233">
        <v>0</v>
      </c>
      <c r="O1772" s="233">
        <v>0</v>
      </c>
      <c r="P1772" s="233">
        <v>0</v>
      </c>
      <c r="Q1772" s="234">
        <v>0</v>
      </c>
      <c r="R1772" s="233">
        <v>0</v>
      </c>
      <c r="S1772" s="234">
        <v>0</v>
      </c>
      <c r="T1772" s="233">
        <v>0</v>
      </c>
      <c r="U1772" s="235">
        <f t="shared" si="189"/>
        <v>334.34000000000003</v>
      </c>
      <c r="V1772" s="227">
        <f t="shared" si="190"/>
        <v>0</v>
      </c>
      <c r="W1772" s="227">
        <f t="shared" si="191"/>
        <v>0</v>
      </c>
      <c r="X1772" s="227">
        <f t="shared" si="194"/>
        <v>0</v>
      </c>
      <c r="Y1772" s="227">
        <f t="shared" si="192"/>
        <v>0</v>
      </c>
      <c r="Z1772" s="227">
        <f t="shared" si="193"/>
        <v>0</v>
      </c>
      <c r="AA1772" s="227">
        <f t="shared" si="195"/>
        <v>0</v>
      </c>
    </row>
    <row r="1773" spans="2:27" ht="13.5" hidden="1">
      <c r="B1773" s="232" t="s">
        <v>1110</v>
      </c>
      <c r="C1773" s="232" t="s">
        <v>799</v>
      </c>
      <c r="D1773" s="232" t="s">
        <v>1445</v>
      </c>
      <c r="E1773" s="232" t="s">
        <v>988</v>
      </c>
      <c r="F1773" s="232">
        <v>4</v>
      </c>
      <c r="G1773" s="232" t="s">
        <v>1311</v>
      </c>
      <c r="H1773" s="233">
        <v>0.82099999999999995</v>
      </c>
      <c r="I1773" s="233">
        <v>0</v>
      </c>
      <c r="J1773" s="233">
        <v>0</v>
      </c>
      <c r="K1773" s="234">
        <v>0</v>
      </c>
      <c r="L1773" s="233">
        <v>0</v>
      </c>
      <c r="M1773" s="234">
        <v>0</v>
      </c>
      <c r="N1773" s="233">
        <v>0</v>
      </c>
      <c r="O1773" s="233">
        <v>0</v>
      </c>
      <c r="P1773" s="233">
        <v>0</v>
      </c>
      <c r="Q1773" s="234">
        <v>0</v>
      </c>
      <c r="R1773" s="233">
        <v>0</v>
      </c>
      <c r="S1773" s="234">
        <v>0</v>
      </c>
      <c r="T1773" s="233">
        <v>0</v>
      </c>
      <c r="U1773" s="235">
        <f t="shared" si="189"/>
        <v>599.32999999999993</v>
      </c>
      <c r="V1773" s="227">
        <f t="shared" si="190"/>
        <v>0</v>
      </c>
      <c r="W1773" s="227">
        <f t="shared" si="191"/>
        <v>0</v>
      </c>
      <c r="X1773" s="227">
        <f t="shared" si="194"/>
        <v>0</v>
      </c>
      <c r="Y1773" s="227">
        <f t="shared" si="192"/>
        <v>0</v>
      </c>
      <c r="Z1773" s="227">
        <f t="shared" si="193"/>
        <v>0</v>
      </c>
      <c r="AA1773" s="227">
        <f t="shared" si="195"/>
        <v>0</v>
      </c>
    </row>
    <row r="1774" spans="2:27" ht="13.5" hidden="1">
      <c r="B1774" s="232" t="s">
        <v>1110</v>
      </c>
      <c r="C1774" s="232" t="s">
        <v>800</v>
      </c>
      <c r="D1774" s="232" t="s">
        <v>1445</v>
      </c>
      <c r="E1774" s="232" t="s">
        <v>988</v>
      </c>
      <c r="F1774" s="232">
        <v>48</v>
      </c>
      <c r="G1774" s="232" t="s">
        <v>1310</v>
      </c>
      <c r="H1774" s="233">
        <v>8.7569999999999997</v>
      </c>
      <c r="I1774" s="233">
        <v>0</v>
      </c>
      <c r="J1774" s="233">
        <v>0</v>
      </c>
      <c r="K1774" s="234">
        <v>0</v>
      </c>
      <c r="L1774" s="233">
        <v>0</v>
      </c>
      <c r="M1774" s="234">
        <v>0</v>
      </c>
      <c r="N1774" s="233">
        <v>0</v>
      </c>
      <c r="O1774" s="233">
        <v>0</v>
      </c>
      <c r="P1774" s="233">
        <v>0</v>
      </c>
      <c r="Q1774" s="234">
        <v>0</v>
      </c>
      <c r="R1774" s="233">
        <v>0</v>
      </c>
      <c r="S1774" s="234">
        <v>0</v>
      </c>
      <c r="T1774" s="233">
        <v>0</v>
      </c>
      <c r="U1774" s="235">
        <f t="shared" si="189"/>
        <v>6392.61</v>
      </c>
      <c r="V1774" s="227">
        <f t="shared" si="190"/>
        <v>0</v>
      </c>
      <c r="W1774" s="227">
        <f t="shared" si="191"/>
        <v>0</v>
      </c>
      <c r="X1774" s="227">
        <f t="shared" si="194"/>
        <v>0</v>
      </c>
      <c r="Y1774" s="227">
        <f t="shared" si="192"/>
        <v>0</v>
      </c>
      <c r="Z1774" s="227">
        <f t="shared" si="193"/>
        <v>0</v>
      </c>
      <c r="AA1774" s="227">
        <f t="shared" si="195"/>
        <v>0</v>
      </c>
    </row>
    <row r="1775" spans="2:27" ht="13.5" hidden="1">
      <c r="B1775" s="232" t="s">
        <v>1110</v>
      </c>
      <c r="C1775" s="232" t="s">
        <v>801</v>
      </c>
      <c r="D1775" s="232" t="s">
        <v>1445</v>
      </c>
      <c r="E1775" s="232" t="s">
        <v>988</v>
      </c>
      <c r="F1775" s="232">
        <v>64</v>
      </c>
      <c r="G1775" s="232" t="s">
        <v>1345</v>
      </c>
      <c r="H1775" s="233">
        <v>11.621</v>
      </c>
      <c r="I1775" s="233">
        <v>0</v>
      </c>
      <c r="J1775" s="233">
        <v>0</v>
      </c>
      <c r="K1775" s="234">
        <v>0</v>
      </c>
      <c r="L1775" s="233">
        <v>0</v>
      </c>
      <c r="M1775" s="234">
        <v>0</v>
      </c>
      <c r="N1775" s="233">
        <v>0</v>
      </c>
      <c r="O1775" s="233">
        <v>0</v>
      </c>
      <c r="P1775" s="233">
        <v>0</v>
      </c>
      <c r="Q1775" s="234">
        <v>0</v>
      </c>
      <c r="R1775" s="233">
        <v>0</v>
      </c>
      <c r="S1775" s="234">
        <v>0</v>
      </c>
      <c r="T1775" s="233">
        <v>0</v>
      </c>
      <c r="U1775" s="235">
        <f t="shared" si="189"/>
        <v>8483.33</v>
      </c>
      <c r="V1775" s="227">
        <f t="shared" si="190"/>
        <v>0</v>
      </c>
      <c r="W1775" s="227">
        <f t="shared" si="191"/>
        <v>0</v>
      </c>
      <c r="X1775" s="227">
        <f t="shared" si="194"/>
        <v>0</v>
      </c>
      <c r="Y1775" s="227">
        <f t="shared" si="192"/>
        <v>0</v>
      </c>
      <c r="Z1775" s="227">
        <f t="shared" si="193"/>
        <v>0</v>
      </c>
      <c r="AA1775" s="227">
        <f t="shared" si="195"/>
        <v>0</v>
      </c>
    </row>
    <row r="1776" spans="2:27" ht="13.5" hidden="1">
      <c r="B1776" s="232" t="s">
        <v>1110</v>
      </c>
      <c r="C1776" s="232" t="s">
        <v>802</v>
      </c>
      <c r="D1776" s="232" t="s">
        <v>1445</v>
      </c>
      <c r="E1776" s="232" t="s">
        <v>988</v>
      </c>
      <c r="F1776" s="232">
        <v>96</v>
      </c>
      <c r="G1776" s="232" t="s">
        <v>1356</v>
      </c>
      <c r="H1776" s="233">
        <v>17.349</v>
      </c>
      <c r="I1776" s="233">
        <v>0</v>
      </c>
      <c r="J1776" s="233">
        <v>0</v>
      </c>
      <c r="K1776" s="234">
        <v>0</v>
      </c>
      <c r="L1776" s="233">
        <v>0</v>
      </c>
      <c r="M1776" s="234">
        <v>0</v>
      </c>
      <c r="N1776" s="233">
        <v>0</v>
      </c>
      <c r="O1776" s="233">
        <v>0</v>
      </c>
      <c r="P1776" s="233">
        <v>0</v>
      </c>
      <c r="Q1776" s="234">
        <v>0</v>
      </c>
      <c r="R1776" s="233">
        <v>0</v>
      </c>
      <c r="S1776" s="234">
        <v>0</v>
      </c>
      <c r="T1776" s="233">
        <v>0</v>
      </c>
      <c r="U1776" s="235">
        <f t="shared" si="189"/>
        <v>12664.77</v>
      </c>
      <c r="V1776" s="227">
        <f t="shared" si="190"/>
        <v>0</v>
      </c>
      <c r="W1776" s="227">
        <f t="shared" si="191"/>
        <v>0</v>
      </c>
      <c r="X1776" s="227">
        <f t="shared" si="194"/>
        <v>0</v>
      </c>
      <c r="Y1776" s="227">
        <f t="shared" si="192"/>
        <v>0</v>
      </c>
      <c r="Z1776" s="227">
        <f t="shared" si="193"/>
        <v>0</v>
      </c>
      <c r="AA1776" s="227">
        <f t="shared" si="195"/>
        <v>0</v>
      </c>
    </row>
    <row r="1777" spans="2:27" ht="13.5" hidden="1">
      <c r="B1777" s="232" t="s">
        <v>1110</v>
      </c>
      <c r="C1777" s="232" t="s">
        <v>803</v>
      </c>
      <c r="D1777" s="232" t="s">
        <v>1445</v>
      </c>
      <c r="E1777" s="232" t="s">
        <v>988</v>
      </c>
      <c r="F1777" s="232">
        <v>8</v>
      </c>
      <c r="G1777" s="232" t="s">
        <v>1312</v>
      </c>
      <c r="H1777" s="233">
        <v>1.597</v>
      </c>
      <c r="I1777" s="233">
        <v>0</v>
      </c>
      <c r="J1777" s="233">
        <v>0</v>
      </c>
      <c r="K1777" s="234">
        <v>0</v>
      </c>
      <c r="L1777" s="233">
        <v>0</v>
      </c>
      <c r="M1777" s="234">
        <v>0</v>
      </c>
      <c r="N1777" s="233">
        <v>0</v>
      </c>
      <c r="O1777" s="233">
        <v>0</v>
      </c>
      <c r="P1777" s="233">
        <v>0</v>
      </c>
      <c r="Q1777" s="234">
        <v>0</v>
      </c>
      <c r="R1777" s="233">
        <v>0</v>
      </c>
      <c r="S1777" s="234">
        <v>0</v>
      </c>
      <c r="T1777" s="233">
        <v>0</v>
      </c>
      <c r="U1777" s="235">
        <f t="shared" si="189"/>
        <v>1165.81</v>
      </c>
      <c r="V1777" s="227">
        <f t="shared" si="190"/>
        <v>0</v>
      </c>
      <c r="W1777" s="227">
        <f t="shared" si="191"/>
        <v>0</v>
      </c>
      <c r="X1777" s="227">
        <f t="shared" si="194"/>
        <v>0</v>
      </c>
      <c r="Y1777" s="227">
        <f t="shared" si="192"/>
        <v>0</v>
      </c>
      <c r="Z1777" s="227">
        <f t="shared" si="193"/>
        <v>0</v>
      </c>
      <c r="AA1777" s="227">
        <f t="shared" si="195"/>
        <v>0</v>
      </c>
    </row>
    <row r="1778" spans="2:27" ht="13.5" hidden="1">
      <c r="B1778" s="232" t="s">
        <v>1110</v>
      </c>
      <c r="C1778" s="232" t="s">
        <v>804</v>
      </c>
      <c r="D1778" s="232" t="s">
        <v>1445</v>
      </c>
      <c r="E1778" s="232" t="s">
        <v>988</v>
      </c>
      <c r="F1778" s="232">
        <v>16</v>
      </c>
      <c r="G1778" s="232" t="s">
        <v>1317</v>
      </c>
      <c r="H1778" s="233">
        <v>3.0289999999999999</v>
      </c>
      <c r="I1778" s="233">
        <v>0</v>
      </c>
      <c r="J1778" s="233">
        <v>0</v>
      </c>
      <c r="K1778" s="234">
        <v>0</v>
      </c>
      <c r="L1778" s="233">
        <v>0</v>
      </c>
      <c r="M1778" s="234">
        <v>0</v>
      </c>
      <c r="N1778" s="233">
        <v>0</v>
      </c>
      <c r="O1778" s="233">
        <v>0</v>
      </c>
      <c r="P1778" s="233">
        <v>0</v>
      </c>
      <c r="Q1778" s="234">
        <v>0</v>
      </c>
      <c r="R1778" s="233">
        <v>0</v>
      </c>
      <c r="S1778" s="234">
        <v>0</v>
      </c>
      <c r="T1778" s="233">
        <v>0</v>
      </c>
      <c r="U1778" s="235">
        <f t="shared" si="189"/>
        <v>2211.17</v>
      </c>
      <c r="V1778" s="227">
        <f t="shared" si="190"/>
        <v>0</v>
      </c>
      <c r="W1778" s="227">
        <f t="shared" si="191"/>
        <v>0</v>
      </c>
      <c r="X1778" s="227">
        <f t="shared" si="194"/>
        <v>0</v>
      </c>
      <c r="Y1778" s="227">
        <f t="shared" si="192"/>
        <v>0</v>
      </c>
      <c r="Z1778" s="227">
        <f t="shared" si="193"/>
        <v>0</v>
      </c>
      <c r="AA1778" s="227">
        <f t="shared" si="195"/>
        <v>0</v>
      </c>
    </row>
    <row r="1779" spans="2:27" ht="13.5" hidden="1">
      <c r="B1779" s="232" t="s">
        <v>1110</v>
      </c>
      <c r="C1779" s="232" t="s">
        <v>805</v>
      </c>
      <c r="D1779" s="232" t="s">
        <v>1445</v>
      </c>
      <c r="E1779" s="232" t="s">
        <v>988</v>
      </c>
      <c r="F1779" s="232">
        <v>32</v>
      </c>
      <c r="G1779" s="232" t="s">
        <v>1316</v>
      </c>
      <c r="H1779" s="233">
        <v>5.8929999999999998</v>
      </c>
      <c r="I1779" s="233">
        <v>0</v>
      </c>
      <c r="J1779" s="233">
        <v>0</v>
      </c>
      <c r="K1779" s="234">
        <v>0</v>
      </c>
      <c r="L1779" s="233">
        <v>0</v>
      </c>
      <c r="M1779" s="234">
        <v>0</v>
      </c>
      <c r="N1779" s="233">
        <v>0</v>
      </c>
      <c r="O1779" s="233">
        <v>0</v>
      </c>
      <c r="P1779" s="233">
        <v>0</v>
      </c>
      <c r="Q1779" s="234">
        <v>0</v>
      </c>
      <c r="R1779" s="233">
        <v>0</v>
      </c>
      <c r="S1779" s="234">
        <v>0</v>
      </c>
      <c r="T1779" s="233">
        <v>0</v>
      </c>
      <c r="U1779" s="235">
        <f t="shared" si="189"/>
        <v>4301.8899999999994</v>
      </c>
      <c r="V1779" s="227">
        <f t="shared" si="190"/>
        <v>0</v>
      </c>
      <c r="W1779" s="227">
        <f t="shared" si="191"/>
        <v>0</v>
      </c>
      <c r="X1779" s="227">
        <f t="shared" si="194"/>
        <v>0</v>
      </c>
      <c r="Y1779" s="227">
        <f t="shared" si="192"/>
        <v>0</v>
      </c>
      <c r="Z1779" s="227">
        <f t="shared" si="193"/>
        <v>0</v>
      </c>
      <c r="AA1779" s="227">
        <f t="shared" si="195"/>
        <v>0</v>
      </c>
    </row>
    <row r="1780" spans="2:27" ht="13.5" hidden="1">
      <c r="B1780" s="232" t="s">
        <v>1110</v>
      </c>
      <c r="C1780" s="232" t="s">
        <v>806</v>
      </c>
      <c r="D1780" s="232" t="s">
        <v>1445</v>
      </c>
      <c r="E1780" s="232" t="s">
        <v>988</v>
      </c>
      <c r="F1780" s="232">
        <v>2</v>
      </c>
      <c r="G1780" s="232" t="s">
        <v>1315</v>
      </c>
      <c r="H1780" s="233">
        <v>0.45300000000000001</v>
      </c>
      <c r="I1780" s="233">
        <v>0</v>
      </c>
      <c r="J1780" s="233">
        <v>0</v>
      </c>
      <c r="K1780" s="234">
        <v>0</v>
      </c>
      <c r="L1780" s="233">
        <v>0</v>
      </c>
      <c r="M1780" s="234">
        <v>0</v>
      </c>
      <c r="N1780" s="233">
        <v>0</v>
      </c>
      <c r="O1780" s="233">
        <v>0</v>
      </c>
      <c r="P1780" s="233">
        <v>0</v>
      </c>
      <c r="Q1780" s="234">
        <v>0</v>
      </c>
      <c r="R1780" s="233">
        <v>0</v>
      </c>
      <c r="S1780" s="234">
        <v>0</v>
      </c>
      <c r="T1780" s="233">
        <v>0</v>
      </c>
      <c r="U1780" s="235">
        <f t="shared" si="189"/>
        <v>330.69</v>
      </c>
      <c r="V1780" s="227">
        <f t="shared" si="190"/>
        <v>0</v>
      </c>
      <c r="W1780" s="227">
        <f t="shared" si="191"/>
        <v>0</v>
      </c>
      <c r="X1780" s="227">
        <f t="shared" si="194"/>
        <v>0</v>
      </c>
      <c r="Y1780" s="227">
        <f t="shared" si="192"/>
        <v>0</v>
      </c>
      <c r="Z1780" s="227">
        <f t="shared" si="193"/>
        <v>0</v>
      </c>
      <c r="AA1780" s="227">
        <f t="shared" si="195"/>
        <v>0</v>
      </c>
    </row>
    <row r="1781" spans="2:27" ht="13.5" hidden="1">
      <c r="B1781" s="232" t="s">
        <v>1110</v>
      </c>
      <c r="C1781" s="232" t="s">
        <v>807</v>
      </c>
      <c r="D1781" s="232" t="s">
        <v>1445</v>
      </c>
      <c r="E1781" s="232" t="s">
        <v>988</v>
      </c>
      <c r="F1781" s="232">
        <v>96</v>
      </c>
      <c r="G1781" s="232" t="s">
        <v>1356</v>
      </c>
      <c r="H1781" s="233">
        <v>17.349</v>
      </c>
      <c r="I1781" s="233">
        <v>0</v>
      </c>
      <c r="J1781" s="233">
        <v>0</v>
      </c>
      <c r="K1781" s="234">
        <v>0</v>
      </c>
      <c r="L1781" s="233">
        <v>0</v>
      </c>
      <c r="M1781" s="234">
        <v>0</v>
      </c>
      <c r="N1781" s="233">
        <v>0</v>
      </c>
      <c r="O1781" s="233">
        <v>0</v>
      </c>
      <c r="P1781" s="233">
        <v>0</v>
      </c>
      <c r="Q1781" s="234">
        <v>0</v>
      </c>
      <c r="R1781" s="233">
        <v>0</v>
      </c>
      <c r="S1781" s="234">
        <v>0</v>
      </c>
      <c r="T1781" s="233">
        <v>0</v>
      </c>
      <c r="U1781" s="235">
        <f t="shared" si="189"/>
        <v>12664.77</v>
      </c>
      <c r="V1781" s="227">
        <f t="shared" si="190"/>
        <v>0</v>
      </c>
      <c r="W1781" s="227">
        <f t="shared" si="191"/>
        <v>0</v>
      </c>
      <c r="X1781" s="227">
        <f t="shared" si="194"/>
        <v>0</v>
      </c>
      <c r="Y1781" s="227">
        <f t="shared" si="192"/>
        <v>0</v>
      </c>
      <c r="Z1781" s="227">
        <f t="shared" si="193"/>
        <v>0</v>
      </c>
      <c r="AA1781" s="227">
        <f t="shared" si="195"/>
        <v>0</v>
      </c>
    </row>
    <row r="1782" spans="2:27" ht="13.5" hidden="1">
      <c r="B1782" s="232" t="s">
        <v>1110</v>
      </c>
      <c r="C1782" s="232" t="s">
        <v>808</v>
      </c>
      <c r="D1782" s="232" t="s">
        <v>1445</v>
      </c>
      <c r="E1782" s="232" t="s">
        <v>988</v>
      </c>
      <c r="F1782" s="232">
        <v>4</v>
      </c>
      <c r="G1782" s="232" t="s">
        <v>1311</v>
      </c>
      <c r="H1782" s="233">
        <v>0.81100000000000005</v>
      </c>
      <c r="I1782" s="233">
        <v>0</v>
      </c>
      <c r="J1782" s="233">
        <v>0</v>
      </c>
      <c r="K1782" s="234">
        <v>0</v>
      </c>
      <c r="L1782" s="233">
        <v>0</v>
      </c>
      <c r="M1782" s="234">
        <v>0</v>
      </c>
      <c r="N1782" s="233">
        <v>0</v>
      </c>
      <c r="O1782" s="233">
        <v>0</v>
      </c>
      <c r="P1782" s="233">
        <v>0</v>
      </c>
      <c r="Q1782" s="234">
        <v>0</v>
      </c>
      <c r="R1782" s="233">
        <v>0</v>
      </c>
      <c r="S1782" s="234">
        <v>0</v>
      </c>
      <c r="T1782" s="233">
        <v>0</v>
      </c>
      <c r="U1782" s="235">
        <f t="shared" si="189"/>
        <v>592.03000000000009</v>
      </c>
      <c r="V1782" s="227">
        <f t="shared" si="190"/>
        <v>0</v>
      </c>
      <c r="W1782" s="227">
        <f t="shared" si="191"/>
        <v>0</v>
      </c>
      <c r="X1782" s="227">
        <f t="shared" si="194"/>
        <v>0</v>
      </c>
      <c r="Y1782" s="227">
        <f t="shared" si="192"/>
        <v>0</v>
      </c>
      <c r="Z1782" s="227">
        <f t="shared" si="193"/>
        <v>0</v>
      </c>
      <c r="AA1782" s="227">
        <f t="shared" si="195"/>
        <v>0</v>
      </c>
    </row>
    <row r="1783" spans="2:27" ht="13.5" hidden="1">
      <c r="B1783" s="232" t="s">
        <v>1110</v>
      </c>
      <c r="C1783" s="232" t="s">
        <v>809</v>
      </c>
      <c r="D1783" s="232" t="s">
        <v>1445</v>
      </c>
      <c r="E1783" s="232" t="s">
        <v>988</v>
      </c>
      <c r="F1783" s="232">
        <v>48</v>
      </c>
      <c r="G1783" s="232" t="s">
        <v>1310</v>
      </c>
      <c r="H1783" s="233">
        <v>8.4689999999999994</v>
      </c>
      <c r="I1783" s="233">
        <v>0</v>
      </c>
      <c r="J1783" s="233">
        <v>0</v>
      </c>
      <c r="K1783" s="234">
        <v>0</v>
      </c>
      <c r="L1783" s="233">
        <v>0</v>
      </c>
      <c r="M1783" s="234">
        <v>0</v>
      </c>
      <c r="N1783" s="233">
        <v>0</v>
      </c>
      <c r="O1783" s="233">
        <v>0</v>
      </c>
      <c r="P1783" s="233">
        <v>0</v>
      </c>
      <c r="Q1783" s="234">
        <v>0</v>
      </c>
      <c r="R1783" s="233">
        <v>0</v>
      </c>
      <c r="S1783" s="234">
        <v>0</v>
      </c>
      <c r="T1783" s="233">
        <v>0</v>
      </c>
      <c r="U1783" s="235">
        <f t="shared" si="189"/>
        <v>6182.37</v>
      </c>
      <c r="V1783" s="227">
        <f t="shared" si="190"/>
        <v>0</v>
      </c>
      <c r="W1783" s="227">
        <f t="shared" si="191"/>
        <v>0</v>
      </c>
      <c r="X1783" s="227">
        <f t="shared" si="194"/>
        <v>0</v>
      </c>
      <c r="Y1783" s="227">
        <f t="shared" si="192"/>
        <v>0</v>
      </c>
      <c r="Z1783" s="227">
        <f t="shared" si="193"/>
        <v>0</v>
      </c>
      <c r="AA1783" s="227">
        <f t="shared" si="195"/>
        <v>0</v>
      </c>
    </row>
    <row r="1784" spans="2:27" ht="13.5" hidden="1">
      <c r="B1784" s="232" t="s">
        <v>1110</v>
      </c>
      <c r="C1784" s="232" t="s">
        <v>810</v>
      </c>
      <c r="D1784" s="232" t="s">
        <v>1445</v>
      </c>
      <c r="E1784" s="232" t="s">
        <v>988</v>
      </c>
      <c r="F1784" s="232">
        <v>64</v>
      </c>
      <c r="G1784" s="232" t="s">
        <v>1345</v>
      </c>
      <c r="H1784" s="233">
        <v>11.237</v>
      </c>
      <c r="I1784" s="233">
        <v>0</v>
      </c>
      <c r="J1784" s="233">
        <v>0</v>
      </c>
      <c r="K1784" s="234">
        <v>0</v>
      </c>
      <c r="L1784" s="233">
        <v>0</v>
      </c>
      <c r="M1784" s="234">
        <v>0</v>
      </c>
      <c r="N1784" s="233">
        <v>0</v>
      </c>
      <c r="O1784" s="233">
        <v>0</v>
      </c>
      <c r="P1784" s="233">
        <v>0</v>
      </c>
      <c r="Q1784" s="234">
        <v>0</v>
      </c>
      <c r="R1784" s="233">
        <v>0</v>
      </c>
      <c r="S1784" s="234">
        <v>0</v>
      </c>
      <c r="T1784" s="233">
        <v>0</v>
      </c>
      <c r="U1784" s="235">
        <f t="shared" si="189"/>
        <v>8203.01</v>
      </c>
      <c r="V1784" s="227">
        <f t="shared" si="190"/>
        <v>0</v>
      </c>
      <c r="W1784" s="227">
        <f t="shared" si="191"/>
        <v>0</v>
      </c>
      <c r="X1784" s="227">
        <f t="shared" si="194"/>
        <v>0</v>
      </c>
      <c r="Y1784" s="227">
        <f t="shared" si="192"/>
        <v>0</v>
      </c>
      <c r="Z1784" s="227">
        <f t="shared" si="193"/>
        <v>0</v>
      </c>
      <c r="AA1784" s="227">
        <f t="shared" si="195"/>
        <v>0</v>
      </c>
    </row>
    <row r="1785" spans="2:27" ht="13.5" hidden="1">
      <c r="B1785" s="232" t="s">
        <v>1110</v>
      </c>
      <c r="C1785" s="232" t="s">
        <v>811</v>
      </c>
      <c r="D1785" s="232" t="s">
        <v>1445</v>
      </c>
      <c r="E1785" s="232" t="s">
        <v>988</v>
      </c>
      <c r="F1785" s="232">
        <v>96</v>
      </c>
      <c r="G1785" s="232" t="s">
        <v>1356</v>
      </c>
      <c r="H1785" s="233">
        <v>16.773</v>
      </c>
      <c r="I1785" s="233">
        <v>0</v>
      </c>
      <c r="J1785" s="233">
        <v>0</v>
      </c>
      <c r="K1785" s="234">
        <v>0</v>
      </c>
      <c r="L1785" s="233">
        <v>0</v>
      </c>
      <c r="M1785" s="234">
        <v>0</v>
      </c>
      <c r="N1785" s="233">
        <v>0</v>
      </c>
      <c r="O1785" s="233">
        <v>0</v>
      </c>
      <c r="P1785" s="233">
        <v>0</v>
      </c>
      <c r="Q1785" s="234">
        <v>0</v>
      </c>
      <c r="R1785" s="233">
        <v>0</v>
      </c>
      <c r="S1785" s="234">
        <v>0</v>
      </c>
      <c r="T1785" s="233">
        <v>0</v>
      </c>
      <c r="U1785" s="235">
        <f t="shared" si="189"/>
        <v>12244.289999999999</v>
      </c>
      <c r="V1785" s="227">
        <f t="shared" si="190"/>
        <v>0</v>
      </c>
      <c r="W1785" s="227">
        <f t="shared" si="191"/>
        <v>0</v>
      </c>
      <c r="X1785" s="227">
        <f t="shared" si="194"/>
        <v>0</v>
      </c>
      <c r="Y1785" s="227">
        <f t="shared" si="192"/>
        <v>0</v>
      </c>
      <c r="Z1785" s="227">
        <f t="shared" si="193"/>
        <v>0</v>
      </c>
      <c r="AA1785" s="227">
        <f t="shared" si="195"/>
        <v>0</v>
      </c>
    </row>
    <row r="1786" spans="2:27" ht="13.5" hidden="1">
      <c r="B1786" s="232" t="s">
        <v>1110</v>
      </c>
      <c r="C1786" s="232" t="s">
        <v>812</v>
      </c>
      <c r="D1786" s="232" t="s">
        <v>1445</v>
      </c>
      <c r="E1786" s="232" t="s">
        <v>988</v>
      </c>
      <c r="F1786" s="232">
        <v>8</v>
      </c>
      <c r="G1786" s="232" t="s">
        <v>1312</v>
      </c>
      <c r="H1786" s="233">
        <v>1.5489999999999999</v>
      </c>
      <c r="I1786" s="233">
        <v>0</v>
      </c>
      <c r="J1786" s="233">
        <v>0</v>
      </c>
      <c r="K1786" s="234">
        <v>0</v>
      </c>
      <c r="L1786" s="233">
        <v>0</v>
      </c>
      <c r="M1786" s="234">
        <v>0</v>
      </c>
      <c r="N1786" s="233">
        <v>0</v>
      </c>
      <c r="O1786" s="233">
        <v>0</v>
      </c>
      <c r="P1786" s="233">
        <v>0</v>
      </c>
      <c r="Q1786" s="234">
        <v>0</v>
      </c>
      <c r="R1786" s="233">
        <v>0</v>
      </c>
      <c r="S1786" s="234">
        <v>0</v>
      </c>
      <c r="T1786" s="233">
        <v>0</v>
      </c>
      <c r="U1786" s="235">
        <f t="shared" si="189"/>
        <v>1130.77</v>
      </c>
      <c r="V1786" s="227">
        <f t="shared" si="190"/>
        <v>0</v>
      </c>
      <c r="W1786" s="227">
        <f t="shared" si="191"/>
        <v>0</v>
      </c>
      <c r="X1786" s="227">
        <f t="shared" si="194"/>
        <v>0</v>
      </c>
      <c r="Y1786" s="227">
        <f t="shared" si="192"/>
        <v>0</v>
      </c>
      <c r="Z1786" s="227">
        <f t="shared" si="193"/>
        <v>0</v>
      </c>
      <c r="AA1786" s="227">
        <f t="shared" si="195"/>
        <v>0</v>
      </c>
    </row>
    <row r="1787" spans="2:27" ht="13.5" hidden="1">
      <c r="B1787" s="232" t="s">
        <v>1110</v>
      </c>
      <c r="C1787" s="232" t="s">
        <v>813</v>
      </c>
      <c r="D1787" s="232" t="s">
        <v>1445</v>
      </c>
      <c r="E1787" s="232" t="s">
        <v>988</v>
      </c>
      <c r="F1787" s="232">
        <v>16</v>
      </c>
      <c r="G1787" s="232" t="s">
        <v>1317</v>
      </c>
      <c r="H1787" s="233">
        <v>2.9329999999999998</v>
      </c>
      <c r="I1787" s="233">
        <v>0</v>
      </c>
      <c r="J1787" s="233">
        <v>0</v>
      </c>
      <c r="K1787" s="234">
        <v>0</v>
      </c>
      <c r="L1787" s="233">
        <v>0</v>
      </c>
      <c r="M1787" s="234">
        <v>0</v>
      </c>
      <c r="N1787" s="233">
        <v>0</v>
      </c>
      <c r="O1787" s="233">
        <v>0</v>
      </c>
      <c r="P1787" s="233">
        <v>0</v>
      </c>
      <c r="Q1787" s="234">
        <v>0</v>
      </c>
      <c r="R1787" s="233">
        <v>0</v>
      </c>
      <c r="S1787" s="234">
        <v>0</v>
      </c>
      <c r="T1787" s="233">
        <v>0</v>
      </c>
      <c r="U1787" s="235">
        <f t="shared" si="189"/>
        <v>2141.0899999999997</v>
      </c>
      <c r="V1787" s="227">
        <f t="shared" si="190"/>
        <v>0</v>
      </c>
      <c r="W1787" s="227">
        <f t="shared" si="191"/>
        <v>0</v>
      </c>
      <c r="X1787" s="227">
        <f t="shared" si="194"/>
        <v>0</v>
      </c>
      <c r="Y1787" s="227">
        <f t="shared" si="192"/>
        <v>0</v>
      </c>
      <c r="Z1787" s="227">
        <f t="shared" si="193"/>
        <v>0</v>
      </c>
      <c r="AA1787" s="227">
        <f t="shared" si="195"/>
        <v>0</v>
      </c>
    </row>
    <row r="1788" spans="2:27" ht="13.5" hidden="1">
      <c r="B1788" s="232" t="s">
        <v>1110</v>
      </c>
      <c r="C1788" s="232" t="s">
        <v>814</v>
      </c>
      <c r="D1788" s="232" t="s">
        <v>1445</v>
      </c>
      <c r="E1788" s="232" t="s">
        <v>988</v>
      </c>
      <c r="F1788" s="232">
        <v>32</v>
      </c>
      <c r="G1788" s="232" t="s">
        <v>1316</v>
      </c>
      <c r="H1788" s="233">
        <v>5.7009999999999996</v>
      </c>
      <c r="I1788" s="233">
        <v>0</v>
      </c>
      <c r="J1788" s="233">
        <v>0</v>
      </c>
      <c r="K1788" s="234">
        <v>0</v>
      </c>
      <c r="L1788" s="233">
        <v>0</v>
      </c>
      <c r="M1788" s="234">
        <v>0</v>
      </c>
      <c r="N1788" s="233">
        <v>0</v>
      </c>
      <c r="O1788" s="233">
        <v>0</v>
      </c>
      <c r="P1788" s="233">
        <v>0</v>
      </c>
      <c r="Q1788" s="234">
        <v>0</v>
      </c>
      <c r="R1788" s="233">
        <v>0</v>
      </c>
      <c r="S1788" s="234">
        <v>0</v>
      </c>
      <c r="T1788" s="233">
        <v>0</v>
      </c>
      <c r="U1788" s="235">
        <f t="shared" si="189"/>
        <v>4161.7299999999996</v>
      </c>
      <c r="V1788" s="227">
        <f t="shared" si="190"/>
        <v>0</v>
      </c>
      <c r="W1788" s="227">
        <f t="shared" si="191"/>
        <v>0</v>
      </c>
      <c r="X1788" s="227">
        <f t="shared" si="194"/>
        <v>0</v>
      </c>
      <c r="Y1788" s="227">
        <f t="shared" si="192"/>
        <v>0</v>
      </c>
      <c r="Z1788" s="227">
        <f t="shared" si="193"/>
        <v>0</v>
      </c>
      <c r="AA1788" s="227">
        <f t="shared" si="195"/>
        <v>0</v>
      </c>
    </row>
    <row r="1789" spans="2:27" ht="13.5" hidden="1">
      <c r="B1789" s="232" t="s">
        <v>1110</v>
      </c>
      <c r="C1789" s="232" t="s">
        <v>815</v>
      </c>
      <c r="D1789" s="232" t="s">
        <v>1445</v>
      </c>
      <c r="E1789" s="232" t="s">
        <v>988</v>
      </c>
      <c r="F1789" s="232">
        <v>2</v>
      </c>
      <c r="G1789" s="232" t="s">
        <v>1315</v>
      </c>
      <c r="H1789" s="233">
        <v>0.441</v>
      </c>
      <c r="I1789" s="233">
        <v>0</v>
      </c>
      <c r="J1789" s="233">
        <v>0</v>
      </c>
      <c r="K1789" s="234">
        <v>0</v>
      </c>
      <c r="L1789" s="233">
        <v>0</v>
      </c>
      <c r="M1789" s="234">
        <v>0</v>
      </c>
      <c r="N1789" s="233">
        <v>0</v>
      </c>
      <c r="O1789" s="233">
        <v>0</v>
      </c>
      <c r="P1789" s="233">
        <v>0</v>
      </c>
      <c r="Q1789" s="234">
        <v>0</v>
      </c>
      <c r="R1789" s="233">
        <v>0</v>
      </c>
      <c r="S1789" s="234">
        <v>0</v>
      </c>
      <c r="T1789" s="233">
        <v>0</v>
      </c>
      <c r="U1789" s="235">
        <f t="shared" si="189"/>
        <v>321.93</v>
      </c>
      <c r="V1789" s="227">
        <f t="shared" si="190"/>
        <v>0</v>
      </c>
      <c r="W1789" s="227">
        <f t="shared" si="191"/>
        <v>0</v>
      </c>
      <c r="X1789" s="227">
        <f t="shared" si="194"/>
        <v>0</v>
      </c>
      <c r="Y1789" s="227">
        <f t="shared" si="192"/>
        <v>0</v>
      </c>
      <c r="Z1789" s="227">
        <f t="shared" si="193"/>
        <v>0</v>
      </c>
      <c r="AA1789" s="227">
        <f t="shared" si="195"/>
        <v>0</v>
      </c>
    </row>
    <row r="1790" spans="2:27" ht="13.5" hidden="1">
      <c r="B1790" s="232" t="s">
        <v>1110</v>
      </c>
      <c r="C1790" s="232" t="s">
        <v>816</v>
      </c>
      <c r="D1790" s="232" t="s">
        <v>1445</v>
      </c>
      <c r="E1790" s="232" t="s">
        <v>988</v>
      </c>
      <c r="F1790" s="232">
        <v>4</v>
      </c>
      <c r="G1790" s="232" t="s">
        <v>1311</v>
      </c>
      <c r="H1790" s="233">
        <v>0.78700000000000003</v>
      </c>
      <c r="I1790" s="233">
        <v>0</v>
      </c>
      <c r="J1790" s="233">
        <v>0</v>
      </c>
      <c r="K1790" s="234">
        <v>0</v>
      </c>
      <c r="L1790" s="233">
        <v>0</v>
      </c>
      <c r="M1790" s="234">
        <v>0</v>
      </c>
      <c r="N1790" s="233">
        <v>0</v>
      </c>
      <c r="O1790" s="233">
        <v>0</v>
      </c>
      <c r="P1790" s="233">
        <v>0</v>
      </c>
      <c r="Q1790" s="234">
        <v>0</v>
      </c>
      <c r="R1790" s="233">
        <v>0</v>
      </c>
      <c r="S1790" s="234">
        <v>0</v>
      </c>
      <c r="T1790" s="233">
        <v>0</v>
      </c>
      <c r="U1790" s="235">
        <f t="shared" si="189"/>
        <v>574.51</v>
      </c>
      <c r="V1790" s="227">
        <f t="shared" si="190"/>
        <v>0</v>
      </c>
      <c r="W1790" s="227">
        <f t="shared" si="191"/>
        <v>0</v>
      </c>
      <c r="X1790" s="227">
        <f t="shared" si="194"/>
        <v>0</v>
      </c>
      <c r="Y1790" s="227">
        <f t="shared" si="192"/>
        <v>0</v>
      </c>
      <c r="Z1790" s="227">
        <f t="shared" si="193"/>
        <v>0</v>
      </c>
      <c r="AA1790" s="227">
        <f t="shared" si="195"/>
        <v>0</v>
      </c>
    </row>
    <row r="1791" spans="2:27" ht="13.5" hidden="1">
      <c r="B1791" s="232" t="s">
        <v>1110</v>
      </c>
      <c r="C1791" s="232" t="s">
        <v>817</v>
      </c>
      <c r="D1791" s="232" t="s">
        <v>1445</v>
      </c>
      <c r="E1791" s="232" t="s">
        <v>988</v>
      </c>
      <c r="F1791" s="232">
        <v>48</v>
      </c>
      <c r="G1791" s="232" t="s">
        <v>1310</v>
      </c>
      <c r="H1791" s="233">
        <v>8.9730000000000008</v>
      </c>
      <c r="I1791" s="233">
        <v>0</v>
      </c>
      <c r="J1791" s="233">
        <v>0</v>
      </c>
      <c r="K1791" s="234">
        <v>0</v>
      </c>
      <c r="L1791" s="233">
        <v>0</v>
      </c>
      <c r="M1791" s="234">
        <v>0</v>
      </c>
      <c r="N1791" s="233">
        <v>0</v>
      </c>
      <c r="O1791" s="233">
        <v>0</v>
      </c>
      <c r="P1791" s="233">
        <v>0</v>
      </c>
      <c r="Q1791" s="234">
        <v>0</v>
      </c>
      <c r="R1791" s="233">
        <v>0</v>
      </c>
      <c r="S1791" s="234">
        <v>0</v>
      </c>
      <c r="T1791" s="233">
        <v>0</v>
      </c>
      <c r="U1791" s="235">
        <f t="shared" si="189"/>
        <v>6550.2900000000009</v>
      </c>
      <c r="V1791" s="227">
        <f t="shared" si="190"/>
        <v>0</v>
      </c>
      <c r="W1791" s="227">
        <f t="shared" si="191"/>
        <v>0</v>
      </c>
      <c r="X1791" s="227">
        <f t="shared" si="194"/>
        <v>0</v>
      </c>
      <c r="Y1791" s="227">
        <f t="shared" si="192"/>
        <v>0</v>
      </c>
      <c r="Z1791" s="227">
        <f t="shared" si="193"/>
        <v>0</v>
      </c>
      <c r="AA1791" s="227">
        <f t="shared" si="195"/>
        <v>0</v>
      </c>
    </row>
    <row r="1792" spans="2:27" ht="13.5" hidden="1">
      <c r="B1792" s="232" t="s">
        <v>1110</v>
      </c>
      <c r="C1792" s="232" t="s">
        <v>818</v>
      </c>
      <c r="D1792" s="232" t="s">
        <v>1445</v>
      </c>
      <c r="E1792" s="232" t="s">
        <v>988</v>
      </c>
      <c r="F1792" s="232">
        <v>64</v>
      </c>
      <c r="G1792" s="232" t="s">
        <v>1345</v>
      </c>
      <c r="H1792" s="233">
        <v>11.909000000000001</v>
      </c>
      <c r="I1792" s="233">
        <v>0</v>
      </c>
      <c r="J1792" s="233">
        <v>0</v>
      </c>
      <c r="K1792" s="234">
        <v>0</v>
      </c>
      <c r="L1792" s="233">
        <v>0</v>
      </c>
      <c r="M1792" s="234">
        <v>0</v>
      </c>
      <c r="N1792" s="233">
        <v>0</v>
      </c>
      <c r="O1792" s="233">
        <v>0</v>
      </c>
      <c r="P1792" s="233">
        <v>0</v>
      </c>
      <c r="Q1792" s="234">
        <v>0</v>
      </c>
      <c r="R1792" s="233">
        <v>0</v>
      </c>
      <c r="S1792" s="234">
        <v>0</v>
      </c>
      <c r="T1792" s="233">
        <v>0</v>
      </c>
      <c r="U1792" s="235">
        <f t="shared" si="189"/>
        <v>8693.57</v>
      </c>
      <c r="V1792" s="227">
        <f t="shared" si="190"/>
        <v>0</v>
      </c>
      <c r="W1792" s="227">
        <f t="shared" si="191"/>
        <v>0</v>
      </c>
      <c r="X1792" s="227">
        <f t="shared" si="194"/>
        <v>0</v>
      </c>
      <c r="Y1792" s="227">
        <f t="shared" si="192"/>
        <v>0</v>
      </c>
      <c r="Z1792" s="227">
        <f t="shared" si="193"/>
        <v>0</v>
      </c>
      <c r="AA1792" s="227">
        <f t="shared" si="195"/>
        <v>0</v>
      </c>
    </row>
    <row r="1793" spans="2:27" ht="13.5" hidden="1">
      <c r="B1793" s="232" t="s">
        <v>1110</v>
      </c>
      <c r="C1793" s="232" t="s">
        <v>819</v>
      </c>
      <c r="D1793" s="232" t="s">
        <v>1445</v>
      </c>
      <c r="E1793" s="232" t="s">
        <v>988</v>
      </c>
      <c r="F1793" s="232">
        <v>96</v>
      </c>
      <c r="G1793" s="232" t="s">
        <v>1356</v>
      </c>
      <c r="H1793" s="233">
        <v>17.780999999999999</v>
      </c>
      <c r="I1793" s="233">
        <v>0</v>
      </c>
      <c r="J1793" s="233">
        <v>0</v>
      </c>
      <c r="K1793" s="234">
        <v>0</v>
      </c>
      <c r="L1793" s="233">
        <v>0</v>
      </c>
      <c r="M1793" s="234">
        <v>0</v>
      </c>
      <c r="N1793" s="233">
        <v>0</v>
      </c>
      <c r="O1793" s="233">
        <v>0</v>
      </c>
      <c r="P1793" s="233">
        <v>0</v>
      </c>
      <c r="Q1793" s="234">
        <v>0</v>
      </c>
      <c r="R1793" s="233">
        <v>0</v>
      </c>
      <c r="S1793" s="234">
        <v>0</v>
      </c>
      <c r="T1793" s="233">
        <v>0</v>
      </c>
      <c r="U1793" s="235">
        <f t="shared" si="189"/>
        <v>12980.13</v>
      </c>
      <c r="V1793" s="227">
        <f t="shared" si="190"/>
        <v>0</v>
      </c>
      <c r="W1793" s="227">
        <f t="shared" si="191"/>
        <v>0</v>
      </c>
      <c r="X1793" s="227">
        <f t="shared" si="194"/>
        <v>0</v>
      </c>
      <c r="Y1793" s="227">
        <f t="shared" si="192"/>
        <v>0</v>
      </c>
      <c r="Z1793" s="227">
        <f t="shared" si="193"/>
        <v>0</v>
      </c>
      <c r="AA1793" s="227">
        <f t="shared" si="195"/>
        <v>0</v>
      </c>
    </row>
    <row r="1794" spans="2:27" ht="13.5" hidden="1">
      <c r="B1794" s="232" t="s">
        <v>1110</v>
      </c>
      <c r="C1794" s="232" t="s">
        <v>820</v>
      </c>
      <c r="D1794" s="232" t="s">
        <v>1445</v>
      </c>
      <c r="E1794" s="232" t="s">
        <v>988</v>
      </c>
      <c r="F1794" s="232">
        <v>8</v>
      </c>
      <c r="G1794" s="232" t="s">
        <v>1312</v>
      </c>
      <c r="H1794" s="233">
        <v>1.633</v>
      </c>
      <c r="I1794" s="233">
        <v>0</v>
      </c>
      <c r="J1794" s="233">
        <v>0</v>
      </c>
      <c r="K1794" s="234">
        <v>0</v>
      </c>
      <c r="L1794" s="233">
        <v>0</v>
      </c>
      <c r="M1794" s="234">
        <v>0</v>
      </c>
      <c r="N1794" s="233">
        <v>0</v>
      </c>
      <c r="O1794" s="233">
        <v>0</v>
      </c>
      <c r="P1794" s="233">
        <v>0</v>
      </c>
      <c r="Q1794" s="234">
        <v>0</v>
      </c>
      <c r="R1794" s="233">
        <v>0</v>
      </c>
      <c r="S1794" s="234">
        <v>0</v>
      </c>
      <c r="T1794" s="233">
        <v>0</v>
      </c>
      <c r="U1794" s="235">
        <f t="shared" si="189"/>
        <v>1192.0899999999999</v>
      </c>
      <c r="V1794" s="227">
        <f t="shared" si="190"/>
        <v>0</v>
      </c>
      <c r="W1794" s="227">
        <f t="shared" si="191"/>
        <v>0</v>
      </c>
      <c r="X1794" s="227">
        <f t="shared" si="194"/>
        <v>0</v>
      </c>
      <c r="Y1794" s="227">
        <f t="shared" si="192"/>
        <v>0</v>
      </c>
      <c r="Z1794" s="227">
        <f t="shared" si="193"/>
        <v>0</v>
      </c>
      <c r="AA1794" s="227">
        <f t="shared" si="195"/>
        <v>0</v>
      </c>
    </row>
    <row r="1795" spans="2:27" ht="13.5" hidden="1">
      <c r="B1795" s="232" t="s">
        <v>1110</v>
      </c>
      <c r="C1795" s="232" t="s">
        <v>821</v>
      </c>
      <c r="D1795" s="232" t="s">
        <v>1445</v>
      </c>
      <c r="E1795" s="232" t="s">
        <v>988</v>
      </c>
      <c r="F1795" s="232">
        <v>16</v>
      </c>
      <c r="G1795" s="232" t="s">
        <v>1317</v>
      </c>
      <c r="H1795" s="233">
        <v>3.101</v>
      </c>
      <c r="I1795" s="233">
        <v>0</v>
      </c>
      <c r="J1795" s="233">
        <v>0</v>
      </c>
      <c r="K1795" s="234">
        <v>0</v>
      </c>
      <c r="L1795" s="233">
        <v>0</v>
      </c>
      <c r="M1795" s="234">
        <v>0</v>
      </c>
      <c r="N1795" s="233">
        <v>0</v>
      </c>
      <c r="O1795" s="233">
        <v>0</v>
      </c>
      <c r="P1795" s="233">
        <v>0</v>
      </c>
      <c r="Q1795" s="234">
        <v>0</v>
      </c>
      <c r="R1795" s="233">
        <v>0</v>
      </c>
      <c r="S1795" s="234">
        <v>0</v>
      </c>
      <c r="T1795" s="233">
        <v>0</v>
      </c>
      <c r="U1795" s="235">
        <f t="shared" si="189"/>
        <v>2263.73</v>
      </c>
      <c r="V1795" s="227">
        <f t="shared" si="190"/>
        <v>0</v>
      </c>
      <c r="W1795" s="227">
        <f t="shared" si="191"/>
        <v>0</v>
      </c>
      <c r="X1795" s="227">
        <f t="shared" si="194"/>
        <v>0</v>
      </c>
      <c r="Y1795" s="227">
        <f t="shared" si="192"/>
        <v>0</v>
      </c>
      <c r="Z1795" s="227">
        <f t="shared" si="193"/>
        <v>0</v>
      </c>
      <c r="AA1795" s="227">
        <f t="shared" si="195"/>
        <v>0</v>
      </c>
    </row>
    <row r="1796" spans="2:27" ht="13.5" hidden="1">
      <c r="B1796" s="232" t="s">
        <v>1110</v>
      </c>
      <c r="C1796" s="232" t="s">
        <v>822</v>
      </c>
      <c r="D1796" s="232" t="s">
        <v>1445</v>
      </c>
      <c r="E1796" s="232" t="s">
        <v>988</v>
      </c>
      <c r="F1796" s="232">
        <v>32</v>
      </c>
      <c r="G1796" s="232" t="s">
        <v>1316</v>
      </c>
      <c r="H1796" s="233">
        <v>6.0369999999999999</v>
      </c>
      <c r="I1796" s="233">
        <v>0</v>
      </c>
      <c r="J1796" s="233">
        <v>0</v>
      </c>
      <c r="K1796" s="234">
        <v>0</v>
      </c>
      <c r="L1796" s="233">
        <v>0</v>
      </c>
      <c r="M1796" s="234">
        <v>0</v>
      </c>
      <c r="N1796" s="233">
        <v>0</v>
      </c>
      <c r="O1796" s="233">
        <v>0</v>
      </c>
      <c r="P1796" s="233">
        <v>0</v>
      </c>
      <c r="Q1796" s="234">
        <v>0</v>
      </c>
      <c r="R1796" s="233">
        <v>0</v>
      </c>
      <c r="S1796" s="234">
        <v>0</v>
      </c>
      <c r="T1796" s="233">
        <v>0</v>
      </c>
      <c r="U1796" s="235">
        <f t="shared" ref="U1796:U1859" si="196">H1796*hour_M</f>
        <v>4407.01</v>
      </c>
      <c r="V1796" s="227">
        <f t="shared" ref="V1796:V1859" si="197">J1796*hour_M</f>
        <v>0</v>
      </c>
      <c r="W1796" s="227">
        <f t="shared" ref="W1796:W1859" si="198">K1796/12+L1796*hour_M</f>
        <v>0</v>
      </c>
      <c r="X1796" s="227">
        <f t="shared" si="194"/>
        <v>0</v>
      </c>
      <c r="Y1796" s="227">
        <f t="shared" ref="Y1796:Y1859" si="199">P1796*hour_M</f>
        <v>0</v>
      </c>
      <c r="Z1796" s="227">
        <f t="shared" ref="Z1796:Z1859" si="200">Q1796/36+R1796*hour_M</f>
        <v>0</v>
      </c>
      <c r="AA1796" s="227">
        <f t="shared" si="195"/>
        <v>0</v>
      </c>
    </row>
    <row r="1797" spans="2:27" ht="13.5" hidden="1">
      <c r="B1797" s="232" t="s">
        <v>1110</v>
      </c>
      <c r="C1797" s="232" t="s">
        <v>823</v>
      </c>
      <c r="D1797" s="232" t="s">
        <v>1445</v>
      </c>
      <c r="E1797" s="232" t="s">
        <v>988</v>
      </c>
      <c r="F1797" s="232">
        <v>2</v>
      </c>
      <c r="G1797" s="232" t="s">
        <v>1315</v>
      </c>
      <c r="H1797" s="233">
        <v>0.46200000000000002</v>
      </c>
      <c r="I1797" s="233">
        <v>0</v>
      </c>
      <c r="J1797" s="233">
        <v>0</v>
      </c>
      <c r="K1797" s="234">
        <v>0</v>
      </c>
      <c r="L1797" s="233">
        <v>0</v>
      </c>
      <c r="M1797" s="234">
        <v>0</v>
      </c>
      <c r="N1797" s="233">
        <v>0</v>
      </c>
      <c r="O1797" s="233">
        <v>0</v>
      </c>
      <c r="P1797" s="233">
        <v>0</v>
      </c>
      <c r="Q1797" s="234">
        <v>0</v>
      </c>
      <c r="R1797" s="233">
        <v>0</v>
      </c>
      <c r="S1797" s="234">
        <v>0</v>
      </c>
      <c r="T1797" s="233">
        <v>0</v>
      </c>
      <c r="U1797" s="235">
        <f t="shared" si="196"/>
        <v>337.26</v>
      </c>
      <c r="V1797" s="227">
        <f t="shared" si="197"/>
        <v>0</v>
      </c>
      <c r="W1797" s="227">
        <f t="shared" si="198"/>
        <v>0</v>
      </c>
      <c r="X1797" s="227">
        <f t="shared" ref="X1797:X1860" si="201">M1797/12</f>
        <v>0</v>
      </c>
      <c r="Y1797" s="227">
        <f t="shared" si="199"/>
        <v>0</v>
      </c>
      <c r="Z1797" s="227">
        <f t="shared" si="200"/>
        <v>0</v>
      </c>
      <c r="AA1797" s="227">
        <f t="shared" ref="AA1797:AA1860" si="202">S1797/36</f>
        <v>0</v>
      </c>
    </row>
    <row r="1798" spans="2:27" ht="13.5" hidden="1">
      <c r="B1798" s="232" t="s">
        <v>1110</v>
      </c>
      <c r="C1798" s="232" t="s">
        <v>824</v>
      </c>
      <c r="D1798" s="232" t="s">
        <v>1445</v>
      </c>
      <c r="E1798" s="232" t="s">
        <v>988</v>
      </c>
      <c r="F1798" s="232">
        <v>4</v>
      </c>
      <c r="G1798" s="232" t="s">
        <v>1311</v>
      </c>
      <c r="H1798" s="233">
        <v>0.82899999999999996</v>
      </c>
      <c r="I1798" s="233">
        <v>0</v>
      </c>
      <c r="J1798" s="233">
        <v>0</v>
      </c>
      <c r="K1798" s="234">
        <v>0</v>
      </c>
      <c r="L1798" s="233">
        <v>0</v>
      </c>
      <c r="M1798" s="234">
        <v>0</v>
      </c>
      <c r="N1798" s="233">
        <v>0</v>
      </c>
      <c r="O1798" s="233">
        <v>0</v>
      </c>
      <c r="P1798" s="233">
        <v>0</v>
      </c>
      <c r="Q1798" s="234">
        <v>0</v>
      </c>
      <c r="R1798" s="233">
        <v>0</v>
      </c>
      <c r="S1798" s="234">
        <v>0</v>
      </c>
      <c r="T1798" s="233">
        <v>0</v>
      </c>
      <c r="U1798" s="235">
        <f t="shared" si="196"/>
        <v>605.16999999999996</v>
      </c>
      <c r="V1798" s="227">
        <f t="shared" si="197"/>
        <v>0</v>
      </c>
      <c r="W1798" s="227">
        <f t="shared" si="198"/>
        <v>0</v>
      </c>
      <c r="X1798" s="227">
        <f t="shared" si="201"/>
        <v>0</v>
      </c>
      <c r="Y1798" s="227">
        <f t="shared" si="199"/>
        <v>0</v>
      </c>
      <c r="Z1798" s="227">
        <f t="shared" si="200"/>
        <v>0</v>
      </c>
      <c r="AA1798" s="227">
        <f t="shared" si="202"/>
        <v>0</v>
      </c>
    </row>
    <row r="1799" spans="2:27" ht="13.5" hidden="1">
      <c r="B1799" s="232" t="s">
        <v>1110</v>
      </c>
      <c r="C1799" s="232" t="s">
        <v>825</v>
      </c>
      <c r="D1799" s="232" t="s">
        <v>1445</v>
      </c>
      <c r="E1799" s="232" t="s">
        <v>988</v>
      </c>
      <c r="F1799" s="232">
        <v>48</v>
      </c>
      <c r="G1799" s="232" t="s">
        <v>1310</v>
      </c>
      <c r="H1799" s="233">
        <v>9.2609999999999992</v>
      </c>
      <c r="I1799" s="233">
        <v>0</v>
      </c>
      <c r="J1799" s="233">
        <v>0</v>
      </c>
      <c r="K1799" s="234">
        <v>0</v>
      </c>
      <c r="L1799" s="233">
        <v>0</v>
      </c>
      <c r="M1799" s="234">
        <v>0</v>
      </c>
      <c r="N1799" s="233">
        <v>0</v>
      </c>
      <c r="O1799" s="233">
        <v>0</v>
      </c>
      <c r="P1799" s="233">
        <v>0</v>
      </c>
      <c r="Q1799" s="234">
        <v>0</v>
      </c>
      <c r="R1799" s="233">
        <v>0</v>
      </c>
      <c r="S1799" s="234">
        <v>0</v>
      </c>
      <c r="T1799" s="233">
        <v>0</v>
      </c>
      <c r="U1799" s="235">
        <f t="shared" si="196"/>
        <v>6760.53</v>
      </c>
      <c r="V1799" s="227">
        <f t="shared" si="197"/>
        <v>0</v>
      </c>
      <c r="W1799" s="227">
        <f t="shared" si="198"/>
        <v>0</v>
      </c>
      <c r="X1799" s="227">
        <f t="shared" si="201"/>
        <v>0</v>
      </c>
      <c r="Y1799" s="227">
        <f t="shared" si="199"/>
        <v>0</v>
      </c>
      <c r="Z1799" s="227">
        <f t="shared" si="200"/>
        <v>0</v>
      </c>
      <c r="AA1799" s="227">
        <f t="shared" si="202"/>
        <v>0</v>
      </c>
    </row>
    <row r="1800" spans="2:27" ht="13.5" hidden="1">
      <c r="B1800" s="232" t="s">
        <v>1110</v>
      </c>
      <c r="C1800" s="232" t="s">
        <v>826</v>
      </c>
      <c r="D1800" s="232" t="s">
        <v>1445</v>
      </c>
      <c r="E1800" s="232" t="s">
        <v>988</v>
      </c>
      <c r="F1800" s="232">
        <v>64</v>
      </c>
      <c r="G1800" s="232" t="s">
        <v>1345</v>
      </c>
      <c r="H1800" s="233">
        <v>12.292999999999999</v>
      </c>
      <c r="I1800" s="233">
        <v>0</v>
      </c>
      <c r="J1800" s="233">
        <v>0</v>
      </c>
      <c r="K1800" s="234">
        <v>0</v>
      </c>
      <c r="L1800" s="233">
        <v>0</v>
      </c>
      <c r="M1800" s="234">
        <v>0</v>
      </c>
      <c r="N1800" s="233">
        <v>0</v>
      </c>
      <c r="O1800" s="233">
        <v>0</v>
      </c>
      <c r="P1800" s="233">
        <v>0</v>
      </c>
      <c r="Q1800" s="234">
        <v>0</v>
      </c>
      <c r="R1800" s="233">
        <v>0</v>
      </c>
      <c r="S1800" s="234">
        <v>0</v>
      </c>
      <c r="T1800" s="233">
        <v>0</v>
      </c>
      <c r="U1800" s="235">
        <f t="shared" si="196"/>
        <v>8973.89</v>
      </c>
      <c r="V1800" s="227">
        <f t="shared" si="197"/>
        <v>0</v>
      </c>
      <c r="W1800" s="227">
        <f t="shared" si="198"/>
        <v>0</v>
      </c>
      <c r="X1800" s="227">
        <f t="shared" si="201"/>
        <v>0</v>
      </c>
      <c r="Y1800" s="227">
        <f t="shared" si="199"/>
        <v>0</v>
      </c>
      <c r="Z1800" s="227">
        <f t="shared" si="200"/>
        <v>0</v>
      </c>
      <c r="AA1800" s="227">
        <f t="shared" si="202"/>
        <v>0</v>
      </c>
    </row>
    <row r="1801" spans="2:27" ht="13.5" hidden="1">
      <c r="B1801" s="232" t="s">
        <v>1110</v>
      </c>
      <c r="C1801" s="232" t="s">
        <v>827</v>
      </c>
      <c r="D1801" s="232" t="s">
        <v>1445</v>
      </c>
      <c r="E1801" s="232" t="s">
        <v>988</v>
      </c>
      <c r="F1801" s="232">
        <v>96</v>
      </c>
      <c r="G1801" s="232" t="s">
        <v>1356</v>
      </c>
      <c r="H1801" s="233">
        <v>18.356999999999999</v>
      </c>
      <c r="I1801" s="233">
        <v>0</v>
      </c>
      <c r="J1801" s="233">
        <v>0</v>
      </c>
      <c r="K1801" s="234">
        <v>0</v>
      </c>
      <c r="L1801" s="233">
        <v>0</v>
      </c>
      <c r="M1801" s="234">
        <v>0</v>
      </c>
      <c r="N1801" s="233">
        <v>0</v>
      </c>
      <c r="O1801" s="233">
        <v>0</v>
      </c>
      <c r="P1801" s="233">
        <v>0</v>
      </c>
      <c r="Q1801" s="234">
        <v>0</v>
      </c>
      <c r="R1801" s="233">
        <v>0</v>
      </c>
      <c r="S1801" s="234">
        <v>0</v>
      </c>
      <c r="T1801" s="233">
        <v>0</v>
      </c>
      <c r="U1801" s="235">
        <f t="shared" si="196"/>
        <v>13400.609999999999</v>
      </c>
      <c r="V1801" s="227">
        <f t="shared" si="197"/>
        <v>0</v>
      </c>
      <c r="W1801" s="227">
        <f t="shared" si="198"/>
        <v>0</v>
      </c>
      <c r="X1801" s="227">
        <f t="shared" si="201"/>
        <v>0</v>
      </c>
      <c r="Y1801" s="227">
        <f t="shared" si="199"/>
        <v>0</v>
      </c>
      <c r="Z1801" s="227">
        <f t="shared" si="200"/>
        <v>0</v>
      </c>
      <c r="AA1801" s="227">
        <f t="shared" si="202"/>
        <v>0</v>
      </c>
    </row>
    <row r="1802" spans="2:27" ht="13.5" hidden="1">
      <c r="B1802" s="232" t="s">
        <v>1110</v>
      </c>
      <c r="C1802" s="232" t="s">
        <v>828</v>
      </c>
      <c r="D1802" s="232" t="s">
        <v>1445</v>
      </c>
      <c r="E1802" s="232" t="s">
        <v>988</v>
      </c>
      <c r="F1802" s="232">
        <v>8</v>
      </c>
      <c r="G1802" s="232" t="s">
        <v>1312</v>
      </c>
      <c r="H1802" s="233">
        <v>1.681</v>
      </c>
      <c r="I1802" s="233">
        <v>0</v>
      </c>
      <c r="J1802" s="233">
        <v>0</v>
      </c>
      <c r="K1802" s="234">
        <v>0</v>
      </c>
      <c r="L1802" s="233">
        <v>0</v>
      </c>
      <c r="M1802" s="234">
        <v>0</v>
      </c>
      <c r="N1802" s="233">
        <v>0</v>
      </c>
      <c r="O1802" s="233">
        <v>0</v>
      </c>
      <c r="P1802" s="233">
        <v>0</v>
      </c>
      <c r="Q1802" s="234">
        <v>0</v>
      </c>
      <c r="R1802" s="233">
        <v>0</v>
      </c>
      <c r="S1802" s="234">
        <v>0</v>
      </c>
      <c r="T1802" s="233">
        <v>0</v>
      </c>
      <c r="U1802" s="235">
        <f t="shared" si="196"/>
        <v>1227.1300000000001</v>
      </c>
      <c r="V1802" s="227">
        <f t="shared" si="197"/>
        <v>0</v>
      </c>
      <c r="W1802" s="227">
        <f t="shared" si="198"/>
        <v>0</v>
      </c>
      <c r="X1802" s="227">
        <f t="shared" si="201"/>
        <v>0</v>
      </c>
      <c r="Y1802" s="227">
        <f t="shared" si="199"/>
        <v>0</v>
      </c>
      <c r="Z1802" s="227">
        <f t="shared" si="200"/>
        <v>0</v>
      </c>
      <c r="AA1802" s="227">
        <f t="shared" si="202"/>
        <v>0</v>
      </c>
    </row>
    <row r="1803" spans="2:27" ht="13.5" hidden="1">
      <c r="B1803" s="232" t="s">
        <v>1110</v>
      </c>
      <c r="C1803" s="232" t="s">
        <v>829</v>
      </c>
      <c r="D1803" s="232" t="s">
        <v>1445</v>
      </c>
      <c r="E1803" s="232" t="s">
        <v>988</v>
      </c>
      <c r="F1803" s="232">
        <v>16</v>
      </c>
      <c r="G1803" s="232" t="s">
        <v>1317</v>
      </c>
      <c r="H1803" s="233">
        <v>3.1970000000000001</v>
      </c>
      <c r="I1803" s="233">
        <v>0</v>
      </c>
      <c r="J1803" s="233">
        <v>0</v>
      </c>
      <c r="K1803" s="234">
        <v>0</v>
      </c>
      <c r="L1803" s="233">
        <v>0</v>
      </c>
      <c r="M1803" s="234">
        <v>0</v>
      </c>
      <c r="N1803" s="233">
        <v>0</v>
      </c>
      <c r="O1803" s="233">
        <v>0</v>
      </c>
      <c r="P1803" s="233">
        <v>0</v>
      </c>
      <c r="Q1803" s="234">
        <v>0</v>
      </c>
      <c r="R1803" s="233">
        <v>0</v>
      </c>
      <c r="S1803" s="234">
        <v>0</v>
      </c>
      <c r="T1803" s="233">
        <v>0</v>
      </c>
      <c r="U1803" s="235">
        <f t="shared" si="196"/>
        <v>2333.81</v>
      </c>
      <c r="V1803" s="227">
        <f t="shared" si="197"/>
        <v>0</v>
      </c>
      <c r="W1803" s="227">
        <f t="shared" si="198"/>
        <v>0</v>
      </c>
      <c r="X1803" s="227">
        <f t="shared" si="201"/>
        <v>0</v>
      </c>
      <c r="Y1803" s="227">
        <f t="shared" si="199"/>
        <v>0</v>
      </c>
      <c r="Z1803" s="227">
        <f t="shared" si="200"/>
        <v>0</v>
      </c>
      <c r="AA1803" s="227">
        <f t="shared" si="202"/>
        <v>0</v>
      </c>
    </row>
    <row r="1804" spans="2:27" ht="13.5" hidden="1">
      <c r="B1804" s="232" t="s">
        <v>1110</v>
      </c>
      <c r="C1804" s="232" t="s">
        <v>830</v>
      </c>
      <c r="D1804" s="232" t="s">
        <v>1445</v>
      </c>
      <c r="E1804" s="232" t="s">
        <v>988</v>
      </c>
      <c r="F1804" s="232">
        <v>32</v>
      </c>
      <c r="G1804" s="232" t="s">
        <v>1316</v>
      </c>
      <c r="H1804" s="233">
        <v>6.2290000000000001</v>
      </c>
      <c r="I1804" s="233">
        <v>0</v>
      </c>
      <c r="J1804" s="233">
        <v>0</v>
      </c>
      <c r="K1804" s="234">
        <v>0</v>
      </c>
      <c r="L1804" s="233">
        <v>0</v>
      </c>
      <c r="M1804" s="234">
        <v>0</v>
      </c>
      <c r="N1804" s="233">
        <v>0</v>
      </c>
      <c r="O1804" s="233">
        <v>0</v>
      </c>
      <c r="P1804" s="233">
        <v>0</v>
      </c>
      <c r="Q1804" s="234">
        <v>0</v>
      </c>
      <c r="R1804" s="233">
        <v>0</v>
      </c>
      <c r="S1804" s="234">
        <v>0</v>
      </c>
      <c r="T1804" s="233">
        <v>0</v>
      </c>
      <c r="U1804" s="235">
        <f t="shared" si="196"/>
        <v>4547.17</v>
      </c>
      <c r="V1804" s="227">
        <f t="shared" si="197"/>
        <v>0</v>
      </c>
      <c r="W1804" s="227">
        <f t="shared" si="198"/>
        <v>0</v>
      </c>
      <c r="X1804" s="227">
        <f t="shared" si="201"/>
        <v>0</v>
      </c>
      <c r="Y1804" s="227">
        <f t="shared" si="199"/>
        <v>0</v>
      </c>
      <c r="Z1804" s="227">
        <f t="shared" si="200"/>
        <v>0</v>
      </c>
      <c r="AA1804" s="227">
        <f t="shared" si="202"/>
        <v>0</v>
      </c>
    </row>
    <row r="1805" spans="2:27" ht="13.5" hidden="1">
      <c r="B1805" s="232" t="s">
        <v>1110</v>
      </c>
      <c r="C1805" s="232" t="s">
        <v>831</v>
      </c>
      <c r="D1805" s="232" t="s">
        <v>1445</v>
      </c>
      <c r="E1805" s="232" t="s">
        <v>988</v>
      </c>
      <c r="F1805" s="232">
        <v>2</v>
      </c>
      <c r="G1805" s="232" t="s">
        <v>1315</v>
      </c>
      <c r="H1805" s="233">
        <v>0.47399999999999998</v>
      </c>
      <c r="I1805" s="233">
        <v>0</v>
      </c>
      <c r="J1805" s="233">
        <v>0</v>
      </c>
      <c r="K1805" s="234">
        <v>0</v>
      </c>
      <c r="L1805" s="233">
        <v>0</v>
      </c>
      <c r="M1805" s="234">
        <v>0</v>
      </c>
      <c r="N1805" s="233">
        <v>0</v>
      </c>
      <c r="O1805" s="233">
        <v>0</v>
      </c>
      <c r="P1805" s="233">
        <v>0</v>
      </c>
      <c r="Q1805" s="234">
        <v>0</v>
      </c>
      <c r="R1805" s="233">
        <v>0</v>
      </c>
      <c r="S1805" s="234">
        <v>0</v>
      </c>
      <c r="T1805" s="233">
        <v>0</v>
      </c>
      <c r="U1805" s="235">
        <f t="shared" si="196"/>
        <v>346.02</v>
      </c>
      <c r="V1805" s="227">
        <f t="shared" si="197"/>
        <v>0</v>
      </c>
      <c r="W1805" s="227">
        <f t="shared" si="198"/>
        <v>0</v>
      </c>
      <c r="X1805" s="227">
        <f t="shared" si="201"/>
        <v>0</v>
      </c>
      <c r="Y1805" s="227">
        <f t="shared" si="199"/>
        <v>0</v>
      </c>
      <c r="Z1805" s="227">
        <f t="shared" si="200"/>
        <v>0</v>
      </c>
      <c r="AA1805" s="227">
        <f t="shared" si="202"/>
        <v>0</v>
      </c>
    </row>
    <row r="1806" spans="2:27" ht="13.5" hidden="1">
      <c r="B1806" s="232" t="s">
        <v>1110</v>
      </c>
      <c r="C1806" s="232" t="s">
        <v>832</v>
      </c>
      <c r="D1806" s="232" t="s">
        <v>1445</v>
      </c>
      <c r="E1806" s="232" t="s">
        <v>988</v>
      </c>
      <c r="F1806" s="232">
        <v>96</v>
      </c>
      <c r="G1806" s="232" t="s">
        <v>1356</v>
      </c>
      <c r="H1806" s="233">
        <v>18.356999999999999</v>
      </c>
      <c r="I1806" s="233">
        <v>0</v>
      </c>
      <c r="J1806" s="233">
        <v>0</v>
      </c>
      <c r="K1806" s="234">
        <v>0</v>
      </c>
      <c r="L1806" s="233">
        <v>0</v>
      </c>
      <c r="M1806" s="234">
        <v>0</v>
      </c>
      <c r="N1806" s="233">
        <v>0</v>
      </c>
      <c r="O1806" s="233">
        <v>0</v>
      </c>
      <c r="P1806" s="233">
        <v>0</v>
      </c>
      <c r="Q1806" s="234">
        <v>0</v>
      </c>
      <c r="R1806" s="233">
        <v>0</v>
      </c>
      <c r="S1806" s="234">
        <v>0</v>
      </c>
      <c r="T1806" s="233">
        <v>0</v>
      </c>
      <c r="U1806" s="235">
        <f t="shared" si="196"/>
        <v>13400.609999999999</v>
      </c>
      <c r="V1806" s="227">
        <f t="shared" si="197"/>
        <v>0</v>
      </c>
      <c r="W1806" s="227">
        <f t="shared" si="198"/>
        <v>0</v>
      </c>
      <c r="X1806" s="227">
        <f t="shared" si="201"/>
        <v>0</v>
      </c>
      <c r="Y1806" s="227">
        <f t="shared" si="199"/>
        <v>0</v>
      </c>
      <c r="Z1806" s="227">
        <f t="shared" si="200"/>
        <v>0</v>
      </c>
      <c r="AA1806" s="227">
        <f t="shared" si="202"/>
        <v>0</v>
      </c>
    </row>
    <row r="1807" spans="2:27" ht="13.5" hidden="1">
      <c r="B1807" s="232" t="s">
        <v>1110</v>
      </c>
      <c r="C1807" s="232" t="s">
        <v>833</v>
      </c>
      <c r="D1807" s="232" t="s">
        <v>1445</v>
      </c>
      <c r="E1807" s="232" t="s">
        <v>988</v>
      </c>
      <c r="F1807" s="232">
        <v>4</v>
      </c>
      <c r="G1807" s="232" t="s">
        <v>1311</v>
      </c>
      <c r="H1807" s="233">
        <v>0.85299999999999998</v>
      </c>
      <c r="I1807" s="233">
        <v>0</v>
      </c>
      <c r="J1807" s="233">
        <v>0</v>
      </c>
      <c r="K1807" s="234">
        <v>0</v>
      </c>
      <c r="L1807" s="233">
        <v>0</v>
      </c>
      <c r="M1807" s="234">
        <v>0</v>
      </c>
      <c r="N1807" s="233">
        <v>0</v>
      </c>
      <c r="O1807" s="233">
        <v>0</v>
      </c>
      <c r="P1807" s="233">
        <v>0</v>
      </c>
      <c r="Q1807" s="234">
        <v>0</v>
      </c>
      <c r="R1807" s="233">
        <v>0</v>
      </c>
      <c r="S1807" s="234">
        <v>0</v>
      </c>
      <c r="T1807" s="233">
        <v>0</v>
      </c>
      <c r="U1807" s="235">
        <f t="shared" si="196"/>
        <v>622.68999999999994</v>
      </c>
      <c r="V1807" s="227">
        <f t="shared" si="197"/>
        <v>0</v>
      </c>
      <c r="W1807" s="227">
        <f t="shared" si="198"/>
        <v>0</v>
      </c>
      <c r="X1807" s="227">
        <f t="shared" si="201"/>
        <v>0</v>
      </c>
      <c r="Y1807" s="227">
        <f t="shared" si="199"/>
        <v>0</v>
      </c>
      <c r="Z1807" s="227">
        <f t="shared" si="200"/>
        <v>0</v>
      </c>
      <c r="AA1807" s="227">
        <f t="shared" si="202"/>
        <v>0</v>
      </c>
    </row>
    <row r="1808" spans="2:27" ht="13.5" hidden="1">
      <c r="B1808" s="232" t="s">
        <v>1110</v>
      </c>
      <c r="C1808" s="232" t="s">
        <v>1045</v>
      </c>
      <c r="D1808" s="232" t="s">
        <v>1445</v>
      </c>
      <c r="E1808" s="232" t="s">
        <v>988</v>
      </c>
      <c r="F1808" s="232">
        <v>48</v>
      </c>
      <c r="G1808" s="232" t="s">
        <v>1310</v>
      </c>
      <c r="H1808" s="233">
        <v>10.797000000000001</v>
      </c>
      <c r="I1808" s="233">
        <v>0</v>
      </c>
      <c r="J1808" s="233">
        <v>0</v>
      </c>
      <c r="K1808" s="234">
        <v>0</v>
      </c>
      <c r="L1808" s="233">
        <v>0</v>
      </c>
      <c r="M1808" s="234">
        <v>0</v>
      </c>
      <c r="N1808" s="233">
        <v>0</v>
      </c>
      <c r="O1808" s="233">
        <v>0</v>
      </c>
      <c r="P1808" s="233">
        <v>0</v>
      </c>
      <c r="Q1808" s="234">
        <v>0</v>
      </c>
      <c r="R1808" s="233">
        <v>0</v>
      </c>
      <c r="S1808" s="234">
        <v>0</v>
      </c>
      <c r="T1808" s="233">
        <v>0</v>
      </c>
      <c r="U1808" s="235">
        <f t="shared" si="196"/>
        <v>7881.81</v>
      </c>
      <c r="V1808" s="227">
        <f t="shared" si="197"/>
        <v>0</v>
      </c>
      <c r="W1808" s="227">
        <f t="shared" si="198"/>
        <v>0</v>
      </c>
      <c r="X1808" s="227">
        <f t="shared" si="201"/>
        <v>0</v>
      </c>
      <c r="Y1808" s="227">
        <f t="shared" si="199"/>
        <v>0</v>
      </c>
      <c r="Z1808" s="227">
        <f t="shared" si="200"/>
        <v>0</v>
      </c>
      <c r="AA1808" s="227">
        <f t="shared" si="202"/>
        <v>0</v>
      </c>
    </row>
    <row r="1809" spans="2:27" ht="13.5" hidden="1">
      <c r="B1809" s="232" t="s">
        <v>1110</v>
      </c>
      <c r="C1809" s="232" t="s">
        <v>1046</v>
      </c>
      <c r="D1809" s="232" t="s">
        <v>1445</v>
      </c>
      <c r="E1809" s="232" t="s">
        <v>988</v>
      </c>
      <c r="F1809" s="232">
        <v>8</v>
      </c>
      <c r="G1809" s="232" t="s">
        <v>1312</v>
      </c>
      <c r="H1809" s="233">
        <v>1.9370000000000001</v>
      </c>
      <c r="I1809" s="233">
        <v>0</v>
      </c>
      <c r="J1809" s="233">
        <v>0</v>
      </c>
      <c r="K1809" s="234">
        <v>0</v>
      </c>
      <c r="L1809" s="233">
        <v>0</v>
      </c>
      <c r="M1809" s="234">
        <v>0</v>
      </c>
      <c r="N1809" s="233">
        <v>0</v>
      </c>
      <c r="O1809" s="233">
        <v>0</v>
      </c>
      <c r="P1809" s="233">
        <v>0</v>
      </c>
      <c r="Q1809" s="234">
        <v>0</v>
      </c>
      <c r="R1809" s="233">
        <v>0</v>
      </c>
      <c r="S1809" s="234">
        <v>0</v>
      </c>
      <c r="T1809" s="233">
        <v>0</v>
      </c>
      <c r="U1809" s="235">
        <f t="shared" si="196"/>
        <v>1414.01</v>
      </c>
      <c r="V1809" s="227">
        <f t="shared" si="197"/>
        <v>0</v>
      </c>
      <c r="W1809" s="227">
        <f t="shared" si="198"/>
        <v>0</v>
      </c>
      <c r="X1809" s="227">
        <f t="shared" si="201"/>
        <v>0</v>
      </c>
      <c r="Y1809" s="227">
        <f t="shared" si="199"/>
        <v>0</v>
      </c>
      <c r="Z1809" s="227">
        <f t="shared" si="200"/>
        <v>0</v>
      </c>
      <c r="AA1809" s="227">
        <f t="shared" si="202"/>
        <v>0</v>
      </c>
    </row>
    <row r="1810" spans="2:27" ht="13.5" hidden="1">
      <c r="B1810" s="232" t="s">
        <v>1110</v>
      </c>
      <c r="C1810" s="232" t="s">
        <v>1047</v>
      </c>
      <c r="D1810" s="232" t="s">
        <v>1445</v>
      </c>
      <c r="E1810" s="232" t="s">
        <v>988</v>
      </c>
      <c r="F1810" s="232">
        <v>12</v>
      </c>
      <c r="G1810" s="232" t="s">
        <v>1375</v>
      </c>
      <c r="H1810" s="233">
        <v>2.823</v>
      </c>
      <c r="I1810" s="233">
        <v>0</v>
      </c>
      <c r="J1810" s="233">
        <v>0</v>
      </c>
      <c r="K1810" s="234">
        <v>0</v>
      </c>
      <c r="L1810" s="233">
        <v>0</v>
      </c>
      <c r="M1810" s="234">
        <v>0</v>
      </c>
      <c r="N1810" s="233">
        <v>0</v>
      </c>
      <c r="O1810" s="233">
        <v>0</v>
      </c>
      <c r="P1810" s="233">
        <v>0</v>
      </c>
      <c r="Q1810" s="234">
        <v>0</v>
      </c>
      <c r="R1810" s="233">
        <v>0</v>
      </c>
      <c r="S1810" s="234">
        <v>0</v>
      </c>
      <c r="T1810" s="233">
        <v>0</v>
      </c>
      <c r="U1810" s="235">
        <f t="shared" si="196"/>
        <v>2060.79</v>
      </c>
      <c r="V1810" s="227">
        <f t="shared" si="197"/>
        <v>0</v>
      </c>
      <c r="W1810" s="227">
        <f t="shared" si="198"/>
        <v>0</v>
      </c>
      <c r="X1810" s="227">
        <f t="shared" si="201"/>
        <v>0</v>
      </c>
      <c r="Y1810" s="227">
        <f t="shared" si="199"/>
        <v>0</v>
      </c>
      <c r="Z1810" s="227">
        <f t="shared" si="200"/>
        <v>0</v>
      </c>
      <c r="AA1810" s="227">
        <f t="shared" si="202"/>
        <v>0</v>
      </c>
    </row>
    <row r="1811" spans="2:27" ht="13.5" hidden="1">
      <c r="B1811" s="232" t="s">
        <v>1110</v>
      </c>
      <c r="C1811" s="232" t="s">
        <v>1048</v>
      </c>
      <c r="D1811" s="232" t="s">
        <v>1445</v>
      </c>
      <c r="E1811" s="232" t="s">
        <v>988</v>
      </c>
      <c r="F1811" s="232">
        <v>24</v>
      </c>
      <c r="G1811" s="232" t="s">
        <v>1308</v>
      </c>
      <c r="H1811" s="233">
        <v>5.4809999999999999</v>
      </c>
      <c r="I1811" s="233">
        <v>0</v>
      </c>
      <c r="J1811" s="233">
        <v>0</v>
      </c>
      <c r="K1811" s="234">
        <v>0</v>
      </c>
      <c r="L1811" s="233">
        <v>0</v>
      </c>
      <c r="M1811" s="234">
        <v>0</v>
      </c>
      <c r="N1811" s="233">
        <v>0</v>
      </c>
      <c r="O1811" s="233">
        <v>0</v>
      </c>
      <c r="P1811" s="233">
        <v>0</v>
      </c>
      <c r="Q1811" s="234">
        <v>0</v>
      </c>
      <c r="R1811" s="233">
        <v>0</v>
      </c>
      <c r="S1811" s="234">
        <v>0</v>
      </c>
      <c r="T1811" s="233">
        <v>0</v>
      </c>
      <c r="U1811" s="235">
        <f t="shared" si="196"/>
        <v>4001.13</v>
      </c>
      <c r="V1811" s="227">
        <f t="shared" si="197"/>
        <v>0</v>
      </c>
      <c r="W1811" s="227">
        <f t="shared" si="198"/>
        <v>0</v>
      </c>
      <c r="X1811" s="227">
        <f t="shared" si="201"/>
        <v>0</v>
      </c>
      <c r="Y1811" s="227">
        <f t="shared" si="199"/>
        <v>0</v>
      </c>
      <c r="Z1811" s="227">
        <f t="shared" si="200"/>
        <v>0</v>
      </c>
      <c r="AA1811" s="227">
        <f t="shared" si="202"/>
        <v>0</v>
      </c>
    </row>
    <row r="1812" spans="2:27" ht="13.5" hidden="1">
      <c r="B1812" s="232" t="s">
        <v>1110</v>
      </c>
      <c r="C1812" s="232" t="s">
        <v>1049</v>
      </c>
      <c r="D1812" s="232" t="s">
        <v>1445</v>
      </c>
      <c r="E1812" s="232" t="s">
        <v>988</v>
      </c>
      <c r="F1812" s="232">
        <v>2</v>
      </c>
      <c r="G1812" s="232" t="s">
        <v>1315</v>
      </c>
      <c r="H1812" s="233">
        <v>0.53800000000000003</v>
      </c>
      <c r="I1812" s="233">
        <v>0</v>
      </c>
      <c r="J1812" s="233">
        <v>0</v>
      </c>
      <c r="K1812" s="234">
        <v>0</v>
      </c>
      <c r="L1812" s="233">
        <v>0</v>
      </c>
      <c r="M1812" s="234">
        <v>0</v>
      </c>
      <c r="N1812" s="233">
        <v>0</v>
      </c>
      <c r="O1812" s="233">
        <v>0</v>
      </c>
      <c r="P1812" s="233">
        <v>0</v>
      </c>
      <c r="Q1812" s="234">
        <v>0</v>
      </c>
      <c r="R1812" s="233">
        <v>0</v>
      </c>
      <c r="S1812" s="234">
        <v>0</v>
      </c>
      <c r="T1812" s="233">
        <v>0</v>
      </c>
      <c r="U1812" s="235">
        <f t="shared" si="196"/>
        <v>392.74</v>
      </c>
      <c r="V1812" s="227">
        <f t="shared" si="197"/>
        <v>0</v>
      </c>
      <c r="W1812" s="227">
        <f t="shared" si="198"/>
        <v>0</v>
      </c>
      <c r="X1812" s="227">
        <f t="shared" si="201"/>
        <v>0</v>
      </c>
      <c r="Y1812" s="227">
        <f t="shared" si="199"/>
        <v>0</v>
      </c>
      <c r="Z1812" s="227">
        <f t="shared" si="200"/>
        <v>0</v>
      </c>
      <c r="AA1812" s="227">
        <f t="shared" si="202"/>
        <v>0</v>
      </c>
    </row>
    <row r="1813" spans="2:27" ht="13.5" hidden="1">
      <c r="B1813" s="232" t="s">
        <v>1110</v>
      </c>
      <c r="C1813" s="232" t="s">
        <v>1050</v>
      </c>
      <c r="D1813" s="232" t="s">
        <v>1445</v>
      </c>
      <c r="E1813" s="232" t="s">
        <v>988</v>
      </c>
      <c r="F1813" s="232">
        <v>48</v>
      </c>
      <c r="G1813" s="232" t="s">
        <v>1310</v>
      </c>
      <c r="H1813" s="233">
        <v>10.797000000000001</v>
      </c>
      <c r="I1813" s="233">
        <v>0</v>
      </c>
      <c r="J1813" s="233">
        <v>0</v>
      </c>
      <c r="K1813" s="234">
        <v>0</v>
      </c>
      <c r="L1813" s="233">
        <v>0</v>
      </c>
      <c r="M1813" s="234">
        <v>0</v>
      </c>
      <c r="N1813" s="233">
        <v>0</v>
      </c>
      <c r="O1813" s="233">
        <v>0</v>
      </c>
      <c r="P1813" s="233">
        <v>0</v>
      </c>
      <c r="Q1813" s="234">
        <v>0</v>
      </c>
      <c r="R1813" s="233">
        <v>0</v>
      </c>
      <c r="S1813" s="234">
        <v>0</v>
      </c>
      <c r="T1813" s="233">
        <v>0</v>
      </c>
      <c r="U1813" s="235">
        <f t="shared" si="196"/>
        <v>7881.81</v>
      </c>
      <c r="V1813" s="227">
        <f t="shared" si="197"/>
        <v>0</v>
      </c>
      <c r="W1813" s="227">
        <f t="shared" si="198"/>
        <v>0</v>
      </c>
      <c r="X1813" s="227">
        <f t="shared" si="201"/>
        <v>0</v>
      </c>
      <c r="Y1813" s="227">
        <f t="shared" si="199"/>
        <v>0</v>
      </c>
      <c r="Z1813" s="227">
        <f t="shared" si="200"/>
        <v>0</v>
      </c>
      <c r="AA1813" s="227">
        <f t="shared" si="202"/>
        <v>0</v>
      </c>
    </row>
    <row r="1814" spans="2:27" ht="13.5" hidden="1">
      <c r="B1814" s="232" t="s">
        <v>1110</v>
      </c>
      <c r="C1814" s="232" t="s">
        <v>1051</v>
      </c>
      <c r="D1814" s="232" t="s">
        <v>1445</v>
      </c>
      <c r="E1814" s="232" t="s">
        <v>988</v>
      </c>
      <c r="F1814" s="232">
        <v>4</v>
      </c>
      <c r="G1814" s="232" t="s">
        <v>1311</v>
      </c>
      <c r="H1814" s="233">
        <v>0.98099999999999998</v>
      </c>
      <c r="I1814" s="233">
        <v>0</v>
      </c>
      <c r="J1814" s="233">
        <v>0</v>
      </c>
      <c r="K1814" s="234">
        <v>0</v>
      </c>
      <c r="L1814" s="233">
        <v>0</v>
      </c>
      <c r="M1814" s="234">
        <v>0</v>
      </c>
      <c r="N1814" s="233">
        <v>0</v>
      </c>
      <c r="O1814" s="233">
        <v>0</v>
      </c>
      <c r="P1814" s="233">
        <v>0</v>
      </c>
      <c r="Q1814" s="234">
        <v>0</v>
      </c>
      <c r="R1814" s="233">
        <v>0</v>
      </c>
      <c r="S1814" s="234">
        <v>0</v>
      </c>
      <c r="T1814" s="233">
        <v>0</v>
      </c>
      <c r="U1814" s="235">
        <f t="shared" si="196"/>
        <v>716.13</v>
      </c>
      <c r="V1814" s="227">
        <f t="shared" si="197"/>
        <v>0</v>
      </c>
      <c r="W1814" s="227">
        <f t="shared" si="198"/>
        <v>0</v>
      </c>
      <c r="X1814" s="227">
        <f t="shared" si="201"/>
        <v>0</v>
      </c>
      <c r="Y1814" s="227">
        <f t="shared" si="199"/>
        <v>0</v>
      </c>
      <c r="Z1814" s="227">
        <f t="shared" si="200"/>
        <v>0</v>
      </c>
      <c r="AA1814" s="227">
        <f t="shared" si="202"/>
        <v>0</v>
      </c>
    </row>
    <row r="1815" spans="2:27" ht="13.5" hidden="1">
      <c r="B1815" s="232" t="s">
        <v>1110</v>
      </c>
      <c r="C1815" s="232" t="s">
        <v>1377</v>
      </c>
      <c r="D1815" s="232" t="s">
        <v>1445</v>
      </c>
      <c r="E1815" s="232" t="s">
        <v>988</v>
      </c>
      <c r="F1815" s="232">
        <v>48</v>
      </c>
      <c r="G1815" s="232" t="s">
        <v>1310</v>
      </c>
      <c r="H1815" s="233">
        <v>8.7569999999999997</v>
      </c>
      <c r="I1815" s="233">
        <v>0</v>
      </c>
      <c r="J1815" s="233">
        <v>0</v>
      </c>
      <c r="K1815" s="234">
        <v>0</v>
      </c>
      <c r="L1815" s="233">
        <v>0</v>
      </c>
      <c r="M1815" s="234">
        <v>0</v>
      </c>
      <c r="N1815" s="233">
        <v>0</v>
      </c>
      <c r="O1815" s="233">
        <v>0</v>
      </c>
      <c r="P1815" s="233">
        <v>0</v>
      </c>
      <c r="Q1815" s="234">
        <v>0</v>
      </c>
      <c r="R1815" s="233">
        <v>0</v>
      </c>
      <c r="S1815" s="234">
        <v>0</v>
      </c>
      <c r="T1815" s="233">
        <v>0</v>
      </c>
      <c r="U1815" s="235">
        <f t="shared" si="196"/>
        <v>6392.61</v>
      </c>
      <c r="V1815" s="227">
        <f t="shared" si="197"/>
        <v>0</v>
      </c>
      <c r="W1815" s="227">
        <f t="shared" si="198"/>
        <v>0</v>
      </c>
      <c r="X1815" s="227">
        <f t="shared" si="201"/>
        <v>0</v>
      </c>
      <c r="Y1815" s="227">
        <f t="shared" si="199"/>
        <v>0</v>
      </c>
      <c r="Z1815" s="227">
        <f t="shared" si="200"/>
        <v>0</v>
      </c>
      <c r="AA1815" s="227">
        <f t="shared" si="202"/>
        <v>0</v>
      </c>
    </row>
    <row r="1816" spans="2:27" ht="13.5" hidden="1">
      <c r="B1816" s="232" t="s">
        <v>1110</v>
      </c>
      <c r="C1816" s="232" t="s">
        <v>1378</v>
      </c>
      <c r="D1816" s="232" t="s">
        <v>1445</v>
      </c>
      <c r="E1816" s="232" t="s">
        <v>988</v>
      </c>
      <c r="F1816" s="232">
        <v>64</v>
      </c>
      <c r="G1816" s="232" t="s">
        <v>1345</v>
      </c>
      <c r="H1816" s="233">
        <v>11.621</v>
      </c>
      <c r="I1816" s="233">
        <v>0</v>
      </c>
      <c r="J1816" s="233">
        <v>0</v>
      </c>
      <c r="K1816" s="234">
        <v>0</v>
      </c>
      <c r="L1816" s="233">
        <v>0</v>
      </c>
      <c r="M1816" s="234">
        <v>0</v>
      </c>
      <c r="N1816" s="233">
        <v>0</v>
      </c>
      <c r="O1816" s="233">
        <v>0</v>
      </c>
      <c r="P1816" s="233">
        <v>0</v>
      </c>
      <c r="Q1816" s="234">
        <v>0</v>
      </c>
      <c r="R1816" s="233">
        <v>0</v>
      </c>
      <c r="S1816" s="234">
        <v>0</v>
      </c>
      <c r="T1816" s="233">
        <v>0</v>
      </c>
      <c r="U1816" s="235">
        <f t="shared" si="196"/>
        <v>8483.33</v>
      </c>
      <c r="V1816" s="227">
        <f t="shared" si="197"/>
        <v>0</v>
      </c>
      <c r="W1816" s="227">
        <f t="shared" si="198"/>
        <v>0</v>
      </c>
      <c r="X1816" s="227">
        <f t="shared" si="201"/>
        <v>0</v>
      </c>
      <c r="Y1816" s="227">
        <f t="shared" si="199"/>
        <v>0</v>
      </c>
      <c r="Z1816" s="227">
        <f t="shared" si="200"/>
        <v>0</v>
      </c>
      <c r="AA1816" s="227">
        <f t="shared" si="202"/>
        <v>0</v>
      </c>
    </row>
    <row r="1817" spans="2:27" ht="13.5" hidden="1">
      <c r="B1817" s="232" t="s">
        <v>1110</v>
      </c>
      <c r="C1817" s="232" t="s">
        <v>1379</v>
      </c>
      <c r="D1817" s="232" t="s">
        <v>1445</v>
      </c>
      <c r="E1817" s="232" t="s">
        <v>988</v>
      </c>
      <c r="F1817" s="232">
        <v>96</v>
      </c>
      <c r="G1817" s="232" t="s">
        <v>1356</v>
      </c>
      <c r="H1817" s="233">
        <v>17.349</v>
      </c>
      <c r="I1817" s="233">
        <v>0</v>
      </c>
      <c r="J1817" s="233">
        <v>0</v>
      </c>
      <c r="K1817" s="234">
        <v>0</v>
      </c>
      <c r="L1817" s="233">
        <v>0</v>
      </c>
      <c r="M1817" s="234">
        <v>0</v>
      </c>
      <c r="N1817" s="233">
        <v>0</v>
      </c>
      <c r="O1817" s="233">
        <v>0</v>
      </c>
      <c r="P1817" s="233">
        <v>0</v>
      </c>
      <c r="Q1817" s="234">
        <v>0</v>
      </c>
      <c r="R1817" s="233">
        <v>0</v>
      </c>
      <c r="S1817" s="234">
        <v>0</v>
      </c>
      <c r="T1817" s="233">
        <v>0</v>
      </c>
      <c r="U1817" s="235">
        <f t="shared" si="196"/>
        <v>12664.77</v>
      </c>
      <c r="V1817" s="227">
        <f t="shared" si="197"/>
        <v>0</v>
      </c>
      <c r="W1817" s="227">
        <f t="shared" si="198"/>
        <v>0</v>
      </c>
      <c r="X1817" s="227">
        <f t="shared" si="201"/>
        <v>0</v>
      </c>
      <c r="Y1817" s="227">
        <f t="shared" si="199"/>
        <v>0</v>
      </c>
      <c r="Z1817" s="227">
        <f t="shared" si="200"/>
        <v>0</v>
      </c>
      <c r="AA1817" s="227">
        <f t="shared" si="202"/>
        <v>0</v>
      </c>
    </row>
    <row r="1818" spans="2:27" ht="13.5" hidden="1">
      <c r="B1818" s="232" t="s">
        <v>1110</v>
      </c>
      <c r="C1818" s="232" t="s">
        <v>1380</v>
      </c>
      <c r="D1818" s="232" t="s">
        <v>1445</v>
      </c>
      <c r="E1818" s="232" t="s">
        <v>988</v>
      </c>
      <c r="F1818" s="232">
        <v>8</v>
      </c>
      <c r="G1818" s="232" t="s">
        <v>1312</v>
      </c>
      <c r="H1818" s="233">
        <v>1.597</v>
      </c>
      <c r="I1818" s="233">
        <v>0</v>
      </c>
      <c r="J1818" s="233">
        <v>0</v>
      </c>
      <c r="K1818" s="234">
        <v>0</v>
      </c>
      <c r="L1818" s="233">
        <v>0</v>
      </c>
      <c r="M1818" s="234">
        <v>0</v>
      </c>
      <c r="N1818" s="233">
        <v>0</v>
      </c>
      <c r="O1818" s="233">
        <v>0</v>
      </c>
      <c r="P1818" s="233">
        <v>0</v>
      </c>
      <c r="Q1818" s="234">
        <v>0</v>
      </c>
      <c r="R1818" s="233">
        <v>0</v>
      </c>
      <c r="S1818" s="234">
        <v>0</v>
      </c>
      <c r="T1818" s="233">
        <v>0</v>
      </c>
      <c r="U1818" s="235">
        <f t="shared" si="196"/>
        <v>1165.81</v>
      </c>
      <c r="V1818" s="227">
        <f t="shared" si="197"/>
        <v>0</v>
      </c>
      <c r="W1818" s="227">
        <f t="shared" si="198"/>
        <v>0</v>
      </c>
      <c r="X1818" s="227">
        <f t="shared" si="201"/>
        <v>0</v>
      </c>
      <c r="Y1818" s="227">
        <f t="shared" si="199"/>
        <v>0</v>
      </c>
      <c r="Z1818" s="227">
        <f t="shared" si="200"/>
        <v>0</v>
      </c>
      <c r="AA1818" s="227">
        <f t="shared" si="202"/>
        <v>0</v>
      </c>
    </row>
    <row r="1819" spans="2:27" ht="13.5" hidden="1">
      <c r="B1819" s="232" t="s">
        <v>1110</v>
      </c>
      <c r="C1819" s="232" t="s">
        <v>1381</v>
      </c>
      <c r="D1819" s="232" t="s">
        <v>1445</v>
      </c>
      <c r="E1819" s="232" t="s">
        <v>988</v>
      </c>
      <c r="F1819" s="232">
        <v>128</v>
      </c>
      <c r="G1819" s="232" t="s">
        <v>1364</v>
      </c>
      <c r="H1819" s="233">
        <v>23.077000000000002</v>
      </c>
      <c r="I1819" s="233">
        <v>0</v>
      </c>
      <c r="J1819" s="233">
        <v>0</v>
      </c>
      <c r="K1819" s="234">
        <v>0</v>
      </c>
      <c r="L1819" s="233">
        <v>0</v>
      </c>
      <c r="M1819" s="234">
        <v>0</v>
      </c>
      <c r="N1819" s="233">
        <v>0</v>
      </c>
      <c r="O1819" s="233">
        <v>0</v>
      </c>
      <c r="P1819" s="233">
        <v>0</v>
      </c>
      <c r="Q1819" s="234">
        <v>0</v>
      </c>
      <c r="R1819" s="233">
        <v>0</v>
      </c>
      <c r="S1819" s="234">
        <v>0</v>
      </c>
      <c r="T1819" s="233">
        <v>0</v>
      </c>
      <c r="U1819" s="235">
        <f t="shared" si="196"/>
        <v>16846.210000000003</v>
      </c>
      <c r="V1819" s="227">
        <f t="shared" si="197"/>
        <v>0</v>
      </c>
      <c r="W1819" s="227">
        <f t="shared" si="198"/>
        <v>0</v>
      </c>
      <c r="X1819" s="227">
        <f t="shared" si="201"/>
        <v>0</v>
      </c>
      <c r="Y1819" s="227">
        <f t="shared" si="199"/>
        <v>0</v>
      </c>
      <c r="Z1819" s="227">
        <f t="shared" si="200"/>
        <v>0</v>
      </c>
      <c r="AA1819" s="227">
        <f t="shared" si="202"/>
        <v>0</v>
      </c>
    </row>
    <row r="1820" spans="2:27" ht="13.5" hidden="1">
      <c r="B1820" s="232" t="s">
        <v>1110</v>
      </c>
      <c r="C1820" s="232" t="s">
        <v>1382</v>
      </c>
      <c r="D1820" s="232" t="s">
        <v>1445</v>
      </c>
      <c r="E1820" s="232" t="s">
        <v>988</v>
      </c>
      <c r="F1820" s="232">
        <v>16</v>
      </c>
      <c r="G1820" s="232" t="s">
        <v>1317</v>
      </c>
      <c r="H1820" s="233">
        <v>3.0289999999999999</v>
      </c>
      <c r="I1820" s="233">
        <v>0</v>
      </c>
      <c r="J1820" s="233">
        <v>0</v>
      </c>
      <c r="K1820" s="234">
        <v>0</v>
      </c>
      <c r="L1820" s="233">
        <v>0</v>
      </c>
      <c r="M1820" s="234">
        <v>0</v>
      </c>
      <c r="N1820" s="233">
        <v>0</v>
      </c>
      <c r="O1820" s="233">
        <v>0</v>
      </c>
      <c r="P1820" s="233">
        <v>0</v>
      </c>
      <c r="Q1820" s="234">
        <v>0</v>
      </c>
      <c r="R1820" s="233">
        <v>0</v>
      </c>
      <c r="S1820" s="234">
        <v>0</v>
      </c>
      <c r="T1820" s="233">
        <v>0</v>
      </c>
      <c r="U1820" s="235">
        <f t="shared" si="196"/>
        <v>2211.17</v>
      </c>
      <c r="V1820" s="227">
        <f t="shared" si="197"/>
        <v>0</v>
      </c>
      <c r="W1820" s="227">
        <f t="shared" si="198"/>
        <v>0</v>
      </c>
      <c r="X1820" s="227">
        <f t="shared" si="201"/>
        <v>0</v>
      </c>
      <c r="Y1820" s="227">
        <f t="shared" si="199"/>
        <v>0</v>
      </c>
      <c r="Z1820" s="227">
        <f t="shared" si="200"/>
        <v>0</v>
      </c>
      <c r="AA1820" s="227">
        <f t="shared" si="202"/>
        <v>0</v>
      </c>
    </row>
    <row r="1821" spans="2:27" ht="13.5" hidden="1">
      <c r="B1821" s="232" t="s">
        <v>1110</v>
      </c>
      <c r="C1821" s="232" t="s">
        <v>1383</v>
      </c>
      <c r="D1821" s="232" t="s">
        <v>1445</v>
      </c>
      <c r="E1821" s="232" t="s">
        <v>988</v>
      </c>
      <c r="F1821" s="232">
        <v>32</v>
      </c>
      <c r="G1821" s="232" t="s">
        <v>1316</v>
      </c>
      <c r="H1821" s="233">
        <v>5.8929999999999998</v>
      </c>
      <c r="I1821" s="233">
        <v>0</v>
      </c>
      <c r="J1821" s="233">
        <v>0</v>
      </c>
      <c r="K1821" s="234">
        <v>0</v>
      </c>
      <c r="L1821" s="233">
        <v>0</v>
      </c>
      <c r="M1821" s="234">
        <v>0</v>
      </c>
      <c r="N1821" s="233">
        <v>0</v>
      </c>
      <c r="O1821" s="233">
        <v>0</v>
      </c>
      <c r="P1821" s="233">
        <v>0</v>
      </c>
      <c r="Q1821" s="234">
        <v>0</v>
      </c>
      <c r="R1821" s="233">
        <v>0</v>
      </c>
      <c r="S1821" s="234">
        <v>0</v>
      </c>
      <c r="T1821" s="233">
        <v>0</v>
      </c>
      <c r="U1821" s="235">
        <f t="shared" si="196"/>
        <v>4301.8899999999994</v>
      </c>
      <c r="V1821" s="227">
        <f t="shared" si="197"/>
        <v>0</v>
      </c>
      <c r="W1821" s="227">
        <f t="shared" si="198"/>
        <v>0</v>
      </c>
      <c r="X1821" s="227">
        <f t="shared" si="201"/>
        <v>0</v>
      </c>
      <c r="Y1821" s="227">
        <f t="shared" si="199"/>
        <v>0</v>
      </c>
      <c r="Z1821" s="227">
        <f t="shared" si="200"/>
        <v>0</v>
      </c>
      <c r="AA1821" s="227">
        <f t="shared" si="202"/>
        <v>0</v>
      </c>
    </row>
    <row r="1822" spans="2:27" ht="13.5" hidden="1">
      <c r="B1822" s="232" t="s">
        <v>1110</v>
      </c>
      <c r="C1822" s="232" t="s">
        <v>1384</v>
      </c>
      <c r="D1822" s="232" t="s">
        <v>1445</v>
      </c>
      <c r="E1822" s="232" t="s">
        <v>988</v>
      </c>
      <c r="F1822" s="232">
        <v>2</v>
      </c>
      <c r="G1822" s="232" t="s">
        <v>1315</v>
      </c>
      <c r="H1822" s="233">
        <v>0.45300000000000001</v>
      </c>
      <c r="I1822" s="233">
        <v>0</v>
      </c>
      <c r="J1822" s="233">
        <v>0</v>
      </c>
      <c r="K1822" s="234">
        <v>0</v>
      </c>
      <c r="L1822" s="233">
        <v>0</v>
      </c>
      <c r="M1822" s="234">
        <v>0</v>
      </c>
      <c r="N1822" s="233">
        <v>0</v>
      </c>
      <c r="O1822" s="233">
        <v>0</v>
      </c>
      <c r="P1822" s="233">
        <v>0</v>
      </c>
      <c r="Q1822" s="234">
        <v>0</v>
      </c>
      <c r="R1822" s="233">
        <v>0</v>
      </c>
      <c r="S1822" s="234">
        <v>0</v>
      </c>
      <c r="T1822" s="233">
        <v>0</v>
      </c>
      <c r="U1822" s="235">
        <f t="shared" si="196"/>
        <v>330.69</v>
      </c>
      <c r="V1822" s="227">
        <f t="shared" si="197"/>
        <v>0</v>
      </c>
      <c r="W1822" s="227">
        <f t="shared" si="198"/>
        <v>0</v>
      </c>
      <c r="X1822" s="227">
        <f t="shared" si="201"/>
        <v>0</v>
      </c>
      <c r="Y1822" s="227">
        <f t="shared" si="199"/>
        <v>0</v>
      </c>
      <c r="Z1822" s="227">
        <f t="shared" si="200"/>
        <v>0</v>
      </c>
      <c r="AA1822" s="227">
        <f t="shared" si="202"/>
        <v>0</v>
      </c>
    </row>
    <row r="1823" spans="2:27" ht="13.5" hidden="1">
      <c r="B1823" s="232" t="s">
        <v>1110</v>
      </c>
      <c r="C1823" s="232" t="s">
        <v>1385</v>
      </c>
      <c r="D1823" s="232" t="s">
        <v>1445</v>
      </c>
      <c r="E1823" s="232" t="s">
        <v>988</v>
      </c>
      <c r="F1823" s="232">
        <v>128</v>
      </c>
      <c r="G1823" s="232" t="s">
        <v>1364</v>
      </c>
      <c r="H1823" s="233">
        <v>30.757000000000001</v>
      </c>
      <c r="I1823" s="233">
        <v>0</v>
      </c>
      <c r="J1823" s="233">
        <v>28.141200000000001</v>
      </c>
      <c r="K1823" s="234">
        <v>122228</v>
      </c>
      <c r="L1823" s="233">
        <v>13.952999999999999</v>
      </c>
      <c r="M1823" s="234">
        <v>243632</v>
      </c>
      <c r="N1823" s="233">
        <v>0</v>
      </c>
      <c r="O1823" s="233">
        <v>0</v>
      </c>
      <c r="P1823" s="233">
        <v>26.609770000000001</v>
      </c>
      <c r="Q1823" s="234">
        <v>346332</v>
      </c>
      <c r="R1823" s="233">
        <v>13.17855</v>
      </c>
      <c r="S1823" s="234">
        <v>687684</v>
      </c>
      <c r="T1823" s="233">
        <v>0</v>
      </c>
      <c r="U1823" s="235">
        <f t="shared" si="196"/>
        <v>22452.61</v>
      </c>
      <c r="V1823" s="227">
        <f t="shared" si="197"/>
        <v>20543.076000000001</v>
      </c>
      <c r="W1823" s="227">
        <f t="shared" si="198"/>
        <v>20371.356666666667</v>
      </c>
      <c r="X1823" s="227">
        <f t="shared" si="201"/>
        <v>20302.666666666668</v>
      </c>
      <c r="Y1823" s="227">
        <f t="shared" si="199"/>
        <v>19425.132100000003</v>
      </c>
      <c r="Z1823" s="227">
        <f t="shared" si="200"/>
        <v>19240.674833333334</v>
      </c>
      <c r="AA1823" s="227">
        <f t="shared" si="202"/>
        <v>19102.333333333332</v>
      </c>
    </row>
    <row r="1824" spans="2:27" ht="13.5" hidden="1">
      <c r="B1824" s="232" t="s">
        <v>1110</v>
      </c>
      <c r="C1824" s="232" t="s">
        <v>1386</v>
      </c>
      <c r="D1824" s="232" t="s">
        <v>1445</v>
      </c>
      <c r="E1824" s="232" t="s">
        <v>988</v>
      </c>
      <c r="F1824" s="232">
        <v>4</v>
      </c>
      <c r="G1824" s="232" t="s">
        <v>1311</v>
      </c>
      <c r="H1824" s="233">
        <v>0.81100000000000005</v>
      </c>
      <c r="I1824" s="233">
        <v>0</v>
      </c>
      <c r="J1824" s="233">
        <v>0</v>
      </c>
      <c r="K1824" s="234">
        <v>0</v>
      </c>
      <c r="L1824" s="233">
        <v>0</v>
      </c>
      <c r="M1824" s="234">
        <v>0</v>
      </c>
      <c r="N1824" s="233">
        <v>0</v>
      </c>
      <c r="O1824" s="233">
        <v>0</v>
      </c>
      <c r="P1824" s="233">
        <v>0</v>
      </c>
      <c r="Q1824" s="234">
        <v>0</v>
      </c>
      <c r="R1824" s="233">
        <v>0</v>
      </c>
      <c r="S1824" s="234">
        <v>0</v>
      </c>
      <c r="T1824" s="233">
        <v>0</v>
      </c>
      <c r="U1824" s="235">
        <f t="shared" si="196"/>
        <v>592.03000000000009</v>
      </c>
      <c r="V1824" s="227">
        <f t="shared" si="197"/>
        <v>0</v>
      </c>
      <c r="W1824" s="227">
        <f t="shared" si="198"/>
        <v>0</v>
      </c>
      <c r="X1824" s="227">
        <f t="shared" si="201"/>
        <v>0</v>
      </c>
      <c r="Y1824" s="227">
        <f t="shared" si="199"/>
        <v>0</v>
      </c>
      <c r="Z1824" s="227">
        <f t="shared" si="200"/>
        <v>0</v>
      </c>
      <c r="AA1824" s="227">
        <f t="shared" si="202"/>
        <v>0</v>
      </c>
    </row>
    <row r="1825" spans="2:27" ht="13.5" hidden="1">
      <c r="B1825" s="232" t="s">
        <v>1110</v>
      </c>
      <c r="C1825" s="232" t="s">
        <v>840</v>
      </c>
      <c r="D1825" s="232" t="s">
        <v>1445</v>
      </c>
      <c r="E1825" s="232" t="s">
        <v>988</v>
      </c>
      <c r="F1825" s="232">
        <v>8</v>
      </c>
      <c r="G1825" s="232" t="s">
        <v>1351</v>
      </c>
      <c r="H1825" s="233">
        <v>1.925</v>
      </c>
      <c r="I1825" s="233">
        <v>0</v>
      </c>
      <c r="J1825" s="233">
        <v>0</v>
      </c>
      <c r="K1825" s="234">
        <v>0</v>
      </c>
      <c r="L1825" s="233">
        <v>0</v>
      </c>
      <c r="M1825" s="234">
        <v>0</v>
      </c>
      <c r="N1825" s="233">
        <v>0</v>
      </c>
      <c r="O1825" s="233">
        <v>0</v>
      </c>
      <c r="P1825" s="233">
        <v>0</v>
      </c>
      <c r="Q1825" s="234">
        <v>0</v>
      </c>
      <c r="R1825" s="233">
        <v>0</v>
      </c>
      <c r="S1825" s="234">
        <v>0</v>
      </c>
      <c r="T1825" s="233">
        <v>0</v>
      </c>
      <c r="U1825" s="235">
        <f t="shared" si="196"/>
        <v>1405.25</v>
      </c>
      <c r="V1825" s="227">
        <f t="shared" si="197"/>
        <v>0</v>
      </c>
      <c r="W1825" s="227">
        <f t="shared" si="198"/>
        <v>0</v>
      </c>
      <c r="X1825" s="227">
        <f t="shared" si="201"/>
        <v>0</v>
      </c>
      <c r="Y1825" s="227">
        <f t="shared" si="199"/>
        <v>0</v>
      </c>
      <c r="Z1825" s="227">
        <f t="shared" si="200"/>
        <v>0</v>
      </c>
      <c r="AA1825" s="227">
        <f t="shared" si="202"/>
        <v>0</v>
      </c>
    </row>
    <row r="1826" spans="2:27" ht="13.5" hidden="1">
      <c r="B1826" s="232" t="s">
        <v>1110</v>
      </c>
      <c r="C1826" s="232" t="s">
        <v>841</v>
      </c>
      <c r="D1826" s="232" t="s">
        <v>1445</v>
      </c>
      <c r="E1826" s="232" t="s">
        <v>988</v>
      </c>
      <c r="F1826" s="232">
        <v>16</v>
      </c>
      <c r="G1826" s="232" t="s">
        <v>1352</v>
      </c>
      <c r="H1826" s="233">
        <v>3.6850000000000001</v>
      </c>
      <c r="I1826" s="233">
        <v>0</v>
      </c>
      <c r="J1826" s="233">
        <v>0</v>
      </c>
      <c r="K1826" s="234">
        <v>0</v>
      </c>
      <c r="L1826" s="233">
        <v>0</v>
      </c>
      <c r="M1826" s="234">
        <v>0</v>
      </c>
      <c r="N1826" s="233">
        <v>0</v>
      </c>
      <c r="O1826" s="233">
        <v>0</v>
      </c>
      <c r="P1826" s="233">
        <v>0</v>
      </c>
      <c r="Q1826" s="234">
        <v>0</v>
      </c>
      <c r="R1826" s="233">
        <v>0</v>
      </c>
      <c r="S1826" s="234">
        <v>0</v>
      </c>
      <c r="T1826" s="233">
        <v>0</v>
      </c>
      <c r="U1826" s="235">
        <f t="shared" si="196"/>
        <v>2690.05</v>
      </c>
      <c r="V1826" s="227">
        <f t="shared" si="197"/>
        <v>0</v>
      </c>
      <c r="W1826" s="227">
        <f t="shared" si="198"/>
        <v>0</v>
      </c>
      <c r="X1826" s="227">
        <f t="shared" si="201"/>
        <v>0</v>
      </c>
      <c r="Y1826" s="227">
        <f t="shared" si="199"/>
        <v>0</v>
      </c>
      <c r="Z1826" s="227">
        <f t="shared" si="200"/>
        <v>0</v>
      </c>
      <c r="AA1826" s="227">
        <f t="shared" si="202"/>
        <v>0</v>
      </c>
    </row>
    <row r="1827" spans="2:27" ht="13.5" hidden="1">
      <c r="B1827" s="232" t="s">
        <v>1110</v>
      </c>
      <c r="C1827" s="232" t="s">
        <v>842</v>
      </c>
      <c r="D1827" s="232" t="s">
        <v>1445</v>
      </c>
      <c r="E1827" s="232" t="s">
        <v>988</v>
      </c>
      <c r="F1827" s="232">
        <v>32</v>
      </c>
      <c r="G1827" s="232" t="s">
        <v>1353</v>
      </c>
      <c r="H1827" s="233">
        <v>7.2050000000000001</v>
      </c>
      <c r="I1827" s="233">
        <v>0</v>
      </c>
      <c r="J1827" s="233">
        <v>0</v>
      </c>
      <c r="K1827" s="234">
        <v>0</v>
      </c>
      <c r="L1827" s="233">
        <v>0</v>
      </c>
      <c r="M1827" s="234">
        <v>0</v>
      </c>
      <c r="N1827" s="233">
        <v>0</v>
      </c>
      <c r="O1827" s="233">
        <v>0</v>
      </c>
      <c r="P1827" s="233">
        <v>0</v>
      </c>
      <c r="Q1827" s="234">
        <v>0</v>
      </c>
      <c r="R1827" s="233">
        <v>0</v>
      </c>
      <c r="S1827" s="234">
        <v>0</v>
      </c>
      <c r="T1827" s="233">
        <v>0</v>
      </c>
      <c r="U1827" s="235">
        <f t="shared" si="196"/>
        <v>5259.65</v>
      </c>
      <c r="V1827" s="227">
        <f t="shared" si="197"/>
        <v>0</v>
      </c>
      <c r="W1827" s="227">
        <f t="shared" si="198"/>
        <v>0</v>
      </c>
      <c r="X1827" s="227">
        <f t="shared" si="201"/>
        <v>0</v>
      </c>
      <c r="Y1827" s="227">
        <f t="shared" si="199"/>
        <v>0</v>
      </c>
      <c r="Z1827" s="227">
        <f t="shared" si="200"/>
        <v>0</v>
      </c>
      <c r="AA1827" s="227">
        <f t="shared" si="202"/>
        <v>0</v>
      </c>
    </row>
    <row r="1828" spans="2:27" ht="13.5" hidden="1">
      <c r="B1828" s="232" t="s">
        <v>1110</v>
      </c>
      <c r="C1828" s="232" t="s">
        <v>843</v>
      </c>
      <c r="D1828" s="232" t="s">
        <v>1445</v>
      </c>
      <c r="E1828" s="232" t="s">
        <v>988</v>
      </c>
      <c r="F1828" s="232">
        <v>2</v>
      </c>
      <c r="G1828" s="232" t="s">
        <v>1363</v>
      </c>
      <c r="H1828" s="233">
        <v>0.53500000000000003</v>
      </c>
      <c r="I1828" s="233">
        <v>0</v>
      </c>
      <c r="J1828" s="233">
        <v>0</v>
      </c>
      <c r="K1828" s="234">
        <v>0</v>
      </c>
      <c r="L1828" s="233">
        <v>0</v>
      </c>
      <c r="M1828" s="234">
        <v>0</v>
      </c>
      <c r="N1828" s="233">
        <v>0</v>
      </c>
      <c r="O1828" s="233">
        <v>0</v>
      </c>
      <c r="P1828" s="233">
        <v>0</v>
      </c>
      <c r="Q1828" s="234">
        <v>0</v>
      </c>
      <c r="R1828" s="233">
        <v>0</v>
      </c>
      <c r="S1828" s="234">
        <v>0</v>
      </c>
      <c r="T1828" s="233">
        <v>0</v>
      </c>
      <c r="U1828" s="235">
        <f t="shared" si="196"/>
        <v>390.55</v>
      </c>
      <c r="V1828" s="227">
        <f t="shared" si="197"/>
        <v>0</v>
      </c>
      <c r="W1828" s="227">
        <f t="shared" si="198"/>
        <v>0</v>
      </c>
      <c r="X1828" s="227">
        <f t="shared" si="201"/>
        <v>0</v>
      </c>
      <c r="Y1828" s="227">
        <f t="shared" si="199"/>
        <v>0</v>
      </c>
      <c r="Z1828" s="227">
        <f t="shared" si="200"/>
        <v>0</v>
      </c>
      <c r="AA1828" s="227">
        <f t="shared" si="202"/>
        <v>0</v>
      </c>
    </row>
    <row r="1829" spans="2:27" ht="13.5" hidden="1">
      <c r="B1829" s="232" t="s">
        <v>1110</v>
      </c>
      <c r="C1829" s="232" t="s">
        <v>844</v>
      </c>
      <c r="D1829" s="232" t="s">
        <v>1445</v>
      </c>
      <c r="E1829" s="232" t="s">
        <v>988</v>
      </c>
      <c r="F1829" s="232">
        <v>4</v>
      </c>
      <c r="G1829" s="232" t="s">
        <v>1354</v>
      </c>
      <c r="H1829" s="233">
        <v>0.97499999999999998</v>
      </c>
      <c r="I1829" s="233">
        <v>0</v>
      </c>
      <c r="J1829" s="233">
        <v>0</v>
      </c>
      <c r="K1829" s="234">
        <v>0</v>
      </c>
      <c r="L1829" s="233">
        <v>0</v>
      </c>
      <c r="M1829" s="234">
        <v>0</v>
      </c>
      <c r="N1829" s="233">
        <v>0</v>
      </c>
      <c r="O1829" s="233">
        <v>0</v>
      </c>
      <c r="P1829" s="233">
        <v>0</v>
      </c>
      <c r="Q1829" s="234">
        <v>0</v>
      </c>
      <c r="R1829" s="233">
        <v>0</v>
      </c>
      <c r="S1829" s="234">
        <v>0</v>
      </c>
      <c r="T1829" s="233">
        <v>0</v>
      </c>
      <c r="U1829" s="235">
        <f t="shared" si="196"/>
        <v>711.75</v>
      </c>
      <c r="V1829" s="227">
        <f t="shared" si="197"/>
        <v>0</v>
      </c>
      <c r="W1829" s="227">
        <f t="shared" si="198"/>
        <v>0</v>
      </c>
      <c r="X1829" s="227">
        <f t="shared" si="201"/>
        <v>0</v>
      </c>
      <c r="Y1829" s="227">
        <f t="shared" si="199"/>
        <v>0</v>
      </c>
      <c r="Z1829" s="227">
        <f t="shared" si="200"/>
        <v>0</v>
      </c>
      <c r="AA1829" s="227">
        <f t="shared" si="202"/>
        <v>0</v>
      </c>
    </row>
    <row r="1830" spans="2:27" ht="13.5" hidden="1">
      <c r="B1830" s="232" t="s">
        <v>1110</v>
      </c>
      <c r="C1830" s="232" t="s">
        <v>845</v>
      </c>
      <c r="D1830" s="232" t="s">
        <v>1445</v>
      </c>
      <c r="E1830" s="232" t="s">
        <v>988</v>
      </c>
      <c r="F1830" s="232">
        <v>64</v>
      </c>
      <c r="G1830" s="232" t="s">
        <v>1355</v>
      </c>
      <c r="H1830" s="233">
        <v>12.965</v>
      </c>
      <c r="I1830" s="233">
        <v>0</v>
      </c>
      <c r="J1830" s="233">
        <v>0</v>
      </c>
      <c r="K1830" s="234">
        <v>0</v>
      </c>
      <c r="L1830" s="233">
        <v>0</v>
      </c>
      <c r="M1830" s="234">
        <v>0</v>
      </c>
      <c r="N1830" s="233">
        <v>0</v>
      </c>
      <c r="O1830" s="233">
        <v>0</v>
      </c>
      <c r="P1830" s="233">
        <v>0</v>
      </c>
      <c r="Q1830" s="234">
        <v>0</v>
      </c>
      <c r="R1830" s="233">
        <v>0</v>
      </c>
      <c r="S1830" s="234">
        <v>0</v>
      </c>
      <c r="T1830" s="233">
        <v>0</v>
      </c>
      <c r="U1830" s="235">
        <f t="shared" si="196"/>
        <v>9464.4500000000007</v>
      </c>
      <c r="V1830" s="227">
        <f t="shared" si="197"/>
        <v>0</v>
      </c>
      <c r="W1830" s="227">
        <f t="shared" si="198"/>
        <v>0</v>
      </c>
      <c r="X1830" s="227">
        <f t="shared" si="201"/>
        <v>0</v>
      </c>
      <c r="Y1830" s="227">
        <f t="shared" si="199"/>
        <v>0</v>
      </c>
      <c r="Z1830" s="227">
        <f t="shared" si="200"/>
        <v>0</v>
      </c>
      <c r="AA1830" s="227">
        <f t="shared" si="202"/>
        <v>0</v>
      </c>
    </row>
    <row r="1831" spans="2:27" ht="13.5" hidden="1">
      <c r="B1831" s="232" t="s">
        <v>1110</v>
      </c>
      <c r="C1831" s="232" t="s">
        <v>846</v>
      </c>
      <c r="D1831" s="232" t="s">
        <v>1445</v>
      </c>
      <c r="E1831" s="232" t="s">
        <v>988</v>
      </c>
      <c r="F1831" s="232">
        <v>8</v>
      </c>
      <c r="G1831" s="232" t="s">
        <v>1351</v>
      </c>
      <c r="H1831" s="233">
        <v>1.7649999999999999</v>
      </c>
      <c r="I1831" s="233">
        <v>0</v>
      </c>
      <c r="J1831" s="233">
        <v>0</v>
      </c>
      <c r="K1831" s="234">
        <v>0</v>
      </c>
      <c r="L1831" s="233">
        <v>0</v>
      </c>
      <c r="M1831" s="234">
        <v>0</v>
      </c>
      <c r="N1831" s="233">
        <v>0</v>
      </c>
      <c r="O1831" s="233">
        <v>0</v>
      </c>
      <c r="P1831" s="233">
        <v>0</v>
      </c>
      <c r="Q1831" s="234">
        <v>0</v>
      </c>
      <c r="R1831" s="233">
        <v>0</v>
      </c>
      <c r="S1831" s="234">
        <v>0</v>
      </c>
      <c r="T1831" s="233">
        <v>0</v>
      </c>
      <c r="U1831" s="235">
        <f t="shared" si="196"/>
        <v>1288.4499999999998</v>
      </c>
      <c r="V1831" s="227">
        <f t="shared" si="197"/>
        <v>0</v>
      </c>
      <c r="W1831" s="227">
        <f t="shared" si="198"/>
        <v>0</v>
      </c>
      <c r="X1831" s="227">
        <f t="shared" si="201"/>
        <v>0</v>
      </c>
      <c r="Y1831" s="227">
        <f t="shared" si="199"/>
        <v>0</v>
      </c>
      <c r="Z1831" s="227">
        <f t="shared" si="200"/>
        <v>0</v>
      </c>
      <c r="AA1831" s="227">
        <f t="shared" si="202"/>
        <v>0</v>
      </c>
    </row>
    <row r="1832" spans="2:27" ht="13.5" hidden="1">
      <c r="B1832" s="232" t="s">
        <v>1110</v>
      </c>
      <c r="C1832" s="232" t="s">
        <v>847</v>
      </c>
      <c r="D1832" s="232" t="s">
        <v>1445</v>
      </c>
      <c r="E1832" s="232" t="s">
        <v>988</v>
      </c>
      <c r="F1832" s="232">
        <v>16</v>
      </c>
      <c r="G1832" s="232" t="s">
        <v>1352</v>
      </c>
      <c r="H1832" s="233">
        <v>3.3650000000000002</v>
      </c>
      <c r="I1832" s="233">
        <v>0</v>
      </c>
      <c r="J1832" s="233">
        <v>0</v>
      </c>
      <c r="K1832" s="234">
        <v>0</v>
      </c>
      <c r="L1832" s="233">
        <v>0</v>
      </c>
      <c r="M1832" s="234">
        <v>0</v>
      </c>
      <c r="N1832" s="233">
        <v>0</v>
      </c>
      <c r="O1832" s="233">
        <v>0</v>
      </c>
      <c r="P1832" s="233">
        <v>0</v>
      </c>
      <c r="Q1832" s="234">
        <v>0</v>
      </c>
      <c r="R1832" s="233">
        <v>0</v>
      </c>
      <c r="S1832" s="234">
        <v>0</v>
      </c>
      <c r="T1832" s="233">
        <v>0</v>
      </c>
      <c r="U1832" s="235">
        <f t="shared" si="196"/>
        <v>2456.4500000000003</v>
      </c>
      <c r="V1832" s="227">
        <f t="shared" si="197"/>
        <v>0</v>
      </c>
      <c r="W1832" s="227">
        <f t="shared" si="198"/>
        <v>0</v>
      </c>
      <c r="X1832" s="227">
        <f t="shared" si="201"/>
        <v>0</v>
      </c>
      <c r="Y1832" s="227">
        <f t="shared" si="199"/>
        <v>0</v>
      </c>
      <c r="Z1832" s="227">
        <f t="shared" si="200"/>
        <v>0</v>
      </c>
      <c r="AA1832" s="227">
        <f t="shared" si="202"/>
        <v>0</v>
      </c>
    </row>
    <row r="1833" spans="2:27" ht="13.5" hidden="1">
      <c r="B1833" s="232" t="s">
        <v>1110</v>
      </c>
      <c r="C1833" s="232" t="s">
        <v>848</v>
      </c>
      <c r="D1833" s="232" t="s">
        <v>1445</v>
      </c>
      <c r="E1833" s="232" t="s">
        <v>988</v>
      </c>
      <c r="F1833" s="232">
        <v>32</v>
      </c>
      <c r="G1833" s="232" t="s">
        <v>1353</v>
      </c>
      <c r="H1833" s="233">
        <v>6.5650000000000004</v>
      </c>
      <c r="I1833" s="233">
        <v>0</v>
      </c>
      <c r="J1833" s="233">
        <v>0</v>
      </c>
      <c r="K1833" s="234">
        <v>0</v>
      </c>
      <c r="L1833" s="233">
        <v>0</v>
      </c>
      <c r="M1833" s="234">
        <v>0</v>
      </c>
      <c r="N1833" s="233">
        <v>0</v>
      </c>
      <c r="O1833" s="233">
        <v>0</v>
      </c>
      <c r="P1833" s="233">
        <v>0</v>
      </c>
      <c r="Q1833" s="234">
        <v>0</v>
      </c>
      <c r="R1833" s="233">
        <v>0</v>
      </c>
      <c r="S1833" s="234">
        <v>0</v>
      </c>
      <c r="T1833" s="233">
        <v>0</v>
      </c>
      <c r="U1833" s="235">
        <f t="shared" si="196"/>
        <v>4792.4500000000007</v>
      </c>
      <c r="V1833" s="227">
        <f t="shared" si="197"/>
        <v>0</v>
      </c>
      <c r="W1833" s="227">
        <f t="shared" si="198"/>
        <v>0</v>
      </c>
      <c r="X1833" s="227">
        <f t="shared" si="201"/>
        <v>0</v>
      </c>
      <c r="Y1833" s="227">
        <f t="shared" si="199"/>
        <v>0</v>
      </c>
      <c r="Z1833" s="227">
        <f t="shared" si="200"/>
        <v>0</v>
      </c>
      <c r="AA1833" s="227">
        <f t="shared" si="202"/>
        <v>0</v>
      </c>
    </row>
    <row r="1834" spans="2:27" ht="13.5" hidden="1">
      <c r="B1834" s="232" t="s">
        <v>1110</v>
      </c>
      <c r="C1834" s="232" t="s">
        <v>849</v>
      </c>
      <c r="D1834" s="232" t="s">
        <v>1445</v>
      </c>
      <c r="E1834" s="232" t="s">
        <v>988</v>
      </c>
      <c r="F1834" s="232">
        <v>2</v>
      </c>
      <c r="G1834" s="232" t="s">
        <v>1363</v>
      </c>
      <c r="H1834" s="233">
        <v>0.495</v>
      </c>
      <c r="I1834" s="233">
        <v>0</v>
      </c>
      <c r="J1834" s="233">
        <v>0</v>
      </c>
      <c r="K1834" s="234">
        <v>0</v>
      </c>
      <c r="L1834" s="233">
        <v>0</v>
      </c>
      <c r="M1834" s="234">
        <v>0</v>
      </c>
      <c r="N1834" s="233">
        <v>0</v>
      </c>
      <c r="O1834" s="233">
        <v>0</v>
      </c>
      <c r="P1834" s="233">
        <v>0</v>
      </c>
      <c r="Q1834" s="234">
        <v>0</v>
      </c>
      <c r="R1834" s="233">
        <v>0</v>
      </c>
      <c r="S1834" s="234">
        <v>0</v>
      </c>
      <c r="T1834" s="233">
        <v>0</v>
      </c>
      <c r="U1834" s="235">
        <f t="shared" si="196"/>
        <v>361.35</v>
      </c>
      <c r="V1834" s="227">
        <f t="shared" si="197"/>
        <v>0</v>
      </c>
      <c r="W1834" s="227">
        <f t="shared" si="198"/>
        <v>0</v>
      </c>
      <c r="X1834" s="227">
        <f t="shared" si="201"/>
        <v>0</v>
      </c>
      <c r="Y1834" s="227">
        <f t="shared" si="199"/>
        <v>0</v>
      </c>
      <c r="Z1834" s="227">
        <f t="shared" si="200"/>
        <v>0</v>
      </c>
      <c r="AA1834" s="227">
        <f t="shared" si="202"/>
        <v>0</v>
      </c>
    </row>
    <row r="1835" spans="2:27" ht="13.5" hidden="1">
      <c r="B1835" s="232" t="s">
        <v>1110</v>
      </c>
      <c r="C1835" s="232" t="s">
        <v>850</v>
      </c>
      <c r="D1835" s="232" t="s">
        <v>1445</v>
      </c>
      <c r="E1835" s="232" t="s">
        <v>988</v>
      </c>
      <c r="F1835" s="232">
        <v>4</v>
      </c>
      <c r="G1835" s="232" t="s">
        <v>1354</v>
      </c>
      <c r="H1835" s="233">
        <v>0.89500000000000002</v>
      </c>
      <c r="I1835" s="233">
        <v>0</v>
      </c>
      <c r="J1835" s="233">
        <v>0</v>
      </c>
      <c r="K1835" s="234">
        <v>0</v>
      </c>
      <c r="L1835" s="233">
        <v>0</v>
      </c>
      <c r="M1835" s="234">
        <v>0</v>
      </c>
      <c r="N1835" s="233">
        <v>0</v>
      </c>
      <c r="O1835" s="233">
        <v>0</v>
      </c>
      <c r="P1835" s="233">
        <v>0</v>
      </c>
      <c r="Q1835" s="234">
        <v>0</v>
      </c>
      <c r="R1835" s="233">
        <v>0</v>
      </c>
      <c r="S1835" s="234">
        <v>0</v>
      </c>
      <c r="T1835" s="233">
        <v>0</v>
      </c>
      <c r="U1835" s="235">
        <f t="shared" si="196"/>
        <v>653.35</v>
      </c>
      <c r="V1835" s="227">
        <f t="shared" si="197"/>
        <v>0</v>
      </c>
      <c r="W1835" s="227">
        <f t="shared" si="198"/>
        <v>0</v>
      </c>
      <c r="X1835" s="227">
        <f t="shared" si="201"/>
        <v>0</v>
      </c>
      <c r="Y1835" s="227">
        <f t="shared" si="199"/>
        <v>0</v>
      </c>
      <c r="Z1835" s="227">
        <f t="shared" si="200"/>
        <v>0</v>
      </c>
      <c r="AA1835" s="227">
        <f t="shared" si="202"/>
        <v>0</v>
      </c>
    </row>
    <row r="1836" spans="2:27" ht="13.5" hidden="1">
      <c r="B1836" s="232" t="s">
        <v>1110</v>
      </c>
      <c r="C1836" s="232" t="s">
        <v>851</v>
      </c>
      <c r="D1836" s="232" t="s">
        <v>1445</v>
      </c>
      <c r="E1836" s="232" t="s">
        <v>988</v>
      </c>
      <c r="F1836" s="232">
        <v>48</v>
      </c>
      <c r="G1836" s="232" t="s">
        <v>1356</v>
      </c>
      <c r="H1836" s="233">
        <v>9.5730000000000004</v>
      </c>
      <c r="I1836" s="233">
        <v>0</v>
      </c>
      <c r="J1836" s="233">
        <v>0</v>
      </c>
      <c r="K1836" s="234">
        <v>0</v>
      </c>
      <c r="L1836" s="233">
        <v>0</v>
      </c>
      <c r="M1836" s="234">
        <v>0</v>
      </c>
      <c r="N1836" s="233">
        <v>0</v>
      </c>
      <c r="O1836" s="233">
        <v>0</v>
      </c>
      <c r="P1836" s="233">
        <v>0</v>
      </c>
      <c r="Q1836" s="234">
        <v>0</v>
      </c>
      <c r="R1836" s="233">
        <v>0</v>
      </c>
      <c r="S1836" s="234">
        <v>0</v>
      </c>
      <c r="T1836" s="233">
        <v>0</v>
      </c>
      <c r="U1836" s="235">
        <f t="shared" si="196"/>
        <v>6988.29</v>
      </c>
      <c r="V1836" s="227">
        <f t="shared" si="197"/>
        <v>0</v>
      </c>
      <c r="W1836" s="227">
        <f t="shared" si="198"/>
        <v>0</v>
      </c>
      <c r="X1836" s="227">
        <f t="shared" si="201"/>
        <v>0</v>
      </c>
      <c r="Y1836" s="227">
        <f t="shared" si="199"/>
        <v>0</v>
      </c>
      <c r="Z1836" s="227">
        <f t="shared" si="200"/>
        <v>0</v>
      </c>
      <c r="AA1836" s="227">
        <f t="shared" si="202"/>
        <v>0</v>
      </c>
    </row>
    <row r="1837" spans="2:27" ht="13.5" hidden="1">
      <c r="B1837" s="232" t="s">
        <v>1110</v>
      </c>
      <c r="C1837" s="232" t="s">
        <v>852</v>
      </c>
      <c r="D1837" s="232" t="s">
        <v>1445</v>
      </c>
      <c r="E1837" s="232" t="s">
        <v>988</v>
      </c>
      <c r="F1837" s="232">
        <v>64</v>
      </c>
      <c r="G1837" s="232" t="s">
        <v>1364</v>
      </c>
      <c r="H1837" s="233">
        <v>12.709</v>
      </c>
      <c r="I1837" s="233">
        <v>0</v>
      </c>
      <c r="J1837" s="233">
        <v>0</v>
      </c>
      <c r="K1837" s="234">
        <v>0</v>
      </c>
      <c r="L1837" s="233">
        <v>0</v>
      </c>
      <c r="M1837" s="234">
        <v>0</v>
      </c>
      <c r="N1837" s="233">
        <v>0</v>
      </c>
      <c r="O1837" s="233">
        <v>0</v>
      </c>
      <c r="P1837" s="233">
        <v>0</v>
      </c>
      <c r="Q1837" s="234">
        <v>0</v>
      </c>
      <c r="R1837" s="233">
        <v>0</v>
      </c>
      <c r="S1837" s="234">
        <v>0</v>
      </c>
      <c r="T1837" s="233">
        <v>0</v>
      </c>
      <c r="U1837" s="235">
        <f t="shared" si="196"/>
        <v>9277.57</v>
      </c>
      <c r="V1837" s="227">
        <f t="shared" si="197"/>
        <v>0</v>
      </c>
      <c r="W1837" s="227">
        <f t="shared" si="198"/>
        <v>0</v>
      </c>
      <c r="X1837" s="227">
        <f t="shared" si="201"/>
        <v>0</v>
      </c>
      <c r="Y1837" s="227">
        <f t="shared" si="199"/>
        <v>0</v>
      </c>
      <c r="Z1837" s="227">
        <f t="shared" si="200"/>
        <v>0</v>
      </c>
      <c r="AA1837" s="227">
        <f t="shared" si="202"/>
        <v>0</v>
      </c>
    </row>
    <row r="1838" spans="2:27" ht="13.5" hidden="1">
      <c r="B1838" s="232" t="s">
        <v>1110</v>
      </c>
      <c r="C1838" s="232" t="s">
        <v>853</v>
      </c>
      <c r="D1838" s="232" t="s">
        <v>1445</v>
      </c>
      <c r="E1838" s="232" t="s">
        <v>988</v>
      </c>
      <c r="F1838" s="232">
        <v>96</v>
      </c>
      <c r="G1838" s="232" t="s">
        <v>1365</v>
      </c>
      <c r="H1838" s="233">
        <v>18.981000000000002</v>
      </c>
      <c r="I1838" s="233">
        <v>0</v>
      </c>
      <c r="J1838" s="233">
        <v>0</v>
      </c>
      <c r="K1838" s="234">
        <v>0</v>
      </c>
      <c r="L1838" s="233">
        <v>0</v>
      </c>
      <c r="M1838" s="234">
        <v>0</v>
      </c>
      <c r="N1838" s="233">
        <v>0</v>
      </c>
      <c r="O1838" s="233">
        <v>0</v>
      </c>
      <c r="P1838" s="233">
        <v>0</v>
      </c>
      <c r="Q1838" s="234">
        <v>0</v>
      </c>
      <c r="R1838" s="233">
        <v>0</v>
      </c>
      <c r="S1838" s="234">
        <v>0</v>
      </c>
      <c r="T1838" s="233">
        <v>0</v>
      </c>
      <c r="U1838" s="235">
        <f t="shared" si="196"/>
        <v>13856.130000000001</v>
      </c>
      <c r="V1838" s="227">
        <f t="shared" si="197"/>
        <v>0</v>
      </c>
      <c r="W1838" s="227">
        <f t="shared" si="198"/>
        <v>0</v>
      </c>
      <c r="X1838" s="227">
        <f t="shared" si="201"/>
        <v>0</v>
      </c>
      <c r="Y1838" s="227">
        <f t="shared" si="199"/>
        <v>0</v>
      </c>
      <c r="Z1838" s="227">
        <f t="shared" si="200"/>
        <v>0</v>
      </c>
      <c r="AA1838" s="227">
        <f t="shared" si="202"/>
        <v>0</v>
      </c>
    </row>
    <row r="1839" spans="2:27" ht="13.5" hidden="1">
      <c r="B1839" s="232" t="s">
        <v>1110</v>
      </c>
      <c r="C1839" s="232" t="s">
        <v>854</v>
      </c>
      <c r="D1839" s="232" t="s">
        <v>1445</v>
      </c>
      <c r="E1839" s="232" t="s">
        <v>988</v>
      </c>
      <c r="F1839" s="232">
        <v>8</v>
      </c>
      <c r="G1839" s="232" t="s">
        <v>1317</v>
      </c>
      <c r="H1839" s="233">
        <v>1.7330000000000001</v>
      </c>
      <c r="I1839" s="233">
        <v>0</v>
      </c>
      <c r="J1839" s="233">
        <v>0</v>
      </c>
      <c r="K1839" s="234">
        <v>0</v>
      </c>
      <c r="L1839" s="233">
        <v>0</v>
      </c>
      <c r="M1839" s="234">
        <v>0</v>
      </c>
      <c r="N1839" s="233">
        <v>0</v>
      </c>
      <c r="O1839" s="233">
        <v>0</v>
      </c>
      <c r="P1839" s="233">
        <v>0</v>
      </c>
      <c r="Q1839" s="234">
        <v>0</v>
      </c>
      <c r="R1839" s="233">
        <v>0</v>
      </c>
      <c r="S1839" s="234">
        <v>0</v>
      </c>
      <c r="T1839" s="233">
        <v>0</v>
      </c>
      <c r="U1839" s="235">
        <f t="shared" si="196"/>
        <v>1265.0900000000001</v>
      </c>
      <c r="V1839" s="227">
        <f t="shared" si="197"/>
        <v>0</v>
      </c>
      <c r="W1839" s="227">
        <f t="shared" si="198"/>
        <v>0</v>
      </c>
      <c r="X1839" s="227">
        <f t="shared" si="201"/>
        <v>0</v>
      </c>
      <c r="Y1839" s="227">
        <f t="shared" si="199"/>
        <v>0</v>
      </c>
      <c r="Z1839" s="227">
        <f t="shared" si="200"/>
        <v>0</v>
      </c>
      <c r="AA1839" s="227">
        <f t="shared" si="202"/>
        <v>0</v>
      </c>
    </row>
    <row r="1840" spans="2:27" ht="13.5" hidden="1">
      <c r="B1840" s="232" t="s">
        <v>1110</v>
      </c>
      <c r="C1840" s="232" t="s">
        <v>855</v>
      </c>
      <c r="D1840" s="232" t="s">
        <v>1445</v>
      </c>
      <c r="E1840" s="232" t="s">
        <v>988</v>
      </c>
      <c r="F1840" s="232">
        <v>16</v>
      </c>
      <c r="G1840" s="232" t="s">
        <v>1316</v>
      </c>
      <c r="H1840" s="233">
        <v>3.3010000000000002</v>
      </c>
      <c r="I1840" s="233">
        <v>0</v>
      </c>
      <c r="J1840" s="233">
        <v>0</v>
      </c>
      <c r="K1840" s="234">
        <v>0</v>
      </c>
      <c r="L1840" s="233">
        <v>0</v>
      </c>
      <c r="M1840" s="234">
        <v>0</v>
      </c>
      <c r="N1840" s="233">
        <v>0</v>
      </c>
      <c r="O1840" s="233">
        <v>0</v>
      </c>
      <c r="P1840" s="233">
        <v>0</v>
      </c>
      <c r="Q1840" s="234">
        <v>0</v>
      </c>
      <c r="R1840" s="233">
        <v>0</v>
      </c>
      <c r="S1840" s="234">
        <v>0</v>
      </c>
      <c r="T1840" s="233">
        <v>0</v>
      </c>
      <c r="U1840" s="235">
        <f t="shared" si="196"/>
        <v>2409.73</v>
      </c>
      <c r="V1840" s="227">
        <f t="shared" si="197"/>
        <v>0</v>
      </c>
      <c r="W1840" s="227">
        <f t="shared" si="198"/>
        <v>0</v>
      </c>
      <c r="X1840" s="227">
        <f t="shared" si="201"/>
        <v>0</v>
      </c>
      <c r="Y1840" s="227">
        <f t="shared" si="199"/>
        <v>0</v>
      </c>
      <c r="Z1840" s="227">
        <f t="shared" si="200"/>
        <v>0</v>
      </c>
      <c r="AA1840" s="227">
        <f t="shared" si="202"/>
        <v>0</v>
      </c>
    </row>
    <row r="1841" spans="2:27" ht="13.5" hidden="1">
      <c r="B1841" s="232" t="s">
        <v>1110</v>
      </c>
      <c r="C1841" s="232" t="s">
        <v>856</v>
      </c>
      <c r="D1841" s="232" t="s">
        <v>1445</v>
      </c>
      <c r="E1841" s="232" t="s">
        <v>988</v>
      </c>
      <c r="F1841" s="232">
        <v>32</v>
      </c>
      <c r="G1841" s="232" t="s">
        <v>1345</v>
      </c>
      <c r="H1841" s="233">
        <v>6.4370000000000003</v>
      </c>
      <c r="I1841" s="233">
        <v>0</v>
      </c>
      <c r="J1841" s="233">
        <v>0</v>
      </c>
      <c r="K1841" s="234">
        <v>0</v>
      </c>
      <c r="L1841" s="233">
        <v>0</v>
      </c>
      <c r="M1841" s="234">
        <v>0</v>
      </c>
      <c r="N1841" s="233">
        <v>0</v>
      </c>
      <c r="O1841" s="233">
        <v>0</v>
      </c>
      <c r="P1841" s="233">
        <v>0</v>
      </c>
      <c r="Q1841" s="234">
        <v>0</v>
      </c>
      <c r="R1841" s="233">
        <v>0</v>
      </c>
      <c r="S1841" s="234">
        <v>0</v>
      </c>
      <c r="T1841" s="233">
        <v>0</v>
      </c>
      <c r="U1841" s="235">
        <f t="shared" si="196"/>
        <v>4699.01</v>
      </c>
      <c r="V1841" s="227">
        <f t="shared" si="197"/>
        <v>0</v>
      </c>
      <c r="W1841" s="227">
        <f t="shared" si="198"/>
        <v>0</v>
      </c>
      <c r="X1841" s="227">
        <f t="shared" si="201"/>
        <v>0</v>
      </c>
      <c r="Y1841" s="227">
        <f t="shared" si="199"/>
        <v>0</v>
      </c>
      <c r="Z1841" s="227">
        <f t="shared" si="200"/>
        <v>0</v>
      </c>
      <c r="AA1841" s="227">
        <f t="shared" si="202"/>
        <v>0</v>
      </c>
    </row>
    <row r="1842" spans="2:27" ht="13.5" hidden="1">
      <c r="B1842" s="232" t="s">
        <v>1110</v>
      </c>
      <c r="C1842" s="232" t="s">
        <v>857</v>
      </c>
      <c r="D1842" s="232" t="s">
        <v>1445</v>
      </c>
      <c r="E1842" s="232" t="s">
        <v>988</v>
      </c>
      <c r="F1842" s="232">
        <v>2</v>
      </c>
      <c r="G1842" s="232" t="s">
        <v>1311</v>
      </c>
      <c r="H1842" s="233">
        <v>0.48699999999999999</v>
      </c>
      <c r="I1842" s="233">
        <v>0</v>
      </c>
      <c r="J1842" s="233">
        <v>0</v>
      </c>
      <c r="K1842" s="234">
        <v>0</v>
      </c>
      <c r="L1842" s="233">
        <v>0</v>
      </c>
      <c r="M1842" s="234">
        <v>0</v>
      </c>
      <c r="N1842" s="233">
        <v>0</v>
      </c>
      <c r="O1842" s="233">
        <v>0</v>
      </c>
      <c r="P1842" s="233">
        <v>0</v>
      </c>
      <c r="Q1842" s="234">
        <v>0</v>
      </c>
      <c r="R1842" s="233">
        <v>0</v>
      </c>
      <c r="S1842" s="234">
        <v>0</v>
      </c>
      <c r="T1842" s="233">
        <v>0</v>
      </c>
      <c r="U1842" s="235">
        <f t="shared" si="196"/>
        <v>355.51</v>
      </c>
      <c r="V1842" s="227">
        <f t="shared" si="197"/>
        <v>0</v>
      </c>
      <c r="W1842" s="227">
        <f t="shared" si="198"/>
        <v>0</v>
      </c>
      <c r="X1842" s="227">
        <f t="shared" si="201"/>
        <v>0</v>
      </c>
      <c r="Y1842" s="227">
        <f t="shared" si="199"/>
        <v>0</v>
      </c>
      <c r="Z1842" s="227">
        <f t="shared" si="200"/>
        <v>0</v>
      </c>
      <c r="AA1842" s="227">
        <f t="shared" si="202"/>
        <v>0</v>
      </c>
    </row>
    <row r="1843" spans="2:27" ht="13.5" hidden="1">
      <c r="B1843" s="232" t="s">
        <v>1110</v>
      </c>
      <c r="C1843" s="232" t="s">
        <v>858</v>
      </c>
      <c r="D1843" s="232" t="s">
        <v>1445</v>
      </c>
      <c r="E1843" s="232" t="s">
        <v>988</v>
      </c>
      <c r="F1843" s="232">
        <v>96</v>
      </c>
      <c r="G1843" s="232" t="s">
        <v>1365</v>
      </c>
      <c r="H1843" s="233">
        <v>18.981000000000002</v>
      </c>
      <c r="I1843" s="233">
        <v>0</v>
      </c>
      <c r="J1843" s="233">
        <v>0</v>
      </c>
      <c r="K1843" s="234">
        <v>0</v>
      </c>
      <c r="L1843" s="233">
        <v>0</v>
      </c>
      <c r="M1843" s="234">
        <v>0</v>
      </c>
      <c r="N1843" s="233">
        <v>0</v>
      </c>
      <c r="O1843" s="233">
        <v>0</v>
      </c>
      <c r="P1843" s="233">
        <v>0</v>
      </c>
      <c r="Q1843" s="234">
        <v>0</v>
      </c>
      <c r="R1843" s="233">
        <v>0</v>
      </c>
      <c r="S1843" s="234">
        <v>0</v>
      </c>
      <c r="T1843" s="233">
        <v>0</v>
      </c>
      <c r="U1843" s="235">
        <f t="shared" si="196"/>
        <v>13856.130000000001</v>
      </c>
      <c r="V1843" s="227">
        <f t="shared" si="197"/>
        <v>0</v>
      </c>
      <c r="W1843" s="227">
        <f t="shared" si="198"/>
        <v>0</v>
      </c>
      <c r="X1843" s="227">
        <f t="shared" si="201"/>
        <v>0</v>
      </c>
      <c r="Y1843" s="227">
        <f t="shared" si="199"/>
        <v>0</v>
      </c>
      <c r="Z1843" s="227">
        <f t="shared" si="200"/>
        <v>0</v>
      </c>
      <c r="AA1843" s="227">
        <f t="shared" si="202"/>
        <v>0</v>
      </c>
    </row>
    <row r="1844" spans="2:27" ht="13.5" hidden="1">
      <c r="B1844" s="232" t="s">
        <v>1110</v>
      </c>
      <c r="C1844" s="232" t="s">
        <v>859</v>
      </c>
      <c r="D1844" s="232" t="s">
        <v>1445</v>
      </c>
      <c r="E1844" s="232" t="s">
        <v>988</v>
      </c>
      <c r="F1844" s="232">
        <v>4</v>
      </c>
      <c r="G1844" s="232" t="s">
        <v>1312</v>
      </c>
      <c r="H1844" s="233">
        <v>0.879</v>
      </c>
      <c r="I1844" s="233">
        <v>0</v>
      </c>
      <c r="J1844" s="233">
        <v>0</v>
      </c>
      <c r="K1844" s="234">
        <v>0</v>
      </c>
      <c r="L1844" s="233">
        <v>0</v>
      </c>
      <c r="M1844" s="234">
        <v>0</v>
      </c>
      <c r="N1844" s="233">
        <v>0</v>
      </c>
      <c r="O1844" s="233">
        <v>0</v>
      </c>
      <c r="P1844" s="233">
        <v>0</v>
      </c>
      <c r="Q1844" s="234">
        <v>0</v>
      </c>
      <c r="R1844" s="233">
        <v>0</v>
      </c>
      <c r="S1844" s="234">
        <v>0</v>
      </c>
      <c r="T1844" s="233">
        <v>0</v>
      </c>
      <c r="U1844" s="235">
        <f t="shared" si="196"/>
        <v>641.66999999999996</v>
      </c>
      <c r="V1844" s="227">
        <f t="shared" si="197"/>
        <v>0</v>
      </c>
      <c r="W1844" s="227">
        <f t="shared" si="198"/>
        <v>0</v>
      </c>
      <c r="X1844" s="227">
        <f t="shared" si="201"/>
        <v>0</v>
      </c>
      <c r="Y1844" s="227">
        <f t="shared" si="199"/>
        <v>0</v>
      </c>
      <c r="Z1844" s="227">
        <f t="shared" si="200"/>
        <v>0</v>
      </c>
      <c r="AA1844" s="227">
        <f t="shared" si="202"/>
        <v>0</v>
      </c>
    </row>
    <row r="1845" spans="2:27" ht="13.5" hidden="1">
      <c r="B1845" s="232" t="s">
        <v>1110</v>
      </c>
      <c r="C1845" s="232" t="s">
        <v>860</v>
      </c>
      <c r="D1845" s="232" t="s">
        <v>1445</v>
      </c>
      <c r="E1845" s="232" t="s">
        <v>988</v>
      </c>
      <c r="F1845" s="232">
        <v>48</v>
      </c>
      <c r="G1845" s="232" t="s">
        <v>1356</v>
      </c>
      <c r="H1845" s="233">
        <v>9.1890000000000001</v>
      </c>
      <c r="I1845" s="233">
        <v>0</v>
      </c>
      <c r="J1845" s="233">
        <v>0</v>
      </c>
      <c r="K1845" s="234">
        <v>0</v>
      </c>
      <c r="L1845" s="233">
        <v>0</v>
      </c>
      <c r="M1845" s="234">
        <v>0</v>
      </c>
      <c r="N1845" s="233">
        <v>0</v>
      </c>
      <c r="O1845" s="233">
        <v>0</v>
      </c>
      <c r="P1845" s="233">
        <v>0</v>
      </c>
      <c r="Q1845" s="234">
        <v>0</v>
      </c>
      <c r="R1845" s="233">
        <v>0</v>
      </c>
      <c r="S1845" s="234">
        <v>0</v>
      </c>
      <c r="T1845" s="233">
        <v>0</v>
      </c>
      <c r="U1845" s="235">
        <f t="shared" si="196"/>
        <v>6707.97</v>
      </c>
      <c r="V1845" s="227">
        <f t="shared" si="197"/>
        <v>0</v>
      </c>
      <c r="W1845" s="227">
        <f t="shared" si="198"/>
        <v>0</v>
      </c>
      <c r="X1845" s="227">
        <f t="shared" si="201"/>
        <v>0</v>
      </c>
      <c r="Y1845" s="227">
        <f t="shared" si="199"/>
        <v>0</v>
      </c>
      <c r="Z1845" s="227">
        <f t="shared" si="200"/>
        <v>0</v>
      </c>
      <c r="AA1845" s="227">
        <f t="shared" si="202"/>
        <v>0</v>
      </c>
    </row>
    <row r="1846" spans="2:27" ht="13.5" hidden="1">
      <c r="B1846" s="232" t="s">
        <v>1110</v>
      </c>
      <c r="C1846" s="232" t="s">
        <v>861</v>
      </c>
      <c r="D1846" s="232" t="s">
        <v>1445</v>
      </c>
      <c r="E1846" s="232" t="s">
        <v>988</v>
      </c>
      <c r="F1846" s="232">
        <v>64</v>
      </c>
      <c r="G1846" s="232" t="s">
        <v>1364</v>
      </c>
      <c r="H1846" s="233">
        <v>12.196999999999999</v>
      </c>
      <c r="I1846" s="233">
        <v>0</v>
      </c>
      <c r="J1846" s="233">
        <v>0</v>
      </c>
      <c r="K1846" s="234">
        <v>0</v>
      </c>
      <c r="L1846" s="233">
        <v>0</v>
      </c>
      <c r="M1846" s="234">
        <v>0</v>
      </c>
      <c r="N1846" s="233">
        <v>0</v>
      </c>
      <c r="O1846" s="233">
        <v>0</v>
      </c>
      <c r="P1846" s="233">
        <v>0</v>
      </c>
      <c r="Q1846" s="234">
        <v>0</v>
      </c>
      <c r="R1846" s="233">
        <v>0</v>
      </c>
      <c r="S1846" s="234">
        <v>0</v>
      </c>
      <c r="T1846" s="233">
        <v>0</v>
      </c>
      <c r="U1846" s="235">
        <f t="shared" si="196"/>
        <v>8903.81</v>
      </c>
      <c r="V1846" s="227">
        <f t="shared" si="197"/>
        <v>0</v>
      </c>
      <c r="W1846" s="227">
        <f t="shared" si="198"/>
        <v>0</v>
      </c>
      <c r="X1846" s="227">
        <f t="shared" si="201"/>
        <v>0</v>
      </c>
      <c r="Y1846" s="227">
        <f t="shared" si="199"/>
        <v>0</v>
      </c>
      <c r="Z1846" s="227">
        <f t="shared" si="200"/>
        <v>0</v>
      </c>
      <c r="AA1846" s="227">
        <f t="shared" si="202"/>
        <v>0</v>
      </c>
    </row>
    <row r="1847" spans="2:27" ht="13.5" hidden="1">
      <c r="B1847" s="232" t="s">
        <v>1110</v>
      </c>
      <c r="C1847" s="232" t="s">
        <v>862</v>
      </c>
      <c r="D1847" s="232" t="s">
        <v>1445</v>
      </c>
      <c r="E1847" s="232" t="s">
        <v>988</v>
      </c>
      <c r="F1847" s="232">
        <v>96</v>
      </c>
      <c r="G1847" s="232" t="s">
        <v>1365</v>
      </c>
      <c r="H1847" s="233">
        <v>18.213000000000001</v>
      </c>
      <c r="I1847" s="233">
        <v>0</v>
      </c>
      <c r="J1847" s="233">
        <v>0</v>
      </c>
      <c r="K1847" s="234">
        <v>0</v>
      </c>
      <c r="L1847" s="233">
        <v>0</v>
      </c>
      <c r="M1847" s="234">
        <v>0</v>
      </c>
      <c r="N1847" s="233">
        <v>0</v>
      </c>
      <c r="O1847" s="233">
        <v>0</v>
      </c>
      <c r="P1847" s="233">
        <v>0</v>
      </c>
      <c r="Q1847" s="234">
        <v>0</v>
      </c>
      <c r="R1847" s="233">
        <v>0</v>
      </c>
      <c r="S1847" s="234">
        <v>0</v>
      </c>
      <c r="T1847" s="233">
        <v>0</v>
      </c>
      <c r="U1847" s="235">
        <f t="shared" si="196"/>
        <v>13295.490000000002</v>
      </c>
      <c r="V1847" s="227">
        <f t="shared" si="197"/>
        <v>0</v>
      </c>
      <c r="W1847" s="227">
        <f t="shared" si="198"/>
        <v>0</v>
      </c>
      <c r="X1847" s="227">
        <f t="shared" si="201"/>
        <v>0</v>
      </c>
      <c r="Y1847" s="227">
        <f t="shared" si="199"/>
        <v>0</v>
      </c>
      <c r="Z1847" s="227">
        <f t="shared" si="200"/>
        <v>0</v>
      </c>
      <c r="AA1847" s="227">
        <f t="shared" si="202"/>
        <v>0</v>
      </c>
    </row>
    <row r="1848" spans="2:27" ht="13.5" hidden="1">
      <c r="B1848" s="232" t="s">
        <v>1110</v>
      </c>
      <c r="C1848" s="232" t="s">
        <v>863</v>
      </c>
      <c r="D1848" s="232" t="s">
        <v>1445</v>
      </c>
      <c r="E1848" s="232" t="s">
        <v>988</v>
      </c>
      <c r="F1848" s="232">
        <v>8</v>
      </c>
      <c r="G1848" s="232" t="s">
        <v>1317</v>
      </c>
      <c r="H1848" s="233">
        <v>1.669</v>
      </c>
      <c r="I1848" s="233">
        <v>0</v>
      </c>
      <c r="J1848" s="233">
        <v>0</v>
      </c>
      <c r="K1848" s="234">
        <v>0</v>
      </c>
      <c r="L1848" s="233">
        <v>0</v>
      </c>
      <c r="M1848" s="234">
        <v>0</v>
      </c>
      <c r="N1848" s="233">
        <v>0</v>
      </c>
      <c r="O1848" s="233">
        <v>0</v>
      </c>
      <c r="P1848" s="233">
        <v>0</v>
      </c>
      <c r="Q1848" s="234">
        <v>0</v>
      </c>
      <c r="R1848" s="233">
        <v>0</v>
      </c>
      <c r="S1848" s="234">
        <v>0</v>
      </c>
      <c r="T1848" s="233">
        <v>0</v>
      </c>
      <c r="U1848" s="235">
        <f t="shared" si="196"/>
        <v>1218.3700000000001</v>
      </c>
      <c r="V1848" s="227">
        <f t="shared" si="197"/>
        <v>0</v>
      </c>
      <c r="W1848" s="227">
        <f t="shared" si="198"/>
        <v>0</v>
      </c>
      <c r="X1848" s="227">
        <f t="shared" si="201"/>
        <v>0</v>
      </c>
      <c r="Y1848" s="227">
        <f t="shared" si="199"/>
        <v>0</v>
      </c>
      <c r="Z1848" s="227">
        <f t="shared" si="200"/>
        <v>0</v>
      </c>
      <c r="AA1848" s="227">
        <f t="shared" si="202"/>
        <v>0</v>
      </c>
    </row>
    <row r="1849" spans="2:27" ht="13.5" hidden="1">
      <c r="B1849" s="232" t="s">
        <v>1110</v>
      </c>
      <c r="C1849" s="232" t="s">
        <v>864</v>
      </c>
      <c r="D1849" s="232" t="s">
        <v>1445</v>
      </c>
      <c r="E1849" s="232" t="s">
        <v>988</v>
      </c>
      <c r="F1849" s="232">
        <v>16</v>
      </c>
      <c r="G1849" s="232" t="s">
        <v>1316</v>
      </c>
      <c r="H1849" s="233">
        <v>3.173</v>
      </c>
      <c r="I1849" s="233">
        <v>0</v>
      </c>
      <c r="J1849" s="233">
        <v>0</v>
      </c>
      <c r="K1849" s="234">
        <v>0</v>
      </c>
      <c r="L1849" s="233">
        <v>0</v>
      </c>
      <c r="M1849" s="234">
        <v>0</v>
      </c>
      <c r="N1849" s="233">
        <v>0</v>
      </c>
      <c r="O1849" s="233">
        <v>0</v>
      </c>
      <c r="P1849" s="233">
        <v>0</v>
      </c>
      <c r="Q1849" s="234">
        <v>0</v>
      </c>
      <c r="R1849" s="233">
        <v>0</v>
      </c>
      <c r="S1849" s="234">
        <v>0</v>
      </c>
      <c r="T1849" s="233">
        <v>0</v>
      </c>
      <c r="U1849" s="235">
        <f t="shared" si="196"/>
        <v>2316.29</v>
      </c>
      <c r="V1849" s="227">
        <f t="shared" si="197"/>
        <v>0</v>
      </c>
      <c r="W1849" s="227">
        <f t="shared" si="198"/>
        <v>0</v>
      </c>
      <c r="X1849" s="227">
        <f t="shared" si="201"/>
        <v>0</v>
      </c>
      <c r="Y1849" s="227">
        <f t="shared" si="199"/>
        <v>0</v>
      </c>
      <c r="Z1849" s="227">
        <f t="shared" si="200"/>
        <v>0</v>
      </c>
      <c r="AA1849" s="227">
        <f t="shared" si="202"/>
        <v>0</v>
      </c>
    </row>
    <row r="1850" spans="2:27" ht="13.5" hidden="1">
      <c r="B1850" s="232" t="s">
        <v>1110</v>
      </c>
      <c r="C1850" s="232" t="s">
        <v>865</v>
      </c>
      <c r="D1850" s="232" t="s">
        <v>1445</v>
      </c>
      <c r="E1850" s="232" t="s">
        <v>988</v>
      </c>
      <c r="F1850" s="232">
        <v>32</v>
      </c>
      <c r="G1850" s="232" t="s">
        <v>1345</v>
      </c>
      <c r="H1850" s="233">
        <v>6.181</v>
      </c>
      <c r="I1850" s="233">
        <v>0</v>
      </c>
      <c r="J1850" s="233">
        <v>0</v>
      </c>
      <c r="K1850" s="234">
        <v>0</v>
      </c>
      <c r="L1850" s="233">
        <v>0</v>
      </c>
      <c r="M1850" s="234">
        <v>0</v>
      </c>
      <c r="N1850" s="233">
        <v>0</v>
      </c>
      <c r="O1850" s="233">
        <v>0</v>
      </c>
      <c r="P1850" s="233">
        <v>0</v>
      </c>
      <c r="Q1850" s="234">
        <v>0</v>
      </c>
      <c r="R1850" s="233">
        <v>0</v>
      </c>
      <c r="S1850" s="234">
        <v>0</v>
      </c>
      <c r="T1850" s="233">
        <v>0</v>
      </c>
      <c r="U1850" s="235">
        <f t="shared" si="196"/>
        <v>4512.13</v>
      </c>
      <c r="V1850" s="227">
        <f t="shared" si="197"/>
        <v>0</v>
      </c>
      <c r="W1850" s="227">
        <f t="shared" si="198"/>
        <v>0</v>
      </c>
      <c r="X1850" s="227">
        <f t="shared" si="201"/>
        <v>0</v>
      </c>
      <c r="Y1850" s="227">
        <f t="shared" si="199"/>
        <v>0</v>
      </c>
      <c r="Z1850" s="227">
        <f t="shared" si="200"/>
        <v>0</v>
      </c>
      <c r="AA1850" s="227">
        <f t="shared" si="202"/>
        <v>0</v>
      </c>
    </row>
    <row r="1851" spans="2:27" ht="13.5" hidden="1">
      <c r="B1851" s="232" t="s">
        <v>1110</v>
      </c>
      <c r="C1851" s="232" t="s">
        <v>866</v>
      </c>
      <c r="D1851" s="232" t="s">
        <v>1445</v>
      </c>
      <c r="E1851" s="232" t="s">
        <v>988</v>
      </c>
      <c r="F1851" s="232">
        <v>2</v>
      </c>
      <c r="G1851" s="232" t="s">
        <v>1311</v>
      </c>
      <c r="H1851" s="233">
        <v>0.47099999999999997</v>
      </c>
      <c r="I1851" s="233">
        <v>0</v>
      </c>
      <c r="J1851" s="233">
        <v>0</v>
      </c>
      <c r="K1851" s="234">
        <v>0</v>
      </c>
      <c r="L1851" s="233">
        <v>0</v>
      </c>
      <c r="M1851" s="234">
        <v>0</v>
      </c>
      <c r="N1851" s="233">
        <v>0</v>
      </c>
      <c r="O1851" s="233">
        <v>0</v>
      </c>
      <c r="P1851" s="233">
        <v>0</v>
      </c>
      <c r="Q1851" s="234">
        <v>0</v>
      </c>
      <c r="R1851" s="233">
        <v>0</v>
      </c>
      <c r="S1851" s="234">
        <v>0</v>
      </c>
      <c r="T1851" s="233">
        <v>0</v>
      </c>
      <c r="U1851" s="235">
        <f t="shared" si="196"/>
        <v>343.83</v>
      </c>
      <c r="V1851" s="227">
        <f t="shared" si="197"/>
        <v>0</v>
      </c>
      <c r="W1851" s="227">
        <f t="shared" si="198"/>
        <v>0</v>
      </c>
      <c r="X1851" s="227">
        <f t="shared" si="201"/>
        <v>0</v>
      </c>
      <c r="Y1851" s="227">
        <f t="shared" si="199"/>
        <v>0</v>
      </c>
      <c r="Z1851" s="227">
        <f t="shared" si="200"/>
        <v>0</v>
      </c>
      <c r="AA1851" s="227">
        <f t="shared" si="202"/>
        <v>0</v>
      </c>
    </row>
    <row r="1852" spans="2:27" ht="13.5" hidden="1">
      <c r="B1852" s="232" t="s">
        <v>1110</v>
      </c>
      <c r="C1852" s="232" t="s">
        <v>867</v>
      </c>
      <c r="D1852" s="232" t="s">
        <v>1445</v>
      </c>
      <c r="E1852" s="232" t="s">
        <v>988</v>
      </c>
      <c r="F1852" s="232">
        <v>4</v>
      </c>
      <c r="G1852" s="232" t="s">
        <v>1312</v>
      </c>
      <c r="H1852" s="233">
        <v>0.84699999999999998</v>
      </c>
      <c r="I1852" s="233">
        <v>0</v>
      </c>
      <c r="J1852" s="233">
        <v>0</v>
      </c>
      <c r="K1852" s="234">
        <v>0</v>
      </c>
      <c r="L1852" s="233">
        <v>0</v>
      </c>
      <c r="M1852" s="234">
        <v>0</v>
      </c>
      <c r="N1852" s="233">
        <v>0</v>
      </c>
      <c r="O1852" s="233">
        <v>0</v>
      </c>
      <c r="P1852" s="233">
        <v>0</v>
      </c>
      <c r="Q1852" s="234">
        <v>0</v>
      </c>
      <c r="R1852" s="233">
        <v>0</v>
      </c>
      <c r="S1852" s="234">
        <v>0</v>
      </c>
      <c r="T1852" s="233">
        <v>0</v>
      </c>
      <c r="U1852" s="235">
        <f t="shared" si="196"/>
        <v>618.30999999999995</v>
      </c>
      <c r="V1852" s="227">
        <f t="shared" si="197"/>
        <v>0</v>
      </c>
      <c r="W1852" s="227">
        <f t="shared" si="198"/>
        <v>0</v>
      </c>
      <c r="X1852" s="227">
        <f t="shared" si="201"/>
        <v>0</v>
      </c>
      <c r="Y1852" s="227">
        <f t="shared" si="199"/>
        <v>0</v>
      </c>
      <c r="Z1852" s="227">
        <f t="shared" si="200"/>
        <v>0</v>
      </c>
      <c r="AA1852" s="227">
        <f t="shared" si="202"/>
        <v>0</v>
      </c>
    </row>
    <row r="1853" spans="2:27" ht="13.5" hidden="1">
      <c r="B1853" s="232" t="s">
        <v>1110</v>
      </c>
      <c r="C1853" s="232" t="s">
        <v>868</v>
      </c>
      <c r="D1853" s="232" t="s">
        <v>1445</v>
      </c>
      <c r="E1853" s="232" t="s">
        <v>988</v>
      </c>
      <c r="F1853" s="232">
        <v>48</v>
      </c>
      <c r="G1853" s="232" t="s">
        <v>1356</v>
      </c>
      <c r="H1853" s="233">
        <v>9.7170000000000005</v>
      </c>
      <c r="I1853" s="233">
        <v>0</v>
      </c>
      <c r="J1853" s="233">
        <v>0</v>
      </c>
      <c r="K1853" s="234">
        <v>0</v>
      </c>
      <c r="L1853" s="233">
        <v>0</v>
      </c>
      <c r="M1853" s="234">
        <v>0</v>
      </c>
      <c r="N1853" s="233">
        <v>0</v>
      </c>
      <c r="O1853" s="233">
        <v>0</v>
      </c>
      <c r="P1853" s="233">
        <v>0</v>
      </c>
      <c r="Q1853" s="234">
        <v>0</v>
      </c>
      <c r="R1853" s="233">
        <v>0</v>
      </c>
      <c r="S1853" s="234">
        <v>0</v>
      </c>
      <c r="T1853" s="233">
        <v>0</v>
      </c>
      <c r="U1853" s="235">
        <f t="shared" si="196"/>
        <v>7093.4100000000008</v>
      </c>
      <c r="V1853" s="227">
        <f t="shared" si="197"/>
        <v>0</v>
      </c>
      <c r="W1853" s="227">
        <f t="shared" si="198"/>
        <v>0</v>
      </c>
      <c r="X1853" s="227">
        <f t="shared" si="201"/>
        <v>0</v>
      </c>
      <c r="Y1853" s="227">
        <f t="shared" si="199"/>
        <v>0</v>
      </c>
      <c r="Z1853" s="227">
        <f t="shared" si="200"/>
        <v>0</v>
      </c>
      <c r="AA1853" s="227">
        <f t="shared" si="202"/>
        <v>0</v>
      </c>
    </row>
    <row r="1854" spans="2:27" ht="13.5" hidden="1">
      <c r="B1854" s="232" t="s">
        <v>1110</v>
      </c>
      <c r="C1854" s="232" t="s">
        <v>869</v>
      </c>
      <c r="D1854" s="232" t="s">
        <v>1445</v>
      </c>
      <c r="E1854" s="232" t="s">
        <v>988</v>
      </c>
      <c r="F1854" s="232">
        <v>64</v>
      </c>
      <c r="G1854" s="232" t="s">
        <v>1364</v>
      </c>
      <c r="H1854" s="233">
        <v>12.901</v>
      </c>
      <c r="I1854" s="233">
        <v>0</v>
      </c>
      <c r="J1854" s="233">
        <v>0</v>
      </c>
      <c r="K1854" s="234">
        <v>0</v>
      </c>
      <c r="L1854" s="233">
        <v>0</v>
      </c>
      <c r="M1854" s="234">
        <v>0</v>
      </c>
      <c r="N1854" s="233">
        <v>0</v>
      </c>
      <c r="O1854" s="233">
        <v>0</v>
      </c>
      <c r="P1854" s="233">
        <v>0</v>
      </c>
      <c r="Q1854" s="234">
        <v>0</v>
      </c>
      <c r="R1854" s="233">
        <v>0</v>
      </c>
      <c r="S1854" s="234">
        <v>0</v>
      </c>
      <c r="T1854" s="233">
        <v>0</v>
      </c>
      <c r="U1854" s="235">
        <f t="shared" si="196"/>
        <v>9417.73</v>
      </c>
      <c r="V1854" s="227">
        <f t="shared" si="197"/>
        <v>0</v>
      </c>
      <c r="W1854" s="227">
        <f t="shared" si="198"/>
        <v>0</v>
      </c>
      <c r="X1854" s="227">
        <f t="shared" si="201"/>
        <v>0</v>
      </c>
      <c r="Y1854" s="227">
        <f t="shared" si="199"/>
        <v>0</v>
      </c>
      <c r="Z1854" s="227">
        <f t="shared" si="200"/>
        <v>0</v>
      </c>
      <c r="AA1854" s="227">
        <f t="shared" si="202"/>
        <v>0</v>
      </c>
    </row>
    <row r="1855" spans="2:27" ht="13.5" hidden="1">
      <c r="B1855" s="232" t="s">
        <v>1110</v>
      </c>
      <c r="C1855" s="232" t="s">
        <v>870</v>
      </c>
      <c r="D1855" s="232" t="s">
        <v>1445</v>
      </c>
      <c r="E1855" s="232" t="s">
        <v>988</v>
      </c>
      <c r="F1855" s="232">
        <v>96</v>
      </c>
      <c r="G1855" s="232" t="s">
        <v>1365</v>
      </c>
      <c r="H1855" s="233">
        <v>19.268999999999998</v>
      </c>
      <c r="I1855" s="233">
        <v>0</v>
      </c>
      <c r="J1855" s="233">
        <v>0</v>
      </c>
      <c r="K1855" s="234">
        <v>0</v>
      </c>
      <c r="L1855" s="233">
        <v>0</v>
      </c>
      <c r="M1855" s="234">
        <v>0</v>
      </c>
      <c r="N1855" s="233">
        <v>0</v>
      </c>
      <c r="O1855" s="233">
        <v>0</v>
      </c>
      <c r="P1855" s="233">
        <v>0</v>
      </c>
      <c r="Q1855" s="234">
        <v>0</v>
      </c>
      <c r="R1855" s="233">
        <v>0</v>
      </c>
      <c r="S1855" s="234">
        <v>0</v>
      </c>
      <c r="T1855" s="233">
        <v>0</v>
      </c>
      <c r="U1855" s="235">
        <f t="shared" si="196"/>
        <v>14066.369999999999</v>
      </c>
      <c r="V1855" s="227">
        <f t="shared" si="197"/>
        <v>0</v>
      </c>
      <c r="W1855" s="227">
        <f t="shared" si="198"/>
        <v>0</v>
      </c>
      <c r="X1855" s="227">
        <f t="shared" si="201"/>
        <v>0</v>
      </c>
      <c r="Y1855" s="227">
        <f t="shared" si="199"/>
        <v>0</v>
      </c>
      <c r="Z1855" s="227">
        <f t="shared" si="200"/>
        <v>0</v>
      </c>
      <c r="AA1855" s="227">
        <f t="shared" si="202"/>
        <v>0</v>
      </c>
    </row>
    <row r="1856" spans="2:27" ht="13.5" hidden="1">
      <c r="B1856" s="232" t="s">
        <v>1110</v>
      </c>
      <c r="C1856" s="232" t="s">
        <v>871</v>
      </c>
      <c r="D1856" s="232" t="s">
        <v>1445</v>
      </c>
      <c r="E1856" s="232" t="s">
        <v>988</v>
      </c>
      <c r="F1856" s="232">
        <v>8</v>
      </c>
      <c r="G1856" s="232" t="s">
        <v>1317</v>
      </c>
      <c r="H1856" s="233">
        <v>1.7569999999999999</v>
      </c>
      <c r="I1856" s="233">
        <v>0</v>
      </c>
      <c r="J1856" s="233">
        <v>0</v>
      </c>
      <c r="K1856" s="234">
        <v>0</v>
      </c>
      <c r="L1856" s="233">
        <v>0</v>
      </c>
      <c r="M1856" s="234">
        <v>0</v>
      </c>
      <c r="N1856" s="233">
        <v>0</v>
      </c>
      <c r="O1856" s="233">
        <v>0</v>
      </c>
      <c r="P1856" s="233">
        <v>0</v>
      </c>
      <c r="Q1856" s="234">
        <v>0</v>
      </c>
      <c r="R1856" s="233">
        <v>0</v>
      </c>
      <c r="S1856" s="234">
        <v>0</v>
      </c>
      <c r="T1856" s="233">
        <v>0</v>
      </c>
      <c r="U1856" s="235">
        <f t="shared" si="196"/>
        <v>1282.6099999999999</v>
      </c>
      <c r="V1856" s="227">
        <f t="shared" si="197"/>
        <v>0</v>
      </c>
      <c r="W1856" s="227">
        <f t="shared" si="198"/>
        <v>0</v>
      </c>
      <c r="X1856" s="227">
        <f t="shared" si="201"/>
        <v>0</v>
      </c>
      <c r="Y1856" s="227">
        <f t="shared" si="199"/>
        <v>0</v>
      </c>
      <c r="Z1856" s="227">
        <f t="shared" si="200"/>
        <v>0</v>
      </c>
      <c r="AA1856" s="227">
        <f t="shared" si="202"/>
        <v>0</v>
      </c>
    </row>
    <row r="1857" spans="2:27" ht="13.5" hidden="1">
      <c r="B1857" s="232" t="s">
        <v>1110</v>
      </c>
      <c r="C1857" s="232" t="s">
        <v>872</v>
      </c>
      <c r="D1857" s="232" t="s">
        <v>1445</v>
      </c>
      <c r="E1857" s="232" t="s">
        <v>988</v>
      </c>
      <c r="F1857" s="232">
        <v>16</v>
      </c>
      <c r="G1857" s="232" t="s">
        <v>1316</v>
      </c>
      <c r="H1857" s="233">
        <v>3.3490000000000002</v>
      </c>
      <c r="I1857" s="233">
        <v>0</v>
      </c>
      <c r="J1857" s="233">
        <v>0</v>
      </c>
      <c r="K1857" s="234">
        <v>0</v>
      </c>
      <c r="L1857" s="233">
        <v>0</v>
      </c>
      <c r="M1857" s="234">
        <v>0</v>
      </c>
      <c r="N1857" s="233">
        <v>0</v>
      </c>
      <c r="O1857" s="233">
        <v>0</v>
      </c>
      <c r="P1857" s="233">
        <v>0</v>
      </c>
      <c r="Q1857" s="234">
        <v>0</v>
      </c>
      <c r="R1857" s="233">
        <v>0</v>
      </c>
      <c r="S1857" s="234">
        <v>0</v>
      </c>
      <c r="T1857" s="233">
        <v>0</v>
      </c>
      <c r="U1857" s="235">
        <f t="shared" si="196"/>
        <v>2444.77</v>
      </c>
      <c r="V1857" s="227">
        <f t="shared" si="197"/>
        <v>0</v>
      </c>
      <c r="W1857" s="227">
        <f t="shared" si="198"/>
        <v>0</v>
      </c>
      <c r="X1857" s="227">
        <f t="shared" si="201"/>
        <v>0</v>
      </c>
      <c r="Y1857" s="227">
        <f t="shared" si="199"/>
        <v>0</v>
      </c>
      <c r="Z1857" s="227">
        <f t="shared" si="200"/>
        <v>0</v>
      </c>
      <c r="AA1857" s="227">
        <f t="shared" si="202"/>
        <v>0</v>
      </c>
    </row>
    <row r="1858" spans="2:27" ht="13.5" hidden="1">
      <c r="B1858" s="232" t="s">
        <v>1110</v>
      </c>
      <c r="C1858" s="232" t="s">
        <v>298</v>
      </c>
      <c r="D1858" s="232" t="s">
        <v>1445</v>
      </c>
      <c r="E1858" s="232" t="s">
        <v>988</v>
      </c>
      <c r="F1858" s="232">
        <v>32</v>
      </c>
      <c r="G1858" s="232" t="s">
        <v>1345</v>
      </c>
      <c r="H1858" s="233">
        <v>6.5330000000000004</v>
      </c>
      <c r="I1858" s="233">
        <v>0</v>
      </c>
      <c r="J1858" s="233">
        <v>0</v>
      </c>
      <c r="K1858" s="234">
        <v>0</v>
      </c>
      <c r="L1858" s="233">
        <v>0</v>
      </c>
      <c r="M1858" s="234">
        <v>0</v>
      </c>
      <c r="N1858" s="233">
        <v>0</v>
      </c>
      <c r="O1858" s="233">
        <v>0</v>
      </c>
      <c r="P1858" s="233">
        <v>0</v>
      </c>
      <c r="Q1858" s="234">
        <v>0</v>
      </c>
      <c r="R1858" s="233">
        <v>0</v>
      </c>
      <c r="S1858" s="234">
        <v>0</v>
      </c>
      <c r="T1858" s="233">
        <v>0</v>
      </c>
      <c r="U1858" s="235">
        <f t="shared" si="196"/>
        <v>4769.09</v>
      </c>
      <c r="V1858" s="227">
        <f t="shared" si="197"/>
        <v>0</v>
      </c>
      <c r="W1858" s="227">
        <f t="shared" si="198"/>
        <v>0</v>
      </c>
      <c r="X1858" s="227">
        <f t="shared" si="201"/>
        <v>0</v>
      </c>
      <c r="Y1858" s="227">
        <f t="shared" si="199"/>
        <v>0</v>
      </c>
      <c r="Z1858" s="227">
        <f t="shared" si="200"/>
        <v>0</v>
      </c>
      <c r="AA1858" s="227">
        <f t="shared" si="202"/>
        <v>0</v>
      </c>
    </row>
    <row r="1859" spans="2:27" ht="13.5" hidden="1">
      <c r="B1859" s="232" t="s">
        <v>1110</v>
      </c>
      <c r="C1859" s="232" t="s">
        <v>873</v>
      </c>
      <c r="D1859" s="232" t="s">
        <v>1445</v>
      </c>
      <c r="E1859" s="232" t="s">
        <v>988</v>
      </c>
      <c r="F1859" s="232">
        <v>2</v>
      </c>
      <c r="G1859" s="232" t="s">
        <v>1311</v>
      </c>
      <c r="H1859" s="233">
        <v>0.49299999999999999</v>
      </c>
      <c r="I1859" s="233">
        <v>0</v>
      </c>
      <c r="J1859" s="233">
        <v>0</v>
      </c>
      <c r="K1859" s="234">
        <v>0</v>
      </c>
      <c r="L1859" s="233">
        <v>0</v>
      </c>
      <c r="M1859" s="234">
        <v>0</v>
      </c>
      <c r="N1859" s="233">
        <v>0</v>
      </c>
      <c r="O1859" s="233">
        <v>0</v>
      </c>
      <c r="P1859" s="233">
        <v>0</v>
      </c>
      <c r="Q1859" s="234">
        <v>0</v>
      </c>
      <c r="R1859" s="233">
        <v>0</v>
      </c>
      <c r="S1859" s="234">
        <v>0</v>
      </c>
      <c r="T1859" s="233">
        <v>0</v>
      </c>
      <c r="U1859" s="235">
        <f t="shared" si="196"/>
        <v>359.89</v>
      </c>
      <c r="V1859" s="227">
        <f t="shared" si="197"/>
        <v>0</v>
      </c>
      <c r="W1859" s="227">
        <f t="shared" si="198"/>
        <v>0</v>
      </c>
      <c r="X1859" s="227">
        <f t="shared" si="201"/>
        <v>0</v>
      </c>
      <c r="Y1859" s="227">
        <f t="shared" si="199"/>
        <v>0</v>
      </c>
      <c r="Z1859" s="227">
        <f t="shared" si="200"/>
        <v>0</v>
      </c>
      <c r="AA1859" s="227">
        <f t="shared" si="202"/>
        <v>0</v>
      </c>
    </row>
    <row r="1860" spans="2:27" ht="13.5" hidden="1">
      <c r="B1860" s="232" t="s">
        <v>1110</v>
      </c>
      <c r="C1860" s="232" t="s">
        <v>874</v>
      </c>
      <c r="D1860" s="232" t="s">
        <v>1445</v>
      </c>
      <c r="E1860" s="232" t="s">
        <v>988</v>
      </c>
      <c r="F1860" s="232">
        <v>4</v>
      </c>
      <c r="G1860" s="232" t="s">
        <v>1312</v>
      </c>
      <c r="H1860" s="233">
        <v>0.89100000000000001</v>
      </c>
      <c r="I1860" s="233">
        <v>0</v>
      </c>
      <c r="J1860" s="233">
        <v>0</v>
      </c>
      <c r="K1860" s="234">
        <v>0</v>
      </c>
      <c r="L1860" s="233">
        <v>0</v>
      </c>
      <c r="M1860" s="234">
        <v>0</v>
      </c>
      <c r="N1860" s="233">
        <v>0</v>
      </c>
      <c r="O1860" s="233">
        <v>0</v>
      </c>
      <c r="P1860" s="233">
        <v>0</v>
      </c>
      <c r="Q1860" s="234">
        <v>0</v>
      </c>
      <c r="R1860" s="233">
        <v>0</v>
      </c>
      <c r="S1860" s="234">
        <v>0</v>
      </c>
      <c r="T1860" s="233">
        <v>0</v>
      </c>
      <c r="U1860" s="235">
        <f t="shared" ref="U1860:U1923" si="203">H1860*hour_M</f>
        <v>650.43000000000006</v>
      </c>
      <c r="V1860" s="227">
        <f t="shared" ref="V1860:V1923" si="204">J1860*hour_M</f>
        <v>0</v>
      </c>
      <c r="W1860" s="227">
        <f t="shared" ref="W1860:W1923" si="205">K1860/12+L1860*hour_M</f>
        <v>0</v>
      </c>
      <c r="X1860" s="227">
        <f t="shared" si="201"/>
        <v>0</v>
      </c>
      <c r="Y1860" s="227">
        <f t="shared" ref="Y1860:Y1923" si="206">P1860*hour_M</f>
        <v>0</v>
      </c>
      <c r="Z1860" s="227">
        <f t="shared" ref="Z1860:Z1923" si="207">Q1860/36+R1860*hour_M</f>
        <v>0</v>
      </c>
      <c r="AA1860" s="227">
        <f t="shared" si="202"/>
        <v>0</v>
      </c>
    </row>
    <row r="1861" spans="2:27" ht="13.5" hidden="1">
      <c r="B1861" s="232" t="s">
        <v>1110</v>
      </c>
      <c r="C1861" s="232" t="s">
        <v>1389</v>
      </c>
      <c r="D1861" s="232" t="s">
        <v>1445</v>
      </c>
      <c r="E1861" s="232" t="s">
        <v>988</v>
      </c>
      <c r="F1861" s="232">
        <v>48</v>
      </c>
      <c r="G1861" s="232" t="s">
        <v>1356</v>
      </c>
      <c r="H1861" s="233">
        <v>10.196999999999999</v>
      </c>
      <c r="I1861" s="233">
        <v>0</v>
      </c>
      <c r="J1861" s="233">
        <v>0</v>
      </c>
      <c r="K1861" s="234">
        <v>0</v>
      </c>
      <c r="L1861" s="233">
        <v>0</v>
      </c>
      <c r="M1861" s="234">
        <v>0</v>
      </c>
      <c r="N1861" s="233">
        <v>0</v>
      </c>
      <c r="O1861" s="233">
        <v>0</v>
      </c>
      <c r="P1861" s="233">
        <v>0</v>
      </c>
      <c r="Q1861" s="234">
        <v>0</v>
      </c>
      <c r="R1861" s="233">
        <v>0</v>
      </c>
      <c r="S1861" s="234">
        <v>0</v>
      </c>
      <c r="T1861" s="233">
        <v>0</v>
      </c>
      <c r="U1861" s="235">
        <f t="shared" si="203"/>
        <v>7443.8099999999995</v>
      </c>
      <c r="V1861" s="227">
        <f t="shared" si="204"/>
        <v>0</v>
      </c>
      <c r="W1861" s="227">
        <f t="shared" si="205"/>
        <v>0</v>
      </c>
      <c r="X1861" s="227">
        <f t="shared" ref="X1861:X1924" si="208">M1861/12</f>
        <v>0</v>
      </c>
      <c r="Y1861" s="227">
        <f t="shared" si="206"/>
        <v>0</v>
      </c>
      <c r="Z1861" s="227">
        <f t="shared" si="207"/>
        <v>0</v>
      </c>
      <c r="AA1861" s="227">
        <f t="shared" ref="AA1861:AA1924" si="209">S1861/36</f>
        <v>0</v>
      </c>
    </row>
    <row r="1862" spans="2:27" ht="13.5" hidden="1">
      <c r="B1862" s="232" t="s">
        <v>1110</v>
      </c>
      <c r="C1862" s="232" t="s">
        <v>1390</v>
      </c>
      <c r="D1862" s="232" t="s">
        <v>1445</v>
      </c>
      <c r="E1862" s="232" t="s">
        <v>988</v>
      </c>
      <c r="F1862" s="232">
        <v>64</v>
      </c>
      <c r="G1862" s="232" t="s">
        <v>1364</v>
      </c>
      <c r="H1862" s="233">
        <v>13.541</v>
      </c>
      <c r="I1862" s="233">
        <v>0</v>
      </c>
      <c r="J1862" s="233">
        <v>0</v>
      </c>
      <c r="K1862" s="234">
        <v>0</v>
      </c>
      <c r="L1862" s="233">
        <v>0</v>
      </c>
      <c r="M1862" s="234">
        <v>0</v>
      </c>
      <c r="N1862" s="233">
        <v>0</v>
      </c>
      <c r="O1862" s="233">
        <v>0</v>
      </c>
      <c r="P1862" s="233">
        <v>0</v>
      </c>
      <c r="Q1862" s="234">
        <v>0</v>
      </c>
      <c r="R1862" s="233">
        <v>0</v>
      </c>
      <c r="S1862" s="234">
        <v>0</v>
      </c>
      <c r="T1862" s="233">
        <v>0</v>
      </c>
      <c r="U1862" s="235">
        <f t="shared" si="203"/>
        <v>9884.93</v>
      </c>
      <c r="V1862" s="227">
        <f t="shared" si="204"/>
        <v>0</v>
      </c>
      <c r="W1862" s="227">
        <f t="shared" si="205"/>
        <v>0</v>
      </c>
      <c r="X1862" s="227">
        <f t="shared" si="208"/>
        <v>0</v>
      </c>
      <c r="Y1862" s="227">
        <f t="shared" si="206"/>
        <v>0</v>
      </c>
      <c r="Z1862" s="227">
        <f t="shared" si="207"/>
        <v>0</v>
      </c>
      <c r="AA1862" s="227">
        <f t="shared" si="209"/>
        <v>0</v>
      </c>
    </row>
    <row r="1863" spans="2:27" ht="13.5" hidden="1">
      <c r="B1863" s="232" t="s">
        <v>1110</v>
      </c>
      <c r="C1863" s="232" t="s">
        <v>1391</v>
      </c>
      <c r="D1863" s="232" t="s">
        <v>1445</v>
      </c>
      <c r="E1863" s="232" t="s">
        <v>988</v>
      </c>
      <c r="F1863" s="232">
        <v>96</v>
      </c>
      <c r="G1863" s="232" t="s">
        <v>1365</v>
      </c>
      <c r="H1863" s="233">
        <v>20.228999999999999</v>
      </c>
      <c r="I1863" s="233">
        <v>0</v>
      </c>
      <c r="J1863" s="233">
        <v>0</v>
      </c>
      <c r="K1863" s="234">
        <v>0</v>
      </c>
      <c r="L1863" s="233">
        <v>0</v>
      </c>
      <c r="M1863" s="234">
        <v>0</v>
      </c>
      <c r="N1863" s="233">
        <v>0</v>
      </c>
      <c r="O1863" s="233">
        <v>0</v>
      </c>
      <c r="P1863" s="233">
        <v>0</v>
      </c>
      <c r="Q1863" s="234">
        <v>0</v>
      </c>
      <c r="R1863" s="233">
        <v>0</v>
      </c>
      <c r="S1863" s="234">
        <v>0</v>
      </c>
      <c r="T1863" s="233">
        <v>0</v>
      </c>
      <c r="U1863" s="235">
        <f t="shared" si="203"/>
        <v>14767.17</v>
      </c>
      <c r="V1863" s="227">
        <f t="shared" si="204"/>
        <v>0</v>
      </c>
      <c r="W1863" s="227">
        <f t="shared" si="205"/>
        <v>0</v>
      </c>
      <c r="X1863" s="227">
        <f t="shared" si="208"/>
        <v>0</v>
      </c>
      <c r="Y1863" s="227">
        <f t="shared" si="206"/>
        <v>0</v>
      </c>
      <c r="Z1863" s="227">
        <f t="shared" si="207"/>
        <v>0</v>
      </c>
      <c r="AA1863" s="227">
        <f t="shared" si="209"/>
        <v>0</v>
      </c>
    </row>
    <row r="1864" spans="2:27" ht="13.5" hidden="1">
      <c r="B1864" s="232" t="s">
        <v>1110</v>
      </c>
      <c r="C1864" s="232" t="s">
        <v>1392</v>
      </c>
      <c r="D1864" s="232" t="s">
        <v>1445</v>
      </c>
      <c r="E1864" s="232" t="s">
        <v>988</v>
      </c>
      <c r="F1864" s="232">
        <v>8</v>
      </c>
      <c r="G1864" s="232" t="s">
        <v>1317</v>
      </c>
      <c r="H1864" s="233">
        <v>1.837</v>
      </c>
      <c r="I1864" s="233">
        <v>0</v>
      </c>
      <c r="J1864" s="233">
        <v>0</v>
      </c>
      <c r="K1864" s="234">
        <v>0</v>
      </c>
      <c r="L1864" s="233">
        <v>0</v>
      </c>
      <c r="M1864" s="234">
        <v>0</v>
      </c>
      <c r="N1864" s="233">
        <v>0</v>
      </c>
      <c r="O1864" s="233">
        <v>0</v>
      </c>
      <c r="P1864" s="233">
        <v>0</v>
      </c>
      <c r="Q1864" s="234">
        <v>0</v>
      </c>
      <c r="R1864" s="233">
        <v>0</v>
      </c>
      <c r="S1864" s="234">
        <v>0</v>
      </c>
      <c r="T1864" s="233">
        <v>0</v>
      </c>
      <c r="U1864" s="235">
        <f t="shared" si="203"/>
        <v>1341.01</v>
      </c>
      <c r="V1864" s="227">
        <f t="shared" si="204"/>
        <v>0</v>
      </c>
      <c r="W1864" s="227">
        <f t="shared" si="205"/>
        <v>0</v>
      </c>
      <c r="X1864" s="227">
        <f t="shared" si="208"/>
        <v>0</v>
      </c>
      <c r="Y1864" s="227">
        <f t="shared" si="206"/>
        <v>0</v>
      </c>
      <c r="Z1864" s="227">
        <f t="shared" si="207"/>
        <v>0</v>
      </c>
      <c r="AA1864" s="227">
        <f t="shared" si="209"/>
        <v>0</v>
      </c>
    </row>
    <row r="1865" spans="2:27" ht="13.5" hidden="1">
      <c r="B1865" s="232" t="s">
        <v>1110</v>
      </c>
      <c r="C1865" s="232" t="s">
        <v>1393</v>
      </c>
      <c r="D1865" s="232" t="s">
        <v>1445</v>
      </c>
      <c r="E1865" s="232" t="s">
        <v>988</v>
      </c>
      <c r="F1865" s="232">
        <v>16</v>
      </c>
      <c r="G1865" s="232" t="s">
        <v>1316</v>
      </c>
      <c r="H1865" s="233">
        <v>3.5089999999999999</v>
      </c>
      <c r="I1865" s="233">
        <v>0</v>
      </c>
      <c r="J1865" s="233">
        <v>0</v>
      </c>
      <c r="K1865" s="234">
        <v>0</v>
      </c>
      <c r="L1865" s="233">
        <v>0</v>
      </c>
      <c r="M1865" s="234">
        <v>0</v>
      </c>
      <c r="N1865" s="233">
        <v>0</v>
      </c>
      <c r="O1865" s="233">
        <v>0</v>
      </c>
      <c r="P1865" s="233">
        <v>0</v>
      </c>
      <c r="Q1865" s="234">
        <v>0</v>
      </c>
      <c r="R1865" s="233">
        <v>0</v>
      </c>
      <c r="S1865" s="234">
        <v>0</v>
      </c>
      <c r="T1865" s="233">
        <v>0</v>
      </c>
      <c r="U1865" s="235">
        <f t="shared" si="203"/>
        <v>2561.5699999999997</v>
      </c>
      <c r="V1865" s="227">
        <f t="shared" si="204"/>
        <v>0</v>
      </c>
      <c r="W1865" s="227">
        <f t="shared" si="205"/>
        <v>0</v>
      </c>
      <c r="X1865" s="227">
        <f t="shared" si="208"/>
        <v>0</v>
      </c>
      <c r="Y1865" s="227">
        <f t="shared" si="206"/>
        <v>0</v>
      </c>
      <c r="Z1865" s="227">
        <f t="shared" si="207"/>
        <v>0</v>
      </c>
      <c r="AA1865" s="227">
        <f t="shared" si="209"/>
        <v>0</v>
      </c>
    </row>
    <row r="1866" spans="2:27" ht="13.5" hidden="1">
      <c r="B1866" s="232" t="s">
        <v>1110</v>
      </c>
      <c r="C1866" s="232" t="s">
        <v>1394</v>
      </c>
      <c r="D1866" s="232" t="s">
        <v>1445</v>
      </c>
      <c r="E1866" s="232" t="s">
        <v>988</v>
      </c>
      <c r="F1866" s="232">
        <v>32</v>
      </c>
      <c r="G1866" s="232" t="s">
        <v>1345</v>
      </c>
      <c r="H1866" s="233">
        <v>6.8529999999999998</v>
      </c>
      <c r="I1866" s="233">
        <v>0</v>
      </c>
      <c r="J1866" s="233">
        <v>0</v>
      </c>
      <c r="K1866" s="234">
        <v>0</v>
      </c>
      <c r="L1866" s="233">
        <v>0</v>
      </c>
      <c r="M1866" s="234">
        <v>0</v>
      </c>
      <c r="N1866" s="233">
        <v>0</v>
      </c>
      <c r="O1866" s="233">
        <v>0</v>
      </c>
      <c r="P1866" s="233">
        <v>0</v>
      </c>
      <c r="Q1866" s="234">
        <v>0</v>
      </c>
      <c r="R1866" s="233">
        <v>0</v>
      </c>
      <c r="S1866" s="234">
        <v>0</v>
      </c>
      <c r="T1866" s="233">
        <v>0</v>
      </c>
      <c r="U1866" s="235">
        <f t="shared" si="203"/>
        <v>5002.6899999999996</v>
      </c>
      <c r="V1866" s="227">
        <f t="shared" si="204"/>
        <v>0</v>
      </c>
      <c r="W1866" s="227">
        <f t="shared" si="205"/>
        <v>0</v>
      </c>
      <c r="X1866" s="227">
        <f t="shared" si="208"/>
        <v>0</v>
      </c>
      <c r="Y1866" s="227">
        <f t="shared" si="206"/>
        <v>0</v>
      </c>
      <c r="Z1866" s="227">
        <f t="shared" si="207"/>
        <v>0</v>
      </c>
      <c r="AA1866" s="227">
        <f t="shared" si="209"/>
        <v>0</v>
      </c>
    </row>
    <row r="1867" spans="2:27" ht="13.5" hidden="1">
      <c r="B1867" s="232" t="s">
        <v>1110</v>
      </c>
      <c r="C1867" s="232" t="s">
        <v>1395</v>
      </c>
      <c r="D1867" s="232" t="s">
        <v>1445</v>
      </c>
      <c r="E1867" s="232" t="s">
        <v>988</v>
      </c>
      <c r="F1867" s="232">
        <v>2</v>
      </c>
      <c r="G1867" s="232" t="s">
        <v>1311</v>
      </c>
      <c r="H1867" s="233">
        <v>0.51300000000000001</v>
      </c>
      <c r="I1867" s="233">
        <v>0</v>
      </c>
      <c r="J1867" s="233">
        <v>0</v>
      </c>
      <c r="K1867" s="234">
        <v>0</v>
      </c>
      <c r="L1867" s="233">
        <v>0</v>
      </c>
      <c r="M1867" s="234">
        <v>0</v>
      </c>
      <c r="N1867" s="233">
        <v>0</v>
      </c>
      <c r="O1867" s="233">
        <v>0</v>
      </c>
      <c r="P1867" s="233">
        <v>0</v>
      </c>
      <c r="Q1867" s="234">
        <v>0</v>
      </c>
      <c r="R1867" s="233">
        <v>0</v>
      </c>
      <c r="S1867" s="234">
        <v>0</v>
      </c>
      <c r="T1867" s="233">
        <v>0</v>
      </c>
      <c r="U1867" s="235">
        <f t="shared" si="203"/>
        <v>374.49</v>
      </c>
      <c r="V1867" s="227">
        <f t="shared" si="204"/>
        <v>0</v>
      </c>
      <c r="W1867" s="227">
        <f t="shared" si="205"/>
        <v>0</v>
      </c>
      <c r="X1867" s="227">
        <f t="shared" si="208"/>
        <v>0</v>
      </c>
      <c r="Y1867" s="227">
        <f t="shared" si="206"/>
        <v>0</v>
      </c>
      <c r="Z1867" s="227">
        <f t="shared" si="207"/>
        <v>0</v>
      </c>
      <c r="AA1867" s="227">
        <f t="shared" si="209"/>
        <v>0</v>
      </c>
    </row>
    <row r="1868" spans="2:27" ht="13.5" hidden="1">
      <c r="B1868" s="232" t="s">
        <v>1110</v>
      </c>
      <c r="C1868" s="232" t="s">
        <v>1396</v>
      </c>
      <c r="D1868" s="232" t="s">
        <v>1445</v>
      </c>
      <c r="E1868" s="232" t="s">
        <v>988</v>
      </c>
      <c r="F1868" s="232">
        <v>96</v>
      </c>
      <c r="G1868" s="232" t="s">
        <v>1365</v>
      </c>
      <c r="H1868" s="233">
        <v>20.228999999999999</v>
      </c>
      <c r="I1868" s="233">
        <v>0</v>
      </c>
      <c r="J1868" s="233">
        <v>0</v>
      </c>
      <c r="K1868" s="234">
        <v>0</v>
      </c>
      <c r="L1868" s="233">
        <v>0</v>
      </c>
      <c r="M1868" s="234">
        <v>0</v>
      </c>
      <c r="N1868" s="233">
        <v>0</v>
      </c>
      <c r="O1868" s="233">
        <v>0</v>
      </c>
      <c r="P1868" s="233">
        <v>0</v>
      </c>
      <c r="Q1868" s="234">
        <v>0</v>
      </c>
      <c r="R1868" s="233">
        <v>0</v>
      </c>
      <c r="S1868" s="234">
        <v>0</v>
      </c>
      <c r="T1868" s="233">
        <v>0</v>
      </c>
      <c r="U1868" s="235">
        <f t="shared" si="203"/>
        <v>14767.17</v>
      </c>
      <c r="V1868" s="227">
        <f t="shared" si="204"/>
        <v>0</v>
      </c>
      <c r="W1868" s="227">
        <f t="shared" si="205"/>
        <v>0</v>
      </c>
      <c r="X1868" s="227">
        <f t="shared" si="208"/>
        <v>0</v>
      </c>
      <c r="Y1868" s="227">
        <f t="shared" si="206"/>
        <v>0</v>
      </c>
      <c r="Z1868" s="227">
        <f t="shared" si="207"/>
        <v>0</v>
      </c>
      <c r="AA1868" s="227">
        <f t="shared" si="209"/>
        <v>0</v>
      </c>
    </row>
    <row r="1869" spans="2:27" ht="13.5" hidden="1">
      <c r="B1869" s="232" t="s">
        <v>1110</v>
      </c>
      <c r="C1869" s="232" t="s">
        <v>1397</v>
      </c>
      <c r="D1869" s="232" t="s">
        <v>1445</v>
      </c>
      <c r="E1869" s="232" t="s">
        <v>988</v>
      </c>
      <c r="F1869" s="232">
        <v>4</v>
      </c>
      <c r="G1869" s="232" t="s">
        <v>1312</v>
      </c>
      <c r="H1869" s="233">
        <v>0.93100000000000005</v>
      </c>
      <c r="I1869" s="233">
        <v>0</v>
      </c>
      <c r="J1869" s="233">
        <v>0</v>
      </c>
      <c r="K1869" s="234">
        <v>0</v>
      </c>
      <c r="L1869" s="233">
        <v>0</v>
      </c>
      <c r="M1869" s="234">
        <v>0</v>
      </c>
      <c r="N1869" s="233">
        <v>0</v>
      </c>
      <c r="O1869" s="233">
        <v>0</v>
      </c>
      <c r="P1869" s="233">
        <v>0</v>
      </c>
      <c r="Q1869" s="234">
        <v>0</v>
      </c>
      <c r="R1869" s="233">
        <v>0</v>
      </c>
      <c r="S1869" s="234">
        <v>0</v>
      </c>
      <c r="T1869" s="233">
        <v>0</v>
      </c>
      <c r="U1869" s="235">
        <f t="shared" si="203"/>
        <v>679.63</v>
      </c>
      <c r="V1869" s="227">
        <f t="shared" si="204"/>
        <v>0</v>
      </c>
      <c r="W1869" s="227">
        <f t="shared" si="205"/>
        <v>0</v>
      </c>
      <c r="X1869" s="227">
        <f t="shared" si="208"/>
        <v>0</v>
      </c>
      <c r="Y1869" s="227">
        <f t="shared" si="206"/>
        <v>0</v>
      </c>
      <c r="Z1869" s="227">
        <f t="shared" si="207"/>
        <v>0</v>
      </c>
      <c r="AA1869" s="227">
        <f t="shared" si="209"/>
        <v>0</v>
      </c>
    </row>
    <row r="1870" spans="2:27" ht="13.5" hidden="1">
      <c r="B1870" s="232" t="s">
        <v>1110</v>
      </c>
      <c r="C1870" s="232" t="s">
        <v>875</v>
      </c>
      <c r="D1870" s="232" t="s">
        <v>1445</v>
      </c>
      <c r="E1870" s="232" t="s">
        <v>988</v>
      </c>
      <c r="F1870" s="232">
        <v>48</v>
      </c>
      <c r="G1870" s="232" t="s">
        <v>1356</v>
      </c>
      <c r="H1870" s="233">
        <v>10.077</v>
      </c>
      <c r="I1870" s="233">
        <v>0</v>
      </c>
      <c r="J1870" s="233">
        <v>0</v>
      </c>
      <c r="K1870" s="234">
        <v>0</v>
      </c>
      <c r="L1870" s="233">
        <v>0</v>
      </c>
      <c r="M1870" s="234">
        <v>0</v>
      </c>
      <c r="N1870" s="233">
        <v>0</v>
      </c>
      <c r="O1870" s="233">
        <v>0</v>
      </c>
      <c r="P1870" s="233">
        <v>0</v>
      </c>
      <c r="Q1870" s="234">
        <v>0</v>
      </c>
      <c r="R1870" s="233">
        <v>0</v>
      </c>
      <c r="S1870" s="234">
        <v>0</v>
      </c>
      <c r="T1870" s="233">
        <v>0</v>
      </c>
      <c r="U1870" s="235">
        <f t="shared" si="203"/>
        <v>7356.21</v>
      </c>
      <c r="V1870" s="227">
        <f t="shared" si="204"/>
        <v>0</v>
      </c>
      <c r="W1870" s="227">
        <f t="shared" si="205"/>
        <v>0</v>
      </c>
      <c r="X1870" s="227">
        <f t="shared" si="208"/>
        <v>0</v>
      </c>
      <c r="Y1870" s="227">
        <f t="shared" si="206"/>
        <v>0</v>
      </c>
      <c r="Z1870" s="227">
        <f t="shared" si="207"/>
        <v>0</v>
      </c>
      <c r="AA1870" s="227">
        <f t="shared" si="209"/>
        <v>0</v>
      </c>
    </row>
    <row r="1871" spans="2:27" ht="13.5" hidden="1">
      <c r="B1871" s="232" t="s">
        <v>1110</v>
      </c>
      <c r="C1871" s="232" t="s">
        <v>876</v>
      </c>
      <c r="D1871" s="232" t="s">
        <v>1445</v>
      </c>
      <c r="E1871" s="232" t="s">
        <v>988</v>
      </c>
      <c r="F1871" s="232">
        <v>64</v>
      </c>
      <c r="G1871" s="232" t="s">
        <v>1364</v>
      </c>
      <c r="H1871" s="233">
        <v>13.381</v>
      </c>
      <c r="I1871" s="233">
        <v>0</v>
      </c>
      <c r="J1871" s="233">
        <v>0</v>
      </c>
      <c r="K1871" s="234">
        <v>0</v>
      </c>
      <c r="L1871" s="233">
        <v>0</v>
      </c>
      <c r="M1871" s="234">
        <v>0</v>
      </c>
      <c r="N1871" s="233">
        <v>0</v>
      </c>
      <c r="O1871" s="233">
        <v>0</v>
      </c>
      <c r="P1871" s="233">
        <v>0</v>
      </c>
      <c r="Q1871" s="234">
        <v>0</v>
      </c>
      <c r="R1871" s="233">
        <v>0</v>
      </c>
      <c r="S1871" s="234">
        <v>0</v>
      </c>
      <c r="T1871" s="233">
        <v>0</v>
      </c>
      <c r="U1871" s="235">
        <f t="shared" si="203"/>
        <v>9768.130000000001</v>
      </c>
      <c r="V1871" s="227">
        <f t="shared" si="204"/>
        <v>0</v>
      </c>
      <c r="W1871" s="227">
        <f t="shared" si="205"/>
        <v>0</v>
      </c>
      <c r="X1871" s="227">
        <f t="shared" si="208"/>
        <v>0</v>
      </c>
      <c r="Y1871" s="227">
        <f t="shared" si="206"/>
        <v>0</v>
      </c>
      <c r="Z1871" s="227">
        <f t="shared" si="207"/>
        <v>0</v>
      </c>
      <c r="AA1871" s="227">
        <f t="shared" si="209"/>
        <v>0</v>
      </c>
    </row>
    <row r="1872" spans="2:27" ht="13.5" hidden="1">
      <c r="B1872" s="232" t="s">
        <v>1110</v>
      </c>
      <c r="C1872" s="232" t="s">
        <v>877</v>
      </c>
      <c r="D1872" s="232" t="s">
        <v>1445</v>
      </c>
      <c r="E1872" s="232" t="s">
        <v>988</v>
      </c>
      <c r="F1872" s="232">
        <v>96</v>
      </c>
      <c r="G1872" s="232" t="s">
        <v>1365</v>
      </c>
      <c r="H1872" s="233">
        <v>19.989000000000001</v>
      </c>
      <c r="I1872" s="233">
        <v>0</v>
      </c>
      <c r="J1872" s="233">
        <v>0</v>
      </c>
      <c r="K1872" s="234">
        <v>0</v>
      </c>
      <c r="L1872" s="233">
        <v>0</v>
      </c>
      <c r="M1872" s="234">
        <v>0</v>
      </c>
      <c r="N1872" s="233">
        <v>0</v>
      </c>
      <c r="O1872" s="233">
        <v>0</v>
      </c>
      <c r="P1872" s="233">
        <v>0</v>
      </c>
      <c r="Q1872" s="234">
        <v>0</v>
      </c>
      <c r="R1872" s="233">
        <v>0</v>
      </c>
      <c r="S1872" s="234">
        <v>0</v>
      </c>
      <c r="T1872" s="233">
        <v>0</v>
      </c>
      <c r="U1872" s="235">
        <f t="shared" si="203"/>
        <v>14591.970000000001</v>
      </c>
      <c r="V1872" s="227">
        <f t="shared" si="204"/>
        <v>0</v>
      </c>
      <c r="W1872" s="227">
        <f t="shared" si="205"/>
        <v>0</v>
      </c>
      <c r="X1872" s="227">
        <f t="shared" si="208"/>
        <v>0</v>
      </c>
      <c r="Y1872" s="227">
        <f t="shared" si="206"/>
        <v>0</v>
      </c>
      <c r="Z1872" s="227">
        <f t="shared" si="207"/>
        <v>0</v>
      </c>
      <c r="AA1872" s="227">
        <f t="shared" si="209"/>
        <v>0</v>
      </c>
    </row>
    <row r="1873" spans="2:27" ht="13.5" hidden="1">
      <c r="B1873" s="232" t="s">
        <v>1110</v>
      </c>
      <c r="C1873" s="232" t="s">
        <v>878</v>
      </c>
      <c r="D1873" s="232" t="s">
        <v>1445</v>
      </c>
      <c r="E1873" s="232" t="s">
        <v>988</v>
      </c>
      <c r="F1873" s="232">
        <v>8</v>
      </c>
      <c r="G1873" s="232" t="s">
        <v>1317</v>
      </c>
      <c r="H1873" s="233">
        <v>1.8169999999999999</v>
      </c>
      <c r="I1873" s="233">
        <v>0</v>
      </c>
      <c r="J1873" s="233">
        <v>0</v>
      </c>
      <c r="K1873" s="234">
        <v>0</v>
      </c>
      <c r="L1873" s="233">
        <v>0</v>
      </c>
      <c r="M1873" s="234">
        <v>0</v>
      </c>
      <c r="N1873" s="233">
        <v>0</v>
      </c>
      <c r="O1873" s="233">
        <v>0</v>
      </c>
      <c r="P1873" s="233">
        <v>0</v>
      </c>
      <c r="Q1873" s="234">
        <v>0</v>
      </c>
      <c r="R1873" s="233">
        <v>0</v>
      </c>
      <c r="S1873" s="234">
        <v>0</v>
      </c>
      <c r="T1873" s="233">
        <v>0</v>
      </c>
      <c r="U1873" s="235">
        <f t="shared" si="203"/>
        <v>1326.4099999999999</v>
      </c>
      <c r="V1873" s="227">
        <f t="shared" si="204"/>
        <v>0</v>
      </c>
      <c r="W1873" s="227">
        <f t="shared" si="205"/>
        <v>0</v>
      </c>
      <c r="X1873" s="227">
        <f t="shared" si="208"/>
        <v>0</v>
      </c>
      <c r="Y1873" s="227">
        <f t="shared" si="206"/>
        <v>0</v>
      </c>
      <c r="Z1873" s="227">
        <f t="shared" si="207"/>
        <v>0</v>
      </c>
      <c r="AA1873" s="227">
        <f t="shared" si="209"/>
        <v>0</v>
      </c>
    </row>
    <row r="1874" spans="2:27" ht="13.5" hidden="1">
      <c r="B1874" s="232" t="s">
        <v>1110</v>
      </c>
      <c r="C1874" s="232" t="s">
        <v>879</v>
      </c>
      <c r="D1874" s="232" t="s">
        <v>1445</v>
      </c>
      <c r="E1874" s="232" t="s">
        <v>988</v>
      </c>
      <c r="F1874" s="232">
        <v>16</v>
      </c>
      <c r="G1874" s="232" t="s">
        <v>1316</v>
      </c>
      <c r="H1874" s="233">
        <v>3.4689999999999999</v>
      </c>
      <c r="I1874" s="233">
        <v>0</v>
      </c>
      <c r="J1874" s="233">
        <v>0</v>
      </c>
      <c r="K1874" s="234">
        <v>0</v>
      </c>
      <c r="L1874" s="233">
        <v>0</v>
      </c>
      <c r="M1874" s="234">
        <v>0</v>
      </c>
      <c r="N1874" s="233">
        <v>0</v>
      </c>
      <c r="O1874" s="233">
        <v>0</v>
      </c>
      <c r="P1874" s="233">
        <v>0</v>
      </c>
      <c r="Q1874" s="234">
        <v>0</v>
      </c>
      <c r="R1874" s="233">
        <v>0</v>
      </c>
      <c r="S1874" s="234">
        <v>0</v>
      </c>
      <c r="T1874" s="233">
        <v>0</v>
      </c>
      <c r="U1874" s="235">
        <f t="shared" si="203"/>
        <v>2532.37</v>
      </c>
      <c r="V1874" s="227">
        <f t="shared" si="204"/>
        <v>0</v>
      </c>
      <c r="W1874" s="227">
        <f t="shared" si="205"/>
        <v>0</v>
      </c>
      <c r="X1874" s="227">
        <f t="shared" si="208"/>
        <v>0</v>
      </c>
      <c r="Y1874" s="227">
        <f t="shared" si="206"/>
        <v>0</v>
      </c>
      <c r="Z1874" s="227">
        <f t="shared" si="207"/>
        <v>0</v>
      </c>
      <c r="AA1874" s="227">
        <f t="shared" si="209"/>
        <v>0</v>
      </c>
    </row>
    <row r="1875" spans="2:27" ht="13.5" hidden="1">
      <c r="B1875" s="232" t="s">
        <v>1110</v>
      </c>
      <c r="C1875" s="232" t="s">
        <v>880</v>
      </c>
      <c r="D1875" s="232" t="s">
        <v>1445</v>
      </c>
      <c r="E1875" s="232" t="s">
        <v>988</v>
      </c>
      <c r="F1875" s="232">
        <v>32</v>
      </c>
      <c r="G1875" s="232" t="s">
        <v>1345</v>
      </c>
      <c r="H1875" s="233">
        <v>6.7729999999999997</v>
      </c>
      <c r="I1875" s="233">
        <v>0</v>
      </c>
      <c r="J1875" s="233">
        <v>0</v>
      </c>
      <c r="K1875" s="234">
        <v>0</v>
      </c>
      <c r="L1875" s="233">
        <v>0</v>
      </c>
      <c r="M1875" s="234">
        <v>0</v>
      </c>
      <c r="N1875" s="233">
        <v>0</v>
      </c>
      <c r="O1875" s="233">
        <v>0</v>
      </c>
      <c r="P1875" s="233">
        <v>0</v>
      </c>
      <c r="Q1875" s="234">
        <v>0</v>
      </c>
      <c r="R1875" s="233">
        <v>0</v>
      </c>
      <c r="S1875" s="234">
        <v>0</v>
      </c>
      <c r="T1875" s="233">
        <v>0</v>
      </c>
      <c r="U1875" s="235">
        <f t="shared" si="203"/>
        <v>4944.29</v>
      </c>
      <c r="V1875" s="227">
        <f t="shared" si="204"/>
        <v>0</v>
      </c>
      <c r="W1875" s="227">
        <f t="shared" si="205"/>
        <v>0</v>
      </c>
      <c r="X1875" s="227">
        <f t="shared" si="208"/>
        <v>0</v>
      </c>
      <c r="Y1875" s="227">
        <f t="shared" si="206"/>
        <v>0</v>
      </c>
      <c r="Z1875" s="227">
        <f t="shared" si="207"/>
        <v>0</v>
      </c>
      <c r="AA1875" s="227">
        <f t="shared" si="209"/>
        <v>0</v>
      </c>
    </row>
    <row r="1876" spans="2:27" ht="13.5" hidden="1">
      <c r="B1876" s="232" t="s">
        <v>1110</v>
      </c>
      <c r="C1876" s="232" t="s">
        <v>881</v>
      </c>
      <c r="D1876" s="232" t="s">
        <v>1445</v>
      </c>
      <c r="E1876" s="232" t="s">
        <v>988</v>
      </c>
      <c r="F1876" s="232">
        <v>2</v>
      </c>
      <c r="G1876" s="232" t="s">
        <v>1311</v>
      </c>
      <c r="H1876" s="233">
        <v>0.50800000000000001</v>
      </c>
      <c r="I1876" s="233">
        <v>0</v>
      </c>
      <c r="J1876" s="233">
        <v>0</v>
      </c>
      <c r="K1876" s="234">
        <v>0</v>
      </c>
      <c r="L1876" s="233">
        <v>0</v>
      </c>
      <c r="M1876" s="234">
        <v>0</v>
      </c>
      <c r="N1876" s="233">
        <v>0</v>
      </c>
      <c r="O1876" s="233">
        <v>0</v>
      </c>
      <c r="P1876" s="233">
        <v>0</v>
      </c>
      <c r="Q1876" s="234">
        <v>0</v>
      </c>
      <c r="R1876" s="233">
        <v>0</v>
      </c>
      <c r="S1876" s="234">
        <v>0</v>
      </c>
      <c r="T1876" s="233">
        <v>0</v>
      </c>
      <c r="U1876" s="235">
        <f t="shared" si="203"/>
        <v>370.84000000000003</v>
      </c>
      <c r="V1876" s="227">
        <f t="shared" si="204"/>
        <v>0</v>
      </c>
      <c r="W1876" s="227">
        <f t="shared" si="205"/>
        <v>0</v>
      </c>
      <c r="X1876" s="227">
        <f t="shared" si="208"/>
        <v>0</v>
      </c>
      <c r="Y1876" s="227">
        <f t="shared" si="206"/>
        <v>0</v>
      </c>
      <c r="Z1876" s="227">
        <f t="shared" si="207"/>
        <v>0</v>
      </c>
      <c r="AA1876" s="227">
        <f t="shared" si="209"/>
        <v>0</v>
      </c>
    </row>
    <row r="1877" spans="2:27" ht="13.5" hidden="1">
      <c r="B1877" s="232" t="s">
        <v>1110</v>
      </c>
      <c r="C1877" s="232" t="s">
        <v>882</v>
      </c>
      <c r="D1877" s="232" t="s">
        <v>1445</v>
      </c>
      <c r="E1877" s="232" t="s">
        <v>988</v>
      </c>
      <c r="F1877" s="232">
        <v>96</v>
      </c>
      <c r="G1877" s="232" t="s">
        <v>1365</v>
      </c>
      <c r="H1877" s="233">
        <v>19.989000000000001</v>
      </c>
      <c r="I1877" s="233">
        <v>0</v>
      </c>
      <c r="J1877" s="233">
        <v>0</v>
      </c>
      <c r="K1877" s="234">
        <v>0</v>
      </c>
      <c r="L1877" s="233">
        <v>0</v>
      </c>
      <c r="M1877" s="234">
        <v>0</v>
      </c>
      <c r="N1877" s="233">
        <v>0</v>
      </c>
      <c r="O1877" s="233">
        <v>0</v>
      </c>
      <c r="P1877" s="233">
        <v>0</v>
      </c>
      <c r="Q1877" s="234">
        <v>0</v>
      </c>
      <c r="R1877" s="233">
        <v>0</v>
      </c>
      <c r="S1877" s="234">
        <v>0</v>
      </c>
      <c r="T1877" s="233">
        <v>0</v>
      </c>
      <c r="U1877" s="235">
        <f t="shared" si="203"/>
        <v>14591.970000000001</v>
      </c>
      <c r="V1877" s="227">
        <f t="shared" si="204"/>
        <v>0</v>
      </c>
      <c r="W1877" s="227">
        <f t="shared" si="205"/>
        <v>0</v>
      </c>
      <c r="X1877" s="227">
        <f t="shared" si="208"/>
        <v>0</v>
      </c>
      <c r="Y1877" s="227">
        <f t="shared" si="206"/>
        <v>0</v>
      </c>
      <c r="Z1877" s="227">
        <f t="shared" si="207"/>
        <v>0</v>
      </c>
      <c r="AA1877" s="227">
        <f t="shared" si="209"/>
        <v>0</v>
      </c>
    </row>
    <row r="1878" spans="2:27" ht="13.5" hidden="1">
      <c r="B1878" s="232" t="s">
        <v>1110</v>
      </c>
      <c r="C1878" s="232" t="s">
        <v>883</v>
      </c>
      <c r="D1878" s="232" t="s">
        <v>1445</v>
      </c>
      <c r="E1878" s="232" t="s">
        <v>988</v>
      </c>
      <c r="F1878" s="232">
        <v>4</v>
      </c>
      <c r="G1878" s="232" t="s">
        <v>1312</v>
      </c>
      <c r="H1878" s="233">
        <v>0.92100000000000004</v>
      </c>
      <c r="I1878" s="233">
        <v>0</v>
      </c>
      <c r="J1878" s="233">
        <v>0</v>
      </c>
      <c r="K1878" s="234">
        <v>0</v>
      </c>
      <c r="L1878" s="233">
        <v>0</v>
      </c>
      <c r="M1878" s="234">
        <v>0</v>
      </c>
      <c r="N1878" s="233">
        <v>0</v>
      </c>
      <c r="O1878" s="233">
        <v>0</v>
      </c>
      <c r="P1878" s="233">
        <v>0</v>
      </c>
      <c r="Q1878" s="234">
        <v>0</v>
      </c>
      <c r="R1878" s="233">
        <v>0</v>
      </c>
      <c r="S1878" s="234">
        <v>0</v>
      </c>
      <c r="T1878" s="233">
        <v>0</v>
      </c>
      <c r="U1878" s="235">
        <f t="shared" si="203"/>
        <v>672.33</v>
      </c>
      <c r="V1878" s="227">
        <f t="shared" si="204"/>
        <v>0</v>
      </c>
      <c r="W1878" s="227">
        <f t="shared" si="205"/>
        <v>0</v>
      </c>
      <c r="X1878" s="227">
        <f t="shared" si="208"/>
        <v>0</v>
      </c>
      <c r="Y1878" s="227">
        <f t="shared" si="206"/>
        <v>0</v>
      </c>
      <c r="Z1878" s="227">
        <f t="shared" si="207"/>
        <v>0</v>
      </c>
      <c r="AA1878" s="227">
        <f t="shared" si="209"/>
        <v>0</v>
      </c>
    </row>
    <row r="1879" spans="2:27" ht="13.5" hidden="1">
      <c r="B1879" s="232" t="s">
        <v>1110</v>
      </c>
      <c r="C1879" s="232" t="s">
        <v>1398</v>
      </c>
      <c r="D1879" s="232" t="s">
        <v>1445</v>
      </c>
      <c r="E1879" s="232" t="s">
        <v>988</v>
      </c>
      <c r="F1879" s="232">
        <v>48</v>
      </c>
      <c r="G1879" s="232" t="s">
        <v>1356</v>
      </c>
      <c r="H1879" s="233">
        <v>10.701000000000001</v>
      </c>
      <c r="I1879" s="233">
        <v>0</v>
      </c>
      <c r="J1879" s="233">
        <v>0</v>
      </c>
      <c r="K1879" s="234">
        <v>0</v>
      </c>
      <c r="L1879" s="233">
        <v>0</v>
      </c>
      <c r="M1879" s="234">
        <v>0</v>
      </c>
      <c r="N1879" s="233">
        <v>0</v>
      </c>
      <c r="O1879" s="233">
        <v>0</v>
      </c>
      <c r="P1879" s="233">
        <v>0</v>
      </c>
      <c r="Q1879" s="234">
        <v>0</v>
      </c>
      <c r="R1879" s="233">
        <v>0</v>
      </c>
      <c r="S1879" s="234">
        <v>0</v>
      </c>
      <c r="T1879" s="233">
        <v>0</v>
      </c>
      <c r="U1879" s="235">
        <f t="shared" si="203"/>
        <v>7811.7300000000005</v>
      </c>
      <c r="V1879" s="227">
        <f t="shared" si="204"/>
        <v>0</v>
      </c>
      <c r="W1879" s="227">
        <f t="shared" si="205"/>
        <v>0</v>
      </c>
      <c r="X1879" s="227">
        <f t="shared" si="208"/>
        <v>0</v>
      </c>
      <c r="Y1879" s="227">
        <f t="shared" si="206"/>
        <v>0</v>
      </c>
      <c r="Z1879" s="227">
        <f t="shared" si="207"/>
        <v>0</v>
      </c>
      <c r="AA1879" s="227">
        <f t="shared" si="209"/>
        <v>0</v>
      </c>
    </row>
    <row r="1880" spans="2:27" ht="13.5" hidden="1">
      <c r="B1880" s="232" t="s">
        <v>1110</v>
      </c>
      <c r="C1880" s="232" t="s">
        <v>1399</v>
      </c>
      <c r="D1880" s="232" t="s">
        <v>1445</v>
      </c>
      <c r="E1880" s="232" t="s">
        <v>988</v>
      </c>
      <c r="F1880" s="232">
        <v>64</v>
      </c>
      <c r="G1880" s="232" t="s">
        <v>1364</v>
      </c>
      <c r="H1880" s="233">
        <v>14.212999999999999</v>
      </c>
      <c r="I1880" s="233">
        <v>0</v>
      </c>
      <c r="J1880" s="233">
        <v>0</v>
      </c>
      <c r="K1880" s="234">
        <v>0</v>
      </c>
      <c r="L1880" s="233">
        <v>0</v>
      </c>
      <c r="M1880" s="234">
        <v>0</v>
      </c>
      <c r="N1880" s="233">
        <v>0</v>
      </c>
      <c r="O1880" s="233">
        <v>0</v>
      </c>
      <c r="P1880" s="233">
        <v>0</v>
      </c>
      <c r="Q1880" s="234">
        <v>0</v>
      </c>
      <c r="R1880" s="233">
        <v>0</v>
      </c>
      <c r="S1880" s="234">
        <v>0</v>
      </c>
      <c r="T1880" s="233">
        <v>0</v>
      </c>
      <c r="U1880" s="235">
        <f t="shared" si="203"/>
        <v>10375.49</v>
      </c>
      <c r="V1880" s="227">
        <f t="shared" si="204"/>
        <v>0</v>
      </c>
      <c r="W1880" s="227">
        <f t="shared" si="205"/>
        <v>0</v>
      </c>
      <c r="X1880" s="227">
        <f t="shared" si="208"/>
        <v>0</v>
      </c>
      <c r="Y1880" s="227">
        <f t="shared" si="206"/>
        <v>0</v>
      </c>
      <c r="Z1880" s="227">
        <f t="shared" si="207"/>
        <v>0</v>
      </c>
      <c r="AA1880" s="227">
        <f t="shared" si="209"/>
        <v>0</v>
      </c>
    </row>
    <row r="1881" spans="2:27" ht="13.5" hidden="1">
      <c r="B1881" s="232" t="s">
        <v>1110</v>
      </c>
      <c r="C1881" s="232" t="s">
        <v>1400</v>
      </c>
      <c r="D1881" s="232" t="s">
        <v>1445</v>
      </c>
      <c r="E1881" s="232" t="s">
        <v>988</v>
      </c>
      <c r="F1881" s="232">
        <v>96</v>
      </c>
      <c r="G1881" s="232" t="s">
        <v>1365</v>
      </c>
      <c r="H1881" s="233">
        <v>21.236999999999998</v>
      </c>
      <c r="I1881" s="233">
        <v>0</v>
      </c>
      <c r="J1881" s="233">
        <v>0</v>
      </c>
      <c r="K1881" s="234">
        <v>0</v>
      </c>
      <c r="L1881" s="233">
        <v>0</v>
      </c>
      <c r="M1881" s="234">
        <v>0</v>
      </c>
      <c r="N1881" s="233">
        <v>0</v>
      </c>
      <c r="O1881" s="233">
        <v>0</v>
      </c>
      <c r="P1881" s="233">
        <v>0</v>
      </c>
      <c r="Q1881" s="234">
        <v>0</v>
      </c>
      <c r="R1881" s="233">
        <v>0</v>
      </c>
      <c r="S1881" s="234">
        <v>0</v>
      </c>
      <c r="T1881" s="233">
        <v>0</v>
      </c>
      <c r="U1881" s="235">
        <f t="shared" si="203"/>
        <v>15503.009999999998</v>
      </c>
      <c r="V1881" s="227">
        <f t="shared" si="204"/>
        <v>0</v>
      </c>
      <c r="W1881" s="227">
        <f t="shared" si="205"/>
        <v>0</v>
      </c>
      <c r="X1881" s="227">
        <f t="shared" si="208"/>
        <v>0</v>
      </c>
      <c r="Y1881" s="227">
        <f t="shared" si="206"/>
        <v>0</v>
      </c>
      <c r="Z1881" s="227">
        <f t="shared" si="207"/>
        <v>0</v>
      </c>
      <c r="AA1881" s="227">
        <f t="shared" si="209"/>
        <v>0</v>
      </c>
    </row>
    <row r="1882" spans="2:27" ht="13.5" hidden="1">
      <c r="B1882" s="232" t="s">
        <v>1110</v>
      </c>
      <c r="C1882" s="232" t="s">
        <v>1401</v>
      </c>
      <c r="D1882" s="232" t="s">
        <v>1445</v>
      </c>
      <c r="E1882" s="232" t="s">
        <v>988</v>
      </c>
      <c r="F1882" s="232">
        <v>8</v>
      </c>
      <c r="G1882" s="232" t="s">
        <v>1317</v>
      </c>
      <c r="H1882" s="233">
        <v>1.921</v>
      </c>
      <c r="I1882" s="233">
        <v>0</v>
      </c>
      <c r="J1882" s="233">
        <v>0</v>
      </c>
      <c r="K1882" s="234">
        <v>0</v>
      </c>
      <c r="L1882" s="233">
        <v>0</v>
      </c>
      <c r="M1882" s="234">
        <v>0</v>
      </c>
      <c r="N1882" s="233">
        <v>0</v>
      </c>
      <c r="O1882" s="233">
        <v>0</v>
      </c>
      <c r="P1882" s="233">
        <v>0</v>
      </c>
      <c r="Q1882" s="234">
        <v>0</v>
      </c>
      <c r="R1882" s="233">
        <v>0</v>
      </c>
      <c r="S1882" s="234">
        <v>0</v>
      </c>
      <c r="T1882" s="233">
        <v>0</v>
      </c>
      <c r="U1882" s="235">
        <f t="shared" si="203"/>
        <v>1402.33</v>
      </c>
      <c r="V1882" s="227">
        <f t="shared" si="204"/>
        <v>0</v>
      </c>
      <c r="W1882" s="227">
        <f t="shared" si="205"/>
        <v>0</v>
      </c>
      <c r="X1882" s="227">
        <f t="shared" si="208"/>
        <v>0</v>
      </c>
      <c r="Y1882" s="227">
        <f t="shared" si="206"/>
        <v>0</v>
      </c>
      <c r="Z1882" s="227">
        <f t="shared" si="207"/>
        <v>0</v>
      </c>
      <c r="AA1882" s="227">
        <f t="shared" si="209"/>
        <v>0</v>
      </c>
    </row>
    <row r="1883" spans="2:27" ht="13.5" hidden="1">
      <c r="B1883" s="232" t="s">
        <v>1110</v>
      </c>
      <c r="C1883" s="232" t="s">
        <v>1402</v>
      </c>
      <c r="D1883" s="232" t="s">
        <v>1445</v>
      </c>
      <c r="E1883" s="232" t="s">
        <v>988</v>
      </c>
      <c r="F1883" s="232">
        <v>16</v>
      </c>
      <c r="G1883" s="232" t="s">
        <v>1316</v>
      </c>
      <c r="H1883" s="233">
        <v>3.677</v>
      </c>
      <c r="I1883" s="233">
        <v>0</v>
      </c>
      <c r="J1883" s="233">
        <v>0</v>
      </c>
      <c r="K1883" s="234">
        <v>0</v>
      </c>
      <c r="L1883" s="233">
        <v>0</v>
      </c>
      <c r="M1883" s="234">
        <v>0</v>
      </c>
      <c r="N1883" s="233">
        <v>0</v>
      </c>
      <c r="O1883" s="233">
        <v>0</v>
      </c>
      <c r="P1883" s="233">
        <v>0</v>
      </c>
      <c r="Q1883" s="234">
        <v>0</v>
      </c>
      <c r="R1883" s="233">
        <v>0</v>
      </c>
      <c r="S1883" s="234">
        <v>0</v>
      </c>
      <c r="T1883" s="233">
        <v>0</v>
      </c>
      <c r="U1883" s="235">
        <f t="shared" si="203"/>
        <v>2684.21</v>
      </c>
      <c r="V1883" s="227">
        <f t="shared" si="204"/>
        <v>0</v>
      </c>
      <c r="W1883" s="227">
        <f t="shared" si="205"/>
        <v>0</v>
      </c>
      <c r="X1883" s="227">
        <f t="shared" si="208"/>
        <v>0</v>
      </c>
      <c r="Y1883" s="227">
        <f t="shared" si="206"/>
        <v>0</v>
      </c>
      <c r="Z1883" s="227">
        <f t="shared" si="207"/>
        <v>0</v>
      </c>
      <c r="AA1883" s="227">
        <f t="shared" si="209"/>
        <v>0</v>
      </c>
    </row>
    <row r="1884" spans="2:27" ht="13.5" hidden="1">
      <c r="B1884" s="232" t="s">
        <v>1110</v>
      </c>
      <c r="C1884" s="232" t="s">
        <v>1403</v>
      </c>
      <c r="D1884" s="232" t="s">
        <v>1445</v>
      </c>
      <c r="E1884" s="232" t="s">
        <v>988</v>
      </c>
      <c r="F1884" s="232">
        <v>32</v>
      </c>
      <c r="G1884" s="232" t="s">
        <v>1345</v>
      </c>
      <c r="H1884" s="233">
        <v>7.1890000000000001</v>
      </c>
      <c r="I1884" s="233">
        <v>0</v>
      </c>
      <c r="J1884" s="233">
        <v>0</v>
      </c>
      <c r="K1884" s="234">
        <v>0</v>
      </c>
      <c r="L1884" s="233">
        <v>0</v>
      </c>
      <c r="M1884" s="234">
        <v>0</v>
      </c>
      <c r="N1884" s="233">
        <v>0</v>
      </c>
      <c r="O1884" s="233">
        <v>0</v>
      </c>
      <c r="P1884" s="233">
        <v>0</v>
      </c>
      <c r="Q1884" s="234">
        <v>0</v>
      </c>
      <c r="R1884" s="233">
        <v>0</v>
      </c>
      <c r="S1884" s="234">
        <v>0</v>
      </c>
      <c r="T1884" s="233">
        <v>0</v>
      </c>
      <c r="U1884" s="235">
        <f t="shared" si="203"/>
        <v>5247.97</v>
      </c>
      <c r="V1884" s="227">
        <f t="shared" si="204"/>
        <v>0</v>
      </c>
      <c r="W1884" s="227">
        <f t="shared" si="205"/>
        <v>0</v>
      </c>
      <c r="X1884" s="227">
        <f t="shared" si="208"/>
        <v>0</v>
      </c>
      <c r="Y1884" s="227">
        <f t="shared" si="206"/>
        <v>0</v>
      </c>
      <c r="Z1884" s="227">
        <f t="shared" si="207"/>
        <v>0</v>
      </c>
      <c r="AA1884" s="227">
        <f t="shared" si="209"/>
        <v>0</v>
      </c>
    </row>
    <row r="1885" spans="2:27" ht="13.5" hidden="1">
      <c r="B1885" s="232" t="s">
        <v>1110</v>
      </c>
      <c r="C1885" s="232" t="s">
        <v>1404</v>
      </c>
      <c r="D1885" s="232" t="s">
        <v>1445</v>
      </c>
      <c r="E1885" s="232" t="s">
        <v>988</v>
      </c>
      <c r="F1885" s="232">
        <v>2</v>
      </c>
      <c r="G1885" s="232" t="s">
        <v>1311</v>
      </c>
      <c r="H1885" s="233">
        <v>0.53400000000000003</v>
      </c>
      <c r="I1885" s="233">
        <v>0</v>
      </c>
      <c r="J1885" s="233">
        <v>0</v>
      </c>
      <c r="K1885" s="234">
        <v>0</v>
      </c>
      <c r="L1885" s="233">
        <v>0</v>
      </c>
      <c r="M1885" s="234">
        <v>0</v>
      </c>
      <c r="N1885" s="233">
        <v>0</v>
      </c>
      <c r="O1885" s="233">
        <v>0</v>
      </c>
      <c r="P1885" s="233">
        <v>0</v>
      </c>
      <c r="Q1885" s="234">
        <v>0</v>
      </c>
      <c r="R1885" s="233">
        <v>0</v>
      </c>
      <c r="S1885" s="234">
        <v>0</v>
      </c>
      <c r="T1885" s="233">
        <v>0</v>
      </c>
      <c r="U1885" s="235">
        <f t="shared" si="203"/>
        <v>389.82000000000005</v>
      </c>
      <c r="V1885" s="227">
        <f t="shared" si="204"/>
        <v>0</v>
      </c>
      <c r="W1885" s="227">
        <f t="shared" si="205"/>
        <v>0</v>
      </c>
      <c r="X1885" s="227">
        <f t="shared" si="208"/>
        <v>0</v>
      </c>
      <c r="Y1885" s="227">
        <f t="shared" si="206"/>
        <v>0</v>
      </c>
      <c r="Z1885" s="227">
        <f t="shared" si="207"/>
        <v>0</v>
      </c>
      <c r="AA1885" s="227">
        <f t="shared" si="209"/>
        <v>0</v>
      </c>
    </row>
    <row r="1886" spans="2:27" ht="13.5" hidden="1">
      <c r="B1886" s="232" t="s">
        <v>1110</v>
      </c>
      <c r="C1886" s="232" t="s">
        <v>1405</v>
      </c>
      <c r="D1886" s="232" t="s">
        <v>1445</v>
      </c>
      <c r="E1886" s="232" t="s">
        <v>988</v>
      </c>
      <c r="F1886" s="232">
        <v>96</v>
      </c>
      <c r="G1886" s="232" t="s">
        <v>1365</v>
      </c>
      <c r="H1886" s="233">
        <v>21.236999999999998</v>
      </c>
      <c r="I1886" s="233">
        <v>0</v>
      </c>
      <c r="J1886" s="233">
        <v>0</v>
      </c>
      <c r="K1886" s="234">
        <v>0</v>
      </c>
      <c r="L1886" s="233">
        <v>0</v>
      </c>
      <c r="M1886" s="234">
        <v>0</v>
      </c>
      <c r="N1886" s="233">
        <v>0</v>
      </c>
      <c r="O1886" s="233">
        <v>0</v>
      </c>
      <c r="P1886" s="233">
        <v>0</v>
      </c>
      <c r="Q1886" s="234">
        <v>0</v>
      </c>
      <c r="R1886" s="233">
        <v>0</v>
      </c>
      <c r="S1886" s="234">
        <v>0</v>
      </c>
      <c r="T1886" s="233">
        <v>0</v>
      </c>
      <c r="U1886" s="235">
        <f t="shared" si="203"/>
        <v>15503.009999999998</v>
      </c>
      <c r="V1886" s="227">
        <f t="shared" si="204"/>
        <v>0</v>
      </c>
      <c r="W1886" s="227">
        <f t="shared" si="205"/>
        <v>0</v>
      </c>
      <c r="X1886" s="227">
        <f t="shared" si="208"/>
        <v>0</v>
      </c>
      <c r="Y1886" s="227">
        <f t="shared" si="206"/>
        <v>0</v>
      </c>
      <c r="Z1886" s="227">
        <f t="shared" si="207"/>
        <v>0</v>
      </c>
      <c r="AA1886" s="227">
        <f t="shared" si="209"/>
        <v>0</v>
      </c>
    </row>
    <row r="1887" spans="2:27" ht="13.5" hidden="1">
      <c r="B1887" s="232" t="s">
        <v>1110</v>
      </c>
      <c r="C1887" s="232" t="s">
        <v>1406</v>
      </c>
      <c r="D1887" s="232" t="s">
        <v>1445</v>
      </c>
      <c r="E1887" s="232" t="s">
        <v>988</v>
      </c>
      <c r="F1887" s="232">
        <v>4</v>
      </c>
      <c r="G1887" s="232" t="s">
        <v>1312</v>
      </c>
      <c r="H1887" s="233">
        <v>0.97299999999999998</v>
      </c>
      <c r="I1887" s="233">
        <v>0</v>
      </c>
      <c r="J1887" s="233">
        <v>0</v>
      </c>
      <c r="K1887" s="234">
        <v>0</v>
      </c>
      <c r="L1887" s="233">
        <v>0</v>
      </c>
      <c r="M1887" s="234">
        <v>0</v>
      </c>
      <c r="N1887" s="233">
        <v>0</v>
      </c>
      <c r="O1887" s="233">
        <v>0</v>
      </c>
      <c r="P1887" s="233">
        <v>0</v>
      </c>
      <c r="Q1887" s="234">
        <v>0</v>
      </c>
      <c r="R1887" s="233">
        <v>0</v>
      </c>
      <c r="S1887" s="234">
        <v>0</v>
      </c>
      <c r="T1887" s="233">
        <v>0</v>
      </c>
      <c r="U1887" s="235">
        <f t="shared" si="203"/>
        <v>710.29</v>
      </c>
      <c r="V1887" s="227">
        <f t="shared" si="204"/>
        <v>0</v>
      </c>
      <c r="W1887" s="227">
        <f t="shared" si="205"/>
        <v>0</v>
      </c>
      <c r="X1887" s="227">
        <f t="shared" si="208"/>
        <v>0</v>
      </c>
      <c r="Y1887" s="227">
        <f t="shared" si="206"/>
        <v>0</v>
      </c>
      <c r="Z1887" s="227">
        <f t="shared" si="207"/>
        <v>0</v>
      </c>
      <c r="AA1887" s="227">
        <f t="shared" si="209"/>
        <v>0</v>
      </c>
    </row>
    <row r="1888" spans="2:27" ht="13.5" hidden="1">
      <c r="B1888" s="232" t="s">
        <v>1110</v>
      </c>
      <c r="C1888" s="232" t="s">
        <v>1062</v>
      </c>
      <c r="D1888" s="232" t="s">
        <v>1445</v>
      </c>
      <c r="E1888" s="232" t="s">
        <v>988</v>
      </c>
      <c r="F1888" s="232">
        <v>48</v>
      </c>
      <c r="G1888" s="232" t="s">
        <v>1356</v>
      </c>
      <c r="H1888" s="233">
        <v>10.196999999999999</v>
      </c>
      <c r="I1888" s="233">
        <v>0</v>
      </c>
      <c r="J1888" s="233">
        <v>0</v>
      </c>
      <c r="K1888" s="234">
        <v>0</v>
      </c>
      <c r="L1888" s="233">
        <v>0</v>
      </c>
      <c r="M1888" s="234">
        <v>0</v>
      </c>
      <c r="N1888" s="233">
        <v>0</v>
      </c>
      <c r="O1888" s="233">
        <v>0</v>
      </c>
      <c r="P1888" s="233">
        <v>0</v>
      </c>
      <c r="Q1888" s="234">
        <v>0</v>
      </c>
      <c r="R1888" s="233">
        <v>0</v>
      </c>
      <c r="S1888" s="234">
        <v>0</v>
      </c>
      <c r="T1888" s="233">
        <v>0</v>
      </c>
      <c r="U1888" s="235">
        <f t="shared" si="203"/>
        <v>7443.8099999999995</v>
      </c>
      <c r="V1888" s="227">
        <f t="shared" si="204"/>
        <v>0</v>
      </c>
      <c r="W1888" s="227">
        <f t="shared" si="205"/>
        <v>0</v>
      </c>
      <c r="X1888" s="227">
        <f t="shared" si="208"/>
        <v>0</v>
      </c>
      <c r="Y1888" s="227">
        <f t="shared" si="206"/>
        <v>0</v>
      </c>
      <c r="Z1888" s="227">
        <f t="shared" si="207"/>
        <v>0</v>
      </c>
      <c r="AA1888" s="227">
        <f t="shared" si="209"/>
        <v>0</v>
      </c>
    </row>
    <row r="1889" spans="2:27" ht="13.5" hidden="1">
      <c r="B1889" s="232" t="s">
        <v>1110</v>
      </c>
      <c r="C1889" s="232" t="s">
        <v>1063</v>
      </c>
      <c r="D1889" s="232" t="s">
        <v>1445</v>
      </c>
      <c r="E1889" s="232" t="s">
        <v>988</v>
      </c>
      <c r="F1889" s="232">
        <v>64</v>
      </c>
      <c r="G1889" s="232" t="s">
        <v>1364</v>
      </c>
      <c r="H1889" s="233">
        <v>13.541</v>
      </c>
      <c r="I1889" s="233">
        <v>0</v>
      </c>
      <c r="J1889" s="233">
        <v>0</v>
      </c>
      <c r="K1889" s="234">
        <v>0</v>
      </c>
      <c r="L1889" s="233">
        <v>0</v>
      </c>
      <c r="M1889" s="234">
        <v>0</v>
      </c>
      <c r="N1889" s="233">
        <v>0</v>
      </c>
      <c r="O1889" s="233">
        <v>0</v>
      </c>
      <c r="P1889" s="233">
        <v>0</v>
      </c>
      <c r="Q1889" s="234">
        <v>0</v>
      </c>
      <c r="R1889" s="233">
        <v>0</v>
      </c>
      <c r="S1889" s="234">
        <v>0</v>
      </c>
      <c r="T1889" s="233">
        <v>0</v>
      </c>
      <c r="U1889" s="235">
        <f t="shared" si="203"/>
        <v>9884.93</v>
      </c>
      <c r="V1889" s="227">
        <f t="shared" si="204"/>
        <v>0</v>
      </c>
      <c r="W1889" s="227">
        <f t="shared" si="205"/>
        <v>0</v>
      </c>
      <c r="X1889" s="227">
        <f t="shared" si="208"/>
        <v>0</v>
      </c>
      <c r="Y1889" s="227">
        <f t="shared" si="206"/>
        <v>0</v>
      </c>
      <c r="Z1889" s="227">
        <f t="shared" si="207"/>
        <v>0</v>
      </c>
      <c r="AA1889" s="227">
        <f t="shared" si="209"/>
        <v>0</v>
      </c>
    </row>
    <row r="1890" spans="2:27" ht="13.5" hidden="1">
      <c r="B1890" s="232" t="s">
        <v>1110</v>
      </c>
      <c r="C1890" s="232" t="s">
        <v>1064</v>
      </c>
      <c r="D1890" s="232" t="s">
        <v>1445</v>
      </c>
      <c r="E1890" s="232" t="s">
        <v>988</v>
      </c>
      <c r="F1890" s="232">
        <v>96</v>
      </c>
      <c r="G1890" s="232" t="s">
        <v>1365</v>
      </c>
      <c r="H1890" s="233">
        <v>20.228999999999999</v>
      </c>
      <c r="I1890" s="233">
        <v>0</v>
      </c>
      <c r="J1890" s="233">
        <v>0</v>
      </c>
      <c r="K1890" s="234">
        <v>0</v>
      </c>
      <c r="L1890" s="233">
        <v>0</v>
      </c>
      <c r="M1890" s="234">
        <v>0</v>
      </c>
      <c r="N1890" s="233">
        <v>0</v>
      </c>
      <c r="O1890" s="233">
        <v>0</v>
      </c>
      <c r="P1890" s="233">
        <v>0</v>
      </c>
      <c r="Q1890" s="234">
        <v>0</v>
      </c>
      <c r="R1890" s="233">
        <v>0</v>
      </c>
      <c r="S1890" s="234">
        <v>0</v>
      </c>
      <c r="T1890" s="233">
        <v>0</v>
      </c>
      <c r="U1890" s="235">
        <f t="shared" si="203"/>
        <v>14767.17</v>
      </c>
      <c r="V1890" s="227">
        <f t="shared" si="204"/>
        <v>0</v>
      </c>
      <c r="W1890" s="227">
        <f t="shared" si="205"/>
        <v>0</v>
      </c>
      <c r="X1890" s="227">
        <f t="shared" si="208"/>
        <v>0</v>
      </c>
      <c r="Y1890" s="227">
        <f t="shared" si="206"/>
        <v>0</v>
      </c>
      <c r="Z1890" s="227">
        <f t="shared" si="207"/>
        <v>0</v>
      </c>
      <c r="AA1890" s="227">
        <f t="shared" si="209"/>
        <v>0</v>
      </c>
    </row>
    <row r="1891" spans="2:27" ht="13.5" hidden="1">
      <c r="B1891" s="232" t="s">
        <v>1110</v>
      </c>
      <c r="C1891" s="232" t="s">
        <v>1065</v>
      </c>
      <c r="D1891" s="232" t="s">
        <v>1445</v>
      </c>
      <c r="E1891" s="232" t="s">
        <v>988</v>
      </c>
      <c r="F1891" s="232">
        <v>8</v>
      </c>
      <c r="G1891" s="232" t="s">
        <v>1317</v>
      </c>
      <c r="H1891" s="233">
        <v>1.837</v>
      </c>
      <c r="I1891" s="233">
        <v>0</v>
      </c>
      <c r="J1891" s="233">
        <v>0</v>
      </c>
      <c r="K1891" s="234">
        <v>0</v>
      </c>
      <c r="L1891" s="233">
        <v>0</v>
      </c>
      <c r="M1891" s="234">
        <v>0</v>
      </c>
      <c r="N1891" s="233">
        <v>0</v>
      </c>
      <c r="O1891" s="233">
        <v>0</v>
      </c>
      <c r="P1891" s="233">
        <v>0</v>
      </c>
      <c r="Q1891" s="234">
        <v>0</v>
      </c>
      <c r="R1891" s="233">
        <v>0</v>
      </c>
      <c r="S1891" s="234">
        <v>0</v>
      </c>
      <c r="T1891" s="233">
        <v>0</v>
      </c>
      <c r="U1891" s="235">
        <f t="shared" si="203"/>
        <v>1341.01</v>
      </c>
      <c r="V1891" s="227">
        <f t="shared" si="204"/>
        <v>0</v>
      </c>
      <c r="W1891" s="227">
        <f t="shared" si="205"/>
        <v>0</v>
      </c>
      <c r="X1891" s="227">
        <f t="shared" si="208"/>
        <v>0</v>
      </c>
      <c r="Y1891" s="227">
        <f t="shared" si="206"/>
        <v>0</v>
      </c>
      <c r="Z1891" s="227">
        <f t="shared" si="207"/>
        <v>0</v>
      </c>
      <c r="AA1891" s="227">
        <f t="shared" si="209"/>
        <v>0</v>
      </c>
    </row>
    <row r="1892" spans="2:27" ht="13.5" hidden="1">
      <c r="B1892" s="232" t="s">
        <v>1110</v>
      </c>
      <c r="C1892" s="232" t="s">
        <v>1066</v>
      </c>
      <c r="D1892" s="232" t="s">
        <v>1445</v>
      </c>
      <c r="E1892" s="232" t="s">
        <v>988</v>
      </c>
      <c r="F1892" s="232">
        <v>16</v>
      </c>
      <c r="G1892" s="232" t="s">
        <v>1316</v>
      </c>
      <c r="H1892" s="233">
        <v>3.5089999999999999</v>
      </c>
      <c r="I1892" s="233">
        <v>0</v>
      </c>
      <c r="J1892" s="233">
        <v>0</v>
      </c>
      <c r="K1892" s="234">
        <v>0</v>
      </c>
      <c r="L1892" s="233">
        <v>0</v>
      </c>
      <c r="M1892" s="234">
        <v>0</v>
      </c>
      <c r="N1892" s="233">
        <v>0</v>
      </c>
      <c r="O1892" s="233">
        <v>0</v>
      </c>
      <c r="P1892" s="233">
        <v>0</v>
      </c>
      <c r="Q1892" s="234">
        <v>0</v>
      </c>
      <c r="R1892" s="233">
        <v>0</v>
      </c>
      <c r="S1892" s="234">
        <v>0</v>
      </c>
      <c r="T1892" s="233">
        <v>0</v>
      </c>
      <c r="U1892" s="235">
        <f t="shared" si="203"/>
        <v>2561.5699999999997</v>
      </c>
      <c r="V1892" s="227">
        <f t="shared" si="204"/>
        <v>0</v>
      </c>
      <c r="W1892" s="227">
        <f t="shared" si="205"/>
        <v>0</v>
      </c>
      <c r="X1892" s="227">
        <f t="shared" si="208"/>
        <v>0</v>
      </c>
      <c r="Y1892" s="227">
        <f t="shared" si="206"/>
        <v>0</v>
      </c>
      <c r="Z1892" s="227">
        <f t="shared" si="207"/>
        <v>0</v>
      </c>
      <c r="AA1892" s="227">
        <f t="shared" si="209"/>
        <v>0</v>
      </c>
    </row>
    <row r="1893" spans="2:27" ht="13.5" hidden="1">
      <c r="B1893" s="232" t="s">
        <v>1110</v>
      </c>
      <c r="C1893" s="232" t="s">
        <v>1067</v>
      </c>
      <c r="D1893" s="232" t="s">
        <v>1445</v>
      </c>
      <c r="E1893" s="232" t="s">
        <v>988</v>
      </c>
      <c r="F1893" s="232">
        <v>32</v>
      </c>
      <c r="G1893" s="232" t="s">
        <v>1345</v>
      </c>
      <c r="H1893" s="233">
        <v>6.8529999999999998</v>
      </c>
      <c r="I1893" s="233">
        <v>0</v>
      </c>
      <c r="J1893" s="233">
        <v>0</v>
      </c>
      <c r="K1893" s="234">
        <v>0</v>
      </c>
      <c r="L1893" s="233">
        <v>0</v>
      </c>
      <c r="M1893" s="234">
        <v>0</v>
      </c>
      <c r="N1893" s="233">
        <v>0</v>
      </c>
      <c r="O1893" s="233">
        <v>0</v>
      </c>
      <c r="P1893" s="233">
        <v>0</v>
      </c>
      <c r="Q1893" s="234">
        <v>0</v>
      </c>
      <c r="R1893" s="233">
        <v>0</v>
      </c>
      <c r="S1893" s="234">
        <v>0</v>
      </c>
      <c r="T1893" s="233">
        <v>0</v>
      </c>
      <c r="U1893" s="235">
        <f t="shared" si="203"/>
        <v>5002.6899999999996</v>
      </c>
      <c r="V1893" s="227">
        <f t="shared" si="204"/>
        <v>0</v>
      </c>
      <c r="W1893" s="227">
        <f t="shared" si="205"/>
        <v>0</v>
      </c>
      <c r="X1893" s="227">
        <f t="shared" si="208"/>
        <v>0</v>
      </c>
      <c r="Y1893" s="227">
        <f t="shared" si="206"/>
        <v>0</v>
      </c>
      <c r="Z1893" s="227">
        <f t="shared" si="207"/>
        <v>0</v>
      </c>
      <c r="AA1893" s="227">
        <f t="shared" si="209"/>
        <v>0</v>
      </c>
    </row>
    <row r="1894" spans="2:27" ht="13.5" hidden="1">
      <c r="B1894" s="232" t="s">
        <v>1110</v>
      </c>
      <c r="C1894" s="232" t="s">
        <v>1068</v>
      </c>
      <c r="D1894" s="232" t="s">
        <v>1445</v>
      </c>
      <c r="E1894" s="232" t="s">
        <v>988</v>
      </c>
      <c r="F1894" s="232">
        <v>2</v>
      </c>
      <c r="G1894" s="232" t="s">
        <v>1311</v>
      </c>
      <c r="H1894" s="233">
        <v>0.51300000000000001</v>
      </c>
      <c r="I1894" s="233">
        <v>0</v>
      </c>
      <c r="J1894" s="233">
        <v>0</v>
      </c>
      <c r="K1894" s="234">
        <v>0</v>
      </c>
      <c r="L1894" s="233">
        <v>0</v>
      </c>
      <c r="M1894" s="234">
        <v>0</v>
      </c>
      <c r="N1894" s="233">
        <v>0</v>
      </c>
      <c r="O1894" s="233">
        <v>0</v>
      </c>
      <c r="P1894" s="233">
        <v>0</v>
      </c>
      <c r="Q1894" s="234">
        <v>0</v>
      </c>
      <c r="R1894" s="233">
        <v>0</v>
      </c>
      <c r="S1894" s="234">
        <v>0</v>
      </c>
      <c r="T1894" s="233">
        <v>0</v>
      </c>
      <c r="U1894" s="235">
        <f t="shared" si="203"/>
        <v>374.49</v>
      </c>
      <c r="V1894" s="227">
        <f t="shared" si="204"/>
        <v>0</v>
      </c>
      <c r="W1894" s="227">
        <f t="shared" si="205"/>
        <v>0</v>
      </c>
      <c r="X1894" s="227">
        <f t="shared" si="208"/>
        <v>0</v>
      </c>
      <c r="Y1894" s="227">
        <f t="shared" si="206"/>
        <v>0</v>
      </c>
      <c r="Z1894" s="227">
        <f t="shared" si="207"/>
        <v>0</v>
      </c>
      <c r="AA1894" s="227">
        <f t="shared" si="209"/>
        <v>0</v>
      </c>
    </row>
    <row r="1895" spans="2:27" ht="13.5" hidden="1">
      <c r="B1895" s="232" t="s">
        <v>1110</v>
      </c>
      <c r="C1895" s="232" t="s">
        <v>1069</v>
      </c>
      <c r="D1895" s="232" t="s">
        <v>1445</v>
      </c>
      <c r="E1895" s="232" t="s">
        <v>988</v>
      </c>
      <c r="F1895" s="232">
        <v>96</v>
      </c>
      <c r="G1895" s="232" t="s">
        <v>1365</v>
      </c>
      <c r="H1895" s="233">
        <v>20.228999999999999</v>
      </c>
      <c r="I1895" s="233">
        <v>0</v>
      </c>
      <c r="J1895" s="233">
        <v>0</v>
      </c>
      <c r="K1895" s="234">
        <v>0</v>
      </c>
      <c r="L1895" s="233">
        <v>0</v>
      </c>
      <c r="M1895" s="234">
        <v>0</v>
      </c>
      <c r="N1895" s="233">
        <v>0</v>
      </c>
      <c r="O1895" s="233">
        <v>0</v>
      </c>
      <c r="P1895" s="233">
        <v>0</v>
      </c>
      <c r="Q1895" s="234">
        <v>0</v>
      </c>
      <c r="R1895" s="233">
        <v>0</v>
      </c>
      <c r="S1895" s="234">
        <v>0</v>
      </c>
      <c r="T1895" s="233">
        <v>0</v>
      </c>
      <c r="U1895" s="235">
        <f t="shared" si="203"/>
        <v>14767.17</v>
      </c>
      <c r="V1895" s="227">
        <f t="shared" si="204"/>
        <v>0</v>
      </c>
      <c r="W1895" s="227">
        <f t="shared" si="205"/>
        <v>0</v>
      </c>
      <c r="X1895" s="227">
        <f t="shared" si="208"/>
        <v>0</v>
      </c>
      <c r="Y1895" s="227">
        <f t="shared" si="206"/>
        <v>0</v>
      </c>
      <c r="Z1895" s="227">
        <f t="shared" si="207"/>
        <v>0</v>
      </c>
      <c r="AA1895" s="227">
        <f t="shared" si="209"/>
        <v>0</v>
      </c>
    </row>
    <row r="1896" spans="2:27" ht="13.5" hidden="1">
      <c r="B1896" s="232" t="s">
        <v>1110</v>
      </c>
      <c r="C1896" s="232" t="s">
        <v>1070</v>
      </c>
      <c r="D1896" s="232" t="s">
        <v>1445</v>
      </c>
      <c r="E1896" s="232" t="s">
        <v>988</v>
      </c>
      <c r="F1896" s="232">
        <v>4</v>
      </c>
      <c r="G1896" s="232" t="s">
        <v>1312</v>
      </c>
      <c r="H1896" s="233">
        <v>0.93100000000000005</v>
      </c>
      <c r="I1896" s="233">
        <v>0</v>
      </c>
      <c r="J1896" s="233">
        <v>0</v>
      </c>
      <c r="K1896" s="234">
        <v>0</v>
      </c>
      <c r="L1896" s="233">
        <v>0</v>
      </c>
      <c r="M1896" s="234">
        <v>0</v>
      </c>
      <c r="N1896" s="233">
        <v>0</v>
      </c>
      <c r="O1896" s="233">
        <v>0</v>
      </c>
      <c r="P1896" s="233">
        <v>0</v>
      </c>
      <c r="Q1896" s="234">
        <v>0</v>
      </c>
      <c r="R1896" s="233">
        <v>0</v>
      </c>
      <c r="S1896" s="234">
        <v>0</v>
      </c>
      <c r="T1896" s="233">
        <v>0</v>
      </c>
      <c r="U1896" s="235">
        <f t="shared" si="203"/>
        <v>679.63</v>
      </c>
      <c r="V1896" s="227">
        <f t="shared" si="204"/>
        <v>0</v>
      </c>
      <c r="W1896" s="227">
        <f t="shared" si="205"/>
        <v>0</v>
      </c>
      <c r="X1896" s="227">
        <f t="shared" si="208"/>
        <v>0</v>
      </c>
      <c r="Y1896" s="227">
        <f t="shared" si="206"/>
        <v>0</v>
      </c>
      <c r="Z1896" s="227">
        <f t="shared" si="207"/>
        <v>0</v>
      </c>
      <c r="AA1896" s="227">
        <f t="shared" si="209"/>
        <v>0</v>
      </c>
    </row>
    <row r="1897" spans="2:27" ht="13.5" hidden="1">
      <c r="B1897" s="232" t="s">
        <v>1110</v>
      </c>
      <c r="C1897" s="232" t="s">
        <v>1407</v>
      </c>
      <c r="D1897" s="232" t="s">
        <v>1445</v>
      </c>
      <c r="E1897" s="232" t="s">
        <v>988</v>
      </c>
      <c r="F1897" s="232">
        <v>48</v>
      </c>
      <c r="G1897" s="232" t="s">
        <v>1356</v>
      </c>
      <c r="H1897" s="233">
        <v>9.5730000000000004</v>
      </c>
      <c r="I1897" s="233">
        <v>0</v>
      </c>
      <c r="J1897" s="233">
        <v>0</v>
      </c>
      <c r="K1897" s="234">
        <v>0</v>
      </c>
      <c r="L1897" s="233">
        <v>0</v>
      </c>
      <c r="M1897" s="234">
        <v>0</v>
      </c>
      <c r="N1897" s="233">
        <v>0</v>
      </c>
      <c r="O1897" s="233">
        <v>0</v>
      </c>
      <c r="P1897" s="233">
        <v>0</v>
      </c>
      <c r="Q1897" s="234">
        <v>0</v>
      </c>
      <c r="R1897" s="233">
        <v>0</v>
      </c>
      <c r="S1897" s="234">
        <v>0</v>
      </c>
      <c r="T1897" s="233">
        <v>0</v>
      </c>
      <c r="U1897" s="235">
        <f t="shared" si="203"/>
        <v>6988.29</v>
      </c>
      <c r="V1897" s="227">
        <f t="shared" si="204"/>
        <v>0</v>
      </c>
      <c r="W1897" s="227">
        <f t="shared" si="205"/>
        <v>0</v>
      </c>
      <c r="X1897" s="227">
        <f t="shared" si="208"/>
        <v>0</v>
      </c>
      <c r="Y1897" s="227">
        <f t="shared" si="206"/>
        <v>0</v>
      </c>
      <c r="Z1897" s="227">
        <f t="shared" si="207"/>
        <v>0</v>
      </c>
      <c r="AA1897" s="227">
        <f t="shared" si="209"/>
        <v>0</v>
      </c>
    </row>
    <row r="1898" spans="2:27" ht="13.5" hidden="1">
      <c r="B1898" s="232" t="s">
        <v>1110</v>
      </c>
      <c r="C1898" s="232" t="s">
        <v>1408</v>
      </c>
      <c r="D1898" s="232" t="s">
        <v>1445</v>
      </c>
      <c r="E1898" s="232" t="s">
        <v>988</v>
      </c>
      <c r="F1898" s="232">
        <v>64</v>
      </c>
      <c r="G1898" s="232" t="s">
        <v>1364</v>
      </c>
      <c r="H1898" s="233">
        <v>12.709</v>
      </c>
      <c r="I1898" s="233">
        <v>0</v>
      </c>
      <c r="J1898" s="233">
        <v>0</v>
      </c>
      <c r="K1898" s="234">
        <v>0</v>
      </c>
      <c r="L1898" s="233">
        <v>0</v>
      </c>
      <c r="M1898" s="234">
        <v>0</v>
      </c>
      <c r="N1898" s="233">
        <v>0</v>
      </c>
      <c r="O1898" s="233">
        <v>0</v>
      </c>
      <c r="P1898" s="233">
        <v>0</v>
      </c>
      <c r="Q1898" s="234">
        <v>0</v>
      </c>
      <c r="R1898" s="233">
        <v>0</v>
      </c>
      <c r="S1898" s="234">
        <v>0</v>
      </c>
      <c r="T1898" s="233">
        <v>0</v>
      </c>
      <c r="U1898" s="235">
        <f t="shared" si="203"/>
        <v>9277.57</v>
      </c>
      <c r="V1898" s="227">
        <f t="shared" si="204"/>
        <v>0</v>
      </c>
      <c r="W1898" s="227">
        <f t="shared" si="205"/>
        <v>0</v>
      </c>
      <c r="X1898" s="227">
        <f t="shared" si="208"/>
        <v>0</v>
      </c>
      <c r="Y1898" s="227">
        <f t="shared" si="206"/>
        <v>0</v>
      </c>
      <c r="Z1898" s="227">
        <f t="shared" si="207"/>
        <v>0</v>
      </c>
      <c r="AA1898" s="227">
        <f t="shared" si="209"/>
        <v>0</v>
      </c>
    </row>
    <row r="1899" spans="2:27" ht="13.5" hidden="1">
      <c r="B1899" s="232" t="s">
        <v>1110</v>
      </c>
      <c r="C1899" s="232" t="s">
        <v>1409</v>
      </c>
      <c r="D1899" s="232" t="s">
        <v>1445</v>
      </c>
      <c r="E1899" s="232" t="s">
        <v>988</v>
      </c>
      <c r="F1899" s="232">
        <v>96</v>
      </c>
      <c r="G1899" s="232" t="s">
        <v>1365</v>
      </c>
      <c r="H1899" s="233">
        <v>18.981000000000002</v>
      </c>
      <c r="I1899" s="233">
        <v>0</v>
      </c>
      <c r="J1899" s="233">
        <v>0</v>
      </c>
      <c r="K1899" s="234">
        <v>0</v>
      </c>
      <c r="L1899" s="233">
        <v>0</v>
      </c>
      <c r="M1899" s="234">
        <v>0</v>
      </c>
      <c r="N1899" s="233">
        <v>0</v>
      </c>
      <c r="O1899" s="233">
        <v>0</v>
      </c>
      <c r="P1899" s="233">
        <v>0</v>
      </c>
      <c r="Q1899" s="234">
        <v>0</v>
      </c>
      <c r="R1899" s="233">
        <v>0</v>
      </c>
      <c r="S1899" s="234">
        <v>0</v>
      </c>
      <c r="T1899" s="233">
        <v>0</v>
      </c>
      <c r="U1899" s="235">
        <f t="shared" si="203"/>
        <v>13856.130000000001</v>
      </c>
      <c r="V1899" s="227">
        <f t="shared" si="204"/>
        <v>0</v>
      </c>
      <c r="W1899" s="227">
        <f t="shared" si="205"/>
        <v>0</v>
      </c>
      <c r="X1899" s="227">
        <f t="shared" si="208"/>
        <v>0</v>
      </c>
      <c r="Y1899" s="227">
        <f t="shared" si="206"/>
        <v>0</v>
      </c>
      <c r="Z1899" s="227">
        <f t="shared" si="207"/>
        <v>0</v>
      </c>
      <c r="AA1899" s="227">
        <f t="shared" si="209"/>
        <v>0</v>
      </c>
    </row>
    <row r="1900" spans="2:27" ht="13.5" hidden="1">
      <c r="B1900" s="232" t="s">
        <v>1110</v>
      </c>
      <c r="C1900" s="232" t="s">
        <v>1410</v>
      </c>
      <c r="D1900" s="232" t="s">
        <v>1445</v>
      </c>
      <c r="E1900" s="232" t="s">
        <v>988</v>
      </c>
      <c r="F1900" s="232">
        <v>8</v>
      </c>
      <c r="G1900" s="232" t="s">
        <v>1317</v>
      </c>
      <c r="H1900" s="233">
        <v>1.7330000000000001</v>
      </c>
      <c r="I1900" s="233">
        <v>0</v>
      </c>
      <c r="J1900" s="233">
        <v>0</v>
      </c>
      <c r="K1900" s="234">
        <v>0</v>
      </c>
      <c r="L1900" s="233">
        <v>0</v>
      </c>
      <c r="M1900" s="234">
        <v>0</v>
      </c>
      <c r="N1900" s="233">
        <v>0</v>
      </c>
      <c r="O1900" s="233">
        <v>0</v>
      </c>
      <c r="P1900" s="233">
        <v>0</v>
      </c>
      <c r="Q1900" s="234">
        <v>0</v>
      </c>
      <c r="R1900" s="233">
        <v>0</v>
      </c>
      <c r="S1900" s="234">
        <v>0</v>
      </c>
      <c r="T1900" s="233">
        <v>0</v>
      </c>
      <c r="U1900" s="235">
        <f t="shared" si="203"/>
        <v>1265.0900000000001</v>
      </c>
      <c r="V1900" s="227">
        <f t="shared" si="204"/>
        <v>0</v>
      </c>
      <c r="W1900" s="227">
        <f t="shared" si="205"/>
        <v>0</v>
      </c>
      <c r="X1900" s="227">
        <f t="shared" si="208"/>
        <v>0</v>
      </c>
      <c r="Y1900" s="227">
        <f t="shared" si="206"/>
        <v>0</v>
      </c>
      <c r="Z1900" s="227">
        <f t="shared" si="207"/>
        <v>0</v>
      </c>
      <c r="AA1900" s="227">
        <f t="shared" si="209"/>
        <v>0</v>
      </c>
    </row>
    <row r="1901" spans="2:27" ht="13.5" hidden="1">
      <c r="B1901" s="232" t="s">
        <v>1110</v>
      </c>
      <c r="C1901" s="232" t="s">
        <v>1411</v>
      </c>
      <c r="D1901" s="232" t="s">
        <v>1445</v>
      </c>
      <c r="E1901" s="232" t="s">
        <v>988</v>
      </c>
      <c r="F1901" s="232">
        <v>128</v>
      </c>
      <c r="G1901" s="232" t="s">
        <v>1369</v>
      </c>
      <c r="H1901" s="233">
        <v>25.253</v>
      </c>
      <c r="I1901" s="233">
        <v>0</v>
      </c>
      <c r="J1901" s="233">
        <v>0</v>
      </c>
      <c r="K1901" s="234">
        <v>0</v>
      </c>
      <c r="L1901" s="233">
        <v>0</v>
      </c>
      <c r="M1901" s="234">
        <v>0</v>
      </c>
      <c r="N1901" s="233">
        <v>0</v>
      </c>
      <c r="O1901" s="233">
        <v>0</v>
      </c>
      <c r="P1901" s="233">
        <v>0</v>
      </c>
      <c r="Q1901" s="234">
        <v>0</v>
      </c>
      <c r="R1901" s="233">
        <v>0</v>
      </c>
      <c r="S1901" s="234">
        <v>0</v>
      </c>
      <c r="T1901" s="233">
        <v>0</v>
      </c>
      <c r="U1901" s="235">
        <f t="shared" si="203"/>
        <v>18434.689999999999</v>
      </c>
      <c r="V1901" s="227">
        <f t="shared" si="204"/>
        <v>0</v>
      </c>
      <c r="W1901" s="227">
        <f t="shared" si="205"/>
        <v>0</v>
      </c>
      <c r="X1901" s="227">
        <f t="shared" si="208"/>
        <v>0</v>
      </c>
      <c r="Y1901" s="227">
        <f t="shared" si="206"/>
        <v>0</v>
      </c>
      <c r="Z1901" s="227">
        <f t="shared" si="207"/>
        <v>0</v>
      </c>
      <c r="AA1901" s="227">
        <f t="shared" si="209"/>
        <v>0</v>
      </c>
    </row>
    <row r="1902" spans="2:27" ht="13.5" hidden="1">
      <c r="B1902" s="232" t="s">
        <v>1110</v>
      </c>
      <c r="C1902" s="232" t="s">
        <v>1412</v>
      </c>
      <c r="D1902" s="232" t="s">
        <v>1445</v>
      </c>
      <c r="E1902" s="232" t="s">
        <v>988</v>
      </c>
      <c r="F1902" s="232">
        <v>16</v>
      </c>
      <c r="G1902" s="232" t="s">
        <v>1316</v>
      </c>
      <c r="H1902" s="233">
        <v>3.3010000000000002</v>
      </c>
      <c r="I1902" s="233">
        <v>0</v>
      </c>
      <c r="J1902" s="233">
        <v>0</v>
      </c>
      <c r="K1902" s="234">
        <v>0</v>
      </c>
      <c r="L1902" s="233">
        <v>0</v>
      </c>
      <c r="M1902" s="234">
        <v>0</v>
      </c>
      <c r="N1902" s="233">
        <v>0</v>
      </c>
      <c r="O1902" s="233">
        <v>0</v>
      </c>
      <c r="P1902" s="233">
        <v>0</v>
      </c>
      <c r="Q1902" s="234">
        <v>0</v>
      </c>
      <c r="R1902" s="233">
        <v>0</v>
      </c>
      <c r="S1902" s="234">
        <v>0</v>
      </c>
      <c r="T1902" s="233">
        <v>0</v>
      </c>
      <c r="U1902" s="235">
        <f t="shared" si="203"/>
        <v>2409.73</v>
      </c>
      <c r="V1902" s="227">
        <f t="shared" si="204"/>
        <v>0</v>
      </c>
      <c r="W1902" s="227">
        <f t="shared" si="205"/>
        <v>0</v>
      </c>
      <c r="X1902" s="227">
        <f t="shared" si="208"/>
        <v>0</v>
      </c>
      <c r="Y1902" s="227">
        <f t="shared" si="206"/>
        <v>0</v>
      </c>
      <c r="Z1902" s="227">
        <f t="shared" si="207"/>
        <v>0</v>
      </c>
      <c r="AA1902" s="227">
        <f t="shared" si="209"/>
        <v>0</v>
      </c>
    </row>
    <row r="1903" spans="2:27" ht="13.5" hidden="1">
      <c r="B1903" s="232" t="s">
        <v>1110</v>
      </c>
      <c r="C1903" s="232" t="s">
        <v>1413</v>
      </c>
      <c r="D1903" s="232" t="s">
        <v>1445</v>
      </c>
      <c r="E1903" s="232" t="s">
        <v>988</v>
      </c>
      <c r="F1903" s="232">
        <v>32</v>
      </c>
      <c r="G1903" s="232" t="s">
        <v>1345</v>
      </c>
      <c r="H1903" s="233">
        <v>6.4370000000000003</v>
      </c>
      <c r="I1903" s="233">
        <v>0</v>
      </c>
      <c r="J1903" s="233">
        <v>0</v>
      </c>
      <c r="K1903" s="234">
        <v>0</v>
      </c>
      <c r="L1903" s="233">
        <v>0</v>
      </c>
      <c r="M1903" s="234">
        <v>0</v>
      </c>
      <c r="N1903" s="233">
        <v>0</v>
      </c>
      <c r="O1903" s="233">
        <v>0</v>
      </c>
      <c r="P1903" s="233">
        <v>0</v>
      </c>
      <c r="Q1903" s="234">
        <v>0</v>
      </c>
      <c r="R1903" s="233">
        <v>0</v>
      </c>
      <c r="S1903" s="234">
        <v>0</v>
      </c>
      <c r="T1903" s="233">
        <v>0</v>
      </c>
      <c r="U1903" s="235">
        <f t="shared" si="203"/>
        <v>4699.01</v>
      </c>
      <c r="V1903" s="227">
        <f t="shared" si="204"/>
        <v>0</v>
      </c>
      <c r="W1903" s="227">
        <f t="shared" si="205"/>
        <v>0</v>
      </c>
      <c r="X1903" s="227">
        <f t="shared" si="208"/>
        <v>0</v>
      </c>
      <c r="Y1903" s="227">
        <f t="shared" si="206"/>
        <v>0</v>
      </c>
      <c r="Z1903" s="227">
        <f t="shared" si="207"/>
        <v>0</v>
      </c>
      <c r="AA1903" s="227">
        <f t="shared" si="209"/>
        <v>0</v>
      </c>
    </row>
    <row r="1904" spans="2:27" ht="13.5" hidden="1">
      <c r="B1904" s="232" t="s">
        <v>1110</v>
      </c>
      <c r="C1904" s="232" t="s">
        <v>1414</v>
      </c>
      <c r="D1904" s="232" t="s">
        <v>1445</v>
      </c>
      <c r="E1904" s="232" t="s">
        <v>988</v>
      </c>
      <c r="F1904" s="232">
        <v>2</v>
      </c>
      <c r="G1904" s="232" t="s">
        <v>1311</v>
      </c>
      <c r="H1904" s="233">
        <v>0.48699999999999999</v>
      </c>
      <c r="I1904" s="233">
        <v>0</v>
      </c>
      <c r="J1904" s="233">
        <v>0</v>
      </c>
      <c r="K1904" s="234">
        <v>0</v>
      </c>
      <c r="L1904" s="233">
        <v>0</v>
      </c>
      <c r="M1904" s="234">
        <v>0</v>
      </c>
      <c r="N1904" s="233">
        <v>0</v>
      </c>
      <c r="O1904" s="233">
        <v>0</v>
      </c>
      <c r="P1904" s="233">
        <v>0</v>
      </c>
      <c r="Q1904" s="234">
        <v>0</v>
      </c>
      <c r="R1904" s="233">
        <v>0</v>
      </c>
      <c r="S1904" s="234">
        <v>0</v>
      </c>
      <c r="T1904" s="233">
        <v>0</v>
      </c>
      <c r="U1904" s="235">
        <f t="shared" si="203"/>
        <v>355.51</v>
      </c>
      <c r="V1904" s="227">
        <f t="shared" si="204"/>
        <v>0</v>
      </c>
      <c r="W1904" s="227">
        <f t="shared" si="205"/>
        <v>0</v>
      </c>
      <c r="X1904" s="227">
        <f t="shared" si="208"/>
        <v>0</v>
      </c>
      <c r="Y1904" s="227">
        <f t="shared" si="206"/>
        <v>0</v>
      </c>
      <c r="Z1904" s="227">
        <f t="shared" si="207"/>
        <v>0</v>
      </c>
      <c r="AA1904" s="227">
        <f t="shared" si="209"/>
        <v>0</v>
      </c>
    </row>
    <row r="1905" spans="2:27" ht="13.5" hidden="1">
      <c r="B1905" s="232" t="s">
        <v>1110</v>
      </c>
      <c r="C1905" s="232" t="s">
        <v>1415</v>
      </c>
      <c r="D1905" s="232" t="s">
        <v>1445</v>
      </c>
      <c r="E1905" s="232" t="s">
        <v>988</v>
      </c>
      <c r="F1905" s="232">
        <v>128</v>
      </c>
      <c r="G1905" s="232" t="s">
        <v>1369</v>
      </c>
      <c r="H1905" s="233">
        <v>25.253</v>
      </c>
      <c r="I1905" s="233">
        <v>0</v>
      </c>
      <c r="J1905" s="233">
        <v>0</v>
      </c>
      <c r="K1905" s="234">
        <v>0</v>
      </c>
      <c r="L1905" s="233">
        <v>0</v>
      </c>
      <c r="M1905" s="234">
        <v>0</v>
      </c>
      <c r="N1905" s="233">
        <v>0</v>
      </c>
      <c r="O1905" s="233">
        <v>0</v>
      </c>
      <c r="P1905" s="233">
        <v>0</v>
      </c>
      <c r="Q1905" s="234">
        <v>0</v>
      </c>
      <c r="R1905" s="233">
        <v>0</v>
      </c>
      <c r="S1905" s="234">
        <v>0</v>
      </c>
      <c r="T1905" s="233">
        <v>0</v>
      </c>
      <c r="U1905" s="235">
        <f t="shared" si="203"/>
        <v>18434.689999999999</v>
      </c>
      <c r="V1905" s="227">
        <f t="shared" si="204"/>
        <v>0</v>
      </c>
      <c r="W1905" s="227">
        <f t="shared" si="205"/>
        <v>0</v>
      </c>
      <c r="X1905" s="227">
        <f t="shared" si="208"/>
        <v>0</v>
      </c>
      <c r="Y1905" s="227">
        <f t="shared" si="206"/>
        <v>0</v>
      </c>
      <c r="Z1905" s="227">
        <f t="shared" si="207"/>
        <v>0</v>
      </c>
      <c r="AA1905" s="227">
        <f t="shared" si="209"/>
        <v>0</v>
      </c>
    </row>
    <row r="1906" spans="2:27" ht="13.5" hidden="1">
      <c r="B1906" s="232" t="s">
        <v>1110</v>
      </c>
      <c r="C1906" s="232" t="s">
        <v>1416</v>
      </c>
      <c r="D1906" s="232" t="s">
        <v>1445</v>
      </c>
      <c r="E1906" s="232" t="s">
        <v>988</v>
      </c>
      <c r="F1906" s="232">
        <v>4</v>
      </c>
      <c r="G1906" s="232" t="s">
        <v>1312</v>
      </c>
      <c r="H1906" s="233">
        <v>0.879</v>
      </c>
      <c r="I1906" s="233">
        <v>0</v>
      </c>
      <c r="J1906" s="233">
        <v>0</v>
      </c>
      <c r="K1906" s="234">
        <v>0</v>
      </c>
      <c r="L1906" s="233">
        <v>0</v>
      </c>
      <c r="M1906" s="234">
        <v>0</v>
      </c>
      <c r="N1906" s="233">
        <v>0</v>
      </c>
      <c r="O1906" s="233">
        <v>0</v>
      </c>
      <c r="P1906" s="233">
        <v>0</v>
      </c>
      <c r="Q1906" s="234">
        <v>0</v>
      </c>
      <c r="R1906" s="233">
        <v>0</v>
      </c>
      <c r="S1906" s="234">
        <v>0</v>
      </c>
      <c r="T1906" s="233">
        <v>0</v>
      </c>
      <c r="U1906" s="235">
        <f t="shared" si="203"/>
        <v>641.66999999999996</v>
      </c>
      <c r="V1906" s="227">
        <f t="shared" si="204"/>
        <v>0</v>
      </c>
      <c r="W1906" s="227">
        <f t="shared" si="205"/>
        <v>0</v>
      </c>
      <c r="X1906" s="227">
        <f t="shared" si="208"/>
        <v>0</v>
      </c>
      <c r="Y1906" s="227">
        <f t="shared" si="206"/>
        <v>0</v>
      </c>
      <c r="Z1906" s="227">
        <f t="shared" si="207"/>
        <v>0</v>
      </c>
      <c r="AA1906" s="227">
        <f t="shared" si="209"/>
        <v>0</v>
      </c>
    </row>
    <row r="1907" spans="2:27" ht="13.5" hidden="1">
      <c r="B1907" s="232" t="s">
        <v>1110</v>
      </c>
      <c r="C1907" s="232" t="s">
        <v>891</v>
      </c>
      <c r="D1907" s="232" t="s">
        <v>1445</v>
      </c>
      <c r="E1907" s="232" t="s">
        <v>988</v>
      </c>
      <c r="F1907" s="232">
        <v>8</v>
      </c>
      <c r="G1907" s="232" t="s">
        <v>1312</v>
      </c>
      <c r="H1907" s="233">
        <v>1.5409999999999999</v>
      </c>
      <c r="I1907" s="233">
        <v>0</v>
      </c>
      <c r="J1907" s="233">
        <v>0</v>
      </c>
      <c r="K1907" s="234">
        <v>0</v>
      </c>
      <c r="L1907" s="233">
        <v>0</v>
      </c>
      <c r="M1907" s="234">
        <v>0</v>
      </c>
      <c r="N1907" s="233">
        <v>0</v>
      </c>
      <c r="O1907" s="233">
        <v>0</v>
      </c>
      <c r="P1907" s="233">
        <v>0</v>
      </c>
      <c r="Q1907" s="234">
        <v>0</v>
      </c>
      <c r="R1907" s="233">
        <v>0</v>
      </c>
      <c r="S1907" s="234">
        <v>0</v>
      </c>
      <c r="T1907" s="233">
        <v>0</v>
      </c>
      <c r="U1907" s="235">
        <f t="shared" si="203"/>
        <v>1124.9299999999998</v>
      </c>
      <c r="V1907" s="227">
        <f t="shared" si="204"/>
        <v>0</v>
      </c>
      <c r="W1907" s="227">
        <f t="shared" si="205"/>
        <v>0</v>
      </c>
      <c r="X1907" s="227">
        <f t="shared" si="208"/>
        <v>0</v>
      </c>
      <c r="Y1907" s="227">
        <f t="shared" si="206"/>
        <v>0</v>
      </c>
      <c r="Z1907" s="227">
        <f t="shared" si="207"/>
        <v>0</v>
      </c>
      <c r="AA1907" s="227">
        <f t="shared" si="209"/>
        <v>0</v>
      </c>
    </row>
    <row r="1908" spans="2:27" ht="13.5" hidden="1">
      <c r="B1908" s="232" t="s">
        <v>1110</v>
      </c>
      <c r="C1908" s="232" t="s">
        <v>896</v>
      </c>
      <c r="D1908" s="232" t="s">
        <v>1445</v>
      </c>
      <c r="E1908" s="232" t="s">
        <v>988</v>
      </c>
      <c r="F1908" s="232">
        <v>4</v>
      </c>
      <c r="G1908" s="232" t="s">
        <v>1311</v>
      </c>
      <c r="H1908" s="233">
        <v>0.78300000000000003</v>
      </c>
      <c r="I1908" s="233">
        <v>0</v>
      </c>
      <c r="J1908" s="233">
        <v>0</v>
      </c>
      <c r="K1908" s="234">
        <v>0</v>
      </c>
      <c r="L1908" s="233">
        <v>0</v>
      </c>
      <c r="M1908" s="234">
        <v>0</v>
      </c>
      <c r="N1908" s="233">
        <v>0</v>
      </c>
      <c r="O1908" s="233">
        <v>0</v>
      </c>
      <c r="P1908" s="233">
        <v>0</v>
      </c>
      <c r="Q1908" s="234">
        <v>0</v>
      </c>
      <c r="R1908" s="233">
        <v>0</v>
      </c>
      <c r="S1908" s="234">
        <v>0</v>
      </c>
      <c r="T1908" s="233">
        <v>0</v>
      </c>
      <c r="U1908" s="235">
        <f t="shared" si="203"/>
        <v>571.59</v>
      </c>
      <c r="V1908" s="227">
        <f t="shared" si="204"/>
        <v>0</v>
      </c>
      <c r="W1908" s="227">
        <f t="shared" si="205"/>
        <v>0</v>
      </c>
      <c r="X1908" s="227">
        <f t="shared" si="208"/>
        <v>0</v>
      </c>
      <c r="Y1908" s="227">
        <f t="shared" si="206"/>
        <v>0</v>
      </c>
      <c r="Z1908" s="227">
        <f t="shared" si="207"/>
        <v>0</v>
      </c>
      <c r="AA1908" s="227">
        <f t="shared" si="209"/>
        <v>0</v>
      </c>
    </row>
    <row r="1909" spans="2:27" ht="13.5" hidden="1">
      <c r="B1909" s="232" t="s">
        <v>1110</v>
      </c>
      <c r="C1909" s="232" t="s">
        <v>897</v>
      </c>
      <c r="D1909" s="232" t="s">
        <v>1445</v>
      </c>
      <c r="E1909" s="232" t="s">
        <v>988</v>
      </c>
      <c r="F1909" s="232">
        <v>8</v>
      </c>
      <c r="G1909" s="232" t="s">
        <v>1312</v>
      </c>
      <c r="H1909" s="233">
        <v>1.4994000000000001</v>
      </c>
      <c r="I1909" s="233">
        <v>0</v>
      </c>
      <c r="J1909" s="233">
        <v>0</v>
      </c>
      <c r="K1909" s="234">
        <v>0</v>
      </c>
      <c r="L1909" s="233">
        <v>0</v>
      </c>
      <c r="M1909" s="234">
        <v>0</v>
      </c>
      <c r="N1909" s="233">
        <v>0</v>
      </c>
      <c r="O1909" s="233">
        <v>0</v>
      </c>
      <c r="P1909" s="233">
        <v>0</v>
      </c>
      <c r="Q1909" s="234">
        <v>0</v>
      </c>
      <c r="R1909" s="233">
        <v>0</v>
      </c>
      <c r="S1909" s="234">
        <v>0</v>
      </c>
      <c r="T1909" s="233">
        <v>0</v>
      </c>
      <c r="U1909" s="235">
        <f t="shared" si="203"/>
        <v>1094.5620000000001</v>
      </c>
      <c r="V1909" s="227">
        <f t="shared" si="204"/>
        <v>0</v>
      </c>
      <c r="W1909" s="227">
        <f t="shared" si="205"/>
        <v>0</v>
      </c>
      <c r="X1909" s="227">
        <f t="shared" si="208"/>
        <v>0</v>
      </c>
      <c r="Y1909" s="227">
        <f t="shared" si="206"/>
        <v>0</v>
      </c>
      <c r="Z1909" s="227">
        <f t="shared" si="207"/>
        <v>0</v>
      </c>
      <c r="AA1909" s="227">
        <f t="shared" si="209"/>
        <v>0</v>
      </c>
    </row>
    <row r="1910" spans="2:27" ht="13.5" hidden="1">
      <c r="B1910" s="232" t="s">
        <v>1110</v>
      </c>
      <c r="C1910" s="232" t="s">
        <v>903</v>
      </c>
      <c r="D1910" s="232" t="s">
        <v>1445</v>
      </c>
      <c r="E1910" s="232" t="s">
        <v>988</v>
      </c>
      <c r="F1910" s="232">
        <v>4</v>
      </c>
      <c r="G1910" s="232" t="s">
        <v>1311</v>
      </c>
      <c r="H1910" s="233">
        <v>0.76219999999999999</v>
      </c>
      <c r="I1910" s="233">
        <v>0</v>
      </c>
      <c r="J1910" s="233">
        <v>0</v>
      </c>
      <c r="K1910" s="234">
        <v>0</v>
      </c>
      <c r="L1910" s="233">
        <v>0</v>
      </c>
      <c r="M1910" s="234">
        <v>0</v>
      </c>
      <c r="N1910" s="233">
        <v>0</v>
      </c>
      <c r="O1910" s="233">
        <v>0</v>
      </c>
      <c r="P1910" s="233">
        <v>0</v>
      </c>
      <c r="Q1910" s="234">
        <v>0</v>
      </c>
      <c r="R1910" s="233">
        <v>0</v>
      </c>
      <c r="S1910" s="234">
        <v>0</v>
      </c>
      <c r="T1910" s="233">
        <v>0</v>
      </c>
      <c r="U1910" s="235">
        <f t="shared" si="203"/>
        <v>556.40599999999995</v>
      </c>
      <c r="V1910" s="227">
        <f t="shared" si="204"/>
        <v>0</v>
      </c>
      <c r="W1910" s="227">
        <f t="shared" si="205"/>
        <v>0</v>
      </c>
      <c r="X1910" s="227">
        <f t="shared" si="208"/>
        <v>0</v>
      </c>
      <c r="Y1910" s="227">
        <f t="shared" si="206"/>
        <v>0</v>
      </c>
      <c r="Z1910" s="227">
        <f t="shared" si="207"/>
        <v>0</v>
      </c>
      <c r="AA1910" s="227">
        <f t="shared" si="209"/>
        <v>0</v>
      </c>
    </row>
    <row r="1911" spans="2:27" ht="13.5" hidden="1">
      <c r="B1911" s="232" t="s">
        <v>1110</v>
      </c>
      <c r="C1911" s="232" t="s">
        <v>1419</v>
      </c>
      <c r="D1911" s="232" t="s">
        <v>1445</v>
      </c>
      <c r="E1911" s="232" t="s">
        <v>988</v>
      </c>
      <c r="F1911" s="232">
        <v>448</v>
      </c>
      <c r="G1911" s="232" t="s">
        <v>1420</v>
      </c>
      <c r="H1911" s="233">
        <v>317.39499999999998</v>
      </c>
      <c r="I1911" s="233">
        <v>0</v>
      </c>
      <c r="J1911" s="233">
        <v>0</v>
      </c>
      <c r="K1911" s="234">
        <v>0</v>
      </c>
      <c r="L1911" s="233">
        <v>0</v>
      </c>
      <c r="M1911" s="234">
        <v>0</v>
      </c>
      <c r="N1911" s="233">
        <v>0</v>
      </c>
      <c r="O1911" s="233">
        <v>0</v>
      </c>
      <c r="P1911" s="233">
        <v>0</v>
      </c>
      <c r="Q1911" s="234">
        <v>0</v>
      </c>
      <c r="R1911" s="233">
        <v>0</v>
      </c>
      <c r="S1911" s="234">
        <v>0</v>
      </c>
      <c r="T1911" s="233">
        <v>0</v>
      </c>
      <c r="U1911" s="235">
        <f t="shared" si="203"/>
        <v>231698.34999999998</v>
      </c>
      <c r="V1911" s="227">
        <f t="shared" si="204"/>
        <v>0</v>
      </c>
      <c r="W1911" s="227">
        <f t="shared" si="205"/>
        <v>0</v>
      </c>
      <c r="X1911" s="227">
        <f t="shared" si="208"/>
        <v>0</v>
      </c>
      <c r="Y1911" s="227">
        <f t="shared" si="206"/>
        <v>0</v>
      </c>
      <c r="Z1911" s="227">
        <f t="shared" si="207"/>
        <v>0</v>
      </c>
      <c r="AA1911" s="227">
        <f t="shared" si="209"/>
        <v>0</v>
      </c>
    </row>
    <row r="1912" spans="2:27" ht="13.5" hidden="1">
      <c r="B1912" s="232" t="s">
        <v>1110</v>
      </c>
      <c r="C1912" s="232" t="s">
        <v>1421</v>
      </c>
      <c r="D1912" s="232" t="s">
        <v>1445</v>
      </c>
      <c r="E1912" s="232" t="s">
        <v>988</v>
      </c>
      <c r="F1912" s="232">
        <v>448</v>
      </c>
      <c r="G1912" s="232" t="s">
        <v>1422</v>
      </c>
      <c r="H1912" s="233">
        <v>119.792</v>
      </c>
      <c r="I1912" s="233">
        <v>0</v>
      </c>
      <c r="J1912" s="233">
        <v>0</v>
      </c>
      <c r="K1912" s="234">
        <v>0</v>
      </c>
      <c r="L1912" s="233">
        <v>0</v>
      </c>
      <c r="M1912" s="234">
        <v>0</v>
      </c>
      <c r="N1912" s="233">
        <v>0</v>
      </c>
      <c r="O1912" s="233">
        <v>0</v>
      </c>
      <c r="P1912" s="233">
        <v>0</v>
      </c>
      <c r="Q1912" s="234">
        <v>0</v>
      </c>
      <c r="R1912" s="233">
        <v>0</v>
      </c>
      <c r="S1912" s="234">
        <v>0</v>
      </c>
      <c r="T1912" s="233">
        <v>0</v>
      </c>
      <c r="U1912" s="235">
        <f t="shared" si="203"/>
        <v>87448.16</v>
      </c>
      <c r="V1912" s="227">
        <f t="shared" si="204"/>
        <v>0</v>
      </c>
      <c r="W1912" s="227">
        <f t="shared" si="205"/>
        <v>0</v>
      </c>
      <c r="X1912" s="227">
        <f t="shared" si="208"/>
        <v>0</v>
      </c>
      <c r="Y1912" s="227">
        <f t="shared" si="206"/>
        <v>0</v>
      </c>
      <c r="Z1912" s="227">
        <f t="shared" si="207"/>
        <v>0</v>
      </c>
      <c r="AA1912" s="227">
        <f t="shared" si="209"/>
        <v>0</v>
      </c>
    </row>
    <row r="1913" spans="2:27" ht="13.5" hidden="1">
      <c r="B1913" s="232" t="s">
        <v>1110</v>
      </c>
      <c r="C1913" s="232" t="s">
        <v>1423</v>
      </c>
      <c r="D1913" s="232" t="s">
        <v>1445</v>
      </c>
      <c r="E1913" s="232" t="s">
        <v>988</v>
      </c>
      <c r="F1913" s="232">
        <v>224</v>
      </c>
      <c r="G1913" s="232" t="s">
        <v>1422</v>
      </c>
      <c r="H1913" s="233">
        <v>83.024600000000007</v>
      </c>
      <c r="I1913" s="233">
        <v>0</v>
      </c>
      <c r="J1913" s="233">
        <v>0</v>
      </c>
      <c r="K1913" s="234">
        <v>0</v>
      </c>
      <c r="L1913" s="233">
        <v>0</v>
      </c>
      <c r="M1913" s="234">
        <v>0</v>
      </c>
      <c r="N1913" s="233">
        <v>0</v>
      </c>
      <c r="O1913" s="233">
        <v>0</v>
      </c>
      <c r="P1913" s="233">
        <v>0</v>
      </c>
      <c r="Q1913" s="234">
        <v>0</v>
      </c>
      <c r="R1913" s="233">
        <v>0</v>
      </c>
      <c r="S1913" s="234">
        <v>0</v>
      </c>
      <c r="T1913" s="233">
        <v>0</v>
      </c>
      <c r="U1913" s="235">
        <f t="shared" si="203"/>
        <v>60607.958000000006</v>
      </c>
      <c r="V1913" s="227">
        <f t="shared" si="204"/>
        <v>0</v>
      </c>
      <c r="W1913" s="227">
        <f t="shared" si="205"/>
        <v>0</v>
      </c>
      <c r="X1913" s="227">
        <f t="shared" si="208"/>
        <v>0</v>
      </c>
      <c r="Y1913" s="227">
        <f t="shared" si="206"/>
        <v>0</v>
      </c>
      <c r="Z1913" s="227">
        <f t="shared" si="207"/>
        <v>0</v>
      </c>
      <c r="AA1913" s="227">
        <f t="shared" si="209"/>
        <v>0</v>
      </c>
    </row>
    <row r="1914" spans="2:27" ht="13.5" hidden="1">
      <c r="B1914" s="232" t="s">
        <v>1110</v>
      </c>
      <c r="C1914" s="232" t="s">
        <v>904</v>
      </c>
      <c r="D1914" s="232" t="s">
        <v>1445</v>
      </c>
      <c r="E1914" s="232" t="s">
        <v>988</v>
      </c>
      <c r="F1914" s="232">
        <v>64</v>
      </c>
      <c r="G1914" s="232" t="s">
        <v>1424</v>
      </c>
      <c r="H1914" s="233">
        <v>17.515999999999998</v>
      </c>
      <c r="I1914" s="233">
        <v>0</v>
      </c>
      <c r="J1914" s="233">
        <v>0</v>
      </c>
      <c r="K1914" s="234">
        <v>0</v>
      </c>
      <c r="L1914" s="233">
        <v>0</v>
      </c>
      <c r="M1914" s="234">
        <v>0</v>
      </c>
      <c r="N1914" s="233">
        <v>0</v>
      </c>
      <c r="O1914" s="233">
        <v>0</v>
      </c>
      <c r="P1914" s="233">
        <v>0</v>
      </c>
      <c r="Q1914" s="234">
        <v>0</v>
      </c>
      <c r="R1914" s="233">
        <v>0</v>
      </c>
      <c r="S1914" s="234">
        <v>0</v>
      </c>
      <c r="T1914" s="233">
        <v>0</v>
      </c>
      <c r="U1914" s="235">
        <f t="shared" si="203"/>
        <v>12786.679999999998</v>
      </c>
      <c r="V1914" s="227">
        <f t="shared" si="204"/>
        <v>0</v>
      </c>
      <c r="W1914" s="227">
        <f t="shared" si="205"/>
        <v>0</v>
      </c>
      <c r="X1914" s="227">
        <f t="shared" si="208"/>
        <v>0</v>
      </c>
      <c r="Y1914" s="227">
        <f t="shared" si="206"/>
        <v>0</v>
      </c>
      <c r="Z1914" s="227">
        <f t="shared" si="207"/>
        <v>0</v>
      </c>
      <c r="AA1914" s="227">
        <f t="shared" si="209"/>
        <v>0</v>
      </c>
    </row>
    <row r="1915" spans="2:27" ht="13.5" hidden="1">
      <c r="B1915" s="232" t="s">
        <v>1110</v>
      </c>
      <c r="C1915" s="232" t="s">
        <v>905</v>
      </c>
      <c r="D1915" s="232" t="s">
        <v>1445</v>
      </c>
      <c r="E1915" s="232" t="s">
        <v>988</v>
      </c>
      <c r="F1915" s="232">
        <v>128</v>
      </c>
      <c r="G1915" s="232" t="s">
        <v>1425</v>
      </c>
      <c r="H1915" s="233">
        <v>34.866999999999997</v>
      </c>
      <c r="I1915" s="233">
        <v>0</v>
      </c>
      <c r="J1915" s="233">
        <v>0</v>
      </c>
      <c r="K1915" s="234">
        <v>0</v>
      </c>
      <c r="L1915" s="233">
        <v>0</v>
      </c>
      <c r="M1915" s="234">
        <v>0</v>
      </c>
      <c r="N1915" s="233">
        <v>0</v>
      </c>
      <c r="O1915" s="233">
        <v>0</v>
      </c>
      <c r="P1915" s="233">
        <v>0</v>
      </c>
      <c r="Q1915" s="234">
        <v>0</v>
      </c>
      <c r="R1915" s="233">
        <v>0</v>
      </c>
      <c r="S1915" s="234">
        <v>0</v>
      </c>
      <c r="T1915" s="233">
        <v>0</v>
      </c>
      <c r="U1915" s="235">
        <f t="shared" si="203"/>
        <v>25452.91</v>
      </c>
      <c r="V1915" s="227">
        <f t="shared" si="204"/>
        <v>0</v>
      </c>
      <c r="W1915" s="227">
        <f t="shared" si="205"/>
        <v>0</v>
      </c>
      <c r="X1915" s="227">
        <f t="shared" si="208"/>
        <v>0</v>
      </c>
      <c r="Y1915" s="227">
        <f t="shared" si="206"/>
        <v>0</v>
      </c>
      <c r="Z1915" s="227">
        <f t="shared" si="207"/>
        <v>0</v>
      </c>
      <c r="AA1915" s="227">
        <f t="shared" si="209"/>
        <v>0</v>
      </c>
    </row>
    <row r="1916" spans="2:27" ht="13.5" hidden="1">
      <c r="B1916" s="232" t="s">
        <v>1110</v>
      </c>
      <c r="C1916" s="232" t="s">
        <v>906</v>
      </c>
      <c r="D1916" s="232" t="s">
        <v>1445</v>
      </c>
      <c r="E1916" s="232" t="s">
        <v>988</v>
      </c>
      <c r="F1916" s="232">
        <v>64</v>
      </c>
      <c r="G1916" s="232" t="s">
        <v>1425</v>
      </c>
      <c r="H1916" s="233">
        <v>27.189</v>
      </c>
      <c r="I1916" s="233">
        <v>0</v>
      </c>
      <c r="J1916" s="233">
        <v>0</v>
      </c>
      <c r="K1916" s="234">
        <v>0</v>
      </c>
      <c r="L1916" s="233">
        <v>0</v>
      </c>
      <c r="M1916" s="234">
        <v>0</v>
      </c>
      <c r="N1916" s="233">
        <v>0</v>
      </c>
      <c r="O1916" s="233">
        <v>0</v>
      </c>
      <c r="P1916" s="233">
        <v>0</v>
      </c>
      <c r="Q1916" s="234">
        <v>0</v>
      </c>
      <c r="R1916" s="233">
        <v>0</v>
      </c>
      <c r="S1916" s="234">
        <v>0</v>
      </c>
      <c r="T1916" s="233">
        <v>0</v>
      </c>
      <c r="U1916" s="235">
        <f t="shared" si="203"/>
        <v>19847.97</v>
      </c>
      <c r="V1916" s="227">
        <f t="shared" si="204"/>
        <v>0</v>
      </c>
      <c r="W1916" s="227">
        <f t="shared" si="205"/>
        <v>0</v>
      </c>
      <c r="X1916" s="227">
        <f t="shared" si="208"/>
        <v>0</v>
      </c>
      <c r="Y1916" s="227">
        <f t="shared" si="206"/>
        <v>0</v>
      </c>
      <c r="Z1916" s="227">
        <f t="shared" si="207"/>
        <v>0</v>
      </c>
      <c r="AA1916" s="227">
        <f t="shared" si="209"/>
        <v>0</v>
      </c>
    </row>
    <row r="1917" spans="2:27" ht="13.5" hidden="1">
      <c r="B1917" s="232" t="s">
        <v>1110</v>
      </c>
      <c r="C1917" s="232" t="s">
        <v>907</v>
      </c>
      <c r="D1917" s="232" t="s">
        <v>1445</v>
      </c>
      <c r="E1917" s="232" t="s">
        <v>988</v>
      </c>
      <c r="F1917" s="232">
        <v>8</v>
      </c>
      <c r="G1917" s="232" t="s">
        <v>1353</v>
      </c>
      <c r="H1917" s="233">
        <v>3.5430000000000001</v>
      </c>
      <c r="I1917" s="233">
        <v>0</v>
      </c>
      <c r="J1917" s="233">
        <v>0</v>
      </c>
      <c r="K1917" s="234">
        <v>0</v>
      </c>
      <c r="L1917" s="233">
        <v>0</v>
      </c>
      <c r="M1917" s="234">
        <v>0</v>
      </c>
      <c r="N1917" s="233">
        <v>0</v>
      </c>
      <c r="O1917" s="233">
        <v>0</v>
      </c>
      <c r="P1917" s="233">
        <v>0</v>
      </c>
      <c r="Q1917" s="234">
        <v>0</v>
      </c>
      <c r="R1917" s="233">
        <v>0</v>
      </c>
      <c r="S1917" s="234">
        <v>0</v>
      </c>
      <c r="T1917" s="233">
        <v>0</v>
      </c>
      <c r="U1917" s="235">
        <f t="shared" si="203"/>
        <v>2586.3900000000003</v>
      </c>
      <c r="V1917" s="227">
        <f t="shared" si="204"/>
        <v>0</v>
      </c>
      <c r="W1917" s="227">
        <f t="shared" si="205"/>
        <v>0</v>
      </c>
      <c r="X1917" s="227">
        <f t="shared" si="208"/>
        <v>0</v>
      </c>
      <c r="Y1917" s="227">
        <f t="shared" si="206"/>
        <v>0</v>
      </c>
      <c r="Z1917" s="227">
        <f t="shared" si="207"/>
        <v>0</v>
      </c>
      <c r="AA1917" s="227">
        <f t="shared" si="209"/>
        <v>0</v>
      </c>
    </row>
    <row r="1918" spans="2:27" ht="13.5" hidden="1">
      <c r="B1918" s="232" t="s">
        <v>1110</v>
      </c>
      <c r="C1918" s="232" t="s">
        <v>908</v>
      </c>
      <c r="D1918" s="232" t="s">
        <v>1445</v>
      </c>
      <c r="E1918" s="232" t="s">
        <v>988</v>
      </c>
      <c r="F1918" s="232">
        <v>128</v>
      </c>
      <c r="G1918" s="232" t="s">
        <v>1426</v>
      </c>
      <c r="H1918" s="233">
        <v>54.213000000000001</v>
      </c>
      <c r="I1918" s="233">
        <v>0</v>
      </c>
      <c r="J1918" s="233">
        <v>0</v>
      </c>
      <c r="K1918" s="234">
        <v>0</v>
      </c>
      <c r="L1918" s="233">
        <v>0</v>
      </c>
      <c r="M1918" s="234">
        <v>0</v>
      </c>
      <c r="N1918" s="233">
        <v>0</v>
      </c>
      <c r="O1918" s="233">
        <v>0</v>
      </c>
      <c r="P1918" s="233">
        <v>0</v>
      </c>
      <c r="Q1918" s="234">
        <v>0</v>
      </c>
      <c r="R1918" s="233">
        <v>0</v>
      </c>
      <c r="S1918" s="234">
        <v>0</v>
      </c>
      <c r="T1918" s="233">
        <v>0</v>
      </c>
      <c r="U1918" s="235">
        <f t="shared" si="203"/>
        <v>39575.49</v>
      </c>
      <c r="V1918" s="227">
        <f t="shared" si="204"/>
        <v>0</v>
      </c>
      <c r="W1918" s="227">
        <f t="shared" si="205"/>
        <v>0</v>
      </c>
      <c r="X1918" s="227">
        <f t="shared" si="208"/>
        <v>0</v>
      </c>
      <c r="Y1918" s="227">
        <f t="shared" si="206"/>
        <v>0</v>
      </c>
      <c r="Z1918" s="227">
        <f t="shared" si="207"/>
        <v>0</v>
      </c>
      <c r="AA1918" s="227">
        <f t="shared" si="209"/>
        <v>0</v>
      </c>
    </row>
    <row r="1919" spans="2:27" ht="13.5" hidden="1">
      <c r="B1919" s="232" t="s">
        <v>1110</v>
      </c>
      <c r="C1919" s="232" t="s">
        <v>909</v>
      </c>
      <c r="D1919" s="232" t="s">
        <v>1445</v>
      </c>
      <c r="E1919" s="232" t="s">
        <v>988</v>
      </c>
      <c r="F1919" s="232">
        <v>16</v>
      </c>
      <c r="G1919" s="232" t="s">
        <v>1355</v>
      </c>
      <c r="H1919" s="233">
        <v>6.9210000000000003</v>
      </c>
      <c r="I1919" s="233">
        <v>0</v>
      </c>
      <c r="J1919" s="233">
        <v>0</v>
      </c>
      <c r="K1919" s="234">
        <v>0</v>
      </c>
      <c r="L1919" s="233">
        <v>0</v>
      </c>
      <c r="M1919" s="234">
        <v>0</v>
      </c>
      <c r="N1919" s="233">
        <v>0</v>
      </c>
      <c r="O1919" s="233">
        <v>0</v>
      </c>
      <c r="P1919" s="233">
        <v>0</v>
      </c>
      <c r="Q1919" s="234">
        <v>0</v>
      </c>
      <c r="R1919" s="233">
        <v>0</v>
      </c>
      <c r="S1919" s="234">
        <v>0</v>
      </c>
      <c r="T1919" s="233">
        <v>0</v>
      </c>
      <c r="U1919" s="235">
        <f t="shared" si="203"/>
        <v>5052.33</v>
      </c>
      <c r="V1919" s="227">
        <f t="shared" si="204"/>
        <v>0</v>
      </c>
      <c r="W1919" s="227">
        <f t="shared" si="205"/>
        <v>0</v>
      </c>
      <c r="X1919" s="227">
        <f t="shared" si="208"/>
        <v>0</v>
      </c>
      <c r="Y1919" s="227">
        <f t="shared" si="206"/>
        <v>0</v>
      </c>
      <c r="Z1919" s="227">
        <f t="shared" si="207"/>
        <v>0</v>
      </c>
      <c r="AA1919" s="227">
        <f t="shared" si="209"/>
        <v>0</v>
      </c>
    </row>
    <row r="1920" spans="2:27" ht="13.5" hidden="1">
      <c r="B1920" s="232" t="s">
        <v>1110</v>
      </c>
      <c r="C1920" s="232" t="s">
        <v>910</v>
      </c>
      <c r="D1920" s="232" t="s">
        <v>1445</v>
      </c>
      <c r="E1920" s="232" t="s">
        <v>988</v>
      </c>
      <c r="F1920" s="232">
        <v>32</v>
      </c>
      <c r="G1920" s="232" t="s">
        <v>1424</v>
      </c>
      <c r="H1920" s="233">
        <v>13.677</v>
      </c>
      <c r="I1920" s="233">
        <v>0</v>
      </c>
      <c r="J1920" s="233">
        <v>0</v>
      </c>
      <c r="K1920" s="234">
        <v>0</v>
      </c>
      <c r="L1920" s="233">
        <v>0</v>
      </c>
      <c r="M1920" s="234">
        <v>0</v>
      </c>
      <c r="N1920" s="233">
        <v>0</v>
      </c>
      <c r="O1920" s="233">
        <v>0</v>
      </c>
      <c r="P1920" s="233">
        <v>0</v>
      </c>
      <c r="Q1920" s="234">
        <v>0</v>
      </c>
      <c r="R1920" s="233">
        <v>0</v>
      </c>
      <c r="S1920" s="234">
        <v>0</v>
      </c>
      <c r="T1920" s="233">
        <v>0</v>
      </c>
      <c r="U1920" s="235">
        <f t="shared" si="203"/>
        <v>9984.2099999999991</v>
      </c>
      <c r="V1920" s="227">
        <f t="shared" si="204"/>
        <v>0</v>
      </c>
      <c r="W1920" s="227">
        <f t="shared" si="205"/>
        <v>0</v>
      </c>
      <c r="X1920" s="227">
        <f t="shared" si="208"/>
        <v>0</v>
      </c>
      <c r="Y1920" s="227">
        <f t="shared" si="206"/>
        <v>0</v>
      </c>
      <c r="Z1920" s="227">
        <f t="shared" si="207"/>
        <v>0</v>
      </c>
      <c r="AA1920" s="227">
        <f t="shared" si="209"/>
        <v>0</v>
      </c>
    </row>
    <row r="1921" spans="2:27" ht="13.5" hidden="1">
      <c r="B1921" s="232" t="s">
        <v>1110</v>
      </c>
      <c r="C1921" s="232" t="s">
        <v>911</v>
      </c>
      <c r="D1921" s="232" t="s">
        <v>1445</v>
      </c>
      <c r="E1921" s="232" t="s">
        <v>988</v>
      </c>
      <c r="F1921" s="232">
        <v>4</v>
      </c>
      <c r="G1921" s="232" t="s">
        <v>1352</v>
      </c>
      <c r="H1921" s="233">
        <v>1.784</v>
      </c>
      <c r="I1921" s="233">
        <v>0</v>
      </c>
      <c r="J1921" s="233">
        <v>0</v>
      </c>
      <c r="K1921" s="234">
        <v>0</v>
      </c>
      <c r="L1921" s="233">
        <v>0</v>
      </c>
      <c r="M1921" s="234">
        <v>0</v>
      </c>
      <c r="N1921" s="233">
        <v>0</v>
      </c>
      <c r="O1921" s="233">
        <v>0</v>
      </c>
      <c r="P1921" s="233">
        <v>0</v>
      </c>
      <c r="Q1921" s="234">
        <v>0</v>
      </c>
      <c r="R1921" s="233">
        <v>0</v>
      </c>
      <c r="S1921" s="234">
        <v>0</v>
      </c>
      <c r="T1921" s="233">
        <v>0</v>
      </c>
      <c r="U1921" s="235">
        <f t="shared" si="203"/>
        <v>1302.32</v>
      </c>
      <c r="V1921" s="227">
        <f t="shared" si="204"/>
        <v>0</v>
      </c>
      <c r="W1921" s="227">
        <f t="shared" si="205"/>
        <v>0</v>
      </c>
      <c r="X1921" s="227">
        <f t="shared" si="208"/>
        <v>0</v>
      </c>
      <c r="Y1921" s="227">
        <f t="shared" si="206"/>
        <v>0</v>
      </c>
      <c r="Z1921" s="227">
        <f t="shared" si="207"/>
        <v>0</v>
      </c>
      <c r="AA1921" s="227">
        <f t="shared" si="209"/>
        <v>0</v>
      </c>
    </row>
    <row r="1922" spans="2:27" ht="13.5" hidden="1">
      <c r="B1922" s="232" t="s">
        <v>1110</v>
      </c>
      <c r="C1922" s="232" t="s">
        <v>1427</v>
      </c>
      <c r="D1922" s="232" t="s">
        <v>1445</v>
      </c>
      <c r="E1922" s="232" t="s">
        <v>988</v>
      </c>
      <c r="F1922" s="232">
        <v>64</v>
      </c>
      <c r="G1922" s="232" t="s">
        <v>1369</v>
      </c>
      <c r="H1922" s="233">
        <v>17.515499999999999</v>
      </c>
      <c r="I1922" s="233">
        <v>0</v>
      </c>
      <c r="J1922" s="233">
        <v>0</v>
      </c>
      <c r="K1922" s="234">
        <v>0</v>
      </c>
      <c r="L1922" s="233">
        <v>0</v>
      </c>
      <c r="M1922" s="234">
        <v>0</v>
      </c>
      <c r="N1922" s="233">
        <v>0</v>
      </c>
      <c r="O1922" s="233">
        <v>0</v>
      </c>
      <c r="P1922" s="233">
        <v>0</v>
      </c>
      <c r="Q1922" s="234">
        <v>0</v>
      </c>
      <c r="R1922" s="233">
        <v>0</v>
      </c>
      <c r="S1922" s="234">
        <v>0</v>
      </c>
      <c r="T1922" s="233">
        <v>0</v>
      </c>
      <c r="U1922" s="235">
        <f t="shared" si="203"/>
        <v>12786.314999999999</v>
      </c>
      <c r="V1922" s="227">
        <f t="shared" si="204"/>
        <v>0</v>
      </c>
      <c r="W1922" s="227">
        <f t="shared" si="205"/>
        <v>0</v>
      </c>
      <c r="X1922" s="227">
        <f t="shared" si="208"/>
        <v>0</v>
      </c>
      <c r="Y1922" s="227">
        <f t="shared" si="206"/>
        <v>0</v>
      </c>
      <c r="Z1922" s="227">
        <f t="shared" si="207"/>
        <v>0</v>
      </c>
      <c r="AA1922" s="227">
        <f t="shared" si="209"/>
        <v>0</v>
      </c>
    </row>
    <row r="1923" spans="2:27" ht="13.5" hidden="1">
      <c r="B1923" s="232" t="s">
        <v>1110</v>
      </c>
      <c r="C1923" s="232" t="s">
        <v>1428</v>
      </c>
      <c r="D1923" s="232" t="s">
        <v>1445</v>
      </c>
      <c r="E1923" s="232" t="s">
        <v>988</v>
      </c>
      <c r="F1923" s="232">
        <v>96</v>
      </c>
      <c r="G1923" s="232" t="s">
        <v>1429</v>
      </c>
      <c r="H1923" s="233">
        <v>26.190750000000001</v>
      </c>
      <c r="I1923" s="233">
        <v>0</v>
      </c>
      <c r="J1923" s="233">
        <v>0</v>
      </c>
      <c r="K1923" s="234">
        <v>0</v>
      </c>
      <c r="L1923" s="233">
        <v>0</v>
      </c>
      <c r="M1923" s="234">
        <v>0</v>
      </c>
      <c r="N1923" s="233">
        <v>0</v>
      </c>
      <c r="O1923" s="233">
        <v>0</v>
      </c>
      <c r="P1923" s="233">
        <v>0</v>
      </c>
      <c r="Q1923" s="234">
        <v>0</v>
      </c>
      <c r="R1923" s="233">
        <v>0</v>
      </c>
      <c r="S1923" s="234">
        <v>0</v>
      </c>
      <c r="T1923" s="233">
        <v>0</v>
      </c>
      <c r="U1923" s="235">
        <f t="shared" si="203"/>
        <v>19119.247500000001</v>
      </c>
      <c r="V1923" s="227">
        <f t="shared" si="204"/>
        <v>0</v>
      </c>
      <c r="W1923" s="227">
        <f t="shared" si="205"/>
        <v>0</v>
      </c>
      <c r="X1923" s="227">
        <f t="shared" si="208"/>
        <v>0</v>
      </c>
      <c r="Y1923" s="227">
        <f t="shared" si="206"/>
        <v>0</v>
      </c>
      <c r="Z1923" s="227">
        <f t="shared" si="207"/>
        <v>0</v>
      </c>
      <c r="AA1923" s="227">
        <f t="shared" si="209"/>
        <v>0</v>
      </c>
    </row>
    <row r="1924" spans="2:27" ht="13.5" hidden="1">
      <c r="B1924" s="232" t="s">
        <v>1110</v>
      </c>
      <c r="C1924" s="232" t="s">
        <v>1430</v>
      </c>
      <c r="D1924" s="232" t="s">
        <v>1445</v>
      </c>
      <c r="E1924" s="232" t="s">
        <v>988</v>
      </c>
      <c r="F1924" s="232">
        <v>128</v>
      </c>
      <c r="G1924" s="232" t="s">
        <v>1431</v>
      </c>
      <c r="H1924" s="233">
        <v>34.866</v>
      </c>
      <c r="I1924" s="233">
        <v>0</v>
      </c>
      <c r="J1924" s="233">
        <v>0</v>
      </c>
      <c r="K1924" s="234">
        <v>0</v>
      </c>
      <c r="L1924" s="233">
        <v>0</v>
      </c>
      <c r="M1924" s="234">
        <v>0</v>
      </c>
      <c r="N1924" s="233">
        <v>0</v>
      </c>
      <c r="O1924" s="233">
        <v>0</v>
      </c>
      <c r="P1924" s="233">
        <v>0</v>
      </c>
      <c r="Q1924" s="234">
        <v>0</v>
      </c>
      <c r="R1924" s="233">
        <v>0</v>
      </c>
      <c r="S1924" s="234">
        <v>0</v>
      </c>
      <c r="T1924" s="233">
        <v>0</v>
      </c>
      <c r="U1924" s="235">
        <f t="shared" ref="U1924:U1987" si="210">H1924*hour_M</f>
        <v>25452.18</v>
      </c>
      <c r="V1924" s="227">
        <f t="shared" ref="V1924:V1987" si="211">J1924*hour_M</f>
        <v>0</v>
      </c>
      <c r="W1924" s="227">
        <f t="shared" ref="W1924:W1987" si="212">K1924/12+L1924*hour_M</f>
        <v>0</v>
      </c>
      <c r="X1924" s="227">
        <f t="shared" si="208"/>
        <v>0</v>
      </c>
      <c r="Y1924" s="227">
        <f t="shared" ref="Y1924:Y1987" si="213">P1924*hour_M</f>
        <v>0</v>
      </c>
      <c r="Z1924" s="227">
        <f t="shared" ref="Z1924:Z1987" si="214">Q1924/36+R1924*hour_M</f>
        <v>0</v>
      </c>
      <c r="AA1924" s="227">
        <f t="shared" si="209"/>
        <v>0</v>
      </c>
    </row>
    <row r="1925" spans="2:27" ht="13.5" hidden="1">
      <c r="B1925" s="232" t="s">
        <v>1110</v>
      </c>
      <c r="C1925" s="232" t="s">
        <v>1432</v>
      </c>
      <c r="D1925" s="232" t="s">
        <v>1445</v>
      </c>
      <c r="E1925" s="232" t="s">
        <v>988</v>
      </c>
      <c r="F1925" s="232">
        <v>128</v>
      </c>
      <c r="G1925" s="232" t="s">
        <v>1431</v>
      </c>
      <c r="H1925" s="233">
        <v>34.866</v>
      </c>
      <c r="I1925" s="233">
        <v>0</v>
      </c>
      <c r="J1925" s="233">
        <v>0</v>
      </c>
      <c r="K1925" s="234">
        <v>0</v>
      </c>
      <c r="L1925" s="233">
        <v>0</v>
      </c>
      <c r="M1925" s="234">
        <v>0</v>
      </c>
      <c r="N1925" s="233">
        <v>0</v>
      </c>
      <c r="O1925" s="233">
        <v>0</v>
      </c>
      <c r="P1925" s="233">
        <v>0</v>
      </c>
      <c r="Q1925" s="234">
        <v>0</v>
      </c>
      <c r="R1925" s="233">
        <v>0</v>
      </c>
      <c r="S1925" s="234">
        <v>0</v>
      </c>
      <c r="T1925" s="233">
        <v>0</v>
      </c>
      <c r="U1925" s="235">
        <f t="shared" si="210"/>
        <v>25452.18</v>
      </c>
      <c r="V1925" s="227">
        <f t="shared" si="211"/>
        <v>0</v>
      </c>
      <c r="W1925" s="227">
        <f t="shared" si="212"/>
        <v>0</v>
      </c>
      <c r="X1925" s="227">
        <f t="shared" ref="X1925:X1988" si="215">M1925/12</f>
        <v>0</v>
      </c>
      <c r="Y1925" s="227">
        <f t="shared" si="213"/>
        <v>0</v>
      </c>
      <c r="Z1925" s="227">
        <f t="shared" si="214"/>
        <v>0</v>
      </c>
      <c r="AA1925" s="227">
        <f t="shared" ref="AA1925:AA1988" si="216">S1925/36</f>
        <v>0</v>
      </c>
    </row>
    <row r="1926" spans="2:27" ht="13.5" hidden="1">
      <c r="B1926" s="232" t="s">
        <v>1110</v>
      </c>
      <c r="C1926" s="232" t="s">
        <v>1433</v>
      </c>
      <c r="D1926" s="232" t="s">
        <v>1445</v>
      </c>
      <c r="E1926" s="232" t="s">
        <v>988</v>
      </c>
      <c r="F1926" s="232">
        <v>64</v>
      </c>
      <c r="G1926" s="232" t="s">
        <v>1431</v>
      </c>
      <c r="H1926" s="233">
        <v>27.186</v>
      </c>
      <c r="I1926" s="233">
        <v>0</v>
      </c>
      <c r="J1926" s="233">
        <v>0</v>
      </c>
      <c r="K1926" s="234">
        <v>0</v>
      </c>
      <c r="L1926" s="233">
        <v>0</v>
      </c>
      <c r="M1926" s="234">
        <v>0</v>
      </c>
      <c r="N1926" s="233">
        <v>0</v>
      </c>
      <c r="O1926" s="233">
        <v>0</v>
      </c>
      <c r="P1926" s="233">
        <v>0</v>
      </c>
      <c r="Q1926" s="234">
        <v>0</v>
      </c>
      <c r="R1926" s="233">
        <v>0</v>
      </c>
      <c r="S1926" s="234">
        <v>0</v>
      </c>
      <c r="T1926" s="233">
        <v>0</v>
      </c>
      <c r="U1926" s="235">
        <f t="shared" si="210"/>
        <v>19845.78</v>
      </c>
      <c r="V1926" s="227">
        <f t="shared" si="211"/>
        <v>0</v>
      </c>
      <c r="W1926" s="227">
        <f t="shared" si="212"/>
        <v>0</v>
      </c>
      <c r="X1926" s="227">
        <f t="shared" si="215"/>
        <v>0</v>
      </c>
      <c r="Y1926" s="227">
        <f t="shared" si="213"/>
        <v>0</v>
      </c>
      <c r="Z1926" s="227">
        <f t="shared" si="214"/>
        <v>0</v>
      </c>
      <c r="AA1926" s="227">
        <f t="shared" si="216"/>
        <v>0</v>
      </c>
    </row>
    <row r="1927" spans="2:27" ht="13.5" hidden="1">
      <c r="B1927" s="232" t="s">
        <v>1110</v>
      </c>
      <c r="C1927" s="232" t="s">
        <v>1434</v>
      </c>
      <c r="D1927" s="232" t="s">
        <v>1445</v>
      </c>
      <c r="E1927" s="232" t="s">
        <v>988</v>
      </c>
      <c r="F1927" s="232">
        <v>96</v>
      </c>
      <c r="G1927" s="232" t="s">
        <v>1435</v>
      </c>
      <c r="H1927" s="233">
        <v>40.6965</v>
      </c>
      <c r="I1927" s="233">
        <v>0</v>
      </c>
      <c r="J1927" s="233">
        <v>0</v>
      </c>
      <c r="K1927" s="234">
        <v>0</v>
      </c>
      <c r="L1927" s="233">
        <v>0</v>
      </c>
      <c r="M1927" s="234">
        <v>0</v>
      </c>
      <c r="N1927" s="233">
        <v>0</v>
      </c>
      <c r="O1927" s="233">
        <v>0</v>
      </c>
      <c r="P1927" s="233">
        <v>0</v>
      </c>
      <c r="Q1927" s="234">
        <v>0</v>
      </c>
      <c r="R1927" s="233">
        <v>0</v>
      </c>
      <c r="S1927" s="234">
        <v>0</v>
      </c>
      <c r="T1927" s="233">
        <v>0</v>
      </c>
      <c r="U1927" s="235">
        <f t="shared" si="210"/>
        <v>29708.445</v>
      </c>
      <c r="V1927" s="227">
        <f t="shared" si="211"/>
        <v>0</v>
      </c>
      <c r="W1927" s="227">
        <f t="shared" si="212"/>
        <v>0</v>
      </c>
      <c r="X1927" s="227">
        <f t="shared" si="215"/>
        <v>0</v>
      </c>
      <c r="Y1927" s="227">
        <f t="shared" si="213"/>
        <v>0</v>
      </c>
      <c r="Z1927" s="227">
        <f t="shared" si="214"/>
        <v>0</v>
      </c>
      <c r="AA1927" s="227">
        <f t="shared" si="216"/>
        <v>0</v>
      </c>
    </row>
    <row r="1928" spans="2:27" ht="13.5" hidden="1">
      <c r="B1928" s="232" t="s">
        <v>1110</v>
      </c>
      <c r="C1928" s="232" t="s">
        <v>1436</v>
      </c>
      <c r="D1928" s="232" t="s">
        <v>1445</v>
      </c>
      <c r="E1928" s="232" t="s">
        <v>988</v>
      </c>
      <c r="F1928" s="232">
        <v>8</v>
      </c>
      <c r="G1928" s="232" t="s">
        <v>1345</v>
      </c>
      <c r="H1928" s="233">
        <v>3.5426299999999999</v>
      </c>
      <c r="I1928" s="233">
        <v>0</v>
      </c>
      <c r="J1928" s="233">
        <v>0</v>
      </c>
      <c r="K1928" s="234">
        <v>0</v>
      </c>
      <c r="L1928" s="233">
        <v>0</v>
      </c>
      <c r="M1928" s="234">
        <v>0</v>
      </c>
      <c r="N1928" s="233">
        <v>0</v>
      </c>
      <c r="O1928" s="233">
        <v>0</v>
      </c>
      <c r="P1928" s="233">
        <v>0</v>
      </c>
      <c r="Q1928" s="234">
        <v>0</v>
      </c>
      <c r="R1928" s="233">
        <v>0</v>
      </c>
      <c r="S1928" s="234">
        <v>0</v>
      </c>
      <c r="T1928" s="233">
        <v>0</v>
      </c>
      <c r="U1928" s="235">
        <f t="shared" si="210"/>
        <v>2586.1199000000001</v>
      </c>
      <c r="V1928" s="227">
        <f t="shared" si="211"/>
        <v>0</v>
      </c>
      <c r="W1928" s="227">
        <f t="shared" si="212"/>
        <v>0</v>
      </c>
      <c r="X1928" s="227">
        <f t="shared" si="215"/>
        <v>0</v>
      </c>
      <c r="Y1928" s="227">
        <f t="shared" si="213"/>
        <v>0</v>
      </c>
      <c r="Z1928" s="227">
        <f t="shared" si="214"/>
        <v>0</v>
      </c>
      <c r="AA1928" s="227">
        <f t="shared" si="216"/>
        <v>0</v>
      </c>
    </row>
    <row r="1929" spans="2:27" ht="13.5" hidden="1">
      <c r="B1929" s="232" t="s">
        <v>1110</v>
      </c>
      <c r="C1929" s="232" t="s">
        <v>1437</v>
      </c>
      <c r="D1929" s="232" t="s">
        <v>1445</v>
      </c>
      <c r="E1929" s="232" t="s">
        <v>988</v>
      </c>
      <c r="F1929" s="232">
        <v>128</v>
      </c>
      <c r="G1929" s="232" t="s">
        <v>1438</v>
      </c>
      <c r="H1929" s="233">
        <v>54.207000000000001</v>
      </c>
      <c r="I1929" s="233">
        <v>0</v>
      </c>
      <c r="J1929" s="233">
        <v>0</v>
      </c>
      <c r="K1929" s="234">
        <v>0</v>
      </c>
      <c r="L1929" s="233">
        <v>0</v>
      </c>
      <c r="M1929" s="234">
        <v>0</v>
      </c>
      <c r="N1929" s="233">
        <v>0</v>
      </c>
      <c r="O1929" s="233">
        <v>0</v>
      </c>
      <c r="P1929" s="233">
        <v>0</v>
      </c>
      <c r="Q1929" s="234">
        <v>0</v>
      </c>
      <c r="R1929" s="233">
        <v>0</v>
      </c>
      <c r="S1929" s="234">
        <v>0</v>
      </c>
      <c r="T1929" s="233">
        <v>0</v>
      </c>
      <c r="U1929" s="235">
        <f t="shared" si="210"/>
        <v>39571.11</v>
      </c>
      <c r="V1929" s="227">
        <f t="shared" si="211"/>
        <v>0</v>
      </c>
      <c r="W1929" s="227">
        <f t="shared" si="212"/>
        <v>0</v>
      </c>
      <c r="X1929" s="227">
        <f t="shared" si="215"/>
        <v>0</v>
      </c>
      <c r="Y1929" s="227">
        <f t="shared" si="213"/>
        <v>0</v>
      </c>
      <c r="Z1929" s="227">
        <f t="shared" si="214"/>
        <v>0</v>
      </c>
      <c r="AA1929" s="227">
        <f t="shared" si="216"/>
        <v>0</v>
      </c>
    </row>
    <row r="1930" spans="2:27" ht="13.5" hidden="1">
      <c r="B1930" s="232" t="s">
        <v>1110</v>
      </c>
      <c r="C1930" s="232" t="s">
        <v>1439</v>
      </c>
      <c r="D1930" s="232" t="s">
        <v>1445</v>
      </c>
      <c r="E1930" s="232" t="s">
        <v>988</v>
      </c>
      <c r="F1930" s="232">
        <v>16</v>
      </c>
      <c r="G1930" s="232" t="s">
        <v>1364</v>
      </c>
      <c r="H1930" s="233">
        <v>6.9202500000000002</v>
      </c>
      <c r="I1930" s="233">
        <v>0</v>
      </c>
      <c r="J1930" s="233">
        <v>0</v>
      </c>
      <c r="K1930" s="234">
        <v>0</v>
      </c>
      <c r="L1930" s="233">
        <v>0</v>
      </c>
      <c r="M1930" s="234">
        <v>0</v>
      </c>
      <c r="N1930" s="233">
        <v>0</v>
      </c>
      <c r="O1930" s="233">
        <v>0</v>
      </c>
      <c r="P1930" s="233">
        <v>0</v>
      </c>
      <c r="Q1930" s="234">
        <v>0</v>
      </c>
      <c r="R1930" s="233">
        <v>0</v>
      </c>
      <c r="S1930" s="234">
        <v>0</v>
      </c>
      <c r="T1930" s="233">
        <v>0</v>
      </c>
      <c r="U1930" s="235">
        <f t="shared" si="210"/>
        <v>5051.7825000000003</v>
      </c>
      <c r="V1930" s="227">
        <f t="shared" si="211"/>
        <v>0</v>
      </c>
      <c r="W1930" s="227">
        <f t="shared" si="212"/>
        <v>0</v>
      </c>
      <c r="X1930" s="227">
        <f t="shared" si="215"/>
        <v>0</v>
      </c>
      <c r="Y1930" s="227">
        <f t="shared" si="213"/>
        <v>0</v>
      </c>
      <c r="Z1930" s="227">
        <f t="shared" si="214"/>
        <v>0</v>
      </c>
      <c r="AA1930" s="227">
        <f t="shared" si="216"/>
        <v>0</v>
      </c>
    </row>
    <row r="1931" spans="2:27" ht="13.5" hidden="1">
      <c r="B1931" s="232" t="s">
        <v>1110</v>
      </c>
      <c r="C1931" s="232" t="s">
        <v>1440</v>
      </c>
      <c r="D1931" s="232" t="s">
        <v>1445</v>
      </c>
      <c r="E1931" s="232" t="s">
        <v>988</v>
      </c>
      <c r="F1931" s="232">
        <v>32</v>
      </c>
      <c r="G1931" s="232" t="s">
        <v>1369</v>
      </c>
      <c r="H1931" s="233">
        <v>13.6755</v>
      </c>
      <c r="I1931" s="233">
        <v>0</v>
      </c>
      <c r="J1931" s="233">
        <v>0</v>
      </c>
      <c r="K1931" s="234">
        <v>0</v>
      </c>
      <c r="L1931" s="233">
        <v>0</v>
      </c>
      <c r="M1931" s="234">
        <v>0</v>
      </c>
      <c r="N1931" s="233">
        <v>0</v>
      </c>
      <c r="O1931" s="233">
        <v>0</v>
      </c>
      <c r="P1931" s="233">
        <v>0</v>
      </c>
      <c r="Q1931" s="234">
        <v>0</v>
      </c>
      <c r="R1931" s="233">
        <v>0</v>
      </c>
      <c r="S1931" s="234">
        <v>0</v>
      </c>
      <c r="T1931" s="233">
        <v>0</v>
      </c>
      <c r="U1931" s="235">
        <f t="shared" si="210"/>
        <v>9983.1149999999998</v>
      </c>
      <c r="V1931" s="227">
        <f t="shared" si="211"/>
        <v>0</v>
      </c>
      <c r="W1931" s="227">
        <f t="shared" si="212"/>
        <v>0</v>
      </c>
      <c r="X1931" s="227">
        <f t="shared" si="215"/>
        <v>0</v>
      </c>
      <c r="Y1931" s="227">
        <f t="shared" si="213"/>
        <v>0</v>
      </c>
      <c r="Z1931" s="227">
        <f t="shared" si="214"/>
        <v>0</v>
      </c>
      <c r="AA1931" s="227">
        <f t="shared" si="216"/>
        <v>0</v>
      </c>
    </row>
    <row r="1932" spans="2:27" ht="13.5" hidden="1">
      <c r="B1932" s="232" t="s">
        <v>1110</v>
      </c>
      <c r="C1932" s="232" t="s">
        <v>1441</v>
      </c>
      <c r="D1932" s="232" t="s">
        <v>1445</v>
      </c>
      <c r="E1932" s="232" t="s">
        <v>988</v>
      </c>
      <c r="F1932" s="232">
        <v>128</v>
      </c>
      <c r="G1932" s="232" t="s">
        <v>1438</v>
      </c>
      <c r="H1932" s="233">
        <v>54.207000000000001</v>
      </c>
      <c r="I1932" s="233">
        <v>0</v>
      </c>
      <c r="J1932" s="233">
        <v>0</v>
      </c>
      <c r="K1932" s="234">
        <v>0</v>
      </c>
      <c r="L1932" s="233">
        <v>0</v>
      </c>
      <c r="M1932" s="234">
        <v>0</v>
      </c>
      <c r="N1932" s="233">
        <v>0</v>
      </c>
      <c r="O1932" s="233">
        <v>0</v>
      </c>
      <c r="P1932" s="233">
        <v>0</v>
      </c>
      <c r="Q1932" s="234">
        <v>0</v>
      </c>
      <c r="R1932" s="233">
        <v>0</v>
      </c>
      <c r="S1932" s="234">
        <v>0</v>
      </c>
      <c r="T1932" s="233">
        <v>0</v>
      </c>
      <c r="U1932" s="235">
        <f t="shared" si="210"/>
        <v>39571.11</v>
      </c>
      <c r="V1932" s="227">
        <f t="shared" si="211"/>
        <v>0</v>
      </c>
      <c r="W1932" s="227">
        <f t="shared" si="212"/>
        <v>0</v>
      </c>
      <c r="X1932" s="227">
        <f t="shared" si="215"/>
        <v>0</v>
      </c>
      <c r="Y1932" s="227">
        <f t="shared" si="213"/>
        <v>0</v>
      </c>
      <c r="Z1932" s="227">
        <f t="shared" si="214"/>
        <v>0</v>
      </c>
      <c r="AA1932" s="227">
        <f t="shared" si="216"/>
        <v>0</v>
      </c>
    </row>
    <row r="1933" spans="2:27" ht="13.5" hidden="1">
      <c r="B1933" s="232" t="s">
        <v>1110</v>
      </c>
      <c r="C1933" s="232" t="s">
        <v>1442</v>
      </c>
      <c r="D1933" s="232" t="s">
        <v>1445</v>
      </c>
      <c r="E1933" s="232" t="s">
        <v>988</v>
      </c>
      <c r="F1933" s="232">
        <v>4</v>
      </c>
      <c r="G1933" s="232" t="s">
        <v>1316</v>
      </c>
      <c r="H1933" s="233">
        <v>1.7838099999999999</v>
      </c>
      <c r="I1933" s="233">
        <v>0</v>
      </c>
      <c r="J1933" s="233">
        <v>0</v>
      </c>
      <c r="K1933" s="234">
        <v>0</v>
      </c>
      <c r="L1933" s="233">
        <v>0</v>
      </c>
      <c r="M1933" s="234">
        <v>0</v>
      </c>
      <c r="N1933" s="233">
        <v>0</v>
      </c>
      <c r="O1933" s="233">
        <v>0</v>
      </c>
      <c r="P1933" s="233">
        <v>0</v>
      </c>
      <c r="Q1933" s="234">
        <v>0</v>
      </c>
      <c r="R1933" s="233">
        <v>0</v>
      </c>
      <c r="S1933" s="234">
        <v>0</v>
      </c>
      <c r="T1933" s="233">
        <v>0</v>
      </c>
      <c r="U1933" s="235">
        <f t="shared" si="210"/>
        <v>1302.1813</v>
      </c>
      <c r="V1933" s="227">
        <f t="shared" si="211"/>
        <v>0</v>
      </c>
      <c r="W1933" s="227">
        <f t="shared" si="212"/>
        <v>0</v>
      </c>
      <c r="X1933" s="227">
        <f t="shared" si="215"/>
        <v>0</v>
      </c>
      <c r="Y1933" s="227">
        <f t="shared" si="213"/>
        <v>0</v>
      </c>
      <c r="Z1933" s="227">
        <f t="shared" si="214"/>
        <v>0</v>
      </c>
      <c r="AA1933" s="227">
        <f t="shared" si="216"/>
        <v>0</v>
      </c>
    </row>
    <row r="1934" spans="2:27" ht="13.5" hidden="1">
      <c r="B1934" s="232" t="s">
        <v>1110</v>
      </c>
      <c r="C1934" s="232" t="s">
        <v>912</v>
      </c>
      <c r="D1934" s="232" t="s">
        <v>1445</v>
      </c>
      <c r="E1934" s="232" t="s">
        <v>988</v>
      </c>
      <c r="F1934" s="232">
        <v>48</v>
      </c>
      <c r="G1934" s="232" t="s">
        <v>1356</v>
      </c>
      <c r="H1934" s="233">
        <v>11.324999999999999</v>
      </c>
      <c r="I1934" s="233">
        <v>0</v>
      </c>
      <c r="J1934" s="233">
        <v>0</v>
      </c>
      <c r="K1934" s="234">
        <v>0</v>
      </c>
      <c r="L1934" s="233">
        <v>0</v>
      </c>
      <c r="M1934" s="234">
        <v>0</v>
      </c>
      <c r="N1934" s="233">
        <v>0</v>
      </c>
      <c r="O1934" s="233">
        <v>0</v>
      </c>
      <c r="P1934" s="233">
        <v>0</v>
      </c>
      <c r="Q1934" s="234">
        <v>0</v>
      </c>
      <c r="R1934" s="233">
        <v>0</v>
      </c>
      <c r="S1934" s="234">
        <v>0</v>
      </c>
      <c r="T1934" s="233">
        <v>0</v>
      </c>
      <c r="U1934" s="235">
        <f t="shared" si="210"/>
        <v>8267.25</v>
      </c>
      <c r="V1934" s="227">
        <f t="shared" si="211"/>
        <v>0</v>
      </c>
      <c r="W1934" s="227">
        <f t="shared" si="212"/>
        <v>0</v>
      </c>
      <c r="X1934" s="227">
        <f t="shared" si="215"/>
        <v>0</v>
      </c>
      <c r="Y1934" s="227">
        <f t="shared" si="213"/>
        <v>0</v>
      </c>
      <c r="Z1934" s="227">
        <f t="shared" si="214"/>
        <v>0</v>
      </c>
      <c r="AA1934" s="227">
        <f t="shared" si="216"/>
        <v>0</v>
      </c>
    </row>
    <row r="1935" spans="2:27" ht="13.5" hidden="1">
      <c r="B1935" s="232" t="s">
        <v>1110</v>
      </c>
      <c r="C1935" s="232" t="s">
        <v>913</v>
      </c>
      <c r="D1935" s="232" t="s">
        <v>1445</v>
      </c>
      <c r="E1935" s="232" t="s">
        <v>988</v>
      </c>
      <c r="F1935" s="232">
        <v>8</v>
      </c>
      <c r="G1935" s="232" t="s">
        <v>1317</v>
      </c>
      <c r="H1935" s="233">
        <v>2.0249999999999999</v>
      </c>
      <c r="I1935" s="233">
        <v>0</v>
      </c>
      <c r="J1935" s="233">
        <v>0</v>
      </c>
      <c r="K1935" s="234">
        <v>0</v>
      </c>
      <c r="L1935" s="233">
        <v>0</v>
      </c>
      <c r="M1935" s="234">
        <v>0</v>
      </c>
      <c r="N1935" s="233">
        <v>0</v>
      </c>
      <c r="O1935" s="233">
        <v>0</v>
      </c>
      <c r="P1935" s="233">
        <v>0</v>
      </c>
      <c r="Q1935" s="234">
        <v>0</v>
      </c>
      <c r="R1935" s="233">
        <v>0</v>
      </c>
      <c r="S1935" s="234">
        <v>0</v>
      </c>
      <c r="T1935" s="233">
        <v>0</v>
      </c>
      <c r="U1935" s="235">
        <f t="shared" si="210"/>
        <v>1478.25</v>
      </c>
      <c r="V1935" s="227">
        <f t="shared" si="211"/>
        <v>0</v>
      </c>
      <c r="W1935" s="227">
        <f t="shared" si="212"/>
        <v>0</v>
      </c>
      <c r="X1935" s="227">
        <f t="shared" si="215"/>
        <v>0</v>
      </c>
      <c r="Y1935" s="227">
        <f t="shared" si="213"/>
        <v>0</v>
      </c>
      <c r="Z1935" s="227">
        <f t="shared" si="214"/>
        <v>0</v>
      </c>
      <c r="AA1935" s="227">
        <f t="shared" si="216"/>
        <v>0</v>
      </c>
    </row>
    <row r="1936" spans="2:27" ht="13.5" hidden="1">
      <c r="B1936" s="232" t="s">
        <v>1110</v>
      </c>
      <c r="C1936" s="232" t="s">
        <v>914</v>
      </c>
      <c r="D1936" s="232" t="s">
        <v>1445</v>
      </c>
      <c r="E1936" s="232" t="s">
        <v>988</v>
      </c>
      <c r="F1936" s="232">
        <v>12</v>
      </c>
      <c r="G1936" s="232" t="s">
        <v>1308</v>
      </c>
      <c r="H1936" s="233">
        <v>2.9550000000000001</v>
      </c>
      <c r="I1936" s="233">
        <v>0</v>
      </c>
      <c r="J1936" s="233">
        <v>0</v>
      </c>
      <c r="K1936" s="234">
        <v>0</v>
      </c>
      <c r="L1936" s="233">
        <v>0</v>
      </c>
      <c r="M1936" s="234">
        <v>0</v>
      </c>
      <c r="N1936" s="233">
        <v>0</v>
      </c>
      <c r="O1936" s="233">
        <v>0</v>
      </c>
      <c r="P1936" s="233">
        <v>0</v>
      </c>
      <c r="Q1936" s="234">
        <v>0</v>
      </c>
      <c r="R1936" s="233">
        <v>0</v>
      </c>
      <c r="S1936" s="234">
        <v>0</v>
      </c>
      <c r="T1936" s="233">
        <v>0</v>
      </c>
      <c r="U1936" s="235">
        <f t="shared" si="210"/>
        <v>2157.15</v>
      </c>
      <c r="V1936" s="227">
        <f t="shared" si="211"/>
        <v>0</v>
      </c>
      <c r="W1936" s="227">
        <f t="shared" si="212"/>
        <v>0</v>
      </c>
      <c r="X1936" s="227">
        <f t="shared" si="215"/>
        <v>0</v>
      </c>
      <c r="Y1936" s="227">
        <f t="shared" si="213"/>
        <v>0</v>
      </c>
      <c r="Z1936" s="227">
        <f t="shared" si="214"/>
        <v>0</v>
      </c>
      <c r="AA1936" s="227">
        <f t="shared" si="216"/>
        <v>0</v>
      </c>
    </row>
    <row r="1937" spans="2:27" ht="13.5" hidden="1">
      <c r="B1937" s="232" t="s">
        <v>1110</v>
      </c>
      <c r="C1937" s="232" t="s">
        <v>915</v>
      </c>
      <c r="D1937" s="232" t="s">
        <v>1445</v>
      </c>
      <c r="E1937" s="232" t="s">
        <v>988</v>
      </c>
      <c r="F1937" s="232">
        <v>24</v>
      </c>
      <c r="G1937" s="232" t="s">
        <v>1310</v>
      </c>
      <c r="H1937" s="233">
        <v>5.7450000000000001</v>
      </c>
      <c r="I1937" s="233">
        <v>0</v>
      </c>
      <c r="J1937" s="233">
        <v>0</v>
      </c>
      <c r="K1937" s="234">
        <v>0</v>
      </c>
      <c r="L1937" s="233">
        <v>0</v>
      </c>
      <c r="M1937" s="234">
        <v>0</v>
      </c>
      <c r="N1937" s="233">
        <v>0</v>
      </c>
      <c r="O1937" s="233">
        <v>0</v>
      </c>
      <c r="P1937" s="233">
        <v>0</v>
      </c>
      <c r="Q1937" s="234">
        <v>0</v>
      </c>
      <c r="R1937" s="233">
        <v>0</v>
      </c>
      <c r="S1937" s="234">
        <v>0</v>
      </c>
      <c r="T1937" s="233">
        <v>0</v>
      </c>
      <c r="U1937" s="235">
        <f t="shared" si="210"/>
        <v>4193.8500000000004</v>
      </c>
      <c r="V1937" s="227">
        <f t="shared" si="211"/>
        <v>0</v>
      </c>
      <c r="W1937" s="227">
        <f t="shared" si="212"/>
        <v>0</v>
      </c>
      <c r="X1937" s="227">
        <f t="shared" si="215"/>
        <v>0</v>
      </c>
      <c r="Y1937" s="227">
        <f t="shared" si="213"/>
        <v>0</v>
      </c>
      <c r="Z1937" s="227">
        <f t="shared" si="214"/>
        <v>0</v>
      </c>
      <c r="AA1937" s="227">
        <f t="shared" si="216"/>
        <v>0</v>
      </c>
    </row>
    <row r="1938" spans="2:27" ht="13.5" hidden="1">
      <c r="B1938" s="232" t="s">
        <v>1110</v>
      </c>
      <c r="C1938" s="232" t="s">
        <v>916</v>
      </c>
      <c r="D1938" s="232" t="s">
        <v>1445</v>
      </c>
      <c r="E1938" s="232" t="s">
        <v>988</v>
      </c>
      <c r="F1938" s="232">
        <v>2</v>
      </c>
      <c r="G1938" s="232" t="s">
        <v>1311</v>
      </c>
      <c r="H1938" s="233">
        <v>0.56000000000000005</v>
      </c>
      <c r="I1938" s="233">
        <v>0</v>
      </c>
      <c r="J1938" s="233">
        <v>0</v>
      </c>
      <c r="K1938" s="234">
        <v>0</v>
      </c>
      <c r="L1938" s="233">
        <v>0</v>
      </c>
      <c r="M1938" s="234">
        <v>0</v>
      </c>
      <c r="N1938" s="233">
        <v>0</v>
      </c>
      <c r="O1938" s="233">
        <v>0</v>
      </c>
      <c r="P1938" s="233">
        <v>0</v>
      </c>
      <c r="Q1938" s="234">
        <v>0</v>
      </c>
      <c r="R1938" s="233">
        <v>0</v>
      </c>
      <c r="S1938" s="234">
        <v>0</v>
      </c>
      <c r="T1938" s="233">
        <v>0</v>
      </c>
      <c r="U1938" s="235">
        <f t="shared" si="210"/>
        <v>408.8</v>
      </c>
      <c r="V1938" s="227">
        <f t="shared" si="211"/>
        <v>0</v>
      </c>
      <c r="W1938" s="227">
        <f t="shared" si="212"/>
        <v>0</v>
      </c>
      <c r="X1938" s="227">
        <f t="shared" si="215"/>
        <v>0</v>
      </c>
      <c r="Y1938" s="227">
        <f t="shared" si="213"/>
        <v>0</v>
      </c>
      <c r="Z1938" s="227">
        <f t="shared" si="214"/>
        <v>0</v>
      </c>
      <c r="AA1938" s="227">
        <f t="shared" si="216"/>
        <v>0</v>
      </c>
    </row>
    <row r="1939" spans="2:27" ht="13.5" hidden="1">
      <c r="B1939" s="232" t="s">
        <v>1110</v>
      </c>
      <c r="C1939" s="232" t="s">
        <v>917</v>
      </c>
      <c r="D1939" s="232" t="s">
        <v>1445</v>
      </c>
      <c r="E1939" s="232" t="s">
        <v>988</v>
      </c>
      <c r="F1939" s="232">
        <v>48</v>
      </c>
      <c r="G1939" s="232" t="s">
        <v>1356</v>
      </c>
      <c r="H1939" s="233">
        <v>11.324999999999999</v>
      </c>
      <c r="I1939" s="233">
        <v>0</v>
      </c>
      <c r="J1939" s="233">
        <v>0</v>
      </c>
      <c r="K1939" s="234">
        <v>0</v>
      </c>
      <c r="L1939" s="233">
        <v>0</v>
      </c>
      <c r="M1939" s="234">
        <v>0</v>
      </c>
      <c r="N1939" s="233">
        <v>0</v>
      </c>
      <c r="O1939" s="233">
        <v>0</v>
      </c>
      <c r="P1939" s="233">
        <v>0</v>
      </c>
      <c r="Q1939" s="234">
        <v>0</v>
      </c>
      <c r="R1939" s="233">
        <v>0</v>
      </c>
      <c r="S1939" s="234">
        <v>0</v>
      </c>
      <c r="T1939" s="233">
        <v>0</v>
      </c>
      <c r="U1939" s="235">
        <f t="shared" si="210"/>
        <v>8267.25</v>
      </c>
      <c r="V1939" s="227">
        <f t="shared" si="211"/>
        <v>0</v>
      </c>
      <c r="W1939" s="227">
        <f t="shared" si="212"/>
        <v>0</v>
      </c>
      <c r="X1939" s="227">
        <f t="shared" si="215"/>
        <v>0</v>
      </c>
      <c r="Y1939" s="227">
        <f t="shared" si="213"/>
        <v>0</v>
      </c>
      <c r="Z1939" s="227">
        <f t="shared" si="214"/>
        <v>0</v>
      </c>
      <c r="AA1939" s="227">
        <f t="shared" si="216"/>
        <v>0</v>
      </c>
    </row>
    <row r="1940" spans="2:27" ht="13.5" hidden="1">
      <c r="B1940" s="232" t="s">
        <v>1110</v>
      </c>
      <c r="C1940" s="232" t="s">
        <v>918</v>
      </c>
      <c r="D1940" s="232" t="s">
        <v>1445</v>
      </c>
      <c r="E1940" s="232" t="s">
        <v>988</v>
      </c>
      <c r="F1940" s="232">
        <v>4</v>
      </c>
      <c r="G1940" s="232" t="s">
        <v>1312</v>
      </c>
      <c r="H1940" s="233">
        <v>1.0249999999999999</v>
      </c>
      <c r="I1940" s="233">
        <v>0</v>
      </c>
      <c r="J1940" s="233">
        <v>0</v>
      </c>
      <c r="K1940" s="234">
        <v>0</v>
      </c>
      <c r="L1940" s="233">
        <v>0</v>
      </c>
      <c r="M1940" s="234">
        <v>0</v>
      </c>
      <c r="N1940" s="233">
        <v>0</v>
      </c>
      <c r="O1940" s="233">
        <v>0</v>
      </c>
      <c r="P1940" s="233">
        <v>0</v>
      </c>
      <c r="Q1940" s="234">
        <v>0</v>
      </c>
      <c r="R1940" s="233">
        <v>0</v>
      </c>
      <c r="S1940" s="234">
        <v>0</v>
      </c>
      <c r="T1940" s="233">
        <v>0</v>
      </c>
      <c r="U1940" s="235">
        <f t="shared" si="210"/>
        <v>748.24999999999989</v>
      </c>
      <c r="V1940" s="227">
        <f t="shared" si="211"/>
        <v>0</v>
      </c>
      <c r="W1940" s="227">
        <f t="shared" si="212"/>
        <v>0</v>
      </c>
      <c r="X1940" s="227">
        <f t="shared" si="215"/>
        <v>0</v>
      </c>
      <c r="Y1940" s="227">
        <f t="shared" si="213"/>
        <v>0</v>
      </c>
      <c r="Z1940" s="227">
        <f t="shared" si="214"/>
        <v>0</v>
      </c>
      <c r="AA1940" s="227">
        <f t="shared" si="216"/>
        <v>0</v>
      </c>
    </row>
    <row r="1941" spans="2:27" ht="13.5" hidden="1">
      <c r="B1941" s="232" t="s">
        <v>1110</v>
      </c>
      <c r="C1941" s="232" t="s">
        <v>1298</v>
      </c>
      <c r="D1941" s="232" t="s">
        <v>980</v>
      </c>
      <c r="E1941" s="232" t="s">
        <v>988</v>
      </c>
      <c r="F1941" s="232">
        <v>8</v>
      </c>
      <c r="G1941" s="232" t="s">
        <v>1299</v>
      </c>
      <c r="H1941" s="233">
        <v>0.59</v>
      </c>
      <c r="I1941" s="233">
        <v>0</v>
      </c>
      <c r="J1941" s="233">
        <v>0</v>
      </c>
      <c r="K1941" s="234">
        <v>0</v>
      </c>
      <c r="L1941" s="233">
        <v>0</v>
      </c>
      <c r="M1941" s="234">
        <v>0</v>
      </c>
      <c r="N1941" s="233">
        <v>0</v>
      </c>
      <c r="O1941" s="233">
        <v>0</v>
      </c>
      <c r="P1941" s="233">
        <v>0</v>
      </c>
      <c r="Q1941" s="234">
        <v>0</v>
      </c>
      <c r="R1941" s="233">
        <v>0</v>
      </c>
      <c r="S1941" s="234">
        <v>0</v>
      </c>
      <c r="T1941" s="233">
        <v>0</v>
      </c>
      <c r="U1941" s="235">
        <f t="shared" si="210"/>
        <v>430.7</v>
      </c>
      <c r="V1941" s="227">
        <f t="shared" si="211"/>
        <v>0</v>
      </c>
      <c r="W1941" s="227">
        <f t="shared" si="212"/>
        <v>0</v>
      </c>
      <c r="X1941" s="227">
        <f t="shared" si="215"/>
        <v>0</v>
      </c>
      <c r="Y1941" s="227">
        <f t="shared" si="213"/>
        <v>0</v>
      </c>
      <c r="Z1941" s="227">
        <f t="shared" si="214"/>
        <v>0</v>
      </c>
      <c r="AA1941" s="227">
        <f t="shared" si="216"/>
        <v>0</v>
      </c>
    </row>
    <row r="1942" spans="2:27" ht="13.5" hidden="1">
      <c r="B1942" s="232" t="s">
        <v>1110</v>
      </c>
      <c r="C1942" s="232" t="s">
        <v>1300</v>
      </c>
      <c r="D1942" s="232" t="s">
        <v>980</v>
      </c>
      <c r="E1942" s="232" t="s">
        <v>988</v>
      </c>
      <c r="F1942" s="232">
        <v>16</v>
      </c>
      <c r="G1942" s="232" t="s">
        <v>1301</v>
      </c>
      <c r="H1942" s="233">
        <v>1.0489999999999999</v>
      </c>
      <c r="I1942" s="233">
        <v>0</v>
      </c>
      <c r="J1942" s="233">
        <v>0</v>
      </c>
      <c r="K1942" s="234">
        <v>0</v>
      </c>
      <c r="L1942" s="233">
        <v>0</v>
      </c>
      <c r="M1942" s="234">
        <v>0</v>
      </c>
      <c r="N1942" s="233">
        <v>0</v>
      </c>
      <c r="O1942" s="233">
        <v>0</v>
      </c>
      <c r="P1942" s="233">
        <v>0</v>
      </c>
      <c r="Q1942" s="234">
        <v>0</v>
      </c>
      <c r="R1942" s="233">
        <v>0</v>
      </c>
      <c r="S1942" s="234">
        <v>0</v>
      </c>
      <c r="T1942" s="233">
        <v>0</v>
      </c>
      <c r="U1942" s="235">
        <f t="shared" si="210"/>
        <v>765.77</v>
      </c>
      <c r="V1942" s="227">
        <f t="shared" si="211"/>
        <v>0</v>
      </c>
      <c r="W1942" s="227">
        <f t="shared" si="212"/>
        <v>0</v>
      </c>
      <c r="X1942" s="227">
        <f t="shared" si="215"/>
        <v>0</v>
      </c>
      <c r="Y1942" s="227">
        <f t="shared" si="213"/>
        <v>0</v>
      </c>
      <c r="Z1942" s="227">
        <f t="shared" si="214"/>
        <v>0</v>
      </c>
      <c r="AA1942" s="227">
        <f t="shared" si="216"/>
        <v>0</v>
      </c>
    </row>
    <row r="1943" spans="2:27" ht="13.5" hidden="1">
      <c r="B1943" s="232" t="s">
        <v>1110</v>
      </c>
      <c r="C1943" s="232" t="s">
        <v>1302</v>
      </c>
      <c r="D1943" s="232" t="s">
        <v>980</v>
      </c>
      <c r="E1943" s="232" t="s">
        <v>988</v>
      </c>
      <c r="F1943" s="232">
        <v>32</v>
      </c>
      <c r="G1943" s="232" t="s">
        <v>1303</v>
      </c>
      <c r="H1943" s="233">
        <v>1.9690000000000001</v>
      </c>
      <c r="I1943" s="233">
        <v>0</v>
      </c>
      <c r="J1943" s="233">
        <v>0</v>
      </c>
      <c r="K1943" s="234">
        <v>0</v>
      </c>
      <c r="L1943" s="233">
        <v>0</v>
      </c>
      <c r="M1943" s="234">
        <v>0</v>
      </c>
      <c r="N1943" s="233">
        <v>0</v>
      </c>
      <c r="O1943" s="233">
        <v>0</v>
      </c>
      <c r="P1943" s="233">
        <v>0</v>
      </c>
      <c r="Q1943" s="234">
        <v>0</v>
      </c>
      <c r="R1943" s="233">
        <v>0</v>
      </c>
      <c r="S1943" s="234">
        <v>0</v>
      </c>
      <c r="T1943" s="233">
        <v>0</v>
      </c>
      <c r="U1943" s="235">
        <f t="shared" si="210"/>
        <v>1437.3700000000001</v>
      </c>
      <c r="V1943" s="227">
        <f t="shared" si="211"/>
        <v>0</v>
      </c>
      <c r="W1943" s="227">
        <f t="shared" si="212"/>
        <v>0</v>
      </c>
      <c r="X1943" s="227">
        <f t="shared" si="215"/>
        <v>0</v>
      </c>
      <c r="Y1943" s="227">
        <f t="shared" si="213"/>
        <v>0</v>
      </c>
      <c r="Z1943" s="227">
        <f t="shared" si="214"/>
        <v>0</v>
      </c>
      <c r="AA1943" s="227">
        <f t="shared" si="216"/>
        <v>0</v>
      </c>
    </row>
    <row r="1944" spans="2:27" ht="13.5" hidden="1">
      <c r="B1944" s="232" t="s">
        <v>1110</v>
      </c>
      <c r="C1944" s="232" t="s">
        <v>1304</v>
      </c>
      <c r="D1944" s="232" t="s">
        <v>980</v>
      </c>
      <c r="E1944" s="232" t="s">
        <v>988</v>
      </c>
      <c r="F1944" s="232">
        <v>2</v>
      </c>
      <c r="G1944" s="232" t="s">
        <v>1305</v>
      </c>
      <c r="H1944" s="233">
        <v>0.17499999999999999</v>
      </c>
      <c r="I1944" s="233">
        <v>0</v>
      </c>
      <c r="J1944" s="233">
        <v>0</v>
      </c>
      <c r="K1944" s="234">
        <v>0</v>
      </c>
      <c r="L1944" s="233">
        <v>0</v>
      </c>
      <c r="M1944" s="234">
        <v>0</v>
      </c>
      <c r="N1944" s="233">
        <v>0</v>
      </c>
      <c r="O1944" s="233">
        <v>0</v>
      </c>
      <c r="P1944" s="233">
        <v>0</v>
      </c>
      <c r="Q1944" s="234">
        <v>0</v>
      </c>
      <c r="R1944" s="233">
        <v>0</v>
      </c>
      <c r="S1944" s="234">
        <v>0</v>
      </c>
      <c r="T1944" s="233">
        <v>0</v>
      </c>
      <c r="U1944" s="235">
        <f t="shared" si="210"/>
        <v>127.74999999999999</v>
      </c>
      <c r="V1944" s="227">
        <f t="shared" si="211"/>
        <v>0</v>
      </c>
      <c r="W1944" s="227">
        <f t="shared" si="212"/>
        <v>0</v>
      </c>
      <c r="X1944" s="227">
        <f t="shared" si="215"/>
        <v>0</v>
      </c>
      <c r="Y1944" s="227">
        <f t="shared" si="213"/>
        <v>0</v>
      </c>
      <c r="Z1944" s="227">
        <f t="shared" si="214"/>
        <v>0</v>
      </c>
      <c r="AA1944" s="227">
        <f t="shared" si="216"/>
        <v>0</v>
      </c>
    </row>
    <row r="1945" spans="2:27" ht="13.5" hidden="1">
      <c r="B1945" s="232" t="s">
        <v>1110</v>
      </c>
      <c r="C1945" s="232" t="s">
        <v>1306</v>
      </c>
      <c r="D1945" s="232" t="s">
        <v>980</v>
      </c>
      <c r="E1945" s="232" t="s">
        <v>988</v>
      </c>
      <c r="F1945" s="232">
        <v>4</v>
      </c>
      <c r="G1945" s="232" t="s">
        <v>1307</v>
      </c>
      <c r="H1945" s="233">
        <v>0.28999999999999998</v>
      </c>
      <c r="I1945" s="233">
        <v>0</v>
      </c>
      <c r="J1945" s="233">
        <v>0</v>
      </c>
      <c r="K1945" s="234">
        <v>0</v>
      </c>
      <c r="L1945" s="233">
        <v>0</v>
      </c>
      <c r="M1945" s="234">
        <v>0</v>
      </c>
      <c r="N1945" s="233">
        <v>0</v>
      </c>
      <c r="O1945" s="233">
        <v>0</v>
      </c>
      <c r="P1945" s="233">
        <v>0</v>
      </c>
      <c r="Q1945" s="234">
        <v>0</v>
      </c>
      <c r="R1945" s="233">
        <v>0</v>
      </c>
      <c r="S1945" s="234">
        <v>0</v>
      </c>
      <c r="T1945" s="233">
        <v>0</v>
      </c>
      <c r="U1945" s="235">
        <f t="shared" si="210"/>
        <v>211.7</v>
      </c>
      <c r="V1945" s="227">
        <f t="shared" si="211"/>
        <v>0</v>
      </c>
      <c r="W1945" s="227">
        <f t="shared" si="212"/>
        <v>0</v>
      </c>
      <c r="X1945" s="227">
        <f t="shared" si="215"/>
        <v>0</v>
      </c>
      <c r="Y1945" s="227">
        <f t="shared" si="213"/>
        <v>0</v>
      </c>
      <c r="Z1945" s="227">
        <f t="shared" si="214"/>
        <v>0</v>
      </c>
      <c r="AA1945" s="227">
        <f t="shared" si="216"/>
        <v>0</v>
      </c>
    </row>
    <row r="1946" spans="2:27" ht="13.5" hidden="1">
      <c r="B1946" s="232" t="s">
        <v>1110</v>
      </c>
      <c r="C1946" s="232" t="s">
        <v>579</v>
      </c>
      <c r="D1946" s="232" t="s">
        <v>980</v>
      </c>
      <c r="E1946" s="232" t="s">
        <v>988</v>
      </c>
      <c r="F1946" s="232">
        <v>8</v>
      </c>
      <c r="G1946" s="232" t="s">
        <v>1299</v>
      </c>
      <c r="H1946" s="233">
        <v>0.58399999999999996</v>
      </c>
      <c r="I1946" s="233">
        <v>0</v>
      </c>
      <c r="J1946" s="233">
        <v>0.437</v>
      </c>
      <c r="K1946" s="234">
        <v>1288</v>
      </c>
      <c r="L1946" s="233">
        <v>0.27700000000000002</v>
      </c>
      <c r="M1946" s="234">
        <v>3663</v>
      </c>
      <c r="N1946" s="233">
        <v>0</v>
      </c>
      <c r="O1946" s="233">
        <v>0</v>
      </c>
      <c r="P1946" s="233">
        <v>0.36799999999999999</v>
      </c>
      <c r="Q1946" s="234">
        <v>2891</v>
      </c>
      <c r="R1946" s="233">
        <v>0.24</v>
      </c>
      <c r="S1946" s="234">
        <v>8851</v>
      </c>
      <c r="T1946" s="233">
        <v>0</v>
      </c>
      <c r="U1946" s="235">
        <f t="shared" si="210"/>
        <v>426.32</v>
      </c>
      <c r="V1946" s="227">
        <f t="shared" si="211"/>
        <v>319.01</v>
      </c>
      <c r="W1946" s="227">
        <f t="shared" si="212"/>
        <v>309.54333333333335</v>
      </c>
      <c r="X1946" s="227">
        <f t="shared" si="215"/>
        <v>305.25</v>
      </c>
      <c r="Y1946" s="227">
        <f t="shared" si="213"/>
        <v>268.64</v>
      </c>
      <c r="Z1946" s="227">
        <f t="shared" si="214"/>
        <v>255.50555555555553</v>
      </c>
      <c r="AA1946" s="227">
        <f t="shared" si="216"/>
        <v>245.86111111111111</v>
      </c>
    </row>
    <row r="1947" spans="2:27" ht="13.5" hidden="1">
      <c r="B1947" s="232" t="s">
        <v>1110</v>
      </c>
      <c r="C1947" s="232" t="s">
        <v>593</v>
      </c>
      <c r="D1947" s="232" t="s">
        <v>980</v>
      </c>
      <c r="E1947" s="232" t="s">
        <v>988</v>
      </c>
      <c r="F1947" s="232">
        <v>16</v>
      </c>
      <c r="G1947" s="232" t="s">
        <v>1301</v>
      </c>
      <c r="H1947" s="233">
        <v>1.0369999999999999</v>
      </c>
      <c r="I1947" s="233">
        <v>0</v>
      </c>
      <c r="J1947" s="233">
        <v>0.74299999999999999</v>
      </c>
      <c r="K1947" s="234">
        <v>2571</v>
      </c>
      <c r="L1947" s="233">
        <v>0.42399999999999999</v>
      </c>
      <c r="M1947" s="234">
        <v>6178</v>
      </c>
      <c r="N1947" s="233">
        <v>0</v>
      </c>
      <c r="O1947" s="233">
        <v>0</v>
      </c>
      <c r="P1947" s="233">
        <v>0.60499999999999998</v>
      </c>
      <c r="Q1947" s="234">
        <v>5795</v>
      </c>
      <c r="R1947" s="233">
        <v>0.35099999999999998</v>
      </c>
      <c r="S1947" s="234">
        <v>14311</v>
      </c>
      <c r="T1947" s="233">
        <v>0</v>
      </c>
      <c r="U1947" s="235">
        <f t="shared" si="210"/>
        <v>757.01</v>
      </c>
      <c r="V1947" s="227">
        <f t="shared" si="211"/>
        <v>542.39</v>
      </c>
      <c r="W1947" s="227">
        <f t="shared" si="212"/>
        <v>523.77</v>
      </c>
      <c r="X1947" s="227">
        <f t="shared" si="215"/>
        <v>514.83333333333337</v>
      </c>
      <c r="Y1947" s="227">
        <f t="shared" si="213"/>
        <v>441.65</v>
      </c>
      <c r="Z1947" s="227">
        <f t="shared" si="214"/>
        <v>417.20222222222219</v>
      </c>
      <c r="AA1947" s="227">
        <f t="shared" si="216"/>
        <v>397.52777777777777</v>
      </c>
    </row>
    <row r="1948" spans="2:27" ht="13.5" hidden="1">
      <c r="B1948" s="232" t="s">
        <v>1110</v>
      </c>
      <c r="C1948" s="232" t="s">
        <v>604</v>
      </c>
      <c r="D1948" s="232" t="s">
        <v>980</v>
      </c>
      <c r="E1948" s="232" t="s">
        <v>988</v>
      </c>
      <c r="F1948" s="232">
        <v>36</v>
      </c>
      <c r="G1948" s="232" t="s">
        <v>1303</v>
      </c>
      <c r="H1948" s="233">
        <v>1.9450000000000001</v>
      </c>
      <c r="I1948" s="233">
        <v>0</v>
      </c>
      <c r="J1948" s="233">
        <v>1.3560000000000001</v>
      </c>
      <c r="K1948" s="234">
        <v>5147</v>
      </c>
      <c r="L1948" s="233">
        <v>0.71799999999999997</v>
      </c>
      <c r="M1948" s="234">
        <v>11226</v>
      </c>
      <c r="N1948" s="233">
        <v>0</v>
      </c>
      <c r="O1948" s="233">
        <v>0</v>
      </c>
      <c r="P1948" s="233">
        <v>1.08</v>
      </c>
      <c r="Q1948" s="234">
        <v>11576</v>
      </c>
      <c r="R1948" s="233">
        <v>0.56999999999999995</v>
      </c>
      <c r="S1948" s="234">
        <v>25180</v>
      </c>
      <c r="T1948" s="233">
        <v>0</v>
      </c>
      <c r="U1948" s="235">
        <f t="shared" si="210"/>
        <v>1419.8500000000001</v>
      </c>
      <c r="V1948" s="227">
        <f t="shared" si="211"/>
        <v>989.88000000000011</v>
      </c>
      <c r="W1948" s="227">
        <f t="shared" si="212"/>
        <v>953.05666666666662</v>
      </c>
      <c r="X1948" s="227">
        <f t="shared" si="215"/>
        <v>935.5</v>
      </c>
      <c r="Y1948" s="227">
        <f t="shared" si="213"/>
        <v>788.40000000000009</v>
      </c>
      <c r="Z1948" s="227">
        <f t="shared" si="214"/>
        <v>737.65555555555557</v>
      </c>
      <c r="AA1948" s="227">
        <f t="shared" si="216"/>
        <v>699.44444444444446</v>
      </c>
    </row>
    <row r="1949" spans="2:27" ht="13.5" hidden="1">
      <c r="B1949" s="232" t="s">
        <v>1110</v>
      </c>
      <c r="C1949" s="232" t="s">
        <v>614</v>
      </c>
      <c r="D1949" s="232" t="s">
        <v>980</v>
      </c>
      <c r="E1949" s="232" t="s">
        <v>988</v>
      </c>
      <c r="F1949" s="232">
        <v>2</v>
      </c>
      <c r="G1949" s="232" t="s">
        <v>1305</v>
      </c>
      <c r="H1949" s="233">
        <v>0.17399999999999999</v>
      </c>
      <c r="I1949" s="233">
        <v>0</v>
      </c>
      <c r="J1949" s="233">
        <v>0.13700000000000001</v>
      </c>
      <c r="K1949" s="234">
        <v>320</v>
      </c>
      <c r="L1949" s="233">
        <v>9.6000000000000002E-2</v>
      </c>
      <c r="M1949" s="234">
        <v>1152</v>
      </c>
      <c r="N1949" s="233">
        <v>0</v>
      </c>
      <c r="O1949" s="233">
        <v>0</v>
      </c>
      <c r="P1949" s="233">
        <v>0.11899999999999999</v>
      </c>
      <c r="Q1949" s="234">
        <v>723</v>
      </c>
      <c r="R1949" s="233">
        <v>8.7999999999999995E-2</v>
      </c>
      <c r="S1949" s="234">
        <v>2935</v>
      </c>
      <c r="T1949" s="233">
        <v>0</v>
      </c>
      <c r="U1949" s="235">
        <f t="shared" si="210"/>
        <v>127.02</v>
      </c>
      <c r="V1949" s="227">
        <f t="shared" si="211"/>
        <v>100.01</v>
      </c>
      <c r="W1949" s="227">
        <f t="shared" si="212"/>
        <v>96.74666666666667</v>
      </c>
      <c r="X1949" s="227">
        <f t="shared" si="215"/>
        <v>96</v>
      </c>
      <c r="Y1949" s="227">
        <f t="shared" si="213"/>
        <v>86.86999999999999</v>
      </c>
      <c r="Z1949" s="227">
        <f t="shared" si="214"/>
        <v>84.323333333333323</v>
      </c>
      <c r="AA1949" s="227">
        <f t="shared" si="216"/>
        <v>81.527777777777771</v>
      </c>
    </row>
    <row r="1950" spans="2:27" ht="13.5" hidden="1">
      <c r="B1950" s="232" t="s">
        <v>1110</v>
      </c>
      <c r="C1950" s="232" t="s">
        <v>623</v>
      </c>
      <c r="D1950" s="232" t="s">
        <v>980</v>
      </c>
      <c r="E1950" s="232" t="s">
        <v>988</v>
      </c>
      <c r="F1950" s="232">
        <v>4</v>
      </c>
      <c r="G1950" s="232" t="s">
        <v>1307</v>
      </c>
      <c r="H1950" s="233">
        <v>0.28699999999999998</v>
      </c>
      <c r="I1950" s="233">
        <v>0</v>
      </c>
      <c r="J1950" s="233">
        <v>0.21299999999999999</v>
      </c>
      <c r="K1950" s="234">
        <v>644</v>
      </c>
      <c r="L1950" s="233">
        <v>0.13400000000000001</v>
      </c>
      <c r="M1950" s="234">
        <v>1788</v>
      </c>
      <c r="N1950" s="233">
        <v>0</v>
      </c>
      <c r="O1950" s="233">
        <v>0</v>
      </c>
      <c r="P1950" s="233">
        <v>0.17899999999999999</v>
      </c>
      <c r="Q1950" s="234">
        <v>1445</v>
      </c>
      <c r="R1950" s="233">
        <v>0.115</v>
      </c>
      <c r="S1950" s="234">
        <v>4294</v>
      </c>
      <c r="T1950" s="233">
        <v>0</v>
      </c>
      <c r="U1950" s="235">
        <f t="shared" si="210"/>
        <v>209.51</v>
      </c>
      <c r="V1950" s="227">
        <f t="shared" si="211"/>
        <v>155.49</v>
      </c>
      <c r="W1950" s="227">
        <f t="shared" si="212"/>
        <v>151.48666666666668</v>
      </c>
      <c r="X1950" s="227">
        <f t="shared" si="215"/>
        <v>149</v>
      </c>
      <c r="Y1950" s="227">
        <f t="shared" si="213"/>
        <v>130.66999999999999</v>
      </c>
      <c r="Z1950" s="227">
        <f t="shared" si="214"/>
        <v>124.08888888888889</v>
      </c>
      <c r="AA1950" s="227">
        <f t="shared" si="216"/>
        <v>119.27777777777777</v>
      </c>
    </row>
    <row r="1951" spans="2:27" ht="13.5" hidden="1">
      <c r="B1951" s="232" t="s">
        <v>1110</v>
      </c>
      <c r="C1951" s="232" t="s">
        <v>635</v>
      </c>
      <c r="D1951" s="232" t="s">
        <v>980</v>
      </c>
      <c r="E1951" s="232" t="s">
        <v>988</v>
      </c>
      <c r="F1951" s="232">
        <v>48</v>
      </c>
      <c r="G1951" s="232" t="s">
        <v>1308</v>
      </c>
      <c r="H1951" s="233">
        <v>2.4340000000000002</v>
      </c>
      <c r="I1951" s="233">
        <v>0</v>
      </c>
      <c r="J1951" s="233">
        <v>1.5820000000000001</v>
      </c>
      <c r="K1951" s="234">
        <v>6055</v>
      </c>
      <c r="L1951" s="233">
        <v>0.82099999999999995</v>
      </c>
      <c r="M1951" s="234">
        <v>13006</v>
      </c>
      <c r="N1951" s="233">
        <v>0</v>
      </c>
      <c r="O1951" s="233">
        <v>0</v>
      </c>
      <c r="P1951" s="233">
        <v>1.125</v>
      </c>
      <c r="Q1951" s="234">
        <v>12110</v>
      </c>
      <c r="R1951" s="233">
        <v>0.59099999999999997</v>
      </c>
      <c r="S1951" s="234">
        <v>26183</v>
      </c>
      <c r="T1951" s="233">
        <v>0</v>
      </c>
      <c r="U1951" s="235">
        <f t="shared" si="210"/>
        <v>1776.8200000000002</v>
      </c>
      <c r="V1951" s="227">
        <f t="shared" si="211"/>
        <v>1154.8600000000001</v>
      </c>
      <c r="W1951" s="227">
        <f t="shared" si="212"/>
        <v>1103.9133333333332</v>
      </c>
      <c r="X1951" s="227">
        <f t="shared" si="215"/>
        <v>1083.8333333333333</v>
      </c>
      <c r="Y1951" s="227">
        <f t="shared" si="213"/>
        <v>821.25</v>
      </c>
      <c r="Z1951" s="227">
        <f t="shared" si="214"/>
        <v>767.81888888888886</v>
      </c>
      <c r="AA1951" s="227">
        <f t="shared" si="216"/>
        <v>727.30555555555554</v>
      </c>
    </row>
    <row r="1952" spans="2:27" ht="13.5" hidden="1">
      <c r="B1952" s="232" t="s">
        <v>1110</v>
      </c>
      <c r="C1952" s="232" t="s">
        <v>643</v>
      </c>
      <c r="D1952" s="232" t="s">
        <v>980</v>
      </c>
      <c r="E1952" s="232" t="s">
        <v>988</v>
      </c>
      <c r="F1952" s="232">
        <v>72</v>
      </c>
      <c r="G1952" s="232" t="s">
        <v>1309</v>
      </c>
      <c r="H1952" s="233">
        <v>3.5859999999999999</v>
      </c>
      <c r="I1952" s="233">
        <v>0</v>
      </c>
      <c r="J1952" s="233">
        <v>2.3069999999999999</v>
      </c>
      <c r="K1952" s="234">
        <v>9082</v>
      </c>
      <c r="L1952" s="233">
        <v>1.167</v>
      </c>
      <c r="M1952" s="234">
        <v>18940</v>
      </c>
      <c r="N1952" s="233">
        <v>0</v>
      </c>
      <c r="O1952" s="233">
        <v>0</v>
      </c>
      <c r="P1952" s="233">
        <v>1.623</v>
      </c>
      <c r="Q1952" s="234">
        <v>18165</v>
      </c>
      <c r="R1952" s="233">
        <v>0.82099999999999995</v>
      </c>
      <c r="S1952" s="234">
        <v>37566</v>
      </c>
      <c r="T1952" s="233">
        <v>0</v>
      </c>
      <c r="U1952" s="235">
        <f t="shared" si="210"/>
        <v>2617.7799999999997</v>
      </c>
      <c r="V1952" s="227">
        <f t="shared" si="211"/>
        <v>1684.11</v>
      </c>
      <c r="W1952" s="227">
        <f t="shared" si="212"/>
        <v>1608.7433333333333</v>
      </c>
      <c r="X1952" s="227">
        <f t="shared" si="215"/>
        <v>1578.3333333333333</v>
      </c>
      <c r="Y1952" s="227">
        <f t="shared" si="213"/>
        <v>1184.79</v>
      </c>
      <c r="Z1952" s="227">
        <f t="shared" si="214"/>
        <v>1103.9133333333332</v>
      </c>
      <c r="AA1952" s="227">
        <f t="shared" si="216"/>
        <v>1043.5</v>
      </c>
    </row>
    <row r="1953" spans="2:27" ht="13.5" hidden="1">
      <c r="B1953" s="232" t="s">
        <v>1110</v>
      </c>
      <c r="C1953" s="232" t="s">
        <v>649</v>
      </c>
      <c r="D1953" s="232" t="s">
        <v>980</v>
      </c>
      <c r="E1953" s="232" t="s">
        <v>988</v>
      </c>
      <c r="F1953" s="232">
        <v>96</v>
      </c>
      <c r="G1953" s="232" t="s">
        <v>1310</v>
      </c>
      <c r="H1953" s="233">
        <v>4.7380000000000004</v>
      </c>
      <c r="I1953" s="233">
        <v>0</v>
      </c>
      <c r="J1953" s="233">
        <v>3.0329999999999999</v>
      </c>
      <c r="K1953" s="234">
        <v>12110</v>
      </c>
      <c r="L1953" s="233">
        <v>1.512</v>
      </c>
      <c r="M1953" s="234">
        <v>24874</v>
      </c>
      <c r="N1953" s="233">
        <v>0</v>
      </c>
      <c r="O1953" s="233">
        <v>0</v>
      </c>
      <c r="P1953" s="233">
        <v>2.121</v>
      </c>
      <c r="Q1953" s="234">
        <v>24220</v>
      </c>
      <c r="R1953" s="233">
        <v>1.052</v>
      </c>
      <c r="S1953" s="234">
        <v>48949</v>
      </c>
      <c r="T1953" s="233">
        <v>0</v>
      </c>
      <c r="U1953" s="235">
        <f t="shared" si="210"/>
        <v>3458.7400000000002</v>
      </c>
      <c r="V1953" s="227">
        <f t="shared" si="211"/>
        <v>2214.09</v>
      </c>
      <c r="W1953" s="227">
        <f t="shared" si="212"/>
        <v>2112.9266666666667</v>
      </c>
      <c r="X1953" s="227">
        <f t="shared" si="215"/>
        <v>2072.8333333333335</v>
      </c>
      <c r="Y1953" s="227">
        <f t="shared" si="213"/>
        <v>1548.33</v>
      </c>
      <c r="Z1953" s="227">
        <f t="shared" si="214"/>
        <v>1440.7377777777779</v>
      </c>
      <c r="AA1953" s="227">
        <f t="shared" si="216"/>
        <v>1359.6944444444443</v>
      </c>
    </row>
    <row r="1954" spans="2:27" ht="13.5" hidden="1">
      <c r="B1954" s="232" t="s">
        <v>1110</v>
      </c>
      <c r="C1954" s="232" t="s">
        <v>654</v>
      </c>
      <c r="D1954" s="232" t="s">
        <v>980</v>
      </c>
      <c r="E1954" s="232" t="s">
        <v>988</v>
      </c>
      <c r="F1954" s="232">
        <v>8</v>
      </c>
      <c r="G1954" s="232" t="s">
        <v>1311</v>
      </c>
      <c r="H1954" s="233">
        <v>0.51400000000000001</v>
      </c>
      <c r="I1954" s="233">
        <v>0</v>
      </c>
      <c r="J1954" s="233">
        <v>0.372</v>
      </c>
      <c r="K1954" s="234">
        <v>1009</v>
      </c>
      <c r="L1954" s="233">
        <v>0.245</v>
      </c>
      <c r="M1954" s="234">
        <v>3117</v>
      </c>
      <c r="N1954" s="233">
        <v>0</v>
      </c>
      <c r="O1954" s="233">
        <v>0</v>
      </c>
      <c r="P1954" s="233">
        <v>0.29599999999999999</v>
      </c>
      <c r="Q1954" s="234">
        <v>2018</v>
      </c>
      <c r="R1954" s="233">
        <v>0.20699999999999999</v>
      </c>
      <c r="S1954" s="234">
        <v>7211</v>
      </c>
      <c r="T1954" s="233">
        <v>0</v>
      </c>
      <c r="U1954" s="235">
        <f t="shared" si="210"/>
        <v>375.22</v>
      </c>
      <c r="V1954" s="227">
        <f t="shared" si="211"/>
        <v>271.56</v>
      </c>
      <c r="W1954" s="227">
        <f t="shared" si="212"/>
        <v>262.93333333333334</v>
      </c>
      <c r="X1954" s="227">
        <f t="shared" si="215"/>
        <v>259.75</v>
      </c>
      <c r="Y1954" s="227">
        <f t="shared" si="213"/>
        <v>216.07999999999998</v>
      </c>
      <c r="Z1954" s="227">
        <f t="shared" si="214"/>
        <v>207.16555555555556</v>
      </c>
      <c r="AA1954" s="227">
        <f t="shared" si="216"/>
        <v>200.30555555555554</v>
      </c>
    </row>
    <row r="1955" spans="2:27" ht="13.5" hidden="1">
      <c r="B1955" s="232" t="s">
        <v>1110</v>
      </c>
      <c r="C1955" s="232" t="s">
        <v>660</v>
      </c>
      <c r="D1955" s="232" t="s">
        <v>980</v>
      </c>
      <c r="E1955" s="232" t="s">
        <v>988</v>
      </c>
      <c r="F1955" s="232">
        <v>16</v>
      </c>
      <c r="G1955" s="232" t="s">
        <v>1312</v>
      </c>
      <c r="H1955" s="233">
        <v>0.89800000000000002</v>
      </c>
      <c r="I1955" s="233">
        <v>0</v>
      </c>
      <c r="J1955" s="233">
        <v>0.61399999999999999</v>
      </c>
      <c r="K1955" s="234">
        <v>2018</v>
      </c>
      <c r="L1955" s="233">
        <v>0.36</v>
      </c>
      <c r="M1955" s="234">
        <v>5095</v>
      </c>
      <c r="N1955" s="233">
        <v>0</v>
      </c>
      <c r="O1955" s="233">
        <v>0</v>
      </c>
      <c r="P1955" s="233">
        <v>0.46200000000000002</v>
      </c>
      <c r="Q1955" s="234">
        <v>4037</v>
      </c>
      <c r="R1955" s="233">
        <v>0.28399999999999997</v>
      </c>
      <c r="S1955" s="234">
        <v>11005</v>
      </c>
      <c r="T1955" s="233">
        <v>0</v>
      </c>
      <c r="U1955" s="235">
        <f t="shared" si="210"/>
        <v>655.54</v>
      </c>
      <c r="V1955" s="227">
        <f t="shared" si="211"/>
        <v>448.21999999999997</v>
      </c>
      <c r="W1955" s="227">
        <f t="shared" si="212"/>
        <v>430.9666666666667</v>
      </c>
      <c r="X1955" s="227">
        <f t="shared" si="215"/>
        <v>424.58333333333331</v>
      </c>
      <c r="Y1955" s="227">
        <f t="shared" si="213"/>
        <v>337.26</v>
      </c>
      <c r="Z1955" s="227">
        <f t="shared" si="214"/>
        <v>319.45888888888885</v>
      </c>
      <c r="AA1955" s="227">
        <f t="shared" si="216"/>
        <v>305.69444444444446</v>
      </c>
    </row>
    <row r="1956" spans="2:27" ht="13.5" hidden="1">
      <c r="B1956" s="232" t="s">
        <v>1110</v>
      </c>
      <c r="C1956" s="232" t="s">
        <v>666</v>
      </c>
      <c r="D1956" s="232" t="s">
        <v>980</v>
      </c>
      <c r="E1956" s="232" t="s">
        <v>988</v>
      </c>
      <c r="F1956" s="232">
        <v>36</v>
      </c>
      <c r="G1956" s="232" t="s">
        <v>1313</v>
      </c>
      <c r="H1956" s="233">
        <v>1.8580000000000001</v>
      </c>
      <c r="I1956" s="233">
        <v>0</v>
      </c>
      <c r="J1956" s="233">
        <v>1.2190000000000001</v>
      </c>
      <c r="K1956" s="234">
        <v>4541</v>
      </c>
      <c r="L1956" s="233">
        <v>0.64800000000000002</v>
      </c>
      <c r="M1956" s="234">
        <v>10040</v>
      </c>
      <c r="N1956" s="233">
        <v>0</v>
      </c>
      <c r="O1956" s="233">
        <v>0</v>
      </c>
      <c r="P1956" s="233">
        <v>0.876</v>
      </c>
      <c r="Q1956" s="234">
        <v>9082</v>
      </c>
      <c r="R1956" s="233">
        <v>0.47599999999999998</v>
      </c>
      <c r="S1956" s="234">
        <v>20491</v>
      </c>
      <c r="T1956" s="233">
        <v>0</v>
      </c>
      <c r="U1956" s="235">
        <f t="shared" si="210"/>
        <v>1356.3400000000001</v>
      </c>
      <c r="V1956" s="227">
        <f t="shared" si="211"/>
        <v>889.87</v>
      </c>
      <c r="W1956" s="227">
        <f t="shared" si="212"/>
        <v>851.45666666666671</v>
      </c>
      <c r="X1956" s="227">
        <f t="shared" si="215"/>
        <v>836.66666666666663</v>
      </c>
      <c r="Y1956" s="227">
        <f t="shared" si="213"/>
        <v>639.48</v>
      </c>
      <c r="Z1956" s="227">
        <f t="shared" si="214"/>
        <v>599.75777777777773</v>
      </c>
      <c r="AA1956" s="227">
        <f t="shared" si="216"/>
        <v>569.19444444444446</v>
      </c>
    </row>
    <row r="1957" spans="2:27" ht="13.5" hidden="1">
      <c r="B1957" s="232" t="s">
        <v>1110</v>
      </c>
      <c r="C1957" s="232" t="s">
        <v>671</v>
      </c>
      <c r="D1957" s="232" t="s">
        <v>980</v>
      </c>
      <c r="E1957" s="232" t="s">
        <v>988</v>
      </c>
      <c r="F1957" s="232">
        <v>2</v>
      </c>
      <c r="G1957" s="232" t="s">
        <v>1314</v>
      </c>
      <c r="H1957" s="233">
        <v>0.156</v>
      </c>
      <c r="I1957" s="233">
        <v>0</v>
      </c>
      <c r="J1957" s="233">
        <v>0.12</v>
      </c>
      <c r="K1957" s="234">
        <v>252</v>
      </c>
      <c r="L1957" s="233">
        <v>8.8999999999999996E-2</v>
      </c>
      <c r="M1957" s="234">
        <v>1020</v>
      </c>
      <c r="N1957" s="233">
        <v>0</v>
      </c>
      <c r="O1957" s="233">
        <v>0</v>
      </c>
      <c r="P1957" s="233">
        <v>0.10100000000000001</v>
      </c>
      <c r="Q1957" s="234">
        <v>505</v>
      </c>
      <c r="R1957" s="233">
        <v>7.9000000000000001E-2</v>
      </c>
      <c r="S1957" s="234">
        <v>2525</v>
      </c>
      <c r="T1957" s="233">
        <v>0</v>
      </c>
      <c r="U1957" s="235">
        <f t="shared" si="210"/>
        <v>113.88</v>
      </c>
      <c r="V1957" s="227">
        <f t="shared" si="211"/>
        <v>87.6</v>
      </c>
      <c r="W1957" s="227">
        <f t="shared" si="212"/>
        <v>85.97</v>
      </c>
      <c r="X1957" s="227">
        <f t="shared" si="215"/>
        <v>85</v>
      </c>
      <c r="Y1957" s="227">
        <f t="shared" si="213"/>
        <v>73.73</v>
      </c>
      <c r="Z1957" s="227">
        <f t="shared" si="214"/>
        <v>71.697777777777787</v>
      </c>
      <c r="AA1957" s="227">
        <f t="shared" si="216"/>
        <v>70.138888888888886</v>
      </c>
    </row>
    <row r="1958" spans="2:27" ht="13.5" hidden="1">
      <c r="B1958" s="232" t="s">
        <v>1110</v>
      </c>
      <c r="C1958" s="232" t="s">
        <v>676</v>
      </c>
      <c r="D1958" s="232" t="s">
        <v>980</v>
      </c>
      <c r="E1958" s="232" t="s">
        <v>988</v>
      </c>
      <c r="F1958" s="232">
        <v>96</v>
      </c>
      <c r="G1958" s="232" t="s">
        <v>1310</v>
      </c>
      <c r="H1958" s="233">
        <v>4.7380000000000004</v>
      </c>
      <c r="I1958" s="233">
        <v>0</v>
      </c>
      <c r="J1958" s="233">
        <v>3.0329999999999999</v>
      </c>
      <c r="K1958" s="234">
        <v>12110</v>
      </c>
      <c r="L1958" s="233">
        <v>1.512</v>
      </c>
      <c r="M1958" s="234">
        <v>24874</v>
      </c>
      <c r="N1958" s="233">
        <v>0</v>
      </c>
      <c r="O1958" s="233">
        <v>0</v>
      </c>
      <c r="P1958" s="233">
        <v>2.121</v>
      </c>
      <c r="Q1958" s="234">
        <v>24220</v>
      </c>
      <c r="R1958" s="233">
        <v>1.052</v>
      </c>
      <c r="S1958" s="234">
        <v>48949</v>
      </c>
      <c r="T1958" s="233">
        <v>0</v>
      </c>
      <c r="U1958" s="235">
        <f t="shared" si="210"/>
        <v>3458.7400000000002</v>
      </c>
      <c r="V1958" s="227">
        <f t="shared" si="211"/>
        <v>2214.09</v>
      </c>
      <c r="W1958" s="227">
        <f t="shared" si="212"/>
        <v>2112.9266666666667</v>
      </c>
      <c r="X1958" s="227">
        <f t="shared" si="215"/>
        <v>2072.8333333333335</v>
      </c>
      <c r="Y1958" s="227">
        <f t="shared" si="213"/>
        <v>1548.33</v>
      </c>
      <c r="Z1958" s="227">
        <f t="shared" si="214"/>
        <v>1440.7377777777779</v>
      </c>
      <c r="AA1958" s="227">
        <f t="shared" si="216"/>
        <v>1359.6944444444443</v>
      </c>
    </row>
    <row r="1959" spans="2:27" ht="13.5" hidden="1">
      <c r="B1959" s="232" t="s">
        <v>1110</v>
      </c>
      <c r="C1959" s="232" t="s">
        <v>681</v>
      </c>
      <c r="D1959" s="232" t="s">
        <v>980</v>
      </c>
      <c r="E1959" s="232" t="s">
        <v>988</v>
      </c>
      <c r="F1959" s="232">
        <v>4</v>
      </c>
      <c r="G1959" s="232" t="s">
        <v>1315</v>
      </c>
      <c r="H1959" s="233">
        <v>0.252</v>
      </c>
      <c r="I1959" s="233">
        <v>0</v>
      </c>
      <c r="J1959" s="233">
        <v>0.18099999999999999</v>
      </c>
      <c r="K1959" s="234">
        <v>505</v>
      </c>
      <c r="L1959" s="233">
        <v>0.11799999999999999</v>
      </c>
      <c r="M1959" s="234">
        <v>1515</v>
      </c>
      <c r="N1959" s="233">
        <v>0</v>
      </c>
      <c r="O1959" s="233">
        <v>0</v>
      </c>
      <c r="P1959" s="233">
        <v>0.14299999999999999</v>
      </c>
      <c r="Q1959" s="234">
        <v>1009</v>
      </c>
      <c r="R1959" s="233">
        <v>9.8000000000000004E-2</v>
      </c>
      <c r="S1959" s="234">
        <v>3474</v>
      </c>
      <c r="T1959" s="233">
        <v>0</v>
      </c>
      <c r="U1959" s="235">
        <f t="shared" si="210"/>
        <v>183.96</v>
      </c>
      <c r="V1959" s="227">
        <f t="shared" si="211"/>
        <v>132.13</v>
      </c>
      <c r="W1959" s="227">
        <f t="shared" si="212"/>
        <v>128.22333333333333</v>
      </c>
      <c r="X1959" s="227">
        <f t="shared" si="215"/>
        <v>126.25</v>
      </c>
      <c r="Y1959" s="227">
        <f t="shared" si="213"/>
        <v>104.38999999999999</v>
      </c>
      <c r="Z1959" s="227">
        <f t="shared" si="214"/>
        <v>99.567777777777792</v>
      </c>
      <c r="AA1959" s="227">
        <f t="shared" si="216"/>
        <v>96.5</v>
      </c>
    </row>
    <row r="1960" spans="2:27" ht="13.5" hidden="1">
      <c r="B1960" s="232" t="s">
        <v>1110</v>
      </c>
      <c r="C1960" s="232" t="s">
        <v>1022</v>
      </c>
      <c r="D1960" s="232" t="s">
        <v>980</v>
      </c>
      <c r="E1960" s="232" t="s">
        <v>988</v>
      </c>
      <c r="F1960" s="232">
        <v>48</v>
      </c>
      <c r="G1960" s="232" t="s">
        <v>1308</v>
      </c>
      <c r="H1960" s="233">
        <v>2.194</v>
      </c>
      <c r="I1960" s="233">
        <v>0</v>
      </c>
      <c r="J1960" s="233">
        <v>1.43</v>
      </c>
      <c r="K1960" s="234">
        <v>5424</v>
      </c>
      <c r="L1960" s="233">
        <v>0.749</v>
      </c>
      <c r="M1960" s="234">
        <v>11770</v>
      </c>
      <c r="N1960" s="233">
        <v>0</v>
      </c>
      <c r="O1960" s="233">
        <v>0</v>
      </c>
      <c r="P1960" s="233">
        <v>1.022</v>
      </c>
      <c r="Q1960" s="234">
        <v>10848</v>
      </c>
      <c r="R1960" s="233">
        <v>0.54300000000000004</v>
      </c>
      <c r="S1960" s="234">
        <v>23811</v>
      </c>
      <c r="T1960" s="233">
        <v>0</v>
      </c>
      <c r="U1960" s="235">
        <f t="shared" si="210"/>
        <v>1601.62</v>
      </c>
      <c r="V1960" s="227">
        <f t="shared" si="211"/>
        <v>1043.8999999999999</v>
      </c>
      <c r="W1960" s="227">
        <f t="shared" si="212"/>
        <v>998.77</v>
      </c>
      <c r="X1960" s="227">
        <f t="shared" si="215"/>
        <v>980.83333333333337</v>
      </c>
      <c r="Y1960" s="227">
        <f t="shared" si="213"/>
        <v>746.06000000000006</v>
      </c>
      <c r="Z1960" s="227">
        <f t="shared" si="214"/>
        <v>697.72333333333336</v>
      </c>
      <c r="AA1960" s="227">
        <f t="shared" si="216"/>
        <v>661.41666666666663</v>
      </c>
    </row>
    <row r="1961" spans="2:27" ht="13.5" hidden="1">
      <c r="B1961" s="232" t="s">
        <v>1110</v>
      </c>
      <c r="C1961" s="232" t="s">
        <v>1023</v>
      </c>
      <c r="D1961" s="232" t="s">
        <v>980</v>
      </c>
      <c r="E1961" s="232" t="s">
        <v>988</v>
      </c>
      <c r="F1961" s="232">
        <v>64</v>
      </c>
      <c r="G1961" s="232" t="s">
        <v>1316</v>
      </c>
      <c r="H1961" s="233">
        <v>2.8820000000000001</v>
      </c>
      <c r="I1961" s="233">
        <v>0</v>
      </c>
      <c r="J1961" s="233">
        <v>1.8640000000000001</v>
      </c>
      <c r="K1961" s="234">
        <v>7232</v>
      </c>
      <c r="L1961" s="233">
        <v>0.95599999999999996</v>
      </c>
      <c r="M1961" s="234">
        <v>15314</v>
      </c>
      <c r="N1961" s="233">
        <v>0</v>
      </c>
      <c r="O1961" s="233">
        <v>0</v>
      </c>
      <c r="P1961" s="233">
        <v>1.319</v>
      </c>
      <c r="Q1961" s="234">
        <v>14465</v>
      </c>
      <c r="R1961" s="233">
        <v>0.68</v>
      </c>
      <c r="S1961" s="234">
        <v>30610</v>
      </c>
      <c r="T1961" s="233">
        <v>0</v>
      </c>
      <c r="U1961" s="235">
        <f t="shared" si="210"/>
        <v>2103.86</v>
      </c>
      <c r="V1961" s="227">
        <f t="shared" si="211"/>
        <v>1360.72</v>
      </c>
      <c r="W1961" s="227">
        <f t="shared" si="212"/>
        <v>1300.5466666666666</v>
      </c>
      <c r="X1961" s="227">
        <f t="shared" si="215"/>
        <v>1276.1666666666667</v>
      </c>
      <c r="Y1961" s="227">
        <f t="shared" si="213"/>
        <v>962.87</v>
      </c>
      <c r="Z1961" s="227">
        <f t="shared" si="214"/>
        <v>898.20555555555552</v>
      </c>
      <c r="AA1961" s="227">
        <f t="shared" si="216"/>
        <v>850.27777777777783</v>
      </c>
    </row>
    <row r="1962" spans="2:27" ht="13.5" hidden="1">
      <c r="B1962" s="232" t="s">
        <v>1110</v>
      </c>
      <c r="C1962" s="232" t="s">
        <v>1024</v>
      </c>
      <c r="D1962" s="232" t="s">
        <v>980</v>
      </c>
      <c r="E1962" s="232" t="s">
        <v>988</v>
      </c>
      <c r="F1962" s="232">
        <v>96</v>
      </c>
      <c r="G1962" s="232" t="s">
        <v>1310</v>
      </c>
      <c r="H1962" s="233">
        <v>4.258</v>
      </c>
      <c r="I1962" s="233">
        <v>0</v>
      </c>
      <c r="J1962" s="233">
        <v>2.7309999999999999</v>
      </c>
      <c r="K1962" s="234">
        <v>10848</v>
      </c>
      <c r="L1962" s="233">
        <v>1.3680000000000001</v>
      </c>
      <c r="M1962" s="234">
        <v>22402</v>
      </c>
      <c r="N1962" s="233">
        <v>0</v>
      </c>
      <c r="O1962" s="233">
        <v>0</v>
      </c>
      <c r="P1962" s="233">
        <v>1.913</v>
      </c>
      <c r="Q1962" s="234">
        <v>21697</v>
      </c>
      <c r="R1962" s="233">
        <v>0.95599999999999996</v>
      </c>
      <c r="S1962" s="234">
        <v>44206</v>
      </c>
      <c r="T1962" s="233">
        <v>0</v>
      </c>
      <c r="U1962" s="235">
        <f t="shared" si="210"/>
        <v>3108.34</v>
      </c>
      <c r="V1962" s="227">
        <f t="shared" si="211"/>
        <v>1993.6299999999999</v>
      </c>
      <c r="W1962" s="227">
        <f t="shared" si="212"/>
        <v>1902.64</v>
      </c>
      <c r="X1962" s="227">
        <f t="shared" si="215"/>
        <v>1866.8333333333333</v>
      </c>
      <c r="Y1962" s="227">
        <f t="shared" si="213"/>
        <v>1396.49</v>
      </c>
      <c r="Z1962" s="227">
        <f t="shared" si="214"/>
        <v>1300.5744444444445</v>
      </c>
      <c r="AA1962" s="227">
        <f t="shared" si="216"/>
        <v>1227.9444444444443</v>
      </c>
    </row>
    <row r="1963" spans="2:27" ht="13.5" hidden="1">
      <c r="B1963" s="232" t="s">
        <v>1110</v>
      </c>
      <c r="C1963" s="232" t="s">
        <v>1025</v>
      </c>
      <c r="D1963" s="232" t="s">
        <v>980</v>
      </c>
      <c r="E1963" s="232" t="s">
        <v>988</v>
      </c>
      <c r="F1963" s="232">
        <v>8</v>
      </c>
      <c r="G1963" s="232" t="s">
        <v>1311</v>
      </c>
      <c r="H1963" s="233">
        <v>0.47399999999999998</v>
      </c>
      <c r="I1963" s="233">
        <v>0</v>
      </c>
      <c r="J1963" s="233">
        <v>0.34699999999999998</v>
      </c>
      <c r="K1963" s="234">
        <v>904</v>
      </c>
      <c r="L1963" s="233">
        <v>0.23300000000000001</v>
      </c>
      <c r="M1963" s="234">
        <v>2911</v>
      </c>
      <c r="N1963" s="233">
        <v>0</v>
      </c>
      <c r="O1963" s="233">
        <v>0</v>
      </c>
      <c r="P1963" s="233">
        <v>0.27900000000000003</v>
      </c>
      <c r="Q1963" s="234">
        <v>1808</v>
      </c>
      <c r="R1963" s="233">
        <v>0.19900000000000001</v>
      </c>
      <c r="S1963" s="234">
        <v>6816</v>
      </c>
      <c r="T1963" s="233">
        <v>0</v>
      </c>
      <c r="U1963" s="235">
        <f t="shared" si="210"/>
        <v>346.02</v>
      </c>
      <c r="V1963" s="227">
        <f t="shared" si="211"/>
        <v>253.30999999999997</v>
      </c>
      <c r="W1963" s="227">
        <f t="shared" si="212"/>
        <v>245.42333333333335</v>
      </c>
      <c r="X1963" s="227">
        <f t="shared" si="215"/>
        <v>242.58333333333334</v>
      </c>
      <c r="Y1963" s="227">
        <f t="shared" si="213"/>
        <v>203.67000000000002</v>
      </c>
      <c r="Z1963" s="227">
        <f t="shared" si="214"/>
        <v>195.49222222222224</v>
      </c>
      <c r="AA1963" s="227">
        <f t="shared" si="216"/>
        <v>189.33333333333334</v>
      </c>
    </row>
    <row r="1964" spans="2:27" ht="13.5" hidden="1">
      <c r="B1964" s="232" t="s">
        <v>1110</v>
      </c>
      <c r="C1964" s="232" t="s">
        <v>1026</v>
      </c>
      <c r="D1964" s="232" t="s">
        <v>980</v>
      </c>
      <c r="E1964" s="232" t="s">
        <v>988</v>
      </c>
      <c r="F1964" s="232">
        <v>16</v>
      </c>
      <c r="G1964" s="232" t="s">
        <v>1312</v>
      </c>
      <c r="H1964" s="233">
        <v>0.81799999999999995</v>
      </c>
      <c r="I1964" s="233">
        <v>0</v>
      </c>
      <c r="J1964" s="233">
        <v>0.56299999999999994</v>
      </c>
      <c r="K1964" s="234">
        <v>1808</v>
      </c>
      <c r="L1964" s="233">
        <v>0.33600000000000002</v>
      </c>
      <c r="M1964" s="234">
        <v>4683</v>
      </c>
      <c r="N1964" s="233">
        <v>0</v>
      </c>
      <c r="O1964" s="233">
        <v>0</v>
      </c>
      <c r="P1964" s="233">
        <v>0.42699999999999999</v>
      </c>
      <c r="Q1964" s="234">
        <v>3616</v>
      </c>
      <c r="R1964" s="233">
        <v>0.26800000000000002</v>
      </c>
      <c r="S1964" s="234">
        <v>10215</v>
      </c>
      <c r="T1964" s="233">
        <v>0</v>
      </c>
      <c r="U1964" s="235">
        <f t="shared" si="210"/>
        <v>597.14</v>
      </c>
      <c r="V1964" s="227">
        <f t="shared" si="211"/>
        <v>410.98999999999995</v>
      </c>
      <c r="W1964" s="227">
        <f t="shared" si="212"/>
        <v>395.94666666666666</v>
      </c>
      <c r="X1964" s="227">
        <f t="shared" si="215"/>
        <v>390.25</v>
      </c>
      <c r="Y1964" s="227">
        <f t="shared" si="213"/>
        <v>311.70999999999998</v>
      </c>
      <c r="Z1964" s="227">
        <f t="shared" si="214"/>
        <v>296.08444444444444</v>
      </c>
      <c r="AA1964" s="227">
        <f t="shared" si="216"/>
        <v>283.75</v>
      </c>
    </row>
    <row r="1965" spans="2:27" ht="13.5" hidden="1">
      <c r="B1965" s="232" t="s">
        <v>1110</v>
      </c>
      <c r="C1965" s="232" t="s">
        <v>1027</v>
      </c>
      <c r="D1965" s="232" t="s">
        <v>980</v>
      </c>
      <c r="E1965" s="232" t="s">
        <v>988</v>
      </c>
      <c r="F1965" s="232">
        <v>32</v>
      </c>
      <c r="G1965" s="232" t="s">
        <v>1317</v>
      </c>
      <c r="H1965" s="233">
        <v>1.506</v>
      </c>
      <c r="I1965" s="233">
        <v>0</v>
      </c>
      <c r="J1965" s="233">
        <v>0.997</v>
      </c>
      <c r="K1965" s="234">
        <v>3616</v>
      </c>
      <c r="L1965" s="233">
        <v>0.54300000000000004</v>
      </c>
      <c r="M1965" s="234">
        <v>8226</v>
      </c>
      <c r="N1965" s="233">
        <v>0</v>
      </c>
      <c r="O1965" s="233">
        <v>0</v>
      </c>
      <c r="P1965" s="233">
        <v>0.72399999999999998</v>
      </c>
      <c r="Q1965" s="234">
        <v>7232</v>
      </c>
      <c r="R1965" s="233">
        <v>0.40500000000000003</v>
      </c>
      <c r="S1965" s="234">
        <v>17013</v>
      </c>
      <c r="T1965" s="233">
        <v>0</v>
      </c>
      <c r="U1965" s="235">
        <f t="shared" si="210"/>
        <v>1099.3800000000001</v>
      </c>
      <c r="V1965" s="227">
        <f t="shared" si="211"/>
        <v>727.81</v>
      </c>
      <c r="W1965" s="227">
        <f t="shared" si="212"/>
        <v>697.72333333333336</v>
      </c>
      <c r="X1965" s="227">
        <f t="shared" si="215"/>
        <v>685.5</v>
      </c>
      <c r="Y1965" s="227">
        <f t="shared" si="213"/>
        <v>528.52</v>
      </c>
      <c r="Z1965" s="227">
        <f t="shared" si="214"/>
        <v>496.53888888888889</v>
      </c>
      <c r="AA1965" s="227">
        <f t="shared" si="216"/>
        <v>472.58333333333331</v>
      </c>
    </row>
    <row r="1966" spans="2:27" ht="13.5" hidden="1">
      <c r="B1966" s="232" t="s">
        <v>1110</v>
      </c>
      <c r="C1966" s="232" t="s">
        <v>1028</v>
      </c>
      <c r="D1966" s="232" t="s">
        <v>980</v>
      </c>
      <c r="E1966" s="232" t="s">
        <v>988</v>
      </c>
      <c r="F1966" s="232">
        <v>2</v>
      </c>
      <c r="G1966" s="232" t="s">
        <v>1314</v>
      </c>
      <c r="H1966" s="233">
        <v>0.14599999999999999</v>
      </c>
      <c r="I1966" s="233">
        <v>0</v>
      </c>
      <c r="J1966" s="233">
        <v>0.114</v>
      </c>
      <c r="K1966" s="234">
        <v>226</v>
      </c>
      <c r="L1966" s="233">
        <v>8.5999999999999993E-2</v>
      </c>
      <c r="M1966" s="234">
        <v>969</v>
      </c>
      <c r="N1966" s="233">
        <v>0</v>
      </c>
      <c r="O1966" s="233">
        <v>0</v>
      </c>
      <c r="P1966" s="233">
        <v>9.7000000000000003E-2</v>
      </c>
      <c r="Q1966" s="234">
        <v>452</v>
      </c>
      <c r="R1966" s="233">
        <v>7.6999999999999999E-2</v>
      </c>
      <c r="S1966" s="234">
        <v>2427</v>
      </c>
      <c r="T1966" s="233">
        <v>0</v>
      </c>
      <c r="U1966" s="235">
        <f t="shared" si="210"/>
        <v>106.58</v>
      </c>
      <c r="V1966" s="227">
        <f t="shared" si="211"/>
        <v>83.22</v>
      </c>
      <c r="W1966" s="227">
        <f t="shared" si="212"/>
        <v>81.61333333333333</v>
      </c>
      <c r="X1966" s="227">
        <f t="shared" si="215"/>
        <v>80.75</v>
      </c>
      <c r="Y1966" s="227">
        <f t="shared" si="213"/>
        <v>70.81</v>
      </c>
      <c r="Z1966" s="227">
        <f t="shared" si="214"/>
        <v>68.765555555555551</v>
      </c>
      <c r="AA1966" s="227">
        <f t="shared" si="216"/>
        <v>67.416666666666671</v>
      </c>
    </row>
    <row r="1967" spans="2:27" ht="13.5" hidden="1">
      <c r="B1967" s="232" t="s">
        <v>1110</v>
      </c>
      <c r="C1967" s="232" t="s">
        <v>1029</v>
      </c>
      <c r="D1967" s="232" t="s">
        <v>980</v>
      </c>
      <c r="E1967" s="232" t="s">
        <v>988</v>
      </c>
      <c r="F1967" s="232">
        <v>4</v>
      </c>
      <c r="G1967" s="232" t="s">
        <v>1315</v>
      </c>
      <c r="H1967" s="233">
        <v>0.23200000000000001</v>
      </c>
      <c r="I1967" s="233">
        <v>0</v>
      </c>
      <c r="J1967" s="233">
        <v>0.16800000000000001</v>
      </c>
      <c r="K1967" s="234">
        <v>452</v>
      </c>
      <c r="L1967" s="233">
        <v>0.112</v>
      </c>
      <c r="M1967" s="234">
        <v>1412</v>
      </c>
      <c r="N1967" s="233">
        <v>0</v>
      </c>
      <c r="O1967" s="233">
        <v>0</v>
      </c>
      <c r="P1967" s="233">
        <v>0.13400000000000001</v>
      </c>
      <c r="Q1967" s="234">
        <v>904</v>
      </c>
      <c r="R1967" s="233">
        <v>9.4E-2</v>
      </c>
      <c r="S1967" s="234">
        <v>3276</v>
      </c>
      <c r="T1967" s="233">
        <v>0</v>
      </c>
      <c r="U1967" s="235">
        <f t="shared" si="210"/>
        <v>169.36</v>
      </c>
      <c r="V1967" s="227">
        <f t="shared" si="211"/>
        <v>122.64</v>
      </c>
      <c r="W1967" s="227">
        <f t="shared" si="212"/>
        <v>119.42666666666668</v>
      </c>
      <c r="X1967" s="227">
        <f t="shared" si="215"/>
        <v>117.66666666666667</v>
      </c>
      <c r="Y1967" s="227">
        <f t="shared" si="213"/>
        <v>97.820000000000007</v>
      </c>
      <c r="Z1967" s="227">
        <f t="shared" si="214"/>
        <v>93.731111111111119</v>
      </c>
      <c r="AA1967" s="227">
        <f t="shared" si="216"/>
        <v>91</v>
      </c>
    </row>
    <row r="1968" spans="2:27" ht="13.5" hidden="1">
      <c r="B1968" s="232" t="s">
        <v>1110</v>
      </c>
      <c r="C1968" s="232" t="s">
        <v>688</v>
      </c>
      <c r="D1968" s="232" t="s">
        <v>980</v>
      </c>
      <c r="E1968" s="232" t="s">
        <v>988</v>
      </c>
      <c r="F1968" s="232">
        <v>48</v>
      </c>
      <c r="G1968" s="232" t="s">
        <v>1308</v>
      </c>
      <c r="H1968" s="233">
        <v>2.77</v>
      </c>
      <c r="I1968" s="233">
        <v>0</v>
      </c>
      <c r="J1968" s="233">
        <v>1.7929999999999999</v>
      </c>
      <c r="K1968" s="234">
        <v>6938</v>
      </c>
      <c r="L1968" s="233">
        <v>0.92200000000000004</v>
      </c>
      <c r="M1968" s="234">
        <v>14737</v>
      </c>
      <c r="N1968" s="233">
        <v>0</v>
      </c>
      <c r="O1968" s="233">
        <v>0</v>
      </c>
      <c r="P1968" s="233">
        <v>1.27</v>
      </c>
      <c r="Q1968" s="234">
        <v>13876</v>
      </c>
      <c r="R1968" s="233">
        <v>0.65800000000000003</v>
      </c>
      <c r="S1968" s="234">
        <v>29503</v>
      </c>
      <c r="T1968" s="233">
        <v>0</v>
      </c>
      <c r="U1968" s="235">
        <f t="shared" si="210"/>
        <v>2022.1</v>
      </c>
      <c r="V1968" s="227">
        <f t="shared" si="211"/>
        <v>1308.8899999999999</v>
      </c>
      <c r="W1968" s="227">
        <f t="shared" si="212"/>
        <v>1251.2266666666667</v>
      </c>
      <c r="X1968" s="227">
        <f t="shared" si="215"/>
        <v>1228.0833333333333</v>
      </c>
      <c r="Y1968" s="227">
        <f t="shared" si="213"/>
        <v>927.1</v>
      </c>
      <c r="Z1968" s="227">
        <f t="shared" si="214"/>
        <v>865.78444444444449</v>
      </c>
      <c r="AA1968" s="227">
        <f t="shared" si="216"/>
        <v>819.52777777777783</v>
      </c>
    </row>
    <row r="1969" spans="2:27" ht="13.5" hidden="1">
      <c r="B1969" s="232" t="s">
        <v>1110</v>
      </c>
      <c r="C1969" s="232" t="s">
        <v>691</v>
      </c>
      <c r="D1969" s="232" t="s">
        <v>980</v>
      </c>
      <c r="E1969" s="232" t="s">
        <v>988</v>
      </c>
      <c r="F1969" s="232">
        <v>72</v>
      </c>
      <c r="G1969" s="232" t="s">
        <v>1309</v>
      </c>
      <c r="H1969" s="233">
        <v>4.09</v>
      </c>
      <c r="I1969" s="233">
        <v>0</v>
      </c>
      <c r="J1969" s="233">
        <v>2.625</v>
      </c>
      <c r="K1969" s="234">
        <v>10407</v>
      </c>
      <c r="L1969" s="233">
        <v>1.3180000000000001</v>
      </c>
      <c r="M1969" s="234">
        <v>21536</v>
      </c>
      <c r="N1969" s="233">
        <v>0</v>
      </c>
      <c r="O1969" s="233">
        <v>0</v>
      </c>
      <c r="P1969" s="233">
        <v>1.841</v>
      </c>
      <c r="Q1969" s="234">
        <v>20814</v>
      </c>
      <c r="R1969" s="233">
        <v>0.92200000000000004</v>
      </c>
      <c r="S1969" s="234">
        <v>42546</v>
      </c>
      <c r="T1969" s="233">
        <v>0</v>
      </c>
      <c r="U1969" s="235">
        <f t="shared" si="210"/>
        <v>2985.7</v>
      </c>
      <c r="V1969" s="227">
        <f t="shared" si="211"/>
        <v>1916.25</v>
      </c>
      <c r="W1969" s="227">
        <f t="shared" si="212"/>
        <v>1829.39</v>
      </c>
      <c r="X1969" s="227">
        <f t="shared" si="215"/>
        <v>1794.6666666666667</v>
      </c>
      <c r="Y1969" s="227">
        <f t="shared" si="213"/>
        <v>1343.93</v>
      </c>
      <c r="Z1969" s="227">
        <f t="shared" si="214"/>
        <v>1251.2266666666667</v>
      </c>
      <c r="AA1969" s="227">
        <f t="shared" si="216"/>
        <v>1181.8333333333333</v>
      </c>
    </row>
    <row r="1970" spans="2:27" ht="13.5" hidden="1">
      <c r="B1970" s="232" t="s">
        <v>1110</v>
      </c>
      <c r="C1970" s="232" t="s">
        <v>694</v>
      </c>
      <c r="D1970" s="232" t="s">
        <v>980</v>
      </c>
      <c r="E1970" s="232" t="s">
        <v>988</v>
      </c>
      <c r="F1970" s="232">
        <v>96</v>
      </c>
      <c r="G1970" s="232" t="s">
        <v>1310</v>
      </c>
      <c r="H1970" s="233">
        <v>5.41</v>
      </c>
      <c r="I1970" s="233">
        <v>0</v>
      </c>
      <c r="J1970" s="233">
        <v>3.456</v>
      </c>
      <c r="K1970" s="234">
        <v>13876</v>
      </c>
      <c r="L1970" s="233">
        <v>1.714</v>
      </c>
      <c r="M1970" s="234">
        <v>28335</v>
      </c>
      <c r="N1970" s="233">
        <v>0</v>
      </c>
      <c r="O1970" s="233">
        <v>0</v>
      </c>
      <c r="P1970" s="233">
        <v>2.411</v>
      </c>
      <c r="Q1970" s="234">
        <v>27752</v>
      </c>
      <c r="R1970" s="233">
        <v>1.1859999999999999</v>
      </c>
      <c r="S1970" s="234">
        <v>55590</v>
      </c>
      <c r="T1970" s="233">
        <v>0</v>
      </c>
      <c r="U1970" s="235">
        <f t="shared" si="210"/>
        <v>3949.3</v>
      </c>
      <c r="V1970" s="227">
        <f t="shared" si="211"/>
        <v>2522.88</v>
      </c>
      <c r="W1970" s="227">
        <f t="shared" si="212"/>
        <v>2407.5533333333333</v>
      </c>
      <c r="X1970" s="227">
        <f t="shared" si="215"/>
        <v>2361.25</v>
      </c>
      <c r="Y1970" s="227">
        <f t="shared" si="213"/>
        <v>1760.03</v>
      </c>
      <c r="Z1970" s="227">
        <f t="shared" si="214"/>
        <v>1636.6688888888889</v>
      </c>
      <c r="AA1970" s="227">
        <f t="shared" si="216"/>
        <v>1544.1666666666667</v>
      </c>
    </row>
    <row r="1971" spans="2:27" ht="13.5" hidden="1">
      <c r="B1971" s="232" t="s">
        <v>1110</v>
      </c>
      <c r="C1971" s="232" t="s">
        <v>697</v>
      </c>
      <c r="D1971" s="232" t="s">
        <v>980</v>
      </c>
      <c r="E1971" s="232" t="s">
        <v>988</v>
      </c>
      <c r="F1971" s="232">
        <v>8</v>
      </c>
      <c r="G1971" s="232" t="s">
        <v>1311</v>
      </c>
      <c r="H1971" s="233">
        <v>0.56999999999999995</v>
      </c>
      <c r="I1971" s="233">
        <v>0</v>
      </c>
      <c r="J1971" s="233">
        <v>0.40699999999999997</v>
      </c>
      <c r="K1971" s="234">
        <v>1156</v>
      </c>
      <c r="L1971" s="233">
        <v>0.26200000000000001</v>
      </c>
      <c r="M1971" s="234">
        <v>3405</v>
      </c>
      <c r="N1971" s="233">
        <v>0</v>
      </c>
      <c r="O1971" s="233">
        <v>0</v>
      </c>
      <c r="P1971" s="233">
        <v>0.32</v>
      </c>
      <c r="Q1971" s="234">
        <v>2313</v>
      </c>
      <c r="R1971" s="233">
        <v>0.218</v>
      </c>
      <c r="S1971" s="234">
        <v>7764</v>
      </c>
      <c r="T1971" s="233">
        <v>0</v>
      </c>
      <c r="U1971" s="235">
        <f t="shared" si="210"/>
        <v>416.09999999999997</v>
      </c>
      <c r="V1971" s="227">
        <f t="shared" si="211"/>
        <v>297.10999999999996</v>
      </c>
      <c r="W1971" s="227">
        <f t="shared" si="212"/>
        <v>287.59333333333336</v>
      </c>
      <c r="X1971" s="227">
        <f t="shared" si="215"/>
        <v>283.75</v>
      </c>
      <c r="Y1971" s="227">
        <f t="shared" si="213"/>
        <v>233.6</v>
      </c>
      <c r="Z1971" s="227">
        <f t="shared" si="214"/>
        <v>223.39</v>
      </c>
      <c r="AA1971" s="227">
        <f t="shared" si="216"/>
        <v>215.66666666666666</v>
      </c>
    </row>
    <row r="1972" spans="2:27" ht="13.5" hidden="1">
      <c r="B1972" s="232" t="s">
        <v>1110</v>
      </c>
      <c r="C1972" s="232" t="s">
        <v>700</v>
      </c>
      <c r="D1972" s="232" t="s">
        <v>980</v>
      </c>
      <c r="E1972" s="232" t="s">
        <v>988</v>
      </c>
      <c r="F1972" s="232">
        <v>16</v>
      </c>
      <c r="G1972" s="232" t="s">
        <v>1312</v>
      </c>
      <c r="H1972" s="233">
        <v>1.01</v>
      </c>
      <c r="I1972" s="233">
        <v>0</v>
      </c>
      <c r="J1972" s="233">
        <v>0.68400000000000005</v>
      </c>
      <c r="K1972" s="234">
        <v>2313</v>
      </c>
      <c r="L1972" s="233">
        <v>0.39400000000000002</v>
      </c>
      <c r="M1972" s="234">
        <v>5672</v>
      </c>
      <c r="N1972" s="233">
        <v>0</v>
      </c>
      <c r="O1972" s="233">
        <v>0</v>
      </c>
      <c r="P1972" s="233">
        <v>0.51</v>
      </c>
      <c r="Q1972" s="234">
        <v>4625</v>
      </c>
      <c r="R1972" s="233">
        <v>0.30599999999999999</v>
      </c>
      <c r="S1972" s="234">
        <v>12112</v>
      </c>
      <c r="T1972" s="233">
        <v>0</v>
      </c>
      <c r="U1972" s="235">
        <f t="shared" si="210"/>
        <v>737.3</v>
      </c>
      <c r="V1972" s="227">
        <f t="shared" si="211"/>
        <v>499.32000000000005</v>
      </c>
      <c r="W1972" s="227">
        <f t="shared" si="212"/>
        <v>480.37</v>
      </c>
      <c r="X1972" s="227">
        <f t="shared" si="215"/>
        <v>472.66666666666669</v>
      </c>
      <c r="Y1972" s="227">
        <f t="shared" si="213"/>
        <v>372.3</v>
      </c>
      <c r="Z1972" s="227">
        <f t="shared" si="214"/>
        <v>351.85222222222222</v>
      </c>
      <c r="AA1972" s="227">
        <f t="shared" si="216"/>
        <v>336.44444444444446</v>
      </c>
    </row>
    <row r="1973" spans="2:27" ht="13.5" hidden="1">
      <c r="B1973" s="232" t="s">
        <v>1110</v>
      </c>
      <c r="C1973" s="232" t="s">
        <v>703</v>
      </c>
      <c r="D1973" s="232" t="s">
        <v>980</v>
      </c>
      <c r="E1973" s="232" t="s">
        <v>988</v>
      </c>
      <c r="F1973" s="232">
        <v>36</v>
      </c>
      <c r="G1973" s="232" t="s">
        <v>1313</v>
      </c>
      <c r="H1973" s="233">
        <v>2.11</v>
      </c>
      <c r="I1973" s="233">
        <v>0</v>
      </c>
      <c r="J1973" s="233">
        <v>1.377</v>
      </c>
      <c r="K1973" s="234">
        <v>5203</v>
      </c>
      <c r="L1973" s="233">
        <v>0.72399999999999998</v>
      </c>
      <c r="M1973" s="234">
        <v>11338</v>
      </c>
      <c r="N1973" s="233">
        <v>0</v>
      </c>
      <c r="O1973" s="233">
        <v>0</v>
      </c>
      <c r="P1973" s="233">
        <v>0.98499999999999999</v>
      </c>
      <c r="Q1973" s="234">
        <v>10407</v>
      </c>
      <c r="R1973" s="233">
        <v>0.52600000000000002</v>
      </c>
      <c r="S1973" s="234">
        <v>22981</v>
      </c>
      <c r="T1973" s="233">
        <v>0</v>
      </c>
      <c r="U1973" s="235">
        <f t="shared" si="210"/>
        <v>1540.3</v>
      </c>
      <c r="V1973" s="227">
        <f t="shared" si="211"/>
        <v>1005.21</v>
      </c>
      <c r="W1973" s="227">
        <f t="shared" si="212"/>
        <v>962.10333333333324</v>
      </c>
      <c r="X1973" s="227">
        <f t="shared" si="215"/>
        <v>944.83333333333337</v>
      </c>
      <c r="Y1973" s="227">
        <f t="shared" si="213"/>
        <v>719.05</v>
      </c>
      <c r="Z1973" s="227">
        <f t="shared" si="214"/>
        <v>673.06333333333328</v>
      </c>
      <c r="AA1973" s="227">
        <f t="shared" si="216"/>
        <v>638.36111111111109</v>
      </c>
    </row>
    <row r="1974" spans="2:27" ht="13.5" hidden="1">
      <c r="B1974" s="232" t="s">
        <v>1110</v>
      </c>
      <c r="C1974" s="232" t="s">
        <v>706</v>
      </c>
      <c r="D1974" s="232" t="s">
        <v>980</v>
      </c>
      <c r="E1974" s="232" t="s">
        <v>988</v>
      </c>
      <c r="F1974" s="232">
        <v>2</v>
      </c>
      <c r="G1974" s="232" t="s">
        <v>1314</v>
      </c>
      <c r="H1974" s="233">
        <v>0.17</v>
      </c>
      <c r="I1974" s="233">
        <v>0</v>
      </c>
      <c r="J1974" s="233">
        <v>0.129</v>
      </c>
      <c r="K1974" s="234">
        <v>289</v>
      </c>
      <c r="L1974" s="233">
        <v>9.2999999999999999E-2</v>
      </c>
      <c r="M1974" s="234">
        <v>1092</v>
      </c>
      <c r="N1974" s="233">
        <v>0</v>
      </c>
      <c r="O1974" s="233">
        <v>0</v>
      </c>
      <c r="P1974" s="233">
        <v>0.108</v>
      </c>
      <c r="Q1974" s="234">
        <v>578</v>
      </c>
      <c r="R1974" s="233">
        <v>8.2000000000000003E-2</v>
      </c>
      <c r="S1974" s="234">
        <v>2664</v>
      </c>
      <c r="T1974" s="233">
        <v>0</v>
      </c>
      <c r="U1974" s="235">
        <f t="shared" si="210"/>
        <v>124.10000000000001</v>
      </c>
      <c r="V1974" s="227">
        <f t="shared" si="211"/>
        <v>94.17</v>
      </c>
      <c r="W1974" s="227">
        <f t="shared" si="212"/>
        <v>91.973333333333329</v>
      </c>
      <c r="X1974" s="227">
        <f t="shared" si="215"/>
        <v>91</v>
      </c>
      <c r="Y1974" s="227">
        <f t="shared" si="213"/>
        <v>78.84</v>
      </c>
      <c r="Z1974" s="227">
        <f t="shared" si="214"/>
        <v>75.915555555555557</v>
      </c>
      <c r="AA1974" s="227">
        <f t="shared" si="216"/>
        <v>74</v>
      </c>
    </row>
    <row r="1975" spans="2:27" ht="13.5" hidden="1">
      <c r="B1975" s="232" t="s">
        <v>1110</v>
      </c>
      <c r="C1975" s="232" t="s">
        <v>709</v>
      </c>
      <c r="D1975" s="232" t="s">
        <v>980</v>
      </c>
      <c r="E1975" s="232" t="s">
        <v>988</v>
      </c>
      <c r="F1975" s="232">
        <v>96</v>
      </c>
      <c r="G1975" s="232" t="s">
        <v>1310</v>
      </c>
      <c r="H1975" s="233">
        <v>5.41</v>
      </c>
      <c r="I1975" s="233">
        <v>0</v>
      </c>
      <c r="J1975" s="233">
        <v>3.456</v>
      </c>
      <c r="K1975" s="234">
        <v>13876</v>
      </c>
      <c r="L1975" s="233">
        <v>1.714</v>
      </c>
      <c r="M1975" s="234">
        <v>28335</v>
      </c>
      <c r="N1975" s="233">
        <v>0</v>
      </c>
      <c r="O1975" s="233">
        <v>0</v>
      </c>
      <c r="P1975" s="233">
        <v>2.411</v>
      </c>
      <c r="Q1975" s="234">
        <v>27752</v>
      </c>
      <c r="R1975" s="233">
        <v>1.1859999999999999</v>
      </c>
      <c r="S1975" s="234">
        <v>55590</v>
      </c>
      <c r="T1975" s="233">
        <v>0</v>
      </c>
      <c r="U1975" s="235">
        <f t="shared" si="210"/>
        <v>3949.3</v>
      </c>
      <c r="V1975" s="227">
        <f t="shared" si="211"/>
        <v>2522.88</v>
      </c>
      <c r="W1975" s="227">
        <f t="shared" si="212"/>
        <v>2407.5533333333333</v>
      </c>
      <c r="X1975" s="227">
        <f t="shared" si="215"/>
        <v>2361.25</v>
      </c>
      <c r="Y1975" s="227">
        <f t="shared" si="213"/>
        <v>1760.03</v>
      </c>
      <c r="Z1975" s="227">
        <f t="shared" si="214"/>
        <v>1636.6688888888889</v>
      </c>
      <c r="AA1975" s="227">
        <f t="shared" si="216"/>
        <v>1544.1666666666667</v>
      </c>
    </row>
    <row r="1976" spans="2:27" ht="13.5" hidden="1">
      <c r="B1976" s="232" t="s">
        <v>1110</v>
      </c>
      <c r="C1976" s="232" t="s">
        <v>711</v>
      </c>
      <c r="D1976" s="232" t="s">
        <v>980</v>
      </c>
      <c r="E1976" s="232" t="s">
        <v>988</v>
      </c>
      <c r="F1976" s="232">
        <v>4</v>
      </c>
      <c r="G1976" s="232" t="s">
        <v>1315</v>
      </c>
      <c r="H1976" s="233">
        <v>0.28000000000000003</v>
      </c>
      <c r="I1976" s="233">
        <v>0</v>
      </c>
      <c r="J1976" s="233">
        <v>0.19900000000000001</v>
      </c>
      <c r="K1976" s="234">
        <v>578</v>
      </c>
      <c r="L1976" s="233">
        <v>0.126</v>
      </c>
      <c r="M1976" s="234">
        <v>1659</v>
      </c>
      <c r="N1976" s="233">
        <v>0</v>
      </c>
      <c r="O1976" s="233">
        <v>0</v>
      </c>
      <c r="P1976" s="233">
        <v>0.155</v>
      </c>
      <c r="Q1976" s="234">
        <v>1156</v>
      </c>
      <c r="R1976" s="233">
        <v>0.104</v>
      </c>
      <c r="S1976" s="234">
        <v>3751</v>
      </c>
      <c r="T1976" s="233">
        <v>0</v>
      </c>
      <c r="U1976" s="235">
        <f t="shared" si="210"/>
        <v>204.4</v>
      </c>
      <c r="V1976" s="227">
        <f t="shared" si="211"/>
        <v>145.27000000000001</v>
      </c>
      <c r="W1976" s="227">
        <f t="shared" si="212"/>
        <v>140.14666666666668</v>
      </c>
      <c r="X1976" s="227">
        <f t="shared" si="215"/>
        <v>138.25</v>
      </c>
      <c r="Y1976" s="227">
        <f t="shared" si="213"/>
        <v>113.15</v>
      </c>
      <c r="Z1976" s="227">
        <f t="shared" si="214"/>
        <v>108.03111111111112</v>
      </c>
      <c r="AA1976" s="227">
        <f t="shared" si="216"/>
        <v>104.19444444444444</v>
      </c>
    </row>
    <row r="1977" spans="2:27" ht="13.5" hidden="1">
      <c r="B1977" s="232" t="s">
        <v>1110</v>
      </c>
      <c r="C1977" s="232" t="s">
        <v>716</v>
      </c>
      <c r="D1977" s="232" t="s">
        <v>980</v>
      </c>
      <c r="E1977" s="232" t="s">
        <v>988</v>
      </c>
      <c r="F1977" s="232">
        <v>72</v>
      </c>
      <c r="G1977" s="232" t="s">
        <v>1310</v>
      </c>
      <c r="H1977" s="233">
        <v>4.5220000000000002</v>
      </c>
      <c r="I1977" s="233">
        <v>0</v>
      </c>
      <c r="J1977" s="233">
        <v>2.8969999999999998</v>
      </c>
      <c r="K1977" s="234">
        <v>11542</v>
      </c>
      <c r="L1977" s="233">
        <v>1.448</v>
      </c>
      <c r="M1977" s="234">
        <v>23761</v>
      </c>
      <c r="N1977" s="233">
        <v>0</v>
      </c>
      <c r="O1977" s="233">
        <v>0</v>
      </c>
      <c r="P1977" s="233">
        <v>1.9850000000000001</v>
      </c>
      <c r="Q1977" s="234">
        <v>22565</v>
      </c>
      <c r="R1977" s="233">
        <v>0.98899999999999999</v>
      </c>
      <c r="S1977" s="234">
        <v>45839</v>
      </c>
      <c r="T1977" s="233">
        <v>0</v>
      </c>
      <c r="U1977" s="235">
        <f t="shared" si="210"/>
        <v>3301.0600000000004</v>
      </c>
      <c r="V1977" s="227">
        <f t="shared" si="211"/>
        <v>2114.81</v>
      </c>
      <c r="W1977" s="227">
        <f t="shared" si="212"/>
        <v>2018.8733333333334</v>
      </c>
      <c r="X1977" s="227">
        <f t="shared" si="215"/>
        <v>1980.0833333333333</v>
      </c>
      <c r="Y1977" s="227">
        <f t="shared" si="213"/>
        <v>1449.0500000000002</v>
      </c>
      <c r="Z1977" s="227">
        <f t="shared" si="214"/>
        <v>1348.7755555555555</v>
      </c>
      <c r="AA1977" s="227">
        <f t="shared" si="216"/>
        <v>1273.3055555555557</v>
      </c>
    </row>
    <row r="1978" spans="2:27" ht="13.5" hidden="1">
      <c r="B1978" s="232" t="s">
        <v>1110</v>
      </c>
      <c r="C1978" s="232" t="s">
        <v>719</v>
      </c>
      <c r="D1978" s="232" t="s">
        <v>980</v>
      </c>
      <c r="E1978" s="232" t="s">
        <v>988</v>
      </c>
      <c r="F1978" s="232">
        <v>8</v>
      </c>
      <c r="G1978" s="232" t="s">
        <v>1318</v>
      </c>
      <c r="H1978" s="233">
        <v>0.61799999999999999</v>
      </c>
      <c r="I1978" s="233">
        <v>0</v>
      </c>
      <c r="J1978" s="233">
        <v>0.437</v>
      </c>
      <c r="K1978" s="234">
        <v>1282</v>
      </c>
      <c r="L1978" s="233">
        <v>0.27600000000000002</v>
      </c>
      <c r="M1978" s="234">
        <v>3652</v>
      </c>
      <c r="N1978" s="233">
        <v>0</v>
      </c>
      <c r="O1978" s="233">
        <v>0</v>
      </c>
      <c r="P1978" s="233">
        <v>0.33600000000000002</v>
      </c>
      <c r="Q1978" s="234">
        <v>2507</v>
      </c>
      <c r="R1978" s="233">
        <v>0.22500000000000001</v>
      </c>
      <c r="S1978" s="234">
        <v>8130</v>
      </c>
      <c r="T1978" s="233">
        <v>0</v>
      </c>
      <c r="U1978" s="235">
        <f t="shared" si="210"/>
        <v>451.14</v>
      </c>
      <c r="V1978" s="227">
        <f t="shared" si="211"/>
        <v>319.01</v>
      </c>
      <c r="W1978" s="227">
        <f t="shared" si="212"/>
        <v>308.31333333333333</v>
      </c>
      <c r="X1978" s="227">
        <f t="shared" si="215"/>
        <v>304.33333333333331</v>
      </c>
      <c r="Y1978" s="227">
        <f t="shared" si="213"/>
        <v>245.28</v>
      </c>
      <c r="Z1978" s="227">
        <f t="shared" si="214"/>
        <v>233.88888888888889</v>
      </c>
      <c r="AA1978" s="227">
        <f t="shared" si="216"/>
        <v>225.83333333333334</v>
      </c>
    </row>
    <row r="1979" spans="2:27" ht="13.5" hidden="1">
      <c r="B1979" s="232" t="s">
        <v>1110</v>
      </c>
      <c r="C1979" s="232" t="s">
        <v>722</v>
      </c>
      <c r="D1979" s="232" t="s">
        <v>980</v>
      </c>
      <c r="E1979" s="232" t="s">
        <v>988</v>
      </c>
      <c r="F1979" s="232">
        <v>16</v>
      </c>
      <c r="G1979" s="232" t="s">
        <v>1319</v>
      </c>
      <c r="H1979" s="233">
        <v>1.1060000000000001</v>
      </c>
      <c r="I1979" s="233">
        <v>0</v>
      </c>
      <c r="J1979" s="233">
        <v>0.745</v>
      </c>
      <c r="K1979" s="234">
        <v>2565</v>
      </c>
      <c r="L1979" s="233">
        <v>0.42299999999999999</v>
      </c>
      <c r="M1979" s="234">
        <v>6166</v>
      </c>
      <c r="N1979" s="233">
        <v>0</v>
      </c>
      <c r="O1979" s="233">
        <v>0</v>
      </c>
      <c r="P1979" s="233">
        <v>0.54200000000000004</v>
      </c>
      <c r="Q1979" s="234">
        <v>5014</v>
      </c>
      <c r="R1979" s="233">
        <v>0.32100000000000001</v>
      </c>
      <c r="S1979" s="234">
        <v>12844</v>
      </c>
      <c r="T1979" s="233">
        <v>0</v>
      </c>
      <c r="U1979" s="235">
        <f t="shared" si="210"/>
        <v>807.38000000000011</v>
      </c>
      <c r="V1979" s="227">
        <f t="shared" si="211"/>
        <v>543.85</v>
      </c>
      <c r="W1979" s="227">
        <f t="shared" si="212"/>
        <v>522.54</v>
      </c>
      <c r="X1979" s="227">
        <f t="shared" si="215"/>
        <v>513.83333333333337</v>
      </c>
      <c r="Y1979" s="227">
        <f t="shared" si="213"/>
        <v>395.66</v>
      </c>
      <c r="Z1979" s="227">
        <f t="shared" si="214"/>
        <v>373.60777777777776</v>
      </c>
      <c r="AA1979" s="227">
        <f t="shared" si="216"/>
        <v>356.77777777777777</v>
      </c>
    </row>
    <row r="1980" spans="2:27" ht="13.5" hidden="1">
      <c r="B1980" s="232" t="s">
        <v>1110</v>
      </c>
      <c r="C1980" s="232" t="s">
        <v>725</v>
      </c>
      <c r="D1980" s="232" t="s">
        <v>980</v>
      </c>
      <c r="E1980" s="232" t="s">
        <v>988</v>
      </c>
      <c r="F1980" s="232">
        <v>36</v>
      </c>
      <c r="G1980" s="232" t="s">
        <v>1308</v>
      </c>
      <c r="H1980" s="233">
        <v>2.3260000000000001</v>
      </c>
      <c r="I1980" s="233">
        <v>0</v>
      </c>
      <c r="J1980" s="233">
        <v>1.5129999999999999</v>
      </c>
      <c r="K1980" s="234">
        <v>5771</v>
      </c>
      <c r="L1980" s="233">
        <v>0.78900000000000003</v>
      </c>
      <c r="M1980" s="234">
        <v>12450</v>
      </c>
      <c r="N1980" s="233">
        <v>0</v>
      </c>
      <c r="O1980" s="233">
        <v>0</v>
      </c>
      <c r="P1980" s="233">
        <v>1.0569999999999999</v>
      </c>
      <c r="Q1980" s="234">
        <v>11282</v>
      </c>
      <c r="R1980" s="233">
        <v>0.55900000000000005</v>
      </c>
      <c r="S1980" s="234">
        <v>24627</v>
      </c>
      <c r="T1980" s="233">
        <v>0</v>
      </c>
      <c r="U1980" s="235">
        <f t="shared" si="210"/>
        <v>1697.98</v>
      </c>
      <c r="V1980" s="227">
        <f t="shared" si="211"/>
        <v>1104.49</v>
      </c>
      <c r="W1980" s="227">
        <f t="shared" si="212"/>
        <v>1056.8866666666668</v>
      </c>
      <c r="X1980" s="227">
        <f t="shared" si="215"/>
        <v>1037.5</v>
      </c>
      <c r="Y1980" s="227">
        <f t="shared" si="213"/>
        <v>771.6099999999999</v>
      </c>
      <c r="Z1980" s="227">
        <f t="shared" si="214"/>
        <v>721.45888888888896</v>
      </c>
      <c r="AA1980" s="227">
        <f t="shared" si="216"/>
        <v>684.08333333333337</v>
      </c>
    </row>
    <row r="1981" spans="2:27" ht="13.5" hidden="1">
      <c r="B1981" s="232" t="s">
        <v>1110</v>
      </c>
      <c r="C1981" s="232" t="s">
        <v>728</v>
      </c>
      <c r="D1981" s="232" t="s">
        <v>980</v>
      </c>
      <c r="E1981" s="232" t="s">
        <v>988</v>
      </c>
      <c r="F1981" s="232">
        <v>2</v>
      </c>
      <c r="G1981" s="232" t="s">
        <v>1320</v>
      </c>
      <c r="H1981" s="233">
        <v>0.182</v>
      </c>
      <c r="I1981" s="233">
        <v>0</v>
      </c>
      <c r="J1981" s="233">
        <v>0.13700000000000001</v>
      </c>
      <c r="K1981" s="234">
        <v>321</v>
      </c>
      <c r="L1981" s="233">
        <v>9.7000000000000003E-2</v>
      </c>
      <c r="M1981" s="234">
        <v>1154</v>
      </c>
      <c r="N1981" s="233">
        <v>0</v>
      </c>
      <c r="O1981" s="233">
        <v>0</v>
      </c>
      <c r="P1981" s="233">
        <v>0.112</v>
      </c>
      <c r="Q1981" s="234">
        <v>627</v>
      </c>
      <c r="R1981" s="233">
        <v>8.4000000000000005E-2</v>
      </c>
      <c r="S1981" s="234">
        <v>2755</v>
      </c>
      <c r="T1981" s="233">
        <v>0</v>
      </c>
      <c r="U1981" s="235">
        <f t="shared" si="210"/>
        <v>132.85999999999999</v>
      </c>
      <c r="V1981" s="227">
        <f t="shared" si="211"/>
        <v>100.01</v>
      </c>
      <c r="W1981" s="227">
        <f t="shared" si="212"/>
        <v>97.56</v>
      </c>
      <c r="X1981" s="227">
        <f t="shared" si="215"/>
        <v>96.166666666666671</v>
      </c>
      <c r="Y1981" s="227">
        <f t="shared" si="213"/>
        <v>81.760000000000005</v>
      </c>
      <c r="Z1981" s="227">
        <f t="shared" si="214"/>
        <v>78.736666666666665</v>
      </c>
      <c r="AA1981" s="227">
        <f t="shared" si="216"/>
        <v>76.527777777777771</v>
      </c>
    </row>
    <row r="1982" spans="2:27" ht="13.5" hidden="1">
      <c r="B1982" s="232" t="s">
        <v>1110</v>
      </c>
      <c r="C1982" s="232" t="s">
        <v>731</v>
      </c>
      <c r="D1982" s="232" t="s">
        <v>980</v>
      </c>
      <c r="E1982" s="232" t="s">
        <v>988</v>
      </c>
      <c r="F1982" s="232">
        <v>72</v>
      </c>
      <c r="G1982" s="232" t="s">
        <v>1310</v>
      </c>
      <c r="H1982" s="233">
        <v>4.5220000000000002</v>
      </c>
      <c r="I1982" s="233">
        <v>0</v>
      </c>
      <c r="J1982" s="233">
        <v>2.8969999999999998</v>
      </c>
      <c r="K1982" s="234">
        <v>11542</v>
      </c>
      <c r="L1982" s="233">
        <v>1.448</v>
      </c>
      <c r="M1982" s="234">
        <v>23761</v>
      </c>
      <c r="N1982" s="233">
        <v>0</v>
      </c>
      <c r="O1982" s="233">
        <v>0</v>
      </c>
      <c r="P1982" s="233">
        <v>1.9850000000000001</v>
      </c>
      <c r="Q1982" s="234">
        <v>22565</v>
      </c>
      <c r="R1982" s="233">
        <v>0.98899999999999999</v>
      </c>
      <c r="S1982" s="234">
        <v>45839</v>
      </c>
      <c r="T1982" s="233">
        <v>0</v>
      </c>
      <c r="U1982" s="235">
        <f t="shared" si="210"/>
        <v>3301.0600000000004</v>
      </c>
      <c r="V1982" s="227">
        <f t="shared" si="211"/>
        <v>2114.81</v>
      </c>
      <c r="W1982" s="227">
        <f t="shared" si="212"/>
        <v>2018.8733333333334</v>
      </c>
      <c r="X1982" s="227">
        <f t="shared" si="215"/>
        <v>1980.0833333333333</v>
      </c>
      <c r="Y1982" s="227">
        <f t="shared" si="213"/>
        <v>1449.0500000000002</v>
      </c>
      <c r="Z1982" s="227">
        <f t="shared" si="214"/>
        <v>1348.7755555555555</v>
      </c>
      <c r="AA1982" s="227">
        <f t="shared" si="216"/>
        <v>1273.3055555555557</v>
      </c>
    </row>
    <row r="1983" spans="2:27" ht="13.5" hidden="1">
      <c r="B1983" s="232" t="s">
        <v>1110</v>
      </c>
      <c r="C1983" s="232" t="s">
        <v>733</v>
      </c>
      <c r="D1983" s="232" t="s">
        <v>980</v>
      </c>
      <c r="E1983" s="232" t="s">
        <v>988</v>
      </c>
      <c r="F1983" s="232">
        <v>4</v>
      </c>
      <c r="G1983" s="232" t="s">
        <v>1321</v>
      </c>
      <c r="H1983" s="233">
        <v>0.30399999999999999</v>
      </c>
      <c r="I1983" s="233">
        <v>0</v>
      </c>
      <c r="J1983" s="233">
        <v>0.214</v>
      </c>
      <c r="K1983" s="234">
        <v>641</v>
      </c>
      <c r="L1983" s="233">
        <v>0.13300000000000001</v>
      </c>
      <c r="M1983" s="234">
        <v>1782</v>
      </c>
      <c r="N1983" s="233">
        <v>0</v>
      </c>
      <c r="O1983" s="233">
        <v>0</v>
      </c>
      <c r="P1983" s="233">
        <v>0.16300000000000001</v>
      </c>
      <c r="Q1983" s="234">
        <v>1254</v>
      </c>
      <c r="R1983" s="233">
        <v>0.108</v>
      </c>
      <c r="S1983" s="234">
        <v>3934</v>
      </c>
      <c r="T1983" s="233">
        <v>0</v>
      </c>
      <c r="U1983" s="235">
        <f t="shared" si="210"/>
        <v>221.92</v>
      </c>
      <c r="V1983" s="227">
        <f t="shared" si="211"/>
        <v>156.22</v>
      </c>
      <c r="W1983" s="227">
        <f t="shared" si="212"/>
        <v>150.50666666666666</v>
      </c>
      <c r="X1983" s="227">
        <f t="shared" si="215"/>
        <v>148.5</v>
      </c>
      <c r="Y1983" s="227">
        <f t="shared" si="213"/>
        <v>118.99000000000001</v>
      </c>
      <c r="Z1983" s="227">
        <f t="shared" si="214"/>
        <v>113.67333333333335</v>
      </c>
      <c r="AA1983" s="227">
        <f t="shared" si="216"/>
        <v>109.27777777777777</v>
      </c>
    </row>
    <row r="1984" spans="2:27" ht="13.5" hidden="1">
      <c r="B1984" s="232" t="s">
        <v>1110</v>
      </c>
      <c r="C1984" s="232" t="s">
        <v>1035</v>
      </c>
      <c r="D1984" s="232" t="s">
        <v>980</v>
      </c>
      <c r="E1984" s="232" t="s">
        <v>988</v>
      </c>
      <c r="F1984" s="232">
        <v>48</v>
      </c>
      <c r="G1984" s="232" t="s">
        <v>1308</v>
      </c>
      <c r="H1984" s="233">
        <v>1.978</v>
      </c>
      <c r="I1984" s="233">
        <v>0</v>
      </c>
      <c r="J1984" s="233">
        <v>1.2891999999999999</v>
      </c>
      <c r="K1984" s="234">
        <v>4835</v>
      </c>
      <c r="L1984" s="233">
        <v>0.68200000000000005</v>
      </c>
      <c r="M1984" s="234">
        <v>10616</v>
      </c>
      <c r="N1984" s="233">
        <v>0</v>
      </c>
      <c r="O1984" s="233">
        <v>0</v>
      </c>
      <c r="P1984" s="233">
        <v>0.9335</v>
      </c>
      <c r="Q1984" s="234">
        <v>9776</v>
      </c>
      <c r="R1984" s="233">
        <v>0.502</v>
      </c>
      <c r="S1984" s="234">
        <v>21796</v>
      </c>
      <c r="T1984" s="233">
        <v>0</v>
      </c>
      <c r="U1984" s="235">
        <f t="shared" si="210"/>
        <v>1443.94</v>
      </c>
      <c r="V1984" s="227">
        <f t="shared" si="211"/>
        <v>941.11599999999987</v>
      </c>
      <c r="W1984" s="227">
        <f t="shared" si="212"/>
        <v>900.77666666666664</v>
      </c>
      <c r="X1984" s="227">
        <f t="shared" si="215"/>
        <v>884.66666666666663</v>
      </c>
      <c r="Y1984" s="227">
        <f t="shared" si="213"/>
        <v>681.45500000000004</v>
      </c>
      <c r="Z1984" s="227">
        <f t="shared" si="214"/>
        <v>638.01555555555547</v>
      </c>
      <c r="AA1984" s="227">
        <f t="shared" si="216"/>
        <v>605.44444444444446</v>
      </c>
    </row>
    <row r="1985" spans="2:27" ht="13.5" hidden="1">
      <c r="B1985" s="232" t="s">
        <v>1110</v>
      </c>
      <c r="C1985" s="232" t="s">
        <v>1036</v>
      </c>
      <c r="D1985" s="232" t="s">
        <v>980</v>
      </c>
      <c r="E1985" s="232" t="s">
        <v>988</v>
      </c>
      <c r="F1985" s="232">
        <v>64</v>
      </c>
      <c r="G1985" s="232" t="s">
        <v>1316</v>
      </c>
      <c r="H1985" s="233">
        <v>2.5939999999999999</v>
      </c>
      <c r="I1985" s="233">
        <v>0</v>
      </c>
      <c r="J1985" s="233">
        <v>1.6756</v>
      </c>
      <c r="K1985" s="234">
        <v>6447</v>
      </c>
      <c r="L1985" s="233">
        <v>0.86599999999999999</v>
      </c>
      <c r="M1985" s="234">
        <v>13776</v>
      </c>
      <c r="N1985" s="233">
        <v>0</v>
      </c>
      <c r="O1985" s="233">
        <v>0</v>
      </c>
      <c r="P1985" s="233">
        <v>1.2014</v>
      </c>
      <c r="Q1985" s="234">
        <v>13035</v>
      </c>
      <c r="R1985" s="233">
        <v>0.626</v>
      </c>
      <c r="S1985" s="234">
        <v>27922</v>
      </c>
      <c r="T1985" s="233">
        <v>0</v>
      </c>
      <c r="U1985" s="235">
        <f t="shared" si="210"/>
        <v>1893.62</v>
      </c>
      <c r="V1985" s="227">
        <f t="shared" si="211"/>
        <v>1223.1879999999999</v>
      </c>
      <c r="W1985" s="227">
        <f t="shared" si="212"/>
        <v>1169.4299999999998</v>
      </c>
      <c r="X1985" s="227">
        <f t="shared" si="215"/>
        <v>1148</v>
      </c>
      <c r="Y1985" s="227">
        <f t="shared" si="213"/>
        <v>877.02200000000005</v>
      </c>
      <c r="Z1985" s="227">
        <f t="shared" si="214"/>
        <v>819.06333333333328</v>
      </c>
      <c r="AA1985" s="227">
        <f t="shared" si="216"/>
        <v>775.61111111111109</v>
      </c>
    </row>
    <row r="1986" spans="2:27" ht="13.5" hidden="1">
      <c r="B1986" s="232" t="s">
        <v>1110</v>
      </c>
      <c r="C1986" s="232" t="s">
        <v>1037</v>
      </c>
      <c r="D1986" s="232" t="s">
        <v>980</v>
      </c>
      <c r="E1986" s="232" t="s">
        <v>988</v>
      </c>
      <c r="F1986" s="232">
        <v>8</v>
      </c>
      <c r="G1986" s="232" t="s">
        <v>1311</v>
      </c>
      <c r="H1986" s="233">
        <v>0.438</v>
      </c>
      <c r="I1986" s="233">
        <v>0</v>
      </c>
      <c r="J1986" s="233">
        <v>0.32319999999999999</v>
      </c>
      <c r="K1986" s="234">
        <v>806</v>
      </c>
      <c r="L1986" s="233">
        <v>0.222</v>
      </c>
      <c r="M1986" s="234">
        <v>2718</v>
      </c>
      <c r="N1986" s="233">
        <v>0</v>
      </c>
      <c r="O1986" s="233">
        <v>0</v>
      </c>
      <c r="P1986" s="233">
        <v>0.26390000000000002</v>
      </c>
      <c r="Q1986" s="234">
        <v>1629</v>
      </c>
      <c r="R1986" s="233">
        <v>0.192</v>
      </c>
      <c r="S1986" s="234">
        <v>6480</v>
      </c>
      <c r="T1986" s="233">
        <v>0</v>
      </c>
      <c r="U1986" s="235">
        <f t="shared" si="210"/>
        <v>319.74</v>
      </c>
      <c r="V1986" s="227">
        <f t="shared" si="211"/>
        <v>235.93599999999998</v>
      </c>
      <c r="W1986" s="227">
        <f t="shared" si="212"/>
        <v>229.22666666666669</v>
      </c>
      <c r="X1986" s="227">
        <f t="shared" si="215"/>
        <v>226.5</v>
      </c>
      <c r="Y1986" s="227">
        <f t="shared" si="213"/>
        <v>192.64700000000002</v>
      </c>
      <c r="Z1986" s="227">
        <f t="shared" si="214"/>
        <v>185.41</v>
      </c>
      <c r="AA1986" s="227">
        <f t="shared" si="216"/>
        <v>180</v>
      </c>
    </row>
    <row r="1987" spans="2:27" ht="13.5" hidden="1">
      <c r="B1987" s="232" t="s">
        <v>1110</v>
      </c>
      <c r="C1987" s="232" t="s">
        <v>1038</v>
      </c>
      <c r="D1987" s="232" t="s">
        <v>980</v>
      </c>
      <c r="E1987" s="232" t="s">
        <v>988</v>
      </c>
      <c r="F1987" s="232">
        <v>16</v>
      </c>
      <c r="G1987" s="232" t="s">
        <v>1312</v>
      </c>
      <c r="H1987" s="233">
        <v>0.746</v>
      </c>
      <c r="I1987" s="233">
        <v>0</v>
      </c>
      <c r="J1987" s="233">
        <v>0.51639999999999997</v>
      </c>
      <c r="K1987" s="234">
        <v>1612</v>
      </c>
      <c r="L1987" s="233">
        <v>0.314</v>
      </c>
      <c r="M1987" s="234">
        <v>4298</v>
      </c>
      <c r="N1987" s="233">
        <v>0</v>
      </c>
      <c r="O1987" s="233">
        <v>0</v>
      </c>
      <c r="P1987" s="233">
        <v>0.39779999999999999</v>
      </c>
      <c r="Q1987" s="234">
        <v>3259</v>
      </c>
      <c r="R1987" s="233">
        <v>0.254</v>
      </c>
      <c r="S1987" s="234">
        <v>9543</v>
      </c>
      <c r="T1987" s="233">
        <v>0</v>
      </c>
      <c r="U1987" s="235">
        <f t="shared" si="210"/>
        <v>544.58000000000004</v>
      </c>
      <c r="V1987" s="227">
        <f t="shared" si="211"/>
        <v>376.97199999999998</v>
      </c>
      <c r="W1987" s="227">
        <f t="shared" si="212"/>
        <v>363.55333333333334</v>
      </c>
      <c r="X1987" s="227">
        <f t="shared" si="215"/>
        <v>358.16666666666669</v>
      </c>
      <c r="Y1987" s="227">
        <f t="shared" si="213"/>
        <v>290.39400000000001</v>
      </c>
      <c r="Z1987" s="227">
        <f t="shared" si="214"/>
        <v>275.94777777777779</v>
      </c>
      <c r="AA1987" s="227">
        <f t="shared" si="216"/>
        <v>265.08333333333331</v>
      </c>
    </row>
    <row r="1988" spans="2:27" ht="13.5" hidden="1">
      <c r="B1988" s="232" t="s">
        <v>1110</v>
      </c>
      <c r="C1988" s="232" t="s">
        <v>1039</v>
      </c>
      <c r="D1988" s="232" t="s">
        <v>980</v>
      </c>
      <c r="E1988" s="232" t="s">
        <v>988</v>
      </c>
      <c r="F1988" s="232">
        <v>32</v>
      </c>
      <c r="G1988" s="232" t="s">
        <v>1317</v>
      </c>
      <c r="H1988" s="233">
        <v>1.3620000000000001</v>
      </c>
      <c r="I1988" s="233">
        <v>0</v>
      </c>
      <c r="J1988" s="233">
        <v>0.90280000000000005</v>
      </c>
      <c r="K1988" s="234">
        <v>3224</v>
      </c>
      <c r="L1988" s="233">
        <v>0.498</v>
      </c>
      <c r="M1988" s="234">
        <v>7457</v>
      </c>
      <c r="N1988" s="233">
        <v>0</v>
      </c>
      <c r="O1988" s="233">
        <v>0</v>
      </c>
      <c r="P1988" s="233">
        <v>0.66569999999999996</v>
      </c>
      <c r="Q1988" s="234">
        <v>6517</v>
      </c>
      <c r="R1988" s="233">
        <v>0.378</v>
      </c>
      <c r="S1988" s="234">
        <v>15669</v>
      </c>
      <c r="T1988" s="233">
        <v>0</v>
      </c>
      <c r="U1988" s="235">
        <f t="shared" ref="U1988:U2051" si="217">H1988*hour_M</f>
        <v>994.2600000000001</v>
      </c>
      <c r="V1988" s="227">
        <f t="shared" ref="V1988:V2051" si="218">J1988*hour_M</f>
        <v>659.04399999999998</v>
      </c>
      <c r="W1988" s="227">
        <f t="shared" ref="W1988:W2051" si="219">K1988/12+L1988*hour_M</f>
        <v>632.20666666666671</v>
      </c>
      <c r="X1988" s="227">
        <f t="shared" si="215"/>
        <v>621.41666666666663</v>
      </c>
      <c r="Y1988" s="227">
        <f t="shared" ref="Y1988:Y2051" si="220">P1988*hour_M</f>
        <v>485.96099999999996</v>
      </c>
      <c r="Z1988" s="227">
        <f t="shared" ref="Z1988:Z2051" si="221">Q1988/36+R1988*hour_M</f>
        <v>456.96777777777777</v>
      </c>
      <c r="AA1988" s="227">
        <f t="shared" si="216"/>
        <v>435.25</v>
      </c>
    </row>
    <row r="1989" spans="2:27" ht="13.5" hidden="1">
      <c r="B1989" s="232" t="s">
        <v>1110</v>
      </c>
      <c r="C1989" s="232" t="s">
        <v>1040</v>
      </c>
      <c r="D1989" s="232" t="s">
        <v>980</v>
      </c>
      <c r="E1989" s="232" t="s">
        <v>988</v>
      </c>
      <c r="F1989" s="232">
        <v>2</v>
      </c>
      <c r="G1989" s="232" t="s">
        <v>1314</v>
      </c>
      <c r="H1989" s="233">
        <v>0.13700000000000001</v>
      </c>
      <c r="I1989" s="233">
        <v>0</v>
      </c>
      <c r="J1989" s="233">
        <v>0.10829999999999999</v>
      </c>
      <c r="K1989" s="234">
        <v>201</v>
      </c>
      <c r="L1989" s="233">
        <v>8.3000000000000004E-2</v>
      </c>
      <c r="M1989" s="234">
        <v>920</v>
      </c>
      <c r="N1989" s="233">
        <v>0</v>
      </c>
      <c r="O1989" s="233">
        <v>0</v>
      </c>
      <c r="P1989" s="233">
        <v>9.35E-2</v>
      </c>
      <c r="Q1989" s="234">
        <v>407</v>
      </c>
      <c r="R1989" s="233">
        <v>7.5499999999999998E-2</v>
      </c>
      <c r="S1989" s="234">
        <v>2343</v>
      </c>
      <c r="T1989" s="233">
        <v>0</v>
      </c>
      <c r="U1989" s="235">
        <f t="shared" si="217"/>
        <v>100.01</v>
      </c>
      <c r="V1989" s="227">
        <f t="shared" si="218"/>
        <v>79.058999999999997</v>
      </c>
      <c r="W1989" s="227">
        <f t="shared" si="219"/>
        <v>77.34</v>
      </c>
      <c r="X1989" s="227">
        <f t="shared" ref="X1989:X2052" si="222">M1989/12</f>
        <v>76.666666666666671</v>
      </c>
      <c r="Y1989" s="227">
        <f t="shared" si="220"/>
        <v>68.254999999999995</v>
      </c>
      <c r="Z1989" s="227">
        <f t="shared" si="221"/>
        <v>66.420555555555552</v>
      </c>
      <c r="AA1989" s="227">
        <f t="shared" ref="AA1989:AA2052" si="223">S1989/36</f>
        <v>65.083333333333329</v>
      </c>
    </row>
    <row r="1990" spans="2:27" ht="13.5" hidden="1">
      <c r="B1990" s="232" t="s">
        <v>1110</v>
      </c>
      <c r="C1990" s="232" t="s">
        <v>1041</v>
      </c>
      <c r="D1990" s="232" t="s">
        <v>980</v>
      </c>
      <c r="E1990" s="232" t="s">
        <v>988</v>
      </c>
      <c r="F1990" s="232">
        <v>1</v>
      </c>
      <c r="G1990" s="232" t="s">
        <v>1322</v>
      </c>
      <c r="H1990" s="233">
        <v>9.8500000000000004E-2</v>
      </c>
      <c r="I1990" s="233">
        <v>0</v>
      </c>
      <c r="J1990" s="233">
        <v>8.4099999999999994E-2</v>
      </c>
      <c r="K1990" s="234">
        <v>101</v>
      </c>
      <c r="L1990" s="233">
        <v>7.1499999999999994E-2</v>
      </c>
      <c r="M1990" s="234">
        <v>723</v>
      </c>
      <c r="N1990" s="233">
        <v>0</v>
      </c>
      <c r="O1990" s="233">
        <v>0</v>
      </c>
      <c r="P1990" s="233">
        <v>7.6700000000000004E-2</v>
      </c>
      <c r="Q1990" s="234">
        <v>204</v>
      </c>
      <c r="R1990" s="233">
        <v>6.7799999999999999E-2</v>
      </c>
      <c r="S1990" s="234">
        <v>1960</v>
      </c>
      <c r="T1990" s="233">
        <v>0</v>
      </c>
      <c r="U1990" s="235">
        <f t="shared" si="217"/>
        <v>71.905000000000001</v>
      </c>
      <c r="V1990" s="227">
        <f t="shared" si="218"/>
        <v>61.392999999999994</v>
      </c>
      <c r="W1990" s="227">
        <f t="shared" si="219"/>
        <v>60.611666666666657</v>
      </c>
      <c r="X1990" s="227">
        <f t="shared" si="222"/>
        <v>60.25</v>
      </c>
      <c r="Y1990" s="227">
        <f t="shared" si="220"/>
        <v>55.991</v>
      </c>
      <c r="Z1990" s="227">
        <f t="shared" si="221"/>
        <v>55.160666666666664</v>
      </c>
      <c r="AA1990" s="227">
        <f t="shared" si="223"/>
        <v>54.444444444444443</v>
      </c>
    </row>
    <row r="1991" spans="2:27" ht="13.5" hidden="1">
      <c r="B1991" s="232" t="s">
        <v>1110</v>
      </c>
      <c r="C1991" s="232" t="s">
        <v>1042</v>
      </c>
      <c r="D1991" s="232" t="s">
        <v>980</v>
      </c>
      <c r="E1991" s="232" t="s">
        <v>988</v>
      </c>
      <c r="F1991" s="232">
        <v>64</v>
      </c>
      <c r="G1991" s="232" t="s">
        <v>1316</v>
      </c>
      <c r="H1991" s="233">
        <v>2.5939999999999999</v>
      </c>
      <c r="I1991" s="233">
        <v>0</v>
      </c>
      <c r="J1991" s="233">
        <v>1.6756</v>
      </c>
      <c r="K1991" s="234">
        <v>6447</v>
      </c>
      <c r="L1991" s="233">
        <v>0.86599999999999999</v>
      </c>
      <c r="M1991" s="234">
        <v>13776</v>
      </c>
      <c r="N1991" s="233">
        <v>0</v>
      </c>
      <c r="O1991" s="233">
        <v>0</v>
      </c>
      <c r="P1991" s="233">
        <v>1.2014</v>
      </c>
      <c r="Q1991" s="234">
        <v>13035</v>
      </c>
      <c r="R1991" s="233">
        <v>0.626</v>
      </c>
      <c r="S1991" s="234">
        <v>27922</v>
      </c>
      <c r="T1991" s="233">
        <v>0</v>
      </c>
      <c r="U1991" s="235">
        <f t="shared" si="217"/>
        <v>1893.62</v>
      </c>
      <c r="V1991" s="227">
        <f t="shared" si="218"/>
        <v>1223.1879999999999</v>
      </c>
      <c r="W1991" s="227">
        <f t="shared" si="219"/>
        <v>1169.4299999999998</v>
      </c>
      <c r="X1991" s="227">
        <f t="shared" si="222"/>
        <v>1148</v>
      </c>
      <c r="Y1991" s="227">
        <f t="shared" si="220"/>
        <v>877.02200000000005</v>
      </c>
      <c r="Z1991" s="227">
        <f t="shared" si="221"/>
        <v>819.06333333333328</v>
      </c>
      <c r="AA1991" s="227">
        <f t="shared" si="223"/>
        <v>775.61111111111109</v>
      </c>
    </row>
    <row r="1992" spans="2:27" ht="13.5" hidden="1">
      <c r="B1992" s="232" t="s">
        <v>1110</v>
      </c>
      <c r="C1992" s="232" t="s">
        <v>1043</v>
      </c>
      <c r="D1992" s="232" t="s">
        <v>980</v>
      </c>
      <c r="E1992" s="232" t="s">
        <v>988</v>
      </c>
      <c r="F1992" s="232">
        <v>4</v>
      </c>
      <c r="G1992" s="232" t="s">
        <v>1315</v>
      </c>
      <c r="H1992" s="233">
        <v>0.214</v>
      </c>
      <c r="I1992" s="233">
        <v>0</v>
      </c>
      <c r="J1992" s="233">
        <v>0.15659999999999999</v>
      </c>
      <c r="K1992" s="234">
        <v>403</v>
      </c>
      <c r="L1992" s="233">
        <v>0.106</v>
      </c>
      <c r="M1992" s="234">
        <v>1315</v>
      </c>
      <c r="N1992" s="233">
        <v>0</v>
      </c>
      <c r="O1992" s="233">
        <v>0</v>
      </c>
      <c r="P1992" s="233">
        <v>0.127</v>
      </c>
      <c r="Q1992" s="234">
        <v>815</v>
      </c>
      <c r="R1992" s="233">
        <v>9.0999999999999998E-2</v>
      </c>
      <c r="S1992" s="234">
        <v>3108</v>
      </c>
      <c r="T1992" s="233">
        <v>0</v>
      </c>
      <c r="U1992" s="235">
        <f t="shared" si="217"/>
        <v>156.22</v>
      </c>
      <c r="V1992" s="227">
        <f t="shared" si="218"/>
        <v>114.318</v>
      </c>
      <c r="W1992" s="227">
        <f t="shared" si="219"/>
        <v>110.96333333333334</v>
      </c>
      <c r="X1992" s="227">
        <f t="shared" si="222"/>
        <v>109.58333333333333</v>
      </c>
      <c r="Y1992" s="227">
        <f t="shared" si="220"/>
        <v>92.710000000000008</v>
      </c>
      <c r="Z1992" s="227">
        <f t="shared" si="221"/>
        <v>89.068888888888878</v>
      </c>
      <c r="AA1992" s="227">
        <f t="shared" si="223"/>
        <v>86.333333333333329</v>
      </c>
    </row>
    <row r="1993" spans="2:27" ht="13.5" hidden="1">
      <c r="B1993" s="232" t="s">
        <v>1110</v>
      </c>
      <c r="C1993" s="232" t="s">
        <v>1323</v>
      </c>
      <c r="D1993" s="232" t="s">
        <v>980</v>
      </c>
      <c r="E1993" s="232" t="s">
        <v>988</v>
      </c>
      <c r="F1993" s="232">
        <v>48</v>
      </c>
      <c r="G1993" s="232" t="s">
        <v>1308</v>
      </c>
      <c r="H1993" s="233">
        <v>2.242</v>
      </c>
      <c r="I1993" s="233">
        <v>0</v>
      </c>
      <c r="J1993" s="233">
        <v>1.4605999999999999</v>
      </c>
      <c r="K1993" s="234">
        <v>5550</v>
      </c>
      <c r="L1993" s="233">
        <v>0.76359999999999995</v>
      </c>
      <c r="M1993" s="234">
        <v>12017</v>
      </c>
      <c r="N1993" s="233">
        <v>0</v>
      </c>
      <c r="O1993" s="233">
        <v>0</v>
      </c>
      <c r="P1993" s="233">
        <v>1.0424</v>
      </c>
      <c r="Q1993" s="234">
        <v>11101</v>
      </c>
      <c r="R1993" s="233">
        <v>0.5524</v>
      </c>
      <c r="S1993" s="234">
        <v>24286</v>
      </c>
      <c r="T1993" s="233">
        <v>0</v>
      </c>
      <c r="U1993" s="235">
        <f t="shared" si="217"/>
        <v>1636.66</v>
      </c>
      <c r="V1993" s="227">
        <f t="shared" si="218"/>
        <v>1066.2379999999998</v>
      </c>
      <c r="W1993" s="227">
        <f t="shared" si="219"/>
        <v>1019.928</v>
      </c>
      <c r="X1993" s="227">
        <f t="shared" si="222"/>
        <v>1001.4166666666666</v>
      </c>
      <c r="Y1993" s="227">
        <f t="shared" si="220"/>
        <v>760.952</v>
      </c>
      <c r="Z1993" s="227">
        <f t="shared" si="221"/>
        <v>711.61311111111104</v>
      </c>
      <c r="AA1993" s="227">
        <f t="shared" si="223"/>
        <v>674.61111111111109</v>
      </c>
    </row>
    <row r="1994" spans="2:27" ht="13.5" hidden="1">
      <c r="B1994" s="232" t="s">
        <v>1110</v>
      </c>
      <c r="C1994" s="232" t="s">
        <v>1324</v>
      </c>
      <c r="D1994" s="232" t="s">
        <v>980</v>
      </c>
      <c r="E1994" s="232" t="s">
        <v>988</v>
      </c>
      <c r="F1994" s="232">
        <v>64</v>
      </c>
      <c r="G1994" s="232" t="s">
        <v>1316</v>
      </c>
      <c r="H1994" s="233">
        <v>2.9460000000000002</v>
      </c>
      <c r="I1994" s="233">
        <v>0</v>
      </c>
      <c r="J1994" s="233">
        <v>1.9040999999999999</v>
      </c>
      <c r="K1994" s="234">
        <v>7400</v>
      </c>
      <c r="L1994" s="233">
        <v>0.9748</v>
      </c>
      <c r="M1994" s="234">
        <v>15644</v>
      </c>
      <c r="N1994" s="233">
        <v>0</v>
      </c>
      <c r="O1994" s="233">
        <v>0</v>
      </c>
      <c r="P1994" s="233">
        <v>1.3465</v>
      </c>
      <c r="Q1994" s="234">
        <v>14801</v>
      </c>
      <c r="R1994" s="233">
        <v>0.69320000000000004</v>
      </c>
      <c r="S1994" s="234">
        <v>31242</v>
      </c>
      <c r="T1994" s="233">
        <v>0</v>
      </c>
      <c r="U1994" s="235">
        <f t="shared" si="217"/>
        <v>2150.58</v>
      </c>
      <c r="V1994" s="227">
        <f t="shared" si="218"/>
        <v>1389.9929999999999</v>
      </c>
      <c r="W1994" s="227">
        <f t="shared" si="219"/>
        <v>1328.2706666666668</v>
      </c>
      <c r="X1994" s="227">
        <f t="shared" si="222"/>
        <v>1303.6666666666667</v>
      </c>
      <c r="Y1994" s="227">
        <f t="shared" si="220"/>
        <v>982.94500000000005</v>
      </c>
      <c r="Z1994" s="227">
        <f t="shared" si="221"/>
        <v>917.17488888888897</v>
      </c>
      <c r="AA1994" s="227">
        <f t="shared" si="223"/>
        <v>867.83333333333337</v>
      </c>
    </row>
    <row r="1995" spans="2:27" ht="13.5" hidden="1">
      <c r="B1995" s="232" t="s">
        <v>1110</v>
      </c>
      <c r="C1995" s="232" t="s">
        <v>1325</v>
      </c>
      <c r="D1995" s="232" t="s">
        <v>980</v>
      </c>
      <c r="E1995" s="232" t="s">
        <v>988</v>
      </c>
      <c r="F1995" s="232">
        <v>8</v>
      </c>
      <c r="G1995" s="232" t="s">
        <v>1311</v>
      </c>
      <c r="H1995" s="233">
        <v>0.48199999999999998</v>
      </c>
      <c r="I1995" s="233">
        <v>0</v>
      </c>
      <c r="J1995" s="233">
        <v>0.3518</v>
      </c>
      <c r="K1995" s="234">
        <v>925</v>
      </c>
      <c r="L1995" s="233">
        <v>0.2356</v>
      </c>
      <c r="M1995" s="234">
        <v>2952</v>
      </c>
      <c r="N1995" s="233">
        <v>0</v>
      </c>
      <c r="O1995" s="233">
        <v>0</v>
      </c>
      <c r="P1995" s="233">
        <v>0.28210000000000002</v>
      </c>
      <c r="Q1995" s="234">
        <v>1850</v>
      </c>
      <c r="R1995" s="233">
        <v>0.20039999999999999</v>
      </c>
      <c r="S1995" s="234">
        <v>6895</v>
      </c>
      <c r="T1995" s="233">
        <v>0</v>
      </c>
      <c r="U1995" s="235">
        <f t="shared" si="217"/>
        <v>351.86</v>
      </c>
      <c r="V1995" s="227">
        <f t="shared" si="218"/>
        <v>256.81400000000002</v>
      </c>
      <c r="W1995" s="227">
        <f t="shared" si="219"/>
        <v>249.07133333333331</v>
      </c>
      <c r="X1995" s="227">
        <f t="shared" si="222"/>
        <v>246</v>
      </c>
      <c r="Y1995" s="227">
        <f t="shared" si="220"/>
        <v>205.93300000000002</v>
      </c>
      <c r="Z1995" s="227">
        <f t="shared" si="221"/>
        <v>197.68088888888889</v>
      </c>
      <c r="AA1995" s="227">
        <f t="shared" si="223"/>
        <v>191.52777777777777</v>
      </c>
    </row>
    <row r="1996" spans="2:27" ht="13.5" hidden="1">
      <c r="B1996" s="232" t="s">
        <v>1110</v>
      </c>
      <c r="C1996" s="232" t="s">
        <v>1326</v>
      </c>
      <c r="D1996" s="232" t="s">
        <v>980</v>
      </c>
      <c r="E1996" s="232" t="s">
        <v>988</v>
      </c>
      <c r="F1996" s="232">
        <v>16</v>
      </c>
      <c r="G1996" s="232" t="s">
        <v>1312</v>
      </c>
      <c r="H1996" s="233">
        <v>0.83399999999999996</v>
      </c>
      <c r="I1996" s="233">
        <v>0</v>
      </c>
      <c r="J1996" s="233">
        <v>0.57350000000000001</v>
      </c>
      <c r="K1996" s="234">
        <v>1850</v>
      </c>
      <c r="L1996" s="233">
        <v>0.3412</v>
      </c>
      <c r="M1996" s="234">
        <v>4765</v>
      </c>
      <c r="N1996" s="233">
        <v>0</v>
      </c>
      <c r="O1996" s="233">
        <v>0</v>
      </c>
      <c r="P1996" s="233">
        <v>0.43409999999999999</v>
      </c>
      <c r="Q1996" s="234">
        <v>3700</v>
      </c>
      <c r="R1996" s="233">
        <v>0.27079999999999999</v>
      </c>
      <c r="S1996" s="234">
        <v>10373</v>
      </c>
      <c r="T1996" s="233">
        <v>0</v>
      </c>
      <c r="U1996" s="235">
        <f t="shared" si="217"/>
        <v>608.81999999999994</v>
      </c>
      <c r="V1996" s="227">
        <f t="shared" si="218"/>
        <v>418.65500000000003</v>
      </c>
      <c r="W1996" s="227">
        <f t="shared" si="219"/>
        <v>403.24266666666665</v>
      </c>
      <c r="X1996" s="227">
        <f t="shared" si="222"/>
        <v>397.08333333333331</v>
      </c>
      <c r="Y1996" s="227">
        <f t="shared" si="220"/>
        <v>316.89299999999997</v>
      </c>
      <c r="Z1996" s="227">
        <f t="shared" si="221"/>
        <v>300.4617777777778</v>
      </c>
      <c r="AA1996" s="227">
        <f t="shared" si="223"/>
        <v>288.13888888888891</v>
      </c>
    </row>
    <row r="1997" spans="2:27" ht="13.5" hidden="1">
      <c r="B1997" s="232" t="s">
        <v>1110</v>
      </c>
      <c r="C1997" s="232" t="s">
        <v>1327</v>
      </c>
      <c r="D1997" s="232" t="s">
        <v>980</v>
      </c>
      <c r="E1997" s="232" t="s">
        <v>988</v>
      </c>
      <c r="F1997" s="232">
        <v>32</v>
      </c>
      <c r="G1997" s="232" t="s">
        <v>1317</v>
      </c>
      <c r="H1997" s="233">
        <v>1.538</v>
      </c>
      <c r="I1997" s="233">
        <v>0</v>
      </c>
      <c r="J1997" s="233">
        <v>1.0169999999999999</v>
      </c>
      <c r="K1997" s="234">
        <v>3700</v>
      </c>
      <c r="L1997" s="233">
        <v>0.5524</v>
      </c>
      <c r="M1997" s="234">
        <v>8391</v>
      </c>
      <c r="N1997" s="233">
        <v>0</v>
      </c>
      <c r="O1997" s="233">
        <v>0</v>
      </c>
      <c r="P1997" s="233">
        <v>0.73829999999999996</v>
      </c>
      <c r="Q1997" s="234">
        <v>7400</v>
      </c>
      <c r="R1997" s="233">
        <v>0.41160000000000002</v>
      </c>
      <c r="S1997" s="234">
        <v>17329</v>
      </c>
      <c r="T1997" s="233">
        <v>0</v>
      </c>
      <c r="U1997" s="235">
        <f t="shared" si="217"/>
        <v>1122.74</v>
      </c>
      <c r="V1997" s="227">
        <f t="shared" si="218"/>
        <v>742.41</v>
      </c>
      <c r="W1997" s="227">
        <f t="shared" si="219"/>
        <v>711.58533333333332</v>
      </c>
      <c r="X1997" s="227">
        <f t="shared" si="222"/>
        <v>699.25</v>
      </c>
      <c r="Y1997" s="227">
        <f t="shared" si="220"/>
        <v>538.95899999999995</v>
      </c>
      <c r="Z1997" s="227">
        <f t="shared" si="221"/>
        <v>506.02355555555556</v>
      </c>
      <c r="AA1997" s="227">
        <f t="shared" si="223"/>
        <v>481.36111111111109</v>
      </c>
    </row>
    <row r="1998" spans="2:27" ht="13.5" hidden="1">
      <c r="B1998" s="232" t="s">
        <v>1110</v>
      </c>
      <c r="C1998" s="232" t="s">
        <v>1328</v>
      </c>
      <c r="D1998" s="232" t="s">
        <v>980</v>
      </c>
      <c r="E1998" s="232" t="s">
        <v>988</v>
      </c>
      <c r="F1998" s="232">
        <v>2</v>
      </c>
      <c r="G1998" s="232" t="s">
        <v>1314</v>
      </c>
      <c r="H1998" s="233">
        <v>0.14799999999999999</v>
      </c>
      <c r="I1998" s="233">
        <v>0</v>
      </c>
      <c r="J1998" s="233">
        <v>0.1154</v>
      </c>
      <c r="K1998" s="234">
        <v>231</v>
      </c>
      <c r="L1998" s="233">
        <v>8.6400000000000005E-2</v>
      </c>
      <c r="M1998" s="234">
        <v>979</v>
      </c>
      <c r="N1998" s="233">
        <v>0</v>
      </c>
      <c r="O1998" s="233">
        <v>0</v>
      </c>
      <c r="P1998" s="233">
        <v>9.8000000000000004E-2</v>
      </c>
      <c r="Q1998" s="234">
        <v>463</v>
      </c>
      <c r="R1998" s="233">
        <v>7.7600000000000002E-2</v>
      </c>
      <c r="S1998" s="234">
        <v>2446</v>
      </c>
      <c r="T1998" s="233">
        <v>0</v>
      </c>
      <c r="U1998" s="235">
        <f t="shared" si="217"/>
        <v>108.03999999999999</v>
      </c>
      <c r="V1998" s="227">
        <f t="shared" si="218"/>
        <v>84.242000000000004</v>
      </c>
      <c r="W1998" s="227">
        <f t="shared" si="219"/>
        <v>82.322000000000003</v>
      </c>
      <c r="X1998" s="227">
        <f t="shared" si="222"/>
        <v>81.583333333333329</v>
      </c>
      <c r="Y1998" s="227">
        <f t="shared" si="220"/>
        <v>71.540000000000006</v>
      </c>
      <c r="Z1998" s="227">
        <f t="shared" si="221"/>
        <v>69.50911111111111</v>
      </c>
      <c r="AA1998" s="227">
        <f t="shared" si="223"/>
        <v>67.944444444444443</v>
      </c>
    </row>
    <row r="1999" spans="2:27" ht="13.5" hidden="1">
      <c r="B1999" s="232" t="s">
        <v>1110</v>
      </c>
      <c r="C1999" s="232" t="s">
        <v>1329</v>
      </c>
      <c r="D1999" s="232" t="s">
        <v>980</v>
      </c>
      <c r="E1999" s="232" t="s">
        <v>988</v>
      </c>
      <c r="F1999" s="232">
        <v>1</v>
      </c>
      <c r="G1999" s="232" t="s">
        <v>1322</v>
      </c>
      <c r="H1999" s="233">
        <v>0.104</v>
      </c>
      <c r="I1999" s="233">
        <v>0</v>
      </c>
      <c r="J1999" s="233">
        <v>8.77E-2</v>
      </c>
      <c r="K1999" s="234">
        <v>116</v>
      </c>
      <c r="L1999" s="233">
        <v>7.3200000000000001E-2</v>
      </c>
      <c r="M1999" s="234">
        <v>752</v>
      </c>
      <c r="N1999" s="233">
        <v>0</v>
      </c>
      <c r="O1999" s="233">
        <v>0</v>
      </c>
      <c r="P1999" s="233">
        <v>7.9000000000000001E-2</v>
      </c>
      <c r="Q1999" s="234">
        <v>231</v>
      </c>
      <c r="R1999" s="233">
        <v>6.88E-2</v>
      </c>
      <c r="S1999" s="234">
        <v>2012</v>
      </c>
      <c r="T1999" s="233">
        <v>0</v>
      </c>
      <c r="U1999" s="235">
        <f t="shared" si="217"/>
        <v>75.92</v>
      </c>
      <c r="V1999" s="227">
        <f t="shared" si="218"/>
        <v>64.021000000000001</v>
      </c>
      <c r="W1999" s="227">
        <f t="shared" si="219"/>
        <v>63.102666666666664</v>
      </c>
      <c r="X1999" s="227">
        <f t="shared" si="222"/>
        <v>62.666666666666664</v>
      </c>
      <c r="Y1999" s="227">
        <f t="shared" si="220"/>
        <v>57.67</v>
      </c>
      <c r="Z1999" s="227">
        <f t="shared" si="221"/>
        <v>56.640666666666661</v>
      </c>
      <c r="AA1999" s="227">
        <f t="shared" si="223"/>
        <v>55.888888888888886</v>
      </c>
    </row>
    <row r="2000" spans="2:27" ht="13.5" hidden="1">
      <c r="B2000" s="232" t="s">
        <v>1110</v>
      </c>
      <c r="C2000" s="232" t="s">
        <v>1330</v>
      </c>
      <c r="D2000" s="232" t="s">
        <v>980</v>
      </c>
      <c r="E2000" s="232" t="s">
        <v>988</v>
      </c>
      <c r="F2000" s="232">
        <v>64</v>
      </c>
      <c r="G2000" s="232" t="s">
        <v>1316</v>
      </c>
      <c r="H2000" s="233">
        <v>2.9460000000000002</v>
      </c>
      <c r="I2000" s="233">
        <v>0</v>
      </c>
      <c r="J2000" s="233">
        <v>1.9040999999999999</v>
      </c>
      <c r="K2000" s="234">
        <v>7400</v>
      </c>
      <c r="L2000" s="233">
        <v>0.9748</v>
      </c>
      <c r="M2000" s="234">
        <v>15644</v>
      </c>
      <c r="N2000" s="233">
        <v>0</v>
      </c>
      <c r="O2000" s="233">
        <v>0</v>
      </c>
      <c r="P2000" s="233">
        <v>1.3465</v>
      </c>
      <c r="Q2000" s="234">
        <v>14801</v>
      </c>
      <c r="R2000" s="233">
        <v>0.69320000000000004</v>
      </c>
      <c r="S2000" s="234">
        <v>31242</v>
      </c>
      <c r="T2000" s="233">
        <v>0</v>
      </c>
      <c r="U2000" s="235">
        <f t="shared" si="217"/>
        <v>2150.58</v>
      </c>
      <c r="V2000" s="227">
        <f t="shared" si="218"/>
        <v>1389.9929999999999</v>
      </c>
      <c r="W2000" s="227">
        <f t="shared" si="219"/>
        <v>1328.2706666666668</v>
      </c>
      <c r="X2000" s="227">
        <f t="shared" si="222"/>
        <v>1303.6666666666667</v>
      </c>
      <c r="Y2000" s="227">
        <f t="shared" si="220"/>
        <v>982.94500000000005</v>
      </c>
      <c r="Z2000" s="227">
        <f t="shared" si="221"/>
        <v>917.17488888888897</v>
      </c>
      <c r="AA2000" s="227">
        <f t="shared" si="223"/>
        <v>867.83333333333337</v>
      </c>
    </row>
    <row r="2001" spans="2:27" ht="13.5" hidden="1">
      <c r="B2001" s="232" t="s">
        <v>1110</v>
      </c>
      <c r="C2001" s="232" t="s">
        <v>1331</v>
      </c>
      <c r="D2001" s="232" t="s">
        <v>980</v>
      </c>
      <c r="E2001" s="232" t="s">
        <v>988</v>
      </c>
      <c r="F2001" s="232">
        <v>4</v>
      </c>
      <c r="G2001" s="232" t="s">
        <v>1315</v>
      </c>
      <c r="H2001" s="233">
        <v>0.23599999999999999</v>
      </c>
      <c r="I2001" s="233">
        <v>0</v>
      </c>
      <c r="J2001" s="233">
        <v>0.1709</v>
      </c>
      <c r="K2001" s="234">
        <v>463</v>
      </c>
      <c r="L2001" s="233">
        <v>0.1128</v>
      </c>
      <c r="M2001" s="234">
        <v>1432</v>
      </c>
      <c r="N2001" s="233">
        <v>0</v>
      </c>
      <c r="O2001" s="233">
        <v>0</v>
      </c>
      <c r="P2001" s="233">
        <v>0.13600000000000001</v>
      </c>
      <c r="Q2001" s="234">
        <v>925</v>
      </c>
      <c r="R2001" s="233">
        <v>9.5200000000000007E-2</v>
      </c>
      <c r="S2001" s="234">
        <v>3316</v>
      </c>
      <c r="T2001" s="233">
        <v>0</v>
      </c>
      <c r="U2001" s="235">
        <f t="shared" si="217"/>
        <v>172.28</v>
      </c>
      <c r="V2001" s="227">
        <f t="shared" si="218"/>
        <v>124.75699999999999</v>
      </c>
      <c r="W2001" s="227">
        <f t="shared" si="219"/>
        <v>120.92733333333334</v>
      </c>
      <c r="X2001" s="227">
        <f t="shared" si="222"/>
        <v>119.33333333333333</v>
      </c>
      <c r="Y2001" s="227">
        <f t="shared" si="220"/>
        <v>99.28</v>
      </c>
      <c r="Z2001" s="227">
        <f t="shared" si="221"/>
        <v>95.190444444444452</v>
      </c>
      <c r="AA2001" s="227">
        <f t="shared" si="223"/>
        <v>92.111111111111114</v>
      </c>
    </row>
    <row r="2002" spans="2:27" ht="13.5" hidden="1">
      <c r="B2002" s="232" t="s">
        <v>1110</v>
      </c>
      <c r="C2002" s="232" t="s">
        <v>1332</v>
      </c>
      <c r="D2002" s="232" t="s">
        <v>980</v>
      </c>
      <c r="E2002" s="232" t="s">
        <v>988</v>
      </c>
      <c r="F2002" s="232">
        <v>48</v>
      </c>
      <c r="G2002" s="232" t="s">
        <v>1308</v>
      </c>
      <c r="H2002" s="233">
        <v>2.4700000000000002</v>
      </c>
      <c r="I2002" s="233">
        <v>0</v>
      </c>
      <c r="J2002" s="233">
        <v>1.6042000000000001</v>
      </c>
      <c r="K2002" s="234">
        <v>6150</v>
      </c>
      <c r="L2002" s="233">
        <v>0.83199999999999996</v>
      </c>
      <c r="M2002" s="234">
        <v>13192</v>
      </c>
      <c r="N2002" s="233">
        <v>0</v>
      </c>
      <c r="O2002" s="233">
        <v>0</v>
      </c>
      <c r="P2002" s="233">
        <v>1.3093600000000001</v>
      </c>
      <c r="Q2002" s="234">
        <v>14349</v>
      </c>
      <c r="R2002" s="233">
        <v>0.67600000000000005</v>
      </c>
      <c r="S2002" s="234">
        <v>30392</v>
      </c>
      <c r="T2002" s="233">
        <v>0</v>
      </c>
      <c r="U2002" s="235">
        <f t="shared" si="217"/>
        <v>1803.1000000000001</v>
      </c>
      <c r="V2002" s="227">
        <f t="shared" si="218"/>
        <v>1171.066</v>
      </c>
      <c r="W2002" s="227">
        <f t="shared" si="219"/>
        <v>1119.8600000000001</v>
      </c>
      <c r="X2002" s="227">
        <f t="shared" si="222"/>
        <v>1099.3333333333333</v>
      </c>
      <c r="Y2002" s="227">
        <f t="shared" si="220"/>
        <v>955.83280000000002</v>
      </c>
      <c r="Z2002" s="227">
        <f t="shared" si="221"/>
        <v>892.06333333333328</v>
      </c>
      <c r="AA2002" s="227">
        <f t="shared" si="223"/>
        <v>844.22222222222217</v>
      </c>
    </row>
    <row r="2003" spans="2:27" ht="13.5" hidden="1">
      <c r="B2003" s="232" t="s">
        <v>1110</v>
      </c>
      <c r="C2003" s="232" t="s">
        <v>1333</v>
      </c>
      <c r="D2003" s="232" t="s">
        <v>980</v>
      </c>
      <c r="E2003" s="232" t="s">
        <v>988</v>
      </c>
      <c r="F2003" s="232">
        <v>64</v>
      </c>
      <c r="G2003" s="232" t="s">
        <v>1316</v>
      </c>
      <c r="H2003" s="233">
        <v>3.25</v>
      </c>
      <c r="I2003" s="233">
        <v>0</v>
      </c>
      <c r="J2003" s="233">
        <v>2.0956000000000001</v>
      </c>
      <c r="K2003" s="234">
        <v>8199</v>
      </c>
      <c r="L2003" s="233">
        <v>1.0660000000000001</v>
      </c>
      <c r="M2003" s="234">
        <v>17210</v>
      </c>
      <c r="N2003" s="233">
        <v>0</v>
      </c>
      <c r="O2003" s="233">
        <v>0</v>
      </c>
      <c r="P2003" s="233">
        <v>1.70248</v>
      </c>
      <c r="Q2003" s="234">
        <v>19132</v>
      </c>
      <c r="R2003" s="233">
        <v>0.85799999999999998</v>
      </c>
      <c r="S2003" s="234">
        <v>39384</v>
      </c>
      <c r="T2003" s="233">
        <v>0</v>
      </c>
      <c r="U2003" s="235">
        <f t="shared" si="217"/>
        <v>2372.5</v>
      </c>
      <c r="V2003" s="227">
        <f t="shared" si="218"/>
        <v>1529.788</v>
      </c>
      <c r="W2003" s="227">
        <f t="shared" si="219"/>
        <v>1461.43</v>
      </c>
      <c r="X2003" s="227">
        <f t="shared" si="222"/>
        <v>1434.1666666666667</v>
      </c>
      <c r="Y2003" s="227">
        <f t="shared" si="220"/>
        <v>1242.8104000000001</v>
      </c>
      <c r="Z2003" s="227">
        <f t="shared" si="221"/>
        <v>1157.7844444444445</v>
      </c>
      <c r="AA2003" s="227">
        <f t="shared" si="223"/>
        <v>1094</v>
      </c>
    </row>
    <row r="2004" spans="2:27" ht="13.5" hidden="1">
      <c r="B2004" s="232" t="s">
        <v>1110</v>
      </c>
      <c r="C2004" s="232" t="s">
        <v>1334</v>
      </c>
      <c r="D2004" s="232" t="s">
        <v>980</v>
      </c>
      <c r="E2004" s="232" t="s">
        <v>988</v>
      </c>
      <c r="F2004" s="232">
        <v>8</v>
      </c>
      <c r="G2004" s="232" t="s">
        <v>1311</v>
      </c>
      <c r="H2004" s="233">
        <v>0.52</v>
      </c>
      <c r="I2004" s="233">
        <v>0</v>
      </c>
      <c r="J2004" s="233">
        <v>0.37569999999999998</v>
      </c>
      <c r="K2004" s="234">
        <v>1025</v>
      </c>
      <c r="L2004" s="233">
        <v>0.247</v>
      </c>
      <c r="M2004" s="234">
        <v>3148</v>
      </c>
      <c r="N2004" s="233">
        <v>0</v>
      </c>
      <c r="O2004" s="233">
        <v>0</v>
      </c>
      <c r="P2004" s="233">
        <v>0.32656000000000002</v>
      </c>
      <c r="Q2004" s="234">
        <v>2391</v>
      </c>
      <c r="R2004" s="233">
        <v>0.221</v>
      </c>
      <c r="S2004" s="234">
        <v>7912</v>
      </c>
      <c r="T2004" s="233">
        <v>0</v>
      </c>
      <c r="U2004" s="235">
        <f t="shared" si="217"/>
        <v>379.6</v>
      </c>
      <c r="V2004" s="227">
        <f t="shared" si="218"/>
        <v>274.26099999999997</v>
      </c>
      <c r="W2004" s="227">
        <f t="shared" si="219"/>
        <v>265.72666666666669</v>
      </c>
      <c r="X2004" s="227">
        <f t="shared" si="222"/>
        <v>262.33333333333331</v>
      </c>
      <c r="Y2004" s="227">
        <f t="shared" si="220"/>
        <v>238.3888</v>
      </c>
      <c r="Z2004" s="227">
        <f t="shared" si="221"/>
        <v>227.74666666666667</v>
      </c>
      <c r="AA2004" s="227">
        <f t="shared" si="223"/>
        <v>219.77777777777777</v>
      </c>
    </row>
    <row r="2005" spans="2:27" ht="13.5" hidden="1">
      <c r="B2005" s="232" t="s">
        <v>1110</v>
      </c>
      <c r="C2005" s="232" t="s">
        <v>1335</v>
      </c>
      <c r="D2005" s="232" t="s">
        <v>980</v>
      </c>
      <c r="E2005" s="232" t="s">
        <v>988</v>
      </c>
      <c r="F2005" s="232">
        <v>16</v>
      </c>
      <c r="G2005" s="232" t="s">
        <v>1312</v>
      </c>
      <c r="H2005" s="233">
        <v>0.91</v>
      </c>
      <c r="I2005" s="233">
        <v>0</v>
      </c>
      <c r="J2005" s="233">
        <v>0.62139999999999995</v>
      </c>
      <c r="K2005" s="234">
        <v>2050</v>
      </c>
      <c r="L2005" s="233">
        <v>0.36399999999999999</v>
      </c>
      <c r="M2005" s="234">
        <v>5156</v>
      </c>
      <c r="N2005" s="233">
        <v>0</v>
      </c>
      <c r="O2005" s="233">
        <v>0</v>
      </c>
      <c r="P2005" s="233">
        <v>0.52312000000000003</v>
      </c>
      <c r="Q2005" s="234">
        <v>4783</v>
      </c>
      <c r="R2005" s="233">
        <v>0.312</v>
      </c>
      <c r="S2005" s="234">
        <v>12408</v>
      </c>
      <c r="T2005" s="233">
        <v>0</v>
      </c>
      <c r="U2005" s="235">
        <f t="shared" si="217"/>
        <v>664.30000000000007</v>
      </c>
      <c r="V2005" s="227">
        <f t="shared" si="218"/>
        <v>453.62199999999996</v>
      </c>
      <c r="W2005" s="227">
        <f t="shared" si="219"/>
        <v>436.55333333333328</v>
      </c>
      <c r="X2005" s="227">
        <f t="shared" si="222"/>
        <v>429.66666666666669</v>
      </c>
      <c r="Y2005" s="227">
        <f t="shared" si="220"/>
        <v>381.87760000000003</v>
      </c>
      <c r="Z2005" s="227">
        <f t="shared" si="221"/>
        <v>360.62111111111108</v>
      </c>
      <c r="AA2005" s="227">
        <f t="shared" si="223"/>
        <v>344.66666666666669</v>
      </c>
    </row>
    <row r="2006" spans="2:27" ht="13.5" hidden="1">
      <c r="B2006" s="232" t="s">
        <v>1110</v>
      </c>
      <c r="C2006" s="232" t="s">
        <v>1336</v>
      </c>
      <c r="D2006" s="232" t="s">
        <v>980</v>
      </c>
      <c r="E2006" s="232" t="s">
        <v>988</v>
      </c>
      <c r="F2006" s="232">
        <v>32</v>
      </c>
      <c r="G2006" s="232" t="s">
        <v>1317</v>
      </c>
      <c r="H2006" s="233">
        <v>1.69</v>
      </c>
      <c r="I2006" s="233">
        <v>0</v>
      </c>
      <c r="J2006" s="233">
        <v>1.1128</v>
      </c>
      <c r="K2006" s="234">
        <v>4100</v>
      </c>
      <c r="L2006" s="233">
        <v>0.59799999999999998</v>
      </c>
      <c r="M2006" s="234">
        <v>9174</v>
      </c>
      <c r="N2006" s="233">
        <v>0</v>
      </c>
      <c r="O2006" s="233">
        <v>0</v>
      </c>
      <c r="P2006" s="233">
        <v>0.91624000000000005</v>
      </c>
      <c r="Q2006" s="234">
        <v>9566</v>
      </c>
      <c r="R2006" s="233">
        <v>0.49399999999999999</v>
      </c>
      <c r="S2006" s="234">
        <v>21400</v>
      </c>
      <c r="T2006" s="233">
        <v>0</v>
      </c>
      <c r="U2006" s="235">
        <f t="shared" si="217"/>
        <v>1233.7</v>
      </c>
      <c r="V2006" s="227">
        <f t="shared" si="218"/>
        <v>812.34400000000005</v>
      </c>
      <c r="W2006" s="227">
        <f t="shared" si="219"/>
        <v>778.20666666666671</v>
      </c>
      <c r="X2006" s="227">
        <f t="shared" si="222"/>
        <v>764.5</v>
      </c>
      <c r="Y2006" s="227">
        <f t="shared" si="220"/>
        <v>668.85520000000008</v>
      </c>
      <c r="Z2006" s="227">
        <f t="shared" si="221"/>
        <v>626.34222222222229</v>
      </c>
      <c r="AA2006" s="227">
        <f t="shared" si="223"/>
        <v>594.44444444444446</v>
      </c>
    </row>
    <row r="2007" spans="2:27" ht="13.5" hidden="1">
      <c r="B2007" s="232" t="s">
        <v>1110</v>
      </c>
      <c r="C2007" s="232" t="s">
        <v>1337</v>
      </c>
      <c r="D2007" s="232" t="s">
        <v>980</v>
      </c>
      <c r="E2007" s="232" t="s">
        <v>988</v>
      </c>
      <c r="F2007" s="232">
        <v>2</v>
      </c>
      <c r="G2007" s="232" t="s">
        <v>1314</v>
      </c>
      <c r="H2007" s="233">
        <v>0.1575</v>
      </c>
      <c r="I2007" s="233">
        <v>0</v>
      </c>
      <c r="J2007" s="233">
        <v>0.12143</v>
      </c>
      <c r="K2007" s="234">
        <v>256</v>
      </c>
      <c r="L2007" s="233">
        <v>8.9249999999999996E-2</v>
      </c>
      <c r="M2007" s="234">
        <v>1028</v>
      </c>
      <c r="N2007" s="233">
        <v>0</v>
      </c>
      <c r="O2007" s="233">
        <v>0</v>
      </c>
      <c r="P2007" s="233">
        <v>0.10914</v>
      </c>
      <c r="Q2007" s="234">
        <v>598</v>
      </c>
      <c r="R2007" s="233">
        <v>8.2750000000000004E-2</v>
      </c>
      <c r="S2007" s="234">
        <v>2701</v>
      </c>
      <c r="T2007" s="233">
        <v>0</v>
      </c>
      <c r="U2007" s="235">
        <f t="shared" si="217"/>
        <v>114.97499999999999</v>
      </c>
      <c r="V2007" s="227">
        <f t="shared" si="218"/>
        <v>88.643900000000002</v>
      </c>
      <c r="W2007" s="227">
        <f t="shared" si="219"/>
        <v>86.485833333333332</v>
      </c>
      <c r="X2007" s="227">
        <f t="shared" si="222"/>
        <v>85.666666666666671</v>
      </c>
      <c r="Y2007" s="227">
        <f t="shared" si="220"/>
        <v>79.672200000000004</v>
      </c>
      <c r="Z2007" s="227">
        <f t="shared" si="221"/>
        <v>77.018611111111113</v>
      </c>
      <c r="AA2007" s="227">
        <f t="shared" si="223"/>
        <v>75.027777777777771</v>
      </c>
    </row>
    <row r="2008" spans="2:27" ht="13.5" hidden="1">
      <c r="B2008" s="232" t="s">
        <v>1110</v>
      </c>
      <c r="C2008" s="232" t="s">
        <v>1338</v>
      </c>
      <c r="D2008" s="232" t="s">
        <v>980</v>
      </c>
      <c r="E2008" s="232" t="s">
        <v>988</v>
      </c>
      <c r="F2008" s="232">
        <v>1</v>
      </c>
      <c r="G2008" s="232" t="s">
        <v>1322</v>
      </c>
      <c r="H2008" s="233">
        <v>0.10875</v>
      </c>
      <c r="I2008" s="233">
        <v>0</v>
      </c>
      <c r="J2008" s="233">
        <v>9.0709999999999999E-2</v>
      </c>
      <c r="K2008" s="234">
        <v>128</v>
      </c>
      <c r="L2008" s="233">
        <v>7.4630000000000002E-2</v>
      </c>
      <c r="M2008" s="234">
        <v>777</v>
      </c>
      <c r="N2008" s="233">
        <v>0</v>
      </c>
      <c r="O2008" s="233">
        <v>0</v>
      </c>
      <c r="P2008" s="233">
        <v>8.4570000000000006E-2</v>
      </c>
      <c r="Q2008" s="234">
        <v>299</v>
      </c>
      <c r="R2008" s="233">
        <v>7.1379999999999999E-2</v>
      </c>
      <c r="S2008" s="234">
        <v>2139</v>
      </c>
      <c r="T2008" s="233">
        <v>0</v>
      </c>
      <c r="U2008" s="235">
        <f t="shared" si="217"/>
        <v>79.387500000000003</v>
      </c>
      <c r="V2008" s="227">
        <f t="shared" si="218"/>
        <v>66.218299999999999</v>
      </c>
      <c r="W2008" s="227">
        <f t="shared" si="219"/>
        <v>65.146566666666672</v>
      </c>
      <c r="X2008" s="227">
        <f t="shared" si="222"/>
        <v>64.75</v>
      </c>
      <c r="Y2008" s="227">
        <f t="shared" si="220"/>
        <v>61.736100000000008</v>
      </c>
      <c r="Z2008" s="227">
        <f t="shared" si="221"/>
        <v>60.412955555555556</v>
      </c>
      <c r="AA2008" s="227">
        <f t="shared" si="223"/>
        <v>59.416666666666664</v>
      </c>
    </row>
    <row r="2009" spans="2:27" ht="13.5" hidden="1">
      <c r="B2009" s="232" t="s">
        <v>1110</v>
      </c>
      <c r="C2009" s="232" t="s">
        <v>1339</v>
      </c>
      <c r="D2009" s="232" t="s">
        <v>980</v>
      </c>
      <c r="E2009" s="232" t="s">
        <v>988</v>
      </c>
      <c r="F2009" s="232">
        <v>4</v>
      </c>
      <c r="G2009" s="232" t="s">
        <v>1315</v>
      </c>
      <c r="H2009" s="233">
        <v>0.255</v>
      </c>
      <c r="I2009" s="233">
        <v>0</v>
      </c>
      <c r="J2009" s="233">
        <v>0.18285000000000001</v>
      </c>
      <c r="K2009" s="234">
        <v>512</v>
      </c>
      <c r="L2009" s="233">
        <v>0.11849999999999999</v>
      </c>
      <c r="M2009" s="234">
        <v>1530</v>
      </c>
      <c r="N2009" s="233">
        <v>0</v>
      </c>
      <c r="O2009" s="233">
        <v>0</v>
      </c>
      <c r="P2009" s="233">
        <v>0.15828</v>
      </c>
      <c r="Q2009" s="234">
        <v>1196</v>
      </c>
      <c r="R2009" s="233">
        <v>0.1055</v>
      </c>
      <c r="S2009" s="234">
        <v>3825</v>
      </c>
      <c r="T2009" s="233">
        <v>0</v>
      </c>
      <c r="U2009" s="235">
        <f t="shared" si="217"/>
        <v>186.15</v>
      </c>
      <c r="V2009" s="227">
        <f t="shared" si="218"/>
        <v>133.48050000000001</v>
      </c>
      <c r="W2009" s="227">
        <f t="shared" si="219"/>
        <v>129.17166666666665</v>
      </c>
      <c r="X2009" s="227">
        <f t="shared" si="222"/>
        <v>127.5</v>
      </c>
      <c r="Y2009" s="227">
        <f t="shared" si="220"/>
        <v>115.5444</v>
      </c>
      <c r="Z2009" s="227">
        <f t="shared" si="221"/>
        <v>110.23722222222221</v>
      </c>
      <c r="AA2009" s="227">
        <f t="shared" si="223"/>
        <v>106.25</v>
      </c>
    </row>
    <row r="2010" spans="2:27" ht="13.5" hidden="1">
      <c r="B2010" s="232" t="s">
        <v>1110</v>
      </c>
      <c r="C2010" s="232" t="s">
        <v>1340</v>
      </c>
      <c r="D2010" s="232" t="s">
        <v>980</v>
      </c>
      <c r="E2010" s="232" t="s">
        <v>988</v>
      </c>
      <c r="F2010" s="232">
        <v>48</v>
      </c>
      <c r="G2010" s="232" t="s">
        <v>1308</v>
      </c>
      <c r="H2010" s="233">
        <v>2.4340000000000002</v>
      </c>
      <c r="I2010" s="233">
        <v>0</v>
      </c>
      <c r="J2010" s="233">
        <v>1.65208</v>
      </c>
      <c r="K2010" s="234">
        <v>6349</v>
      </c>
      <c r="L2010" s="233">
        <v>0.8548</v>
      </c>
      <c r="M2010" s="234">
        <v>13583</v>
      </c>
      <c r="N2010" s="233">
        <v>0</v>
      </c>
      <c r="O2010" s="233">
        <v>0</v>
      </c>
      <c r="P2010" s="233">
        <v>1.17717</v>
      </c>
      <c r="Q2010" s="234">
        <v>12741</v>
      </c>
      <c r="R2010" s="233">
        <v>0.61480000000000001</v>
      </c>
      <c r="S2010" s="234">
        <v>27369</v>
      </c>
      <c r="T2010" s="233">
        <v>0</v>
      </c>
      <c r="U2010" s="235">
        <f t="shared" si="217"/>
        <v>1776.8200000000002</v>
      </c>
      <c r="V2010" s="227">
        <f t="shared" si="218"/>
        <v>1206.0183999999999</v>
      </c>
      <c r="W2010" s="227">
        <f t="shared" si="219"/>
        <v>1153.0873333333334</v>
      </c>
      <c r="X2010" s="227">
        <f t="shared" si="222"/>
        <v>1131.9166666666667</v>
      </c>
      <c r="Y2010" s="227">
        <f t="shared" si="220"/>
        <v>859.33410000000003</v>
      </c>
      <c r="Z2010" s="227">
        <f t="shared" si="221"/>
        <v>802.72066666666672</v>
      </c>
      <c r="AA2010" s="227">
        <f t="shared" si="223"/>
        <v>760.25</v>
      </c>
    </row>
    <row r="2011" spans="2:27" ht="13.5" hidden="1">
      <c r="B2011" s="232" t="s">
        <v>1110</v>
      </c>
      <c r="C2011" s="232" t="s">
        <v>1341</v>
      </c>
      <c r="D2011" s="232" t="s">
        <v>980</v>
      </c>
      <c r="E2011" s="232" t="s">
        <v>988</v>
      </c>
      <c r="F2011" s="232">
        <v>64</v>
      </c>
      <c r="G2011" s="232" t="s">
        <v>1316</v>
      </c>
      <c r="H2011" s="233">
        <v>3.202</v>
      </c>
      <c r="I2011" s="233">
        <v>0</v>
      </c>
      <c r="J2011" s="233">
        <v>2.15944</v>
      </c>
      <c r="K2011" s="234">
        <v>8466</v>
      </c>
      <c r="L2011" s="233">
        <v>1.0964</v>
      </c>
      <c r="M2011" s="234">
        <v>17732</v>
      </c>
      <c r="N2011" s="233">
        <v>0</v>
      </c>
      <c r="O2011" s="233">
        <v>0</v>
      </c>
      <c r="P2011" s="233">
        <v>1.5262199999999999</v>
      </c>
      <c r="Q2011" s="234">
        <v>16987</v>
      </c>
      <c r="R2011" s="233">
        <v>0.77639999999999998</v>
      </c>
      <c r="S2011" s="234">
        <v>35353</v>
      </c>
      <c r="T2011" s="233">
        <v>0</v>
      </c>
      <c r="U2011" s="235">
        <f t="shared" si="217"/>
        <v>2337.46</v>
      </c>
      <c r="V2011" s="227">
        <f t="shared" si="218"/>
        <v>1576.3912</v>
      </c>
      <c r="W2011" s="227">
        <f t="shared" si="219"/>
        <v>1505.8720000000001</v>
      </c>
      <c r="X2011" s="227">
        <f t="shared" si="222"/>
        <v>1477.6666666666667</v>
      </c>
      <c r="Y2011" s="227">
        <f t="shared" si="220"/>
        <v>1114.1405999999999</v>
      </c>
      <c r="Z2011" s="227">
        <f t="shared" si="221"/>
        <v>1038.633111111111</v>
      </c>
      <c r="AA2011" s="227">
        <f t="shared" si="223"/>
        <v>982.02777777777783</v>
      </c>
    </row>
    <row r="2012" spans="2:27" ht="13.5" hidden="1">
      <c r="B2012" s="232" t="s">
        <v>1110</v>
      </c>
      <c r="C2012" s="232" t="s">
        <v>1342</v>
      </c>
      <c r="D2012" s="232" t="s">
        <v>980</v>
      </c>
      <c r="E2012" s="232" t="s">
        <v>988</v>
      </c>
      <c r="F2012" s="232">
        <v>96</v>
      </c>
      <c r="G2012" s="232" t="s">
        <v>1310</v>
      </c>
      <c r="H2012" s="233">
        <v>4.7380000000000004</v>
      </c>
      <c r="I2012" s="233">
        <v>0</v>
      </c>
      <c r="J2012" s="233">
        <v>3.1741600000000001</v>
      </c>
      <c r="K2012" s="234">
        <v>12698</v>
      </c>
      <c r="L2012" s="233">
        <v>1.5795999999999999</v>
      </c>
      <c r="M2012" s="234">
        <v>26028</v>
      </c>
      <c r="N2012" s="233">
        <v>0</v>
      </c>
      <c r="O2012" s="233">
        <v>0</v>
      </c>
      <c r="P2012" s="233">
        <v>2.2243400000000002</v>
      </c>
      <c r="Q2012" s="234">
        <v>25481</v>
      </c>
      <c r="R2012" s="233">
        <v>1.0995999999999999</v>
      </c>
      <c r="S2012" s="234">
        <v>51321</v>
      </c>
      <c r="T2012" s="233">
        <v>0</v>
      </c>
      <c r="U2012" s="235">
        <f t="shared" si="217"/>
        <v>3458.7400000000002</v>
      </c>
      <c r="V2012" s="227">
        <f t="shared" si="218"/>
        <v>2317.1368000000002</v>
      </c>
      <c r="W2012" s="227">
        <f t="shared" si="219"/>
        <v>2211.2746666666667</v>
      </c>
      <c r="X2012" s="227">
        <f t="shared" si="222"/>
        <v>2169</v>
      </c>
      <c r="Y2012" s="227">
        <f t="shared" si="220"/>
        <v>1623.7682000000002</v>
      </c>
      <c r="Z2012" s="227">
        <f t="shared" si="221"/>
        <v>1510.5135555555555</v>
      </c>
      <c r="AA2012" s="227">
        <f t="shared" si="223"/>
        <v>1425.5833333333333</v>
      </c>
    </row>
    <row r="2013" spans="2:27" ht="13.5" hidden="1">
      <c r="B2013" s="232" t="s">
        <v>1110</v>
      </c>
      <c r="C2013" s="232" t="s">
        <v>1343</v>
      </c>
      <c r="D2013" s="232" t="s">
        <v>980</v>
      </c>
      <c r="E2013" s="232" t="s">
        <v>988</v>
      </c>
      <c r="F2013" s="232">
        <v>8</v>
      </c>
      <c r="G2013" s="232" t="s">
        <v>1311</v>
      </c>
      <c r="H2013" s="233">
        <v>0.51400000000000001</v>
      </c>
      <c r="I2013" s="233">
        <v>0</v>
      </c>
      <c r="J2013" s="233">
        <v>0.38368000000000002</v>
      </c>
      <c r="K2013" s="234">
        <v>1058</v>
      </c>
      <c r="L2013" s="233">
        <v>0.25080000000000002</v>
      </c>
      <c r="M2013" s="234">
        <v>3213</v>
      </c>
      <c r="N2013" s="233">
        <v>0</v>
      </c>
      <c r="O2013" s="233">
        <v>0</v>
      </c>
      <c r="P2013" s="233">
        <v>0.30453000000000002</v>
      </c>
      <c r="Q2013" s="234">
        <v>2123</v>
      </c>
      <c r="R2013" s="233">
        <v>0.21079999999999999</v>
      </c>
      <c r="S2013" s="234">
        <v>7408</v>
      </c>
      <c r="T2013" s="233">
        <v>0</v>
      </c>
      <c r="U2013" s="235">
        <f t="shared" si="217"/>
        <v>375.22</v>
      </c>
      <c r="V2013" s="227">
        <f t="shared" si="218"/>
        <v>280.08640000000003</v>
      </c>
      <c r="W2013" s="227">
        <f t="shared" si="219"/>
        <v>271.25066666666669</v>
      </c>
      <c r="X2013" s="227">
        <f t="shared" si="222"/>
        <v>267.75</v>
      </c>
      <c r="Y2013" s="227">
        <f t="shared" si="220"/>
        <v>222.30690000000001</v>
      </c>
      <c r="Z2013" s="227">
        <f t="shared" si="221"/>
        <v>212.85622222222221</v>
      </c>
      <c r="AA2013" s="227">
        <f t="shared" si="223"/>
        <v>205.77777777777777</v>
      </c>
    </row>
    <row r="2014" spans="2:27" ht="13.5" hidden="1">
      <c r="B2014" s="232" t="s">
        <v>1110</v>
      </c>
      <c r="C2014" s="232" t="s">
        <v>1344</v>
      </c>
      <c r="D2014" s="232" t="s">
        <v>980</v>
      </c>
      <c r="E2014" s="232" t="s">
        <v>988</v>
      </c>
      <c r="F2014" s="232">
        <v>128</v>
      </c>
      <c r="G2014" s="232" t="s">
        <v>1345</v>
      </c>
      <c r="H2014" s="233">
        <v>6.274</v>
      </c>
      <c r="I2014" s="233">
        <v>0</v>
      </c>
      <c r="J2014" s="233">
        <v>4.1888800000000002</v>
      </c>
      <c r="K2014" s="234">
        <v>16931</v>
      </c>
      <c r="L2014" s="233">
        <v>2.0628000000000002</v>
      </c>
      <c r="M2014" s="234">
        <v>34324</v>
      </c>
      <c r="N2014" s="233">
        <v>0</v>
      </c>
      <c r="O2014" s="233">
        <v>0</v>
      </c>
      <c r="P2014" s="233">
        <v>2.92245</v>
      </c>
      <c r="Q2014" s="234">
        <v>33975</v>
      </c>
      <c r="R2014" s="233">
        <v>1.4228000000000001</v>
      </c>
      <c r="S2014" s="234">
        <v>67289</v>
      </c>
      <c r="T2014" s="233">
        <v>0</v>
      </c>
      <c r="U2014" s="235">
        <f t="shared" si="217"/>
        <v>4580.0200000000004</v>
      </c>
      <c r="V2014" s="227">
        <f t="shared" si="218"/>
        <v>3057.8824</v>
      </c>
      <c r="W2014" s="227">
        <f t="shared" si="219"/>
        <v>2916.760666666667</v>
      </c>
      <c r="X2014" s="227">
        <f t="shared" si="222"/>
        <v>2860.3333333333335</v>
      </c>
      <c r="Y2014" s="227">
        <f t="shared" si="220"/>
        <v>2133.3885</v>
      </c>
      <c r="Z2014" s="227">
        <f t="shared" si="221"/>
        <v>1982.394</v>
      </c>
      <c r="AA2014" s="227">
        <f t="shared" si="223"/>
        <v>1869.1388888888889</v>
      </c>
    </row>
    <row r="2015" spans="2:27" ht="13.5" hidden="1">
      <c r="B2015" s="232" t="s">
        <v>1110</v>
      </c>
      <c r="C2015" s="232" t="s">
        <v>1346</v>
      </c>
      <c r="D2015" s="232" t="s">
        <v>980</v>
      </c>
      <c r="E2015" s="232" t="s">
        <v>988</v>
      </c>
      <c r="F2015" s="232">
        <v>16</v>
      </c>
      <c r="G2015" s="232" t="s">
        <v>1312</v>
      </c>
      <c r="H2015" s="233">
        <v>0.89800000000000002</v>
      </c>
      <c r="I2015" s="233">
        <v>0</v>
      </c>
      <c r="J2015" s="233">
        <v>0.63736000000000004</v>
      </c>
      <c r="K2015" s="234">
        <v>2116</v>
      </c>
      <c r="L2015" s="233">
        <v>0.37159999999999999</v>
      </c>
      <c r="M2015" s="234">
        <v>5287</v>
      </c>
      <c r="N2015" s="233">
        <v>0</v>
      </c>
      <c r="O2015" s="233">
        <v>0</v>
      </c>
      <c r="P2015" s="233">
        <v>0.47905999999999999</v>
      </c>
      <c r="Q2015" s="234">
        <v>4247</v>
      </c>
      <c r="R2015" s="233">
        <v>0.29160000000000003</v>
      </c>
      <c r="S2015" s="234">
        <v>11400</v>
      </c>
      <c r="T2015" s="233">
        <v>0</v>
      </c>
      <c r="U2015" s="235">
        <f t="shared" si="217"/>
        <v>655.54</v>
      </c>
      <c r="V2015" s="227">
        <f t="shared" si="218"/>
        <v>465.27280000000002</v>
      </c>
      <c r="W2015" s="227">
        <f t="shared" si="219"/>
        <v>447.60133333333329</v>
      </c>
      <c r="X2015" s="227">
        <f t="shared" si="222"/>
        <v>440.58333333333331</v>
      </c>
      <c r="Y2015" s="227">
        <f t="shared" si="220"/>
        <v>349.71379999999999</v>
      </c>
      <c r="Z2015" s="227">
        <f t="shared" si="221"/>
        <v>330.84022222222222</v>
      </c>
      <c r="AA2015" s="227">
        <f t="shared" si="223"/>
        <v>316.66666666666669</v>
      </c>
    </row>
    <row r="2016" spans="2:27" ht="13.5" hidden="1">
      <c r="B2016" s="232" t="s">
        <v>1110</v>
      </c>
      <c r="C2016" s="232" t="s">
        <v>1347</v>
      </c>
      <c r="D2016" s="232" t="s">
        <v>980</v>
      </c>
      <c r="E2016" s="232" t="s">
        <v>988</v>
      </c>
      <c r="F2016" s="232">
        <v>32</v>
      </c>
      <c r="G2016" s="232" t="s">
        <v>1317</v>
      </c>
      <c r="H2016" s="233">
        <v>1.6659999999999999</v>
      </c>
      <c r="I2016" s="233">
        <v>0</v>
      </c>
      <c r="J2016" s="233">
        <v>1.14472</v>
      </c>
      <c r="K2016" s="234">
        <v>4233</v>
      </c>
      <c r="L2016" s="233">
        <v>0.61319999999999997</v>
      </c>
      <c r="M2016" s="234">
        <v>9435</v>
      </c>
      <c r="N2016" s="233">
        <v>0</v>
      </c>
      <c r="O2016" s="233">
        <v>0</v>
      </c>
      <c r="P2016" s="233">
        <v>0.82811000000000001</v>
      </c>
      <c r="Q2016" s="234">
        <v>8494</v>
      </c>
      <c r="R2016" s="233">
        <v>0.45319999999999999</v>
      </c>
      <c r="S2016" s="234">
        <v>19385</v>
      </c>
      <c r="T2016" s="233">
        <v>0</v>
      </c>
      <c r="U2016" s="235">
        <f t="shared" si="217"/>
        <v>1216.1799999999998</v>
      </c>
      <c r="V2016" s="227">
        <f t="shared" si="218"/>
        <v>835.64559999999994</v>
      </c>
      <c r="W2016" s="227">
        <f t="shared" si="219"/>
        <v>800.38599999999997</v>
      </c>
      <c r="X2016" s="227">
        <f t="shared" si="222"/>
        <v>786.25</v>
      </c>
      <c r="Y2016" s="227">
        <f t="shared" si="220"/>
        <v>604.52030000000002</v>
      </c>
      <c r="Z2016" s="227">
        <f t="shared" si="221"/>
        <v>566.78044444444447</v>
      </c>
      <c r="AA2016" s="227">
        <f t="shared" si="223"/>
        <v>538.47222222222217</v>
      </c>
    </row>
    <row r="2017" spans="2:27" ht="13.5" hidden="1">
      <c r="B2017" s="232" t="s">
        <v>1110</v>
      </c>
      <c r="C2017" s="232" t="s">
        <v>1348</v>
      </c>
      <c r="D2017" s="232" t="s">
        <v>980</v>
      </c>
      <c r="E2017" s="232" t="s">
        <v>988</v>
      </c>
      <c r="F2017" s="232">
        <v>2</v>
      </c>
      <c r="G2017" s="232" t="s">
        <v>1314</v>
      </c>
      <c r="H2017" s="233">
        <v>0.156</v>
      </c>
      <c r="I2017" s="233">
        <v>0</v>
      </c>
      <c r="J2017" s="233">
        <v>0.12342</v>
      </c>
      <c r="K2017" s="234">
        <v>265</v>
      </c>
      <c r="L2017" s="233">
        <v>9.0200000000000002E-2</v>
      </c>
      <c r="M2017" s="234">
        <v>1044</v>
      </c>
      <c r="N2017" s="233">
        <v>0</v>
      </c>
      <c r="O2017" s="233">
        <v>0</v>
      </c>
      <c r="P2017" s="233">
        <v>0.10363</v>
      </c>
      <c r="Q2017" s="234">
        <v>531</v>
      </c>
      <c r="R2017" s="233">
        <v>8.0199999999999994E-2</v>
      </c>
      <c r="S2017" s="234">
        <v>2575</v>
      </c>
      <c r="T2017" s="233">
        <v>0</v>
      </c>
      <c r="U2017" s="235">
        <f t="shared" si="217"/>
        <v>113.88</v>
      </c>
      <c r="V2017" s="227">
        <f t="shared" si="218"/>
        <v>90.096599999999995</v>
      </c>
      <c r="W2017" s="227">
        <f t="shared" si="219"/>
        <v>87.929333333333332</v>
      </c>
      <c r="X2017" s="227">
        <f t="shared" si="222"/>
        <v>87</v>
      </c>
      <c r="Y2017" s="227">
        <f t="shared" si="220"/>
        <v>75.649900000000002</v>
      </c>
      <c r="Z2017" s="227">
        <f t="shared" si="221"/>
        <v>73.295999999999992</v>
      </c>
      <c r="AA2017" s="227">
        <f t="shared" si="223"/>
        <v>71.527777777777771</v>
      </c>
    </row>
    <row r="2018" spans="2:27" ht="13.5" hidden="1">
      <c r="B2018" s="232" t="s">
        <v>1110</v>
      </c>
      <c r="C2018" s="232" t="s">
        <v>1349</v>
      </c>
      <c r="D2018" s="232" t="s">
        <v>980</v>
      </c>
      <c r="E2018" s="232" t="s">
        <v>988</v>
      </c>
      <c r="F2018" s="232">
        <v>128</v>
      </c>
      <c r="G2018" s="232" t="s">
        <v>1345</v>
      </c>
      <c r="H2018" s="233">
        <v>6.274</v>
      </c>
      <c r="I2018" s="233">
        <v>0</v>
      </c>
      <c r="J2018" s="233">
        <v>4.1888800000000002</v>
      </c>
      <c r="K2018" s="234">
        <v>16931</v>
      </c>
      <c r="L2018" s="233">
        <v>2.0628000000000002</v>
      </c>
      <c r="M2018" s="234">
        <v>34324</v>
      </c>
      <c r="N2018" s="233">
        <v>0</v>
      </c>
      <c r="O2018" s="233">
        <v>0</v>
      </c>
      <c r="P2018" s="233">
        <v>2.92245</v>
      </c>
      <c r="Q2018" s="234">
        <v>33975</v>
      </c>
      <c r="R2018" s="233">
        <v>1.4228000000000001</v>
      </c>
      <c r="S2018" s="234">
        <v>67289</v>
      </c>
      <c r="T2018" s="233">
        <v>0</v>
      </c>
      <c r="U2018" s="235">
        <f t="shared" si="217"/>
        <v>4580.0200000000004</v>
      </c>
      <c r="V2018" s="227">
        <f t="shared" si="218"/>
        <v>3057.8824</v>
      </c>
      <c r="W2018" s="227">
        <f t="shared" si="219"/>
        <v>2916.760666666667</v>
      </c>
      <c r="X2018" s="227">
        <f t="shared" si="222"/>
        <v>2860.3333333333335</v>
      </c>
      <c r="Y2018" s="227">
        <f t="shared" si="220"/>
        <v>2133.3885</v>
      </c>
      <c r="Z2018" s="227">
        <f t="shared" si="221"/>
        <v>1982.394</v>
      </c>
      <c r="AA2018" s="227">
        <f t="shared" si="223"/>
        <v>1869.1388888888889</v>
      </c>
    </row>
    <row r="2019" spans="2:27" ht="13.5" hidden="1">
      <c r="B2019" s="232" t="s">
        <v>1110</v>
      </c>
      <c r="C2019" s="232" t="s">
        <v>1350</v>
      </c>
      <c r="D2019" s="232" t="s">
        <v>980</v>
      </c>
      <c r="E2019" s="232" t="s">
        <v>988</v>
      </c>
      <c r="F2019" s="232">
        <v>4</v>
      </c>
      <c r="G2019" s="232" t="s">
        <v>1315</v>
      </c>
      <c r="H2019" s="233">
        <v>0.252</v>
      </c>
      <c r="I2019" s="233">
        <v>0</v>
      </c>
      <c r="J2019" s="233">
        <v>0.18684000000000001</v>
      </c>
      <c r="K2019" s="234">
        <v>529</v>
      </c>
      <c r="L2019" s="233">
        <v>0.12039999999999999</v>
      </c>
      <c r="M2019" s="234">
        <v>1563</v>
      </c>
      <c r="N2019" s="233">
        <v>0</v>
      </c>
      <c r="O2019" s="233">
        <v>0</v>
      </c>
      <c r="P2019" s="233">
        <v>0.14726</v>
      </c>
      <c r="Q2019" s="234">
        <v>1062</v>
      </c>
      <c r="R2019" s="233">
        <v>0.1004</v>
      </c>
      <c r="S2019" s="234">
        <v>3573</v>
      </c>
      <c r="T2019" s="233">
        <v>0</v>
      </c>
      <c r="U2019" s="235">
        <f t="shared" si="217"/>
        <v>183.96</v>
      </c>
      <c r="V2019" s="227">
        <f t="shared" si="218"/>
        <v>136.39320000000001</v>
      </c>
      <c r="W2019" s="227">
        <f t="shared" si="219"/>
        <v>131.97533333333334</v>
      </c>
      <c r="X2019" s="227">
        <f t="shared" si="222"/>
        <v>130.25</v>
      </c>
      <c r="Y2019" s="227">
        <f t="shared" si="220"/>
        <v>107.49980000000001</v>
      </c>
      <c r="Z2019" s="227">
        <f t="shared" si="221"/>
        <v>102.792</v>
      </c>
      <c r="AA2019" s="227">
        <f t="shared" si="223"/>
        <v>99.25</v>
      </c>
    </row>
    <row r="2020" spans="2:27" ht="13.5" hidden="1">
      <c r="B2020" s="232" t="s">
        <v>1110</v>
      </c>
      <c r="C2020" s="232" t="s">
        <v>736</v>
      </c>
      <c r="D2020" s="232" t="s">
        <v>980</v>
      </c>
      <c r="E2020" s="232" t="s">
        <v>988</v>
      </c>
      <c r="F2020" s="232">
        <v>8</v>
      </c>
      <c r="G2020" s="232" t="s">
        <v>1351</v>
      </c>
      <c r="H2020" s="233">
        <v>1.8180000000000001</v>
      </c>
      <c r="I2020" s="233">
        <v>0</v>
      </c>
      <c r="J2020" s="233">
        <v>1.1870000000000001</v>
      </c>
      <c r="K2020" s="234">
        <v>3959</v>
      </c>
      <c r="L2020" s="233">
        <v>0.58199999999999996</v>
      </c>
      <c r="M2020" s="234">
        <v>8898</v>
      </c>
      <c r="N2020" s="233">
        <v>0</v>
      </c>
      <c r="O2020" s="233">
        <v>0</v>
      </c>
      <c r="P2020" s="233">
        <v>0</v>
      </c>
      <c r="Q2020" s="234">
        <v>8461</v>
      </c>
      <c r="R2020" s="233">
        <v>0.45200000000000001</v>
      </c>
      <c r="S2020" s="234">
        <v>19323</v>
      </c>
      <c r="T2020" s="233">
        <v>0</v>
      </c>
      <c r="U2020" s="235">
        <f t="shared" si="217"/>
        <v>1327.14</v>
      </c>
      <c r="V2020" s="227">
        <f t="shared" si="218"/>
        <v>866.51</v>
      </c>
      <c r="W2020" s="227">
        <f t="shared" si="219"/>
        <v>754.77666666666664</v>
      </c>
      <c r="X2020" s="227">
        <f t="shared" si="222"/>
        <v>741.5</v>
      </c>
      <c r="Y2020" s="227">
        <f t="shared" si="220"/>
        <v>0</v>
      </c>
      <c r="Z2020" s="227">
        <f t="shared" si="221"/>
        <v>564.98777777777786</v>
      </c>
      <c r="AA2020" s="227">
        <f t="shared" si="223"/>
        <v>536.75</v>
      </c>
    </row>
    <row r="2021" spans="2:27" ht="13.5" hidden="1">
      <c r="B2021" s="232" t="s">
        <v>1110</v>
      </c>
      <c r="C2021" s="232" t="s">
        <v>738</v>
      </c>
      <c r="D2021" s="232" t="s">
        <v>980</v>
      </c>
      <c r="E2021" s="232" t="s">
        <v>988</v>
      </c>
      <c r="F2021" s="232">
        <v>16</v>
      </c>
      <c r="G2021" s="232" t="s">
        <v>1352</v>
      </c>
      <c r="H2021" s="233">
        <v>3.5059999999999998</v>
      </c>
      <c r="I2021" s="233">
        <v>0</v>
      </c>
      <c r="J2021" s="233">
        <v>2.2450000000000001</v>
      </c>
      <c r="K2021" s="234">
        <v>7918</v>
      </c>
      <c r="L2021" s="233">
        <v>1.034</v>
      </c>
      <c r="M2021" s="234">
        <v>16657</v>
      </c>
      <c r="N2021" s="233">
        <v>0</v>
      </c>
      <c r="O2021" s="233">
        <v>0</v>
      </c>
      <c r="P2021" s="233">
        <v>0</v>
      </c>
      <c r="Q2021" s="234">
        <v>16922</v>
      </c>
      <c r="R2021" s="233">
        <v>0.77400000000000002</v>
      </c>
      <c r="S2021" s="234">
        <v>35230</v>
      </c>
      <c r="T2021" s="233">
        <v>0</v>
      </c>
      <c r="U2021" s="235">
        <f t="shared" si="217"/>
        <v>2559.3799999999997</v>
      </c>
      <c r="V2021" s="227">
        <f t="shared" si="218"/>
        <v>1638.8500000000001</v>
      </c>
      <c r="W2021" s="227">
        <f t="shared" si="219"/>
        <v>1414.6533333333334</v>
      </c>
      <c r="X2021" s="227">
        <f t="shared" si="222"/>
        <v>1388.0833333333333</v>
      </c>
      <c r="Y2021" s="227">
        <f t="shared" si="220"/>
        <v>0</v>
      </c>
      <c r="Z2021" s="227">
        <f t="shared" si="221"/>
        <v>1035.0755555555556</v>
      </c>
      <c r="AA2021" s="227">
        <f t="shared" si="223"/>
        <v>978.61111111111109</v>
      </c>
    </row>
    <row r="2022" spans="2:27" ht="13.5" hidden="1">
      <c r="B2022" s="232" t="s">
        <v>1110</v>
      </c>
      <c r="C2022" s="232" t="s">
        <v>740</v>
      </c>
      <c r="D2022" s="232" t="s">
        <v>980</v>
      </c>
      <c r="E2022" s="232" t="s">
        <v>988</v>
      </c>
      <c r="F2022" s="232">
        <v>36</v>
      </c>
      <c r="G2022" s="232" t="s">
        <v>1353</v>
      </c>
      <c r="H2022" s="233">
        <v>6.8819999999999997</v>
      </c>
      <c r="I2022" s="233">
        <v>0</v>
      </c>
      <c r="J2022" s="233">
        <v>4.3600000000000003</v>
      </c>
      <c r="K2022" s="234">
        <v>15835</v>
      </c>
      <c r="L2022" s="233">
        <v>1.9379999999999999</v>
      </c>
      <c r="M2022" s="234">
        <v>32175</v>
      </c>
      <c r="N2022" s="233">
        <v>0</v>
      </c>
      <c r="O2022" s="233">
        <v>0</v>
      </c>
      <c r="P2022" s="233">
        <v>0</v>
      </c>
      <c r="Q2022" s="234">
        <v>33844</v>
      </c>
      <c r="R2022" s="233">
        <v>1.4179999999999999</v>
      </c>
      <c r="S2022" s="234">
        <v>67044</v>
      </c>
      <c r="T2022" s="233">
        <v>0</v>
      </c>
      <c r="U2022" s="235">
        <f t="shared" si="217"/>
        <v>5023.8599999999997</v>
      </c>
      <c r="V2022" s="227">
        <f t="shared" si="218"/>
        <v>3182.8</v>
      </c>
      <c r="W2022" s="227">
        <f t="shared" si="219"/>
        <v>2734.3233333333333</v>
      </c>
      <c r="X2022" s="227">
        <f t="shared" si="222"/>
        <v>2681.25</v>
      </c>
      <c r="Y2022" s="227">
        <f t="shared" si="220"/>
        <v>0</v>
      </c>
      <c r="Z2022" s="227">
        <f t="shared" si="221"/>
        <v>1975.251111111111</v>
      </c>
      <c r="AA2022" s="227">
        <f t="shared" si="223"/>
        <v>1862.3333333333333</v>
      </c>
    </row>
    <row r="2023" spans="2:27" ht="13.5" hidden="1">
      <c r="B2023" s="232" t="s">
        <v>1110</v>
      </c>
      <c r="C2023" s="232" t="s">
        <v>742</v>
      </c>
      <c r="D2023" s="232" t="s">
        <v>980</v>
      </c>
      <c r="E2023" s="232" t="s">
        <v>988</v>
      </c>
      <c r="F2023" s="232">
        <v>4</v>
      </c>
      <c r="G2023" s="232" t="s">
        <v>1354</v>
      </c>
      <c r="H2023" s="233">
        <v>0.90400000000000003</v>
      </c>
      <c r="I2023" s="233">
        <v>0</v>
      </c>
      <c r="J2023" s="233">
        <v>0.58899999999999997</v>
      </c>
      <c r="K2023" s="234">
        <v>1979</v>
      </c>
      <c r="L2023" s="233">
        <v>0.28599999999999998</v>
      </c>
      <c r="M2023" s="234">
        <v>4405</v>
      </c>
      <c r="N2023" s="233">
        <v>0</v>
      </c>
      <c r="O2023" s="233">
        <v>0</v>
      </c>
      <c r="P2023" s="233">
        <v>0</v>
      </c>
      <c r="Q2023" s="234">
        <v>4231</v>
      </c>
      <c r="R2023" s="233">
        <v>0.221</v>
      </c>
      <c r="S2023" s="234">
        <v>9530</v>
      </c>
      <c r="T2023" s="233">
        <v>0</v>
      </c>
      <c r="U2023" s="235">
        <f t="shared" si="217"/>
        <v>659.92000000000007</v>
      </c>
      <c r="V2023" s="227">
        <f t="shared" si="218"/>
        <v>429.96999999999997</v>
      </c>
      <c r="W2023" s="227">
        <f t="shared" si="219"/>
        <v>373.6966666666666</v>
      </c>
      <c r="X2023" s="227">
        <f t="shared" si="222"/>
        <v>367.08333333333331</v>
      </c>
      <c r="Y2023" s="227">
        <f t="shared" si="220"/>
        <v>0</v>
      </c>
      <c r="Z2023" s="227">
        <f t="shared" si="221"/>
        <v>278.85777777777776</v>
      </c>
      <c r="AA2023" s="227">
        <f t="shared" si="223"/>
        <v>264.72222222222223</v>
      </c>
    </row>
    <row r="2024" spans="2:27" ht="13.5" hidden="1">
      <c r="B2024" s="232" t="s">
        <v>1110</v>
      </c>
      <c r="C2024" s="232" t="s">
        <v>744</v>
      </c>
      <c r="D2024" s="232" t="s">
        <v>980</v>
      </c>
      <c r="E2024" s="232" t="s">
        <v>988</v>
      </c>
      <c r="F2024" s="232">
        <v>8</v>
      </c>
      <c r="G2024" s="232" t="s">
        <v>1299</v>
      </c>
      <c r="H2024" s="233">
        <v>1.028</v>
      </c>
      <c r="I2024" s="233">
        <v>0</v>
      </c>
      <c r="J2024" s="233">
        <v>0</v>
      </c>
      <c r="K2024" s="234">
        <v>0</v>
      </c>
      <c r="L2024" s="233">
        <v>0</v>
      </c>
      <c r="M2024" s="234">
        <v>0</v>
      </c>
      <c r="N2024" s="233">
        <v>0</v>
      </c>
      <c r="O2024" s="233">
        <v>0</v>
      </c>
      <c r="P2024" s="233">
        <v>0</v>
      </c>
      <c r="Q2024" s="234">
        <v>0</v>
      </c>
      <c r="R2024" s="233">
        <v>0</v>
      </c>
      <c r="S2024" s="234">
        <v>0</v>
      </c>
      <c r="T2024" s="233">
        <v>0</v>
      </c>
      <c r="U2024" s="235">
        <f t="shared" si="217"/>
        <v>750.44</v>
      </c>
      <c r="V2024" s="227">
        <f t="shared" si="218"/>
        <v>0</v>
      </c>
      <c r="W2024" s="227">
        <f t="shared" si="219"/>
        <v>0</v>
      </c>
      <c r="X2024" s="227">
        <f t="shared" si="222"/>
        <v>0</v>
      </c>
      <c r="Y2024" s="227">
        <f t="shared" si="220"/>
        <v>0</v>
      </c>
      <c r="Z2024" s="227">
        <f t="shared" si="221"/>
        <v>0</v>
      </c>
      <c r="AA2024" s="227">
        <f t="shared" si="223"/>
        <v>0</v>
      </c>
    </row>
    <row r="2025" spans="2:27" ht="13.5" hidden="1">
      <c r="B2025" s="232" t="s">
        <v>1110</v>
      </c>
      <c r="C2025" s="232" t="s">
        <v>746</v>
      </c>
      <c r="D2025" s="232" t="s">
        <v>980</v>
      </c>
      <c r="E2025" s="232" t="s">
        <v>988</v>
      </c>
      <c r="F2025" s="232">
        <v>32</v>
      </c>
      <c r="G2025" s="232" t="s">
        <v>1303</v>
      </c>
      <c r="H2025" s="233">
        <v>3.722</v>
      </c>
      <c r="I2025" s="233">
        <v>0</v>
      </c>
      <c r="J2025" s="233">
        <v>0</v>
      </c>
      <c r="K2025" s="234">
        <v>0</v>
      </c>
      <c r="L2025" s="233">
        <v>0</v>
      </c>
      <c r="M2025" s="234">
        <v>0</v>
      </c>
      <c r="N2025" s="233">
        <v>0</v>
      </c>
      <c r="O2025" s="233">
        <v>0</v>
      </c>
      <c r="P2025" s="233">
        <v>0</v>
      </c>
      <c r="Q2025" s="234">
        <v>0</v>
      </c>
      <c r="R2025" s="233">
        <v>0</v>
      </c>
      <c r="S2025" s="234">
        <v>0</v>
      </c>
      <c r="T2025" s="233">
        <v>0</v>
      </c>
      <c r="U2025" s="235">
        <f t="shared" si="217"/>
        <v>2717.06</v>
      </c>
      <c r="V2025" s="227">
        <f t="shared" si="218"/>
        <v>0</v>
      </c>
      <c r="W2025" s="227">
        <f t="shared" si="219"/>
        <v>0</v>
      </c>
      <c r="X2025" s="227">
        <f t="shared" si="222"/>
        <v>0</v>
      </c>
      <c r="Y2025" s="227">
        <f t="shared" si="220"/>
        <v>0</v>
      </c>
      <c r="Z2025" s="227">
        <f t="shared" si="221"/>
        <v>0</v>
      </c>
      <c r="AA2025" s="227">
        <f t="shared" si="223"/>
        <v>0</v>
      </c>
    </row>
    <row r="2026" spans="2:27" ht="13.5" hidden="1">
      <c r="B2026" s="232" t="s">
        <v>1110</v>
      </c>
      <c r="C2026" s="232" t="s">
        <v>749</v>
      </c>
      <c r="D2026" s="232" t="s">
        <v>980</v>
      </c>
      <c r="E2026" s="232" t="s">
        <v>988</v>
      </c>
      <c r="F2026" s="232">
        <v>64</v>
      </c>
      <c r="G2026" s="232" t="s">
        <v>1355</v>
      </c>
      <c r="H2026" s="233">
        <v>5.81</v>
      </c>
      <c r="I2026" s="233">
        <v>0</v>
      </c>
      <c r="J2026" s="233">
        <v>4.1407999999999996</v>
      </c>
      <c r="K2026" s="234">
        <v>16731</v>
      </c>
      <c r="L2026" s="233">
        <v>2.0398999999999998</v>
      </c>
      <c r="M2026" s="234">
        <v>33931</v>
      </c>
      <c r="N2026" s="233">
        <v>0</v>
      </c>
      <c r="O2026" s="233">
        <v>0</v>
      </c>
      <c r="P2026" s="233">
        <v>3.2793999999999999</v>
      </c>
      <c r="Q2026" s="234">
        <v>38318</v>
      </c>
      <c r="R2026" s="233">
        <v>1.5881000000000001</v>
      </c>
      <c r="S2026" s="234">
        <v>75454</v>
      </c>
      <c r="T2026" s="233">
        <v>0</v>
      </c>
      <c r="U2026" s="235">
        <f t="shared" si="217"/>
        <v>4241.2999999999993</v>
      </c>
      <c r="V2026" s="227">
        <f t="shared" si="218"/>
        <v>3022.7839999999997</v>
      </c>
      <c r="W2026" s="227">
        <f t="shared" si="219"/>
        <v>2883.377</v>
      </c>
      <c r="X2026" s="227">
        <f t="shared" si="222"/>
        <v>2827.5833333333335</v>
      </c>
      <c r="Y2026" s="227">
        <f t="shared" si="220"/>
        <v>2393.962</v>
      </c>
      <c r="Z2026" s="227">
        <f t="shared" si="221"/>
        <v>2223.7018888888888</v>
      </c>
      <c r="AA2026" s="227">
        <f t="shared" si="223"/>
        <v>2095.9444444444443</v>
      </c>
    </row>
    <row r="2027" spans="2:27" ht="13.5" hidden="1">
      <c r="B2027" s="232" t="s">
        <v>1110</v>
      </c>
      <c r="C2027" s="232" t="s">
        <v>751</v>
      </c>
      <c r="D2027" s="232" t="s">
        <v>980</v>
      </c>
      <c r="E2027" s="232" t="s">
        <v>988</v>
      </c>
      <c r="F2027" s="232">
        <v>16</v>
      </c>
      <c r="G2027" s="232" t="s">
        <v>1352</v>
      </c>
      <c r="H2027" s="233">
        <v>1.55</v>
      </c>
      <c r="I2027" s="233">
        <v>0</v>
      </c>
      <c r="J2027" s="233">
        <v>1.1327</v>
      </c>
      <c r="K2027" s="234">
        <v>4183</v>
      </c>
      <c r="L2027" s="233">
        <v>0.60750000000000004</v>
      </c>
      <c r="M2027" s="234">
        <v>9337</v>
      </c>
      <c r="N2027" s="233">
        <v>0</v>
      </c>
      <c r="O2027" s="233">
        <v>0</v>
      </c>
      <c r="P2027" s="233">
        <v>0.91739999999999999</v>
      </c>
      <c r="Q2027" s="234">
        <v>9579</v>
      </c>
      <c r="R2027" s="233">
        <v>0.4945</v>
      </c>
      <c r="S2027" s="234">
        <v>21426</v>
      </c>
      <c r="T2027" s="233">
        <v>0</v>
      </c>
      <c r="U2027" s="235">
        <f t="shared" si="217"/>
        <v>1131.5</v>
      </c>
      <c r="V2027" s="227">
        <f t="shared" si="218"/>
        <v>826.87099999999998</v>
      </c>
      <c r="W2027" s="227">
        <f t="shared" si="219"/>
        <v>792.05833333333339</v>
      </c>
      <c r="X2027" s="227">
        <f t="shared" si="222"/>
        <v>778.08333333333337</v>
      </c>
      <c r="Y2027" s="227">
        <f t="shared" si="220"/>
        <v>669.702</v>
      </c>
      <c r="Z2027" s="227">
        <f t="shared" si="221"/>
        <v>627.06833333333338</v>
      </c>
      <c r="AA2027" s="227">
        <f t="shared" si="223"/>
        <v>595.16666666666663</v>
      </c>
    </row>
    <row r="2028" spans="2:27" ht="13.5" hidden="1">
      <c r="B2028" s="232" t="s">
        <v>1110</v>
      </c>
      <c r="C2028" s="232" t="s">
        <v>753</v>
      </c>
      <c r="D2028" s="232" t="s">
        <v>980</v>
      </c>
      <c r="E2028" s="232" t="s">
        <v>988</v>
      </c>
      <c r="F2028" s="232">
        <v>32</v>
      </c>
      <c r="G2028" s="232" t="s">
        <v>1353</v>
      </c>
      <c r="H2028" s="233">
        <v>2.97</v>
      </c>
      <c r="I2028" s="233">
        <v>0</v>
      </c>
      <c r="J2028" s="233">
        <v>2.1354000000000002</v>
      </c>
      <c r="K2028" s="234">
        <v>8365</v>
      </c>
      <c r="L2028" s="233">
        <v>1.085</v>
      </c>
      <c r="M2028" s="234">
        <v>17535</v>
      </c>
      <c r="N2028" s="233">
        <v>0</v>
      </c>
      <c r="O2028" s="233">
        <v>0</v>
      </c>
      <c r="P2028" s="233">
        <v>1.7047000000000001</v>
      </c>
      <c r="Q2028" s="234">
        <v>19159</v>
      </c>
      <c r="R2028" s="233">
        <v>0.85899999999999999</v>
      </c>
      <c r="S2028" s="234">
        <v>39435</v>
      </c>
      <c r="T2028" s="233">
        <v>0</v>
      </c>
      <c r="U2028" s="235">
        <f t="shared" si="217"/>
        <v>2168.1000000000004</v>
      </c>
      <c r="V2028" s="227">
        <f t="shared" si="218"/>
        <v>1558.8420000000001</v>
      </c>
      <c r="W2028" s="227">
        <f t="shared" si="219"/>
        <v>1489.1333333333332</v>
      </c>
      <c r="X2028" s="227">
        <f t="shared" si="222"/>
        <v>1461.25</v>
      </c>
      <c r="Y2028" s="227">
        <f t="shared" si="220"/>
        <v>1244.431</v>
      </c>
      <c r="Z2028" s="227">
        <f t="shared" si="221"/>
        <v>1159.2644444444445</v>
      </c>
      <c r="AA2028" s="227">
        <f t="shared" si="223"/>
        <v>1095.4166666666667</v>
      </c>
    </row>
    <row r="2029" spans="2:27" ht="13.5" hidden="1">
      <c r="B2029" s="232" t="s">
        <v>1110</v>
      </c>
      <c r="C2029" s="232" t="s">
        <v>755</v>
      </c>
      <c r="D2029" s="232" t="s">
        <v>980</v>
      </c>
      <c r="E2029" s="232" t="s">
        <v>988</v>
      </c>
      <c r="F2029" s="232">
        <v>4</v>
      </c>
      <c r="G2029" s="232" t="s">
        <v>1354</v>
      </c>
      <c r="H2029" s="233">
        <v>0.99399999999999999</v>
      </c>
      <c r="I2029" s="233">
        <v>0</v>
      </c>
      <c r="J2029" s="233">
        <v>0.77</v>
      </c>
      <c r="K2029" s="234">
        <v>2963</v>
      </c>
      <c r="L2029" s="233">
        <v>0.39800000000000002</v>
      </c>
      <c r="M2029" s="234">
        <v>6333</v>
      </c>
      <c r="N2029" s="233">
        <v>0</v>
      </c>
      <c r="O2029" s="233">
        <v>0</v>
      </c>
      <c r="P2029" s="233">
        <v>0.65300000000000002</v>
      </c>
      <c r="Q2029" s="234">
        <v>7209</v>
      </c>
      <c r="R2029" s="233">
        <v>0.33400000000000002</v>
      </c>
      <c r="S2029" s="234">
        <v>15130</v>
      </c>
      <c r="T2029" s="233">
        <v>0</v>
      </c>
      <c r="U2029" s="235">
        <f t="shared" si="217"/>
        <v>725.62</v>
      </c>
      <c r="V2029" s="227">
        <f t="shared" si="218"/>
        <v>562.1</v>
      </c>
      <c r="W2029" s="227">
        <f t="shared" si="219"/>
        <v>537.45666666666671</v>
      </c>
      <c r="X2029" s="227">
        <f t="shared" si="222"/>
        <v>527.75</v>
      </c>
      <c r="Y2029" s="227">
        <f t="shared" si="220"/>
        <v>476.69</v>
      </c>
      <c r="Z2029" s="227">
        <f t="shared" si="221"/>
        <v>444.07000000000005</v>
      </c>
      <c r="AA2029" s="227">
        <f t="shared" si="223"/>
        <v>420.27777777777777</v>
      </c>
    </row>
    <row r="2030" spans="2:27" ht="13.5" hidden="1">
      <c r="B2030" s="232" t="s">
        <v>1110</v>
      </c>
      <c r="C2030" s="232" t="s">
        <v>758</v>
      </c>
      <c r="D2030" s="232" t="s">
        <v>980</v>
      </c>
      <c r="E2030" s="232" t="s">
        <v>988</v>
      </c>
      <c r="F2030" s="232">
        <v>48</v>
      </c>
      <c r="G2030" s="232" t="s">
        <v>1310</v>
      </c>
      <c r="H2030" s="233">
        <v>4.9420000000000002</v>
      </c>
      <c r="I2030" s="233">
        <v>0</v>
      </c>
      <c r="J2030" s="233">
        <v>3.1560000000000001</v>
      </c>
      <c r="K2030" s="234">
        <v>12625</v>
      </c>
      <c r="L2030" s="233">
        <v>1.571</v>
      </c>
      <c r="M2030" s="234">
        <v>25883</v>
      </c>
      <c r="N2030" s="233">
        <v>0</v>
      </c>
      <c r="O2030" s="233">
        <v>0</v>
      </c>
      <c r="P2030" s="233">
        <v>2.2090000000000001</v>
      </c>
      <c r="Q2030" s="234">
        <v>25291</v>
      </c>
      <c r="R2030" s="233">
        <v>1.0920000000000001</v>
      </c>
      <c r="S2030" s="234">
        <v>50964</v>
      </c>
      <c r="T2030" s="233">
        <v>0</v>
      </c>
      <c r="U2030" s="235">
        <f t="shared" si="217"/>
        <v>3607.6600000000003</v>
      </c>
      <c r="V2030" s="227">
        <f t="shared" si="218"/>
        <v>2303.88</v>
      </c>
      <c r="W2030" s="227">
        <f t="shared" si="219"/>
        <v>2198.913333333333</v>
      </c>
      <c r="X2030" s="227">
        <f t="shared" si="222"/>
        <v>2156.9166666666665</v>
      </c>
      <c r="Y2030" s="227">
        <f t="shared" si="220"/>
        <v>1612.5700000000002</v>
      </c>
      <c r="Z2030" s="227">
        <f t="shared" si="221"/>
        <v>1499.6877777777779</v>
      </c>
      <c r="AA2030" s="227">
        <f t="shared" si="223"/>
        <v>1415.6666666666667</v>
      </c>
    </row>
    <row r="2031" spans="2:27" ht="13.5" hidden="1">
      <c r="B2031" s="232" t="s">
        <v>1110</v>
      </c>
      <c r="C2031" s="232" t="s">
        <v>760</v>
      </c>
      <c r="D2031" s="232" t="s">
        <v>980</v>
      </c>
      <c r="E2031" s="232" t="s">
        <v>988</v>
      </c>
      <c r="F2031" s="232">
        <v>64</v>
      </c>
      <c r="G2031" s="232" t="s">
        <v>1345</v>
      </c>
      <c r="H2031" s="233">
        <v>5.4829999999999997</v>
      </c>
      <c r="I2031" s="233">
        <v>0</v>
      </c>
      <c r="J2031" s="233">
        <v>3.4969999999999999</v>
      </c>
      <c r="K2031" s="234">
        <v>14045</v>
      </c>
      <c r="L2031" s="233">
        <v>1.7330000000000001</v>
      </c>
      <c r="M2031" s="234">
        <v>28666</v>
      </c>
      <c r="N2031" s="233">
        <v>0</v>
      </c>
      <c r="O2031" s="233">
        <v>0</v>
      </c>
      <c r="P2031" s="233">
        <v>2.4430000000000001</v>
      </c>
      <c r="Q2031" s="234">
        <v>28136</v>
      </c>
      <c r="R2031" s="233">
        <v>1.2010000000000001</v>
      </c>
      <c r="S2031" s="234">
        <v>56312</v>
      </c>
      <c r="T2031" s="233">
        <v>0</v>
      </c>
      <c r="U2031" s="235">
        <f t="shared" si="217"/>
        <v>4002.5899999999997</v>
      </c>
      <c r="V2031" s="227">
        <f t="shared" si="218"/>
        <v>2552.81</v>
      </c>
      <c r="W2031" s="227">
        <f t="shared" si="219"/>
        <v>2435.5066666666671</v>
      </c>
      <c r="X2031" s="227">
        <f t="shared" si="222"/>
        <v>2388.8333333333335</v>
      </c>
      <c r="Y2031" s="227">
        <f t="shared" si="220"/>
        <v>1783.39</v>
      </c>
      <c r="Z2031" s="227">
        <f t="shared" si="221"/>
        <v>1658.2855555555557</v>
      </c>
      <c r="AA2031" s="227">
        <f t="shared" si="223"/>
        <v>1564.2222222222222</v>
      </c>
    </row>
    <row r="2032" spans="2:27" ht="13.5" hidden="1">
      <c r="B2032" s="232" t="s">
        <v>1110</v>
      </c>
      <c r="C2032" s="232" t="s">
        <v>762</v>
      </c>
      <c r="D2032" s="232" t="s">
        <v>980</v>
      </c>
      <c r="E2032" s="232" t="s">
        <v>988</v>
      </c>
      <c r="F2032" s="232">
        <v>8</v>
      </c>
      <c r="G2032" s="232" t="s">
        <v>1312</v>
      </c>
      <c r="H2032" s="233">
        <v>1.0549999999999999</v>
      </c>
      <c r="I2032" s="233">
        <v>0</v>
      </c>
      <c r="J2032" s="233">
        <v>0.71199999999999997</v>
      </c>
      <c r="K2032" s="234">
        <v>2427</v>
      </c>
      <c r="L2032" s="233">
        <v>0.40699999999999997</v>
      </c>
      <c r="M2032" s="234">
        <v>5895</v>
      </c>
      <c r="N2032" s="233">
        <v>0</v>
      </c>
      <c r="O2032" s="233">
        <v>0</v>
      </c>
      <c r="P2032" s="233">
        <v>0.53</v>
      </c>
      <c r="Q2032" s="234">
        <v>4862</v>
      </c>
      <c r="R2032" s="233">
        <v>0.315</v>
      </c>
      <c r="S2032" s="234">
        <v>12556</v>
      </c>
      <c r="T2032" s="233">
        <v>0</v>
      </c>
      <c r="U2032" s="235">
        <f t="shared" si="217"/>
        <v>770.15</v>
      </c>
      <c r="V2032" s="227">
        <f t="shared" si="218"/>
        <v>519.76</v>
      </c>
      <c r="W2032" s="227">
        <f t="shared" si="219"/>
        <v>499.35999999999996</v>
      </c>
      <c r="X2032" s="227">
        <f t="shared" si="222"/>
        <v>491.25</v>
      </c>
      <c r="Y2032" s="227">
        <f t="shared" si="220"/>
        <v>386.90000000000003</v>
      </c>
      <c r="Z2032" s="227">
        <f t="shared" si="221"/>
        <v>365.00555555555553</v>
      </c>
      <c r="AA2032" s="227">
        <f t="shared" si="223"/>
        <v>348.77777777777777</v>
      </c>
    </row>
    <row r="2033" spans="2:27" ht="13.5" hidden="1">
      <c r="B2033" s="232" t="s">
        <v>1110</v>
      </c>
      <c r="C2033" s="232" t="s">
        <v>764</v>
      </c>
      <c r="D2033" s="232" t="s">
        <v>980</v>
      </c>
      <c r="E2033" s="232" t="s">
        <v>988</v>
      </c>
      <c r="F2033" s="232">
        <v>16</v>
      </c>
      <c r="G2033" s="232" t="s">
        <v>1317</v>
      </c>
      <c r="H2033" s="233">
        <v>1.611</v>
      </c>
      <c r="I2033" s="233">
        <v>0</v>
      </c>
      <c r="J2033" s="233">
        <v>1.0609999999999999</v>
      </c>
      <c r="K2033" s="234">
        <v>3885</v>
      </c>
      <c r="L2033" s="233">
        <v>0.57399999999999995</v>
      </c>
      <c r="M2033" s="234">
        <v>8754</v>
      </c>
      <c r="N2033" s="233">
        <v>0</v>
      </c>
      <c r="O2033" s="233">
        <v>0</v>
      </c>
      <c r="P2033" s="233">
        <v>0.77</v>
      </c>
      <c r="Q2033" s="234">
        <v>7784</v>
      </c>
      <c r="R2033" s="233">
        <v>0.42599999999999999</v>
      </c>
      <c r="S2033" s="234">
        <v>18050</v>
      </c>
      <c r="T2033" s="233">
        <v>0</v>
      </c>
      <c r="U2033" s="235">
        <f t="shared" si="217"/>
        <v>1176.03</v>
      </c>
      <c r="V2033" s="227">
        <f t="shared" si="218"/>
        <v>774.53</v>
      </c>
      <c r="W2033" s="227">
        <f t="shared" si="219"/>
        <v>742.77</v>
      </c>
      <c r="X2033" s="227">
        <f t="shared" si="222"/>
        <v>729.5</v>
      </c>
      <c r="Y2033" s="227">
        <f t="shared" si="220"/>
        <v>562.1</v>
      </c>
      <c r="Z2033" s="227">
        <f t="shared" si="221"/>
        <v>527.20222222222219</v>
      </c>
      <c r="AA2033" s="227">
        <f t="shared" si="223"/>
        <v>501.38888888888891</v>
      </c>
    </row>
    <row r="2034" spans="2:27" ht="13.5" hidden="1">
      <c r="B2034" s="232" t="s">
        <v>1110</v>
      </c>
      <c r="C2034" s="232" t="s">
        <v>766</v>
      </c>
      <c r="D2034" s="232" t="s">
        <v>980</v>
      </c>
      <c r="E2034" s="232" t="s">
        <v>988</v>
      </c>
      <c r="F2034" s="232">
        <v>32</v>
      </c>
      <c r="G2034" s="232" t="s">
        <v>1316</v>
      </c>
      <c r="H2034" s="233">
        <v>2.8069999999999999</v>
      </c>
      <c r="I2034" s="233">
        <v>0</v>
      </c>
      <c r="J2034" s="233">
        <v>1.8129999999999999</v>
      </c>
      <c r="K2034" s="234">
        <v>7022</v>
      </c>
      <c r="L2034" s="233">
        <v>0.93200000000000005</v>
      </c>
      <c r="M2034" s="234">
        <v>14902</v>
      </c>
      <c r="N2034" s="233">
        <v>0</v>
      </c>
      <c r="O2034" s="233">
        <v>0</v>
      </c>
      <c r="P2034" s="233">
        <v>1.286</v>
      </c>
      <c r="Q2034" s="234">
        <v>14068</v>
      </c>
      <c r="R2034" s="233">
        <v>0.66500000000000004</v>
      </c>
      <c r="S2034" s="234">
        <v>29864</v>
      </c>
      <c r="T2034" s="233">
        <v>0</v>
      </c>
      <c r="U2034" s="235">
        <f t="shared" si="217"/>
        <v>2049.11</v>
      </c>
      <c r="V2034" s="227">
        <f t="shared" si="218"/>
        <v>1323.49</v>
      </c>
      <c r="W2034" s="227">
        <f t="shared" si="219"/>
        <v>1265.5266666666666</v>
      </c>
      <c r="X2034" s="227">
        <f t="shared" si="222"/>
        <v>1241.8333333333333</v>
      </c>
      <c r="Y2034" s="227">
        <f t="shared" si="220"/>
        <v>938.78</v>
      </c>
      <c r="Z2034" s="227">
        <f t="shared" si="221"/>
        <v>876.22777777777787</v>
      </c>
      <c r="AA2034" s="227">
        <f t="shared" si="223"/>
        <v>829.55555555555554</v>
      </c>
    </row>
    <row r="2035" spans="2:27" ht="13.5" hidden="1">
      <c r="B2035" s="232" t="s">
        <v>1110</v>
      </c>
      <c r="C2035" s="232" t="s">
        <v>768</v>
      </c>
      <c r="D2035" s="232" t="s">
        <v>980</v>
      </c>
      <c r="E2035" s="232" t="s">
        <v>988</v>
      </c>
      <c r="F2035" s="232">
        <v>96</v>
      </c>
      <c r="G2035" s="232" t="s">
        <v>1356</v>
      </c>
      <c r="H2035" s="233">
        <v>9.7539999999999996</v>
      </c>
      <c r="I2035" s="233">
        <v>0</v>
      </c>
      <c r="J2035" s="233">
        <v>6.1829999999999998</v>
      </c>
      <c r="K2035" s="234">
        <v>25249</v>
      </c>
      <c r="L2035" s="233">
        <v>3.012</v>
      </c>
      <c r="M2035" s="234">
        <v>50627</v>
      </c>
      <c r="N2035" s="233">
        <v>0</v>
      </c>
      <c r="O2035" s="233">
        <v>0</v>
      </c>
      <c r="P2035" s="233">
        <v>4.2869999999999999</v>
      </c>
      <c r="Q2035" s="234">
        <v>50583</v>
      </c>
      <c r="R2035" s="233">
        <v>2.0550000000000002</v>
      </c>
      <c r="S2035" s="234">
        <v>98512</v>
      </c>
      <c r="T2035" s="233">
        <v>0</v>
      </c>
      <c r="U2035" s="235">
        <f t="shared" si="217"/>
        <v>7120.42</v>
      </c>
      <c r="V2035" s="227">
        <f t="shared" si="218"/>
        <v>4513.59</v>
      </c>
      <c r="W2035" s="227">
        <f t="shared" si="219"/>
        <v>4302.8433333333342</v>
      </c>
      <c r="X2035" s="227">
        <f t="shared" si="222"/>
        <v>4218.916666666667</v>
      </c>
      <c r="Y2035" s="227">
        <f t="shared" si="220"/>
        <v>3129.5099999999998</v>
      </c>
      <c r="Z2035" s="227">
        <f t="shared" si="221"/>
        <v>2905.2333333333336</v>
      </c>
      <c r="AA2035" s="227">
        <f t="shared" si="223"/>
        <v>2736.4444444444443</v>
      </c>
    </row>
    <row r="2036" spans="2:27" ht="13.5" hidden="1">
      <c r="B2036" s="232" t="s">
        <v>1110</v>
      </c>
      <c r="C2036" s="232" t="s">
        <v>770</v>
      </c>
      <c r="D2036" s="232" t="s">
        <v>980</v>
      </c>
      <c r="E2036" s="232" t="s">
        <v>988</v>
      </c>
      <c r="F2036" s="232">
        <v>4</v>
      </c>
      <c r="G2036" s="232" t="s">
        <v>1311</v>
      </c>
      <c r="H2036" s="233">
        <v>0.70699999999999996</v>
      </c>
      <c r="I2036" s="233">
        <v>0</v>
      </c>
      <c r="J2036" s="233">
        <v>0.46700000000000003</v>
      </c>
      <c r="K2036" s="234">
        <v>1697</v>
      </c>
      <c r="L2036" s="233">
        <v>0.254</v>
      </c>
      <c r="M2036" s="234">
        <v>3853</v>
      </c>
      <c r="N2036" s="233">
        <v>0</v>
      </c>
      <c r="O2036" s="233">
        <v>0</v>
      </c>
      <c r="P2036" s="233">
        <v>0.34</v>
      </c>
      <c r="Q2036" s="234">
        <v>3401</v>
      </c>
      <c r="R2036" s="233">
        <v>0.189</v>
      </c>
      <c r="S2036" s="234">
        <v>7970</v>
      </c>
      <c r="T2036" s="233">
        <v>0</v>
      </c>
      <c r="U2036" s="235">
        <f t="shared" si="217"/>
        <v>516.11</v>
      </c>
      <c r="V2036" s="227">
        <f t="shared" si="218"/>
        <v>340.91</v>
      </c>
      <c r="W2036" s="227">
        <f t="shared" si="219"/>
        <v>326.8366666666667</v>
      </c>
      <c r="X2036" s="227">
        <f t="shared" si="222"/>
        <v>321.08333333333331</v>
      </c>
      <c r="Y2036" s="227">
        <f t="shared" si="220"/>
        <v>248.20000000000002</v>
      </c>
      <c r="Z2036" s="227">
        <f t="shared" si="221"/>
        <v>232.44222222222223</v>
      </c>
      <c r="AA2036" s="227">
        <f t="shared" si="223"/>
        <v>221.38888888888889</v>
      </c>
    </row>
    <row r="2037" spans="2:27" ht="13.5" hidden="1">
      <c r="B2037" s="232" t="s">
        <v>1110</v>
      </c>
      <c r="C2037" s="232" t="s">
        <v>1357</v>
      </c>
      <c r="D2037" s="232" t="s">
        <v>980</v>
      </c>
      <c r="E2037" s="232" t="s">
        <v>988</v>
      </c>
      <c r="F2037" s="232">
        <v>64</v>
      </c>
      <c r="G2037" s="232" t="s">
        <v>1316</v>
      </c>
      <c r="H2037" s="233">
        <v>3.5051999999999999</v>
      </c>
      <c r="I2037" s="233">
        <v>0</v>
      </c>
      <c r="J2037" s="233">
        <v>2.2523</v>
      </c>
      <c r="K2037" s="234">
        <v>8853</v>
      </c>
      <c r="L2037" s="233">
        <v>1.1406000000000001</v>
      </c>
      <c r="M2037" s="234">
        <v>18491</v>
      </c>
      <c r="N2037" s="233">
        <v>0</v>
      </c>
      <c r="O2037" s="233">
        <v>0</v>
      </c>
      <c r="P2037" s="233">
        <v>1.5864</v>
      </c>
      <c r="Q2037" s="234">
        <v>17719</v>
      </c>
      <c r="R2037" s="233">
        <v>0.80420000000000003</v>
      </c>
      <c r="S2037" s="234">
        <v>36728</v>
      </c>
      <c r="T2037" s="233">
        <v>0</v>
      </c>
      <c r="U2037" s="235">
        <f t="shared" si="217"/>
        <v>2558.7959999999998</v>
      </c>
      <c r="V2037" s="227">
        <f t="shared" si="218"/>
        <v>1644.1790000000001</v>
      </c>
      <c r="W2037" s="227">
        <f t="shared" si="219"/>
        <v>1570.3879999999999</v>
      </c>
      <c r="X2037" s="227">
        <f t="shared" si="222"/>
        <v>1540.9166666666667</v>
      </c>
      <c r="Y2037" s="227">
        <f t="shared" si="220"/>
        <v>1158.0720000000001</v>
      </c>
      <c r="Z2037" s="227">
        <f t="shared" si="221"/>
        <v>1079.2604444444446</v>
      </c>
      <c r="AA2037" s="227">
        <f t="shared" si="223"/>
        <v>1020.2222222222222</v>
      </c>
    </row>
    <row r="2038" spans="2:27" ht="13.5" hidden="1">
      <c r="B2038" s="232" t="s">
        <v>1110</v>
      </c>
      <c r="C2038" s="232" t="s">
        <v>1358</v>
      </c>
      <c r="D2038" s="232" t="s">
        <v>980</v>
      </c>
      <c r="E2038" s="232" t="s">
        <v>988</v>
      </c>
      <c r="F2038" s="232">
        <v>8</v>
      </c>
      <c r="G2038" s="232" t="s">
        <v>1311</v>
      </c>
      <c r="H2038" s="233">
        <v>0.81389999999999996</v>
      </c>
      <c r="I2038" s="233">
        <v>0</v>
      </c>
      <c r="J2038" s="233">
        <v>0.56000000000000005</v>
      </c>
      <c r="K2038" s="234">
        <v>1794</v>
      </c>
      <c r="L2038" s="233">
        <v>0.33479999999999999</v>
      </c>
      <c r="M2038" s="234">
        <v>4655</v>
      </c>
      <c r="N2038" s="233">
        <v>0</v>
      </c>
      <c r="O2038" s="233">
        <v>0</v>
      </c>
      <c r="P2038" s="233">
        <v>0.42509999999999998</v>
      </c>
      <c r="Q2038" s="234">
        <v>3590</v>
      </c>
      <c r="R2038" s="233">
        <v>0.2666</v>
      </c>
      <c r="S2038" s="234">
        <v>10166</v>
      </c>
      <c r="T2038" s="233">
        <v>0</v>
      </c>
      <c r="U2038" s="235">
        <f t="shared" si="217"/>
        <v>594.14699999999993</v>
      </c>
      <c r="V2038" s="227">
        <f t="shared" si="218"/>
        <v>408.8</v>
      </c>
      <c r="W2038" s="227">
        <f t="shared" si="219"/>
        <v>393.904</v>
      </c>
      <c r="X2038" s="227">
        <f t="shared" si="222"/>
        <v>387.91666666666669</v>
      </c>
      <c r="Y2038" s="227">
        <f t="shared" si="220"/>
        <v>310.32299999999998</v>
      </c>
      <c r="Z2038" s="227">
        <f t="shared" si="221"/>
        <v>294.34022222222222</v>
      </c>
      <c r="AA2038" s="227">
        <f t="shared" si="223"/>
        <v>282.38888888888891</v>
      </c>
    </row>
    <row r="2039" spans="2:27" ht="13.5" hidden="1">
      <c r="B2039" s="232" t="s">
        <v>1110</v>
      </c>
      <c r="C2039" s="232" t="s">
        <v>1359</v>
      </c>
      <c r="D2039" s="232" t="s">
        <v>980</v>
      </c>
      <c r="E2039" s="232" t="s">
        <v>988</v>
      </c>
      <c r="F2039" s="232">
        <v>16</v>
      </c>
      <c r="G2039" s="232" t="s">
        <v>1312</v>
      </c>
      <c r="H2039" s="233">
        <v>1.1485000000000001</v>
      </c>
      <c r="I2039" s="233">
        <v>0</v>
      </c>
      <c r="J2039" s="233">
        <v>0.77039999999999997</v>
      </c>
      <c r="K2039" s="234">
        <v>2671</v>
      </c>
      <c r="L2039" s="233">
        <v>0.435</v>
      </c>
      <c r="M2039" s="234">
        <v>6375</v>
      </c>
      <c r="N2039" s="233">
        <v>0</v>
      </c>
      <c r="O2039" s="233">
        <v>0</v>
      </c>
      <c r="P2039" s="233">
        <v>0.56950000000000001</v>
      </c>
      <c r="Q2039" s="234">
        <v>5347</v>
      </c>
      <c r="R2039" s="233">
        <v>0.33350000000000002</v>
      </c>
      <c r="S2039" s="234">
        <v>13468</v>
      </c>
      <c r="T2039" s="233">
        <v>0</v>
      </c>
      <c r="U2039" s="235">
        <f t="shared" si="217"/>
        <v>838.40500000000009</v>
      </c>
      <c r="V2039" s="227">
        <f t="shared" si="218"/>
        <v>562.39199999999994</v>
      </c>
      <c r="W2039" s="227">
        <f t="shared" si="219"/>
        <v>540.13333333333333</v>
      </c>
      <c r="X2039" s="227">
        <f t="shared" si="222"/>
        <v>531.25</v>
      </c>
      <c r="Y2039" s="227">
        <f t="shared" si="220"/>
        <v>415.73500000000001</v>
      </c>
      <c r="Z2039" s="227">
        <f t="shared" si="221"/>
        <v>391.98277777777776</v>
      </c>
      <c r="AA2039" s="227">
        <f t="shared" si="223"/>
        <v>374.11111111111109</v>
      </c>
    </row>
    <row r="2040" spans="2:27" ht="13.5" hidden="1">
      <c r="B2040" s="232" t="s">
        <v>1110</v>
      </c>
      <c r="C2040" s="232" t="s">
        <v>1360</v>
      </c>
      <c r="D2040" s="232" t="s">
        <v>980</v>
      </c>
      <c r="E2040" s="232" t="s">
        <v>988</v>
      </c>
      <c r="F2040" s="232">
        <v>32</v>
      </c>
      <c r="G2040" s="232" t="s">
        <v>1317</v>
      </c>
      <c r="H2040" s="233">
        <v>1.8176000000000001</v>
      </c>
      <c r="I2040" s="233">
        <v>0</v>
      </c>
      <c r="J2040" s="233">
        <v>1.1912</v>
      </c>
      <c r="K2040" s="234">
        <v>4427</v>
      </c>
      <c r="L2040" s="233">
        <v>0.63529999999999998</v>
      </c>
      <c r="M2040" s="234">
        <v>9815</v>
      </c>
      <c r="N2040" s="233">
        <v>0</v>
      </c>
      <c r="O2040" s="233">
        <v>0</v>
      </c>
      <c r="P2040" s="233">
        <v>0.85819999999999996</v>
      </c>
      <c r="Q2040" s="234">
        <v>8860</v>
      </c>
      <c r="R2040" s="233">
        <v>0.46710000000000002</v>
      </c>
      <c r="S2040" s="234">
        <v>20072</v>
      </c>
      <c r="T2040" s="233">
        <v>0</v>
      </c>
      <c r="U2040" s="235">
        <f t="shared" si="217"/>
        <v>1326.8480000000002</v>
      </c>
      <c r="V2040" s="227">
        <f t="shared" si="218"/>
        <v>869.57600000000002</v>
      </c>
      <c r="W2040" s="227">
        <f t="shared" si="219"/>
        <v>832.68566666666675</v>
      </c>
      <c r="X2040" s="227">
        <f t="shared" si="222"/>
        <v>817.91666666666663</v>
      </c>
      <c r="Y2040" s="227">
        <f t="shared" si="220"/>
        <v>626.48599999999999</v>
      </c>
      <c r="Z2040" s="227">
        <f t="shared" si="221"/>
        <v>587.09411111111115</v>
      </c>
      <c r="AA2040" s="227">
        <f t="shared" si="223"/>
        <v>557.55555555555554</v>
      </c>
    </row>
    <row r="2041" spans="2:27" ht="13.5" hidden="1">
      <c r="B2041" s="232" t="s">
        <v>1110</v>
      </c>
      <c r="C2041" s="232" t="s">
        <v>1361</v>
      </c>
      <c r="D2041" s="232" t="s">
        <v>980</v>
      </c>
      <c r="E2041" s="232" t="s">
        <v>988</v>
      </c>
      <c r="F2041" s="232">
        <v>64</v>
      </c>
      <c r="G2041" s="232" t="s">
        <v>1316</v>
      </c>
      <c r="H2041" s="233">
        <v>3.5051999999999999</v>
      </c>
      <c r="I2041" s="233">
        <v>0</v>
      </c>
      <c r="J2041" s="233">
        <v>2.2523</v>
      </c>
      <c r="K2041" s="234">
        <v>8853</v>
      </c>
      <c r="L2041" s="233">
        <v>1.1406000000000001</v>
      </c>
      <c r="M2041" s="234">
        <v>18491</v>
      </c>
      <c r="N2041" s="233">
        <v>0</v>
      </c>
      <c r="O2041" s="233">
        <v>0</v>
      </c>
      <c r="P2041" s="233">
        <v>1.5864</v>
      </c>
      <c r="Q2041" s="234">
        <v>17719</v>
      </c>
      <c r="R2041" s="233">
        <v>0.80420000000000003</v>
      </c>
      <c r="S2041" s="234">
        <v>36728</v>
      </c>
      <c r="T2041" s="233">
        <v>0</v>
      </c>
      <c r="U2041" s="235">
        <f t="shared" si="217"/>
        <v>2558.7959999999998</v>
      </c>
      <c r="V2041" s="227">
        <f t="shared" si="218"/>
        <v>1644.1790000000001</v>
      </c>
      <c r="W2041" s="227">
        <f t="shared" si="219"/>
        <v>1570.3879999999999</v>
      </c>
      <c r="X2041" s="227">
        <f t="shared" si="222"/>
        <v>1540.9166666666667</v>
      </c>
      <c r="Y2041" s="227">
        <f t="shared" si="220"/>
        <v>1158.0720000000001</v>
      </c>
      <c r="Z2041" s="227">
        <f t="shared" si="221"/>
        <v>1079.2604444444446</v>
      </c>
      <c r="AA2041" s="227">
        <f t="shared" si="223"/>
        <v>1020.2222222222222</v>
      </c>
    </row>
    <row r="2042" spans="2:27" ht="13.5" hidden="1">
      <c r="B2042" s="232" t="s">
        <v>1110</v>
      </c>
      <c r="C2042" s="232" t="s">
        <v>1362</v>
      </c>
      <c r="D2042" s="232" t="s">
        <v>980</v>
      </c>
      <c r="E2042" s="232" t="s">
        <v>988</v>
      </c>
      <c r="F2042" s="232">
        <v>4</v>
      </c>
      <c r="G2042" s="232" t="s">
        <v>1315</v>
      </c>
      <c r="H2042" s="233">
        <v>0.5766</v>
      </c>
      <c r="I2042" s="233">
        <v>0</v>
      </c>
      <c r="J2042" s="233">
        <v>0.38479999999999998</v>
      </c>
      <c r="K2042" s="234">
        <v>1355</v>
      </c>
      <c r="L2042" s="233">
        <v>0.2147</v>
      </c>
      <c r="M2042" s="234">
        <v>3182</v>
      </c>
      <c r="N2042" s="233">
        <v>0</v>
      </c>
      <c r="O2042" s="233">
        <v>0</v>
      </c>
      <c r="P2042" s="233">
        <v>0.28289999999999998</v>
      </c>
      <c r="Q2042" s="234">
        <v>2712</v>
      </c>
      <c r="R2042" s="233">
        <v>0.16320000000000001</v>
      </c>
      <c r="S2042" s="234">
        <v>6676</v>
      </c>
      <c r="T2042" s="233">
        <v>0</v>
      </c>
      <c r="U2042" s="235">
        <f t="shared" si="217"/>
        <v>420.91800000000001</v>
      </c>
      <c r="V2042" s="227">
        <f t="shared" si="218"/>
        <v>280.904</v>
      </c>
      <c r="W2042" s="227">
        <f t="shared" si="219"/>
        <v>269.64766666666668</v>
      </c>
      <c r="X2042" s="227">
        <f t="shared" si="222"/>
        <v>265.16666666666669</v>
      </c>
      <c r="Y2042" s="227">
        <f t="shared" si="220"/>
        <v>206.517</v>
      </c>
      <c r="Z2042" s="227">
        <f t="shared" si="221"/>
        <v>194.46933333333334</v>
      </c>
      <c r="AA2042" s="227">
        <f t="shared" si="223"/>
        <v>185.44444444444446</v>
      </c>
    </row>
    <row r="2043" spans="2:27" ht="13.5" hidden="1">
      <c r="B2043" s="232" t="s">
        <v>1110</v>
      </c>
      <c r="C2043" s="232" t="s">
        <v>772</v>
      </c>
      <c r="D2043" s="232" t="s">
        <v>980</v>
      </c>
      <c r="E2043" s="232" t="s">
        <v>988</v>
      </c>
      <c r="F2043" s="232">
        <v>8</v>
      </c>
      <c r="G2043" s="232" t="s">
        <v>1351</v>
      </c>
      <c r="H2043" s="233">
        <v>2.1309999999999998</v>
      </c>
      <c r="I2043" s="233">
        <v>0</v>
      </c>
      <c r="J2043" s="233">
        <v>1.377</v>
      </c>
      <c r="K2043" s="234">
        <v>4667</v>
      </c>
      <c r="L2043" s="233">
        <v>0.66300000000000003</v>
      </c>
      <c r="M2043" s="234">
        <v>10286</v>
      </c>
      <c r="N2043" s="233">
        <v>0</v>
      </c>
      <c r="O2043" s="233">
        <v>0</v>
      </c>
      <c r="P2043" s="233">
        <v>0</v>
      </c>
      <c r="Q2043" s="234">
        <v>8657</v>
      </c>
      <c r="R2043" s="233">
        <v>0.45900000000000002</v>
      </c>
      <c r="S2043" s="234">
        <v>19691</v>
      </c>
      <c r="T2043" s="233">
        <v>0</v>
      </c>
      <c r="U2043" s="235">
        <f t="shared" si="217"/>
        <v>1555.6299999999999</v>
      </c>
      <c r="V2043" s="227">
        <f t="shared" si="218"/>
        <v>1005.21</v>
      </c>
      <c r="W2043" s="227">
        <f t="shared" si="219"/>
        <v>872.90666666666675</v>
      </c>
      <c r="X2043" s="227">
        <f t="shared" si="222"/>
        <v>857.16666666666663</v>
      </c>
      <c r="Y2043" s="227">
        <f t="shared" si="220"/>
        <v>0</v>
      </c>
      <c r="Z2043" s="227">
        <f t="shared" si="221"/>
        <v>575.54222222222222</v>
      </c>
      <c r="AA2043" s="227">
        <f t="shared" si="223"/>
        <v>546.97222222222217</v>
      </c>
    </row>
    <row r="2044" spans="2:27" ht="13.5" hidden="1">
      <c r="B2044" s="232" t="s">
        <v>1110</v>
      </c>
      <c r="C2044" s="232" t="s">
        <v>773</v>
      </c>
      <c r="D2044" s="232" t="s">
        <v>980</v>
      </c>
      <c r="E2044" s="232" t="s">
        <v>988</v>
      </c>
      <c r="F2044" s="232">
        <v>16</v>
      </c>
      <c r="G2044" s="232" t="s">
        <v>1352</v>
      </c>
      <c r="H2044" s="233">
        <v>4.1319999999999997</v>
      </c>
      <c r="I2044" s="233">
        <v>0</v>
      </c>
      <c r="J2044" s="233">
        <v>2.621</v>
      </c>
      <c r="K2044" s="234">
        <v>9324</v>
      </c>
      <c r="L2044" s="233">
        <v>1.194</v>
      </c>
      <c r="M2044" s="234">
        <v>19414</v>
      </c>
      <c r="N2044" s="233">
        <v>0</v>
      </c>
      <c r="O2044" s="233">
        <v>0</v>
      </c>
      <c r="P2044" s="233">
        <v>0</v>
      </c>
      <c r="Q2044" s="234">
        <v>17327</v>
      </c>
      <c r="R2044" s="233">
        <v>0.78900000000000003</v>
      </c>
      <c r="S2044" s="234">
        <v>35991</v>
      </c>
      <c r="T2044" s="233">
        <v>0</v>
      </c>
      <c r="U2044" s="235">
        <f t="shared" si="217"/>
        <v>3016.3599999999997</v>
      </c>
      <c r="V2044" s="227">
        <f t="shared" si="218"/>
        <v>1913.33</v>
      </c>
      <c r="W2044" s="227">
        <f t="shared" si="219"/>
        <v>1648.62</v>
      </c>
      <c r="X2044" s="227">
        <f t="shared" si="222"/>
        <v>1617.8333333333333</v>
      </c>
      <c r="Y2044" s="227">
        <f t="shared" si="220"/>
        <v>0</v>
      </c>
      <c r="Z2044" s="227">
        <f t="shared" si="221"/>
        <v>1057.2755555555555</v>
      </c>
      <c r="AA2044" s="227">
        <f t="shared" si="223"/>
        <v>999.75</v>
      </c>
    </row>
    <row r="2045" spans="2:27" ht="13.5" hidden="1">
      <c r="B2045" s="232" t="s">
        <v>1110</v>
      </c>
      <c r="C2045" s="232" t="s">
        <v>774</v>
      </c>
      <c r="D2045" s="232" t="s">
        <v>980</v>
      </c>
      <c r="E2045" s="232" t="s">
        <v>988</v>
      </c>
      <c r="F2045" s="232">
        <v>32</v>
      </c>
      <c r="G2045" s="232" t="s">
        <v>1353</v>
      </c>
      <c r="H2045" s="233">
        <v>8.1340000000000003</v>
      </c>
      <c r="I2045" s="233">
        <v>0</v>
      </c>
      <c r="J2045" s="233">
        <v>5.1139999999999999</v>
      </c>
      <c r="K2045" s="234">
        <v>18657</v>
      </c>
      <c r="L2045" s="233">
        <v>2.2599999999999998</v>
      </c>
      <c r="M2045" s="234">
        <v>37707</v>
      </c>
      <c r="N2045" s="233">
        <v>0</v>
      </c>
      <c r="O2045" s="233">
        <v>0</v>
      </c>
      <c r="P2045" s="233">
        <v>0</v>
      </c>
      <c r="Q2045" s="234">
        <v>34655</v>
      </c>
      <c r="R2045" s="233">
        <v>1.4490000000000001</v>
      </c>
      <c r="S2045" s="234">
        <v>68568</v>
      </c>
      <c r="T2045" s="233">
        <v>0</v>
      </c>
      <c r="U2045" s="235">
        <f t="shared" si="217"/>
        <v>5937.8200000000006</v>
      </c>
      <c r="V2045" s="227">
        <f t="shared" si="218"/>
        <v>3733.22</v>
      </c>
      <c r="W2045" s="227">
        <f t="shared" si="219"/>
        <v>3204.55</v>
      </c>
      <c r="X2045" s="227">
        <f t="shared" si="222"/>
        <v>3142.25</v>
      </c>
      <c r="Y2045" s="227">
        <f t="shared" si="220"/>
        <v>0</v>
      </c>
      <c r="Z2045" s="227">
        <f t="shared" si="221"/>
        <v>2020.4088888888889</v>
      </c>
      <c r="AA2045" s="227">
        <f t="shared" si="223"/>
        <v>1904.6666666666667</v>
      </c>
    </row>
    <row r="2046" spans="2:27" ht="13.5" hidden="1">
      <c r="B2046" s="232" t="s">
        <v>1110</v>
      </c>
      <c r="C2046" s="232" t="s">
        <v>775</v>
      </c>
      <c r="D2046" s="232" t="s">
        <v>980</v>
      </c>
      <c r="E2046" s="232" t="s">
        <v>988</v>
      </c>
      <c r="F2046" s="232">
        <v>4</v>
      </c>
      <c r="G2046" s="232" t="s">
        <v>1354</v>
      </c>
      <c r="H2046" s="233">
        <v>1.0609999999999999</v>
      </c>
      <c r="I2046" s="233">
        <v>0</v>
      </c>
      <c r="J2046" s="233">
        <v>0.68300000000000005</v>
      </c>
      <c r="K2046" s="234">
        <v>2334</v>
      </c>
      <c r="L2046" s="233">
        <v>0.32600000000000001</v>
      </c>
      <c r="M2046" s="234">
        <v>5100</v>
      </c>
      <c r="N2046" s="233">
        <v>0</v>
      </c>
      <c r="O2046" s="233">
        <v>0</v>
      </c>
      <c r="P2046" s="233">
        <v>0</v>
      </c>
      <c r="Q2046" s="234">
        <v>4335</v>
      </c>
      <c r="R2046" s="233">
        <v>0.22500000000000001</v>
      </c>
      <c r="S2046" s="234">
        <v>9727</v>
      </c>
      <c r="T2046" s="233">
        <v>0</v>
      </c>
      <c r="U2046" s="235">
        <f t="shared" si="217"/>
        <v>774.53</v>
      </c>
      <c r="V2046" s="227">
        <f t="shared" si="218"/>
        <v>498.59000000000003</v>
      </c>
      <c r="W2046" s="227">
        <f t="shared" si="219"/>
        <v>432.48</v>
      </c>
      <c r="X2046" s="227">
        <f t="shared" si="222"/>
        <v>425</v>
      </c>
      <c r="Y2046" s="227">
        <f t="shared" si="220"/>
        <v>0</v>
      </c>
      <c r="Z2046" s="227">
        <f t="shared" si="221"/>
        <v>284.66666666666669</v>
      </c>
      <c r="AA2046" s="227">
        <f t="shared" si="223"/>
        <v>270.19444444444446</v>
      </c>
    </row>
    <row r="2047" spans="2:27" ht="13.5" hidden="1">
      <c r="B2047" s="232" t="s">
        <v>1110</v>
      </c>
      <c r="C2047" s="232" t="s">
        <v>776</v>
      </c>
      <c r="D2047" s="232" t="s">
        <v>980</v>
      </c>
      <c r="E2047" s="232" t="s">
        <v>988</v>
      </c>
      <c r="F2047" s="232">
        <v>64</v>
      </c>
      <c r="G2047" s="232" t="s">
        <v>1355</v>
      </c>
      <c r="H2047" s="233">
        <v>5.9859999999999998</v>
      </c>
      <c r="I2047" s="233">
        <v>0</v>
      </c>
      <c r="J2047" s="233">
        <v>4.0949999999999998</v>
      </c>
      <c r="K2047" s="234">
        <v>16539</v>
      </c>
      <c r="L2047" s="233">
        <v>2.0179999999999998</v>
      </c>
      <c r="M2047" s="234">
        <v>33555</v>
      </c>
      <c r="N2047" s="233">
        <v>0</v>
      </c>
      <c r="O2047" s="233">
        <v>0</v>
      </c>
      <c r="P2047" s="233">
        <v>2.964</v>
      </c>
      <c r="Q2047" s="234">
        <v>34480</v>
      </c>
      <c r="R2047" s="233">
        <v>1.4419999999999999</v>
      </c>
      <c r="S2047" s="234">
        <v>68238</v>
      </c>
      <c r="T2047" s="233">
        <v>0</v>
      </c>
      <c r="U2047" s="235">
        <f t="shared" si="217"/>
        <v>4369.78</v>
      </c>
      <c r="V2047" s="227">
        <f t="shared" si="218"/>
        <v>2989.35</v>
      </c>
      <c r="W2047" s="227">
        <f t="shared" si="219"/>
        <v>2851.39</v>
      </c>
      <c r="X2047" s="227">
        <f t="shared" si="222"/>
        <v>2796.25</v>
      </c>
      <c r="Y2047" s="227">
        <f t="shared" si="220"/>
        <v>2163.7199999999998</v>
      </c>
      <c r="Z2047" s="227">
        <f t="shared" si="221"/>
        <v>2010.4377777777777</v>
      </c>
      <c r="AA2047" s="227">
        <f t="shared" si="223"/>
        <v>1895.5</v>
      </c>
    </row>
    <row r="2048" spans="2:27" ht="13.5" hidden="1">
      <c r="B2048" s="232" t="s">
        <v>1110</v>
      </c>
      <c r="C2048" s="232" t="s">
        <v>777</v>
      </c>
      <c r="D2048" s="232" t="s">
        <v>980</v>
      </c>
      <c r="E2048" s="232" t="s">
        <v>988</v>
      </c>
      <c r="F2048" s="232">
        <v>8</v>
      </c>
      <c r="G2048" s="232" t="s">
        <v>1351</v>
      </c>
      <c r="H2048" s="233">
        <v>0.86199999999999999</v>
      </c>
      <c r="I2048" s="233">
        <v>0</v>
      </c>
      <c r="J2048" s="233">
        <v>0.626</v>
      </c>
      <c r="K2048" s="234">
        <v>2067</v>
      </c>
      <c r="L2048" s="233">
        <v>0.36599999999999999</v>
      </c>
      <c r="M2048" s="234">
        <v>5191</v>
      </c>
      <c r="N2048" s="233">
        <v>0</v>
      </c>
      <c r="O2048" s="233">
        <v>0</v>
      </c>
      <c r="P2048" s="233">
        <v>0.48399999999999999</v>
      </c>
      <c r="Q2048" s="234">
        <v>4310</v>
      </c>
      <c r="R2048" s="233">
        <v>0.29399999999999998</v>
      </c>
      <c r="S2048" s="234">
        <v>11519</v>
      </c>
      <c r="T2048" s="233">
        <v>0</v>
      </c>
      <c r="U2048" s="235">
        <f t="shared" si="217"/>
        <v>629.26</v>
      </c>
      <c r="V2048" s="227">
        <f t="shared" si="218"/>
        <v>456.98</v>
      </c>
      <c r="W2048" s="227">
        <f t="shared" si="219"/>
        <v>439.43</v>
      </c>
      <c r="X2048" s="227">
        <f t="shared" si="222"/>
        <v>432.58333333333331</v>
      </c>
      <c r="Y2048" s="227">
        <f t="shared" si="220"/>
        <v>353.32</v>
      </c>
      <c r="Z2048" s="227">
        <f t="shared" si="221"/>
        <v>334.34222222222218</v>
      </c>
      <c r="AA2048" s="227">
        <f t="shared" si="223"/>
        <v>319.97222222222223</v>
      </c>
    </row>
    <row r="2049" spans="2:27" ht="13.5" hidden="1">
      <c r="B2049" s="232" t="s">
        <v>1110</v>
      </c>
      <c r="C2049" s="232" t="s">
        <v>778</v>
      </c>
      <c r="D2049" s="232" t="s">
        <v>980</v>
      </c>
      <c r="E2049" s="232" t="s">
        <v>988</v>
      </c>
      <c r="F2049" s="232">
        <v>16</v>
      </c>
      <c r="G2049" s="232" t="s">
        <v>1352</v>
      </c>
      <c r="H2049" s="233">
        <v>1.5940000000000001</v>
      </c>
      <c r="I2049" s="233">
        <v>0</v>
      </c>
      <c r="J2049" s="233">
        <v>1.121</v>
      </c>
      <c r="K2049" s="234">
        <v>4135</v>
      </c>
      <c r="L2049" s="233">
        <v>0.60199999999999998</v>
      </c>
      <c r="M2049" s="234">
        <v>9243</v>
      </c>
      <c r="N2049" s="233">
        <v>0</v>
      </c>
      <c r="O2049" s="233">
        <v>0</v>
      </c>
      <c r="P2049" s="233">
        <v>0.83799999999999997</v>
      </c>
      <c r="Q2049" s="234">
        <v>8620</v>
      </c>
      <c r="R2049" s="233">
        <v>0.45800000000000002</v>
      </c>
      <c r="S2049" s="234">
        <v>19622</v>
      </c>
      <c r="T2049" s="233">
        <v>0</v>
      </c>
      <c r="U2049" s="235">
        <f t="shared" si="217"/>
        <v>1163.6200000000001</v>
      </c>
      <c r="V2049" s="227">
        <f t="shared" si="218"/>
        <v>818.33</v>
      </c>
      <c r="W2049" s="227">
        <f t="shared" si="219"/>
        <v>784.04333333333329</v>
      </c>
      <c r="X2049" s="227">
        <f t="shared" si="222"/>
        <v>770.25</v>
      </c>
      <c r="Y2049" s="227">
        <f t="shared" si="220"/>
        <v>611.74</v>
      </c>
      <c r="Z2049" s="227">
        <f t="shared" si="221"/>
        <v>573.78444444444449</v>
      </c>
      <c r="AA2049" s="227">
        <f t="shared" si="223"/>
        <v>545.05555555555554</v>
      </c>
    </row>
    <row r="2050" spans="2:27" ht="13.5" hidden="1">
      <c r="B2050" s="232" t="s">
        <v>1110</v>
      </c>
      <c r="C2050" s="232" t="s">
        <v>779</v>
      </c>
      <c r="D2050" s="232" t="s">
        <v>980</v>
      </c>
      <c r="E2050" s="232" t="s">
        <v>988</v>
      </c>
      <c r="F2050" s="232">
        <v>32</v>
      </c>
      <c r="G2050" s="232" t="s">
        <v>1353</v>
      </c>
      <c r="H2050" s="233">
        <v>3.0579999999999998</v>
      </c>
      <c r="I2050" s="233">
        <v>0</v>
      </c>
      <c r="J2050" s="233">
        <v>2.1120000000000001</v>
      </c>
      <c r="K2050" s="234">
        <v>8269</v>
      </c>
      <c r="L2050" s="233">
        <v>1.0740000000000001</v>
      </c>
      <c r="M2050" s="234">
        <v>17347</v>
      </c>
      <c r="N2050" s="233">
        <v>0</v>
      </c>
      <c r="O2050" s="233">
        <v>0</v>
      </c>
      <c r="P2050" s="233">
        <v>1.5469999999999999</v>
      </c>
      <c r="Q2050" s="234">
        <v>17240</v>
      </c>
      <c r="R2050" s="233">
        <v>0.78600000000000003</v>
      </c>
      <c r="S2050" s="234">
        <v>35827</v>
      </c>
      <c r="T2050" s="233">
        <v>0</v>
      </c>
      <c r="U2050" s="235">
        <f t="shared" si="217"/>
        <v>2232.3399999999997</v>
      </c>
      <c r="V2050" s="227">
        <f t="shared" si="218"/>
        <v>1541.76</v>
      </c>
      <c r="W2050" s="227">
        <f t="shared" si="219"/>
        <v>1473.1033333333335</v>
      </c>
      <c r="X2050" s="227">
        <f t="shared" si="222"/>
        <v>1445.5833333333333</v>
      </c>
      <c r="Y2050" s="227">
        <f t="shared" si="220"/>
        <v>1129.31</v>
      </c>
      <c r="Z2050" s="227">
        <f t="shared" si="221"/>
        <v>1052.6688888888889</v>
      </c>
      <c r="AA2050" s="227">
        <f t="shared" si="223"/>
        <v>995.19444444444446</v>
      </c>
    </row>
    <row r="2051" spans="2:27" ht="13.5" hidden="1">
      <c r="B2051" s="232" t="s">
        <v>1110</v>
      </c>
      <c r="C2051" s="232" t="s">
        <v>780</v>
      </c>
      <c r="D2051" s="232" t="s">
        <v>980</v>
      </c>
      <c r="E2051" s="232" t="s">
        <v>988</v>
      </c>
      <c r="F2051" s="232">
        <v>2</v>
      </c>
      <c r="G2051" s="232" t="s">
        <v>1363</v>
      </c>
      <c r="H2051" s="233">
        <v>0.24299999999999999</v>
      </c>
      <c r="I2051" s="233">
        <v>0</v>
      </c>
      <c r="J2051" s="233">
        <v>0.184</v>
      </c>
      <c r="K2051" s="234">
        <v>517</v>
      </c>
      <c r="L2051" s="233">
        <v>0.11899999999999999</v>
      </c>
      <c r="M2051" s="234">
        <v>1539</v>
      </c>
      <c r="N2051" s="233">
        <v>0</v>
      </c>
      <c r="O2051" s="233">
        <v>0</v>
      </c>
      <c r="P2051" s="233">
        <v>0.14899999999999999</v>
      </c>
      <c r="Q2051" s="234">
        <v>1077</v>
      </c>
      <c r="R2051" s="233">
        <v>0.10100000000000001</v>
      </c>
      <c r="S2051" s="234">
        <v>3602</v>
      </c>
      <c r="T2051" s="233">
        <v>0</v>
      </c>
      <c r="U2051" s="235">
        <f t="shared" si="217"/>
        <v>177.39</v>
      </c>
      <c r="V2051" s="227">
        <f t="shared" si="218"/>
        <v>134.32</v>
      </c>
      <c r="W2051" s="227">
        <f t="shared" si="219"/>
        <v>129.95333333333332</v>
      </c>
      <c r="X2051" s="227">
        <f t="shared" si="222"/>
        <v>128.25</v>
      </c>
      <c r="Y2051" s="227">
        <f t="shared" si="220"/>
        <v>108.77</v>
      </c>
      <c r="Z2051" s="227">
        <f t="shared" si="221"/>
        <v>103.64666666666668</v>
      </c>
      <c r="AA2051" s="227">
        <f t="shared" si="223"/>
        <v>100.05555555555556</v>
      </c>
    </row>
    <row r="2052" spans="2:27" ht="13.5" hidden="1">
      <c r="B2052" s="232" t="s">
        <v>1110</v>
      </c>
      <c r="C2052" s="232" t="s">
        <v>1044</v>
      </c>
      <c r="D2052" s="232" t="s">
        <v>980</v>
      </c>
      <c r="E2052" s="232" t="s">
        <v>988</v>
      </c>
      <c r="F2052" s="232">
        <v>72</v>
      </c>
      <c r="G2052" s="232" t="s">
        <v>1364</v>
      </c>
      <c r="H2052" s="233">
        <v>5.9859999999999998</v>
      </c>
      <c r="I2052" s="233">
        <v>0</v>
      </c>
      <c r="J2052" s="233">
        <v>4.0949999999999998</v>
      </c>
      <c r="K2052" s="234">
        <v>16539</v>
      </c>
      <c r="L2052" s="233">
        <v>2.0179999999999998</v>
      </c>
      <c r="M2052" s="234">
        <v>33555</v>
      </c>
      <c r="N2052" s="233">
        <v>0</v>
      </c>
      <c r="O2052" s="233">
        <v>0</v>
      </c>
      <c r="P2052" s="233">
        <v>2.964</v>
      </c>
      <c r="Q2052" s="234">
        <v>34480</v>
      </c>
      <c r="R2052" s="233">
        <v>1.4419999999999999</v>
      </c>
      <c r="S2052" s="234">
        <v>68238</v>
      </c>
      <c r="T2052" s="233">
        <v>0</v>
      </c>
      <c r="U2052" s="235">
        <f t="shared" ref="U2052:U2115" si="224">H2052*hour_M</f>
        <v>4369.78</v>
      </c>
      <c r="V2052" s="227">
        <f t="shared" ref="V2052:V2115" si="225">J2052*hour_M</f>
        <v>2989.35</v>
      </c>
      <c r="W2052" s="227">
        <f t="shared" ref="W2052:W2115" si="226">K2052/12+L2052*hour_M</f>
        <v>2851.39</v>
      </c>
      <c r="X2052" s="227">
        <f t="shared" si="222"/>
        <v>2796.25</v>
      </c>
      <c r="Y2052" s="227">
        <f t="shared" ref="Y2052:Y2115" si="227">P2052*hour_M</f>
        <v>2163.7199999999998</v>
      </c>
      <c r="Z2052" s="227">
        <f t="shared" ref="Z2052:Z2115" si="228">Q2052/36+R2052*hour_M</f>
        <v>2010.4377777777777</v>
      </c>
      <c r="AA2052" s="227">
        <f t="shared" si="223"/>
        <v>1895.5</v>
      </c>
    </row>
    <row r="2053" spans="2:27" ht="13.5" hidden="1">
      <c r="B2053" s="232" t="s">
        <v>1110</v>
      </c>
      <c r="C2053" s="232" t="s">
        <v>781</v>
      </c>
      <c r="D2053" s="232" t="s">
        <v>980</v>
      </c>
      <c r="E2053" s="232" t="s">
        <v>988</v>
      </c>
      <c r="F2053" s="232">
        <v>4</v>
      </c>
      <c r="G2053" s="232" t="s">
        <v>1354</v>
      </c>
      <c r="H2053" s="233">
        <v>0.42599999999999999</v>
      </c>
      <c r="I2053" s="233">
        <v>0</v>
      </c>
      <c r="J2053" s="233">
        <v>0.308</v>
      </c>
      <c r="K2053" s="234">
        <v>1034</v>
      </c>
      <c r="L2053" s="233">
        <v>0.17799999999999999</v>
      </c>
      <c r="M2053" s="234">
        <v>2552</v>
      </c>
      <c r="N2053" s="233">
        <v>0</v>
      </c>
      <c r="O2053" s="233">
        <v>0</v>
      </c>
      <c r="P2053" s="233">
        <v>0.23699999999999999</v>
      </c>
      <c r="Q2053" s="234">
        <v>2155</v>
      </c>
      <c r="R2053" s="233">
        <v>0.14199999999999999</v>
      </c>
      <c r="S2053" s="234">
        <v>5628</v>
      </c>
      <c r="T2053" s="233">
        <v>0</v>
      </c>
      <c r="U2053" s="235">
        <f t="shared" si="224"/>
        <v>310.98</v>
      </c>
      <c r="V2053" s="227">
        <f t="shared" si="225"/>
        <v>224.84</v>
      </c>
      <c r="W2053" s="227">
        <f t="shared" si="226"/>
        <v>216.10666666666668</v>
      </c>
      <c r="X2053" s="227">
        <f t="shared" ref="X2053:X2116" si="229">M2053/12</f>
        <v>212.66666666666666</v>
      </c>
      <c r="Y2053" s="227">
        <f t="shared" si="227"/>
        <v>173.01</v>
      </c>
      <c r="Z2053" s="227">
        <f t="shared" si="228"/>
        <v>163.52111111111111</v>
      </c>
      <c r="AA2053" s="227">
        <f t="shared" ref="AA2053:AA2116" si="230">S2053/36</f>
        <v>156.33333333333334</v>
      </c>
    </row>
    <row r="2054" spans="2:27" ht="13.5" hidden="1">
      <c r="B2054" s="232" t="s">
        <v>1110</v>
      </c>
      <c r="C2054" s="232" t="s">
        <v>782</v>
      </c>
      <c r="D2054" s="232" t="s">
        <v>980</v>
      </c>
      <c r="E2054" s="232" t="s">
        <v>988</v>
      </c>
      <c r="F2054" s="232">
        <v>48</v>
      </c>
      <c r="G2054" s="232" t="s">
        <v>1356</v>
      </c>
      <c r="H2054" s="233">
        <v>6.5140000000000002</v>
      </c>
      <c r="I2054" s="233">
        <v>0</v>
      </c>
      <c r="J2054" s="233">
        <v>4.4880000000000004</v>
      </c>
      <c r="K2054" s="234">
        <v>18179</v>
      </c>
      <c r="L2054" s="233">
        <v>2.2050000000000001</v>
      </c>
      <c r="M2054" s="234">
        <v>36770</v>
      </c>
      <c r="N2054" s="233">
        <v>0</v>
      </c>
      <c r="O2054" s="233">
        <v>0</v>
      </c>
      <c r="P2054" s="233">
        <v>2.9060000000000001</v>
      </c>
      <c r="Q2054" s="234">
        <v>33771</v>
      </c>
      <c r="R2054" s="233">
        <v>1.415</v>
      </c>
      <c r="S2054" s="234">
        <v>66905</v>
      </c>
      <c r="T2054" s="233">
        <v>0</v>
      </c>
      <c r="U2054" s="235">
        <f t="shared" si="224"/>
        <v>4755.22</v>
      </c>
      <c r="V2054" s="227">
        <f t="shared" si="225"/>
        <v>3276.2400000000002</v>
      </c>
      <c r="W2054" s="227">
        <f t="shared" si="226"/>
        <v>3124.5666666666666</v>
      </c>
      <c r="X2054" s="227">
        <f t="shared" si="229"/>
        <v>3064.1666666666665</v>
      </c>
      <c r="Y2054" s="227">
        <f t="shared" si="227"/>
        <v>2121.38</v>
      </c>
      <c r="Z2054" s="227">
        <f t="shared" si="228"/>
        <v>1971.0333333333333</v>
      </c>
      <c r="AA2054" s="227">
        <f t="shared" si="230"/>
        <v>1858.4722222222222</v>
      </c>
    </row>
    <row r="2055" spans="2:27" ht="13.5" hidden="1">
      <c r="B2055" s="232" t="s">
        <v>1110</v>
      </c>
      <c r="C2055" s="232" t="s">
        <v>783</v>
      </c>
      <c r="D2055" s="232" t="s">
        <v>980</v>
      </c>
      <c r="E2055" s="232" t="s">
        <v>988</v>
      </c>
      <c r="F2055" s="232">
        <v>96</v>
      </c>
      <c r="G2055" s="232" t="s">
        <v>1365</v>
      </c>
      <c r="H2055" s="233">
        <v>12.898</v>
      </c>
      <c r="I2055" s="233">
        <v>0</v>
      </c>
      <c r="J2055" s="233">
        <v>8.8460000000000001</v>
      </c>
      <c r="K2055" s="234">
        <v>36358</v>
      </c>
      <c r="L2055" s="233">
        <v>4.28</v>
      </c>
      <c r="M2055" s="234">
        <v>72401</v>
      </c>
      <c r="N2055" s="233">
        <v>0</v>
      </c>
      <c r="O2055" s="233">
        <v>0</v>
      </c>
      <c r="P2055" s="233">
        <v>5.681</v>
      </c>
      <c r="Q2055" s="234">
        <v>67541</v>
      </c>
      <c r="R2055" s="233">
        <v>2.7</v>
      </c>
      <c r="S2055" s="234">
        <v>130394</v>
      </c>
      <c r="T2055" s="233">
        <v>0</v>
      </c>
      <c r="U2055" s="235">
        <f t="shared" si="224"/>
        <v>9415.5399999999991</v>
      </c>
      <c r="V2055" s="227">
        <f t="shared" si="225"/>
        <v>6457.58</v>
      </c>
      <c r="W2055" s="227">
        <f t="shared" si="226"/>
        <v>6154.2333333333336</v>
      </c>
      <c r="X2055" s="227">
        <f t="shared" si="229"/>
        <v>6033.416666666667</v>
      </c>
      <c r="Y2055" s="227">
        <f t="shared" si="227"/>
        <v>4147.13</v>
      </c>
      <c r="Z2055" s="227">
        <f t="shared" si="228"/>
        <v>3847.1388888888891</v>
      </c>
      <c r="AA2055" s="227">
        <f t="shared" si="230"/>
        <v>3622.0555555555557</v>
      </c>
    </row>
    <row r="2056" spans="2:27" ht="13.5" hidden="1">
      <c r="B2056" s="232" t="s">
        <v>1110</v>
      </c>
      <c r="C2056" s="232" t="s">
        <v>784</v>
      </c>
      <c r="D2056" s="232" t="s">
        <v>980</v>
      </c>
      <c r="E2056" s="232" t="s">
        <v>988</v>
      </c>
      <c r="F2056" s="232">
        <v>8</v>
      </c>
      <c r="G2056" s="232" t="s">
        <v>1317</v>
      </c>
      <c r="H2056" s="233">
        <v>1.194</v>
      </c>
      <c r="I2056" s="233">
        <v>0</v>
      </c>
      <c r="J2056" s="233">
        <v>0.85599999999999998</v>
      </c>
      <c r="K2056" s="234">
        <v>3030</v>
      </c>
      <c r="L2056" s="233">
        <v>0.47599999999999998</v>
      </c>
      <c r="M2056" s="234">
        <v>7077</v>
      </c>
      <c r="N2056" s="233">
        <v>0</v>
      </c>
      <c r="O2056" s="233">
        <v>0</v>
      </c>
      <c r="P2056" s="233">
        <v>0.59299999999999997</v>
      </c>
      <c r="Q2056" s="234">
        <v>5628</v>
      </c>
      <c r="R2056" s="233">
        <v>0.34399999999999997</v>
      </c>
      <c r="S2056" s="234">
        <v>13998</v>
      </c>
      <c r="T2056" s="233">
        <v>0</v>
      </c>
      <c r="U2056" s="235">
        <f t="shared" si="224"/>
        <v>871.62</v>
      </c>
      <c r="V2056" s="227">
        <f t="shared" si="225"/>
        <v>624.88</v>
      </c>
      <c r="W2056" s="227">
        <f t="shared" si="226"/>
        <v>599.98</v>
      </c>
      <c r="X2056" s="227">
        <f t="shared" si="229"/>
        <v>589.75</v>
      </c>
      <c r="Y2056" s="227">
        <f t="shared" si="227"/>
        <v>432.89</v>
      </c>
      <c r="Z2056" s="227">
        <f t="shared" si="228"/>
        <v>407.45333333333332</v>
      </c>
      <c r="AA2056" s="227">
        <f t="shared" si="230"/>
        <v>388.83333333333331</v>
      </c>
    </row>
    <row r="2057" spans="2:27" ht="13.5" hidden="1">
      <c r="B2057" s="232" t="s">
        <v>1110</v>
      </c>
      <c r="C2057" s="232" t="s">
        <v>785</v>
      </c>
      <c r="D2057" s="232" t="s">
        <v>980</v>
      </c>
      <c r="E2057" s="232" t="s">
        <v>988</v>
      </c>
      <c r="F2057" s="232">
        <v>12</v>
      </c>
      <c r="G2057" s="232" t="s">
        <v>1308</v>
      </c>
      <c r="H2057" s="233">
        <v>1.726</v>
      </c>
      <c r="I2057" s="233">
        <v>0</v>
      </c>
      <c r="J2057" s="233">
        <v>1.22</v>
      </c>
      <c r="K2057" s="234">
        <v>4545</v>
      </c>
      <c r="L2057" s="233">
        <v>0.64900000000000002</v>
      </c>
      <c r="M2057" s="234">
        <v>10047</v>
      </c>
      <c r="N2057" s="233">
        <v>0</v>
      </c>
      <c r="O2057" s="233">
        <v>0</v>
      </c>
      <c r="P2057" s="233">
        <v>0.82399999999999995</v>
      </c>
      <c r="Q2057" s="234">
        <v>8443</v>
      </c>
      <c r="R2057" s="233">
        <v>0.45100000000000001</v>
      </c>
      <c r="S2057" s="234">
        <v>19289</v>
      </c>
      <c r="T2057" s="233">
        <v>0</v>
      </c>
      <c r="U2057" s="235">
        <f t="shared" si="224"/>
        <v>1259.98</v>
      </c>
      <c r="V2057" s="227">
        <f t="shared" si="225"/>
        <v>890.6</v>
      </c>
      <c r="W2057" s="227">
        <f t="shared" si="226"/>
        <v>852.52</v>
      </c>
      <c r="X2057" s="227">
        <f t="shared" si="229"/>
        <v>837.25</v>
      </c>
      <c r="Y2057" s="227">
        <f t="shared" si="227"/>
        <v>601.52</v>
      </c>
      <c r="Z2057" s="227">
        <f t="shared" si="228"/>
        <v>563.75777777777785</v>
      </c>
      <c r="AA2057" s="227">
        <f t="shared" si="230"/>
        <v>535.80555555555554</v>
      </c>
    </row>
    <row r="2058" spans="2:27" ht="13.5" hidden="1">
      <c r="B2058" s="232" t="s">
        <v>1110</v>
      </c>
      <c r="C2058" s="232" t="s">
        <v>786</v>
      </c>
      <c r="D2058" s="232" t="s">
        <v>980</v>
      </c>
      <c r="E2058" s="232" t="s">
        <v>988</v>
      </c>
      <c r="F2058" s="232">
        <v>24</v>
      </c>
      <c r="G2058" s="232" t="s">
        <v>1310</v>
      </c>
      <c r="H2058" s="233">
        <v>3.3220000000000001</v>
      </c>
      <c r="I2058" s="233">
        <v>0</v>
      </c>
      <c r="J2058" s="233">
        <v>2.3090000000000002</v>
      </c>
      <c r="K2058" s="234">
        <v>9090</v>
      </c>
      <c r="L2058" s="233">
        <v>1.1679999999999999</v>
      </c>
      <c r="M2058" s="234">
        <v>18954</v>
      </c>
      <c r="N2058" s="233">
        <v>0</v>
      </c>
      <c r="O2058" s="233">
        <v>0</v>
      </c>
      <c r="P2058" s="233">
        <v>1.518</v>
      </c>
      <c r="Q2058" s="234">
        <v>16885</v>
      </c>
      <c r="R2058" s="233">
        <v>0.77300000000000002</v>
      </c>
      <c r="S2058" s="234">
        <v>35161</v>
      </c>
      <c r="T2058" s="233">
        <v>0</v>
      </c>
      <c r="U2058" s="235">
        <f t="shared" si="224"/>
        <v>2425.06</v>
      </c>
      <c r="V2058" s="227">
        <f t="shared" si="225"/>
        <v>1685.5700000000002</v>
      </c>
      <c r="W2058" s="227">
        <f t="shared" si="226"/>
        <v>1610.1399999999999</v>
      </c>
      <c r="X2058" s="227">
        <f t="shared" si="229"/>
        <v>1579.5</v>
      </c>
      <c r="Y2058" s="227">
        <f t="shared" si="227"/>
        <v>1108.1400000000001</v>
      </c>
      <c r="Z2058" s="227">
        <f t="shared" si="228"/>
        <v>1033.3177777777778</v>
      </c>
      <c r="AA2058" s="227">
        <f t="shared" si="230"/>
        <v>976.69444444444446</v>
      </c>
    </row>
    <row r="2059" spans="2:27" ht="13.5" hidden="1">
      <c r="B2059" s="232" t="s">
        <v>1110</v>
      </c>
      <c r="C2059" s="232" t="s">
        <v>787</v>
      </c>
      <c r="D2059" s="232" t="s">
        <v>980</v>
      </c>
      <c r="E2059" s="232" t="s">
        <v>988</v>
      </c>
      <c r="F2059" s="232">
        <v>2</v>
      </c>
      <c r="G2059" s="232" t="s">
        <v>1311</v>
      </c>
      <c r="H2059" s="233">
        <v>0.32600000000000001</v>
      </c>
      <c r="I2059" s="233">
        <v>0</v>
      </c>
      <c r="J2059" s="233">
        <v>0.24199999999999999</v>
      </c>
      <c r="K2059" s="234">
        <v>757</v>
      </c>
      <c r="L2059" s="233">
        <v>0.14599999999999999</v>
      </c>
      <c r="M2059" s="234">
        <v>2010</v>
      </c>
      <c r="N2059" s="233">
        <v>0</v>
      </c>
      <c r="O2059" s="233">
        <v>0</v>
      </c>
      <c r="P2059" s="233">
        <v>0.17599999999999999</v>
      </c>
      <c r="Q2059" s="234">
        <v>1407</v>
      </c>
      <c r="R2059" s="233">
        <v>0.114</v>
      </c>
      <c r="S2059" s="234">
        <v>4222</v>
      </c>
      <c r="T2059" s="233">
        <v>0</v>
      </c>
      <c r="U2059" s="235">
        <f t="shared" si="224"/>
        <v>237.98000000000002</v>
      </c>
      <c r="V2059" s="227">
        <f t="shared" si="225"/>
        <v>176.66</v>
      </c>
      <c r="W2059" s="227">
        <f t="shared" si="226"/>
        <v>169.66333333333333</v>
      </c>
      <c r="X2059" s="227">
        <f t="shared" si="229"/>
        <v>167.5</v>
      </c>
      <c r="Y2059" s="227">
        <f t="shared" si="227"/>
        <v>128.47999999999999</v>
      </c>
      <c r="Z2059" s="227">
        <f t="shared" si="228"/>
        <v>122.30333333333334</v>
      </c>
      <c r="AA2059" s="227">
        <f t="shared" si="230"/>
        <v>117.27777777777777</v>
      </c>
    </row>
    <row r="2060" spans="2:27" ht="13.5" hidden="1">
      <c r="B2060" s="232" t="s">
        <v>1110</v>
      </c>
      <c r="C2060" s="232" t="s">
        <v>788</v>
      </c>
      <c r="D2060" s="232" t="s">
        <v>980</v>
      </c>
      <c r="E2060" s="232" t="s">
        <v>988</v>
      </c>
      <c r="F2060" s="232">
        <v>96</v>
      </c>
      <c r="G2060" s="232" t="s">
        <v>1365</v>
      </c>
      <c r="H2060" s="233">
        <v>12.898</v>
      </c>
      <c r="I2060" s="233">
        <v>0</v>
      </c>
      <c r="J2060" s="233">
        <v>8.8460000000000001</v>
      </c>
      <c r="K2060" s="234">
        <v>36358</v>
      </c>
      <c r="L2060" s="233">
        <v>4.28</v>
      </c>
      <c r="M2060" s="234">
        <v>72401</v>
      </c>
      <c r="N2060" s="233">
        <v>0</v>
      </c>
      <c r="O2060" s="233">
        <v>0</v>
      </c>
      <c r="P2060" s="233">
        <v>5.681</v>
      </c>
      <c r="Q2060" s="234">
        <v>67541</v>
      </c>
      <c r="R2060" s="233">
        <v>2.7</v>
      </c>
      <c r="S2060" s="234">
        <v>130394</v>
      </c>
      <c r="T2060" s="233">
        <v>0</v>
      </c>
      <c r="U2060" s="235">
        <f t="shared" si="224"/>
        <v>9415.5399999999991</v>
      </c>
      <c r="V2060" s="227">
        <f t="shared" si="225"/>
        <v>6457.58</v>
      </c>
      <c r="W2060" s="227">
        <f t="shared" si="226"/>
        <v>6154.2333333333336</v>
      </c>
      <c r="X2060" s="227">
        <f t="shared" si="229"/>
        <v>6033.416666666667</v>
      </c>
      <c r="Y2060" s="227">
        <f t="shared" si="227"/>
        <v>4147.13</v>
      </c>
      <c r="Z2060" s="227">
        <f t="shared" si="228"/>
        <v>3847.1388888888891</v>
      </c>
      <c r="AA2060" s="227">
        <f t="shared" si="230"/>
        <v>3622.0555555555557</v>
      </c>
    </row>
    <row r="2061" spans="2:27" ht="13.5" hidden="1">
      <c r="B2061" s="232" t="s">
        <v>1110</v>
      </c>
      <c r="C2061" s="232" t="s">
        <v>789</v>
      </c>
      <c r="D2061" s="232" t="s">
        <v>980</v>
      </c>
      <c r="E2061" s="232" t="s">
        <v>988</v>
      </c>
      <c r="F2061" s="232">
        <v>4</v>
      </c>
      <c r="G2061" s="232" t="s">
        <v>1312</v>
      </c>
      <c r="H2061" s="233">
        <v>0.59199999999999997</v>
      </c>
      <c r="I2061" s="233">
        <v>0</v>
      </c>
      <c r="J2061" s="233">
        <v>0.42299999999999999</v>
      </c>
      <c r="K2061" s="234">
        <v>1515</v>
      </c>
      <c r="L2061" s="233">
        <v>0.23300000000000001</v>
      </c>
      <c r="M2061" s="234">
        <v>3495</v>
      </c>
      <c r="N2061" s="233">
        <v>0</v>
      </c>
      <c r="O2061" s="233">
        <v>0</v>
      </c>
      <c r="P2061" s="233">
        <v>0.29099999999999998</v>
      </c>
      <c r="Q2061" s="234">
        <v>2814</v>
      </c>
      <c r="R2061" s="233">
        <v>0.16700000000000001</v>
      </c>
      <c r="S2061" s="234">
        <v>6868</v>
      </c>
      <c r="T2061" s="233">
        <v>0</v>
      </c>
      <c r="U2061" s="235">
        <f t="shared" si="224"/>
        <v>432.15999999999997</v>
      </c>
      <c r="V2061" s="227">
        <f t="shared" si="225"/>
        <v>308.78999999999996</v>
      </c>
      <c r="W2061" s="227">
        <f t="shared" si="226"/>
        <v>296.34000000000003</v>
      </c>
      <c r="X2061" s="227">
        <f t="shared" si="229"/>
        <v>291.25</v>
      </c>
      <c r="Y2061" s="227">
        <f t="shared" si="227"/>
        <v>212.42999999999998</v>
      </c>
      <c r="Z2061" s="227">
        <f t="shared" si="228"/>
        <v>200.07666666666668</v>
      </c>
      <c r="AA2061" s="227">
        <f t="shared" si="230"/>
        <v>190.77777777777777</v>
      </c>
    </row>
    <row r="2062" spans="2:27" ht="13.5" hidden="1">
      <c r="B2062" s="232" t="s">
        <v>1110</v>
      </c>
      <c r="C2062" s="232" t="s">
        <v>1366</v>
      </c>
      <c r="D2062" s="232" t="s">
        <v>980</v>
      </c>
      <c r="E2062" s="232" t="s">
        <v>988</v>
      </c>
      <c r="F2062" s="232">
        <v>64</v>
      </c>
      <c r="G2062" s="232" t="s">
        <v>1364</v>
      </c>
      <c r="H2062" s="233">
        <v>6.5720000000000001</v>
      </c>
      <c r="I2062" s="233">
        <v>0</v>
      </c>
      <c r="J2062" s="233">
        <v>4.2930000000000001</v>
      </c>
      <c r="K2062" s="234">
        <v>17366</v>
      </c>
      <c r="L2062" s="233">
        <v>2.1120000000000001</v>
      </c>
      <c r="M2062" s="234">
        <v>35176</v>
      </c>
      <c r="N2062" s="233">
        <v>0</v>
      </c>
      <c r="O2062" s="233">
        <v>0</v>
      </c>
      <c r="P2062" s="233">
        <v>3.1059999999999999</v>
      </c>
      <c r="Q2062" s="234">
        <v>36203</v>
      </c>
      <c r="R2062" s="233">
        <v>1.508</v>
      </c>
      <c r="S2062" s="234">
        <v>71479</v>
      </c>
      <c r="T2062" s="233">
        <v>0</v>
      </c>
      <c r="U2062" s="235">
        <f t="shared" si="224"/>
        <v>4797.5600000000004</v>
      </c>
      <c r="V2062" s="227">
        <f t="shared" si="225"/>
        <v>3133.8900000000003</v>
      </c>
      <c r="W2062" s="227">
        <f t="shared" si="226"/>
        <v>2988.9266666666667</v>
      </c>
      <c r="X2062" s="227">
        <f t="shared" si="229"/>
        <v>2931.3333333333335</v>
      </c>
      <c r="Y2062" s="227">
        <f t="shared" si="227"/>
        <v>2267.38</v>
      </c>
      <c r="Z2062" s="227">
        <f t="shared" si="228"/>
        <v>2106.4788888888888</v>
      </c>
      <c r="AA2062" s="227">
        <f t="shared" si="230"/>
        <v>1985.5277777777778</v>
      </c>
    </row>
    <row r="2063" spans="2:27" ht="13.5" hidden="1">
      <c r="B2063" s="232" t="s">
        <v>1110</v>
      </c>
      <c r="C2063" s="232" t="s">
        <v>1367</v>
      </c>
      <c r="D2063" s="232" t="s">
        <v>980</v>
      </c>
      <c r="E2063" s="232" t="s">
        <v>988</v>
      </c>
      <c r="F2063" s="232">
        <v>8</v>
      </c>
      <c r="G2063" s="232" t="s">
        <v>1317</v>
      </c>
      <c r="H2063" s="233">
        <v>0.93500000000000005</v>
      </c>
      <c r="I2063" s="233">
        <v>0</v>
      </c>
      <c r="J2063" s="233">
        <v>0.65</v>
      </c>
      <c r="K2063" s="234">
        <v>2171</v>
      </c>
      <c r="L2063" s="233">
        <v>0.378</v>
      </c>
      <c r="M2063" s="234">
        <v>5393</v>
      </c>
      <c r="N2063" s="233">
        <v>0</v>
      </c>
      <c r="O2063" s="233">
        <v>0</v>
      </c>
      <c r="P2063" s="233">
        <v>0.502</v>
      </c>
      <c r="Q2063" s="234">
        <v>4525</v>
      </c>
      <c r="R2063" s="233">
        <v>0.30199999999999999</v>
      </c>
      <c r="S2063" s="234">
        <v>11924</v>
      </c>
      <c r="T2063" s="233">
        <v>0</v>
      </c>
      <c r="U2063" s="235">
        <f t="shared" si="224"/>
        <v>682.55000000000007</v>
      </c>
      <c r="V2063" s="227">
        <f t="shared" si="225"/>
        <v>474.5</v>
      </c>
      <c r="W2063" s="227">
        <f t="shared" si="226"/>
        <v>456.85666666666668</v>
      </c>
      <c r="X2063" s="227">
        <f t="shared" si="229"/>
        <v>449.41666666666669</v>
      </c>
      <c r="Y2063" s="227">
        <f t="shared" si="227"/>
        <v>366.46</v>
      </c>
      <c r="Z2063" s="227">
        <f t="shared" si="228"/>
        <v>346.15444444444444</v>
      </c>
      <c r="AA2063" s="227">
        <f t="shared" si="230"/>
        <v>331.22222222222223</v>
      </c>
    </row>
    <row r="2064" spans="2:27" ht="13.5" hidden="1">
      <c r="B2064" s="232" t="s">
        <v>1110</v>
      </c>
      <c r="C2064" s="232" t="s">
        <v>1368</v>
      </c>
      <c r="D2064" s="232" t="s">
        <v>980</v>
      </c>
      <c r="E2064" s="232" t="s">
        <v>988</v>
      </c>
      <c r="F2064" s="232">
        <v>128</v>
      </c>
      <c r="G2064" s="232" t="s">
        <v>1369</v>
      </c>
      <c r="H2064" s="233">
        <v>13.013199999999999</v>
      </c>
      <c r="I2064" s="233">
        <v>0</v>
      </c>
      <c r="J2064" s="233">
        <v>8.45608</v>
      </c>
      <c r="K2064" s="234">
        <v>34732</v>
      </c>
      <c r="L2064" s="233">
        <v>4.0948000000000002</v>
      </c>
      <c r="M2064" s="234">
        <v>69213</v>
      </c>
      <c r="N2064" s="233">
        <v>0</v>
      </c>
      <c r="O2064" s="233">
        <v>0</v>
      </c>
      <c r="P2064" s="233">
        <v>6.0812299999999997</v>
      </c>
      <c r="Q2064" s="234">
        <v>72407</v>
      </c>
      <c r="R2064" s="233">
        <v>2.8852000000000002</v>
      </c>
      <c r="S2064" s="234">
        <v>139541</v>
      </c>
      <c r="T2064" s="233">
        <v>0</v>
      </c>
      <c r="U2064" s="235">
        <f t="shared" si="224"/>
        <v>9499.6360000000004</v>
      </c>
      <c r="V2064" s="227">
        <f t="shared" si="225"/>
        <v>6172.9384</v>
      </c>
      <c r="W2064" s="227">
        <f t="shared" si="226"/>
        <v>5883.5373333333337</v>
      </c>
      <c r="X2064" s="227">
        <f t="shared" si="229"/>
        <v>5767.75</v>
      </c>
      <c r="Y2064" s="227">
        <f t="shared" si="227"/>
        <v>4439.2978999999996</v>
      </c>
      <c r="Z2064" s="227">
        <f t="shared" si="228"/>
        <v>4117.5015555555565</v>
      </c>
      <c r="AA2064" s="227">
        <f t="shared" si="230"/>
        <v>3876.1388888888887</v>
      </c>
    </row>
    <row r="2065" spans="2:27" ht="13.5" hidden="1">
      <c r="B2065" s="232" t="s">
        <v>1110</v>
      </c>
      <c r="C2065" s="232" t="s">
        <v>1370</v>
      </c>
      <c r="D2065" s="232" t="s">
        <v>980</v>
      </c>
      <c r="E2065" s="232" t="s">
        <v>988</v>
      </c>
      <c r="F2065" s="232">
        <v>16</v>
      </c>
      <c r="G2065" s="232" t="s">
        <v>1316</v>
      </c>
      <c r="H2065" s="233">
        <v>1.74</v>
      </c>
      <c r="I2065" s="233">
        <v>0</v>
      </c>
      <c r="J2065" s="233">
        <v>1.171</v>
      </c>
      <c r="K2065" s="234">
        <v>4341</v>
      </c>
      <c r="L2065" s="233">
        <v>0.626</v>
      </c>
      <c r="M2065" s="234">
        <v>9648</v>
      </c>
      <c r="N2065" s="233">
        <v>0</v>
      </c>
      <c r="O2065" s="233">
        <v>0</v>
      </c>
      <c r="P2065" s="233">
        <v>0.874</v>
      </c>
      <c r="Q2065" s="234">
        <v>9051</v>
      </c>
      <c r="R2065" s="233">
        <v>0.47399999999999998</v>
      </c>
      <c r="S2065" s="234">
        <v>20432</v>
      </c>
      <c r="T2065" s="233">
        <v>0</v>
      </c>
      <c r="U2065" s="235">
        <f t="shared" si="224"/>
        <v>1270.2</v>
      </c>
      <c r="V2065" s="227">
        <f t="shared" si="225"/>
        <v>854.83</v>
      </c>
      <c r="W2065" s="227">
        <f t="shared" si="226"/>
        <v>818.73</v>
      </c>
      <c r="X2065" s="227">
        <f t="shared" si="229"/>
        <v>804</v>
      </c>
      <c r="Y2065" s="227">
        <f t="shared" si="227"/>
        <v>638.02</v>
      </c>
      <c r="Z2065" s="227">
        <f t="shared" si="228"/>
        <v>597.43666666666661</v>
      </c>
      <c r="AA2065" s="227">
        <f t="shared" si="230"/>
        <v>567.55555555555554</v>
      </c>
    </row>
    <row r="2066" spans="2:27" ht="13.5" hidden="1">
      <c r="B2066" s="232" t="s">
        <v>1110</v>
      </c>
      <c r="C2066" s="232" t="s">
        <v>1371</v>
      </c>
      <c r="D2066" s="232" t="s">
        <v>980</v>
      </c>
      <c r="E2066" s="232" t="s">
        <v>988</v>
      </c>
      <c r="F2066" s="232">
        <v>32</v>
      </c>
      <c r="G2066" s="232" t="s">
        <v>1345</v>
      </c>
      <c r="H2066" s="233">
        <v>3.351</v>
      </c>
      <c r="I2066" s="233">
        <v>0</v>
      </c>
      <c r="J2066" s="233">
        <v>2.2120000000000002</v>
      </c>
      <c r="K2066" s="234">
        <v>8683</v>
      </c>
      <c r="L2066" s="233">
        <v>1.121</v>
      </c>
      <c r="M2066" s="234">
        <v>18157</v>
      </c>
      <c r="N2066" s="233">
        <v>0</v>
      </c>
      <c r="O2066" s="233">
        <v>0</v>
      </c>
      <c r="P2066" s="233">
        <v>1.6180000000000001</v>
      </c>
      <c r="Q2066" s="234">
        <v>18102</v>
      </c>
      <c r="R2066" s="233">
        <v>0.81899999999999995</v>
      </c>
      <c r="S2066" s="234">
        <v>37448</v>
      </c>
      <c r="T2066" s="233">
        <v>0</v>
      </c>
      <c r="U2066" s="235">
        <f t="shared" si="224"/>
        <v>2446.23</v>
      </c>
      <c r="V2066" s="227">
        <f t="shared" si="225"/>
        <v>1614.7600000000002</v>
      </c>
      <c r="W2066" s="227">
        <f t="shared" si="226"/>
        <v>1541.9133333333334</v>
      </c>
      <c r="X2066" s="227">
        <f t="shared" si="229"/>
        <v>1513.0833333333333</v>
      </c>
      <c r="Y2066" s="227">
        <f t="shared" si="227"/>
        <v>1181.1400000000001</v>
      </c>
      <c r="Z2066" s="227">
        <f t="shared" si="228"/>
        <v>1100.7033333333334</v>
      </c>
      <c r="AA2066" s="227">
        <f t="shared" si="230"/>
        <v>1040.2222222222222</v>
      </c>
    </row>
    <row r="2067" spans="2:27" ht="13.5" hidden="1">
      <c r="B2067" s="232" t="s">
        <v>1110</v>
      </c>
      <c r="C2067" s="232" t="s">
        <v>1372</v>
      </c>
      <c r="D2067" s="232" t="s">
        <v>980</v>
      </c>
      <c r="E2067" s="232" t="s">
        <v>988</v>
      </c>
      <c r="F2067" s="232">
        <v>2</v>
      </c>
      <c r="G2067" s="232" t="s">
        <v>1311</v>
      </c>
      <c r="H2067" s="233">
        <v>0.26100000000000001</v>
      </c>
      <c r="I2067" s="233">
        <v>0</v>
      </c>
      <c r="J2067" s="233">
        <v>0.19</v>
      </c>
      <c r="K2067" s="234">
        <v>543</v>
      </c>
      <c r="L2067" s="233">
        <v>0.122</v>
      </c>
      <c r="M2067" s="234">
        <v>1589</v>
      </c>
      <c r="N2067" s="233">
        <v>0</v>
      </c>
      <c r="O2067" s="233">
        <v>0</v>
      </c>
      <c r="P2067" s="233">
        <v>0.153</v>
      </c>
      <c r="Q2067" s="234">
        <v>1131</v>
      </c>
      <c r="R2067" s="233">
        <v>0.10299999999999999</v>
      </c>
      <c r="S2067" s="234">
        <v>3704</v>
      </c>
      <c r="T2067" s="233">
        <v>0</v>
      </c>
      <c r="U2067" s="235">
        <f t="shared" si="224"/>
        <v>190.53</v>
      </c>
      <c r="V2067" s="227">
        <f t="shared" si="225"/>
        <v>138.69999999999999</v>
      </c>
      <c r="W2067" s="227">
        <f t="shared" si="226"/>
        <v>134.31</v>
      </c>
      <c r="X2067" s="227">
        <f t="shared" si="229"/>
        <v>132.41666666666666</v>
      </c>
      <c r="Y2067" s="227">
        <f t="shared" si="227"/>
        <v>111.69</v>
      </c>
      <c r="Z2067" s="227">
        <f t="shared" si="228"/>
        <v>106.60666666666667</v>
      </c>
      <c r="AA2067" s="227">
        <f t="shared" si="230"/>
        <v>102.88888888888889</v>
      </c>
    </row>
    <row r="2068" spans="2:27" ht="13.5" hidden="1">
      <c r="B2068" s="232" t="s">
        <v>1110</v>
      </c>
      <c r="C2068" s="232" t="s">
        <v>1373</v>
      </c>
      <c r="D2068" s="232" t="s">
        <v>980</v>
      </c>
      <c r="E2068" s="232" t="s">
        <v>988</v>
      </c>
      <c r="F2068" s="232">
        <v>128</v>
      </c>
      <c r="G2068" s="232" t="s">
        <v>1369</v>
      </c>
      <c r="H2068" s="233">
        <v>13.013</v>
      </c>
      <c r="I2068" s="233">
        <v>0</v>
      </c>
      <c r="J2068" s="233">
        <v>8.4559999999999995</v>
      </c>
      <c r="K2068" s="234">
        <v>34732</v>
      </c>
      <c r="L2068" s="233">
        <v>4.0949999999999998</v>
      </c>
      <c r="M2068" s="234">
        <v>69213</v>
      </c>
      <c r="N2068" s="233">
        <v>0</v>
      </c>
      <c r="O2068" s="233">
        <v>0</v>
      </c>
      <c r="P2068" s="233">
        <v>6.0810000000000004</v>
      </c>
      <c r="Q2068" s="234">
        <v>72407</v>
      </c>
      <c r="R2068" s="233">
        <v>2.8849999999999998</v>
      </c>
      <c r="S2068" s="234">
        <v>139541</v>
      </c>
      <c r="T2068" s="233">
        <v>0</v>
      </c>
      <c r="U2068" s="235">
        <f t="shared" si="224"/>
        <v>9499.49</v>
      </c>
      <c r="V2068" s="227">
        <f t="shared" si="225"/>
        <v>6172.8799999999992</v>
      </c>
      <c r="W2068" s="227">
        <f t="shared" si="226"/>
        <v>5883.6833333333334</v>
      </c>
      <c r="X2068" s="227">
        <f t="shared" si="229"/>
        <v>5767.75</v>
      </c>
      <c r="Y2068" s="227">
        <f t="shared" si="227"/>
        <v>4439.13</v>
      </c>
      <c r="Z2068" s="227">
        <f t="shared" si="228"/>
        <v>4117.3555555555558</v>
      </c>
      <c r="AA2068" s="227">
        <f t="shared" si="230"/>
        <v>3876.1388888888887</v>
      </c>
    </row>
    <row r="2069" spans="2:27" ht="13.5" hidden="1">
      <c r="B2069" s="232" t="s">
        <v>1110</v>
      </c>
      <c r="C2069" s="232" t="s">
        <v>1374</v>
      </c>
      <c r="D2069" s="232" t="s">
        <v>980</v>
      </c>
      <c r="E2069" s="232" t="s">
        <v>988</v>
      </c>
      <c r="F2069" s="232">
        <v>4</v>
      </c>
      <c r="G2069" s="232" t="s">
        <v>1312</v>
      </c>
      <c r="H2069" s="233">
        <v>0.46300000000000002</v>
      </c>
      <c r="I2069" s="233">
        <v>0</v>
      </c>
      <c r="J2069" s="233">
        <v>0.32</v>
      </c>
      <c r="K2069" s="234">
        <v>1085</v>
      </c>
      <c r="L2069" s="233">
        <v>0.184</v>
      </c>
      <c r="M2069" s="234">
        <v>2653</v>
      </c>
      <c r="N2069" s="233">
        <v>0</v>
      </c>
      <c r="O2069" s="233">
        <v>0</v>
      </c>
      <c r="P2069" s="233">
        <v>0.246</v>
      </c>
      <c r="Q2069" s="234">
        <v>2263</v>
      </c>
      <c r="R2069" s="233">
        <v>0.14599999999999999</v>
      </c>
      <c r="S2069" s="234">
        <v>5831</v>
      </c>
      <c r="T2069" s="233">
        <v>0</v>
      </c>
      <c r="U2069" s="235">
        <f t="shared" si="224"/>
        <v>337.99</v>
      </c>
      <c r="V2069" s="227">
        <f t="shared" si="225"/>
        <v>233.6</v>
      </c>
      <c r="W2069" s="227">
        <f t="shared" si="226"/>
        <v>224.73666666666668</v>
      </c>
      <c r="X2069" s="227">
        <f t="shared" si="229"/>
        <v>221.08333333333334</v>
      </c>
      <c r="Y2069" s="227">
        <f t="shared" si="227"/>
        <v>179.57999999999998</v>
      </c>
      <c r="Z2069" s="227">
        <f t="shared" si="228"/>
        <v>169.44111111111113</v>
      </c>
      <c r="AA2069" s="227">
        <f t="shared" si="230"/>
        <v>161.97222222222223</v>
      </c>
    </row>
    <row r="2070" spans="2:27" ht="13.5" hidden="1">
      <c r="B2070" s="232" t="s">
        <v>1110</v>
      </c>
      <c r="C2070" s="232" t="s">
        <v>1030</v>
      </c>
      <c r="D2070" s="232" t="s">
        <v>980</v>
      </c>
      <c r="E2070" s="232" t="s">
        <v>988</v>
      </c>
      <c r="F2070" s="232">
        <v>96</v>
      </c>
      <c r="G2070" s="232" t="s">
        <v>1310</v>
      </c>
      <c r="H2070" s="233">
        <v>5.9420000000000002</v>
      </c>
      <c r="I2070" s="233">
        <v>0</v>
      </c>
      <c r="J2070" s="233">
        <v>3.7909999999999999</v>
      </c>
      <c r="K2070" s="234">
        <v>15274</v>
      </c>
      <c r="L2070" s="233">
        <v>1.8740000000000001</v>
      </c>
      <c r="M2070" s="234">
        <v>31075</v>
      </c>
      <c r="N2070" s="233">
        <v>0</v>
      </c>
      <c r="O2070" s="233">
        <v>0</v>
      </c>
      <c r="P2070" s="233">
        <v>2.923</v>
      </c>
      <c r="Q2070" s="234">
        <v>33984</v>
      </c>
      <c r="R2070" s="233">
        <v>1.423</v>
      </c>
      <c r="S2070" s="234">
        <v>67306</v>
      </c>
      <c r="T2070" s="233">
        <v>0</v>
      </c>
      <c r="U2070" s="235">
        <f t="shared" si="224"/>
        <v>4337.66</v>
      </c>
      <c r="V2070" s="227">
        <f t="shared" si="225"/>
        <v>2767.43</v>
      </c>
      <c r="W2070" s="227">
        <f t="shared" si="226"/>
        <v>2640.8533333333335</v>
      </c>
      <c r="X2070" s="227">
        <f t="shared" si="229"/>
        <v>2589.5833333333335</v>
      </c>
      <c r="Y2070" s="227">
        <f t="shared" si="227"/>
        <v>2133.79</v>
      </c>
      <c r="Z2070" s="227">
        <f t="shared" si="228"/>
        <v>1982.79</v>
      </c>
      <c r="AA2070" s="227">
        <f t="shared" si="230"/>
        <v>1869.6111111111111</v>
      </c>
    </row>
    <row r="2071" spans="2:27" ht="13.5" hidden="1">
      <c r="B2071" s="232" t="s">
        <v>1110</v>
      </c>
      <c r="C2071" s="232" t="s">
        <v>1031</v>
      </c>
      <c r="D2071" s="232" t="s">
        <v>980</v>
      </c>
      <c r="E2071" s="232" t="s">
        <v>988</v>
      </c>
      <c r="F2071" s="232">
        <v>8</v>
      </c>
      <c r="G2071" s="232" t="s">
        <v>1311</v>
      </c>
      <c r="H2071" s="233">
        <v>0.57599999999999996</v>
      </c>
      <c r="I2071" s="233">
        <v>0</v>
      </c>
      <c r="J2071" s="233">
        <v>0.41099999999999998</v>
      </c>
      <c r="K2071" s="234">
        <v>1171</v>
      </c>
      <c r="L2071" s="233">
        <v>0.26400000000000001</v>
      </c>
      <c r="M2071" s="234">
        <v>3434</v>
      </c>
      <c r="N2071" s="233">
        <v>0</v>
      </c>
      <c r="O2071" s="233">
        <v>0</v>
      </c>
      <c r="P2071" s="233">
        <v>0.34399999999999997</v>
      </c>
      <c r="Q2071" s="234">
        <v>2606</v>
      </c>
      <c r="R2071" s="233">
        <v>0.22900000000000001</v>
      </c>
      <c r="S2071" s="234">
        <v>8315</v>
      </c>
      <c r="T2071" s="233">
        <v>0</v>
      </c>
      <c r="U2071" s="235">
        <f t="shared" si="224"/>
        <v>420.47999999999996</v>
      </c>
      <c r="V2071" s="227">
        <f t="shared" si="225"/>
        <v>300.02999999999997</v>
      </c>
      <c r="W2071" s="227">
        <f t="shared" si="226"/>
        <v>290.30333333333334</v>
      </c>
      <c r="X2071" s="227">
        <f t="shared" si="229"/>
        <v>286.16666666666669</v>
      </c>
      <c r="Y2071" s="227">
        <f t="shared" si="227"/>
        <v>251.11999999999998</v>
      </c>
      <c r="Z2071" s="227">
        <f t="shared" si="228"/>
        <v>239.5588888888889</v>
      </c>
      <c r="AA2071" s="227">
        <f t="shared" si="230"/>
        <v>230.97222222222223</v>
      </c>
    </row>
    <row r="2072" spans="2:27" ht="13.5" hidden="1">
      <c r="B2072" s="232" t="s">
        <v>1110</v>
      </c>
      <c r="C2072" s="232" t="s">
        <v>1032</v>
      </c>
      <c r="D2072" s="232" t="s">
        <v>980</v>
      </c>
      <c r="E2072" s="232" t="s">
        <v>988</v>
      </c>
      <c r="F2072" s="232">
        <v>24</v>
      </c>
      <c r="G2072" s="232" t="s">
        <v>1375</v>
      </c>
      <c r="H2072" s="233">
        <v>1.583</v>
      </c>
      <c r="I2072" s="233">
        <v>0</v>
      </c>
      <c r="J2072" s="233">
        <v>1.0449999999999999</v>
      </c>
      <c r="K2072" s="234">
        <v>3818</v>
      </c>
      <c r="L2072" s="233">
        <v>0.56599999999999995</v>
      </c>
      <c r="M2072" s="234">
        <v>8623</v>
      </c>
      <c r="N2072" s="233">
        <v>0</v>
      </c>
      <c r="O2072" s="233">
        <v>0</v>
      </c>
      <c r="P2072" s="233">
        <v>0.82799999999999996</v>
      </c>
      <c r="Q2072" s="234">
        <v>8496</v>
      </c>
      <c r="R2072" s="233">
        <v>0.45300000000000001</v>
      </c>
      <c r="S2072" s="234">
        <v>19389</v>
      </c>
      <c r="T2072" s="233">
        <v>0</v>
      </c>
      <c r="U2072" s="235">
        <f t="shared" si="224"/>
        <v>1155.5899999999999</v>
      </c>
      <c r="V2072" s="227">
        <f t="shared" si="225"/>
        <v>762.84999999999991</v>
      </c>
      <c r="W2072" s="227">
        <f t="shared" si="226"/>
        <v>731.34666666666658</v>
      </c>
      <c r="X2072" s="227">
        <f t="shared" si="229"/>
        <v>718.58333333333337</v>
      </c>
      <c r="Y2072" s="227">
        <f t="shared" si="227"/>
        <v>604.43999999999994</v>
      </c>
      <c r="Z2072" s="227">
        <f t="shared" si="228"/>
        <v>566.69000000000005</v>
      </c>
      <c r="AA2072" s="227">
        <f t="shared" si="230"/>
        <v>538.58333333333337</v>
      </c>
    </row>
    <row r="2073" spans="2:27" ht="13.5" hidden="1">
      <c r="B2073" s="232" t="s">
        <v>1110</v>
      </c>
      <c r="C2073" s="232" t="s">
        <v>1033</v>
      </c>
      <c r="D2073" s="232" t="s">
        <v>980</v>
      </c>
      <c r="E2073" s="232" t="s">
        <v>988</v>
      </c>
      <c r="F2073" s="232">
        <v>4</v>
      </c>
      <c r="G2073" s="232" t="s">
        <v>1315</v>
      </c>
      <c r="H2073" s="233">
        <v>0.34100000000000003</v>
      </c>
      <c r="I2073" s="233">
        <v>0</v>
      </c>
      <c r="J2073" s="233">
        <v>0.23699999999999999</v>
      </c>
      <c r="K2073" s="234">
        <v>738</v>
      </c>
      <c r="L2073" s="233">
        <v>0.14399999999999999</v>
      </c>
      <c r="M2073" s="234">
        <v>1972</v>
      </c>
      <c r="N2073" s="233">
        <v>0</v>
      </c>
      <c r="O2073" s="233">
        <v>0</v>
      </c>
      <c r="P2073" s="233">
        <v>0.19500000000000001</v>
      </c>
      <c r="Q2073" s="234">
        <v>1642</v>
      </c>
      <c r="R2073" s="233">
        <v>0.122</v>
      </c>
      <c r="S2073" s="234">
        <v>4664</v>
      </c>
      <c r="T2073" s="233">
        <v>0</v>
      </c>
      <c r="U2073" s="235">
        <f t="shared" si="224"/>
        <v>248.93</v>
      </c>
      <c r="V2073" s="227">
        <f t="shared" si="225"/>
        <v>173.01</v>
      </c>
      <c r="W2073" s="227">
        <f t="shared" si="226"/>
        <v>166.62</v>
      </c>
      <c r="X2073" s="227">
        <f t="shared" si="229"/>
        <v>164.33333333333334</v>
      </c>
      <c r="Y2073" s="227">
        <f t="shared" si="227"/>
        <v>142.35</v>
      </c>
      <c r="Z2073" s="227">
        <f t="shared" si="228"/>
        <v>134.67111111111112</v>
      </c>
      <c r="AA2073" s="227">
        <f t="shared" si="230"/>
        <v>129.55555555555554</v>
      </c>
    </row>
    <row r="2074" spans="2:27" ht="13.5" hidden="1">
      <c r="B2074" s="232" t="s">
        <v>1110</v>
      </c>
      <c r="C2074" s="232" t="s">
        <v>790</v>
      </c>
      <c r="D2074" s="232" t="s">
        <v>980</v>
      </c>
      <c r="E2074" s="232" t="s">
        <v>988</v>
      </c>
      <c r="F2074" s="232">
        <v>8</v>
      </c>
      <c r="G2074" s="232" t="s">
        <v>1301</v>
      </c>
      <c r="H2074" s="233">
        <v>0.86199999999999999</v>
      </c>
      <c r="I2074" s="233">
        <v>0</v>
      </c>
      <c r="J2074" s="233">
        <v>0</v>
      </c>
      <c r="K2074" s="234">
        <v>0</v>
      </c>
      <c r="L2074" s="233">
        <v>0</v>
      </c>
      <c r="M2074" s="234">
        <v>0</v>
      </c>
      <c r="N2074" s="233">
        <v>0</v>
      </c>
      <c r="O2074" s="233">
        <v>0</v>
      </c>
      <c r="P2074" s="233">
        <v>0</v>
      </c>
      <c r="Q2074" s="234">
        <v>0</v>
      </c>
      <c r="R2074" s="233">
        <v>0</v>
      </c>
      <c r="S2074" s="234">
        <v>0</v>
      </c>
      <c r="T2074" s="233">
        <v>0</v>
      </c>
      <c r="U2074" s="235">
        <f t="shared" si="224"/>
        <v>629.26</v>
      </c>
      <c r="V2074" s="227">
        <f t="shared" si="225"/>
        <v>0</v>
      </c>
      <c r="W2074" s="227">
        <f t="shared" si="226"/>
        <v>0</v>
      </c>
      <c r="X2074" s="227">
        <f t="shared" si="229"/>
        <v>0</v>
      </c>
      <c r="Y2074" s="227">
        <f t="shared" si="227"/>
        <v>0</v>
      </c>
      <c r="Z2074" s="227">
        <f t="shared" si="228"/>
        <v>0</v>
      </c>
      <c r="AA2074" s="227">
        <f t="shared" si="230"/>
        <v>0</v>
      </c>
    </row>
    <row r="2075" spans="2:27" ht="13.5" hidden="1">
      <c r="B2075" s="232" t="s">
        <v>1110</v>
      </c>
      <c r="C2075" s="232" t="s">
        <v>791</v>
      </c>
      <c r="D2075" s="232" t="s">
        <v>980</v>
      </c>
      <c r="E2075" s="232" t="s">
        <v>988</v>
      </c>
      <c r="F2075" s="232">
        <v>2</v>
      </c>
      <c r="G2075" s="232" t="s">
        <v>1307</v>
      </c>
      <c r="H2075" s="233">
        <v>0.24299999999999999</v>
      </c>
      <c r="I2075" s="233">
        <v>0</v>
      </c>
      <c r="J2075" s="233">
        <v>0</v>
      </c>
      <c r="K2075" s="234">
        <v>0</v>
      </c>
      <c r="L2075" s="233">
        <v>0</v>
      </c>
      <c r="M2075" s="234">
        <v>0</v>
      </c>
      <c r="N2075" s="233">
        <v>0</v>
      </c>
      <c r="O2075" s="233">
        <v>0</v>
      </c>
      <c r="P2075" s="233">
        <v>0</v>
      </c>
      <c r="Q2075" s="234">
        <v>0</v>
      </c>
      <c r="R2075" s="233">
        <v>0</v>
      </c>
      <c r="S2075" s="234">
        <v>0</v>
      </c>
      <c r="T2075" s="233">
        <v>0</v>
      </c>
      <c r="U2075" s="235">
        <f t="shared" si="224"/>
        <v>177.39</v>
      </c>
      <c r="V2075" s="227">
        <f t="shared" si="225"/>
        <v>0</v>
      </c>
      <c r="W2075" s="227">
        <f t="shared" si="226"/>
        <v>0</v>
      </c>
      <c r="X2075" s="227">
        <f t="shared" si="229"/>
        <v>0</v>
      </c>
      <c r="Y2075" s="227">
        <f t="shared" si="227"/>
        <v>0</v>
      </c>
      <c r="Z2075" s="227">
        <f t="shared" si="228"/>
        <v>0</v>
      </c>
      <c r="AA2075" s="227">
        <f t="shared" si="230"/>
        <v>0</v>
      </c>
    </row>
    <row r="2076" spans="2:27" ht="13.5" hidden="1">
      <c r="B2076" s="232" t="s">
        <v>1110</v>
      </c>
      <c r="C2076" s="232" t="s">
        <v>792</v>
      </c>
      <c r="D2076" s="232" t="s">
        <v>980</v>
      </c>
      <c r="E2076" s="232" t="s">
        <v>988</v>
      </c>
      <c r="F2076" s="232">
        <v>1</v>
      </c>
      <c r="G2076" s="232" t="s">
        <v>1305</v>
      </c>
      <c r="H2076" s="233">
        <v>0.151</v>
      </c>
      <c r="I2076" s="233">
        <v>0</v>
      </c>
      <c r="J2076" s="233">
        <v>0</v>
      </c>
      <c r="K2076" s="234">
        <v>0</v>
      </c>
      <c r="L2076" s="233">
        <v>0</v>
      </c>
      <c r="M2076" s="234">
        <v>0</v>
      </c>
      <c r="N2076" s="233">
        <v>0</v>
      </c>
      <c r="O2076" s="233">
        <v>0</v>
      </c>
      <c r="P2076" s="233">
        <v>0</v>
      </c>
      <c r="Q2076" s="234">
        <v>0</v>
      </c>
      <c r="R2076" s="233">
        <v>0</v>
      </c>
      <c r="S2076" s="234">
        <v>0</v>
      </c>
      <c r="T2076" s="233">
        <v>0</v>
      </c>
      <c r="U2076" s="235">
        <f t="shared" si="224"/>
        <v>110.22999999999999</v>
      </c>
      <c r="V2076" s="227">
        <f t="shared" si="225"/>
        <v>0</v>
      </c>
      <c r="W2076" s="227">
        <f t="shared" si="226"/>
        <v>0</v>
      </c>
      <c r="X2076" s="227">
        <f t="shared" si="229"/>
        <v>0</v>
      </c>
      <c r="Y2076" s="227">
        <f t="shared" si="227"/>
        <v>0</v>
      </c>
      <c r="Z2076" s="227">
        <f t="shared" si="228"/>
        <v>0</v>
      </c>
      <c r="AA2076" s="227">
        <f t="shared" si="230"/>
        <v>0</v>
      </c>
    </row>
    <row r="2077" spans="2:27" ht="13.5" hidden="1">
      <c r="B2077" s="232" t="s">
        <v>1110</v>
      </c>
      <c r="C2077" s="232" t="s">
        <v>793</v>
      </c>
      <c r="D2077" s="232" t="s">
        <v>980</v>
      </c>
      <c r="E2077" s="232" t="s">
        <v>988</v>
      </c>
      <c r="F2077" s="232">
        <v>4</v>
      </c>
      <c r="G2077" s="232" t="s">
        <v>1299</v>
      </c>
      <c r="H2077" s="233">
        <v>0.42599999999999999</v>
      </c>
      <c r="I2077" s="233">
        <v>0</v>
      </c>
      <c r="J2077" s="233">
        <v>0</v>
      </c>
      <c r="K2077" s="234">
        <v>0</v>
      </c>
      <c r="L2077" s="233">
        <v>0</v>
      </c>
      <c r="M2077" s="234">
        <v>0</v>
      </c>
      <c r="N2077" s="233">
        <v>0</v>
      </c>
      <c r="O2077" s="233">
        <v>0</v>
      </c>
      <c r="P2077" s="233">
        <v>0</v>
      </c>
      <c r="Q2077" s="234">
        <v>0</v>
      </c>
      <c r="R2077" s="233">
        <v>0</v>
      </c>
      <c r="S2077" s="234">
        <v>0</v>
      </c>
      <c r="T2077" s="233">
        <v>0</v>
      </c>
      <c r="U2077" s="235">
        <f t="shared" si="224"/>
        <v>310.98</v>
      </c>
      <c r="V2077" s="227">
        <f t="shared" si="225"/>
        <v>0</v>
      </c>
      <c r="W2077" s="227">
        <f t="shared" si="226"/>
        <v>0</v>
      </c>
      <c r="X2077" s="227">
        <f t="shared" si="229"/>
        <v>0</v>
      </c>
      <c r="Y2077" s="227">
        <f t="shared" si="227"/>
        <v>0</v>
      </c>
      <c r="Z2077" s="227">
        <f t="shared" si="228"/>
        <v>0</v>
      </c>
      <c r="AA2077" s="227">
        <f t="shared" si="230"/>
        <v>0</v>
      </c>
    </row>
    <row r="2078" spans="2:27" ht="13.5" hidden="1">
      <c r="B2078" s="232" t="s">
        <v>1110</v>
      </c>
      <c r="C2078" s="232" t="s">
        <v>794</v>
      </c>
      <c r="D2078" s="232" t="s">
        <v>980</v>
      </c>
      <c r="E2078" s="232" t="s">
        <v>988</v>
      </c>
      <c r="F2078" s="232">
        <v>40</v>
      </c>
      <c r="G2078" s="232" t="s">
        <v>1376</v>
      </c>
      <c r="H2078" s="233">
        <v>2.59</v>
      </c>
      <c r="I2078" s="233">
        <v>0</v>
      </c>
      <c r="J2078" s="233">
        <v>1.6</v>
      </c>
      <c r="K2078" s="234">
        <v>6132</v>
      </c>
      <c r="L2078" s="233">
        <v>0.83</v>
      </c>
      <c r="M2078" s="234">
        <v>13158</v>
      </c>
      <c r="N2078" s="233">
        <v>0</v>
      </c>
      <c r="O2078" s="233">
        <v>0</v>
      </c>
      <c r="P2078" s="233">
        <v>1.21</v>
      </c>
      <c r="Q2078" s="234">
        <v>13140</v>
      </c>
      <c r="R2078" s="233">
        <v>0.63</v>
      </c>
      <c r="S2078" s="234">
        <v>28119</v>
      </c>
      <c r="T2078" s="233">
        <v>0</v>
      </c>
      <c r="U2078" s="235">
        <f t="shared" si="224"/>
        <v>1890.6999999999998</v>
      </c>
      <c r="V2078" s="227">
        <f t="shared" si="225"/>
        <v>1168</v>
      </c>
      <c r="W2078" s="227">
        <f t="shared" si="226"/>
        <v>1116.9000000000001</v>
      </c>
      <c r="X2078" s="227">
        <f t="shared" si="229"/>
        <v>1096.5</v>
      </c>
      <c r="Y2078" s="227">
        <f t="shared" si="227"/>
        <v>883.3</v>
      </c>
      <c r="Z2078" s="227">
        <f t="shared" si="228"/>
        <v>824.9</v>
      </c>
      <c r="AA2078" s="227">
        <f t="shared" si="230"/>
        <v>781.08333333333337</v>
      </c>
    </row>
    <row r="2079" spans="2:27" ht="13.5" hidden="1">
      <c r="B2079" s="232" t="s">
        <v>1110</v>
      </c>
      <c r="C2079" s="232" t="s">
        <v>795</v>
      </c>
      <c r="D2079" s="232" t="s">
        <v>980</v>
      </c>
      <c r="E2079" s="232" t="s">
        <v>988</v>
      </c>
      <c r="F2079" s="232">
        <v>64</v>
      </c>
      <c r="G2079" s="232" t="s">
        <v>1345</v>
      </c>
      <c r="H2079" s="233">
        <v>4.0659999999999998</v>
      </c>
      <c r="I2079" s="233">
        <v>0</v>
      </c>
      <c r="J2079" s="233">
        <v>2.4820000000000002</v>
      </c>
      <c r="K2079" s="234">
        <v>9811</v>
      </c>
      <c r="L2079" s="233">
        <v>1.25</v>
      </c>
      <c r="M2079" s="234">
        <v>20369</v>
      </c>
      <c r="N2079" s="233">
        <v>0</v>
      </c>
      <c r="O2079" s="233">
        <v>0</v>
      </c>
      <c r="P2079" s="233">
        <v>1.8580000000000001</v>
      </c>
      <c r="Q2079" s="234">
        <v>21024</v>
      </c>
      <c r="R2079" s="233">
        <v>0.93</v>
      </c>
      <c r="S2079" s="234">
        <v>42941</v>
      </c>
      <c r="T2079" s="233">
        <v>0</v>
      </c>
      <c r="U2079" s="235">
        <f t="shared" si="224"/>
        <v>2968.18</v>
      </c>
      <c r="V2079" s="227">
        <f t="shared" si="225"/>
        <v>1811.8600000000001</v>
      </c>
      <c r="W2079" s="227">
        <f t="shared" si="226"/>
        <v>1730.0833333333335</v>
      </c>
      <c r="X2079" s="227">
        <f t="shared" si="229"/>
        <v>1697.4166666666667</v>
      </c>
      <c r="Y2079" s="227">
        <f t="shared" si="227"/>
        <v>1356.3400000000001</v>
      </c>
      <c r="Z2079" s="227">
        <f t="shared" si="228"/>
        <v>1262.9000000000001</v>
      </c>
      <c r="AA2079" s="227">
        <f t="shared" si="230"/>
        <v>1192.8055555555557</v>
      </c>
    </row>
    <row r="2080" spans="2:27" ht="13.5" hidden="1">
      <c r="B2080" s="232" t="s">
        <v>1110</v>
      </c>
      <c r="C2080" s="232" t="s">
        <v>796</v>
      </c>
      <c r="D2080" s="232" t="s">
        <v>980</v>
      </c>
      <c r="E2080" s="232" t="s">
        <v>988</v>
      </c>
      <c r="F2080" s="232">
        <v>8</v>
      </c>
      <c r="G2080" s="232" t="s">
        <v>1312</v>
      </c>
      <c r="H2080" s="233">
        <v>0.622</v>
      </c>
      <c r="I2080" s="233">
        <v>0</v>
      </c>
      <c r="J2080" s="233">
        <v>0.42399999999999999</v>
      </c>
      <c r="K2080" s="234">
        <v>1226</v>
      </c>
      <c r="L2080" s="233">
        <v>0.27</v>
      </c>
      <c r="M2080" s="234">
        <v>3543</v>
      </c>
      <c r="N2080" s="233">
        <v>0</v>
      </c>
      <c r="O2080" s="233">
        <v>0</v>
      </c>
      <c r="P2080" s="233">
        <v>0.34599999999999997</v>
      </c>
      <c r="Q2080" s="234">
        <v>2628</v>
      </c>
      <c r="R2080" s="233">
        <v>0.23</v>
      </c>
      <c r="S2080" s="234">
        <v>8357</v>
      </c>
      <c r="T2080" s="233">
        <v>0</v>
      </c>
      <c r="U2080" s="235">
        <f t="shared" si="224"/>
        <v>454.06</v>
      </c>
      <c r="V2080" s="227">
        <f t="shared" si="225"/>
        <v>309.52</v>
      </c>
      <c r="W2080" s="227">
        <f t="shared" si="226"/>
        <v>299.26666666666671</v>
      </c>
      <c r="X2080" s="227">
        <f t="shared" si="229"/>
        <v>295.25</v>
      </c>
      <c r="Y2080" s="227">
        <f t="shared" si="227"/>
        <v>252.57999999999998</v>
      </c>
      <c r="Z2080" s="227">
        <f t="shared" si="228"/>
        <v>240.9</v>
      </c>
      <c r="AA2080" s="227">
        <f t="shared" si="230"/>
        <v>232.13888888888889</v>
      </c>
    </row>
    <row r="2081" spans="2:27" ht="13.5" hidden="1">
      <c r="B2081" s="232" t="s">
        <v>1110</v>
      </c>
      <c r="C2081" s="232" t="s">
        <v>797</v>
      </c>
      <c r="D2081" s="232" t="s">
        <v>980</v>
      </c>
      <c r="E2081" s="232" t="s">
        <v>988</v>
      </c>
      <c r="F2081" s="232">
        <v>16</v>
      </c>
      <c r="G2081" s="232" t="s">
        <v>1317</v>
      </c>
      <c r="H2081" s="233">
        <v>1.1140000000000001</v>
      </c>
      <c r="I2081" s="233">
        <v>0</v>
      </c>
      <c r="J2081" s="233">
        <v>0.71799999999999997</v>
      </c>
      <c r="K2081" s="234">
        <v>2453</v>
      </c>
      <c r="L2081" s="233">
        <v>0.41</v>
      </c>
      <c r="M2081" s="234">
        <v>5946</v>
      </c>
      <c r="N2081" s="233">
        <v>0</v>
      </c>
      <c r="O2081" s="233">
        <v>0</v>
      </c>
      <c r="P2081" s="233">
        <v>0.56200000000000006</v>
      </c>
      <c r="Q2081" s="234">
        <v>5256</v>
      </c>
      <c r="R2081" s="233">
        <v>0.33</v>
      </c>
      <c r="S2081" s="234">
        <v>13298</v>
      </c>
      <c r="T2081" s="233">
        <v>0</v>
      </c>
      <c r="U2081" s="235">
        <f t="shared" si="224"/>
        <v>813.22</v>
      </c>
      <c r="V2081" s="227">
        <f t="shared" si="225"/>
        <v>524.14</v>
      </c>
      <c r="W2081" s="227">
        <f t="shared" si="226"/>
        <v>503.71666666666658</v>
      </c>
      <c r="X2081" s="227">
        <f t="shared" si="229"/>
        <v>495.5</v>
      </c>
      <c r="Y2081" s="227">
        <f t="shared" si="227"/>
        <v>410.26000000000005</v>
      </c>
      <c r="Z2081" s="227">
        <f t="shared" si="228"/>
        <v>386.9</v>
      </c>
      <c r="AA2081" s="227">
        <f t="shared" si="230"/>
        <v>369.38888888888891</v>
      </c>
    </row>
    <row r="2082" spans="2:27" ht="13.5" hidden="1">
      <c r="B2082" s="232" t="s">
        <v>1110</v>
      </c>
      <c r="C2082" s="232" t="s">
        <v>798</v>
      </c>
      <c r="D2082" s="232" t="s">
        <v>980</v>
      </c>
      <c r="E2082" s="232" t="s">
        <v>988</v>
      </c>
      <c r="F2082" s="232">
        <v>2</v>
      </c>
      <c r="G2082" s="232" t="s">
        <v>1315</v>
      </c>
      <c r="H2082" s="233">
        <v>0.183</v>
      </c>
      <c r="I2082" s="233">
        <v>0</v>
      </c>
      <c r="J2082" s="233">
        <v>0.13350000000000001</v>
      </c>
      <c r="K2082" s="234">
        <v>307</v>
      </c>
      <c r="L2082" s="233">
        <v>9.5000000000000001E-2</v>
      </c>
      <c r="M2082" s="234">
        <v>1127</v>
      </c>
      <c r="N2082" s="233">
        <v>0</v>
      </c>
      <c r="O2082" s="233">
        <v>0</v>
      </c>
      <c r="P2082" s="233">
        <v>0.114</v>
      </c>
      <c r="Q2082" s="234">
        <v>657</v>
      </c>
      <c r="R2082" s="233">
        <v>8.5000000000000006E-2</v>
      </c>
      <c r="S2082" s="234">
        <v>2812</v>
      </c>
      <c r="T2082" s="233">
        <v>0</v>
      </c>
      <c r="U2082" s="235">
        <f t="shared" si="224"/>
        <v>133.59</v>
      </c>
      <c r="V2082" s="227">
        <f t="shared" si="225"/>
        <v>97.455000000000013</v>
      </c>
      <c r="W2082" s="227">
        <f t="shared" si="226"/>
        <v>94.933333333333323</v>
      </c>
      <c r="X2082" s="227">
        <f t="shared" si="229"/>
        <v>93.916666666666671</v>
      </c>
      <c r="Y2082" s="227">
        <f t="shared" si="227"/>
        <v>83.22</v>
      </c>
      <c r="Z2082" s="227">
        <f t="shared" si="228"/>
        <v>80.300000000000011</v>
      </c>
      <c r="AA2082" s="227">
        <f t="shared" si="230"/>
        <v>78.111111111111114</v>
      </c>
    </row>
    <row r="2083" spans="2:27" ht="13.5" hidden="1">
      <c r="B2083" s="232" t="s">
        <v>1110</v>
      </c>
      <c r="C2083" s="232" t="s">
        <v>799</v>
      </c>
      <c r="D2083" s="232" t="s">
        <v>980</v>
      </c>
      <c r="E2083" s="232" t="s">
        <v>988</v>
      </c>
      <c r="F2083" s="232">
        <v>4</v>
      </c>
      <c r="G2083" s="232" t="s">
        <v>1311</v>
      </c>
      <c r="H2083" s="233">
        <v>0.30599999999999999</v>
      </c>
      <c r="I2083" s="233">
        <v>0</v>
      </c>
      <c r="J2083" s="233">
        <v>0.20699999999999999</v>
      </c>
      <c r="K2083" s="234">
        <v>613</v>
      </c>
      <c r="L2083" s="233">
        <v>0.13</v>
      </c>
      <c r="M2083" s="234">
        <v>1727</v>
      </c>
      <c r="N2083" s="233">
        <v>0</v>
      </c>
      <c r="O2083" s="233">
        <v>0</v>
      </c>
      <c r="P2083" s="233">
        <v>0.16800000000000001</v>
      </c>
      <c r="Q2083" s="234">
        <v>1314</v>
      </c>
      <c r="R2083" s="233">
        <v>0.11</v>
      </c>
      <c r="S2083" s="234">
        <v>4047</v>
      </c>
      <c r="T2083" s="233">
        <v>0</v>
      </c>
      <c r="U2083" s="235">
        <f t="shared" si="224"/>
        <v>223.38</v>
      </c>
      <c r="V2083" s="227">
        <f t="shared" si="225"/>
        <v>151.10999999999999</v>
      </c>
      <c r="W2083" s="227">
        <f t="shared" si="226"/>
        <v>145.98333333333335</v>
      </c>
      <c r="X2083" s="227">
        <f t="shared" si="229"/>
        <v>143.91666666666666</v>
      </c>
      <c r="Y2083" s="227">
        <f t="shared" si="227"/>
        <v>122.64</v>
      </c>
      <c r="Z2083" s="227">
        <f t="shared" si="228"/>
        <v>116.8</v>
      </c>
      <c r="AA2083" s="227">
        <f t="shared" si="230"/>
        <v>112.41666666666667</v>
      </c>
    </row>
    <row r="2084" spans="2:27" ht="13.5" hidden="1">
      <c r="B2084" s="232" t="s">
        <v>1110</v>
      </c>
      <c r="C2084" s="232" t="s">
        <v>800</v>
      </c>
      <c r="D2084" s="232" t="s">
        <v>980</v>
      </c>
      <c r="E2084" s="232" t="s">
        <v>988</v>
      </c>
      <c r="F2084" s="232">
        <v>48</v>
      </c>
      <c r="G2084" s="232" t="s">
        <v>1310</v>
      </c>
      <c r="H2084" s="233">
        <v>2.9620000000000002</v>
      </c>
      <c r="I2084" s="233">
        <v>0</v>
      </c>
      <c r="J2084" s="233">
        <v>1.8939999999999999</v>
      </c>
      <c r="K2084" s="234">
        <v>7358</v>
      </c>
      <c r="L2084" s="233">
        <v>0.97</v>
      </c>
      <c r="M2084" s="234">
        <v>15561</v>
      </c>
      <c r="N2084" s="233">
        <v>0</v>
      </c>
      <c r="O2084" s="233">
        <v>0</v>
      </c>
      <c r="P2084" s="233">
        <v>1.353</v>
      </c>
      <c r="Q2084" s="234">
        <v>14885</v>
      </c>
      <c r="R2084" s="233">
        <v>0.69599999999999995</v>
      </c>
      <c r="S2084" s="234">
        <v>31400</v>
      </c>
      <c r="T2084" s="233">
        <v>0</v>
      </c>
      <c r="U2084" s="235">
        <f t="shared" si="224"/>
        <v>2162.2600000000002</v>
      </c>
      <c r="V2084" s="227">
        <f t="shared" si="225"/>
        <v>1382.62</v>
      </c>
      <c r="W2084" s="227">
        <f t="shared" si="226"/>
        <v>1321.2666666666667</v>
      </c>
      <c r="X2084" s="227">
        <f t="shared" si="229"/>
        <v>1296.75</v>
      </c>
      <c r="Y2084" s="227">
        <f t="shared" si="227"/>
        <v>987.68999999999994</v>
      </c>
      <c r="Z2084" s="227">
        <f t="shared" si="228"/>
        <v>921.55222222222221</v>
      </c>
      <c r="AA2084" s="227">
        <f t="shared" si="230"/>
        <v>872.22222222222217</v>
      </c>
    </row>
    <row r="2085" spans="2:27" ht="13.5" hidden="1">
      <c r="B2085" s="232" t="s">
        <v>1110</v>
      </c>
      <c r="C2085" s="232" t="s">
        <v>801</v>
      </c>
      <c r="D2085" s="232" t="s">
        <v>980</v>
      </c>
      <c r="E2085" s="232" t="s">
        <v>988</v>
      </c>
      <c r="F2085" s="232">
        <v>64</v>
      </c>
      <c r="G2085" s="232" t="s">
        <v>1345</v>
      </c>
      <c r="H2085" s="233">
        <v>3.9060000000000001</v>
      </c>
      <c r="I2085" s="233">
        <v>0</v>
      </c>
      <c r="J2085" s="233">
        <v>2.4820000000000002</v>
      </c>
      <c r="K2085" s="234">
        <v>9811</v>
      </c>
      <c r="L2085" s="233">
        <v>1.25</v>
      </c>
      <c r="M2085" s="234">
        <v>20369</v>
      </c>
      <c r="N2085" s="233">
        <v>0</v>
      </c>
      <c r="O2085" s="233">
        <v>0</v>
      </c>
      <c r="P2085" s="233">
        <v>1.7609999999999999</v>
      </c>
      <c r="Q2085" s="234">
        <v>19847</v>
      </c>
      <c r="R2085" s="233">
        <v>0.88500000000000001</v>
      </c>
      <c r="S2085" s="234">
        <v>40728</v>
      </c>
      <c r="T2085" s="233">
        <v>0</v>
      </c>
      <c r="U2085" s="235">
        <f t="shared" si="224"/>
        <v>2851.38</v>
      </c>
      <c r="V2085" s="227">
        <f t="shared" si="225"/>
        <v>1811.8600000000001</v>
      </c>
      <c r="W2085" s="227">
        <f t="shared" si="226"/>
        <v>1730.0833333333335</v>
      </c>
      <c r="X2085" s="227">
        <f t="shared" si="229"/>
        <v>1697.4166666666667</v>
      </c>
      <c r="Y2085" s="227">
        <f t="shared" si="227"/>
        <v>1285.53</v>
      </c>
      <c r="Z2085" s="227">
        <f t="shared" si="228"/>
        <v>1197.3555555555554</v>
      </c>
      <c r="AA2085" s="227">
        <f t="shared" si="230"/>
        <v>1131.3333333333333</v>
      </c>
    </row>
    <row r="2086" spans="2:27" ht="13.5" hidden="1">
      <c r="B2086" s="232" t="s">
        <v>1110</v>
      </c>
      <c r="C2086" s="232" t="s">
        <v>802</v>
      </c>
      <c r="D2086" s="232" t="s">
        <v>980</v>
      </c>
      <c r="E2086" s="232" t="s">
        <v>988</v>
      </c>
      <c r="F2086" s="232">
        <v>96</v>
      </c>
      <c r="G2086" s="232" t="s">
        <v>1356</v>
      </c>
      <c r="H2086" s="233">
        <v>5.7939999999999996</v>
      </c>
      <c r="I2086" s="233">
        <v>0</v>
      </c>
      <c r="J2086" s="233">
        <v>3.6579999999999999</v>
      </c>
      <c r="K2086" s="234">
        <v>14717</v>
      </c>
      <c r="L2086" s="233">
        <v>1.81</v>
      </c>
      <c r="M2086" s="234">
        <v>29984</v>
      </c>
      <c r="N2086" s="233">
        <v>0</v>
      </c>
      <c r="O2086" s="233">
        <v>0</v>
      </c>
      <c r="P2086" s="233">
        <v>2.577</v>
      </c>
      <c r="Q2086" s="234">
        <v>29770</v>
      </c>
      <c r="R2086" s="233">
        <v>1.2629999999999999</v>
      </c>
      <c r="S2086" s="234">
        <v>59384</v>
      </c>
      <c r="T2086" s="233">
        <v>0</v>
      </c>
      <c r="U2086" s="235">
        <f t="shared" si="224"/>
        <v>4229.62</v>
      </c>
      <c r="V2086" s="227">
        <f t="shared" si="225"/>
        <v>2670.34</v>
      </c>
      <c r="W2086" s="227">
        <f t="shared" si="226"/>
        <v>2547.7166666666667</v>
      </c>
      <c r="X2086" s="227">
        <f t="shared" si="229"/>
        <v>2498.6666666666665</v>
      </c>
      <c r="Y2086" s="227">
        <f t="shared" si="227"/>
        <v>1881.21</v>
      </c>
      <c r="Z2086" s="227">
        <f t="shared" si="228"/>
        <v>1748.9344444444444</v>
      </c>
      <c r="AA2086" s="227">
        <f t="shared" si="230"/>
        <v>1649.5555555555557</v>
      </c>
    </row>
    <row r="2087" spans="2:27" ht="13.5" hidden="1">
      <c r="B2087" s="232" t="s">
        <v>1110</v>
      </c>
      <c r="C2087" s="232" t="s">
        <v>803</v>
      </c>
      <c r="D2087" s="232" t="s">
        <v>980</v>
      </c>
      <c r="E2087" s="232" t="s">
        <v>988</v>
      </c>
      <c r="F2087" s="232">
        <v>8</v>
      </c>
      <c r="G2087" s="232" t="s">
        <v>1312</v>
      </c>
      <c r="H2087" s="233">
        <v>0.60199999999999998</v>
      </c>
      <c r="I2087" s="233">
        <v>0</v>
      </c>
      <c r="J2087" s="233">
        <v>0.42399999999999999</v>
      </c>
      <c r="K2087" s="234">
        <v>1226</v>
      </c>
      <c r="L2087" s="233">
        <v>0.27</v>
      </c>
      <c r="M2087" s="234">
        <v>3543</v>
      </c>
      <c r="N2087" s="233">
        <v>0</v>
      </c>
      <c r="O2087" s="233">
        <v>0</v>
      </c>
      <c r="P2087" s="233">
        <v>0.33400000000000002</v>
      </c>
      <c r="Q2087" s="234">
        <v>2481</v>
      </c>
      <c r="R2087" s="233">
        <v>0.224</v>
      </c>
      <c r="S2087" s="234">
        <v>8080</v>
      </c>
      <c r="T2087" s="233">
        <v>0</v>
      </c>
      <c r="U2087" s="235">
        <f t="shared" si="224"/>
        <v>439.46</v>
      </c>
      <c r="V2087" s="227">
        <f t="shared" si="225"/>
        <v>309.52</v>
      </c>
      <c r="W2087" s="227">
        <f t="shared" si="226"/>
        <v>299.26666666666671</v>
      </c>
      <c r="X2087" s="227">
        <f t="shared" si="229"/>
        <v>295.25</v>
      </c>
      <c r="Y2087" s="227">
        <f t="shared" si="227"/>
        <v>243.82000000000002</v>
      </c>
      <c r="Z2087" s="227">
        <f t="shared" si="228"/>
        <v>232.43666666666667</v>
      </c>
      <c r="AA2087" s="227">
        <f t="shared" si="230"/>
        <v>224.44444444444446</v>
      </c>
    </row>
    <row r="2088" spans="2:27" ht="13.5" hidden="1">
      <c r="B2088" s="232" t="s">
        <v>1110</v>
      </c>
      <c r="C2088" s="232" t="s">
        <v>804</v>
      </c>
      <c r="D2088" s="232" t="s">
        <v>980</v>
      </c>
      <c r="E2088" s="232" t="s">
        <v>988</v>
      </c>
      <c r="F2088" s="232">
        <v>16</v>
      </c>
      <c r="G2088" s="232" t="s">
        <v>1317</v>
      </c>
      <c r="H2088" s="233">
        <v>1.0740000000000001</v>
      </c>
      <c r="I2088" s="233">
        <v>0</v>
      </c>
      <c r="J2088" s="233">
        <v>0.71799999999999997</v>
      </c>
      <c r="K2088" s="234">
        <v>2453</v>
      </c>
      <c r="L2088" s="233">
        <v>0.41</v>
      </c>
      <c r="M2088" s="234">
        <v>5946</v>
      </c>
      <c r="N2088" s="233">
        <v>0</v>
      </c>
      <c r="O2088" s="233">
        <v>0</v>
      </c>
      <c r="P2088" s="233">
        <v>0.53800000000000003</v>
      </c>
      <c r="Q2088" s="234">
        <v>4962</v>
      </c>
      <c r="R2088" s="233">
        <v>0.31900000000000001</v>
      </c>
      <c r="S2088" s="234">
        <v>12744</v>
      </c>
      <c r="T2088" s="233">
        <v>0</v>
      </c>
      <c r="U2088" s="235">
        <f t="shared" si="224"/>
        <v>784.0200000000001</v>
      </c>
      <c r="V2088" s="227">
        <f t="shared" si="225"/>
        <v>524.14</v>
      </c>
      <c r="W2088" s="227">
        <f t="shared" si="226"/>
        <v>503.71666666666658</v>
      </c>
      <c r="X2088" s="227">
        <f t="shared" si="229"/>
        <v>495.5</v>
      </c>
      <c r="Y2088" s="227">
        <f t="shared" si="227"/>
        <v>392.74</v>
      </c>
      <c r="Z2088" s="227">
        <f t="shared" si="228"/>
        <v>370.70333333333338</v>
      </c>
      <c r="AA2088" s="227">
        <f t="shared" si="230"/>
        <v>354</v>
      </c>
    </row>
    <row r="2089" spans="2:27" ht="13.5" hidden="1">
      <c r="B2089" s="232" t="s">
        <v>1110</v>
      </c>
      <c r="C2089" s="232" t="s">
        <v>805</v>
      </c>
      <c r="D2089" s="232" t="s">
        <v>980</v>
      </c>
      <c r="E2089" s="232" t="s">
        <v>988</v>
      </c>
      <c r="F2089" s="232">
        <v>32</v>
      </c>
      <c r="G2089" s="232" t="s">
        <v>1316</v>
      </c>
      <c r="H2089" s="233">
        <v>2.0179999999999998</v>
      </c>
      <c r="I2089" s="233">
        <v>0</v>
      </c>
      <c r="J2089" s="233">
        <v>1.306</v>
      </c>
      <c r="K2089" s="234">
        <v>4906</v>
      </c>
      <c r="L2089" s="233">
        <v>0.69</v>
      </c>
      <c r="M2089" s="234">
        <v>10754</v>
      </c>
      <c r="N2089" s="233">
        <v>0</v>
      </c>
      <c r="O2089" s="233">
        <v>0</v>
      </c>
      <c r="P2089" s="233">
        <v>0.94599999999999995</v>
      </c>
      <c r="Q2089" s="234">
        <v>9923</v>
      </c>
      <c r="R2089" s="233">
        <v>0.50800000000000001</v>
      </c>
      <c r="S2089" s="234">
        <v>22072</v>
      </c>
      <c r="T2089" s="233">
        <v>0</v>
      </c>
      <c r="U2089" s="235">
        <f t="shared" si="224"/>
        <v>1473.1399999999999</v>
      </c>
      <c r="V2089" s="227">
        <f t="shared" si="225"/>
        <v>953.38</v>
      </c>
      <c r="W2089" s="227">
        <f t="shared" si="226"/>
        <v>912.5333333333333</v>
      </c>
      <c r="X2089" s="227">
        <f t="shared" si="229"/>
        <v>896.16666666666663</v>
      </c>
      <c r="Y2089" s="227">
        <f t="shared" si="227"/>
        <v>690.57999999999993</v>
      </c>
      <c r="Z2089" s="227">
        <f t="shared" si="228"/>
        <v>646.47888888888895</v>
      </c>
      <c r="AA2089" s="227">
        <f t="shared" si="230"/>
        <v>613.11111111111109</v>
      </c>
    </row>
    <row r="2090" spans="2:27" ht="13.5" hidden="1">
      <c r="B2090" s="232" t="s">
        <v>1110</v>
      </c>
      <c r="C2090" s="232" t="s">
        <v>806</v>
      </c>
      <c r="D2090" s="232" t="s">
        <v>980</v>
      </c>
      <c r="E2090" s="232" t="s">
        <v>988</v>
      </c>
      <c r="F2090" s="232">
        <v>2</v>
      </c>
      <c r="G2090" s="232" t="s">
        <v>1315</v>
      </c>
      <c r="H2090" s="233">
        <v>0.17799999999999999</v>
      </c>
      <c r="I2090" s="233">
        <v>0</v>
      </c>
      <c r="J2090" s="233">
        <v>0.13300000000000001</v>
      </c>
      <c r="K2090" s="234">
        <v>307</v>
      </c>
      <c r="L2090" s="233">
        <v>9.5000000000000001E-2</v>
      </c>
      <c r="M2090" s="234">
        <v>1127</v>
      </c>
      <c r="N2090" s="233">
        <v>0</v>
      </c>
      <c r="O2090" s="233">
        <v>0</v>
      </c>
      <c r="P2090" s="233">
        <v>0.111</v>
      </c>
      <c r="Q2090" s="234">
        <v>620</v>
      </c>
      <c r="R2090" s="233">
        <v>8.4000000000000005E-2</v>
      </c>
      <c r="S2090" s="234">
        <v>2743</v>
      </c>
      <c r="T2090" s="233">
        <v>0</v>
      </c>
      <c r="U2090" s="235">
        <f t="shared" si="224"/>
        <v>129.94</v>
      </c>
      <c r="V2090" s="227">
        <f t="shared" si="225"/>
        <v>97.09</v>
      </c>
      <c r="W2090" s="227">
        <f t="shared" si="226"/>
        <v>94.933333333333323</v>
      </c>
      <c r="X2090" s="227">
        <f t="shared" si="229"/>
        <v>93.916666666666671</v>
      </c>
      <c r="Y2090" s="227">
        <f t="shared" si="227"/>
        <v>81.03</v>
      </c>
      <c r="Z2090" s="227">
        <f t="shared" si="228"/>
        <v>78.542222222222222</v>
      </c>
      <c r="AA2090" s="227">
        <f t="shared" si="230"/>
        <v>76.194444444444443</v>
      </c>
    </row>
    <row r="2091" spans="2:27" ht="13.5" hidden="1">
      <c r="B2091" s="232" t="s">
        <v>1110</v>
      </c>
      <c r="C2091" s="232" t="s">
        <v>807</v>
      </c>
      <c r="D2091" s="232" t="s">
        <v>980</v>
      </c>
      <c r="E2091" s="232" t="s">
        <v>988</v>
      </c>
      <c r="F2091" s="232">
        <v>96</v>
      </c>
      <c r="G2091" s="232" t="s">
        <v>1356</v>
      </c>
      <c r="H2091" s="233">
        <v>5.7939999999999996</v>
      </c>
      <c r="I2091" s="233">
        <v>0</v>
      </c>
      <c r="J2091" s="233">
        <v>3.6579999999999999</v>
      </c>
      <c r="K2091" s="234">
        <v>14717</v>
      </c>
      <c r="L2091" s="233">
        <v>1.81</v>
      </c>
      <c r="M2091" s="234">
        <v>29984</v>
      </c>
      <c r="N2091" s="233">
        <v>0</v>
      </c>
      <c r="O2091" s="233">
        <v>0</v>
      </c>
      <c r="P2091" s="233">
        <v>2.577</v>
      </c>
      <c r="Q2091" s="234">
        <v>29770</v>
      </c>
      <c r="R2091" s="233">
        <v>1.2629999999999999</v>
      </c>
      <c r="S2091" s="234">
        <v>59384</v>
      </c>
      <c r="T2091" s="233">
        <v>0</v>
      </c>
      <c r="U2091" s="235">
        <f t="shared" si="224"/>
        <v>4229.62</v>
      </c>
      <c r="V2091" s="227">
        <f t="shared" si="225"/>
        <v>2670.34</v>
      </c>
      <c r="W2091" s="227">
        <f t="shared" si="226"/>
        <v>2547.7166666666667</v>
      </c>
      <c r="X2091" s="227">
        <f t="shared" si="229"/>
        <v>2498.6666666666665</v>
      </c>
      <c r="Y2091" s="227">
        <f t="shared" si="227"/>
        <v>1881.21</v>
      </c>
      <c r="Z2091" s="227">
        <f t="shared" si="228"/>
        <v>1748.9344444444444</v>
      </c>
      <c r="AA2091" s="227">
        <f t="shared" si="230"/>
        <v>1649.5555555555557</v>
      </c>
    </row>
    <row r="2092" spans="2:27" ht="13.5" hidden="1">
      <c r="B2092" s="232" t="s">
        <v>1110</v>
      </c>
      <c r="C2092" s="232" t="s">
        <v>808</v>
      </c>
      <c r="D2092" s="232" t="s">
        <v>980</v>
      </c>
      <c r="E2092" s="232" t="s">
        <v>988</v>
      </c>
      <c r="F2092" s="232">
        <v>4</v>
      </c>
      <c r="G2092" s="232" t="s">
        <v>1311</v>
      </c>
      <c r="H2092" s="233">
        <v>0.29599999999999999</v>
      </c>
      <c r="I2092" s="233">
        <v>0</v>
      </c>
      <c r="J2092" s="233">
        <v>0.20699999999999999</v>
      </c>
      <c r="K2092" s="234">
        <v>613</v>
      </c>
      <c r="L2092" s="233">
        <v>0.13</v>
      </c>
      <c r="M2092" s="234">
        <v>1727</v>
      </c>
      <c r="N2092" s="233">
        <v>0</v>
      </c>
      <c r="O2092" s="233">
        <v>0</v>
      </c>
      <c r="P2092" s="233">
        <v>0.16200000000000001</v>
      </c>
      <c r="Q2092" s="234">
        <v>1240</v>
      </c>
      <c r="R2092" s="233">
        <v>0.107</v>
      </c>
      <c r="S2092" s="234">
        <v>3909</v>
      </c>
      <c r="T2092" s="233">
        <v>0</v>
      </c>
      <c r="U2092" s="235">
        <f t="shared" si="224"/>
        <v>216.07999999999998</v>
      </c>
      <c r="V2092" s="227">
        <f t="shared" si="225"/>
        <v>151.10999999999999</v>
      </c>
      <c r="W2092" s="227">
        <f t="shared" si="226"/>
        <v>145.98333333333335</v>
      </c>
      <c r="X2092" s="227">
        <f t="shared" si="229"/>
        <v>143.91666666666666</v>
      </c>
      <c r="Y2092" s="227">
        <f t="shared" si="227"/>
        <v>118.26</v>
      </c>
      <c r="Z2092" s="227">
        <f t="shared" si="228"/>
        <v>112.55444444444444</v>
      </c>
      <c r="AA2092" s="227">
        <f t="shared" si="230"/>
        <v>108.58333333333333</v>
      </c>
    </row>
    <row r="2093" spans="2:27" ht="13.5" hidden="1">
      <c r="B2093" s="232" t="s">
        <v>1110</v>
      </c>
      <c r="C2093" s="232" t="s">
        <v>809</v>
      </c>
      <c r="D2093" s="232" t="s">
        <v>980</v>
      </c>
      <c r="E2093" s="232" t="s">
        <v>988</v>
      </c>
      <c r="F2093" s="232">
        <v>48</v>
      </c>
      <c r="G2093" s="232" t="s">
        <v>1310</v>
      </c>
      <c r="H2093" s="233">
        <v>2.6739999999999999</v>
      </c>
      <c r="I2093" s="233">
        <v>0</v>
      </c>
      <c r="J2093" s="233">
        <v>1.714</v>
      </c>
      <c r="K2093" s="234">
        <v>6609</v>
      </c>
      <c r="L2093" s="233">
        <v>0.88400000000000001</v>
      </c>
      <c r="M2093" s="234">
        <v>14093</v>
      </c>
      <c r="N2093" s="233">
        <v>0</v>
      </c>
      <c r="O2093" s="233">
        <v>0</v>
      </c>
      <c r="P2093" s="233">
        <v>1.2290000000000001</v>
      </c>
      <c r="Q2093" s="234">
        <v>13371</v>
      </c>
      <c r="R2093" s="233">
        <v>0.63900000000000001</v>
      </c>
      <c r="S2093" s="234">
        <v>28554</v>
      </c>
      <c r="T2093" s="233">
        <v>0</v>
      </c>
      <c r="U2093" s="235">
        <f t="shared" si="224"/>
        <v>1952.02</v>
      </c>
      <c r="V2093" s="227">
        <f t="shared" si="225"/>
        <v>1251.22</v>
      </c>
      <c r="W2093" s="227">
        <f t="shared" si="226"/>
        <v>1196.0700000000002</v>
      </c>
      <c r="X2093" s="227">
        <f t="shared" si="229"/>
        <v>1174.4166666666667</v>
      </c>
      <c r="Y2093" s="227">
        <f t="shared" si="227"/>
        <v>897.17000000000007</v>
      </c>
      <c r="Z2093" s="227">
        <f t="shared" si="228"/>
        <v>837.88666666666677</v>
      </c>
      <c r="AA2093" s="227">
        <f t="shared" si="230"/>
        <v>793.16666666666663</v>
      </c>
    </row>
    <row r="2094" spans="2:27" ht="13.5" hidden="1">
      <c r="B2094" s="232" t="s">
        <v>1110</v>
      </c>
      <c r="C2094" s="232" t="s">
        <v>810</v>
      </c>
      <c r="D2094" s="232" t="s">
        <v>980</v>
      </c>
      <c r="E2094" s="232" t="s">
        <v>988</v>
      </c>
      <c r="F2094" s="232">
        <v>64</v>
      </c>
      <c r="G2094" s="232" t="s">
        <v>1345</v>
      </c>
      <c r="H2094" s="233">
        <v>3.5219999999999998</v>
      </c>
      <c r="I2094" s="233">
        <v>0</v>
      </c>
      <c r="J2094" s="233">
        <v>2.242</v>
      </c>
      <c r="K2094" s="234">
        <v>8812</v>
      </c>
      <c r="L2094" s="233">
        <v>1.1359999999999999</v>
      </c>
      <c r="M2094" s="234">
        <v>18411</v>
      </c>
      <c r="N2094" s="233">
        <v>0</v>
      </c>
      <c r="O2094" s="233">
        <v>0</v>
      </c>
      <c r="P2094" s="233">
        <v>1.595</v>
      </c>
      <c r="Q2094" s="234">
        <v>17828</v>
      </c>
      <c r="R2094" s="233">
        <v>0.80800000000000005</v>
      </c>
      <c r="S2094" s="234">
        <v>36934</v>
      </c>
      <c r="T2094" s="233">
        <v>0</v>
      </c>
      <c r="U2094" s="235">
        <f t="shared" si="224"/>
        <v>2571.06</v>
      </c>
      <c r="V2094" s="227">
        <f t="shared" si="225"/>
        <v>1636.66</v>
      </c>
      <c r="W2094" s="227">
        <f t="shared" si="226"/>
        <v>1563.6133333333332</v>
      </c>
      <c r="X2094" s="227">
        <f t="shared" si="229"/>
        <v>1534.25</v>
      </c>
      <c r="Y2094" s="227">
        <f t="shared" si="227"/>
        <v>1164.3499999999999</v>
      </c>
      <c r="Z2094" s="227">
        <f t="shared" si="228"/>
        <v>1085.0622222222223</v>
      </c>
      <c r="AA2094" s="227">
        <f t="shared" si="230"/>
        <v>1025.9444444444443</v>
      </c>
    </row>
    <row r="2095" spans="2:27" ht="13.5" hidden="1">
      <c r="B2095" s="232" t="s">
        <v>1110</v>
      </c>
      <c r="C2095" s="232" t="s">
        <v>811</v>
      </c>
      <c r="D2095" s="232" t="s">
        <v>980</v>
      </c>
      <c r="E2095" s="232" t="s">
        <v>988</v>
      </c>
      <c r="F2095" s="232">
        <v>96</v>
      </c>
      <c r="G2095" s="232" t="s">
        <v>1356</v>
      </c>
      <c r="H2095" s="233">
        <v>5.218</v>
      </c>
      <c r="I2095" s="233">
        <v>0</v>
      </c>
      <c r="J2095" s="233">
        <v>3.2989999999999999</v>
      </c>
      <c r="K2095" s="234">
        <v>13218</v>
      </c>
      <c r="L2095" s="233">
        <v>1.639</v>
      </c>
      <c r="M2095" s="234">
        <v>27046</v>
      </c>
      <c r="N2095" s="233">
        <v>0</v>
      </c>
      <c r="O2095" s="233">
        <v>0</v>
      </c>
      <c r="P2095" s="233">
        <v>2.3279999999999998</v>
      </c>
      <c r="Q2095" s="234">
        <v>26743</v>
      </c>
      <c r="R2095" s="233">
        <v>1.1479999999999999</v>
      </c>
      <c r="S2095" s="234">
        <v>53692</v>
      </c>
      <c r="T2095" s="233">
        <v>0</v>
      </c>
      <c r="U2095" s="235">
        <f t="shared" si="224"/>
        <v>3809.14</v>
      </c>
      <c r="V2095" s="227">
        <f t="shared" si="225"/>
        <v>2408.27</v>
      </c>
      <c r="W2095" s="227">
        <f t="shared" si="226"/>
        <v>2297.9700000000003</v>
      </c>
      <c r="X2095" s="227">
        <f t="shared" si="229"/>
        <v>2253.8333333333335</v>
      </c>
      <c r="Y2095" s="227">
        <f t="shared" si="227"/>
        <v>1699.4399999999998</v>
      </c>
      <c r="Z2095" s="227">
        <f t="shared" si="228"/>
        <v>1580.901111111111</v>
      </c>
      <c r="AA2095" s="227">
        <f t="shared" si="230"/>
        <v>1491.4444444444443</v>
      </c>
    </row>
    <row r="2096" spans="2:27" ht="13.5" hidden="1">
      <c r="B2096" s="232" t="s">
        <v>1110</v>
      </c>
      <c r="C2096" s="232" t="s">
        <v>812</v>
      </c>
      <c r="D2096" s="232" t="s">
        <v>980</v>
      </c>
      <c r="E2096" s="232" t="s">
        <v>988</v>
      </c>
      <c r="F2096" s="232">
        <v>8</v>
      </c>
      <c r="G2096" s="232" t="s">
        <v>1312</v>
      </c>
      <c r="H2096" s="233">
        <v>0.55400000000000005</v>
      </c>
      <c r="I2096" s="233">
        <v>0</v>
      </c>
      <c r="J2096" s="233">
        <v>0.39400000000000002</v>
      </c>
      <c r="K2096" s="234">
        <v>1102</v>
      </c>
      <c r="L2096" s="233">
        <v>0.25600000000000001</v>
      </c>
      <c r="M2096" s="234">
        <v>3298</v>
      </c>
      <c r="N2096" s="233">
        <v>0</v>
      </c>
      <c r="O2096" s="233">
        <v>0</v>
      </c>
      <c r="P2096" s="233">
        <v>0.313</v>
      </c>
      <c r="Q2096" s="234">
        <v>2229</v>
      </c>
      <c r="R2096" s="233">
        <v>0.215</v>
      </c>
      <c r="S2096" s="234">
        <v>7606</v>
      </c>
      <c r="T2096" s="233">
        <v>0</v>
      </c>
      <c r="U2096" s="235">
        <f t="shared" si="224"/>
        <v>404.42</v>
      </c>
      <c r="V2096" s="227">
        <f t="shared" si="225"/>
        <v>287.62</v>
      </c>
      <c r="W2096" s="227">
        <f t="shared" si="226"/>
        <v>278.71333333333331</v>
      </c>
      <c r="X2096" s="227">
        <f t="shared" si="229"/>
        <v>274.83333333333331</v>
      </c>
      <c r="Y2096" s="227">
        <f t="shared" si="227"/>
        <v>228.49</v>
      </c>
      <c r="Z2096" s="227">
        <f t="shared" si="228"/>
        <v>218.86666666666665</v>
      </c>
      <c r="AA2096" s="227">
        <f t="shared" si="230"/>
        <v>211.27777777777777</v>
      </c>
    </row>
    <row r="2097" spans="2:27" ht="13.5" hidden="1">
      <c r="B2097" s="232" t="s">
        <v>1110</v>
      </c>
      <c r="C2097" s="232" t="s">
        <v>813</v>
      </c>
      <c r="D2097" s="232" t="s">
        <v>980</v>
      </c>
      <c r="E2097" s="232" t="s">
        <v>988</v>
      </c>
      <c r="F2097" s="232">
        <v>16</v>
      </c>
      <c r="G2097" s="232" t="s">
        <v>1317</v>
      </c>
      <c r="H2097" s="233">
        <v>0.97799999999999998</v>
      </c>
      <c r="I2097" s="233">
        <v>0</v>
      </c>
      <c r="J2097" s="233">
        <v>0.65800000000000003</v>
      </c>
      <c r="K2097" s="234">
        <v>2203</v>
      </c>
      <c r="L2097" s="233">
        <v>0.38100000000000001</v>
      </c>
      <c r="M2097" s="234">
        <v>5457</v>
      </c>
      <c r="N2097" s="233">
        <v>0</v>
      </c>
      <c r="O2097" s="233">
        <v>0</v>
      </c>
      <c r="P2097" s="233">
        <v>0.496</v>
      </c>
      <c r="Q2097" s="234">
        <v>4457</v>
      </c>
      <c r="R2097" s="233">
        <v>0.3</v>
      </c>
      <c r="S2097" s="234">
        <v>11796</v>
      </c>
      <c r="T2097" s="233">
        <v>0</v>
      </c>
      <c r="U2097" s="235">
        <f t="shared" si="224"/>
        <v>713.93999999999994</v>
      </c>
      <c r="V2097" s="227">
        <f t="shared" si="225"/>
        <v>480.34000000000003</v>
      </c>
      <c r="W2097" s="227">
        <f t="shared" si="226"/>
        <v>461.71333333333337</v>
      </c>
      <c r="X2097" s="227">
        <f t="shared" si="229"/>
        <v>454.75</v>
      </c>
      <c r="Y2097" s="227">
        <f t="shared" si="227"/>
        <v>362.08</v>
      </c>
      <c r="Z2097" s="227">
        <f t="shared" si="228"/>
        <v>342.80555555555554</v>
      </c>
      <c r="AA2097" s="227">
        <f t="shared" si="230"/>
        <v>327.66666666666669</v>
      </c>
    </row>
    <row r="2098" spans="2:27" ht="13.5" hidden="1">
      <c r="B2098" s="232" t="s">
        <v>1110</v>
      </c>
      <c r="C2098" s="232" t="s">
        <v>814</v>
      </c>
      <c r="D2098" s="232" t="s">
        <v>980</v>
      </c>
      <c r="E2098" s="232" t="s">
        <v>988</v>
      </c>
      <c r="F2098" s="232">
        <v>32</v>
      </c>
      <c r="G2098" s="232" t="s">
        <v>1316</v>
      </c>
      <c r="H2098" s="233">
        <v>1.8260000000000001</v>
      </c>
      <c r="I2098" s="233">
        <v>0</v>
      </c>
      <c r="J2098" s="233">
        <v>1.1859999999999999</v>
      </c>
      <c r="K2098" s="234">
        <v>4406</v>
      </c>
      <c r="L2098" s="233">
        <v>0.63300000000000001</v>
      </c>
      <c r="M2098" s="234">
        <v>9775</v>
      </c>
      <c r="N2098" s="233">
        <v>0</v>
      </c>
      <c r="O2098" s="233">
        <v>0</v>
      </c>
      <c r="P2098" s="233">
        <v>0.86299999999999999</v>
      </c>
      <c r="Q2098" s="234">
        <v>8914</v>
      </c>
      <c r="R2098" s="233">
        <v>0.46899999999999997</v>
      </c>
      <c r="S2098" s="234">
        <v>20175</v>
      </c>
      <c r="T2098" s="233">
        <v>0</v>
      </c>
      <c r="U2098" s="235">
        <f t="shared" si="224"/>
        <v>1332.98</v>
      </c>
      <c r="V2098" s="227">
        <f t="shared" si="225"/>
        <v>865.78</v>
      </c>
      <c r="W2098" s="227">
        <f t="shared" si="226"/>
        <v>829.25666666666666</v>
      </c>
      <c r="X2098" s="227">
        <f t="shared" si="229"/>
        <v>814.58333333333337</v>
      </c>
      <c r="Y2098" s="227">
        <f t="shared" si="227"/>
        <v>629.99</v>
      </c>
      <c r="Z2098" s="227">
        <f t="shared" si="228"/>
        <v>589.98111111111109</v>
      </c>
      <c r="AA2098" s="227">
        <f t="shared" si="230"/>
        <v>560.41666666666663</v>
      </c>
    </row>
    <row r="2099" spans="2:27" ht="13.5" hidden="1">
      <c r="B2099" s="232" t="s">
        <v>1110</v>
      </c>
      <c r="C2099" s="232" t="s">
        <v>815</v>
      </c>
      <c r="D2099" s="232" t="s">
        <v>980</v>
      </c>
      <c r="E2099" s="232" t="s">
        <v>988</v>
      </c>
      <c r="F2099" s="232">
        <v>2</v>
      </c>
      <c r="G2099" s="232" t="s">
        <v>1315</v>
      </c>
      <c r="H2099" s="233">
        <v>0.16600000000000001</v>
      </c>
      <c r="I2099" s="233">
        <v>0</v>
      </c>
      <c r="J2099" s="233">
        <v>0.126</v>
      </c>
      <c r="K2099" s="234">
        <v>275</v>
      </c>
      <c r="L2099" s="233">
        <v>9.0999999999999998E-2</v>
      </c>
      <c r="M2099" s="234">
        <v>1065</v>
      </c>
      <c r="N2099" s="233">
        <v>0</v>
      </c>
      <c r="O2099" s="233">
        <v>0</v>
      </c>
      <c r="P2099" s="233">
        <v>0.106</v>
      </c>
      <c r="Q2099" s="234">
        <v>557</v>
      </c>
      <c r="R2099" s="233">
        <v>8.1000000000000003E-2</v>
      </c>
      <c r="S2099" s="234">
        <v>2624</v>
      </c>
      <c r="T2099" s="233">
        <v>0</v>
      </c>
      <c r="U2099" s="235">
        <f t="shared" si="224"/>
        <v>121.18</v>
      </c>
      <c r="V2099" s="227">
        <f t="shared" si="225"/>
        <v>91.98</v>
      </c>
      <c r="W2099" s="227">
        <f t="shared" si="226"/>
        <v>89.346666666666664</v>
      </c>
      <c r="X2099" s="227">
        <f t="shared" si="229"/>
        <v>88.75</v>
      </c>
      <c r="Y2099" s="227">
        <f t="shared" si="227"/>
        <v>77.38</v>
      </c>
      <c r="Z2099" s="227">
        <f t="shared" si="228"/>
        <v>74.602222222222224</v>
      </c>
      <c r="AA2099" s="227">
        <f t="shared" si="230"/>
        <v>72.888888888888886</v>
      </c>
    </row>
    <row r="2100" spans="2:27" ht="13.5" hidden="1">
      <c r="B2100" s="232" t="s">
        <v>1110</v>
      </c>
      <c r="C2100" s="232" t="s">
        <v>816</v>
      </c>
      <c r="D2100" s="232" t="s">
        <v>980</v>
      </c>
      <c r="E2100" s="232" t="s">
        <v>988</v>
      </c>
      <c r="F2100" s="232">
        <v>4</v>
      </c>
      <c r="G2100" s="232" t="s">
        <v>1311</v>
      </c>
      <c r="H2100" s="233">
        <v>0.27200000000000002</v>
      </c>
      <c r="I2100" s="233">
        <v>0</v>
      </c>
      <c r="J2100" s="233">
        <v>0.192</v>
      </c>
      <c r="K2100" s="234">
        <v>551</v>
      </c>
      <c r="L2100" s="233">
        <v>0.123</v>
      </c>
      <c r="M2100" s="234">
        <v>1605</v>
      </c>
      <c r="N2100" s="233">
        <v>0</v>
      </c>
      <c r="O2100" s="233">
        <v>0</v>
      </c>
      <c r="P2100" s="233">
        <v>0.152</v>
      </c>
      <c r="Q2100" s="234">
        <v>1114</v>
      </c>
      <c r="R2100" s="233">
        <v>0.10199999999999999</v>
      </c>
      <c r="S2100" s="234">
        <v>3672</v>
      </c>
      <c r="T2100" s="233">
        <v>0</v>
      </c>
      <c r="U2100" s="235">
        <f t="shared" si="224"/>
        <v>198.56</v>
      </c>
      <c r="V2100" s="227">
        <f t="shared" si="225"/>
        <v>140.16</v>
      </c>
      <c r="W2100" s="227">
        <f t="shared" si="226"/>
        <v>135.70666666666665</v>
      </c>
      <c r="X2100" s="227">
        <f t="shared" si="229"/>
        <v>133.75</v>
      </c>
      <c r="Y2100" s="227">
        <f t="shared" si="227"/>
        <v>110.96</v>
      </c>
      <c r="Z2100" s="227">
        <f t="shared" si="228"/>
        <v>105.40444444444444</v>
      </c>
      <c r="AA2100" s="227">
        <f t="shared" si="230"/>
        <v>102</v>
      </c>
    </row>
    <row r="2101" spans="2:27" ht="13.5" hidden="1">
      <c r="B2101" s="232" t="s">
        <v>1110</v>
      </c>
      <c r="C2101" s="232" t="s">
        <v>817</v>
      </c>
      <c r="D2101" s="232" t="s">
        <v>980</v>
      </c>
      <c r="E2101" s="232" t="s">
        <v>988</v>
      </c>
      <c r="F2101" s="232">
        <v>48</v>
      </c>
      <c r="G2101" s="232" t="s">
        <v>1310</v>
      </c>
      <c r="H2101" s="233">
        <v>3.1779999999999999</v>
      </c>
      <c r="I2101" s="233">
        <v>0</v>
      </c>
      <c r="J2101" s="233">
        <v>2.0289999999999999</v>
      </c>
      <c r="K2101" s="234">
        <v>7921</v>
      </c>
      <c r="L2101" s="233">
        <v>1.034</v>
      </c>
      <c r="M2101" s="234">
        <v>16664</v>
      </c>
      <c r="N2101" s="233">
        <v>0</v>
      </c>
      <c r="O2101" s="233">
        <v>0</v>
      </c>
      <c r="P2101" s="233">
        <v>1.4470000000000001</v>
      </c>
      <c r="Q2101" s="234">
        <v>16020</v>
      </c>
      <c r="R2101" s="233">
        <v>0.74</v>
      </c>
      <c r="S2101" s="234">
        <v>33535</v>
      </c>
      <c r="T2101" s="233">
        <v>0</v>
      </c>
      <c r="U2101" s="235">
        <f t="shared" si="224"/>
        <v>2319.94</v>
      </c>
      <c r="V2101" s="227">
        <f t="shared" si="225"/>
        <v>1481.1699999999998</v>
      </c>
      <c r="W2101" s="227">
        <f t="shared" si="226"/>
        <v>1414.9033333333334</v>
      </c>
      <c r="X2101" s="227">
        <f t="shared" si="229"/>
        <v>1388.6666666666667</v>
      </c>
      <c r="Y2101" s="227">
        <f t="shared" si="227"/>
        <v>1056.31</v>
      </c>
      <c r="Z2101" s="227">
        <f t="shared" si="228"/>
        <v>985.2</v>
      </c>
      <c r="AA2101" s="227">
        <f t="shared" si="230"/>
        <v>931.52777777777783</v>
      </c>
    </row>
    <row r="2102" spans="2:27" ht="13.5" hidden="1">
      <c r="B2102" s="232" t="s">
        <v>1110</v>
      </c>
      <c r="C2102" s="232" t="s">
        <v>818</v>
      </c>
      <c r="D2102" s="232" t="s">
        <v>980</v>
      </c>
      <c r="E2102" s="232" t="s">
        <v>988</v>
      </c>
      <c r="F2102" s="232">
        <v>64</v>
      </c>
      <c r="G2102" s="232" t="s">
        <v>1345</v>
      </c>
      <c r="H2102" s="233">
        <v>4.194</v>
      </c>
      <c r="I2102" s="233">
        <v>0</v>
      </c>
      <c r="J2102" s="233">
        <v>2.6619999999999999</v>
      </c>
      <c r="K2102" s="234">
        <v>10561</v>
      </c>
      <c r="L2102" s="233">
        <v>1.3360000000000001</v>
      </c>
      <c r="M2102" s="234">
        <v>21839</v>
      </c>
      <c r="N2102" s="233">
        <v>0</v>
      </c>
      <c r="O2102" s="233">
        <v>0</v>
      </c>
      <c r="P2102" s="233">
        <v>1.8859999999999999</v>
      </c>
      <c r="Q2102" s="234">
        <v>21360</v>
      </c>
      <c r="R2102" s="233">
        <v>0.94299999999999995</v>
      </c>
      <c r="S2102" s="234">
        <v>43574</v>
      </c>
      <c r="T2102" s="233">
        <v>0</v>
      </c>
      <c r="U2102" s="235">
        <f t="shared" si="224"/>
        <v>3061.62</v>
      </c>
      <c r="V2102" s="227">
        <f t="shared" si="225"/>
        <v>1943.26</v>
      </c>
      <c r="W2102" s="227">
        <f t="shared" si="226"/>
        <v>1855.3633333333335</v>
      </c>
      <c r="X2102" s="227">
        <f t="shared" si="229"/>
        <v>1819.9166666666667</v>
      </c>
      <c r="Y2102" s="227">
        <f t="shared" si="227"/>
        <v>1376.78</v>
      </c>
      <c r="Z2102" s="227">
        <f t="shared" si="228"/>
        <v>1281.7233333333334</v>
      </c>
      <c r="AA2102" s="227">
        <f t="shared" si="230"/>
        <v>1210.3888888888889</v>
      </c>
    </row>
    <row r="2103" spans="2:27" ht="13.5" hidden="1">
      <c r="B2103" s="232" t="s">
        <v>1110</v>
      </c>
      <c r="C2103" s="232" t="s">
        <v>819</v>
      </c>
      <c r="D2103" s="232" t="s">
        <v>980</v>
      </c>
      <c r="E2103" s="232" t="s">
        <v>988</v>
      </c>
      <c r="F2103" s="232">
        <v>96</v>
      </c>
      <c r="G2103" s="232" t="s">
        <v>1356</v>
      </c>
      <c r="H2103" s="233">
        <v>6.226</v>
      </c>
      <c r="I2103" s="233">
        <v>0</v>
      </c>
      <c r="J2103" s="233">
        <v>3.9279999999999999</v>
      </c>
      <c r="K2103" s="234">
        <v>15842</v>
      </c>
      <c r="L2103" s="233">
        <v>1.9379999999999999</v>
      </c>
      <c r="M2103" s="234">
        <v>32190</v>
      </c>
      <c r="N2103" s="233">
        <v>0</v>
      </c>
      <c r="O2103" s="233">
        <v>0</v>
      </c>
      <c r="P2103" s="233">
        <v>2.7629999999999999</v>
      </c>
      <c r="Q2103" s="234">
        <v>32041</v>
      </c>
      <c r="R2103" s="233">
        <v>1.349</v>
      </c>
      <c r="S2103" s="234">
        <v>63653</v>
      </c>
      <c r="T2103" s="233">
        <v>0</v>
      </c>
      <c r="U2103" s="235">
        <f t="shared" si="224"/>
        <v>4544.9799999999996</v>
      </c>
      <c r="V2103" s="227">
        <f t="shared" si="225"/>
        <v>2867.44</v>
      </c>
      <c r="W2103" s="227">
        <f t="shared" si="226"/>
        <v>2734.9066666666668</v>
      </c>
      <c r="X2103" s="227">
        <f t="shared" si="229"/>
        <v>2682.5</v>
      </c>
      <c r="Y2103" s="227">
        <f t="shared" si="227"/>
        <v>2016.99</v>
      </c>
      <c r="Z2103" s="227">
        <f t="shared" si="228"/>
        <v>1874.7977777777778</v>
      </c>
      <c r="AA2103" s="227">
        <f t="shared" si="230"/>
        <v>1768.1388888888889</v>
      </c>
    </row>
    <row r="2104" spans="2:27" ht="13.5" hidden="1">
      <c r="B2104" s="232" t="s">
        <v>1110</v>
      </c>
      <c r="C2104" s="232" t="s">
        <v>820</v>
      </c>
      <c r="D2104" s="232" t="s">
        <v>980</v>
      </c>
      <c r="E2104" s="232" t="s">
        <v>988</v>
      </c>
      <c r="F2104" s="232">
        <v>8</v>
      </c>
      <c r="G2104" s="232" t="s">
        <v>1312</v>
      </c>
      <c r="H2104" s="233">
        <v>0.63800000000000001</v>
      </c>
      <c r="I2104" s="233">
        <v>0</v>
      </c>
      <c r="J2104" s="233">
        <v>0.44600000000000001</v>
      </c>
      <c r="K2104" s="234">
        <v>1320</v>
      </c>
      <c r="L2104" s="233">
        <v>0.28100000000000003</v>
      </c>
      <c r="M2104" s="234">
        <v>3726</v>
      </c>
      <c r="N2104" s="233">
        <v>0</v>
      </c>
      <c r="O2104" s="233">
        <v>0</v>
      </c>
      <c r="P2104" s="233">
        <v>0.34899999999999998</v>
      </c>
      <c r="Q2104" s="234">
        <v>2670</v>
      </c>
      <c r="R2104" s="233">
        <v>0.23200000000000001</v>
      </c>
      <c r="S2104" s="234">
        <v>8436</v>
      </c>
      <c r="T2104" s="233">
        <v>0</v>
      </c>
      <c r="U2104" s="235">
        <f t="shared" si="224"/>
        <v>465.74</v>
      </c>
      <c r="V2104" s="227">
        <f t="shared" si="225"/>
        <v>325.58</v>
      </c>
      <c r="W2104" s="227">
        <f t="shared" si="226"/>
        <v>315.13</v>
      </c>
      <c r="X2104" s="227">
        <f t="shared" si="229"/>
        <v>310.5</v>
      </c>
      <c r="Y2104" s="227">
        <f t="shared" si="227"/>
        <v>254.76999999999998</v>
      </c>
      <c r="Z2104" s="227">
        <f t="shared" si="228"/>
        <v>243.5266666666667</v>
      </c>
      <c r="AA2104" s="227">
        <f t="shared" si="230"/>
        <v>234.33333333333334</v>
      </c>
    </row>
    <row r="2105" spans="2:27" ht="13.5" hidden="1">
      <c r="B2105" s="232" t="s">
        <v>1110</v>
      </c>
      <c r="C2105" s="232" t="s">
        <v>821</v>
      </c>
      <c r="D2105" s="232" t="s">
        <v>980</v>
      </c>
      <c r="E2105" s="232" t="s">
        <v>988</v>
      </c>
      <c r="F2105" s="232">
        <v>16</v>
      </c>
      <c r="G2105" s="232" t="s">
        <v>1317</v>
      </c>
      <c r="H2105" s="233">
        <v>1.1459999999999999</v>
      </c>
      <c r="I2105" s="233">
        <v>0</v>
      </c>
      <c r="J2105" s="233">
        <v>0.76300000000000001</v>
      </c>
      <c r="K2105" s="234">
        <v>2640</v>
      </c>
      <c r="L2105" s="233">
        <v>0.43099999999999999</v>
      </c>
      <c r="M2105" s="234">
        <v>6314</v>
      </c>
      <c r="N2105" s="233">
        <v>0</v>
      </c>
      <c r="O2105" s="233">
        <v>0</v>
      </c>
      <c r="P2105" s="233">
        <v>0.56899999999999995</v>
      </c>
      <c r="Q2105" s="234">
        <v>5340</v>
      </c>
      <c r="R2105" s="233">
        <v>0.33300000000000002</v>
      </c>
      <c r="S2105" s="234">
        <v>13456</v>
      </c>
      <c r="T2105" s="233">
        <v>0</v>
      </c>
      <c r="U2105" s="235">
        <f t="shared" si="224"/>
        <v>836.57999999999993</v>
      </c>
      <c r="V2105" s="227">
        <f t="shared" si="225"/>
        <v>556.99</v>
      </c>
      <c r="W2105" s="227">
        <f t="shared" si="226"/>
        <v>534.63</v>
      </c>
      <c r="X2105" s="227">
        <f t="shared" si="229"/>
        <v>526.16666666666663</v>
      </c>
      <c r="Y2105" s="227">
        <f t="shared" si="227"/>
        <v>415.36999999999995</v>
      </c>
      <c r="Z2105" s="227">
        <f t="shared" si="228"/>
        <v>391.42333333333335</v>
      </c>
      <c r="AA2105" s="227">
        <f t="shared" si="230"/>
        <v>373.77777777777777</v>
      </c>
    </row>
    <row r="2106" spans="2:27" ht="13.5" hidden="1">
      <c r="B2106" s="232" t="s">
        <v>1110</v>
      </c>
      <c r="C2106" s="232" t="s">
        <v>822</v>
      </c>
      <c r="D2106" s="232" t="s">
        <v>980</v>
      </c>
      <c r="E2106" s="232" t="s">
        <v>988</v>
      </c>
      <c r="F2106" s="232">
        <v>32</v>
      </c>
      <c r="G2106" s="232" t="s">
        <v>1316</v>
      </c>
      <c r="H2106" s="233">
        <v>2.1619999999999999</v>
      </c>
      <c r="I2106" s="233">
        <v>0</v>
      </c>
      <c r="J2106" s="233">
        <v>1.3959999999999999</v>
      </c>
      <c r="K2106" s="234">
        <v>5281</v>
      </c>
      <c r="L2106" s="233">
        <v>0.73299999999999998</v>
      </c>
      <c r="M2106" s="234">
        <v>11489</v>
      </c>
      <c r="N2106" s="233">
        <v>0</v>
      </c>
      <c r="O2106" s="233">
        <v>0</v>
      </c>
      <c r="P2106" s="233">
        <v>1.008</v>
      </c>
      <c r="Q2106" s="234">
        <v>10680</v>
      </c>
      <c r="R2106" s="233">
        <v>0.53600000000000003</v>
      </c>
      <c r="S2106" s="234">
        <v>23495</v>
      </c>
      <c r="T2106" s="233">
        <v>0</v>
      </c>
      <c r="U2106" s="235">
        <f t="shared" si="224"/>
        <v>1578.26</v>
      </c>
      <c r="V2106" s="227">
        <f t="shared" si="225"/>
        <v>1019.0799999999999</v>
      </c>
      <c r="W2106" s="227">
        <f t="shared" si="226"/>
        <v>975.1733333333334</v>
      </c>
      <c r="X2106" s="227">
        <f t="shared" si="229"/>
        <v>957.41666666666663</v>
      </c>
      <c r="Y2106" s="227">
        <f t="shared" si="227"/>
        <v>735.84</v>
      </c>
      <c r="Z2106" s="227">
        <f t="shared" si="228"/>
        <v>687.94666666666672</v>
      </c>
      <c r="AA2106" s="227">
        <f t="shared" si="230"/>
        <v>652.63888888888891</v>
      </c>
    </row>
    <row r="2107" spans="2:27" ht="13.5" hidden="1">
      <c r="B2107" s="232" t="s">
        <v>1110</v>
      </c>
      <c r="C2107" s="232" t="s">
        <v>823</v>
      </c>
      <c r="D2107" s="232" t="s">
        <v>980</v>
      </c>
      <c r="E2107" s="232" t="s">
        <v>988</v>
      </c>
      <c r="F2107" s="232">
        <v>2</v>
      </c>
      <c r="G2107" s="232" t="s">
        <v>1315</v>
      </c>
      <c r="H2107" s="233">
        <v>0.187</v>
      </c>
      <c r="I2107" s="233">
        <v>0</v>
      </c>
      <c r="J2107" s="233">
        <v>0.13900000000000001</v>
      </c>
      <c r="K2107" s="234">
        <v>330</v>
      </c>
      <c r="L2107" s="233">
        <v>9.8000000000000004E-2</v>
      </c>
      <c r="M2107" s="234">
        <v>1172</v>
      </c>
      <c r="N2107" s="233">
        <v>0</v>
      </c>
      <c r="O2107" s="233">
        <v>0</v>
      </c>
      <c r="P2107" s="233">
        <v>0.115</v>
      </c>
      <c r="Q2107" s="234">
        <v>668</v>
      </c>
      <c r="R2107" s="233">
        <v>8.5000000000000006E-2</v>
      </c>
      <c r="S2107" s="234">
        <v>2832</v>
      </c>
      <c r="T2107" s="233">
        <v>0</v>
      </c>
      <c r="U2107" s="235">
        <f t="shared" si="224"/>
        <v>136.51</v>
      </c>
      <c r="V2107" s="227">
        <f t="shared" si="225"/>
        <v>101.47000000000001</v>
      </c>
      <c r="W2107" s="227">
        <f t="shared" si="226"/>
        <v>99.04</v>
      </c>
      <c r="X2107" s="227">
        <f t="shared" si="229"/>
        <v>97.666666666666671</v>
      </c>
      <c r="Y2107" s="227">
        <f t="shared" si="227"/>
        <v>83.95</v>
      </c>
      <c r="Z2107" s="227">
        <f t="shared" si="228"/>
        <v>80.605555555555554</v>
      </c>
      <c r="AA2107" s="227">
        <f t="shared" si="230"/>
        <v>78.666666666666671</v>
      </c>
    </row>
    <row r="2108" spans="2:27" ht="13.5" hidden="1">
      <c r="B2108" s="232" t="s">
        <v>1110</v>
      </c>
      <c r="C2108" s="232" t="s">
        <v>824</v>
      </c>
      <c r="D2108" s="232" t="s">
        <v>980</v>
      </c>
      <c r="E2108" s="232" t="s">
        <v>988</v>
      </c>
      <c r="F2108" s="232">
        <v>4</v>
      </c>
      <c r="G2108" s="232" t="s">
        <v>1311</v>
      </c>
      <c r="H2108" s="233">
        <v>0.314</v>
      </c>
      <c r="I2108" s="233">
        <v>0</v>
      </c>
      <c r="J2108" s="233">
        <v>0.218</v>
      </c>
      <c r="K2108" s="234">
        <v>660</v>
      </c>
      <c r="L2108" s="233">
        <v>0.13500000000000001</v>
      </c>
      <c r="M2108" s="234">
        <v>1819</v>
      </c>
      <c r="N2108" s="233">
        <v>0</v>
      </c>
      <c r="O2108" s="233">
        <v>0</v>
      </c>
      <c r="P2108" s="233">
        <v>0.17</v>
      </c>
      <c r="Q2108" s="234">
        <v>1335</v>
      </c>
      <c r="R2108" s="233">
        <v>0.111</v>
      </c>
      <c r="S2108" s="234">
        <v>4087</v>
      </c>
      <c r="T2108" s="233">
        <v>0</v>
      </c>
      <c r="U2108" s="235">
        <f t="shared" si="224"/>
        <v>229.22</v>
      </c>
      <c r="V2108" s="227">
        <f t="shared" si="225"/>
        <v>159.13999999999999</v>
      </c>
      <c r="W2108" s="227">
        <f t="shared" si="226"/>
        <v>153.55000000000001</v>
      </c>
      <c r="X2108" s="227">
        <f t="shared" si="229"/>
        <v>151.58333333333334</v>
      </c>
      <c r="Y2108" s="227">
        <f t="shared" si="227"/>
        <v>124.10000000000001</v>
      </c>
      <c r="Z2108" s="227">
        <f t="shared" si="228"/>
        <v>118.11333333333334</v>
      </c>
      <c r="AA2108" s="227">
        <f t="shared" si="230"/>
        <v>113.52777777777777</v>
      </c>
    </row>
    <row r="2109" spans="2:27" ht="13.5" hidden="1">
      <c r="B2109" s="232" t="s">
        <v>1110</v>
      </c>
      <c r="C2109" s="232" t="s">
        <v>825</v>
      </c>
      <c r="D2109" s="232" t="s">
        <v>980</v>
      </c>
      <c r="E2109" s="232" t="s">
        <v>988</v>
      </c>
      <c r="F2109" s="232">
        <v>48</v>
      </c>
      <c r="G2109" s="232" t="s">
        <v>1310</v>
      </c>
      <c r="H2109" s="233">
        <v>3.4660000000000002</v>
      </c>
      <c r="I2109" s="233">
        <v>0</v>
      </c>
      <c r="J2109" s="233">
        <v>2.2109999999999999</v>
      </c>
      <c r="K2109" s="234">
        <v>8679</v>
      </c>
      <c r="L2109" s="233">
        <v>1.121</v>
      </c>
      <c r="M2109" s="234">
        <v>18149</v>
      </c>
      <c r="N2109" s="233">
        <v>0</v>
      </c>
      <c r="O2109" s="233">
        <v>0</v>
      </c>
      <c r="P2109" s="233">
        <v>1.571</v>
      </c>
      <c r="Q2109" s="234">
        <v>17534</v>
      </c>
      <c r="R2109" s="233">
        <v>0.79700000000000004</v>
      </c>
      <c r="S2109" s="234">
        <v>36380</v>
      </c>
      <c r="T2109" s="233">
        <v>0</v>
      </c>
      <c r="U2109" s="235">
        <f t="shared" si="224"/>
        <v>2530.1800000000003</v>
      </c>
      <c r="V2109" s="227">
        <f t="shared" si="225"/>
        <v>1614.03</v>
      </c>
      <c r="W2109" s="227">
        <f t="shared" si="226"/>
        <v>1541.58</v>
      </c>
      <c r="X2109" s="227">
        <f t="shared" si="229"/>
        <v>1512.4166666666667</v>
      </c>
      <c r="Y2109" s="227">
        <f t="shared" si="227"/>
        <v>1146.83</v>
      </c>
      <c r="Z2109" s="227">
        <f t="shared" si="228"/>
        <v>1068.8655555555556</v>
      </c>
      <c r="AA2109" s="227">
        <f t="shared" si="230"/>
        <v>1010.5555555555555</v>
      </c>
    </row>
    <row r="2110" spans="2:27" ht="13.5" hidden="1">
      <c r="B2110" s="232" t="s">
        <v>1110</v>
      </c>
      <c r="C2110" s="232" t="s">
        <v>826</v>
      </c>
      <c r="D2110" s="232" t="s">
        <v>980</v>
      </c>
      <c r="E2110" s="232" t="s">
        <v>988</v>
      </c>
      <c r="F2110" s="232">
        <v>64</v>
      </c>
      <c r="G2110" s="232" t="s">
        <v>1345</v>
      </c>
      <c r="H2110" s="233">
        <v>4.5780000000000003</v>
      </c>
      <c r="I2110" s="233">
        <v>0</v>
      </c>
      <c r="J2110" s="233">
        <v>2.9039999999999999</v>
      </c>
      <c r="K2110" s="234">
        <v>11572</v>
      </c>
      <c r="L2110" s="233">
        <v>1.4510000000000001</v>
      </c>
      <c r="M2110" s="234">
        <v>23819</v>
      </c>
      <c r="N2110" s="233">
        <v>0</v>
      </c>
      <c r="O2110" s="233">
        <v>0</v>
      </c>
      <c r="P2110" s="233">
        <v>2.052</v>
      </c>
      <c r="Q2110" s="234">
        <v>23379</v>
      </c>
      <c r="R2110" s="233">
        <v>1.02</v>
      </c>
      <c r="S2110" s="234">
        <v>47368</v>
      </c>
      <c r="T2110" s="233">
        <v>0</v>
      </c>
      <c r="U2110" s="235">
        <f t="shared" si="224"/>
        <v>3341.94</v>
      </c>
      <c r="V2110" s="227">
        <f t="shared" si="225"/>
        <v>2119.92</v>
      </c>
      <c r="W2110" s="227">
        <f t="shared" si="226"/>
        <v>2023.5633333333335</v>
      </c>
      <c r="X2110" s="227">
        <f t="shared" si="229"/>
        <v>1984.9166666666667</v>
      </c>
      <c r="Y2110" s="227">
        <f t="shared" si="227"/>
        <v>1497.96</v>
      </c>
      <c r="Z2110" s="227">
        <f t="shared" si="228"/>
        <v>1394.0166666666667</v>
      </c>
      <c r="AA2110" s="227">
        <f t="shared" si="230"/>
        <v>1315.7777777777778</v>
      </c>
    </row>
    <row r="2111" spans="2:27" ht="13.5" hidden="1">
      <c r="B2111" s="232" t="s">
        <v>1110</v>
      </c>
      <c r="C2111" s="232" t="s">
        <v>827</v>
      </c>
      <c r="D2111" s="232" t="s">
        <v>980</v>
      </c>
      <c r="E2111" s="232" t="s">
        <v>988</v>
      </c>
      <c r="F2111" s="232">
        <v>96</v>
      </c>
      <c r="G2111" s="232" t="s">
        <v>1356</v>
      </c>
      <c r="H2111" s="233">
        <v>6.8019999999999996</v>
      </c>
      <c r="I2111" s="233">
        <v>0</v>
      </c>
      <c r="J2111" s="233">
        <v>4.2910000000000004</v>
      </c>
      <c r="K2111" s="234">
        <v>17358</v>
      </c>
      <c r="L2111" s="233">
        <v>2.1110000000000002</v>
      </c>
      <c r="M2111" s="234">
        <v>35160</v>
      </c>
      <c r="N2111" s="233">
        <v>0</v>
      </c>
      <c r="O2111" s="233">
        <v>0</v>
      </c>
      <c r="P2111" s="233">
        <v>3.012</v>
      </c>
      <c r="Q2111" s="234">
        <v>35068</v>
      </c>
      <c r="R2111" s="233">
        <v>1.464</v>
      </c>
      <c r="S2111" s="234">
        <v>69344</v>
      </c>
      <c r="T2111" s="233">
        <v>0</v>
      </c>
      <c r="U2111" s="235">
        <f t="shared" si="224"/>
        <v>4965.46</v>
      </c>
      <c r="V2111" s="227">
        <f t="shared" si="225"/>
        <v>3132.4300000000003</v>
      </c>
      <c r="W2111" s="227">
        <f t="shared" si="226"/>
        <v>2987.53</v>
      </c>
      <c r="X2111" s="227">
        <f t="shared" si="229"/>
        <v>2930</v>
      </c>
      <c r="Y2111" s="227">
        <f t="shared" si="227"/>
        <v>2198.7600000000002</v>
      </c>
      <c r="Z2111" s="227">
        <f t="shared" si="228"/>
        <v>2042.8311111111111</v>
      </c>
      <c r="AA2111" s="227">
        <f t="shared" si="230"/>
        <v>1926.2222222222222</v>
      </c>
    </row>
    <row r="2112" spans="2:27" ht="13.5" hidden="1">
      <c r="B2112" s="232" t="s">
        <v>1110</v>
      </c>
      <c r="C2112" s="232" t="s">
        <v>828</v>
      </c>
      <c r="D2112" s="232" t="s">
        <v>980</v>
      </c>
      <c r="E2112" s="232" t="s">
        <v>988</v>
      </c>
      <c r="F2112" s="232">
        <v>8</v>
      </c>
      <c r="G2112" s="232" t="s">
        <v>1312</v>
      </c>
      <c r="H2112" s="233">
        <v>0.68600000000000005</v>
      </c>
      <c r="I2112" s="233">
        <v>0</v>
      </c>
      <c r="J2112" s="233">
        <v>0.47699999999999998</v>
      </c>
      <c r="K2112" s="234">
        <v>1446</v>
      </c>
      <c r="L2112" s="233">
        <v>0.29499999999999998</v>
      </c>
      <c r="M2112" s="234">
        <v>3974</v>
      </c>
      <c r="N2112" s="233">
        <v>0</v>
      </c>
      <c r="O2112" s="233">
        <v>0</v>
      </c>
      <c r="P2112" s="233">
        <v>0.37</v>
      </c>
      <c r="Q2112" s="234">
        <v>2922</v>
      </c>
      <c r="R2112" s="233">
        <v>0.24099999999999999</v>
      </c>
      <c r="S2112" s="234">
        <v>8910</v>
      </c>
      <c r="T2112" s="233">
        <v>0</v>
      </c>
      <c r="U2112" s="235">
        <f t="shared" si="224"/>
        <v>500.78000000000003</v>
      </c>
      <c r="V2112" s="227">
        <f t="shared" si="225"/>
        <v>348.21</v>
      </c>
      <c r="W2112" s="227">
        <f t="shared" si="226"/>
        <v>335.85</v>
      </c>
      <c r="X2112" s="227">
        <f t="shared" si="229"/>
        <v>331.16666666666669</v>
      </c>
      <c r="Y2112" s="227">
        <f t="shared" si="227"/>
        <v>270.10000000000002</v>
      </c>
      <c r="Z2112" s="227">
        <f t="shared" si="228"/>
        <v>257.09666666666669</v>
      </c>
      <c r="AA2112" s="227">
        <f t="shared" si="230"/>
        <v>247.5</v>
      </c>
    </row>
    <row r="2113" spans="2:27" ht="13.5" hidden="1">
      <c r="B2113" s="232" t="s">
        <v>1110</v>
      </c>
      <c r="C2113" s="232" t="s">
        <v>829</v>
      </c>
      <c r="D2113" s="232" t="s">
        <v>980</v>
      </c>
      <c r="E2113" s="232" t="s">
        <v>988</v>
      </c>
      <c r="F2113" s="232">
        <v>16</v>
      </c>
      <c r="G2113" s="232" t="s">
        <v>1317</v>
      </c>
      <c r="H2113" s="233">
        <v>1.242</v>
      </c>
      <c r="I2113" s="233">
        <v>0</v>
      </c>
      <c r="J2113" s="233">
        <v>0.82399999999999995</v>
      </c>
      <c r="K2113" s="234">
        <v>2893</v>
      </c>
      <c r="L2113" s="233">
        <v>0.46</v>
      </c>
      <c r="M2113" s="234">
        <v>6809</v>
      </c>
      <c r="N2113" s="233">
        <v>0</v>
      </c>
      <c r="O2113" s="233">
        <v>0</v>
      </c>
      <c r="P2113" s="233">
        <v>0.61</v>
      </c>
      <c r="Q2113" s="234">
        <v>5845</v>
      </c>
      <c r="R2113" s="233">
        <v>0.35199999999999998</v>
      </c>
      <c r="S2113" s="234">
        <v>14404</v>
      </c>
      <c r="T2113" s="233">
        <v>0</v>
      </c>
      <c r="U2113" s="235">
        <f t="shared" si="224"/>
        <v>906.66</v>
      </c>
      <c r="V2113" s="227">
        <f t="shared" si="225"/>
        <v>601.52</v>
      </c>
      <c r="W2113" s="227">
        <f t="shared" si="226"/>
        <v>576.88333333333333</v>
      </c>
      <c r="X2113" s="227">
        <f t="shared" si="229"/>
        <v>567.41666666666663</v>
      </c>
      <c r="Y2113" s="227">
        <f t="shared" si="227"/>
        <v>445.3</v>
      </c>
      <c r="Z2113" s="227">
        <f t="shared" si="228"/>
        <v>419.32111111111112</v>
      </c>
      <c r="AA2113" s="227">
        <f t="shared" si="230"/>
        <v>400.11111111111109</v>
      </c>
    </row>
    <row r="2114" spans="2:27" ht="13.5" hidden="1">
      <c r="B2114" s="232" t="s">
        <v>1110</v>
      </c>
      <c r="C2114" s="232" t="s">
        <v>830</v>
      </c>
      <c r="D2114" s="232" t="s">
        <v>980</v>
      </c>
      <c r="E2114" s="232" t="s">
        <v>988</v>
      </c>
      <c r="F2114" s="232">
        <v>32</v>
      </c>
      <c r="G2114" s="232" t="s">
        <v>1316</v>
      </c>
      <c r="H2114" s="233">
        <v>2.3540000000000001</v>
      </c>
      <c r="I2114" s="233">
        <v>0</v>
      </c>
      <c r="J2114" s="233">
        <v>1.5169999999999999</v>
      </c>
      <c r="K2114" s="234">
        <v>5786</v>
      </c>
      <c r="L2114" s="233">
        <v>0.79</v>
      </c>
      <c r="M2114" s="234">
        <v>12479</v>
      </c>
      <c r="N2114" s="233">
        <v>0</v>
      </c>
      <c r="O2114" s="233">
        <v>0</v>
      </c>
      <c r="P2114" s="233">
        <v>1.091</v>
      </c>
      <c r="Q2114" s="234">
        <v>11689</v>
      </c>
      <c r="R2114" s="233">
        <v>0.57499999999999996</v>
      </c>
      <c r="S2114" s="234">
        <v>25392</v>
      </c>
      <c r="T2114" s="233">
        <v>0</v>
      </c>
      <c r="U2114" s="235">
        <f t="shared" si="224"/>
        <v>1718.42</v>
      </c>
      <c r="V2114" s="227">
        <f t="shared" si="225"/>
        <v>1107.4099999999999</v>
      </c>
      <c r="W2114" s="227">
        <f t="shared" si="226"/>
        <v>1058.8666666666668</v>
      </c>
      <c r="X2114" s="227">
        <f t="shared" si="229"/>
        <v>1039.9166666666667</v>
      </c>
      <c r="Y2114" s="227">
        <f t="shared" si="227"/>
        <v>796.43</v>
      </c>
      <c r="Z2114" s="227">
        <f t="shared" si="228"/>
        <v>744.44444444444434</v>
      </c>
      <c r="AA2114" s="227">
        <f t="shared" si="230"/>
        <v>705.33333333333337</v>
      </c>
    </row>
    <row r="2115" spans="2:27" ht="13.5" hidden="1">
      <c r="B2115" s="232" t="s">
        <v>1110</v>
      </c>
      <c r="C2115" s="232" t="s">
        <v>831</v>
      </c>
      <c r="D2115" s="232" t="s">
        <v>980</v>
      </c>
      <c r="E2115" s="232" t="s">
        <v>988</v>
      </c>
      <c r="F2115" s="232">
        <v>2</v>
      </c>
      <c r="G2115" s="232" t="s">
        <v>1315</v>
      </c>
      <c r="H2115" s="233">
        <v>0.19900000000000001</v>
      </c>
      <c r="I2115" s="233">
        <v>0</v>
      </c>
      <c r="J2115" s="233">
        <v>0.14699999999999999</v>
      </c>
      <c r="K2115" s="234">
        <v>362</v>
      </c>
      <c r="L2115" s="233">
        <v>0.10100000000000001</v>
      </c>
      <c r="M2115" s="234">
        <v>1234</v>
      </c>
      <c r="N2115" s="233">
        <v>0</v>
      </c>
      <c r="O2115" s="233">
        <v>0</v>
      </c>
      <c r="P2115" s="233">
        <v>0.12</v>
      </c>
      <c r="Q2115" s="234">
        <v>731</v>
      </c>
      <c r="R2115" s="233">
        <v>8.7999999999999995E-2</v>
      </c>
      <c r="S2115" s="234">
        <v>2950</v>
      </c>
      <c r="T2115" s="233">
        <v>0</v>
      </c>
      <c r="U2115" s="235">
        <f t="shared" si="224"/>
        <v>145.27000000000001</v>
      </c>
      <c r="V2115" s="227">
        <f t="shared" si="225"/>
        <v>107.30999999999999</v>
      </c>
      <c r="W2115" s="227">
        <f t="shared" si="226"/>
        <v>103.89666666666668</v>
      </c>
      <c r="X2115" s="227">
        <f t="shared" si="229"/>
        <v>102.83333333333333</v>
      </c>
      <c r="Y2115" s="227">
        <f t="shared" si="227"/>
        <v>87.6</v>
      </c>
      <c r="Z2115" s="227">
        <f t="shared" si="228"/>
        <v>84.545555555555552</v>
      </c>
      <c r="AA2115" s="227">
        <f t="shared" si="230"/>
        <v>81.944444444444443</v>
      </c>
    </row>
    <row r="2116" spans="2:27" ht="13.5" hidden="1">
      <c r="B2116" s="232" t="s">
        <v>1110</v>
      </c>
      <c r="C2116" s="232" t="s">
        <v>832</v>
      </c>
      <c r="D2116" s="232" t="s">
        <v>980</v>
      </c>
      <c r="E2116" s="232" t="s">
        <v>988</v>
      </c>
      <c r="F2116" s="232">
        <v>96</v>
      </c>
      <c r="G2116" s="232" t="s">
        <v>1356</v>
      </c>
      <c r="H2116" s="233">
        <v>6.8019999999999996</v>
      </c>
      <c r="I2116" s="233">
        <v>0</v>
      </c>
      <c r="J2116" s="233">
        <v>4.2910000000000004</v>
      </c>
      <c r="K2116" s="234">
        <v>17358</v>
      </c>
      <c r="L2116" s="233">
        <v>2.1110000000000002</v>
      </c>
      <c r="M2116" s="234">
        <v>35160</v>
      </c>
      <c r="N2116" s="233">
        <v>0</v>
      </c>
      <c r="O2116" s="233">
        <v>0</v>
      </c>
      <c r="P2116" s="233">
        <v>3.012</v>
      </c>
      <c r="Q2116" s="234">
        <v>35068</v>
      </c>
      <c r="R2116" s="233">
        <v>1.464</v>
      </c>
      <c r="S2116" s="234">
        <v>69344</v>
      </c>
      <c r="T2116" s="233">
        <v>0</v>
      </c>
      <c r="U2116" s="235">
        <f t="shared" ref="U2116:U2179" si="231">H2116*hour_M</f>
        <v>4965.46</v>
      </c>
      <c r="V2116" s="227">
        <f t="shared" ref="V2116:V2179" si="232">J2116*hour_M</f>
        <v>3132.4300000000003</v>
      </c>
      <c r="W2116" s="227">
        <f t="shared" ref="W2116:W2179" si="233">K2116/12+L2116*hour_M</f>
        <v>2987.53</v>
      </c>
      <c r="X2116" s="227">
        <f t="shared" si="229"/>
        <v>2930</v>
      </c>
      <c r="Y2116" s="227">
        <f t="shared" ref="Y2116:Y2179" si="234">P2116*hour_M</f>
        <v>2198.7600000000002</v>
      </c>
      <c r="Z2116" s="227">
        <f t="shared" ref="Z2116:Z2179" si="235">Q2116/36+R2116*hour_M</f>
        <v>2042.8311111111111</v>
      </c>
      <c r="AA2116" s="227">
        <f t="shared" si="230"/>
        <v>1926.2222222222222</v>
      </c>
    </row>
    <row r="2117" spans="2:27" ht="13.5" hidden="1">
      <c r="B2117" s="232" t="s">
        <v>1110</v>
      </c>
      <c r="C2117" s="232" t="s">
        <v>833</v>
      </c>
      <c r="D2117" s="232" t="s">
        <v>980</v>
      </c>
      <c r="E2117" s="232" t="s">
        <v>988</v>
      </c>
      <c r="F2117" s="232">
        <v>4</v>
      </c>
      <c r="G2117" s="232" t="s">
        <v>1311</v>
      </c>
      <c r="H2117" s="233">
        <v>0.33800000000000002</v>
      </c>
      <c r="I2117" s="233">
        <v>0</v>
      </c>
      <c r="J2117" s="233">
        <v>0.23300000000000001</v>
      </c>
      <c r="K2117" s="234">
        <v>723</v>
      </c>
      <c r="L2117" s="233">
        <v>0.14299999999999999</v>
      </c>
      <c r="M2117" s="234">
        <v>1943</v>
      </c>
      <c r="N2117" s="233">
        <v>0</v>
      </c>
      <c r="O2117" s="233">
        <v>0</v>
      </c>
      <c r="P2117" s="233">
        <v>0.18</v>
      </c>
      <c r="Q2117" s="234">
        <v>1461</v>
      </c>
      <c r="R2117" s="233">
        <v>0.11600000000000001</v>
      </c>
      <c r="S2117" s="234">
        <v>4324</v>
      </c>
      <c r="T2117" s="233">
        <v>0</v>
      </c>
      <c r="U2117" s="235">
        <f t="shared" si="231"/>
        <v>246.74</v>
      </c>
      <c r="V2117" s="227">
        <f t="shared" si="232"/>
        <v>170.09</v>
      </c>
      <c r="W2117" s="227">
        <f t="shared" si="233"/>
        <v>164.64</v>
      </c>
      <c r="X2117" s="227">
        <f t="shared" ref="X2117:X2180" si="236">M2117/12</f>
        <v>161.91666666666666</v>
      </c>
      <c r="Y2117" s="227">
        <f t="shared" si="234"/>
        <v>131.4</v>
      </c>
      <c r="Z2117" s="227">
        <f t="shared" si="235"/>
        <v>125.26333333333335</v>
      </c>
      <c r="AA2117" s="227">
        <f t="shared" ref="AA2117:AA2180" si="237">S2117/36</f>
        <v>120.11111111111111</v>
      </c>
    </row>
    <row r="2118" spans="2:27" ht="13.5" hidden="1">
      <c r="B2118" s="232" t="s">
        <v>1110</v>
      </c>
      <c r="C2118" s="232" t="s">
        <v>1045</v>
      </c>
      <c r="D2118" s="232" t="s">
        <v>980</v>
      </c>
      <c r="E2118" s="232" t="s">
        <v>988</v>
      </c>
      <c r="F2118" s="232">
        <v>48</v>
      </c>
      <c r="G2118" s="232" t="s">
        <v>1310</v>
      </c>
      <c r="H2118" s="233">
        <v>5.0019999999999998</v>
      </c>
      <c r="I2118" s="233">
        <v>0</v>
      </c>
      <c r="J2118" s="233">
        <v>3.1539999999999999</v>
      </c>
      <c r="K2118" s="234">
        <v>12614</v>
      </c>
      <c r="L2118" s="233">
        <v>1.57</v>
      </c>
      <c r="M2118" s="234">
        <v>25863</v>
      </c>
      <c r="N2118" s="233">
        <v>0</v>
      </c>
      <c r="O2118" s="233">
        <v>0</v>
      </c>
      <c r="P2118" s="233">
        <v>2.2425000000000002</v>
      </c>
      <c r="Q2118" s="234">
        <v>25702</v>
      </c>
      <c r="R2118" s="233">
        <v>1.1080000000000001</v>
      </c>
      <c r="S2118" s="234">
        <v>51736</v>
      </c>
      <c r="T2118" s="233">
        <v>0</v>
      </c>
      <c r="U2118" s="235">
        <f t="shared" si="231"/>
        <v>3651.46</v>
      </c>
      <c r="V2118" s="227">
        <f t="shared" si="232"/>
        <v>2302.42</v>
      </c>
      <c r="W2118" s="227">
        <f t="shared" si="233"/>
        <v>2197.2666666666669</v>
      </c>
      <c r="X2118" s="227">
        <f t="shared" si="236"/>
        <v>2155.25</v>
      </c>
      <c r="Y2118" s="227">
        <f t="shared" si="234"/>
        <v>1637.0250000000001</v>
      </c>
      <c r="Z2118" s="227">
        <f t="shared" si="235"/>
        <v>1522.7844444444445</v>
      </c>
      <c r="AA2118" s="227">
        <f t="shared" si="237"/>
        <v>1437.1111111111111</v>
      </c>
    </row>
    <row r="2119" spans="2:27" ht="13.5" hidden="1">
      <c r="B2119" s="232" t="s">
        <v>1110</v>
      </c>
      <c r="C2119" s="232" t="s">
        <v>1046</v>
      </c>
      <c r="D2119" s="232" t="s">
        <v>980</v>
      </c>
      <c r="E2119" s="232" t="s">
        <v>988</v>
      </c>
      <c r="F2119" s="232">
        <v>8</v>
      </c>
      <c r="G2119" s="232" t="s">
        <v>1312</v>
      </c>
      <c r="H2119" s="233">
        <v>0.94199999999999995</v>
      </c>
      <c r="I2119" s="233">
        <v>0</v>
      </c>
      <c r="J2119" s="233">
        <v>0.63400000000000001</v>
      </c>
      <c r="K2119" s="234">
        <v>2102</v>
      </c>
      <c r="L2119" s="233">
        <v>0.37</v>
      </c>
      <c r="M2119" s="234">
        <v>5259</v>
      </c>
      <c r="N2119" s="233">
        <v>0</v>
      </c>
      <c r="O2119" s="233">
        <v>0</v>
      </c>
      <c r="P2119" s="233">
        <v>0.48209999999999997</v>
      </c>
      <c r="Q2119" s="234">
        <v>4284</v>
      </c>
      <c r="R2119" s="233">
        <v>0.29299999999999998</v>
      </c>
      <c r="S2119" s="234">
        <v>11470</v>
      </c>
      <c r="T2119" s="233">
        <v>0</v>
      </c>
      <c r="U2119" s="235">
        <f t="shared" si="231"/>
        <v>687.66</v>
      </c>
      <c r="V2119" s="227">
        <f t="shared" si="232"/>
        <v>462.82</v>
      </c>
      <c r="W2119" s="227">
        <f t="shared" si="233"/>
        <v>445.26666666666665</v>
      </c>
      <c r="X2119" s="227">
        <f t="shared" si="236"/>
        <v>438.25</v>
      </c>
      <c r="Y2119" s="227">
        <f t="shared" si="234"/>
        <v>351.93299999999999</v>
      </c>
      <c r="Z2119" s="227">
        <f t="shared" si="235"/>
        <v>332.89</v>
      </c>
      <c r="AA2119" s="227">
        <f t="shared" si="237"/>
        <v>318.61111111111109</v>
      </c>
    </row>
    <row r="2120" spans="2:27" ht="13.5" hidden="1">
      <c r="B2120" s="232" t="s">
        <v>1110</v>
      </c>
      <c r="C2120" s="232" t="s">
        <v>1047</v>
      </c>
      <c r="D2120" s="232" t="s">
        <v>980</v>
      </c>
      <c r="E2120" s="232" t="s">
        <v>988</v>
      </c>
      <c r="F2120" s="232">
        <v>12</v>
      </c>
      <c r="G2120" s="232" t="s">
        <v>1375</v>
      </c>
      <c r="H2120" s="233">
        <v>1.3480000000000001</v>
      </c>
      <c r="I2120" s="233">
        <v>0</v>
      </c>
      <c r="J2120" s="233">
        <v>0.88600000000000001</v>
      </c>
      <c r="K2120" s="234">
        <v>3154</v>
      </c>
      <c r="L2120" s="233">
        <v>0.49</v>
      </c>
      <c r="M2120" s="234">
        <v>7320</v>
      </c>
      <c r="N2120" s="233">
        <v>0</v>
      </c>
      <c r="O2120" s="233">
        <v>0</v>
      </c>
      <c r="P2120" s="233">
        <v>0.65810000000000002</v>
      </c>
      <c r="Q2120" s="234">
        <v>6425</v>
      </c>
      <c r="R2120" s="233">
        <v>0.3745</v>
      </c>
      <c r="S2120" s="234">
        <v>15496</v>
      </c>
      <c r="T2120" s="233">
        <v>0</v>
      </c>
      <c r="U2120" s="235">
        <f t="shared" si="231"/>
        <v>984.04000000000008</v>
      </c>
      <c r="V2120" s="227">
        <f t="shared" si="232"/>
        <v>646.78</v>
      </c>
      <c r="W2120" s="227">
        <f t="shared" si="233"/>
        <v>620.5333333333333</v>
      </c>
      <c r="X2120" s="227">
        <f t="shared" si="236"/>
        <v>610</v>
      </c>
      <c r="Y2120" s="227">
        <f t="shared" si="234"/>
        <v>480.41300000000001</v>
      </c>
      <c r="Z2120" s="227">
        <f t="shared" si="235"/>
        <v>451.85722222222222</v>
      </c>
      <c r="AA2120" s="227">
        <f t="shared" si="237"/>
        <v>430.44444444444446</v>
      </c>
    </row>
    <row r="2121" spans="2:27" ht="13.5" hidden="1">
      <c r="B2121" s="232" t="s">
        <v>1110</v>
      </c>
      <c r="C2121" s="232" t="s">
        <v>1048</v>
      </c>
      <c r="D2121" s="232" t="s">
        <v>980</v>
      </c>
      <c r="E2121" s="232" t="s">
        <v>988</v>
      </c>
      <c r="F2121" s="232">
        <v>24</v>
      </c>
      <c r="G2121" s="232" t="s">
        <v>1308</v>
      </c>
      <c r="H2121" s="233">
        <v>2.5659999999999998</v>
      </c>
      <c r="I2121" s="233">
        <v>0</v>
      </c>
      <c r="J2121" s="233">
        <v>1.6419999999999999</v>
      </c>
      <c r="K2121" s="234">
        <v>6307</v>
      </c>
      <c r="L2121" s="233">
        <v>0.85</v>
      </c>
      <c r="M2121" s="234">
        <v>13501</v>
      </c>
      <c r="N2121" s="233">
        <v>0</v>
      </c>
      <c r="O2121" s="233">
        <v>0</v>
      </c>
      <c r="P2121" s="233">
        <v>1.1861999999999999</v>
      </c>
      <c r="Q2121" s="234">
        <v>12851</v>
      </c>
      <c r="R2121" s="233">
        <v>0.61899999999999999</v>
      </c>
      <c r="S2121" s="234">
        <v>27576</v>
      </c>
      <c r="T2121" s="233">
        <v>0</v>
      </c>
      <c r="U2121" s="235">
        <f t="shared" si="231"/>
        <v>1873.1799999999998</v>
      </c>
      <c r="V2121" s="227">
        <f t="shared" si="232"/>
        <v>1198.6599999999999</v>
      </c>
      <c r="W2121" s="227">
        <f t="shared" si="233"/>
        <v>1146.0833333333335</v>
      </c>
      <c r="X2121" s="227">
        <f t="shared" si="236"/>
        <v>1125.0833333333333</v>
      </c>
      <c r="Y2121" s="227">
        <f t="shared" si="234"/>
        <v>865.92599999999993</v>
      </c>
      <c r="Z2121" s="227">
        <f t="shared" si="235"/>
        <v>808.84222222222229</v>
      </c>
      <c r="AA2121" s="227">
        <f t="shared" si="237"/>
        <v>766</v>
      </c>
    </row>
    <row r="2122" spans="2:27" ht="13.5" hidden="1">
      <c r="B2122" s="232" t="s">
        <v>1110</v>
      </c>
      <c r="C2122" s="232" t="s">
        <v>1049</v>
      </c>
      <c r="D2122" s="232" t="s">
        <v>980</v>
      </c>
      <c r="E2122" s="232" t="s">
        <v>988</v>
      </c>
      <c r="F2122" s="232">
        <v>2</v>
      </c>
      <c r="G2122" s="232" t="s">
        <v>1315</v>
      </c>
      <c r="H2122" s="233">
        <v>0.26300000000000001</v>
      </c>
      <c r="I2122" s="233">
        <v>0</v>
      </c>
      <c r="J2122" s="233">
        <v>0.186</v>
      </c>
      <c r="K2122" s="234">
        <v>526</v>
      </c>
      <c r="L2122" s="233">
        <v>0.12</v>
      </c>
      <c r="M2122" s="234">
        <v>1556</v>
      </c>
      <c r="N2122" s="233">
        <v>0</v>
      </c>
      <c r="O2122" s="233">
        <v>0</v>
      </c>
      <c r="P2122" s="233">
        <v>0.14799999999999999</v>
      </c>
      <c r="Q2122" s="234">
        <v>1071</v>
      </c>
      <c r="R2122" s="233">
        <v>0.1008</v>
      </c>
      <c r="S2122" s="234">
        <v>3590</v>
      </c>
      <c r="T2122" s="233">
        <v>0</v>
      </c>
      <c r="U2122" s="235">
        <f t="shared" si="231"/>
        <v>191.99</v>
      </c>
      <c r="V2122" s="227">
        <f t="shared" si="232"/>
        <v>135.78</v>
      </c>
      <c r="W2122" s="227">
        <f t="shared" si="233"/>
        <v>131.43333333333334</v>
      </c>
      <c r="X2122" s="227">
        <f t="shared" si="236"/>
        <v>129.66666666666666</v>
      </c>
      <c r="Y2122" s="227">
        <f t="shared" si="234"/>
        <v>108.03999999999999</v>
      </c>
      <c r="Z2122" s="227">
        <f t="shared" si="235"/>
        <v>103.334</v>
      </c>
      <c r="AA2122" s="227">
        <f t="shared" si="237"/>
        <v>99.722222222222229</v>
      </c>
    </row>
    <row r="2123" spans="2:27" ht="13.5" hidden="1">
      <c r="B2123" s="232" t="s">
        <v>1110</v>
      </c>
      <c r="C2123" s="232" t="s">
        <v>1050</v>
      </c>
      <c r="D2123" s="232" t="s">
        <v>980</v>
      </c>
      <c r="E2123" s="232" t="s">
        <v>988</v>
      </c>
      <c r="F2123" s="232">
        <v>48</v>
      </c>
      <c r="G2123" s="232" t="s">
        <v>1310</v>
      </c>
      <c r="H2123" s="233">
        <v>5.0019999999999998</v>
      </c>
      <c r="I2123" s="233">
        <v>0</v>
      </c>
      <c r="J2123" s="233">
        <v>3.1539999999999999</v>
      </c>
      <c r="K2123" s="234">
        <v>12614</v>
      </c>
      <c r="L2123" s="233">
        <v>1.57</v>
      </c>
      <c r="M2123" s="234">
        <v>25863</v>
      </c>
      <c r="N2123" s="233">
        <v>0</v>
      </c>
      <c r="O2123" s="233">
        <v>0</v>
      </c>
      <c r="P2123" s="233">
        <v>2.2425000000000002</v>
      </c>
      <c r="Q2123" s="234">
        <v>25702</v>
      </c>
      <c r="R2123" s="233">
        <v>1.1080000000000001</v>
      </c>
      <c r="S2123" s="234">
        <v>51736</v>
      </c>
      <c r="T2123" s="233">
        <v>0</v>
      </c>
      <c r="U2123" s="235">
        <f t="shared" si="231"/>
        <v>3651.46</v>
      </c>
      <c r="V2123" s="227">
        <f t="shared" si="232"/>
        <v>2302.42</v>
      </c>
      <c r="W2123" s="227">
        <f t="shared" si="233"/>
        <v>2197.2666666666669</v>
      </c>
      <c r="X2123" s="227">
        <f t="shared" si="236"/>
        <v>2155.25</v>
      </c>
      <c r="Y2123" s="227">
        <f t="shared" si="234"/>
        <v>1637.0250000000001</v>
      </c>
      <c r="Z2123" s="227">
        <f t="shared" si="235"/>
        <v>1522.7844444444445</v>
      </c>
      <c r="AA2123" s="227">
        <f t="shared" si="237"/>
        <v>1437.1111111111111</v>
      </c>
    </row>
    <row r="2124" spans="2:27" ht="13.5" hidden="1">
      <c r="B2124" s="232" t="s">
        <v>1110</v>
      </c>
      <c r="C2124" s="232" t="s">
        <v>1051</v>
      </c>
      <c r="D2124" s="232" t="s">
        <v>980</v>
      </c>
      <c r="E2124" s="232" t="s">
        <v>988</v>
      </c>
      <c r="F2124" s="232">
        <v>4</v>
      </c>
      <c r="G2124" s="232" t="s">
        <v>1311</v>
      </c>
      <c r="H2124" s="233">
        <v>0.46600000000000003</v>
      </c>
      <c r="I2124" s="233">
        <v>0</v>
      </c>
      <c r="J2124" s="233">
        <v>0.312</v>
      </c>
      <c r="K2124" s="234">
        <v>1051</v>
      </c>
      <c r="L2124" s="233">
        <v>0.18</v>
      </c>
      <c r="M2124" s="234">
        <v>2586</v>
      </c>
      <c r="N2124" s="233">
        <v>0</v>
      </c>
      <c r="O2124" s="233">
        <v>0</v>
      </c>
      <c r="P2124" s="233">
        <v>0.23599999999999999</v>
      </c>
      <c r="Q2124" s="234">
        <v>2142</v>
      </c>
      <c r="R2124" s="233">
        <v>0.14149999999999999</v>
      </c>
      <c r="S2124" s="234">
        <v>5603</v>
      </c>
      <c r="T2124" s="233">
        <v>0</v>
      </c>
      <c r="U2124" s="235">
        <f t="shared" si="231"/>
        <v>340.18</v>
      </c>
      <c r="V2124" s="227">
        <f t="shared" si="232"/>
        <v>227.76</v>
      </c>
      <c r="W2124" s="227">
        <f t="shared" si="233"/>
        <v>218.98333333333335</v>
      </c>
      <c r="X2124" s="227">
        <f t="shared" si="236"/>
        <v>215.5</v>
      </c>
      <c r="Y2124" s="227">
        <f t="shared" si="234"/>
        <v>172.28</v>
      </c>
      <c r="Z2124" s="227">
        <f t="shared" si="235"/>
        <v>162.79499999999999</v>
      </c>
      <c r="AA2124" s="227">
        <f t="shared" si="237"/>
        <v>155.63888888888889</v>
      </c>
    </row>
    <row r="2125" spans="2:27" ht="13.5" hidden="1">
      <c r="B2125" s="232" t="s">
        <v>1110</v>
      </c>
      <c r="C2125" s="232" t="s">
        <v>1052</v>
      </c>
      <c r="D2125" s="232" t="s">
        <v>980</v>
      </c>
      <c r="E2125" s="232" t="s">
        <v>988</v>
      </c>
      <c r="F2125" s="232">
        <v>48</v>
      </c>
      <c r="G2125" s="232" t="s">
        <v>1310</v>
      </c>
      <c r="H2125" s="233">
        <v>2.3860000000000001</v>
      </c>
      <c r="I2125" s="233">
        <v>0</v>
      </c>
      <c r="J2125" s="233">
        <v>1.5664</v>
      </c>
      <c r="K2125" s="234">
        <v>5992</v>
      </c>
      <c r="L2125" s="233">
        <v>0.81399999999999995</v>
      </c>
      <c r="M2125" s="234">
        <v>12883</v>
      </c>
      <c r="N2125" s="233">
        <v>0</v>
      </c>
      <c r="O2125" s="233">
        <v>0</v>
      </c>
      <c r="P2125" s="233">
        <v>1.1151</v>
      </c>
      <c r="Q2125" s="234">
        <v>11985</v>
      </c>
      <c r="R2125" s="233">
        <v>0.58609999999999995</v>
      </c>
      <c r="S2125" s="234">
        <v>25948</v>
      </c>
      <c r="T2125" s="233">
        <v>0</v>
      </c>
      <c r="U2125" s="235">
        <f t="shared" si="231"/>
        <v>1741.7800000000002</v>
      </c>
      <c r="V2125" s="227">
        <f t="shared" si="232"/>
        <v>1143.472</v>
      </c>
      <c r="W2125" s="227">
        <f t="shared" si="233"/>
        <v>1093.5533333333333</v>
      </c>
      <c r="X2125" s="227">
        <f t="shared" si="236"/>
        <v>1073.5833333333333</v>
      </c>
      <c r="Y2125" s="227">
        <f t="shared" si="234"/>
        <v>814.02300000000002</v>
      </c>
      <c r="Z2125" s="227">
        <f t="shared" si="235"/>
        <v>760.76966666666658</v>
      </c>
      <c r="AA2125" s="227">
        <f t="shared" si="237"/>
        <v>720.77777777777783</v>
      </c>
    </row>
    <row r="2126" spans="2:27" ht="13.5" hidden="1">
      <c r="B2126" s="232" t="s">
        <v>1110</v>
      </c>
      <c r="C2126" s="232" t="s">
        <v>1053</v>
      </c>
      <c r="D2126" s="232" t="s">
        <v>980</v>
      </c>
      <c r="E2126" s="232" t="s">
        <v>988</v>
      </c>
      <c r="F2126" s="232">
        <v>64</v>
      </c>
      <c r="G2126" s="232" t="s">
        <v>1345</v>
      </c>
      <c r="H2126" s="233">
        <v>3.1379999999999999</v>
      </c>
      <c r="I2126" s="233">
        <v>0</v>
      </c>
      <c r="J2126" s="233">
        <v>2.0453000000000001</v>
      </c>
      <c r="K2126" s="234">
        <v>7989</v>
      </c>
      <c r="L2126" s="233">
        <v>1.042</v>
      </c>
      <c r="M2126" s="234">
        <v>16798</v>
      </c>
      <c r="N2126" s="233">
        <v>0</v>
      </c>
      <c r="O2126" s="233">
        <v>0</v>
      </c>
      <c r="P2126" s="233">
        <v>1.4434</v>
      </c>
      <c r="Q2126" s="234">
        <v>15980</v>
      </c>
      <c r="R2126" s="233">
        <v>0.73809999999999998</v>
      </c>
      <c r="S2126" s="234">
        <v>33459</v>
      </c>
      <c r="T2126" s="233">
        <v>0</v>
      </c>
      <c r="U2126" s="235">
        <f t="shared" si="231"/>
        <v>2290.7399999999998</v>
      </c>
      <c r="V2126" s="227">
        <f t="shared" si="232"/>
        <v>1493.0690000000002</v>
      </c>
      <c r="W2126" s="227">
        <f t="shared" si="233"/>
        <v>1426.41</v>
      </c>
      <c r="X2126" s="227">
        <f t="shared" si="236"/>
        <v>1399.8333333333333</v>
      </c>
      <c r="Y2126" s="227">
        <f t="shared" si="234"/>
        <v>1053.682</v>
      </c>
      <c r="Z2126" s="227">
        <f t="shared" si="235"/>
        <v>982.7018888888889</v>
      </c>
      <c r="AA2126" s="227">
        <f t="shared" si="237"/>
        <v>929.41666666666663</v>
      </c>
    </row>
    <row r="2127" spans="2:27" ht="13.5" hidden="1">
      <c r="B2127" s="232" t="s">
        <v>1110</v>
      </c>
      <c r="C2127" s="232" t="s">
        <v>1054</v>
      </c>
      <c r="D2127" s="232" t="s">
        <v>980</v>
      </c>
      <c r="E2127" s="232" t="s">
        <v>988</v>
      </c>
      <c r="F2127" s="232">
        <v>8</v>
      </c>
      <c r="G2127" s="232" t="s">
        <v>1312</v>
      </c>
      <c r="H2127" s="233">
        <v>0.50600000000000001</v>
      </c>
      <c r="I2127" s="233">
        <v>0</v>
      </c>
      <c r="J2127" s="233">
        <v>0.36940000000000001</v>
      </c>
      <c r="K2127" s="234">
        <v>999</v>
      </c>
      <c r="L2127" s="233">
        <v>0.24399999999999999</v>
      </c>
      <c r="M2127" s="234">
        <v>3096</v>
      </c>
      <c r="N2127" s="233">
        <v>0</v>
      </c>
      <c r="O2127" s="233">
        <v>0</v>
      </c>
      <c r="P2127" s="233">
        <v>0.29420000000000002</v>
      </c>
      <c r="Q2127" s="234">
        <v>1998</v>
      </c>
      <c r="R2127" s="233">
        <v>0.20599999999999999</v>
      </c>
      <c r="S2127" s="234">
        <v>7172</v>
      </c>
      <c r="T2127" s="233">
        <v>0</v>
      </c>
      <c r="U2127" s="235">
        <f t="shared" si="231"/>
        <v>369.38</v>
      </c>
      <c r="V2127" s="227">
        <f t="shared" si="232"/>
        <v>269.66199999999998</v>
      </c>
      <c r="W2127" s="227">
        <f t="shared" si="233"/>
        <v>261.37</v>
      </c>
      <c r="X2127" s="227">
        <f t="shared" si="236"/>
        <v>258</v>
      </c>
      <c r="Y2127" s="227">
        <f t="shared" si="234"/>
        <v>214.76600000000002</v>
      </c>
      <c r="Z2127" s="227">
        <f t="shared" si="235"/>
        <v>205.88</v>
      </c>
      <c r="AA2127" s="227">
        <f t="shared" si="237"/>
        <v>199.22222222222223</v>
      </c>
    </row>
    <row r="2128" spans="2:27" ht="13.5" hidden="1">
      <c r="B2128" s="232" t="s">
        <v>1110</v>
      </c>
      <c r="C2128" s="232" t="s">
        <v>1055</v>
      </c>
      <c r="D2128" s="232" t="s">
        <v>980</v>
      </c>
      <c r="E2128" s="232" t="s">
        <v>988</v>
      </c>
      <c r="F2128" s="232">
        <v>16</v>
      </c>
      <c r="G2128" s="232" t="s">
        <v>1317</v>
      </c>
      <c r="H2128" s="233">
        <v>0.88200000000000001</v>
      </c>
      <c r="I2128" s="233">
        <v>0</v>
      </c>
      <c r="J2128" s="233">
        <v>0.60880000000000001</v>
      </c>
      <c r="K2128" s="234">
        <v>1997</v>
      </c>
      <c r="L2128" s="233">
        <v>0.35799999999999998</v>
      </c>
      <c r="M2128" s="234">
        <v>5054</v>
      </c>
      <c r="N2128" s="233">
        <v>0</v>
      </c>
      <c r="O2128" s="233">
        <v>0</v>
      </c>
      <c r="P2128" s="233">
        <v>0.45839999999999997</v>
      </c>
      <c r="Q2128" s="234">
        <v>3995</v>
      </c>
      <c r="R2128" s="233">
        <v>0.28199999999999997</v>
      </c>
      <c r="S2128" s="234">
        <v>10927</v>
      </c>
      <c r="T2128" s="233">
        <v>0</v>
      </c>
      <c r="U2128" s="235">
        <f t="shared" si="231"/>
        <v>643.86</v>
      </c>
      <c r="V2128" s="227">
        <f t="shared" si="232"/>
        <v>444.42399999999998</v>
      </c>
      <c r="W2128" s="227">
        <f t="shared" si="233"/>
        <v>427.75666666666666</v>
      </c>
      <c r="X2128" s="227">
        <f t="shared" si="236"/>
        <v>421.16666666666669</v>
      </c>
      <c r="Y2128" s="227">
        <f t="shared" si="234"/>
        <v>334.63200000000001</v>
      </c>
      <c r="Z2128" s="227">
        <f t="shared" si="235"/>
        <v>316.83222222222219</v>
      </c>
      <c r="AA2128" s="227">
        <f t="shared" si="237"/>
        <v>303.52777777777777</v>
      </c>
    </row>
    <row r="2129" spans="2:27" ht="13.5" hidden="1">
      <c r="B2129" s="232" t="s">
        <v>1110</v>
      </c>
      <c r="C2129" s="232" t="s">
        <v>1056</v>
      </c>
      <c r="D2129" s="232" t="s">
        <v>980</v>
      </c>
      <c r="E2129" s="232" t="s">
        <v>988</v>
      </c>
      <c r="F2129" s="232">
        <v>32</v>
      </c>
      <c r="G2129" s="232" t="s">
        <v>1316</v>
      </c>
      <c r="H2129" s="233">
        <v>1.6339999999999999</v>
      </c>
      <c r="I2129" s="233">
        <v>0</v>
      </c>
      <c r="J2129" s="233">
        <v>1.0875999999999999</v>
      </c>
      <c r="K2129" s="234">
        <v>3995</v>
      </c>
      <c r="L2129" s="233">
        <v>0.58599999999999997</v>
      </c>
      <c r="M2129" s="234">
        <v>8968</v>
      </c>
      <c r="N2129" s="233">
        <v>0</v>
      </c>
      <c r="O2129" s="233">
        <v>0</v>
      </c>
      <c r="P2129" s="233">
        <v>0.78669999999999995</v>
      </c>
      <c r="Q2129" s="234">
        <v>7990</v>
      </c>
      <c r="R2129" s="233">
        <v>0.434</v>
      </c>
      <c r="S2129" s="234">
        <v>18438</v>
      </c>
      <c r="T2129" s="233">
        <v>0</v>
      </c>
      <c r="U2129" s="235">
        <f t="shared" si="231"/>
        <v>1192.82</v>
      </c>
      <c r="V2129" s="227">
        <f t="shared" si="232"/>
        <v>793.94799999999998</v>
      </c>
      <c r="W2129" s="227">
        <f t="shared" si="233"/>
        <v>760.69666666666672</v>
      </c>
      <c r="X2129" s="227">
        <f t="shared" si="236"/>
        <v>747.33333333333337</v>
      </c>
      <c r="Y2129" s="227">
        <f t="shared" si="234"/>
        <v>574.29099999999994</v>
      </c>
      <c r="Z2129" s="227">
        <f t="shared" si="235"/>
        <v>538.76444444444451</v>
      </c>
      <c r="AA2129" s="227">
        <f t="shared" si="237"/>
        <v>512.16666666666663</v>
      </c>
    </row>
    <row r="2130" spans="2:27" ht="13.5" hidden="1">
      <c r="B2130" s="232" t="s">
        <v>1110</v>
      </c>
      <c r="C2130" s="232" t="s">
        <v>1057</v>
      </c>
      <c r="D2130" s="232" t="s">
        <v>980</v>
      </c>
      <c r="E2130" s="232" t="s">
        <v>988</v>
      </c>
      <c r="F2130" s="232">
        <v>2</v>
      </c>
      <c r="G2130" s="232" t="s">
        <v>1315</v>
      </c>
      <c r="H2130" s="233">
        <v>0.154</v>
      </c>
      <c r="I2130" s="233">
        <v>0</v>
      </c>
      <c r="J2130" s="233">
        <v>0.11990000000000001</v>
      </c>
      <c r="K2130" s="234">
        <v>250</v>
      </c>
      <c r="L2130" s="233">
        <v>8.8499999999999995E-2</v>
      </c>
      <c r="M2130" s="234">
        <v>1015</v>
      </c>
      <c r="N2130" s="233">
        <v>0</v>
      </c>
      <c r="O2130" s="233">
        <v>0</v>
      </c>
      <c r="P2130" s="233">
        <v>0.10100000000000001</v>
      </c>
      <c r="Q2130" s="234">
        <v>499</v>
      </c>
      <c r="R2130" s="233">
        <v>7.9000000000000001E-2</v>
      </c>
      <c r="S2130" s="234">
        <v>2516</v>
      </c>
      <c r="T2130" s="233">
        <v>0</v>
      </c>
      <c r="U2130" s="235">
        <f t="shared" si="231"/>
        <v>112.42</v>
      </c>
      <c r="V2130" s="227">
        <f t="shared" si="232"/>
        <v>87.527000000000001</v>
      </c>
      <c r="W2130" s="227">
        <f t="shared" si="233"/>
        <v>85.438333333333318</v>
      </c>
      <c r="X2130" s="227">
        <f t="shared" si="236"/>
        <v>84.583333333333329</v>
      </c>
      <c r="Y2130" s="227">
        <f t="shared" si="234"/>
        <v>73.73</v>
      </c>
      <c r="Z2130" s="227">
        <f t="shared" si="235"/>
        <v>71.531111111111116</v>
      </c>
      <c r="AA2130" s="227">
        <f t="shared" si="237"/>
        <v>69.888888888888886</v>
      </c>
    </row>
    <row r="2131" spans="2:27" ht="13.5" hidden="1">
      <c r="B2131" s="232" t="s">
        <v>1110</v>
      </c>
      <c r="C2131" s="232" t="s">
        <v>1058</v>
      </c>
      <c r="D2131" s="232" t="s">
        <v>980</v>
      </c>
      <c r="E2131" s="232" t="s">
        <v>988</v>
      </c>
      <c r="F2131" s="232">
        <v>1</v>
      </c>
      <c r="G2131" s="232" t="s">
        <v>1314</v>
      </c>
      <c r="H2131" s="233">
        <v>0.107</v>
      </c>
      <c r="I2131" s="233">
        <v>0</v>
      </c>
      <c r="J2131" s="233">
        <v>8.9899999999999994E-2</v>
      </c>
      <c r="K2131" s="234">
        <v>125</v>
      </c>
      <c r="L2131" s="233">
        <v>7.4300000000000005E-2</v>
      </c>
      <c r="M2131" s="234">
        <v>770</v>
      </c>
      <c r="N2131" s="233">
        <v>0</v>
      </c>
      <c r="O2131" s="233">
        <v>0</v>
      </c>
      <c r="P2131" s="233">
        <v>8.0500000000000002E-2</v>
      </c>
      <c r="Q2131" s="234">
        <v>250</v>
      </c>
      <c r="R2131" s="233">
        <v>6.9500000000000006E-2</v>
      </c>
      <c r="S2131" s="234">
        <v>2046</v>
      </c>
      <c r="T2131" s="233">
        <v>0</v>
      </c>
      <c r="U2131" s="235">
        <f t="shared" si="231"/>
        <v>78.11</v>
      </c>
      <c r="V2131" s="227">
        <f t="shared" si="232"/>
        <v>65.626999999999995</v>
      </c>
      <c r="W2131" s="227">
        <f t="shared" si="233"/>
        <v>64.655666666666676</v>
      </c>
      <c r="X2131" s="227">
        <f t="shared" si="236"/>
        <v>64.166666666666671</v>
      </c>
      <c r="Y2131" s="227">
        <f t="shared" si="234"/>
        <v>58.765000000000001</v>
      </c>
      <c r="Z2131" s="227">
        <f t="shared" si="235"/>
        <v>57.679444444444449</v>
      </c>
      <c r="AA2131" s="227">
        <f t="shared" si="237"/>
        <v>56.833333333333336</v>
      </c>
    </row>
    <row r="2132" spans="2:27" ht="13.5" hidden="1">
      <c r="B2132" s="232" t="s">
        <v>1110</v>
      </c>
      <c r="C2132" s="232" t="s">
        <v>1059</v>
      </c>
      <c r="D2132" s="232" t="s">
        <v>980</v>
      </c>
      <c r="E2132" s="232" t="s">
        <v>988</v>
      </c>
      <c r="F2132" s="232">
        <v>64</v>
      </c>
      <c r="G2132" s="232" t="s">
        <v>1345</v>
      </c>
      <c r="H2132" s="233">
        <v>3.1379999999999999</v>
      </c>
      <c r="I2132" s="233">
        <v>0</v>
      </c>
      <c r="J2132" s="233">
        <v>2.0453000000000001</v>
      </c>
      <c r="K2132" s="234">
        <v>7989</v>
      </c>
      <c r="L2132" s="233">
        <v>1.042</v>
      </c>
      <c r="M2132" s="234">
        <v>16798</v>
      </c>
      <c r="N2132" s="233">
        <v>0</v>
      </c>
      <c r="O2132" s="233">
        <v>0</v>
      </c>
      <c r="P2132" s="233">
        <v>1.4434</v>
      </c>
      <c r="Q2132" s="234">
        <v>15980</v>
      </c>
      <c r="R2132" s="233">
        <v>0.73809999999999998</v>
      </c>
      <c r="S2132" s="234">
        <v>33459</v>
      </c>
      <c r="T2132" s="233">
        <v>0</v>
      </c>
      <c r="U2132" s="235">
        <f t="shared" si="231"/>
        <v>2290.7399999999998</v>
      </c>
      <c r="V2132" s="227">
        <f t="shared" si="232"/>
        <v>1493.0690000000002</v>
      </c>
      <c r="W2132" s="227">
        <f t="shared" si="233"/>
        <v>1426.41</v>
      </c>
      <c r="X2132" s="227">
        <f t="shared" si="236"/>
        <v>1399.8333333333333</v>
      </c>
      <c r="Y2132" s="227">
        <f t="shared" si="234"/>
        <v>1053.682</v>
      </c>
      <c r="Z2132" s="227">
        <f t="shared" si="235"/>
        <v>982.7018888888889</v>
      </c>
      <c r="AA2132" s="227">
        <f t="shared" si="237"/>
        <v>929.41666666666663</v>
      </c>
    </row>
    <row r="2133" spans="2:27" ht="13.5" hidden="1">
      <c r="B2133" s="232" t="s">
        <v>1110</v>
      </c>
      <c r="C2133" s="232" t="s">
        <v>1060</v>
      </c>
      <c r="D2133" s="232" t="s">
        <v>980</v>
      </c>
      <c r="E2133" s="232" t="s">
        <v>988</v>
      </c>
      <c r="F2133" s="232">
        <v>4</v>
      </c>
      <c r="G2133" s="232" t="s">
        <v>1311</v>
      </c>
      <c r="H2133" s="233">
        <v>0.248</v>
      </c>
      <c r="I2133" s="233">
        <v>0</v>
      </c>
      <c r="J2133" s="233">
        <v>0.1797</v>
      </c>
      <c r="K2133" s="234">
        <v>499</v>
      </c>
      <c r="L2133" s="233">
        <v>0.11700000000000001</v>
      </c>
      <c r="M2133" s="234">
        <v>1504</v>
      </c>
      <c r="N2133" s="233">
        <v>0</v>
      </c>
      <c r="O2133" s="233">
        <v>0</v>
      </c>
      <c r="P2133" s="233">
        <v>0.1421</v>
      </c>
      <c r="Q2133" s="234">
        <v>999</v>
      </c>
      <c r="R2133" s="233">
        <v>9.8000000000000004E-2</v>
      </c>
      <c r="S2133" s="234">
        <v>3454</v>
      </c>
      <c r="T2133" s="233">
        <v>0</v>
      </c>
      <c r="U2133" s="235">
        <f t="shared" si="231"/>
        <v>181.04</v>
      </c>
      <c r="V2133" s="227">
        <f t="shared" si="232"/>
        <v>131.18100000000001</v>
      </c>
      <c r="W2133" s="227">
        <f t="shared" si="233"/>
        <v>126.99333333333334</v>
      </c>
      <c r="X2133" s="227">
        <f t="shared" si="236"/>
        <v>125.33333333333333</v>
      </c>
      <c r="Y2133" s="227">
        <f t="shared" si="234"/>
        <v>103.733</v>
      </c>
      <c r="Z2133" s="227">
        <f t="shared" si="235"/>
        <v>99.29</v>
      </c>
      <c r="AA2133" s="227">
        <f t="shared" si="237"/>
        <v>95.944444444444443</v>
      </c>
    </row>
    <row r="2134" spans="2:27" ht="13.5" hidden="1">
      <c r="B2134" s="232" t="s">
        <v>1110</v>
      </c>
      <c r="C2134" s="232" t="s">
        <v>1377</v>
      </c>
      <c r="D2134" s="232" t="s">
        <v>980</v>
      </c>
      <c r="E2134" s="232" t="s">
        <v>988</v>
      </c>
      <c r="F2134" s="232">
        <v>48</v>
      </c>
      <c r="G2134" s="232" t="s">
        <v>1310</v>
      </c>
      <c r="H2134" s="233">
        <v>2.9620000000000002</v>
      </c>
      <c r="I2134" s="233">
        <v>0</v>
      </c>
      <c r="J2134" s="233">
        <v>1.9822</v>
      </c>
      <c r="K2134" s="234">
        <v>7726</v>
      </c>
      <c r="L2134" s="233">
        <v>1.012</v>
      </c>
      <c r="M2134" s="234">
        <v>16282</v>
      </c>
      <c r="N2134" s="233">
        <v>0</v>
      </c>
      <c r="O2134" s="233">
        <v>0</v>
      </c>
      <c r="P2134" s="233">
        <v>1.4091499999999999</v>
      </c>
      <c r="Q2134" s="234">
        <v>15563</v>
      </c>
      <c r="R2134" s="233">
        <v>0.72219999999999995</v>
      </c>
      <c r="S2134" s="234">
        <v>32675</v>
      </c>
      <c r="T2134" s="233">
        <v>0</v>
      </c>
      <c r="U2134" s="235">
        <f t="shared" si="231"/>
        <v>2162.2600000000002</v>
      </c>
      <c r="V2134" s="227">
        <f t="shared" si="232"/>
        <v>1447.0060000000001</v>
      </c>
      <c r="W2134" s="227">
        <f t="shared" si="233"/>
        <v>1382.5933333333332</v>
      </c>
      <c r="X2134" s="227">
        <f t="shared" si="236"/>
        <v>1356.8333333333333</v>
      </c>
      <c r="Y2134" s="227">
        <f t="shared" si="234"/>
        <v>1028.6795</v>
      </c>
      <c r="Z2134" s="227">
        <f t="shared" si="235"/>
        <v>959.51155555555556</v>
      </c>
      <c r="AA2134" s="227">
        <f t="shared" si="237"/>
        <v>907.63888888888891</v>
      </c>
    </row>
    <row r="2135" spans="2:27" ht="13.5" hidden="1">
      <c r="B2135" s="232" t="s">
        <v>1110</v>
      </c>
      <c r="C2135" s="232" t="s">
        <v>1378</v>
      </c>
      <c r="D2135" s="232" t="s">
        <v>980</v>
      </c>
      <c r="E2135" s="232" t="s">
        <v>988</v>
      </c>
      <c r="F2135" s="232">
        <v>64</v>
      </c>
      <c r="G2135" s="232" t="s">
        <v>1345</v>
      </c>
      <c r="H2135" s="233">
        <v>3.9060000000000001</v>
      </c>
      <c r="I2135" s="233">
        <v>0</v>
      </c>
      <c r="J2135" s="233">
        <v>2.5996000000000001</v>
      </c>
      <c r="K2135" s="234">
        <v>10302</v>
      </c>
      <c r="L2135" s="233">
        <v>1.306</v>
      </c>
      <c r="M2135" s="234">
        <v>21330</v>
      </c>
      <c r="N2135" s="233">
        <v>0</v>
      </c>
      <c r="O2135" s="233">
        <v>0</v>
      </c>
      <c r="P2135" s="233">
        <v>1.8355399999999999</v>
      </c>
      <c r="Q2135" s="234">
        <v>20751</v>
      </c>
      <c r="R2135" s="233">
        <v>0.91959999999999997</v>
      </c>
      <c r="S2135" s="234">
        <v>42428</v>
      </c>
      <c r="T2135" s="233">
        <v>0</v>
      </c>
      <c r="U2135" s="235">
        <f t="shared" si="231"/>
        <v>2851.38</v>
      </c>
      <c r="V2135" s="227">
        <f t="shared" si="232"/>
        <v>1897.7080000000001</v>
      </c>
      <c r="W2135" s="227">
        <f t="shared" si="233"/>
        <v>1811.88</v>
      </c>
      <c r="X2135" s="227">
        <f t="shared" si="236"/>
        <v>1777.5</v>
      </c>
      <c r="Y2135" s="227">
        <f t="shared" si="234"/>
        <v>1339.9441999999999</v>
      </c>
      <c r="Z2135" s="227">
        <f t="shared" si="235"/>
        <v>1247.7246666666665</v>
      </c>
      <c r="AA2135" s="227">
        <f t="shared" si="237"/>
        <v>1178.5555555555557</v>
      </c>
    </row>
    <row r="2136" spans="2:27" ht="13.5" hidden="1">
      <c r="B2136" s="232" t="s">
        <v>1110</v>
      </c>
      <c r="C2136" s="232" t="s">
        <v>1379</v>
      </c>
      <c r="D2136" s="232" t="s">
        <v>980</v>
      </c>
      <c r="E2136" s="232" t="s">
        <v>988</v>
      </c>
      <c r="F2136" s="232">
        <v>96</v>
      </c>
      <c r="G2136" s="232" t="s">
        <v>1356</v>
      </c>
      <c r="H2136" s="233">
        <v>5.7939999999999996</v>
      </c>
      <c r="I2136" s="233">
        <v>0</v>
      </c>
      <c r="J2136" s="233">
        <v>3.8344</v>
      </c>
      <c r="K2136" s="234">
        <v>15453</v>
      </c>
      <c r="L2136" s="233">
        <v>1.8939999999999999</v>
      </c>
      <c r="M2136" s="234">
        <v>31426</v>
      </c>
      <c r="N2136" s="233">
        <v>0</v>
      </c>
      <c r="O2136" s="233">
        <v>0</v>
      </c>
      <c r="P2136" s="233">
        <v>2.6882999999999999</v>
      </c>
      <c r="Q2136" s="234">
        <v>31126</v>
      </c>
      <c r="R2136" s="233">
        <v>1.3144</v>
      </c>
      <c r="S2136" s="234">
        <v>61933</v>
      </c>
      <c r="T2136" s="233">
        <v>0</v>
      </c>
      <c r="U2136" s="235">
        <f t="shared" si="231"/>
        <v>4229.62</v>
      </c>
      <c r="V2136" s="227">
        <f t="shared" si="232"/>
        <v>2799.1120000000001</v>
      </c>
      <c r="W2136" s="227">
        <f t="shared" si="233"/>
        <v>2670.37</v>
      </c>
      <c r="X2136" s="227">
        <f t="shared" si="236"/>
        <v>2618.8333333333335</v>
      </c>
      <c r="Y2136" s="227">
        <f t="shared" si="234"/>
        <v>1962.4589999999998</v>
      </c>
      <c r="Z2136" s="227">
        <f t="shared" si="235"/>
        <v>1824.123111111111</v>
      </c>
      <c r="AA2136" s="227">
        <f t="shared" si="237"/>
        <v>1720.3611111111111</v>
      </c>
    </row>
    <row r="2137" spans="2:27" ht="13.5" hidden="1">
      <c r="B2137" s="232" t="s">
        <v>1110</v>
      </c>
      <c r="C2137" s="232" t="s">
        <v>1380</v>
      </c>
      <c r="D2137" s="232" t="s">
        <v>980</v>
      </c>
      <c r="E2137" s="232" t="s">
        <v>988</v>
      </c>
      <c r="F2137" s="232">
        <v>8</v>
      </c>
      <c r="G2137" s="232" t="s">
        <v>1312</v>
      </c>
      <c r="H2137" s="233">
        <v>0.60199999999999998</v>
      </c>
      <c r="I2137" s="233">
        <v>0</v>
      </c>
      <c r="J2137" s="233">
        <v>0.43869999999999998</v>
      </c>
      <c r="K2137" s="234">
        <v>1288</v>
      </c>
      <c r="L2137" s="233">
        <v>0.27700000000000002</v>
      </c>
      <c r="M2137" s="234">
        <v>3663</v>
      </c>
      <c r="N2137" s="233">
        <v>0</v>
      </c>
      <c r="O2137" s="233">
        <v>0</v>
      </c>
      <c r="P2137" s="233">
        <v>0.34319</v>
      </c>
      <c r="Q2137" s="234">
        <v>2594</v>
      </c>
      <c r="R2137" s="233">
        <v>0.22869999999999999</v>
      </c>
      <c r="S2137" s="234">
        <v>8293</v>
      </c>
      <c r="T2137" s="233">
        <v>0</v>
      </c>
      <c r="U2137" s="235">
        <f t="shared" si="231"/>
        <v>439.46</v>
      </c>
      <c r="V2137" s="227">
        <f t="shared" si="232"/>
        <v>320.25099999999998</v>
      </c>
      <c r="W2137" s="227">
        <f t="shared" si="233"/>
        <v>309.54333333333335</v>
      </c>
      <c r="X2137" s="227">
        <f t="shared" si="236"/>
        <v>305.25</v>
      </c>
      <c r="Y2137" s="227">
        <f t="shared" si="234"/>
        <v>250.52869999999999</v>
      </c>
      <c r="Z2137" s="227">
        <f t="shared" si="235"/>
        <v>239.00655555555556</v>
      </c>
      <c r="AA2137" s="227">
        <f t="shared" si="237"/>
        <v>230.36111111111111</v>
      </c>
    </row>
    <row r="2138" spans="2:27" ht="13.5" hidden="1">
      <c r="B2138" s="232" t="s">
        <v>1110</v>
      </c>
      <c r="C2138" s="232" t="s">
        <v>1381</v>
      </c>
      <c r="D2138" s="232" t="s">
        <v>980</v>
      </c>
      <c r="E2138" s="232" t="s">
        <v>988</v>
      </c>
      <c r="F2138" s="232">
        <v>128</v>
      </c>
      <c r="G2138" s="232" t="s">
        <v>1364</v>
      </c>
      <c r="H2138" s="233">
        <v>7.6820000000000004</v>
      </c>
      <c r="I2138" s="233">
        <v>0</v>
      </c>
      <c r="J2138" s="233">
        <v>5.0692000000000004</v>
      </c>
      <c r="K2138" s="234">
        <v>20604</v>
      </c>
      <c r="L2138" s="233">
        <v>2.4820000000000002</v>
      </c>
      <c r="M2138" s="234">
        <v>41522</v>
      </c>
      <c r="N2138" s="233">
        <v>0</v>
      </c>
      <c r="O2138" s="233">
        <v>0</v>
      </c>
      <c r="P2138" s="233">
        <v>3.5410699999999999</v>
      </c>
      <c r="Q2138" s="234">
        <v>41501</v>
      </c>
      <c r="R2138" s="233">
        <v>1.7092000000000001</v>
      </c>
      <c r="S2138" s="234">
        <v>81439</v>
      </c>
      <c r="T2138" s="233">
        <v>0</v>
      </c>
      <c r="U2138" s="235">
        <f t="shared" si="231"/>
        <v>5607.8600000000006</v>
      </c>
      <c r="V2138" s="227">
        <f t="shared" si="232"/>
        <v>3700.5160000000001</v>
      </c>
      <c r="W2138" s="227">
        <f t="shared" si="233"/>
        <v>3528.86</v>
      </c>
      <c r="X2138" s="227">
        <f t="shared" si="236"/>
        <v>3460.1666666666665</v>
      </c>
      <c r="Y2138" s="227">
        <f t="shared" si="234"/>
        <v>2584.9811</v>
      </c>
      <c r="Z2138" s="227">
        <f t="shared" si="235"/>
        <v>2400.521555555556</v>
      </c>
      <c r="AA2138" s="227">
        <f t="shared" si="237"/>
        <v>2262.1944444444443</v>
      </c>
    </row>
    <row r="2139" spans="2:27" ht="13.5" hidden="1">
      <c r="B2139" s="232" t="s">
        <v>1110</v>
      </c>
      <c r="C2139" s="232" t="s">
        <v>1382</v>
      </c>
      <c r="D2139" s="232" t="s">
        <v>980</v>
      </c>
      <c r="E2139" s="232" t="s">
        <v>988</v>
      </c>
      <c r="F2139" s="232">
        <v>16</v>
      </c>
      <c r="G2139" s="232" t="s">
        <v>1317</v>
      </c>
      <c r="H2139" s="233">
        <v>1.0740000000000001</v>
      </c>
      <c r="I2139" s="233">
        <v>0</v>
      </c>
      <c r="J2139" s="233">
        <v>0.74739999999999995</v>
      </c>
      <c r="K2139" s="234">
        <v>2575</v>
      </c>
      <c r="L2139" s="233">
        <v>0.42399999999999999</v>
      </c>
      <c r="M2139" s="234">
        <v>6187</v>
      </c>
      <c r="N2139" s="233">
        <v>0</v>
      </c>
      <c r="O2139" s="233">
        <v>0</v>
      </c>
      <c r="P2139" s="233">
        <v>0.55637999999999999</v>
      </c>
      <c r="Q2139" s="234">
        <v>5188</v>
      </c>
      <c r="R2139" s="233">
        <v>0.32740000000000002</v>
      </c>
      <c r="S2139" s="234">
        <v>13169</v>
      </c>
      <c r="T2139" s="233">
        <v>0</v>
      </c>
      <c r="U2139" s="235">
        <f t="shared" si="231"/>
        <v>784.0200000000001</v>
      </c>
      <c r="V2139" s="227">
        <f t="shared" si="232"/>
        <v>545.60199999999998</v>
      </c>
      <c r="W2139" s="227">
        <f t="shared" si="233"/>
        <v>524.10333333333335</v>
      </c>
      <c r="X2139" s="227">
        <f t="shared" si="236"/>
        <v>515.58333333333337</v>
      </c>
      <c r="Y2139" s="227">
        <f t="shared" si="234"/>
        <v>406.1574</v>
      </c>
      <c r="Z2139" s="227">
        <f t="shared" si="235"/>
        <v>383.11311111111115</v>
      </c>
      <c r="AA2139" s="227">
        <f t="shared" si="237"/>
        <v>365.80555555555554</v>
      </c>
    </row>
    <row r="2140" spans="2:27" ht="13.5" hidden="1">
      <c r="B2140" s="232" t="s">
        <v>1110</v>
      </c>
      <c r="C2140" s="232" t="s">
        <v>1383</v>
      </c>
      <c r="D2140" s="232" t="s">
        <v>980</v>
      </c>
      <c r="E2140" s="232" t="s">
        <v>988</v>
      </c>
      <c r="F2140" s="232">
        <v>32</v>
      </c>
      <c r="G2140" s="232" t="s">
        <v>1316</v>
      </c>
      <c r="H2140" s="233">
        <v>2.0179999999999998</v>
      </c>
      <c r="I2140" s="233">
        <v>0</v>
      </c>
      <c r="J2140" s="233">
        <v>1.3648</v>
      </c>
      <c r="K2140" s="234">
        <v>5151</v>
      </c>
      <c r="L2140" s="233">
        <v>0.71799999999999997</v>
      </c>
      <c r="M2140" s="234">
        <v>11235</v>
      </c>
      <c r="N2140" s="233">
        <v>0</v>
      </c>
      <c r="O2140" s="233">
        <v>0</v>
      </c>
      <c r="P2140" s="233">
        <v>0.98277000000000003</v>
      </c>
      <c r="Q2140" s="234">
        <v>10375</v>
      </c>
      <c r="R2140" s="233">
        <v>0.52480000000000004</v>
      </c>
      <c r="S2140" s="234">
        <v>22922</v>
      </c>
      <c r="T2140" s="233">
        <v>0</v>
      </c>
      <c r="U2140" s="235">
        <f t="shared" si="231"/>
        <v>1473.1399999999999</v>
      </c>
      <c r="V2140" s="227">
        <f t="shared" si="232"/>
        <v>996.30399999999997</v>
      </c>
      <c r="W2140" s="227">
        <f t="shared" si="233"/>
        <v>953.39</v>
      </c>
      <c r="X2140" s="227">
        <f t="shared" si="236"/>
        <v>936.25</v>
      </c>
      <c r="Y2140" s="227">
        <f t="shared" si="234"/>
        <v>717.4221</v>
      </c>
      <c r="Z2140" s="227">
        <f t="shared" si="235"/>
        <v>671.2984444444445</v>
      </c>
      <c r="AA2140" s="227">
        <f t="shared" si="237"/>
        <v>636.72222222222217</v>
      </c>
    </row>
    <row r="2141" spans="2:27" ht="13.5" hidden="1">
      <c r="B2141" s="232" t="s">
        <v>1110</v>
      </c>
      <c r="C2141" s="232" t="s">
        <v>1384</v>
      </c>
      <c r="D2141" s="232" t="s">
        <v>980</v>
      </c>
      <c r="E2141" s="232" t="s">
        <v>988</v>
      </c>
      <c r="F2141" s="232">
        <v>2</v>
      </c>
      <c r="G2141" s="232" t="s">
        <v>1315</v>
      </c>
      <c r="H2141" s="233">
        <v>0.17799999999999999</v>
      </c>
      <c r="I2141" s="233">
        <v>0</v>
      </c>
      <c r="J2141" s="233">
        <v>0.13718</v>
      </c>
      <c r="K2141" s="234">
        <v>322</v>
      </c>
      <c r="L2141" s="233">
        <v>9.6750000000000003E-2</v>
      </c>
      <c r="M2141" s="234">
        <v>1157</v>
      </c>
      <c r="N2141" s="233">
        <v>0</v>
      </c>
      <c r="O2141" s="233">
        <v>0</v>
      </c>
      <c r="P2141" s="233">
        <v>0.1133</v>
      </c>
      <c r="Q2141" s="234">
        <v>648</v>
      </c>
      <c r="R2141" s="233">
        <v>8.4680000000000005E-2</v>
      </c>
      <c r="S2141" s="234">
        <v>2796</v>
      </c>
      <c r="T2141" s="233">
        <v>0</v>
      </c>
      <c r="U2141" s="235">
        <f t="shared" si="231"/>
        <v>129.94</v>
      </c>
      <c r="V2141" s="227">
        <f t="shared" si="232"/>
        <v>100.1414</v>
      </c>
      <c r="W2141" s="227">
        <f t="shared" si="233"/>
        <v>97.460833333333326</v>
      </c>
      <c r="X2141" s="227">
        <f t="shared" si="236"/>
        <v>96.416666666666671</v>
      </c>
      <c r="Y2141" s="227">
        <f t="shared" si="234"/>
        <v>82.709000000000003</v>
      </c>
      <c r="Z2141" s="227">
        <f t="shared" si="235"/>
        <v>79.816400000000002</v>
      </c>
      <c r="AA2141" s="227">
        <f t="shared" si="237"/>
        <v>77.666666666666671</v>
      </c>
    </row>
    <row r="2142" spans="2:27" ht="13.5" hidden="1">
      <c r="B2142" s="232" t="s">
        <v>1110</v>
      </c>
      <c r="C2142" s="232" t="s">
        <v>1385</v>
      </c>
      <c r="D2142" s="232" t="s">
        <v>980</v>
      </c>
      <c r="E2142" s="232" t="s">
        <v>988</v>
      </c>
      <c r="F2142" s="232">
        <v>128</v>
      </c>
      <c r="G2142" s="232" t="s">
        <v>1364</v>
      </c>
      <c r="H2142" s="233">
        <v>7.6820000000000004</v>
      </c>
      <c r="I2142" s="233">
        <v>0</v>
      </c>
      <c r="J2142" s="233">
        <v>5.0692000000000004</v>
      </c>
      <c r="K2142" s="234">
        <v>20604</v>
      </c>
      <c r="L2142" s="233">
        <v>2.4820000000000002</v>
      </c>
      <c r="M2142" s="234">
        <v>41522</v>
      </c>
      <c r="N2142" s="233">
        <v>0</v>
      </c>
      <c r="O2142" s="233">
        <v>0</v>
      </c>
      <c r="P2142" s="233">
        <v>3.5410699999999999</v>
      </c>
      <c r="Q2142" s="234">
        <v>41501</v>
      </c>
      <c r="R2142" s="233">
        <v>1.7092000000000001</v>
      </c>
      <c r="S2142" s="234">
        <v>81439</v>
      </c>
      <c r="T2142" s="233">
        <v>0</v>
      </c>
      <c r="U2142" s="235">
        <f t="shared" si="231"/>
        <v>5607.8600000000006</v>
      </c>
      <c r="V2142" s="227">
        <f t="shared" si="232"/>
        <v>3700.5160000000001</v>
      </c>
      <c r="W2142" s="227">
        <f t="shared" si="233"/>
        <v>3528.86</v>
      </c>
      <c r="X2142" s="227">
        <f t="shared" si="236"/>
        <v>3460.1666666666665</v>
      </c>
      <c r="Y2142" s="227">
        <f t="shared" si="234"/>
        <v>2584.9811</v>
      </c>
      <c r="Z2142" s="227">
        <f t="shared" si="235"/>
        <v>2400.521555555556</v>
      </c>
      <c r="AA2142" s="227">
        <f t="shared" si="237"/>
        <v>2262.1944444444443</v>
      </c>
    </row>
    <row r="2143" spans="2:27" ht="13.5" hidden="1">
      <c r="B2143" s="232" t="s">
        <v>1110</v>
      </c>
      <c r="C2143" s="232" t="s">
        <v>1386</v>
      </c>
      <c r="D2143" s="232" t="s">
        <v>980</v>
      </c>
      <c r="E2143" s="232" t="s">
        <v>988</v>
      </c>
      <c r="F2143" s="232">
        <v>4</v>
      </c>
      <c r="G2143" s="232" t="s">
        <v>1311</v>
      </c>
      <c r="H2143" s="233">
        <v>0.29599999999999999</v>
      </c>
      <c r="I2143" s="233">
        <v>0</v>
      </c>
      <c r="J2143" s="233">
        <v>0.21435000000000001</v>
      </c>
      <c r="K2143" s="234">
        <v>644</v>
      </c>
      <c r="L2143" s="233">
        <v>0.13350000000000001</v>
      </c>
      <c r="M2143" s="234">
        <v>1788</v>
      </c>
      <c r="N2143" s="233">
        <v>0</v>
      </c>
      <c r="O2143" s="233">
        <v>0</v>
      </c>
      <c r="P2143" s="233">
        <v>0.1666</v>
      </c>
      <c r="Q2143" s="234">
        <v>1297</v>
      </c>
      <c r="R2143" s="233">
        <v>0.10935</v>
      </c>
      <c r="S2143" s="234">
        <v>4015</v>
      </c>
      <c r="T2143" s="233">
        <v>0</v>
      </c>
      <c r="U2143" s="235">
        <f t="shared" si="231"/>
        <v>216.07999999999998</v>
      </c>
      <c r="V2143" s="227">
        <f t="shared" si="232"/>
        <v>156.47550000000001</v>
      </c>
      <c r="W2143" s="227">
        <f t="shared" si="233"/>
        <v>151.12166666666667</v>
      </c>
      <c r="X2143" s="227">
        <f t="shared" si="236"/>
        <v>149</v>
      </c>
      <c r="Y2143" s="227">
        <f t="shared" si="234"/>
        <v>121.61799999999999</v>
      </c>
      <c r="Z2143" s="227">
        <f t="shared" si="235"/>
        <v>115.85327777777778</v>
      </c>
      <c r="AA2143" s="227">
        <f t="shared" si="237"/>
        <v>111.52777777777777</v>
      </c>
    </row>
    <row r="2144" spans="2:27" ht="13.5" hidden="1">
      <c r="B2144" s="232" t="s">
        <v>1110</v>
      </c>
      <c r="C2144" s="232" t="s">
        <v>834</v>
      </c>
      <c r="D2144" s="232" t="s">
        <v>980</v>
      </c>
      <c r="E2144" s="232" t="s">
        <v>988</v>
      </c>
      <c r="F2144" s="232">
        <v>64</v>
      </c>
      <c r="G2144" s="232" t="s">
        <v>1387</v>
      </c>
      <c r="H2144" s="233">
        <v>23.57</v>
      </c>
      <c r="I2144" s="233">
        <v>0</v>
      </c>
      <c r="J2144" s="233">
        <v>16.559999999999999</v>
      </c>
      <c r="K2144" s="234">
        <v>68489</v>
      </c>
      <c r="L2144" s="233">
        <v>7.9480000000000004</v>
      </c>
      <c r="M2144" s="234">
        <v>135378</v>
      </c>
      <c r="N2144" s="233">
        <v>0</v>
      </c>
      <c r="O2144" s="233">
        <v>0</v>
      </c>
      <c r="P2144" s="233">
        <v>12.606</v>
      </c>
      <c r="Q2144" s="234">
        <v>151961</v>
      </c>
      <c r="R2144" s="233">
        <v>5.9119999999999999</v>
      </c>
      <c r="S2144" s="234">
        <v>289104</v>
      </c>
      <c r="T2144" s="233">
        <v>0</v>
      </c>
      <c r="U2144" s="235">
        <f t="shared" si="231"/>
        <v>17206.099999999999</v>
      </c>
      <c r="V2144" s="227">
        <f t="shared" si="232"/>
        <v>12088.8</v>
      </c>
      <c r="W2144" s="227">
        <f t="shared" si="233"/>
        <v>11509.456666666667</v>
      </c>
      <c r="X2144" s="227">
        <f t="shared" si="236"/>
        <v>11281.5</v>
      </c>
      <c r="Y2144" s="227">
        <f t="shared" si="234"/>
        <v>9202.3799999999992</v>
      </c>
      <c r="Z2144" s="227">
        <f t="shared" si="235"/>
        <v>8536.8988888888889</v>
      </c>
      <c r="AA2144" s="227">
        <f t="shared" si="237"/>
        <v>8030.666666666667</v>
      </c>
    </row>
    <row r="2145" spans="2:27" ht="13.5" hidden="1">
      <c r="B2145" s="232" t="s">
        <v>1110</v>
      </c>
      <c r="C2145" s="232" t="s">
        <v>835</v>
      </c>
      <c r="D2145" s="232" t="s">
        <v>980</v>
      </c>
      <c r="E2145" s="232" t="s">
        <v>988</v>
      </c>
      <c r="F2145" s="232">
        <v>32</v>
      </c>
      <c r="G2145" s="232" t="s">
        <v>1355</v>
      </c>
      <c r="H2145" s="233">
        <v>11.85</v>
      </c>
      <c r="I2145" s="233">
        <v>0</v>
      </c>
      <c r="J2145" s="233">
        <v>8.3450000000000006</v>
      </c>
      <c r="K2145" s="234">
        <v>34245</v>
      </c>
      <c r="L2145" s="233">
        <v>4.0389999999999997</v>
      </c>
      <c r="M2145" s="234">
        <v>68258</v>
      </c>
      <c r="N2145" s="233">
        <v>0</v>
      </c>
      <c r="O2145" s="233">
        <v>0</v>
      </c>
      <c r="P2145" s="233">
        <v>6.3680000000000003</v>
      </c>
      <c r="Q2145" s="234">
        <v>75981</v>
      </c>
      <c r="R2145" s="233">
        <v>3.0209999999999999</v>
      </c>
      <c r="S2145" s="234">
        <v>146260</v>
      </c>
      <c r="T2145" s="233">
        <v>0</v>
      </c>
      <c r="U2145" s="235">
        <f t="shared" si="231"/>
        <v>8650.5</v>
      </c>
      <c r="V2145" s="227">
        <f t="shared" si="232"/>
        <v>6091.85</v>
      </c>
      <c r="W2145" s="227">
        <f t="shared" si="233"/>
        <v>5802.2199999999993</v>
      </c>
      <c r="X2145" s="227">
        <f t="shared" si="236"/>
        <v>5688.166666666667</v>
      </c>
      <c r="Y2145" s="227">
        <f t="shared" si="234"/>
        <v>4648.6400000000003</v>
      </c>
      <c r="Z2145" s="227">
        <f t="shared" si="235"/>
        <v>4315.9133333333339</v>
      </c>
      <c r="AA2145" s="227">
        <f t="shared" si="237"/>
        <v>4062.7777777777778</v>
      </c>
    </row>
    <row r="2146" spans="2:27" ht="13.5" hidden="1">
      <c r="B2146" s="232" t="s">
        <v>1110</v>
      </c>
      <c r="C2146" s="232" t="s">
        <v>836</v>
      </c>
      <c r="D2146" s="232" t="s">
        <v>980</v>
      </c>
      <c r="E2146" s="232" t="s">
        <v>988</v>
      </c>
      <c r="F2146" s="232">
        <v>4</v>
      </c>
      <c r="G2146" s="232" t="s">
        <v>1351</v>
      </c>
      <c r="H2146" s="233">
        <v>1.5249999999999999</v>
      </c>
      <c r="I2146" s="233">
        <v>0</v>
      </c>
      <c r="J2146" s="233">
        <v>1.087</v>
      </c>
      <c r="K2146" s="234">
        <v>4281</v>
      </c>
      <c r="L2146" s="233">
        <v>0.54900000000000004</v>
      </c>
      <c r="M2146" s="234">
        <v>8916</v>
      </c>
      <c r="N2146" s="233">
        <v>0</v>
      </c>
      <c r="O2146" s="233">
        <v>0</v>
      </c>
      <c r="P2146" s="233">
        <v>0.84</v>
      </c>
      <c r="Q2146" s="234">
        <v>9498</v>
      </c>
      <c r="R2146" s="233">
        <v>0.42099999999999999</v>
      </c>
      <c r="S2146" s="234">
        <v>19432</v>
      </c>
      <c r="T2146" s="233">
        <v>0</v>
      </c>
      <c r="U2146" s="235">
        <f t="shared" si="231"/>
        <v>1113.25</v>
      </c>
      <c r="V2146" s="227">
        <f t="shared" si="232"/>
        <v>793.51</v>
      </c>
      <c r="W2146" s="227">
        <f t="shared" si="233"/>
        <v>757.52</v>
      </c>
      <c r="X2146" s="227">
        <f t="shared" si="236"/>
        <v>743</v>
      </c>
      <c r="Y2146" s="227">
        <f t="shared" si="234"/>
        <v>613.19999999999993</v>
      </c>
      <c r="Z2146" s="227">
        <f t="shared" si="235"/>
        <v>571.1633333333333</v>
      </c>
      <c r="AA2146" s="227">
        <f t="shared" si="237"/>
        <v>539.77777777777783</v>
      </c>
    </row>
    <row r="2147" spans="2:27" ht="13.5" hidden="1">
      <c r="B2147" s="232" t="s">
        <v>1110</v>
      </c>
      <c r="C2147" s="232" t="s">
        <v>837</v>
      </c>
      <c r="D2147" s="232" t="s">
        <v>980</v>
      </c>
      <c r="E2147" s="232" t="s">
        <v>988</v>
      </c>
      <c r="F2147" s="232">
        <v>64</v>
      </c>
      <c r="G2147" s="232" t="s">
        <v>1355</v>
      </c>
      <c r="H2147" s="233">
        <v>34.002000000000002</v>
      </c>
      <c r="I2147" s="233">
        <v>0</v>
      </c>
      <c r="J2147" s="233">
        <v>23.852</v>
      </c>
      <c r="K2147" s="234">
        <v>98956</v>
      </c>
      <c r="L2147" s="233">
        <v>11.426</v>
      </c>
      <c r="M2147" s="234">
        <v>195092</v>
      </c>
      <c r="N2147" s="233">
        <v>0</v>
      </c>
      <c r="O2147" s="233">
        <v>0</v>
      </c>
      <c r="P2147" s="233">
        <v>15.531000000000001</v>
      </c>
      <c r="Q2147" s="234">
        <v>187378</v>
      </c>
      <c r="R2147" s="233">
        <v>7.26</v>
      </c>
      <c r="S2147" s="234">
        <v>355687</v>
      </c>
      <c r="T2147" s="233">
        <v>0</v>
      </c>
      <c r="U2147" s="235">
        <f t="shared" si="231"/>
        <v>24821.460000000003</v>
      </c>
      <c r="V2147" s="227">
        <f t="shared" si="232"/>
        <v>17411.96</v>
      </c>
      <c r="W2147" s="227">
        <f t="shared" si="233"/>
        <v>16587.313333333332</v>
      </c>
      <c r="X2147" s="227">
        <f t="shared" si="236"/>
        <v>16257.666666666666</v>
      </c>
      <c r="Y2147" s="227">
        <f t="shared" si="234"/>
        <v>11337.630000000001</v>
      </c>
      <c r="Z2147" s="227">
        <f t="shared" si="235"/>
        <v>10504.744444444445</v>
      </c>
      <c r="AA2147" s="227">
        <f t="shared" si="237"/>
        <v>9880.1944444444453</v>
      </c>
    </row>
    <row r="2148" spans="2:27" ht="13.5" hidden="1">
      <c r="B2148" s="232" t="s">
        <v>1110</v>
      </c>
      <c r="C2148" s="232" t="s">
        <v>838</v>
      </c>
      <c r="D2148" s="232" t="s">
        <v>980</v>
      </c>
      <c r="E2148" s="232" t="s">
        <v>988</v>
      </c>
      <c r="F2148" s="232">
        <v>8</v>
      </c>
      <c r="G2148" s="232" t="s">
        <v>1351</v>
      </c>
      <c r="H2148" s="233">
        <v>4.3639999999999999</v>
      </c>
      <c r="I2148" s="233">
        <v>0</v>
      </c>
      <c r="J2148" s="233">
        <v>3.0950000000000002</v>
      </c>
      <c r="K2148" s="234">
        <v>12369</v>
      </c>
      <c r="L2148" s="233">
        <v>1.542</v>
      </c>
      <c r="M2148" s="234">
        <v>25383</v>
      </c>
      <c r="N2148" s="233">
        <v>0</v>
      </c>
      <c r="O2148" s="233">
        <v>0</v>
      </c>
      <c r="P2148" s="233">
        <v>2.0550000000000002</v>
      </c>
      <c r="Q2148" s="234">
        <v>23422</v>
      </c>
      <c r="R2148" s="233">
        <v>1.0209999999999999</v>
      </c>
      <c r="S2148" s="234">
        <v>47450</v>
      </c>
      <c r="T2148" s="233">
        <v>0</v>
      </c>
      <c r="U2148" s="235">
        <f t="shared" si="231"/>
        <v>3185.72</v>
      </c>
      <c r="V2148" s="227">
        <f t="shared" si="232"/>
        <v>2259.3500000000004</v>
      </c>
      <c r="W2148" s="227">
        <f t="shared" si="233"/>
        <v>2156.41</v>
      </c>
      <c r="X2148" s="227">
        <f t="shared" si="236"/>
        <v>2115.25</v>
      </c>
      <c r="Y2148" s="227">
        <f t="shared" si="234"/>
        <v>1500.15</v>
      </c>
      <c r="Z2148" s="227">
        <f t="shared" si="235"/>
        <v>1395.941111111111</v>
      </c>
      <c r="AA2148" s="227">
        <f t="shared" si="237"/>
        <v>1318.0555555555557</v>
      </c>
    </row>
    <row r="2149" spans="2:27" ht="13.5" hidden="1">
      <c r="B2149" s="232" t="s">
        <v>1110</v>
      </c>
      <c r="C2149" s="232" t="s">
        <v>839</v>
      </c>
      <c r="D2149" s="232" t="s">
        <v>980</v>
      </c>
      <c r="E2149" s="232" t="s">
        <v>988</v>
      </c>
      <c r="F2149" s="232">
        <v>32</v>
      </c>
      <c r="G2149" s="232" t="s">
        <v>1353</v>
      </c>
      <c r="H2149" s="233">
        <v>17.065999999999999</v>
      </c>
      <c r="I2149" s="233">
        <v>0</v>
      </c>
      <c r="J2149" s="233">
        <v>11.991</v>
      </c>
      <c r="K2149" s="234">
        <v>49478</v>
      </c>
      <c r="L2149" s="233">
        <v>5.7779999999999996</v>
      </c>
      <c r="M2149" s="234">
        <v>98115</v>
      </c>
      <c r="N2149" s="233">
        <v>0</v>
      </c>
      <c r="O2149" s="233">
        <v>0</v>
      </c>
      <c r="P2149" s="233">
        <v>7.83</v>
      </c>
      <c r="Q2149" s="234">
        <v>93689</v>
      </c>
      <c r="R2149" s="233">
        <v>3.6949999999999998</v>
      </c>
      <c r="S2149" s="234">
        <v>179552</v>
      </c>
      <c r="T2149" s="233">
        <v>0</v>
      </c>
      <c r="U2149" s="235">
        <f t="shared" si="231"/>
        <v>12458.179999999998</v>
      </c>
      <c r="V2149" s="227">
        <f t="shared" si="232"/>
        <v>8753.43</v>
      </c>
      <c r="W2149" s="227">
        <f t="shared" si="233"/>
        <v>8341.1066666666666</v>
      </c>
      <c r="X2149" s="227">
        <f t="shared" si="236"/>
        <v>8176.25</v>
      </c>
      <c r="Y2149" s="227">
        <f t="shared" si="234"/>
        <v>5715.9</v>
      </c>
      <c r="Z2149" s="227">
        <f t="shared" si="235"/>
        <v>5299.8222222222221</v>
      </c>
      <c r="AA2149" s="227">
        <f t="shared" si="237"/>
        <v>4987.5555555555557</v>
      </c>
    </row>
    <row r="2150" spans="2:27" ht="13.5" hidden="1">
      <c r="B2150" s="232" t="s">
        <v>1110</v>
      </c>
      <c r="C2150" s="232" t="s">
        <v>1061</v>
      </c>
      <c r="D2150" s="232" t="s">
        <v>980</v>
      </c>
      <c r="E2150" s="232" t="s">
        <v>988</v>
      </c>
      <c r="F2150" s="232">
        <v>96</v>
      </c>
      <c r="G2150" s="232" t="s">
        <v>1388</v>
      </c>
      <c r="H2150" s="233">
        <v>45.518479999999997</v>
      </c>
      <c r="I2150" s="233">
        <v>0</v>
      </c>
      <c r="J2150" s="233">
        <v>28.8339237</v>
      </c>
      <c r="K2150" s="234">
        <v>119736</v>
      </c>
      <c r="L2150" s="233">
        <v>13.7985351</v>
      </c>
      <c r="M2150" s="234">
        <v>235822</v>
      </c>
      <c r="N2150" s="233">
        <v>0</v>
      </c>
      <c r="O2150" s="233">
        <v>0</v>
      </c>
      <c r="P2150" s="233">
        <v>21.3832679</v>
      </c>
      <c r="Q2150" s="234">
        <v>258581</v>
      </c>
      <c r="R2150" s="233">
        <v>9.9694759000000008</v>
      </c>
      <c r="S2150" s="234">
        <v>489549</v>
      </c>
      <c r="T2150" s="233">
        <v>0</v>
      </c>
      <c r="U2150" s="235">
        <f t="shared" si="231"/>
        <v>33228.490399999995</v>
      </c>
      <c r="V2150" s="227">
        <f t="shared" si="232"/>
        <v>21048.764300999999</v>
      </c>
      <c r="W2150" s="227">
        <f t="shared" si="233"/>
        <v>20050.930623</v>
      </c>
      <c r="X2150" s="227">
        <f t="shared" si="236"/>
        <v>19651.833333333332</v>
      </c>
      <c r="Y2150" s="227">
        <f t="shared" si="234"/>
        <v>15609.785567000001</v>
      </c>
      <c r="Z2150" s="227">
        <f t="shared" si="235"/>
        <v>14460.522962555557</v>
      </c>
      <c r="AA2150" s="227">
        <f t="shared" si="237"/>
        <v>13598.583333333334</v>
      </c>
    </row>
    <row r="2151" spans="2:27" ht="13.5" hidden="1">
      <c r="B2151" s="232" t="s">
        <v>1110</v>
      </c>
      <c r="C2151" s="232" t="s">
        <v>840</v>
      </c>
      <c r="D2151" s="232" t="s">
        <v>980</v>
      </c>
      <c r="E2151" s="232" t="s">
        <v>988</v>
      </c>
      <c r="F2151" s="232">
        <v>8</v>
      </c>
      <c r="G2151" s="232" t="s">
        <v>1351</v>
      </c>
      <c r="H2151" s="233">
        <v>0.92800000000000005</v>
      </c>
      <c r="I2151" s="233">
        <v>0</v>
      </c>
      <c r="J2151" s="233">
        <v>0.73699999999999999</v>
      </c>
      <c r="K2151" s="234">
        <v>2273</v>
      </c>
      <c r="L2151" s="233">
        <v>0.39</v>
      </c>
      <c r="M2151" s="234">
        <v>5594</v>
      </c>
      <c r="N2151" s="233">
        <v>0</v>
      </c>
      <c r="O2151" s="233">
        <v>0</v>
      </c>
      <c r="P2151" s="233">
        <v>0</v>
      </c>
      <c r="Q2151" s="234">
        <v>4691</v>
      </c>
      <c r="R2151" s="233">
        <v>0.309</v>
      </c>
      <c r="S2151" s="234">
        <v>12235</v>
      </c>
      <c r="T2151" s="233">
        <v>0</v>
      </c>
      <c r="U2151" s="235">
        <f t="shared" si="231"/>
        <v>677.44</v>
      </c>
      <c r="V2151" s="227">
        <f t="shared" si="232"/>
        <v>538.01</v>
      </c>
      <c r="W2151" s="227">
        <f t="shared" si="233"/>
        <v>474.11666666666667</v>
      </c>
      <c r="X2151" s="227">
        <f t="shared" si="236"/>
        <v>466.16666666666669</v>
      </c>
      <c r="Y2151" s="227">
        <f t="shared" si="234"/>
        <v>0</v>
      </c>
      <c r="Z2151" s="227">
        <f t="shared" si="235"/>
        <v>355.87555555555554</v>
      </c>
      <c r="AA2151" s="227">
        <f t="shared" si="237"/>
        <v>339.86111111111109</v>
      </c>
    </row>
    <row r="2152" spans="2:27" ht="13.5" hidden="1">
      <c r="B2152" s="232" t="s">
        <v>1110</v>
      </c>
      <c r="C2152" s="232" t="s">
        <v>841</v>
      </c>
      <c r="D2152" s="232" t="s">
        <v>980</v>
      </c>
      <c r="E2152" s="232" t="s">
        <v>988</v>
      </c>
      <c r="F2152" s="232">
        <v>16</v>
      </c>
      <c r="G2152" s="232" t="s">
        <v>1352</v>
      </c>
      <c r="H2152" s="233">
        <v>1.726</v>
      </c>
      <c r="I2152" s="233">
        <v>0</v>
      </c>
      <c r="J2152" s="233">
        <v>1.3460000000000001</v>
      </c>
      <c r="K2152" s="234">
        <v>4551</v>
      </c>
      <c r="L2152" s="233">
        <v>0.65</v>
      </c>
      <c r="M2152" s="234">
        <v>10058</v>
      </c>
      <c r="N2152" s="233">
        <v>0</v>
      </c>
      <c r="O2152" s="233">
        <v>0</v>
      </c>
      <c r="P2152" s="233">
        <v>0</v>
      </c>
      <c r="Q2152" s="234">
        <v>9382</v>
      </c>
      <c r="R2152" s="233">
        <v>0.48699999999999999</v>
      </c>
      <c r="S2152" s="234">
        <v>21054</v>
      </c>
      <c r="T2152" s="233">
        <v>0</v>
      </c>
      <c r="U2152" s="235">
        <f t="shared" si="231"/>
        <v>1259.98</v>
      </c>
      <c r="V2152" s="227">
        <f t="shared" si="232"/>
        <v>982.58</v>
      </c>
      <c r="W2152" s="227">
        <f t="shared" si="233"/>
        <v>853.75</v>
      </c>
      <c r="X2152" s="227">
        <f t="shared" si="236"/>
        <v>838.16666666666663</v>
      </c>
      <c r="Y2152" s="227">
        <f t="shared" si="234"/>
        <v>0</v>
      </c>
      <c r="Z2152" s="227">
        <f t="shared" si="235"/>
        <v>616.12111111111108</v>
      </c>
      <c r="AA2152" s="227">
        <f t="shared" si="237"/>
        <v>584.83333333333337</v>
      </c>
    </row>
    <row r="2153" spans="2:27" ht="13.5" hidden="1">
      <c r="B2153" s="232" t="s">
        <v>1110</v>
      </c>
      <c r="C2153" s="232" t="s">
        <v>842</v>
      </c>
      <c r="D2153" s="232" t="s">
        <v>980</v>
      </c>
      <c r="E2153" s="232" t="s">
        <v>988</v>
      </c>
      <c r="F2153" s="232">
        <v>32</v>
      </c>
      <c r="G2153" s="232" t="s">
        <v>1353</v>
      </c>
      <c r="H2153" s="233">
        <v>3.3220000000000001</v>
      </c>
      <c r="I2153" s="233">
        <v>0</v>
      </c>
      <c r="J2153" s="233">
        <v>2.5609999999999999</v>
      </c>
      <c r="K2153" s="234">
        <v>9102</v>
      </c>
      <c r="L2153" s="233">
        <v>1.169</v>
      </c>
      <c r="M2153" s="234">
        <v>18978</v>
      </c>
      <c r="N2153" s="233">
        <v>0</v>
      </c>
      <c r="O2153" s="233">
        <v>0</v>
      </c>
      <c r="P2153" s="233">
        <v>0</v>
      </c>
      <c r="Q2153" s="234">
        <v>18751</v>
      </c>
      <c r="R2153" s="233">
        <v>0.84399999999999997</v>
      </c>
      <c r="S2153" s="234">
        <v>38668</v>
      </c>
      <c r="T2153" s="233">
        <v>0</v>
      </c>
      <c r="U2153" s="235">
        <f t="shared" si="231"/>
        <v>2425.06</v>
      </c>
      <c r="V2153" s="227">
        <f t="shared" si="232"/>
        <v>1869.53</v>
      </c>
      <c r="W2153" s="227">
        <f t="shared" si="233"/>
        <v>1611.87</v>
      </c>
      <c r="X2153" s="227">
        <f t="shared" si="236"/>
        <v>1581.5</v>
      </c>
      <c r="Y2153" s="227">
        <f t="shared" si="234"/>
        <v>0</v>
      </c>
      <c r="Z2153" s="227">
        <f t="shared" si="235"/>
        <v>1136.9811111111112</v>
      </c>
      <c r="AA2153" s="227">
        <f t="shared" si="237"/>
        <v>1074.1111111111111</v>
      </c>
    </row>
    <row r="2154" spans="2:27" ht="13.5" hidden="1">
      <c r="B2154" s="232" t="s">
        <v>1110</v>
      </c>
      <c r="C2154" s="232" t="s">
        <v>843</v>
      </c>
      <c r="D2154" s="232" t="s">
        <v>980</v>
      </c>
      <c r="E2154" s="232" t="s">
        <v>988</v>
      </c>
      <c r="F2154" s="232">
        <v>2</v>
      </c>
      <c r="G2154" s="232" t="s">
        <v>1363</v>
      </c>
      <c r="H2154" s="233">
        <v>0.26</v>
      </c>
      <c r="I2154" s="233">
        <v>0</v>
      </c>
      <c r="J2154" s="233">
        <v>0.21199999999999999</v>
      </c>
      <c r="K2154" s="234">
        <v>569</v>
      </c>
      <c r="L2154" s="233">
        <v>0.125</v>
      </c>
      <c r="M2154" s="234">
        <v>1642</v>
      </c>
      <c r="N2154" s="233">
        <v>0</v>
      </c>
      <c r="O2154" s="233">
        <v>0</v>
      </c>
      <c r="P2154" s="233">
        <v>0</v>
      </c>
      <c r="Q2154" s="234">
        <v>1183</v>
      </c>
      <c r="R2154" s="233">
        <v>0.105</v>
      </c>
      <c r="S2154" s="234">
        <v>3800</v>
      </c>
      <c r="T2154" s="233">
        <v>0</v>
      </c>
      <c r="U2154" s="235">
        <f t="shared" si="231"/>
        <v>189.8</v>
      </c>
      <c r="V2154" s="227">
        <f t="shared" si="232"/>
        <v>154.76</v>
      </c>
      <c r="W2154" s="227">
        <f t="shared" si="233"/>
        <v>138.66666666666666</v>
      </c>
      <c r="X2154" s="227">
        <f t="shared" si="236"/>
        <v>136.83333333333334</v>
      </c>
      <c r="Y2154" s="227">
        <f t="shared" si="234"/>
        <v>0</v>
      </c>
      <c r="Z2154" s="227">
        <f t="shared" si="235"/>
        <v>109.51111111111111</v>
      </c>
      <c r="AA2154" s="227">
        <f t="shared" si="237"/>
        <v>105.55555555555556</v>
      </c>
    </row>
    <row r="2155" spans="2:27" ht="13.5" hidden="1">
      <c r="B2155" s="232" t="s">
        <v>1110</v>
      </c>
      <c r="C2155" s="232" t="s">
        <v>844</v>
      </c>
      <c r="D2155" s="232" t="s">
        <v>980</v>
      </c>
      <c r="E2155" s="232" t="s">
        <v>988</v>
      </c>
      <c r="F2155" s="232">
        <v>4</v>
      </c>
      <c r="G2155" s="232" t="s">
        <v>1354</v>
      </c>
      <c r="H2155" s="233">
        <v>0.45900000000000002</v>
      </c>
      <c r="I2155" s="233">
        <v>0</v>
      </c>
      <c r="J2155" s="233">
        <v>0.36399999999999999</v>
      </c>
      <c r="K2155" s="234">
        <v>1139</v>
      </c>
      <c r="L2155" s="233">
        <v>0.19</v>
      </c>
      <c r="M2155" s="234">
        <v>2758</v>
      </c>
      <c r="N2155" s="233">
        <v>0</v>
      </c>
      <c r="O2155" s="233">
        <v>0</v>
      </c>
      <c r="P2155" s="233">
        <v>0</v>
      </c>
      <c r="Q2155" s="234">
        <v>2339</v>
      </c>
      <c r="R2155" s="233">
        <v>0.14899999999999999</v>
      </c>
      <c r="S2155" s="234">
        <v>5974</v>
      </c>
      <c r="T2155" s="233">
        <v>0</v>
      </c>
      <c r="U2155" s="235">
        <f t="shared" si="231"/>
        <v>335.07</v>
      </c>
      <c r="V2155" s="227">
        <f t="shared" si="232"/>
        <v>265.71999999999997</v>
      </c>
      <c r="W2155" s="227">
        <f t="shared" si="233"/>
        <v>233.61666666666667</v>
      </c>
      <c r="X2155" s="227">
        <f t="shared" si="236"/>
        <v>229.83333333333334</v>
      </c>
      <c r="Y2155" s="227">
        <f t="shared" si="234"/>
        <v>0</v>
      </c>
      <c r="Z2155" s="227">
        <f t="shared" si="235"/>
        <v>173.74222222222221</v>
      </c>
      <c r="AA2155" s="227">
        <f t="shared" si="237"/>
        <v>165.94444444444446</v>
      </c>
    </row>
    <row r="2156" spans="2:27" ht="13.5" hidden="1">
      <c r="B2156" s="232" t="s">
        <v>1110</v>
      </c>
      <c r="C2156" s="232" t="s">
        <v>845</v>
      </c>
      <c r="D2156" s="232" t="s">
        <v>980</v>
      </c>
      <c r="E2156" s="232" t="s">
        <v>988</v>
      </c>
      <c r="F2156" s="232">
        <v>64</v>
      </c>
      <c r="G2156" s="232" t="s">
        <v>1355</v>
      </c>
      <c r="H2156" s="233">
        <v>5.25</v>
      </c>
      <c r="I2156" s="233">
        <v>0</v>
      </c>
      <c r="J2156" s="233">
        <v>3.3555999999999999</v>
      </c>
      <c r="K2156" s="234">
        <v>13455</v>
      </c>
      <c r="L2156" s="233">
        <v>1.6659999999999999</v>
      </c>
      <c r="M2156" s="234">
        <v>27511</v>
      </c>
      <c r="N2156" s="233">
        <v>0</v>
      </c>
      <c r="O2156" s="233">
        <v>0</v>
      </c>
      <c r="P2156" s="233">
        <v>2.3418000000000001</v>
      </c>
      <c r="Q2156" s="234">
        <v>26911</v>
      </c>
      <c r="R2156" s="233">
        <v>1.1539999999999999</v>
      </c>
      <c r="S2156" s="234">
        <v>54009</v>
      </c>
      <c r="T2156" s="233">
        <v>0</v>
      </c>
      <c r="U2156" s="235">
        <f t="shared" si="231"/>
        <v>3832.5</v>
      </c>
      <c r="V2156" s="227">
        <f t="shared" si="232"/>
        <v>2449.5879999999997</v>
      </c>
      <c r="W2156" s="227">
        <f t="shared" si="233"/>
        <v>2337.4299999999998</v>
      </c>
      <c r="X2156" s="227">
        <f t="shared" si="236"/>
        <v>2292.5833333333335</v>
      </c>
      <c r="Y2156" s="227">
        <f t="shared" si="234"/>
        <v>1709.5140000000001</v>
      </c>
      <c r="Z2156" s="227">
        <f t="shared" si="235"/>
        <v>1589.9477777777779</v>
      </c>
      <c r="AA2156" s="227">
        <f t="shared" si="237"/>
        <v>1500.25</v>
      </c>
    </row>
    <row r="2157" spans="2:27" ht="13.5" hidden="1">
      <c r="B2157" s="232" t="s">
        <v>1110</v>
      </c>
      <c r="C2157" s="232" t="s">
        <v>846</v>
      </c>
      <c r="D2157" s="232" t="s">
        <v>980</v>
      </c>
      <c r="E2157" s="232" t="s">
        <v>988</v>
      </c>
      <c r="F2157" s="232">
        <v>8</v>
      </c>
      <c r="G2157" s="232" t="s">
        <v>1351</v>
      </c>
      <c r="H2157" s="233">
        <v>0.77</v>
      </c>
      <c r="I2157" s="233">
        <v>0</v>
      </c>
      <c r="J2157" s="233">
        <v>0.53320000000000001</v>
      </c>
      <c r="K2157" s="234">
        <v>1682</v>
      </c>
      <c r="L2157" s="233">
        <v>0.32200000000000001</v>
      </c>
      <c r="M2157" s="234">
        <v>4435</v>
      </c>
      <c r="N2157" s="233">
        <v>0</v>
      </c>
      <c r="O2157" s="233">
        <v>0</v>
      </c>
      <c r="P2157" s="233">
        <v>0.40649999999999997</v>
      </c>
      <c r="Q2157" s="234">
        <v>3364</v>
      </c>
      <c r="R2157" s="233">
        <v>0.25800000000000001</v>
      </c>
      <c r="S2157" s="234">
        <v>9740</v>
      </c>
      <c r="T2157" s="233">
        <v>0</v>
      </c>
      <c r="U2157" s="235">
        <f t="shared" si="231"/>
        <v>562.1</v>
      </c>
      <c r="V2157" s="227">
        <f t="shared" si="232"/>
        <v>389.23599999999999</v>
      </c>
      <c r="W2157" s="227">
        <f t="shared" si="233"/>
        <v>375.22666666666669</v>
      </c>
      <c r="X2157" s="227">
        <f t="shared" si="236"/>
        <v>369.58333333333331</v>
      </c>
      <c r="Y2157" s="227">
        <f t="shared" si="234"/>
        <v>296.745</v>
      </c>
      <c r="Z2157" s="227">
        <f t="shared" si="235"/>
        <v>281.78444444444443</v>
      </c>
      <c r="AA2157" s="227">
        <f t="shared" si="237"/>
        <v>270.55555555555554</v>
      </c>
    </row>
    <row r="2158" spans="2:27" ht="13.5" hidden="1">
      <c r="B2158" s="232" t="s">
        <v>1110</v>
      </c>
      <c r="C2158" s="232" t="s">
        <v>847</v>
      </c>
      <c r="D2158" s="232" t="s">
        <v>980</v>
      </c>
      <c r="E2158" s="232" t="s">
        <v>988</v>
      </c>
      <c r="F2158" s="232">
        <v>16</v>
      </c>
      <c r="G2158" s="232" t="s">
        <v>1352</v>
      </c>
      <c r="H2158" s="233">
        <v>1.41</v>
      </c>
      <c r="I2158" s="233">
        <v>0</v>
      </c>
      <c r="J2158" s="233">
        <v>0.93640000000000001</v>
      </c>
      <c r="K2158" s="234">
        <v>3364</v>
      </c>
      <c r="L2158" s="233">
        <v>0.51400000000000001</v>
      </c>
      <c r="M2158" s="234">
        <v>7732</v>
      </c>
      <c r="N2158" s="233">
        <v>0</v>
      </c>
      <c r="O2158" s="233">
        <v>0</v>
      </c>
      <c r="P2158" s="233">
        <v>0.68300000000000005</v>
      </c>
      <c r="Q2158" s="234">
        <v>6728</v>
      </c>
      <c r="R2158" s="233">
        <v>0.38600000000000001</v>
      </c>
      <c r="S2158" s="234">
        <v>16064</v>
      </c>
      <c r="T2158" s="233">
        <v>0</v>
      </c>
      <c r="U2158" s="235">
        <f t="shared" si="231"/>
        <v>1029.3</v>
      </c>
      <c r="V2158" s="227">
        <f t="shared" si="232"/>
        <v>683.572</v>
      </c>
      <c r="W2158" s="227">
        <f t="shared" si="233"/>
        <v>655.55333333333328</v>
      </c>
      <c r="X2158" s="227">
        <f t="shared" si="236"/>
        <v>644.33333333333337</v>
      </c>
      <c r="Y2158" s="227">
        <f t="shared" si="234"/>
        <v>498.59000000000003</v>
      </c>
      <c r="Z2158" s="227">
        <f t="shared" si="235"/>
        <v>468.66888888888889</v>
      </c>
      <c r="AA2158" s="227">
        <f t="shared" si="237"/>
        <v>446.22222222222223</v>
      </c>
    </row>
    <row r="2159" spans="2:27" ht="13.5" hidden="1">
      <c r="B2159" s="232" t="s">
        <v>1110</v>
      </c>
      <c r="C2159" s="232" t="s">
        <v>848</v>
      </c>
      <c r="D2159" s="232" t="s">
        <v>980</v>
      </c>
      <c r="E2159" s="232" t="s">
        <v>988</v>
      </c>
      <c r="F2159" s="232">
        <v>32</v>
      </c>
      <c r="G2159" s="232" t="s">
        <v>1353</v>
      </c>
      <c r="H2159" s="233">
        <v>2.69</v>
      </c>
      <c r="I2159" s="233">
        <v>0</v>
      </c>
      <c r="J2159" s="233">
        <v>1.7427999999999999</v>
      </c>
      <c r="K2159" s="234">
        <v>6728</v>
      </c>
      <c r="L2159" s="233">
        <v>0.89800000000000002</v>
      </c>
      <c r="M2159" s="234">
        <v>14325</v>
      </c>
      <c r="N2159" s="233">
        <v>0</v>
      </c>
      <c r="O2159" s="233">
        <v>0</v>
      </c>
      <c r="P2159" s="233">
        <v>1.2359</v>
      </c>
      <c r="Q2159" s="234">
        <v>13455</v>
      </c>
      <c r="R2159" s="233">
        <v>0.64200000000000002</v>
      </c>
      <c r="S2159" s="234">
        <v>28712</v>
      </c>
      <c r="T2159" s="233">
        <v>0</v>
      </c>
      <c r="U2159" s="235">
        <f t="shared" si="231"/>
        <v>1963.7</v>
      </c>
      <c r="V2159" s="227">
        <f t="shared" si="232"/>
        <v>1272.2439999999999</v>
      </c>
      <c r="W2159" s="227">
        <f t="shared" si="233"/>
        <v>1216.2066666666665</v>
      </c>
      <c r="X2159" s="227">
        <f t="shared" si="236"/>
        <v>1193.75</v>
      </c>
      <c r="Y2159" s="227">
        <f t="shared" si="234"/>
        <v>902.20699999999999</v>
      </c>
      <c r="Z2159" s="227">
        <f t="shared" si="235"/>
        <v>842.41000000000008</v>
      </c>
      <c r="AA2159" s="227">
        <f t="shared" si="237"/>
        <v>797.55555555555554</v>
      </c>
    </row>
    <row r="2160" spans="2:27" ht="13.5" hidden="1">
      <c r="B2160" s="232" t="s">
        <v>1110</v>
      </c>
      <c r="C2160" s="232" t="s">
        <v>849</v>
      </c>
      <c r="D2160" s="232" t="s">
        <v>980</v>
      </c>
      <c r="E2160" s="232" t="s">
        <v>988</v>
      </c>
      <c r="F2160" s="232">
        <v>2</v>
      </c>
      <c r="G2160" s="232" t="s">
        <v>1363</v>
      </c>
      <c r="H2160" s="233">
        <v>0.22</v>
      </c>
      <c r="I2160" s="233">
        <v>0</v>
      </c>
      <c r="J2160" s="233">
        <v>0.1608</v>
      </c>
      <c r="K2160" s="234">
        <v>420</v>
      </c>
      <c r="L2160" s="233">
        <v>0.108</v>
      </c>
      <c r="M2160" s="234">
        <v>1350</v>
      </c>
      <c r="N2160" s="233">
        <v>0</v>
      </c>
      <c r="O2160" s="233">
        <v>0</v>
      </c>
      <c r="P2160" s="233">
        <v>0.12909999999999999</v>
      </c>
      <c r="Q2160" s="234">
        <v>841</v>
      </c>
      <c r="R2160" s="233">
        <v>9.1999999999999998E-2</v>
      </c>
      <c r="S2160" s="234">
        <v>3158</v>
      </c>
      <c r="T2160" s="233">
        <v>0</v>
      </c>
      <c r="U2160" s="235">
        <f t="shared" si="231"/>
        <v>160.6</v>
      </c>
      <c r="V2160" s="227">
        <f t="shared" si="232"/>
        <v>117.384</v>
      </c>
      <c r="W2160" s="227">
        <f t="shared" si="233"/>
        <v>113.84</v>
      </c>
      <c r="X2160" s="227">
        <f t="shared" si="236"/>
        <v>112.5</v>
      </c>
      <c r="Y2160" s="227">
        <f t="shared" si="234"/>
        <v>94.242999999999995</v>
      </c>
      <c r="Z2160" s="227">
        <f t="shared" si="235"/>
        <v>90.521111111111111</v>
      </c>
      <c r="AA2160" s="227">
        <f t="shared" si="237"/>
        <v>87.722222222222229</v>
      </c>
    </row>
    <row r="2161" spans="2:27" ht="13.5" hidden="1">
      <c r="B2161" s="232" t="s">
        <v>1110</v>
      </c>
      <c r="C2161" s="232" t="s">
        <v>850</v>
      </c>
      <c r="D2161" s="232" t="s">
        <v>980</v>
      </c>
      <c r="E2161" s="232" t="s">
        <v>988</v>
      </c>
      <c r="F2161" s="232">
        <v>4</v>
      </c>
      <c r="G2161" s="232" t="s">
        <v>1354</v>
      </c>
      <c r="H2161" s="233">
        <v>0.38</v>
      </c>
      <c r="I2161" s="233">
        <v>0</v>
      </c>
      <c r="J2161" s="233">
        <v>0.2616</v>
      </c>
      <c r="K2161" s="234">
        <v>841</v>
      </c>
      <c r="L2161" s="233">
        <v>0.156</v>
      </c>
      <c r="M2161" s="234">
        <v>2174</v>
      </c>
      <c r="N2161" s="233">
        <v>0</v>
      </c>
      <c r="O2161" s="233">
        <v>0</v>
      </c>
      <c r="P2161" s="233">
        <v>0.19819999999999999</v>
      </c>
      <c r="Q2161" s="234">
        <v>1682</v>
      </c>
      <c r="R2161" s="233">
        <v>0.124</v>
      </c>
      <c r="S2161" s="234">
        <v>4739</v>
      </c>
      <c r="T2161" s="233">
        <v>0</v>
      </c>
      <c r="U2161" s="235">
        <f t="shared" si="231"/>
        <v>277.39999999999998</v>
      </c>
      <c r="V2161" s="227">
        <f t="shared" si="232"/>
        <v>190.96799999999999</v>
      </c>
      <c r="W2161" s="227">
        <f t="shared" si="233"/>
        <v>183.96333333333331</v>
      </c>
      <c r="X2161" s="227">
        <f t="shared" si="236"/>
        <v>181.16666666666666</v>
      </c>
      <c r="Y2161" s="227">
        <f t="shared" si="234"/>
        <v>144.68599999999998</v>
      </c>
      <c r="Z2161" s="227">
        <f t="shared" si="235"/>
        <v>137.24222222222221</v>
      </c>
      <c r="AA2161" s="227">
        <f t="shared" si="237"/>
        <v>131.63888888888889</v>
      </c>
    </row>
    <row r="2162" spans="2:27" ht="13.5" hidden="1">
      <c r="B2162" s="232" t="s">
        <v>1110</v>
      </c>
      <c r="C2162" s="232" t="s">
        <v>851</v>
      </c>
      <c r="D2162" s="232" t="s">
        <v>980</v>
      </c>
      <c r="E2162" s="232" t="s">
        <v>988</v>
      </c>
      <c r="F2162" s="232">
        <v>48</v>
      </c>
      <c r="G2162" s="232" t="s">
        <v>1356</v>
      </c>
      <c r="H2162" s="233">
        <v>3.778</v>
      </c>
      <c r="I2162" s="233">
        <v>0</v>
      </c>
      <c r="J2162" s="233">
        <v>2.4279999999999999</v>
      </c>
      <c r="K2162" s="234">
        <v>9587</v>
      </c>
      <c r="L2162" s="233">
        <v>1.224</v>
      </c>
      <c r="M2162" s="234">
        <v>19929</v>
      </c>
      <c r="N2162" s="233">
        <v>0</v>
      </c>
      <c r="O2162" s="233">
        <v>0</v>
      </c>
      <c r="P2162" s="233">
        <v>1.706</v>
      </c>
      <c r="Q2162" s="234">
        <v>19174</v>
      </c>
      <c r="R2162" s="233">
        <v>0.86</v>
      </c>
      <c r="S2162" s="234">
        <v>39463</v>
      </c>
      <c r="T2162" s="233">
        <v>0</v>
      </c>
      <c r="U2162" s="235">
        <f t="shared" si="231"/>
        <v>2757.94</v>
      </c>
      <c r="V2162" s="227">
        <f t="shared" si="232"/>
        <v>1772.44</v>
      </c>
      <c r="W2162" s="227">
        <f t="shared" si="233"/>
        <v>1692.4366666666665</v>
      </c>
      <c r="X2162" s="227">
        <f t="shared" si="236"/>
        <v>1660.75</v>
      </c>
      <c r="Y2162" s="227">
        <f t="shared" si="234"/>
        <v>1245.3799999999999</v>
      </c>
      <c r="Z2162" s="227">
        <f t="shared" si="235"/>
        <v>1160.411111111111</v>
      </c>
      <c r="AA2162" s="227">
        <f t="shared" si="237"/>
        <v>1096.1944444444443</v>
      </c>
    </row>
    <row r="2163" spans="2:27" ht="13.5" hidden="1">
      <c r="B2163" s="232" t="s">
        <v>1110</v>
      </c>
      <c r="C2163" s="232" t="s">
        <v>852</v>
      </c>
      <c r="D2163" s="232" t="s">
        <v>980</v>
      </c>
      <c r="E2163" s="232" t="s">
        <v>988</v>
      </c>
      <c r="F2163" s="232">
        <v>64</v>
      </c>
      <c r="G2163" s="232" t="s">
        <v>1364</v>
      </c>
      <c r="H2163" s="233">
        <v>4.9939999999999998</v>
      </c>
      <c r="I2163" s="233">
        <v>0</v>
      </c>
      <c r="J2163" s="233">
        <v>3.194</v>
      </c>
      <c r="K2163" s="234">
        <v>12783</v>
      </c>
      <c r="L2163" s="233">
        <v>1.589</v>
      </c>
      <c r="M2163" s="234">
        <v>26193</v>
      </c>
      <c r="N2163" s="233">
        <v>0</v>
      </c>
      <c r="O2163" s="233">
        <v>0</v>
      </c>
      <c r="P2163" s="233">
        <v>2.2309999999999999</v>
      </c>
      <c r="Q2163" s="234">
        <v>25565</v>
      </c>
      <c r="R2163" s="233">
        <v>1.103</v>
      </c>
      <c r="S2163" s="234">
        <v>51479</v>
      </c>
      <c r="T2163" s="233">
        <v>0</v>
      </c>
      <c r="U2163" s="235">
        <f t="shared" si="231"/>
        <v>3645.62</v>
      </c>
      <c r="V2163" s="227">
        <f t="shared" si="232"/>
        <v>2331.62</v>
      </c>
      <c r="W2163" s="227">
        <f t="shared" si="233"/>
        <v>2225.2200000000003</v>
      </c>
      <c r="X2163" s="227">
        <f t="shared" si="236"/>
        <v>2182.75</v>
      </c>
      <c r="Y2163" s="227">
        <f t="shared" si="234"/>
        <v>1628.6299999999999</v>
      </c>
      <c r="Z2163" s="227">
        <f t="shared" si="235"/>
        <v>1515.3288888888887</v>
      </c>
      <c r="AA2163" s="227">
        <f t="shared" si="237"/>
        <v>1429.9722222222222</v>
      </c>
    </row>
    <row r="2164" spans="2:27" ht="13.5" hidden="1">
      <c r="B2164" s="232" t="s">
        <v>1110</v>
      </c>
      <c r="C2164" s="232" t="s">
        <v>853</v>
      </c>
      <c r="D2164" s="232" t="s">
        <v>980</v>
      </c>
      <c r="E2164" s="232" t="s">
        <v>988</v>
      </c>
      <c r="F2164" s="232">
        <v>96</v>
      </c>
      <c r="G2164" s="232" t="s">
        <v>1365</v>
      </c>
      <c r="H2164" s="233">
        <v>7.4260000000000002</v>
      </c>
      <c r="I2164" s="233">
        <v>0</v>
      </c>
      <c r="J2164" s="233">
        <v>4.726</v>
      </c>
      <c r="K2164" s="234">
        <v>19174</v>
      </c>
      <c r="L2164" s="233">
        <v>2.319</v>
      </c>
      <c r="M2164" s="234">
        <v>38720</v>
      </c>
      <c r="N2164" s="233">
        <v>0</v>
      </c>
      <c r="O2164" s="233">
        <v>0</v>
      </c>
      <c r="P2164" s="233">
        <v>3.282</v>
      </c>
      <c r="Q2164" s="234">
        <v>38348</v>
      </c>
      <c r="R2164" s="233">
        <v>1.589</v>
      </c>
      <c r="S2164" s="234">
        <v>75510</v>
      </c>
      <c r="T2164" s="233">
        <v>0</v>
      </c>
      <c r="U2164" s="235">
        <f t="shared" si="231"/>
        <v>5420.9800000000005</v>
      </c>
      <c r="V2164" s="227">
        <f t="shared" si="232"/>
        <v>3449.98</v>
      </c>
      <c r="W2164" s="227">
        <f t="shared" si="233"/>
        <v>3290.7033333333329</v>
      </c>
      <c r="X2164" s="227">
        <f t="shared" si="236"/>
        <v>3226.6666666666665</v>
      </c>
      <c r="Y2164" s="227">
        <f t="shared" si="234"/>
        <v>2395.86</v>
      </c>
      <c r="Z2164" s="227">
        <f t="shared" si="235"/>
        <v>2225.192222222222</v>
      </c>
      <c r="AA2164" s="227">
        <f t="shared" si="237"/>
        <v>2097.5</v>
      </c>
    </row>
    <row r="2165" spans="2:27" ht="13.5" hidden="1">
      <c r="B2165" s="232" t="s">
        <v>1110</v>
      </c>
      <c r="C2165" s="232" t="s">
        <v>854</v>
      </c>
      <c r="D2165" s="232" t="s">
        <v>980</v>
      </c>
      <c r="E2165" s="232" t="s">
        <v>988</v>
      </c>
      <c r="F2165" s="232">
        <v>8</v>
      </c>
      <c r="G2165" s="232" t="s">
        <v>1317</v>
      </c>
      <c r="H2165" s="233">
        <v>0.73799999999999999</v>
      </c>
      <c r="I2165" s="233">
        <v>0</v>
      </c>
      <c r="J2165" s="233">
        <v>0.51300000000000001</v>
      </c>
      <c r="K2165" s="234">
        <v>1598</v>
      </c>
      <c r="L2165" s="233">
        <v>0.312</v>
      </c>
      <c r="M2165" s="234">
        <v>4271</v>
      </c>
      <c r="N2165" s="233">
        <v>0</v>
      </c>
      <c r="O2165" s="233">
        <v>0</v>
      </c>
      <c r="P2165" s="233">
        <v>0.39300000000000002</v>
      </c>
      <c r="Q2165" s="234">
        <v>3196</v>
      </c>
      <c r="R2165" s="233">
        <v>0.252</v>
      </c>
      <c r="S2165" s="234">
        <v>9424</v>
      </c>
      <c r="T2165" s="233">
        <v>0</v>
      </c>
      <c r="U2165" s="235">
        <f t="shared" si="231"/>
        <v>538.74</v>
      </c>
      <c r="V2165" s="227">
        <f t="shared" si="232"/>
        <v>374.49</v>
      </c>
      <c r="W2165" s="227">
        <f t="shared" si="233"/>
        <v>360.92666666666662</v>
      </c>
      <c r="X2165" s="227">
        <f t="shared" si="236"/>
        <v>355.91666666666669</v>
      </c>
      <c r="Y2165" s="227">
        <f t="shared" si="234"/>
        <v>286.89</v>
      </c>
      <c r="Z2165" s="227">
        <f t="shared" si="235"/>
        <v>272.73777777777775</v>
      </c>
      <c r="AA2165" s="227">
        <f t="shared" si="237"/>
        <v>261.77777777777777</v>
      </c>
    </row>
    <row r="2166" spans="2:27" ht="13.5" hidden="1">
      <c r="B2166" s="232" t="s">
        <v>1110</v>
      </c>
      <c r="C2166" s="232" t="s">
        <v>855</v>
      </c>
      <c r="D2166" s="232" t="s">
        <v>980</v>
      </c>
      <c r="E2166" s="232" t="s">
        <v>988</v>
      </c>
      <c r="F2166" s="232">
        <v>16</v>
      </c>
      <c r="G2166" s="232" t="s">
        <v>1316</v>
      </c>
      <c r="H2166" s="233">
        <v>1.3460000000000001</v>
      </c>
      <c r="I2166" s="233">
        <v>0</v>
      </c>
      <c r="J2166" s="233">
        <v>0.89600000000000002</v>
      </c>
      <c r="K2166" s="234">
        <v>3196</v>
      </c>
      <c r="L2166" s="233">
        <v>0.495</v>
      </c>
      <c r="M2166" s="234">
        <v>7402</v>
      </c>
      <c r="N2166" s="233">
        <v>0</v>
      </c>
      <c r="O2166" s="233">
        <v>0</v>
      </c>
      <c r="P2166" s="233">
        <v>0.65500000000000003</v>
      </c>
      <c r="Q2166" s="234">
        <v>6391</v>
      </c>
      <c r="R2166" s="233">
        <v>0.373</v>
      </c>
      <c r="S2166" s="234">
        <v>15432</v>
      </c>
      <c r="T2166" s="233">
        <v>0</v>
      </c>
      <c r="U2166" s="235">
        <f t="shared" si="231"/>
        <v>982.58</v>
      </c>
      <c r="V2166" s="227">
        <f t="shared" si="232"/>
        <v>654.08000000000004</v>
      </c>
      <c r="W2166" s="227">
        <f t="shared" si="233"/>
        <v>627.68333333333339</v>
      </c>
      <c r="X2166" s="227">
        <f t="shared" si="236"/>
        <v>616.83333333333337</v>
      </c>
      <c r="Y2166" s="227">
        <f t="shared" si="234"/>
        <v>478.15000000000003</v>
      </c>
      <c r="Z2166" s="227">
        <f t="shared" si="235"/>
        <v>449.81777777777779</v>
      </c>
      <c r="AA2166" s="227">
        <f t="shared" si="237"/>
        <v>428.66666666666669</v>
      </c>
    </row>
    <row r="2167" spans="2:27" ht="13.5" hidden="1">
      <c r="B2167" s="232" t="s">
        <v>1110</v>
      </c>
      <c r="C2167" s="232" t="s">
        <v>856</v>
      </c>
      <c r="D2167" s="232" t="s">
        <v>980</v>
      </c>
      <c r="E2167" s="232" t="s">
        <v>988</v>
      </c>
      <c r="F2167" s="232">
        <v>32</v>
      </c>
      <c r="G2167" s="232" t="s">
        <v>1345</v>
      </c>
      <c r="H2167" s="233">
        <v>2.5619999999999998</v>
      </c>
      <c r="I2167" s="233">
        <v>0</v>
      </c>
      <c r="J2167" s="233">
        <v>1.6619999999999999</v>
      </c>
      <c r="K2167" s="234">
        <v>6391</v>
      </c>
      <c r="L2167" s="233">
        <v>0.86</v>
      </c>
      <c r="M2167" s="234">
        <v>13666</v>
      </c>
      <c r="N2167" s="233">
        <v>0</v>
      </c>
      <c r="O2167" s="233">
        <v>0</v>
      </c>
      <c r="P2167" s="233">
        <v>1.181</v>
      </c>
      <c r="Q2167" s="234">
        <v>12783</v>
      </c>
      <c r="R2167" s="233">
        <v>0.61599999999999999</v>
      </c>
      <c r="S2167" s="234">
        <v>27448</v>
      </c>
      <c r="T2167" s="233">
        <v>0</v>
      </c>
      <c r="U2167" s="235">
        <f t="shared" si="231"/>
        <v>1870.26</v>
      </c>
      <c r="V2167" s="227">
        <f t="shared" si="232"/>
        <v>1213.26</v>
      </c>
      <c r="W2167" s="227">
        <f t="shared" si="233"/>
        <v>1160.3833333333332</v>
      </c>
      <c r="X2167" s="227">
        <f t="shared" si="236"/>
        <v>1138.8333333333333</v>
      </c>
      <c r="Y2167" s="227">
        <f t="shared" si="234"/>
        <v>862.13</v>
      </c>
      <c r="Z2167" s="227">
        <f t="shared" si="235"/>
        <v>804.76333333333332</v>
      </c>
      <c r="AA2167" s="227">
        <f t="shared" si="237"/>
        <v>762.44444444444446</v>
      </c>
    </row>
    <row r="2168" spans="2:27" ht="13.5" hidden="1">
      <c r="B2168" s="232" t="s">
        <v>1110</v>
      </c>
      <c r="C2168" s="232" t="s">
        <v>857</v>
      </c>
      <c r="D2168" s="232" t="s">
        <v>980</v>
      </c>
      <c r="E2168" s="232" t="s">
        <v>988</v>
      </c>
      <c r="F2168" s="232">
        <v>2</v>
      </c>
      <c r="G2168" s="232" t="s">
        <v>1311</v>
      </c>
      <c r="H2168" s="233">
        <v>0.21199999999999999</v>
      </c>
      <c r="I2168" s="233">
        <v>0</v>
      </c>
      <c r="J2168" s="233">
        <v>0.156</v>
      </c>
      <c r="K2168" s="234">
        <v>399</v>
      </c>
      <c r="L2168" s="233">
        <v>0.106</v>
      </c>
      <c r="M2168" s="234">
        <v>1309</v>
      </c>
      <c r="N2168" s="233">
        <v>0</v>
      </c>
      <c r="O2168" s="233">
        <v>0</v>
      </c>
      <c r="P2168" s="233">
        <v>0.126</v>
      </c>
      <c r="Q2168" s="234">
        <v>799</v>
      </c>
      <c r="R2168" s="233">
        <v>0.09</v>
      </c>
      <c r="S2168" s="234">
        <v>3079</v>
      </c>
      <c r="T2168" s="233">
        <v>0</v>
      </c>
      <c r="U2168" s="235">
        <f t="shared" si="231"/>
        <v>154.76</v>
      </c>
      <c r="V2168" s="227">
        <f t="shared" si="232"/>
        <v>113.88</v>
      </c>
      <c r="W2168" s="227">
        <f t="shared" si="233"/>
        <v>110.63</v>
      </c>
      <c r="X2168" s="227">
        <f t="shared" si="236"/>
        <v>109.08333333333333</v>
      </c>
      <c r="Y2168" s="227">
        <f t="shared" si="234"/>
        <v>91.98</v>
      </c>
      <c r="Z2168" s="227">
        <f t="shared" si="235"/>
        <v>87.894444444444446</v>
      </c>
      <c r="AA2168" s="227">
        <f t="shared" si="237"/>
        <v>85.527777777777771</v>
      </c>
    </row>
    <row r="2169" spans="2:27" ht="13.5" hidden="1">
      <c r="B2169" s="232" t="s">
        <v>1110</v>
      </c>
      <c r="C2169" s="232" t="s">
        <v>858</v>
      </c>
      <c r="D2169" s="232" t="s">
        <v>980</v>
      </c>
      <c r="E2169" s="232" t="s">
        <v>988</v>
      </c>
      <c r="F2169" s="232">
        <v>96</v>
      </c>
      <c r="G2169" s="232" t="s">
        <v>1365</v>
      </c>
      <c r="H2169" s="233">
        <v>7.4260000000000002</v>
      </c>
      <c r="I2169" s="233">
        <v>0</v>
      </c>
      <c r="J2169" s="233">
        <v>4.726</v>
      </c>
      <c r="K2169" s="234">
        <v>19174</v>
      </c>
      <c r="L2169" s="233">
        <v>2.319</v>
      </c>
      <c r="M2169" s="234">
        <v>38720</v>
      </c>
      <c r="N2169" s="233">
        <v>0</v>
      </c>
      <c r="O2169" s="233">
        <v>0</v>
      </c>
      <c r="P2169" s="233">
        <v>3.282</v>
      </c>
      <c r="Q2169" s="234">
        <v>38348</v>
      </c>
      <c r="R2169" s="233">
        <v>1.589</v>
      </c>
      <c r="S2169" s="234">
        <v>75510</v>
      </c>
      <c r="T2169" s="233">
        <v>0</v>
      </c>
      <c r="U2169" s="235">
        <f t="shared" si="231"/>
        <v>5420.9800000000005</v>
      </c>
      <c r="V2169" s="227">
        <f t="shared" si="232"/>
        <v>3449.98</v>
      </c>
      <c r="W2169" s="227">
        <f t="shared" si="233"/>
        <v>3290.7033333333329</v>
      </c>
      <c r="X2169" s="227">
        <f t="shared" si="236"/>
        <v>3226.6666666666665</v>
      </c>
      <c r="Y2169" s="227">
        <f t="shared" si="234"/>
        <v>2395.86</v>
      </c>
      <c r="Z2169" s="227">
        <f t="shared" si="235"/>
        <v>2225.192222222222</v>
      </c>
      <c r="AA2169" s="227">
        <f t="shared" si="237"/>
        <v>2097.5</v>
      </c>
    </row>
    <row r="2170" spans="2:27" ht="13.5" hidden="1">
      <c r="B2170" s="232" t="s">
        <v>1110</v>
      </c>
      <c r="C2170" s="232" t="s">
        <v>859</v>
      </c>
      <c r="D2170" s="232" t="s">
        <v>980</v>
      </c>
      <c r="E2170" s="232" t="s">
        <v>988</v>
      </c>
      <c r="F2170" s="232">
        <v>4</v>
      </c>
      <c r="G2170" s="232" t="s">
        <v>1312</v>
      </c>
      <c r="H2170" s="233">
        <v>0.36399999999999999</v>
      </c>
      <c r="I2170" s="233">
        <v>0</v>
      </c>
      <c r="J2170" s="233">
        <v>0.252</v>
      </c>
      <c r="K2170" s="234">
        <v>799</v>
      </c>
      <c r="L2170" s="233">
        <v>0.151</v>
      </c>
      <c r="M2170" s="234">
        <v>2091</v>
      </c>
      <c r="N2170" s="233">
        <v>0</v>
      </c>
      <c r="O2170" s="233">
        <v>0</v>
      </c>
      <c r="P2170" s="233">
        <v>0.191</v>
      </c>
      <c r="Q2170" s="234">
        <v>1598</v>
      </c>
      <c r="R2170" s="233">
        <v>0.121</v>
      </c>
      <c r="S2170" s="234">
        <v>4581</v>
      </c>
      <c r="T2170" s="233">
        <v>0</v>
      </c>
      <c r="U2170" s="235">
        <f t="shared" si="231"/>
        <v>265.71999999999997</v>
      </c>
      <c r="V2170" s="227">
        <f t="shared" si="232"/>
        <v>183.96</v>
      </c>
      <c r="W2170" s="227">
        <f t="shared" si="233"/>
        <v>176.81333333333333</v>
      </c>
      <c r="X2170" s="227">
        <f t="shared" si="236"/>
        <v>174.25</v>
      </c>
      <c r="Y2170" s="227">
        <f t="shared" si="234"/>
        <v>139.43</v>
      </c>
      <c r="Z2170" s="227">
        <f t="shared" si="235"/>
        <v>132.7188888888889</v>
      </c>
      <c r="AA2170" s="227">
        <f t="shared" si="237"/>
        <v>127.25</v>
      </c>
    </row>
    <row r="2171" spans="2:27" ht="13.5" hidden="1">
      <c r="B2171" s="232" t="s">
        <v>1110</v>
      </c>
      <c r="C2171" s="232" t="s">
        <v>860</v>
      </c>
      <c r="D2171" s="232" t="s">
        <v>980</v>
      </c>
      <c r="E2171" s="232" t="s">
        <v>988</v>
      </c>
      <c r="F2171" s="232">
        <v>48</v>
      </c>
      <c r="G2171" s="232" t="s">
        <v>1356</v>
      </c>
      <c r="H2171" s="233">
        <v>3.3940000000000001</v>
      </c>
      <c r="I2171" s="233">
        <v>0</v>
      </c>
      <c r="J2171" s="233">
        <v>2.1859999999999999</v>
      </c>
      <c r="K2171" s="234">
        <v>8578</v>
      </c>
      <c r="L2171" s="233">
        <v>1.109</v>
      </c>
      <c r="M2171" s="234">
        <v>17951</v>
      </c>
      <c r="N2171" s="233">
        <v>0</v>
      </c>
      <c r="O2171" s="233">
        <v>0</v>
      </c>
      <c r="P2171" s="233">
        <v>1.54</v>
      </c>
      <c r="Q2171" s="234">
        <v>17156</v>
      </c>
      <c r="R2171" s="233">
        <v>0.78300000000000003</v>
      </c>
      <c r="S2171" s="234">
        <v>35669</v>
      </c>
      <c r="T2171" s="233">
        <v>0</v>
      </c>
      <c r="U2171" s="235">
        <f t="shared" si="231"/>
        <v>2477.62</v>
      </c>
      <c r="V2171" s="227">
        <f t="shared" si="232"/>
        <v>1595.78</v>
      </c>
      <c r="W2171" s="227">
        <f t="shared" si="233"/>
        <v>1524.4033333333332</v>
      </c>
      <c r="X2171" s="227">
        <f t="shared" si="236"/>
        <v>1495.9166666666667</v>
      </c>
      <c r="Y2171" s="227">
        <f t="shared" si="234"/>
        <v>1124.2</v>
      </c>
      <c r="Z2171" s="227">
        <f t="shared" si="235"/>
        <v>1048.1455555555556</v>
      </c>
      <c r="AA2171" s="227">
        <f t="shared" si="237"/>
        <v>990.80555555555554</v>
      </c>
    </row>
    <row r="2172" spans="2:27" ht="13.5" hidden="1">
      <c r="B2172" s="232" t="s">
        <v>1110</v>
      </c>
      <c r="C2172" s="232" t="s">
        <v>861</v>
      </c>
      <c r="D2172" s="232" t="s">
        <v>980</v>
      </c>
      <c r="E2172" s="232" t="s">
        <v>988</v>
      </c>
      <c r="F2172" s="232">
        <v>64</v>
      </c>
      <c r="G2172" s="232" t="s">
        <v>1364</v>
      </c>
      <c r="H2172" s="233">
        <v>4.4820000000000002</v>
      </c>
      <c r="I2172" s="233">
        <v>0</v>
      </c>
      <c r="J2172" s="233">
        <v>2.8719999999999999</v>
      </c>
      <c r="K2172" s="234">
        <v>11437</v>
      </c>
      <c r="L2172" s="233">
        <v>1.4359999999999999</v>
      </c>
      <c r="M2172" s="234">
        <v>23555</v>
      </c>
      <c r="N2172" s="233">
        <v>0</v>
      </c>
      <c r="O2172" s="233">
        <v>0</v>
      </c>
      <c r="P2172" s="233">
        <v>2.0099999999999998</v>
      </c>
      <c r="Q2172" s="234">
        <v>22874</v>
      </c>
      <c r="R2172" s="233">
        <v>1</v>
      </c>
      <c r="S2172" s="234">
        <v>46420</v>
      </c>
      <c r="T2172" s="233">
        <v>0</v>
      </c>
      <c r="U2172" s="235">
        <f t="shared" si="231"/>
        <v>3271.86</v>
      </c>
      <c r="V2172" s="227">
        <f t="shared" si="232"/>
        <v>2096.56</v>
      </c>
      <c r="W2172" s="227">
        <f t="shared" si="233"/>
        <v>2001.3633333333332</v>
      </c>
      <c r="X2172" s="227">
        <f t="shared" si="236"/>
        <v>1962.9166666666667</v>
      </c>
      <c r="Y2172" s="227">
        <f t="shared" si="234"/>
        <v>1467.3</v>
      </c>
      <c r="Z2172" s="227">
        <f t="shared" si="235"/>
        <v>1365.3888888888889</v>
      </c>
      <c r="AA2172" s="227">
        <f t="shared" si="237"/>
        <v>1289.4444444444443</v>
      </c>
    </row>
    <row r="2173" spans="2:27" ht="13.5" hidden="1">
      <c r="B2173" s="232" t="s">
        <v>1110</v>
      </c>
      <c r="C2173" s="232" t="s">
        <v>862</v>
      </c>
      <c r="D2173" s="232" t="s">
        <v>980</v>
      </c>
      <c r="E2173" s="232" t="s">
        <v>988</v>
      </c>
      <c r="F2173" s="232">
        <v>96</v>
      </c>
      <c r="G2173" s="232" t="s">
        <v>1365</v>
      </c>
      <c r="H2173" s="233">
        <v>6.6580000000000004</v>
      </c>
      <c r="I2173" s="233">
        <v>0</v>
      </c>
      <c r="J2173" s="233">
        <v>4.2430000000000003</v>
      </c>
      <c r="K2173" s="234">
        <v>17156</v>
      </c>
      <c r="L2173" s="233">
        <v>2.0880000000000001</v>
      </c>
      <c r="M2173" s="234">
        <v>34764</v>
      </c>
      <c r="N2173" s="233">
        <v>0</v>
      </c>
      <c r="O2173" s="233">
        <v>0</v>
      </c>
      <c r="P2173" s="233">
        <v>2.95</v>
      </c>
      <c r="Q2173" s="234">
        <v>34311</v>
      </c>
      <c r="R2173" s="233">
        <v>1.4359999999999999</v>
      </c>
      <c r="S2173" s="234">
        <v>67921</v>
      </c>
      <c r="T2173" s="233">
        <v>0</v>
      </c>
      <c r="U2173" s="235">
        <f t="shared" si="231"/>
        <v>4860.34</v>
      </c>
      <c r="V2173" s="227">
        <f t="shared" si="232"/>
        <v>3097.3900000000003</v>
      </c>
      <c r="W2173" s="227">
        <f t="shared" si="233"/>
        <v>2953.9066666666668</v>
      </c>
      <c r="X2173" s="227">
        <f t="shared" si="236"/>
        <v>2897</v>
      </c>
      <c r="Y2173" s="227">
        <f t="shared" si="234"/>
        <v>2153.5</v>
      </c>
      <c r="Z2173" s="227">
        <f t="shared" si="235"/>
        <v>2001.3633333333332</v>
      </c>
      <c r="AA2173" s="227">
        <f t="shared" si="237"/>
        <v>1886.6944444444443</v>
      </c>
    </row>
    <row r="2174" spans="2:27" ht="13.5" hidden="1">
      <c r="B2174" s="232" t="s">
        <v>1110</v>
      </c>
      <c r="C2174" s="232" t="s">
        <v>863</v>
      </c>
      <c r="D2174" s="232" t="s">
        <v>980</v>
      </c>
      <c r="E2174" s="232" t="s">
        <v>988</v>
      </c>
      <c r="F2174" s="232">
        <v>8</v>
      </c>
      <c r="G2174" s="232" t="s">
        <v>1317</v>
      </c>
      <c r="H2174" s="233">
        <v>0.67400000000000004</v>
      </c>
      <c r="I2174" s="233">
        <v>0</v>
      </c>
      <c r="J2174" s="233">
        <v>0.47299999999999998</v>
      </c>
      <c r="K2174" s="234">
        <v>1430</v>
      </c>
      <c r="L2174" s="233">
        <v>0.29299999999999998</v>
      </c>
      <c r="M2174" s="234">
        <v>3941</v>
      </c>
      <c r="N2174" s="233">
        <v>0</v>
      </c>
      <c r="O2174" s="233">
        <v>0</v>
      </c>
      <c r="P2174" s="233">
        <v>0.36499999999999999</v>
      </c>
      <c r="Q2174" s="234">
        <v>2859</v>
      </c>
      <c r="R2174" s="233">
        <v>0.23899999999999999</v>
      </c>
      <c r="S2174" s="234">
        <v>8792</v>
      </c>
      <c r="T2174" s="233">
        <v>0</v>
      </c>
      <c r="U2174" s="235">
        <f t="shared" si="231"/>
        <v>492.02000000000004</v>
      </c>
      <c r="V2174" s="227">
        <f t="shared" si="232"/>
        <v>345.28999999999996</v>
      </c>
      <c r="W2174" s="227">
        <f t="shared" si="233"/>
        <v>333.05666666666667</v>
      </c>
      <c r="X2174" s="227">
        <f t="shared" si="236"/>
        <v>328.41666666666669</v>
      </c>
      <c r="Y2174" s="227">
        <f t="shared" si="234"/>
        <v>266.45</v>
      </c>
      <c r="Z2174" s="227">
        <f t="shared" si="235"/>
        <v>253.88666666666666</v>
      </c>
      <c r="AA2174" s="227">
        <f t="shared" si="237"/>
        <v>244.22222222222223</v>
      </c>
    </row>
    <row r="2175" spans="2:27" ht="13.5" hidden="1">
      <c r="B2175" s="232" t="s">
        <v>1110</v>
      </c>
      <c r="C2175" s="232" t="s">
        <v>864</v>
      </c>
      <c r="D2175" s="232" t="s">
        <v>980</v>
      </c>
      <c r="E2175" s="232" t="s">
        <v>988</v>
      </c>
      <c r="F2175" s="232">
        <v>16</v>
      </c>
      <c r="G2175" s="232" t="s">
        <v>1316</v>
      </c>
      <c r="H2175" s="233">
        <v>1.218</v>
      </c>
      <c r="I2175" s="233">
        <v>0</v>
      </c>
      <c r="J2175" s="233">
        <v>0.81499999999999995</v>
      </c>
      <c r="K2175" s="234">
        <v>2859</v>
      </c>
      <c r="L2175" s="233">
        <v>0.45600000000000002</v>
      </c>
      <c r="M2175" s="234">
        <v>6743</v>
      </c>
      <c r="N2175" s="233">
        <v>0</v>
      </c>
      <c r="O2175" s="233">
        <v>0</v>
      </c>
      <c r="P2175" s="233">
        <v>0.6</v>
      </c>
      <c r="Q2175" s="234">
        <v>5719</v>
      </c>
      <c r="R2175" s="233">
        <v>0.34799999999999998</v>
      </c>
      <c r="S2175" s="234">
        <v>14167</v>
      </c>
      <c r="T2175" s="233">
        <v>0</v>
      </c>
      <c r="U2175" s="235">
        <f t="shared" si="231"/>
        <v>889.14</v>
      </c>
      <c r="V2175" s="227">
        <f t="shared" si="232"/>
        <v>594.94999999999993</v>
      </c>
      <c r="W2175" s="227">
        <f t="shared" si="233"/>
        <v>571.13</v>
      </c>
      <c r="X2175" s="227">
        <f t="shared" si="236"/>
        <v>561.91666666666663</v>
      </c>
      <c r="Y2175" s="227">
        <f t="shared" si="234"/>
        <v>438</v>
      </c>
      <c r="Z2175" s="227">
        <f t="shared" si="235"/>
        <v>412.90111111111111</v>
      </c>
      <c r="AA2175" s="227">
        <f t="shared" si="237"/>
        <v>393.52777777777777</v>
      </c>
    </row>
    <row r="2176" spans="2:27" ht="13.5" hidden="1">
      <c r="B2176" s="232" t="s">
        <v>1110</v>
      </c>
      <c r="C2176" s="232" t="s">
        <v>865</v>
      </c>
      <c r="D2176" s="232" t="s">
        <v>980</v>
      </c>
      <c r="E2176" s="232" t="s">
        <v>988</v>
      </c>
      <c r="F2176" s="232">
        <v>32</v>
      </c>
      <c r="G2176" s="232" t="s">
        <v>1345</v>
      </c>
      <c r="H2176" s="233">
        <v>2.306</v>
      </c>
      <c r="I2176" s="233">
        <v>0</v>
      </c>
      <c r="J2176" s="233">
        <v>1.5009999999999999</v>
      </c>
      <c r="K2176" s="234">
        <v>5719</v>
      </c>
      <c r="L2176" s="233">
        <v>0.78300000000000003</v>
      </c>
      <c r="M2176" s="234">
        <v>12347</v>
      </c>
      <c r="N2176" s="233">
        <v>0</v>
      </c>
      <c r="O2176" s="233">
        <v>0</v>
      </c>
      <c r="P2176" s="233">
        <v>1.07</v>
      </c>
      <c r="Q2176" s="234">
        <v>11437</v>
      </c>
      <c r="R2176" s="233">
        <v>0.56499999999999995</v>
      </c>
      <c r="S2176" s="234">
        <v>24918</v>
      </c>
      <c r="T2176" s="233">
        <v>0</v>
      </c>
      <c r="U2176" s="235">
        <f t="shared" si="231"/>
        <v>1683.38</v>
      </c>
      <c r="V2176" s="227">
        <f t="shared" si="232"/>
        <v>1095.73</v>
      </c>
      <c r="W2176" s="227">
        <f t="shared" si="233"/>
        <v>1048.1733333333334</v>
      </c>
      <c r="X2176" s="227">
        <f t="shared" si="236"/>
        <v>1028.9166666666667</v>
      </c>
      <c r="Y2176" s="227">
        <f t="shared" si="234"/>
        <v>781.1</v>
      </c>
      <c r="Z2176" s="227">
        <f t="shared" si="235"/>
        <v>730.14444444444439</v>
      </c>
      <c r="AA2176" s="227">
        <f t="shared" si="237"/>
        <v>692.16666666666663</v>
      </c>
    </row>
    <row r="2177" spans="2:27" ht="13.5" hidden="1">
      <c r="B2177" s="232" t="s">
        <v>1110</v>
      </c>
      <c r="C2177" s="232" t="s">
        <v>866</v>
      </c>
      <c r="D2177" s="232" t="s">
        <v>980</v>
      </c>
      <c r="E2177" s="232" t="s">
        <v>988</v>
      </c>
      <c r="F2177" s="232">
        <v>2</v>
      </c>
      <c r="G2177" s="232" t="s">
        <v>1311</v>
      </c>
      <c r="H2177" s="233">
        <v>0.19600000000000001</v>
      </c>
      <c r="I2177" s="233">
        <v>0</v>
      </c>
      <c r="J2177" s="233">
        <v>0.14599999999999999</v>
      </c>
      <c r="K2177" s="234">
        <v>357</v>
      </c>
      <c r="L2177" s="233">
        <v>0.10100000000000001</v>
      </c>
      <c r="M2177" s="234">
        <v>1226</v>
      </c>
      <c r="N2177" s="233">
        <v>0</v>
      </c>
      <c r="O2177" s="233">
        <v>0</v>
      </c>
      <c r="P2177" s="233">
        <v>0.11899999999999999</v>
      </c>
      <c r="Q2177" s="234">
        <v>715</v>
      </c>
      <c r="R2177" s="233">
        <v>8.6999999999999994E-2</v>
      </c>
      <c r="S2177" s="234">
        <v>2921</v>
      </c>
      <c r="T2177" s="233">
        <v>0</v>
      </c>
      <c r="U2177" s="235">
        <f t="shared" si="231"/>
        <v>143.08000000000001</v>
      </c>
      <c r="V2177" s="227">
        <f t="shared" si="232"/>
        <v>106.58</v>
      </c>
      <c r="W2177" s="227">
        <f t="shared" si="233"/>
        <v>103.48</v>
      </c>
      <c r="X2177" s="227">
        <f t="shared" si="236"/>
        <v>102.16666666666667</v>
      </c>
      <c r="Y2177" s="227">
        <f t="shared" si="234"/>
        <v>86.86999999999999</v>
      </c>
      <c r="Z2177" s="227">
        <f t="shared" si="235"/>
        <v>83.371111111111105</v>
      </c>
      <c r="AA2177" s="227">
        <f t="shared" si="237"/>
        <v>81.138888888888886</v>
      </c>
    </row>
    <row r="2178" spans="2:27" ht="13.5" hidden="1">
      <c r="B2178" s="232" t="s">
        <v>1110</v>
      </c>
      <c r="C2178" s="232" t="s">
        <v>867</v>
      </c>
      <c r="D2178" s="232" t="s">
        <v>980</v>
      </c>
      <c r="E2178" s="232" t="s">
        <v>988</v>
      </c>
      <c r="F2178" s="232">
        <v>4</v>
      </c>
      <c r="G2178" s="232" t="s">
        <v>1312</v>
      </c>
      <c r="H2178" s="233">
        <v>0.33200000000000002</v>
      </c>
      <c r="I2178" s="233">
        <v>0</v>
      </c>
      <c r="J2178" s="233">
        <v>0.23100000000000001</v>
      </c>
      <c r="K2178" s="234">
        <v>715</v>
      </c>
      <c r="L2178" s="233">
        <v>0.14199999999999999</v>
      </c>
      <c r="M2178" s="234">
        <v>1927</v>
      </c>
      <c r="N2178" s="233">
        <v>0</v>
      </c>
      <c r="O2178" s="233">
        <v>0</v>
      </c>
      <c r="P2178" s="233">
        <v>0.17799999999999999</v>
      </c>
      <c r="Q2178" s="234">
        <v>1430</v>
      </c>
      <c r="R2178" s="233">
        <v>0.114</v>
      </c>
      <c r="S2178" s="234">
        <v>4265</v>
      </c>
      <c r="T2178" s="233">
        <v>0</v>
      </c>
      <c r="U2178" s="235">
        <f t="shared" si="231"/>
        <v>242.36</v>
      </c>
      <c r="V2178" s="227">
        <f t="shared" si="232"/>
        <v>168.63</v>
      </c>
      <c r="W2178" s="227">
        <f t="shared" si="233"/>
        <v>163.24333333333334</v>
      </c>
      <c r="X2178" s="227">
        <f t="shared" si="236"/>
        <v>160.58333333333334</v>
      </c>
      <c r="Y2178" s="227">
        <f t="shared" si="234"/>
        <v>129.94</v>
      </c>
      <c r="Z2178" s="227">
        <f t="shared" si="235"/>
        <v>122.94222222222223</v>
      </c>
      <c r="AA2178" s="227">
        <f t="shared" si="237"/>
        <v>118.47222222222223</v>
      </c>
    </row>
    <row r="2179" spans="2:27" ht="13.5" hidden="1">
      <c r="B2179" s="232" t="s">
        <v>1110</v>
      </c>
      <c r="C2179" s="232" t="s">
        <v>868</v>
      </c>
      <c r="D2179" s="232" t="s">
        <v>980</v>
      </c>
      <c r="E2179" s="232" t="s">
        <v>988</v>
      </c>
      <c r="F2179" s="232">
        <v>48</v>
      </c>
      <c r="G2179" s="232" t="s">
        <v>1356</v>
      </c>
      <c r="H2179" s="233">
        <v>3.9220000000000002</v>
      </c>
      <c r="I2179" s="233">
        <v>0</v>
      </c>
      <c r="J2179" s="233">
        <v>2.512</v>
      </c>
      <c r="K2179" s="234">
        <v>9937</v>
      </c>
      <c r="L2179" s="233">
        <v>1.264</v>
      </c>
      <c r="M2179" s="234">
        <v>20616</v>
      </c>
      <c r="N2179" s="233">
        <v>0</v>
      </c>
      <c r="O2179" s="233">
        <v>0</v>
      </c>
      <c r="P2179" s="233">
        <v>1.768</v>
      </c>
      <c r="Q2179" s="234">
        <v>19931</v>
      </c>
      <c r="R2179" s="233">
        <v>0.88800000000000001</v>
      </c>
      <c r="S2179" s="234">
        <v>40886</v>
      </c>
      <c r="T2179" s="233">
        <v>0</v>
      </c>
      <c r="U2179" s="235">
        <f t="shared" si="231"/>
        <v>2863.06</v>
      </c>
      <c r="V2179" s="227">
        <f t="shared" si="232"/>
        <v>1833.76</v>
      </c>
      <c r="W2179" s="227">
        <f t="shared" si="233"/>
        <v>1750.8033333333333</v>
      </c>
      <c r="X2179" s="227">
        <f t="shared" si="236"/>
        <v>1718</v>
      </c>
      <c r="Y2179" s="227">
        <f t="shared" si="234"/>
        <v>1290.6400000000001</v>
      </c>
      <c r="Z2179" s="227">
        <f t="shared" si="235"/>
        <v>1201.8788888888889</v>
      </c>
      <c r="AA2179" s="227">
        <f t="shared" si="237"/>
        <v>1135.7222222222222</v>
      </c>
    </row>
    <row r="2180" spans="2:27" ht="13.5" hidden="1">
      <c r="B2180" s="232" t="s">
        <v>1110</v>
      </c>
      <c r="C2180" s="232" t="s">
        <v>869</v>
      </c>
      <c r="D2180" s="232" t="s">
        <v>980</v>
      </c>
      <c r="E2180" s="232" t="s">
        <v>988</v>
      </c>
      <c r="F2180" s="232">
        <v>64</v>
      </c>
      <c r="G2180" s="232" t="s">
        <v>1364</v>
      </c>
      <c r="H2180" s="233">
        <v>5.1859999999999999</v>
      </c>
      <c r="I2180" s="233">
        <v>0</v>
      </c>
      <c r="J2180" s="233">
        <v>3.306</v>
      </c>
      <c r="K2180" s="234">
        <v>13250</v>
      </c>
      <c r="L2180" s="233">
        <v>1.643</v>
      </c>
      <c r="M2180" s="234">
        <v>27108</v>
      </c>
      <c r="N2180" s="233">
        <v>0</v>
      </c>
      <c r="O2180" s="233">
        <v>0</v>
      </c>
      <c r="P2180" s="233">
        <v>2.3140000000000001</v>
      </c>
      <c r="Q2180" s="234">
        <v>26574</v>
      </c>
      <c r="R2180" s="233">
        <v>1.141</v>
      </c>
      <c r="S2180" s="234">
        <v>53376</v>
      </c>
      <c r="T2180" s="233">
        <v>0</v>
      </c>
      <c r="U2180" s="235">
        <f t="shared" ref="U2180:U2243" si="238">H2180*hour_M</f>
        <v>3785.7799999999997</v>
      </c>
      <c r="V2180" s="227">
        <f t="shared" ref="V2180:V2243" si="239">J2180*hour_M</f>
        <v>2413.38</v>
      </c>
      <c r="W2180" s="227">
        <f t="shared" ref="W2180:W2243" si="240">K2180/12+L2180*hour_M</f>
        <v>2303.5566666666668</v>
      </c>
      <c r="X2180" s="227">
        <f t="shared" si="236"/>
        <v>2259</v>
      </c>
      <c r="Y2180" s="227">
        <f t="shared" ref="Y2180:Y2243" si="241">P2180*hour_M</f>
        <v>1689.22</v>
      </c>
      <c r="Z2180" s="227">
        <f t="shared" ref="Z2180:Z2243" si="242">Q2180/36+R2180*hour_M</f>
        <v>1571.0966666666668</v>
      </c>
      <c r="AA2180" s="227">
        <f t="shared" si="237"/>
        <v>1482.6666666666667</v>
      </c>
    </row>
    <row r="2181" spans="2:27" ht="13.5" hidden="1">
      <c r="B2181" s="232" t="s">
        <v>1110</v>
      </c>
      <c r="C2181" s="232" t="s">
        <v>870</v>
      </c>
      <c r="D2181" s="232" t="s">
        <v>980</v>
      </c>
      <c r="E2181" s="232" t="s">
        <v>988</v>
      </c>
      <c r="F2181" s="232">
        <v>96</v>
      </c>
      <c r="G2181" s="232" t="s">
        <v>1365</v>
      </c>
      <c r="H2181" s="233">
        <v>7.7140000000000004</v>
      </c>
      <c r="I2181" s="233">
        <v>0</v>
      </c>
      <c r="J2181" s="233">
        <v>4.8940000000000001</v>
      </c>
      <c r="K2181" s="234">
        <v>19875</v>
      </c>
      <c r="L2181" s="233">
        <v>2.399</v>
      </c>
      <c r="M2181" s="234">
        <v>40093</v>
      </c>
      <c r="N2181" s="233">
        <v>0</v>
      </c>
      <c r="O2181" s="233">
        <v>0</v>
      </c>
      <c r="P2181" s="233">
        <v>3.4060000000000001</v>
      </c>
      <c r="Q2181" s="234">
        <v>39862</v>
      </c>
      <c r="R2181" s="233">
        <v>1.647</v>
      </c>
      <c r="S2181" s="234">
        <v>78356</v>
      </c>
      <c r="T2181" s="233">
        <v>0</v>
      </c>
      <c r="U2181" s="235">
        <f t="shared" si="238"/>
        <v>5631.22</v>
      </c>
      <c r="V2181" s="227">
        <f t="shared" si="239"/>
        <v>3572.62</v>
      </c>
      <c r="W2181" s="227">
        <f t="shared" si="240"/>
        <v>3407.52</v>
      </c>
      <c r="X2181" s="227">
        <f t="shared" ref="X2181:X2244" si="243">M2181/12</f>
        <v>3341.0833333333335</v>
      </c>
      <c r="Y2181" s="227">
        <f t="shared" si="241"/>
        <v>2486.38</v>
      </c>
      <c r="Z2181" s="227">
        <f t="shared" si="242"/>
        <v>2309.5877777777778</v>
      </c>
      <c r="AA2181" s="227">
        <f t="shared" ref="AA2181:AA2244" si="244">S2181/36</f>
        <v>2176.5555555555557</v>
      </c>
    </row>
    <row r="2182" spans="2:27" ht="13.5" hidden="1">
      <c r="B2182" s="232" t="s">
        <v>1110</v>
      </c>
      <c r="C2182" s="232" t="s">
        <v>871</v>
      </c>
      <c r="D2182" s="232" t="s">
        <v>980</v>
      </c>
      <c r="E2182" s="232" t="s">
        <v>988</v>
      </c>
      <c r="F2182" s="232">
        <v>8</v>
      </c>
      <c r="G2182" s="232" t="s">
        <v>1317</v>
      </c>
      <c r="H2182" s="233">
        <v>0.76200000000000001</v>
      </c>
      <c r="I2182" s="233">
        <v>0</v>
      </c>
      <c r="J2182" s="233">
        <v>0.52700000000000002</v>
      </c>
      <c r="K2182" s="234">
        <v>1656</v>
      </c>
      <c r="L2182" s="233">
        <v>0.31900000000000001</v>
      </c>
      <c r="M2182" s="234">
        <v>4385</v>
      </c>
      <c r="N2182" s="233">
        <v>0</v>
      </c>
      <c r="O2182" s="233">
        <v>0</v>
      </c>
      <c r="P2182" s="233">
        <v>0.40300000000000002</v>
      </c>
      <c r="Q2182" s="234">
        <v>3322</v>
      </c>
      <c r="R2182" s="233">
        <v>0.25600000000000001</v>
      </c>
      <c r="S2182" s="234">
        <v>9661</v>
      </c>
      <c r="T2182" s="233">
        <v>0</v>
      </c>
      <c r="U2182" s="235">
        <f t="shared" si="238"/>
        <v>556.26</v>
      </c>
      <c r="V2182" s="227">
        <f t="shared" si="239"/>
        <v>384.71000000000004</v>
      </c>
      <c r="W2182" s="227">
        <f t="shared" si="240"/>
        <v>370.87</v>
      </c>
      <c r="X2182" s="227">
        <f t="shared" si="243"/>
        <v>365.41666666666669</v>
      </c>
      <c r="Y2182" s="227">
        <f t="shared" si="241"/>
        <v>294.19</v>
      </c>
      <c r="Z2182" s="227">
        <f t="shared" si="242"/>
        <v>279.15777777777777</v>
      </c>
      <c r="AA2182" s="227">
        <f t="shared" si="244"/>
        <v>268.36111111111109</v>
      </c>
    </row>
    <row r="2183" spans="2:27" ht="13.5" hidden="1">
      <c r="B2183" s="232" t="s">
        <v>1110</v>
      </c>
      <c r="C2183" s="232" t="s">
        <v>872</v>
      </c>
      <c r="D2183" s="232" t="s">
        <v>980</v>
      </c>
      <c r="E2183" s="232" t="s">
        <v>988</v>
      </c>
      <c r="F2183" s="232">
        <v>16</v>
      </c>
      <c r="G2183" s="232" t="s">
        <v>1316</v>
      </c>
      <c r="H2183" s="233">
        <v>1.3939999999999999</v>
      </c>
      <c r="I2183" s="233">
        <v>0</v>
      </c>
      <c r="J2183" s="233">
        <v>0.92400000000000004</v>
      </c>
      <c r="K2183" s="234">
        <v>3312</v>
      </c>
      <c r="L2183" s="233">
        <v>0.50800000000000001</v>
      </c>
      <c r="M2183" s="234">
        <v>7631</v>
      </c>
      <c r="N2183" s="233">
        <v>0</v>
      </c>
      <c r="O2183" s="233">
        <v>0</v>
      </c>
      <c r="P2183" s="233">
        <v>0.67600000000000005</v>
      </c>
      <c r="Q2183" s="234">
        <v>6644</v>
      </c>
      <c r="R2183" s="233">
        <v>0.38300000000000001</v>
      </c>
      <c r="S2183" s="234">
        <v>15906</v>
      </c>
      <c r="T2183" s="233">
        <v>0</v>
      </c>
      <c r="U2183" s="235">
        <f t="shared" si="238"/>
        <v>1017.6199999999999</v>
      </c>
      <c r="V2183" s="227">
        <f t="shared" si="239"/>
        <v>674.52</v>
      </c>
      <c r="W2183" s="227">
        <f t="shared" si="240"/>
        <v>646.84</v>
      </c>
      <c r="X2183" s="227">
        <f t="shared" si="243"/>
        <v>635.91666666666663</v>
      </c>
      <c r="Y2183" s="227">
        <f t="shared" si="241"/>
        <v>493.48</v>
      </c>
      <c r="Z2183" s="227">
        <f t="shared" si="242"/>
        <v>464.14555555555557</v>
      </c>
      <c r="AA2183" s="227">
        <f t="shared" si="244"/>
        <v>441.83333333333331</v>
      </c>
    </row>
    <row r="2184" spans="2:27" ht="13.5" hidden="1">
      <c r="B2184" s="232" t="s">
        <v>1110</v>
      </c>
      <c r="C2184" s="232" t="s">
        <v>298</v>
      </c>
      <c r="D2184" s="232" t="s">
        <v>980</v>
      </c>
      <c r="E2184" s="232" t="s">
        <v>988</v>
      </c>
      <c r="F2184" s="232">
        <v>32</v>
      </c>
      <c r="G2184" s="232" t="s">
        <v>1345</v>
      </c>
      <c r="H2184" s="233">
        <v>2.6579999999999999</v>
      </c>
      <c r="I2184" s="233">
        <v>0</v>
      </c>
      <c r="J2184" s="233">
        <v>1.718</v>
      </c>
      <c r="K2184" s="234">
        <v>6625</v>
      </c>
      <c r="L2184" s="233">
        <v>0.88600000000000001</v>
      </c>
      <c r="M2184" s="234">
        <v>14124</v>
      </c>
      <c r="N2184" s="233">
        <v>0</v>
      </c>
      <c r="O2184" s="233">
        <v>0</v>
      </c>
      <c r="P2184" s="233">
        <v>1.222</v>
      </c>
      <c r="Q2184" s="234">
        <v>13287</v>
      </c>
      <c r="R2184" s="233">
        <v>0.63600000000000001</v>
      </c>
      <c r="S2184" s="234">
        <v>28396</v>
      </c>
      <c r="T2184" s="233">
        <v>0</v>
      </c>
      <c r="U2184" s="235">
        <f t="shared" si="238"/>
        <v>1940.34</v>
      </c>
      <c r="V2184" s="227">
        <f t="shared" si="239"/>
        <v>1254.1399999999999</v>
      </c>
      <c r="W2184" s="227">
        <f t="shared" si="240"/>
        <v>1198.8633333333332</v>
      </c>
      <c r="X2184" s="227">
        <f t="shared" si="243"/>
        <v>1177</v>
      </c>
      <c r="Y2184" s="227">
        <f t="shared" si="241"/>
        <v>892.06</v>
      </c>
      <c r="Z2184" s="227">
        <f t="shared" si="242"/>
        <v>833.36333333333334</v>
      </c>
      <c r="AA2184" s="227">
        <f t="shared" si="244"/>
        <v>788.77777777777783</v>
      </c>
    </row>
    <row r="2185" spans="2:27" ht="13.5" hidden="1">
      <c r="B2185" s="232" t="s">
        <v>1110</v>
      </c>
      <c r="C2185" s="232" t="s">
        <v>873</v>
      </c>
      <c r="D2185" s="232" t="s">
        <v>980</v>
      </c>
      <c r="E2185" s="232" t="s">
        <v>988</v>
      </c>
      <c r="F2185" s="232">
        <v>2</v>
      </c>
      <c r="G2185" s="232" t="s">
        <v>1311</v>
      </c>
      <c r="H2185" s="233">
        <v>0.218</v>
      </c>
      <c r="I2185" s="233">
        <v>0</v>
      </c>
      <c r="J2185" s="233">
        <v>0.159</v>
      </c>
      <c r="K2185" s="234">
        <v>414</v>
      </c>
      <c r="L2185" s="233">
        <v>0.107</v>
      </c>
      <c r="M2185" s="234">
        <v>1337</v>
      </c>
      <c r="N2185" s="233">
        <v>0</v>
      </c>
      <c r="O2185" s="233">
        <v>0</v>
      </c>
      <c r="P2185" s="233">
        <v>0.128</v>
      </c>
      <c r="Q2185" s="234">
        <v>830</v>
      </c>
      <c r="R2185" s="233">
        <v>9.1999999999999998E-2</v>
      </c>
      <c r="S2185" s="234">
        <v>3138</v>
      </c>
      <c r="T2185" s="233">
        <v>0</v>
      </c>
      <c r="U2185" s="235">
        <f t="shared" si="238"/>
        <v>159.13999999999999</v>
      </c>
      <c r="V2185" s="227">
        <f t="shared" si="239"/>
        <v>116.07000000000001</v>
      </c>
      <c r="W2185" s="227">
        <f t="shared" si="240"/>
        <v>112.61</v>
      </c>
      <c r="X2185" s="227">
        <f t="shared" si="243"/>
        <v>111.41666666666667</v>
      </c>
      <c r="Y2185" s="227">
        <f t="shared" si="241"/>
        <v>93.44</v>
      </c>
      <c r="Z2185" s="227">
        <f t="shared" si="242"/>
        <v>90.215555555555554</v>
      </c>
      <c r="AA2185" s="227">
        <f t="shared" si="244"/>
        <v>87.166666666666671</v>
      </c>
    </row>
    <row r="2186" spans="2:27" ht="13.5" hidden="1">
      <c r="B2186" s="232" t="s">
        <v>1110</v>
      </c>
      <c r="C2186" s="232" t="s">
        <v>874</v>
      </c>
      <c r="D2186" s="232" t="s">
        <v>980</v>
      </c>
      <c r="E2186" s="232" t="s">
        <v>988</v>
      </c>
      <c r="F2186" s="232">
        <v>4</v>
      </c>
      <c r="G2186" s="232" t="s">
        <v>1312</v>
      </c>
      <c r="H2186" s="233">
        <v>0.376</v>
      </c>
      <c r="I2186" s="233">
        <v>0</v>
      </c>
      <c r="J2186" s="233">
        <v>0.25900000000000001</v>
      </c>
      <c r="K2186" s="234">
        <v>828</v>
      </c>
      <c r="L2186" s="233">
        <v>0.155</v>
      </c>
      <c r="M2186" s="234">
        <v>2149</v>
      </c>
      <c r="N2186" s="233">
        <v>0</v>
      </c>
      <c r="O2186" s="233">
        <v>0</v>
      </c>
      <c r="P2186" s="233">
        <v>0.19700000000000001</v>
      </c>
      <c r="Q2186" s="234">
        <v>1661</v>
      </c>
      <c r="R2186" s="233">
        <v>0.123</v>
      </c>
      <c r="S2186" s="234">
        <v>4699</v>
      </c>
      <c r="T2186" s="233">
        <v>0</v>
      </c>
      <c r="U2186" s="235">
        <f t="shared" si="238"/>
        <v>274.48</v>
      </c>
      <c r="V2186" s="227">
        <f t="shared" si="239"/>
        <v>189.07</v>
      </c>
      <c r="W2186" s="227">
        <f t="shared" si="240"/>
        <v>182.15</v>
      </c>
      <c r="X2186" s="227">
        <f t="shared" si="243"/>
        <v>179.08333333333334</v>
      </c>
      <c r="Y2186" s="227">
        <f t="shared" si="241"/>
        <v>143.81</v>
      </c>
      <c r="Z2186" s="227">
        <f t="shared" si="242"/>
        <v>135.92888888888888</v>
      </c>
      <c r="AA2186" s="227">
        <f t="shared" si="244"/>
        <v>130.52777777777777</v>
      </c>
    </row>
    <row r="2187" spans="2:27" ht="13.5" hidden="1">
      <c r="B2187" s="232" t="s">
        <v>1110</v>
      </c>
      <c r="C2187" s="232" t="s">
        <v>1389</v>
      </c>
      <c r="D2187" s="232" t="s">
        <v>980</v>
      </c>
      <c r="E2187" s="232" t="s">
        <v>988</v>
      </c>
      <c r="F2187" s="232">
        <v>48</v>
      </c>
      <c r="G2187" s="232" t="s">
        <v>1356</v>
      </c>
      <c r="H2187" s="233">
        <v>4.4020000000000001</v>
      </c>
      <c r="I2187" s="233">
        <v>0</v>
      </c>
      <c r="J2187" s="233">
        <v>2.8213599999999999</v>
      </c>
      <c r="K2187" s="234">
        <v>11227</v>
      </c>
      <c r="L2187" s="233">
        <v>1.4116</v>
      </c>
      <c r="M2187" s="234">
        <v>23143</v>
      </c>
      <c r="N2187" s="233">
        <v>0</v>
      </c>
      <c r="O2187" s="233">
        <v>0</v>
      </c>
      <c r="P2187" s="233">
        <v>1.9016838</v>
      </c>
      <c r="Q2187" s="234">
        <v>21555</v>
      </c>
      <c r="R2187" s="233">
        <v>0.95022399999999996</v>
      </c>
      <c r="S2187" s="234">
        <v>43941</v>
      </c>
      <c r="T2187" s="233">
        <v>0</v>
      </c>
      <c r="U2187" s="235">
        <f t="shared" si="238"/>
        <v>3213.46</v>
      </c>
      <c r="V2187" s="227">
        <f t="shared" si="239"/>
        <v>2059.5927999999999</v>
      </c>
      <c r="W2187" s="227">
        <f t="shared" si="240"/>
        <v>1966.0513333333333</v>
      </c>
      <c r="X2187" s="227">
        <f t="shared" si="243"/>
        <v>1928.5833333333333</v>
      </c>
      <c r="Y2187" s="227">
        <f t="shared" si="241"/>
        <v>1388.2291740000001</v>
      </c>
      <c r="Z2187" s="227">
        <f t="shared" si="242"/>
        <v>1292.4135200000001</v>
      </c>
      <c r="AA2187" s="227">
        <f t="shared" si="244"/>
        <v>1220.5833333333333</v>
      </c>
    </row>
    <row r="2188" spans="2:27" ht="13.5" hidden="1">
      <c r="B2188" s="232" t="s">
        <v>1110</v>
      </c>
      <c r="C2188" s="232" t="s">
        <v>1390</v>
      </c>
      <c r="D2188" s="232" t="s">
        <v>980</v>
      </c>
      <c r="E2188" s="232" t="s">
        <v>988</v>
      </c>
      <c r="F2188" s="232">
        <v>64</v>
      </c>
      <c r="G2188" s="232" t="s">
        <v>1364</v>
      </c>
      <c r="H2188" s="233">
        <v>5.8259999999999996</v>
      </c>
      <c r="I2188" s="233">
        <v>0</v>
      </c>
      <c r="J2188" s="233">
        <v>3.71848</v>
      </c>
      <c r="K2188" s="234">
        <v>14969</v>
      </c>
      <c r="L2188" s="233">
        <v>1.8388</v>
      </c>
      <c r="M2188" s="234">
        <v>30478</v>
      </c>
      <c r="N2188" s="233">
        <v>0</v>
      </c>
      <c r="O2188" s="233">
        <v>0</v>
      </c>
      <c r="P2188" s="233">
        <v>2.4922450999999999</v>
      </c>
      <c r="Q2188" s="234">
        <v>28741</v>
      </c>
      <c r="R2188" s="233">
        <v>1.2236320000000001</v>
      </c>
      <c r="S2188" s="234">
        <v>57449</v>
      </c>
      <c r="T2188" s="233">
        <v>0</v>
      </c>
      <c r="U2188" s="235">
        <f t="shared" si="238"/>
        <v>4252.9799999999996</v>
      </c>
      <c r="V2188" s="227">
        <f t="shared" si="239"/>
        <v>2714.4904000000001</v>
      </c>
      <c r="W2188" s="227">
        <f t="shared" si="240"/>
        <v>2589.7406666666666</v>
      </c>
      <c r="X2188" s="227">
        <f t="shared" si="243"/>
        <v>2539.8333333333335</v>
      </c>
      <c r="Y2188" s="227">
        <f t="shared" si="241"/>
        <v>1819.338923</v>
      </c>
      <c r="Z2188" s="227">
        <f t="shared" si="242"/>
        <v>1691.6124711111111</v>
      </c>
      <c r="AA2188" s="227">
        <f t="shared" si="244"/>
        <v>1595.8055555555557</v>
      </c>
    </row>
    <row r="2189" spans="2:27" ht="13.5" hidden="1">
      <c r="B2189" s="232" t="s">
        <v>1110</v>
      </c>
      <c r="C2189" s="232" t="s">
        <v>1391</v>
      </c>
      <c r="D2189" s="232" t="s">
        <v>980</v>
      </c>
      <c r="E2189" s="232" t="s">
        <v>988</v>
      </c>
      <c r="F2189" s="232">
        <v>96</v>
      </c>
      <c r="G2189" s="232" t="s">
        <v>1365</v>
      </c>
      <c r="H2189" s="233">
        <v>8.6739999999999995</v>
      </c>
      <c r="I2189" s="233">
        <v>0</v>
      </c>
      <c r="J2189" s="233">
        <v>5.5127199999999998</v>
      </c>
      <c r="K2189" s="234">
        <v>22454</v>
      </c>
      <c r="L2189" s="233">
        <v>2.6932</v>
      </c>
      <c r="M2189" s="234">
        <v>45148</v>
      </c>
      <c r="N2189" s="233">
        <v>0</v>
      </c>
      <c r="O2189" s="233">
        <v>0</v>
      </c>
      <c r="P2189" s="233">
        <v>3.6733677</v>
      </c>
      <c r="Q2189" s="234">
        <v>43111</v>
      </c>
      <c r="R2189" s="233">
        <v>1.770448</v>
      </c>
      <c r="S2189" s="234">
        <v>84465</v>
      </c>
      <c r="T2189" s="233">
        <v>0</v>
      </c>
      <c r="U2189" s="235">
        <f t="shared" si="238"/>
        <v>6332.0199999999995</v>
      </c>
      <c r="V2189" s="227">
        <f t="shared" si="239"/>
        <v>4024.2855999999997</v>
      </c>
      <c r="W2189" s="227">
        <f t="shared" si="240"/>
        <v>3837.202666666667</v>
      </c>
      <c r="X2189" s="227">
        <f t="shared" si="243"/>
        <v>3762.3333333333335</v>
      </c>
      <c r="Y2189" s="227">
        <f t="shared" si="241"/>
        <v>2681.5584210000002</v>
      </c>
      <c r="Z2189" s="227">
        <f t="shared" si="242"/>
        <v>2489.9548177777779</v>
      </c>
      <c r="AA2189" s="227">
        <f t="shared" si="244"/>
        <v>2346.25</v>
      </c>
    </row>
    <row r="2190" spans="2:27" ht="13.5" hidden="1">
      <c r="B2190" s="232" t="s">
        <v>1110</v>
      </c>
      <c r="C2190" s="232" t="s">
        <v>1392</v>
      </c>
      <c r="D2190" s="232" t="s">
        <v>980</v>
      </c>
      <c r="E2190" s="232" t="s">
        <v>988</v>
      </c>
      <c r="F2190" s="232">
        <v>8</v>
      </c>
      <c r="G2190" s="232" t="s">
        <v>1317</v>
      </c>
      <c r="H2190" s="233">
        <v>0.84199999999999997</v>
      </c>
      <c r="I2190" s="233">
        <v>0</v>
      </c>
      <c r="J2190" s="233">
        <v>0.57855999999999996</v>
      </c>
      <c r="K2190" s="234">
        <v>1871</v>
      </c>
      <c r="L2190" s="233">
        <v>0.34360000000000002</v>
      </c>
      <c r="M2190" s="234">
        <v>4806</v>
      </c>
      <c r="N2190" s="233">
        <v>0</v>
      </c>
      <c r="O2190" s="233">
        <v>0</v>
      </c>
      <c r="P2190" s="233">
        <v>0.42528060000000001</v>
      </c>
      <c r="Q2190" s="234">
        <v>3593</v>
      </c>
      <c r="R2190" s="233">
        <v>0.266704</v>
      </c>
      <c r="S2190" s="234">
        <v>10170</v>
      </c>
      <c r="T2190" s="233">
        <v>0</v>
      </c>
      <c r="U2190" s="235">
        <f t="shared" si="238"/>
        <v>614.66</v>
      </c>
      <c r="V2190" s="227">
        <f t="shared" si="239"/>
        <v>422.34879999999998</v>
      </c>
      <c r="W2190" s="227">
        <f t="shared" si="240"/>
        <v>406.74466666666666</v>
      </c>
      <c r="X2190" s="227">
        <f t="shared" si="243"/>
        <v>400.5</v>
      </c>
      <c r="Y2190" s="227">
        <f t="shared" si="241"/>
        <v>310.454838</v>
      </c>
      <c r="Z2190" s="227">
        <f t="shared" si="242"/>
        <v>294.49947555555553</v>
      </c>
      <c r="AA2190" s="227">
        <f t="shared" si="244"/>
        <v>282.5</v>
      </c>
    </row>
    <row r="2191" spans="2:27" ht="13.5" hidden="1">
      <c r="B2191" s="232" t="s">
        <v>1110</v>
      </c>
      <c r="C2191" s="232" t="s">
        <v>1393</v>
      </c>
      <c r="D2191" s="232" t="s">
        <v>980</v>
      </c>
      <c r="E2191" s="232" t="s">
        <v>988</v>
      </c>
      <c r="F2191" s="232">
        <v>16</v>
      </c>
      <c r="G2191" s="232" t="s">
        <v>1316</v>
      </c>
      <c r="H2191" s="233">
        <v>1.554</v>
      </c>
      <c r="I2191" s="233">
        <v>0</v>
      </c>
      <c r="J2191" s="233">
        <v>1.02712</v>
      </c>
      <c r="K2191" s="234">
        <v>3742</v>
      </c>
      <c r="L2191" s="233">
        <v>0.55720000000000003</v>
      </c>
      <c r="M2191" s="234">
        <v>8474</v>
      </c>
      <c r="N2191" s="233">
        <v>0</v>
      </c>
      <c r="O2191" s="233">
        <v>0</v>
      </c>
      <c r="P2191" s="233">
        <v>0.72056129999999996</v>
      </c>
      <c r="Q2191" s="234">
        <v>7185</v>
      </c>
      <c r="R2191" s="233">
        <v>0.40340799999999999</v>
      </c>
      <c r="S2191" s="234">
        <v>16925</v>
      </c>
      <c r="T2191" s="233">
        <v>0</v>
      </c>
      <c r="U2191" s="235">
        <f t="shared" si="238"/>
        <v>1134.42</v>
      </c>
      <c r="V2191" s="227">
        <f t="shared" si="239"/>
        <v>749.79759999999999</v>
      </c>
      <c r="W2191" s="227">
        <f t="shared" si="240"/>
        <v>718.58933333333334</v>
      </c>
      <c r="X2191" s="227">
        <f t="shared" si="243"/>
        <v>706.16666666666663</v>
      </c>
      <c r="Y2191" s="227">
        <f t="shared" si="241"/>
        <v>526.00974899999994</v>
      </c>
      <c r="Z2191" s="227">
        <f t="shared" si="242"/>
        <v>494.07117333333338</v>
      </c>
      <c r="AA2191" s="227">
        <f t="shared" si="244"/>
        <v>470.13888888888891</v>
      </c>
    </row>
    <row r="2192" spans="2:27" ht="13.5" hidden="1">
      <c r="B2192" s="232" t="s">
        <v>1110</v>
      </c>
      <c r="C2192" s="232" t="s">
        <v>1394</v>
      </c>
      <c r="D2192" s="232" t="s">
        <v>980</v>
      </c>
      <c r="E2192" s="232" t="s">
        <v>988</v>
      </c>
      <c r="F2192" s="232">
        <v>32</v>
      </c>
      <c r="G2192" s="232" t="s">
        <v>1345</v>
      </c>
      <c r="H2192" s="233">
        <v>2.9780000000000002</v>
      </c>
      <c r="I2192" s="233">
        <v>0</v>
      </c>
      <c r="J2192" s="233">
        <v>1.92424</v>
      </c>
      <c r="K2192" s="234">
        <v>7485</v>
      </c>
      <c r="L2192" s="233">
        <v>0.98440000000000005</v>
      </c>
      <c r="M2192" s="234">
        <v>15809</v>
      </c>
      <c r="N2192" s="233">
        <v>0</v>
      </c>
      <c r="O2192" s="233">
        <v>0</v>
      </c>
      <c r="P2192" s="233">
        <v>1.3111226</v>
      </c>
      <c r="Q2192" s="234">
        <v>14370</v>
      </c>
      <c r="R2192" s="233">
        <v>0.67681599999999997</v>
      </c>
      <c r="S2192" s="234">
        <v>30433</v>
      </c>
      <c r="T2192" s="233">
        <v>0</v>
      </c>
      <c r="U2192" s="235">
        <f t="shared" si="238"/>
        <v>2173.94</v>
      </c>
      <c r="V2192" s="227">
        <f t="shared" si="239"/>
        <v>1404.6951999999999</v>
      </c>
      <c r="W2192" s="227">
        <f t="shared" si="240"/>
        <v>1342.3620000000001</v>
      </c>
      <c r="X2192" s="227">
        <f t="shared" si="243"/>
        <v>1317.4166666666667</v>
      </c>
      <c r="Y2192" s="227">
        <f t="shared" si="241"/>
        <v>957.11949800000002</v>
      </c>
      <c r="Z2192" s="227">
        <f t="shared" si="242"/>
        <v>893.24234666666666</v>
      </c>
      <c r="AA2192" s="227">
        <f t="shared" si="244"/>
        <v>845.36111111111109</v>
      </c>
    </row>
    <row r="2193" spans="2:27" ht="13.5" hidden="1">
      <c r="B2193" s="232" t="s">
        <v>1110</v>
      </c>
      <c r="C2193" s="232" t="s">
        <v>1395</v>
      </c>
      <c r="D2193" s="232" t="s">
        <v>980</v>
      </c>
      <c r="E2193" s="232" t="s">
        <v>988</v>
      </c>
      <c r="F2193" s="232">
        <v>2</v>
      </c>
      <c r="G2193" s="232" t="s">
        <v>1311</v>
      </c>
      <c r="H2193" s="233">
        <v>0.23799999999999999</v>
      </c>
      <c r="I2193" s="233">
        <v>0</v>
      </c>
      <c r="J2193" s="233">
        <v>0.17213999999999999</v>
      </c>
      <c r="K2193" s="234">
        <v>468</v>
      </c>
      <c r="L2193" s="233">
        <v>0.1134</v>
      </c>
      <c r="M2193" s="234">
        <v>1442</v>
      </c>
      <c r="N2193" s="233">
        <v>0</v>
      </c>
      <c r="O2193" s="233">
        <v>0</v>
      </c>
      <c r="P2193" s="233">
        <v>0.1338202</v>
      </c>
      <c r="Q2193" s="234">
        <v>898</v>
      </c>
      <c r="R2193" s="233">
        <v>9.4175999999999996E-2</v>
      </c>
      <c r="S2193" s="234">
        <v>3265</v>
      </c>
      <c r="T2193" s="233">
        <v>0</v>
      </c>
      <c r="U2193" s="235">
        <f t="shared" si="238"/>
        <v>173.73999999999998</v>
      </c>
      <c r="V2193" s="227">
        <f t="shared" si="239"/>
        <v>125.66219999999998</v>
      </c>
      <c r="W2193" s="227">
        <f t="shared" si="240"/>
        <v>121.782</v>
      </c>
      <c r="X2193" s="227">
        <f t="shared" si="243"/>
        <v>120.16666666666667</v>
      </c>
      <c r="Y2193" s="227">
        <f t="shared" si="241"/>
        <v>97.688745999999995</v>
      </c>
      <c r="Z2193" s="227">
        <f t="shared" si="242"/>
        <v>93.692924444444444</v>
      </c>
      <c r="AA2193" s="227">
        <f t="shared" si="244"/>
        <v>90.694444444444443</v>
      </c>
    </row>
    <row r="2194" spans="2:27" ht="13.5" hidden="1">
      <c r="B2194" s="232" t="s">
        <v>1110</v>
      </c>
      <c r="C2194" s="232" t="s">
        <v>1396</v>
      </c>
      <c r="D2194" s="232" t="s">
        <v>980</v>
      </c>
      <c r="E2194" s="232" t="s">
        <v>988</v>
      </c>
      <c r="F2194" s="232">
        <v>96</v>
      </c>
      <c r="G2194" s="232" t="s">
        <v>1365</v>
      </c>
      <c r="H2194" s="233">
        <v>8.6739999999999995</v>
      </c>
      <c r="I2194" s="233">
        <v>0</v>
      </c>
      <c r="J2194" s="233">
        <v>5.5127199999999998</v>
      </c>
      <c r="K2194" s="234">
        <v>22454</v>
      </c>
      <c r="L2194" s="233">
        <v>2.6932</v>
      </c>
      <c r="M2194" s="234">
        <v>45148</v>
      </c>
      <c r="N2194" s="233">
        <v>0</v>
      </c>
      <c r="O2194" s="233">
        <v>0</v>
      </c>
      <c r="P2194" s="233">
        <v>3.6733677</v>
      </c>
      <c r="Q2194" s="234">
        <v>43111</v>
      </c>
      <c r="R2194" s="233">
        <v>1.770448</v>
      </c>
      <c r="S2194" s="234">
        <v>84465</v>
      </c>
      <c r="T2194" s="233">
        <v>0</v>
      </c>
      <c r="U2194" s="235">
        <f t="shared" si="238"/>
        <v>6332.0199999999995</v>
      </c>
      <c r="V2194" s="227">
        <f t="shared" si="239"/>
        <v>4024.2855999999997</v>
      </c>
      <c r="W2194" s="227">
        <f t="shared" si="240"/>
        <v>3837.202666666667</v>
      </c>
      <c r="X2194" s="227">
        <f t="shared" si="243"/>
        <v>3762.3333333333335</v>
      </c>
      <c r="Y2194" s="227">
        <f t="shared" si="241"/>
        <v>2681.5584210000002</v>
      </c>
      <c r="Z2194" s="227">
        <f t="shared" si="242"/>
        <v>2489.9548177777779</v>
      </c>
      <c r="AA2194" s="227">
        <f t="shared" si="244"/>
        <v>2346.25</v>
      </c>
    </row>
    <row r="2195" spans="2:27" ht="13.5" hidden="1">
      <c r="B2195" s="232" t="s">
        <v>1110</v>
      </c>
      <c r="C2195" s="232" t="s">
        <v>1397</v>
      </c>
      <c r="D2195" s="232" t="s">
        <v>980</v>
      </c>
      <c r="E2195" s="232" t="s">
        <v>988</v>
      </c>
      <c r="F2195" s="232">
        <v>4</v>
      </c>
      <c r="G2195" s="232" t="s">
        <v>1312</v>
      </c>
      <c r="H2195" s="233">
        <v>0.41599999999999998</v>
      </c>
      <c r="I2195" s="233">
        <v>0</v>
      </c>
      <c r="J2195" s="233">
        <v>0.28427999999999998</v>
      </c>
      <c r="K2195" s="234">
        <v>936</v>
      </c>
      <c r="L2195" s="233">
        <v>0.1668</v>
      </c>
      <c r="M2195" s="234">
        <v>2359</v>
      </c>
      <c r="N2195" s="233">
        <v>0</v>
      </c>
      <c r="O2195" s="233">
        <v>0</v>
      </c>
      <c r="P2195" s="233">
        <v>0.2076403</v>
      </c>
      <c r="Q2195" s="234">
        <v>1796</v>
      </c>
      <c r="R2195" s="233">
        <v>0.12835199999999999</v>
      </c>
      <c r="S2195" s="234">
        <v>4954</v>
      </c>
      <c r="T2195" s="233">
        <v>0</v>
      </c>
      <c r="U2195" s="235">
        <f t="shared" si="238"/>
        <v>303.68</v>
      </c>
      <c r="V2195" s="227">
        <f t="shared" si="239"/>
        <v>207.52439999999999</v>
      </c>
      <c r="W2195" s="227">
        <f t="shared" si="240"/>
        <v>199.76400000000001</v>
      </c>
      <c r="X2195" s="227">
        <f t="shared" si="243"/>
        <v>196.58333333333334</v>
      </c>
      <c r="Y2195" s="227">
        <f t="shared" si="241"/>
        <v>151.57741899999999</v>
      </c>
      <c r="Z2195" s="227">
        <f t="shared" si="242"/>
        <v>143.58584888888888</v>
      </c>
      <c r="AA2195" s="227">
        <f t="shared" si="244"/>
        <v>137.61111111111111</v>
      </c>
    </row>
    <row r="2196" spans="2:27" ht="13.5" hidden="1">
      <c r="B2196" s="232" t="s">
        <v>1110</v>
      </c>
      <c r="C2196" s="232" t="s">
        <v>875</v>
      </c>
      <c r="D2196" s="232" t="s">
        <v>980</v>
      </c>
      <c r="E2196" s="232" t="s">
        <v>988</v>
      </c>
      <c r="F2196" s="232">
        <v>48</v>
      </c>
      <c r="G2196" s="232" t="s">
        <v>1356</v>
      </c>
      <c r="H2196" s="233">
        <v>4.282</v>
      </c>
      <c r="I2196" s="233">
        <v>0</v>
      </c>
      <c r="J2196" s="233">
        <v>2.7410000000000001</v>
      </c>
      <c r="K2196" s="234">
        <v>10891</v>
      </c>
      <c r="L2196" s="233">
        <v>1.373</v>
      </c>
      <c r="M2196" s="234">
        <v>22484</v>
      </c>
      <c r="N2196" s="233">
        <v>0</v>
      </c>
      <c r="O2196" s="233">
        <v>0</v>
      </c>
      <c r="P2196" s="233">
        <v>1.9239999999999999</v>
      </c>
      <c r="Q2196" s="234">
        <v>21823</v>
      </c>
      <c r="R2196" s="233">
        <v>0.96</v>
      </c>
      <c r="S2196" s="234">
        <v>44443</v>
      </c>
      <c r="T2196" s="233">
        <v>0</v>
      </c>
      <c r="U2196" s="235">
        <f t="shared" si="238"/>
        <v>3125.86</v>
      </c>
      <c r="V2196" s="227">
        <f t="shared" si="239"/>
        <v>2000.93</v>
      </c>
      <c r="W2196" s="227">
        <f t="shared" si="240"/>
        <v>1909.8733333333334</v>
      </c>
      <c r="X2196" s="227">
        <f t="shared" si="243"/>
        <v>1873.6666666666667</v>
      </c>
      <c r="Y2196" s="227">
        <f t="shared" si="241"/>
        <v>1404.52</v>
      </c>
      <c r="Z2196" s="227">
        <f t="shared" si="242"/>
        <v>1306.9944444444445</v>
      </c>
      <c r="AA2196" s="227">
        <f t="shared" si="244"/>
        <v>1234.5277777777778</v>
      </c>
    </row>
    <row r="2197" spans="2:27" ht="13.5" hidden="1">
      <c r="B2197" s="232" t="s">
        <v>1110</v>
      </c>
      <c r="C2197" s="232" t="s">
        <v>876</v>
      </c>
      <c r="D2197" s="232" t="s">
        <v>980</v>
      </c>
      <c r="E2197" s="232" t="s">
        <v>988</v>
      </c>
      <c r="F2197" s="232">
        <v>64</v>
      </c>
      <c r="G2197" s="232" t="s">
        <v>1364</v>
      </c>
      <c r="H2197" s="233">
        <v>5.6660000000000004</v>
      </c>
      <c r="I2197" s="233">
        <v>0</v>
      </c>
      <c r="J2197" s="233">
        <v>3.6110000000000002</v>
      </c>
      <c r="K2197" s="234">
        <v>14521</v>
      </c>
      <c r="L2197" s="233">
        <v>1.788</v>
      </c>
      <c r="M2197" s="234">
        <v>29599</v>
      </c>
      <c r="N2197" s="233">
        <v>0</v>
      </c>
      <c r="O2197" s="233">
        <v>0</v>
      </c>
      <c r="P2197" s="233">
        <v>2.5219999999999998</v>
      </c>
      <c r="Q2197" s="234">
        <v>29097</v>
      </c>
      <c r="R2197" s="233">
        <v>1.2370000000000001</v>
      </c>
      <c r="S2197" s="234">
        <v>58119</v>
      </c>
      <c r="T2197" s="233">
        <v>0</v>
      </c>
      <c r="U2197" s="235">
        <f t="shared" si="238"/>
        <v>4136.18</v>
      </c>
      <c r="V2197" s="227">
        <f t="shared" si="239"/>
        <v>2636.03</v>
      </c>
      <c r="W2197" s="227">
        <f t="shared" si="240"/>
        <v>2515.3233333333333</v>
      </c>
      <c r="X2197" s="227">
        <f t="shared" si="243"/>
        <v>2466.5833333333335</v>
      </c>
      <c r="Y2197" s="227">
        <f t="shared" si="241"/>
        <v>1841.06</v>
      </c>
      <c r="Z2197" s="227">
        <f t="shared" si="242"/>
        <v>1711.2600000000002</v>
      </c>
      <c r="AA2197" s="227">
        <f t="shared" si="244"/>
        <v>1614.4166666666667</v>
      </c>
    </row>
    <row r="2198" spans="2:27" ht="13.5" hidden="1">
      <c r="B2198" s="232" t="s">
        <v>1110</v>
      </c>
      <c r="C2198" s="232" t="s">
        <v>877</v>
      </c>
      <c r="D2198" s="232" t="s">
        <v>980</v>
      </c>
      <c r="E2198" s="232" t="s">
        <v>988</v>
      </c>
      <c r="F2198" s="232">
        <v>96</v>
      </c>
      <c r="G2198" s="232" t="s">
        <v>1365</v>
      </c>
      <c r="H2198" s="233">
        <v>8.4339999999999993</v>
      </c>
      <c r="I2198" s="233">
        <v>0</v>
      </c>
      <c r="J2198" s="233">
        <v>5.351</v>
      </c>
      <c r="K2198" s="234">
        <v>21781</v>
      </c>
      <c r="L2198" s="233">
        <v>2.6160000000000001</v>
      </c>
      <c r="M2198" s="234">
        <v>43830</v>
      </c>
      <c r="N2198" s="233">
        <v>0</v>
      </c>
      <c r="O2198" s="233">
        <v>0</v>
      </c>
      <c r="P2198" s="233">
        <v>3.7170000000000001</v>
      </c>
      <c r="Q2198" s="234">
        <v>43646</v>
      </c>
      <c r="R2198" s="233">
        <v>1.7909999999999999</v>
      </c>
      <c r="S2198" s="234">
        <v>85471</v>
      </c>
      <c r="T2198" s="233">
        <v>0</v>
      </c>
      <c r="U2198" s="235">
        <f t="shared" si="238"/>
        <v>6156.82</v>
      </c>
      <c r="V2198" s="227">
        <f t="shared" si="239"/>
        <v>3906.23</v>
      </c>
      <c r="W2198" s="227">
        <f t="shared" si="240"/>
        <v>3724.7633333333333</v>
      </c>
      <c r="X2198" s="227">
        <f t="shared" si="243"/>
        <v>3652.5</v>
      </c>
      <c r="Y2198" s="227">
        <f t="shared" si="241"/>
        <v>2713.41</v>
      </c>
      <c r="Z2198" s="227">
        <f t="shared" si="242"/>
        <v>2519.818888888889</v>
      </c>
      <c r="AA2198" s="227">
        <f t="shared" si="244"/>
        <v>2374.1944444444443</v>
      </c>
    </row>
    <row r="2199" spans="2:27" ht="13.5" hidden="1">
      <c r="B2199" s="232" t="s">
        <v>1110</v>
      </c>
      <c r="C2199" s="232" t="s">
        <v>878</v>
      </c>
      <c r="D2199" s="232" t="s">
        <v>980</v>
      </c>
      <c r="E2199" s="232" t="s">
        <v>988</v>
      </c>
      <c r="F2199" s="232">
        <v>8</v>
      </c>
      <c r="G2199" s="232" t="s">
        <v>1317</v>
      </c>
      <c r="H2199" s="233">
        <v>0.82199999999999995</v>
      </c>
      <c r="I2199" s="233">
        <v>0</v>
      </c>
      <c r="J2199" s="233">
        <v>0.56499999999999995</v>
      </c>
      <c r="K2199" s="234">
        <v>1815</v>
      </c>
      <c r="L2199" s="233">
        <v>0.33700000000000002</v>
      </c>
      <c r="M2199" s="234">
        <v>4696</v>
      </c>
      <c r="N2199" s="233">
        <v>0</v>
      </c>
      <c r="O2199" s="233">
        <v>0</v>
      </c>
      <c r="P2199" s="233">
        <v>0.42899999999999999</v>
      </c>
      <c r="Q2199" s="234">
        <v>3637</v>
      </c>
      <c r="R2199" s="233">
        <v>0.26800000000000002</v>
      </c>
      <c r="S2199" s="234">
        <v>10254</v>
      </c>
      <c r="T2199" s="233">
        <v>0</v>
      </c>
      <c r="U2199" s="235">
        <f t="shared" si="238"/>
        <v>600.05999999999995</v>
      </c>
      <c r="V2199" s="227">
        <f t="shared" si="239"/>
        <v>412.45</v>
      </c>
      <c r="W2199" s="227">
        <f t="shared" si="240"/>
        <v>397.26</v>
      </c>
      <c r="X2199" s="227">
        <f t="shared" si="243"/>
        <v>391.33333333333331</v>
      </c>
      <c r="Y2199" s="227">
        <f t="shared" si="241"/>
        <v>313.17</v>
      </c>
      <c r="Z2199" s="227">
        <f t="shared" si="242"/>
        <v>296.66777777777781</v>
      </c>
      <c r="AA2199" s="227">
        <f t="shared" si="244"/>
        <v>284.83333333333331</v>
      </c>
    </row>
    <row r="2200" spans="2:27" ht="13.5" hidden="1">
      <c r="B2200" s="232" t="s">
        <v>1110</v>
      </c>
      <c r="C2200" s="232" t="s">
        <v>879</v>
      </c>
      <c r="D2200" s="232" t="s">
        <v>980</v>
      </c>
      <c r="E2200" s="232" t="s">
        <v>988</v>
      </c>
      <c r="F2200" s="232">
        <v>16</v>
      </c>
      <c r="G2200" s="232" t="s">
        <v>1316</v>
      </c>
      <c r="H2200" s="233">
        <v>1.514</v>
      </c>
      <c r="I2200" s="233">
        <v>0</v>
      </c>
      <c r="J2200" s="233">
        <v>1</v>
      </c>
      <c r="K2200" s="234">
        <v>3630</v>
      </c>
      <c r="L2200" s="233">
        <v>0.54400000000000004</v>
      </c>
      <c r="M2200" s="234">
        <v>8254</v>
      </c>
      <c r="N2200" s="233">
        <v>0</v>
      </c>
      <c r="O2200" s="233">
        <v>0</v>
      </c>
      <c r="P2200" s="233">
        <v>0.72799999999999998</v>
      </c>
      <c r="Q2200" s="234">
        <v>7274</v>
      </c>
      <c r="R2200" s="233">
        <v>0.40699999999999997</v>
      </c>
      <c r="S2200" s="234">
        <v>17092</v>
      </c>
      <c r="T2200" s="233">
        <v>0</v>
      </c>
      <c r="U2200" s="235">
        <f t="shared" si="238"/>
        <v>1105.22</v>
      </c>
      <c r="V2200" s="227">
        <f t="shared" si="239"/>
        <v>730</v>
      </c>
      <c r="W2200" s="227">
        <f t="shared" si="240"/>
        <v>699.62</v>
      </c>
      <c r="X2200" s="227">
        <f t="shared" si="243"/>
        <v>687.83333333333337</v>
      </c>
      <c r="Y2200" s="227">
        <f t="shared" si="241"/>
        <v>531.43999999999994</v>
      </c>
      <c r="Z2200" s="227">
        <f t="shared" si="242"/>
        <v>499.1655555555555</v>
      </c>
      <c r="AA2200" s="227">
        <f t="shared" si="244"/>
        <v>474.77777777777777</v>
      </c>
    </row>
    <row r="2201" spans="2:27" ht="13.5" hidden="1">
      <c r="B2201" s="232" t="s">
        <v>1110</v>
      </c>
      <c r="C2201" s="232" t="s">
        <v>880</v>
      </c>
      <c r="D2201" s="232" t="s">
        <v>980</v>
      </c>
      <c r="E2201" s="232" t="s">
        <v>988</v>
      </c>
      <c r="F2201" s="232">
        <v>32</v>
      </c>
      <c r="G2201" s="232" t="s">
        <v>1345</v>
      </c>
      <c r="H2201" s="233">
        <v>2.8980000000000001</v>
      </c>
      <c r="I2201" s="233">
        <v>0</v>
      </c>
      <c r="J2201" s="233">
        <v>1.87</v>
      </c>
      <c r="K2201" s="234">
        <v>7260</v>
      </c>
      <c r="L2201" s="233">
        <v>0.95899999999999996</v>
      </c>
      <c r="M2201" s="234">
        <v>15369</v>
      </c>
      <c r="N2201" s="233">
        <v>0</v>
      </c>
      <c r="O2201" s="233">
        <v>0</v>
      </c>
      <c r="P2201" s="233">
        <v>1.3260000000000001</v>
      </c>
      <c r="Q2201" s="234">
        <v>14549</v>
      </c>
      <c r="R2201" s="233">
        <v>0.68400000000000005</v>
      </c>
      <c r="S2201" s="234">
        <v>30768</v>
      </c>
      <c r="T2201" s="233">
        <v>0</v>
      </c>
      <c r="U2201" s="235">
        <f t="shared" si="238"/>
        <v>2115.54</v>
      </c>
      <c r="V2201" s="227">
        <f t="shared" si="239"/>
        <v>1365.1000000000001</v>
      </c>
      <c r="W2201" s="227">
        <f t="shared" si="240"/>
        <v>1305.07</v>
      </c>
      <c r="X2201" s="227">
        <f t="shared" si="243"/>
        <v>1280.75</v>
      </c>
      <c r="Y2201" s="227">
        <f t="shared" si="241"/>
        <v>967.98</v>
      </c>
      <c r="Z2201" s="227">
        <f t="shared" si="242"/>
        <v>903.45888888888896</v>
      </c>
      <c r="AA2201" s="227">
        <f t="shared" si="244"/>
        <v>854.66666666666663</v>
      </c>
    </row>
    <row r="2202" spans="2:27" ht="13.5" hidden="1">
      <c r="B2202" s="232" t="s">
        <v>1110</v>
      </c>
      <c r="C2202" s="232" t="s">
        <v>881</v>
      </c>
      <c r="D2202" s="232" t="s">
        <v>980</v>
      </c>
      <c r="E2202" s="232" t="s">
        <v>988</v>
      </c>
      <c r="F2202" s="232">
        <v>2</v>
      </c>
      <c r="G2202" s="232" t="s">
        <v>1311</v>
      </c>
      <c r="H2202" s="233">
        <v>0.23300000000000001</v>
      </c>
      <c r="I2202" s="233">
        <v>0</v>
      </c>
      <c r="J2202" s="233">
        <v>0.16900000000000001</v>
      </c>
      <c r="K2202" s="234">
        <v>454</v>
      </c>
      <c r="L2202" s="233">
        <v>0.112</v>
      </c>
      <c r="M2202" s="234">
        <v>1415</v>
      </c>
      <c r="N2202" s="233">
        <v>0</v>
      </c>
      <c r="O2202" s="233">
        <v>0</v>
      </c>
      <c r="P2202" s="233">
        <v>0.13500000000000001</v>
      </c>
      <c r="Q2202" s="234">
        <v>909</v>
      </c>
      <c r="R2202" s="233">
        <v>9.5000000000000001E-2</v>
      </c>
      <c r="S2202" s="234">
        <v>3286</v>
      </c>
      <c r="T2202" s="233">
        <v>0</v>
      </c>
      <c r="U2202" s="235">
        <f t="shared" si="238"/>
        <v>170.09</v>
      </c>
      <c r="V2202" s="227">
        <f t="shared" si="239"/>
        <v>123.37</v>
      </c>
      <c r="W2202" s="227">
        <f t="shared" si="240"/>
        <v>119.59333333333333</v>
      </c>
      <c r="X2202" s="227">
        <f t="shared" si="243"/>
        <v>117.91666666666667</v>
      </c>
      <c r="Y2202" s="227">
        <f t="shared" si="241"/>
        <v>98.550000000000011</v>
      </c>
      <c r="Z2202" s="227">
        <f t="shared" si="242"/>
        <v>94.6</v>
      </c>
      <c r="AA2202" s="227">
        <f t="shared" si="244"/>
        <v>91.277777777777771</v>
      </c>
    </row>
    <row r="2203" spans="2:27" ht="13.5" hidden="1">
      <c r="B2203" s="232" t="s">
        <v>1110</v>
      </c>
      <c r="C2203" s="232" t="s">
        <v>882</v>
      </c>
      <c r="D2203" s="232" t="s">
        <v>980</v>
      </c>
      <c r="E2203" s="232" t="s">
        <v>988</v>
      </c>
      <c r="F2203" s="232">
        <v>96</v>
      </c>
      <c r="G2203" s="232" t="s">
        <v>1365</v>
      </c>
      <c r="H2203" s="233">
        <v>8.4339999999999993</v>
      </c>
      <c r="I2203" s="233">
        <v>0</v>
      </c>
      <c r="J2203" s="233">
        <v>5.351</v>
      </c>
      <c r="K2203" s="234">
        <v>21781</v>
      </c>
      <c r="L2203" s="233">
        <v>2.6160000000000001</v>
      </c>
      <c r="M2203" s="234">
        <v>43830</v>
      </c>
      <c r="N2203" s="233">
        <v>0</v>
      </c>
      <c r="O2203" s="233">
        <v>0</v>
      </c>
      <c r="P2203" s="233">
        <v>3.7170000000000001</v>
      </c>
      <c r="Q2203" s="234">
        <v>43646</v>
      </c>
      <c r="R2203" s="233">
        <v>1.7909999999999999</v>
      </c>
      <c r="S2203" s="234">
        <v>85471</v>
      </c>
      <c r="T2203" s="233">
        <v>0</v>
      </c>
      <c r="U2203" s="235">
        <f t="shared" si="238"/>
        <v>6156.82</v>
      </c>
      <c r="V2203" s="227">
        <f t="shared" si="239"/>
        <v>3906.23</v>
      </c>
      <c r="W2203" s="227">
        <f t="shared" si="240"/>
        <v>3724.7633333333333</v>
      </c>
      <c r="X2203" s="227">
        <f t="shared" si="243"/>
        <v>3652.5</v>
      </c>
      <c r="Y2203" s="227">
        <f t="shared" si="241"/>
        <v>2713.41</v>
      </c>
      <c r="Z2203" s="227">
        <f t="shared" si="242"/>
        <v>2519.818888888889</v>
      </c>
      <c r="AA2203" s="227">
        <f t="shared" si="244"/>
        <v>2374.1944444444443</v>
      </c>
    </row>
    <row r="2204" spans="2:27" ht="13.5" hidden="1">
      <c r="B2204" s="232" t="s">
        <v>1110</v>
      </c>
      <c r="C2204" s="232" t="s">
        <v>883</v>
      </c>
      <c r="D2204" s="232" t="s">
        <v>980</v>
      </c>
      <c r="E2204" s="232" t="s">
        <v>988</v>
      </c>
      <c r="F2204" s="232">
        <v>4</v>
      </c>
      <c r="G2204" s="232" t="s">
        <v>1312</v>
      </c>
      <c r="H2204" s="233">
        <v>0.40600000000000003</v>
      </c>
      <c r="I2204" s="233">
        <v>0</v>
      </c>
      <c r="J2204" s="233">
        <v>0.27800000000000002</v>
      </c>
      <c r="K2204" s="234">
        <v>908</v>
      </c>
      <c r="L2204" s="233">
        <v>0.16400000000000001</v>
      </c>
      <c r="M2204" s="234">
        <v>2304</v>
      </c>
      <c r="N2204" s="233">
        <v>0</v>
      </c>
      <c r="O2204" s="233">
        <v>0</v>
      </c>
      <c r="P2204" s="233">
        <v>0.20899999999999999</v>
      </c>
      <c r="Q2204" s="234">
        <v>1819</v>
      </c>
      <c r="R2204" s="233">
        <v>0.129</v>
      </c>
      <c r="S2204" s="234">
        <v>4996</v>
      </c>
      <c r="T2204" s="233">
        <v>0</v>
      </c>
      <c r="U2204" s="235">
        <f t="shared" si="238"/>
        <v>296.38</v>
      </c>
      <c r="V2204" s="227">
        <f t="shared" si="239"/>
        <v>202.94000000000003</v>
      </c>
      <c r="W2204" s="227">
        <f t="shared" si="240"/>
        <v>195.38666666666666</v>
      </c>
      <c r="X2204" s="227">
        <f t="shared" si="243"/>
        <v>192</v>
      </c>
      <c r="Y2204" s="227">
        <f t="shared" si="241"/>
        <v>152.57</v>
      </c>
      <c r="Z2204" s="227">
        <f t="shared" si="242"/>
        <v>144.69777777777779</v>
      </c>
      <c r="AA2204" s="227">
        <f t="shared" si="244"/>
        <v>138.77777777777777</v>
      </c>
    </row>
    <row r="2205" spans="2:27" ht="13.5" hidden="1">
      <c r="B2205" s="232" t="s">
        <v>1110</v>
      </c>
      <c r="C2205" s="232" t="s">
        <v>1398</v>
      </c>
      <c r="D2205" s="232" t="s">
        <v>980</v>
      </c>
      <c r="E2205" s="232" t="s">
        <v>988</v>
      </c>
      <c r="F2205" s="232">
        <v>48</v>
      </c>
      <c r="G2205" s="232" t="s">
        <v>1356</v>
      </c>
      <c r="H2205" s="233">
        <v>4.9059999999999997</v>
      </c>
      <c r="I2205" s="233">
        <v>0</v>
      </c>
      <c r="J2205" s="233">
        <v>3.1388799999999999</v>
      </c>
      <c r="K2205" s="234">
        <v>12551</v>
      </c>
      <c r="L2205" s="233">
        <v>1.5628</v>
      </c>
      <c r="M2205" s="234">
        <v>25739</v>
      </c>
      <c r="N2205" s="233">
        <v>0</v>
      </c>
      <c r="O2205" s="233">
        <v>0</v>
      </c>
      <c r="P2205" s="233">
        <v>2.1210200000000001</v>
      </c>
      <c r="Q2205" s="234">
        <v>24224</v>
      </c>
      <c r="R2205" s="233">
        <v>1.0517700000000001</v>
      </c>
      <c r="S2205" s="234">
        <v>48958</v>
      </c>
      <c r="T2205" s="233">
        <v>0</v>
      </c>
      <c r="U2205" s="235">
        <f t="shared" si="238"/>
        <v>3581.3799999999997</v>
      </c>
      <c r="V2205" s="227">
        <f t="shared" si="239"/>
        <v>2291.3824</v>
      </c>
      <c r="W2205" s="227">
        <f t="shared" si="240"/>
        <v>2186.760666666667</v>
      </c>
      <c r="X2205" s="227">
        <f t="shared" si="243"/>
        <v>2144.9166666666665</v>
      </c>
      <c r="Y2205" s="227">
        <f t="shared" si="241"/>
        <v>1548.3446000000001</v>
      </c>
      <c r="Z2205" s="227">
        <f t="shared" si="242"/>
        <v>1440.680988888889</v>
      </c>
      <c r="AA2205" s="227">
        <f t="shared" si="244"/>
        <v>1359.9444444444443</v>
      </c>
    </row>
    <row r="2206" spans="2:27" ht="13.5" hidden="1">
      <c r="B2206" s="232" t="s">
        <v>1110</v>
      </c>
      <c r="C2206" s="232" t="s">
        <v>1399</v>
      </c>
      <c r="D2206" s="232" t="s">
        <v>980</v>
      </c>
      <c r="E2206" s="232" t="s">
        <v>988</v>
      </c>
      <c r="F2206" s="232">
        <v>64</v>
      </c>
      <c r="G2206" s="232" t="s">
        <v>1364</v>
      </c>
      <c r="H2206" s="233">
        <v>6.4980000000000002</v>
      </c>
      <c r="I2206" s="233">
        <v>0</v>
      </c>
      <c r="J2206" s="233">
        <v>4.1418400000000002</v>
      </c>
      <c r="K2206" s="234">
        <v>16735</v>
      </c>
      <c r="L2206" s="233">
        <v>2.0404</v>
      </c>
      <c r="M2206" s="234">
        <v>33940</v>
      </c>
      <c r="N2206" s="233">
        <v>0</v>
      </c>
      <c r="O2206" s="233">
        <v>0</v>
      </c>
      <c r="P2206" s="233">
        <v>2.7846899999999999</v>
      </c>
      <c r="Q2206" s="234">
        <v>32299</v>
      </c>
      <c r="R2206" s="233">
        <v>1.3590199999999999</v>
      </c>
      <c r="S2206" s="234">
        <v>64138</v>
      </c>
      <c r="T2206" s="233">
        <v>0</v>
      </c>
      <c r="U2206" s="235">
        <f t="shared" si="238"/>
        <v>4743.54</v>
      </c>
      <c r="V2206" s="227">
        <f t="shared" si="239"/>
        <v>3023.5432000000001</v>
      </c>
      <c r="W2206" s="227">
        <f t="shared" si="240"/>
        <v>2884.0753333333332</v>
      </c>
      <c r="X2206" s="227">
        <f t="shared" si="243"/>
        <v>2828.3333333333335</v>
      </c>
      <c r="Y2206" s="227">
        <f t="shared" si="241"/>
        <v>2032.8236999999999</v>
      </c>
      <c r="Z2206" s="227">
        <f t="shared" si="242"/>
        <v>1889.2790444444445</v>
      </c>
      <c r="AA2206" s="227">
        <f t="shared" si="244"/>
        <v>1781.6111111111111</v>
      </c>
    </row>
    <row r="2207" spans="2:27" ht="13.5" hidden="1">
      <c r="B2207" s="232" t="s">
        <v>1110</v>
      </c>
      <c r="C2207" s="232" t="s">
        <v>1400</v>
      </c>
      <c r="D2207" s="232" t="s">
        <v>980</v>
      </c>
      <c r="E2207" s="232" t="s">
        <v>988</v>
      </c>
      <c r="F2207" s="232">
        <v>96</v>
      </c>
      <c r="G2207" s="232" t="s">
        <v>1365</v>
      </c>
      <c r="H2207" s="233">
        <v>9.6820000000000004</v>
      </c>
      <c r="I2207" s="233">
        <v>0</v>
      </c>
      <c r="J2207" s="233">
        <v>6.1477599999999999</v>
      </c>
      <c r="K2207" s="234">
        <v>25103</v>
      </c>
      <c r="L2207" s="233">
        <v>2.9956</v>
      </c>
      <c r="M2207" s="234">
        <v>50340</v>
      </c>
      <c r="N2207" s="233">
        <v>0</v>
      </c>
      <c r="O2207" s="233">
        <v>0</v>
      </c>
      <c r="P2207" s="233">
        <v>4.1120400000000004</v>
      </c>
      <c r="Q2207" s="234">
        <v>48448</v>
      </c>
      <c r="R2207" s="233">
        <v>1.9735400000000001</v>
      </c>
      <c r="S2207" s="234">
        <v>94499</v>
      </c>
      <c r="T2207" s="233">
        <v>0</v>
      </c>
      <c r="U2207" s="235">
        <f t="shared" si="238"/>
        <v>7067.8600000000006</v>
      </c>
      <c r="V2207" s="227">
        <f t="shared" si="239"/>
        <v>4487.8648000000003</v>
      </c>
      <c r="W2207" s="227">
        <f t="shared" si="240"/>
        <v>4278.7046666666665</v>
      </c>
      <c r="X2207" s="227">
        <f t="shared" si="243"/>
        <v>4195</v>
      </c>
      <c r="Y2207" s="227">
        <f t="shared" si="241"/>
        <v>3001.7892000000002</v>
      </c>
      <c r="Z2207" s="227">
        <f t="shared" si="242"/>
        <v>2786.461977777778</v>
      </c>
      <c r="AA2207" s="227">
        <f t="shared" si="244"/>
        <v>2624.9722222222222</v>
      </c>
    </row>
    <row r="2208" spans="2:27" ht="13.5" hidden="1">
      <c r="B2208" s="232" t="s">
        <v>1110</v>
      </c>
      <c r="C2208" s="232" t="s">
        <v>1401</v>
      </c>
      <c r="D2208" s="232" t="s">
        <v>980</v>
      </c>
      <c r="E2208" s="232" t="s">
        <v>988</v>
      </c>
      <c r="F2208" s="232">
        <v>8</v>
      </c>
      <c r="G2208" s="232" t="s">
        <v>1317</v>
      </c>
      <c r="H2208" s="233">
        <v>0.92600000000000005</v>
      </c>
      <c r="I2208" s="233">
        <v>0</v>
      </c>
      <c r="J2208" s="233">
        <v>0.63148000000000004</v>
      </c>
      <c r="K2208" s="234">
        <v>2092</v>
      </c>
      <c r="L2208" s="233">
        <v>0.36880000000000002</v>
      </c>
      <c r="M2208" s="234">
        <v>5239</v>
      </c>
      <c r="N2208" s="233">
        <v>0</v>
      </c>
      <c r="O2208" s="233">
        <v>0</v>
      </c>
      <c r="P2208" s="233">
        <v>0.46183999999999997</v>
      </c>
      <c r="Q2208" s="234">
        <v>4037</v>
      </c>
      <c r="R2208" s="233">
        <v>0.28362999999999999</v>
      </c>
      <c r="S2208" s="234">
        <v>11007</v>
      </c>
      <c r="T2208" s="233">
        <v>0</v>
      </c>
      <c r="U2208" s="235">
        <f t="shared" si="238"/>
        <v>675.98</v>
      </c>
      <c r="V2208" s="227">
        <f t="shared" si="239"/>
        <v>460.98040000000003</v>
      </c>
      <c r="W2208" s="227">
        <f t="shared" si="240"/>
        <v>443.5573333333333</v>
      </c>
      <c r="X2208" s="227">
        <f t="shared" si="243"/>
        <v>436.58333333333331</v>
      </c>
      <c r="Y2208" s="227">
        <f t="shared" si="241"/>
        <v>337.14319999999998</v>
      </c>
      <c r="Z2208" s="227">
        <f t="shared" si="242"/>
        <v>319.18878888888889</v>
      </c>
      <c r="AA2208" s="227">
        <f t="shared" si="244"/>
        <v>305.75</v>
      </c>
    </row>
    <row r="2209" spans="2:27" ht="13.5" hidden="1">
      <c r="B2209" s="232" t="s">
        <v>1110</v>
      </c>
      <c r="C2209" s="232" t="s">
        <v>1402</v>
      </c>
      <c r="D2209" s="232" t="s">
        <v>980</v>
      </c>
      <c r="E2209" s="232" t="s">
        <v>988</v>
      </c>
      <c r="F2209" s="232">
        <v>16</v>
      </c>
      <c r="G2209" s="232" t="s">
        <v>1316</v>
      </c>
      <c r="H2209" s="233">
        <v>1.722</v>
      </c>
      <c r="I2209" s="233">
        <v>0</v>
      </c>
      <c r="J2209" s="233">
        <v>1.13296</v>
      </c>
      <c r="K2209" s="234">
        <v>4184</v>
      </c>
      <c r="L2209" s="233">
        <v>0.60760000000000003</v>
      </c>
      <c r="M2209" s="234">
        <v>9339</v>
      </c>
      <c r="N2209" s="233">
        <v>0</v>
      </c>
      <c r="O2209" s="233">
        <v>0</v>
      </c>
      <c r="P2209" s="233">
        <v>0.79366999999999999</v>
      </c>
      <c r="Q2209" s="234">
        <v>8075</v>
      </c>
      <c r="R2209" s="233">
        <v>0.43725999999999998</v>
      </c>
      <c r="S2209" s="234">
        <v>18597</v>
      </c>
      <c r="T2209" s="233">
        <v>0</v>
      </c>
      <c r="U2209" s="235">
        <f t="shared" si="238"/>
        <v>1257.06</v>
      </c>
      <c r="V2209" s="227">
        <f t="shared" si="239"/>
        <v>827.06079999999997</v>
      </c>
      <c r="W2209" s="227">
        <f t="shared" si="240"/>
        <v>792.21466666666674</v>
      </c>
      <c r="X2209" s="227">
        <f t="shared" si="243"/>
        <v>778.25</v>
      </c>
      <c r="Y2209" s="227">
        <f t="shared" si="241"/>
        <v>579.37909999999999</v>
      </c>
      <c r="Z2209" s="227">
        <f t="shared" si="242"/>
        <v>543.50535555555552</v>
      </c>
      <c r="AA2209" s="227">
        <f t="shared" si="244"/>
        <v>516.58333333333337</v>
      </c>
    </row>
    <row r="2210" spans="2:27" ht="13.5" hidden="1">
      <c r="B2210" s="232" t="s">
        <v>1110</v>
      </c>
      <c r="C2210" s="232" t="s">
        <v>1403</v>
      </c>
      <c r="D2210" s="232" t="s">
        <v>980</v>
      </c>
      <c r="E2210" s="232" t="s">
        <v>988</v>
      </c>
      <c r="F2210" s="232">
        <v>32</v>
      </c>
      <c r="G2210" s="232" t="s">
        <v>1345</v>
      </c>
      <c r="H2210" s="233">
        <v>3.3140000000000001</v>
      </c>
      <c r="I2210" s="233">
        <v>0</v>
      </c>
      <c r="J2210" s="233">
        <v>2.13592</v>
      </c>
      <c r="K2210" s="234">
        <v>8368</v>
      </c>
      <c r="L2210" s="233">
        <v>1.0851999999999999</v>
      </c>
      <c r="M2210" s="234">
        <v>17539</v>
      </c>
      <c r="N2210" s="233">
        <v>0</v>
      </c>
      <c r="O2210" s="233">
        <v>0</v>
      </c>
      <c r="P2210" s="233">
        <v>1.4573499999999999</v>
      </c>
      <c r="Q2210" s="234">
        <v>16149</v>
      </c>
      <c r="R2210" s="233">
        <v>0.74451000000000001</v>
      </c>
      <c r="S2210" s="234">
        <v>33777</v>
      </c>
      <c r="T2210" s="233">
        <v>0</v>
      </c>
      <c r="U2210" s="235">
        <f t="shared" si="238"/>
        <v>2419.2200000000003</v>
      </c>
      <c r="V2210" s="227">
        <f t="shared" si="239"/>
        <v>1559.2216000000001</v>
      </c>
      <c r="W2210" s="227">
        <f t="shared" si="240"/>
        <v>1489.5293333333334</v>
      </c>
      <c r="X2210" s="227">
        <f t="shared" si="243"/>
        <v>1461.5833333333333</v>
      </c>
      <c r="Y2210" s="227">
        <f t="shared" si="241"/>
        <v>1063.8654999999999</v>
      </c>
      <c r="Z2210" s="227">
        <f t="shared" si="242"/>
        <v>992.07563333333337</v>
      </c>
      <c r="AA2210" s="227">
        <f t="shared" si="244"/>
        <v>938.25</v>
      </c>
    </row>
    <row r="2211" spans="2:27" ht="13.5" hidden="1">
      <c r="B2211" s="232" t="s">
        <v>1110</v>
      </c>
      <c r="C2211" s="232" t="s">
        <v>1404</v>
      </c>
      <c r="D2211" s="232" t="s">
        <v>980</v>
      </c>
      <c r="E2211" s="232" t="s">
        <v>988</v>
      </c>
      <c r="F2211" s="232">
        <v>2</v>
      </c>
      <c r="G2211" s="232" t="s">
        <v>1311</v>
      </c>
      <c r="H2211" s="233">
        <v>0.25900000000000001</v>
      </c>
      <c r="I2211" s="233">
        <v>0</v>
      </c>
      <c r="J2211" s="233">
        <v>0.18537000000000001</v>
      </c>
      <c r="K2211" s="234">
        <v>523</v>
      </c>
      <c r="L2211" s="233">
        <v>0.1197</v>
      </c>
      <c r="M2211" s="234">
        <v>1551</v>
      </c>
      <c r="N2211" s="233">
        <v>0</v>
      </c>
      <c r="O2211" s="233">
        <v>0</v>
      </c>
      <c r="P2211" s="233">
        <v>0.14296</v>
      </c>
      <c r="Q2211" s="234">
        <v>1009</v>
      </c>
      <c r="R2211" s="233">
        <v>9.8409999999999997E-2</v>
      </c>
      <c r="S2211" s="234">
        <v>3474</v>
      </c>
      <c r="T2211" s="233">
        <v>0</v>
      </c>
      <c r="U2211" s="235">
        <f t="shared" si="238"/>
        <v>189.07</v>
      </c>
      <c r="V2211" s="227">
        <f t="shared" si="239"/>
        <v>135.3201</v>
      </c>
      <c r="W2211" s="227">
        <f t="shared" si="240"/>
        <v>130.96433333333334</v>
      </c>
      <c r="X2211" s="227">
        <f t="shared" si="243"/>
        <v>129.25</v>
      </c>
      <c r="Y2211" s="227">
        <f t="shared" si="241"/>
        <v>104.3608</v>
      </c>
      <c r="Z2211" s="227">
        <f t="shared" si="242"/>
        <v>99.86707777777778</v>
      </c>
      <c r="AA2211" s="227">
        <f t="shared" si="244"/>
        <v>96.5</v>
      </c>
    </row>
    <row r="2212" spans="2:27" ht="13.5" hidden="1">
      <c r="B2212" s="232" t="s">
        <v>1110</v>
      </c>
      <c r="C2212" s="232" t="s">
        <v>1405</v>
      </c>
      <c r="D2212" s="232" t="s">
        <v>980</v>
      </c>
      <c r="E2212" s="232" t="s">
        <v>988</v>
      </c>
      <c r="F2212" s="232">
        <v>96</v>
      </c>
      <c r="G2212" s="232" t="s">
        <v>1365</v>
      </c>
      <c r="H2212" s="233">
        <v>9.6820000000000004</v>
      </c>
      <c r="I2212" s="233">
        <v>0</v>
      </c>
      <c r="J2212" s="233">
        <v>6.1477599999999999</v>
      </c>
      <c r="K2212" s="234">
        <v>25103</v>
      </c>
      <c r="L2212" s="233">
        <v>2.9956</v>
      </c>
      <c r="M2212" s="234">
        <v>50340</v>
      </c>
      <c r="N2212" s="233">
        <v>0</v>
      </c>
      <c r="O2212" s="233">
        <v>0</v>
      </c>
      <c r="P2212" s="233">
        <v>4.1120400000000004</v>
      </c>
      <c r="Q2212" s="234">
        <v>48448</v>
      </c>
      <c r="R2212" s="233">
        <v>1.9735400000000001</v>
      </c>
      <c r="S2212" s="234">
        <v>94499</v>
      </c>
      <c r="T2212" s="233">
        <v>0</v>
      </c>
      <c r="U2212" s="235">
        <f t="shared" si="238"/>
        <v>7067.8600000000006</v>
      </c>
      <c r="V2212" s="227">
        <f t="shared" si="239"/>
        <v>4487.8648000000003</v>
      </c>
      <c r="W2212" s="227">
        <f t="shared" si="240"/>
        <v>4278.7046666666665</v>
      </c>
      <c r="X2212" s="227">
        <f t="shared" si="243"/>
        <v>4195</v>
      </c>
      <c r="Y2212" s="227">
        <f t="shared" si="241"/>
        <v>3001.7892000000002</v>
      </c>
      <c r="Z2212" s="227">
        <f t="shared" si="242"/>
        <v>2786.461977777778</v>
      </c>
      <c r="AA2212" s="227">
        <f t="shared" si="244"/>
        <v>2624.9722222222222</v>
      </c>
    </row>
    <row r="2213" spans="2:27" ht="13.5" hidden="1">
      <c r="B2213" s="232" t="s">
        <v>1110</v>
      </c>
      <c r="C2213" s="232" t="s">
        <v>1406</v>
      </c>
      <c r="D2213" s="232" t="s">
        <v>980</v>
      </c>
      <c r="E2213" s="232" t="s">
        <v>988</v>
      </c>
      <c r="F2213" s="232">
        <v>4</v>
      </c>
      <c r="G2213" s="232" t="s">
        <v>1312</v>
      </c>
      <c r="H2213" s="233">
        <v>0.45800000000000002</v>
      </c>
      <c r="I2213" s="233">
        <v>0</v>
      </c>
      <c r="J2213" s="233">
        <v>0.31074000000000002</v>
      </c>
      <c r="K2213" s="234">
        <v>1046</v>
      </c>
      <c r="L2213" s="233">
        <v>0.1794</v>
      </c>
      <c r="M2213" s="234">
        <v>2576</v>
      </c>
      <c r="N2213" s="233">
        <v>0</v>
      </c>
      <c r="O2213" s="233">
        <v>0</v>
      </c>
      <c r="P2213" s="233">
        <v>0.22592000000000001</v>
      </c>
      <c r="Q2213" s="234">
        <v>2019</v>
      </c>
      <c r="R2213" s="233">
        <v>0.13680999999999999</v>
      </c>
      <c r="S2213" s="234">
        <v>5372</v>
      </c>
      <c r="T2213" s="233">
        <v>0</v>
      </c>
      <c r="U2213" s="235">
        <f t="shared" si="238"/>
        <v>334.34000000000003</v>
      </c>
      <c r="V2213" s="227">
        <f t="shared" si="239"/>
        <v>226.84020000000001</v>
      </c>
      <c r="W2213" s="227">
        <f t="shared" si="240"/>
        <v>218.12866666666667</v>
      </c>
      <c r="X2213" s="227">
        <f t="shared" si="243"/>
        <v>214.66666666666666</v>
      </c>
      <c r="Y2213" s="227">
        <f t="shared" si="241"/>
        <v>164.92160000000001</v>
      </c>
      <c r="Z2213" s="227">
        <f t="shared" si="242"/>
        <v>155.95463333333333</v>
      </c>
      <c r="AA2213" s="227">
        <f t="shared" si="244"/>
        <v>149.22222222222223</v>
      </c>
    </row>
    <row r="2214" spans="2:27" ht="13.5" hidden="1">
      <c r="B2214" s="232" t="s">
        <v>1110</v>
      </c>
      <c r="C2214" s="232" t="s">
        <v>1062</v>
      </c>
      <c r="D2214" s="232" t="s">
        <v>980</v>
      </c>
      <c r="E2214" s="232" t="s">
        <v>988</v>
      </c>
      <c r="F2214" s="232">
        <v>48</v>
      </c>
      <c r="G2214" s="232" t="s">
        <v>1356</v>
      </c>
      <c r="H2214" s="233">
        <v>4.4020000000000001</v>
      </c>
      <c r="I2214" s="233">
        <v>0</v>
      </c>
      <c r="J2214" s="233">
        <v>2.8210000000000002</v>
      </c>
      <c r="K2214" s="234">
        <v>11227</v>
      </c>
      <c r="L2214" s="233">
        <v>1.4119999999999999</v>
      </c>
      <c r="M2214" s="234">
        <v>23143</v>
      </c>
      <c r="N2214" s="233">
        <v>0</v>
      </c>
      <c r="O2214" s="233">
        <v>0</v>
      </c>
      <c r="P2214" s="233">
        <v>1.9019999999999999</v>
      </c>
      <c r="Q2214" s="234">
        <v>21555</v>
      </c>
      <c r="R2214" s="233">
        <v>0.95</v>
      </c>
      <c r="S2214" s="234">
        <v>43941</v>
      </c>
      <c r="T2214" s="233">
        <v>0</v>
      </c>
      <c r="U2214" s="235">
        <f t="shared" si="238"/>
        <v>3213.46</v>
      </c>
      <c r="V2214" s="227">
        <f t="shared" si="239"/>
        <v>2059.33</v>
      </c>
      <c r="W2214" s="227">
        <f t="shared" si="240"/>
        <v>1966.3433333333332</v>
      </c>
      <c r="X2214" s="227">
        <f t="shared" si="243"/>
        <v>1928.5833333333333</v>
      </c>
      <c r="Y2214" s="227">
        <f t="shared" si="241"/>
        <v>1388.46</v>
      </c>
      <c r="Z2214" s="227">
        <f t="shared" si="242"/>
        <v>1292.25</v>
      </c>
      <c r="AA2214" s="227">
        <f t="shared" si="244"/>
        <v>1220.5833333333333</v>
      </c>
    </row>
    <row r="2215" spans="2:27" ht="13.5" hidden="1">
      <c r="B2215" s="232" t="s">
        <v>1110</v>
      </c>
      <c r="C2215" s="232" t="s">
        <v>1063</v>
      </c>
      <c r="D2215" s="232" t="s">
        <v>980</v>
      </c>
      <c r="E2215" s="232" t="s">
        <v>988</v>
      </c>
      <c r="F2215" s="232">
        <v>64</v>
      </c>
      <c r="G2215" s="232" t="s">
        <v>1364</v>
      </c>
      <c r="H2215" s="233">
        <v>5.8259999999999996</v>
      </c>
      <c r="I2215" s="233">
        <v>0</v>
      </c>
      <c r="J2215" s="233">
        <v>3.718</v>
      </c>
      <c r="K2215" s="234">
        <v>14969</v>
      </c>
      <c r="L2215" s="233">
        <v>1.839</v>
      </c>
      <c r="M2215" s="234">
        <v>30478</v>
      </c>
      <c r="N2215" s="233">
        <v>0</v>
      </c>
      <c r="O2215" s="233">
        <v>0</v>
      </c>
      <c r="P2215" s="233">
        <v>2.492</v>
      </c>
      <c r="Q2215" s="234">
        <v>28741</v>
      </c>
      <c r="R2215" s="233">
        <v>1.224</v>
      </c>
      <c r="S2215" s="234">
        <v>57449</v>
      </c>
      <c r="T2215" s="233">
        <v>0</v>
      </c>
      <c r="U2215" s="235">
        <f t="shared" si="238"/>
        <v>4252.9799999999996</v>
      </c>
      <c r="V2215" s="227">
        <f t="shared" si="239"/>
        <v>2714.14</v>
      </c>
      <c r="W2215" s="227">
        <f t="shared" si="240"/>
        <v>2589.8866666666668</v>
      </c>
      <c r="X2215" s="227">
        <f t="shared" si="243"/>
        <v>2539.8333333333335</v>
      </c>
      <c r="Y2215" s="227">
        <f t="shared" si="241"/>
        <v>1819.16</v>
      </c>
      <c r="Z2215" s="227">
        <f t="shared" si="242"/>
        <v>1691.8811111111111</v>
      </c>
      <c r="AA2215" s="227">
        <f t="shared" si="244"/>
        <v>1595.8055555555557</v>
      </c>
    </row>
    <row r="2216" spans="2:27" ht="13.5" hidden="1">
      <c r="B2216" s="232" t="s">
        <v>1110</v>
      </c>
      <c r="C2216" s="232" t="s">
        <v>1064</v>
      </c>
      <c r="D2216" s="232" t="s">
        <v>980</v>
      </c>
      <c r="E2216" s="232" t="s">
        <v>988</v>
      </c>
      <c r="F2216" s="232">
        <v>96</v>
      </c>
      <c r="G2216" s="232" t="s">
        <v>1365</v>
      </c>
      <c r="H2216" s="233">
        <v>8.6739999999999995</v>
      </c>
      <c r="I2216" s="233">
        <v>0</v>
      </c>
      <c r="J2216" s="233">
        <v>5.5129999999999999</v>
      </c>
      <c r="K2216" s="234">
        <v>22454</v>
      </c>
      <c r="L2216" s="233">
        <v>2.6930000000000001</v>
      </c>
      <c r="M2216" s="234">
        <v>45148</v>
      </c>
      <c r="N2216" s="233">
        <v>0</v>
      </c>
      <c r="O2216" s="233">
        <v>0</v>
      </c>
      <c r="P2216" s="233">
        <v>3.673</v>
      </c>
      <c r="Q2216" s="234">
        <v>43111</v>
      </c>
      <c r="R2216" s="233">
        <v>1.77</v>
      </c>
      <c r="S2216" s="234">
        <v>84465</v>
      </c>
      <c r="T2216" s="233">
        <v>0</v>
      </c>
      <c r="U2216" s="235">
        <f t="shared" si="238"/>
        <v>6332.0199999999995</v>
      </c>
      <c r="V2216" s="227">
        <f t="shared" si="239"/>
        <v>4024.49</v>
      </c>
      <c r="W2216" s="227">
        <f t="shared" si="240"/>
        <v>3837.0566666666668</v>
      </c>
      <c r="X2216" s="227">
        <f t="shared" si="243"/>
        <v>3762.3333333333335</v>
      </c>
      <c r="Y2216" s="227">
        <f t="shared" si="241"/>
        <v>2681.29</v>
      </c>
      <c r="Z2216" s="227">
        <f t="shared" si="242"/>
        <v>2489.6277777777777</v>
      </c>
      <c r="AA2216" s="227">
        <f t="shared" si="244"/>
        <v>2346.25</v>
      </c>
    </row>
    <row r="2217" spans="2:27" ht="13.5" hidden="1">
      <c r="B2217" s="232" t="s">
        <v>1110</v>
      </c>
      <c r="C2217" s="232" t="s">
        <v>1065</v>
      </c>
      <c r="D2217" s="232" t="s">
        <v>980</v>
      </c>
      <c r="E2217" s="232" t="s">
        <v>988</v>
      </c>
      <c r="F2217" s="232">
        <v>8</v>
      </c>
      <c r="G2217" s="232" t="s">
        <v>1317</v>
      </c>
      <c r="H2217" s="233">
        <v>0.84199999999999997</v>
      </c>
      <c r="I2217" s="233">
        <v>0</v>
      </c>
      <c r="J2217" s="233">
        <v>0.57899999999999996</v>
      </c>
      <c r="K2217" s="234">
        <v>1871</v>
      </c>
      <c r="L2217" s="233">
        <v>0.34399999999999997</v>
      </c>
      <c r="M2217" s="234">
        <v>4806</v>
      </c>
      <c r="N2217" s="233">
        <v>0</v>
      </c>
      <c r="O2217" s="233">
        <v>0</v>
      </c>
      <c r="P2217" s="233">
        <v>0.42499999999999999</v>
      </c>
      <c r="Q2217" s="234">
        <v>3593</v>
      </c>
      <c r="R2217" s="233">
        <v>0.26700000000000002</v>
      </c>
      <c r="S2217" s="234">
        <v>10170</v>
      </c>
      <c r="T2217" s="233">
        <v>0</v>
      </c>
      <c r="U2217" s="235">
        <f t="shared" si="238"/>
        <v>614.66</v>
      </c>
      <c r="V2217" s="227">
        <f t="shared" si="239"/>
        <v>422.66999999999996</v>
      </c>
      <c r="W2217" s="227">
        <f t="shared" si="240"/>
        <v>407.03666666666663</v>
      </c>
      <c r="X2217" s="227">
        <f t="shared" si="243"/>
        <v>400.5</v>
      </c>
      <c r="Y2217" s="227">
        <f t="shared" si="241"/>
        <v>310.25</v>
      </c>
      <c r="Z2217" s="227">
        <f t="shared" si="242"/>
        <v>294.71555555555557</v>
      </c>
      <c r="AA2217" s="227">
        <f t="shared" si="244"/>
        <v>282.5</v>
      </c>
    </row>
    <row r="2218" spans="2:27" ht="13.5" hidden="1">
      <c r="B2218" s="232" t="s">
        <v>1110</v>
      </c>
      <c r="C2218" s="232" t="s">
        <v>1066</v>
      </c>
      <c r="D2218" s="232" t="s">
        <v>980</v>
      </c>
      <c r="E2218" s="232" t="s">
        <v>988</v>
      </c>
      <c r="F2218" s="232">
        <v>16</v>
      </c>
      <c r="G2218" s="232" t="s">
        <v>1316</v>
      </c>
      <c r="H2218" s="233">
        <v>1.554</v>
      </c>
      <c r="I2218" s="233">
        <v>0</v>
      </c>
      <c r="J2218" s="233">
        <v>1.0269999999999999</v>
      </c>
      <c r="K2218" s="234">
        <v>3742</v>
      </c>
      <c r="L2218" s="233">
        <v>0.55700000000000005</v>
      </c>
      <c r="M2218" s="234">
        <v>8474</v>
      </c>
      <c r="N2218" s="233">
        <v>0</v>
      </c>
      <c r="O2218" s="233">
        <v>0</v>
      </c>
      <c r="P2218" s="233">
        <v>0.72099999999999997</v>
      </c>
      <c r="Q2218" s="234">
        <v>7185</v>
      </c>
      <c r="R2218" s="233">
        <v>0.40300000000000002</v>
      </c>
      <c r="S2218" s="234">
        <v>16925</v>
      </c>
      <c r="T2218" s="233">
        <v>0</v>
      </c>
      <c r="U2218" s="235">
        <f t="shared" si="238"/>
        <v>1134.42</v>
      </c>
      <c r="V2218" s="227">
        <f t="shared" si="239"/>
        <v>749.70999999999992</v>
      </c>
      <c r="W2218" s="227">
        <f t="shared" si="240"/>
        <v>718.44333333333338</v>
      </c>
      <c r="X2218" s="227">
        <f t="shared" si="243"/>
        <v>706.16666666666663</v>
      </c>
      <c r="Y2218" s="227">
        <f t="shared" si="241"/>
        <v>526.32999999999993</v>
      </c>
      <c r="Z2218" s="227">
        <f t="shared" si="242"/>
        <v>493.77333333333331</v>
      </c>
      <c r="AA2218" s="227">
        <f t="shared" si="244"/>
        <v>470.13888888888891</v>
      </c>
    </row>
    <row r="2219" spans="2:27" ht="13.5" hidden="1">
      <c r="B2219" s="232" t="s">
        <v>1110</v>
      </c>
      <c r="C2219" s="232" t="s">
        <v>1067</v>
      </c>
      <c r="D2219" s="232" t="s">
        <v>980</v>
      </c>
      <c r="E2219" s="232" t="s">
        <v>988</v>
      </c>
      <c r="F2219" s="232">
        <v>32</v>
      </c>
      <c r="G2219" s="232" t="s">
        <v>1345</v>
      </c>
      <c r="H2219" s="233">
        <v>2.9780000000000002</v>
      </c>
      <c r="I2219" s="233">
        <v>0</v>
      </c>
      <c r="J2219" s="233">
        <v>1.9239999999999999</v>
      </c>
      <c r="K2219" s="234">
        <v>7485</v>
      </c>
      <c r="L2219" s="233">
        <v>0.98399999999999999</v>
      </c>
      <c r="M2219" s="234">
        <v>15809</v>
      </c>
      <c r="N2219" s="233">
        <v>0</v>
      </c>
      <c r="O2219" s="233">
        <v>0</v>
      </c>
      <c r="P2219" s="233">
        <v>1.3109999999999999</v>
      </c>
      <c r="Q2219" s="234">
        <v>14370</v>
      </c>
      <c r="R2219" s="233">
        <v>0.67700000000000005</v>
      </c>
      <c r="S2219" s="234">
        <v>30433</v>
      </c>
      <c r="T2219" s="233">
        <v>0</v>
      </c>
      <c r="U2219" s="235">
        <f t="shared" si="238"/>
        <v>2173.94</v>
      </c>
      <c r="V2219" s="227">
        <f t="shared" si="239"/>
        <v>1404.52</v>
      </c>
      <c r="W2219" s="227">
        <f t="shared" si="240"/>
        <v>1342.07</v>
      </c>
      <c r="X2219" s="227">
        <f t="shared" si="243"/>
        <v>1317.4166666666667</v>
      </c>
      <c r="Y2219" s="227">
        <f t="shared" si="241"/>
        <v>957.03</v>
      </c>
      <c r="Z2219" s="227">
        <f t="shared" si="242"/>
        <v>893.37666666666678</v>
      </c>
      <c r="AA2219" s="227">
        <f t="shared" si="244"/>
        <v>845.36111111111109</v>
      </c>
    </row>
    <row r="2220" spans="2:27" ht="13.5" hidden="1">
      <c r="B2220" s="232" t="s">
        <v>1110</v>
      </c>
      <c r="C2220" s="232" t="s">
        <v>1068</v>
      </c>
      <c r="D2220" s="232" t="s">
        <v>980</v>
      </c>
      <c r="E2220" s="232" t="s">
        <v>988</v>
      </c>
      <c r="F2220" s="232">
        <v>2</v>
      </c>
      <c r="G2220" s="232" t="s">
        <v>1311</v>
      </c>
      <c r="H2220" s="233">
        <v>0.23799999999999999</v>
      </c>
      <c r="I2220" s="233">
        <v>0</v>
      </c>
      <c r="J2220" s="233">
        <v>0.17199999999999999</v>
      </c>
      <c r="K2220" s="234">
        <v>468</v>
      </c>
      <c r="L2220" s="233">
        <v>0.113</v>
      </c>
      <c r="M2220" s="234">
        <v>1442</v>
      </c>
      <c r="N2220" s="233">
        <v>0</v>
      </c>
      <c r="O2220" s="233">
        <v>0</v>
      </c>
      <c r="P2220" s="233">
        <v>0.13400000000000001</v>
      </c>
      <c r="Q2220" s="234">
        <v>898</v>
      </c>
      <c r="R2220" s="233">
        <v>9.4E-2</v>
      </c>
      <c r="S2220" s="234">
        <v>3265</v>
      </c>
      <c r="T2220" s="233">
        <v>0</v>
      </c>
      <c r="U2220" s="235">
        <f t="shared" si="238"/>
        <v>173.73999999999998</v>
      </c>
      <c r="V2220" s="227">
        <f t="shared" si="239"/>
        <v>125.55999999999999</v>
      </c>
      <c r="W2220" s="227">
        <f t="shared" si="240"/>
        <v>121.49000000000001</v>
      </c>
      <c r="X2220" s="227">
        <f t="shared" si="243"/>
        <v>120.16666666666667</v>
      </c>
      <c r="Y2220" s="227">
        <f t="shared" si="241"/>
        <v>97.820000000000007</v>
      </c>
      <c r="Z2220" s="227">
        <f t="shared" si="242"/>
        <v>93.564444444444447</v>
      </c>
      <c r="AA2220" s="227">
        <f t="shared" si="244"/>
        <v>90.694444444444443</v>
      </c>
    </row>
    <row r="2221" spans="2:27" ht="13.5" hidden="1">
      <c r="B2221" s="232" t="s">
        <v>1110</v>
      </c>
      <c r="C2221" s="232" t="s">
        <v>1069</v>
      </c>
      <c r="D2221" s="232" t="s">
        <v>980</v>
      </c>
      <c r="E2221" s="232" t="s">
        <v>988</v>
      </c>
      <c r="F2221" s="232">
        <v>96</v>
      </c>
      <c r="G2221" s="232" t="s">
        <v>1365</v>
      </c>
      <c r="H2221" s="233">
        <v>8.6739999999999995</v>
      </c>
      <c r="I2221" s="233">
        <v>0</v>
      </c>
      <c r="J2221" s="233">
        <v>5.5129999999999999</v>
      </c>
      <c r="K2221" s="234">
        <v>22454</v>
      </c>
      <c r="L2221" s="233">
        <v>2.6930000000000001</v>
      </c>
      <c r="M2221" s="234">
        <v>45148</v>
      </c>
      <c r="N2221" s="233">
        <v>0</v>
      </c>
      <c r="O2221" s="233">
        <v>0</v>
      </c>
      <c r="P2221" s="233">
        <v>3.673</v>
      </c>
      <c r="Q2221" s="234">
        <v>43111</v>
      </c>
      <c r="R2221" s="233">
        <v>1.77</v>
      </c>
      <c r="S2221" s="234">
        <v>84465</v>
      </c>
      <c r="T2221" s="233">
        <v>0</v>
      </c>
      <c r="U2221" s="235">
        <f t="shared" si="238"/>
        <v>6332.0199999999995</v>
      </c>
      <c r="V2221" s="227">
        <f t="shared" si="239"/>
        <v>4024.49</v>
      </c>
      <c r="W2221" s="227">
        <f t="shared" si="240"/>
        <v>3837.0566666666668</v>
      </c>
      <c r="X2221" s="227">
        <f t="shared" si="243"/>
        <v>3762.3333333333335</v>
      </c>
      <c r="Y2221" s="227">
        <f t="shared" si="241"/>
        <v>2681.29</v>
      </c>
      <c r="Z2221" s="227">
        <f t="shared" si="242"/>
        <v>2489.6277777777777</v>
      </c>
      <c r="AA2221" s="227">
        <f t="shared" si="244"/>
        <v>2346.25</v>
      </c>
    </row>
    <row r="2222" spans="2:27" ht="13.5" hidden="1">
      <c r="B2222" s="232" t="s">
        <v>1110</v>
      </c>
      <c r="C2222" s="232" t="s">
        <v>1070</v>
      </c>
      <c r="D2222" s="232" t="s">
        <v>980</v>
      </c>
      <c r="E2222" s="232" t="s">
        <v>988</v>
      </c>
      <c r="F2222" s="232">
        <v>4</v>
      </c>
      <c r="G2222" s="232" t="s">
        <v>1312</v>
      </c>
      <c r="H2222" s="233">
        <v>0.41599999999999998</v>
      </c>
      <c r="I2222" s="233">
        <v>0</v>
      </c>
      <c r="J2222" s="233">
        <v>0.28399999999999997</v>
      </c>
      <c r="K2222" s="234">
        <v>936</v>
      </c>
      <c r="L2222" s="233">
        <v>0.16700000000000001</v>
      </c>
      <c r="M2222" s="234">
        <v>2359</v>
      </c>
      <c r="N2222" s="233">
        <v>0</v>
      </c>
      <c r="O2222" s="233">
        <v>0</v>
      </c>
      <c r="P2222" s="233">
        <v>0.20799999999999999</v>
      </c>
      <c r="Q2222" s="234">
        <v>1796</v>
      </c>
      <c r="R2222" s="233">
        <v>0.128</v>
      </c>
      <c r="S2222" s="234">
        <v>4954</v>
      </c>
      <c r="T2222" s="233">
        <v>0</v>
      </c>
      <c r="U2222" s="235">
        <f t="shared" si="238"/>
        <v>303.68</v>
      </c>
      <c r="V2222" s="227">
        <f t="shared" si="239"/>
        <v>207.32</v>
      </c>
      <c r="W2222" s="227">
        <f t="shared" si="240"/>
        <v>199.91000000000003</v>
      </c>
      <c r="X2222" s="227">
        <f t="shared" si="243"/>
        <v>196.58333333333334</v>
      </c>
      <c r="Y2222" s="227">
        <f t="shared" si="241"/>
        <v>151.84</v>
      </c>
      <c r="Z2222" s="227">
        <f t="shared" si="242"/>
        <v>143.32888888888888</v>
      </c>
      <c r="AA2222" s="227">
        <f t="shared" si="244"/>
        <v>137.61111111111111</v>
      </c>
    </row>
    <row r="2223" spans="2:27" ht="13.5" hidden="1">
      <c r="B2223" s="232" t="s">
        <v>1110</v>
      </c>
      <c r="C2223" s="232" t="s">
        <v>1071</v>
      </c>
      <c r="D2223" s="232" t="s">
        <v>980</v>
      </c>
      <c r="E2223" s="232" t="s">
        <v>988</v>
      </c>
      <c r="F2223" s="232">
        <v>48</v>
      </c>
      <c r="G2223" s="232" t="s">
        <v>1356</v>
      </c>
      <c r="H2223" s="233">
        <v>3.0579999999999998</v>
      </c>
      <c r="I2223" s="233">
        <v>0</v>
      </c>
      <c r="J2223" s="233">
        <v>1.9697</v>
      </c>
      <c r="K2223" s="234">
        <v>7674</v>
      </c>
      <c r="L2223" s="233">
        <v>1.0061</v>
      </c>
      <c r="M2223" s="234">
        <v>16180</v>
      </c>
      <c r="N2223" s="233">
        <v>0</v>
      </c>
      <c r="O2223" s="233">
        <v>0</v>
      </c>
      <c r="P2223" s="233">
        <v>1.4</v>
      </c>
      <c r="Q2223" s="234">
        <v>15451</v>
      </c>
      <c r="R2223" s="233">
        <v>0.71789999999999998</v>
      </c>
      <c r="S2223" s="234">
        <v>32465</v>
      </c>
      <c r="T2223" s="233">
        <v>0</v>
      </c>
      <c r="U2223" s="235">
        <f t="shared" si="238"/>
        <v>2232.3399999999997</v>
      </c>
      <c r="V2223" s="227">
        <f t="shared" si="239"/>
        <v>1437.8810000000001</v>
      </c>
      <c r="W2223" s="227">
        <f t="shared" si="240"/>
        <v>1373.953</v>
      </c>
      <c r="X2223" s="227">
        <f t="shared" si="243"/>
        <v>1348.3333333333333</v>
      </c>
      <c r="Y2223" s="227">
        <f t="shared" si="241"/>
        <v>1021.9999999999999</v>
      </c>
      <c r="Z2223" s="227">
        <f t="shared" si="242"/>
        <v>953.26144444444446</v>
      </c>
      <c r="AA2223" s="227">
        <f t="shared" si="244"/>
        <v>901.80555555555554</v>
      </c>
    </row>
    <row r="2224" spans="2:27" ht="13.5" hidden="1">
      <c r="B2224" s="232" t="s">
        <v>1110</v>
      </c>
      <c r="C2224" s="232" t="s">
        <v>1072</v>
      </c>
      <c r="D2224" s="232" t="s">
        <v>980</v>
      </c>
      <c r="E2224" s="232" t="s">
        <v>988</v>
      </c>
      <c r="F2224" s="232">
        <v>64</v>
      </c>
      <c r="G2224" s="232" t="s">
        <v>1364</v>
      </c>
      <c r="H2224" s="233">
        <v>4.0339999999999998</v>
      </c>
      <c r="I2224" s="233">
        <v>0</v>
      </c>
      <c r="J2224" s="233">
        <v>2.5830000000000002</v>
      </c>
      <c r="K2224" s="234">
        <v>10232</v>
      </c>
      <c r="L2224" s="233">
        <v>1.2981</v>
      </c>
      <c r="M2224" s="234">
        <v>21194</v>
      </c>
      <c r="N2224" s="233">
        <v>0</v>
      </c>
      <c r="O2224" s="233">
        <v>0</v>
      </c>
      <c r="P2224" s="233">
        <v>1.8232999999999999</v>
      </c>
      <c r="Q2224" s="234">
        <v>20602</v>
      </c>
      <c r="R2224" s="233">
        <v>0.91390000000000005</v>
      </c>
      <c r="S2224" s="234">
        <v>42147</v>
      </c>
      <c r="T2224" s="233">
        <v>0</v>
      </c>
      <c r="U2224" s="235">
        <f t="shared" si="238"/>
        <v>2944.8199999999997</v>
      </c>
      <c r="V2224" s="227">
        <f t="shared" si="239"/>
        <v>1885.5900000000001</v>
      </c>
      <c r="W2224" s="227">
        <f t="shared" si="240"/>
        <v>1800.2796666666668</v>
      </c>
      <c r="X2224" s="227">
        <f t="shared" si="243"/>
        <v>1766.1666666666667</v>
      </c>
      <c r="Y2224" s="227">
        <f t="shared" si="241"/>
        <v>1331.009</v>
      </c>
      <c r="Z2224" s="227">
        <f t="shared" si="242"/>
        <v>1239.4247777777778</v>
      </c>
      <c r="AA2224" s="227">
        <f t="shared" si="244"/>
        <v>1170.75</v>
      </c>
    </row>
    <row r="2225" spans="2:27" ht="13.5" hidden="1">
      <c r="B2225" s="232" t="s">
        <v>1110</v>
      </c>
      <c r="C2225" s="232" t="s">
        <v>1073</v>
      </c>
      <c r="D2225" s="232" t="s">
        <v>980</v>
      </c>
      <c r="E2225" s="232" t="s">
        <v>988</v>
      </c>
      <c r="F2225" s="232">
        <v>8</v>
      </c>
      <c r="G2225" s="232" t="s">
        <v>1317</v>
      </c>
      <c r="H2225" s="233">
        <v>0.61799999999999999</v>
      </c>
      <c r="I2225" s="233">
        <v>0</v>
      </c>
      <c r="J2225" s="233">
        <v>0.43659999999999999</v>
      </c>
      <c r="K2225" s="234">
        <v>1279</v>
      </c>
      <c r="L2225" s="233">
        <v>0.27600000000000002</v>
      </c>
      <c r="M2225" s="234">
        <v>3646</v>
      </c>
      <c r="N2225" s="233">
        <v>0</v>
      </c>
      <c r="O2225" s="233">
        <v>0</v>
      </c>
      <c r="P2225" s="233">
        <v>0.3417</v>
      </c>
      <c r="Q2225" s="234">
        <v>2575</v>
      </c>
      <c r="R2225" s="233">
        <v>0.22800000000000001</v>
      </c>
      <c r="S2225" s="234">
        <v>8258</v>
      </c>
      <c r="T2225" s="233">
        <v>0</v>
      </c>
      <c r="U2225" s="235">
        <f t="shared" si="238"/>
        <v>451.14</v>
      </c>
      <c r="V2225" s="227">
        <f t="shared" si="239"/>
        <v>318.71800000000002</v>
      </c>
      <c r="W2225" s="227">
        <f t="shared" si="240"/>
        <v>308.06333333333333</v>
      </c>
      <c r="X2225" s="227">
        <f t="shared" si="243"/>
        <v>303.83333333333331</v>
      </c>
      <c r="Y2225" s="227">
        <f t="shared" si="241"/>
        <v>249.441</v>
      </c>
      <c r="Z2225" s="227">
        <f t="shared" si="242"/>
        <v>237.96777777777777</v>
      </c>
      <c r="AA2225" s="227">
        <f t="shared" si="244"/>
        <v>229.38888888888889</v>
      </c>
    </row>
    <row r="2226" spans="2:27" ht="13.5" hidden="1">
      <c r="B2226" s="232" t="s">
        <v>1110</v>
      </c>
      <c r="C2226" s="232" t="s">
        <v>1074</v>
      </c>
      <c r="D2226" s="232" t="s">
        <v>980</v>
      </c>
      <c r="E2226" s="232" t="s">
        <v>988</v>
      </c>
      <c r="F2226" s="232">
        <v>16</v>
      </c>
      <c r="G2226" s="232" t="s">
        <v>1316</v>
      </c>
      <c r="H2226" s="233">
        <v>1.1060000000000001</v>
      </c>
      <c r="I2226" s="233">
        <v>0</v>
      </c>
      <c r="J2226" s="233">
        <v>0.74319999999999997</v>
      </c>
      <c r="K2226" s="234">
        <v>2558</v>
      </c>
      <c r="L2226" s="233">
        <v>0.42199999999999999</v>
      </c>
      <c r="M2226" s="234">
        <v>6153</v>
      </c>
      <c r="N2226" s="233">
        <v>0</v>
      </c>
      <c r="O2226" s="233">
        <v>0</v>
      </c>
      <c r="P2226" s="233">
        <v>0.55330000000000001</v>
      </c>
      <c r="Q2226" s="234">
        <v>5150</v>
      </c>
      <c r="R2226" s="233">
        <v>0.32600000000000001</v>
      </c>
      <c r="S2226" s="234">
        <v>13099</v>
      </c>
      <c r="T2226" s="233">
        <v>0</v>
      </c>
      <c r="U2226" s="235">
        <f t="shared" si="238"/>
        <v>807.38000000000011</v>
      </c>
      <c r="V2226" s="227">
        <f t="shared" si="239"/>
        <v>542.53599999999994</v>
      </c>
      <c r="W2226" s="227">
        <f t="shared" si="240"/>
        <v>521.22666666666669</v>
      </c>
      <c r="X2226" s="227">
        <f t="shared" si="243"/>
        <v>512.75</v>
      </c>
      <c r="Y2226" s="227">
        <f t="shared" si="241"/>
        <v>403.90899999999999</v>
      </c>
      <c r="Z2226" s="227">
        <f t="shared" si="242"/>
        <v>381.03555555555556</v>
      </c>
      <c r="AA2226" s="227">
        <f t="shared" si="244"/>
        <v>363.86111111111109</v>
      </c>
    </row>
    <row r="2227" spans="2:27" ht="13.5" hidden="1">
      <c r="B2227" s="232" t="s">
        <v>1110</v>
      </c>
      <c r="C2227" s="232" t="s">
        <v>1075</v>
      </c>
      <c r="D2227" s="232" t="s">
        <v>980</v>
      </c>
      <c r="E2227" s="232" t="s">
        <v>988</v>
      </c>
      <c r="F2227" s="232">
        <v>32</v>
      </c>
      <c r="G2227" s="232" t="s">
        <v>1345</v>
      </c>
      <c r="H2227" s="233">
        <v>2.0819999999999999</v>
      </c>
      <c r="I2227" s="233">
        <v>0</v>
      </c>
      <c r="J2227" s="233">
        <v>1.3565</v>
      </c>
      <c r="K2227" s="234">
        <v>5116</v>
      </c>
      <c r="L2227" s="233">
        <v>0.71399999999999997</v>
      </c>
      <c r="M2227" s="234">
        <v>11167</v>
      </c>
      <c r="N2227" s="233">
        <v>0</v>
      </c>
      <c r="O2227" s="233">
        <v>0</v>
      </c>
      <c r="P2227" s="233">
        <v>0.97660000000000002</v>
      </c>
      <c r="Q2227" s="234">
        <v>10301</v>
      </c>
      <c r="R2227" s="233">
        <v>0.52200000000000002</v>
      </c>
      <c r="S2227" s="234">
        <v>22782</v>
      </c>
      <c r="T2227" s="233">
        <v>0</v>
      </c>
      <c r="U2227" s="235">
        <f t="shared" si="238"/>
        <v>1519.86</v>
      </c>
      <c r="V2227" s="227">
        <f t="shared" si="239"/>
        <v>990.245</v>
      </c>
      <c r="W2227" s="227">
        <f t="shared" si="240"/>
        <v>947.55333333333328</v>
      </c>
      <c r="X2227" s="227">
        <f t="shared" si="243"/>
        <v>930.58333333333337</v>
      </c>
      <c r="Y2227" s="227">
        <f t="shared" si="241"/>
        <v>712.91800000000001</v>
      </c>
      <c r="Z2227" s="227">
        <f t="shared" si="242"/>
        <v>667.19888888888886</v>
      </c>
      <c r="AA2227" s="227">
        <f t="shared" si="244"/>
        <v>632.83333333333337</v>
      </c>
    </row>
    <row r="2228" spans="2:27" ht="13.5" hidden="1">
      <c r="B2228" s="232" t="s">
        <v>1110</v>
      </c>
      <c r="C2228" s="232" t="s">
        <v>1076</v>
      </c>
      <c r="D2228" s="232" t="s">
        <v>980</v>
      </c>
      <c r="E2228" s="232" t="s">
        <v>988</v>
      </c>
      <c r="F2228" s="232">
        <v>2</v>
      </c>
      <c r="G2228" s="232" t="s">
        <v>1311</v>
      </c>
      <c r="H2228" s="233">
        <v>0.182</v>
      </c>
      <c r="I2228" s="233">
        <v>0</v>
      </c>
      <c r="J2228" s="233">
        <v>0.13669999999999999</v>
      </c>
      <c r="K2228" s="234">
        <v>320</v>
      </c>
      <c r="L2228" s="233">
        <v>9.6500000000000002E-2</v>
      </c>
      <c r="M2228" s="234">
        <v>1152</v>
      </c>
      <c r="N2228" s="233">
        <v>0</v>
      </c>
      <c r="O2228" s="233">
        <v>0</v>
      </c>
      <c r="P2228" s="233">
        <v>0.1129</v>
      </c>
      <c r="Q2228" s="234">
        <v>644</v>
      </c>
      <c r="R2228" s="233">
        <v>8.4500000000000006E-2</v>
      </c>
      <c r="S2228" s="234">
        <v>2787</v>
      </c>
      <c r="T2228" s="233">
        <v>0</v>
      </c>
      <c r="U2228" s="235">
        <f t="shared" si="238"/>
        <v>132.85999999999999</v>
      </c>
      <c r="V2228" s="227">
        <f t="shared" si="239"/>
        <v>99.790999999999997</v>
      </c>
      <c r="W2228" s="227">
        <f t="shared" si="240"/>
        <v>97.111666666666679</v>
      </c>
      <c r="X2228" s="227">
        <f t="shared" si="243"/>
        <v>96</v>
      </c>
      <c r="Y2228" s="227">
        <f t="shared" si="241"/>
        <v>82.417000000000002</v>
      </c>
      <c r="Z2228" s="227">
        <f t="shared" si="242"/>
        <v>79.573888888888888</v>
      </c>
      <c r="AA2228" s="227">
        <f t="shared" si="244"/>
        <v>77.416666666666671</v>
      </c>
    </row>
    <row r="2229" spans="2:27" ht="13.5" hidden="1">
      <c r="B2229" s="232" t="s">
        <v>1110</v>
      </c>
      <c r="C2229" s="232" t="s">
        <v>1077</v>
      </c>
      <c r="D2229" s="232" t="s">
        <v>980</v>
      </c>
      <c r="E2229" s="232" t="s">
        <v>988</v>
      </c>
      <c r="F2229" s="232">
        <v>1</v>
      </c>
      <c r="G2229" s="232" t="s">
        <v>1315</v>
      </c>
      <c r="H2229" s="233">
        <v>0.121</v>
      </c>
      <c r="I2229" s="233">
        <v>0</v>
      </c>
      <c r="J2229" s="233">
        <v>9.8299999999999998E-2</v>
      </c>
      <c r="K2229" s="234">
        <v>160</v>
      </c>
      <c r="L2229" s="233">
        <v>7.8299999999999995E-2</v>
      </c>
      <c r="M2229" s="234">
        <v>839</v>
      </c>
      <c r="N2229" s="233">
        <v>0</v>
      </c>
      <c r="O2229" s="233">
        <v>0</v>
      </c>
      <c r="P2229" s="233">
        <v>8.6499999999999994E-2</v>
      </c>
      <c r="Q2229" s="234">
        <v>322</v>
      </c>
      <c r="R2229" s="233">
        <v>7.22E-2</v>
      </c>
      <c r="S2229" s="234">
        <v>2182</v>
      </c>
      <c r="T2229" s="233">
        <v>0</v>
      </c>
      <c r="U2229" s="235">
        <f t="shared" si="238"/>
        <v>88.33</v>
      </c>
      <c r="V2229" s="227">
        <f t="shared" si="239"/>
        <v>71.759</v>
      </c>
      <c r="W2229" s="227">
        <f t="shared" si="240"/>
        <v>70.492333333333335</v>
      </c>
      <c r="X2229" s="227">
        <f t="shared" si="243"/>
        <v>69.916666666666671</v>
      </c>
      <c r="Y2229" s="227">
        <f t="shared" si="241"/>
        <v>63.144999999999996</v>
      </c>
      <c r="Z2229" s="227">
        <f t="shared" si="242"/>
        <v>61.650444444444446</v>
      </c>
      <c r="AA2229" s="227">
        <f t="shared" si="244"/>
        <v>60.611111111111114</v>
      </c>
    </row>
    <row r="2230" spans="2:27" ht="13.5" hidden="1">
      <c r="B2230" s="232" t="s">
        <v>1110</v>
      </c>
      <c r="C2230" s="232" t="s">
        <v>1078</v>
      </c>
      <c r="D2230" s="232" t="s">
        <v>980</v>
      </c>
      <c r="E2230" s="232" t="s">
        <v>988</v>
      </c>
      <c r="F2230" s="232">
        <v>64</v>
      </c>
      <c r="G2230" s="232" t="s">
        <v>1364</v>
      </c>
      <c r="H2230" s="233">
        <v>4.0339999999999998</v>
      </c>
      <c r="I2230" s="233">
        <v>0</v>
      </c>
      <c r="J2230" s="233">
        <v>2.5830000000000002</v>
      </c>
      <c r="K2230" s="234">
        <v>10232</v>
      </c>
      <c r="L2230" s="233">
        <v>1.2981</v>
      </c>
      <c r="M2230" s="234">
        <v>21194</v>
      </c>
      <c r="N2230" s="233">
        <v>0</v>
      </c>
      <c r="O2230" s="233">
        <v>0</v>
      </c>
      <c r="P2230" s="233">
        <v>1.8232999999999999</v>
      </c>
      <c r="Q2230" s="234">
        <v>20602</v>
      </c>
      <c r="R2230" s="233">
        <v>0.91390000000000005</v>
      </c>
      <c r="S2230" s="234">
        <v>42147</v>
      </c>
      <c r="T2230" s="233">
        <v>0</v>
      </c>
      <c r="U2230" s="235">
        <f t="shared" si="238"/>
        <v>2944.8199999999997</v>
      </c>
      <c r="V2230" s="227">
        <f t="shared" si="239"/>
        <v>1885.5900000000001</v>
      </c>
      <c r="W2230" s="227">
        <f t="shared" si="240"/>
        <v>1800.2796666666668</v>
      </c>
      <c r="X2230" s="227">
        <f t="shared" si="243"/>
        <v>1766.1666666666667</v>
      </c>
      <c r="Y2230" s="227">
        <f t="shared" si="241"/>
        <v>1331.009</v>
      </c>
      <c r="Z2230" s="227">
        <f t="shared" si="242"/>
        <v>1239.4247777777778</v>
      </c>
      <c r="AA2230" s="227">
        <f t="shared" si="244"/>
        <v>1170.75</v>
      </c>
    </row>
    <row r="2231" spans="2:27" ht="13.5" hidden="1">
      <c r="B2231" s="232" t="s">
        <v>1110</v>
      </c>
      <c r="C2231" s="232" t="s">
        <v>1079</v>
      </c>
      <c r="D2231" s="232" t="s">
        <v>980</v>
      </c>
      <c r="E2231" s="232" t="s">
        <v>988</v>
      </c>
      <c r="F2231" s="232">
        <v>4</v>
      </c>
      <c r="G2231" s="232" t="s">
        <v>1312</v>
      </c>
      <c r="H2231" s="233">
        <v>0.30399999999999999</v>
      </c>
      <c r="I2231" s="233">
        <v>0</v>
      </c>
      <c r="J2231" s="233">
        <v>0.21329999999999999</v>
      </c>
      <c r="K2231" s="234">
        <v>640</v>
      </c>
      <c r="L2231" s="233">
        <v>0.13300000000000001</v>
      </c>
      <c r="M2231" s="234">
        <v>1779</v>
      </c>
      <c r="N2231" s="233">
        <v>0</v>
      </c>
      <c r="O2231" s="233">
        <v>0</v>
      </c>
      <c r="P2231" s="233">
        <v>0.1658</v>
      </c>
      <c r="Q2231" s="234">
        <v>1288</v>
      </c>
      <c r="R2231" s="233">
        <v>0.109</v>
      </c>
      <c r="S2231" s="234">
        <v>3997</v>
      </c>
      <c r="T2231" s="233">
        <v>0</v>
      </c>
      <c r="U2231" s="235">
        <f t="shared" si="238"/>
        <v>221.92</v>
      </c>
      <c r="V2231" s="227">
        <f t="shared" si="239"/>
        <v>155.709</v>
      </c>
      <c r="W2231" s="227">
        <f t="shared" si="240"/>
        <v>150.42333333333335</v>
      </c>
      <c r="X2231" s="227">
        <f t="shared" si="243"/>
        <v>148.25</v>
      </c>
      <c r="Y2231" s="227">
        <f t="shared" si="241"/>
        <v>121.03400000000001</v>
      </c>
      <c r="Z2231" s="227">
        <f t="shared" si="242"/>
        <v>115.34777777777776</v>
      </c>
      <c r="AA2231" s="227">
        <f t="shared" si="244"/>
        <v>111.02777777777777</v>
      </c>
    </row>
    <row r="2232" spans="2:27" ht="13.5" hidden="1">
      <c r="B2232" s="232" t="s">
        <v>1110</v>
      </c>
      <c r="C2232" s="232" t="s">
        <v>1407</v>
      </c>
      <c r="D2232" s="232" t="s">
        <v>980</v>
      </c>
      <c r="E2232" s="232" t="s">
        <v>988</v>
      </c>
      <c r="F2232" s="232">
        <v>48</v>
      </c>
      <c r="G2232" s="232" t="s">
        <v>1356</v>
      </c>
      <c r="H2232" s="233">
        <v>3.778</v>
      </c>
      <c r="I2232" s="233">
        <v>0</v>
      </c>
      <c r="J2232" s="233">
        <v>2.5378599999999998</v>
      </c>
      <c r="K2232" s="234">
        <v>10044</v>
      </c>
      <c r="L2232" s="233">
        <v>1.2766</v>
      </c>
      <c r="M2232" s="234">
        <v>20825</v>
      </c>
      <c r="N2232" s="233">
        <v>0</v>
      </c>
      <c r="O2232" s="233">
        <v>0</v>
      </c>
      <c r="P2232" s="233">
        <v>1.7901800000000001</v>
      </c>
      <c r="Q2232" s="234">
        <v>20199</v>
      </c>
      <c r="R2232" s="233">
        <v>0.89859999999999995</v>
      </c>
      <c r="S2232" s="234">
        <v>41390</v>
      </c>
      <c r="T2232" s="233">
        <v>0</v>
      </c>
      <c r="U2232" s="235">
        <f t="shared" si="238"/>
        <v>2757.94</v>
      </c>
      <c r="V2232" s="227">
        <f t="shared" si="239"/>
        <v>1852.6377999999997</v>
      </c>
      <c r="W2232" s="227">
        <f t="shared" si="240"/>
        <v>1768.9180000000001</v>
      </c>
      <c r="X2232" s="227">
        <f t="shared" si="243"/>
        <v>1735.4166666666667</v>
      </c>
      <c r="Y2232" s="227">
        <f t="shared" si="241"/>
        <v>1306.8314</v>
      </c>
      <c r="Z2232" s="227">
        <f t="shared" si="242"/>
        <v>1217.0613333333333</v>
      </c>
      <c r="AA2232" s="227">
        <f t="shared" si="244"/>
        <v>1149.7222222222222</v>
      </c>
    </row>
    <row r="2233" spans="2:27" ht="13.5" hidden="1">
      <c r="B2233" s="232" t="s">
        <v>1110</v>
      </c>
      <c r="C2233" s="232" t="s">
        <v>1408</v>
      </c>
      <c r="D2233" s="232" t="s">
        <v>980</v>
      </c>
      <c r="E2233" s="232" t="s">
        <v>988</v>
      </c>
      <c r="F2233" s="232">
        <v>64</v>
      </c>
      <c r="G2233" s="232" t="s">
        <v>1364</v>
      </c>
      <c r="H2233" s="233">
        <v>4.9939999999999998</v>
      </c>
      <c r="I2233" s="233">
        <v>0</v>
      </c>
      <c r="J2233" s="233">
        <v>3.3404799999999999</v>
      </c>
      <c r="K2233" s="234">
        <v>13392</v>
      </c>
      <c r="L2233" s="233">
        <v>1.6588000000000001</v>
      </c>
      <c r="M2233" s="234">
        <v>27388</v>
      </c>
      <c r="N2233" s="233">
        <v>0</v>
      </c>
      <c r="O2233" s="233">
        <v>0</v>
      </c>
      <c r="P2233" s="233">
        <v>2.3435700000000002</v>
      </c>
      <c r="Q2233" s="234">
        <v>26932</v>
      </c>
      <c r="R2233" s="233">
        <v>1.1548</v>
      </c>
      <c r="S2233" s="234">
        <v>54048</v>
      </c>
      <c r="T2233" s="233">
        <v>0</v>
      </c>
      <c r="U2233" s="235">
        <f t="shared" si="238"/>
        <v>3645.62</v>
      </c>
      <c r="V2233" s="227">
        <f t="shared" si="239"/>
        <v>2438.5504000000001</v>
      </c>
      <c r="W2233" s="227">
        <f t="shared" si="240"/>
        <v>2326.924</v>
      </c>
      <c r="X2233" s="227">
        <f t="shared" si="243"/>
        <v>2282.3333333333335</v>
      </c>
      <c r="Y2233" s="227">
        <f t="shared" si="241"/>
        <v>1710.8061</v>
      </c>
      <c r="Z2233" s="227">
        <f t="shared" si="242"/>
        <v>1591.1151111111112</v>
      </c>
      <c r="AA2233" s="227">
        <f t="shared" si="244"/>
        <v>1501.3333333333333</v>
      </c>
    </row>
    <row r="2234" spans="2:27" ht="13.5" hidden="1">
      <c r="B2234" s="232" t="s">
        <v>1110</v>
      </c>
      <c r="C2234" s="232" t="s">
        <v>1409</v>
      </c>
      <c r="D2234" s="232" t="s">
        <v>980</v>
      </c>
      <c r="E2234" s="232" t="s">
        <v>988</v>
      </c>
      <c r="F2234" s="232">
        <v>96</v>
      </c>
      <c r="G2234" s="232" t="s">
        <v>1365</v>
      </c>
      <c r="H2234" s="233">
        <v>7.4260000000000002</v>
      </c>
      <c r="I2234" s="233">
        <v>0</v>
      </c>
      <c r="J2234" s="233">
        <v>4.9457199999999997</v>
      </c>
      <c r="K2234" s="234">
        <v>20088</v>
      </c>
      <c r="L2234" s="233">
        <v>2.4232</v>
      </c>
      <c r="M2234" s="234">
        <v>40512</v>
      </c>
      <c r="N2234" s="233">
        <v>0</v>
      </c>
      <c r="O2234" s="233">
        <v>0</v>
      </c>
      <c r="P2234" s="233">
        <v>3.4503499999999998</v>
      </c>
      <c r="Q2234" s="234">
        <v>40398</v>
      </c>
      <c r="R2234" s="233">
        <v>1.6672</v>
      </c>
      <c r="S2234" s="234">
        <v>79364</v>
      </c>
      <c r="T2234" s="233">
        <v>0</v>
      </c>
      <c r="U2234" s="235">
        <f t="shared" si="238"/>
        <v>5420.9800000000005</v>
      </c>
      <c r="V2234" s="227">
        <f t="shared" si="239"/>
        <v>3610.3755999999998</v>
      </c>
      <c r="W2234" s="227">
        <f t="shared" si="240"/>
        <v>3442.9359999999997</v>
      </c>
      <c r="X2234" s="227">
        <f t="shared" si="243"/>
        <v>3376</v>
      </c>
      <c r="Y2234" s="227">
        <f t="shared" si="241"/>
        <v>2518.7554999999998</v>
      </c>
      <c r="Z2234" s="227">
        <f t="shared" si="242"/>
        <v>2339.2226666666666</v>
      </c>
      <c r="AA2234" s="227">
        <f t="shared" si="244"/>
        <v>2204.5555555555557</v>
      </c>
    </row>
    <row r="2235" spans="2:27" ht="13.5" hidden="1">
      <c r="B2235" s="232" t="s">
        <v>1110</v>
      </c>
      <c r="C2235" s="232" t="s">
        <v>1410</v>
      </c>
      <c r="D2235" s="232" t="s">
        <v>980</v>
      </c>
      <c r="E2235" s="232" t="s">
        <v>988</v>
      </c>
      <c r="F2235" s="232">
        <v>8</v>
      </c>
      <c r="G2235" s="232" t="s">
        <v>1317</v>
      </c>
      <c r="H2235" s="233">
        <v>0.73799999999999999</v>
      </c>
      <c r="I2235" s="233">
        <v>0</v>
      </c>
      <c r="J2235" s="233">
        <v>0.53130999999999995</v>
      </c>
      <c r="K2235" s="234">
        <v>1674</v>
      </c>
      <c r="L2235" s="233">
        <v>0.3211</v>
      </c>
      <c r="M2235" s="234">
        <v>4420</v>
      </c>
      <c r="N2235" s="233">
        <v>0</v>
      </c>
      <c r="O2235" s="233">
        <v>0</v>
      </c>
      <c r="P2235" s="233">
        <v>0.40670000000000001</v>
      </c>
      <c r="Q2235" s="234">
        <v>3366</v>
      </c>
      <c r="R2235" s="233">
        <v>0.2581</v>
      </c>
      <c r="S2235" s="234">
        <v>9745</v>
      </c>
      <c r="T2235" s="233">
        <v>0</v>
      </c>
      <c r="U2235" s="235">
        <f t="shared" si="238"/>
        <v>538.74</v>
      </c>
      <c r="V2235" s="227">
        <f t="shared" si="239"/>
        <v>387.85629999999998</v>
      </c>
      <c r="W2235" s="227">
        <f t="shared" si="240"/>
        <v>373.90300000000002</v>
      </c>
      <c r="X2235" s="227">
        <f t="shared" si="243"/>
        <v>368.33333333333331</v>
      </c>
      <c r="Y2235" s="227">
        <f t="shared" si="241"/>
        <v>296.89100000000002</v>
      </c>
      <c r="Z2235" s="227">
        <f t="shared" si="242"/>
        <v>281.91300000000001</v>
      </c>
      <c r="AA2235" s="227">
        <f t="shared" si="244"/>
        <v>270.69444444444446</v>
      </c>
    </row>
    <row r="2236" spans="2:27" ht="13.5" hidden="1">
      <c r="B2236" s="232" t="s">
        <v>1110</v>
      </c>
      <c r="C2236" s="232" t="s">
        <v>1411</v>
      </c>
      <c r="D2236" s="232" t="s">
        <v>980</v>
      </c>
      <c r="E2236" s="232" t="s">
        <v>988</v>
      </c>
      <c r="F2236" s="232">
        <v>128</v>
      </c>
      <c r="G2236" s="232" t="s">
        <v>1369</v>
      </c>
      <c r="H2236" s="233">
        <v>9.8580000000000005</v>
      </c>
      <c r="I2236" s="233">
        <v>0</v>
      </c>
      <c r="J2236" s="233">
        <v>6.5509599999999999</v>
      </c>
      <c r="K2236" s="234">
        <v>26785</v>
      </c>
      <c r="L2236" s="233">
        <v>3.1876000000000002</v>
      </c>
      <c r="M2236" s="234">
        <v>53637</v>
      </c>
      <c r="N2236" s="233">
        <v>0</v>
      </c>
      <c r="O2236" s="233">
        <v>0</v>
      </c>
      <c r="P2236" s="233">
        <v>4.5571400000000004</v>
      </c>
      <c r="Q2236" s="234">
        <v>53863</v>
      </c>
      <c r="R2236" s="233">
        <v>2.1796000000000002</v>
      </c>
      <c r="S2236" s="234">
        <v>104680</v>
      </c>
      <c r="T2236" s="233">
        <v>0</v>
      </c>
      <c r="U2236" s="235">
        <f t="shared" si="238"/>
        <v>7196.34</v>
      </c>
      <c r="V2236" s="227">
        <f t="shared" si="239"/>
        <v>4782.2007999999996</v>
      </c>
      <c r="W2236" s="227">
        <f t="shared" si="240"/>
        <v>4559.0313333333343</v>
      </c>
      <c r="X2236" s="227">
        <f t="shared" si="243"/>
        <v>4469.75</v>
      </c>
      <c r="Y2236" s="227">
        <f t="shared" si="241"/>
        <v>3326.7122000000004</v>
      </c>
      <c r="Z2236" s="227">
        <f t="shared" si="242"/>
        <v>3087.3024444444445</v>
      </c>
      <c r="AA2236" s="227">
        <f t="shared" si="244"/>
        <v>2907.7777777777778</v>
      </c>
    </row>
    <row r="2237" spans="2:27" ht="13.5" hidden="1">
      <c r="B2237" s="232" t="s">
        <v>1110</v>
      </c>
      <c r="C2237" s="232" t="s">
        <v>1412</v>
      </c>
      <c r="D2237" s="232" t="s">
        <v>980</v>
      </c>
      <c r="E2237" s="232" t="s">
        <v>988</v>
      </c>
      <c r="F2237" s="232">
        <v>16</v>
      </c>
      <c r="G2237" s="232" t="s">
        <v>1316</v>
      </c>
      <c r="H2237" s="233">
        <v>1.3460000000000001</v>
      </c>
      <c r="I2237" s="233">
        <v>0</v>
      </c>
      <c r="J2237" s="233">
        <v>0.93262</v>
      </c>
      <c r="K2237" s="234">
        <v>3348</v>
      </c>
      <c r="L2237" s="233">
        <v>0.51219999999999999</v>
      </c>
      <c r="M2237" s="234">
        <v>7701</v>
      </c>
      <c r="N2237" s="233">
        <v>0</v>
      </c>
      <c r="O2237" s="233">
        <v>0</v>
      </c>
      <c r="P2237" s="233">
        <v>0.68339000000000005</v>
      </c>
      <c r="Q2237" s="234">
        <v>6733</v>
      </c>
      <c r="R2237" s="233">
        <v>0.38619999999999999</v>
      </c>
      <c r="S2237" s="234">
        <v>16074</v>
      </c>
      <c r="T2237" s="233">
        <v>0</v>
      </c>
      <c r="U2237" s="235">
        <f t="shared" si="238"/>
        <v>982.58</v>
      </c>
      <c r="V2237" s="227">
        <f t="shared" si="239"/>
        <v>680.81259999999997</v>
      </c>
      <c r="W2237" s="227">
        <f t="shared" si="240"/>
        <v>652.90599999999995</v>
      </c>
      <c r="X2237" s="227">
        <f t="shared" si="243"/>
        <v>641.75</v>
      </c>
      <c r="Y2237" s="227">
        <f t="shared" si="241"/>
        <v>498.87470000000002</v>
      </c>
      <c r="Z2237" s="227">
        <f t="shared" si="242"/>
        <v>468.95377777777776</v>
      </c>
      <c r="AA2237" s="227">
        <f t="shared" si="244"/>
        <v>446.5</v>
      </c>
    </row>
    <row r="2238" spans="2:27" ht="13.5" hidden="1">
      <c r="B2238" s="232" t="s">
        <v>1110</v>
      </c>
      <c r="C2238" s="232" t="s">
        <v>1413</v>
      </c>
      <c r="D2238" s="232" t="s">
        <v>980</v>
      </c>
      <c r="E2238" s="232" t="s">
        <v>988</v>
      </c>
      <c r="F2238" s="232">
        <v>32</v>
      </c>
      <c r="G2238" s="232" t="s">
        <v>1345</v>
      </c>
      <c r="H2238" s="233">
        <v>2.5619999999999998</v>
      </c>
      <c r="I2238" s="233">
        <v>0</v>
      </c>
      <c r="J2238" s="233">
        <v>1.7352399999999999</v>
      </c>
      <c r="K2238" s="234">
        <v>6696</v>
      </c>
      <c r="L2238" s="233">
        <v>0.89439999999999997</v>
      </c>
      <c r="M2238" s="234">
        <v>14263</v>
      </c>
      <c r="N2238" s="233">
        <v>0</v>
      </c>
      <c r="O2238" s="233">
        <v>0</v>
      </c>
      <c r="P2238" s="233">
        <v>1.23678</v>
      </c>
      <c r="Q2238" s="234">
        <v>13466</v>
      </c>
      <c r="R2238" s="233">
        <v>0.64239999999999997</v>
      </c>
      <c r="S2238" s="234">
        <v>28732</v>
      </c>
      <c r="T2238" s="233">
        <v>0</v>
      </c>
      <c r="U2238" s="235">
        <f t="shared" si="238"/>
        <v>1870.26</v>
      </c>
      <c r="V2238" s="227">
        <f t="shared" si="239"/>
        <v>1266.7251999999999</v>
      </c>
      <c r="W2238" s="227">
        <f t="shared" si="240"/>
        <v>1210.912</v>
      </c>
      <c r="X2238" s="227">
        <f t="shared" si="243"/>
        <v>1188.5833333333333</v>
      </c>
      <c r="Y2238" s="227">
        <f t="shared" si="241"/>
        <v>902.84939999999995</v>
      </c>
      <c r="Z2238" s="227">
        <f t="shared" si="242"/>
        <v>843.00755555555554</v>
      </c>
      <c r="AA2238" s="227">
        <f t="shared" si="244"/>
        <v>798.11111111111109</v>
      </c>
    </row>
    <row r="2239" spans="2:27" ht="13.5" hidden="1">
      <c r="B2239" s="232" t="s">
        <v>1110</v>
      </c>
      <c r="C2239" s="232" t="s">
        <v>1414</v>
      </c>
      <c r="D2239" s="232" t="s">
        <v>980</v>
      </c>
      <c r="E2239" s="232" t="s">
        <v>988</v>
      </c>
      <c r="F2239" s="232">
        <v>2</v>
      </c>
      <c r="G2239" s="232" t="s">
        <v>1311</v>
      </c>
      <c r="H2239" s="233">
        <v>0.21199999999999999</v>
      </c>
      <c r="I2239" s="233">
        <v>0</v>
      </c>
      <c r="J2239" s="233">
        <v>0.16033</v>
      </c>
      <c r="K2239" s="234">
        <v>419</v>
      </c>
      <c r="L2239" s="233">
        <v>0.10778</v>
      </c>
      <c r="M2239" s="234">
        <v>1346</v>
      </c>
      <c r="N2239" s="233">
        <v>0</v>
      </c>
      <c r="O2239" s="233">
        <v>0</v>
      </c>
      <c r="P2239" s="233">
        <v>0.12917000000000001</v>
      </c>
      <c r="Q2239" s="234">
        <v>842</v>
      </c>
      <c r="R2239" s="233">
        <v>9.2020000000000005E-2</v>
      </c>
      <c r="S2239" s="234">
        <v>3159</v>
      </c>
      <c r="T2239" s="233">
        <v>0</v>
      </c>
      <c r="U2239" s="235">
        <f t="shared" si="238"/>
        <v>154.76</v>
      </c>
      <c r="V2239" s="227">
        <f t="shared" si="239"/>
        <v>117.04089999999999</v>
      </c>
      <c r="W2239" s="227">
        <f t="shared" si="240"/>
        <v>113.59606666666667</v>
      </c>
      <c r="X2239" s="227">
        <f t="shared" si="243"/>
        <v>112.16666666666667</v>
      </c>
      <c r="Y2239" s="227">
        <f t="shared" si="241"/>
        <v>94.2941</v>
      </c>
      <c r="Z2239" s="227">
        <f t="shared" si="242"/>
        <v>90.563488888888884</v>
      </c>
      <c r="AA2239" s="227">
        <f t="shared" si="244"/>
        <v>87.75</v>
      </c>
    </row>
    <row r="2240" spans="2:27" ht="13.5" hidden="1">
      <c r="B2240" s="232" t="s">
        <v>1110</v>
      </c>
      <c r="C2240" s="232" t="s">
        <v>1415</v>
      </c>
      <c r="D2240" s="232" t="s">
        <v>980</v>
      </c>
      <c r="E2240" s="232" t="s">
        <v>988</v>
      </c>
      <c r="F2240" s="232">
        <v>128</v>
      </c>
      <c r="G2240" s="232" t="s">
        <v>1369</v>
      </c>
      <c r="H2240" s="233">
        <v>9.8580000000000005</v>
      </c>
      <c r="I2240" s="233">
        <v>0</v>
      </c>
      <c r="J2240" s="233">
        <v>6.5509599999999999</v>
      </c>
      <c r="K2240" s="234">
        <v>26785</v>
      </c>
      <c r="L2240" s="233">
        <v>3.1876000000000002</v>
      </c>
      <c r="M2240" s="234">
        <v>53637</v>
      </c>
      <c r="N2240" s="233">
        <v>0</v>
      </c>
      <c r="O2240" s="233">
        <v>0</v>
      </c>
      <c r="P2240" s="233">
        <v>4.5571400000000004</v>
      </c>
      <c r="Q2240" s="234">
        <v>53863</v>
      </c>
      <c r="R2240" s="233">
        <v>2.1796000000000002</v>
      </c>
      <c r="S2240" s="234">
        <v>104680</v>
      </c>
      <c r="T2240" s="233">
        <v>0</v>
      </c>
      <c r="U2240" s="235">
        <f t="shared" si="238"/>
        <v>7196.34</v>
      </c>
      <c r="V2240" s="227">
        <f t="shared" si="239"/>
        <v>4782.2007999999996</v>
      </c>
      <c r="W2240" s="227">
        <f t="shared" si="240"/>
        <v>4559.0313333333343</v>
      </c>
      <c r="X2240" s="227">
        <f t="shared" si="243"/>
        <v>4469.75</v>
      </c>
      <c r="Y2240" s="227">
        <f t="shared" si="241"/>
        <v>3326.7122000000004</v>
      </c>
      <c r="Z2240" s="227">
        <f t="shared" si="242"/>
        <v>3087.3024444444445</v>
      </c>
      <c r="AA2240" s="227">
        <f t="shared" si="244"/>
        <v>2907.7777777777778</v>
      </c>
    </row>
    <row r="2241" spans="2:27" ht="13.5" hidden="1">
      <c r="B2241" s="232" t="s">
        <v>1110</v>
      </c>
      <c r="C2241" s="232" t="s">
        <v>1416</v>
      </c>
      <c r="D2241" s="232" t="s">
        <v>980</v>
      </c>
      <c r="E2241" s="232" t="s">
        <v>988</v>
      </c>
      <c r="F2241" s="232">
        <v>4</v>
      </c>
      <c r="G2241" s="232" t="s">
        <v>1312</v>
      </c>
      <c r="H2241" s="233">
        <v>0.36399999999999999</v>
      </c>
      <c r="I2241" s="233">
        <v>0</v>
      </c>
      <c r="J2241" s="233">
        <v>0.26066</v>
      </c>
      <c r="K2241" s="234">
        <v>837</v>
      </c>
      <c r="L2241" s="233">
        <v>0.15554999999999999</v>
      </c>
      <c r="M2241" s="234">
        <v>2166</v>
      </c>
      <c r="N2241" s="233">
        <v>0</v>
      </c>
      <c r="O2241" s="233">
        <v>0</v>
      </c>
      <c r="P2241" s="233">
        <v>0.19835</v>
      </c>
      <c r="Q2241" s="234">
        <v>1683</v>
      </c>
      <c r="R2241" s="233">
        <v>0.12404999999999999</v>
      </c>
      <c r="S2241" s="234">
        <v>4741</v>
      </c>
      <c r="T2241" s="233">
        <v>0</v>
      </c>
      <c r="U2241" s="235">
        <f t="shared" si="238"/>
        <v>265.71999999999997</v>
      </c>
      <c r="V2241" s="227">
        <f t="shared" si="239"/>
        <v>190.2818</v>
      </c>
      <c r="W2241" s="227">
        <f t="shared" si="240"/>
        <v>183.30149999999998</v>
      </c>
      <c r="X2241" s="227">
        <f t="shared" si="243"/>
        <v>180.5</v>
      </c>
      <c r="Y2241" s="227">
        <f t="shared" si="241"/>
        <v>144.7955</v>
      </c>
      <c r="Z2241" s="227">
        <f t="shared" si="242"/>
        <v>137.3065</v>
      </c>
      <c r="AA2241" s="227">
        <f t="shared" si="244"/>
        <v>131.69444444444446</v>
      </c>
    </row>
    <row r="2242" spans="2:27" ht="13.5" hidden="1">
      <c r="B2242" s="232" t="s">
        <v>1110</v>
      </c>
      <c r="C2242" s="232" t="s">
        <v>884</v>
      </c>
      <c r="D2242" s="232" t="s">
        <v>980</v>
      </c>
      <c r="E2242" s="232" t="s">
        <v>988</v>
      </c>
      <c r="F2242" s="232">
        <v>8</v>
      </c>
      <c r="G2242" s="232" t="s">
        <v>1312</v>
      </c>
      <c r="H2242" s="233">
        <v>0.59079999999999999</v>
      </c>
      <c r="I2242" s="233">
        <v>0</v>
      </c>
      <c r="J2242" s="233">
        <v>0.40539999999999998</v>
      </c>
      <c r="K2242" s="234">
        <v>1149</v>
      </c>
      <c r="L2242" s="233">
        <v>0.2611</v>
      </c>
      <c r="M2242" s="234">
        <v>3390</v>
      </c>
      <c r="N2242" s="233">
        <v>0</v>
      </c>
      <c r="O2242" s="233">
        <v>0</v>
      </c>
      <c r="P2242" s="233">
        <v>0.33229999999999998</v>
      </c>
      <c r="Q2242" s="234">
        <v>2461</v>
      </c>
      <c r="R2242" s="233">
        <v>0.22370000000000001</v>
      </c>
      <c r="S2242" s="234">
        <v>8044</v>
      </c>
      <c r="T2242" s="233">
        <v>0</v>
      </c>
      <c r="U2242" s="235">
        <f t="shared" si="238"/>
        <v>431.28399999999999</v>
      </c>
      <c r="V2242" s="227">
        <f t="shared" si="239"/>
        <v>295.94200000000001</v>
      </c>
      <c r="W2242" s="227">
        <f t="shared" si="240"/>
        <v>286.35300000000001</v>
      </c>
      <c r="X2242" s="227">
        <f t="shared" si="243"/>
        <v>282.5</v>
      </c>
      <c r="Y2242" s="227">
        <f t="shared" si="241"/>
        <v>242.57899999999998</v>
      </c>
      <c r="Z2242" s="227">
        <f t="shared" si="242"/>
        <v>231.66211111111113</v>
      </c>
      <c r="AA2242" s="227">
        <f t="shared" si="244"/>
        <v>223.44444444444446</v>
      </c>
    </row>
    <row r="2243" spans="2:27" ht="13.5" hidden="1">
      <c r="B2243" s="232" t="s">
        <v>1110</v>
      </c>
      <c r="C2243" s="232" t="s">
        <v>885</v>
      </c>
      <c r="D2243" s="232" t="s">
        <v>980</v>
      </c>
      <c r="E2243" s="232" t="s">
        <v>988</v>
      </c>
      <c r="F2243" s="232">
        <v>2</v>
      </c>
      <c r="G2243" s="232" t="s">
        <v>1315</v>
      </c>
      <c r="H2243" s="233">
        <v>0.17519999999999999</v>
      </c>
      <c r="I2243" s="233">
        <v>0</v>
      </c>
      <c r="J2243" s="233">
        <v>0.1288</v>
      </c>
      <c r="K2243" s="234">
        <v>287</v>
      </c>
      <c r="L2243" s="233">
        <v>9.2799999999999994E-2</v>
      </c>
      <c r="M2243" s="234">
        <v>1088</v>
      </c>
      <c r="N2243" s="233">
        <v>0</v>
      </c>
      <c r="O2243" s="233">
        <v>0</v>
      </c>
      <c r="P2243" s="233">
        <v>0.1106</v>
      </c>
      <c r="Q2243" s="234">
        <v>615</v>
      </c>
      <c r="R2243" s="233">
        <v>8.3400000000000002E-2</v>
      </c>
      <c r="S2243" s="234">
        <v>2734</v>
      </c>
      <c r="T2243" s="233">
        <v>0</v>
      </c>
      <c r="U2243" s="235">
        <f t="shared" si="238"/>
        <v>127.896</v>
      </c>
      <c r="V2243" s="227">
        <f t="shared" si="239"/>
        <v>94.024000000000001</v>
      </c>
      <c r="W2243" s="227">
        <f t="shared" si="240"/>
        <v>91.660666666666671</v>
      </c>
      <c r="X2243" s="227">
        <f t="shared" si="243"/>
        <v>90.666666666666671</v>
      </c>
      <c r="Y2243" s="227">
        <f t="shared" si="241"/>
        <v>80.738</v>
      </c>
      <c r="Z2243" s="227">
        <f t="shared" si="242"/>
        <v>77.965333333333334</v>
      </c>
      <c r="AA2243" s="227">
        <f t="shared" si="244"/>
        <v>75.944444444444443</v>
      </c>
    </row>
    <row r="2244" spans="2:27" ht="13.5" hidden="1">
      <c r="B2244" s="232" t="s">
        <v>1110</v>
      </c>
      <c r="C2244" s="232" t="s">
        <v>886</v>
      </c>
      <c r="D2244" s="232" t="s">
        <v>980</v>
      </c>
      <c r="E2244" s="232" t="s">
        <v>988</v>
      </c>
      <c r="F2244" s="232">
        <v>2</v>
      </c>
      <c r="G2244" s="232" t="s">
        <v>1314</v>
      </c>
      <c r="H2244" s="233">
        <v>0.1176</v>
      </c>
      <c r="I2244" s="233">
        <v>0</v>
      </c>
      <c r="J2244" s="233">
        <v>9.4399999999999998E-2</v>
      </c>
      <c r="K2244" s="234">
        <v>144</v>
      </c>
      <c r="L2244" s="233">
        <v>7.6399999999999996E-2</v>
      </c>
      <c r="M2244" s="234">
        <v>807</v>
      </c>
      <c r="N2244" s="233">
        <v>0</v>
      </c>
      <c r="O2244" s="233">
        <v>0</v>
      </c>
      <c r="P2244" s="233">
        <v>8.5300000000000001E-2</v>
      </c>
      <c r="Q2244" s="234">
        <v>308</v>
      </c>
      <c r="R2244" s="233">
        <v>7.17E-2</v>
      </c>
      <c r="S2244" s="234">
        <v>2155</v>
      </c>
      <c r="T2244" s="233">
        <v>0</v>
      </c>
      <c r="U2244" s="235">
        <f t="shared" ref="U2244:U2307" si="245">H2244*hour_M</f>
        <v>85.847999999999999</v>
      </c>
      <c r="V2244" s="227">
        <f t="shared" ref="V2244:V2307" si="246">J2244*hour_M</f>
        <v>68.911999999999992</v>
      </c>
      <c r="W2244" s="227">
        <f t="shared" ref="W2244:W2307" si="247">K2244/12+L2244*hour_M</f>
        <v>67.771999999999991</v>
      </c>
      <c r="X2244" s="227">
        <f t="shared" si="243"/>
        <v>67.25</v>
      </c>
      <c r="Y2244" s="227">
        <f t="shared" ref="Y2244:Y2307" si="248">P2244*hour_M</f>
        <v>62.268999999999998</v>
      </c>
      <c r="Z2244" s="227">
        <f t="shared" ref="Z2244:Z2307" si="249">Q2244/36+R2244*hour_M</f>
        <v>60.896555555555558</v>
      </c>
      <c r="AA2244" s="227">
        <f t="shared" si="244"/>
        <v>59.861111111111114</v>
      </c>
    </row>
    <row r="2245" spans="2:27" ht="13.5" hidden="1">
      <c r="B2245" s="232" t="s">
        <v>1110</v>
      </c>
      <c r="C2245" s="232" t="s">
        <v>887</v>
      </c>
      <c r="D2245" s="232" t="s">
        <v>980</v>
      </c>
      <c r="E2245" s="232" t="s">
        <v>988</v>
      </c>
      <c r="F2245" s="232">
        <v>1</v>
      </c>
      <c r="G2245" s="232" t="s">
        <v>1417</v>
      </c>
      <c r="H2245" s="233">
        <v>7.4399999999999994E-2</v>
      </c>
      <c r="I2245" s="233">
        <v>0</v>
      </c>
      <c r="J2245" s="233">
        <v>6.8599999999999994E-2</v>
      </c>
      <c r="K2245" s="234">
        <v>36</v>
      </c>
      <c r="L2245" s="233">
        <v>6.4100000000000004E-2</v>
      </c>
      <c r="M2245" s="234">
        <v>596</v>
      </c>
      <c r="N2245" s="233">
        <v>0</v>
      </c>
      <c r="O2245" s="233">
        <v>0</v>
      </c>
      <c r="P2245" s="233">
        <v>6.6299999999999998E-2</v>
      </c>
      <c r="Q2245" s="234">
        <v>77</v>
      </c>
      <c r="R2245" s="233">
        <v>6.2899999999999998E-2</v>
      </c>
      <c r="S2245" s="234">
        <v>1721</v>
      </c>
      <c r="T2245" s="233">
        <v>0</v>
      </c>
      <c r="U2245" s="235">
        <f t="shared" si="245"/>
        <v>54.311999999999998</v>
      </c>
      <c r="V2245" s="227">
        <f t="shared" si="246"/>
        <v>50.077999999999996</v>
      </c>
      <c r="W2245" s="227">
        <f t="shared" si="247"/>
        <v>49.793000000000006</v>
      </c>
      <c r="X2245" s="227">
        <f t="shared" ref="X2245:X2308" si="250">M2245/12</f>
        <v>49.666666666666664</v>
      </c>
      <c r="Y2245" s="227">
        <f t="shared" si="248"/>
        <v>48.399000000000001</v>
      </c>
      <c r="Z2245" s="227">
        <f t="shared" si="249"/>
        <v>48.055888888888887</v>
      </c>
      <c r="AA2245" s="227">
        <f t="shared" ref="AA2245:AA2308" si="251">S2245/36</f>
        <v>47.805555555555557</v>
      </c>
    </row>
    <row r="2246" spans="2:27" ht="13.5" hidden="1">
      <c r="B2246" s="232" t="s">
        <v>1110</v>
      </c>
      <c r="C2246" s="232" t="s">
        <v>889</v>
      </c>
      <c r="D2246" s="232" t="s">
        <v>980</v>
      </c>
      <c r="E2246" s="232" t="s">
        <v>988</v>
      </c>
      <c r="F2246" s="232">
        <v>1</v>
      </c>
      <c r="G2246" s="232" t="s">
        <v>1322</v>
      </c>
      <c r="H2246" s="233">
        <v>8.8800000000000004E-2</v>
      </c>
      <c r="I2246" s="233">
        <v>0</v>
      </c>
      <c r="J2246" s="233">
        <v>7.7200000000000005E-2</v>
      </c>
      <c r="K2246" s="234">
        <v>72</v>
      </c>
      <c r="L2246" s="233">
        <v>6.8199999999999997E-2</v>
      </c>
      <c r="M2246" s="234">
        <v>666</v>
      </c>
      <c r="N2246" s="233">
        <v>0</v>
      </c>
      <c r="O2246" s="233">
        <v>0</v>
      </c>
      <c r="P2246" s="233">
        <v>7.2599999999999998E-2</v>
      </c>
      <c r="Q2246" s="234">
        <v>154</v>
      </c>
      <c r="R2246" s="233">
        <v>6.59E-2</v>
      </c>
      <c r="S2246" s="234">
        <v>1866</v>
      </c>
      <c r="T2246" s="233">
        <v>0</v>
      </c>
      <c r="U2246" s="235">
        <f t="shared" si="245"/>
        <v>64.823999999999998</v>
      </c>
      <c r="V2246" s="227">
        <f t="shared" si="246"/>
        <v>56.356000000000002</v>
      </c>
      <c r="W2246" s="227">
        <f t="shared" si="247"/>
        <v>55.785999999999994</v>
      </c>
      <c r="X2246" s="227">
        <f t="shared" si="250"/>
        <v>55.5</v>
      </c>
      <c r="Y2246" s="227">
        <f t="shared" si="248"/>
        <v>52.997999999999998</v>
      </c>
      <c r="Z2246" s="227">
        <f t="shared" si="249"/>
        <v>52.384777777777778</v>
      </c>
      <c r="AA2246" s="227">
        <f t="shared" si="251"/>
        <v>51.833333333333336</v>
      </c>
    </row>
    <row r="2247" spans="2:27" ht="13.5" hidden="1">
      <c r="B2247" s="232" t="s">
        <v>1110</v>
      </c>
      <c r="C2247" s="232" t="s">
        <v>890</v>
      </c>
      <c r="D2247" s="232" t="s">
        <v>980</v>
      </c>
      <c r="E2247" s="232" t="s">
        <v>988</v>
      </c>
      <c r="F2247" s="232">
        <v>4</v>
      </c>
      <c r="G2247" s="232" t="s">
        <v>1311</v>
      </c>
      <c r="H2247" s="233">
        <v>0.29039999999999999</v>
      </c>
      <c r="I2247" s="233">
        <v>0</v>
      </c>
      <c r="J2247" s="233">
        <v>0.19769999999999999</v>
      </c>
      <c r="K2247" s="234">
        <v>574</v>
      </c>
      <c r="L2247" s="233">
        <v>0.12559999999999999</v>
      </c>
      <c r="M2247" s="234">
        <v>1651</v>
      </c>
      <c r="N2247" s="233">
        <v>0</v>
      </c>
      <c r="O2247" s="233">
        <v>0</v>
      </c>
      <c r="P2247" s="233">
        <v>0.16120000000000001</v>
      </c>
      <c r="Q2247" s="234">
        <v>1231</v>
      </c>
      <c r="R2247" s="233">
        <v>0.10680000000000001</v>
      </c>
      <c r="S2247" s="234">
        <v>3890</v>
      </c>
      <c r="T2247" s="233">
        <v>0</v>
      </c>
      <c r="U2247" s="235">
        <f t="shared" si="245"/>
        <v>211.99199999999999</v>
      </c>
      <c r="V2247" s="227">
        <f t="shared" si="246"/>
        <v>144.321</v>
      </c>
      <c r="W2247" s="227">
        <f t="shared" si="247"/>
        <v>139.52133333333333</v>
      </c>
      <c r="X2247" s="227">
        <f t="shared" si="250"/>
        <v>137.58333333333334</v>
      </c>
      <c r="Y2247" s="227">
        <f t="shared" si="248"/>
        <v>117.676</v>
      </c>
      <c r="Z2247" s="227">
        <f t="shared" si="249"/>
        <v>112.15844444444444</v>
      </c>
      <c r="AA2247" s="227">
        <f t="shared" si="251"/>
        <v>108.05555555555556</v>
      </c>
    </row>
    <row r="2248" spans="2:27" ht="13.5" hidden="1">
      <c r="B2248" s="232" t="s">
        <v>1110</v>
      </c>
      <c r="C2248" s="232" t="s">
        <v>891</v>
      </c>
      <c r="D2248" s="232" t="s">
        <v>980</v>
      </c>
      <c r="E2248" s="232" t="s">
        <v>988</v>
      </c>
      <c r="F2248" s="232">
        <v>8</v>
      </c>
      <c r="G2248" s="232" t="s">
        <v>1312</v>
      </c>
      <c r="H2248" s="233">
        <v>0.54600000000000004</v>
      </c>
      <c r="I2248" s="233">
        <v>0</v>
      </c>
      <c r="J2248" s="233">
        <v>0.38140000000000002</v>
      </c>
      <c r="K2248" s="234">
        <v>1049</v>
      </c>
      <c r="L2248" s="233">
        <v>0.24970000000000001</v>
      </c>
      <c r="M2248" s="234">
        <v>3194</v>
      </c>
      <c r="N2248" s="233">
        <v>0</v>
      </c>
      <c r="O2248" s="233">
        <v>0</v>
      </c>
      <c r="P2248" s="233">
        <v>0.30969999999999998</v>
      </c>
      <c r="Q2248" s="234">
        <v>2186</v>
      </c>
      <c r="R2248" s="233">
        <v>0.2132</v>
      </c>
      <c r="S2248" s="234">
        <v>7527</v>
      </c>
      <c r="T2248" s="233">
        <v>0</v>
      </c>
      <c r="U2248" s="235">
        <f t="shared" si="245"/>
        <v>398.58000000000004</v>
      </c>
      <c r="V2248" s="227">
        <f t="shared" si="246"/>
        <v>278.42200000000003</v>
      </c>
      <c r="W2248" s="227">
        <f t="shared" si="247"/>
        <v>269.69766666666669</v>
      </c>
      <c r="X2248" s="227">
        <f t="shared" si="250"/>
        <v>266.16666666666669</v>
      </c>
      <c r="Y2248" s="227">
        <f t="shared" si="248"/>
        <v>226.08099999999999</v>
      </c>
      <c r="Z2248" s="227">
        <f t="shared" si="249"/>
        <v>216.35822222222222</v>
      </c>
      <c r="AA2248" s="227">
        <f t="shared" si="251"/>
        <v>209.08333333333334</v>
      </c>
    </row>
    <row r="2249" spans="2:27" ht="13.5" hidden="1">
      <c r="B2249" s="232" t="s">
        <v>1110</v>
      </c>
      <c r="C2249" s="232" t="s">
        <v>892</v>
      </c>
      <c r="D2249" s="232" t="s">
        <v>980</v>
      </c>
      <c r="E2249" s="232" t="s">
        <v>988</v>
      </c>
      <c r="F2249" s="232">
        <v>2</v>
      </c>
      <c r="G2249" s="232" t="s">
        <v>1315</v>
      </c>
      <c r="H2249" s="233">
        <v>0.16400000000000001</v>
      </c>
      <c r="I2249" s="233">
        <v>0</v>
      </c>
      <c r="J2249" s="233">
        <v>0.12280000000000001</v>
      </c>
      <c r="K2249" s="234">
        <v>262</v>
      </c>
      <c r="L2249" s="233">
        <v>8.9899999999999994E-2</v>
      </c>
      <c r="M2249" s="234">
        <v>1039</v>
      </c>
      <c r="N2249" s="233">
        <v>0</v>
      </c>
      <c r="O2249" s="233">
        <v>0</v>
      </c>
      <c r="P2249" s="233">
        <v>0.10489999999999999</v>
      </c>
      <c r="Q2249" s="234">
        <v>547</v>
      </c>
      <c r="R2249" s="233">
        <v>8.0799999999999997E-2</v>
      </c>
      <c r="S2249" s="234">
        <v>2604</v>
      </c>
      <c r="T2249" s="233">
        <v>0</v>
      </c>
      <c r="U2249" s="235">
        <f t="shared" si="245"/>
        <v>119.72</v>
      </c>
      <c r="V2249" s="227">
        <f t="shared" si="246"/>
        <v>89.644000000000005</v>
      </c>
      <c r="W2249" s="227">
        <f t="shared" si="247"/>
        <v>87.460333333333324</v>
      </c>
      <c r="X2249" s="227">
        <f t="shared" si="250"/>
        <v>86.583333333333329</v>
      </c>
      <c r="Y2249" s="227">
        <f t="shared" si="248"/>
        <v>76.576999999999998</v>
      </c>
      <c r="Z2249" s="227">
        <f t="shared" si="249"/>
        <v>74.178444444444438</v>
      </c>
      <c r="AA2249" s="227">
        <f t="shared" si="251"/>
        <v>72.333333333333329</v>
      </c>
    </row>
    <row r="2250" spans="2:27" ht="13.5" hidden="1">
      <c r="B2250" s="232" t="s">
        <v>1110</v>
      </c>
      <c r="C2250" s="232" t="s">
        <v>297</v>
      </c>
      <c r="D2250" s="232" t="s">
        <v>980</v>
      </c>
      <c r="E2250" s="232" t="s">
        <v>988</v>
      </c>
      <c r="F2250" s="232">
        <v>2</v>
      </c>
      <c r="G2250" s="232" t="s">
        <v>1314</v>
      </c>
      <c r="H2250" s="233">
        <v>0.112</v>
      </c>
      <c r="I2250" s="233">
        <v>0</v>
      </c>
      <c r="J2250" s="233">
        <v>9.1399999999999995E-2</v>
      </c>
      <c r="K2250" s="234">
        <v>131</v>
      </c>
      <c r="L2250" s="233">
        <v>7.4999999999999997E-2</v>
      </c>
      <c r="M2250" s="234">
        <v>782</v>
      </c>
      <c r="N2250" s="233">
        <v>0</v>
      </c>
      <c r="O2250" s="233">
        <v>0</v>
      </c>
      <c r="P2250" s="233">
        <v>8.2500000000000004E-2</v>
      </c>
      <c r="Q2250" s="234">
        <v>273</v>
      </c>
      <c r="R2250" s="233">
        <v>7.0400000000000004E-2</v>
      </c>
      <c r="S2250" s="234">
        <v>2091</v>
      </c>
      <c r="T2250" s="233">
        <v>0</v>
      </c>
      <c r="U2250" s="235">
        <f t="shared" si="245"/>
        <v>81.760000000000005</v>
      </c>
      <c r="V2250" s="227">
        <f t="shared" si="246"/>
        <v>66.721999999999994</v>
      </c>
      <c r="W2250" s="227">
        <f t="shared" si="247"/>
        <v>65.666666666666671</v>
      </c>
      <c r="X2250" s="227">
        <f t="shared" si="250"/>
        <v>65.166666666666671</v>
      </c>
      <c r="Y2250" s="227">
        <f t="shared" si="248"/>
        <v>60.225000000000001</v>
      </c>
      <c r="Z2250" s="227">
        <f t="shared" si="249"/>
        <v>58.975333333333339</v>
      </c>
      <c r="AA2250" s="227">
        <f t="shared" si="251"/>
        <v>58.083333333333336</v>
      </c>
    </row>
    <row r="2251" spans="2:27" ht="13.5" hidden="1">
      <c r="B2251" s="232" t="s">
        <v>1110</v>
      </c>
      <c r="C2251" s="232" t="s">
        <v>893</v>
      </c>
      <c r="D2251" s="232" t="s">
        <v>980</v>
      </c>
      <c r="E2251" s="232" t="s">
        <v>988</v>
      </c>
      <c r="F2251" s="232">
        <v>2</v>
      </c>
      <c r="G2251" s="232" t="s">
        <v>1417</v>
      </c>
      <c r="H2251" s="233">
        <v>7.2999999999999995E-2</v>
      </c>
      <c r="I2251" s="233">
        <v>0</v>
      </c>
      <c r="J2251" s="233">
        <v>6.7900000000000002E-2</v>
      </c>
      <c r="K2251" s="234">
        <v>33</v>
      </c>
      <c r="L2251" s="233">
        <v>6.3700000000000007E-2</v>
      </c>
      <c r="M2251" s="234">
        <v>590</v>
      </c>
      <c r="N2251" s="233">
        <v>0</v>
      </c>
      <c r="O2251" s="233">
        <v>0</v>
      </c>
      <c r="P2251" s="233">
        <v>6.5600000000000006E-2</v>
      </c>
      <c r="Q2251" s="234">
        <v>68</v>
      </c>
      <c r="R2251" s="233">
        <v>6.2600000000000003E-2</v>
      </c>
      <c r="S2251" s="234">
        <v>1705</v>
      </c>
      <c r="T2251" s="233">
        <v>0</v>
      </c>
      <c r="U2251" s="235">
        <f t="shared" si="245"/>
        <v>53.29</v>
      </c>
      <c r="V2251" s="227">
        <f t="shared" si="246"/>
        <v>49.567</v>
      </c>
      <c r="W2251" s="227">
        <f t="shared" si="247"/>
        <v>49.251000000000005</v>
      </c>
      <c r="X2251" s="227">
        <f t="shared" si="250"/>
        <v>49.166666666666664</v>
      </c>
      <c r="Y2251" s="227">
        <f t="shared" si="248"/>
        <v>47.888000000000005</v>
      </c>
      <c r="Z2251" s="227">
        <f t="shared" si="249"/>
        <v>47.586888888888886</v>
      </c>
      <c r="AA2251" s="227">
        <f t="shared" si="251"/>
        <v>47.361111111111114</v>
      </c>
    </row>
    <row r="2252" spans="2:27" ht="13.5" hidden="1">
      <c r="B2252" s="232" t="s">
        <v>1110</v>
      </c>
      <c r="C2252" s="232" t="s">
        <v>895</v>
      </c>
      <c r="D2252" s="232" t="s">
        <v>980</v>
      </c>
      <c r="E2252" s="232" t="s">
        <v>988</v>
      </c>
      <c r="F2252" s="232">
        <v>2</v>
      </c>
      <c r="G2252" s="232" t="s">
        <v>1322</v>
      </c>
      <c r="H2252" s="233">
        <v>8.5999999999999993E-2</v>
      </c>
      <c r="I2252" s="233">
        <v>0</v>
      </c>
      <c r="J2252" s="233">
        <v>7.5700000000000003E-2</v>
      </c>
      <c r="K2252" s="234">
        <v>66</v>
      </c>
      <c r="L2252" s="233">
        <v>6.7500000000000004E-2</v>
      </c>
      <c r="M2252" s="234">
        <v>654</v>
      </c>
      <c r="N2252" s="233">
        <v>0</v>
      </c>
      <c r="O2252" s="233">
        <v>0</v>
      </c>
      <c r="P2252" s="233">
        <v>7.1199999999999999E-2</v>
      </c>
      <c r="Q2252" s="234">
        <v>137</v>
      </c>
      <c r="R2252" s="233">
        <v>6.5199999999999994E-2</v>
      </c>
      <c r="S2252" s="234">
        <v>1834</v>
      </c>
      <c r="T2252" s="233">
        <v>0</v>
      </c>
      <c r="U2252" s="235">
        <f t="shared" si="245"/>
        <v>62.779999999999994</v>
      </c>
      <c r="V2252" s="227">
        <f t="shared" si="246"/>
        <v>55.261000000000003</v>
      </c>
      <c r="W2252" s="227">
        <f t="shared" si="247"/>
        <v>54.775000000000006</v>
      </c>
      <c r="X2252" s="227">
        <f t="shared" si="250"/>
        <v>54.5</v>
      </c>
      <c r="Y2252" s="227">
        <f t="shared" si="248"/>
        <v>51.975999999999999</v>
      </c>
      <c r="Z2252" s="227">
        <f t="shared" si="249"/>
        <v>51.401555555555554</v>
      </c>
      <c r="AA2252" s="227">
        <f t="shared" si="251"/>
        <v>50.944444444444443</v>
      </c>
    </row>
    <row r="2253" spans="2:27" ht="13.5" hidden="1">
      <c r="B2253" s="232" t="s">
        <v>1110</v>
      </c>
      <c r="C2253" s="232" t="s">
        <v>896</v>
      </c>
      <c r="D2253" s="232" t="s">
        <v>980</v>
      </c>
      <c r="E2253" s="232" t="s">
        <v>988</v>
      </c>
      <c r="F2253" s="232">
        <v>4</v>
      </c>
      <c r="G2253" s="232" t="s">
        <v>1311</v>
      </c>
      <c r="H2253" s="233">
        <v>0.26800000000000002</v>
      </c>
      <c r="I2253" s="233">
        <v>0</v>
      </c>
      <c r="J2253" s="233">
        <v>0.1857</v>
      </c>
      <c r="K2253" s="234">
        <v>524</v>
      </c>
      <c r="L2253" s="233">
        <v>0.1198</v>
      </c>
      <c r="M2253" s="234">
        <v>1553</v>
      </c>
      <c r="N2253" s="233">
        <v>0</v>
      </c>
      <c r="O2253" s="233">
        <v>0</v>
      </c>
      <c r="P2253" s="233">
        <v>0.14990000000000001</v>
      </c>
      <c r="Q2253" s="234">
        <v>1093</v>
      </c>
      <c r="R2253" s="233">
        <v>0.1016</v>
      </c>
      <c r="S2253" s="234">
        <v>3632</v>
      </c>
      <c r="T2253" s="233">
        <v>0</v>
      </c>
      <c r="U2253" s="235">
        <f t="shared" si="245"/>
        <v>195.64000000000001</v>
      </c>
      <c r="V2253" s="227">
        <f t="shared" si="246"/>
        <v>135.56100000000001</v>
      </c>
      <c r="W2253" s="227">
        <f t="shared" si="247"/>
        <v>131.12066666666666</v>
      </c>
      <c r="X2253" s="227">
        <f t="shared" si="250"/>
        <v>129.41666666666666</v>
      </c>
      <c r="Y2253" s="227">
        <f t="shared" si="248"/>
        <v>109.42700000000001</v>
      </c>
      <c r="Z2253" s="227">
        <f t="shared" si="249"/>
        <v>104.52911111111111</v>
      </c>
      <c r="AA2253" s="227">
        <f t="shared" si="251"/>
        <v>100.88888888888889</v>
      </c>
    </row>
    <row r="2254" spans="2:27" ht="13.5" hidden="1">
      <c r="B2254" s="232" t="s">
        <v>1110</v>
      </c>
      <c r="C2254" s="232" t="s">
        <v>897</v>
      </c>
      <c r="D2254" s="232" t="s">
        <v>980</v>
      </c>
      <c r="E2254" s="232" t="s">
        <v>988</v>
      </c>
      <c r="F2254" s="232">
        <v>8</v>
      </c>
      <c r="G2254" s="232" t="s">
        <v>1312</v>
      </c>
      <c r="H2254" s="233">
        <v>0.50439999999999996</v>
      </c>
      <c r="I2254" s="233">
        <v>0</v>
      </c>
      <c r="J2254" s="233">
        <v>0.35620000000000002</v>
      </c>
      <c r="K2254" s="234">
        <v>944</v>
      </c>
      <c r="L2254" s="233">
        <v>0.23769999999999999</v>
      </c>
      <c r="M2254" s="234">
        <v>2988</v>
      </c>
      <c r="N2254" s="233">
        <v>0</v>
      </c>
      <c r="O2254" s="233">
        <v>0</v>
      </c>
      <c r="P2254" s="233">
        <v>0.29170000000000001</v>
      </c>
      <c r="Q2254" s="234">
        <v>1968</v>
      </c>
      <c r="R2254" s="233">
        <v>0.2049</v>
      </c>
      <c r="S2254" s="234">
        <v>7116</v>
      </c>
      <c r="T2254" s="233">
        <v>0</v>
      </c>
      <c r="U2254" s="235">
        <f t="shared" si="245"/>
        <v>368.21199999999999</v>
      </c>
      <c r="V2254" s="227">
        <f t="shared" si="246"/>
        <v>260.02600000000001</v>
      </c>
      <c r="W2254" s="227">
        <f t="shared" si="247"/>
        <v>252.18766666666664</v>
      </c>
      <c r="X2254" s="227">
        <f t="shared" si="250"/>
        <v>249</v>
      </c>
      <c r="Y2254" s="227">
        <f t="shared" si="248"/>
        <v>212.941</v>
      </c>
      <c r="Z2254" s="227">
        <f t="shared" si="249"/>
        <v>204.24366666666666</v>
      </c>
      <c r="AA2254" s="227">
        <f t="shared" si="251"/>
        <v>197.66666666666666</v>
      </c>
    </row>
    <row r="2255" spans="2:27" ht="13.5" hidden="1">
      <c r="B2255" s="232" t="s">
        <v>1110</v>
      </c>
      <c r="C2255" s="232" t="s">
        <v>898</v>
      </c>
      <c r="D2255" s="232" t="s">
        <v>980</v>
      </c>
      <c r="E2255" s="232" t="s">
        <v>988</v>
      </c>
      <c r="F2255" s="232">
        <v>2</v>
      </c>
      <c r="G2255" s="232" t="s">
        <v>1315</v>
      </c>
      <c r="H2255" s="233">
        <v>0.15359999999999999</v>
      </c>
      <c r="I2255" s="233">
        <v>0</v>
      </c>
      <c r="J2255" s="233">
        <v>0.1166</v>
      </c>
      <c r="K2255" s="234">
        <v>236</v>
      </c>
      <c r="L2255" s="233">
        <v>8.6900000000000005E-2</v>
      </c>
      <c r="M2255" s="234">
        <v>988</v>
      </c>
      <c r="N2255" s="233">
        <v>0</v>
      </c>
      <c r="O2255" s="233">
        <v>0</v>
      </c>
      <c r="P2255" s="233">
        <v>0.1004</v>
      </c>
      <c r="Q2255" s="234">
        <v>492</v>
      </c>
      <c r="R2255" s="233">
        <v>7.8700000000000006E-2</v>
      </c>
      <c r="S2255" s="234">
        <v>2502</v>
      </c>
      <c r="T2255" s="233">
        <v>0</v>
      </c>
      <c r="U2255" s="235">
        <f t="shared" si="245"/>
        <v>112.12799999999999</v>
      </c>
      <c r="V2255" s="227">
        <f t="shared" si="246"/>
        <v>85.117999999999995</v>
      </c>
      <c r="W2255" s="227">
        <f t="shared" si="247"/>
        <v>83.103666666666669</v>
      </c>
      <c r="X2255" s="227">
        <f t="shared" si="250"/>
        <v>82.333333333333329</v>
      </c>
      <c r="Y2255" s="227">
        <f t="shared" si="248"/>
        <v>73.292000000000002</v>
      </c>
      <c r="Z2255" s="227">
        <f t="shared" si="249"/>
        <v>71.117666666666679</v>
      </c>
      <c r="AA2255" s="227">
        <f t="shared" si="251"/>
        <v>69.5</v>
      </c>
    </row>
    <row r="2256" spans="2:27" ht="13.5" hidden="1">
      <c r="B2256" s="232" t="s">
        <v>1110</v>
      </c>
      <c r="C2256" s="232" t="s">
        <v>899</v>
      </c>
      <c r="D2256" s="232" t="s">
        <v>980</v>
      </c>
      <c r="E2256" s="232" t="s">
        <v>988</v>
      </c>
      <c r="F2256" s="232">
        <v>2</v>
      </c>
      <c r="G2256" s="232" t="s">
        <v>1314</v>
      </c>
      <c r="H2256" s="233">
        <v>0.10680000000000001</v>
      </c>
      <c r="I2256" s="233">
        <v>0</v>
      </c>
      <c r="J2256" s="233">
        <v>8.8300000000000003E-2</v>
      </c>
      <c r="K2256" s="234">
        <v>118</v>
      </c>
      <c r="L2256" s="233">
        <v>7.3499999999999996E-2</v>
      </c>
      <c r="M2256" s="234">
        <v>757</v>
      </c>
      <c r="N2256" s="233">
        <v>0</v>
      </c>
      <c r="O2256" s="233">
        <v>0</v>
      </c>
      <c r="P2256" s="233">
        <v>8.0199999999999994E-2</v>
      </c>
      <c r="Q2256" s="234">
        <v>246</v>
      </c>
      <c r="R2256" s="233">
        <v>6.9400000000000003E-2</v>
      </c>
      <c r="S2256" s="234">
        <v>2039</v>
      </c>
      <c r="T2256" s="233">
        <v>0</v>
      </c>
      <c r="U2256" s="235">
        <f t="shared" si="245"/>
        <v>77.963999999999999</v>
      </c>
      <c r="V2256" s="227">
        <f t="shared" si="246"/>
        <v>64.459000000000003</v>
      </c>
      <c r="W2256" s="227">
        <f t="shared" si="247"/>
        <v>63.48833333333333</v>
      </c>
      <c r="X2256" s="227">
        <f t="shared" si="250"/>
        <v>63.083333333333336</v>
      </c>
      <c r="Y2256" s="227">
        <f t="shared" si="248"/>
        <v>58.545999999999992</v>
      </c>
      <c r="Z2256" s="227">
        <f t="shared" si="249"/>
        <v>57.495333333333335</v>
      </c>
      <c r="AA2256" s="227">
        <f t="shared" si="251"/>
        <v>56.638888888888886</v>
      </c>
    </row>
    <row r="2257" spans="2:27" ht="13.5" hidden="1">
      <c r="B2257" s="232" t="s">
        <v>1110</v>
      </c>
      <c r="C2257" s="232" t="s">
        <v>900</v>
      </c>
      <c r="D2257" s="232" t="s">
        <v>980</v>
      </c>
      <c r="E2257" s="232" t="s">
        <v>988</v>
      </c>
      <c r="F2257" s="232">
        <v>2</v>
      </c>
      <c r="G2257" s="232" t="s">
        <v>1417</v>
      </c>
      <c r="H2257" s="233">
        <v>7.17E-2</v>
      </c>
      <c r="I2257" s="233">
        <v>0</v>
      </c>
      <c r="J2257" s="233">
        <v>6.7100000000000007E-2</v>
      </c>
      <c r="K2257" s="234">
        <v>29</v>
      </c>
      <c r="L2257" s="233">
        <v>6.3399999999999998E-2</v>
      </c>
      <c r="M2257" s="234">
        <v>583</v>
      </c>
      <c r="N2257" s="233">
        <v>0</v>
      </c>
      <c r="O2257" s="233">
        <v>0</v>
      </c>
      <c r="P2257" s="233">
        <v>6.5100000000000005E-2</v>
      </c>
      <c r="Q2257" s="234">
        <v>61</v>
      </c>
      <c r="R2257" s="233">
        <v>6.2300000000000001E-2</v>
      </c>
      <c r="S2257" s="234">
        <v>1692</v>
      </c>
      <c r="T2257" s="233">
        <v>0</v>
      </c>
      <c r="U2257" s="235">
        <f t="shared" si="245"/>
        <v>52.341000000000001</v>
      </c>
      <c r="V2257" s="227">
        <f t="shared" si="246"/>
        <v>48.983000000000004</v>
      </c>
      <c r="W2257" s="227">
        <f t="shared" si="247"/>
        <v>48.698666666666661</v>
      </c>
      <c r="X2257" s="227">
        <f t="shared" si="250"/>
        <v>48.583333333333336</v>
      </c>
      <c r="Y2257" s="227">
        <f t="shared" si="248"/>
        <v>47.523000000000003</v>
      </c>
      <c r="Z2257" s="227">
        <f t="shared" si="249"/>
        <v>47.173444444444442</v>
      </c>
      <c r="AA2257" s="227">
        <f t="shared" si="251"/>
        <v>47</v>
      </c>
    </row>
    <row r="2258" spans="2:27" ht="13.5" hidden="1">
      <c r="B2258" s="232" t="s">
        <v>1110</v>
      </c>
      <c r="C2258" s="232" t="s">
        <v>902</v>
      </c>
      <c r="D2258" s="232" t="s">
        <v>980</v>
      </c>
      <c r="E2258" s="232" t="s">
        <v>988</v>
      </c>
      <c r="F2258" s="232">
        <v>2</v>
      </c>
      <c r="G2258" s="232" t="s">
        <v>1322</v>
      </c>
      <c r="H2258" s="233">
        <v>8.3400000000000002E-2</v>
      </c>
      <c r="I2258" s="233">
        <v>0</v>
      </c>
      <c r="J2258" s="233">
        <v>7.4099999999999999E-2</v>
      </c>
      <c r="K2258" s="234">
        <v>59</v>
      </c>
      <c r="L2258" s="233">
        <v>6.6699999999999995E-2</v>
      </c>
      <c r="M2258" s="234">
        <v>641</v>
      </c>
      <c r="N2258" s="233">
        <v>0</v>
      </c>
      <c r="O2258" s="233">
        <v>0</v>
      </c>
      <c r="P2258" s="233">
        <v>7.0099999999999996E-2</v>
      </c>
      <c r="Q2258" s="234">
        <v>123</v>
      </c>
      <c r="R2258" s="233">
        <v>6.4699999999999994E-2</v>
      </c>
      <c r="S2258" s="234">
        <v>1808</v>
      </c>
      <c r="T2258" s="233">
        <v>0</v>
      </c>
      <c r="U2258" s="235">
        <f t="shared" si="245"/>
        <v>60.881999999999998</v>
      </c>
      <c r="V2258" s="227">
        <f t="shared" si="246"/>
        <v>54.092999999999996</v>
      </c>
      <c r="W2258" s="227">
        <f t="shared" si="247"/>
        <v>53.60766666666666</v>
      </c>
      <c r="X2258" s="227">
        <f t="shared" si="250"/>
        <v>53.416666666666664</v>
      </c>
      <c r="Y2258" s="227">
        <f t="shared" si="248"/>
        <v>51.172999999999995</v>
      </c>
      <c r="Z2258" s="227">
        <f t="shared" si="249"/>
        <v>50.647666666666659</v>
      </c>
      <c r="AA2258" s="227">
        <f t="shared" si="251"/>
        <v>50.222222222222221</v>
      </c>
    </row>
    <row r="2259" spans="2:27" ht="13.5" hidden="1">
      <c r="B2259" s="232" t="s">
        <v>1110</v>
      </c>
      <c r="C2259" s="232" t="s">
        <v>903</v>
      </c>
      <c r="D2259" s="232" t="s">
        <v>980</v>
      </c>
      <c r="E2259" s="232" t="s">
        <v>988</v>
      </c>
      <c r="F2259" s="232">
        <v>4</v>
      </c>
      <c r="G2259" s="232" t="s">
        <v>1311</v>
      </c>
      <c r="H2259" s="233">
        <v>0.2472</v>
      </c>
      <c r="I2259" s="233">
        <v>0</v>
      </c>
      <c r="J2259" s="233">
        <v>0.1731</v>
      </c>
      <c r="K2259" s="234">
        <v>472</v>
      </c>
      <c r="L2259" s="233">
        <v>0.1139</v>
      </c>
      <c r="M2259" s="234">
        <v>1450</v>
      </c>
      <c r="N2259" s="233">
        <v>0</v>
      </c>
      <c r="O2259" s="233">
        <v>0</v>
      </c>
      <c r="P2259" s="233">
        <v>0.1409</v>
      </c>
      <c r="Q2259" s="234">
        <v>984</v>
      </c>
      <c r="R2259" s="233">
        <v>9.74E-2</v>
      </c>
      <c r="S2259" s="234">
        <v>3427</v>
      </c>
      <c r="T2259" s="233">
        <v>0</v>
      </c>
      <c r="U2259" s="235">
        <f t="shared" si="245"/>
        <v>180.45599999999999</v>
      </c>
      <c r="V2259" s="227">
        <f t="shared" si="246"/>
        <v>126.363</v>
      </c>
      <c r="W2259" s="227">
        <f t="shared" si="247"/>
        <v>122.48033333333333</v>
      </c>
      <c r="X2259" s="227">
        <f t="shared" si="250"/>
        <v>120.83333333333333</v>
      </c>
      <c r="Y2259" s="227">
        <f t="shared" si="248"/>
        <v>102.857</v>
      </c>
      <c r="Z2259" s="227">
        <f t="shared" si="249"/>
        <v>98.435333333333332</v>
      </c>
      <c r="AA2259" s="227">
        <f t="shared" si="251"/>
        <v>95.194444444444443</v>
      </c>
    </row>
    <row r="2260" spans="2:27" ht="13.5" hidden="1">
      <c r="B2260" s="232" t="s">
        <v>1110</v>
      </c>
      <c r="C2260" s="232" t="s">
        <v>1080</v>
      </c>
      <c r="D2260" s="232" t="s">
        <v>980</v>
      </c>
      <c r="E2260" s="232" t="s">
        <v>988</v>
      </c>
      <c r="F2260" s="232">
        <v>8</v>
      </c>
      <c r="G2260" s="232" t="s">
        <v>1312</v>
      </c>
      <c r="H2260" s="233">
        <v>0.46279999999999999</v>
      </c>
      <c r="I2260" s="233">
        <v>0</v>
      </c>
      <c r="J2260" s="233">
        <v>0.33129999999999998</v>
      </c>
      <c r="K2260" s="234">
        <v>840</v>
      </c>
      <c r="L2260" s="233">
        <v>0.22589999999999999</v>
      </c>
      <c r="M2260" s="234">
        <v>2785</v>
      </c>
      <c r="N2260" s="233">
        <v>0</v>
      </c>
      <c r="O2260" s="233">
        <v>0</v>
      </c>
      <c r="P2260" s="233">
        <v>0.2737</v>
      </c>
      <c r="Q2260" s="234">
        <v>1748</v>
      </c>
      <c r="R2260" s="233">
        <v>0.19650000000000001</v>
      </c>
      <c r="S2260" s="234">
        <v>6703</v>
      </c>
      <c r="T2260" s="233">
        <v>0</v>
      </c>
      <c r="U2260" s="235">
        <f t="shared" si="245"/>
        <v>337.84399999999999</v>
      </c>
      <c r="V2260" s="227">
        <f t="shared" si="246"/>
        <v>241.84899999999999</v>
      </c>
      <c r="W2260" s="227">
        <f t="shared" si="247"/>
        <v>234.90699999999998</v>
      </c>
      <c r="X2260" s="227">
        <f t="shared" si="250"/>
        <v>232.08333333333334</v>
      </c>
      <c r="Y2260" s="227">
        <f t="shared" si="248"/>
        <v>199.80099999999999</v>
      </c>
      <c r="Z2260" s="227">
        <f t="shared" si="249"/>
        <v>192.00055555555554</v>
      </c>
      <c r="AA2260" s="227">
        <f t="shared" si="251"/>
        <v>186.19444444444446</v>
      </c>
    </row>
    <row r="2261" spans="2:27" ht="13.5" hidden="1">
      <c r="B2261" s="232" t="s">
        <v>1110</v>
      </c>
      <c r="C2261" s="232" t="s">
        <v>1081</v>
      </c>
      <c r="D2261" s="232" t="s">
        <v>980</v>
      </c>
      <c r="E2261" s="232" t="s">
        <v>988</v>
      </c>
      <c r="F2261" s="232">
        <v>2</v>
      </c>
      <c r="G2261" s="232" t="s">
        <v>1315</v>
      </c>
      <c r="H2261" s="233">
        <v>0.14319999999999999</v>
      </c>
      <c r="I2261" s="233">
        <v>0</v>
      </c>
      <c r="J2261" s="233">
        <v>0.1103</v>
      </c>
      <c r="K2261" s="234">
        <v>210</v>
      </c>
      <c r="L2261" s="233">
        <v>8.4000000000000005E-2</v>
      </c>
      <c r="M2261" s="234">
        <v>937</v>
      </c>
      <c r="N2261" s="233">
        <v>0</v>
      </c>
      <c r="O2261" s="233">
        <v>0</v>
      </c>
      <c r="P2261" s="233">
        <v>9.5899999999999999E-2</v>
      </c>
      <c r="Q2261" s="234">
        <v>437</v>
      </c>
      <c r="R2261" s="233">
        <v>7.6600000000000001E-2</v>
      </c>
      <c r="S2261" s="234">
        <v>2399</v>
      </c>
      <c r="T2261" s="233">
        <v>0</v>
      </c>
      <c r="U2261" s="235">
        <f t="shared" si="245"/>
        <v>104.536</v>
      </c>
      <c r="V2261" s="227">
        <f t="shared" si="246"/>
        <v>80.518999999999991</v>
      </c>
      <c r="W2261" s="227">
        <f t="shared" si="247"/>
        <v>78.819999999999993</v>
      </c>
      <c r="X2261" s="227">
        <f t="shared" si="250"/>
        <v>78.083333333333329</v>
      </c>
      <c r="Y2261" s="227">
        <f t="shared" si="248"/>
        <v>70.007000000000005</v>
      </c>
      <c r="Z2261" s="227">
        <f t="shared" si="249"/>
        <v>68.056888888888892</v>
      </c>
      <c r="AA2261" s="227">
        <f t="shared" si="251"/>
        <v>66.638888888888886</v>
      </c>
    </row>
    <row r="2262" spans="2:27" ht="13.5" hidden="1">
      <c r="B2262" s="232" t="s">
        <v>1110</v>
      </c>
      <c r="C2262" s="232" t="s">
        <v>1082</v>
      </c>
      <c r="D2262" s="232" t="s">
        <v>980</v>
      </c>
      <c r="E2262" s="232" t="s">
        <v>988</v>
      </c>
      <c r="F2262" s="232">
        <v>2</v>
      </c>
      <c r="G2262" s="232" t="s">
        <v>1314</v>
      </c>
      <c r="H2262" s="233">
        <v>0.1016</v>
      </c>
      <c r="I2262" s="233">
        <v>0</v>
      </c>
      <c r="J2262" s="233">
        <v>8.5199999999999998E-2</v>
      </c>
      <c r="K2262" s="234">
        <v>105</v>
      </c>
      <c r="L2262" s="233">
        <v>7.1999999999999995E-2</v>
      </c>
      <c r="M2262" s="234">
        <v>731</v>
      </c>
      <c r="N2262" s="233">
        <v>0</v>
      </c>
      <c r="O2262" s="233">
        <v>0</v>
      </c>
      <c r="P2262" s="233">
        <v>7.8E-2</v>
      </c>
      <c r="Q2262" s="234">
        <v>219</v>
      </c>
      <c r="R2262" s="233">
        <v>6.83E-2</v>
      </c>
      <c r="S2262" s="234">
        <v>1988</v>
      </c>
      <c r="T2262" s="233">
        <v>0</v>
      </c>
      <c r="U2262" s="235">
        <f t="shared" si="245"/>
        <v>74.167999999999992</v>
      </c>
      <c r="V2262" s="227">
        <f t="shared" si="246"/>
        <v>62.195999999999998</v>
      </c>
      <c r="W2262" s="227">
        <f t="shared" si="247"/>
        <v>61.309999999999995</v>
      </c>
      <c r="X2262" s="227">
        <f t="shared" si="250"/>
        <v>60.916666666666664</v>
      </c>
      <c r="Y2262" s="227">
        <f t="shared" si="248"/>
        <v>56.94</v>
      </c>
      <c r="Z2262" s="227">
        <f t="shared" si="249"/>
        <v>55.942333333333337</v>
      </c>
      <c r="AA2262" s="227">
        <f t="shared" si="251"/>
        <v>55.222222222222221</v>
      </c>
    </row>
    <row r="2263" spans="2:27" ht="13.5" hidden="1">
      <c r="B2263" s="232" t="s">
        <v>1110</v>
      </c>
      <c r="C2263" s="232" t="s">
        <v>1083</v>
      </c>
      <c r="D2263" s="232" t="s">
        <v>980</v>
      </c>
      <c r="E2263" s="232" t="s">
        <v>988</v>
      </c>
      <c r="F2263" s="232">
        <v>2</v>
      </c>
      <c r="G2263" s="232" t="s">
        <v>1417</v>
      </c>
      <c r="H2263" s="233">
        <v>7.0400000000000004E-2</v>
      </c>
      <c r="I2263" s="233">
        <v>0</v>
      </c>
      <c r="J2263" s="233">
        <v>6.6299999999999998E-2</v>
      </c>
      <c r="K2263" s="234">
        <v>26</v>
      </c>
      <c r="L2263" s="233">
        <v>6.3E-2</v>
      </c>
      <c r="M2263" s="234">
        <v>577</v>
      </c>
      <c r="N2263" s="233">
        <v>0</v>
      </c>
      <c r="O2263" s="233">
        <v>0</v>
      </c>
      <c r="P2263" s="233">
        <v>6.4500000000000002E-2</v>
      </c>
      <c r="Q2263" s="234">
        <v>55</v>
      </c>
      <c r="R2263" s="233">
        <v>6.2100000000000002E-2</v>
      </c>
      <c r="S2263" s="234">
        <v>1680</v>
      </c>
      <c r="T2263" s="233">
        <v>0</v>
      </c>
      <c r="U2263" s="235">
        <f t="shared" si="245"/>
        <v>51.392000000000003</v>
      </c>
      <c r="V2263" s="227">
        <f t="shared" si="246"/>
        <v>48.399000000000001</v>
      </c>
      <c r="W2263" s="227">
        <f t="shared" si="247"/>
        <v>48.156666666666666</v>
      </c>
      <c r="X2263" s="227">
        <f t="shared" si="250"/>
        <v>48.083333333333336</v>
      </c>
      <c r="Y2263" s="227">
        <f t="shared" si="248"/>
        <v>47.085000000000001</v>
      </c>
      <c r="Z2263" s="227">
        <f t="shared" si="249"/>
        <v>46.860777777777777</v>
      </c>
      <c r="AA2263" s="227">
        <f t="shared" si="251"/>
        <v>46.666666666666664</v>
      </c>
    </row>
    <row r="2264" spans="2:27" ht="13.5" hidden="1">
      <c r="B2264" s="232" t="s">
        <v>1110</v>
      </c>
      <c r="C2264" s="232" t="s">
        <v>1085</v>
      </c>
      <c r="D2264" s="232" t="s">
        <v>980</v>
      </c>
      <c r="E2264" s="232" t="s">
        <v>988</v>
      </c>
      <c r="F2264" s="232">
        <v>2</v>
      </c>
      <c r="G2264" s="232" t="s">
        <v>1322</v>
      </c>
      <c r="H2264" s="233">
        <v>8.0799999999999997E-2</v>
      </c>
      <c r="I2264" s="233">
        <v>0</v>
      </c>
      <c r="J2264" s="233">
        <v>7.2599999999999998E-2</v>
      </c>
      <c r="K2264" s="234">
        <v>52</v>
      </c>
      <c r="L2264" s="233">
        <v>6.6000000000000003E-2</v>
      </c>
      <c r="M2264" s="234">
        <v>628</v>
      </c>
      <c r="N2264" s="233">
        <v>0</v>
      </c>
      <c r="O2264" s="233">
        <v>0</v>
      </c>
      <c r="P2264" s="233">
        <v>6.9000000000000006E-2</v>
      </c>
      <c r="Q2264" s="234">
        <v>109</v>
      </c>
      <c r="R2264" s="233">
        <v>6.4199999999999993E-2</v>
      </c>
      <c r="S2264" s="234">
        <v>1782</v>
      </c>
      <c r="T2264" s="233">
        <v>0</v>
      </c>
      <c r="U2264" s="235">
        <f t="shared" si="245"/>
        <v>58.983999999999995</v>
      </c>
      <c r="V2264" s="227">
        <f t="shared" si="246"/>
        <v>52.997999999999998</v>
      </c>
      <c r="W2264" s="227">
        <f t="shared" si="247"/>
        <v>52.513333333333335</v>
      </c>
      <c r="X2264" s="227">
        <f t="shared" si="250"/>
        <v>52.333333333333336</v>
      </c>
      <c r="Y2264" s="227">
        <f t="shared" si="248"/>
        <v>50.370000000000005</v>
      </c>
      <c r="Z2264" s="227">
        <f t="shared" si="249"/>
        <v>49.893777777777771</v>
      </c>
      <c r="AA2264" s="227">
        <f t="shared" si="251"/>
        <v>49.5</v>
      </c>
    </row>
    <row r="2265" spans="2:27" ht="13.5" hidden="1">
      <c r="B2265" s="232" t="s">
        <v>1110</v>
      </c>
      <c r="C2265" s="232" t="s">
        <v>1086</v>
      </c>
      <c r="D2265" s="232" t="s">
        <v>980</v>
      </c>
      <c r="E2265" s="232" t="s">
        <v>988</v>
      </c>
      <c r="F2265" s="232">
        <v>4</v>
      </c>
      <c r="G2265" s="232" t="s">
        <v>1311</v>
      </c>
      <c r="H2265" s="233">
        <v>0.22639999999999999</v>
      </c>
      <c r="I2265" s="233">
        <v>0</v>
      </c>
      <c r="J2265" s="233">
        <v>0.16070000000000001</v>
      </c>
      <c r="K2265" s="234">
        <v>420</v>
      </c>
      <c r="L2265" s="233">
        <v>0.1079</v>
      </c>
      <c r="M2265" s="234">
        <v>1349</v>
      </c>
      <c r="N2265" s="233">
        <v>0</v>
      </c>
      <c r="O2265" s="233">
        <v>0</v>
      </c>
      <c r="P2265" s="233">
        <v>0.1318</v>
      </c>
      <c r="Q2265" s="234">
        <v>874</v>
      </c>
      <c r="R2265" s="233">
        <v>9.3299999999999994E-2</v>
      </c>
      <c r="S2265" s="234">
        <v>3220</v>
      </c>
      <c r="T2265" s="233">
        <v>0</v>
      </c>
      <c r="U2265" s="235">
        <f t="shared" si="245"/>
        <v>165.27199999999999</v>
      </c>
      <c r="V2265" s="227">
        <f t="shared" si="246"/>
        <v>117.31100000000001</v>
      </c>
      <c r="W2265" s="227">
        <f t="shared" si="247"/>
        <v>113.767</v>
      </c>
      <c r="X2265" s="227">
        <f t="shared" si="250"/>
        <v>112.41666666666667</v>
      </c>
      <c r="Y2265" s="227">
        <f t="shared" si="248"/>
        <v>96.213999999999999</v>
      </c>
      <c r="Z2265" s="227">
        <f t="shared" si="249"/>
        <v>92.38677777777778</v>
      </c>
      <c r="AA2265" s="227">
        <f t="shared" si="251"/>
        <v>89.444444444444443</v>
      </c>
    </row>
    <row r="2266" spans="2:27" ht="13.5" hidden="1">
      <c r="B2266" s="232" t="s">
        <v>1110</v>
      </c>
      <c r="C2266" s="232" t="s">
        <v>1419</v>
      </c>
      <c r="D2266" s="232" t="s">
        <v>980</v>
      </c>
      <c r="E2266" s="232" t="s">
        <v>988</v>
      </c>
      <c r="F2266" s="232">
        <v>448</v>
      </c>
      <c r="G2266" s="232" t="s">
        <v>1420</v>
      </c>
      <c r="H2266" s="233">
        <v>263.60000000000002</v>
      </c>
      <c r="I2266" s="233">
        <v>0</v>
      </c>
      <c r="J2266" s="233">
        <v>162.49207000000001</v>
      </c>
      <c r="K2266" s="234">
        <v>677282</v>
      </c>
      <c r="L2266" s="233">
        <v>77.445269999999994</v>
      </c>
      <c r="M2266" s="234">
        <v>1328611</v>
      </c>
      <c r="N2266" s="233">
        <v>0</v>
      </c>
      <c r="O2266" s="233">
        <v>0</v>
      </c>
      <c r="P2266" s="233">
        <v>84.782910000000001</v>
      </c>
      <c r="Q2266" s="234">
        <v>1029944</v>
      </c>
      <c r="R2266" s="233">
        <v>39.321159999999999</v>
      </c>
      <c r="S2266" s="234">
        <v>1939711</v>
      </c>
      <c r="T2266" s="233">
        <v>0</v>
      </c>
      <c r="U2266" s="235">
        <f t="shared" si="245"/>
        <v>192428.00000000003</v>
      </c>
      <c r="V2266" s="227">
        <f t="shared" si="246"/>
        <v>118619.21110000001</v>
      </c>
      <c r="W2266" s="227">
        <f t="shared" si="247"/>
        <v>112975.21376666665</v>
      </c>
      <c r="X2266" s="227">
        <f t="shared" si="250"/>
        <v>110717.58333333333</v>
      </c>
      <c r="Y2266" s="227">
        <f t="shared" si="248"/>
        <v>61891.524299999997</v>
      </c>
      <c r="Z2266" s="227">
        <f t="shared" si="249"/>
        <v>57314.002355555553</v>
      </c>
      <c r="AA2266" s="227">
        <f t="shared" si="251"/>
        <v>53880.861111111109</v>
      </c>
    </row>
    <row r="2267" spans="2:27" ht="13.5" hidden="1">
      <c r="B2267" s="232" t="s">
        <v>1110</v>
      </c>
      <c r="C2267" s="232" t="s">
        <v>1421</v>
      </c>
      <c r="D2267" s="232" t="s">
        <v>980</v>
      </c>
      <c r="E2267" s="232" t="s">
        <v>988</v>
      </c>
      <c r="F2267" s="232">
        <v>448</v>
      </c>
      <c r="G2267" s="232" t="s">
        <v>1422</v>
      </c>
      <c r="H2267" s="233">
        <v>65.997</v>
      </c>
      <c r="I2267" s="233">
        <v>0</v>
      </c>
      <c r="J2267" s="233">
        <v>40.720210000000002</v>
      </c>
      <c r="K2267" s="234">
        <v>169319</v>
      </c>
      <c r="L2267" s="233">
        <v>19.458670000000001</v>
      </c>
      <c r="M2267" s="234">
        <v>333004</v>
      </c>
      <c r="N2267" s="233">
        <v>0</v>
      </c>
      <c r="O2267" s="233">
        <v>0</v>
      </c>
      <c r="P2267" s="233">
        <v>21.29307</v>
      </c>
      <c r="Q2267" s="234">
        <v>257484</v>
      </c>
      <c r="R2267" s="233">
        <v>9.9277200000000008</v>
      </c>
      <c r="S2267" s="234">
        <v>487486</v>
      </c>
      <c r="T2267" s="233">
        <v>0</v>
      </c>
      <c r="U2267" s="235">
        <f t="shared" si="245"/>
        <v>48177.81</v>
      </c>
      <c r="V2267" s="227">
        <f t="shared" si="246"/>
        <v>29725.7533</v>
      </c>
      <c r="W2267" s="227">
        <f t="shared" si="247"/>
        <v>28314.745766666667</v>
      </c>
      <c r="X2267" s="227">
        <f t="shared" si="250"/>
        <v>27750.333333333332</v>
      </c>
      <c r="Y2267" s="227">
        <f t="shared" si="248"/>
        <v>15543.9411</v>
      </c>
      <c r="Z2267" s="227">
        <f t="shared" si="249"/>
        <v>14399.568933333334</v>
      </c>
      <c r="AA2267" s="227">
        <f t="shared" si="251"/>
        <v>13541.277777777777</v>
      </c>
    </row>
    <row r="2268" spans="2:27" ht="13.5" hidden="1">
      <c r="B2268" s="232" t="s">
        <v>1110</v>
      </c>
      <c r="C2268" s="232" t="s">
        <v>1423</v>
      </c>
      <c r="D2268" s="232" t="s">
        <v>980</v>
      </c>
      <c r="E2268" s="232" t="s">
        <v>988</v>
      </c>
      <c r="F2268" s="232">
        <v>224</v>
      </c>
      <c r="G2268" s="232" t="s">
        <v>1422</v>
      </c>
      <c r="H2268" s="233">
        <v>56.1096</v>
      </c>
      <c r="I2268" s="233">
        <v>0</v>
      </c>
      <c r="J2268" s="233">
        <v>34.62715</v>
      </c>
      <c r="K2268" s="234">
        <v>143902</v>
      </c>
      <c r="L2268" s="233">
        <v>16.557210000000001</v>
      </c>
      <c r="M2268" s="234">
        <v>283187</v>
      </c>
      <c r="N2268" s="233">
        <v>0</v>
      </c>
      <c r="O2268" s="233">
        <v>0</v>
      </c>
      <c r="P2268" s="233">
        <v>18.116250000000001</v>
      </c>
      <c r="Q2268" s="234">
        <v>218833</v>
      </c>
      <c r="R2268" s="233">
        <v>8.4569700000000001</v>
      </c>
      <c r="S2268" s="234">
        <v>414822</v>
      </c>
      <c r="T2268" s="233">
        <v>0</v>
      </c>
      <c r="U2268" s="235">
        <f t="shared" si="245"/>
        <v>40960.008000000002</v>
      </c>
      <c r="V2268" s="227">
        <f t="shared" si="246"/>
        <v>25277.819500000001</v>
      </c>
      <c r="W2268" s="227">
        <f t="shared" si="247"/>
        <v>24078.596633333334</v>
      </c>
      <c r="X2268" s="227">
        <f t="shared" si="250"/>
        <v>23598.916666666668</v>
      </c>
      <c r="Y2268" s="227">
        <f t="shared" si="248"/>
        <v>13224.862500000001</v>
      </c>
      <c r="Z2268" s="227">
        <f t="shared" si="249"/>
        <v>12252.282544444444</v>
      </c>
      <c r="AA2268" s="227">
        <f t="shared" si="251"/>
        <v>11522.833333333334</v>
      </c>
    </row>
    <row r="2269" spans="2:27" ht="13.5" hidden="1">
      <c r="B2269" s="232" t="s">
        <v>1110</v>
      </c>
      <c r="C2269" s="232" t="s">
        <v>904</v>
      </c>
      <c r="D2269" s="232" t="s">
        <v>980</v>
      </c>
      <c r="E2269" s="232" t="s">
        <v>988</v>
      </c>
      <c r="F2269" s="232">
        <v>64</v>
      </c>
      <c r="G2269" s="232" t="s">
        <v>1424</v>
      </c>
      <c r="H2269" s="233">
        <v>9.8010000000000002</v>
      </c>
      <c r="I2269" s="233">
        <v>0</v>
      </c>
      <c r="J2269" s="233">
        <v>6.0890000000000004</v>
      </c>
      <c r="K2269" s="234">
        <v>24856</v>
      </c>
      <c r="L2269" s="233">
        <v>2.968</v>
      </c>
      <c r="M2269" s="234">
        <v>49858</v>
      </c>
      <c r="N2269" s="233">
        <v>0</v>
      </c>
      <c r="O2269" s="233">
        <v>0</v>
      </c>
      <c r="P2269" s="233">
        <v>3.2389999999999999</v>
      </c>
      <c r="Q2269" s="234">
        <v>37830</v>
      </c>
      <c r="R2269" s="233">
        <v>1.57</v>
      </c>
      <c r="S2269" s="234">
        <v>74537</v>
      </c>
      <c r="T2269" s="233">
        <v>0</v>
      </c>
      <c r="U2269" s="235">
        <f t="shared" si="245"/>
        <v>7154.7300000000005</v>
      </c>
      <c r="V2269" s="227">
        <f t="shared" si="246"/>
        <v>4444.97</v>
      </c>
      <c r="W2269" s="227">
        <f t="shared" si="247"/>
        <v>4237.9733333333334</v>
      </c>
      <c r="X2269" s="227">
        <f t="shared" si="250"/>
        <v>4154.833333333333</v>
      </c>
      <c r="Y2269" s="227">
        <f t="shared" si="248"/>
        <v>2364.4699999999998</v>
      </c>
      <c r="Z2269" s="227">
        <f t="shared" si="249"/>
        <v>2196.9333333333334</v>
      </c>
      <c r="AA2269" s="227">
        <f t="shared" si="251"/>
        <v>2070.4722222222222</v>
      </c>
    </row>
    <row r="2270" spans="2:27" ht="13.5" hidden="1">
      <c r="B2270" s="232" t="s">
        <v>1110</v>
      </c>
      <c r="C2270" s="232" t="s">
        <v>905</v>
      </c>
      <c r="D2270" s="232" t="s">
        <v>980</v>
      </c>
      <c r="E2270" s="232" t="s">
        <v>988</v>
      </c>
      <c r="F2270" s="232">
        <v>128</v>
      </c>
      <c r="G2270" s="232" t="s">
        <v>1425</v>
      </c>
      <c r="H2270" s="233">
        <v>19.471</v>
      </c>
      <c r="I2270" s="233">
        <v>0</v>
      </c>
      <c r="J2270" s="233">
        <v>12.048</v>
      </c>
      <c r="K2270" s="234">
        <v>49713</v>
      </c>
      <c r="L2270" s="233">
        <v>5.8049999999999997</v>
      </c>
      <c r="M2270" s="234">
        <v>98576</v>
      </c>
      <c r="N2270" s="233">
        <v>0</v>
      </c>
      <c r="O2270" s="233">
        <v>0</v>
      </c>
      <c r="P2270" s="233">
        <v>6.3490000000000002</v>
      </c>
      <c r="Q2270" s="234">
        <v>75647</v>
      </c>
      <c r="R2270" s="233">
        <v>3.008</v>
      </c>
      <c r="S2270" s="234">
        <v>145633</v>
      </c>
      <c r="T2270" s="233">
        <v>0</v>
      </c>
      <c r="U2270" s="235">
        <f t="shared" si="245"/>
        <v>14213.83</v>
      </c>
      <c r="V2270" s="227">
        <f t="shared" si="246"/>
        <v>8795.0400000000009</v>
      </c>
      <c r="W2270" s="227">
        <f t="shared" si="247"/>
        <v>8380.4</v>
      </c>
      <c r="X2270" s="227">
        <f t="shared" si="250"/>
        <v>8214.6666666666661</v>
      </c>
      <c r="Y2270" s="227">
        <f t="shared" si="248"/>
        <v>4634.7700000000004</v>
      </c>
      <c r="Z2270" s="227">
        <f t="shared" si="249"/>
        <v>4297.1455555555558</v>
      </c>
      <c r="AA2270" s="227">
        <f t="shared" si="251"/>
        <v>4045.3611111111113</v>
      </c>
    </row>
    <row r="2271" spans="2:27" ht="13.5" hidden="1">
      <c r="B2271" s="232" t="s">
        <v>1110</v>
      </c>
      <c r="C2271" s="232" t="s">
        <v>906</v>
      </c>
      <c r="D2271" s="232" t="s">
        <v>980</v>
      </c>
      <c r="E2271" s="232" t="s">
        <v>988</v>
      </c>
      <c r="F2271" s="232">
        <v>64</v>
      </c>
      <c r="G2271" s="232" t="s">
        <v>1425</v>
      </c>
      <c r="H2271" s="233">
        <v>19.474</v>
      </c>
      <c r="I2271" s="233">
        <v>0</v>
      </c>
      <c r="J2271" s="233">
        <v>12.048999999999999</v>
      </c>
      <c r="K2271" s="234">
        <v>49721</v>
      </c>
      <c r="L2271" s="233">
        <v>5.806</v>
      </c>
      <c r="M2271" s="234">
        <v>98591</v>
      </c>
      <c r="N2271" s="233">
        <v>0</v>
      </c>
      <c r="O2271" s="233">
        <v>0</v>
      </c>
      <c r="P2271" s="233">
        <v>6.3490000000000002</v>
      </c>
      <c r="Q2271" s="234">
        <v>75659</v>
      </c>
      <c r="R2271" s="233">
        <v>3.0089999999999999</v>
      </c>
      <c r="S2271" s="234">
        <v>145655</v>
      </c>
      <c r="T2271" s="233">
        <v>0</v>
      </c>
      <c r="U2271" s="235">
        <f t="shared" si="245"/>
        <v>14216.02</v>
      </c>
      <c r="V2271" s="227">
        <f t="shared" si="246"/>
        <v>8795.77</v>
      </c>
      <c r="W2271" s="227">
        <f t="shared" si="247"/>
        <v>8381.7966666666671</v>
      </c>
      <c r="X2271" s="227">
        <f t="shared" si="250"/>
        <v>8215.9166666666661</v>
      </c>
      <c r="Y2271" s="227">
        <f t="shared" si="248"/>
        <v>4634.7700000000004</v>
      </c>
      <c r="Z2271" s="227">
        <f t="shared" si="249"/>
        <v>4298.2088888888884</v>
      </c>
      <c r="AA2271" s="227">
        <f t="shared" si="251"/>
        <v>4045.9722222222222</v>
      </c>
    </row>
    <row r="2272" spans="2:27" ht="13.5" hidden="1">
      <c r="B2272" s="232" t="s">
        <v>1110</v>
      </c>
      <c r="C2272" s="232" t="s">
        <v>907</v>
      </c>
      <c r="D2272" s="232" t="s">
        <v>980</v>
      </c>
      <c r="E2272" s="232" t="s">
        <v>988</v>
      </c>
      <c r="F2272" s="232">
        <v>8</v>
      </c>
      <c r="G2272" s="232" t="s">
        <v>1353</v>
      </c>
      <c r="H2272" s="233">
        <v>2.548</v>
      </c>
      <c r="I2272" s="233">
        <v>0</v>
      </c>
      <c r="J2272" s="233">
        <v>1.62</v>
      </c>
      <c r="K2272" s="234">
        <v>6215</v>
      </c>
      <c r="L2272" s="233">
        <v>0.83899999999999997</v>
      </c>
      <c r="M2272" s="234">
        <v>13320</v>
      </c>
      <c r="N2272" s="233">
        <v>0</v>
      </c>
      <c r="O2272" s="233">
        <v>0</v>
      </c>
      <c r="P2272" s="233">
        <v>0.90700000000000003</v>
      </c>
      <c r="Q2272" s="234">
        <v>9457</v>
      </c>
      <c r="R2272" s="233">
        <v>0.49</v>
      </c>
      <c r="S2272" s="234">
        <v>21196</v>
      </c>
      <c r="T2272" s="233">
        <v>0</v>
      </c>
      <c r="U2272" s="235">
        <f t="shared" si="245"/>
        <v>1860.04</v>
      </c>
      <c r="V2272" s="227">
        <f t="shared" si="246"/>
        <v>1182.6000000000001</v>
      </c>
      <c r="W2272" s="227">
        <f t="shared" si="247"/>
        <v>1130.3866666666668</v>
      </c>
      <c r="X2272" s="227">
        <f t="shared" si="250"/>
        <v>1110</v>
      </c>
      <c r="Y2272" s="227">
        <f t="shared" si="248"/>
        <v>662.11</v>
      </c>
      <c r="Z2272" s="227">
        <f t="shared" si="249"/>
        <v>620.39444444444439</v>
      </c>
      <c r="AA2272" s="227">
        <f t="shared" si="251"/>
        <v>588.77777777777783</v>
      </c>
    </row>
    <row r="2273" spans="2:27" ht="13.5" hidden="1">
      <c r="B2273" s="232" t="s">
        <v>1110</v>
      </c>
      <c r="C2273" s="232" t="s">
        <v>908</v>
      </c>
      <c r="D2273" s="232" t="s">
        <v>980</v>
      </c>
      <c r="E2273" s="232" t="s">
        <v>988</v>
      </c>
      <c r="F2273" s="232">
        <v>128</v>
      </c>
      <c r="G2273" s="232" t="s">
        <v>1426</v>
      </c>
      <c r="H2273" s="233">
        <v>38.817999999999998</v>
      </c>
      <c r="I2273" s="233">
        <v>0</v>
      </c>
      <c r="J2273" s="233">
        <v>23.969000000000001</v>
      </c>
      <c r="K2273" s="234">
        <v>99441</v>
      </c>
      <c r="L2273" s="233">
        <v>11.481999999999999</v>
      </c>
      <c r="M2273" s="234">
        <v>196044</v>
      </c>
      <c r="N2273" s="233">
        <v>0</v>
      </c>
      <c r="O2273" s="233">
        <v>0</v>
      </c>
      <c r="P2273" s="233">
        <v>12.567</v>
      </c>
      <c r="Q2273" s="234">
        <v>151317</v>
      </c>
      <c r="R2273" s="233">
        <v>5.8879999999999999</v>
      </c>
      <c r="S2273" s="234">
        <v>287893</v>
      </c>
      <c r="T2273" s="233">
        <v>0</v>
      </c>
      <c r="U2273" s="235">
        <f t="shared" si="245"/>
        <v>28337.14</v>
      </c>
      <c r="V2273" s="227">
        <f t="shared" si="246"/>
        <v>17497.370000000003</v>
      </c>
      <c r="W2273" s="227">
        <f t="shared" si="247"/>
        <v>16668.61</v>
      </c>
      <c r="X2273" s="227">
        <f t="shared" si="250"/>
        <v>16337</v>
      </c>
      <c r="Y2273" s="227">
        <f t="shared" si="248"/>
        <v>9173.91</v>
      </c>
      <c r="Z2273" s="227">
        <f t="shared" si="249"/>
        <v>8501.49</v>
      </c>
      <c r="AA2273" s="227">
        <f t="shared" si="251"/>
        <v>7997.0277777777774</v>
      </c>
    </row>
    <row r="2274" spans="2:27" ht="13.5" hidden="1">
      <c r="B2274" s="232" t="s">
        <v>1110</v>
      </c>
      <c r="C2274" s="232" t="s">
        <v>909</v>
      </c>
      <c r="D2274" s="232" t="s">
        <v>980</v>
      </c>
      <c r="E2274" s="232" t="s">
        <v>988</v>
      </c>
      <c r="F2274" s="232">
        <v>16</v>
      </c>
      <c r="G2274" s="232" t="s">
        <v>1355</v>
      </c>
      <c r="H2274" s="233">
        <v>4.9660000000000002</v>
      </c>
      <c r="I2274" s="233">
        <v>0</v>
      </c>
      <c r="J2274" s="233">
        <v>3.11</v>
      </c>
      <c r="K2274" s="234">
        <v>12430</v>
      </c>
      <c r="L2274" s="233">
        <v>1.5489999999999999</v>
      </c>
      <c r="M2274" s="234">
        <v>25502</v>
      </c>
      <c r="N2274" s="233">
        <v>0</v>
      </c>
      <c r="O2274" s="233">
        <v>0</v>
      </c>
      <c r="P2274" s="233">
        <v>1.6850000000000001</v>
      </c>
      <c r="Q2274" s="234">
        <v>18915</v>
      </c>
      <c r="R2274" s="233">
        <v>0.85</v>
      </c>
      <c r="S2274" s="234">
        <v>38976</v>
      </c>
      <c r="T2274" s="233">
        <v>0</v>
      </c>
      <c r="U2274" s="235">
        <f t="shared" si="245"/>
        <v>3625.1800000000003</v>
      </c>
      <c r="V2274" s="227">
        <f t="shared" si="246"/>
        <v>2270.2999999999997</v>
      </c>
      <c r="W2274" s="227">
        <f t="shared" si="247"/>
        <v>2166.6033333333335</v>
      </c>
      <c r="X2274" s="227">
        <f t="shared" si="250"/>
        <v>2125.1666666666665</v>
      </c>
      <c r="Y2274" s="227">
        <f t="shared" si="248"/>
        <v>1230.05</v>
      </c>
      <c r="Z2274" s="227">
        <f t="shared" si="249"/>
        <v>1145.9166666666665</v>
      </c>
      <c r="AA2274" s="227">
        <f t="shared" si="251"/>
        <v>1082.6666666666667</v>
      </c>
    </row>
    <row r="2275" spans="2:27" ht="13.5" hidden="1">
      <c r="B2275" s="232" t="s">
        <v>1110</v>
      </c>
      <c r="C2275" s="232" t="s">
        <v>910</v>
      </c>
      <c r="D2275" s="232" t="s">
        <v>980</v>
      </c>
      <c r="E2275" s="232" t="s">
        <v>988</v>
      </c>
      <c r="F2275" s="232">
        <v>32</v>
      </c>
      <c r="G2275" s="232" t="s">
        <v>1424</v>
      </c>
      <c r="H2275" s="233">
        <v>9.8019999999999996</v>
      </c>
      <c r="I2275" s="233">
        <v>0</v>
      </c>
      <c r="J2275" s="233">
        <v>6.09</v>
      </c>
      <c r="K2275" s="234">
        <v>24860</v>
      </c>
      <c r="L2275" s="233">
        <v>2.968</v>
      </c>
      <c r="M2275" s="234">
        <v>49865</v>
      </c>
      <c r="N2275" s="233">
        <v>0</v>
      </c>
      <c r="O2275" s="233">
        <v>0</v>
      </c>
      <c r="P2275" s="233">
        <v>3.2389999999999999</v>
      </c>
      <c r="Q2275" s="234">
        <v>37829</v>
      </c>
      <c r="R2275" s="233">
        <v>1.569</v>
      </c>
      <c r="S2275" s="234">
        <v>74536</v>
      </c>
      <c r="T2275" s="233">
        <v>0</v>
      </c>
      <c r="U2275" s="235">
        <f t="shared" si="245"/>
        <v>7155.46</v>
      </c>
      <c r="V2275" s="227">
        <f t="shared" si="246"/>
        <v>4445.7</v>
      </c>
      <c r="W2275" s="227">
        <f t="shared" si="247"/>
        <v>4238.3066666666664</v>
      </c>
      <c r="X2275" s="227">
        <f t="shared" si="250"/>
        <v>4155.416666666667</v>
      </c>
      <c r="Y2275" s="227">
        <f t="shared" si="248"/>
        <v>2364.4699999999998</v>
      </c>
      <c r="Z2275" s="227">
        <f t="shared" si="249"/>
        <v>2196.1755555555555</v>
      </c>
      <c r="AA2275" s="227">
        <f t="shared" si="251"/>
        <v>2070.4444444444443</v>
      </c>
    </row>
    <row r="2276" spans="2:27" ht="13.5" hidden="1">
      <c r="B2276" s="232" t="s">
        <v>1110</v>
      </c>
      <c r="C2276" s="232" t="s">
        <v>911</v>
      </c>
      <c r="D2276" s="232" t="s">
        <v>980</v>
      </c>
      <c r="E2276" s="232" t="s">
        <v>988</v>
      </c>
      <c r="F2276" s="232">
        <v>4</v>
      </c>
      <c r="G2276" s="232" t="s">
        <v>1352</v>
      </c>
      <c r="H2276" s="233">
        <v>1.2689999999999999</v>
      </c>
      <c r="I2276" s="233">
        <v>0</v>
      </c>
      <c r="J2276" s="233">
        <v>0.80500000000000005</v>
      </c>
      <c r="K2276" s="234">
        <v>3108</v>
      </c>
      <c r="L2276" s="233">
        <v>0.41499999999999998</v>
      </c>
      <c r="M2276" s="234">
        <v>6616</v>
      </c>
      <c r="N2276" s="233">
        <v>0</v>
      </c>
      <c r="O2276" s="233">
        <v>0</v>
      </c>
      <c r="P2276" s="233">
        <v>0.44900000000000001</v>
      </c>
      <c r="Q2276" s="234">
        <v>4729</v>
      </c>
      <c r="R2276" s="233">
        <v>0.24</v>
      </c>
      <c r="S2276" s="234">
        <v>10467</v>
      </c>
      <c r="T2276" s="233">
        <v>0</v>
      </c>
      <c r="U2276" s="235">
        <f t="shared" si="245"/>
        <v>926.36999999999989</v>
      </c>
      <c r="V2276" s="227">
        <f t="shared" si="246"/>
        <v>587.65000000000009</v>
      </c>
      <c r="W2276" s="227">
        <f t="shared" si="247"/>
        <v>561.95000000000005</v>
      </c>
      <c r="X2276" s="227">
        <f t="shared" si="250"/>
        <v>551.33333333333337</v>
      </c>
      <c r="Y2276" s="227">
        <f t="shared" si="248"/>
        <v>327.77</v>
      </c>
      <c r="Z2276" s="227">
        <f t="shared" si="249"/>
        <v>306.56111111111113</v>
      </c>
      <c r="AA2276" s="227">
        <f t="shared" si="251"/>
        <v>290.75</v>
      </c>
    </row>
    <row r="2277" spans="2:27" ht="13.5" hidden="1">
      <c r="B2277" s="232" t="s">
        <v>1110</v>
      </c>
      <c r="C2277" s="232" t="s">
        <v>1427</v>
      </c>
      <c r="D2277" s="232" t="s">
        <v>980</v>
      </c>
      <c r="E2277" s="232" t="s">
        <v>988</v>
      </c>
      <c r="F2277" s="232">
        <v>64</v>
      </c>
      <c r="G2277" s="232" t="s">
        <v>1369</v>
      </c>
      <c r="H2277" s="233">
        <v>9.8004999999999995</v>
      </c>
      <c r="I2277" s="233">
        <v>0</v>
      </c>
      <c r="J2277" s="233">
        <v>6.08026</v>
      </c>
      <c r="K2277" s="234">
        <v>24821</v>
      </c>
      <c r="L2277" s="233">
        <v>2.96346</v>
      </c>
      <c r="M2277" s="234">
        <v>49788</v>
      </c>
      <c r="N2277" s="233">
        <v>0</v>
      </c>
      <c r="O2277" s="233">
        <v>0</v>
      </c>
      <c r="P2277" s="233">
        <v>3.2319100000000001</v>
      </c>
      <c r="Q2277" s="234">
        <v>37740</v>
      </c>
      <c r="R2277" s="233">
        <v>1.5660700000000001</v>
      </c>
      <c r="S2277" s="234">
        <v>74367</v>
      </c>
      <c r="T2277" s="233">
        <v>0</v>
      </c>
      <c r="U2277" s="235">
        <f t="shared" si="245"/>
        <v>7154.3649999999998</v>
      </c>
      <c r="V2277" s="227">
        <f t="shared" si="246"/>
        <v>4438.5897999999997</v>
      </c>
      <c r="W2277" s="227">
        <f t="shared" si="247"/>
        <v>4231.7424666666666</v>
      </c>
      <c r="X2277" s="227">
        <f t="shared" si="250"/>
        <v>4149</v>
      </c>
      <c r="Y2277" s="227">
        <f t="shared" si="248"/>
        <v>2359.2943</v>
      </c>
      <c r="Z2277" s="227">
        <f t="shared" si="249"/>
        <v>2191.564433333333</v>
      </c>
      <c r="AA2277" s="227">
        <f t="shared" si="251"/>
        <v>2065.75</v>
      </c>
    </row>
    <row r="2278" spans="2:27" ht="13.5" hidden="1">
      <c r="B2278" s="232" t="s">
        <v>1110</v>
      </c>
      <c r="C2278" s="232" t="s">
        <v>1428</v>
      </c>
      <c r="D2278" s="232" t="s">
        <v>980</v>
      </c>
      <c r="E2278" s="232" t="s">
        <v>988</v>
      </c>
      <c r="F2278" s="232">
        <v>96</v>
      </c>
      <c r="G2278" s="232" t="s">
        <v>1429</v>
      </c>
      <c r="H2278" s="233">
        <v>14.63575</v>
      </c>
      <c r="I2278" s="233">
        <v>0</v>
      </c>
      <c r="J2278" s="233">
        <v>9.0553899999999992</v>
      </c>
      <c r="K2278" s="234">
        <v>37232</v>
      </c>
      <c r="L2278" s="233">
        <v>4.3801800000000002</v>
      </c>
      <c r="M2278" s="234">
        <v>74113</v>
      </c>
      <c r="N2278" s="233">
        <v>0</v>
      </c>
      <c r="O2278" s="233">
        <v>0</v>
      </c>
      <c r="P2278" s="233">
        <v>4.7828600000000003</v>
      </c>
      <c r="Q2278" s="234">
        <v>56610</v>
      </c>
      <c r="R2278" s="233">
        <v>2.2841</v>
      </c>
      <c r="S2278" s="234">
        <v>109843</v>
      </c>
      <c r="T2278" s="233">
        <v>0</v>
      </c>
      <c r="U2278" s="235">
        <f t="shared" si="245"/>
        <v>10684.0975</v>
      </c>
      <c r="V2278" s="227">
        <f t="shared" si="246"/>
        <v>6610.4346999999998</v>
      </c>
      <c r="W2278" s="227">
        <f t="shared" si="247"/>
        <v>6300.1980666666668</v>
      </c>
      <c r="X2278" s="227">
        <f t="shared" si="250"/>
        <v>6176.083333333333</v>
      </c>
      <c r="Y2278" s="227">
        <f t="shared" si="248"/>
        <v>3491.4878000000003</v>
      </c>
      <c r="Z2278" s="227">
        <f t="shared" si="249"/>
        <v>3239.893</v>
      </c>
      <c r="AA2278" s="227">
        <f t="shared" si="251"/>
        <v>3051.1944444444443</v>
      </c>
    </row>
    <row r="2279" spans="2:27" ht="13.5" hidden="1">
      <c r="B2279" s="232" t="s">
        <v>1110</v>
      </c>
      <c r="C2279" s="232" t="s">
        <v>1430</v>
      </c>
      <c r="D2279" s="232" t="s">
        <v>980</v>
      </c>
      <c r="E2279" s="232" t="s">
        <v>988</v>
      </c>
      <c r="F2279" s="232">
        <v>128</v>
      </c>
      <c r="G2279" s="232" t="s">
        <v>1431</v>
      </c>
      <c r="H2279" s="233">
        <v>19.471</v>
      </c>
      <c r="I2279" s="233">
        <v>0</v>
      </c>
      <c r="J2279" s="233">
        <v>12.030519999999999</v>
      </c>
      <c r="K2279" s="234">
        <v>49642</v>
      </c>
      <c r="L2279" s="233">
        <v>5.7969099999999996</v>
      </c>
      <c r="M2279" s="234">
        <v>98437</v>
      </c>
      <c r="N2279" s="233">
        <v>0</v>
      </c>
      <c r="O2279" s="233">
        <v>0</v>
      </c>
      <c r="P2279" s="233">
        <v>6.3338200000000002</v>
      </c>
      <c r="Q2279" s="234">
        <v>75480</v>
      </c>
      <c r="R2279" s="233">
        <v>3.0021399999999998</v>
      </c>
      <c r="S2279" s="234">
        <v>145318</v>
      </c>
      <c r="T2279" s="233">
        <v>0</v>
      </c>
      <c r="U2279" s="235">
        <f t="shared" si="245"/>
        <v>14213.83</v>
      </c>
      <c r="V2279" s="227">
        <f t="shared" si="246"/>
        <v>8782.2795999999998</v>
      </c>
      <c r="W2279" s="227">
        <f t="shared" si="247"/>
        <v>8368.5776333333324</v>
      </c>
      <c r="X2279" s="227">
        <f t="shared" si="250"/>
        <v>8203.0833333333339</v>
      </c>
      <c r="Y2279" s="227">
        <f t="shared" si="248"/>
        <v>4623.6886000000004</v>
      </c>
      <c r="Z2279" s="227">
        <f t="shared" si="249"/>
        <v>4288.2288666666664</v>
      </c>
      <c r="AA2279" s="227">
        <f t="shared" si="251"/>
        <v>4036.6111111111113</v>
      </c>
    </row>
    <row r="2280" spans="2:27" ht="13.5" hidden="1">
      <c r="B2280" s="232" t="s">
        <v>1110</v>
      </c>
      <c r="C2280" s="232" t="s">
        <v>1432</v>
      </c>
      <c r="D2280" s="232" t="s">
        <v>980</v>
      </c>
      <c r="E2280" s="232" t="s">
        <v>988</v>
      </c>
      <c r="F2280" s="232">
        <v>128</v>
      </c>
      <c r="G2280" s="232" t="s">
        <v>1431</v>
      </c>
      <c r="H2280" s="233">
        <v>19.471</v>
      </c>
      <c r="I2280" s="233">
        <v>0</v>
      </c>
      <c r="J2280" s="233">
        <v>12.030519999999999</v>
      </c>
      <c r="K2280" s="234">
        <v>49642</v>
      </c>
      <c r="L2280" s="233">
        <v>5.7969099999999996</v>
      </c>
      <c r="M2280" s="234">
        <v>98437</v>
      </c>
      <c r="N2280" s="233">
        <v>0</v>
      </c>
      <c r="O2280" s="233">
        <v>0</v>
      </c>
      <c r="P2280" s="233">
        <v>6.3338200000000002</v>
      </c>
      <c r="Q2280" s="234">
        <v>75480</v>
      </c>
      <c r="R2280" s="233">
        <v>3.0021399999999998</v>
      </c>
      <c r="S2280" s="234">
        <v>145318</v>
      </c>
      <c r="T2280" s="233">
        <v>0</v>
      </c>
      <c r="U2280" s="235">
        <f t="shared" si="245"/>
        <v>14213.83</v>
      </c>
      <c r="V2280" s="227">
        <f t="shared" si="246"/>
        <v>8782.2795999999998</v>
      </c>
      <c r="W2280" s="227">
        <f t="shared" si="247"/>
        <v>8368.5776333333324</v>
      </c>
      <c r="X2280" s="227">
        <f t="shared" si="250"/>
        <v>8203.0833333333339</v>
      </c>
      <c r="Y2280" s="227">
        <f t="shared" si="248"/>
        <v>4623.6886000000004</v>
      </c>
      <c r="Z2280" s="227">
        <f t="shared" si="249"/>
        <v>4288.2288666666664</v>
      </c>
      <c r="AA2280" s="227">
        <f t="shared" si="251"/>
        <v>4036.6111111111113</v>
      </c>
    </row>
    <row r="2281" spans="2:27" ht="13.5" hidden="1">
      <c r="B2281" s="232" t="s">
        <v>1110</v>
      </c>
      <c r="C2281" s="232" t="s">
        <v>1433</v>
      </c>
      <c r="D2281" s="232" t="s">
        <v>980</v>
      </c>
      <c r="E2281" s="232" t="s">
        <v>988</v>
      </c>
      <c r="F2281" s="232">
        <v>64</v>
      </c>
      <c r="G2281" s="232" t="s">
        <v>1431</v>
      </c>
      <c r="H2281" s="233">
        <v>19.471</v>
      </c>
      <c r="I2281" s="233">
        <v>0</v>
      </c>
      <c r="J2281" s="233">
        <v>12.030519999999999</v>
      </c>
      <c r="K2281" s="234">
        <v>49642</v>
      </c>
      <c r="L2281" s="233">
        <v>5.7969099999999996</v>
      </c>
      <c r="M2281" s="234">
        <v>98437</v>
      </c>
      <c r="N2281" s="233">
        <v>0</v>
      </c>
      <c r="O2281" s="233">
        <v>0</v>
      </c>
      <c r="P2281" s="233">
        <v>6.3338200000000002</v>
      </c>
      <c r="Q2281" s="234">
        <v>75480</v>
      </c>
      <c r="R2281" s="233">
        <v>3.0021399999999998</v>
      </c>
      <c r="S2281" s="234">
        <v>145318</v>
      </c>
      <c r="T2281" s="233">
        <v>0</v>
      </c>
      <c r="U2281" s="235">
        <f t="shared" si="245"/>
        <v>14213.83</v>
      </c>
      <c r="V2281" s="227">
        <f t="shared" si="246"/>
        <v>8782.2795999999998</v>
      </c>
      <c r="W2281" s="227">
        <f t="shared" si="247"/>
        <v>8368.5776333333324</v>
      </c>
      <c r="X2281" s="227">
        <f t="shared" si="250"/>
        <v>8203.0833333333339</v>
      </c>
      <c r="Y2281" s="227">
        <f t="shared" si="248"/>
        <v>4623.6886000000004</v>
      </c>
      <c r="Z2281" s="227">
        <f t="shared" si="249"/>
        <v>4288.2288666666664</v>
      </c>
      <c r="AA2281" s="227">
        <f t="shared" si="251"/>
        <v>4036.6111111111113</v>
      </c>
    </row>
    <row r="2282" spans="2:27" ht="13.5" hidden="1">
      <c r="B2282" s="232" t="s">
        <v>1110</v>
      </c>
      <c r="C2282" s="232" t="s">
        <v>1434</v>
      </c>
      <c r="D2282" s="232" t="s">
        <v>980</v>
      </c>
      <c r="E2282" s="232" t="s">
        <v>988</v>
      </c>
      <c r="F2282" s="232">
        <v>96</v>
      </c>
      <c r="G2282" s="232" t="s">
        <v>1435</v>
      </c>
      <c r="H2282" s="233">
        <v>29.141500000000001</v>
      </c>
      <c r="I2282" s="233">
        <v>0</v>
      </c>
      <c r="J2282" s="233">
        <v>17.980779999999999</v>
      </c>
      <c r="K2282" s="234">
        <v>74463</v>
      </c>
      <c r="L2282" s="233">
        <v>8.6303699999999992</v>
      </c>
      <c r="M2282" s="234">
        <v>147087</v>
      </c>
      <c r="N2282" s="233">
        <v>0</v>
      </c>
      <c r="O2282" s="233">
        <v>0</v>
      </c>
      <c r="P2282" s="233">
        <v>9.4357299999999995</v>
      </c>
      <c r="Q2282" s="234">
        <v>113220</v>
      </c>
      <c r="R2282" s="233">
        <v>4.4382099999999998</v>
      </c>
      <c r="S2282" s="234">
        <v>216269</v>
      </c>
      <c r="T2282" s="233">
        <v>0</v>
      </c>
      <c r="U2282" s="235">
        <f t="shared" si="245"/>
        <v>21273.295000000002</v>
      </c>
      <c r="V2282" s="227">
        <f t="shared" si="246"/>
        <v>13125.9694</v>
      </c>
      <c r="W2282" s="227">
        <f t="shared" si="247"/>
        <v>12505.420099999999</v>
      </c>
      <c r="X2282" s="227">
        <f t="shared" si="250"/>
        <v>12257.25</v>
      </c>
      <c r="Y2282" s="227">
        <f t="shared" si="248"/>
        <v>6888.0828999999994</v>
      </c>
      <c r="Z2282" s="227">
        <f t="shared" si="249"/>
        <v>6384.8932999999997</v>
      </c>
      <c r="AA2282" s="227">
        <f t="shared" si="251"/>
        <v>6007.4722222222226</v>
      </c>
    </row>
    <row r="2283" spans="2:27" ht="13.5" hidden="1">
      <c r="B2283" s="232" t="s">
        <v>1110</v>
      </c>
      <c r="C2283" s="232" t="s">
        <v>1436</v>
      </c>
      <c r="D2283" s="232" t="s">
        <v>980</v>
      </c>
      <c r="E2283" s="232" t="s">
        <v>988</v>
      </c>
      <c r="F2283" s="232">
        <v>8</v>
      </c>
      <c r="G2283" s="232" t="s">
        <v>1345</v>
      </c>
      <c r="H2283" s="233">
        <v>2.5476299999999998</v>
      </c>
      <c r="I2283" s="233">
        <v>0</v>
      </c>
      <c r="J2283" s="233">
        <v>1.6175600000000001</v>
      </c>
      <c r="K2283" s="234">
        <v>6205</v>
      </c>
      <c r="L2283" s="233">
        <v>0.83835999999999999</v>
      </c>
      <c r="M2283" s="234">
        <v>13301</v>
      </c>
      <c r="N2283" s="233">
        <v>0</v>
      </c>
      <c r="O2283" s="233">
        <v>0</v>
      </c>
      <c r="P2283" s="233">
        <v>0.90547999999999995</v>
      </c>
      <c r="Q2283" s="234">
        <v>9435</v>
      </c>
      <c r="R2283" s="233">
        <v>0.48902000000000001</v>
      </c>
      <c r="S2283" s="234">
        <v>21154</v>
      </c>
      <c r="T2283" s="233">
        <v>0</v>
      </c>
      <c r="U2283" s="235">
        <f t="shared" si="245"/>
        <v>1859.7698999999998</v>
      </c>
      <c r="V2283" s="227">
        <f t="shared" si="246"/>
        <v>1180.8188</v>
      </c>
      <c r="W2283" s="227">
        <f t="shared" si="247"/>
        <v>1129.0861333333332</v>
      </c>
      <c r="X2283" s="227">
        <f t="shared" si="250"/>
        <v>1108.4166666666667</v>
      </c>
      <c r="Y2283" s="227">
        <f t="shared" si="248"/>
        <v>661.00040000000001</v>
      </c>
      <c r="Z2283" s="227">
        <f t="shared" si="249"/>
        <v>619.06793333333326</v>
      </c>
      <c r="AA2283" s="227">
        <f t="shared" si="251"/>
        <v>587.61111111111109</v>
      </c>
    </row>
    <row r="2284" spans="2:27" ht="13.5" hidden="1">
      <c r="B2284" s="232" t="s">
        <v>1110</v>
      </c>
      <c r="C2284" s="232" t="s">
        <v>1437</v>
      </c>
      <c r="D2284" s="232" t="s">
        <v>980</v>
      </c>
      <c r="E2284" s="232" t="s">
        <v>988</v>
      </c>
      <c r="F2284" s="232">
        <v>128</v>
      </c>
      <c r="G2284" s="232" t="s">
        <v>1438</v>
      </c>
      <c r="H2284" s="233">
        <v>38.811999999999998</v>
      </c>
      <c r="I2284" s="233">
        <v>0</v>
      </c>
      <c r="J2284" s="233">
        <v>23.93103</v>
      </c>
      <c r="K2284" s="234">
        <v>99284</v>
      </c>
      <c r="L2284" s="233">
        <v>11.46383</v>
      </c>
      <c r="M2284" s="234">
        <v>195736</v>
      </c>
      <c r="N2284" s="233">
        <v>0</v>
      </c>
      <c r="O2284" s="233">
        <v>0</v>
      </c>
      <c r="P2284" s="233">
        <v>12.53764</v>
      </c>
      <c r="Q2284" s="234">
        <v>150960</v>
      </c>
      <c r="R2284" s="233">
        <v>5.8742799999999997</v>
      </c>
      <c r="S2284" s="234">
        <v>287220</v>
      </c>
      <c r="T2284" s="233">
        <v>0</v>
      </c>
      <c r="U2284" s="235">
        <f t="shared" si="245"/>
        <v>28332.76</v>
      </c>
      <c r="V2284" s="227">
        <f t="shared" si="246"/>
        <v>17469.651900000001</v>
      </c>
      <c r="W2284" s="227">
        <f t="shared" si="247"/>
        <v>16642.262566666664</v>
      </c>
      <c r="X2284" s="227">
        <f t="shared" si="250"/>
        <v>16311.333333333334</v>
      </c>
      <c r="Y2284" s="227">
        <f t="shared" si="248"/>
        <v>9152.4771999999994</v>
      </c>
      <c r="Z2284" s="227">
        <f t="shared" si="249"/>
        <v>8481.5577333333331</v>
      </c>
      <c r="AA2284" s="227">
        <f t="shared" si="251"/>
        <v>7978.333333333333</v>
      </c>
    </row>
    <row r="2285" spans="2:27" ht="13.5" hidden="1">
      <c r="B2285" s="232" t="s">
        <v>1110</v>
      </c>
      <c r="C2285" s="232" t="s">
        <v>1439</v>
      </c>
      <c r="D2285" s="232" t="s">
        <v>980</v>
      </c>
      <c r="E2285" s="232" t="s">
        <v>988</v>
      </c>
      <c r="F2285" s="232">
        <v>16</v>
      </c>
      <c r="G2285" s="232" t="s">
        <v>1364</v>
      </c>
      <c r="H2285" s="233">
        <v>4.9652500000000002</v>
      </c>
      <c r="I2285" s="233">
        <v>0</v>
      </c>
      <c r="J2285" s="233">
        <v>3.1051299999999999</v>
      </c>
      <c r="K2285" s="234">
        <v>12411</v>
      </c>
      <c r="L2285" s="233">
        <v>1.5467299999999999</v>
      </c>
      <c r="M2285" s="234">
        <v>25463</v>
      </c>
      <c r="N2285" s="233">
        <v>0</v>
      </c>
      <c r="O2285" s="233">
        <v>0</v>
      </c>
      <c r="P2285" s="233">
        <v>1.6809499999999999</v>
      </c>
      <c r="Q2285" s="234">
        <v>18870</v>
      </c>
      <c r="R2285" s="233">
        <v>0.84802999999999995</v>
      </c>
      <c r="S2285" s="234">
        <v>38892</v>
      </c>
      <c r="T2285" s="233">
        <v>0</v>
      </c>
      <c r="U2285" s="235">
        <f t="shared" si="245"/>
        <v>3624.6325000000002</v>
      </c>
      <c r="V2285" s="227">
        <f t="shared" si="246"/>
        <v>2266.7449000000001</v>
      </c>
      <c r="W2285" s="227">
        <f t="shared" si="247"/>
        <v>2163.3629000000001</v>
      </c>
      <c r="X2285" s="227">
        <f t="shared" si="250"/>
        <v>2121.9166666666665</v>
      </c>
      <c r="Y2285" s="227">
        <f t="shared" si="248"/>
        <v>1227.0934999999999</v>
      </c>
      <c r="Z2285" s="227">
        <f t="shared" si="249"/>
        <v>1143.2285666666667</v>
      </c>
      <c r="AA2285" s="227">
        <f t="shared" si="251"/>
        <v>1080.3333333333333</v>
      </c>
    </row>
    <row r="2286" spans="2:27" ht="13.5" hidden="1">
      <c r="B2286" s="232" t="s">
        <v>1110</v>
      </c>
      <c r="C2286" s="232" t="s">
        <v>1440</v>
      </c>
      <c r="D2286" s="232" t="s">
        <v>980</v>
      </c>
      <c r="E2286" s="232" t="s">
        <v>988</v>
      </c>
      <c r="F2286" s="232">
        <v>32</v>
      </c>
      <c r="G2286" s="232" t="s">
        <v>1369</v>
      </c>
      <c r="H2286" s="233">
        <v>9.8004999999999995</v>
      </c>
      <c r="I2286" s="233">
        <v>0</v>
      </c>
      <c r="J2286" s="233">
        <v>6.08026</v>
      </c>
      <c r="K2286" s="234">
        <v>24821</v>
      </c>
      <c r="L2286" s="233">
        <v>2.96346</v>
      </c>
      <c r="M2286" s="234">
        <v>49788</v>
      </c>
      <c r="N2286" s="233">
        <v>0</v>
      </c>
      <c r="O2286" s="233">
        <v>0</v>
      </c>
      <c r="P2286" s="233">
        <v>3.2319100000000001</v>
      </c>
      <c r="Q2286" s="234">
        <v>37740</v>
      </c>
      <c r="R2286" s="233">
        <v>1.5660700000000001</v>
      </c>
      <c r="S2286" s="234">
        <v>74367</v>
      </c>
      <c r="T2286" s="233">
        <v>0</v>
      </c>
      <c r="U2286" s="235">
        <f t="shared" si="245"/>
        <v>7154.3649999999998</v>
      </c>
      <c r="V2286" s="227">
        <f t="shared" si="246"/>
        <v>4438.5897999999997</v>
      </c>
      <c r="W2286" s="227">
        <f t="shared" si="247"/>
        <v>4231.7424666666666</v>
      </c>
      <c r="X2286" s="227">
        <f t="shared" si="250"/>
        <v>4149</v>
      </c>
      <c r="Y2286" s="227">
        <f t="shared" si="248"/>
        <v>2359.2943</v>
      </c>
      <c r="Z2286" s="227">
        <f t="shared" si="249"/>
        <v>2191.564433333333</v>
      </c>
      <c r="AA2286" s="227">
        <f t="shared" si="251"/>
        <v>2065.75</v>
      </c>
    </row>
    <row r="2287" spans="2:27" ht="13.5" hidden="1">
      <c r="B2287" s="232" t="s">
        <v>1110</v>
      </c>
      <c r="C2287" s="232" t="s">
        <v>1441</v>
      </c>
      <c r="D2287" s="232" t="s">
        <v>980</v>
      </c>
      <c r="E2287" s="232" t="s">
        <v>988</v>
      </c>
      <c r="F2287" s="232">
        <v>128</v>
      </c>
      <c r="G2287" s="232" t="s">
        <v>1438</v>
      </c>
      <c r="H2287" s="233">
        <v>38.811999999999998</v>
      </c>
      <c r="I2287" s="233">
        <v>0</v>
      </c>
      <c r="J2287" s="233">
        <v>23.93103</v>
      </c>
      <c r="K2287" s="234">
        <v>99284</v>
      </c>
      <c r="L2287" s="233">
        <v>11.46383</v>
      </c>
      <c r="M2287" s="234">
        <v>195736</v>
      </c>
      <c r="N2287" s="233">
        <v>0</v>
      </c>
      <c r="O2287" s="233">
        <v>0</v>
      </c>
      <c r="P2287" s="233">
        <v>12.53764</v>
      </c>
      <c r="Q2287" s="234">
        <v>150960</v>
      </c>
      <c r="R2287" s="233">
        <v>5.8742799999999997</v>
      </c>
      <c r="S2287" s="234">
        <v>287220</v>
      </c>
      <c r="T2287" s="233">
        <v>0</v>
      </c>
      <c r="U2287" s="235">
        <f t="shared" si="245"/>
        <v>28332.76</v>
      </c>
      <c r="V2287" s="227">
        <f t="shared" si="246"/>
        <v>17469.651900000001</v>
      </c>
      <c r="W2287" s="227">
        <f t="shared" si="247"/>
        <v>16642.262566666664</v>
      </c>
      <c r="X2287" s="227">
        <f t="shared" si="250"/>
        <v>16311.333333333334</v>
      </c>
      <c r="Y2287" s="227">
        <f t="shared" si="248"/>
        <v>9152.4771999999994</v>
      </c>
      <c r="Z2287" s="227">
        <f t="shared" si="249"/>
        <v>8481.5577333333331</v>
      </c>
      <c r="AA2287" s="227">
        <f t="shared" si="251"/>
        <v>7978.333333333333</v>
      </c>
    </row>
    <row r="2288" spans="2:27" ht="13.5" hidden="1">
      <c r="B2288" s="232" t="s">
        <v>1110</v>
      </c>
      <c r="C2288" s="232" t="s">
        <v>1442</v>
      </c>
      <c r="D2288" s="232" t="s">
        <v>980</v>
      </c>
      <c r="E2288" s="232" t="s">
        <v>988</v>
      </c>
      <c r="F2288" s="232">
        <v>4</v>
      </c>
      <c r="G2288" s="232" t="s">
        <v>1316</v>
      </c>
      <c r="H2288" s="233">
        <v>1.26881</v>
      </c>
      <c r="I2288" s="233">
        <v>0</v>
      </c>
      <c r="J2288" s="233">
        <v>0.80378000000000005</v>
      </c>
      <c r="K2288" s="234">
        <v>3103</v>
      </c>
      <c r="L2288" s="233">
        <v>0.41417999999999999</v>
      </c>
      <c r="M2288" s="234">
        <v>6607</v>
      </c>
      <c r="N2288" s="233">
        <v>0</v>
      </c>
      <c r="O2288" s="233">
        <v>0</v>
      </c>
      <c r="P2288" s="233">
        <v>0.44774000000000003</v>
      </c>
      <c r="Q2288" s="234">
        <v>4717</v>
      </c>
      <c r="R2288" s="233">
        <v>0.23951</v>
      </c>
      <c r="S2288" s="234">
        <v>10446</v>
      </c>
      <c r="T2288" s="233">
        <v>0</v>
      </c>
      <c r="U2288" s="235">
        <f t="shared" si="245"/>
        <v>926.23130000000003</v>
      </c>
      <c r="V2288" s="227">
        <f t="shared" si="246"/>
        <v>586.75940000000003</v>
      </c>
      <c r="W2288" s="227">
        <f t="shared" si="247"/>
        <v>560.93473333333327</v>
      </c>
      <c r="X2288" s="227">
        <f t="shared" si="250"/>
        <v>550.58333333333337</v>
      </c>
      <c r="Y2288" s="227">
        <f t="shared" si="248"/>
        <v>326.85020000000003</v>
      </c>
      <c r="Z2288" s="227">
        <f t="shared" si="249"/>
        <v>305.87007777777774</v>
      </c>
      <c r="AA2288" s="227">
        <f t="shared" si="251"/>
        <v>290.16666666666669</v>
      </c>
    </row>
    <row r="2289" spans="2:27" ht="13.5" hidden="1">
      <c r="B2289" s="232" t="s">
        <v>1110</v>
      </c>
      <c r="C2289" s="232" t="s">
        <v>912</v>
      </c>
      <c r="D2289" s="232" t="s">
        <v>980</v>
      </c>
      <c r="E2289" s="232" t="s">
        <v>988</v>
      </c>
      <c r="F2289" s="232">
        <v>48</v>
      </c>
      <c r="G2289" s="232" t="s">
        <v>1356</v>
      </c>
      <c r="H2289" s="233">
        <v>5.53</v>
      </c>
      <c r="I2289" s="233">
        <v>0</v>
      </c>
      <c r="J2289" s="233">
        <v>3.532</v>
      </c>
      <c r="K2289" s="234">
        <v>14191</v>
      </c>
      <c r="L2289" s="233">
        <v>1.75</v>
      </c>
      <c r="M2289" s="234">
        <v>28954</v>
      </c>
      <c r="N2289" s="233">
        <v>0</v>
      </c>
      <c r="O2289" s="233">
        <v>0</v>
      </c>
      <c r="P2289" s="233">
        <v>2.3769999999999998</v>
      </c>
      <c r="Q2289" s="234">
        <v>27337</v>
      </c>
      <c r="R2289" s="233">
        <v>1.17</v>
      </c>
      <c r="S2289" s="234">
        <v>54810</v>
      </c>
      <c r="T2289" s="233">
        <v>0</v>
      </c>
      <c r="U2289" s="235">
        <f t="shared" si="245"/>
        <v>4036.9</v>
      </c>
      <c r="V2289" s="227">
        <f t="shared" si="246"/>
        <v>2578.36</v>
      </c>
      <c r="W2289" s="227">
        <f t="shared" si="247"/>
        <v>2460.083333333333</v>
      </c>
      <c r="X2289" s="227">
        <f t="shared" si="250"/>
        <v>2412.8333333333335</v>
      </c>
      <c r="Y2289" s="227">
        <f t="shared" si="248"/>
        <v>1735.2099999999998</v>
      </c>
      <c r="Z2289" s="227">
        <f t="shared" si="249"/>
        <v>1613.461111111111</v>
      </c>
      <c r="AA2289" s="227">
        <f t="shared" si="251"/>
        <v>1522.5</v>
      </c>
    </row>
    <row r="2290" spans="2:27" ht="13.5" hidden="1">
      <c r="B2290" s="232" t="s">
        <v>1110</v>
      </c>
      <c r="C2290" s="232" t="s">
        <v>913</v>
      </c>
      <c r="D2290" s="232" t="s">
        <v>980</v>
      </c>
      <c r="E2290" s="232" t="s">
        <v>988</v>
      </c>
      <c r="F2290" s="232">
        <v>8</v>
      </c>
      <c r="G2290" s="232" t="s">
        <v>1317</v>
      </c>
      <c r="H2290" s="233">
        <v>1.03</v>
      </c>
      <c r="I2290" s="233">
        <v>0</v>
      </c>
      <c r="J2290" s="233">
        <v>0.69699999999999995</v>
      </c>
      <c r="K2290" s="234">
        <v>2365</v>
      </c>
      <c r="L2290" s="233">
        <v>0.4</v>
      </c>
      <c r="M2290" s="234">
        <v>5775</v>
      </c>
      <c r="N2290" s="233">
        <v>0</v>
      </c>
      <c r="O2290" s="233">
        <v>0</v>
      </c>
      <c r="P2290" s="233">
        <v>0.504</v>
      </c>
      <c r="Q2290" s="234">
        <v>4556</v>
      </c>
      <c r="R2290" s="233">
        <v>0.30299999999999999</v>
      </c>
      <c r="S2290" s="234">
        <v>11982</v>
      </c>
      <c r="T2290" s="233">
        <v>0</v>
      </c>
      <c r="U2290" s="235">
        <f t="shared" si="245"/>
        <v>751.9</v>
      </c>
      <c r="V2290" s="227">
        <f t="shared" si="246"/>
        <v>508.80999999999995</v>
      </c>
      <c r="W2290" s="227">
        <f t="shared" si="247"/>
        <v>489.08333333333337</v>
      </c>
      <c r="X2290" s="227">
        <f t="shared" si="250"/>
        <v>481.25</v>
      </c>
      <c r="Y2290" s="227">
        <f t="shared" si="248"/>
        <v>367.92</v>
      </c>
      <c r="Z2290" s="227">
        <f t="shared" si="249"/>
        <v>347.74555555555554</v>
      </c>
      <c r="AA2290" s="227">
        <f t="shared" si="251"/>
        <v>332.83333333333331</v>
      </c>
    </row>
    <row r="2291" spans="2:27" ht="13.5" hidden="1">
      <c r="B2291" s="232" t="s">
        <v>1110</v>
      </c>
      <c r="C2291" s="232" t="s">
        <v>914</v>
      </c>
      <c r="D2291" s="232" t="s">
        <v>980</v>
      </c>
      <c r="E2291" s="232" t="s">
        <v>988</v>
      </c>
      <c r="F2291" s="232">
        <v>12</v>
      </c>
      <c r="G2291" s="232" t="s">
        <v>1308</v>
      </c>
      <c r="H2291" s="233">
        <v>1.48</v>
      </c>
      <c r="I2291" s="233">
        <v>0</v>
      </c>
      <c r="J2291" s="233">
        <v>0.98099999999999998</v>
      </c>
      <c r="K2291" s="234">
        <v>3548</v>
      </c>
      <c r="L2291" s="233">
        <v>0.53500000000000003</v>
      </c>
      <c r="M2291" s="234">
        <v>8092</v>
      </c>
      <c r="N2291" s="233">
        <v>0</v>
      </c>
      <c r="O2291" s="233">
        <v>0</v>
      </c>
      <c r="P2291" s="233">
        <v>0.69199999999999995</v>
      </c>
      <c r="Q2291" s="234">
        <v>6834</v>
      </c>
      <c r="R2291" s="233">
        <v>0.39</v>
      </c>
      <c r="S2291" s="234">
        <v>16265</v>
      </c>
      <c r="T2291" s="233">
        <v>0</v>
      </c>
      <c r="U2291" s="235">
        <f t="shared" si="245"/>
        <v>1080.4000000000001</v>
      </c>
      <c r="V2291" s="227">
        <f t="shared" si="246"/>
        <v>716.13</v>
      </c>
      <c r="W2291" s="227">
        <f t="shared" si="247"/>
        <v>686.2166666666667</v>
      </c>
      <c r="X2291" s="227">
        <f t="shared" si="250"/>
        <v>674.33333333333337</v>
      </c>
      <c r="Y2291" s="227">
        <f t="shared" si="248"/>
        <v>505.15999999999997</v>
      </c>
      <c r="Z2291" s="227">
        <f t="shared" si="249"/>
        <v>474.5333333333333</v>
      </c>
      <c r="AA2291" s="227">
        <f t="shared" si="251"/>
        <v>451.80555555555554</v>
      </c>
    </row>
    <row r="2292" spans="2:27" ht="13.5" hidden="1">
      <c r="B2292" s="232" t="s">
        <v>1110</v>
      </c>
      <c r="C2292" s="232" t="s">
        <v>915</v>
      </c>
      <c r="D2292" s="232" t="s">
        <v>980</v>
      </c>
      <c r="E2292" s="232" t="s">
        <v>988</v>
      </c>
      <c r="F2292" s="232">
        <v>24</v>
      </c>
      <c r="G2292" s="232" t="s">
        <v>1310</v>
      </c>
      <c r="H2292" s="233">
        <v>2.83</v>
      </c>
      <c r="I2292" s="233">
        <v>0</v>
      </c>
      <c r="J2292" s="233">
        <v>1.831</v>
      </c>
      <c r="K2292" s="234">
        <v>7096</v>
      </c>
      <c r="L2292" s="233">
        <v>0.94</v>
      </c>
      <c r="M2292" s="234">
        <v>15046</v>
      </c>
      <c r="N2292" s="233">
        <v>0</v>
      </c>
      <c r="O2292" s="233">
        <v>0</v>
      </c>
      <c r="P2292" s="233">
        <v>1.2529999999999999</v>
      </c>
      <c r="Q2292" s="234">
        <v>13669</v>
      </c>
      <c r="R2292" s="233">
        <v>0.65</v>
      </c>
      <c r="S2292" s="234">
        <v>29113</v>
      </c>
      <c r="T2292" s="233">
        <v>0</v>
      </c>
      <c r="U2292" s="235">
        <f t="shared" si="245"/>
        <v>2065.9</v>
      </c>
      <c r="V2292" s="227">
        <f t="shared" si="246"/>
        <v>1336.6299999999999</v>
      </c>
      <c r="W2292" s="227">
        <f t="shared" si="247"/>
        <v>1277.5333333333333</v>
      </c>
      <c r="X2292" s="227">
        <f t="shared" si="250"/>
        <v>1253.8333333333333</v>
      </c>
      <c r="Y2292" s="227">
        <f t="shared" si="248"/>
        <v>914.68999999999994</v>
      </c>
      <c r="Z2292" s="227">
        <f t="shared" si="249"/>
        <v>854.19444444444446</v>
      </c>
      <c r="AA2292" s="227">
        <f t="shared" si="251"/>
        <v>808.69444444444446</v>
      </c>
    </row>
    <row r="2293" spans="2:27" ht="13.5" hidden="1">
      <c r="B2293" s="232" t="s">
        <v>1110</v>
      </c>
      <c r="C2293" s="232" t="s">
        <v>916</v>
      </c>
      <c r="D2293" s="232" t="s">
        <v>980</v>
      </c>
      <c r="E2293" s="232" t="s">
        <v>988</v>
      </c>
      <c r="F2293" s="232">
        <v>2</v>
      </c>
      <c r="G2293" s="232" t="s">
        <v>1311</v>
      </c>
      <c r="H2293" s="233">
        <v>0.28499999999999998</v>
      </c>
      <c r="I2293" s="233">
        <v>0</v>
      </c>
      <c r="J2293" s="233">
        <v>0.20200000000000001</v>
      </c>
      <c r="K2293" s="234">
        <v>591</v>
      </c>
      <c r="L2293" s="233">
        <v>0.128</v>
      </c>
      <c r="M2293" s="234">
        <v>1685</v>
      </c>
      <c r="N2293" s="233">
        <v>0</v>
      </c>
      <c r="O2293" s="233">
        <v>0</v>
      </c>
      <c r="P2293" s="233">
        <v>0.154</v>
      </c>
      <c r="Q2293" s="234">
        <v>1139</v>
      </c>
      <c r="R2293" s="233">
        <v>0.10299999999999999</v>
      </c>
      <c r="S2293" s="234">
        <v>3718</v>
      </c>
      <c r="T2293" s="233">
        <v>0</v>
      </c>
      <c r="U2293" s="235">
        <f t="shared" si="245"/>
        <v>208.04999999999998</v>
      </c>
      <c r="V2293" s="227">
        <f t="shared" si="246"/>
        <v>147.46</v>
      </c>
      <c r="W2293" s="227">
        <f t="shared" si="247"/>
        <v>142.69</v>
      </c>
      <c r="X2293" s="227">
        <f t="shared" si="250"/>
        <v>140.41666666666666</v>
      </c>
      <c r="Y2293" s="227">
        <f t="shared" si="248"/>
        <v>112.42</v>
      </c>
      <c r="Z2293" s="227">
        <f t="shared" si="249"/>
        <v>106.82888888888888</v>
      </c>
      <c r="AA2293" s="227">
        <f t="shared" si="251"/>
        <v>103.27777777777777</v>
      </c>
    </row>
    <row r="2294" spans="2:27" ht="13.5" hidden="1">
      <c r="B2294" s="232" t="s">
        <v>1110</v>
      </c>
      <c r="C2294" s="232" t="s">
        <v>917</v>
      </c>
      <c r="D2294" s="232" t="s">
        <v>980</v>
      </c>
      <c r="E2294" s="232" t="s">
        <v>988</v>
      </c>
      <c r="F2294" s="232">
        <v>48</v>
      </c>
      <c r="G2294" s="232" t="s">
        <v>1356</v>
      </c>
      <c r="H2294" s="233">
        <v>5.53</v>
      </c>
      <c r="I2294" s="233">
        <v>0</v>
      </c>
      <c r="J2294" s="233">
        <v>3.532</v>
      </c>
      <c r="K2294" s="234">
        <v>14191</v>
      </c>
      <c r="L2294" s="233">
        <v>1.75</v>
      </c>
      <c r="M2294" s="234">
        <v>28954</v>
      </c>
      <c r="N2294" s="233">
        <v>0</v>
      </c>
      <c r="O2294" s="233">
        <v>0</v>
      </c>
      <c r="P2294" s="233">
        <v>2.3769999999999998</v>
      </c>
      <c r="Q2294" s="234">
        <v>27337</v>
      </c>
      <c r="R2294" s="233">
        <v>1.17</v>
      </c>
      <c r="S2294" s="234">
        <v>54810</v>
      </c>
      <c r="T2294" s="233">
        <v>0</v>
      </c>
      <c r="U2294" s="235">
        <f t="shared" si="245"/>
        <v>4036.9</v>
      </c>
      <c r="V2294" s="227">
        <f t="shared" si="246"/>
        <v>2578.36</v>
      </c>
      <c r="W2294" s="227">
        <f t="shared" si="247"/>
        <v>2460.083333333333</v>
      </c>
      <c r="X2294" s="227">
        <f t="shared" si="250"/>
        <v>2412.8333333333335</v>
      </c>
      <c r="Y2294" s="227">
        <f t="shared" si="248"/>
        <v>1735.2099999999998</v>
      </c>
      <c r="Z2294" s="227">
        <f t="shared" si="249"/>
        <v>1613.461111111111</v>
      </c>
      <c r="AA2294" s="227">
        <f t="shared" si="251"/>
        <v>1522.5</v>
      </c>
    </row>
    <row r="2295" spans="2:27" ht="13.5" hidden="1">
      <c r="B2295" s="232" t="s">
        <v>1110</v>
      </c>
      <c r="C2295" s="232" t="s">
        <v>918</v>
      </c>
      <c r="D2295" s="232" t="s">
        <v>980</v>
      </c>
      <c r="E2295" s="232" t="s">
        <v>988</v>
      </c>
      <c r="F2295" s="232">
        <v>4</v>
      </c>
      <c r="G2295" s="232" t="s">
        <v>1312</v>
      </c>
      <c r="H2295" s="233">
        <v>0.51</v>
      </c>
      <c r="I2295" s="233">
        <v>0</v>
      </c>
      <c r="J2295" s="233">
        <v>0.34399999999999997</v>
      </c>
      <c r="K2295" s="234">
        <v>1183</v>
      </c>
      <c r="L2295" s="233">
        <v>0.19500000000000001</v>
      </c>
      <c r="M2295" s="234">
        <v>2843</v>
      </c>
      <c r="N2295" s="233">
        <v>0</v>
      </c>
      <c r="O2295" s="233">
        <v>0</v>
      </c>
      <c r="P2295" s="233">
        <v>0.247</v>
      </c>
      <c r="Q2295" s="234">
        <v>2278</v>
      </c>
      <c r="R2295" s="233">
        <v>0.14699999999999999</v>
      </c>
      <c r="S2295" s="234">
        <v>5860</v>
      </c>
      <c r="T2295" s="233">
        <v>0</v>
      </c>
      <c r="U2295" s="235">
        <f t="shared" si="245"/>
        <v>372.3</v>
      </c>
      <c r="V2295" s="227">
        <f t="shared" si="246"/>
        <v>251.11999999999998</v>
      </c>
      <c r="W2295" s="227">
        <f t="shared" si="247"/>
        <v>240.93333333333334</v>
      </c>
      <c r="X2295" s="227">
        <f t="shared" si="250"/>
        <v>236.91666666666666</v>
      </c>
      <c r="Y2295" s="227">
        <f t="shared" si="248"/>
        <v>180.31</v>
      </c>
      <c r="Z2295" s="227">
        <f t="shared" si="249"/>
        <v>170.58777777777777</v>
      </c>
      <c r="AA2295" s="227">
        <f t="shared" si="251"/>
        <v>162.77777777777777</v>
      </c>
    </row>
    <row r="2296" spans="2:27" ht="13.5" hidden="1">
      <c r="B2296" s="232" t="s">
        <v>1110</v>
      </c>
      <c r="C2296" s="232" t="s">
        <v>579</v>
      </c>
      <c r="D2296" s="232" t="s">
        <v>1446</v>
      </c>
      <c r="E2296" s="232" t="s">
        <v>988</v>
      </c>
      <c r="F2296" s="232">
        <v>8</v>
      </c>
      <c r="G2296" s="232" t="s">
        <v>1299</v>
      </c>
      <c r="H2296" s="233">
        <v>3.5859999999999999</v>
      </c>
      <c r="I2296" s="233">
        <v>0</v>
      </c>
      <c r="J2296" s="233">
        <v>0</v>
      </c>
      <c r="K2296" s="234">
        <v>0</v>
      </c>
      <c r="L2296" s="233">
        <v>0</v>
      </c>
      <c r="M2296" s="234">
        <v>0</v>
      </c>
      <c r="N2296" s="233">
        <v>0</v>
      </c>
      <c r="O2296" s="233">
        <v>0</v>
      </c>
      <c r="P2296" s="233">
        <v>0</v>
      </c>
      <c r="Q2296" s="234">
        <v>0</v>
      </c>
      <c r="R2296" s="233">
        <v>0</v>
      </c>
      <c r="S2296" s="234">
        <v>0</v>
      </c>
      <c r="T2296" s="233">
        <v>0</v>
      </c>
      <c r="U2296" s="235">
        <f t="shared" si="245"/>
        <v>2617.7799999999997</v>
      </c>
      <c r="V2296" s="227">
        <f t="shared" si="246"/>
        <v>0</v>
      </c>
      <c r="W2296" s="227">
        <f t="shared" si="247"/>
        <v>0</v>
      </c>
      <c r="X2296" s="227">
        <f t="shared" si="250"/>
        <v>0</v>
      </c>
      <c r="Y2296" s="227">
        <f t="shared" si="248"/>
        <v>0</v>
      </c>
      <c r="Z2296" s="227">
        <f t="shared" si="249"/>
        <v>0</v>
      </c>
      <c r="AA2296" s="227">
        <f t="shared" si="251"/>
        <v>0</v>
      </c>
    </row>
    <row r="2297" spans="2:27" ht="13.5" hidden="1">
      <c r="B2297" s="232" t="s">
        <v>1110</v>
      </c>
      <c r="C2297" s="232" t="s">
        <v>593</v>
      </c>
      <c r="D2297" s="232" t="s">
        <v>1446</v>
      </c>
      <c r="E2297" s="232" t="s">
        <v>988</v>
      </c>
      <c r="F2297" s="232">
        <v>16</v>
      </c>
      <c r="G2297" s="232" t="s">
        <v>1301</v>
      </c>
      <c r="H2297" s="233">
        <v>7.0419999999999998</v>
      </c>
      <c r="I2297" s="233">
        <v>0</v>
      </c>
      <c r="J2297" s="233">
        <v>0</v>
      </c>
      <c r="K2297" s="234">
        <v>0</v>
      </c>
      <c r="L2297" s="233">
        <v>0</v>
      </c>
      <c r="M2297" s="234">
        <v>0</v>
      </c>
      <c r="N2297" s="233">
        <v>0</v>
      </c>
      <c r="O2297" s="233">
        <v>0</v>
      </c>
      <c r="P2297" s="233">
        <v>0</v>
      </c>
      <c r="Q2297" s="234">
        <v>0</v>
      </c>
      <c r="R2297" s="233">
        <v>0</v>
      </c>
      <c r="S2297" s="234">
        <v>0</v>
      </c>
      <c r="T2297" s="233">
        <v>0</v>
      </c>
      <c r="U2297" s="235">
        <f t="shared" si="245"/>
        <v>5140.66</v>
      </c>
      <c r="V2297" s="227">
        <f t="shared" si="246"/>
        <v>0</v>
      </c>
      <c r="W2297" s="227">
        <f t="shared" si="247"/>
        <v>0</v>
      </c>
      <c r="X2297" s="227">
        <f t="shared" si="250"/>
        <v>0</v>
      </c>
      <c r="Y2297" s="227">
        <f t="shared" si="248"/>
        <v>0</v>
      </c>
      <c r="Z2297" s="227">
        <f t="shared" si="249"/>
        <v>0</v>
      </c>
      <c r="AA2297" s="227">
        <f t="shared" si="251"/>
        <v>0</v>
      </c>
    </row>
    <row r="2298" spans="2:27" ht="13.5" hidden="1">
      <c r="B2298" s="232" t="s">
        <v>1110</v>
      </c>
      <c r="C2298" s="232" t="s">
        <v>604</v>
      </c>
      <c r="D2298" s="232" t="s">
        <v>1446</v>
      </c>
      <c r="E2298" s="232" t="s">
        <v>988</v>
      </c>
      <c r="F2298" s="232">
        <v>36</v>
      </c>
      <c r="G2298" s="232" t="s">
        <v>1303</v>
      </c>
      <c r="H2298" s="233">
        <v>15.454000000000001</v>
      </c>
      <c r="I2298" s="233">
        <v>0</v>
      </c>
      <c r="J2298" s="233">
        <v>0</v>
      </c>
      <c r="K2298" s="234">
        <v>0</v>
      </c>
      <c r="L2298" s="233">
        <v>0</v>
      </c>
      <c r="M2298" s="234">
        <v>0</v>
      </c>
      <c r="N2298" s="233">
        <v>0</v>
      </c>
      <c r="O2298" s="233">
        <v>0</v>
      </c>
      <c r="P2298" s="233">
        <v>0</v>
      </c>
      <c r="Q2298" s="234">
        <v>0</v>
      </c>
      <c r="R2298" s="233">
        <v>0</v>
      </c>
      <c r="S2298" s="234">
        <v>0</v>
      </c>
      <c r="T2298" s="233">
        <v>0</v>
      </c>
      <c r="U2298" s="235">
        <f t="shared" si="245"/>
        <v>11281.42</v>
      </c>
      <c r="V2298" s="227">
        <f t="shared" si="246"/>
        <v>0</v>
      </c>
      <c r="W2298" s="227">
        <f t="shared" si="247"/>
        <v>0</v>
      </c>
      <c r="X2298" s="227">
        <f t="shared" si="250"/>
        <v>0</v>
      </c>
      <c r="Y2298" s="227">
        <f t="shared" si="248"/>
        <v>0</v>
      </c>
      <c r="Z2298" s="227">
        <f t="shared" si="249"/>
        <v>0</v>
      </c>
      <c r="AA2298" s="227">
        <f t="shared" si="251"/>
        <v>0</v>
      </c>
    </row>
    <row r="2299" spans="2:27" ht="13.5" hidden="1">
      <c r="B2299" s="232" t="s">
        <v>1110</v>
      </c>
      <c r="C2299" s="232" t="s">
        <v>623</v>
      </c>
      <c r="D2299" s="232" t="s">
        <v>1446</v>
      </c>
      <c r="E2299" s="232" t="s">
        <v>988</v>
      </c>
      <c r="F2299" s="232">
        <v>4</v>
      </c>
      <c r="G2299" s="232" t="s">
        <v>1307</v>
      </c>
      <c r="H2299" s="233">
        <v>1.788</v>
      </c>
      <c r="I2299" s="233">
        <v>0</v>
      </c>
      <c r="J2299" s="233">
        <v>0</v>
      </c>
      <c r="K2299" s="234">
        <v>0</v>
      </c>
      <c r="L2299" s="233">
        <v>0</v>
      </c>
      <c r="M2299" s="234">
        <v>0</v>
      </c>
      <c r="N2299" s="233">
        <v>0</v>
      </c>
      <c r="O2299" s="233">
        <v>0</v>
      </c>
      <c r="P2299" s="233">
        <v>0</v>
      </c>
      <c r="Q2299" s="234">
        <v>0</v>
      </c>
      <c r="R2299" s="233">
        <v>0</v>
      </c>
      <c r="S2299" s="234">
        <v>0</v>
      </c>
      <c r="T2299" s="233">
        <v>0</v>
      </c>
      <c r="U2299" s="235">
        <f t="shared" si="245"/>
        <v>1305.24</v>
      </c>
      <c r="V2299" s="227">
        <f t="shared" si="246"/>
        <v>0</v>
      </c>
      <c r="W2299" s="227">
        <f t="shared" si="247"/>
        <v>0</v>
      </c>
      <c r="X2299" s="227">
        <f t="shared" si="250"/>
        <v>0</v>
      </c>
      <c r="Y2299" s="227">
        <f t="shared" si="248"/>
        <v>0</v>
      </c>
      <c r="Z2299" s="227">
        <f t="shared" si="249"/>
        <v>0</v>
      </c>
      <c r="AA2299" s="227">
        <f t="shared" si="251"/>
        <v>0</v>
      </c>
    </row>
    <row r="2300" spans="2:27" ht="13.5" hidden="1">
      <c r="B2300" s="232" t="s">
        <v>1110</v>
      </c>
      <c r="C2300" s="232" t="s">
        <v>635</v>
      </c>
      <c r="D2300" s="232" t="s">
        <v>1446</v>
      </c>
      <c r="E2300" s="232" t="s">
        <v>988</v>
      </c>
      <c r="F2300" s="232">
        <v>48</v>
      </c>
      <c r="G2300" s="232" t="s">
        <v>1308</v>
      </c>
      <c r="H2300" s="233">
        <v>20.434000000000001</v>
      </c>
      <c r="I2300" s="233">
        <v>0</v>
      </c>
      <c r="J2300" s="233">
        <v>0</v>
      </c>
      <c r="K2300" s="234">
        <v>0</v>
      </c>
      <c r="L2300" s="233">
        <v>0</v>
      </c>
      <c r="M2300" s="234">
        <v>0</v>
      </c>
      <c r="N2300" s="233">
        <v>0</v>
      </c>
      <c r="O2300" s="233">
        <v>0</v>
      </c>
      <c r="P2300" s="233">
        <v>0</v>
      </c>
      <c r="Q2300" s="234">
        <v>0</v>
      </c>
      <c r="R2300" s="233">
        <v>0</v>
      </c>
      <c r="S2300" s="234">
        <v>0</v>
      </c>
      <c r="T2300" s="233">
        <v>0</v>
      </c>
      <c r="U2300" s="235">
        <f t="shared" si="245"/>
        <v>14916.820000000002</v>
      </c>
      <c r="V2300" s="227">
        <f t="shared" si="246"/>
        <v>0</v>
      </c>
      <c r="W2300" s="227">
        <f t="shared" si="247"/>
        <v>0</v>
      </c>
      <c r="X2300" s="227">
        <f t="shared" si="250"/>
        <v>0</v>
      </c>
      <c r="Y2300" s="227">
        <f t="shared" si="248"/>
        <v>0</v>
      </c>
      <c r="Z2300" s="227">
        <f t="shared" si="249"/>
        <v>0</v>
      </c>
      <c r="AA2300" s="227">
        <f t="shared" si="251"/>
        <v>0</v>
      </c>
    </row>
    <row r="2301" spans="2:27" ht="13.5" hidden="1">
      <c r="B2301" s="232" t="s">
        <v>1110</v>
      </c>
      <c r="C2301" s="232" t="s">
        <v>643</v>
      </c>
      <c r="D2301" s="232" t="s">
        <v>1446</v>
      </c>
      <c r="E2301" s="232" t="s">
        <v>988</v>
      </c>
      <c r="F2301" s="232">
        <v>72</v>
      </c>
      <c r="G2301" s="232" t="s">
        <v>1309</v>
      </c>
      <c r="H2301" s="233">
        <v>30.585999999999999</v>
      </c>
      <c r="I2301" s="233">
        <v>0</v>
      </c>
      <c r="J2301" s="233">
        <v>0</v>
      </c>
      <c r="K2301" s="234">
        <v>0</v>
      </c>
      <c r="L2301" s="233">
        <v>0</v>
      </c>
      <c r="M2301" s="234">
        <v>0</v>
      </c>
      <c r="N2301" s="233">
        <v>0</v>
      </c>
      <c r="O2301" s="233">
        <v>0</v>
      </c>
      <c r="P2301" s="233">
        <v>0</v>
      </c>
      <c r="Q2301" s="234">
        <v>0</v>
      </c>
      <c r="R2301" s="233">
        <v>0</v>
      </c>
      <c r="S2301" s="234">
        <v>0</v>
      </c>
      <c r="T2301" s="233">
        <v>0</v>
      </c>
      <c r="U2301" s="235">
        <f t="shared" si="245"/>
        <v>22327.78</v>
      </c>
      <c r="V2301" s="227">
        <f t="shared" si="246"/>
        <v>0</v>
      </c>
      <c r="W2301" s="227">
        <f t="shared" si="247"/>
        <v>0</v>
      </c>
      <c r="X2301" s="227">
        <f t="shared" si="250"/>
        <v>0</v>
      </c>
      <c r="Y2301" s="227">
        <f t="shared" si="248"/>
        <v>0</v>
      </c>
      <c r="Z2301" s="227">
        <f t="shared" si="249"/>
        <v>0</v>
      </c>
      <c r="AA2301" s="227">
        <f t="shared" si="251"/>
        <v>0</v>
      </c>
    </row>
    <row r="2302" spans="2:27" ht="13.5" hidden="1">
      <c r="B2302" s="232" t="s">
        <v>1110</v>
      </c>
      <c r="C2302" s="232" t="s">
        <v>649</v>
      </c>
      <c r="D2302" s="232" t="s">
        <v>1446</v>
      </c>
      <c r="E2302" s="232" t="s">
        <v>988</v>
      </c>
      <c r="F2302" s="232">
        <v>96</v>
      </c>
      <c r="G2302" s="232" t="s">
        <v>1310</v>
      </c>
      <c r="H2302" s="233">
        <v>40.738</v>
      </c>
      <c r="I2302" s="233">
        <v>0</v>
      </c>
      <c r="J2302" s="233">
        <v>0</v>
      </c>
      <c r="K2302" s="234">
        <v>0</v>
      </c>
      <c r="L2302" s="233">
        <v>0</v>
      </c>
      <c r="M2302" s="234">
        <v>0</v>
      </c>
      <c r="N2302" s="233">
        <v>0</v>
      </c>
      <c r="O2302" s="233">
        <v>0</v>
      </c>
      <c r="P2302" s="233">
        <v>0</v>
      </c>
      <c r="Q2302" s="234">
        <v>0</v>
      </c>
      <c r="R2302" s="233">
        <v>0</v>
      </c>
      <c r="S2302" s="234">
        <v>0</v>
      </c>
      <c r="T2302" s="233">
        <v>0</v>
      </c>
      <c r="U2302" s="235">
        <f t="shared" si="245"/>
        <v>29738.739999999998</v>
      </c>
      <c r="V2302" s="227">
        <f t="shared" si="246"/>
        <v>0</v>
      </c>
      <c r="W2302" s="227">
        <f t="shared" si="247"/>
        <v>0</v>
      </c>
      <c r="X2302" s="227">
        <f t="shared" si="250"/>
        <v>0</v>
      </c>
      <c r="Y2302" s="227">
        <f t="shared" si="248"/>
        <v>0</v>
      </c>
      <c r="Z2302" s="227">
        <f t="shared" si="249"/>
        <v>0</v>
      </c>
      <c r="AA2302" s="227">
        <f t="shared" si="251"/>
        <v>0</v>
      </c>
    </row>
    <row r="2303" spans="2:27" ht="13.5" hidden="1">
      <c r="B2303" s="232" t="s">
        <v>1110</v>
      </c>
      <c r="C2303" s="232" t="s">
        <v>654</v>
      </c>
      <c r="D2303" s="232" t="s">
        <v>1446</v>
      </c>
      <c r="E2303" s="232" t="s">
        <v>988</v>
      </c>
      <c r="F2303" s="232">
        <v>8</v>
      </c>
      <c r="G2303" s="232" t="s">
        <v>1311</v>
      </c>
      <c r="H2303" s="233">
        <v>3.5139999999999998</v>
      </c>
      <c r="I2303" s="233">
        <v>0</v>
      </c>
      <c r="J2303" s="233">
        <v>0</v>
      </c>
      <c r="K2303" s="234">
        <v>0</v>
      </c>
      <c r="L2303" s="233">
        <v>0</v>
      </c>
      <c r="M2303" s="234">
        <v>0</v>
      </c>
      <c r="N2303" s="233">
        <v>0</v>
      </c>
      <c r="O2303" s="233">
        <v>0</v>
      </c>
      <c r="P2303" s="233">
        <v>0</v>
      </c>
      <c r="Q2303" s="234">
        <v>0</v>
      </c>
      <c r="R2303" s="233">
        <v>0</v>
      </c>
      <c r="S2303" s="234">
        <v>0</v>
      </c>
      <c r="T2303" s="233">
        <v>0</v>
      </c>
      <c r="U2303" s="235">
        <f t="shared" si="245"/>
        <v>2565.2199999999998</v>
      </c>
      <c r="V2303" s="227">
        <f t="shared" si="246"/>
        <v>0</v>
      </c>
      <c r="W2303" s="227">
        <f t="shared" si="247"/>
        <v>0</v>
      </c>
      <c r="X2303" s="227">
        <f t="shared" si="250"/>
        <v>0</v>
      </c>
      <c r="Y2303" s="227">
        <f t="shared" si="248"/>
        <v>0</v>
      </c>
      <c r="Z2303" s="227">
        <f t="shared" si="249"/>
        <v>0</v>
      </c>
      <c r="AA2303" s="227">
        <f t="shared" si="251"/>
        <v>0</v>
      </c>
    </row>
    <row r="2304" spans="2:27" ht="13.5" hidden="1">
      <c r="B2304" s="232" t="s">
        <v>1110</v>
      </c>
      <c r="C2304" s="232" t="s">
        <v>660</v>
      </c>
      <c r="D2304" s="232" t="s">
        <v>1446</v>
      </c>
      <c r="E2304" s="232" t="s">
        <v>988</v>
      </c>
      <c r="F2304" s="232">
        <v>16</v>
      </c>
      <c r="G2304" s="232" t="s">
        <v>1312</v>
      </c>
      <c r="H2304" s="233">
        <v>6.8979999999999997</v>
      </c>
      <c r="I2304" s="233">
        <v>0</v>
      </c>
      <c r="J2304" s="233">
        <v>0</v>
      </c>
      <c r="K2304" s="234">
        <v>0</v>
      </c>
      <c r="L2304" s="233">
        <v>0</v>
      </c>
      <c r="M2304" s="234">
        <v>0</v>
      </c>
      <c r="N2304" s="233">
        <v>0</v>
      </c>
      <c r="O2304" s="233">
        <v>0</v>
      </c>
      <c r="P2304" s="233">
        <v>0</v>
      </c>
      <c r="Q2304" s="234">
        <v>0</v>
      </c>
      <c r="R2304" s="233">
        <v>0</v>
      </c>
      <c r="S2304" s="234">
        <v>0</v>
      </c>
      <c r="T2304" s="233">
        <v>0</v>
      </c>
      <c r="U2304" s="235">
        <f t="shared" si="245"/>
        <v>5035.54</v>
      </c>
      <c r="V2304" s="227">
        <f t="shared" si="246"/>
        <v>0</v>
      </c>
      <c r="W2304" s="227">
        <f t="shared" si="247"/>
        <v>0</v>
      </c>
      <c r="X2304" s="227">
        <f t="shared" si="250"/>
        <v>0</v>
      </c>
      <c r="Y2304" s="227">
        <f t="shared" si="248"/>
        <v>0</v>
      </c>
      <c r="Z2304" s="227">
        <f t="shared" si="249"/>
        <v>0</v>
      </c>
      <c r="AA2304" s="227">
        <f t="shared" si="251"/>
        <v>0</v>
      </c>
    </row>
    <row r="2305" spans="2:27" ht="13.5" hidden="1">
      <c r="B2305" s="232" t="s">
        <v>1110</v>
      </c>
      <c r="C2305" s="232" t="s">
        <v>666</v>
      </c>
      <c r="D2305" s="232" t="s">
        <v>1446</v>
      </c>
      <c r="E2305" s="232" t="s">
        <v>988</v>
      </c>
      <c r="F2305" s="232">
        <v>36</v>
      </c>
      <c r="G2305" s="232" t="s">
        <v>1313</v>
      </c>
      <c r="H2305" s="233">
        <v>15.358000000000001</v>
      </c>
      <c r="I2305" s="233">
        <v>0</v>
      </c>
      <c r="J2305" s="233">
        <v>0</v>
      </c>
      <c r="K2305" s="234">
        <v>0</v>
      </c>
      <c r="L2305" s="233">
        <v>0</v>
      </c>
      <c r="M2305" s="234">
        <v>0</v>
      </c>
      <c r="N2305" s="233">
        <v>0</v>
      </c>
      <c r="O2305" s="233">
        <v>0</v>
      </c>
      <c r="P2305" s="233">
        <v>0</v>
      </c>
      <c r="Q2305" s="234">
        <v>0</v>
      </c>
      <c r="R2305" s="233">
        <v>0</v>
      </c>
      <c r="S2305" s="234">
        <v>0</v>
      </c>
      <c r="T2305" s="233">
        <v>0</v>
      </c>
      <c r="U2305" s="235">
        <f t="shared" si="245"/>
        <v>11211.34</v>
      </c>
      <c r="V2305" s="227">
        <f t="shared" si="246"/>
        <v>0</v>
      </c>
      <c r="W2305" s="227">
        <f t="shared" si="247"/>
        <v>0</v>
      </c>
      <c r="X2305" s="227">
        <f t="shared" si="250"/>
        <v>0</v>
      </c>
      <c r="Y2305" s="227">
        <f t="shared" si="248"/>
        <v>0</v>
      </c>
      <c r="Z2305" s="227">
        <f t="shared" si="249"/>
        <v>0</v>
      </c>
      <c r="AA2305" s="227">
        <f t="shared" si="251"/>
        <v>0</v>
      </c>
    </row>
    <row r="2306" spans="2:27" ht="13.5" hidden="1">
      <c r="B2306" s="232" t="s">
        <v>1110</v>
      </c>
      <c r="C2306" s="232" t="s">
        <v>676</v>
      </c>
      <c r="D2306" s="232" t="s">
        <v>1446</v>
      </c>
      <c r="E2306" s="232" t="s">
        <v>988</v>
      </c>
      <c r="F2306" s="232">
        <v>96</v>
      </c>
      <c r="G2306" s="232" t="s">
        <v>1310</v>
      </c>
      <c r="H2306" s="233">
        <v>40.738</v>
      </c>
      <c r="I2306" s="233">
        <v>0</v>
      </c>
      <c r="J2306" s="233">
        <v>0</v>
      </c>
      <c r="K2306" s="234">
        <v>0</v>
      </c>
      <c r="L2306" s="233">
        <v>0</v>
      </c>
      <c r="M2306" s="234">
        <v>0</v>
      </c>
      <c r="N2306" s="233">
        <v>0</v>
      </c>
      <c r="O2306" s="233">
        <v>0</v>
      </c>
      <c r="P2306" s="233">
        <v>0</v>
      </c>
      <c r="Q2306" s="234">
        <v>0</v>
      </c>
      <c r="R2306" s="233">
        <v>0</v>
      </c>
      <c r="S2306" s="234">
        <v>0</v>
      </c>
      <c r="T2306" s="233">
        <v>0</v>
      </c>
      <c r="U2306" s="235">
        <f t="shared" si="245"/>
        <v>29738.739999999998</v>
      </c>
      <c r="V2306" s="227">
        <f t="shared" si="246"/>
        <v>0</v>
      </c>
      <c r="W2306" s="227">
        <f t="shared" si="247"/>
        <v>0</v>
      </c>
      <c r="X2306" s="227">
        <f t="shared" si="250"/>
        <v>0</v>
      </c>
      <c r="Y2306" s="227">
        <f t="shared" si="248"/>
        <v>0</v>
      </c>
      <c r="Z2306" s="227">
        <f t="shared" si="249"/>
        <v>0</v>
      </c>
      <c r="AA2306" s="227">
        <f t="shared" si="251"/>
        <v>0</v>
      </c>
    </row>
    <row r="2307" spans="2:27" ht="13.5" hidden="1">
      <c r="B2307" s="232" t="s">
        <v>1110</v>
      </c>
      <c r="C2307" s="232" t="s">
        <v>681</v>
      </c>
      <c r="D2307" s="232" t="s">
        <v>1446</v>
      </c>
      <c r="E2307" s="232" t="s">
        <v>988</v>
      </c>
      <c r="F2307" s="232">
        <v>4</v>
      </c>
      <c r="G2307" s="232" t="s">
        <v>1315</v>
      </c>
      <c r="H2307" s="233">
        <v>1.752</v>
      </c>
      <c r="I2307" s="233">
        <v>0</v>
      </c>
      <c r="J2307" s="233">
        <v>0</v>
      </c>
      <c r="K2307" s="234">
        <v>0</v>
      </c>
      <c r="L2307" s="233">
        <v>0</v>
      </c>
      <c r="M2307" s="234">
        <v>0</v>
      </c>
      <c r="N2307" s="233">
        <v>0</v>
      </c>
      <c r="O2307" s="233">
        <v>0</v>
      </c>
      <c r="P2307" s="233">
        <v>0</v>
      </c>
      <c r="Q2307" s="234">
        <v>0</v>
      </c>
      <c r="R2307" s="233">
        <v>0</v>
      </c>
      <c r="S2307" s="234">
        <v>0</v>
      </c>
      <c r="T2307" s="233">
        <v>0</v>
      </c>
      <c r="U2307" s="235">
        <f t="shared" si="245"/>
        <v>1278.96</v>
      </c>
      <c r="V2307" s="227">
        <f t="shared" si="246"/>
        <v>0</v>
      </c>
      <c r="W2307" s="227">
        <f t="shared" si="247"/>
        <v>0</v>
      </c>
      <c r="X2307" s="227">
        <f t="shared" si="250"/>
        <v>0</v>
      </c>
      <c r="Y2307" s="227">
        <f t="shared" si="248"/>
        <v>0</v>
      </c>
      <c r="Z2307" s="227">
        <f t="shared" si="249"/>
        <v>0</v>
      </c>
      <c r="AA2307" s="227">
        <f t="shared" si="251"/>
        <v>0</v>
      </c>
    </row>
    <row r="2308" spans="2:27" ht="13.5" hidden="1">
      <c r="B2308" s="232" t="s">
        <v>1110</v>
      </c>
      <c r="C2308" s="232" t="s">
        <v>1022</v>
      </c>
      <c r="D2308" s="232" t="s">
        <v>1446</v>
      </c>
      <c r="E2308" s="232" t="s">
        <v>988</v>
      </c>
      <c r="F2308" s="232">
        <v>48</v>
      </c>
      <c r="G2308" s="232" t="s">
        <v>1308</v>
      </c>
      <c r="H2308" s="233">
        <v>20.193999999999999</v>
      </c>
      <c r="I2308" s="233">
        <v>0</v>
      </c>
      <c r="J2308" s="233">
        <v>0</v>
      </c>
      <c r="K2308" s="234">
        <v>0</v>
      </c>
      <c r="L2308" s="233">
        <v>0</v>
      </c>
      <c r="M2308" s="234">
        <v>0</v>
      </c>
      <c r="N2308" s="233">
        <v>0</v>
      </c>
      <c r="O2308" s="233">
        <v>0</v>
      </c>
      <c r="P2308" s="233">
        <v>0</v>
      </c>
      <c r="Q2308" s="234">
        <v>0</v>
      </c>
      <c r="R2308" s="233">
        <v>0</v>
      </c>
      <c r="S2308" s="234">
        <v>0</v>
      </c>
      <c r="T2308" s="233">
        <v>0</v>
      </c>
      <c r="U2308" s="235">
        <f t="shared" ref="U2308:U2371" si="252">H2308*hour_M</f>
        <v>14741.619999999999</v>
      </c>
      <c r="V2308" s="227">
        <f t="shared" ref="V2308:V2371" si="253">J2308*hour_M</f>
        <v>0</v>
      </c>
      <c r="W2308" s="227">
        <f t="shared" ref="W2308:W2371" si="254">K2308/12+L2308*hour_M</f>
        <v>0</v>
      </c>
      <c r="X2308" s="227">
        <f t="shared" si="250"/>
        <v>0</v>
      </c>
      <c r="Y2308" s="227">
        <f t="shared" ref="Y2308:Y2371" si="255">P2308*hour_M</f>
        <v>0</v>
      </c>
      <c r="Z2308" s="227">
        <f t="shared" ref="Z2308:Z2371" si="256">Q2308/36+R2308*hour_M</f>
        <v>0</v>
      </c>
      <c r="AA2308" s="227">
        <f t="shared" si="251"/>
        <v>0</v>
      </c>
    </row>
    <row r="2309" spans="2:27" ht="13.5" hidden="1">
      <c r="B2309" s="232" t="s">
        <v>1110</v>
      </c>
      <c r="C2309" s="232" t="s">
        <v>1023</v>
      </c>
      <c r="D2309" s="232" t="s">
        <v>1446</v>
      </c>
      <c r="E2309" s="232" t="s">
        <v>988</v>
      </c>
      <c r="F2309" s="232">
        <v>64</v>
      </c>
      <c r="G2309" s="232" t="s">
        <v>1316</v>
      </c>
      <c r="H2309" s="233">
        <v>26.882000000000001</v>
      </c>
      <c r="I2309" s="233">
        <v>0</v>
      </c>
      <c r="J2309" s="233">
        <v>0</v>
      </c>
      <c r="K2309" s="234">
        <v>0</v>
      </c>
      <c r="L2309" s="233">
        <v>0</v>
      </c>
      <c r="M2309" s="234">
        <v>0</v>
      </c>
      <c r="N2309" s="233">
        <v>0</v>
      </c>
      <c r="O2309" s="233">
        <v>0</v>
      </c>
      <c r="P2309" s="233">
        <v>0</v>
      </c>
      <c r="Q2309" s="234">
        <v>0</v>
      </c>
      <c r="R2309" s="233">
        <v>0</v>
      </c>
      <c r="S2309" s="234">
        <v>0</v>
      </c>
      <c r="T2309" s="233">
        <v>0</v>
      </c>
      <c r="U2309" s="235">
        <f t="shared" si="252"/>
        <v>19623.86</v>
      </c>
      <c r="V2309" s="227">
        <f t="shared" si="253"/>
        <v>0</v>
      </c>
      <c r="W2309" s="227">
        <f t="shared" si="254"/>
        <v>0</v>
      </c>
      <c r="X2309" s="227">
        <f t="shared" ref="X2309:X2372" si="257">M2309/12</f>
        <v>0</v>
      </c>
      <c r="Y2309" s="227">
        <f t="shared" si="255"/>
        <v>0</v>
      </c>
      <c r="Z2309" s="227">
        <f t="shared" si="256"/>
        <v>0</v>
      </c>
      <c r="AA2309" s="227">
        <f t="shared" ref="AA2309:AA2372" si="258">S2309/36</f>
        <v>0</v>
      </c>
    </row>
    <row r="2310" spans="2:27" ht="13.5" hidden="1">
      <c r="B2310" s="232" t="s">
        <v>1110</v>
      </c>
      <c r="C2310" s="232" t="s">
        <v>1024</v>
      </c>
      <c r="D2310" s="232" t="s">
        <v>1446</v>
      </c>
      <c r="E2310" s="232" t="s">
        <v>988</v>
      </c>
      <c r="F2310" s="232">
        <v>96</v>
      </c>
      <c r="G2310" s="232" t="s">
        <v>1310</v>
      </c>
      <c r="H2310" s="233">
        <v>40.258000000000003</v>
      </c>
      <c r="I2310" s="233">
        <v>0</v>
      </c>
      <c r="J2310" s="233">
        <v>0</v>
      </c>
      <c r="K2310" s="234">
        <v>0</v>
      </c>
      <c r="L2310" s="233">
        <v>0</v>
      </c>
      <c r="M2310" s="234">
        <v>0</v>
      </c>
      <c r="N2310" s="233">
        <v>0</v>
      </c>
      <c r="O2310" s="233">
        <v>0</v>
      </c>
      <c r="P2310" s="233">
        <v>0</v>
      </c>
      <c r="Q2310" s="234">
        <v>0</v>
      </c>
      <c r="R2310" s="233">
        <v>0</v>
      </c>
      <c r="S2310" s="234">
        <v>0</v>
      </c>
      <c r="T2310" s="233">
        <v>0</v>
      </c>
      <c r="U2310" s="235">
        <f t="shared" si="252"/>
        <v>29388.34</v>
      </c>
      <c r="V2310" s="227">
        <f t="shared" si="253"/>
        <v>0</v>
      </c>
      <c r="W2310" s="227">
        <f t="shared" si="254"/>
        <v>0</v>
      </c>
      <c r="X2310" s="227">
        <f t="shared" si="257"/>
        <v>0</v>
      </c>
      <c r="Y2310" s="227">
        <f t="shared" si="255"/>
        <v>0</v>
      </c>
      <c r="Z2310" s="227">
        <f t="shared" si="256"/>
        <v>0</v>
      </c>
      <c r="AA2310" s="227">
        <f t="shared" si="258"/>
        <v>0</v>
      </c>
    </row>
    <row r="2311" spans="2:27" ht="13.5" hidden="1">
      <c r="B2311" s="232" t="s">
        <v>1110</v>
      </c>
      <c r="C2311" s="232" t="s">
        <v>1025</v>
      </c>
      <c r="D2311" s="232" t="s">
        <v>1446</v>
      </c>
      <c r="E2311" s="232" t="s">
        <v>988</v>
      </c>
      <c r="F2311" s="232">
        <v>8</v>
      </c>
      <c r="G2311" s="232" t="s">
        <v>1311</v>
      </c>
      <c r="H2311" s="233">
        <v>3.4740000000000002</v>
      </c>
      <c r="I2311" s="233">
        <v>0</v>
      </c>
      <c r="J2311" s="233">
        <v>0</v>
      </c>
      <c r="K2311" s="234">
        <v>0</v>
      </c>
      <c r="L2311" s="233">
        <v>0</v>
      </c>
      <c r="M2311" s="234">
        <v>0</v>
      </c>
      <c r="N2311" s="233">
        <v>0</v>
      </c>
      <c r="O2311" s="233">
        <v>0</v>
      </c>
      <c r="P2311" s="233">
        <v>0</v>
      </c>
      <c r="Q2311" s="234">
        <v>0</v>
      </c>
      <c r="R2311" s="233">
        <v>0</v>
      </c>
      <c r="S2311" s="234">
        <v>0</v>
      </c>
      <c r="T2311" s="233">
        <v>0</v>
      </c>
      <c r="U2311" s="235">
        <f t="shared" si="252"/>
        <v>2536.02</v>
      </c>
      <c r="V2311" s="227">
        <f t="shared" si="253"/>
        <v>0</v>
      </c>
      <c r="W2311" s="227">
        <f t="shared" si="254"/>
        <v>0</v>
      </c>
      <c r="X2311" s="227">
        <f t="shared" si="257"/>
        <v>0</v>
      </c>
      <c r="Y2311" s="227">
        <f t="shared" si="255"/>
        <v>0</v>
      </c>
      <c r="Z2311" s="227">
        <f t="shared" si="256"/>
        <v>0</v>
      </c>
      <c r="AA2311" s="227">
        <f t="shared" si="258"/>
        <v>0</v>
      </c>
    </row>
    <row r="2312" spans="2:27" ht="13.5" hidden="1">
      <c r="B2312" s="232" t="s">
        <v>1110</v>
      </c>
      <c r="C2312" s="232" t="s">
        <v>1026</v>
      </c>
      <c r="D2312" s="232" t="s">
        <v>1446</v>
      </c>
      <c r="E2312" s="232" t="s">
        <v>988</v>
      </c>
      <c r="F2312" s="232">
        <v>16</v>
      </c>
      <c r="G2312" s="232" t="s">
        <v>1312</v>
      </c>
      <c r="H2312" s="233">
        <v>6.8179999999999996</v>
      </c>
      <c r="I2312" s="233">
        <v>0</v>
      </c>
      <c r="J2312" s="233">
        <v>0</v>
      </c>
      <c r="K2312" s="234">
        <v>0</v>
      </c>
      <c r="L2312" s="233">
        <v>0</v>
      </c>
      <c r="M2312" s="234">
        <v>0</v>
      </c>
      <c r="N2312" s="233">
        <v>0</v>
      </c>
      <c r="O2312" s="233">
        <v>0</v>
      </c>
      <c r="P2312" s="233">
        <v>0</v>
      </c>
      <c r="Q2312" s="234">
        <v>0</v>
      </c>
      <c r="R2312" s="233">
        <v>0</v>
      </c>
      <c r="S2312" s="234">
        <v>0</v>
      </c>
      <c r="T2312" s="233">
        <v>0</v>
      </c>
      <c r="U2312" s="235">
        <f t="shared" si="252"/>
        <v>4977.1399999999994</v>
      </c>
      <c r="V2312" s="227">
        <f t="shared" si="253"/>
        <v>0</v>
      </c>
      <c r="W2312" s="227">
        <f t="shared" si="254"/>
        <v>0</v>
      </c>
      <c r="X2312" s="227">
        <f t="shared" si="257"/>
        <v>0</v>
      </c>
      <c r="Y2312" s="227">
        <f t="shared" si="255"/>
        <v>0</v>
      </c>
      <c r="Z2312" s="227">
        <f t="shared" si="256"/>
        <v>0</v>
      </c>
      <c r="AA2312" s="227">
        <f t="shared" si="258"/>
        <v>0</v>
      </c>
    </row>
    <row r="2313" spans="2:27" ht="13.5" hidden="1">
      <c r="B2313" s="232" t="s">
        <v>1110</v>
      </c>
      <c r="C2313" s="232" t="s">
        <v>1027</v>
      </c>
      <c r="D2313" s="232" t="s">
        <v>1446</v>
      </c>
      <c r="E2313" s="232" t="s">
        <v>988</v>
      </c>
      <c r="F2313" s="232">
        <v>32</v>
      </c>
      <c r="G2313" s="232" t="s">
        <v>1317</v>
      </c>
      <c r="H2313" s="233">
        <v>13.506</v>
      </c>
      <c r="I2313" s="233">
        <v>0</v>
      </c>
      <c r="J2313" s="233">
        <v>0</v>
      </c>
      <c r="K2313" s="234">
        <v>0</v>
      </c>
      <c r="L2313" s="233">
        <v>0</v>
      </c>
      <c r="M2313" s="234">
        <v>0</v>
      </c>
      <c r="N2313" s="233">
        <v>0</v>
      </c>
      <c r="O2313" s="233">
        <v>0</v>
      </c>
      <c r="P2313" s="233">
        <v>0</v>
      </c>
      <c r="Q2313" s="234">
        <v>0</v>
      </c>
      <c r="R2313" s="233">
        <v>0</v>
      </c>
      <c r="S2313" s="234">
        <v>0</v>
      </c>
      <c r="T2313" s="233">
        <v>0</v>
      </c>
      <c r="U2313" s="235">
        <f t="shared" si="252"/>
        <v>9859.380000000001</v>
      </c>
      <c r="V2313" s="227">
        <f t="shared" si="253"/>
        <v>0</v>
      </c>
      <c r="W2313" s="227">
        <f t="shared" si="254"/>
        <v>0</v>
      </c>
      <c r="X2313" s="227">
        <f t="shared" si="257"/>
        <v>0</v>
      </c>
      <c r="Y2313" s="227">
        <f t="shared" si="255"/>
        <v>0</v>
      </c>
      <c r="Z2313" s="227">
        <f t="shared" si="256"/>
        <v>0</v>
      </c>
      <c r="AA2313" s="227">
        <f t="shared" si="258"/>
        <v>0</v>
      </c>
    </row>
    <row r="2314" spans="2:27" ht="13.5" hidden="1">
      <c r="B2314" s="232" t="s">
        <v>1110</v>
      </c>
      <c r="C2314" s="232" t="s">
        <v>1029</v>
      </c>
      <c r="D2314" s="232" t="s">
        <v>1446</v>
      </c>
      <c r="E2314" s="232" t="s">
        <v>988</v>
      </c>
      <c r="F2314" s="232">
        <v>4</v>
      </c>
      <c r="G2314" s="232" t="s">
        <v>1315</v>
      </c>
      <c r="H2314" s="233">
        <v>1.732</v>
      </c>
      <c r="I2314" s="233">
        <v>0</v>
      </c>
      <c r="J2314" s="233">
        <v>0</v>
      </c>
      <c r="K2314" s="234">
        <v>0</v>
      </c>
      <c r="L2314" s="233">
        <v>0</v>
      </c>
      <c r="M2314" s="234">
        <v>0</v>
      </c>
      <c r="N2314" s="233">
        <v>0</v>
      </c>
      <c r="O2314" s="233">
        <v>0</v>
      </c>
      <c r="P2314" s="233">
        <v>0</v>
      </c>
      <c r="Q2314" s="234">
        <v>0</v>
      </c>
      <c r="R2314" s="233">
        <v>0</v>
      </c>
      <c r="S2314" s="234">
        <v>0</v>
      </c>
      <c r="T2314" s="233">
        <v>0</v>
      </c>
      <c r="U2314" s="235">
        <f t="shared" si="252"/>
        <v>1264.3599999999999</v>
      </c>
      <c r="V2314" s="227">
        <f t="shared" si="253"/>
        <v>0</v>
      </c>
      <c r="W2314" s="227">
        <f t="shared" si="254"/>
        <v>0</v>
      </c>
      <c r="X2314" s="227">
        <f t="shared" si="257"/>
        <v>0</v>
      </c>
      <c r="Y2314" s="227">
        <f t="shared" si="255"/>
        <v>0</v>
      </c>
      <c r="Z2314" s="227">
        <f t="shared" si="256"/>
        <v>0</v>
      </c>
      <c r="AA2314" s="227">
        <f t="shared" si="258"/>
        <v>0</v>
      </c>
    </row>
    <row r="2315" spans="2:27" ht="13.5" hidden="1">
      <c r="B2315" s="232" t="s">
        <v>1110</v>
      </c>
      <c r="C2315" s="232" t="s">
        <v>688</v>
      </c>
      <c r="D2315" s="232" t="s">
        <v>1446</v>
      </c>
      <c r="E2315" s="232" t="s">
        <v>988</v>
      </c>
      <c r="F2315" s="232">
        <v>48</v>
      </c>
      <c r="G2315" s="232" t="s">
        <v>1308</v>
      </c>
      <c r="H2315" s="233">
        <v>20.77</v>
      </c>
      <c r="I2315" s="233">
        <v>0</v>
      </c>
      <c r="J2315" s="233">
        <v>0</v>
      </c>
      <c r="K2315" s="234">
        <v>0</v>
      </c>
      <c r="L2315" s="233">
        <v>0</v>
      </c>
      <c r="M2315" s="234">
        <v>0</v>
      </c>
      <c r="N2315" s="233">
        <v>0</v>
      </c>
      <c r="O2315" s="233">
        <v>0</v>
      </c>
      <c r="P2315" s="233">
        <v>0</v>
      </c>
      <c r="Q2315" s="234">
        <v>0</v>
      </c>
      <c r="R2315" s="233">
        <v>0</v>
      </c>
      <c r="S2315" s="234">
        <v>0</v>
      </c>
      <c r="T2315" s="233">
        <v>0</v>
      </c>
      <c r="U2315" s="235">
        <f t="shared" si="252"/>
        <v>15162.1</v>
      </c>
      <c r="V2315" s="227">
        <f t="shared" si="253"/>
        <v>0</v>
      </c>
      <c r="W2315" s="227">
        <f t="shared" si="254"/>
        <v>0</v>
      </c>
      <c r="X2315" s="227">
        <f t="shared" si="257"/>
        <v>0</v>
      </c>
      <c r="Y2315" s="227">
        <f t="shared" si="255"/>
        <v>0</v>
      </c>
      <c r="Z2315" s="227">
        <f t="shared" si="256"/>
        <v>0</v>
      </c>
      <c r="AA2315" s="227">
        <f t="shared" si="258"/>
        <v>0</v>
      </c>
    </row>
    <row r="2316" spans="2:27" ht="13.5" hidden="1">
      <c r="B2316" s="232" t="s">
        <v>1110</v>
      </c>
      <c r="C2316" s="232" t="s">
        <v>691</v>
      </c>
      <c r="D2316" s="232" t="s">
        <v>1446</v>
      </c>
      <c r="E2316" s="232" t="s">
        <v>988</v>
      </c>
      <c r="F2316" s="232">
        <v>72</v>
      </c>
      <c r="G2316" s="232" t="s">
        <v>1309</v>
      </c>
      <c r="H2316" s="233">
        <v>31.09</v>
      </c>
      <c r="I2316" s="233">
        <v>0</v>
      </c>
      <c r="J2316" s="233">
        <v>0</v>
      </c>
      <c r="K2316" s="234">
        <v>0</v>
      </c>
      <c r="L2316" s="233">
        <v>0</v>
      </c>
      <c r="M2316" s="234">
        <v>0</v>
      </c>
      <c r="N2316" s="233">
        <v>0</v>
      </c>
      <c r="O2316" s="233">
        <v>0</v>
      </c>
      <c r="P2316" s="233">
        <v>0</v>
      </c>
      <c r="Q2316" s="234">
        <v>0</v>
      </c>
      <c r="R2316" s="233">
        <v>0</v>
      </c>
      <c r="S2316" s="234">
        <v>0</v>
      </c>
      <c r="T2316" s="233">
        <v>0</v>
      </c>
      <c r="U2316" s="235">
        <f t="shared" si="252"/>
        <v>22695.7</v>
      </c>
      <c r="V2316" s="227">
        <f t="shared" si="253"/>
        <v>0</v>
      </c>
      <c r="W2316" s="227">
        <f t="shared" si="254"/>
        <v>0</v>
      </c>
      <c r="X2316" s="227">
        <f t="shared" si="257"/>
        <v>0</v>
      </c>
      <c r="Y2316" s="227">
        <f t="shared" si="255"/>
        <v>0</v>
      </c>
      <c r="Z2316" s="227">
        <f t="shared" si="256"/>
        <v>0</v>
      </c>
      <c r="AA2316" s="227">
        <f t="shared" si="258"/>
        <v>0</v>
      </c>
    </row>
    <row r="2317" spans="2:27" ht="13.5" hidden="1">
      <c r="B2317" s="232" t="s">
        <v>1110</v>
      </c>
      <c r="C2317" s="232" t="s">
        <v>694</v>
      </c>
      <c r="D2317" s="232" t="s">
        <v>1446</v>
      </c>
      <c r="E2317" s="232" t="s">
        <v>988</v>
      </c>
      <c r="F2317" s="232">
        <v>96</v>
      </c>
      <c r="G2317" s="232" t="s">
        <v>1310</v>
      </c>
      <c r="H2317" s="233">
        <v>41.41</v>
      </c>
      <c r="I2317" s="233">
        <v>0</v>
      </c>
      <c r="J2317" s="233">
        <v>0</v>
      </c>
      <c r="K2317" s="234">
        <v>0</v>
      </c>
      <c r="L2317" s="233">
        <v>0</v>
      </c>
      <c r="M2317" s="234">
        <v>0</v>
      </c>
      <c r="N2317" s="233">
        <v>0</v>
      </c>
      <c r="O2317" s="233">
        <v>0</v>
      </c>
      <c r="P2317" s="233">
        <v>0</v>
      </c>
      <c r="Q2317" s="234">
        <v>0</v>
      </c>
      <c r="R2317" s="233">
        <v>0</v>
      </c>
      <c r="S2317" s="234">
        <v>0</v>
      </c>
      <c r="T2317" s="233">
        <v>0</v>
      </c>
      <c r="U2317" s="235">
        <f t="shared" si="252"/>
        <v>30229.3</v>
      </c>
      <c r="V2317" s="227">
        <f t="shared" si="253"/>
        <v>0</v>
      </c>
      <c r="W2317" s="227">
        <f t="shared" si="254"/>
        <v>0</v>
      </c>
      <c r="X2317" s="227">
        <f t="shared" si="257"/>
        <v>0</v>
      </c>
      <c r="Y2317" s="227">
        <f t="shared" si="255"/>
        <v>0</v>
      </c>
      <c r="Z2317" s="227">
        <f t="shared" si="256"/>
        <v>0</v>
      </c>
      <c r="AA2317" s="227">
        <f t="shared" si="258"/>
        <v>0</v>
      </c>
    </row>
    <row r="2318" spans="2:27" ht="13.5" hidden="1">
      <c r="B2318" s="232" t="s">
        <v>1110</v>
      </c>
      <c r="C2318" s="232" t="s">
        <v>697</v>
      </c>
      <c r="D2318" s="232" t="s">
        <v>1446</v>
      </c>
      <c r="E2318" s="232" t="s">
        <v>988</v>
      </c>
      <c r="F2318" s="232">
        <v>8</v>
      </c>
      <c r="G2318" s="232" t="s">
        <v>1311</v>
      </c>
      <c r="H2318" s="233">
        <v>3.57</v>
      </c>
      <c r="I2318" s="233">
        <v>0</v>
      </c>
      <c r="J2318" s="233">
        <v>0</v>
      </c>
      <c r="K2318" s="234">
        <v>0</v>
      </c>
      <c r="L2318" s="233">
        <v>0</v>
      </c>
      <c r="M2318" s="234">
        <v>0</v>
      </c>
      <c r="N2318" s="233">
        <v>0</v>
      </c>
      <c r="O2318" s="233">
        <v>0</v>
      </c>
      <c r="P2318" s="233">
        <v>0</v>
      </c>
      <c r="Q2318" s="234">
        <v>0</v>
      </c>
      <c r="R2318" s="233">
        <v>0</v>
      </c>
      <c r="S2318" s="234">
        <v>0</v>
      </c>
      <c r="T2318" s="233">
        <v>0</v>
      </c>
      <c r="U2318" s="235">
        <f t="shared" si="252"/>
        <v>2606.1</v>
      </c>
      <c r="V2318" s="227">
        <f t="shared" si="253"/>
        <v>0</v>
      </c>
      <c r="W2318" s="227">
        <f t="shared" si="254"/>
        <v>0</v>
      </c>
      <c r="X2318" s="227">
        <f t="shared" si="257"/>
        <v>0</v>
      </c>
      <c r="Y2318" s="227">
        <f t="shared" si="255"/>
        <v>0</v>
      </c>
      <c r="Z2318" s="227">
        <f t="shared" si="256"/>
        <v>0</v>
      </c>
      <c r="AA2318" s="227">
        <f t="shared" si="258"/>
        <v>0</v>
      </c>
    </row>
    <row r="2319" spans="2:27" ht="13.5" hidden="1">
      <c r="B2319" s="232" t="s">
        <v>1110</v>
      </c>
      <c r="C2319" s="232" t="s">
        <v>700</v>
      </c>
      <c r="D2319" s="232" t="s">
        <v>1446</v>
      </c>
      <c r="E2319" s="232" t="s">
        <v>988</v>
      </c>
      <c r="F2319" s="232">
        <v>16</v>
      </c>
      <c r="G2319" s="232" t="s">
        <v>1312</v>
      </c>
      <c r="H2319" s="233">
        <v>7.01</v>
      </c>
      <c r="I2319" s="233">
        <v>0</v>
      </c>
      <c r="J2319" s="233">
        <v>0</v>
      </c>
      <c r="K2319" s="234">
        <v>0</v>
      </c>
      <c r="L2319" s="233">
        <v>0</v>
      </c>
      <c r="M2319" s="234">
        <v>0</v>
      </c>
      <c r="N2319" s="233">
        <v>0</v>
      </c>
      <c r="O2319" s="233">
        <v>0</v>
      </c>
      <c r="P2319" s="233">
        <v>0</v>
      </c>
      <c r="Q2319" s="234">
        <v>0</v>
      </c>
      <c r="R2319" s="233">
        <v>0</v>
      </c>
      <c r="S2319" s="234">
        <v>0</v>
      </c>
      <c r="T2319" s="233">
        <v>0</v>
      </c>
      <c r="U2319" s="235">
        <f t="shared" si="252"/>
        <v>5117.3</v>
      </c>
      <c r="V2319" s="227">
        <f t="shared" si="253"/>
        <v>0</v>
      </c>
      <c r="W2319" s="227">
        <f t="shared" si="254"/>
        <v>0</v>
      </c>
      <c r="X2319" s="227">
        <f t="shared" si="257"/>
        <v>0</v>
      </c>
      <c r="Y2319" s="227">
        <f t="shared" si="255"/>
        <v>0</v>
      </c>
      <c r="Z2319" s="227">
        <f t="shared" si="256"/>
        <v>0</v>
      </c>
      <c r="AA2319" s="227">
        <f t="shared" si="258"/>
        <v>0</v>
      </c>
    </row>
    <row r="2320" spans="2:27" ht="13.5" hidden="1">
      <c r="B2320" s="232" t="s">
        <v>1110</v>
      </c>
      <c r="C2320" s="232" t="s">
        <v>703</v>
      </c>
      <c r="D2320" s="232" t="s">
        <v>1446</v>
      </c>
      <c r="E2320" s="232" t="s">
        <v>988</v>
      </c>
      <c r="F2320" s="232">
        <v>36</v>
      </c>
      <c r="G2320" s="232" t="s">
        <v>1313</v>
      </c>
      <c r="H2320" s="233">
        <v>15.61</v>
      </c>
      <c r="I2320" s="233">
        <v>0</v>
      </c>
      <c r="J2320" s="233">
        <v>0</v>
      </c>
      <c r="K2320" s="234">
        <v>0</v>
      </c>
      <c r="L2320" s="233">
        <v>0</v>
      </c>
      <c r="M2320" s="234">
        <v>0</v>
      </c>
      <c r="N2320" s="233">
        <v>0</v>
      </c>
      <c r="O2320" s="233">
        <v>0</v>
      </c>
      <c r="P2320" s="233">
        <v>0</v>
      </c>
      <c r="Q2320" s="234">
        <v>0</v>
      </c>
      <c r="R2320" s="233">
        <v>0</v>
      </c>
      <c r="S2320" s="234">
        <v>0</v>
      </c>
      <c r="T2320" s="233">
        <v>0</v>
      </c>
      <c r="U2320" s="235">
        <f t="shared" si="252"/>
        <v>11395.3</v>
      </c>
      <c r="V2320" s="227">
        <f t="shared" si="253"/>
        <v>0</v>
      </c>
      <c r="W2320" s="227">
        <f t="shared" si="254"/>
        <v>0</v>
      </c>
      <c r="X2320" s="227">
        <f t="shared" si="257"/>
        <v>0</v>
      </c>
      <c r="Y2320" s="227">
        <f t="shared" si="255"/>
        <v>0</v>
      </c>
      <c r="Z2320" s="227">
        <f t="shared" si="256"/>
        <v>0</v>
      </c>
      <c r="AA2320" s="227">
        <f t="shared" si="258"/>
        <v>0</v>
      </c>
    </row>
    <row r="2321" spans="2:27" ht="13.5" hidden="1">
      <c r="B2321" s="232" t="s">
        <v>1110</v>
      </c>
      <c r="C2321" s="232" t="s">
        <v>709</v>
      </c>
      <c r="D2321" s="232" t="s">
        <v>1446</v>
      </c>
      <c r="E2321" s="232" t="s">
        <v>988</v>
      </c>
      <c r="F2321" s="232">
        <v>96</v>
      </c>
      <c r="G2321" s="232" t="s">
        <v>1310</v>
      </c>
      <c r="H2321" s="233">
        <v>41.41</v>
      </c>
      <c r="I2321" s="233">
        <v>0</v>
      </c>
      <c r="J2321" s="233">
        <v>0</v>
      </c>
      <c r="K2321" s="234">
        <v>0</v>
      </c>
      <c r="L2321" s="233">
        <v>0</v>
      </c>
      <c r="M2321" s="234">
        <v>0</v>
      </c>
      <c r="N2321" s="233">
        <v>0</v>
      </c>
      <c r="O2321" s="233">
        <v>0</v>
      </c>
      <c r="P2321" s="233">
        <v>0</v>
      </c>
      <c r="Q2321" s="234">
        <v>0</v>
      </c>
      <c r="R2321" s="233">
        <v>0</v>
      </c>
      <c r="S2321" s="234">
        <v>0</v>
      </c>
      <c r="T2321" s="233">
        <v>0</v>
      </c>
      <c r="U2321" s="235">
        <f t="shared" si="252"/>
        <v>30229.3</v>
      </c>
      <c r="V2321" s="227">
        <f t="shared" si="253"/>
        <v>0</v>
      </c>
      <c r="W2321" s="227">
        <f t="shared" si="254"/>
        <v>0</v>
      </c>
      <c r="X2321" s="227">
        <f t="shared" si="257"/>
        <v>0</v>
      </c>
      <c r="Y2321" s="227">
        <f t="shared" si="255"/>
        <v>0</v>
      </c>
      <c r="Z2321" s="227">
        <f t="shared" si="256"/>
        <v>0</v>
      </c>
      <c r="AA2321" s="227">
        <f t="shared" si="258"/>
        <v>0</v>
      </c>
    </row>
    <row r="2322" spans="2:27" ht="13.5" hidden="1">
      <c r="B2322" s="232" t="s">
        <v>1110</v>
      </c>
      <c r="C2322" s="232" t="s">
        <v>711</v>
      </c>
      <c r="D2322" s="232" t="s">
        <v>1446</v>
      </c>
      <c r="E2322" s="232" t="s">
        <v>988</v>
      </c>
      <c r="F2322" s="232">
        <v>4</v>
      </c>
      <c r="G2322" s="232" t="s">
        <v>1315</v>
      </c>
      <c r="H2322" s="233">
        <v>1.78</v>
      </c>
      <c r="I2322" s="233">
        <v>0</v>
      </c>
      <c r="J2322" s="233">
        <v>0</v>
      </c>
      <c r="K2322" s="234">
        <v>0</v>
      </c>
      <c r="L2322" s="233">
        <v>0</v>
      </c>
      <c r="M2322" s="234">
        <v>0</v>
      </c>
      <c r="N2322" s="233">
        <v>0</v>
      </c>
      <c r="O2322" s="233">
        <v>0</v>
      </c>
      <c r="P2322" s="233">
        <v>0</v>
      </c>
      <c r="Q2322" s="234">
        <v>0</v>
      </c>
      <c r="R2322" s="233">
        <v>0</v>
      </c>
      <c r="S2322" s="234">
        <v>0</v>
      </c>
      <c r="T2322" s="233">
        <v>0</v>
      </c>
      <c r="U2322" s="235">
        <f t="shared" si="252"/>
        <v>1299.4000000000001</v>
      </c>
      <c r="V2322" s="227">
        <f t="shared" si="253"/>
        <v>0</v>
      </c>
      <c r="W2322" s="227">
        <f t="shared" si="254"/>
        <v>0</v>
      </c>
      <c r="X2322" s="227">
        <f t="shared" si="257"/>
        <v>0</v>
      </c>
      <c r="Y2322" s="227">
        <f t="shared" si="255"/>
        <v>0</v>
      </c>
      <c r="Z2322" s="227">
        <f t="shared" si="256"/>
        <v>0</v>
      </c>
      <c r="AA2322" s="227">
        <f t="shared" si="258"/>
        <v>0</v>
      </c>
    </row>
    <row r="2323" spans="2:27" ht="13.5" hidden="1">
      <c r="B2323" s="232" t="s">
        <v>1110</v>
      </c>
      <c r="C2323" s="232" t="s">
        <v>716</v>
      </c>
      <c r="D2323" s="232" t="s">
        <v>1446</v>
      </c>
      <c r="E2323" s="232" t="s">
        <v>988</v>
      </c>
      <c r="F2323" s="232">
        <v>72</v>
      </c>
      <c r="G2323" s="232" t="s">
        <v>1310</v>
      </c>
      <c r="H2323" s="233">
        <v>31.521999999999998</v>
      </c>
      <c r="I2323" s="233">
        <v>0</v>
      </c>
      <c r="J2323" s="233">
        <v>0</v>
      </c>
      <c r="K2323" s="234">
        <v>0</v>
      </c>
      <c r="L2323" s="233">
        <v>0</v>
      </c>
      <c r="M2323" s="234">
        <v>0</v>
      </c>
      <c r="N2323" s="233">
        <v>0</v>
      </c>
      <c r="O2323" s="233">
        <v>0</v>
      </c>
      <c r="P2323" s="233">
        <v>0</v>
      </c>
      <c r="Q2323" s="234">
        <v>0</v>
      </c>
      <c r="R2323" s="233">
        <v>0</v>
      </c>
      <c r="S2323" s="234">
        <v>0</v>
      </c>
      <c r="T2323" s="233">
        <v>0</v>
      </c>
      <c r="U2323" s="235">
        <f t="shared" si="252"/>
        <v>23011.059999999998</v>
      </c>
      <c r="V2323" s="227">
        <f t="shared" si="253"/>
        <v>0</v>
      </c>
      <c r="W2323" s="227">
        <f t="shared" si="254"/>
        <v>0</v>
      </c>
      <c r="X2323" s="227">
        <f t="shared" si="257"/>
        <v>0</v>
      </c>
      <c r="Y2323" s="227">
        <f t="shared" si="255"/>
        <v>0</v>
      </c>
      <c r="Z2323" s="227">
        <f t="shared" si="256"/>
        <v>0</v>
      </c>
      <c r="AA2323" s="227">
        <f t="shared" si="258"/>
        <v>0</v>
      </c>
    </row>
    <row r="2324" spans="2:27" ht="13.5" hidden="1">
      <c r="B2324" s="232" t="s">
        <v>1110</v>
      </c>
      <c r="C2324" s="232" t="s">
        <v>719</v>
      </c>
      <c r="D2324" s="232" t="s">
        <v>1446</v>
      </c>
      <c r="E2324" s="232" t="s">
        <v>988</v>
      </c>
      <c r="F2324" s="232">
        <v>8</v>
      </c>
      <c r="G2324" s="232" t="s">
        <v>1318</v>
      </c>
      <c r="H2324" s="233">
        <v>3.6179999999999999</v>
      </c>
      <c r="I2324" s="233">
        <v>0</v>
      </c>
      <c r="J2324" s="233">
        <v>0</v>
      </c>
      <c r="K2324" s="234">
        <v>0</v>
      </c>
      <c r="L2324" s="233">
        <v>0</v>
      </c>
      <c r="M2324" s="234">
        <v>0</v>
      </c>
      <c r="N2324" s="233">
        <v>0</v>
      </c>
      <c r="O2324" s="233">
        <v>0</v>
      </c>
      <c r="P2324" s="233">
        <v>0</v>
      </c>
      <c r="Q2324" s="234">
        <v>0</v>
      </c>
      <c r="R2324" s="233">
        <v>0</v>
      </c>
      <c r="S2324" s="234">
        <v>0</v>
      </c>
      <c r="T2324" s="233">
        <v>0</v>
      </c>
      <c r="U2324" s="235">
        <f t="shared" si="252"/>
        <v>2641.14</v>
      </c>
      <c r="V2324" s="227">
        <f t="shared" si="253"/>
        <v>0</v>
      </c>
      <c r="W2324" s="227">
        <f t="shared" si="254"/>
        <v>0</v>
      </c>
      <c r="X2324" s="227">
        <f t="shared" si="257"/>
        <v>0</v>
      </c>
      <c r="Y2324" s="227">
        <f t="shared" si="255"/>
        <v>0</v>
      </c>
      <c r="Z2324" s="227">
        <f t="shared" si="256"/>
        <v>0</v>
      </c>
      <c r="AA2324" s="227">
        <f t="shared" si="258"/>
        <v>0</v>
      </c>
    </row>
    <row r="2325" spans="2:27" ht="13.5" hidden="1">
      <c r="B2325" s="232" t="s">
        <v>1110</v>
      </c>
      <c r="C2325" s="232" t="s">
        <v>722</v>
      </c>
      <c r="D2325" s="232" t="s">
        <v>1446</v>
      </c>
      <c r="E2325" s="232" t="s">
        <v>988</v>
      </c>
      <c r="F2325" s="232">
        <v>16</v>
      </c>
      <c r="G2325" s="232" t="s">
        <v>1319</v>
      </c>
      <c r="H2325" s="233">
        <v>7.1059999999999999</v>
      </c>
      <c r="I2325" s="233">
        <v>0</v>
      </c>
      <c r="J2325" s="233">
        <v>0</v>
      </c>
      <c r="K2325" s="234">
        <v>0</v>
      </c>
      <c r="L2325" s="233">
        <v>0</v>
      </c>
      <c r="M2325" s="234">
        <v>0</v>
      </c>
      <c r="N2325" s="233">
        <v>0</v>
      </c>
      <c r="O2325" s="233">
        <v>0</v>
      </c>
      <c r="P2325" s="233">
        <v>0</v>
      </c>
      <c r="Q2325" s="234">
        <v>0</v>
      </c>
      <c r="R2325" s="233">
        <v>0</v>
      </c>
      <c r="S2325" s="234">
        <v>0</v>
      </c>
      <c r="T2325" s="233">
        <v>0</v>
      </c>
      <c r="U2325" s="235">
        <f t="shared" si="252"/>
        <v>5187.38</v>
      </c>
      <c r="V2325" s="227">
        <f t="shared" si="253"/>
        <v>0</v>
      </c>
      <c r="W2325" s="227">
        <f t="shared" si="254"/>
        <v>0</v>
      </c>
      <c r="X2325" s="227">
        <f t="shared" si="257"/>
        <v>0</v>
      </c>
      <c r="Y2325" s="227">
        <f t="shared" si="255"/>
        <v>0</v>
      </c>
      <c r="Z2325" s="227">
        <f t="shared" si="256"/>
        <v>0</v>
      </c>
      <c r="AA2325" s="227">
        <f t="shared" si="258"/>
        <v>0</v>
      </c>
    </row>
    <row r="2326" spans="2:27" ht="13.5" hidden="1">
      <c r="B2326" s="232" t="s">
        <v>1110</v>
      </c>
      <c r="C2326" s="232" t="s">
        <v>725</v>
      </c>
      <c r="D2326" s="232" t="s">
        <v>1446</v>
      </c>
      <c r="E2326" s="232" t="s">
        <v>988</v>
      </c>
      <c r="F2326" s="232">
        <v>36</v>
      </c>
      <c r="G2326" s="232" t="s">
        <v>1308</v>
      </c>
      <c r="H2326" s="233">
        <v>15.826000000000001</v>
      </c>
      <c r="I2326" s="233">
        <v>0</v>
      </c>
      <c r="J2326" s="233">
        <v>0</v>
      </c>
      <c r="K2326" s="234">
        <v>0</v>
      </c>
      <c r="L2326" s="233">
        <v>0</v>
      </c>
      <c r="M2326" s="234">
        <v>0</v>
      </c>
      <c r="N2326" s="233">
        <v>0</v>
      </c>
      <c r="O2326" s="233">
        <v>0</v>
      </c>
      <c r="P2326" s="233">
        <v>0</v>
      </c>
      <c r="Q2326" s="234">
        <v>0</v>
      </c>
      <c r="R2326" s="233">
        <v>0</v>
      </c>
      <c r="S2326" s="234">
        <v>0</v>
      </c>
      <c r="T2326" s="233">
        <v>0</v>
      </c>
      <c r="U2326" s="235">
        <f t="shared" si="252"/>
        <v>11552.98</v>
      </c>
      <c r="V2326" s="227">
        <f t="shared" si="253"/>
        <v>0</v>
      </c>
      <c r="W2326" s="227">
        <f t="shared" si="254"/>
        <v>0</v>
      </c>
      <c r="X2326" s="227">
        <f t="shared" si="257"/>
        <v>0</v>
      </c>
      <c r="Y2326" s="227">
        <f t="shared" si="255"/>
        <v>0</v>
      </c>
      <c r="Z2326" s="227">
        <f t="shared" si="256"/>
        <v>0</v>
      </c>
      <c r="AA2326" s="227">
        <f t="shared" si="258"/>
        <v>0</v>
      </c>
    </row>
    <row r="2327" spans="2:27" ht="13.5" hidden="1">
      <c r="B2327" s="232" t="s">
        <v>1110</v>
      </c>
      <c r="C2327" s="232" t="s">
        <v>731</v>
      </c>
      <c r="D2327" s="232" t="s">
        <v>1446</v>
      </c>
      <c r="E2327" s="232" t="s">
        <v>988</v>
      </c>
      <c r="F2327" s="232">
        <v>72</v>
      </c>
      <c r="G2327" s="232" t="s">
        <v>1310</v>
      </c>
      <c r="H2327" s="233">
        <v>31.521999999999998</v>
      </c>
      <c r="I2327" s="233">
        <v>0</v>
      </c>
      <c r="J2327" s="233">
        <v>0</v>
      </c>
      <c r="K2327" s="234">
        <v>0</v>
      </c>
      <c r="L2327" s="233">
        <v>0</v>
      </c>
      <c r="M2327" s="234">
        <v>0</v>
      </c>
      <c r="N2327" s="233">
        <v>0</v>
      </c>
      <c r="O2327" s="233">
        <v>0</v>
      </c>
      <c r="P2327" s="233">
        <v>0</v>
      </c>
      <c r="Q2327" s="234">
        <v>0</v>
      </c>
      <c r="R2327" s="233">
        <v>0</v>
      </c>
      <c r="S2327" s="234">
        <v>0</v>
      </c>
      <c r="T2327" s="233">
        <v>0</v>
      </c>
      <c r="U2327" s="235">
        <f t="shared" si="252"/>
        <v>23011.059999999998</v>
      </c>
      <c r="V2327" s="227">
        <f t="shared" si="253"/>
        <v>0</v>
      </c>
      <c r="W2327" s="227">
        <f t="shared" si="254"/>
        <v>0</v>
      </c>
      <c r="X2327" s="227">
        <f t="shared" si="257"/>
        <v>0</v>
      </c>
      <c r="Y2327" s="227">
        <f t="shared" si="255"/>
        <v>0</v>
      </c>
      <c r="Z2327" s="227">
        <f t="shared" si="256"/>
        <v>0</v>
      </c>
      <c r="AA2327" s="227">
        <f t="shared" si="258"/>
        <v>0</v>
      </c>
    </row>
    <row r="2328" spans="2:27" ht="13.5" hidden="1">
      <c r="B2328" s="232" t="s">
        <v>1110</v>
      </c>
      <c r="C2328" s="232" t="s">
        <v>733</v>
      </c>
      <c r="D2328" s="232" t="s">
        <v>1446</v>
      </c>
      <c r="E2328" s="232" t="s">
        <v>988</v>
      </c>
      <c r="F2328" s="232">
        <v>4</v>
      </c>
      <c r="G2328" s="232" t="s">
        <v>1321</v>
      </c>
      <c r="H2328" s="233">
        <v>1.804</v>
      </c>
      <c r="I2328" s="233">
        <v>0</v>
      </c>
      <c r="J2328" s="233">
        <v>0</v>
      </c>
      <c r="K2328" s="234">
        <v>0</v>
      </c>
      <c r="L2328" s="233">
        <v>0</v>
      </c>
      <c r="M2328" s="234">
        <v>0</v>
      </c>
      <c r="N2328" s="233">
        <v>0</v>
      </c>
      <c r="O2328" s="233">
        <v>0</v>
      </c>
      <c r="P2328" s="233">
        <v>0</v>
      </c>
      <c r="Q2328" s="234">
        <v>0</v>
      </c>
      <c r="R2328" s="233">
        <v>0</v>
      </c>
      <c r="S2328" s="234">
        <v>0</v>
      </c>
      <c r="T2328" s="233">
        <v>0</v>
      </c>
      <c r="U2328" s="235">
        <f t="shared" si="252"/>
        <v>1316.92</v>
      </c>
      <c r="V2328" s="227">
        <f t="shared" si="253"/>
        <v>0</v>
      </c>
      <c r="W2328" s="227">
        <f t="shared" si="254"/>
        <v>0</v>
      </c>
      <c r="X2328" s="227">
        <f t="shared" si="257"/>
        <v>0</v>
      </c>
      <c r="Y2328" s="227">
        <f t="shared" si="255"/>
        <v>0</v>
      </c>
      <c r="Z2328" s="227">
        <f t="shared" si="256"/>
        <v>0</v>
      </c>
      <c r="AA2328" s="227">
        <f t="shared" si="258"/>
        <v>0</v>
      </c>
    </row>
    <row r="2329" spans="2:27" ht="13.5" hidden="1">
      <c r="B2329" s="232" t="s">
        <v>1110</v>
      </c>
      <c r="C2329" s="232" t="s">
        <v>1340</v>
      </c>
      <c r="D2329" s="232" t="s">
        <v>1446</v>
      </c>
      <c r="E2329" s="232" t="s">
        <v>988</v>
      </c>
      <c r="F2329" s="232">
        <v>48</v>
      </c>
      <c r="G2329" s="232" t="s">
        <v>1308</v>
      </c>
      <c r="H2329" s="233">
        <v>20.434000000000001</v>
      </c>
      <c r="I2329" s="233">
        <v>0</v>
      </c>
      <c r="J2329" s="233">
        <v>0</v>
      </c>
      <c r="K2329" s="234">
        <v>0</v>
      </c>
      <c r="L2329" s="233">
        <v>0</v>
      </c>
      <c r="M2329" s="234">
        <v>0</v>
      </c>
      <c r="N2329" s="233">
        <v>0</v>
      </c>
      <c r="O2329" s="233">
        <v>0</v>
      </c>
      <c r="P2329" s="233">
        <v>0</v>
      </c>
      <c r="Q2329" s="234">
        <v>0</v>
      </c>
      <c r="R2329" s="233">
        <v>0</v>
      </c>
      <c r="S2329" s="234">
        <v>0</v>
      </c>
      <c r="T2329" s="233">
        <v>0</v>
      </c>
      <c r="U2329" s="235">
        <f t="shared" si="252"/>
        <v>14916.820000000002</v>
      </c>
      <c r="V2329" s="227">
        <f t="shared" si="253"/>
        <v>0</v>
      </c>
      <c r="W2329" s="227">
        <f t="shared" si="254"/>
        <v>0</v>
      </c>
      <c r="X2329" s="227">
        <f t="shared" si="257"/>
        <v>0</v>
      </c>
      <c r="Y2329" s="227">
        <f t="shared" si="255"/>
        <v>0</v>
      </c>
      <c r="Z2329" s="227">
        <f t="shared" si="256"/>
        <v>0</v>
      </c>
      <c r="AA2329" s="227">
        <f t="shared" si="258"/>
        <v>0</v>
      </c>
    </row>
    <row r="2330" spans="2:27" ht="13.5" hidden="1">
      <c r="B2330" s="232" t="s">
        <v>1110</v>
      </c>
      <c r="C2330" s="232" t="s">
        <v>1341</v>
      </c>
      <c r="D2330" s="232" t="s">
        <v>1446</v>
      </c>
      <c r="E2330" s="232" t="s">
        <v>988</v>
      </c>
      <c r="F2330" s="232">
        <v>64</v>
      </c>
      <c r="G2330" s="232" t="s">
        <v>1316</v>
      </c>
      <c r="H2330" s="233">
        <v>27.202000000000002</v>
      </c>
      <c r="I2330" s="233">
        <v>0</v>
      </c>
      <c r="J2330" s="233">
        <v>0</v>
      </c>
      <c r="K2330" s="234">
        <v>0</v>
      </c>
      <c r="L2330" s="233">
        <v>0</v>
      </c>
      <c r="M2330" s="234">
        <v>0</v>
      </c>
      <c r="N2330" s="233">
        <v>0</v>
      </c>
      <c r="O2330" s="233">
        <v>0</v>
      </c>
      <c r="P2330" s="233">
        <v>0</v>
      </c>
      <c r="Q2330" s="234">
        <v>0</v>
      </c>
      <c r="R2330" s="233">
        <v>0</v>
      </c>
      <c r="S2330" s="234">
        <v>0</v>
      </c>
      <c r="T2330" s="233">
        <v>0</v>
      </c>
      <c r="U2330" s="235">
        <f t="shared" si="252"/>
        <v>19857.460000000003</v>
      </c>
      <c r="V2330" s="227">
        <f t="shared" si="253"/>
        <v>0</v>
      </c>
      <c r="W2330" s="227">
        <f t="shared" si="254"/>
        <v>0</v>
      </c>
      <c r="X2330" s="227">
        <f t="shared" si="257"/>
        <v>0</v>
      </c>
      <c r="Y2330" s="227">
        <f t="shared" si="255"/>
        <v>0</v>
      </c>
      <c r="Z2330" s="227">
        <f t="shared" si="256"/>
        <v>0</v>
      </c>
      <c r="AA2330" s="227">
        <f t="shared" si="258"/>
        <v>0</v>
      </c>
    </row>
    <row r="2331" spans="2:27" ht="13.5" hidden="1">
      <c r="B2331" s="232" t="s">
        <v>1110</v>
      </c>
      <c r="C2331" s="232" t="s">
        <v>1342</v>
      </c>
      <c r="D2331" s="232" t="s">
        <v>1446</v>
      </c>
      <c r="E2331" s="232" t="s">
        <v>988</v>
      </c>
      <c r="F2331" s="232">
        <v>96</v>
      </c>
      <c r="G2331" s="232" t="s">
        <v>1310</v>
      </c>
      <c r="H2331" s="233">
        <v>40.738</v>
      </c>
      <c r="I2331" s="233">
        <v>0</v>
      </c>
      <c r="J2331" s="233">
        <v>0</v>
      </c>
      <c r="K2331" s="234">
        <v>0</v>
      </c>
      <c r="L2331" s="233">
        <v>0</v>
      </c>
      <c r="M2331" s="234">
        <v>0</v>
      </c>
      <c r="N2331" s="233">
        <v>0</v>
      </c>
      <c r="O2331" s="233">
        <v>0</v>
      </c>
      <c r="P2331" s="233">
        <v>0</v>
      </c>
      <c r="Q2331" s="234">
        <v>0</v>
      </c>
      <c r="R2331" s="233">
        <v>0</v>
      </c>
      <c r="S2331" s="234">
        <v>0</v>
      </c>
      <c r="T2331" s="233">
        <v>0</v>
      </c>
      <c r="U2331" s="235">
        <f t="shared" si="252"/>
        <v>29738.739999999998</v>
      </c>
      <c r="V2331" s="227">
        <f t="shared" si="253"/>
        <v>0</v>
      </c>
      <c r="W2331" s="227">
        <f t="shared" si="254"/>
        <v>0</v>
      </c>
      <c r="X2331" s="227">
        <f t="shared" si="257"/>
        <v>0</v>
      </c>
      <c r="Y2331" s="227">
        <f t="shared" si="255"/>
        <v>0</v>
      </c>
      <c r="Z2331" s="227">
        <f t="shared" si="256"/>
        <v>0</v>
      </c>
      <c r="AA2331" s="227">
        <f t="shared" si="258"/>
        <v>0</v>
      </c>
    </row>
    <row r="2332" spans="2:27" ht="13.5" hidden="1">
      <c r="B2332" s="232" t="s">
        <v>1110</v>
      </c>
      <c r="C2332" s="232" t="s">
        <v>1343</v>
      </c>
      <c r="D2332" s="232" t="s">
        <v>1446</v>
      </c>
      <c r="E2332" s="232" t="s">
        <v>988</v>
      </c>
      <c r="F2332" s="232">
        <v>8</v>
      </c>
      <c r="G2332" s="232" t="s">
        <v>1311</v>
      </c>
      <c r="H2332" s="233">
        <v>3.5139999999999998</v>
      </c>
      <c r="I2332" s="233">
        <v>0</v>
      </c>
      <c r="J2332" s="233">
        <v>0</v>
      </c>
      <c r="K2332" s="234">
        <v>0</v>
      </c>
      <c r="L2332" s="233">
        <v>0</v>
      </c>
      <c r="M2332" s="234">
        <v>0</v>
      </c>
      <c r="N2332" s="233">
        <v>0</v>
      </c>
      <c r="O2332" s="233">
        <v>0</v>
      </c>
      <c r="P2332" s="233">
        <v>0</v>
      </c>
      <c r="Q2332" s="234">
        <v>0</v>
      </c>
      <c r="R2332" s="233">
        <v>0</v>
      </c>
      <c r="S2332" s="234">
        <v>0</v>
      </c>
      <c r="T2332" s="233">
        <v>0</v>
      </c>
      <c r="U2332" s="235">
        <f t="shared" si="252"/>
        <v>2565.2199999999998</v>
      </c>
      <c r="V2332" s="227">
        <f t="shared" si="253"/>
        <v>0</v>
      </c>
      <c r="W2332" s="227">
        <f t="shared" si="254"/>
        <v>0</v>
      </c>
      <c r="X2332" s="227">
        <f t="shared" si="257"/>
        <v>0</v>
      </c>
      <c r="Y2332" s="227">
        <f t="shared" si="255"/>
        <v>0</v>
      </c>
      <c r="Z2332" s="227">
        <f t="shared" si="256"/>
        <v>0</v>
      </c>
      <c r="AA2332" s="227">
        <f t="shared" si="258"/>
        <v>0</v>
      </c>
    </row>
    <row r="2333" spans="2:27" ht="13.5" hidden="1">
      <c r="B2333" s="232" t="s">
        <v>1110</v>
      </c>
      <c r="C2333" s="232" t="s">
        <v>1344</v>
      </c>
      <c r="D2333" s="232" t="s">
        <v>1446</v>
      </c>
      <c r="E2333" s="232" t="s">
        <v>988</v>
      </c>
      <c r="F2333" s="232">
        <v>128</v>
      </c>
      <c r="G2333" s="232" t="s">
        <v>1345</v>
      </c>
      <c r="H2333" s="233">
        <v>54.274000000000001</v>
      </c>
      <c r="I2333" s="233">
        <v>0</v>
      </c>
      <c r="J2333" s="233">
        <v>0</v>
      </c>
      <c r="K2333" s="234">
        <v>0</v>
      </c>
      <c r="L2333" s="233">
        <v>0</v>
      </c>
      <c r="M2333" s="234">
        <v>0</v>
      </c>
      <c r="N2333" s="233">
        <v>0</v>
      </c>
      <c r="O2333" s="233">
        <v>0</v>
      </c>
      <c r="P2333" s="233">
        <v>0</v>
      </c>
      <c r="Q2333" s="234">
        <v>0</v>
      </c>
      <c r="R2333" s="233">
        <v>0</v>
      </c>
      <c r="S2333" s="234">
        <v>0</v>
      </c>
      <c r="T2333" s="233">
        <v>0</v>
      </c>
      <c r="U2333" s="235">
        <f t="shared" si="252"/>
        <v>39620.020000000004</v>
      </c>
      <c r="V2333" s="227">
        <f t="shared" si="253"/>
        <v>0</v>
      </c>
      <c r="W2333" s="227">
        <f t="shared" si="254"/>
        <v>0</v>
      </c>
      <c r="X2333" s="227">
        <f t="shared" si="257"/>
        <v>0</v>
      </c>
      <c r="Y2333" s="227">
        <f t="shared" si="255"/>
        <v>0</v>
      </c>
      <c r="Z2333" s="227">
        <f t="shared" si="256"/>
        <v>0</v>
      </c>
      <c r="AA2333" s="227">
        <f t="shared" si="258"/>
        <v>0</v>
      </c>
    </row>
    <row r="2334" spans="2:27" ht="13.5" hidden="1">
      <c r="B2334" s="232" t="s">
        <v>1110</v>
      </c>
      <c r="C2334" s="232" t="s">
        <v>1346</v>
      </c>
      <c r="D2334" s="232" t="s">
        <v>1446</v>
      </c>
      <c r="E2334" s="232" t="s">
        <v>988</v>
      </c>
      <c r="F2334" s="232">
        <v>16</v>
      </c>
      <c r="G2334" s="232" t="s">
        <v>1312</v>
      </c>
      <c r="H2334" s="233">
        <v>6.8979999999999997</v>
      </c>
      <c r="I2334" s="233">
        <v>0</v>
      </c>
      <c r="J2334" s="233">
        <v>0</v>
      </c>
      <c r="K2334" s="234">
        <v>0</v>
      </c>
      <c r="L2334" s="233">
        <v>0</v>
      </c>
      <c r="M2334" s="234">
        <v>0</v>
      </c>
      <c r="N2334" s="233">
        <v>0</v>
      </c>
      <c r="O2334" s="233">
        <v>0</v>
      </c>
      <c r="P2334" s="233">
        <v>0</v>
      </c>
      <c r="Q2334" s="234">
        <v>0</v>
      </c>
      <c r="R2334" s="233">
        <v>0</v>
      </c>
      <c r="S2334" s="234">
        <v>0</v>
      </c>
      <c r="T2334" s="233">
        <v>0</v>
      </c>
      <c r="U2334" s="235">
        <f t="shared" si="252"/>
        <v>5035.54</v>
      </c>
      <c r="V2334" s="227">
        <f t="shared" si="253"/>
        <v>0</v>
      </c>
      <c r="W2334" s="227">
        <f t="shared" si="254"/>
        <v>0</v>
      </c>
      <c r="X2334" s="227">
        <f t="shared" si="257"/>
        <v>0</v>
      </c>
      <c r="Y2334" s="227">
        <f t="shared" si="255"/>
        <v>0</v>
      </c>
      <c r="Z2334" s="227">
        <f t="shared" si="256"/>
        <v>0</v>
      </c>
      <c r="AA2334" s="227">
        <f t="shared" si="258"/>
        <v>0</v>
      </c>
    </row>
    <row r="2335" spans="2:27" ht="13.5" hidden="1">
      <c r="B2335" s="232" t="s">
        <v>1110</v>
      </c>
      <c r="C2335" s="232" t="s">
        <v>1347</v>
      </c>
      <c r="D2335" s="232" t="s">
        <v>1446</v>
      </c>
      <c r="E2335" s="232" t="s">
        <v>988</v>
      </c>
      <c r="F2335" s="232">
        <v>32</v>
      </c>
      <c r="G2335" s="232" t="s">
        <v>1317</v>
      </c>
      <c r="H2335" s="233">
        <v>13.666</v>
      </c>
      <c r="I2335" s="233">
        <v>0</v>
      </c>
      <c r="J2335" s="233">
        <v>0</v>
      </c>
      <c r="K2335" s="234">
        <v>0</v>
      </c>
      <c r="L2335" s="233">
        <v>0</v>
      </c>
      <c r="M2335" s="234">
        <v>0</v>
      </c>
      <c r="N2335" s="233">
        <v>0</v>
      </c>
      <c r="O2335" s="233">
        <v>0</v>
      </c>
      <c r="P2335" s="233">
        <v>0</v>
      </c>
      <c r="Q2335" s="234">
        <v>0</v>
      </c>
      <c r="R2335" s="233">
        <v>0</v>
      </c>
      <c r="S2335" s="234">
        <v>0</v>
      </c>
      <c r="T2335" s="233">
        <v>0</v>
      </c>
      <c r="U2335" s="235">
        <f t="shared" si="252"/>
        <v>9976.18</v>
      </c>
      <c r="V2335" s="227">
        <f t="shared" si="253"/>
        <v>0</v>
      </c>
      <c r="W2335" s="227">
        <f t="shared" si="254"/>
        <v>0</v>
      </c>
      <c r="X2335" s="227">
        <f t="shared" si="257"/>
        <v>0</v>
      </c>
      <c r="Y2335" s="227">
        <f t="shared" si="255"/>
        <v>0</v>
      </c>
      <c r="Z2335" s="227">
        <f t="shared" si="256"/>
        <v>0</v>
      </c>
      <c r="AA2335" s="227">
        <f t="shared" si="258"/>
        <v>0</v>
      </c>
    </row>
    <row r="2336" spans="2:27" ht="13.5" hidden="1">
      <c r="B2336" s="232" t="s">
        <v>1110</v>
      </c>
      <c r="C2336" s="232" t="s">
        <v>1349</v>
      </c>
      <c r="D2336" s="232" t="s">
        <v>1446</v>
      </c>
      <c r="E2336" s="232" t="s">
        <v>988</v>
      </c>
      <c r="F2336" s="232">
        <v>128</v>
      </c>
      <c r="G2336" s="232" t="s">
        <v>1345</v>
      </c>
      <c r="H2336" s="233">
        <v>54.274000000000001</v>
      </c>
      <c r="I2336" s="233">
        <v>0</v>
      </c>
      <c r="J2336" s="233">
        <v>0</v>
      </c>
      <c r="K2336" s="234">
        <v>0</v>
      </c>
      <c r="L2336" s="233">
        <v>0</v>
      </c>
      <c r="M2336" s="234">
        <v>0</v>
      </c>
      <c r="N2336" s="233">
        <v>0</v>
      </c>
      <c r="O2336" s="233">
        <v>0</v>
      </c>
      <c r="P2336" s="233">
        <v>0</v>
      </c>
      <c r="Q2336" s="234">
        <v>0</v>
      </c>
      <c r="R2336" s="233">
        <v>0</v>
      </c>
      <c r="S2336" s="234">
        <v>0</v>
      </c>
      <c r="T2336" s="233">
        <v>0</v>
      </c>
      <c r="U2336" s="235">
        <f t="shared" si="252"/>
        <v>39620.020000000004</v>
      </c>
      <c r="V2336" s="227">
        <f t="shared" si="253"/>
        <v>0</v>
      </c>
      <c r="W2336" s="227">
        <f t="shared" si="254"/>
        <v>0</v>
      </c>
      <c r="X2336" s="227">
        <f t="shared" si="257"/>
        <v>0</v>
      </c>
      <c r="Y2336" s="227">
        <f t="shared" si="255"/>
        <v>0</v>
      </c>
      <c r="Z2336" s="227">
        <f t="shared" si="256"/>
        <v>0</v>
      </c>
      <c r="AA2336" s="227">
        <f t="shared" si="258"/>
        <v>0</v>
      </c>
    </row>
    <row r="2337" spans="2:27" ht="13.5" hidden="1">
      <c r="B2337" s="232" t="s">
        <v>1110</v>
      </c>
      <c r="C2337" s="232" t="s">
        <v>1350</v>
      </c>
      <c r="D2337" s="232" t="s">
        <v>1446</v>
      </c>
      <c r="E2337" s="232" t="s">
        <v>988</v>
      </c>
      <c r="F2337" s="232">
        <v>4</v>
      </c>
      <c r="G2337" s="232" t="s">
        <v>1315</v>
      </c>
      <c r="H2337" s="233">
        <v>1.752</v>
      </c>
      <c r="I2337" s="233">
        <v>0</v>
      </c>
      <c r="J2337" s="233">
        <v>0</v>
      </c>
      <c r="K2337" s="234">
        <v>0</v>
      </c>
      <c r="L2337" s="233">
        <v>0</v>
      </c>
      <c r="M2337" s="234">
        <v>0</v>
      </c>
      <c r="N2337" s="233">
        <v>0</v>
      </c>
      <c r="O2337" s="233">
        <v>0</v>
      </c>
      <c r="P2337" s="233">
        <v>0</v>
      </c>
      <c r="Q2337" s="234">
        <v>0</v>
      </c>
      <c r="R2337" s="233">
        <v>0</v>
      </c>
      <c r="S2337" s="234">
        <v>0</v>
      </c>
      <c r="T2337" s="233">
        <v>0</v>
      </c>
      <c r="U2337" s="235">
        <f t="shared" si="252"/>
        <v>1278.96</v>
      </c>
      <c r="V2337" s="227">
        <f t="shared" si="253"/>
        <v>0</v>
      </c>
      <c r="W2337" s="227">
        <f t="shared" si="254"/>
        <v>0</v>
      </c>
      <c r="X2337" s="227">
        <f t="shared" si="257"/>
        <v>0</v>
      </c>
      <c r="Y2337" s="227">
        <f t="shared" si="255"/>
        <v>0</v>
      </c>
      <c r="Z2337" s="227">
        <f t="shared" si="256"/>
        <v>0</v>
      </c>
      <c r="AA2337" s="227">
        <f t="shared" si="258"/>
        <v>0</v>
      </c>
    </row>
    <row r="2338" spans="2:27" ht="13.5" hidden="1">
      <c r="B2338" s="232" t="s">
        <v>1110</v>
      </c>
      <c r="C2338" s="232" t="s">
        <v>736</v>
      </c>
      <c r="D2338" s="232" t="s">
        <v>1446</v>
      </c>
      <c r="E2338" s="232" t="s">
        <v>988</v>
      </c>
      <c r="F2338" s="232">
        <v>8</v>
      </c>
      <c r="G2338" s="232" t="s">
        <v>1351</v>
      </c>
      <c r="H2338" s="233">
        <v>4.8179999999999996</v>
      </c>
      <c r="I2338" s="233">
        <v>0</v>
      </c>
      <c r="J2338" s="233">
        <v>0</v>
      </c>
      <c r="K2338" s="234">
        <v>0</v>
      </c>
      <c r="L2338" s="233">
        <v>0</v>
      </c>
      <c r="M2338" s="234">
        <v>0</v>
      </c>
      <c r="N2338" s="233">
        <v>0</v>
      </c>
      <c r="O2338" s="233">
        <v>0</v>
      </c>
      <c r="P2338" s="233">
        <v>0</v>
      </c>
      <c r="Q2338" s="234">
        <v>0</v>
      </c>
      <c r="R2338" s="233">
        <v>0</v>
      </c>
      <c r="S2338" s="234">
        <v>0</v>
      </c>
      <c r="T2338" s="233">
        <v>0</v>
      </c>
      <c r="U2338" s="235">
        <f t="shared" si="252"/>
        <v>3517.14</v>
      </c>
      <c r="V2338" s="227">
        <f t="shared" si="253"/>
        <v>0</v>
      </c>
      <c r="W2338" s="227">
        <f t="shared" si="254"/>
        <v>0</v>
      </c>
      <c r="X2338" s="227">
        <f t="shared" si="257"/>
        <v>0</v>
      </c>
      <c r="Y2338" s="227">
        <f t="shared" si="255"/>
        <v>0</v>
      </c>
      <c r="Z2338" s="227">
        <f t="shared" si="256"/>
        <v>0</v>
      </c>
      <c r="AA2338" s="227">
        <f t="shared" si="258"/>
        <v>0</v>
      </c>
    </row>
    <row r="2339" spans="2:27" ht="13.5" hidden="1">
      <c r="B2339" s="232" t="s">
        <v>1110</v>
      </c>
      <c r="C2339" s="232" t="s">
        <v>738</v>
      </c>
      <c r="D2339" s="232" t="s">
        <v>1446</v>
      </c>
      <c r="E2339" s="232" t="s">
        <v>988</v>
      </c>
      <c r="F2339" s="232">
        <v>16</v>
      </c>
      <c r="G2339" s="232" t="s">
        <v>1352</v>
      </c>
      <c r="H2339" s="233">
        <v>9.5060000000000002</v>
      </c>
      <c r="I2339" s="233">
        <v>0</v>
      </c>
      <c r="J2339" s="233">
        <v>0</v>
      </c>
      <c r="K2339" s="234">
        <v>0</v>
      </c>
      <c r="L2339" s="233">
        <v>0</v>
      </c>
      <c r="M2339" s="234">
        <v>0</v>
      </c>
      <c r="N2339" s="233">
        <v>0</v>
      </c>
      <c r="O2339" s="233">
        <v>0</v>
      </c>
      <c r="P2339" s="233">
        <v>0</v>
      </c>
      <c r="Q2339" s="234">
        <v>0</v>
      </c>
      <c r="R2339" s="233">
        <v>0</v>
      </c>
      <c r="S2339" s="234">
        <v>0</v>
      </c>
      <c r="T2339" s="233">
        <v>0</v>
      </c>
      <c r="U2339" s="235">
        <f t="shared" si="252"/>
        <v>6939.38</v>
      </c>
      <c r="V2339" s="227">
        <f t="shared" si="253"/>
        <v>0</v>
      </c>
      <c r="W2339" s="227">
        <f t="shared" si="254"/>
        <v>0</v>
      </c>
      <c r="X2339" s="227">
        <f t="shared" si="257"/>
        <v>0</v>
      </c>
      <c r="Y2339" s="227">
        <f t="shared" si="255"/>
        <v>0</v>
      </c>
      <c r="Z2339" s="227">
        <f t="shared" si="256"/>
        <v>0</v>
      </c>
      <c r="AA2339" s="227">
        <f t="shared" si="258"/>
        <v>0</v>
      </c>
    </row>
    <row r="2340" spans="2:27" ht="13.5" hidden="1">
      <c r="B2340" s="232" t="s">
        <v>1110</v>
      </c>
      <c r="C2340" s="232" t="s">
        <v>740</v>
      </c>
      <c r="D2340" s="232" t="s">
        <v>1446</v>
      </c>
      <c r="E2340" s="232" t="s">
        <v>988</v>
      </c>
      <c r="F2340" s="232">
        <v>36</v>
      </c>
      <c r="G2340" s="232" t="s">
        <v>1353</v>
      </c>
      <c r="H2340" s="233">
        <v>20.382000000000001</v>
      </c>
      <c r="I2340" s="233">
        <v>0</v>
      </c>
      <c r="J2340" s="233">
        <v>0</v>
      </c>
      <c r="K2340" s="234">
        <v>0</v>
      </c>
      <c r="L2340" s="233">
        <v>0</v>
      </c>
      <c r="M2340" s="234">
        <v>0</v>
      </c>
      <c r="N2340" s="233">
        <v>0</v>
      </c>
      <c r="O2340" s="233">
        <v>0</v>
      </c>
      <c r="P2340" s="233">
        <v>0</v>
      </c>
      <c r="Q2340" s="234">
        <v>0</v>
      </c>
      <c r="R2340" s="233">
        <v>0</v>
      </c>
      <c r="S2340" s="234">
        <v>0</v>
      </c>
      <c r="T2340" s="233">
        <v>0</v>
      </c>
      <c r="U2340" s="235">
        <f t="shared" si="252"/>
        <v>14878.86</v>
      </c>
      <c r="V2340" s="227">
        <f t="shared" si="253"/>
        <v>0</v>
      </c>
      <c r="W2340" s="227">
        <f t="shared" si="254"/>
        <v>0</v>
      </c>
      <c r="X2340" s="227">
        <f t="shared" si="257"/>
        <v>0</v>
      </c>
      <c r="Y2340" s="227">
        <f t="shared" si="255"/>
        <v>0</v>
      </c>
      <c r="Z2340" s="227">
        <f t="shared" si="256"/>
        <v>0</v>
      </c>
      <c r="AA2340" s="227">
        <f t="shared" si="258"/>
        <v>0</v>
      </c>
    </row>
    <row r="2341" spans="2:27" ht="13.5" hidden="1">
      <c r="B2341" s="232" t="s">
        <v>1110</v>
      </c>
      <c r="C2341" s="232" t="s">
        <v>742</v>
      </c>
      <c r="D2341" s="232" t="s">
        <v>1446</v>
      </c>
      <c r="E2341" s="232" t="s">
        <v>988</v>
      </c>
      <c r="F2341" s="232">
        <v>4</v>
      </c>
      <c r="G2341" s="232" t="s">
        <v>1354</v>
      </c>
      <c r="H2341" s="233">
        <v>2.4039999999999999</v>
      </c>
      <c r="I2341" s="233">
        <v>0</v>
      </c>
      <c r="J2341" s="233">
        <v>0</v>
      </c>
      <c r="K2341" s="234">
        <v>0</v>
      </c>
      <c r="L2341" s="233">
        <v>0</v>
      </c>
      <c r="M2341" s="234">
        <v>0</v>
      </c>
      <c r="N2341" s="233">
        <v>0</v>
      </c>
      <c r="O2341" s="233">
        <v>0</v>
      </c>
      <c r="P2341" s="233">
        <v>0</v>
      </c>
      <c r="Q2341" s="234">
        <v>0</v>
      </c>
      <c r="R2341" s="233">
        <v>0</v>
      </c>
      <c r="S2341" s="234">
        <v>0</v>
      </c>
      <c r="T2341" s="233">
        <v>0</v>
      </c>
      <c r="U2341" s="235">
        <f t="shared" si="252"/>
        <v>1754.9199999999998</v>
      </c>
      <c r="V2341" s="227">
        <f t="shared" si="253"/>
        <v>0</v>
      </c>
      <c r="W2341" s="227">
        <f t="shared" si="254"/>
        <v>0</v>
      </c>
      <c r="X2341" s="227">
        <f t="shared" si="257"/>
        <v>0</v>
      </c>
      <c r="Y2341" s="227">
        <f t="shared" si="255"/>
        <v>0</v>
      </c>
      <c r="Z2341" s="227">
        <f t="shared" si="256"/>
        <v>0</v>
      </c>
      <c r="AA2341" s="227">
        <f t="shared" si="258"/>
        <v>0</v>
      </c>
    </row>
    <row r="2342" spans="2:27" ht="13.5" hidden="1">
      <c r="B2342" s="232" t="s">
        <v>1110</v>
      </c>
      <c r="C2342" s="232" t="s">
        <v>772</v>
      </c>
      <c r="D2342" s="232" t="s">
        <v>1446</v>
      </c>
      <c r="E2342" s="232" t="s">
        <v>988</v>
      </c>
      <c r="F2342" s="232">
        <v>8</v>
      </c>
      <c r="G2342" s="232" t="s">
        <v>1351</v>
      </c>
      <c r="H2342" s="233">
        <v>5.1319999999999997</v>
      </c>
      <c r="I2342" s="233">
        <v>0</v>
      </c>
      <c r="J2342" s="233">
        <v>0</v>
      </c>
      <c r="K2342" s="234">
        <v>0</v>
      </c>
      <c r="L2342" s="233">
        <v>0</v>
      </c>
      <c r="M2342" s="234">
        <v>0</v>
      </c>
      <c r="N2342" s="233">
        <v>0</v>
      </c>
      <c r="O2342" s="233">
        <v>0</v>
      </c>
      <c r="P2342" s="233">
        <v>0</v>
      </c>
      <c r="Q2342" s="234">
        <v>0</v>
      </c>
      <c r="R2342" s="233">
        <v>0</v>
      </c>
      <c r="S2342" s="234">
        <v>0</v>
      </c>
      <c r="T2342" s="233">
        <v>0</v>
      </c>
      <c r="U2342" s="235">
        <f t="shared" si="252"/>
        <v>3746.3599999999997</v>
      </c>
      <c r="V2342" s="227">
        <f t="shared" si="253"/>
        <v>0</v>
      </c>
      <c r="W2342" s="227">
        <f t="shared" si="254"/>
        <v>0</v>
      </c>
      <c r="X2342" s="227">
        <f t="shared" si="257"/>
        <v>0</v>
      </c>
      <c r="Y2342" s="227">
        <f t="shared" si="255"/>
        <v>0</v>
      </c>
      <c r="Z2342" s="227">
        <f t="shared" si="256"/>
        <v>0</v>
      </c>
      <c r="AA2342" s="227">
        <f t="shared" si="258"/>
        <v>0</v>
      </c>
    </row>
    <row r="2343" spans="2:27" ht="13.5" hidden="1">
      <c r="B2343" s="232" t="s">
        <v>1110</v>
      </c>
      <c r="C2343" s="232" t="s">
        <v>773</v>
      </c>
      <c r="D2343" s="232" t="s">
        <v>1446</v>
      </c>
      <c r="E2343" s="232" t="s">
        <v>988</v>
      </c>
      <c r="F2343" s="232">
        <v>16</v>
      </c>
      <c r="G2343" s="232" t="s">
        <v>1352</v>
      </c>
      <c r="H2343" s="233">
        <v>10.134</v>
      </c>
      <c r="I2343" s="233">
        <v>0</v>
      </c>
      <c r="J2343" s="233">
        <v>0</v>
      </c>
      <c r="K2343" s="234">
        <v>0</v>
      </c>
      <c r="L2343" s="233">
        <v>0</v>
      </c>
      <c r="M2343" s="234">
        <v>0</v>
      </c>
      <c r="N2343" s="233">
        <v>0</v>
      </c>
      <c r="O2343" s="233">
        <v>0</v>
      </c>
      <c r="P2343" s="233">
        <v>0</v>
      </c>
      <c r="Q2343" s="234">
        <v>0</v>
      </c>
      <c r="R2343" s="233">
        <v>0</v>
      </c>
      <c r="S2343" s="234">
        <v>0</v>
      </c>
      <c r="T2343" s="233">
        <v>0</v>
      </c>
      <c r="U2343" s="235">
        <f t="shared" si="252"/>
        <v>7397.8200000000006</v>
      </c>
      <c r="V2343" s="227">
        <f t="shared" si="253"/>
        <v>0</v>
      </c>
      <c r="W2343" s="227">
        <f t="shared" si="254"/>
        <v>0</v>
      </c>
      <c r="X2343" s="227">
        <f t="shared" si="257"/>
        <v>0</v>
      </c>
      <c r="Y2343" s="227">
        <f t="shared" si="255"/>
        <v>0</v>
      </c>
      <c r="Z2343" s="227">
        <f t="shared" si="256"/>
        <v>0</v>
      </c>
      <c r="AA2343" s="227">
        <f t="shared" si="258"/>
        <v>0</v>
      </c>
    </row>
    <row r="2344" spans="2:27" ht="13.5" hidden="1">
      <c r="B2344" s="232" t="s">
        <v>1110</v>
      </c>
      <c r="C2344" s="232" t="s">
        <v>774</v>
      </c>
      <c r="D2344" s="232" t="s">
        <v>1446</v>
      </c>
      <c r="E2344" s="232" t="s">
        <v>988</v>
      </c>
      <c r="F2344" s="232">
        <v>32</v>
      </c>
      <c r="G2344" s="232" t="s">
        <v>1353</v>
      </c>
      <c r="H2344" s="233">
        <v>20.138000000000002</v>
      </c>
      <c r="I2344" s="233">
        <v>0</v>
      </c>
      <c r="J2344" s="233">
        <v>0</v>
      </c>
      <c r="K2344" s="234">
        <v>0</v>
      </c>
      <c r="L2344" s="233">
        <v>0</v>
      </c>
      <c r="M2344" s="234">
        <v>0</v>
      </c>
      <c r="N2344" s="233">
        <v>0</v>
      </c>
      <c r="O2344" s="233">
        <v>0</v>
      </c>
      <c r="P2344" s="233">
        <v>0</v>
      </c>
      <c r="Q2344" s="234">
        <v>0</v>
      </c>
      <c r="R2344" s="233">
        <v>0</v>
      </c>
      <c r="S2344" s="234">
        <v>0</v>
      </c>
      <c r="T2344" s="233">
        <v>0</v>
      </c>
      <c r="U2344" s="235">
        <f t="shared" si="252"/>
        <v>14700.740000000002</v>
      </c>
      <c r="V2344" s="227">
        <f t="shared" si="253"/>
        <v>0</v>
      </c>
      <c r="W2344" s="227">
        <f t="shared" si="254"/>
        <v>0</v>
      </c>
      <c r="X2344" s="227">
        <f t="shared" si="257"/>
        <v>0</v>
      </c>
      <c r="Y2344" s="227">
        <f t="shared" si="255"/>
        <v>0</v>
      </c>
      <c r="Z2344" s="227">
        <f t="shared" si="256"/>
        <v>0</v>
      </c>
      <c r="AA2344" s="227">
        <f t="shared" si="258"/>
        <v>0</v>
      </c>
    </row>
    <row r="2345" spans="2:27" ht="13.5" hidden="1">
      <c r="B2345" s="232" t="s">
        <v>1110</v>
      </c>
      <c r="C2345" s="232" t="s">
        <v>775</v>
      </c>
      <c r="D2345" s="232" t="s">
        <v>1446</v>
      </c>
      <c r="E2345" s="232" t="s">
        <v>988</v>
      </c>
      <c r="F2345" s="232">
        <v>4</v>
      </c>
      <c r="G2345" s="232" t="s">
        <v>1354</v>
      </c>
      <c r="H2345" s="233">
        <v>2.5609999999999999</v>
      </c>
      <c r="I2345" s="233">
        <v>0</v>
      </c>
      <c r="J2345" s="233">
        <v>0</v>
      </c>
      <c r="K2345" s="234">
        <v>0</v>
      </c>
      <c r="L2345" s="233">
        <v>0</v>
      </c>
      <c r="M2345" s="234">
        <v>0</v>
      </c>
      <c r="N2345" s="233">
        <v>0</v>
      </c>
      <c r="O2345" s="233">
        <v>0</v>
      </c>
      <c r="P2345" s="233">
        <v>0</v>
      </c>
      <c r="Q2345" s="234">
        <v>0</v>
      </c>
      <c r="R2345" s="233">
        <v>0</v>
      </c>
      <c r="S2345" s="234">
        <v>0</v>
      </c>
      <c r="T2345" s="233">
        <v>0</v>
      </c>
      <c r="U2345" s="235">
        <f t="shared" si="252"/>
        <v>1869.53</v>
      </c>
      <c r="V2345" s="227">
        <f t="shared" si="253"/>
        <v>0</v>
      </c>
      <c r="W2345" s="227">
        <f t="shared" si="254"/>
        <v>0</v>
      </c>
      <c r="X2345" s="227">
        <f t="shared" si="257"/>
        <v>0</v>
      </c>
      <c r="Y2345" s="227">
        <f t="shared" si="255"/>
        <v>0</v>
      </c>
      <c r="Z2345" s="227">
        <f t="shared" si="256"/>
        <v>0</v>
      </c>
      <c r="AA2345" s="227">
        <f t="shared" si="258"/>
        <v>0</v>
      </c>
    </row>
    <row r="2346" spans="2:27" ht="13.5" hidden="1">
      <c r="B2346" s="232" t="s">
        <v>1110</v>
      </c>
      <c r="C2346" s="232" t="s">
        <v>776</v>
      </c>
      <c r="D2346" s="232" t="s">
        <v>1446</v>
      </c>
      <c r="E2346" s="232" t="s">
        <v>988</v>
      </c>
      <c r="F2346" s="232">
        <v>64</v>
      </c>
      <c r="G2346" s="232" t="s">
        <v>1355</v>
      </c>
      <c r="H2346" s="233">
        <v>29.986000000000001</v>
      </c>
      <c r="I2346" s="233">
        <v>0</v>
      </c>
      <c r="J2346" s="233">
        <v>0</v>
      </c>
      <c r="K2346" s="234">
        <v>0</v>
      </c>
      <c r="L2346" s="233">
        <v>0</v>
      </c>
      <c r="M2346" s="234">
        <v>0</v>
      </c>
      <c r="N2346" s="233">
        <v>0</v>
      </c>
      <c r="O2346" s="233">
        <v>0</v>
      </c>
      <c r="P2346" s="233">
        <v>0</v>
      </c>
      <c r="Q2346" s="234">
        <v>0</v>
      </c>
      <c r="R2346" s="233">
        <v>0</v>
      </c>
      <c r="S2346" s="234">
        <v>0</v>
      </c>
      <c r="T2346" s="233">
        <v>0</v>
      </c>
      <c r="U2346" s="235">
        <f t="shared" si="252"/>
        <v>21889.78</v>
      </c>
      <c r="V2346" s="227">
        <f t="shared" si="253"/>
        <v>0</v>
      </c>
      <c r="W2346" s="227">
        <f t="shared" si="254"/>
        <v>0</v>
      </c>
      <c r="X2346" s="227">
        <f t="shared" si="257"/>
        <v>0</v>
      </c>
      <c r="Y2346" s="227">
        <f t="shared" si="255"/>
        <v>0</v>
      </c>
      <c r="Z2346" s="227">
        <f t="shared" si="256"/>
        <v>0</v>
      </c>
      <c r="AA2346" s="227">
        <f t="shared" si="258"/>
        <v>0</v>
      </c>
    </row>
    <row r="2347" spans="2:27" ht="13.5" hidden="1">
      <c r="B2347" s="232" t="s">
        <v>1110</v>
      </c>
      <c r="C2347" s="232" t="s">
        <v>777</v>
      </c>
      <c r="D2347" s="232" t="s">
        <v>1446</v>
      </c>
      <c r="E2347" s="232" t="s">
        <v>988</v>
      </c>
      <c r="F2347" s="232">
        <v>8</v>
      </c>
      <c r="G2347" s="232" t="s">
        <v>1351</v>
      </c>
      <c r="H2347" s="233">
        <v>3.8620000000000001</v>
      </c>
      <c r="I2347" s="233">
        <v>0</v>
      </c>
      <c r="J2347" s="233">
        <v>0</v>
      </c>
      <c r="K2347" s="234">
        <v>0</v>
      </c>
      <c r="L2347" s="233">
        <v>0</v>
      </c>
      <c r="M2347" s="234">
        <v>0</v>
      </c>
      <c r="N2347" s="233">
        <v>0</v>
      </c>
      <c r="O2347" s="233">
        <v>0</v>
      </c>
      <c r="P2347" s="233">
        <v>0</v>
      </c>
      <c r="Q2347" s="234">
        <v>0</v>
      </c>
      <c r="R2347" s="233">
        <v>0</v>
      </c>
      <c r="S2347" s="234">
        <v>0</v>
      </c>
      <c r="T2347" s="233">
        <v>0</v>
      </c>
      <c r="U2347" s="235">
        <f t="shared" si="252"/>
        <v>2819.26</v>
      </c>
      <c r="V2347" s="227">
        <f t="shared" si="253"/>
        <v>0</v>
      </c>
      <c r="W2347" s="227">
        <f t="shared" si="254"/>
        <v>0</v>
      </c>
      <c r="X2347" s="227">
        <f t="shared" si="257"/>
        <v>0</v>
      </c>
      <c r="Y2347" s="227">
        <f t="shared" si="255"/>
        <v>0</v>
      </c>
      <c r="Z2347" s="227">
        <f t="shared" si="256"/>
        <v>0</v>
      </c>
      <c r="AA2347" s="227">
        <f t="shared" si="258"/>
        <v>0</v>
      </c>
    </row>
    <row r="2348" spans="2:27" ht="13.5" hidden="1">
      <c r="B2348" s="232" t="s">
        <v>1110</v>
      </c>
      <c r="C2348" s="232" t="s">
        <v>778</v>
      </c>
      <c r="D2348" s="232" t="s">
        <v>1446</v>
      </c>
      <c r="E2348" s="232" t="s">
        <v>988</v>
      </c>
      <c r="F2348" s="232">
        <v>16</v>
      </c>
      <c r="G2348" s="232" t="s">
        <v>1352</v>
      </c>
      <c r="H2348" s="233">
        <v>7.5940000000000003</v>
      </c>
      <c r="I2348" s="233">
        <v>0</v>
      </c>
      <c r="J2348" s="233">
        <v>0</v>
      </c>
      <c r="K2348" s="234">
        <v>0</v>
      </c>
      <c r="L2348" s="233">
        <v>0</v>
      </c>
      <c r="M2348" s="234">
        <v>0</v>
      </c>
      <c r="N2348" s="233">
        <v>0</v>
      </c>
      <c r="O2348" s="233">
        <v>0</v>
      </c>
      <c r="P2348" s="233">
        <v>0</v>
      </c>
      <c r="Q2348" s="234">
        <v>0</v>
      </c>
      <c r="R2348" s="233">
        <v>0</v>
      </c>
      <c r="S2348" s="234">
        <v>0</v>
      </c>
      <c r="T2348" s="233">
        <v>0</v>
      </c>
      <c r="U2348" s="235">
        <f t="shared" si="252"/>
        <v>5543.62</v>
      </c>
      <c r="V2348" s="227">
        <f t="shared" si="253"/>
        <v>0</v>
      </c>
      <c r="W2348" s="227">
        <f t="shared" si="254"/>
        <v>0</v>
      </c>
      <c r="X2348" s="227">
        <f t="shared" si="257"/>
        <v>0</v>
      </c>
      <c r="Y2348" s="227">
        <f t="shared" si="255"/>
        <v>0</v>
      </c>
      <c r="Z2348" s="227">
        <f t="shared" si="256"/>
        <v>0</v>
      </c>
      <c r="AA2348" s="227">
        <f t="shared" si="258"/>
        <v>0</v>
      </c>
    </row>
    <row r="2349" spans="2:27" ht="13.5" hidden="1">
      <c r="B2349" s="232" t="s">
        <v>1110</v>
      </c>
      <c r="C2349" s="232" t="s">
        <v>779</v>
      </c>
      <c r="D2349" s="232" t="s">
        <v>1446</v>
      </c>
      <c r="E2349" s="232" t="s">
        <v>988</v>
      </c>
      <c r="F2349" s="232">
        <v>32</v>
      </c>
      <c r="G2349" s="232" t="s">
        <v>1353</v>
      </c>
      <c r="H2349" s="233">
        <v>15.058</v>
      </c>
      <c r="I2349" s="233">
        <v>0</v>
      </c>
      <c r="J2349" s="233">
        <v>0</v>
      </c>
      <c r="K2349" s="234">
        <v>0</v>
      </c>
      <c r="L2349" s="233">
        <v>0</v>
      </c>
      <c r="M2349" s="234">
        <v>0</v>
      </c>
      <c r="N2349" s="233">
        <v>0</v>
      </c>
      <c r="O2349" s="233">
        <v>0</v>
      </c>
      <c r="P2349" s="233">
        <v>0</v>
      </c>
      <c r="Q2349" s="234">
        <v>0</v>
      </c>
      <c r="R2349" s="233">
        <v>0</v>
      </c>
      <c r="S2349" s="234">
        <v>0</v>
      </c>
      <c r="T2349" s="233">
        <v>0</v>
      </c>
      <c r="U2349" s="235">
        <f t="shared" si="252"/>
        <v>10992.34</v>
      </c>
      <c r="V2349" s="227">
        <f t="shared" si="253"/>
        <v>0</v>
      </c>
      <c r="W2349" s="227">
        <f t="shared" si="254"/>
        <v>0</v>
      </c>
      <c r="X2349" s="227">
        <f t="shared" si="257"/>
        <v>0</v>
      </c>
      <c r="Y2349" s="227">
        <f t="shared" si="255"/>
        <v>0</v>
      </c>
      <c r="Z2349" s="227">
        <f t="shared" si="256"/>
        <v>0</v>
      </c>
      <c r="AA2349" s="227">
        <f t="shared" si="258"/>
        <v>0</v>
      </c>
    </row>
    <row r="2350" spans="2:27" ht="13.5" hidden="1">
      <c r="B2350" s="232" t="s">
        <v>1110</v>
      </c>
      <c r="C2350" s="232" t="s">
        <v>1044</v>
      </c>
      <c r="D2350" s="232" t="s">
        <v>1446</v>
      </c>
      <c r="E2350" s="232" t="s">
        <v>988</v>
      </c>
      <c r="F2350" s="232">
        <v>72</v>
      </c>
      <c r="G2350" s="232" t="s">
        <v>1364</v>
      </c>
      <c r="H2350" s="233">
        <v>29.986000000000001</v>
      </c>
      <c r="I2350" s="233">
        <v>0</v>
      </c>
      <c r="J2350" s="233">
        <v>0</v>
      </c>
      <c r="K2350" s="234">
        <v>0</v>
      </c>
      <c r="L2350" s="233">
        <v>0</v>
      </c>
      <c r="M2350" s="234">
        <v>0</v>
      </c>
      <c r="N2350" s="233">
        <v>0</v>
      </c>
      <c r="O2350" s="233">
        <v>0</v>
      </c>
      <c r="P2350" s="233">
        <v>0</v>
      </c>
      <c r="Q2350" s="234">
        <v>0</v>
      </c>
      <c r="R2350" s="233">
        <v>0</v>
      </c>
      <c r="S2350" s="234">
        <v>0</v>
      </c>
      <c r="T2350" s="233">
        <v>0</v>
      </c>
      <c r="U2350" s="235">
        <f t="shared" si="252"/>
        <v>21889.78</v>
      </c>
      <c r="V2350" s="227">
        <f t="shared" si="253"/>
        <v>0</v>
      </c>
      <c r="W2350" s="227">
        <f t="shared" si="254"/>
        <v>0</v>
      </c>
      <c r="X2350" s="227">
        <f t="shared" si="257"/>
        <v>0</v>
      </c>
      <c r="Y2350" s="227">
        <f t="shared" si="255"/>
        <v>0</v>
      </c>
      <c r="Z2350" s="227">
        <f t="shared" si="256"/>
        <v>0</v>
      </c>
      <c r="AA2350" s="227">
        <f t="shared" si="258"/>
        <v>0</v>
      </c>
    </row>
    <row r="2351" spans="2:27" ht="13.5" hidden="1">
      <c r="B2351" s="232" t="s">
        <v>1110</v>
      </c>
      <c r="C2351" s="232" t="s">
        <v>781</v>
      </c>
      <c r="D2351" s="232" t="s">
        <v>1446</v>
      </c>
      <c r="E2351" s="232" t="s">
        <v>988</v>
      </c>
      <c r="F2351" s="232">
        <v>4</v>
      </c>
      <c r="G2351" s="232" t="s">
        <v>1354</v>
      </c>
      <c r="H2351" s="233">
        <v>1.9259999999999999</v>
      </c>
      <c r="I2351" s="233">
        <v>0</v>
      </c>
      <c r="J2351" s="233">
        <v>0</v>
      </c>
      <c r="K2351" s="234">
        <v>0</v>
      </c>
      <c r="L2351" s="233">
        <v>0</v>
      </c>
      <c r="M2351" s="234">
        <v>0</v>
      </c>
      <c r="N2351" s="233">
        <v>0</v>
      </c>
      <c r="O2351" s="233">
        <v>0</v>
      </c>
      <c r="P2351" s="233">
        <v>0</v>
      </c>
      <c r="Q2351" s="234">
        <v>0</v>
      </c>
      <c r="R2351" s="233">
        <v>0</v>
      </c>
      <c r="S2351" s="234">
        <v>0</v>
      </c>
      <c r="T2351" s="233">
        <v>0</v>
      </c>
      <c r="U2351" s="235">
        <f t="shared" si="252"/>
        <v>1405.98</v>
      </c>
      <c r="V2351" s="227">
        <f t="shared" si="253"/>
        <v>0</v>
      </c>
      <c r="W2351" s="227">
        <f t="shared" si="254"/>
        <v>0</v>
      </c>
      <c r="X2351" s="227">
        <f t="shared" si="257"/>
        <v>0</v>
      </c>
      <c r="Y2351" s="227">
        <f t="shared" si="255"/>
        <v>0</v>
      </c>
      <c r="Z2351" s="227">
        <f t="shared" si="256"/>
        <v>0</v>
      </c>
      <c r="AA2351" s="227">
        <f t="shared" si="258"/>
        <v>0</v>
      </c>
    </row>
    <row r="2352" spans="2:27" ht="13.5" hidden="1">
      <c r="B2352" s="232" t="s">
        <v>1110</v>
      </c>
      <c r="C2352" s="232" t="s">
        <v>782</v>
      </c>
      <c r="D2352" s="232" t="s">
        <v>1446</v>
      </c>
      <c r="E2352" s="232" t="s">
        <v>988</v>
      </c>
      <c r="F2352" s="232">
        <v>48</v>
      </c>
      <c r="G2352" s="232" t="s">
        <v>1356</v>
      </c>
      <c r="H2352" s="233">
        <v>24.513999999999999</v>
      </c>
      <c r="I2352" s="233">
        <v>0</v>
      </c>
      <c r="J2352" s="233">
        <v>0</v>
      </c>
      <c r="K2352" s="234">
        <v>0</v>
      </c>
      <c r="L2352" s="233">
        <v>0</v>
      </c>
      <c r="M2352" s="234">
        <v>0</v>
      </c>
      <c r="N2352" s="233">
        <v>0</v>
      </c>
      <c r="O2352" s="233">
        <v>0</v>
      </c>
      <c r="P2352" s="233">
        <v>0</v>
      </c>
      <c r="Q2352" s="234">
        <v>0</v>
      </c>
      <c r="R2352" s="233">
        <v>0</v>
      </c>
      <c r="S2352" s="234">
        <v>0</v>
      </c>
      <c r="T2352" s="233">
        <v>0</v>
      </c>
      <c r="U2352" s="235">
        <f t="shared" si="252"/>
        <v>17895.22</v>
      </c>
      <c r="V2352" s="227">
        <f t="shared" si="253"/>
        <v>0</v>
      </c>
      <c r="W2352" s="227">
        <f t="shared" si="254"/>
        <v>0</v>
      </c>
      <c r="X2352" s="227">
        <f t="shared" si="257"/>
        <v>0</v>
      </c>
      <c r="Y2352" s="227">
        <f t="shared" si="255"/>
        <v>0</v>
      </c>
      <c r="Z2352" s="227">
        <f t="shared" si="256"/>
        <v>0</v>
      </c>
      <c r="AA2352" s="227">
        <f t="shared" si="258"/>
        <v>0</v>
      </c>
    </row>
    <row r="2353" spans="2:27" ht="13.5" hidden="1">
      <c r="B2353" s="232" t="s">
        <v>1110</v>
      </c>
      <c r="C2353" s="232" t="s">
        <v>783</v>
      </c>
      <c r="D2353" s="232" t="s">
        <v>1446</v>
      </c>
      <c r="E2353" s="232" t="s">
        <v>988</v>
      </c>
      <c r="F2353" s="232">
        <v>96</v>
      </c>
      <c r="G2353" s="232" t="s">
        <v>1365</v>
      </c>
      <c r="H2353" s="233">
        <v>48.898000000000003</v>
      </c>
      <c r="I2353" s="233">
        <v>0</v>
      </c>
      <c r="J2353" s="233">
        <v>0</v>
      </c>
      <c r="K2353" s="234">
        <v>0</v>
      </c>
      <c r="L2353" s="233">
        <v>0</v>
      </c>
      <c r="M2353" s="234">
        <v>0</v>
      </c>
      <c r="N2353" s="233">
        <v>0</v>
      </c>
      <c r="O2353" s="233">
        <v>0</v>
      </c>
      <c r="P2353" s="233">
        <v>0</v>
      </c>
      <c r="Q2353" s="234">
        <v>0</v>
      </c>
      <c r="R2353" s="233">
        <v>0</v>
      </c>
      <c r="S2353" s="234">
        <v>0</v>
      </c>
      <c r="T2353" s="233">
        <v>0</v>
      </c>
      <c r="U2353" s="235">
        <f t="shared" si="252"/>
        <v>35695.54</v>
      </c>
      <c r="V2353" s="227">
        <f t="shared" si="253"/>
        <v>0</v>
      </c>
      <c r="W2353" s="227">
        <f t="shared" si="254"/>
        <v>0</v>
      </c>
      <c r="X2353" s="227">
        <f t="shared" si="257"/>
        <v>0</v>
      </c>
      <c r="Y2353" s="227">
        <f t="shared" si="255"/>
        <v>0</v>
      </c>
      <c r="Z2353" s="227">
        <f t="shared" si="256"/>
        <v>0</v>
      </c>
      <c r="AA2353" s="227">
        <f t="shared" si="258"/>
        <v>0</v>
      </c>
    </row>
    <row r="2354" spans="2:27" ht="13.5" hidden="1">
      <c r="B2354" s="232" t="s">
        <v>1110</v>
      </c>
      <c r="C2354" s="232" t="s">
        <v>784</v>
      </c>
      <c r="D2354" s="232" t="s">
        <v>1446</v>
      </c>
      <c r="E2354" s="232" t="s">
        <v>988</v>
      </c>
      <c r="F2354" s="232">
        <v>8</v>
      </c>
      <c r="G2354" s="232" t="s">
        <v>1317</v>
      </c>
      <c r="H2354" s="233">
        <v>4.194</v>
      </c>
      <c r="I2354" s="233">
        <v>0</v>
      </c>
      <c r="J2354" s="233">
        <v>0</v>
      </c>
      <c r="K2354" s="234">
        <v>0</v>
      </c>
      <c r="L2354" s="233">
        <v>0</v>
      </c>
      <c r="M2354" s="234">
        <v>0</v>
      </c>
      <c r="N2354" s="233">
        <v>0</v>
      </c>
      <c r="O2354" s="233">
        <v>0</v>
      </c>
      <c r="P2354" s="233">
        <v>0</v>
      </c>
      <c r="Q2354" s="234">
        <v>0</v>
      </c>
      <c r="R2354" s="233">
        <v>0</v>
      </c>
      <c r="S2354" s="234">
        <v>0</v>
      </c>
      <c r="T2354" s="233">
        <v>0</v>
      </c>
      <c r="U2354" s="235">
        <f t="shared" si="252"/>
        <v>3061.62</v>
      </c>
      <c r="V2354" s="227">
        <f t="shared" si="253"/>
        <v>0</v>
      </c>
      <c r="W2354" s="227">
        <f t="shared" si="254"/>
        <v>0</v>
      </c>
      <c r="X2354" s="227">
        <f t="shared" si="257"/>
        <v>0</v>
      </c>
      <c r="Y2354" s="227">
        <f t="shared" si="255"/>
        <v>0</v>
      </c>
      <c r="Z2354" s="227">
        <f t="shared" si="256"/>
        <v>0</v>
      </c>
      <c r="AA2354" s="227">
        <f t="shared" si="258"/>
        <v>0</v>
      </c>
    </row>
    <row r="2355" spans="2:27" ht="13.5" hidden="1">
      <c r="B2355" s="232" t="s">
        <v>1110</v>
      </c>
      <c r="C2355" s="232" t="s">
        <v>785</v>
      </c>
      <c r="D2355" s="232" t="s">
        <v>1446</v>
      </c>
      <c r="E2355" s="232" t="s">
        <v>988</v>
      </c>
      <c r="F2355" s="232">
        <v>12</v>
      </c>
      <c r="G2355" s="232" t="s">
        <v>1308</v>
      </c>
      <c r="H2355" s="233">
        <v>6.226</v>
      </c>
      <c r="I2355" s="233">
        <v>0</v>
      </c>
      <c r="J2355" s="233">
        <v>0</v>
      </c>
      <c r="K2355" s="234">
        <v>0</v>
      </c>
      <c r="L2355" s="233">
        <v>0</v>
      </c>
      <c r="M2355" s="234">
        <v>0</v>
      </c>
      <c r="N2355" s="233">
        <v>0</v>
      </c>
      <c r="O2355" s="233">
        <v>0</v>
      </c>
      <c r="P2355" s="233">
        <v>0</v>
      </c>
      <c r="Q2355" s="234">
        <v>0</v>
      </c>
      <c r="R2355" s="233">
        <v>0</v>
      </c>
      <c r="S2355" s="234">
        <v>0</v>
      </c>
      <c r="T2355" s="233">
        <v>0</v>
      </c>
      <c r="U2355" s="235">
        <f t="shared" si="252"/>
        <v>4544.9799999999996</v>
      </c>
      <c r="V2355" s="227">
        <f t="shared" si="253"/>
        <v>0</v>
      </c>
      <c r="W2355" s="227">
        <f t="shared" si="254"/>
        <v>0</v>
      </c>
      <c r="X2355" s="227">
        <f t="shared" si="257"/>
        <v>0</v>
      </c>
      <c r="Y2355" s="227">
        <f t="shared" si="255"/>
        <v>0</v>
      </c>
      <c r="Z2355" s="227">
        <f t="shared" si="256"/>
        <v>0</v>
      </c>
      <c r="AA2355" s="227">
        <f t="shared" si="258"/>
        <v>0</v>
      </c>
    </row>
    <row r="2356" spans="2:27" ht="13.5" hidden="1">
      <c r="B2356" s="232" t="s">
        <v>1110</v>
      </c>
      <c r="C2356" s="232" t="s">
        <v>786</v>
      </c>
      <c r="D2356" s="232" t="s">
        <v>1446</v>
      </c>
      <c r="E2356" s="232" t="s">
        <v>988</v>
      </c>
      <c r="F2356" s="232">
        <v>24</v>
      </c>
      <c r="G2356" s="232" t="s">
        <v>1310</v>
      </c>
      <c r="H2356" s="233">
        <v>12.321999999999999</v>
      </c>
      <c r="I2356" s="233">
        <v>0</v>
      </c>
      <c r="J2356" s="233">
        <v>0</v>
      </c>
      <c r="K2356" s="234">
        <v>0</v>
      </c>
      <c r="L2356" s="233">
        <v>0</v>
      </c>
      <c r="M2356" s="234">
        <v>0</v>
      </c>
      <c r="N2356" s="233">
        <v>0</v>
      </c>
      <c r="O2356" s="233">
        <v>0</v>
      </c>
      <c r="P2356" s="233">
        <v>0</v>
      </c>
      <c r="Q2356" s="234">
        <v>0</v>
      </c>
      <c r="R2356" s="233">
        <v>0</v>
      </c>
      <c r="S2356" s="234">
        <v>0</v>
      </c>
      <c r="T2356" s="233">
        <v>0</v>
      </c>
      <c r="U2356" s="235">
        <f t="shared" si="252"/>
        <v>8995.06</v>
      </c>
      <c r="V2356" s="227">
        <f t="shared" si="253"/>
        <v>0</v>
      </c>
      <c r="W2356" s="227">
        <f t="shared" si="254"/>
        <v>0</v>
      </c>
      <c r="X2356" s="227">
        <f t="shared" si="257"/>
        <v>0</v>
      </c>
      <c r="Y2356" s="227">
        <f t="shared" si="255"/>
        <v>0</v>
      </c>
      <c r="Z2356" s="227">
        <f t="shared" si="256"/>
        <v>0</v>
      </c>
      <c r="AA2356" s="227">
        <f t="shared" si="258"/>
        <v>0</v>
      </c>
    </row>
    <row r="2357" spans="2:27" ht="13.5" hidden="1">
      <c r="B2357" s="232" t="s">
        <v>1110</v>
      </c>
      <c r="C2357" s="232" t="s">
        <v>788</v>
      </c>
      <c r="D2357" s="232" t="s">
        <v>1446</v>
      </c>
      <c r="E2357" s="232" t="s">
        <v>988</v>
      </c>
      <c r="F2357" s="232">
        <v>96</v>
      </c>
      <c r="G2357" s="232" t="s">
        <v>1365</v>
      </c>
      <c r="H2357" s="233">
        <v>48.898000000000003</v>
      </c>
      <c r="I2357" s="233">
        <v>0</v>
      </c>
      <c r="J2357" s="233">
        <v>0</v>
      </c>
      <c r="K2357" s="234">
        <v>0</v>
      </c>
      <c r="L2357" s="233">
        <v>0</v>
      </c>
      <c r="M2357" s="234">
        <v>0</v>
      </c>
      <c r="N2357" s="233">
        <v>0</v>
      </c>
      <c r="O2357" s="233">
        <v>0</v>
      </c>
      <c r="P2357" s="233">
        <v>0</v>
      </c>
      <c r="Q2357" s="234">
        <v>0</v>
      </c>
      <c r="R2357" s="233">
        <v>0</v>
      </c>
      <c r="S2357" s="234">
        <v>0</v>
      </c>
      <c r="T2357" s="233">
        <v>0</v>
      </c>
      <c r="U2357" s="235">
        <f t="shared" si="252"/>
        <v>35695.54</v>
      </c>
      <c r="V2357" s="227">
        <f t="shared" si="253"/>
        <v>0</v>
      </c>
      <c r="W2357" s="227">
        <f t="shared" si="254"/>
        <v>0</v>
      </c>
      <c r="X2357" s="227">
        <f t="shared" si="257"/>
        <v>0</v>
      </c>
      <c r="Y2357" s="227">
        <f t="shared" si="255"/>
        <v>0</v>
      </c>
      <c r="Z2357" s="227">
        <f t="shared" si="256"/>
        <v>0</v>
      </c>
      <c r="AA2357" s="227">
        <f t="shared" si="258"/>
        <v>0</v>
      </c>
    </row>
    <row r="2358" spans="2:27" ht="13.5" hidden="1">
      <c r="B2358" s="232" t="s">
        <v>1110</v>
      </c>
      <c r="C2358" s="232" t="s">
        <v>789</v>
      </c>
      <c r="D2358" s="232" t="s">
        <v>1446</v>
      </c>
      <c r="E2358" s="232" t="s">
        <v>988</v>
      </c>
      <c r="F2358" s="232">
        <v>4</v>
      </c>
      <c r="G2358" s="232" t="s">
        <v>1312</v>
      </c>
      <c r="H2358" s="233">
        <v>2.0920000000000001</v>
      </c>
      <c r="I2358" s="233">
        <v>0</v>
      </c>
      <c r="J2358" s="233">
        <v>0</v>
      </c>
      <c r="K2358" s="234">
        <v>0</v>
      </c>
      <c r="L2358" s="233">
        <v>0</v>
      </c>
      <c r="M2358" s="234">
        <v>0</v>
      </c>
      <c r="N2358" s="233">
        <v>0</v>
      </c>
      <c r="O2358" s="233">
        <v>0</v>
      </c>
      <c r="P2358" s="233">
        <v>0</v>
      </c>
      <c r="Q2358" s="234">
        <v>0</v>
      </c>
      <c r="R2358" s="233">
        <v>0</v>
      </c>
      <c r="S2358" s="234">
        <v>0</v>
      </c>
      <c r="T2358" s="233">
        <v>0</v>
      </c>
      <c r="U2358" s="235">
        <f t="shared" si="252"/>
        <v>1527.16</v>
      </c>
      <c r="V2358" s="227">
        <f t="shared" si="253"/>
        <v>0</v>
      </c>
      <c r="W2358" s="227">
        <f t="shared" si="254"/>
        <v>0</v>
      </c>
      <c r="X2358" s="227">
        <f t="shared" si="257"/>
        <v>0</v>
      </c>
      <c r="Y2358" s="227">
        <f t="shared" si="255"/>
        <v>0</v>
      </c>
      <c r="Z2358" s="227">
        <f t="shared" si="256"/>
        <v>0</v>
      </c>
      <c r="AA2358" s="227">
        <f t="shared" si="258"/>
        <v>0</v>
      </c>
    </row>
    <row r="2359" spans="2:27" ht="13.5" hidden="1">
      <c r="B2359" s="232" t="s">
        <v>1110</v>
      </c>
      <c r="C2359" s="232" t="s">
        <v>1366</v>
      </c>
      <c r="D2359" s="232" t="s">
        <v>1446</v>
      </c>
      <c r="E2359" s="232" t="s">
        <v>988</v>
      </c>
      <c r="F2359" s="232">
        <v>64</v>
      </c>
      <c r="G2359" s="232" t="s">
        <v>1364</v>
      </c>
      <c r="H2359" s="233">
        <v>30.571999999999999</v>
      </c>
      <c r="I2359" s="233">
        <v>0</v>
      </c>
      <c r="J2359" s="233">
        <v>0</v>
      </c>
      <c r="K2359" s="234">
        <v>0</v>
      </c>
      <c r="L2359" s="233">
        <v>0</v>
      </c>
      <c r="M2359" s="234">
        <v>0</v>
      </c>
      <c r="N2359" s="233">
        <v>0</v>
      </c>
      <c r="O2359" s="233">
        <v>0</v>
      </c>
      <c r="P2359" s="233">
        <v>0</v>
      </c>
      <c r="Q2359" s="234">
        <v>0</v>
      </c>
      <c r="R2359" s="233">
        <v>0</v>
      </c>
      <c r="S2359" s="234">
        <v>0</v>
      </c>
      <c r="T2359" s="233">
        <v>0</v>
      </c>
      <c r="U2359" s="235">
        <f t="shared" si="252"/>
        <v>22317.559999999998</v>
      </c>
      <c r="V2359" s="227">
        <f t="shared" si="253"/>
        <v>0</v>
      </c>
      <c r="W2359" s="227">
        <f t="shared" si="254"/>
        <v>0</v>
      </c>
      <c r="X2359" s="227">
        <f t="shared" si="257"/>
        <v>0</v>
      </c>
      <c r="Y2359" s="227">
        <f t="shared" si="255"/>
        <v>0</v>
      </c>
      <c r="Z2359" s="227">
        <f t="shared" si="256"/>
        <v>0</v>
      </c>
      <c r="AA2359" s="227">
        <f t="shared" si="258"/>
        <v>0</v>
      </c>
    </row>
    <row r="2360" spans="2:27" ht="13.5" hidden="1">
      <c r="B2360" s="232" t="s">
        <v>1110</v>
      </c>
      <c r="C2360" s="232" t="s">
        <v>1367</v>
      </c>
      <c r="D2360" s="232" t="s">
        <v>1446</v>
      </c>
      <c r="E2360" s="232" t="s">
        <v>988</v>
      </c>
      <c r="F2360" s="232">
        <v>8</v>
      </c>
      <c r="G2360" s="232" t="s">
        <v>1317</v>
      </c>
      <c r="H2360" s="233">
        <v>3.9350000000000001</v>
      </c>
      <c r="I2360" s="233">
        <v>0</v>
      </c>
      <c r="J2360" s="233">
        <v>0</v>
      </c>
      <c r="K2360" s="234">
        <v>0</v>
      </c>
      <c r="L2360" s="233">
        <v>0</v>
      </c>
      <c r="M2360" s="234">
        <v>0</v>
      </c>
      <c r="N2360" s="233">
        <v>0</v>
      </c>
      <c r="O2360" s="233">
        <v>0</v>
      </c>
      <c r="P2360" s="233">
        <v>0</v>
      </c>
      <c r="Q2360" s="234">
        <v>0</v>
      </c>
      <c r="R2360" s="233">
        <v>0</v>
      </c>
      <c r="S2360" s="234">
        <v>0</v>
      </c>
      <c r="T2360" s="233">
        <v>0</v>
      </c>
      <c r="U2360" s="235">
        <f t="shared" si="252"/>
        <v>2872.55</v>
      </c>
      <c r="V2360" s="227">
        <f t="shared" si="253"/>
        <v>0</v>
      </c>
      <c r="W2360" s="227">
        <f t="shared" si="254"/>
        <v>0</v>
      </c>
      <c r="X2360" s="227">
        <f t="shared" si="257"/>
        <v>0</v>
      </c>
      <c r="Y2360" s="227">
        <f t="shared" si="255"/>
        <v>0</v>
      </c>
      <c r="Z2360" s="227">
        <f t="shared" si="256"/>
        <v>0</v>
      </c>
      <c r="AA2360" s="227">
        <f t="shared" si="258"/>
        <v>0</v>
      </c>
    </row>
    <row r="2361" spans="2:27" ht="13.5" hidden="1">
      <c r="B2361" s="232" t="s">
        <v>1110</v>
      </c>
      <c r="C2361" s="232" t="s">
        <v>1368</v>
      </c>
      <c r="D2361" s="232" t="s">
        <v>1446</v>
      </c>
      <c r="E2361" s="232" t="s">
        <v>988</v>
      </c>
      <c r="F2361" s="232">
        <v>128</v>
      </c>
      <c r="G2361" s="232" t="s">
        <v>1369</v>
      </c>
      <c r="H2361" s="233">
        <v>61.013199999999998</v>
      </c>
      <c r="I2361" s="233">
        <v>0</v>
      </c>
      <c r="J2361" s="233">
        <v>0</v>
      </c>
      <c r="K2361" s="234">
        <v>0</v>
      </c>
      <c r="L2361" s="233">
        <v>0</v>
      </c>
      <c r="M2361" s="234">
        <v>0</v>
      </c>
      <c r="N2361" s="233">
        <v>0</v>
      </c>
      <c r="O2361" s="233">
        <v>0</v>
      </c>
      <c r="P2361" s="233">
        <v>0</v>
      </c>
      <c r="Q2361" s="234">
        <v>0</v>
      </c>
      <c r="R2361" s="233">
        <v>0</v>
      </c>
      <c r="S2361" s="234">
        <v>0</v>
      </c>
      <c r="T2361" s="233">
        <v>0</v>
      </c>
      <c r="U2361" s="235">
        <f t="shared" si="252"/>
        <v>44539.635999999999</v>
      </c>
      <c r="V2361" s="227">
        <f t="shared" si="253"/>
        <v>0</v>
      </c>
      <c r="W2361" s="227">
        <f t="shared" si="254"/>
        <v>0</v>
      </c>
      <c r="X2361" s="227">
        <f t="shared" si="257"/>
        <v>0</v>
      </c>
      <c r="Y2361" s="227">
        <f t="shared" si="255"/>
        <v>0</v>
      </c>
      <c r="Z2361" s="227">
        <f t="shared" si="256"/>
        <v>0</v>
      </c>
      <c r="AA2361" s="227">
        <f t="shared" si="258"/>
        <v>0</v>
      </c>
    </row>
    <row r="2362" spans="2:27" ht="13.5" hidden="1">
      <c r="B2362" s="232" t="s">
        <v>1110</v>
      </c>
      <c r="C2362" s="232" t="s">
        <v>1370</v>
      </c>
      <c r="D2362" s="232" t="s">
        <v>1446</v>
      </c>
      <c r="E2362" s="232" t="s">
        <v>988</v>
      </c>
      <c r="F2362" s="232">
        <v>16</v>
      </c>
      <c r="G2362" s="232" t="s">
        <v>1316</v>
      </c>
      <c r="H2362" s="233">
        <v>7.74</v>
      </c>
      <c r="I2362" s="233">
        <v>0</v>
      </c>
      <c r="J2362" s="233">
        <v>0</v>
      </c>
      <c r="K2362" s="234">
        <v>0</v>
      </c>
      <c r="L2362" s="233">
        <v>0</v>
      </c>
      <c r="M2362" s="234">
        <v>0</v>
      </c>
      <c r="N2362" s="233">
        <v>0</v>
      </c>
      <c r="O2362" s="233">
        <v>0</v>
      </c>
      <c r="P2362" s="233">
        <v>0</v>
      </c>
      <c r="Q2362" s="234">
        <v>0</v>
      </c>
      <c r="R2362" s="233">
        <v>0</v>
      </c>
      <c r="S2362" s="234">
        <v>0</v>
      </c>
      <c r="T2362" s="233">
        <v>0</v>
      </c>
      <c r="U2362" s="235">
        <f t="shared" si="252"/>
        <v>5650.2</v>
      </c>
      <c r="V2362" s="227">
        <f t="shared" si="253"/>
        <v>0</v>
      </c>
      <c r="W2362" s="227">
        <f t="shared" si="254"/>
        <v>0</v>
      </c>
      <c r="X2362" s="227">
        <f t="shared" si="257"/>
        <v>0</v>
      </c>
      <c r="Y2362" s="227">
        <f t="shared" si="255"/>
        <v>0</v>
      </c>
      <c r="Z2362" s="227">
        <f t="shared" si="256"/>
        <v>0</v>
      </c>
      <c r="AA2362" s="227">
        <f t="shared" si="258"/>
        <v>0</v>
      </c>
    </row>
    <row r="2363" spans="2:27" ht="13.5" hidden="1">
      <c r="B2363" s="232" t="s">
        <v>1110</v>
      </c>
      <c r="C2363" s="232" t="s">
        <v>1371</v>
      </c>
      <c r="D2363" s="232" t="s">
        <v>1446</v>
      </c>
      <c r="E2363" s="232" t="s">
        <v>988</v>
      </c>
      <c r="F2363" s="232">
        <v>32</v>
      </c>
      <c r="G2363" s="232" t="s">
        <v>1345</v>
      </c>
      <c r="H2363" s="233">
        <v>15.351000000000001</v>
      </c>
      <c r="I2363" s="233">
        <v>0</v>
      </c>
      <c r="J2363" s="233">
        <v>0</v>
      </c>
      <c r="K2363" s="234">
        <v>0</v>
      </c>
      <c r="L2363" s="233">
        <v>0</v>
      </c>
      <c r="M2363" s="234">
        <v>0</v>
      </c>
      <c r="N2363" s="233">
        <v>0</v>
      </c>
      <c r="O2363" s="233">
        <v>0</v>
      </c>
      <c r="P2363" s="233">
        <v>0</v>
      </c>
      <c r="Q2363" s="234">
        <v>0</v>
      </c>
      <c r="R2363" s="233">
        <v>0</v>
      </c>
      <c r="S2363" s="234">
        <v>0</v>
      </c>
      <c r="T2363" s="233">
        <v>0</v>
      </c>
      <c r="U2363" s="235">
        <f t="shared" si="252"/>
        <v>11206.230000000001</v>
      </c>
      <c r="V2363" s="227">
        <f t="shared" si="253"/>
        <v>0</v>
      </c>
      <c r="W2363" s="227">
        <f t="shared" si="254"/>
        <v>0</v>
      </c>
      <c r="X2363" s="227">
        <f t="shared" si="257"/>
        <v>0</v>
      </c>
      <c r="Y2363" s="227">
        <f t="shared" si="255"/>
        <v>0</v>
      </c>
      <c r="Z2363" s="227">
        <f t="shared" si="256"/>
        <v>0</v>
      </c>
      <c r="AA2363" s="227">
        <f t="shared" si="258"/>
        <v>0</v>
      </c>
    </row>
    <row r="2364" spans="2:27" ht="13.5" hidden="1">
      <c r="B2364" s="232" t="s">
        <v>1110</v>
      </c>
      <c r="C2364" s="232" t="s">
        <v>1373</v>
      </c>
      <c r="D2364" s="232" t="s">
        <v>1446</v>
      </c>
      <c r="E2364" s="232" t="s">
        <v>988</v>
      </c>
      <c r="F2364" s="232">
        <v>128</v>
      </c>
      <c r="G2364" s="232" t="s">
        <v>1369</v>
      </c>
      <c r="H2364" s="233">
        <v>61.012999999999998</v>
      </c>
      <c r="I2364" s="233">
        <v>0</v>
      </c>
      <c r="J2364" s="233">
        <v>0</v>
      </c>
      <c r="K2364" s="234">
        <v>0</v>
      </c>
      <c r="L2364" s="233">
        <v>0</v>
      </c>
      <c r="M2364" s="234">
        <v>0</v>
      </c>
      <c r="N2364" s="233">
        <v>0</v>
      </c>
      <c r="O2364" s="233">
        <v>0</v>
      </c>
      <c r="P2364" s="233">
        <v>0</v>
      </c>
      <c r="Q2364" s="234">
        <v>0</v>
      </c>
      <c r="R2364" s="233">
        <v>0</v>
      </c>
      <c r="S2364" s="234">
        <v>0</v>
      </c>
      <c r="T2364" s="233">
        <v>0</v>
      </c>
      <c r="U2364" s="235">
        <f t="shared" si="252"/>
        <v>44539.49</v>
      </c>
      <c r="V2364" s="227">
        <f t="shared" si="253"/>
        <v>0</v>
      </c>
      <c r="W2364" s="227">
        <f t="shared" si="254"/>
        <v>0</v>
      </c>
      <c r="X2364" s="227">
        <f t="shared" si="257"/>
        <v>0</v>
      </c>
      <c r="Y2364" s="227">
        <f t="shared" si="255"/>
        <v>0</v>
      </c>
      <c r="Z2364" s="227">
        <f t="shared" si="256"/>
        <v>0</v>
      </c>
      <c r="AA2364" s="227">
        <f t="shared" si="258"/>
        <v>0</v>
      </c>
    </row>
    <row r="2365" spans="2:27" ht="13.5" hidden="1">
      <c r="B2365" s="232" t="s">
        <v>1110</v>
      </c>
      <c r="C2365" s="232" t="s">
        <v>1374</v>
      </c>
      <c r="D2365" s="232" t="s">
        <v>1446</v>
      </c>
      <c r="E2365" s="232" t="s">
        <v>988</v>
      </c>
      <c r="F2365" s="232">
        <v>4</v>
      </c>
      <c r="G2365" s="232" t="s">
        <v>1312</v>
      </c>
      <c r="H2365" s="233">
        <v>1.9630000000000001</v>
      </c>
      <c r="I2365" s="233">
        <v>0</v>
      </c>
      <c r="J2365" s="233">
        <v>0</v>
      </c>
      <c r="K2365" s="234">
        <v>0</v>
      </c>
      <c r="L2365" s="233">
        <v>0</v>
      </c>
      <c r="M2365" s="234">
        <v>0</v>
      </c>
      <c r="N2365" s="233">
        <v>0</v>
      </c>
      <c r="O2365" s="233">
        <v>0</v>
      </c>
      <c r="P2365" s="233">
        <v>0</v>
      </c>
      <c r="Q2365" s="234">
        <v>0</v>
      </c>
      <c r="R2365" s="233">
        <v>0</v>
      </c>
      <c r="S2365" s="234">
        <v>0</v>
      </c>
      <c r="T2365" s="233">
        <v>0</v>
      </c>
      <c r="U2365" s="235">
        <f t="shared" si="252"/>
        <v>1432.99</v>
      </c>
      <c r="V2365" s="227">
        <f t="shared" si="253"/>
        <v>0</v>
      </c>
      <c r="W2365" s="227">
        <f t="shared" si="254"/>
        <v>0</v>
      </c>
      <c r="X2365" s="227">
        <f t="shared" si="257"/>
        <v>0</v>
      </c>
      <c r="Y2365" s="227">
        <f t="shared" si="255"/>
        <v>0</v>
      </c>
      <c r="Z2365" s="227">
        <f t="shared" si="256"/>
        <v>0</v>
      </c>
      <c r="AA2365" s="227">
        <f t="shared" si="258"/>
        <v>0</v>
      </c>
    </row>
    <row r="2366" spans="2:27" ht="13.5" hidden="1">
      <c r="B2366" s="232" t="s">
        <v>1110</v>
      </c>
      <c r="C2366" s="232" t="s">
        <v>1030</v>
      </c>
      <c r="D2366" s="232" t="s">
        <v>1446</v>
      </c>
      <c r="E2366" s="232" t="s">
        <v>988</v>
      </c>
      <c r="F2366" s="232">
        <v>96</v>
      </c>
      <c r="G2366" s="232" t="s">
        <v>1310</v>
      </c>
      <c r="H2366" s="233">
        <v>41.942</v>
      </c>
      <c r="I2366" s="233">
        <v>0</v>
      </c>
      <c r="J2366" s="233">
        <v>0</v>
      </c>
      <c r="K2366" s="234">
        <v>0</v>
      </c>
      <c r="L2366" s="233">
        <v>0</v>
      </c>
      <c r="M2366" s="234">
        <v>0</v>
      </c>
      <c r="N2366" s="233">
        <v>0</v>
      </c>
      <c r="O2366" s="233">
        <v>0</v>
      </c>
      <c r="P2366" s="233">
        <v>0</v>
      </c>
      <c r="Q2366" s="234">
        <v>0</v>
      </c>
      <c r="R2366" s="233">
        <v>0</v>
      </c>
      <c r="S2366" s="234">
        <v>0</v>
      </c>
      <c r="T2366" s="233">
        <v>0</v>
      </c>
      <c r="U2366" s="235">
        <f t="shared" si="252"/>
        <v>30617.66</v>
      </c>
      <c r="V2366" s="227">
        <f t="shared" si="253"/>
        <v>0</v>
      </c>
      <c r="W2366" s="227">
        <f t="shared" si="254"/>
        <v>0</v>
      </c>
      <c r="X2366" s="227">
        <f t="shared" si="257"/>
        <v>0</v>
      </c>
      <c r="Y2366" s="227">
        <f t="shared" si="255"/>
        <v>0</v>
      </c>
      <c r="Z2366" s="227">
        <f t="shared" si="256"/>
        <v>0</v>
      </c>
      <c r="AA2366" s="227">
        <f t="shared" si="258"/>
        <v>0</v>
      </c>
    </row>
    <row r="2367" spans="2:27" ht="13.5" hidden="1">
      <c r="B2367" s="232" t="s">
        <v>1110</v>
      </c>
      <c r="C2367" s="232" t="s">
        <v>1031</v>
      </c>
      <c r="D2367" s="232" t="s">
        <v>1446</v>
      </c>
      <c r="E2367" s="232" t="s">
        <v>988</v>
      </c>
      <c r="F2367" s="232">
        <v>8</v>
      </c>
      <c r="G2367" s="232" t="s">
        <v>1311</v>
      </c>
      <c r="H2367" s="233">
        <v>3.5760000000000001</v>
      </c>
      <c r="I2367" s="233">
        <v>0</v>
      </c>
      <c r="J2367" s="233">
        <v>0</v>
      </c>
      <c r="K2367" s="234">
        <v>0</v>
      </c>
      <c r="L2367" s="233">
        <v>0</v>
      </c>
      <c r="M2367" s="234">
        <v>0</v>
      </c>
      <c r="N2367" s="233">
        <v>0</v>
      </c>
      <c r="O2367" s="233">
        <v>0</v>
      </c>
      <c r="P2367" s="233">
        <v>0</v>
      </c>
      <c r="Q2367" s="234">
        <v>0</v>
      </c>
      <c r="R2367" s="233">
        <v>0</v>
      </c>
      <c r="S2367" s="234">
        <v>0</v>
      </c>
      <c r="T2367" s="233">
        <v>0</v>
      </c>
      <c r="U2367" s="235">
        <f t="shared" si="252"/>
        <v>2610.48</v>
      </c>
      <c r="V2367" s="227">
        <f t="shared" si="253"/>
        <v>0</v>
      </c>
      <c r="W2367" s="227">
        <f t="shared" si="254"/>
        <v>0</v>
      </c>
      <c r="X2367" s="227">
        <f t="shared" si="257"/>
        <v>0</v>
      </c>
      <c r="Y2367" s="227">
        <f t="shared" si="255"/>
        <v>0</v>
      </c>
      <c r="Z2367" s="227">
        <f t="shared" si="256"/>
        <v>0</v>
      </c>
      <c r="AA2367" s="227">
        <f t="shared" si="258"/>
        <v>0</v>
      </c>
    </row>
    <row r="2368" spans="2:27" ht="13.5" hidden="1">
      <c r="B2368" s="232" t="s">
        <v>1110</v>
      </c>
      <c r="C2368" s="232" t="s">
        <v>1032</v>
      </c>
      <c r="D2368" s="232" t="s">
        <v>1446</v>
      </c>
      <c r="E2368" s="232" t="s">
        <v>988</v>
      </c>
      <c r="F2368" s="232">
        <v>24</v>
      </c>
      <c r="G2368" s="232" t="s">
        <v>1375</v>
      </c>
      <c r="H2368" s="233">
        <v>10.583</v>
      </c>
      <c r="I2368" s="233">
        <v>0</v>
      </c>
      <c r="J2368" s="233">
        <v>0</v>
      </c>
      <c r="K2368" s="234">
        <v>0</v>
      </c>
      <c r="L2368" s="233">
        <v>0</v>
      </c>
      <c r="M2368" s="234">
        <v>0</v>
      </c>
      <c r="N2368" s="233">
        <v>0</v>
      </c>
      <c r="O2368" s="233">
        <v>0</v>
      </c>
      <c r="P2368" s="233">
        <v>0</v>
      </c>
      <c r="Q2368" s="234">
        <v>0</v>
      </c>
      <c r="R2368" s="233">
        <v>0</v>
      </c>
      <c r="S2368" s="234">
        <v>0</v>
      </c>
      <c r="T2368" s="233">
        <v>0</v>
      </c>
      <c r="U2368" s="235">
        <f t="shared" si="252"/>
        <v>7725.59</v>
      </c>
      <c r="V2368" s="227">
        <f t="shared" si="253"/>
        <v>0</v>
      </c>
      <c r="W2368" s="227">
        <f t="shared" si="254"/>
        <v>0</v>
      </c>
      <c r="X2368" s="227">
        <f t="shared" si="257"/>
        <v>0</v>
      </c>
      <c r="Y2368" s="227">
        <f t="shared" si="255"/>
        <v>0</v>
      </c>
      <c r="Z2368" s="227">
        <f t="shared" si="256"/>
        <v>0</v>
      </c>
      <c r="AA2368" s="227">
        <f t="shared" si="258"/>
        <v>0</v>
      </c>
    </row>
    <row r="2369" spans="2:27" ht="13.5" hidden="1">
      <c r="B2369" s="232" t="s">
        <v>1110</v>
      </c>
      <c r="C2369" s="232" t="s">
        <v>1033</v>
      </c>
      <c r="D2369" s="232" t="s">
        <v>1446</v>
      </c>
      <c r="E2369" s="232" t="s">
        <v>988</v>
      </c>
      <c r="F2369" s="232">
        <v>4</v>
      </c>
      <c r="G2369" s="232" t="s">
        <v>1315</v>
      </c>
      <c r="H2369" s="233">
        <v>1.841</v>
      </c>
      <c r="I2369" s="233">
        <v>0</v>
      </c>
      <c r="J2369" s="233">
        <v>0</v>
      </c>
      <c r="K2369" s="234">
        <v>0</v>
      </c>
      <c r="L2369" s="233">
        <v>0</v>
      </c>
      <c r="M2369" s="234">
        <v>0</v>
      </c>
      <c r="N2369" s="233">
        <v>0</v>
      </c>
      <c r="O2369" s="233">
        <v>0</v>
      </c>
      <c r="P2369" s="233">
        <v>0</v>
      </c>
      <c r="Q2369" s="234">
        <v>0</v>
      </c>
      <c r="R2369" s="233">
        <v>0</v>
      </c>
      <c r="S2369" s="234">
        <v>0</v>
      </c>
      <c r="T2369" s="233">
        <v>0</v>
      </c>
      <c r="U2369" s="235">
        <f t="shared" si="252"/>
        <v>1343.93</v>
      </c>
      <c r="V2369" s="227">
        <f t="shared" si="253"/>
        <v>0</v>
      </c>
      <c r="W2369" s="227">
        <f t="shared" si="254"/>
        <v>0</v>
      </c>
      <c r="X2369" s="227">
        <f t="shared" si="257"/>
        <v>0</v>
      </c>
      <c r="Y2369" s="227">
        <f t="shared" si="255"/>
        <v>0</v>
      </c>
      <c r="Z2369" s="227">
        <f t="shared" si="256"/>
        <v>0</v>
      </c>
      <c r="AA2369" s="227">
        <f t="shared" si="258"/>
        <v>0</v>
      </c>
    </row>
    <row r="2370" spans="2:27" ht="13.5" hidden="1">
      <c r="B2370" s="232" t="s">
        <v>1110</v>
      </c>
      <c r="C2370" s="232" t="s">
        <v>794</v>
      </c>
      <c r="D2370" s="232" t="s">
        <v>1446</v>
      </c>
      <c r="E2370" s="232" t="s">
        <v>988</v>
      </c>
      <c r="F2370" s="232">
        <v>40</v>
      </c>
      <c r="G2370" s="232" t="s">
        <v>1376</v>
      </c>
      <c r="H2370" s="233">
        <v>17.59</v>
      </c>
      <c r="I2370" s="233">
        <v>0</v>
      </c>
      <c r="J2370" s="233">
        <v>0</v>
      </c>
      <c r="K2370" s="234">
        <v>0</v>
      </c>
      <c r="L2370" s="233">
        <v>0</v>
      </c>
      <c r="M2370" s="234">
        <v>0</v>
      </c>
      <c r="N2370" s="233">
        <v>0</v>
      </c>
      <c r="O2370" s="233">
        <v>0</v>
      </c>
      <c r="P2370" s="233">
        <v>0</v>
      </c>
      <c r="Q2370" s="234">
        <v>0</v>
      </c>
      <c r="R2370" s="233">
        <v>0</v>
      </c>
      <c r="S2370" s="234">
        <v>0</v>
      </c>
      <c r="T2370" s="233">
        <v>0</v>
      </c>
      <c r="U2370" s="235">
        <f t="shared" si="252"/>
        <v>12840.7</v>
      </c>
      <c r="V2370" s="227">
        <f t="shared" si="253"/>
        <v>0</v>
      </c>
      <c r="W2370" s="227">
        <f t="shared" si="254"/>
        <v>0</v>
      </c>
      <c r="X2370" s="227">
        <f t="shared" si="257"/>
        <v>0</v>
      </c>
      <c r="Y2370" s="227">
        <f t="shared" si="255"/>
        <v>0</v>
      </c>
      <c r="Z2370" s="227">
        <f t="shared" si="256"/>
        <v>0</v>
      </c>
      <c r="AA2370" s="227">
        <f t="shared" si="258"/>
        <v>0</v>
      </c>
    </row>
    <row r="2371" spans="2:27" ht="13.5" hidden="1">
      <c r="B2371" s="232" t="s">
        <v>1110</v>
      </c>
      <c r="C2371" s="232" t="s">
        <v>795</v>
      </c>
      <c r="D2371" s="232" t="s">
        <v>1446</v>
      </c>
      <c r="E2371" s="232" t="s">
        <v>988</v>
      </c>
      <c r="F2371" s="232">
        <v>64</v>
      </c>
      <c r="G2371" s="232" t="s">
        <v>1345</v>
      </c>
      <c r="H2371" s="233">
        <v>28.065999999999999</v>
      </c>
      <c r="I2371" s="233">
        <v>0</v>
      </c>
      <c r="J2371" s="233">
        <v>0</v>
      </c>
      <c r="K2371" s="234">
        <v>0</v>
      </c>
      <c r="L2371" s="233">
        <v>0</v>
      </c>
      <c r="M2371" s="234">
        <v>0</v>
      </c>
      <c r="N2371" s="233">
        <v>0</v>
      </c>
      <c r="O2371" s="233">
        <v>0</v>
      </c>
      <c r="P2371" s="233">
        <v>0</v>
      </c>
      <c r="Q2371" s="234">
        <v>0</v>
      </c>
      <c r="R2371" s="233">
        <v>0</v>
      </c>
      <c r="S2371" s="234">
        <v>0</v>
      </c>
      <c r="T2371" s="233">
        <v>0</v>
      </c>
      <c r="U2371" s="235">
        <f t="shared" si="252"/>
        <v>20488.18</v>
      </c>
      <c r="V2371" s="227">
        <f t="shared" si="253"/>
        <v>0</v>
      </c>
      <c r="W2371" s="227">
        <f t="shared" si="254"/>
        <v>0</v>
      </c>
      <c r="X2371" s="227">
        <f t="shared" si="257"/>
        <v>0</v>
      </c>
      <c r="Y2371" s="227">
        <f t="shared" si="255"/>
        <v>0</v>
      </c>
      <c r="Z2371" s="227">
        <f t="shared" si="256"/>
        <v>0</v>
      </c>
      <c r="AA2371" s="227">
        <f t="shared" si="258"/>
        <v>0</v>
      </c>
    </row>
    <row r="2372" spans="2:27" ht="13.5" hidden="1">
      <c r="B2372" s="232" t="s">
        <v>1110</v>
      </c>
      <c r="C2372" s="232" t="s">
        <v>796</v>
      </c>
      <c r="D2372" s="232" t="s">
        <v>1446</v>
      </c>
      <c r="E2372" s="232" t="s">
        <v>988</v>
      </c>
      <c r="F2372" s="232">
        <v>8</v>
      </c>
      <c r="G2372" s="232" t="s">
        <v>1312</v>
      </c>
      <c r="H2372" s="233">
        <v>3.6219999999999999</v>
      </c>
      <c r="I2372" s="233">
        <v>0</v>
      </c>
      <c r="J2372" s="233">
        <v>0</v>
      </c>
      <c r="K2372" s="234">
        <v>0</v>
      </c>
      <c r="L2372" s="233">
        <v>0</v>
      </c>
      <c r="M2372" s="234">
        <v>0</v>
      </c>
      <c r="N2372" s="233">
        <v>0</v>
      </c>
      <c r="O2372" s="233">
        <v>0</v>
      </c>
      <c r="P2372" s="233">
        <v>0</v>
      </c>
      <c r="Q2372" s="234">
        <v>0</v>
      </c>
      <c r="R2372" s="233">
        <v>0</v>
      </c>
      <c r="S2372" s="234">
        <v>0</v>
      </c>
      <c r="T2372" s="233">
        <v>0</v>
      </c>
      <c r="U2372" s="235">
        <f t="shared" ref="U2372:U2435" si="259">H2372*hour_M</f>
        <v>2644.06</v>
      </c>
      <c r="V2372" s="227">
        <f t="shared" ref="V2372:V2435" si="260">J2372*hour_M</f>
        <v>0</v>
      </c>
      <c r="W2372" s="227">
        <f t="shared" ref="W2372:W2435" si="261">K2372/12+L2372*hour_M</f>
        <v>0</v>
      </c>
      <c r="X2372" s="227">
        <f t="shared" si="257"/>
        <v>0</v>
      </c>
      <c r="Y2372" s="227">
        <f t="shared" ref="Y2372:Y2435" si="262">P2372*hour_M</f>
        <v>0</v>
      </c>
      <c r="Z2372" s="227">
        <f t="shared" ref="Z2372:Z2435" si="263">Q2372/36+R2372*hour_M</f>
        <v>0</v>
      </c>
      <c r="AA2372" s="227">
        <f t="shared" si="258"/>
        <v>0</v>
      </c>
    </row>
    <row r="2373" spans="2:27" ht="13.5" hidden="1">
      <c r="B2373" s="232" t="s">
        <v>1110</v>
      </c>
      <c r="C2373" s="232" t="s">
        <v>797</v>
      </c>
      <c r="D2373" s="232" t="s">
        <v>1446</v>
      </c>
      <c r="E2373" s="232" t="s">
        <v>988</v>
      </c>
      <c r="F2373" s="232">
        <v>16</v>
      </c>
      <c r="G2373" s="232" t="s">
        <v>1317</v>
      </c>
      <c r="H2373" s="233">
        <v>7.1139999999999999</v>
      </c>
      <c r="I2373" s="233">
        <v>0</v>
      </c>
      <c r="J2373" s="233">
        <v>0</v>
      </c>
      <c r="K2373" s="234">
        <v>0</v>
      </c>
      <c r="L2373" s="233">
        <v>0</v>
      </c>
      <c r="M2373" s="234">
        <v>0</v>
      </c>
      <c r="N2373" s="233">
        <v>0</v>
      </c>
      <c r="O2373" s="233">
        <v>0</v>
      </c>
      <c r="P2373" s="233">
        <v>0</v>
      </c>
      <c r="Q2373" s="234">
        <v>0</v>
      </c>
      <c r="R2373" s="233">
        <v>0</v>
      </c>
      <c r="S2373" s="234">
        <v>0</v>
      </c>
      <c r="T2373" s="233">
        <v>0</v>
      </c>
      <c r="U2373" s="235">
        <f t="shared" si="259"/>
        <v>5193.22</v>
      </c>
      <c r="V2373" s="227">
        <f t="shared" si="260"/>
        <v>0</v>
      </c>
      <c r="W2373" s="227">
        <f t="shared" si="261"/>
        <v>0</v>
      </c>
      <c r="X2373" s="227">
        <f t="shared" ref="X2373:X2436" si="264">M2373/12</f>
        <v>0</v>
      </c>
      <c r="Y2373" s="227">
        <f t="shared" si="262"/>
        <v>0</v>
      </c>
      <c r="Z2373" s="227">
        <f t="shared" si="263"/>
        <v>0</v>
      </c>
      <c r="AA2373" s="227">
        <f t="shared" ref="AA2373:AA2436" si="265">S2373/36</f>
        <v>0</v>
      </c>
    </row>
    <row r="2374" spans="2:27" ht="13.5" hidden="1">
      <c r="B2374" s="232" t="s">
        <v>1110</v>
      </c>
      <c r="C2374" s="232" t="s">
        <v>799</v>
      </c>
      <c r="D2374" s="232" t="s">
        <v>1446</v>
      </c>
      <c r="E2374" s="232" t="s">
        <v>988</v>
      </c>
      <c r="F2374" s="232">
        <v>4</v>
      </c>
      <c r="G2374" s="232" t="s">
        <v>1311</v>
      </c>
      <c r="H2374" s="233">
        <v>1.806</v>
      </c>
      <c r="I2374" s="233">
        <v>0</v>
      </c>
      <c r="J2374" s="233">
        <v>0</v>
      </c>
      <c r="K2374" s="234">
        <v>0</v>
      </c>
      <c r="L2374" s="233">
        <v>0</v>
      </c>
      <c r="M2374" s="234">
        <v>0</v>
      </c>
      <c r="N2374" s="233">
        <v>0</v>
      </c>
      <c r="O2374" s="233">
        <v>0</v>
      </c>
      <c r="P2374" s="233">
        <v>0</v>
      </c>
      <c r="Q2374" s="234">
        <v>0</v>
      </c>
      <c r="R2374" s="233">
        <v>0</v>
      </c>
      <c r="S2374" s="234">
        <v>0</v>
      </c>
      <c r="T2374" s="233">
        <v>0</v>
      </c>
      <c r="U2374" s="235">
        <f t="shared" si="259"/>
        <v>1318.38</v>
      </c>
      <c r="V2374" s="227">
        <f t="shared" si="260"/>
        <v>0</v>
      </c>
      <c r="W2374" s="227">
        <f t="shared" si="261"/>
        <v>0</v>
      </c>
      <c r="X2374" s="227">
        <f t="shared" si="264"/>
        <v>0</v>
      </c>
      <c r="Y2374" s="227">
        <f t="shared" si="262"/>
        <v>0</v>
      </c>
      <c r="Z2374" s="227">
        <f t="shared" si="263"/>
        <v>0</v>
      </c>
      <c r="AA2374" s="227">
        <f t="shared" si="265"/>
        <v>0</v>
      </c>
    </row>
    <row r="2375" spans="2:27" ht="13.5" hidden="1">
      <c r="B2375" s="232" t="s">
        <v>1110</v>
      </c>
      <c r="C2375" s="232" t="s">
        <v>800</v>
      </c>
      <c r="D2375" s="232" t="s">
        <v>1446</v>
      </c>
      <c r="E2375" s="232" t="s">
        <v>988</v>
      </c>
      <c r="F2375" s="232">
        <v>48</v>
      </c>
      <c r="G2375" s="232" t="s">
        <v>1310</v>
      </c>
      <c r="H2375" s="233">
        <v>20.962</v>
      </c>
      <c r="I2375" s="233">
        <v>0</v>
      </c>
      <c r="J2375" s="233">
        <v>0</v>
      </c>
      <c r="K2375" s="234">
        <v>0</v>
      </c>
      <c r="L2375" s="233">
        <v>0</v>
      </c>
      <c r="M2375" s="234">
        <v>0</v>
      </c>
      <c r="N2375" s="233">
        <v>0</v>
      </c>
      <c r="O2375" s="233">
        <v>0</v>
      </c>
      <c r="P2375" s="233">
        <v>0</v>
      </c>
      <c r="Q2375" s="234">
        <v>0</v>
      </c>
      <c r="R2375" s="233">
        <v>0</v>
      </c>
      <c r="S2375" s="234">
        <v>0</v>
      </c>
      <c r="T2375" s="233">
        <v>0</v>
      </c>
      <c r="U2375" s="235">
        <f t="shared" si="259"/>
        <v>15302.26</v>
      </c>
      <c r="V2375" s="227">
        <f t="shared" si="260"/>
        <v>0</v>
      </c>
      <c r="W2375" s="227">
        <f t="shared" si="261"/>
        <v>0</v>
      </c>
      <c r="X2375" s="227">
        <f t="shared" si="264"/>
        <v>0</v>
      </c>
      <c r="Y2375" s="227">
        <f t="shared" si="262"/>
        <v>0</v>
      </c>
      <c r="Z2375" s="227">
        <f t="shared" si="263"/>
        <v>0</v>
      </c>
      <c r="AA2375" s="227">
        <f t="shared" si="265"/>
        <v>0</v>
      </c>
    </row>
    <row r="2376" spans="2:27" ht="13.5" hidden="1">
      <c r="B2376" s="232" t="s">
        <v>1110</v>
      </c>
      <c r="C2376" s="232" t="s">
        <v>801</v>
      </c>
      <c r="D2376" s="232" t="s">
        <v>1446</v>
      </c>
      <c r="E2376" s="232" t="s">
        <v>988</v>
      </c>
      <c r="F2376" s="232">
        <v>64</v>
      </c>
      <c r="G2376" s="232" t="s">
        <v>1345</v>
      </c>
      <c r="H2376" s="233">
        <v>27.905999999999999</v>
      </c>
      <c r="I2376" s="233">
        <v>0</v>
      </c>
      <c r="J2376" s="233">
        <v>0</v>
      </c>
      <c r="K2376" s="234">
        <v>0</v>
      </c>
      <c r="L2376" s="233">
        <v>0</v>
      </c>
      <c r="M2376" s="234">
        <v>0</v>
      </c>
      <c r="N2376" s="233">
        <v>0</v>
      </c>
      <c r="O2376" s="233">
        <v>0</v>
      </c>
      <c r="P2376" s="233">
        <v>0</v>
      </c>
      <c r="Q2376" s="234">
        <v>0</v>
      </c>
      <c r="R2376" s="233">
        <v>0</v>
      </c>
      <c r="S2376" s="234">
        <v>0</v>
      </c>
      <c r="T2376" s="233">
        <v>0</v>
      </c>
      <c r="U2376" s="235">
        <f t="shared" si="259"/>
        <v>20371.379999999997</v>
      </c>
      <c r="V2376" s="227">
        <f t="shared" si="260"/>
        <v>0</v>
      </c>
      <c r="W2376" s="227">
        <f t="shared" si="261"/>
        <v>0</v>
      </c>
      <c r="X2376" s="227">
        <f t="shared" si="264"/>
        <v>0</v>
      </c>
      <c r="Y2376" s="227">
        <f t="shared" si="262"/>
        <v>0</v>
      </c>
      <c r="Z2376" s="227">
        <f t="shared" si="263"/>
        <v>0</v>
      </c>
      <c r="AA2376" s="227">
        <f t="shared" si="265"/>
        <v>0</v>
      </c>
    </row>
    <row r="2377" spans="2:27" ht="13.5" hidden="1">
      <c r="B2377" s="232" t="s">
        <v>1110</v>
      </c>
      <c r="C2377" s="232" t="s">
        <v>802</v>
      </c>
      <c r="D2377" s="232" t="s">
        <v>1446</v>
      </c>
      <c r="E2377" s="232" t="s">
        <v>988</v>
      </c>
      <c r="F2377" s="232">
        <v>96</v>
      </c>
      <c r="G2377" s="232" t="s">
        <v>1356</v>
      </c>
      <c r="H2377" s="233">
        <v>41.793999999999997</v>
      </c>
      <c r="I2377" s="233">
        <v>0</v>
      </c>
      <c r="J2377" s="233">
        <v>0</v>
      </c>
      <c r="K2377" s="234">
        <v>0</v>
      </c>
      <c r="L2377" s="233">
        <v>0</v>
      </c>
      <c r="M2377" s="234">
        <v>0</v>
      </c>
      <c r="N2377" s="233">
        <v>0</v>
      </c>
      <c r="O2377" s="233">
        <v>0</v>
      </c>
      <c r="P2377" s="233">
        <v>0</v>
      </c>
      <c r="Q2377" s="234">
        <v>0</v>
      </c>
      <c r="R2377" s="233">
        <v>0</v>
      </c>
      <c r="S2377" s="234">
        <v>0</v>
      </c>
      <c r="T2377" s="233">
        <v>0</v>
      </c>
      <c r="U2377" s="235">
        <f t="shared" si="259"/>
        <v>30509.62</v>
      </c>
      <c r="V2377" s="227">
        <f t="shared" si="260"/>
        <v>0</v>
      </c>
      <c r="W2377" s="227">
        <f t="shared" si="261"/>
        <v>0</v>
      </c>
      <c r="X2377" s="227">
        <f t="shared" si="264"/>
        <v>0</v>
      </c>
      <c r="Y2377" s="227">
        <f t="shared" si="262"/>
        <v>0</v>
      </c>
      <c r="Z2377" s="227">
        <f t="shared" si="263"/>
        <v>0</v>
      </c>
      <c r="AA2377" s="227">
        <f t="shared" si="265"/>
        <v>0</v>
      </c>
    </row>
    <row r="2378" spans="2:27" ht="13.5" hidden="1">
      <c r="B2378" s="232" t="s">
        <v>1110</v>
      </c>
      <c r="C2378" s="232" t="s">
        <v>803</v>
      </c>
      <c r="D2378" s="232" t="s">
        <v>1446</v>
      </c>
      <c r="E2378" s="232" t="s">
        <v>988</v>
      </c>
      <c r="F2378" s="232">
        <v>8</v>
      </c>
      <c r="G2378" s="232" t="s">
        <v>1312</v>
      </c>
      <c r="H2378" s="233">
        <v>3.6019999999999999</v>
      </c>
      <c r="I2378" s="233">
        <v>0</v>
      </c>
      <c r="J2378" s="233">
        <v>0</v>
      </c>
      <c r="K2378" s="234">
        <v>0</v>
      </c>
      <c r="L2378" s="233">
        <v>0</v>
      </c>
      <c r="M2378" s="234">
        <v>0</v>
      </c>
      <c r="N2378" s="233">
        <v>0</v>
      </c>
      <c r="O2378" s="233">
        <v>0</v>
      </c>
      <c r="P2378" s="233">
        <v>0</v>
      </c>
      <c r="Q2378" s="234">
        <v>0</v>
      </c>
      <c r="R2378" s="233">
        <v>0</v>
      </c>
      <c r="S2378" s="234">
        <v>0</v>
      </c>
      <c r="T2378" s="233">
        <v>0</v>
      </c>
      <c r="U2378" s="235">
        <f t="shared" si="259"/>
        <v>2629.46</v>
      </c>
      <c r="V2378" s="227">
        <f t="shared" si="260"/>
        <v>0</v>
      </c>
      <c r="W2378" s="227">
        <f t="shared" si="261"/>
        <v>0</v>
      </c>
      <c r="X2378" s="227">
        <f t="shared" si="264"/>
        <v>0</v>
      </c>
      <c r="Y2378" s="227">
        <f t="shared" si="262"/>
        <v>0</v>
      </c>
      <c r="Z2378" s="227">
        <f t="shared" si="263"/>
        <v>0</v>
      </c>
      <c r="AA2378" s="227">
        <f t="shared" si="265"/>
        <v>0</v>
      </c>
    </row>
    <row r="2379" spans="2:27" ht="13.5" hidden="1">
      <c r="B2379" s="232" t="s">
        <v>1110</v>
      </c>
      <c r="C2379" s="232" t="s">
        <v>804</v>
      </c>
      <c r="D2379" s="232" t="s">
        <v>1446</v>
      </c>
      <c r="E2379" s="232" t="s">
        <v>988</v>
      </c>
      <c r="F2379" s="232">
        <v>16</v>
      </c>
      <c r="G2379" s="232" t="s">
        <v>1317</v>
      </c>
      <c r="H2379" s="233">
        <v>7.0739999999999998</v>
      </c>
      <c r="I2379" s="233">
        <v>0</v>
      </c>
      <c r="J2379" s="233">
        <v>0</v>
      </c>
      <c r="K2379" s="234">
        <v>0</v>
      </c>
      <c r="L2379" s="233">
        <v>0</v>
      </c>
      <c r="M2379" s="234">
        <v>0</v>
      </c>
      <c r="N2379" s="233">
        <v>0</v>
      </c>
      <c r="O2379" s="233">
        <v>0</v>
      </c>
      <c r="P2379" s="233">
        <v>0</v>
      </c>
      <c r="Q2379" s="234">
        <v>0</v>
      </c>
      <c r="R2379" s="233">
        <v>0</v>
      </c>
      <c r="S2379" s="234">
        <v>0</v>
      </c>
      <c r="T2379" s="233">
        <v>0</v>
      </c>
      <c r="U2379" s="235">
        <f t="shared" si="259"/>
        <v>5164.0199999999995</v>
      </c>
      <c r="V2379" s="227">
        <f t="shared" si="260"/>
        <v>0</v>
      </c>
      <c r="W2379" s="227">
        <f t="shared" si="261"/>
        <v>0</v>
      </c>
      <c r="X2379" s="227">
        <f t="shared" si="264"/>
        <v>0</v>
      </c>
      <c r="Y2379" s="227">
        <f t="shared" si="262"/>
        <v>0</v>
      </c>
      <c r="Z2379" s="227">
        <f t="shared" si="263"/>
        <v>0</v>
      </c>
      <c r="AA2379" s="227">
        <f t="shared" si="265"/>
        <v>0</v>
      </c>
    </row>
    <row r="2380" spans="2:27" ht="13.5" hidden="1">
      <c r="B2380" s="232" t="s">
        <v>1110</v>
      </c>
      <c r="C2380" s="232" t="s">
        <v>805</v>
      </c>
      <c r="D2380" s="232" t="s">
        <v>1446</v>
      </c>
      <c r="E2380" s="232" t="s">
        <v>988</v>
      </c>
      <c r="F2380" s="232">
        <v>32</v>
      </c>
      <c r="G2380" s="232" t="s">
        <v>1316</v>
      </c>
      <c r="H2380" s="233">
        <v>14.018000000000001</v>
      </c>
      <c r="I2380" s="233">
        <v>0</v>
      </c>
      <c r="J2380" s="233">
        <v>0</v>
      </c>
      <c r="K2380" s="234">
        <v>0</v>
      </c>
      <c r="L2380" s="233">
        <v>0</v>
      </c>
      <c r="M2380" s="234">
        <v>0</v>
      </c>
      <c r="N2380" s="233">
        <v>0</v>
      </c>
      <c r="O2380" s="233">
        <v>0</v>
      </c>
      <c r="P2380" s="233">
        <v>0</v>
      </c>
      <c r="Q2380" s="234">
        <v>0</v>
      </c>
      <c r="R2380" s="233">
        <v>0</v>
      </c>
      <c r="S2380" s="234">
        <v>0</v>
      </c>
      <c r="T2380" s="233">
        <v>0</v>
      </c>
      <c r="U2380" s="235">
        <f t="shared" si="259"/>
        <v>10233.140000000001</v>
      </c>
      <c r="V2380" s="227">
        <f t="shared" si="260"/>
        <v>0</v>
      </c>
      <c r="W2380" s="227">
        <f t="shared" si="261"/>
        <v>0</v>
      </c>
      <c r="X2380" s="227">
        <f t="shared" si="264"/>
        <v>0</v>
      </c>
      <c r="Y2380" s="227">
        <f t="shared" si="262"/>
        <v>0</v>
      </c>
      <c r="Z2380" s="227">
        <f t="shared" si="263"/>
        <v>0</v>
      </c>
      <c r="AA2380" s="227">
        <f t="shared" si="265"/>
        <v>0</v>
      </c>
    </row>
    <row r="2381" spans="2:27" ht="13.5" hidden="1">
      <c r="B2381" s="232" t="s">
        <v>1110</v>
      </c>
      <c r="C2381" s="232" t="s">
        <v>807</v>
      </c>
      <c r="D2381" s="232" t="s">
        <v>1446</v>
      </c>
      <c r="E2381" s="232" t="s">
        <v>988</v>
      </c>
      <c r="F2381" s="232">
        <v>96</v>
      </c>
      <c r="G2381" s="232" t="s">
        <v>1356</v>
      </c>
      <c r="H2381" s="233">
        <v>41.793999999999997</v>
      </c>
      <c r="I2381" s="233">
        <v>0</v>
      </c>
      <c r="J2381" s="233">
        <v>0</v>
      </c>
      <c r="K2381" s="234">
        <v>0</v>
      </c>
      <c r="L2381" s="233">
        <v>0</v>
      </c>
      <c r="M2381" s="234">
        <v>0</v>
      </c>
      <c r="N2381" s="233">
        <v>0</v>
      </c>
      <c r="O2381" s="233">
        <v>0</v>
      </c>
      <c r="P2381" s="233">
        <v>0</v>
      </c>
      <c r="Q2381" s="234">
        <v>0</v>
      </c>
      <c r="R2381" s="233">
        <v>0</v>
      </c>
      <c r="S2381" s="234">
        <v>0</v>
      </c>
      <c r="T2381" s="233">
        <v>0</v>
      </c>
      <c r="U2381" s="235">
        <f t="shared" si="259"/>
        <v>30509.62</v>
      </c>
      <c r="V2381" s="227">
        <f t="shared" si="260"/>
        <v>0</v>
      </c>
      <c r="W2381" s="227">
        <f t="shared" si="261"/>
        <v>0</v>
      </c>
      <c r="X2381" s="227">
        <f t="shared" si="264"/>
        <v>0</v>
      </c>
      <c r="Y2381" s="227">
        <f t="shared" si="262"/>
        <v>0</v>
      </c>
      <c r="Z2381" s="227">
        <f t="shared" si="263"/>
        <v>0</v>
      </c>
      <c r="AA2381" s="227">
        <f t="shared" si="265"/>
        <v>0</v>
      </c>
    </row>
    <row r="2382" spans="2:27" ht="13.5" hidden="1">
      <c r="B2382" s="232" t="s">
        <v>1110</v>
      </c>
      <c r="C2382" s="232" t="s">
        <v>808</v>
      </c>
      <c r="D2382" s="232" t="s">
        <v>1446</v>
      </c>
      <c r="E2382" s="232" t="s">
        <v>988</v>
      </c>
      <c r="F2382" s="232">
        <v>4</v>
      </c>
      <c r="G2382" s="232" t="s">
        <v>1311</v>
      </c>
      <c r="H2382" s="233">
        <v>1.796</v>
      </c>
      <c r="I2382" s="233">
        <v>0</v>
      </c>
      <c r="J2382" s="233">
        <v>0</v>
      </c>
      <c r="K2382" s="234">
        <v>0</v>
      </c>
      <c r="L2382" s="233">
        <v>0</v>
      </c>
      <c r="M2382" s="234">
        <v>0</v>
      </c>
      <c r="N2382" s="233">
        <v>0</v>
      </c>
      <c r="O2382" s="233">
        <v>0</v>
      </c>
      <c r="P2382" s="233">
        <v>0</v>
      </c>
      <c r="Q2382" s="234">
        <v>0</v>
      </c>
      <c r="R2382" s="233">
        <v>0</v>
      </c>
      <c r="S2382" s="234">
        <v>0</v>
      </c>
      <c r="T2382" s="233">
        <v>0</v>
      </c>
      <c r="U2382" s="235">
        <f t="shared" si="259"/>
        <v>1311.08</v>
      </c>
      <c r="V2382" s="227">
        <f t="shared" si="260"/>
        <v>0</v>
      </c>
      <c r="W2382" s="227">
        <f t="shared" si="261"/>
        <v>0</v>
      </c>
      <c r="X2382" s="227">
        <f t="shared" si="264"/>
        <v>0</v>
      </c>
      <c r="Y2382" s="227">
        <f t="shared" si="262"/>
        <v>0</v>
      </c>
      <c r="Z2382" s="227">
        <f t="shared" si="263"/>
        <v>0</v>
      </c>
      <c r="AA2382" s="227">
        <f t="shared" si="265"/>
        <v>0</v>
      </c>
    </row>
    <row r="2383" spans="2:27" ht="13.5" hidden="1">
      <c r="B2383" s="232" t="s">
        <v>1110</v>
      </c>
      <c r="C2383" s="232" t="s">
        <v>809</v>
      </c>
      <c r="D2383" s="232" t="s">
        <v>1446</v>
      </c>
      <c r="E2383" s="232" t="s">
        <v>988</v>
      </c>
      <c r="F2383" s="232">
        <v>48</v>
      </c>
      <c r="G2383" s="232" t="s">
        <v>1310</v>
      </c>
      <c r="H2383" s="233">
        <v>20.673999999999999</v>
      </c>
      <c r="I2383" s="233">
        <v>0</v>
      </c>
      <c r="J2383" s="233">
        <v>0</v>
      </c>
      <c r="K2383" s="234">
        <v>0</v>
      </c>
      <c r="L2383" s="233">
        <v>0</v>
      </c>
      <c r="M2383" s="234">
        <v>0</v>
      </c>
      <c r="N2383" s="233">
        <v>0</v>
      </c>
      <c r="O2383" s="233">
        <v>0</v>
      </c>
      <c r="P2383" s="233">
        <v>0</v>
      </c>
      <c r="Q2383" s="234">
        <v>0</v>
      </c>
      <c r="R2383" s="233">
        <v>0</v>
      </c>
      <c r="S2383" s="234">
        <v>0</v>
      </c>
      <c r="T2383" s="233">
        <v>0</v>
      </c>
      <c r="U2383" s="235">
        <f t="shared" si="259"/>
        <v>15092.02</v>
      </c>
      <c r="V2383" s="227">
        <f t="shared" si="260"/>
        <v>0</v>
      </c>
      <c r="W2383" s="227">
        <f t="shared" si="261"/>
        <v>0</v>
      </c>
      <c r="X2383" s="227">
        <f t="shared" si="264"/>
        <v>0</v>
      </c>
      <c r="Y2383" s="227">
        <f t="shared" si="262"/>
        <v>0</v>
      </c>
      <c r="Z2383" s="227">
        <f t="shared" si="263"/>
        <v>0</v>
      </c>
      <c r="AA2383" s="227">
        <f t="shared" si="265"/>
        <v>0</v>
      </c>
    </row>
    <row r="2384" spans="2:27" ht="13.5" hidden="1">
      <c r="B2384" s="232" t="s">
        <v>1110</v>
      </c>
      <c r="C2384" s="232" t="s">
        <v>810</v>
      </c>
      <c r="D2384" s="232" t="s">
        <v>1446</v>
      </c>
      <c r="E2384" s="232" t="s">
        <v>988</v>
      </c>
      <c r="F2384" s="232">
        <v>64</v>
      </c>
      <c r="G2384" s="232" t="s">
        <v>1345</v>
      </c>
      <c r="H2384" s="233">
        <v>27.521999999999998</v>
      </c>
      <c r="I2384" s="233">
        <v>0</v>
      </c>
      <c r="J2384" s="233">
        <v>0</v>
      </c>
      <c r="K2384" s="234">
        <v>0</v>
      </c>
      <c r="L2384" s="233">
        <v>0</v>
      </c>
      <c r="M2384" s="234">
        <v>0</v>
      </c>
      <c r="N2384" s="233">
        <v>0</v>
      </c>
      <c r="O2384" s="233">
        <v>0</v>
      </c>
      <c r="P2384" s="233">
        <v>0</v>
      </c>
      <c r="Q2384" s="234">
        <v>0</v>
      </c>
      <c r="R2384" s="233">
        <v>0</v>
      </c>
      <c r="S2384" s="234">
        <v>0</v>
      </c>
      <c r="T2384" s="233">
        <v>0</v>
      </c>
      <c r="U2384" s="235">
        <f t="shared" si="259"/>
        <v>20091.059999999998</v>
      </c>
      <c r="V2384" s="227">
        <f t="shared" si="260"/>
        <v>0</v>
      </c>
      <c r="W2384" s="227">
        <f t="shared" si="261"/>
        <v>0</v>
      </c>
      <c r="X2384" s="227">
        <f t="shared" si="264"/>
        <v>0</v>
      </c>
      <c r="Y2384" s="227">
        <f t="shared" si="262"/>
        <v>0</v>
      </c>
      <c r="Z2384" s="227">
        <f t="shared" si="263"/>
        <v>0</v>
      </c>
      <c r="AA2384" s="227">
        <f t="shared" si="265"/>
        <v>0</v>
      </c>
    </row>
    <row r="2385" spans="2:27" ht="13.5" hidden="1">
      <c r="B2385" s="232" t="s">
        <v>1110</v>
      </c>
      <c r="C2385" s="232" t="s">
        <v>811</v>
      </c>
      <c r="D2385" s="232" t="s">
        <v>1446</v>
      </c>
      <c r="E2385" s="232" t="s">
        <v>988</v>
      </c>
      <c r="F2385" s="232">
        <v>96</v>
      </c>
      <c r="G2385" s="232" t="s">
        <v>1356</v>
      </c>
      <c r="H2385" s="233">
        <v>41.218000000000004</v>
      </c>
      <c r="I2385" s="233">
        <v>0</v>
      </c>
      <c r="J2385" s="233">
        <v>0</v>
      </c>
      <c r="K2385" s="234">
        <v>0</v>
      </c>
      <c r="L2385" s="233">
        <v>0</v>
      </c>
      <c r="M2385" s="234">
        <v>0</v>
      </c>
      <c r="N2385" s="233">
        <v>0</v>
      </c>
      <c r="O2385" s="233">
        <v>0</v>
      </c>
      <c r="P2385" s="233">
        <v>0</v>
      </c>
      <c r="Q2385" s="234">
        <v>0</v>
      </c>
      <c r="R2385" s="233">
        <v>0</v>
      </c>
      <c r="S2385" s="234">
        <v>0</v>
      </c>
      <c r="T2385" s="233">
        <v>0</v>
      </c>
      <c r="U2385" s="235">
        <f t="shared" si="259"/>
        <v>30089.140000000003</v>
      </c>
      <c r="V2385" s="227">
        <f t="shared" si="260"/>
        <v>0</v>
      </c>
      <c r="W2385" s="227">
        <f t="shared" si="261"/>
        <v>0</v>
      </c>
      <c r="X2385" s="227">
        <f t="shared" si="264"/>
        <v>0</v>
      </c>
      <c r="Y2385" s="227">
        <f t="shared" si="262"/>
        <v>0</v>
      </c>
      <c r="Z2385" s="227">
        <f t="shared" si="263"/>
        <v>0</v>
      </c>
      <c r="AA2385" s="227">
        <f t="shared" si="265"/>
        <v>0</v>
      </c>
    </row>
    <row r="2386" spans="2:27" ht="13.5" hidden="1">
      <c r="B2386" s="232" t="s">
        <v>1110</v>
      </c>
      <c r="C2386" s="232" t="s">
        <v>812</v>
      </c>
      <c r="D2386" s="232" t="s">
        <v>1446</v>
      </c>
      <c r="E2386" s="232" t="s">
        <v>988</v>
      </c>
      <c r="F2386" s="232">
        <v>8</v>
      </c>
      <c r="G2386" s="232" t="s">
        <v>1312</v>
      </c>
      <c r="H2386" s="233">
        <v>3.5539999999999998</v>
      </c>
      <c r="I2386" s="233">
        <v>0</v>
      </c>
      <c r="J2386" s="233">
        <v>0</v>
      </c>
      <c r="K2386" s="234">
        <v>0</v>
      </c>
      <c r="L2386" s="233">
        <v>0</v>
      </c>
      <c r="M2386" s="234">
        <v>0</v>
      </c>
      <c r="N2386" s="233">
        <v>0</v>
      </c>
      <c r="O2386" s="233">
        <v>0</v>
      </c>
      <c r="P2386" s="233">
        <v>0</v>
      </c>
      <c r="Q2386" s="234">
        <v>0</v>
      </c>
      <c r="R2386" s="233">
        <v>0</v>
      </c>
      <c r="S2386" s="234">
        <v>0</v>
      </c>
      <c r="T2386" s="233">
        <v>0</v>
      </c>
      <c r="U2386" s="235">
        <f t="shared" si="259"/>
        <v>2594.42</v>
      </c>
      <c r="V2386" s="227">
        <f t="shared" si="260"/>
        <v>0</v>
      </c>
      <c r="W2386" s="227">
        <f t="shared" si="261"/>
        <v>0</v>
      </c>
      <c r="X2386" s="227">
        <f t="shared" si="264"/>
        <v>0</v>
      </c>
      <c r="Y2386" s="227">
        <f t="shared" si="262"/>
        <v>0</v>
      </c>
      <c r="Z2386" s="227">
        <f t="shared" si="263"/>
        <v>0</v>
      </c>
      <c r="AA2386" s="227">
        <f t="shared" si="265"/>
        <v>0</v>
      </c>
    </row>
    <row r="2387" spans="2:27" ht="13.5" hidden="1">
      <c r="B2387" s="232" t="s">
        <v>1110</v>
      </c>
      <c r="C2387" s="232" t="s">
        <v>813</v>
      </c>
      <c r="D2387" s="232" t="s">
        <v>1446</v>
      </c>
      <c r="E2387" s="232" t="s">
        <v>988</v>
      </c>
      <c r="F2387" s="232">
        <v>16</v>
      </c>
      <c r="G2387" s="232" t="s">
        <v>1317</v>
      </c>
      <c r="H2387" s="233">
        <v>6.9779999999999998</v>
      </c>
      <c r="I2387" s="233">
        <v>0</v>
      </c>
      <c r="J2387" s="233">
        <v>0</v>
      </c>
      <c r="K2387" s="234">
        <v>0</v>
      </c>
      <c r="L2387" s="233">
        <v>0</v>
      </c>
      <c r="M2387" s="234">
        <v>0</v>
      </c>
      <c r="N2387" s="233">
        <v>0</v>
      </c>
      <c r="O2387" s="233">
        <v>0</v>
      </c>
      <c r="P2387" s="233">
        <v>0</v>
      </c>
      <c r="Q2387" s="234">
        <v>0</v>
      </c>
      <c r="R2387" s="233">
        <v>0</v>
      </c>
      <c r="S2387" s="234">
        <v>0</v>
      </c>
      <c r="T2387" s="233">
        <v>0</v>
      </c>
      <c r="U2387" s="235">
        <f t="shared" si="259"/>
        <v>5093.9399999999996</v>
      </c>
      <c r="V2387" s="227">
        <f t="shared" si="260"/>
        <v>0</v>
      </c>
      <c r="W2387" s="227">
        <f t="shared" si="261"/>
        <v>0</v>
      </c>
      <c r="X2387" s="227">
        <f t="shared" si="264"/>
        <v>0</v>
      </c>
      <c r="Y2387" s="227">
        <f t="shared" si="262"/>
        <v>0</v>
      </c>
      <c r="Z2387" s="227">
        <f t="shared" si="263"/>
        <v>0</v>
      </c>
      <c r="AA2387" s="227">
        <f t="shared" si="265"/>
        <v>0</v>
      </c>
    </row>
    <row r="2388" spans="2:27" ht="13.5" hidden="1">
      <c r="B2388" s="232" t="s">
        <v>1110</v>
      </c>
      <c r="C2388" s="232" t="s">
        <v>814</v>
      </c>
      <c r="D2388" s="232" t="s">
        <v>1446</v>
      </c>
      <c r="E2388" s="232" t="s">
        <v>988</v>
      </c>
      <c r="F2388" s="232">
        <v>32</v>
      </c>
      <c r="G2388" s="232" t="s">
        <v>1316</v>
      </c>
      <c r="H2388" s="233">
        <v>13.826000000000001</v>
      </c>
      <c r="I2388" s="233">
        <v>0</v>
      </c>
      <c r="J2388" s="233">
        <v>0</v>
      </c>
      <c r="K2388" s="234">
        <v>0</v>
      </c>
      <c r="L2388" s="233">
        <v>0</v>
      </c>
      <c r="M2388" s="234">
        <v>0</v>
      </c>
      <c r="N2388" s="233">
        <v>0</v>
      </c>
      <c r="O2388" s="233">
        <v>0</v>
      </c>
      <c r="P2388" s="233">
        <v>0</v>
      </c>
      <c r="Q2388" s="234">
        <v>0</v>
      </c>
      <c r="R2388" s="233">
        <v>0</v>
      </c>
      <c r="S2388" s="234">
        <v>0</v>
      </c>
      <c r="T2388" s="233">
        <v>0</v>
      </c>
      <c r="U2388" s="235">
        <f t="shared" si="259"/>
        <v>10092.98</v>
      </c>
      <c r="V2388" s="227">
        <f t="shared" si="260"/>
        <v>0</v>
      </c>
      <c r="W2388" s="227">
        <f t="shared" si="261"/>
        <v>0</v>
      </c>
      <c r="X2388" s="227">
        <f t="shared" si="264"/>
        <v>0</v>
      </c>
      <c r="Y2388" s="227">
        <f t="shared" si="262"/>
        <v>0</v>
      </c>
      <c r="Z2388" s="227">
        <f t="shared" si="263"/>
        <v>0</v>
      </c>
      <c r="AA2388" s="227">
        <f t="shared" si="265"/>
        <v>0</v>
      </c>
    </row>
    <row r="2389" spans="2:27" ht="13.5" hidden="1">
      <c r="B2389" s="232" t="s">
        <v>1110</v>
      </c>
      <c r="C2389" s="232" t="s">
        <v>816</v>
      </c>
      <c r="D2389" s="232" t="s">
        <v>1446</v>
      </c>
      <c r="E2389" s="232" t="s">
        <v>988</v>
      </c>
      <c r="F2389" s="232">
        <v>4</v>
      </c>
      <c r="G2389" s="232" t="s">
        <v>1311</v>
      </c>
      <c r="H2389" s="233">
        <v>1.772</v>
      </c>
      <c r="I2389" s="233">
        <v>0</v>
      </c>
      <c r="J2389" s="233">
        <v>0</v>
      </c>
      <c r="K2389" s="234">
        <v>0</v>
      </c>
      <c r="L2389" s="233">
        <v>0</v>
      </c>
      <c r="M2389" s="234">
        <v>0</v>
      </c>
      <c r="N2389" s="233">
        <v>0</v>
      </c>
      <c r="O2389" s="233">
        <v>0</v>
      </c>
      <c r="P2389" s="233">
        <v>0</v>
      </c>
      <c r="Q2389" s="234">
        <v>0</v>
      </c>
      <c r="R2389" s="233">
        <v>0</v>
      </c>
      <c r="S2389" s="234">
        <v>0</v>
      </c>
      <c r="T2389" s="233">
        <v>0</v>
      </c>
      <c r="U2389" s="235">
        <f t="shared" si="259"/>
        <v>1293.56</v>
      </c>
      <c r="V2389" s="227">
        <f t="shared" si="260"/>
        <v>0</v>
      </c>
      <c r="W2389" s="227">
        <f t="shared" si="261"/>
        <v>0</v>
      </c>
      <c r="X2389" s="227">
        <f t="shared" si="264"/>
        <v>0</v>
      </c>
      <c r="Y2389" s="227">
        <f t="shared" si="262"/>
        <v>0</v>
      </c>
      <c r="Z2389" s="227">
        <f t="shared" si="263"/>
        <v>0</v>
      </c>
      <c r="AA2389" s="227">
        <f t="shared" si="265"/>
        <v>0</v>
      </c>
    </row>
    <row r="2390" spans="2:27" ht="13.5" hidden="1">
      <c r="B2390" s="232" t="s">
        <v>1110</v>
      </c>
      <c r="C2390" s="232" t="s">
        <v>817</v>
      </c>
      <c r="D2390" s="232" t="s">
        <v>1446</v>
      </c>
      <c r="E2390" s="232" t="s">
        <v>988</v>
      </c>
      <c r="F2390" s="232">
        <v>48</v>
      </c>
      <c r="G2390" s="232" t="s">
        <v>1310</v>
      </c>
      <c r="H2390" s="233">
        <v>21.178000000000001</v>
      </c>
      <c r="I2390" s="233">
        <v>0</v>
      </c>
      <c r="J2390" s="233">
        <v>0</v>
      </c>
      <c r="K2390" s="234">
        <v>0</v>
      </c>
      <c r="L2390" s="233">
        <v>0</v>
      </c>
      <c r="M2390" s="234">
        <v>0</v>
      </c>
      <c r="N2390" s="233">
        <v>0</v>
      </c>
      <c r="O2390" s="233">
        <v>0</v>
      </c>
      <c r="P2390" s="233">
        <v>0</v>
      </c>
      <c r="Q2390" s="234">
        <v>0</v>
      </c>
      <c r="R2390" s="233">
        <v>0</v>
      </c>
      <c r="S2390" s="234">
        <v>0</v>
      </c>
      <c r="T2390" s="233">
        <v>0</v>
      </c>
      <c r="U2390" s="235">
        <f t="shared" si="259"/>
        <v>15459.94</v>
      </c>
      <c r="V2390" s="227">
        <f t="shared" si="260"/>
        <v>0</v>
      </c>
      <c r="W2390" s="227">
        <f t="shared" si="261"/>
        <v>0</v>
      </c>
      <c r="X2390" s="227">
        <f t="shared" si="264"/>
        <v>0</v>
      </c>
      <c r="Y2390" s="227">
        <f t="shared" si="262"/>
        <v>0</v>
      </c>
      <c r="Z2390" s="227">
        <f t="shared" si="263"/>
        <v>0</v>
      </c>
      <c r="AA2390" s="227">
        <f t="shared" si="265"/>
        <v>0</v>
      </c>
    </row>
    <row r="2391" spans="2:27" ht="13.5" hidden="1">
      <c r="B2391" s="232" t="s">
        <v>1110</v>
      </c>
      <c r="C2391" s="232" t="s">
        <v>818</v>
      </c>
      <c r="D2391" s="232" t="s">
        <v>1446</v>
      </c>
      <c r="E2391" s="232" t="s">
        <v>988</v>
      </c>
      <c r="F2391" s="232">
        <v>64</v>
      </c>
      <c r="G2391" s="232" t="s">
        <v>1345</v>
      </c>
      <c r="H2391" s="233">
        <v>28.193999999999999</v>
      </c>
      <c r="I2391" s="233">
        <v>0</v>
      </c>
      <c r="J2391" s="233">
        <v>0</v>
      </c>
      <c r="K2391" s="234">
        <v>0</v>
      </c>
      <c r="L2391" s="233">
        <v>0</v>
      </c>
      <c r="M2391" s="234">
        <v>0</v>
      </c>
      <c r="N2391" s="233">
        <v>0</v>
      </c>
      <c r="O2391" s="233">
        <v>0</v>
      </c>
      <c r="P2391" s="233">
        <v>0</v>
      </c>
      <c r="Q2391" s="234">
        <v>0</v>
      </c>
      <c r="R2391" s="233">
        <v>0</v>
      </c>
      <c r="S2391" s="234">
        <v>0</v>
      </c>
      <c r="T2391" s="233">
        <v>0</v>
      </c>
      <c r="U2391" s="235">
        <f t="shared" si="259"/>
        <v>20581.62</v>
      </c>
      <c r="V2391" s="227">
        <f t="shared" si="260"/>
        <v>0</v>
      </c>
      <c r="W2391" s="227">
        <f t="shared" si="261"/>
        <v>0</v>
      </c>
      <c r="X2391" s="227">
        <f t="shared" si="264"/>
        <v>0</v>
      </c>
      <c r="Y2391" s="227">
        <f t="shared" si="262"/>
        <v>0</v>
      </c>
      <c r="Z2391" s="227">
        <f t="shared" si="263"/>
        <v>0</v>
      </c>
      <c r="AA2391" s="227">
        <f t="shared" si="265"/>
        <v>0</v>
      </c>
    </row>
    <row r="2392" spans="2:27" ht="13.5" hidden="1">
      <c r="B2392" s="232" t="s">
        <v>1110</v>
      </c>
      <c r="C2392" s="232" t="s">
        <v>819</v>
      </c>
      <c r="D2392" s="232" t="s">
        <v>1446</v>
      </c>
      <c r="E2392" s="232" t="s">
        <v>988</v>
      </c>
      <c r="F2392" s="232">
        <v>96</v>
      </c>
      <c r="G2392" s="232" t="s">
        <v>1356</v>
      </c>
      <c r="H2392" s="233">
        <v>42.225999999999999</v>
      </c>
      <c r="I2392" s="233">
        <v>0</v>
      </c>
      <c r="J2392" s="233">
        <v>0</v>
      </c>
      <c r="K2392" s="234">
        <v>0</v>
      </c>
      <c r="L2392" s="233">
        <v>0</v>
      </c>
      <c r="M2392" s="234">
        <v>0</v>
      </c>
      <c r="N2392" s="233">
        <v>0</v>
      </c>
      <c r="O2392" s="233">
        <v>0</v>
      </c>
      <c r="P2392" s="233">
        <v>0</v>
      </c>
      <c r="Q2392" s="234">
        <v>0</v>
      </c>
      <c r="R2392" s="233">
        <v>0</v>
      </c>
      <c r="S2392" s="234">
        <v>0</v>
      </c>
      <c r="T2392" s="233">
        <v>0</v>
      </c>
      <c r="U2392" s="235">
        <f t="shared" si="259"/>
        <v>30824.98</v>
      </c>
      <c r="V2392" s="227">
        <f t="shared" si="260"/>
        <v>0</v>
      </c>
      <c r="W2392" s="227">
        <f t="shared" si="261"/>
        <v>0</v>
      </c>
      <c r="X2392" s="227">
        <f t="shared" si="264"/>
        <v>0</v>
      </c>
      <c r="Y2392" s="227">
        <f t="shared" si="262"/>
        <v>0</v>
      </c>
      <c r="Z2392" s="227">
        <f t="shared" si="263"/>
        <v>0</v>
      </c>
      <c r="AA2392" s="227">
        <f t="shared" si="265"/>
        <v>0</v>
      </c>
    </row>
    <row r="2393" spans="2:27" ht="13.5" hidden="1">
      <c r="B2393" s="232" t="s">
        <v>1110</v>
      </c>
      <c r="C2393" s="232" t="s">
        <v>820</v>
      </c>
      <c r="D2393" s="232" t="s">
        <v>1446</v>
      </c>
      <c r="E2393" s="232" t="s">
        <v>988</v>
      </c>
      <c r="F2393" s="232">
        <v>8</v>
      </c>
      <c r="G2393" s="232" t="s">
        <v>1312</v>
      </c>
      <c r="H2393" s="233">
        <v>3.6379999999999999</v>
      </c>
      <c r="I2393" s="233">
        <v>0</v>
      </c>
      <c r="J2393" s="233">
        <v>0</v>
      </c>
      <c r="K2393" s="234">
        <v>0</v>
      </c>
      <c r="L2393" s="233">
        <v>0</v>
      </c>
      <c r="M2393" s="234">
        <v>0</v>
      </c>
      <c r="N2393" s="233">
        <v>0</v>
      </c>
      <c r="O2393" s="233">
        <v>0</v>
      </c>
      <c r="P2393" s="233">
        <v>0</v>
      </c>
      <c r="Q2393" s="234">
        <v>0</v>
      </c>
      <c r="R2393" s="233">
        <v>0</v>
      </c>
      <c r="S2393" s="234">
        <v>0</v>
      </c>
      <c r="T2393" s="233">
        <v>0</v>
      </c>
      <c r="U2393" s="235">
        <f t="shared" si="259"/>
        <v>2655.74</v>
      </c>
      <c r="V2393" s="227">
        <f t="shared" si="260"/>
        <v>0</v>
      </c>
      <c r="W2393" s="227">
        <f t="shared" si="261"/>
        <v>0</v>
      </c>
      <c r="X2393" s="227">
        <f t="shared" si="264"/>
        <v>0</v>
      </c>
      <c r="Y2393" s="227">
        <f t="shared" si="262"/>
        <v>0</v>
      </c>
      <c r="Z2393" s="227">
        <f t="shared" si="263"/>
        <v>0</v>
      </c>
      <c r="AA2393" s="227">
        <f t="shared" si="265"/>
        <v>0</v>
      </c>
    </row>
    <row r="2394" spans="2:27" ht="13.5" hidden="1">
      <c r="B2394" s="232" t="s">
        <v>1110</v>
      </c>
      <c r="C2394" s="232" t="s">
        <v>821</v>
      </c>
      <c r="D2394" s="232" t="s">
        <v>1446</v>
      </c>
      <c r="E2394" s="232" t="s">
        <v>988</v>
      </c>
      <c r="F2394" s="232">
        <v>16</v>
      </c>
      <c r="G2394" s="232" t="s">
        <v>1317</v>
      </c>
      <c r="H2394" s="233">
        <v>7.1459999999999999</v>
      </c>
      <c r="I2394" s="233">
        <v>0</v>
      </c>
      <c r="J2394" s="233">
        <v>0</v>
      </c>
      <c r="K2394" s="234">
        <v>0</v>
      </c>
      <c r="L2394" s="233">
        <v>0</v>
      </c>
      <c r="M2394" s="234">
        <v>0</v>
      </c>
      <c r="N2394" s="233">
        <v>0</v>
      </c>
      <c r="O2394" s="233">
        <v>0</v>
      </c>
      <c r="P2394" s="233">
        <v>0</v>
      </c>
      <c r="Q2394" s="234">
        <v>0</v>
      </c>
      <c r="R2394" s="233">
        <v>0</v>
      </c>
      <c r="S2394" s="234">
        <v>0</v>
      </c>
      <c r="T2394" s="233">
        <v>0</v>
      </c>
      <c r="U2394" s="235">
        <f t="shared" si="259"/>
        <v>5216.58</v>
      </c>
      <c r="V2394" s="227">
        <f t="shared" si="260"/>
        <v>0</v>
      </c>
      <c r="W2394" s="227">
        <f t="shared" si="261"/>
        <v>0</v>
      </c>
      <c r="X2394" s="227">
        <f t="shared" si="264"/>
        <v>0</v>
      </c>
      <c r="Y2394" s="227">
        <f t="shared" si="262"/>
        <v>0</v>
      </c>
      <c r="Z2394" s="227">
        <f t="shared" si="263"/>
        <v>0</v>
      </c>
      <c r="AA2394" s="227">
        <f t="shared" si="265"/>
        <v>0</v>
      </c>
    </row>
    <row r="2395" spans="2:27" ht="13.5" hidden="1">
      <c r="B2395" s="232" t="s">
        <v>1110</v>
      </c>
      <c r="C2395" s="232" t="s">
        <v>822</v>
      </c>
      <c r="D2395" s="232" t="s">
        <v>1446</v>
      </c>
      <c r="E2395" s="232" t="s">
        <v>988</v>
      </c>
      <c r="F2395" s="232">
        <v>32</v>
      </c>
      <c r="G2395" s="232" t="s">
        <v>1316</v>
      </c>
      <c r="H2395" s="233">
        <v>14.162000000000001</v>
      </c>
      <c r="I2395" s="233">
        <v>0</v>
      </c>
      <c r="J2395" s="233">
        <v>0</v>
      </c>
      <c r="K2395" s="234">
        <v>0</v>
      </c>
      <c r="L2395" s="233">
        <v>0</v>
      </c>
      <c r="M2395" s="234">
        <v>0</v>
      </c>
      <c r="N2395" s="233">
        <v>0</v>
      </c>
      <c r="O2395" s="233">
        <v>0</v>
      </c>
      <c r="P2395" s="233">
        <v>0</v>
      </c>
      <c r="Q2395" s="234">
        <v>0</v>
      </c>
      <c r="R2395" s="233">
        <v>0</v>
      </c>
      <c r="S2395" s="234">
        <v>0</v>
      </c>
      <c r="T2395" s="233">
        <v>0</v>
      </c>
      <c r="U2395" s="235">
        <f t="shared" si="259"/>
        <v>10338.26</v>
      </c>
      <c r="V2395" s="227">
        <f t="shared" si="260"/>
        <v>0</v>
      </c>
      <c r="W2395" s="227">
        <f t="shared" si="261"/>
        <v>0</v>
      </c>
      <c r="X2395" s="227">
        <f t="shared" si="264"/>
        <v>0</v>
      </c>
      <c r="Y2395" s="227">
        <f t="shared" si="262"/>
        <v>0</v>
      </c>
      <c r="Z2395" s="227">
        <f t="shared" si="263"/>
        <v>0</v>
      </c>
      <c r="AA2395" s="227">
        <f t="shared" si="265"/>
        <v>0</v>
      </c>
    </row>
    <row r="2396" spans="2:27" ht="13.5" hidden="1">
      <c r="B2396" s="232" t="s">
        <v>1110</v>
      </c>
      <c r="C2396" s="232" t="s">
        <v>824</v>
      </c>
      <c r="D2396" s="232" t="s">
        <v>1446</v>
      </c>
      <c r="E2396" s="232" t="s">
        <v>988</v>
      </c>
      <c r="F2396" s="232">
        <v>4</v>
      </c>
      <c r="G2396" s="232" t="s">
        <v>1311</v>
      </c>
      <c r="H2396" s="233">
        <v>1.8140000000000001</v>
      </c>
      <c r="I2396" s="233">
        <v>0</v>
      </c>
      <c r="J2396" s="233">
        <v>0</v>
      </c>
      <c r="K2396" s="234">
        <v>0</v>
      </c>
      <c r="L2396" s="233">
        <v>0</v>
      </c>
      <c r="M2396" s="234">
        <v>0</v>
      </c>
      <c r="N2396" s="233">
        <v>0</v>
      </c>
      <c r="O2396" s="233">
        <v>0</v>
      </c>
      <c r="P2396" s="233">
        <v>0</v>
      </c>
      <c r="Q2396" s="234">
        <v>0</v>
      </c>
      <c r="R2396" s="233">
        <v>0</v>
      </c>
      <c r="S2396" s="234">
        <v>0</v>
      </c>
      <c r="T2396" s="233">
        <v>0</v>
      </c>
      <c r="U2396" s="235">
        <f t="shared" si="259"/>
        <v>1324.22</v>
      </c>
      <c r="V2396" s="227">
        <f t="shared" si="260"/>
        <v>0</v>
      </c>
      <c r="W2396" s="227">
        <f t="shared" si="261"/>
        <v>0</v>
      </c>
      <c r="X2396" s="227">
        <f t="shared" si="264"/>
        <v>0</v>
      </c>
      <c r="Y2396" s="227">
        <f t="shared" si="262"/>
        <v>0</v>
      </c>
      <c r="Z2396" s="227">
        <f t="shared" si="263"/>
        <v>0</v>
      </c>
      <c r="AA2396" s="227">
        <f t="shared" si="265"/>
        <v>0</v>
      </c>
    </row>
    <row r="2397" spans="2:27" ht="13.5" hidden="1">
      <c r="B2397" s="232" t="s">
        <v>1110</v>
      </c>
      <c r="C2397" s="232" t="s">
        <v>825</v>
      </c>
      <c r="D2397" s="232" t="s">
        <v>1446</v>
      </c>
      <c r="E2397" s="232" t="s">
        <v>988</v>
      </c>
      <c r="F2397" s="232">
        <v>48</v>
      </c>
      <c r="G2397" s="232" t="s">
        <v>1310</v>
      </c>
      <c r="H2397" s="233">
        <v>21.466000000000001</v>
      </c>
      <c r="I2397" s="233">
        <v>0</v>
      </c>
      <c r="J2397" s="233">
        <v>0</v>
      </c>
      <c r="K2397" s="234">
        <v>0</v>
      </c>
      <c r="L2397" s="233">
        <v>0</v>
      </c>
      <c r="M2397" s="234">
        <v>0</v>
      </c>
      <c r="N2397" s="233">
        <v>0</v>
      </c>
      <c r="O2397" s="233">
        <v>0</v>
      </c>
      <c r="P2397" s="233">
        <v>0</v>
      </c>
      <c r="Q2397" s="234">
        <v>0</v>
      </c>
      <c r="R2397" s="233">
        <v>0</v>
      </c>
      <c r="S2397" s="234">
        <v>0</v>
      </c>
      <c r="T2397" s="233">
        <v>0</v>
      </c>
      <c r="U2397" s="235">
        <f t="shared" si="259"/>
        <v>15670.18</v>
      </c>
      <c r="V2397" s="227">
        <f t="shared" si="260"/>
        <v>0</v>
      </c>
      <c r="W2397" s="227">
        <f t="shared" si="261"/>
        <v>0</v>
      </c>
      <c r="X2397" s="227">
        <f t="shared" si="264"/>
        <v>0</v>
      </c>
      <c r="Y2397" s="227">
        <f t="shared" si="262"/>
        <v>0</v>
      </c>
      <c r="Z2397" s="227">
        <f t="shared" si="263"/>
        <v>0</v>
      </c>
      <c r="AA2397" s="227">
        <f t="shared" si="265"/>
        <v>0</v>
      </c>
    </row>
    <row r="2398" spans="2:27" ht="13.5" hidden="1">
      <c r="B2398" s="232" t="s">
        <v>1110</v>
      </c>
      <c r="C2398" s="232" t="s">
        <v>826</v>
      </c>
      <c r="D2398" s="232" t="s">
        <v>1446</v>
      </c>
      <c r="E2398" s="232" t="s">
        <v>988</v>
      </c>
      <c r="F2398" s="232">
        <v>64</v>
      </c>
      <c r="G2398" s="232" t="s">
        <v>1345</v>
      </c>
      <c r="H2398" s="233">
        <v>28.577999999999999</v>
      </c>
      <c r="I2398" s="233">
        <v>0</v>
      </c>
      <c r="J2398" s="233">
        <v>0</v>
      </c>
      <c r="K2398" s="234">
        <v>0</v>
      </c>
      <c r="L2398" s="233">
        <v>0</v>
      </c>
      <c r="M2398" s="234">
        <v>0</v>
      </c>
      <c r="N2398" s="233">
        <v>0</v>
      </c>
      <c r="O2398" s="233">
        <v>0</v>
      </c>
      <c r="P2398" s="233">
        <v>0</v>
      </c>
      <c r="Q2398" s="234">
        <v>0</v>
      </c>
      <c r="R2398" s="233">
        <v>0</v>
      </c>
      <c r="S2398" s="234">
        <v>0</v>
      </c>
      <c r="T2398" s="233">
        <v>0</v>
      </c>
      <c r="U2398" s="235">
        <f t="shared" si="259"/>
        <v>20861.939999999999</v>
      </c>
      <c r="V2398" s="227">
        <f t="shared" si="260"/>
        <v>0</v>
      </c>
      <c r="W2398" s="227">
        <f t="shared" si="261"/>
        <v>0</v>
      </c>
      <c r="X2398" s="227">
        <f t="shared" si="264"/>
        <v>0</v>
      </c>
      <c r="Y2398" s="227">
        <f t="shared" si="262"/>
        <v>0</v>
      </c>
      <c r="Z2398" s="227">
        <f t="shared" si="263"/>
        <v>0</v>
      </c>
      <c r="AA2398" s="227">
        <f t="shared" si="265"/>
        <v>0</v>
      </c>
    </row>
    <row r="2399" spans="2:27" ht="13.5" hidden="1">
      <c r="B2399" s="232" t="s">
        <v>1110</v>
      </c>
      <c r="C2399" s="232" t="s">
        <v>827</v>
      </c>
      <c r="D2399" s="232" t="s">
        <v>1446</v>
      </c>
      <c r="E2399" s="232" t="s">
        <v>988</v>
      </c>
      <c r="F2399" s="232">
        <v>96</v>
      </c>
      <c r="G2399" s="232" t="s">
        <v>1356</v>
      </c>
      <c r="H2399" s="233">
        <v>42.802</v>
      </c>
      <c r="I2399" s="233">
        <v>0</v>
      </c>
      <c r="J2399" s="233">
        <v>0</v>
      </c>
      <c r="K2399" s="234">
        <v>0</v>
      </c>
      <c r="L2399" s="233">
        <v>0</v>
      </c>
      <c r="M2399" s="234">
        <v>0</v>
      </c>
      <c r="N2399" s="233">
        <v>0</v>
      </c>
      <c r="O2399" s="233">
        <v>0</v>
      </c>
      <c r="P2399" s="233">
        <v>0</v>
      </c>
      <c r="Q2399" s="234">
        <v>0</v>
      </c>
      <c r="R2399" s="233">
        <v>0</v>
      </c>
      <c r="S2399" s="234">
        <v>0</v>
      </c>
      <c r="T2399" s="233">
        <v>0</v>
      </c>
      <c r="U2399" s="235">
        <f t="shared" si="259"/>
        <v>31245.46</v>
      </c>
      <c r="V2399" s="227">
        <f t="shared" si="260"/>
        <v>0</v>
      </c>
      <c r="W2399" s="227">
        <f t="shared" si="261"/>
        <v>0</v>
      </c>
      <c r="X2399" s="227">
        <f t="shared" si="264"/>
        <v>0</v>
      </c>
      <c r="Y2399" s="227">
        <f t="shared" si="262"/>
        <v>0</v>
      </c>
      <c r="Z2399" s="227">
        <f t="shared" si="263"/>
        <v>0</v>
      </c>
      <c r="AA2399" s="227">
        <f t="shared" si="265"/>
        <v>0</v>
      </c>
    </row>
    <row r="2400" spans="2:27" ht="13.5" hidden="1">
      <c r="B2400" s="232" t="s">
        <v>1110</v>
      </c>
      <c r="C2400" s="232" t="s">
        <v>828</v>
      </c>
      <c r="D2400" s="232" t="s">
        <v>1446</v>
      </c>
      <c r="E2400" s="232" t="s">
        <v>988</v>
      </c>
      <c r="F2400" s="232">
        <v>8</v>
      </c>
      <c r="G2400" s="232" t="s">
        <v>1312</v>
      </c>
      <c r="H2400" s="233">
        <v>3.6859999999999999</v>
      </c>
      <c r="I2400" s="233">
        <v>0</v>
      </c>
      <c r="J2400" s="233">
        <v>0</v>
      </c>
      <c r="K2400" s="234">
        <v>0</v>
      </c>
      <c r="L2400" s="233">
        <v>0</v>
      </c>
      <c r="M2400" s="234">
        <v>0</v>
      </c>
      <c r="N2400" s="233">
        <v>0</v>
      </c>
      <c r="O2400" s="233">
        <v>0</v>
      </c>
      <c r="P2400" s="233">
        <v>0</v>
      </c>
      <c r="Q2400" s="234">
        <v>0</v>
      </c>
      <c r="R2400" s="233">
        <v>0</v>
      </c>
      <c r="S2400" s="234">
        <v>0</v>
      </c>
      <c r="T2400" s="233">
        <v>0</v>
      </c>
      <c r="U2400" s="235">
        <f t="shared" si="259"/>
        <v>2690.7799999999997</v>
      </c>
      <c r="V2400" s="227">
        <f t="shared" si="260"/>
        <v>0</v>
      </c>
      <c r="W2400" s="227">
        <f t="shared" si="261"/>
        <v>0</v>
      </c>
      <c r="X2400" s="227">
        <f t="shared" si="264"/>
        <v>0</v>
      </c>
      <c r="Y2400" s="227">
        <f t="shared" si="262"/>
        <v>0</v>
      </c>
      <c r="Z2400" s="227">
        <f t="shared" si="263"/>
        <v>0</v>
      </c>
      <c r="AA2400" s="227">
        <f t="shared" si="265"/>
        <v>0</v>
      </c>
    </row>
    <row r="2401" spans="2:27" ht="13.5" hidden="1">
      <c r="B2401" s="232" t="s">
        <v>1110</v>
      </c>
      <c r="C2401" s="232" t="s">
        <v>829</v>
      </c>
      <c r="D2401" s="232" t="s">
        <v>1446</v>
      </c>
      <c r="E2401" s="232" t="s">
        <v>988</v>
      </c>
      <c r="F2401" s="232">
        <v>16</v>
      </c>
      <c r="G2401" s="232" t="s">
        <v>1317</v>
      </c>
      <c r="H2401" s="233">
        <v>7.242</v>
      </c>
      <c r="I2401" s="233">
        <v>0</v>
      </c>
      <c r="J2401" s="233">
        <v>0</v>
      </c>
      <c r="K2401" s="234">
        <v>0</v>
      </c>
      <c r="L2401" s="233">
        <v>0</v>
      </c>
      <c r="M2401" s="234">
        <v>0</v>
      </c>
      <c r="N2401" s="233">
        <v>0</v>
      </c>
      <c r="O2401" s="233">
        <v>0</v>
      </c>
      <c r="P2401" s="233">
        <v>0</v>
      </c>
      <c r="Q2401" s="234">
        <v>0</v>
      </c>
      <c r="R2401" s="233">
        <v>0</v>
      </c>
      <c r="S2401" s="234">
        <v>0</v>
      </c>
      <c r="T2401" s="233">
        <v>0</v>
      </c>
      <c r="U2401" s="235">
        <f t="shared" si="259"/>
        <v>5286.66</v>
      </c>
      <c r="V2401" s="227">
        <f t="shared" si="260"/>
        <v>0</v>
      </c>
      <c r="W2401" s="227">
        <f t="shared" si="261"/>
        <v>0</v>
      </c>
      <c r="X2401" s="227">
        <f t="shared" si="264"/>
        <v>0</v>
      </c>
      <c r="Y2401" s="227">
        <f t="shared" si="262"/>
        <v>0</v>
      </c>
      <c r="Z2401" s="227">
        <f t="shared" si="263"/>
        <v>0</v>
      </c>
      <c r="AA2401" s="227">
        <f t="shared" si="265"/>
        <v>0</v>
      </c>
    </row>
    <row r="2402" spans="2:27" ht="13.5" hidden="1">
      <c r="B2402" s="232" t="s">
        <v>1110</v>
      </c>
      <c r="C2402" s="232" t="s">
        <v>830</v>
      </c>
      <c r="D2402" s="232" t="s">
        <v>1446</v>
      </c>
      <c r="E2402" s="232" t="s">
        <v>988</v>
      </c>
      <c r="F2402" s="232">
        <v>32</v>
      </c>
      <c r="G2402" s="232" t="s">
        <v>1316</v>
      </c>
      <c r="H2402" s="233">
        <v>14.353999999999999</v>
      </c>
      <c r="I2402" s="233">
        <v>0</v>
      </c>
      <c r="J2402" s="233">
        <v>0</v>
      </c>
      <c r="K2402" s="234">
        <v>0</v>
      </c>
      <c r="L2402" s="233">
        <v>0</v>
      </c>
      <c r="M2402" s="234">
        <v>0</v>
      </c>
      <c r="N2402" s="233">
        <v>0</v>
      </c>
      <c r="O2402" s="233">
        <v>0</v>
      </c>
      <c r="P2402" s="233">
        <v>0</v>
      </c>
      <c r="Q2402" s="234">
        <v>0</v>
      </c>
      <c r="R2402" s="233">
        <v>0</v>
      </c>
      <c r="S2402" s="234">
        <v>0</v>
      </c>
      <c r="T2402" s="233">
        <v>0</v>
      </c>
      <c r="U2402" s="235">
        <f t="shared" si="259"/>
        <v>10478.42</v>
      </c>
      <c r="V2402" s="227">
        <f t="shared" si="260"/>
        <v>0</v>
      </c>
      <c r="W2402" s="227">
        <f t="shared" si="261"/>
        <v>0</v>
      </c>
      <c r="X2402" s="227">
        <f t="shared" si="264"/>
        <v>0</v>
      </c>
      <c r="Y2402" s="227">
        <f t="shared" si="262"/>
        <v>0</v>
      </c>
      <c r="Z2402" s="227">
        <f t="shared" si="263"/>
        <v>0</v>
      </c>
      <c r="AA2402" s="227">
        <f t="shared" si="265"/>
        <v>0</v>
      </c>
    </row>
    <row r="2403" spans="2:27" ht="13.5" hidden="1">
      <c r="B2403" s="232" t="s">
        <v>1110</v>
      </c>
      <c r="C2403" s="232" t="s">
        <v>832</v>
      </c>
      <c r="D2403" s="232" t="s">
        <v>1446</v>
      </c>
      <c r="E2403" s="232" t="s">
        <v>988</v>
      </c>
      <c r="F2403" s="232">
        <v>96</v>
      </c>
      <c r="G2403" s="232" t="s">
        <v>1356</v>
      </c>
      <c r="H2403" s="233">
        <v>42.802</v>
      </c>
      <c r="I2403" s="233">
        <v>0</v>
      </c>
      <c r="J2403" s="233">
        <v>0</v>
      </c>
      <c r="K2403" s="234">
        <v>0</v>
      </c>
      <c r="L2403" s="233">
        <v>0</v>
      </c>
      <c r="M2403" s="234">
        <v>0</v>
      </c>
      <c r="N2403" s="233">
        <v>0</v>
      </c>
      <c r="O2403" s="233">
        <v>0</v>
      </c>
      <c r="P2403" s="233">
        <v>0</v>
      </c>
      <c r="Q2403" s="234">
        <v>0</v>
      </c>
      <c r="R2403" s="233">
        <v>0</v>
      </c>
      <c r="S2403" s="234">
        <v>0</v>
      </c>
      <c r="T2403" s="233">
        <v>0</v>
      </c>
      <c r="U2403" s="235">
        <f t="shared" si="259"/>
        <v>31245.46</v>
      </c>
      <c r="V2403" s="227">
        <f t="shared" si="260"/>
        <v>0</v>
      </c>
      <c r="W2403" s="227">
        <f t="shared" si="261"/>
        <v>0</v>
      </c>
      <c r="X2403" s="227">
        <f t="shared" si="264"/>
        <v>0</v>
      </c>
      <c r="Y2403" s="227">
        <f t="shared" si="262"/>
        <v>0</v>
      </c>
      <c r="Z2403" s="227">
        <f t="shared" si="263"/>
        <v>0</v>
      </c>
      <c r="AA2403" s="227">
        <f t="shared" si="265"/>
        <v>0</v>
      </c>
    </row>
    <row r="2404" spans="2:27" ht="13.5" hidden="1">
      <c r="B2404" s="232" t="s">
        <v>1110</v>
      </c>
      <c r="C2404" s="232" t="s">
        <v>833</v>
      </c>
      <c r="D2404" s="232" t="s">
        <v>1446</v>
      </c>
      <c r="E2404" s="232" t="s">
        <v>988</v>
      </c>
      <c r="F2404" s="232">
        <v>4</v>
      </c>
      <c r="G2404" s="232" t="s">
        <v>1311</v>
      </c>
      <c r="H2404" s="233">
        <v>1.8380000000000001</v>
      </c>
      <c r="I2404" s="233">
        <v>0</v>
      </c>
      <c r="J2404" s="233">
        <v>0</v>
      </c>
      <c r="K2404" s="234">
        <v>0</v>
      </c>
      <c r="L2404" s="233">
        <v>0</v>
      </c>
      <c r="M2404" s="234">
        <v>0</v>
      </c>
      <c r="N2404" s="233">
        <v>0</v>
      </c>
      <c r="O2404" s="233">
        <v>0</v>
      </c>
      <c r="P2404" s="233">
        <v>0</v>
      </c>
      <c r="Q2404" s="234">
        <v>0</v>
      </c>
      <c r="R2404" s="233">
        <v>0</v>
      </c>
      <c r="S2404" s="234">
        <v>0</v>
      </c>
      <c r="T2404" s="233">
        <v>0</v>
      </c>
      <c r="U2404" s="235">
        <f t="shared" si="259"/>
        <v>1341.74</v>
      </c>
      <c r="V2404" s="227">
        <f t="shared" si="260"/>
        <v>0</v>
      </c>
      <c r="W2404" s="227">
        <f t="shared" si="261"/>
        <v>0</v>
      </c>
      <c r="X2404" s="227">
        <f t="shared" si="264"/>
        <v>0</v>
      </c>
      <c r="Y2404" s="227">
        <f t="shared" si="262"/>
        <v>0</v>
      </c>
      <c r="Z2404" s="227">
        <f t="shared" si="263"/>
        <v>0</v>
      </c>
      <c r="AA2404" s="227">
        <f t="shared" si="265"/>
        <v>0</v>
      </c>
    </row>
    <row r="2405" spans="2:27" ht="13.5" hidden="1">
      <c r="B2405" s="232" t="s">
        <v>1110</v>
      </c>
      <c r="C2405" s="232" t="s">
        <v>1045</v>
      </c>
      <c r="D2405" s="232" t="s">
        <v>1446</v>
      </c>
      <c r="E2405" s="232" t="s">
        <v>988</v>
      </c>
      <c r="F2405" s="232">
        <v>48</v>
      </c>
      <c r="G2405" s="232" t="s">
        <v>1310</v>
      </c>
      <c r="H2405" s="233">
        <v>23.001999999999999</v>
      </c>
      <c r="I2405" s="233">
        <v>0</v>
      </c>
      <c r="J2405" s="233">
        <v>0</v>
      </c>
      <c r="K2405" s="234">
        <v>0</v>
      </c>
      <c r="L2405" s="233">
        <v>0</v>
      </c>
      <c r="M2405" s="234">
        <v>0</v>
      </c>
      <c r="N2405" s="233">
        <v>0</v>
      </c>
      <c r="O2405" s="233">
        <v>0</v>
      </c>
      <c r="P2405" s="233">
        <v>0</v>
      </c>
      <c r="Q2405" s="234">
        <v>0</v>
      </c>
      <c r="R2405" s="233">
        <v>0</v>
      </c>
      <c r="S2405" s="234">
        <v>0</v>
      </c>
      <c r="T2405" s="233">
        <v>0</v>
      </c>
      <c r="U2405" s="235">
        <f t="shared" si="259"/>
        <v>16791.46</v>
      </c>
      <c r="V2405" s="227">
        <f t="shared" si="260"/>
        <v>0</v>
      </c>
      <c r="W2405" s="227">
        <f t="shared" si="261"/>
        <v>0</v>
      </c>
      <c r="X2405" s="227">
        <f t="shared" si="264"/>
        <v>0</v>
      </c>
      <c r="Y2405" s="227">
        <f t="shared" si="262"/>
        <v>0</v>
      </c>
      <c r="Z2405" s="227">
        <f t="shared" si="263"/>
        <v>0</v>
      </c>
      <c r="AA2405" s="227">
        <f t="shared" si="265"/>
        <v>0</v>
      </c>
    </row>
    <row r="2406" spans="2:27" ht="13.5" hidden="1">
      <c r="B2406" s="232" t="s">
        <v>1110</v>
      </c>
      <c r="C2406" s="232" t="s">
        <v>1046</v>
      </c>
      <c r="D2406" s="232" t="s">
        <v>1446</v>
      </c>
      <c r="E2406" s="232" t="s">
        <v>988</v>
      </c>
      <c r="F2406" s="232">
        <v>8</v>
      </c>
      <c r="G2406" s="232" t="s">
        <v>1312</v>
      </c>
      <c r="H2406" s="233">
        <v>3.9420000000000002</v>
      </c>
      <c r="I2406" s="233">
        <v>0</v>
      </c>
      <c r="J2406" s="233">
        <v>0</v>
      </c>
      <c r="K2406" s="234">
        <v>0</v>
      </c>
      <c r="L2406" s="233">
        <v>0</v>
      </c>
      <c r="M2406" s="234">
        <v>0</v>
      </c>
      <c r="N2406" s="233">
        <v>0</v>
      </c>
      <c r="O2406" s="233">
        <v>0</v>
      </c>
      <c r="P2406" s="233">
        <v>0</v>
      </c>
      <c r="Q2406" s="234">
        <v>0</v>
      </c>
      <c r="R2406" s="233">
        <v>0</v>
      </c>
      <c r="S2406" s="234">
        <v>0</v>
      </c>
      <c r="T2406" s="233">
        <v>0</v>
      </c>
      <c r="U2406" s="235">
        <f t="shared" si="259"/>
        <v>2877.6600000000003</v>
      </c>
      <c r="V2406" s="227">
        <f t="shared" si="260"/>
        <v>0</v>
      </c>
      <c r="W2406" s="227">
        <f t="shared" si="261"/>
        <v>0</v>
      </c>
      <c r="X2406" s="227">
        <f t="shared" si="264"/>
        <v>0</v>
      </c>
      <c r="Y2406" s="227">
        <f t="shared" si="262"/>
        <v>0</v>
      </c>
      <c r="Z2406" s="227">
        <f t="shared" si="263"/>
        <v>0</v>
      </c>
      <c r="AA2406" s="227">
        <f t="shared" si="265"/>
        <v>0</v>
      </c>
    </row>
    <row r="2407" spans="2:27" ht="13.5" hidden="1">
      <c r="B2407" s="232" t="s">
        <v>1110</v>
      </c>
      <c r="C2407" s="232" t="s">
        <v>1047</v>
      </c>
      <c r="D2407" s="232" t="s">
        <v>1446</v>
      </c>
      <c r="E2407" s="232" t="s">
        <v>988</v>
      </c>
      <c r="F2407" s="232">
        <v>12</v>
      </c>
      <c r="G2407" s="232" t="s">
        <v>1375</v>
      </c>
      <c r="H2407" s="233">
        <v>5.8479999999999999</v>
      </c>
      <c r="I2407" s="233">
        <v>0</v>
      </c>
      <c r="J2407" s="233">
        <v>0</v>
      </c>
      <c r="K2407" s="234">
        <v>0</v>
      </c>
      <c r="L2407" s="233">
        <v>0</v>
      </c>
      <c r="M2407" s="234">
        <v>0</v>
      </c>
      <c r="N2407" s="233">
        <v>0</v>
      </c>
      <c r="O2407" s="233">
        <v>0</v>
      </c>
      <c r="P2407" s="233">
        <v>0</v>
      </c>
      <c r="Q2407" s="234">
        <v>0</v>
      </c>
      <c r="R2407" s="233">
        <v>0</v>
      </c>
      <c r="S2407" s="234">
        <v>0</v>
      </c>
      <c r="T2407" s="233">
        <v>0</v>
      </c>
      <c r="U2407" s="235">
        <f t="shared" si="259"/>
        <v>4269.04</v>
      </c>
      <c r="V2407" s="227">
        <f t="shared" si="260"/>
        <v>0</v>
      </c>
      <c r="W2407" s="227">
        <f t="shared" si="261"/>
        <v>0</v>
      </c>
      <c r="X2407" s="227">
        <f t="shared" si="264"/>
        <v>0</v>
      </c>
      <c r="Y2407" s="227">
        <f t="shared" si="262"/>
        <v>0</v>
      </c>
      <c r="Z2407" s="227">
        <f t="shared" si="263"/>
        <v>0</v>
      </c>
      <c r="AA2407" s="227">
        <f t="shared" si="265"/>
        <v>0</v>
      </c>
    </row>
    <row r="2408" spans="2:27" ht="13.5" hidden="1">
      <c r="B2408" s="232" t="s">
        <v>1110</v>
      </c>
      <c r="C2408" s="232" t="s">
        <v>1048</v>
      </c>
      <c r="D2408" s="232" t="s">
        <v>1446</v>
      </c>
      <c r="E2408" s="232" t="s">
        <v>988</v>
      </c>
      <c r="F2408" s="232">
        <v>24</v>
      </c>
      <c r="G2408" s="232" t="s">
        <v>1308</v>
      </c>
      <c r="H2408" s="233">
        <v>11.566000000000001</v>
      </c>
      <c r="I2408" s="233">
        <v>0</v>
      </c>
      <c r="J2408" s="233">
        <v>0</v>
      </c>
      <c r="K2408" s="234">
        <v>0</v>
      </c>
      <c r="L2408" s="233">
        <v>0</v>
      </c>
      <c r="M2408" s="234">
        <v>0</v>
      </c>
      <c r="N2408" s="233">
        <v>0</v>
      </c>
      <c r="O2408" s="233">
        <v>0</v>
      </c>
      <c r="P2408" s="233">
        <v>0</v>
      </c>
      <c r="Q2408" s="234">
        <v>0</v>
      </c>
      <c r="R2408" s="233">
        <v>0</v>
      </c>
      <c r="S2408" s="234">
        <v>0</v>
      </c>
      <c r="T2408" s="233">
        <v>0</v>
      </c>
      <c r="U2408" s="235">
        <f t="shared" si="259"/>
        <v>8443.18</v>
      </c>
      <c r="V2408" s="227">
        <f t="shared" si="260"/>
        <v>0</v>
      </c>
      <c r="W2408" s="227">
        <f t="shared" si="261"/>
        <v>0</v>
      </c>
      <c r="X2408" s="227">
        <f t="shared" si="264"/>
        <v>0</v>
      </c>
      <c r="Y2408" s="227">
        <f t="shared" si="262"/>
        <v>0</v>
      </c>
      <c r="Z2408" s="227">
        <f t="shared" si="263"/>
        <v>0</v>
      </c>
      <c r="AA2408" s="227">
        <f t="shared" si="265"/>
        <v>0</v>
      </c>
    </row>
    <row r="2409" spans="2:27" ht="13.5" hidden="1">
      <c r="B2409" s="232" t="s">
        <v>1110</v>
      </c>
      <c r="C2409" s="232" t="s">
        <v>1050</v>
      </c>
      <c r="D2409" s="232" t="s">
        <v>1446</v>
      </c>
      <c r="E2409" s="232" t="s">
        <v>988</v>
      </c>
      <c r="F2409" s="232">
        <v>48</v>
      </c>
      <c r="G2409" s="232" t="s">
        <v>1310</v>
      </c>
      <c r="H2409" s="233">
        <v>23.001999999999999</v>
      </c>
      <c r="I2409" s="233">
        <v>0</v>
      </c>
      <c r="J2409" s="233">
        <v>0</v>
      </c>
      <c r="K2409" s="234">
        <v>0</v>
      </c>
      <c r="L2409" s="233">
        <v>0</v>
      </c>
      <c r="M2409" s="234">
        <v>0</v>
      </c>
      <c r="N2409" s="233">
        <v>0</v>
      </c>
      <c r="O2409" s="233">
        <v>0</v>
      </c>
      <c r="P2409" s="233">
        <v>0</v>
      </c>
      <c r="Q2409" s="234">
        <v>0</v>
      </c>
      <c r="R2409" s="233">
        <v>0</v>
      </c>
      <c r="S2409" s="234">
        <v>0</v>
      </c>
      <c r="T2409" s="233">
        <v>0</v>
      </c>
      <c r="U2409" s="235">
        <f t="shared" si="259"/>
        <v>16791.46</v>
      </c>
      <c r="V2409" s="227">
        <f t="shared" si="260"/>
        <v>0</v>
      </c>
      <c r="W2409" s="227">
        <f t="shared" si="261"/>
        <v>0</v>
      </c>
      <c r="X2409" s="227">
        <f t="shared" si="264"/>
        <v>0</v>
      </c>
      <c r="Y2409" s="227">
        <f t="shared" si="262"/>
        <v>0</v>
      </c>
      <c r="Z2409" s="227">
        <f t="shared" si="263"/>
        <v>0</v>
      </c>
      <c r="AA2409" s="227">
        <f t="shared" si="265"/>
        <v>0</v>
      </c>
    </row>
    <row r="2410" spans="2:27" ht="13.5" hidden="1">
      <c r="B2410" s="232" t="s">
        <v>1110</v>
      </c>
      <c r="C2410" s="232" t="s">
        <v>1051</v>
      </c>
      <c r="D2410" s="232" t="s">
        <v>1446</v>
      </c>
      <c r="E2410" s="232" t="s">
        <v>988</v>
      </c>
      <c r="F2410" s="232">
        <v>4</v>
      </c>
      <c r="G2410" s="232" t="s">
        <v>1311</v>
      </c>
      <c r="H2410" s="233">
        <v>1.966</v>
      </c>
      <c r="I2410" s="233">
        <v>0</v>
      </c>
      <c r="J2410" s="233">
        <v>0</v>
      </c>
      <c r="K2410" s="234">
        <v>0</v>
      </c>
      <c r="L2410" s="233">
        <v>0</v>
      </c>
      <c r="M2410" s="234">
        <v>0</v>
      </c>
      <c r="N2410" s="233">
        <v>0</v>
      </c>
      <c r="O2410" s="233">
        <v>0</v>
      </c>
      <c r="P2410" s="233">
        <v>0</v>
      </c>
      <c r="Q2410" s="234">
        <v>0</v>
      </c>
      <c r="R2410" s="233">
        <v>0</v>
      </c>
      <c r="S2410" s="234">
        <v>0</v>
      </c>
      <c r="T2410" s="233">
        <v>0</v>
      </c>
      <c r="U2410" s="235">
        <f t="shared" si="259"/>
        <v>1435.18</v>
      </c>
      <c r="V2410" s="227">
        <f t="shared" si="260"/>
        <v>0</v>
      </c>
      <c r="W2410" s="227">
        <f t="shared" si="261"/>
        <v>0</v>
      </c>
      <c r="X2410" s="227">
        <f t="shared" si="264"/>
        <v>0</v>
      </c>
      <c r="Y2410" s="227">
        <f t="shared" si="262"/>
        <v>0</v>
      </c>
      <c r="Z2410" s="227">
        <f t="shared" si="263"/>
        <v>0</v>
      </c>
      <c r="AA2410" s="227">
        <f t="shared" si="265"/>
        <v>0</v>
      </c>
    </row>
    <row r="2411" spans="2:27" ht="13.5" hidden="1">
      <c r="B2411" s="232" t="s">
        <v>1110</v>
      </c>
      <c r="C2411" s="232" t="s">
        <v>1377</v>
      </c>
      <c r="D2411" s="232" t="s">
        <v>1446</v>
      </c>
      <c r="E2411" s="232" t="s">
        <v>988</v>
      </c>
      <c r="F2411" s="232">
        <v>48</v>
      </c>
      <c r="G2411" s="232" t="s">
        <v>1310</v>
      </c>
      <c r="H2411" s="233">
        <v>20.962</v>
      </c>
      <c r="I2411" s="233">
        <v>0</v>
      </c>
      <c r="J2411" s="233">
        <v>0</v>
      </c>
      <c r="K2411" s="234">
        <v>0</v>
      </c>
      <c r="L2411" s="233">
        <v>0</v>
      </c>
      <c r="M2411" s="234">
        <v>0</v>
      </c>
      <c r="N2411" s="233">
        <v>0</v>
      </c>
      <c r="O2411" s="233">
        <v>0</v>
      </c>
      <c r="P2411" s="233">
        <v>0</v>
      </c>
      <c r="Q2411" s="234">
        <v>0</v>
      </c>
      <c r="R2411" s="233">
        <v>0</v>
      </c>
      <c r="S2411" s="234">
        <v>0</v>
      </c>
      <c r="T2411" s="233">
        <v>0</v>
      </c>
      <c r="U2411" s="235">
        <f t="shared" si="259"/>
        <v>15302.26</v>
      </c>
      <c r="V2411" s="227">
        <f t="shared" si="260"/>
        <v>0</v>
      </c>
      <c r="W2411" s="227">
        <f t="shared" si="261"/>
        <v>0</v>
      </c>
      <c r="X2411" s="227">
        <f t="shared" si="264"/>
        <v>0</v>
      </c>
      <c r="Y2411" s="227">
        <f t="shared" si="262"/>
        <v>0</v>
      </c>
      <c r="Z2411" s="227">
        <f t="shared" si="263"/>
        <v>0</v>
      </c>
      <c r="AA2411" s="227">
        <f t="shared" si="265"/>
        <v>0</v>
      </c>
    </row>
    <row r="2412" spans="2:27" ht="13.5" hidden="1">
      <c r="B2412" s="232" t="s">
        <v>1110</v>
      </c>
      <c r="C2412" s="232" t="s">
        <v>1378</v>
      </c>
      <c r="D2412" s="232" t="s">
        <v>1446</v>
      </c>
      <c r="E2412" s="232" t="s">
        <v>988</v>
      </c>
      <c r="F2412" s="232">
        <v>64</v>
      </c>
      <c r="G2412" s="232" t="s">
        <v>1345</v>
      </c>
      <c r="H2412" s="233">
        <v>27.905999999999999</v>
      </c>
      <c r="I2412" s="233">
        <v>0</v>
      </c>
      <c r="J2412" s="233">
        <v>0</v>
      </c>
      <c r="K2412" s="234">
        <v>0</v>
      </c>
      <c r="L2412" s="233">
        <v>0</v>
      </c>
      <c r="M2412" s="234">
        <v>0</v>
      </c>
      <c r="N2412" s="233">
        <v>0</v>
      </c>
      <c r="O2412" s="233">
        <v>0</v>
      </c>
      <c r="P2412" s="233">
        <v>0</v>
      </c>
      <c r="Q2412" s="234">
        <v>0</v>
      </c>
      <c r="R2412" s="233">
        <v>0</v>
      </c>
      <c r="S2412" s="234">
        <v>0</v>
      </c>
      <c r="T2412" s="233">
        <v>0</v>
      </c>
      <c r="U2412" s="235">
        <f t="shared" si="259"/>
        <v>20371.379999999997</v>
      </c>
      <c r="V2412" s="227">
        <f t="shared" si="260"/>
        <v>0</v>
      </c>
      <c r="W2412" s="227">
        <f t="shared" si="261"/>
        <v>0</v>
      </c>
      <c r="X2412" s="227">
        <f t="shared" si="264"/>
        <v>0</v>
      </c>
      <c r="Y2412" s="227">
        <f t="shared" si="262"/>
        <v>0</v>
      </c>
      <c r="Z2412" s="227">
        <f t="shared" si="263"/>
        <v>0</v>
      </c>
      <c r="AA2412" s="227">
        <f t="shared" si="265"/>
        <v>0</v>
      </c>
    </row>
    <row r="2413" spans="2:27" ht="13.5" hidden="1">
      <c r="B2413" s="232" t="s">
        <v>1110</v>
      </c>
      <c r="C2413" s="232" t="s">
        <v>1379</v>
      </c>
      <c r="D2413" s="232" t="s">
        <v>1446</v>
      </c>
      <c r="E2413" s="232" t="s">
        <v>988</v>
      </c>
      <c r="F2413" s="232">
        <v>96</v>
      </c>
      <c r="G2413" s="232" t="s">
        <v>1356</v>
      </c>
      <c r="H2413" s="233">
        <v>41.793999999999997</v>
      </c>
      <c r="I2413" s="233">
        <v>0</v>
      </c>
      <c r="J2413" s="233">
        <v>0</v>
      </c>
      <c r="K2413" s="234">
        <v>0</v>
      </c>
      <c r="L2413" s="233">
        <v>0</v>
      </c>
      <c r="M2413" s="234">
        <v>0</v>
      </c>
      <c r="N2413" s="233">
        <v>0</v>
      </c>
      <c r="O2413" s="233">
        <v>0</v>
      </c>
      <c r="P2413" s="233">
        <v>0</v>
      </c>
      <c r="Q2413" s="234">
        <v>0</v>
      </c>
      <c r="R2413" s="233">
        <v>0</v>
      </c>
      <c r="S2413" s="234">
        <v>0</v>
      </c>
      <c r="T2413" s="233">
        <v>0</v>
      </c>
      <c r="U2413" s="235">
        <f t="shared" si="259"/>
        <v>30509.62</v>
      </c>
      <c r="V2413" s="227">
        <f t="shared" si="260"/>
        <v>0</v>
      </c>
      <c r="W2413" s="227">
        <f t="shared" si="261"/>
        <v>0</v>
      </c>
      <c r="X2413" s="227">
        <f t="shared" si="264"/>
        <v>0</v>
      </c>
      <c r="Y2413" s="227">
        <f t="shared" si="262"/>
        <v>0</v>
      </c>
      <c r="Z2413" s="227">
        <f t="shared" si="263"/>
        <v>0</v>
      </c>
      <c r="AA2413" s="227">
        <f t="shared" si="265"/>
        <v>0</v>
      </c>
    </row>
    <row r="2414" spans="2:27" ht="13.5" hidden="1">
      <c r="B2414" s="232" t="s">
        <v>1110</v>
      </c>
      <c r="C2414" s="232" t="s">
        <v>1380</v>
      </c>
      <c r="D2414" s="232" t="s">
        <v>1446</v>
      </c>
      <c r="E2414" s="232" t="s">
        <v>988</v>
      </c>
      <c r="F2414" s="232">
        <v>8</v>
      </c>
      <c r="G2414" s="232" t="s">
        <v>1312</v>
      </c>
      <c r="H2414" s="233">
        <v>3.6019999999999999</v>
      </c>
      <c r="I2414" s="233">
        <v>0</v>
      </c>
      <c r="J2414" s="233">
        <v>0</v>
      </c>
      <c r="K2414" s="234">
        <v>0</v>
      </c>
      <c r="L2414" s="233">
        <v>0</v>
      </c>
      <c r="M2414" s="234">
        <v>0</v>
      </c>
      <c r="N2414" s="233">
        <v>0</v>
      </c>
      <c r="O2414" s="233">
        <v>0</v>
      </c>
      <c r="P2414" s="233">
        <v>0</v>
      </c>
      <c r="Q2414" s="234">
        <v>0</v>
      </c>
      <c r="R2414" s="233">
        <v>0</v>
      </c>
      <c r="S2414" s="234">
        <v>0</v>
      </c>
      <c r="T2414" s="233">
        <v>0</v>
      </c>
      <c r="U2414" s="235">
        <f t="shared" si="259"/>
        <v>2629.46</v>
      </c>
      <c r="V2414" s="227">
        <f t="shared" si="260"/>
        <v>0</v>
      </c>
      <c r="W2414" s="227">
        <f t="shared" si="261"/>
        <v>0</v>
      </c>
      <c r="X2414" s="227">
        <f t="shared" si="264"/>
        <v>0</v>
      </c>
      <c r="Y2414" s="227">
        <f t="shared" si="262"/>
        <v>0</v>
      </c>
      <c r="Z2414" s="227">
        <f t="shared" si="263"/>
        <v>0</v>
      </c>
      <c r="AA2414" s="227">
        <f t="shared" si="265"/>
        <v>0</v>
      </c>
    </row>
    <row r="2415" spans="2:27" ht="13.5" hidden="1">
      <c r="B2415" s="232" t="s">
        <v>1110</v>
      </c>
      <c r="C2415" s="232" t="s">
        <v>1381</v>
      </c>
      <c r="D2415" s="232" t="s">
        <v>1446</v>
      </c>
      <c r="E2415" s="232" t="s">
        <v>988</v>
      </c>
      <c r="F2415" s="232">
        <v>128</v>
      </c>
      <c r="G2415" s="232" t="s">
        <v>1364</v>
      </c>
      <c r="H2415" s="233">
        <v>55.682000000000002</v>
      </c>
      <c r="I2415" s="233">
        <v>0</v>
      </c>
      <c r="J2415" s="233">
        <v>0</v>
      </c>
      <c r="K2415" s="234">
        <v>0</v>
      </c>
      <c r="L2415" s="233">
        <v>0</v>
      </c>
      <c r="M2415" s="234">
        <v>0</v>
      </c>
      <c r="N2415" s="233">
        <v>0</v>
      </c>
      <c r="O2415" s="233">
        <v>0</v>
      </c>
      <c r="P2415" s="233">
        <v>0</v>
      </c>
      <c r="Q2415" s="234">
        <v>0</v>
      </c>
      <c r="R2415" s="233">
        <v>0</v>
      </c>
      <c r="S2415" s="234">
        <v>0</v>
      </c>
      <c r="T2415" s="233">
        <v>0</v>
      </c>
      <c r="U2415" s="235">
        <f t="shared" si="259"/>
        <v>40647.86</v>
      </c>
      <c r="V2415" s="227">
        <f t="shared" si="260"/>
        <v>0</v>
      </c>
      <c r="W2415" s="227">
        <f t="shared" si="261"/>
        <v>0</v>
      </c>
      <c r="X2415" s="227">
        <f t="shared" si="264"/>
        <v>0</v>
      </c>
      <c r="Y2415" s="227">
        <f t="shared" si="262"/>
        <v>0</v>
      </c>
      <c r="Z2415" s="227">
        <f t="shared" si="263"/>
        <v>0</v>
      </c>
      <c r="AA2415" s="227">
        <f t="shared" si="265"/>
        <v>0</v>
      </c>
    </row>
    <row r="2416" spans="2:27" ht="13.5" hidden="1">
      <c r="B2416" s="232" t="s">
        <v>1110</v>
      </c>
      <c r="C2416" s="232" t="s">
        <v>1382</v>
      </c>
      <c r="D2416" s="232" t="s">
        <v>1446</v>
      </c>
      <c r="E2416" s="232" t="s">
        <v>988</v>
      </c>
      <c r="F2416" s="232">
        <v>16</v>
      </c>
      <c r="G2416" s="232" t="s">
        <v>1317</v>
      </c>
      <c r="H2416" s="233">
        <v>7.0739999999999998</v>
      </c>
      <c r="I2416" s="233">
        <v>0</v>
      </c>
      <c r="J2416" s="233">
        <v>0</v>
      </c>
      <c r="K2416" s="234">
        <v>0</v>
      </c>
      <c r="L2416" s="233">
        <v>0</v>
      </c>
      <c r="M2416" s="234">
        <v>0</v>
      </c>
      <c r="N2416" s="233">
        <v>0</v>
      </c>
      <c r="O2416" s="233">
        <v>0</v>
      </c>
      <c r="P2416" s="233">
        <v>0</v>
      </c>
      <c r="Q2416" s="234">
        <v>0</v>
      </c>
      <c r="R2416" s="233">
        <v>0</v>
      </c>
      <c r="S2416" s="234">
        <v>0</v>
      </c>
      <c r="T2416" s="233">
        <v>0</v>
      </c>
      <c r="U2416" s="235">
        <f t="shared" si="259"/>
        <v>5164.0199999999995</v>
      </c>
      <c r="V2416" s="227">
        <f t="shared" si="260"/>
        <v>0</v>
      </c>
      <c r="W2416" s="227">
        <f t="shared" si="261"/>
        <v>0</v>
      </c>
      <c r="X2416" s="227">
        <f t="shared" si="264"/>
        <v>0</v>
      </c>
      <c r="Y2416" s="227">
        <f t="shared" si="262"/>
        <v>0</v>
      </c>
      <c r="Z2416" s="227">
        <f t="shared" si="263"/>
        <v>0</v>
      </c>
      <c r="AA2416" s="227">
        <f t="shared" si="265"/>
        <v>0</v>
      </c>
    </row>
    <row r="2417" spans="2:27" ht="13.5" hidden="1">
      <c r="B2417" s="232" t="s">
        <v>1110</v>
      </c>
      <c r="C2417" s="232" t="s">
        <v>1383</v>
      </c>
      <c r="D2417" s="232" t="s">
        <v>1446</v>
      </c>
      <c r="E2417" s="232" t="s">
        <v>988</v>
      </c>
      <c r="F2417" s="232">
        <v>32</v>
      </c>
      <c r="G2417" s="232" t="s">
        <v>1316</v>
      </c>
      <c r="H2417" s="233">
        <v>14.018000000000001</v>
      </c>
      <c r="I2417" s="233">
        <v>0</v>
      </c>
      <c r="J2417" s="233">
        <v>0</v>
      </c>
      <c r="K2417" s="234">
        <v>0</v>
      </c>
      <c r="L2417" s="233">
        <v>0</v>
      </c>
      <c r="M2417" s="234">
        <v>0</v>
      </c>
      <c r="N2417" s="233">
        <v>0</v>
      </c>
      <c r="O2417" s="233">
        <v>0</v>
      </c>
      <c r="P2417" s="233">
        <v>0</v>
      </c>
      <c r="Q2417" s="234">
        <v>0</v>
      </c>
      <c r="R2417" s="233">
        <v>0</v>
      </c>
      <c r="S2417" s="234">
        <v>0</v>
      </c>
      <c r="T2417" s="233">
        <v>0</v>
      </c>
      <c r="U2417" s="235">
        <f t="shared" si="259"/>
        <v>10233.140000000001</v>
      </c>
      <c r="V2417" s="227">
        <f t="shared" si="260"/>
        <v>0</v>
      </c>
      <c r="W2417" s="227">
        <f t="shared" si="261"/>
        <v>0</v>
      </c>
      <c r="X2417" s="227">
        <f t="shared" si="264"/>
        <v>0</v>
      </c>
      <c r="Y2417" s="227">
        <f t="shared" si="262"/>
        <v>0</v>
      </c>
      <c r="Z2417" s="227">
        <f t="shared" si="263"/>
        <v>0</v>
      </c>
      <c r="AA2417" s="227">
        <f t="shared" si="265"/>
        <v>0</v>
      </c>
    </row>
    <row r="2418" spans="2:27" ht="13.5" hidden="1">
      <c r="B2418" s="232" t="s">
        <v>1110</v>
      </c>
      <c r="C2418" s="232" t="s">
        <v>1385</v>
      </c>
      <c r="D2418" s="232" t="s">
        <v>1446</v>
      </c>
      <c r="E2418" s="232" t="s">
        <v>988</v>
      </c>
      <c r="F2418" s="232">
        <v>128</v>
      </c>
      <c r="G2418" s="232" t="s">
        <v>1364</v>
      </c>
      <c r="H2418" s="233">
        <v>55.682000000000002</v>
      </c>
      <c r="I2418" s="233">
        <v>0</v>
      </c>
      <c r="J2418" s="233">
        <v>53.069200000000002</v>
      </c>
      <c r="K2418" s="234">
        <v>231413</v>
      </c>
      <c r="L2418" s="233">
        <v>26.417000000000002</v>
      </c>
      <c r="M2418" s="234">
        <v>462002</v>
      </c>
      <c r="N2418" s="233">
        <v>0</v>
      </c>
      <c r="O2418" s="233">
        <v>0</v>
      </c>
      <c r="P2418" s="233">
        <v>51.541069999999998</v>
      </c>
      <c r="Q2418" s="234">
        <v>673930</v>
      </c>
      <c r="R2418" s="233">
        <v>25.644200000000001</v>
      </c>
      <c r="S2418" s="234">
        <v>1342879</v>
      </c>
      <c r="T2418" s="233">
        <v>0</v>
      </c>
      <c r="U2418" s="235">
        <f t="shared" si="259"/>
        <v>40647.86</v>
      </c>
      <c r="V2418" s="227">
        <f t="shared" si="260"/>
        <v>38740.516000000003</v>
      </c>
      <c r="W2418" s="227">
        <f t="shared" si="261"/>
        <v>38568.826666666668</v>
      </c>
      <c r="X2418" s="227">
        <f t="shared" si="264"/>
        <v>38500.166666666664</v>
      </c>
      <c r="Y2418" s="227">
        <f t="shared" si="262"/>
        <v>37624.981099999997</v>
      </c>
      <c r="Z2418" s="227">
        <f t="shared" si="263"/>
        <v>37440.543777777777</v>
      </c>
      <c r="AA2418" s="227">
        <f t="shared" si="265"/>
        <v>37302.194444444445</v>
      </c>
    </row>
    <row r="2419" spans="2:27" ht="13.5" hidden="1">
      <c r="B2419" s="232" t="s">
        <v>1110</v>
      </c>
      <c r="C2419" s="232" t="s">
        <v>1386</v>
      </c>
      <c r="D2419" s="232" t="s">
        <v>1446</v>
      </c>
      <c r="E2419" s="232" t="s">
        <v>988</v>
      </c>
      <c r="F2419" s="232">
        <v>4</v>
      </c>
      <c r="G2419" s="232" t="s">
        <v>1311</v>
      </c>
      <c r="H2419" s="233">
        <v>1.796</v>
      </c>
      <c r="I2419" s="233">
        <v>0</v>
      </c>
      <c r="J2419" s="233">
        <v>0</v>
      </c>
      <c r="K2419" s="234">
        <v>0</v>
      </c>
      <c r="L2419" s="233">
        <v>0</v>
      </c>
      <c r="M2419" s="234">
        <v>0</v>
      </c>
      <c r="N2419" s="233">
        <v>0</v>
      </c>
      <c r="O2419" s="233">
        <v>0</v>
      </c>
      <c r="P2419" s="233">
        <v>0</v>
      </c>
      <c r="Q2419" s="234">
        <v>0</v>
      </c>
      <c r="R2419" s="233">
        <v>0</v>
      </c>
      <c r="S2419" s="234">
        <v>0</v>
      </c>
      <c r="T2419" s="233">
        <v>0</v>
      </c>
      <c r="U2419" s="235">
        <f t="shared" si="259"/>
        <v>1311.08</v>
      </c>
      <c r="V2419" s="227">
        <f t="shared" si="260"/>
        <v>0</v>
      </c>
      <c r="W2419" s="227">
        <f t="shared" si="261"/>
        <v>0</v>
      </c>
      <c r="X2419" s="227">
        <f t="shared" si="264"/>
        <v>0</v>
      </c>
      <c r="Y2419" s="227">
        <f t="shared" si="262"/>
        <v>0</v>
      </c>
      <c r="Z2419" s="227">
        <f t="shared" si="263"/>
        <v>0</v>
      </c>
      <c r="AA2419" s="227">
        <f t="shared" si="265"/>
        <v>0</v>
      </c>
    </row>
    <row r="2420" spans="2:27" ht="13.5" hidden="1">
      <c r="B2420" s="232" t="s">
        <v>1110</v>
      </c>
      <c r="C2420" s="232" t="s">
        <v>840</v>
      </c>
      <c r="D2420" s="232" t="s">
        <v>1446</v>
      </c>
      <c r="E2420" s="232" t="s">
        <v>988</v>
      </c>
      <c r="F2420" s="232">
        <v>8</v>
      </c>
      <c r="G2420" s="232" t="s">
        <v>1351</v>
      </c>
      <c r="H2420" s="233">
        <v>3.93</v>
      </c>
      <c r="I2420" s="233">
        <v>0</v>
      </c>
      <c r="J2420" s="233">
        <v>0</v>
      </c>
      <c r="K2420" s="234">
        <v>0</v>
      </c>
      <c r="L2420" s="233">
        <v>0</v>
      </c>
      <c r="M2420" s="234">
        <v>0</v>
      </c>
      <c r="N2420" s="233">
        <v>0</v>
      </c>
      <c r="O2420" s="233">
        <v>0</v>
      </c>
      <c r="P2420" s="233">
        <v>0</v>
      </c>
      <c r="Q2420" s="234">
        <v>0</v>
      </c>
      <c r="R2420" s="233">
        <v>0</v>
      </c>
      <c r="S2420" s="234">
        <v>0</v>
      </c>
      <c r="T2420" s="233">
        <v>0</v>
      </c>
      <c r="U2420" s="235">
        <f t="shared" si="259"/>
        <v>2868.9</v>
      </c>
      <c r="V2420" s="227">
        <f t="shared" si="260"/>
        <v>0</v>
      </c>
      <c r="W2420" s="227">
        <f t="shared" si="261"/>
        <v>0</v>
      </c>
      <c r="X2420" s="227">
        <f t="shared" si="264"/>
        <v>0</v>
      </c>
      <c r="Y2420" s="227">
        <f t="shared" si="262"/>
        <v>0</v>
      </c>
      <c r="Z2420" s="227">
        <f t="shared" si="263"/>
        <v>0</v>
      </c>
      <c r="AA2420" s="227">
        <f t="shared" si="265"/>
        <v>0</v>
      </c>
    </row>
    <row r="2421" spans="2:27" ht="13.5" hidden="1">
      <c r="B2421" s="232" t="s">
        <v>1110</v>
      </c>
      <c r="C2421" s="232" t="s">
        <v>841</v>
      </c>
      <c r="D2421" s="232" t="s">
        <v>1446</v>
      </c>
      <c r="E2421" s="232" t="s">
        <v>988</v>
      </c>
      <c r="F2421" s="232">
        <v>16</v>
      </c>
      <c r="G2421" s="232" t="s">
        <v>1352</v>
      </c>
      <c r="H2421" s="233">
        <v>7.73</v>
      </c>
      <c r="I2421" s="233">
        <v>0</v>
      </c>
      <c r="J2421" s="233">
        <v>0</v>
      </c>
      <c r="K2421" s="234">
        <v>0</v>
      </c>
      <c r="L2421" s="233">
        <v>0</v>
      </c>
      <c r="M2421" s="234">
        <v>0</v>
      </c>
      <c r="N2421" s="233">
        <v>0</v>
      </c>
      <c r="O2421" s="233">
        <v>0</v>
      </c>
      <c r="P2421" s="233">
        <v>0</v>
      </c>
      <c r="Q2421" s="234">
        <v>0</v>
      </c>
      <c r="R2421" s="233">
        <v>0</v>
      </c>
      <c r="S2421" s="234">
        <v>0</v>
      </c>
      <c r="T2421" s="233">
        <v>0</v>
      </c>
      <c r="U2421" s="235">
        <f t="shared" si="259"/>
        <v>5642.9000000000005</v>
      </c>
      <c r="V2421" s="227">
        <f t="shared" si="260"/>
        <v>0</v>
      </c>
      <c r="W2421" s="227">
        <f t="shared" si="261"/>
        <v>0</v>
      </c>
      <c r="X2421" s="227">
        <f t="shared" si="264"/>
        <v>0</v>
      </c>
      <c r="Y2421" s="227">
        <f t="shared" si="262"/>
        <v>0</v>
      </c>
      <c r="Z2421" s="227">
        <f t="shared" si="263"/>
        <v>0</v>
      </c>
      <c r="AA2421" s="227">
        <f t="shared" si="265"/>
        <v>0</v>
      </c>
    </row>
    <row r="2422" spans="2:27" ht="13.5" hidden="1">
      <c r="B2422" s="232" t="s">
        <v>1110</v>
      </c>
      <c r="C2422" s="232" t="s">
        <v>842</v>
      </c>
      <c r="D2422" s="232" t="s">
        <v>1446</v>
      </c>
      <c r="E2422" s="232" t="s">
        <v>988</v>
      </c>
      <c r="F2422" s="232">
        <v>32</v>
      </c>
      <c r="G2422" s="232" t="s">
        <v>1353</v>
      </c>
      <c r="H2422" s="233">
        <v>15.33</v>
      </c>
      <c r="I2422" s="233">
        <v>0</v>
      </c>
      <c r="J2422" s="233">
        <v>0</v>
      </c>
      <c r="K2422" s="234">
        <v>0</v>
      </c>
      <c r="L2422" s="233">
        <v>0</v>
      </c>
      <c r="M2422" s="234">
        <v>0</v>
      </c>
      <c r="N2422" s="233">
        <v>0</v>
      </c>
      <c r="O2422" s="233">
        <v>0</v>
      </c>
      <c r="P2422" s="233">
        <v>0</v>
      </c>
      <c r="Q2422" s="234">
        <v>0</v>
      </c>
      <c r="R2422" s="233">
        <v>0</v>
      </c>
      <c r="S2422" s="234">
        <v>0</v>
      </c>
      <c r="T2422" s="233">
        <v>0</v>
      </c>
      <c r="U2422" s="235">
        <f t="shared" si="259"/>
        <v>11190.9</v>
      </c>
      <c r="V2422" s="227">
        <f t="shared" si="260"/>
        <v>0</v>
      </c>
      <c r="W2422" s="227">
        <f t="shared" si="261"/>
        <v>0</v>
      </c>
      <c r="X2422" s="227">
        <f t="shared" si="264"/>
        <v>0</v>
      </c>
      <c r="Y2422" s="227">
        <f t="shared" si="262"/>
        <v>0</v>
      </c>
      <c r="Z2422" s="227">
        <f t="shared" si="263"/>
        <v>0</v>
      </c>
      <c r="AA2422" s="227">
        <f t="shared" si="265"/>
        <v>0</v>
      </c>
    </row>
    <row r="2423" spans="2:27" ht="13.5" hidden="1">
      <c r="B2423" s="232" t="s">
        <v>1110</v>
      </c>
      <c r="C2423" s="232" t="s">
        <v>844</v>
      </c>
      <c r="D2423" s="232" t="s">
        <v>1446</v>
      </c>
      <c r="E2423" s="232" t="s">
        <v>988</v>
      </c>
      <c r="F2423" s="232">
        <v>4</v>
      </c>
      <c r="G2423" s="232" t="s">
        <v>1354</v>
      </c>
      <c r="H2423" s="233">
        <v>1.96</v>
      </c>
      <c r="I2423" s="233">
        <v>0</v>
      </c>
      <c r="J2423" s="233">
        <v>0</v>
      </c>
      <c r="K2423" s="234">
        <v>0</v>
      </c>
      <c r="L2423" s="233">
        <v>0</v>
      </c>
      <c r="M2423" s="234">
        <v>0</v>
      </c>
      <c r="N2423" s="233">
        <v>0</v>
      </c>
      <c r="O2423" s="233">
        <v>0</v>
      </c>
      <c r="P2423" s="233">
        <v>0</v>
      </c>
      <c r="Q2423" s="234">
        <v>0</v>
      </c>
      <c r="R2423" s="233">
        <v>0</v>
      </c>
      <c r="S2423" s="234">
        <v>0</v>
      </c>
      <c r="T2423" s="233">
        <v>0</v>
      </c>
      <c r="U2423" s="235">
        <f t="shared" si="259"/>
        <v>1430.8</v>
      </c>
      <c r="V2423" s="227">
        <f t="shared" si="260"/>
        <v>0</v>
      </c>
      <c r="W2423" s="227">
        <f t="shared" si="261"/>
        <v>0</v>
      </c>
      <c r="X2423" s="227">
        <f t="shared" si="264"/>
        <v>0</v>
      </c>
      <c r="Y2423" s="227">
        <f t="shared" si="262"/>
        <v>0</v>
      </c>
      <c r="Z2423" s="227">
        <f t="shared" si="263"/>
        <v>0</v>
      </c>
      <c r="AA2423" s="227">
        <f t="shared" si="265"/>
        <v>0</v>
      </c>
    </row>
    <row r="2424" spans="2:27" ht="13.5" hidden="1">
      <c r="B2424" s="232" t="s">
        <v>1110</v>
      </c>
      <c r="C2424" s="232" t="s">
        <v>845</v>
      </c>
      <c r="D2424" s="232" t="s">
        <v>1446</v>
      </c>
      <c r="E2424" s="232" t="s">
        <v>988</v>
      </c>
      <c r="F2424" s="232">
        <v>64</v>
      </c>
      <c r="G2424" s="232" t="s">
        <v>1355</v>
      </c>
      <c r="H2424" s="233">
        <v>29.25</v>
      </c>
      <c r="I2424" s="233">
        <v>0</v>
      </c>
      <c r="J2424" s="233">
        <v>0</v>
      </c>
      <c r="K2424" s="234">
        <v>0</v>
      </c>
      <c r="L2424" s="233">
        <v>0</v>
      </c>
      <c r="M2424" s="234">
        <v>0</v>
      </c>
      <c r="N2424" s="233">
        <v>0</v>
      </c>
      <c r="O2424" s="233">
        <v>0</v>
      </c>
      <c r="P2424" s="233">
        <v>0</v>
      </c>
      <c r="Q2424" s="234">
        <v>0</v>
      </c>
      <c r="R2424" s="233">
        <v>0</v>
      </c>
      <c r="S2424" s="234">
        <v>0</v>
      </c>
      <c r="T2424" s="233">
        <v>0</v>
      </c>
      <c r="U2424" s="235">
        <f t="shared" si="259"/>
        <v>21352.5</v>
      </c>
      <c r="V2424" s="227">
        <f t="shared" si="260"/>
        <v>0</v>
      </c>
      <c r="W2424" s="227">
        <f t="shared" si="261"/>
        <v>0</v>
      </c>
      <c r="X2424" s="227">
        <f t="shared" si="264"/>
        <v>0</v>
      </c>
      <c r="Y2424" s="227">
        <f t="shared" si="262"/>
        <v>0</v>
      </c>
      <c r="Z2424" s="227">
        <f t="shared" si="263"/>
        <v>0</v>
      </c>
      <c r="AA2424" s="227">
        <f t="shared" si="265"/>
        <v>0</v>
      </c>
    </row>
    <row r="2425" spans="2:27" ht="13.5" hidden="1">
      <c r="B2425" s="232" t="s">
        <v>1110</v>
      </c>
      <c r="C2425" s="232" t="s">
        <v>846</v>
      </c>
      <c r="D2425" s="232" t="s">
        <v>1446</v>
      </c>
      <c r="E2425" s="232" t="s">
        <v>988</v>
      </c>
      <c r="F2425" s="232">
        <v>8</v>
      </c>
      <c r="G2425" s="232" t="s">
        <v>1351</v>
      </c>
      <c r="H2425" s="233">
        <v>3.77</v>
      </c>
      <c r="I2425" s="233">
        <v>0</v>
      </c>
      <c r="J2425" s="233">
        <v>0</v>
      </c>
      <c r="K2425" s="234">
        <v>0</v>
      </c>
      <c r="L2425" s="233">
        <v>0</v>
      </c>
      <c r="M2425" s="234">
        <v>0</v>
      </c>
      <c r="N2425" s="233">
        <v>0</v>
      </c>
      <c r="O2425" s="233">
        <v>0</v>
      </c>
      <c r="P2425" s="233">
        <v>0</v>
      </c>
      <c r="Q2425" s="234">
        <v>0</v>
      </c>
      <c r="R2425" s="233">
        <v>0</v>
      </c>
      <c r="S2425" s="234">
        <v>0</v>
      </c>
      <c r="T2425" s="233">
        <v>0</v>
      </c>
      <c r="U2425" s="235">
        <f t="shared" si="259"/>
        <v>2752.1</v>
      </c>
      <c r="V2425" s="227">
        <f t="shared" si="260"/>
        <v>0</v>
      </c>
      <c r="W2425" s="227">
        <f t="shared" si="261"/>
        <v>0</v>
      </c>
      <c r="X2425" s="227">
        <f t="shared" si="264"/>
        <v>0</v>
      </c>
      <c r="Y2425" s="227">
        <f t="shared" si="262"/>
        <v>0</v>
      </c>
      <c r="Z2425" s="227">
        <f t="shared" si="263"/>
        <v>0</v>
      </c>
      <c r="AA2425" s="227">
        <f t="shared" si="265"/>
        <v>0</v>
      </c>
    </row>
    <row r="2426" spans="2:27" ht="13.5" hidden="1">
      <c r="B2426" s="232" t="s">
        <v>1110</v>
      </c>
      <c r="C2426" s="232" t="s">
        <v>847</v>
      </c>
      <c r="D2426" s="232" t="s">
        <v>1446</v>
      </c>
      <c r="E2426" s="232" t="s">
        <v>988</v>
      </c>
      <c r="F2426" s="232">
        <v>16</v>
      </c>
      <c r="G2426" s="232" t="s">
        <v>1352</v>
      </c>
      <c r="H2426" s="233">
        <v>7.41</v>
      </c>
      <c r="I2426" s="233">
        <v>0</v>
      </c>
      <c r="J2426" s="233">
        <v>0</v>
      </c>
      <c r="K2426" s="234">
        <v>0</v>
      </c>
      <c r="L2426" s="233">
        <v>0</v>
      </c>
      <c r="M2426" s="234">
        <v>0</v>
      </c>
      <c r="N2426" s="233">
        <v>0</v>
      </c>
      <c r="O2426" s="233">
        <v>0</v>
      </c>
      <c r="P2426" s="233">
        <v>0</v>
      </c>
      <c r="Q2426" s="234">
        <v>0</v>
      </c>
      <c r="R2426" s="233">
        <v>0</v>
      </c>
      <c r="S2426" s="234">
        <v>0</v>
      </c>
      <c r="T2426" s="233">
        <v>0</v>
      </c>
      <c r="U2426" s="235">
        <f t="shared" si="259"/>
        <v>5409.3</v>
      </c>
      <c r="V2426" s="227">
        <f t="shared" si="260"/>
        <v>0</v>
      </c>
      <c r="W2426" s="227">
        <f t="shared" si="261"/>
        <v>0</v>
      </c>
      <c r="X2426" s="227">
        <f t="shared" si="264"/>
        <v>0</v>
      </c>
      <c r="Y2426" s="227">
        <f t="shared" si="262"/>
        <v>0</v>
      </c>
      <c r="Z2426" s="227">
        <f t="shared" si="263"/>
        <v>0</v>
      </c>
      <c r="AA2426" s="227">
        <f t="shared" si="265"/>
        <v>0</v>
      </c>
    </row>
    <row r="2427" spans="2:27" ht="13.5" hidden="1">
      <c r="B2427" s="232" t="s">
        <v>1110</v>
      </c>
      <c r="C2427" s="232" t="s">
        <v>848</v>
      </c>
      <c r="D2427" s="232" t="s">
        <v>1446</v>
      </c>
      <c r="E2427" s="232" t="s">
        <v>988</v>
      </c>
      <c r="F2427" s="232">
        <v>32</v>
      </c>
      <c r="G2427" s="232" t="s">
        <v>1353</v>
      </c>
      <c r="H2427" s="233">
        <v>14.69</v>
      </c>
      <c r="I2427" s="233">
        <v>0</v>
      </c>
      <c r="J2427" s="233">
        <v>0</v>
      </c>
      <c r="K2427" s="234">
        <v>0</v>
      </c>
      <c r="L2427" s="233">
        <v>0</v>
      </c>
      <c r="M2427" s="234">
        <v>0</v>
      </c>
      <c r="N2427" s="233">
        <v>0</v>
      </c>
      <c r="O2427" s="233">
        <v>0</v>
      </c>
      <c r="P2427" s="233">
        <v>0</v>
      </c>
      <c r="Q2427" s="234">
        <v>0</v>
      </c>
      <c r="R2427" s="233">
        <v>0</v>
      </c>
      <c r="S2427" s="234">
        <v>0</v>
      </c>
      <c r="T2427" s="233">
        <v>0</v>
      </c>
      <c r="U2427" s="235">
        <f t="shared" si="259"/>
        <v>10723.699999999999</v>
      </c>
      <c r="V2427" s="227">
        <f t="shared" si="260"/>
        <v>0</v>
      </c>
      <c r="W2427" s="227">
        <f t="shared" si="261"/>
        <v>0</v>
      </c>
      <c r="X2427" s="227">
        <f t="shared" si="264"/>
        <v>0</v>
      </c>
      <c r="Y2427" s="227">
        <f t="shared" si="262"/>
        <v>0</v>
      </c>
      <c r="Z2427" s="227">
        <f t="shared" si="263"/>
        <v>0</v>
      </c>
      <c r="AA2427" s="227">
        <f t="shared" si="265"/>
        <v>0</v>
      </c>
    </row>
    <row r="2428" spans="2:27" ht="13.5" hidden="1">
      <c r="B2428" s="232" t="s">
        <v>1110</v>
      </c>
      <c r="C2428" s="232" t="s">
        <v>850</v>
      </c>
      <c r="D2428" s="232" t="s">
        <v>1446</v>
      </c>
      <c r="E2428" s="232" t="s">
        <v>988</v>
      </c>
      <c r="F2428" s="232">
        <v>4</v>
      </c>
      <c r="G2428" s="232" t="s">
        <v>1354</v>
      </c>
      <c r="H2428" s="233">
        <v>1.88</v>
      </c>
      <c r="I2428" s="233">
        <v>0</v>
      </c>
      <c r="J2428" s="233">
        <v>0</v>
      </c>
      <c r="K2428" s="234">
        <v>0</v>
      </c>
      <c r="L2428" s="233">
        <v>0</v>
      </c>
      <c r="M2428" s="234">
        <v>0</v>
      </c>
      <c r="N2428" s="233">
        <v>0</v>
      </c>
      <c r="O2428" s="233">
        <v>0</v>
      </c>
      <c r="P2428" s="233">
        <v>0</v>
      </c>
      <c r="Q2428" s="234">
        <v>0</v>
      </c>
      <c r="R2428" s="233">
        <v>0</v>
      </c>
      <c r="S2428" s="234">
        <v>0</v>
      </c>
      <c r="T2428" s="233">
        <v>0</v>
      </c>
      <c r="U2428" s="235">
        <f t="shared" si="259"/>
        <v>1372.3999999999999</v>
      </c>
      <c r="V2428" s="227">
        <f t="shared" si="260"/>
        <v>0</v>
      </c>
      <c r="W2428" s="227">
        <f t="shared" si="261"/>
        <v>0</v>
      </c>
      <c r="X2428" s="227">
        <f t="shared" si="264"/>
        <v>0</v>
      </c>
      <c r="Y2428" s="227">
        <f t="shared" si="262"/>
        <v>0</v>
      </c>
      <c r="Z2428" s="227">
        <f t="shared" si="263"/>
        <v>0</v>
      </c>
      <c r="AA2428" s="227">
        <f t="shared" si="265"/>
        <v>0</v>
      </c>
    </row>
    <row r="2429" spans="2:27" ht="13.5" hidden="1">
      <c r="B2429" s="232" t="s">
        <v>1110</v>
      </c>
      <c r="C2429" s="232" t="s">
        <v>851</v>
      </c>
      <c r="D2429" s="232" t="s">
        <v>1446</v>
      </c>
      <c r="E2429" s="232" t="s">
        <v>988</v>
      </c>
      <c r="F2429" s="232">
        <v>48</v>
      </c>
      <c r="G2429" s="232" t="s">
        <v>1356</v>
      </c>
      <c r="H2429" s="233">
        <v>21.777999999999999</v>
      </c>
      <c r="I2429" s="233">
        <v>0</v>
      </c>
      <c r="J2429" s="233">
        <v>0</v>
      </c>
      <c r="K2429" s="234">
        <v>0</v>
      </c>
      <c r="L2429" s="233">
        <v>0</v>
      </c>
      <c r="M2429" s="234">
        <v>0</v>
      </c>
      <c r="N2429" s="233">
        <v>0</v>
      </c>
      <c r="O2429" s="233">
        <v>0</v>
      </c>
      <c r="P2429" s="233">
        <v>0</v>
      </c>
      <c r="Q2429" s="234">
        <v>0</v>
      </c>
      <c r="R2429" s="233">
        <v>0</v>
      </c>
      <c r="S2429" s="234">
        <v>0</v>
      </c>
      <c r="T2429" s="233">
        <v>0</v>
      </c>
      <c r="U2429" s="235">
        <f t="shared" si="259"/>
        <v>15897.939999999999</v>
      </c>
      <c r="V2429" s="227">
        <f t="shared" si="260"/>
        <v>0</v>
      </c>
      <c r="W2429" s="227">
        <f t="shared" si="261"/>
        <v>0</v>
      </c>
      <c r="X2429" s="227">
        <f t="shared" si="264"/>
        <v>0</v>
      </c>
      <c r="Y2429" s="227">
        <f t="shared" si="262"/>
        <v>0</v>
      </c>
      <c r="Z2429" s="227">
        <f t="shared" si="263"/>
        <v>0</v>
      </c>
      <c r="AA2429" s="227">
        <f t="shared" si="265"/>
        <v>0</v>
      </c>
    </row>
    <row r="2430" spans="2:27" ht="13.5" hidden="1">
      <c r="B2430" s="232" t="s">
        <v>1110</v>
      </c>
      <c r="C2430" s="232" t="s">
        <v>852</v>
      </c>
      <c r="D2430" s="232" t="s">
        <v>1446</v>
      </c>
      <c r="E2430" s="232" t="s">
        <v>988</v>
      </c>
      <c r="F2430" s="232">
        <v>64</v>
      </c>
      <c r="G2430" s="232" t="s">
        <v>1364</v>
      </c>
      <c r="H2430" s="233">
        <v>28.994</v>
      </c>
      <c r="I2430" s="233">
        <v>0</v>
      </c>
      <c r="J2430" s="233">
        <v>0</v>
      </c>
      <c r="K2430" s="234">
        <v>0</v>
      </c>
      <c r="L2430" s="233">
        <v>0</v>
      </c>
      <c r="M2430" s="234">
        <v>0</v>
      </c>
      <c r="N2430" s="233">
        <v>0</v>
      </c>
      <c r="O2430" s="233">
        <v>0</v>
      </c>
      <c r="P2430" s="233">
        <v>0</v>
      </c>
      <c r="Q2430" s="234">
        <v>0</v>
      </c>
      <c r="R2430" s="233">
        <v>0</v>
      </c>
      <c r="S2430" s="234">
        <v>0</v>
      </c>
      <c r="T2430" s="233">
        <v>0</v>
      </c>
      <c r="U2430" s="235">
        <f t="shared" si="259"/>
        <v>21165.62</v>
      </c>
      <c r="V2430" s="227">
        <f t="shared" si="260"/>
        <v>0</v>
      </c>
      <c r="W2430" s="227">
        <f t="shared" si="261"/>
        <v>0</v>
      </c>
      <c r="X2430" s="227">
        <f t="shared" si="264"/>
        <v>0</v>
      </c>
      <c r="Y2430" s="227">
        <f t="shared" si="262"/>
        <v>0</v>
      </c>
      <c r="Z2430" s="227">
        <f t="shared" si="263"/>
        <v>0</v>
      </c>
      <c r="AA2430" s="227">
        <f t="shared" si="265"/>
        <v>0</v>
      </c>
    </row>
    <row r="2431" spans="2:27" ht="13.5" hidden="1">
      <c r="B2431" s="232" t="s">
        <v>1110</v>
      </c>
      <c r="C2431" s="232" t="s">
        <v>853</v>
      </c>
      <c r="D2431" s="232" t="s">
        <v>1446</v>
      </c>
      <c r="E2431" s="232" t="s">
        <v>988</v>
      </c>
      <c r="F2431" s="232">
        <v>96</v>
      </c>
      <c r="G2431" s="232" t="s">
        <v>1365</v>
      </c>
      <c r="H2431" s="233">
        <v>43.426000000000002</v>
      </c>
      <c r="I2431" s="233">
        <v>0</v>
      </c>
      <c r="J2431" s="233">
        <v>0</v>
      </c>
      <c r="K2431" s="234">
        <v>0</v>
      </c>
      <c r="L2431" s="233">
        <v>0</v>
      </c>
      <c r="M2431" s="234">
        <v>0</v>
      </c>
      <c r="N2431" s="233">
        <v>0</v>
      </c>
      <c r="O2431" s="233">
        <v>0</v>
      </c>
      <c r="P2431" s="233">
        <v>0</v>
      </c>
      <c r="Q2431" s="234">
        <v>0</v>
      </c>
      <c r="R2431" s="233">
        <v>0</v>
      </c>
      <c r="S2431" s="234">
        <v>0</v>
      </c>
      <c r="T2431" s="233">
        <v>0</v>
      </c>
      <c r="U2431" s="235">
        <f t="shared" si="259"/>
        <v>31700.980000000003</v>
      </c>
      <c r="V2431" s="227">
        <f t="shared" si="260"/>
        <v>0</v>
      </c>
      <c r="W2431" s="227">
        <f t="shared" si="261"/>
        <v>0</v>
      </c>
      <c r="X2431" s="227">
        <f t="shared" si="264"/>
        <v>0</v>
      </c>
      <c r="Y2431" s="227">
        <f t="shared" si="262"/>
        <v>0</v>
      </c>
      <c r="Z2431" s="227">
        <f t="shared" si="263"/>
        <v>0</v>
      </c>
      <c r="AA2431" s="227">
        <f t="shared" si="265"/>
        <v>0</v>
      </c>
    </row>
    <row r="2432" spans="2:27" ht="13.5" hidden="1">
      <c r="B2432" s="232" t="s">
        <v>1110</v>
      </c>
      <c r="C2432" s="232" t="s">
        <v>854</v>
      </c>
      <c r="D2432" s="232" t="s">
        <v>1446</v>
      </c>
      <c r="E2432" s="232" t="s">
        <v>988</v>
      </c>
      <c r="F2432" s="232">
        <v>8</v>
      </c>
      <c r="G2432" s="232" t="s">
        <v>1317</v>
      </c>
      <c r="H2432" s="233">
        <v>3.738</v>
      </c>
      <c r="I2432" s="233">
        <v>0</v>
      </c>
      <c r="J2432" s="233">
        <v>0</v>
      </c>
      <c r="K2432" s="234">
        <v>0</v>
      </c>
      <c r="L2432" s="233">
        <v>0</v>
      </c>
      <c r="M2432" s="234">
        <v>0</v>
      </c>
      <c r="N2432" s="233">
        <v>0</v>
      </c>
      <c r="O2432" s="233">
        <v>0</v>
      </c>
      <c r="P2432" s="233">
        <v>0</v>
      </c>
      <c r="Q2432" s="234">
        <v>0</v>
      </c>
      <c r="R2432" s="233">
        <v>0</v>
      </c>
      <c r="S2432" s="234">
        <v>0</v>
      </c>
      <c r="T2432" s="233">
        <v>0</v>
      </c>
      <c r="U2432" s="235">
        <f t="shared" si="259"/>
        <v>2728.74</v>
      </c>
      <c r="V2432" s="227">
        <f t="shared" si="260"/>
        <v>0</v>
      </c>
      <c r="W2432" s="227">
        <f t="shared" si="261"/>
        <v>0</v>
      </c>
      <c r="X2432" s="227">
        <f t="shared" si="264"/>
        <v>0</v>
      </c>
      <c r="Y2432" s="227">
        <f t="shared" si="262"/>
        <v>0</v>
      </c>
      <c r="Z2432" s="227">
        <f t="shared" si="263"/>
        <v>0</v>
      </c>
      <c r="AA2432" s="227">
        <f t="shared" si="265"/>
        <v>0</v>
      </c>
    </row>
    <row r="2433" spans="2:27" ht="13.5" hidden="1">
      <c r="B2433" s="232" t="s">
        <v>1110</v>
      </c>
      <c r="C2433" s="232" t="s">
        <v>855</v>
      </c>
      <c r="D2433" s="232" t="s">
        <v>1446</v>
      </c>
      <c r="E2433" s="232" t="s">
        <v>988</v>
      </c>
      <c r="F2433" s="232">
        <v>16</v>
      </c>
      <c r="G2433" s="232" t="s">
        <v>1316</v>
      </c>
      <c r="H2433" s="233">
        <v>7.3460000000000001</v>
      </c>
      <c r="I2433" s="233">
        <v>0</v>
      </c>
      <c r="J2433" s="233">
        <v>0</v>
      </c>
      <c r="K2433" s="234">
        <v>0</v>
      </c>
      <c r="L2433" s="233">
        <v>0</v>
      </c>
      <c r="M2433" s="234">
        <v>0</v>
      </c>
      <c r="N2433" s="233">
        <v>0</v>
      </c>
      <c r="O2433" s="233">
        <v>0</v>
      </c>
      <c r="P2433" s="233">
        <v>0</v>
      </c>
      <c r="Q2433" s="234">
        <v>0</v>
      </c>
      <c r="R2433" s="233">
        <v>0</v>
      </c>
      <c r="S2433" s="234">
        <v>0</v>
      </c>
      <c r="T2433" s="233">
        <v>0</v>
      </c>
      <c r="U2433" s="235">
        <f t="shared" si="259"/>
        <v>5362.58</v>
      </c>
      <c r="V2433" s="227">
        <f t="shared" si="260"/>
        <v>0</v>
      </c>
      <c r="W2433" s="227">
        <f t="shared" si="261"/>
        <v>0</v>
      </c>
      <c r="X2433" s="227">
        <f t="shared" si="264"/>
        <v>0</v>
      </c>
      <c r="Y2433" s="227">
        <f t="shared" si="262"/>
        <v>0</v>
      </c>
      <c r="Z2433" s="227">
        <f t="shared" si="263"/>
        <v>0</v>
      </c>
      <c r="AA2433" s="227">
        <f t="shared" si="265"/>
        <v>0</v>
      </c>
    </row>
    <row r="2434" spans="2:27" ht="13.5" hidden="1">
      <c r="B2434" s="232" t="s">
        <v>1110</v>
      </c>
      <c r="C2434" s="232" t="s">
        <v>856</v>
      </c>
      <c r="D2434" s="232" t="s">
        <v>1446</v>
      </c>
      <c r="E2434" s="232" t="s">
        <v>988</v>
      </c>
      <c r="F2434" s="232">
        <v>32</v>
      </c>
      <c r="G2434" s="232" t="s">
        <v>1345</v>
      </c>
      <c r="H2434" s="233">
        <v>14.561999999999999</v>
      </c>
      <c r="I2434" s="233">
        <v>0</v>
      </c>
      <c r="J2434" s="233">
        <v>0</v>
      </c>
      <c r="K2434" s="234">
        <v>0</v>
      </c>
      <c r="L2434" s="233">
        <v>0</v>
      </c>
      <c r="M2434" s="234">
        <v>0</v>
      </c>
      <c r="N2434" s="233">
        <v>0</v>
      </c>
      <c r="O2434" s="233">
        <v>0</v>
      </c>
      <c r="P2434" s="233">
        <v>0</v>
      </c>
      <c r="Q2434" s="234">
        <v>0</v>
      </c>
      <c r="R2434" s="233">
        <v>0</v>
      </c>
      <c r="S2434" s="234">
        <v>0</v>
      </c>
      <c r="T2434" s="233">
        <v>0</v>
      </c>
      <c r="U2434" s="235">
        <f t="shared" si="259"/>
        <v>10630.26</v>
      </c>
      <c r="V2434" s="227">
        <f t="shared" si="260"/>
        <v>0</v>
      </c>
      <c r="W2434" s="227">
        <f t="shared" si="261"/>
        <v>0</v>
      </c>
      <c r="X2434" s="227">
        <f t="shared" si="264"/>
        <v>0</v>
      </c>
      <c r="Y2434" s="227">
        <f t="shared" si="262"/>
        <v>0</v>
      </c>
      <c r="Z2434" s="227">
        <f t="shared" si="263"/>
        <v>0</v>
      </c>
      <c r="AA2434" s="227">
        <f t="shared" si="265"/>
        <v>0</v>
      </c>
    </row>
    <row r="2435" spans="2:27" ht="13.5" hidden="1">
      <c r="B2435" s="232" t="s">
        <v>1110</v>
      </c>
      <c r="C2435" s="232" t="s">
        <v>858</v>
      </c>
      <c r="D2435" s="232" t="s">
        <v>1446</v>
      </c>
      <c r="E2435" s="232" t="s">
        <v>988</v>
      </c>
      <c r="F2435" s="232">
        <v>96</v>
      </c>
      <c r="G2435" s="232" t="s">
        <v>1365</v>
      </c>
      <c r="H2435" s="233">
        <v>43.426000000000002</v>
      </c>
      <c r="I2435" s="233">
        <v>0</v>
      </c>
      <c r="J2435" s="233">
        <v>0</v>
      </c>
      <c r="K2435" s="234">
        <v>0</v>
      </c>
      <c r="L2435" s="233">
        <v>0</v>
      </c>
      <c r="M2435" s="234">
        <v>0</v>
      </c>
      <c r="N2435" s="233">
        <v>0</v>
      </c>
      <c r="O2435" s="233">
        <v>0</v>
      </c>
      <c r="P2435" s="233">
        <v>0</v>
      </c>
      <c r="Q2435" s="234">
        <v>0</v>
      </c>
      <c r="R2435" s="233">
        <v>0</v>
      </c>
      <c r="S2435" s="234">
        <v>0</v>
      </c>
      <c r="T2435" s="233">
        <v>0</v>
      </c>
      <c r="U2435" s="235">
        <f t="shared" si="259"/>
        <v>31700.980000000003</v>
      </c>
      <c r="V2435" s="227">
        <f t="shared" si="260"/>
        <v>0</v>
      </c>
      <c r="W2435" s="227">
        <f t="shared" si="261"/>
        <v>0</v>
      </c>
      <c r="X2435" s="227">
        <f t="shared" si="264"/>
        <v>0</v>
      </c>
      <c r="Y2435" s="227">
        <f t="shared" si="262"/>
        <v>0</v>
      </c>
      <c r="Z2435" s="227">
        <f t="shared" si="263"/>
        <v>0</v>
      </c>
      <c r="AA2435" s="227">
        <f t="shared" si="265"/>
        <v>0</v>
      </c>
    </row>
    <row r="2436" spans="2:27" ht="13.5" hidden="1">
      <c r="B2436" s="232" t="s">
        <v>1110</v>
      </c>
      <c r="C2436" s="232" t="s">
        <v>859</v>
      </c>
      <c r="D2436" s="232" t="s">
        <v>1446</v>
      </c>
      <c r="E2436" s="232" t="s">
        <v>988</v>
      </c>
      <c r="F2436" s="232">
        <v>4</v>
      </c>
      <c r="G2436" s="232" t="s">
        <v>1312</v>
      </c>
      <c r="H2436" s="233">
        <v>1.8640000000000001</v>
      </c>
      <c r="I2436" s="233">
        <v>0</v>
      </c>
      <c r="J2436" s="233">
        <v>0</v>
      </c>
      <c r="K2436" s="234">
        <v>0</v>
      </c>
      <c r="L2436" s="233">
        <v>0</v>
      </c>
      <c r="M2436" s="234">
        <v>0</v>
      </c>
      <c r="N2436" s="233">
        <v>0</v>
      </c>
      <c r="O2436" s="233">
        <v>0</v>
      </c>
      <c r="P2436" s="233">
        <v>0</v>
      </c>
      <c r="Q2436" s="234">
        <v>0</v>
      </c>
      <c r="R2436" s="233">
        <v>0</v>
      </c>
      <c r="S2436" s="234">
        <v>0</v>
      </c>
      <c r="T2436" s="233">
        <v>0</v>
      </c>
      <c r="U2436" s="235">
        <f t="shared" ref="U2436:U2499" si="266">H2436*hour_M</f>
        <v>1360.72</v>
      </c>
      <c r="V2436" s="227">
        <f t="shared" ref="V2436:V2499" si="267">J2436*hour_M</f>
        <v>0</v>
      </c>
      <c r="W2436" s="227">
        <f t="shared" ref="W2436:W2499" si="268">K2436/12+L2436*hour_M</f>
        <v>0</v>
      </c>
      <c r="X2436" s="227">
        <f t="shared" si="264"/>
        <v>0</v>
      </c>
      <c r="Y2436" s="227">
        <f t="shared" ref="Y2436:Y2499" si="269">P2436*hour_M</f>
        <v>0</v>
      </c>
      <c r="Z2436" s="227">
        <f t="shared" ref="Z2436:Z2499" si="270">Q2436/36+R2436*hour_M</f>
        <v>0</v>
      </c>
      <c r="AA2436" s="227">
        <f t="shared" si="265"/>
        <v>0</v>
      </c>
    </row>
    <row r="2437" spans="2:27" ht="13.5" hidden="1">
      <c r="B2437" s="232" t="s">
        <v>1110</v>
      </c>
      <c r="C2437" s="232" t="s">
        <v>860</v>
      </c>
      <c r="D2437" s="232" t="s">
        <v>1446</v>
      </c>
      <c r="E2437" s="232" t="s">
        <v>988</v>
      </c>
      <c r="F2437" s="232">
        <v>48</v>
      </c>
      <c r="G2437" s="232" t="s">
        <v>1356</v>
      </c>
      <c r="H2437" s="233">
        <v>21.393999999999998</v>
      </c>
      <c r="I2437" s="233">
        <v>0</v>
      </c>
      <c r="J2437" s="233">
        <v>0</v>
      </c>
      <c r="K2437" s="234">
        <v>0</v>
      </c>
      <c r="L2437" s="233">
        <v>0</v>
      </c>
      <c r="M2437" s="234">
        <v>0</v>
      </c>
      <c r="N2437" s="233">
        <v>0</v>
      </c>
      <c r="O2437" s="233">
        <v>0</v>
      </c>
      <c r="P2437" s="233">
        <v>0</v>
      </c>
      <c r="Q2437" s="234">
        <v>0</v>
      </c>
      <c r="R2437" s="233">
        <v>0</v>
      </c>
      <c r="S2437" s="234">
        <v>0</v>
      </c>
      <c r="T2437" s="233">
        <v>0</v>
      </c>
      <c r="U2437" s="235">
        <f t="shared" si="266"/>
        <v>15617.619999999999</v>
      </c>
      <c r="V2437" s="227">
        <f t="shared" si="267"/>
        <v>0</v>
      </c>
      <c r="W2437" s="227">
        <f t="shared" si="268"/>
        <v>0</v>
      </c>
      <c r="X2437" s="227">
        <f t="shared" ref="X2437:X2500" si="271">M2437/12</f>
        <v>0</v>
      </c>
      <c r="Y2437" s="227">
        <f t="shared" si="269"/>
        <v>0</v>
      </c>
      <c r="Z2437" s="227">
        <f t="shared" si="270"/>
        <v>0</v>
      </c>
      <c r="AA2437" s="227">
        <f t="shared" ref="AA2437:AA2500" si="272">S2437/36</f>
        <v>0</v>
      </c>
    </row>
    <row r="2438" spans="2:27" ht="13.5" hidden="1">
      <c r="B2438" s="232" t="s">
        <v>1110</v>
      </c>
      <c r="C2438" s="232" t="s">
        <v>861</v>
      </c>
      <c r="D2438" s="232" t="s">
        <v>1446</v>
      </c>
      <c r="E2438" s="232" t="s">
        <v>988</v>
      </c>
      <c r="F2438" s="232">
        <v>64</v>
      </c>
      <c r="G2438" s="232" t="s">
        <v>1364</v>
      </c>
      <c r="H2438" s="233">
        <v>28.481999999999999</v>
      </c>
      <c r="I2438" s="233">
        <v>0</v>
      </c>
      <c r="J2438" s="233">
        <v>0</v>
      </c>
      <c r="K2438" s="234">
        <v>0</v>
      </c>
      <c r="L2438" s="233">
        <v>0</v>
      </c>
      <c r="M2438" s="234">
        <v>0</v>
      </c>
      <c r="N2438" s="233">
        <v>0</v>
      </c>
      <c r="O2438" s="233">
        <v>0</v>
      </c>
      <c r="P2438" s="233">
        <v>0</v>
      </c>
      <c r="Q2438" s="234">
        <v>0</v>
      </c>
      <c r="R2438" s="233">
        <v>0</v>
      </c>
      <c r="S2438" s="234">
        <v>0</v>
      </c>
      <c r="T2438" s="233">
        <v>0</v>
      </c>
      <c r="U2438" s="235">
        <f t="shared" si="266"/>
        <v>20791.86</v>
      </c>
      <c r="V2438" s="227">
        <f t="shared" si="267"/>
        <v>0</v>
      </c>
      <c r="W2438" s="227">
        <f t="shared" si="268"/>
        <v>0</v>
      </c>
      <c r="X2438" s="227">
        <f t="shared" si="271"/>
        <v>0</v>
      </c>
      <c r="Y2438" s="227">
        <f t="shared" si="269"/>
        <v>0</v>
      </c>
      <c r="Z2438" s="227">
        <f t="shared" si="270"/>
        <v>0</v>
      </c>
      <c r="AA2438" s="227">
        <f t="shared" si="272"/>
        <v>0</v>
      </c>
    </row>
    <row r="2439" spans="2:27" ht="13.5" hidden="1">
      <c r="B2439" s="232" t="s">
        <v>1110</v>
      </c>
      <c r="C2439" s="232" t="s">
        <v>862</v>
      </c>
      <c r="D2439" s="232" t="s">
        <v>1446</v>
      </c>
      <c r="E2439" s="232" t="s">
        <v>988</v>
      </c>
      <c r="F2439" s="232">
        <v>96</v>
      </c>
      <c r="G2439" s="232" t="s">
        <v>1365</v>
      </c>
      <c r="H2439" s="233">
        <v>42.658000000000001</v>
      </c>
      <c r="I2439" s="233">
        <v>0</v>
      </c>
      <c r="J2439" s="233">
        <v>0</v>
      </c>
      <c r="K2439" s="234">
        <v>0</v>
      </c>
      <c r="L2439" s="233">
        <v>0</v>
      </c>
      <c r="M2439" s="234">
        <v>0</v>
      </c>
      <c r="N2439" s="233">
        <v>0</v>
      </c>
      <c r="O2439" s="233">
        <v>0</v>
      </c>
      <c r="P2439" s="233">
        <v>0</v>
      </c>
      <c r="Q2439" s="234">
        <v>0</v>
      </c>
      <c r="R2439" s="233">
        <v>0</v>
      </c>
      <c r="S2439" s="234">
        <v>0</v>
      </c>
      <c r="T2439" s="233">
        <v>0</v>
      </c>
      <c r="U2439" s="235">
        <f t="shared" si="266"/>
        <v>31140.34</v>
      </c>
      <c r="V2439" s="227">
        <f t="shared" si="267"/>
        <v>0</v>
      </c>
      <c r="W2439" s="227">
        <f t="shared" si="268"/>
        <v>0</v>
      </c>
      <c r="X2439" s="227">
        <f t="shared" si="271"/>
        <v>0</v>
      </c>
      <c r="Y2439" s="227">
        <f t="shared" si="269"/>
        <v>0</v>
      </c>
      <c r="Z2439" s="227">
        <f t="shared" si="270"/>
        <v>0</v>
      </c>
      <c r="AA2439" s="227">
        <f t="shared" si="272"/>
        <v>0</v>
      </c>
    </row>
    <row r="2440" spans="2:27" ht="13.5" hidden="1">
      <c r="B2440" s="232" t="s">
        <v>1110</v>
      </c>
      <c r="C2440" s="232" t="s">
        <v>863</v>
      </c>
      <c r="D2440" s="232" t="s">
        <v>1446</v>
      </c>
      <c r="E2440" s="232" t="s">
        <v>988</v>
      </c>
      <c r="F2440" s="232">
        <v>8</v>
      </c>
      <c r="G2440" s="232" t="s">
        <v>1317</v>
      </c>
      <c r="H2440" s="233">
        <v>3.6739999999999999</v>
      </c>
      <c r="I2440" s="233">
        <v>0</v>
      </c>
      <c r="J2440" s="233">
        <v>0</v>
      </c>
      <c r="K2440" s="234">
        <v>0</v>
      </c>
      <c r="L2440" s="233">
        <v>0</v>
      </c>
      <c r="M2440" s="234">
        <v>0</v>
      </c>
      <c r="N2440" s="233">
        <v>0</v>
      </c>
      <c r="O2440" s="233">
        <v>0</v>
      </c>
      <c r="P2440" s="233">
        <v>0</v>
      </c>
      <c r="Q2440" s="234">
        <v>0</v>
      </c>
      <c r="R2440" s="233">
        <v>0</v>
      </c>
      <c r="S2440" s="234">
        <v>0</v>
      </c>
      <c r="T2440" s="233">
        <v>0</v>
      </c>
      <c r="U2440" s="235">
        <f t="shared" si="266"/>
        <v>2682.02</v>
      </c>
      <c r="V2440" s="227">
        <f t="shared" si="267"/>
        <v>0</v>
      </c>
      <c r="W2440" s="227">
        <f t="shared" si="268"/>
        <v>0</v>
      </c>
      <c r="X2440" s="227">
        <f t="shared" si="271"/>
        <v>0</v>
      </c>
      <c r="Y2440" s="227">
        <f t="shared" si="269"/>
        <v>0</v>
      </c>
      <c r="Z2440" s="227">
        <f t="shared" si="270"/>
        <v>0</v>
      </c>
      <c r="AA2440" s="227">
        <f t="shared" si="272"/>
        <v>0</v>
      </c>
    </row>
    <row r="2441" spans="2:27" ht="13.5" hidden="1">
      <c r="B2441" s="232" t="s">
        <v>1110</v>
      </c>
      <c r="C2441" s="232" t="s">
        <v>864</v>
      </c>
      <c r="D2441" s="232" t="s">
        <v>1446</v>
      </c>
      <c r="E2441" s="232" t="s">
        <v>988</v>
      </c>
      <c r="F2441" s="232">
        <v>16</v>
      </c>
      <c r="G2441" s="232" t="s">
        <v>1316</v>
      </c>
      <c r="H2441" s="233">
        <v>7.218</v>
      </c>
      <c r="I2441" s="233">
        <v>0</v>
      </c>
      <c r="J2441" s="233">
        <v>0</v>
      </c>
      <c r="K2441" s="234">
        <v>0</v>
      </c>
      <c r="L2441" s="233">
        <v>0</v>
      </c>
      <c r="M2441" s="234">
        <v>0</v>
      </c>
      <c r="N2441" s="233">
        <v>0</v>
      </c>
      <c r="O2441" s="233">
        <v>0</v>
      </c>
      <c r="P2441" s="233">
        <v>0</v>
      </c>
      <c r="Q2441" s="234">
        <v>0</v>
      </c>
      <c r="R2441" s="233">
        <v>0</v>
      </c>
      <c r="S2441" s="234">
        <v>0</v>
      </c>
      <c r="T2441" s="233">
        <v>0</v>
      </c>
      <c r="U2441" s="235">
        <f t="shared" si="266"/>
        <v>5269.14</v>
      </c>
      <c r="V2441" s="227">
        <f t="shared" si="267"/>
        <v>0</v>
      </c>
      <c r="W2441" s="227">
        <f t="shared" si="268"/>
        <v>0</v>
      </c>
      <c r="X2441" s="227">
        <f t="shared" si="271"/>
        <v>0</v>
      </c>
      <c r="Y2441" s="227">
        <f t="shared" si="269"/>
        <v>0</v>
      </c>
      <c r="Z2441" s="227">
        <f t="shared" si="270"/>
        <v>0</v>
      </c>
      <c r="AA2441" s="227">
        <f t="shared" si="272"/>
        <v>0</v>
      </c>
    </row>
    <row r="2442" spans="2:27" ht="13.5" hidden="1">
      <c r="B2442" s="232" t="s">
        <v>1110</v>
      </c>
      <c r="C2442" s="232" t="s">
        <v>865</v>
      </c>
      <c r="D2442" s="232" t="s">
        <v>1446</v>
      </c>
      <c r="E2442" s="232" t="s">
        <v>988</v>
      </c>
      <c r="F2442" s="232">
        <v>32</v>
      </c>
      <c r="G2442" s="232" t="s">
        <v>1345</v>
      </c>
      <c r="H2442" s="233">
        <v>14.305999999999999</v>
      </c>
      <c r="I2442" s="233">
        <v>0</v>
      </c>
      <c r="J2442" s="233">
        <v>0</v>
      </c>
      <c r="K2442" s="234">
        <v>0</v>
      </c>
      <c r="L2442" s="233">
        <v>0</v>
      </c>
      <c r="M2442" s="234">
        <v>0</v>
      </c>
      <c r="N2442" s="233">
        <v>0</v>
      </c>
      <c r="O2442" s="233">
        <v>0</v>
      </c>
      <c r="P2442" s="233">
        <v>0</v>
      </c>
      <c r="Q2442" s="234">
        <v>0</v>
      </c>
      <c r="R2442" s="233">
        <v>0</v>
      </c>
      <c r="S2442" s="234">
        <v>0</v>
      </c>
      <c r="T2442" s="233">
        <v>0</v>
      </c>
      <c r="U2442" s="235">
        <f t="shared" si="266"/>
        <v>10443.379999999999</v>
      </c>
      <c r="V2442" s="227">
        <f t="shared" si="267"/>
        <v>0</v>
      </c>
      <c r="W2442" s="227">
        <f t="shared" si="268"/>
        <v>0</v>
      </c>
      <c r="X2442" s="227">
        <f t="shared" si="271"/>
        <v>0</v>
      </c>
      <c r="Y2442" s="227">
        <f t="shared" si="269"/>
        <v>0</v>
      </c>
      <c r="Z2442" s="227">
        <f t="shared" si="270"/>
        <v>0</v>
      </c>
      <c r="AA2442" s="227">
        <f t="shared" si="272"/>
        <v>0</v>
      </c>
    </row>
    <row r="2443" spans="2:27" ht="13.5" hidden="1">
      <c r="B2443" s="232" t="s">
        <v>1110</v>
      </c>
      <c r="C2443" s="232" t="s">
        <v>867</v>
      </c>
      <c r="D2443" s="232" t="s">
        <v>1446</v>
      </c>
      <c r="E2443" s="232" t="s">
        <v>988</v>
      </c>
      <c r="F2443" s="232">
        <v>4</v>
      </c>
      <c r="G2443" s="232" t="s">
        <v>1312</v>
      </c>
      <c r="H2443" s="233">
        <v>1.8320000000000001</v>
      </c>
      <c r="I2443" s="233">
        <v>0</v>
      </c>
      <c r="J2443" s="233">
        <v>0</v>
      </c>
      <c r="K2443" s="234">
        <v>0</v>
      </c>
      <c r="L2443" s="233">
        <v>0</v>
      </c>
      <c r="M2443" s="234">
        <v>0</v>
      </c>
      <c r="N2443" s="233">
        <v>0</v>
      </c>
      <c r="O2443" s="233">
        <v>0</v>
      </c>
      <c r="P2443" s="233">
        <v>0</v>
      </c>
      <c r="Q2443" s="234">
        <v>0</v>
      </c>
      <c r="R2443" s="233">
        <v>0</v>
      </c>
      <c r="S2443" s="234">
        <v>0</v>
      </c>
      <c r="T2443" s="233">
        <v>0</v>
      </c>
      <c r="U2443" s="235">
        <f t="shared" si="266"/>
        <v>1337.3600000000001</v>
      </c>
      <c r="V2443" s="227">
        <f t="shared" si="267"/>
        <v>0</v>
      </c>
      <c r="W2443" s="227">
        <f t="shared" si="268"/>
        <v>0</v>
      </c>
      <c r="X2443" s="227">
        <f t="shared" si="271"/>
        <v>0</v>
      </c>
      <c r="Y2443" s="227">
        <f t="shared" si="269"/>
        <v>0</v>
      </c>
      <c r="Z2443" s="227">
        <f t="shared" si="270"/>
        <v>0</v>
      </c>
      <c r="AA2443" s="227">
        <f t="shared" si="272"/>
        <v>0</v>
      </c>
    </row>
    <row r="2444" spans="2:27" ht="13.5" hidden="1">
      <c r="B2444" s="232" t="s">
        <v>1110</v>
      </c>
      <c r="C2444" s="232" t="s">
        <v>868</v>
      </c>
      <c r="D2444" s="232" t="s">
        <v>1446</v>
      </c>
      <c r="E2444" s="232" t="s">
        <v>988</v>
      </c>
      <c r="F2444" s="232">
        <v>48</v>
      </c>
      <c r="G2444" s="232" t="s">
        <v>1356</v>
      </c>
      <c r="H2444" s="233">
        <v>21.922000000000001</v>
      </c>
      <c r="I2444" s="233">
        <v>0</v>
      </c>
      <c r="J2444" s="233">
        <v>0</v>
      </c>
      <c r="K2444" s="234">
        <v>0</v>
      </c>
      <c r="L2444" s="233">
        <v>0</v>
      </c>
      <c r="M2444" s="234">
        <v>0</v>
      </c>
      <c r="N2444" s="233">
        <v>0</v>
      </c>
      <c r="O2444" s="233">
        <v>0</v>
      </c>
      <c r="P2444" s="233">
        <v>0</v>
      </c>
      <c r="Q2444" s="234">
        <v>0</v>
      </c>
      <c r="R2444" s="233">
        <v>0</v>
      </c>
      <c r="S2444" s="234">
        <v>0</v>
      </c>
      <c r="T2444" s="233">
        <v>0</v>
      </c>
      <c r="U2444" s="235">
        <f t="shared" si="266"/>
        <v>16003.060000000001</v>
      </c>
      <c r="V2444" s="227">
        <f t="shared" si="267"/>
        <v>0</v>
      </c>
      <c r="W2444" s="227">
        <f t="shared" si="268"/>
        <v>0</v>
      </c>
      <c r="X2444" s="227">
        <f t="shared" si="271"/>
        <v>0</v>
      </c>
      <c r="Y2444" s="227">
        <f t="shared" si="269"/>
        <v>0</v>
      </c>
      <c r="Z2444" s="227">
        <f t="shared" si="270"/>
        <v>0</v>
      </c>
      <c r="AA2444" s="227">
        <f t="shared" si="272"/>
        <v>0</v>
      </c>
    </row>
    <row r="2445" spans="2:27" ht="13.5" hidden="1">
      <c r="B2445" s="232" t="s">
        <v>1110</v>
      </c>
      <c r="C2445" s="232" t="s">
        <v>869</v>
      </c>
      <c r="D2445" s="232" t="s">
        <v>1446</v>
      </c>
      <c r="E2445" s="232" t="s">
        <v>988</v>
      </c>
      <c r="F2445" s="232">
        <v>64</v>
      </c>
      <c r="G2445" s="232" t="s">
        <v>1364</v>
      </c>
      <c r="H2445" s="233">
        <v>29.186</v>
      </c>
      <c r="I2445" s="233">
        <v>0</v>
      </c>
      <c r="J2445" s="233">
        <v>0</v>
      </c>
      <c r="K2445" s="234">
        <v>0</v>
      </c>
      <c r="L2445" s="233">
        <v>0</v>
      </c>
      <c r="M2445" s="234">
        <v>0</v>
      </c>
      <c r="N2445" s="233">
        <v>0</v>
      </c>
      <c r="O2445" s="233">
        <v>0</v>
      </c>
      <c r="P2445" s="233">
        <v>0</v>
      </c>
      <c r="Q2445" s="234">
        <v>0</v>
      </c>
      <c r="R2445" s="233">
        <v>0</v>
      </c>
      <c r="S2445" s="234">
        <v>0</v>
      </c>
      <c r="T2445" s="233">
        <v>0</v>
      </c>
      <c r="U2445" s="235">
        <f t="shared" si="266"/>
        <v>21305.78</v>
      </c>
      <c r="V2445" s="227">
        <f t="shared" si="267"/>
        <v>0</v>
      </c>
      <c r="W2445" s="227">
        <f t="shared" si="268"/>
        <v>0</v>
      </c>
      <c r="X2445" s="227">
        <f t="shared" si="271"/>
        <v>0</v>
      </c>
      <c r="Y2445" s="227">
        <f t="shared" si="269"/>
        <v>0</v>
      </c>
      <c r="Z2445" s="227">
        <f t="shared" si="270"/>
        <v>0</v>
      </c>
      <c r="AA2445" s="227">
        <f t="shared" si="272"/>
        <v>0</v>
      </c>
    </row>
    <row r="2446" spans="2:27" ht="13.5" hidden="1">
      <c r="B2446" s="232" t="s">
        <v>1110</v>
      </c>
      <c r="C2446" s="232" t="s">
        <v>870</v>
      </c>
      <c r="D2446" s="232" t="s">
        <v>1446</v>
      </c>
      <c r="E2446" s="232" t="s">
        <v>988</v>
      </c>
      <c r="F2446" s="232">
        <v>96</v>
      </c>
      <c r="G2446" s="232" t="s">
        <v>1365</v>
      </c>
      <c r="H2446" s="233">
        <v>43.713999999999999</v>
      </c>
      <c r="I2446" s="233">
        <v>0</v>
      </c>
      <c r="J2446" s="233">
        <v>0</v>
      </c>
      <c r="K2446" s="234">
        <v>0</v>
      </c>
      <c r="L2446" s="233">
        <v>0</v>
      </c>
      <c r="M2446" s="234">
        <v>0</v>
      </c>
      <c r="N2446" s="233">
        <v>0</v>
      </c>
      <c r="O2446" s="233">
        <v>0</v>
      </c>
      <c r="P2446" s="233">
        <v>0</v>
      </c>
      <c r="Q2446" s="234">
        <v>0</v>
      </c>
      <c r="R2446" s="233">
        <v>0</v>
      </c>
      <c r="S2446" s="234">
        <v>0</v>
      </c>
      <c r="T2446" s="233">
        <v>0</v>
      </c>
      <c r="U2446" s="235">
        <f t="shared" si="266"/>
        <v>31911.219999999998</v>
      </c>
      <c r="V2446" s="227">
        <f t="shared" si="267"/>
        <v>0</v>
      </c>
      <c r="W2446" s="227">
        <f t="shared" si="268"/>
        <v>0</v>
      </c>
      <c r="X2446" s="227">
        <f t="shared" si="271"/>
        <v>0</v>
      </c>
      <c r="Y2446" s="227">
        <f t="shared" si="269"/>
        <v>0</v>
      </c>
      <c r="Z2446" s="227">
        <f t="shared" si="270"/>
        <v>0</v>
      </c>
      <c r="AA2446" s="227">
        <f t="shared" si="272"/>
        <v>0</v>
      </c>
    </row>
    <row r="2447" spans="2:27" ht="13.5" hidden="1">
      <c r="B2447" s="232" t="s">
        <v>1110</v>
      </c>
      <c r="C2447" s="232" t="s">
        <v>871</v>
      </c>
      <c r="D2447" s="232" t="s">
        <v>1446</v>
      </c>
      <c r="E2447" s="232" t="s">
        <v>988</v>
      </c>
      <c r="F2447" s="232">
        <v>8</v>
      </c>
      <c r="G2447" s="232" t="s">
        <v>1317</v>
      </c>
      <c r="H2447" s="233">
        <v>3.762</v>
      </c>
      <c r="I2447" s="233">
        <v>0</v>
      </c>
      <c r="J2447" s="233">
        <v>0</v>
      </c>
      <c r="K2447" s="234">
        <v>0</v>
      </c>
      <c r="L2447" s="233">
        <v>0</v>
      </c>
      <c r="M2447" s="234">
        <v>0</v>
      </c>
      <c r="N2447" s="233">
        <v>0</v>
      </c>
      <c r="O2447" s="233">
        <v>0</v>
      </c>
      <c r="P2447" s="233">
        <v>0</v>
      </c>
      <c r="Q2447" s="234">
        <v>0</v>
      </c>
      <c r="R2447" s="233">
        <v>0</v>
      </c>
      <c r="S2447" s="234">
        <v>0</v>
      </c>
      <c r="T2447" s="233">
        <v>0</v>
      </c>
      <c r="U2447" s="235">
        <f t="shared" si="266"/>
        <v>2746.26</v>
      </c>
      <c r="V2447" s="227">
        <f t="shared" si="267"/>
        <v>0</v>
      </c>
      <c r="W2447" s="227">
        <f t="shared" si="268"/>
        <v>0</v>
      </c>
      <c r="X2447" s="227">
        <f t="shared" si="271"/>
        <v>0</v>
      </c>
      <c r="Y2447" s="227">
        <f t="shared" si="269"/>
        <v>0</v>
      </c>
      <c r="Z2447" s="227">
        <f t="shared" si="270"/>
        <v>0</v>
      </c>
      <c r="AA2447" s="227">
        <f t="shared" si="272"/>
        <v>0</v>
      </c>
    </row>
    <row r="2448" spans="2:27" ht="13.5" hidden="1">
      <c r="B2448" s="232" t="s">
        <v>1110</v>
      </c>
      <c r="C2448" s="232" t="s">
        <v>872</v>
      </c>
      <c r="D2448" s="232" t="s">
        <v>1446</v>
      </c>
      <c r="E2448" s="232" t="s">
        <v>988</v>
      </c>
      <c r="F2448" s="232">
        <v>16</v>
      </c>
      <c r="G2448" s="232" t="s">
        <v>1316</v>
      </c>
      <c r="H2448" s="233">
        <v>7.3940000000000001</v>
      </c>
      <c r="I2448" s="233">
        <v>0</v>
      </c>
      <c r="J2448" s="233">
        <v>0</v>
      </c>
      <c r="K2448" s="234">
        <v>0</v>
      </c>
      <c r="L2448" s="233">
        <v>0</v>
      </c>
      <c r="M2448" s="234">
        <v>0</v>
      </c>
      <c r="N2448" s="233">
        <v>0</v>
      </c>
      <c r="O2448" s="233">
        <v>0</v>
      </c>
      <c r="P2448" s="233">
        <v>0</v>
      </c>
      <c r="Q2448" s="234">
        <v>0</v>
      </c>
      <c r="R2448" s="233">
        <v>0</v>
      </c>
      <c r="S2448" s="234">
        <v>0</v>
      </c>
      <c r="T2448" s="233">
        <v>0</v>
      </c>
      <c r="U2448" s="235">
        <f t="shared" si="266"/>
        <v>5397.62</v>
      </c>
      <c r="V2448" s="227">
        <f t="shared" si="267"/>
        <v>0</v>
      </c>
      <c r="W2448" s="227">
        <f t="shared" si="268"/>
        <v>0</v>
      </c>
      <c r="X2448" s="227">
        <f t="shared" si="271"/>
        <v>0</v>
      </c>
      <c r="Y2448" s="227">
        <f t="shared" si="269"/>
        <v>0</v>
      </c>
      <c r="Z2448" s="227">
        <f t="shared" si="270"/>
        <v>0</v>
      </c>
      <c r="AA2448" s="227">
        <f t="shared" si="272"/>
        <v>0</v>
      </c>
    </row>
    <row r="2449" spans="2:27" ht="13.5" hidden="1">
      <c r="B2449" s="232" t="s">
        <v>1110</v>
      </c>
      <c r="C2449" s="232" t="s">
        <v>298</v>
      </c>
      <c r="D2449" s="232" t="s">
        <v>1446</v>
      </c>
      <c r="E2449" s="232" t="s">
        <v>988</v>
      </c>
      <c r="F2449" s="232">
        <v>32</v>
      </c>
      <c r="G2449" s="232" t="s">
        <v>1345</v>
      </c>
      <c r="H2449" s="233">
        <v>14.657999999999999</v>
      </c>
      <c r="I2449" s="233">
        <v>0</v>
      </c>
      <c r="J2449" s="233">
        <v>0</v>
      </c>
      <c r="K2449" s="234">
        <v>0</v>
      </c>
      <c r="L2449" s="233">
        <v>0</v>
      </c>
      <c r="M2449" s="234">
        <v>0</v>
      </c>
      <c r="N2449" s="233">
        <v>0</v>
      </c>
      <c r="O2449" s="233">
        <v>0</v>
      </c>
      <c r="P2449" s="233">
        <v>0</v>
      </c>
      <c r="Q2449" s="234">
        <v>0</v>
      </c>
      <c r="R2449" s="233">
        <v>0</v>
      </c>
      <c r="S2449" s="234">
        <v>0</v>
      </c>
      <c r="T2449" s="233">
        <v>0</v>
      </c>
      <c r="U2449" s="235">
        <f t="shared" si="266"/>
        <v>10700.34</v>
      </c>
      <c r="V2449" s="227">
        <f t="shared" si="267"/>
        <v>0</v>
      </c>
      <c r="W2449" s="227">
        <f t="shared" si="268"/>
        <v>0</v>
      </c>
      <c r="X2449" s="227">
        <f t="shared" si="271"/>
        <v>0</v>
      </c>
      <c r="Y2449" s="227">
        <f t="shared" si="269"/>
        <v>0</v>
      </c>
      <c r="Z2449" s="227">
        <f t="shared" si="270"/>
        <v>0</v>
      </c>
      <c r="AA2449" s="227">
        <f t="shared" si="272"/>
        <v>0</v>
      </c>
    </row>
    <row r="2450" spans="2:27" ht="13.5" hidden="1">
      <c r="B2450" s="232" t="s">
        <v>1110</v>
      </c>
      <c r="C2450" s="232" t="s">
        <v>874</v>
      </c>
      <c r="D2450" s="232" t="s">
        <v>1446</v>
      </c>
      <c r="E2450" s="232" t="s">
        <v>988</v>
      </c>
      <c r="F2450" s="232">
        <v>4</v>
      </c>
      <c r="G2450" s="232" t="s">
        <v>1312</v>
      </c>
      <c r="H2450" s="233">
        <v>1.8759999999999999</v>
      </c>
      <c r="I2450" s="233">
        <v>0</v>
      </c>
      <c r="J2450" s="233">
        <v>0</v>
      </c>
      <c r="K2450" s="234">
        <v>0</v>
      </c>
      <c r="L2450" s="233">
        <v>0</v>
      </c>
      <c r="M2450" s="234">
        <v>0</v>
      </c>
      <c r="N2450" s="233">
        <v>0</v>
      </c>
      <c r="O2450" s="233">
        <v>0</v>
      </c>
      <c r="P2450" s="233">
        <v>0</v>
      </c>
      <c r="Q2450" s="234">
        <v>0</v>
      </c>
      <c r="R2450" s="233">
        <v>0</v>
      </c>
      <c r="S2450" s="234">
        <v>0</v>
      </c>
      <c r="T2450" s="233">
        <v>0</v>
      </c>
      <c r="U2450" s="235">
        <f t="shared" si="266"/>
        <v>1369.48</v>
      </c>
      <c r="V2450" s="227">
        <f t="shared" si="267"/>
        <v>0</v>
      </c>
      <c r="W2450" s="227">
        <f t="shared" si="268"/>
        <v>0</v>
      </c>
      <c r="X2450" s="227">
        <f t="shared" si="271"/>
        <v>0</v>
      </c>
      <c r="Y2450" s="227">
        <f t="shared" si="269"/>
        <v>0</v>
      </c>
      <c r="Z2450" s="227">
        <f t="shared" si="270"/>
        <v>0</v>
      </c>
      <c r="AA2450" s="227">
        <f t="shared" si="272"/>
        <v>0</v>
      </c>
    </row>
    <row r="2451" spans="2:27" ht="13.5" hidden="1">
      <c r="B2451" s="232" t="s">
        <v>1110</v>
      </c>
      <c r="C2451" s="232" t="s">
        <v>1389</v>
      </c>
      <c r="D2451" s="232" t="s">
        <v>1446</v>
      </c>
      <c r="E2451" s="232" t="s">
        <v>988</v>
      </c>
      <c r="F2451" s="232">
        <v>48</v>
      </c>
      <c r="G2451" s="232" t="s">
        <v>1356</v>
      </c>
      <c r="H2451" s="233">
        <v>22.402000000000001</v>
      </c>
      <c r="I2451" s="233">
        <v>0</v>
      </c>
      <c r="J2451" s="233">
        <v>0</v>
      </c>
      <c r="K2451" s="234">
        <v>0</v>
      </c>
      <c r="L2451" s="233">
        <v>0</v>
      </c>
      <c r="M2451" s="234">
        <v>0</v>
      </c>
      <c r="N2451" s="233">
        <v>0</v>
      </c>
      <c r="O2451" s="233">
        <v>0</v>
      </c>
      <c r="P2451" s="233">
        <v>0</v>
      </c>
      <c r="Q2451" s="234">
        <v>0</v>
      </c>
      <c r="R2451" s="233">
        <v>0</v>
      </c>
      <c r="S2451" s="234">
        <v>0</v>
      </c>
      <c r="T2451" s="233">
        <v>0</v>
      </c>
      <c r="U2451" s="235">
        <f t="shared" si="266"/>
        <v>16353.460000000001</v>
      </c>
      <c r="V2451" s="227">
        <f t="shared" si="267"/>
        <v>0</v>
      </c>
      <c r="W2451" s="227">
        <f t="shared" si="268"/>
        <v>0</v>
      </c>
      <c r="X2451" s="227">
        <f t="shared" si="271"/>
        <v>0</v>
      </c>
      <c r="Y2451" s="227">
        <f t="shared" si="269"/>
        <v>0</v>
      </c>
      <c r="Z2451" s="227">
        <f t="shared" si="270"/>
        <v>0</v>
      </c>
      <c r="AA2451" s="227">
        <f t="shared" si="272"/>
        <v>0</v>
      </c>
    </row>
    <row r="2452" spans="2:27" ht="13.5" hidden="1">
      <c r="B2452" s="232" t="s">
        <v>1110</v>
      </c>
      <c r="C2452" s="232" t="s">
        <v>1390</v>
      </c>
      <c r="D2452" s="232" t="s">
        <v>1446</v>
      </c>
      <c r="E2452" s="232" t="s">
        <v>988</v>
      </c>
      <c r="F2452" s="232">
        <v>64</v>
      </c>
      <c r="G2452" s="232" t="s">
        <v>1364</v>
      </c>
      <c r="H2452" s="233">
        <v>29.826000000000001</v>
      </c>
      <c r="I2452" s="233">
        <v>0</v>
      </c>
      <c r="J2452" s="233">
        <v>0</v>
      </c>
      <c r="K2452" s="234">
        <v>0</v>
      </c>
      <c r="L2452" s="233">
        <v>0</v>
      </c>
      <c r="M2452" s="234">
        <v>0</v>
      </c>
      <c r="N2452" s="233">
        <v>0</v>
      </c>
      <c r="O2452" s="233">
        <v>0</v>
      </c>
      <c r="P2452" s="233">
        <v>0</v>
      </c>
      <c r="Q2452" s="234">
        <v>0</v>
      </c>
      <c r="R2452" s="233">
        <v>0</v>
      </c>
      <c r="S2452" s="234">
        <v>0</v>
      </c>
      <c r="T2452" s="233">
        <v>0</v>
      </c>
      <c r="U2452" s="235">
        <f t="shared" si="266"/>
        <v>21772.98</v>
      </c>
      <c r="V2452" s="227">
        <f t="shared" si="267"/>
        <v>0</v>
      </c>
      <c r="W2452" s="227">
        <f t="shared" si="268"/>
        <v>0</v>
      </c>
      <c r="X2452" s="227">
        <f t="shared" si="271"/>
        <v>0</v>
      </c>
      <c r="Y2452" s="227">
        <f t="shared" si="269"/>
        <v>0</v>
      </c>
      <c r="Z2452" s="227">
        <f t="shared" si="270"/>
        <v>0</v>
      </c>
      <c r="AA2452" s="227">
        <f t="shared" si="272"/>
        <v>0</v>
      </c>
    </row>
    <row r="2453" spans="2:27" ht="13.5" hidden="1">
      <c r="B2453" s="232" t="s">
        <v>1110</v>
      </c>
      <c r="C2453" s="232" t="s">
        <v>1391</v>
      </c>
      <c r="D2453" s="232" t="s">
        <v>1446</v>
      </c>
      <c r="E2453" s="232" t="s">
        <v>988</v>
      </c>
      <c r="F2453" s="232">
        <v>96</v>
      </c>
      <c r="G2453" s="232" t="s">
        <v>1365</v>
      </c>
      <c r="H2453" s="233">
        <v>44.673999999999999</v>
      </c>
      <c r="I2453" s="233">
        <v>0</v>
      </c>
      <c r="J2453" s="233">
        <v>0</v>
      </c>
      <c r="K2453" s="234">
        <v>0</v>
      </c>
      <c r="L2453" s="233">
        <v>0</v>
      </c>
      <c r="M2453" s="234">
        <v>0</v>
      </c>
      <c r="N2453" s="233">
        <v>0</v>
      </c>
      <c r="O2453" s="233">
        <v>0</v>
      </c>
      <c r="P2453" s="233">
        <v>0</v>
      </c>
      <c r="Q2453" s="234">
        <v>0</v>
      </c>
      <c r="R2453" s="233">
        <v>0</v>
      </c>
      <c r="S2453" s="234">
        <v>0</v>
      </c>
      <c r="T2453" s="233">
        <v>0</v>
      </c>
      <c r="U2453" s="235">
        <f t="shared" si="266"/>
        <v>32612.02</v>
      </c>
      <c r="V2453" s="227">
        <f t="shared" si="267"/>
        <v>0</v>
      </c>
      <c r="W2453" s="227">
        <f t="shared" si="268"/>
        <v>0</v>
      </c>
      <c r="X2453" s="227">
        <f t="shared" si="271"/>
        <v>0</v>
      </c>
      <c r="Y2453" s="227">
        <f t="shared" si="269"/>
        <v>0</v>
      </c>
      <c r="Z2453" s="227">
        <f t="shared" si="270"/>
        <v>0</v>
      </c>
      <c r="AA2453" s="227">
        <f t="shared" si="272"/>
        <v>0</v>
      </c>
    </row>
    <row r="2454" spans="2:27" ht="13.5" hidden="1">
      <c r="B2454" s="232" t="s">
        <v>1110</v>
      </c>
      <c r="C2454" s="232" t="s">
        <v>1392</v>
      </c>
      <c r="D2454" s="232" t="s">
        <v>1446</v>
      </c>
      <c r="E2454" s="232" t="s">
        <v>988</v>
      </c>
      <c r="F2454" s="232">
        <v>8</v>
      </c>
      <c r="G2454" s="232" t="s">
        <v>1317</v>
      </c>
      <c r="H2454" s="233">
        <v>3.8420000000000001</v>
      </c>
      <c r="I2454" s="233">
        <v>0</v>
      </c>
      <c r="J2454" s="233">
        <v>0</v>
      </c>
      <c r="K2454" s="234">
        <v>0</v>
      </c>
      <c r="L2454" s="233">
        <v>0</v>
      </c>
      <c r="M2454" s="234">
        <v>0</v>
      </c>
      <c r="N2454" s="233">
        <v>0</v>
      </c>
      <c r="O2454" s="233">
        <v>0</v>
      </c>
      <c r="P2454" s="233">
        <v>0</v>
      </c>
      <c r="Q2454" s="234">
        <v>0</v>
      </c>
      <c r="R2454" s="233">
        <v>0</v>
      </c>
      <c r="S2454" s="234">
        <v>0</v>
      </c>
      <c r="T2454" s="233">
        <v>0</v>
      </c>
      <c r="U2454" s="235">
        <f t="shared" si="266"/>
        <v>2804.66</v>
      </c>
      <c r="V2454" s="227">
        <f t="shared" si="267"/>
        <v>0</v>
      </c>
      <c r="W2454" s="227">
        <f t="shared" si="268"/>
        <v>0</v>
      </c>
      <c r="X2454" s="227">
        <f t="shared" si="271"/>
        <v>0</v>
      </c>
      <c r="Y2454" s="227">
        <f t="shared" si="269"/>
        <v>0</v>
      </c>
      <c r="Z2454" s="227">
        <f t="shared" si="270"/>
        <v>0</v>
      </c>
      <c r="AA2454" s="227">
        <f t="shared" si="272"/>
        <v>0</v>
      </c>
    </row>
    <row r="2455" spans="2:27" ht="13.5" hidden="1">
      <c r="B2455" s="232" t="s">
        <v>1110</v>
      </c>
      <c r="C2455" s="232" t="s">
        <v>1393</v>
      </c>
      <c r="D2455" s="232" t="s">
        <v>1446</v>
      </c>
      <c r="E2455" s="232" t="s">
        <v>988</v>
      </c>
      <c r="F2455" s="232">
        <v>16</v>
      </c>
      <c r="G2455" s="232" t="s">
        <v>1316</v>
      </c>
      <c r="H2455" s="233">
        <v>7.5540000000000003</v>
      </c>
      <c r="I2455" s="233">
        <v>0</v>
      </c>
      <c r="J2455" s="233">
        <v>0</v>
      </c>
      <c r="K2455" s="234">
        <v>0</v>
      </c>
      <c r="L2455" s="233">
        <v>0</v>
      </c>
      <c r="M2455" s="234">
        <v>0</v>
      </c>
      <c r="N2455" s="233">
        <v>0</v>
      </c>
      <c r="O2455" s="233">
        <v>0</v>
      </c>
      <c r="P2455" s="233">
        <v>0</v>
      </c>
      <c r="Q2455" s="234">
        <v>0</v>
      </c>
      <c r="R2455" s="233">
        <v>0</v>
      </c>
      <c r="S2455" s="234">
        <v>0</v>
      </c>
      <c r="T2455" s="233">
        <v>0</v>
      </c>
      <c r="U2455" s="235">
        <f t="shared" si="266"/>
        <v>5514.42</v>
      </c>
      <c r="V2455" s="227">
        <f t="shared" si="267"/>
        <v>0</v>
      </c>
      <c r="W2455" s="227">
        <f t="shared" si="268"/>
        <v>0</v>
      </c>
      <c r="X2455" s="227">
        <f t="shared" si="271"/>
        <v>0</v>
      </c>
      <c r="Y2455" s="227">
        <f t="shared" si="269"/>
        <v>0</v>
      </c>
      <c r="Z2455" s="227">
        <f t="shared" si="270"/>
        <v>0</v>
      </c>
      <c r="AA2455" s="227">
        <f t="shared" si="272"/>
        <v>0</v>
      </c>
    </row>
    <row r="2456" spans="2:27" ht="13.5" hidden="1">
      <c r="B2456" s="232" t="s">
        <v>1110</v>
      </c>
      <c r="C2456" s="232" t="s">
        <v>1394</v>
      </c>
      <c r="D2456" s="232" t="s">
        <v>1446</v>
      </c>
      <c r="E2456" s="232" t="s">
        <v>988</v>
      </c>
      <c r="F2456" s="232">
        <v>32</v>
      </c>
      <c r="G2456" s="232" t="s">
        <v>1345</v>
      </c>
      <c r="H2456" s="233">
        <v>14.978</v>
      </c>
      <c r="I2456" s="233">
        <v>0</v>
      </c>
      <c r="J2456" s="233">
        <v>0</v>
      </c>
      <c r="K2456" s="234">
        <v>0</v>
      </c>
      <c r="L2456" s="233">
        <v>0</v>
      </c>
      <c r="M2456" s="234">
        <v>0</v>
      </c>
      <c r="N2456" s="233">
        <v>0</v>
      </c>
      <c r="O2456" s="233">
        <v>0</v>
      </c>
      <c r="P2456" s="233">
        <v>0</v>
      </c>
      <c r="Q2456" s="234">
        <v>0</v>
      </c>
      <c r="R2456" s="233">
        <v>0</v>
      </c>
      <c r="S2456" s="234">
        <v>0</v>
      </c>
      <c r="T2456" s="233">
        <v>0</v>
      </c>
      <c r="U2456" s="235">
        <f t="shared" si="266"/>
        <v>10933.94</v>
      </c>
      <c r="V2456" s="227">
        <f t="shared" si="267"/>
        <v>0</v>
      </c>
      <c r="W2456" s="227">
        <f t="shared" si="268"/>
        <v>0</v>
      </c>
      <c r="X2456" s="227">
        <f t="shared" si="271"/>
        <v>0</v>
      </c>
      <c r="Y2456" s="227">
        <f t="shared" si="269"/>
        <v>0</v>
      </c>
      <c r="Z2456" s="227">
        <f t="shared" si="270"/>
        <v>0</v>
      </c>
      <c r="AA2456" s="227">
        <f t="shared" si="272"/>
        <v>0</v>
      </c>
    </row>
    <row r="2457" spans="2:27" ht="13.5" hidden="1">
      <c r="B2457" s="232" t="s">
        <v>1110</v>
      </c>
      <c r="C2457" s="232" t="s">
        <v>1395</v>
      </c>
      <c r="D2457" s="232" t="s">
        <v>1446</v>
      </c>
      <c r="E2457" s="232" t="s">
        <v>988</v>
      </c>
      <c r="F2457" s="232">
        <v>2</v>
      </c>
      <c r="G2457" s="232" t="s">
        <v>1311</v>
      </c>
      <c r="H2457" s="233">
        <v>0.98799999999999999</v>
      </c>
      <c r="I2457" s="233">
        <v>0</v>
      </c>
      <c r="J2457" s="233">
        <v>0</v>
      </c>
      <c r="K2457" s="234">
        <v>0</v>
      </c>
      <c r="L2457" s="233">
        <v>0</v>
      </c>
      <c r="M2457" s="234">
        <v>0</v>
      </c>
      <c r="N2457" s="233">
        <v>0</v>
      </c>
      <c r="O2457" s="233">
        <v>0</v>
      </c>
      <c r="P2457" s="233">
        <v>0</v>
      </c>
      <c r="Q2457" s="234">
        <v>0</v>
      </c>
      <c r="R2457" s="233">
        <v>0</v>
      </c>
      <c r="S2457" s="234">
        <v>0</v>
      </c>
      <c r="T2457" s="233">
        <v>0</v>
      </c>
      <c r="U2457" s="235">
        <f t="shared" si="266"/>
        <v>721.24</v>
      </c>
      <c r="V2457" s="227">
        <f t="shared" si="267"/>
        <v>0</v>
      </c>
      <c r="W2457" s="227">
        <f t="shared" si="268"/>
        <v>0</v>
      </c>
      <c r="X2457" s="227">
        <f t="shared" si="271"/>
        <v>0</v>
      </c>
      <c r="Y2457" s="227">
        <f t="shared" si="269"/>
        <v>0</v>
      </c>
      <c r="Z2457" s="227">
        <f t="shared" si="270"/>
        <v>0</v>
      </c>
      <c r="AA2457" s="227">
        <f t="shared" si="272"/>
        <v>0</v>
      </c>
    </row>
    <row r="2458" spans="2:27" ht="13.5" hidden="1">
      <c r="B2458" s="232" t="s">
        <v>1110</v>
      </c>
      <c r="C2458" s="232" t="s">
        <v>1396</v>
      </c>
      <c r="D2458" s="232" t="s">
        <v>1446</v>
      </c>
      <c r="E2458" s="232" t="s">
        <v>988</v>
      </c>
      <c r="F2458" s="232">
        <v>96</v>
      </c>
      <c r="G2458" s="232" t="s">
        <v>1365</v>
      </c>
      <c r="H2458" s="233">
        <v>44.673999999999999</v>
      </c>
      <c r="I2458" s="233">
        <v>0</v>
      </c>
      <c r="J2458" s="233">
        <v>0</v>
      </c>
      <c r="K2458" s="234">
        <v>0</v>
      </c>
      <c r="L2458" s="233">
        <v>0</v>
      </c>
      <c r="M2458" s="234">
        <v>0</v>
      </c>
      <c r="N2458" s="233">
        <v>0</v>
      </c>
      <c r="O2458" s="233">
        <v>0</v>
      </c>
      <c r="P2458" s="233">
        <v>0</v>
      </c>
      <c r="Q2458" s="234">
        <v>0</v>
      </c>
      <c r="R2458" s="233">
        <v>0</v>
      </c>
      <c r="S2458" s="234">
        <v>0</v>
      </c>
      <c r="T2458" s="233">
        <v>0</v>
      </c>
      <c r="U2458" s="235">
        <f t="shared" si="266"/>
        <v>32612.02</v>
      </c>
      <c r="V2458" s="227">
        <f t="shared" si="267"/>
        <v>0</v>
      </c>
      <c r="W2458" s="227">
        <f t="shared" si="268"/>
        <v>0</v>
      </c>
      <c r="X2458" s="227">
        <f t="shared" si="271"/>
        <v>0</v>
      </c>
      <c r="Y2458" s="227">
        <f t="shared" si="269"/>
        <v>0</v>
      </c>
      <c r="Z2458" s="227">
        <f t="shared" si="270"/>
        <v>0</v>
      </c>
      <c r="AA2458" s="227">
        <f t="shared" si="272"/>
        <v>0</v>
      </c>
    </row>
    <row r="2459" spans="2:27" ht="13.5" hidden="1">
      <c r="B2459" s="232" t="s">
        <v>1110</v>
      </c>
      <c r="C2459" s="232" t="s">
        <v>1397</v>
      </c>
      <c r="D2459" s="232" t="s">
        <v>1446</v>
      </c>
      <c r="E2459" s="232" t="s">
        <v>988</v>
      </c>
      <c r="F2459" s="232">
        <v>4</v>
      </c>
      <c r="G2459" s="232" t="s">
        <v>1312</v>
      </c>
      <c r="H2459" s="233">
        <v>1.9159999999999999</v>
      </c>
      <c r="I2459" s="233">
        <v>0</v>
      </c>
      <c r="J2459" s="233">
        <v>0</v>
      </c>
      <c r="K2459" s="234">
        <v>0</v>
      </c>
      <c r="L2459" s="233">
        <v>0</v>
      </c>
      <c r="M2459" s="234">
        <v>0</v>
      </c>
      <c r="N2459" s="233">
        <v>0</v>
      </c>
      <c r="O2459" s="233">
        <v>0</v>
      </c>
      <c r="P2459" s="233">
        <v>0</v>
      </c>
      <c r="Q2459" s="234">
        <v>0</v>
      </c>
      <c r="R2459" s="233">
        <v>0</v>
      </c>
      <c r="S2459" s="234">
        <v>0</v>
      </c>
      <c r="T2459" s="233">
        <v>0</v>
      </c>
      <c r="U2459" s="235">
        <f t="shared" si="266"/>
        <v>1398.6799999999998</v>
      </c>
      <c r="V2459" s="227">
        <f t="shared" si="267"/>
        <v>0</v>
      </c>
      <c r="W2459" s="227">
        <f t="shared" si="268"/>
        <v>0</v>
      </c>
      <c r="X2459" s="227">
        <f t="shared" si="271"/>
        <v>0</v>
      </c>
      <c r="Y2459" s="227">
        <f t="shared" si="269"/>
        <v>0</v>
      </c>
      <c r="Z2459" s="227">
        <f t="shared" si="270"/>
        <v>0</v>
      </c>
      <c r="AA2459" s="227">
        <f t="shared" si="272"/>
        <v>0</v>
      </c>
    </row>
    <row r="2460" spans="2:27" ht="13.5" hidden="1">
      <c r="B2460" s="232" t="s">
        <v>1110</v>
      </c>
      <c r="C2460" s="232" t="s">
        <v>875</v>
      </c>
      <c r="D2460" s="232" t="s">
        <v>1446</v>
      </c>
      <c r="E2460" s="232" t="s">
        <v>988</v>
      </c>
      <c r="F2460" s="232">
        <v>48</v>
      </c>
      <c r="G2460" s="232" t="s">
        <v>1356</v>
      </c>
      <c r="H2460" s="233">
        <v>22.282</v>
      </c>
      <c r="I2460" s="233">
        <v>0</v>
      </c>
      <c r="J2460" s="233">
        <v>0</v>
      </c>
      <c r="K2460" s="234">
        <v>0</v>
      </c>
      <c r="L2460" s="233">
        <v>0</v>
      </c>
      <c r="M2460" s="234">
        <v>0</v>
      </c>
      <c r="N2460" s="233">
        <v>0</v>
      </c>
      <c r="O2460" s="233">
        <v>0</v>
      </c>
      <c r="P2460" s="233">
        <v>0</v>
      </c>
      <c r="Q2460" s="234">
        <v>0</v>
      </c>
      <c r="R2460" s="233">
        <v>0</v>
      </c>
      <c r="S2460" s="234">
        <v>0</v>
      </c>
      <c r="T2460" s="233">
        <v>0</v>
      </c>
      <c r="U2460" s="235">
        <f t="shared" si="266"/>
        <v>16265.86</v>
      </c>
      <c r="V2460" s="227">
        <f t="shared" si="267"/>
        <v>0</v>
      </c>
      <c r="W2460" s="227">
        <f t="shared" si="268"/>
        <v>0</v>
      </c>
      <c r="X2460" s="227">
        <f t="shared" si="271"/>
        <v>0</v>
      </c>
      <c r="Y2460" s="227">
        <f t="shared" si="269"/>
        <v>0</v>
      </c>
      <c r="Z2460" s="227">
        <f t="shared" si="270"/>
        <v>0</v>
      </c>
      <c r="AA2460" s="227">
        <f t="shared" si="272"/>
        <v>0</v>
      </c>
    </row>
    <row r="2461" spans="2:27" ht="13.5" hidden="1">
      <c r="B2461" s="232" t="s">
        <v>1110</v>
      </c>
      <c r="C2461" s="232" t="s">
        <v>876</v>
      </c>
      <c r="D2461" s="232" t="s">
        <v>1446</v>
      </c>
      <c r="E2461" s="232" t="s">
        <v>988</v>
      </c>
      <c r="F2461" s="232">
        <v>64</v>
      </c>
      <c r="G2461" s="232" t="s">
        <v>1364</v>
      </c>
      <c r="H2461" s="233">
        <v>29.666</v>
      </c>
      <c r="I2461" s="233">
        <v>0</v>
      </c>
      <c r="J2461" s="233">
        <v>0</v>
      </c>
      <c r="K2461" s="234">
        <v>0</v>
      </c>
      <c r="L2461" s="233">
        <v>0</v>
      </c>
      <c r="M2461" s="234">
        <v>0</v>
      </c>
      <c r="N2461" s="233">
        <v>0</v>
      </c>
      <c r="O2461" s="233">
        <v>0</v>
      </c>
      <c r="P2461" s="233">
        <v>0</v>
      </c>
      <c r="Q2461" s="234">
        <v>0</v>
      </c>
      <c r="R2461" s="233">
        <v>0</v>
      </c>
      <c r="S2461" s="234">
        <v>0</v>
      </c>
      <c r="T2461" s="233">
        <v>0</v>
      </c>
      <c r="U2461" s="235">
        <f t="shared" si="266"/>
        <v>21656.18</v>
      </c>
      <c r="V2461" s="227">
        <f t="shared" si="267"/>
        <v>0</v>
      </c>
      <c r="W2461" s="227">
        <f t="shared" si="268"/>
        <v>0</v>
      </c>
      <c r="X2461" s="227">
        <f t="shared" si="271"/>
        <v>0</v>
      </c>
      <c r="Y2461" s="227">
        <f t="shared" si="269"/>
        <v>0</v>
      </c>
      <c r="Z2461" s="227">
        <f t="shared" si="270"/>
        <v>0</v>
      </c>
      <c r="AA2461" s="227">
        <f t="shared" si="272"/>
        <v>0</v>
      </c>
    </row>
    <row r="2462" spans="2:27" ht="13.5" hidden="1">
      <c r="B2462" s="232" t="s">
        <v>1110</v>
      </c>
      <c r="C2462" s="232" t="s">
        <v>877</v>
      </c>
      <c r="D2462" s="232" t="s">
        <v>1446</v>
      </c>
      <c r="E2462" s="232" t="s">
        <v>988</v>
      </c>
      <c r="F2462" s="232">
        <v>96</v>
      </c>
      <c r="G2462" s="232" t="s">
        <v>1365</v>
      </c>
      <c r="H2462" s="233">
        <v>44.433999999999997</v>
      </c>
      <c r="I2462" s="233">
        <v>0</v>
      </c>
      <c r="J2462" s="233">
        <v>0</v>
      </c>
      <c r="K2462" s="234">
        <v>0</v>
      </c>
      <c r="L2462" s="233">
        <v>0</v>
      </c>
      <c r="M2462" s="234">
        <v>0</v>
      </c>
      <c r="N2462" s="233">
        <v>0</v>
      </c>
      <c r="O2462" s="233">
        <v>0</v>
      </c>
      <c r="P2462" s="233">
        <v>0</v>
      </c>
      <c r="Q2462" s="234">
        <v>0</v>
      </c>
      <c r="R2462" s="233">
        <v>0</v>
      </c>
      <c r="S2462" s="234">
        <v>0</v>
      </c>
      <c r="T2462" s="233">
        <v>0</v>
      </c>
      <c r="U2462" s="235">
        <f t="shared" si="266"/>
        <v>32436.82</v>
      </c>
      <c r="V2462" s="227">
        <f t="shared" si="267"/>
        <v>0</v>
      </c>
      <c r="W2462" s="227">
        <f t="shared" si="268"/>
        <v>0</v>
      </c>
      <c r="X2462" s="227">
        <f t="shared" si="271"/>
        <v>0</v>
      </c>
      <c r="Y2462" s="227">
        <f t="shared" si="269"/>
        <v>0</v>
      </c>
      <c r="Z2462" s="227">
        <f t="shared" si="270"/>
        <v>0</v>
      </c>
      <c r="AA2462" s="227">
        <f t="shared" si="272"/>
        <v>0</v>
      </c>
    </row>
    <row r="2463" spans="2:27" ht="13.5" hidden="1">
      <c r="B2463" s="232" t="s">
        <v>1110</v>
      </c>
      <c r="C2463" s="232" t="s">
        <v>878</v>
      </c>
      <c r="D2463" s="232" t="s">
        <v>1446</v>
      </c>
      <c r="E2463" s="232" t="s">
        <v>988</v>
      </c>
      <c r="F2463" s="232">
        <v>8</v>
      </c>
      <c r="G2463" s="232" t="s">
        <v>1317</v>
      </c>
      <c r="H2463" s="233">
        <v>3.8220000000000001</v>
      </c>
      <c r="I2463" s="233">
        <v>0</v>
      </c>
      <c r="J2463" s="233">
        <v>0</v>
      </c>
      <c r="K2463" s="234">
        <v>0</v>
      </c>
      <c r="L2463" s="233">
        <v>0</v>
      </c>
      <c r="M2463" s="234">
        <v>0</v>
      </c>
      <c r="N2463" s="233">
        <v>0</v>
      </c>
      <c r="O2463" s="233">
        <v>0</v>
      </c>
      <c r="P2463" s="233">
        <v>0</v>
      </c>
      <c r="Q2463" s="234">
        <v>0</v>
      </c>
      <c r="R2463" s="233">
        <v>0</v>
      </c>
      <c r="S2463" s="234">
        <v>0</v>
      </c>
      <c r="T2463" s="233">
        <v>0</v>
      </c>
      <c r="U2463" s="235">
        <f t="shared" si="266"/>
        <v>2790.06</v>
      </c>
      <c r="V2463" s="227">
        <f t="shared" si="267"/>
        <v>0</v>
      </c>
      <c r="W2463" s="227">
        <f t="shared" si="268"/>
        <v>0</v>
      </c>
      <c r="X2463" s="227">
        <f t="shared" si="271"/>
        <v>0</v>
      </c>
      <c r="Y2463" s="227">
        <f t="shared" si="269"/>
        <v>0</v>
      </c>
      <c r="Z2463" s="227">
        <f t="shared" si="270"/>
        <v>0</v>
      </c>
      <c r="AA2463" s="227">
        <f t="shared" si="272"/>
        <v>0</v>
      </c>
    </row>
    <row r="2464" spans="2:27" ht="13.5" hidden="1">
      <c r="B2464" s="232" t="s">
        <v>1110</v>
      </c>
      <c r="C2464" s="232" t="s">
        <v>879</v>
      </c>
      <c r="D2464" s="232" t="s">
        <v>1446</v>
      </c>
      <c r="E2464" s="232" t="s">
        <v>988</v>
      </c>
      <c r="F2464" s="232">
        <v>16</v>
      </c>
      <c r="G2464" s="232" t="s">
        <v>1316</v>
      </c>
      <c r="H2464" s="233">
        <v>7.5140000000000002</v>
      </c>
      <c r="I2464" s="233">
        <v>0</v>
      </c>
      <c r="J2464" s="233">
        <v>0</v>
      </c>
      <c r="K2464" s="234">
        <v>0</v>
      </c>
      <c r="L2464" s="233">
        <v>0</v>
      </c>
      <c r="M2464" s="234">
        <v>0</v>
      </c>
      <c r="N2464" s="233">
        <v>0</v>
      </c>
      <c r="O2464" s="233">
        <v>0</v>
      </c>
      <c r="P2464" s="233">
        <v>0</v>
      </c>
      <c r="Q2464" s="234">
        <v>0</v>
      </c>
      <c r="R2464" s="233">
        <v>0</v>
      </c>
      <c r="S2464" s="234">
        <v>0</v>
      </c>
      <c r="T2464" s="233">
        <v>0</v>
      </c>
      <c r="U2464" s="235">
        <f t="shared" si="266"/>
        <v>5485.22</v>
      </c>
      <c r="V2464" s="227">
        <f t="shared" si="267"/>
        <v>0</v>
      </c>
      <c r="W2464" s="227">
        <f t="shared" si="268"/>
        <v>0</v>
      </c>
      <c r="X2464" s="227">
        <f t="shared" si="271"/>
        <v>0</v>
      </c>
      <c r="Y2464" s="227">
        <f t="shared" si="269"/>
        <v>0</v>
      </c>
      <c r="Z2464" s="227">
        <f t="shared" si="270"/>
        <v>0</v>
      </c>
      <c r="AA2464" s="227">
        <f t="shared" si="272"/>
        <v>0</v>
      </c>
    </row>
    <row r="2465" spans="2:27" ht="13.5" hidden="1">
      <c r="B2465" s="232" t="s">
        <v>1110</v>
      </c>
      <c r="C2465" s="232" t="s">
        <v>880</v>
      </c>
      <c r="D2465" s="232" t="s">
        <v>1446</v>
      </c>
      <c r="E2465" s="232" t="s">
        <v>988</v>
      </c>
      <c r="F2465" s="232">
        <v>32</v>
      </c>
      <c r="G2465" s="232" t="s">
        <v>1345</v>
      </c>
      <c r="H2465" s="233">
        <v>14.898</v>
      </c>
      <c r="I2465" s="233">
        <v>0</v>
      </c>
      <c r="J2465" s="233">
        <v>0</v>
      </c>
      <c r="K2465" s="234">
        <v>0</v>
      </c>
      <c r="L2465" s="233">
        <v>0</v>
      </c>
      <c r="M2465" s="234">
        <v>0</v>
      </c>
      <c r="N2465" s="233">
        <v>0</v>
      </c>
      <c r="O2465" s="233">
        <v>0</v>
      </c>
      <c r="P2465" s="233">
        <v>0</v>
      </c>
      <c r="Q2465" s="234">
        <v>0</v>
      </c>
      <c r="R2465" s="233">
        <v>0</v>
      </c>
      <c r="S2465" s="234">
        <v>0</v>
      </c>
      <c r="T2465" s="233">
        <v>0</v>
      </c>
      <c r="U2465" s="235">
        <f t="shared" si="266"/>
        <v>10875.539999999999</v>
      </c>
      <c r="V2465" s="227">
        <f t="shared" si="267"/>
        <v>0</v>
      </c>
      <c r="W2465" s="227">
        <f t="shared" si="268"/>
        <v>0</v>
      </c>
      <c r="X2465" s="227">
        <f t="shared" si="271"/>
        <v>0</v>
      </c>
      <c r="Y2465" s="227">
        <f t="shared" si="269"/>
        <v>0</v>
      </c>
      <c r="Z2465" s="227">
        <f t="shared" si="270"/>
        <v>0</v>
      </c>
      <c r="AA2465" s="227">
        <f t="shared" si="272"/>
        <v>0</v>
      </c>
    </row>
    <row r="2466" spans="2:27" ht="13.5" hidden="1">
      <c r="B2466" s="232" t="s">
        <v>1110</v>
      </c>
      <c r="C2466" s="232" t="s">
        <v>882</v>
      </c>
      <c r="D2466" s="232" t="s">
        <v>1446</v>
      </c>
      <c r="E2466" s="232" t="s">
        <v>988</v>
      </c>
      <c r="F2466" s="232">
        <v>96</v>
      </c>
      <c r="G2466" s="232" t="s">
        <v>1365</v>
      </c>
      <c r="H2466" s="233">
        <v>44.433999999999997</v>
      </c>
      <c r="I2466" s="233">
        <v>0</v>
      </c>
      <c r="J2466" s="233">
        <v>0</v>
      </c>
      <c r="K2466" s="234">
        <v>0</v>
      </c>
      <c r="L2466" s="233">
        <v>0</v>
      </c>
      <c r="M2466" s="234">
        <v>0</v>
      </c>
      <c r="N2466" s="233">
        <v>0</v>
      </c>
      <c r="O2466" s="233">
        <v>0</v>
      </c>
      <c r="P2466" s="233">
        <v>0</v>
      </c>
      <c r="Q2466" s="234">
        <v>0</v>
      </c>
      <c r="R2466" s="233">
        <v>0</v>
      </c>
      <c r="S2466" s="234">
        <v>0</v>
      </c>
      <c r="T2466" s="233">
        <v>0</v>
      </c>
      <c r="U2466" s="235">
        <f t="shared" si="266"/>
        <v>32436.82</v>
      </c>
      <c r="V2466" s="227">
        <f t="shared" si="267"/>
        <v>0</v>
      </c>
      <c r="W2466" s="227">
        <f t="shared" si="268"/>
        <v>0</v>
      </c>
      <c r="X2466" s="227">
        <f t="shared" si="271"/>
        <v>0</v>
      </c>
      <c r="Y2466" s="227">
        <f t="shared" si="269"/>
        <v>0</v>
      </c>
      <c r="Z2466" s="227">
        <f t="shared" si="270"/>
        <v>0</v>
      </c>
      <c r="AA2466" s="227">
        <f t="shared" si="272"/>
        <v>0</v>
      </c>
    </row>
    <row r="2467" spans="2:27" ht="13.5" hidden="1">
      <c r="B2467" s="232" t="s">
        <v>1110</v>
      </c>
      <c r="C2467" s="232" t="s">
        <v>883</v>
      </c>
      <c r="D2467" s="232" t="s">
        <v>1446</v>
      </c>
      <c r="E2467" s="232" t="s">
        <v>988</v>
      </c>
      <c r="F2467" s="232">
        <v>4</v>
      </c>
      <c r="G2467" s="232" t="s">
        <v>1312</v>
      </c>
      <c r="H2467" s="233">
        <v>1.9059999999999999</v>
      </c>
      <c r="I2467" s="233">
        <v>0</v>
      </c>
      <c r="J2467" s="233">
        <v>0</v>
      </c>
      <c r="K2467" s="234">
        <v>0</v>
      </c>
      <c r="L2467" s="233">
        <v>0</v>
      </c>
      <c r="M2467" s="234">
        <v>0</v>
      </c>
      <c r="N2467" s="233">
        <v>0</v>
      </c>
      <c r="O2467" s="233">
        <v>0</v>
      </c>
      <c r="P2467" s="233">
        <v>0</v>
      </c>
      <c r="Q2467" s="234">
        <v>0</v>
      </c>
      <c r="R2467" s="233">
        <v>0</v>
      </c>
      <c r="S2467" s="234">
        <v>0</v>
      </c>
      <c r="T2467" s="233">
        <v>0</v>
      </c>
      <c r="U2467" s="235">
        <f t="shared" si="266"/>
        <v>1391.3799999999999</v>
      </c>
      <c r="V2467" s="227">
        <f t="shared" si="267"/>
        <v>0</v>
      </c>
      <c r="W2467" s="227">
        <f t="shared" si="268"/>
        <v>0</v>
      </c>
      <c r="X2467" s="227">
        <f t="shared" si="271"/>
        <v>0</v>
      </c>
      <c r="Y2467" s="227">
        <f t="shared" si="269"/>
        <v>0</v>
      </c>
      <c r="Z2467" s="227">
        <f t="shared" si="270"/>
        <v>0</v>
      </c>
      <c r="AA2467" s="227">
        <f t="shared" si="272"/>
        <v>0</v>
      </c>
    </row>
    <row r="2468" spans="2:27" ht="13.5" hidden="1">
      <c r="B2468" s="232" t="s">
        <v>1110</v>
      </c>
      <c r="C2468" s="232" t="s">
        <v>1398</v>
      </c>
      <c r="D2468" s="232" t="s">
        <v>1446</v>
      </c>
      <c r="E2468" s="232" t="s">
        <v>988</v>
      </c>
      <c r="F2468" s="232">
        <v>48</v>
      </c>
      <c r="G2468" s="232" t="s">
        <v>1356</v>
      </c>
      <c r="H2468" s="233">
        <v>22.905999999999999</v>
      </c>
      <c r="I2468" s="233">
        <v>0</v>
      </c>
      <c r="J2468" s="233">
        <v>0</v>
      </c>
      <c r="K2468" s="234">
        <v>0</v>
      </c>
      <c r="L2468" s="233">
        <v>0</v>
      </c>
      <c r="M2468" s="234">
        <v>0</v>
      </c>
      <c r="N2468" s="233">
        <v>0</v>
      </c>
      <c r="O2468" s="233">
        <v>0</v>
      </c>
      <c r="P2468" s="233">
        <v>0</v>
      </c>
      <c r="Q2468" s="234">
        <v>0</v>
      </c>
      <c r="R2468" s="233">
        <v>0</v>
      </c>
      <c r="S2468" s="234">
        <v>0</v>
      </c>
      <c r="T2468" s="233">
        <v>0</v>
      </c>
      <c r="U2468" s="235">
        <f t="shared" si="266"/>
        <v>16721.379999999997</v>
      </c>
      <c r="V2468" s="227">
        <f t="shared" si="267"/>
        <v>0</v>
      </c>
      <c r="W2468" s="227">
        <f t="shared" si="268"/>
        <v>0</v>
      </c>
      <c r="X2468" s="227">
        <f t="shared" si="271"/>
        <v>0</v>
      </c>
      <c r="Y2468" s="227">
        <f t="shared" si="269"/>
        <v>0</v>
      </c>
      <c r="Z2468" s="227">
        <f t="shared" si="270"/>
        <v>0</v>
      </c>
      <c r="AA2468" s="227">
        <f t="shared" si="272"/>
        <v>0</v>
      </c>
    </row>
    <row r="2469" spans="2:27" ht="13.5" hidden="1">
      <c r="B2469" s="232" t="s">
        <v>1110</v>
      </c>
      <c r="C2469" s="232" t="s">
        <v>1399</v>
      </c>
      <c r="D2469" s="232" t="s">
        <v>1446</v>
      </c>
      <c r="E2469" s="232" t="s">
        <v>988</v>
      </c>
      <c r="F2469" s="232">
        <v>64</v>
      </c>
      <c r="G2469" s="232" t="s">
        <v>1364</v>
      </c>
      <c r="H2469" s="233">
        <v>30.498000000000001</v>
      </c>
      <c r="I2469" s="233">
        <v>0</v>
      </c>
      <c r="J2469" s="233">
        <v>0</v>
      </c>
      <c r="K2469" s="234">
        <v>0</v>
      </c>
      <c r="L2469" s="233">
        <v>0</v>
      </c>
      <c r="M2469" s="234">
        <v>0</v>
      </c>
      <c r="N2469" s="233">
        <v>0</v>
      </c>
      <c r="O2469" s="233">
        <v>0</v>
      </c>
      <c r="P2469" s="233">
        <v>0</v>
      </c>
      <c r="Q2469" s="234">
        <v>0</v>
      </c>
      <c r="R2469" s="233">
        <v>0</v>
      </c>
      <c r="S2469" s="234">
        <v>0</v>
      </c>
      <c r="T2469" s="233">
        <v>0</v>
      </c>
      <c r="U2469" s="235">
        <f t="shared" si="266"/>
        <v>22263.54</v>
      </c>
      <c r="V2469" s="227">
        <f t="shared" si="267"/>
        <v>0</v>
      </c>
      <c r="W2469" s="227">
        <f t="shared" si="268"/>
        <v>0</v>
      </c>
      <c r="X2469" s="227">
        <f t="shared" si="271"/>
        <v>0</v>
      </c>
      <c r="Y2469" s="227">
        <f t="shared" si="269"/>
        <v>0</v>
      </c>
      <c r="Z2469" s="227">
        <f t="shared" si="270"/>
        <v>0</v>
      </c>
      <c r="AA2469" s="227">
        <f t="shared" si="272"/>
        <v>0</v>
      </c>
    </row>
    <row r="2470" spans="2:27" ht="13.5" hidden="1">
      <c r="B2470" s="232" t="s">
        <v>1110</v>
      </c>
      <c r="C2470" s="232" t="s">
        <v>1400</v>
      </c>
      <c r="D2470" s="232" t="s">
        <v>1446</v>
      </c>
      <c r="E2470" s="232" t="s">
        <v>988</v>
      </c>
      <c r="F2470" s="232">
        <v>96</v>
      </c>
      <c r="G2470" s="232" t="s">
        <v>1365</v>
      </c>
      <c r="H2470" s="233">
        <v>45.682000000000002</v>
      </c>
      <c r="I2470" s="233">
        <v>0</v>
      </c>
      <c r="J2470" s="233">
        <v>0</v>
      </c>
      <c r="K2470" s="234">
        <v>0</v>
      </c>
      <c r="L2470" s="233">
        <v>0</v>
      </c>
      <c r="M2470" s="234">
        <v>0</v>
      </c>
      <c r="N2470" s="233">
        <v>0</v>
      </c>
      <c r="O2470" s="233">
        <v>0</v>
      </c>
      <c r="P2470" s="233">
        <v>0</v>
      </c>
      <c r="Q2470" s="234">
        <v>0</v>
      </c>
      <c r="R2470" s="233">
        <v>0</v>
      </c>
      <c r="S2470" s="234">
        <v>0</v>
      </c>
      <c r="T2470" s="233">
        <v>0</v>
      </c>
      <c r="U2470" s="235">
        <f t="shared" si="266"/>
        <v>33347.86</v>
      </c>
      <c r="V2470" s="227">
        <f t="shared" si="267"/>
        <v>0</v>
      </c>
      <c r="W2470" s="227">
        <f t="shared" si="268"/>
        <v>0</v>
      </c>
      <c r="X2470" s="227">
        <f t="shared" si="271"/>
        <v>0</v>
      </c>
      <c r="Y2470" s="227">
        <f t="shared" si="269"/>
        <v>0</v>
      </c>
      <c r="Z2470" s="227">
        <f t="shared" si="270"/>
        <v>0</v>
      </c>
      <c r="AA2470" s="227">
        <f t="shared" si="272"/>
        <v>0</v>
      </c>
    </row>
    <row r="2471" spans="2:27" ht="13.5" hidden="1">
      <c r="B2471" s="232" t="s">
        <v>1110</v>
      </c>
      <c r="C2471" s="232" t="s">
        <v>1401</v>
      </c>
      <c r="D2471" s="232" t="s">
        <v>1446</v>
      </c>
      <c r="E2471" s="232" t="s">
        <v>988</v>
      </c>
      <c r="F2471" s="232">
        <v>8</v>
      </c>
      <c r="G2471" s="232" t="s">
        <v>1317</v>
      </c>
      <c r="H2471" s="233">
        <v>3.9260000000000002</v>
      </c>
      <c r="I2471" s="233">
        <v>0</v>
      </c>
      <c r="J2471" s="233">
        <v>0</v>
      </c>
      <c r="K2471" s="234">
        <v>0</v>
      </c>
      <c r="L2471" s="233">
        <v>0</v>
      </c>
      <c r="M2471" s="234">
        <v>0</v>
      </c>
      <c r="N2471" s="233">
        <v>0</v>
      </c>
      <c r="O2471" s="233">
        <v>0</v>
      </c>
      <c r="P2471" s="233">
        <v>0</v>
      </c>
      <c r="Q2471" s="234">
        <v>0</v>
      </c>
      <c r="R2471" s="233">
        <v>0</v>
      </c>
      <c r="S2471" s="234">
        <v>0</v>
      </c>
      <c r="T2471" s="233">
        <v>0</v>
      </c>
      <c r="U2471" s="235">
        <f t="shared" si="266"/>
        <v>2865.98</v>
      </c>
      <c r="V2471" s="227">
        <f t="shared" si="267"/>
        <v>0</v>
      </c>
      <c r="W2471" s="227">
        <f t="shared" si="268"/>
        <v>0</v>
      </c>
      <c r="X2471" s="227">
        <f t="shared" si="271"/>
        <v>0</v>
      </c>
      <c r="Y2471" s="227">
        <f t="shared" si="269"/>
        <v>0</v>
      </c>
      <c r="Z2471" s="227">
        <f t="shared" si="270"/>
        <v>0</v>
      </c>
      <c r="AA2471" s="227">
        <f t="shared" si="272"/>
        <v>0</v>
      </c>
    </row>
    <row r="2472" spans="2:27" ht="13.5" hidden="1">
      <c r="B2472" s="232" t="s">
        <v>1110</v>
      </c>
      <c r="C2472" s="232" t="s">
        <v>1402</v>
      </c>
      <c r="D2472" s="232" t="s">
        <v>1446</v>
      </c>
      <c r="E2472" s="232" t="s">
        <v>988</v>
      </c>
      <c r="F2472" s="232">
        <v>16</v>
      </c>
      <c r="G2472" s="232" t="s">
        <v>1316</v>
      </c>
      <c r="H2472" s="233">
        <v>7.7220000000000004</v>
      </c>
      <c r="I2472" s="233">
        <v>0</v>
      </c>
      <c r="J2472" s="233">
        <v>0</v>
      </c>
      <c r="K2472" s="234">
        <v>0</v>
      </c>
      <c r="L2472" s="233">
        <v>0</v>
      </c>
      <c r="M2472" s="234">
        <v>0</v>
      </c>
      <c r="N2472" s="233">
        <v>0</v>
      </c>
      <c r="O2472" s="233">
        <v>0</v>
      </c>
      <c r="P2472" s="233">
        <v>0</v>
      </c>
      <c r="Q2472" s="234">
        <v>0</v>
      </c>
      <c r="R2472" s="233">
        <v>0</v>
      </c>
      <c r="S2472" s="234">
        <v>0</v>
      </c>
      <c r="T2472" s="233">
        <v>0</v>
      </c>
      <c r="U2472" s="235">
        <f t="shared" si="266"/>
        <v>5637.06</v>
      </c>
      <c r="V2472" s="227">
        <f t="shared" si="267"/>
        <v>0</v>
      </c>
      <c r="W2472" s="227">
        <f t="shared" si="268"/>
        <v>0</v>
      </c>
      <c r="X2472" s="227">
        <f t="shared" si="271"/>
        <v>0</v>
      </c>
      <c r="Y2472" s="227">
        <f t="shared" si="269"/>
        <v>0</v>
      </c>
      <c r="Z2472" s="227">
        <f t="shared" si="270"/>
        <v>0</v>
      </c>
      <c r="AA2472" s="227">
        <f t="shared" si="272"/>
        <v>0</v>
      </c>
    </row>
    <row r="2473" spans="2:27" ht="13.5" hidden="1">
      <c r="B2473" s="232" t="s">
        <v>1110</v>
      </c>
      <c r="C2473" s="232" t="s">
        <v>1403</v>
      </c>
      <c r="D2473" s="232" t="s">
        <v>1446</v>
      </c>
      <c r="E2473" s="232" t="s">
        <v>988</v>
      </c>
      <c r="F2473" s="232">
        <v>32</v>
      </c>
      <c r="G2473" s="232" t="s">
        <v>1345</v>
      </c>
      <c r="H2473" s="233">
        <v>15.314</v>
      </c>
      <c r="I2473" s="233">
        <v>0</v>
      </c>
      <c r="J2473" s="233">
        <v>0</v>
      </c>
      <c r="K2473" s="234">
        <v>0</v>
      </c>
      <c r="L2473" s="233">
        <v>0</v>
      </c>
      <c r="M2473" s="234">
        <v>0</v>
      </c>
      <c r="N2473" s="233">
        <v>0</v>
      </c>
      <c r="O2473" s="233">
        <v>0</v>
      </c>
      <c r="P2473" s="233">
        <v>0</v>
      </c>
      <c r="Q2473" s="234">
        <v>0</v>
      </c>
      <c r="R2473" s="233">
        <v>0</v>
      </c>
      <c r="S2473" s="234">
        <v>0</v>
      </c>
      <c r="T2473" s="233">
        <v>0</v>
      </c>
      <c r="U2473" s="235">
        <f t="shared" si="266"/>
        <v>11179.22</v>
      </c>
      <c r="V2473" s="227">
        <f t="shared" si="267"/>
        <v>0</v>
      </c>
      <c r="W2473" s="227">
        <f t="shared" si="268"/>
        <v>0</v>
      </c>
      <c r="X2473" s="227">
        <f t="shared" si="271"/>
        <v>0</v>
      </c>
      <c r="Y2473" s="227">
        <f t="shared" si="269"/>
        <v>0</v>
      </c>
      <c r="Z2473" s="227">
        <f t="shared" si="270"/>
        <v>0</v>
      </c>
      <c r="AA2473" s="227">
        <f t="shared" si="272"/>
        <v>0</v>
      </c>
    </row>
    <row r="2474" spans="2:27" ht="13.5" hidden="1">
      <c r="B2474" s="232" t="s">
        <v>1110</v>
      </c>
      <c r="C2474" s="232" t="s">
        <v>1405</v>
      </c>
      <c r="D2474" s="232" t="s">
        <v>1446</v>
      </c>
      <c r="E2474" s="232" t="s">
        <v>988</v>
      </c>
      <c r="F2474" s="232">
        <v>96</v>
      </c>
      <c r="G2474" s="232" t="s">
        <v>1365</v>
      </c>
      <c r="H2474" s="233">
        <v>45.682000000000002</v>
      </c>
      <c r="I2474" s="233">
        <v>0</v>
      </c>
      <c r="J2474" s="233">
        <v>0</v>
      </c>
      <c r="K2474" s="234">
        <v>0</v>
      </c>
      <c r="L2474" s="233">
        <v>0</v>
      </c>
      <c r="M2474" s="234">
        <v>0</v>
      </c>
      <c r="N2474" s="233">
        <v>0</v>
      </c>
      <c r="O2474" s="233">
        <v>0</v>
      </c>
      <c r="P2474" s="233">
        <v>0</v>
      </c>
      <c r="Q2474" s="234">
        <v>0</v>
      </c>
      <c r="R2474" s="233">
        <v>0</v>
      </c>
      <c r="S2474" s="234">
        <v>0</v>
      </c>
      <c r="T2474" s="233">
        <v>0</v>
      </c>
      <c r="U2474" s="235">
        <f t="shared" si="266"/>
        <v>33347.86</v>
      </c>
      <c r="V2474" s="227">
        <f t="shared" si="267"/>
        <v>0</v>
      </c>
      <c r="W2474" s="227">
        <f t="shared" si="268"/>
        <v>0</v>
      </c>
      <c r="X2474" s="227">
        <f t="shared" si="271"/>
        <v>0</v>
      </c>
      <c r="Y2474" s="227">
        <f t="shared" si="269"/>
        <v>0</v>
      </c>
      <c r="Z2474" s="227">
        <f t="shared" si="270"/>
        <v>0</v>
      </c>
      <c r="AA2474" s="227">
        <f t="shared" si="272"/>
        <v>0</v>
      </c>
    </row>
    <row r="2475" spans="2:27" ht="13.5" hidden="1">
      <c r="B2475" s="232" t="s">
        <v>1110</v>
      </c>
      <c r="C2475" s="232" t="s">
        <v>1406</v>
      </c>
      <c r="D2475" s="232" t="s">
        <v>1446</v>
      </c>
      <c r="E2475" s="232" t="s">
        <v>988</v>
      </c>
      <c r="F2475" s="232">
        <v>4</v>
      </c>
      <c r="G2475" s="232" t="s">
        <v>1312</v>
      </c>
      <c r="H2475" s="233">
        <v>1.958</v>
      </c>
      <c r="I2475" s="233">
        <v>0</v>
      </c>
      <c r="J2475" s="233">
        <v>0</v>
      </c>
      <c r="K2475" s="234">
        <v>0</v>
      </c>
      <c r="L2475" s="233">
        <v>0</v>
      </c>
      <c r="M2475" s="234">
        <v>0</v>
      </c>
      <c r="N2475" s="233">
        <v>0</v>
      </c>
      <c r="O2475" s="233">
        <v>0</v>
      </c>
      <c r="P2475" s="233">
        <v>0</v>
      </c>
      <c r="Q2475" s="234">
        <v>0</v>
      </c>
      <c r="R2475" s="233">
        <v>0</v>
      </c>
      <c r="S2475" s="234">
        <v>0</v>
      </c>
      <c r="T2475" s="233">
        <v>0</v>
      </c>
      <c r="U2475" s="235">
        <f t="shared" si="266"/>
        <v>1429.34</v>
      </c>
      <c r="V2475" s="227">
        <f t="shared" si="267"/>
        <v>0</v>
      </c>
      <c r="W2475" s="227">
        <f t="shared" si="268"/>
        <v>0</v>
      </c>
      <c r="X2475" s="227">
        <f t="shared" si="271"/>
        <v>0</v>
      </c>
      <c r="Y2475" s="227">
        <f t="shared" si="269"/>
        <v>0</v>
      </c>
      <c r="Z2475" s="227">
        <f t="shared" si="270"/>
        <v>0</v>
      </c>
      <c r="AA2475" s="227">
        <f t="shared" si="272"/>
        <v>0</v>
      </c>
    </row>
    <row r="2476" spans="2:27" ht="13.5" hidden="1">
      <c r="B2476" s="232" t="s">
        <v>1110</v>
      </c>
      <c r="C2476" s="232" t="s">
        <v>1062</v>
      </c>
      <c r="D2476" s="232" t="s">
        <v>1446</v>
      </c>
      <c r="E2476" s="232" t="s">
        <v>988</v>
      </c>
      <c r="F2476" s="232">
        <v>48</v>
      </c>
      <c r="G2476" s="232" t="s">
        <v>1356</v>
      </c>
      <c r="H2476" s="233">
        <v>22.402000000000001</v>
      </c>
      <c r="I2476" s="233">
        <v>0</v>
      </c>
      <c r="J2476" s="233">
        <v>0</v>
      </c>
      <c r="K2476" s="234">
        <v>0</v>
      </c>
      <c r="L2476" s="233">
        <v>0</v>
      </c>
      <c r="M2476" s="234">
        <v>0</v>
      </c>
      <c r="N2476" s="233">
        <v>0</v>
      </c>
      <c r="O2476" s="233">
        <v>0</v>
      </c>
      <c r="P2476" s="233">
        <v>0</v>
      </c>
      <c r="Q2476" s="234">
        <v>0</v>
      </c>
      <c r="R2476" s="233">
        <v>0</v>
      </c>
      <c r="S2476" s="234">
        <v>0</v>
      </c>
      <c r="T2476" s="233">
        <v>0</v>
      </c>
      <c r="U2476" s="235">
        <f t="shared" si="266"/>
        <v>16353.460000000001</v>
      </c>
      <c r="V2476" s="227">
        <f t="shared" si="267"/>
        <v>0</v>
      </c>
      <c r="W2476" s="227">
        <f t="shared" si="268"/>
        <v>0</v>
      </c>
      <c r="X2476" s="227">
        <f t="shared" si="271"/>
        <v>0</v>
      </c>
      <c r="Y2476" s="227">
        <f t="shared" si="269"/>
        <v>0</v>
      </c>
      <c r="Z2476" s="227">
        <f t="shared" si="270"/>
        <v>0</v>
      </c>
      <c r="AA2476" s="227">
        <f t="shared" si="272"/>
        <v>0</v>
      </c>
    </row>
    <row r="2477" spans="2:27" ht="13.5" hidden="1">
      <c r="B2477" s="232" t="s">
        <v>1110</v>
      </c>
      <c r="C2477" s="232" t="s">
        <v>1063</v>
      </c>
      <c r="D2477" s="232" t="s">
        <v>1446</v>
      </c>
      <c r="E2477" s="232" t="s">
        <v>988</v>
      </c>
      <c r="F2477" s="232">
        <v>64</v>
      </c>
      <c r="G2477" s="232" t="s">
        <v>1364</v>
      </c>
      <c r="H2477" s="233">
        <v>29.826000000000001</v>
      </c>
      <c r="I2477" s="233">
        <v>0</v>
      </c>
      <c r="J2477" s="233">
        <v>0</v>
      </c>
      <c r="K2477" s="234">
        <v>0</v>
      </c>
      <c r="L2477" s="233">
        <v>0</v>
      </c>
      <c r="M2477" s="234">
        <v>0</v>
      </c>
      <c r="N2477" s="233">
        <v>0</v>
      </c>
      <c r="O2477" s="233">
        <v>0</v>
      </c>
      <c r="P2477" s="233">
        <v>0</v>
      </c>
      <c r="Q2477" s="234">
        <v>0</v>
      </c>
      <c r="R2477" s="233">
        <v>0</v>
      </c>
      <c r="S2477" s="234">
        <v>0</v>
      </c>
      <c r="T2477" s="233">
        <v>0</v>
      </c>
      <c r="U2477" s="235">
        <f t="shared" si="266"/>
        <v>21772.98</v>
      </c>
      <c r="V2477" s="227">
        <f t="shared" si="267"/>
        <v>0</v>
      </c>
      <c r="W2477" s="227">
        <f t="shared" si="268"/>
        <v>0</v>
      </c>
      <c r="X2477" s="227">
        <f t="shared" si="271"/>
        <v>0</v>
      </c>
      <c r="Y2477" s="227">
        <f t="shared" si="269"/>
        <v>0</v>
      </c>
      <c r="Z2477" s="227">
        <f t="shared" si="270"/>
        <v>0</v>
      </c>
      <c r="AA2477" s="227">
        <f t="shared" si="272"/>
        <v>0</v>
      </c>
    </row>
    <row r="2478" spans="2:27" ht="13.5" hidden="1">
      <c r="B2478" s="232" t="s">
        <v>1110</v>
      </c>
      <c r="C2478" s="232" t="s">
        <v>1064</v>
      </c>
      <c r="D2478" s="232" t="s">
        <v>1446</v>
      </c>
      <c r="E2478" s="232" t="s">
        <v>988</v>
      </c>
      <c r="F2478" s="232">
        <v>96</v>
      </c>
      <c r="G2478" s="232" t="s">
        <v>1365</v>
      </c>
      <c r="H2478" s="233">
        <v>44.673999999999999</v>
      </c>
      <c r="I2478" s="233">
        <v>0</v>
      </c>
      <c r="J2478" s="233">
        <v>0</v>
      </c>
      <c r="K2478" s="234">
        <v>0</v>
      </c>
      <c r="L2478" s="233">
        <v>0</v>
      </c>
      <c r="M2478" s="234">
        <v>0</v>
      </c>
      <c r="N2478" s="233">
        <v>0</v>
      </c>
      <c r="O2478" s="233">
        <v>0</v>
      </c>
      <c r="P2478" s="233">
        <v>0</v>
      </c>
      <c r="Q2478" s="234">
        <v>0</v>
      </c>
      <c r="R2478" s="233">
        <v>0</v>
      </c>
      <c r="S2478" s="234">
        <v>0</v>
      </c>
      <c r="T2478" s="233">
        <v>0</v>
      </c>
      <c r="U2478" s="235">
        <f t="shared" si="266"/>
        <v>32612.02</v>
      </c>
      <c r="V2478" s="227">
        <f t="shared" si="267"/>
        <v>0</v>
      </c>
      <c r="W2478" s="227">
        <f t="shared" si="268"/>
        <v>0</v>
      </c>
      <c r="X2478" s="227">
        <f t="shared" si="271"/>
        <v>0</v>
      </c>
      <c r="Y2478" s="227">
        <f t="shared" si="269"/>
        <v>0</v>
      </c>
      <c r="Z2478" s="227">
        <f t="shared" si="270"/>
        <v>0</v>
      </c>
      <c r="AA2478" s="227">
        <f t="shared" si="272"/>
        <v>0</v>
      </c>
    </row>
    <row r="2479" spans="2:27" ht="13.5" hidden="1">
      <c r="B2479" s="232" t="s">
        <v>1110</v>
      </c>
      <c r="C2479" s="232" t="s">
        <v>1065</v>
      </c>
      <c r="D2479" s="232" t="s">
        <v>1446</v>
      </c>
      <c r="E2479" s="232" t="s">
        <v>988</v>
      </c>
      <c r="F2479" s="232">
        <v>8</v>
      </c>
      <c r="G2479" s="232" t="s">
        <v>1317</v>
      </c>
      <c r="H2479" s="233">
        <v>3.8420000000000001</v>
      </c>
      <c r="I2479" s="233">
        <v>0</v>
      </c>
      <c r="J2479" s="233">
        <v>0</v>
      </c>
      <c r="K2479" s="234">
        <v>0</v>
      </c>
      <c r="L2479" s="233">
        <v>0</v>
      </c>
      <c r="M2479" s="234">
        <v>0</v>
      </c>
      <c r="N2479" s="233">
        <v>0</v>
      </c>
      <c r="O2479" s="233">
        <v>0</v>
      </c>
      <c r="P2479" s="233">
        <v>0</v>
      </c>
      <c r="Q2479" s="234">
        <v>0</v>
      </c>
      <c r="R2479" s="233">
        <v>0</v>
      </c>
      <c r="S2479" s="234">
        <v>0</v>
      </c>
      <c r="T2479" s="233">
        <v>0</v>
      </c>
      <c r="U2479" s="235">
        <f t="shared" si="266"/>
        <v>2804.66</v>
      </c>
      <c r="V2479" s="227">
        <f t="shared" si="267"/>
        <v>0</v>
      </c>
      <c r="W2479" s="227">
        <f t="shared" si="268"/>
        <v>0</v>
      </c>
      <c r="X2479" s="227">
        <f t="shared" si="271"/>
        <v>0</v>
      </c>
      <c r="Y2479" s="227">
        <f t="shared" si="269"/>
        <v>0</v>
      </c>
      <c r="Z2479" s="227">
        <f t="shared" si="270"/>
        <v>0</v>
      </c>
      <c r="AA2479" s="227">
        <f t="shared" si="272"/>
        <v>0</v>
      </c>
    </row>
    <row r="2480" spans="2:27" ht="13.5" hidden="1">
      <c r="B2480" s="232" t="s">
        <v>1110</v>
      </c>
      <c r="C2480" s="232" t="s">
        <v>1066</v>
      </c>
      <c r="D2480" s="232" t="s">
        <v>1446</v>
      </c>
      <c r="E2480" s="232" t="s">
        <v>988</v>
      </c>
      <c r="F2480" s="232">
        <v>16</v>
      </c>
      <c r="G2480" s="232" t="s">
        <v>1316</v>
      </c>
      <c r="H2480" s="233">
        <v>7.5540000000000003</v>
      </c>
      <c r="I2480" s="233">
        <v>0</v>
      </c>
      <c r="J2480" s="233">
        <v>0</v>
      </c>
      <c r="K2480" s="234">
        <v>0</v>
      </c>
      <c r="L2480" s="233">
        <v>0</v>
      </c>
      <c r="M2480" s="234">
        <v>0</v>
      </c>
      <c r="N2480" s="233">
        <v>0</v>
      </c>
      <c r="O2480" s="233">
        <v>0</v>
      </c>
      <c r="P2480" s="233">
        <v>0</v>
      </c>
      <c r="Q2480" s="234">
        <v>0</v>
      </c>
      <c r="R2480" s="233">
        <v>0</v>
      </c>
      <c r="S2480" s="234">
        <v>0</v>
      </c>
      <c r="T2480" s="233">
        <v>0</v>
      </c>
      <c r="U2480" s="235">
        <f t="shared" si="266"/>
        <v>5514.42</v>
      </c>
      <c r="V2480" s="227">
        <f t="shared" si="267"/>
        <v>0</v>
      </c>
      <c r="W2480" s="227">
        <f t="shared" si="268"/>
        <v>0</v>
      </c>
      <c r="X2480" s="227">
        <f t="shared" si="271"/>
        <v>0</v>
      </c>
      <c r="Y2480" s="227">
        <f t="shared" si="269"/>
        <v>0</v>
      </c>
      <c r="Z2480" s="227">
        <f t="shared" si="270"/>
        <v>0</v>
      </c>
      <c r="AA2480" s="227">
        <f t="shared" si="272"/>
        <v>0</v>
      </c>
    </row>
    <row r="2481" spans="2:27" ht="13.5" hidden="1">
      <c r="B2481" s="232" t="s">
        <v>1110</v>
      </c>
      <c r="C2481" s="232" t="s">
        <v>1067</v>
      </c>
      <c r="D2481" s="232" t="s">
        <v>1446</v>
      </c>
      <c r="E2481" s="232" t="s">
        <v>988</v>
      </c>
      <c r="F2481" s="232">
        <v>32</v>
      </c>
      <c r="G2481" s="232" t="s">
        <v>1345</v>
      </c>
      <c r="H2481" s="233">
        <v>14.978</v>
      </c>
      <c r="I2481" s="233">
        <v>0</v>
      </c>
      <c r="J2481" s="233">
        <v>0</v>
      </c>
      <c r="K2481" s="234">
        <v>0</v>
      </c>
      <c r="L2481" s="233">
        <v>0</v>
      </c>
      <c r="M2481" s="234">
        <v>0</v>
      </c>
      <c r="N2481" s="233">
        <v>0</v>
      </c>
      <c r="O2481" s="233">
        <v>0</v>
      </c>
      <c r="P2481" s="233">
        <v>0</v>
      </c>
      <c r="Q2481" s="234">
        <v>0</v>
      </c>
      <c r="R2481" s="233">
        <v>0</v>
      </c>
      <c r="S2481" s="234">
        <v>0</v>
      </c>
      <c r="T2481" s="233">
        <v>0</v>
      </c>
      <c r="U2481" s="235">
        <f t="shared" si="266"/>
        <v>10933.94</v>
      </c>
      <c r="V2481" s="227">
        <f t="shared" si="267"/>
        <v>0</v>
      </c>
      <c r="W2481" s="227">
        <f t="shared" si="268"/>
        <v>0</v>
      </c>
      <c r="X2481" s="227">
        <f t="shared" si="271"/>
        <v>0</v>
      </c>
      <c r="Y2481" s="227">
        <f t="shared" si="269"/>
        <v>0</v>
      </c>
      <c r="Z2481" s="227">
        <f t="shared" si="270"/>
        <v>0</v>
      </c>
      <c r="AA2481" s="227">
        <f t="shared" si="272"/>
        <v>0</v>
      </c>
    </row>
    <row r="2482" spans="2:27" ht="13.5" hidden="1">
      <c r="B2482" s="232" t="s">
        <v>1110</v>
      </c>
      <c r="C2482" s="232" t="s">
        <v>1069</v>
      </c>
      <c r="D2482" s="232" t="s">
        <v>1446</v>
      </c>
      <c r="E2482" s="232" t="s">
        <v>988</v>
      </c>
      <c r="F2482" s="232">
        <v>96</v>
      </c>
      <c r="G2482" s="232" t="s">
        <v>1365</v>
      </c>
      <c r="H2482" s="233">
        <v>44.673999999999999</v>
      </c>
      <c r="I2482" s="233">
        <v>0</v>
      </c>
      <c r="J2482" s="233">
        <v>0</v>
      </c>
      <c r="K2482" s="234">
        <v>0</v>
      </c>
      <c r="L2482" s="233">
        <v>0</v>
      </c>
      <c r="M2482" s="234">
        <v>0</v>
      </c>
      <c r="N2482" s="233">
        <v>0</v>
      </c>
      <c r="O2482" s="233">
        <v>0</v>
      </c>
      <c r="P2482" s="233">
        <v>0</v>
      </c>
      <c r="Q2482" s="234">
        <v>0</v>
      </c>
      <c r="R2482" s="233">
        <v>0</v>
      </c>
      <c r="S2482" s="234">
        <v>0</v>
      </c>
      <c r="T2482" s="233">
        <v>0</v>
      </c>
      <c r="U2482" s="235">
        <f t="shared" si="266"/>
        <v>32612.02</v>
      </c>
      <c r="V2482" s="227">
        <f t="shared" si="267"/>
        <v>0</v>
      </c>
      <c r="W2482" s="227">
        <f t="shared" si="268"/>
        <v>0</v>
      </c>
      <c r="X2482" s="227">
        <f t="shared" si="271"/>
        <v>0</v>
      </c>
      <c r="Y2482" s="227">
        <f t="shared" si="269"/>
        <v>0</v>
      </c>
      <c r="Z2482" s="227">
        <f t="shared" si="270"/>
        <v>0</v>
      </c>
      <c r="AA2482" s="227">
        <f t="shared" si="272"/>
        <v>0</v>
      </c>
    </row>
    <row r="2483" spans="2:27" ht="13.5" hidden="1">
      <c r="B2483" s="232" t="s">
        <v>1110</v>
      </c>
      <c r="C2483" s="232" t="s">
        <v>1070</v>
      </c>
      <c r="D2483" s="232" t="s">
        <v>1446</v>
      </c>
      <c r="E2483" s="232" t="s">
        <v>988</v>
      </c>
      <c r="F2483" s="232">
        <v>4</v>
      </c>
      <c r="G2483" s="232" t="s">
        <v>1312</v>
      </c>
      <c r="H2483" s="233">
        <v>1.9159999999999999</v>
      </c>
      <c r="I2483" s="233">
        <v>0</v>
      </c>
      <c r="J2483" s="233">
        <v>0</v>
      </c>
      <c r="K2483" s="234">
        <v>0</v>
      </c>
      <c r="L2483" s="233">
        <v>0</v>
      </c>
      <c r="M2483" s="234">
        <v>0</v>
      </c>
      <c r="N2483" s="233">
        <v>0</v>
      </c>
      <c r="O2483" s="233">
        <v>0</v>
      </c>
      <c r="P2483" s="233">
        <v>0</v>
      </c>
      <c r="Q2483" s="234">
        <v>0</v>
      </c>
      <c r="R2483" s="233">
        <v>0</v>
      </c>
      <c r="S2483" s="234">
        <v>0</v>
      </c>
      <c r="T2483" s="233">
        <v>0</v>
      </c>
      <c r="U2483" s="235">
        <f t="shared" si="266"/>
        <v>1398.6799999999998</v>
      </c>
      <c r="V2483" s="227">
        <f t="shared" si="267"/>
        <v>0</v>
      </c>
      <c r="W2483" s="227">
        <f t="shared" si="268"/>
        <v>0</v>
      </c>
      <c r="X2483" s="227">
        <f t="shared" si="271"/>
        <v>0</v>
      </c>
      <c r="Y2483" s="227">
        <f t="shared" si="269"/>
        <v>0</v>
      </c>
      <c r="Z2483" s="227">
        <f t="shared" si="270"/>
        <v>0</v>
      </c>
      <c r="AA2483" s="227">
        <f t="shared" si="272"/>
        <v>0</v>
      </c>
    </row>
    <row r="2484" spans="2:27" ht="13.5" hidden="1">
      <c r="B2484" s="232" t="s">
        <v>1110</v>
      </c>
      <c r="C2484" s="232" t="s">
        <v>1407</v>
      </c>
      <c r="D2484" s="232" t="s">
        <v>1446</v>
      </c>
      <c r="E2484" s="232" t="s">
        <v>988</v>
      </c>
      <c r="F2484" s="232">
        <v>48</v>
      </c>
      <c r="G2484" s="232" t="s">
        <v>1356</v>
      </c>
      <c r="H2484" s="233">
        <v>21.777999999999999</v>
      </c>
      <c r="I2484" s="233">
        <v>0</v>
      </c>
      <c r="J2484" s="233">
        <v>0</v>
      </c>
      <c r="K2484" s="234">
        <v>0</v>
      </c>
      <c r="L2484" s="233">
        <v>0</v>
      </c>
      <c r="M2484" s="234">
        <v>0</v>
      </c>
      <c r="N2484" s="233">
        <v>0</v>
      </c>
      <c r="O2484" s="233">
        <v>0</v>
      </c>
      <c r="P2484" s="233">
        <v>0</v>
      </c>
      <c r="Q2484" s="234">
        <v>0</v>
      </c>
      <c r="R2484" s="233">
        <v>0</v>
      </c>
      <c r="S2484" s="234">
        <v>0</v>
      </c>
      <c r="T2484" s="233">
        <v>0</v>
      </c>
      <c r="U2484" s="235">
        <f t="shared" si="266"/>
        <v>15897.939999999999</v>
      </c>
      <c r="V2484" s="227">
        <f t="shared" si="267"/>
        <v>0</v>
      </c>
      <c r="W2484" s="227">
        <f t="shared" si="268"/>
        <v>0</v>
      </c>
      <c r="X2484" s="227">
        <f t="shared" si="271"/>
        <v>0</v>
      </c>
      <c r="Y2484" s="227">
        <f t="shared" si="269"/>
        <v>0</v>
      </c>
      <c r="Z2484" s="227">
        <f t="shared" si="270"/>
        <v>0</v>
      </c>
      <c r="AA2484" s="227">
        <f t="shared" si="272"/>
        <v>0</v>
      </c>
    </row>
    <row r="2485" spans="2:27" ht="13.5" hidden="1">
      <c r="B2485" s="232" t="s">
        <v>1110</v>
      </c>
      <c r="C2485" s="232" t="s">
        <v>1408</v>
      </c>
      <c r="D2485" s="232" t="s">
        <v>1446</v>
      </c>
      <c r="E2485" s="232" t="s">
        <v>988</v>
      </c>
      <c r="F2485" s="232">
        <v>64</v>
      </c>
      <c r="G2485" s="232" t="s">
        <v>1364</v>
      </c>
      <c r="H2485" s="233">
        <v>28.994</v>
      </c>
      <c r="I2485" s="233">
        <v>0</v>
      </c>
      <c r="J2485" s="233">
        <v>0</v>
      </c>
      <c r="K2485" s="234">
        <v>0</v>
      </c>
      <c r="L2485" s="233">
        <v>0</v>
      </c>
      <c r="M2485" s="234">
        <v>0</v>
      </c>
      <c r="N2485" s="233">
        <v>0</v>
      </c>
      <c r="O2485" s="233">
        <v>0</v>
      </c>
      <c r="P2485" s="233">
        <v>0</v>
      </c>
      <c r="Q2485" s="234">
        <v>0</v>
      </c>
      <c r="R2485" s="233">
        <v>0</v>
      </c>
      <c r="S2485" s="234">
        <v>0</v>
      </c>
      <c r="T2485" s="233">
        <v>0</v>
      </c>
      <c r="U2485" s="235">
        <f t="shared" si="266"/>
        <v>21165.62</v>
      </c>
      <c r="V2485" s="227">
        <f t="shared" si="267"/>
        <v>0</v>
      </c>
      <c r="W2485" s="227">
        <f t="shared" si="268"/>
        <v>0</v>
      </c>
      <c r="X2485" s="227">
        <f t="shared" si="271"/>
        <v>0</v>
      </c>
      <c r="Y2485" s="227">
        <f t="shared" si="269"/>
        <v>0</v>
      </c>
      <c r="Z2485" s="227">
        <f t="shared" si="270"/>
        <v>0</v>
      </c>
      <c r="AA2485" s="227">
        <f t="shared" si="272"/>
        <v>0</v>
      </c>
    </row>
    <row r="2486" spans="2:27" ht="13.5" hidden="1">
      <c r="B2486" s="232" t="s">
        <v>1110</v>
      </c>
      <c r="C2486" s="232" t="s">
        <v>1409</v>
      </c>
      <c r="D2486" s="232" t="s">
        <v>1446</v>
      </c>
      <c r="E2486" s="232" t="s">
        <v>988</v>
      </c>
      <c r="F2486" s="232">
        <v>96</v>
      </c>
      <c r="G2486" s="232" t="s">
        <v>1365</v>
      </c>
      <c r="H2486" s="233">
        <v>43.426000000000002</v>
      </c>
      <c r="I2486" s="233">
        <v>0</v>
      </c>
      <c r="J2486" s="233">
        <v>0</v>
      </c>
      <c r="K2486" s="234">
        <v>0</v>
      </c>
      <c r="L2486" s="233">
        <v>0</v>
      </c>
      <c r="M2486" s="234">
        <v>0</v>
      </c>
      <c r="N2486" s="233">
        <v>0</v>
      </c>
      <c r="O2486" s="233">
        <v>0</v>
      </c>
      <c r="P2486" s="233">
        <v>0</v>
      </c>
      <c r="Q2486" s="234">
        <v>0</v>
      </c>
      <c r="R2486" s="233">
        <v>0</v>
      </c>
      <c r="S2486" s="234">
        <v>0</v>
      </c>
      <c r="T2486" s="233">
        <v>0</v>
      </c>
      <c r="U2486" s="235">
        <f t="shared" si="266"/>
        <v>31700.980000000003</v>
      </c>
      <c r="V2486" s="227">
        <f t="shared" si="267"/>
        <v>0</v>
      </c>
      <c r="W2486" s="227">
        <f t="shared" si="268"/>
        <v>0</v>
      </c>
      <c r="X2486" s="227">
        <f t="shared" si="271"/>
        <v>0</v>
      </c>
      <c r="Y2486" s="227">
        <f t="shared" si="269"/>
        <v>0</v>
      </c>
      <c r="Z2486" s="227">
        <f t="shared" si="270"/>
        <v>0</v>
      </c>
      <c r="AA2486" s="227">
        <f t="shared" si="272"/>
        <v>0</v>
      </c>
    </row>
    <row r="2487" spans="2:27" ht="13.5" hidden="1">
      <c r="B2487" s="232" t="s">
        <v>1110</v>
      </c>
      <c r="C2487" s="232" t="s">
        <v>1410</v>
      </c>
      <c r="D2487" s="232" t="s">
        <v>1446</v>
      </c>
      <c r="E2487" s="232" t="s">
        <v>988</v>
      </c>
      <c r="F2487" s="232">
        <v>8</v>
      </c>
      <c r="G2487" s="232" t="s">
        <v>1317</v>
      </c>
      <c r="H2487" s="233">
        <v>3.738</v>
      </c>
      <c r="I2487" s="233">
        <v>0</v>
      </c>
      <c r="J2487" s="233">
        <v>0</v>
      </c>
      <c r="K2487" s="234">
        <v>0</v>
      </c>
      <c r="L2487" s="233">
        <v>0</v>
      </c>
      <c r="M2487" s="234">
        <v>0</v>
      </c>
      <c r="N2487" s="233">
        <v>0</v>
      </c>
      <c r="O2487" s="233">
        <v>0</v>
      </c>
      <c r="P2487" s="233">
        <v>0</v>
      </c>
      <c r="Q2487" s="234">
        <v>0</v>
      </c>
      <c r="R2487" s="233">
        <v>0</v>
      </c>
      <c r="S2487" s="234">
        <v>0</v>
      </c>
      <c r="T2487" s="233">
        <v>0</v>
      </c>
      <c r="U2487" s="235">
        <f t="shared" si="266"/>
        <v>2728.74</v>
      </c>
      <c r="V2487" s="227">
        <f t="shared" si="267"/>
        <v>0</v>
      </c>
      <c r="W2487" s="227">
        <f t="shared" si="268"/>
        <v>0</v>
      </c>
      <c r="X2487" s="227">
        <f t="shared" si="271"/>
        <v>0</v>
      </c>
      <c r="Y2487" s="227">
        <f t="shared" si="269"/>
        <v>0</v>
      </c>
      <c r="Z2487" s="227">
        <f t="shared" si="270"/>
        <v>0</v>
      </c>
      <c r="AA2487" s="227">
        <f t="shared" si="272"/>
        <v>0</v>
      </c>
    </row>
    <row r="2488" spans="2:27" ht="13.5" hidden="1">
      <c r="B2488" s="232" t="s">
        <v>1110</v>
      </c>
      <c r="C2488" s="232" t="s">
        <v>1411</v>
      </c>
      <c r="D2488" s="232" t="s">
        <v>1446</v>
      </c>
      <c r="E2488" s="232" t="s">
        <v>988</v>
      </c>
      <c r="F2488" s="232">
        <v>128</v>
      </c>
      <c r="G2488" s="232" t="s">
        <v>1369</v>
      </c>
      <c r="H2488" s="233">
        <v>57.857999999999997</v>
      </c>
      <c r="I2488" s="233">
        <v>0</v>
      </c>
      <c r="J2488" s="233">
        <v>0</v>
      </c>
      <c r="K2488" s="234">
        <v>0</v>
      </c>
      <c r="L2488" s="233">
        <v>0</v>
      </c>
      <c r="M2488" s="234">
        <v>0</v>
      </c>
      <c r="N2488" s="233">
        <v>0</v>
      </c>
      <c r="O2488" s="233">
        <v>0</v>
      </c>
      <c r="P2488" s="233">
        <v>0</v>
      </c>
      <c r="Q2488" s="234">
        <v>0</v>
      </c>
      <c r="R2488" s="233">
        <v>0</v>
      </c>
      <c r="S2488" s="234">
        <v>0</v>
      </c>
      <c r="T2488" s="233">
        <v>0</v>
      </c>
      <c r="U2488" s="235">
        <f t="shared" si="266"/>
        <v>42236.34</v>
      </c>
      <c r="V2488" s="227">
        <f t="shared" si="267"/>
        <v>0</v>
      </c>
      <c r="W2488" s="227">
        <f t="shared" si="268"/>
        <v>0</v>
      </c>
      <c r="X2488" s="227">
        <f t="shared" si="271"/>
        <v>0</v>
      </c>
      <c r="Y2488" s="227">
        <f t="shared" si="269"/>
        <v>0</v>
      </c>
      <c r="Z2488" s="227">
        <f t="shared" si="270"/>
        <v>0</v>
      </c>
      <c r="AA2488" s="227">
        <f t="shared" si="272"/>
        <v>0</v>
      </c>
    </row>
    <row r="2489" spans="2:27" ht="13.5" hidden="1">
      <c r="B2489" s="232" t="s">
        <v>1110</v>
      </c>
      <c r="C2489" s="232" t="s">
        <v>1412</v>
      </c>
      <c r="D2489" s="232" t="s">
        <v>1446</v>
      </c>
      <c r="E2489" s="232" t="s">
        <v>988</v>
      </c>
      <c r="F2489" s="232">
        <v>16</v>
      </c>
      <c r="G2489" s="232" t="s">
        <v>1316</v>
      </c>
      <c r="H2489" s="233">
        <v>7.3460000000000001</v>
      </c>
      <c r="I2489" s="233">
        <v>0</v>
      </c>
      <c r="J2489" s="233">
        <v>0</v>
      </c>
      <c r="K2489" s="234">
        <v>0</v>
      </c>
      <c r="L2489" s="233">
        <v>0</v>
      </c>
      <c r="M2489" s="234">
        <v>0</v>
      </c>
      <c r="N2489" s="233">
        <v>0</v>
      </c>
      <c r="O2489" s="233">
        <v>0</v>
      </c>
      <c r="P2489" s="233">
        <v>0</v>
      </c>
      <c r="Q2489" s="234">
        <v>0</v>
      </c>
      <c r="R2489" s="233">
        <v>0</v>
      </c>
      <c r="S2489" s="234">
        <v>0</v>
      </c>
      <c r="T2489" s="233">
        <v>0</v>
      </c>
      <c r="U2489" s="235">
        <f t="shared" si="266"/>
        <v>5362.58</v>
      </c>
      <c r="V2489" s="227">
        <f t="shared" si="267"/>
        <v>0</v>
      </c>
      <c r="W2489" s="227">
        <f t="shared" si="268"/>
        <v>0</v>
      </c>
      <c r="X2489" s="227">
        <f t="shared" si="271"/>
        <v>0</v>
      </c>
      <c r="Y2489" s="227">
        <f t="shared" si="269"/>
        <v>0</v>
      </c>
      <c r="Z2489" s="227">
        <f t="shared" si="270"/>
        <v>0</v>
      </c>
      <c r="AA2489" s="227">
        <f t="shared" si="272"/>
        <v>0</v>
      </c>
    </row>
    <row r="2490" spans="2:27" ht="13.5" hidden="1">
      <c r="B2490" s="232" t="s">
        <v>1110</v>
      </c>
      <c r="C2490" s="232" t="s">
        <v>1413</v>
      </c>
      <c r="D2490" s="232" t="s">
        <v>1446</v>
      </c>
      <c r="E2490" s="232" t="s">
        <v>988</v>
      </c>
      <c r="F2490" s="232">
        <v>32</v>
      </c>
      <c r="G2490" s="232" t="s">
        <v>1345</v>
      </c>
      <c r="H2490" s="233">
        <v>14.561999999999999</v>
      </c>
      <c r="I2490" s="233">
        <v>0</v>
      </c>
      <c r="J2490" s="233">
        <v>0</v>
      </c>
      <c r="K2490" s="234">
        <v>0</v>
      </c>
      <c r="L2490" s="233">
        <v>0</v>
      </c>
      <c r="M2490" s="234">
        <v>0</v>
      </c>
      <c r="N2490" s="233">
        <v>0</v>
      </c>
      <c r="O2490" s="233">
        <v>0</v>
      </c>
      <c r="P2490" s="233">
        <v>0</v>
      </c>
      <c r="Q2490" s="234">
        <v>0</v>
      </c>
      <c r="R2490" s="233">
        <v>0</v>
      </c>
      <c r="S2490" s="234">
        <v>0</v>
      </c>
      <c r="T2490" s="233">
        <v>0</v>
      </c>
      <c r="U2490" s="235">
        <f t="shared" si="266"/>
        <v>10630.26</v>
      </c>
      <c r="V2490" s="227">
        <f t="shared" si="267"/>
        <v>0</v>
      </c>
      <c r="W2490" s="227">
        <f t="shared" si="268"/>
        <v>0</v>
      </c>
      <c r="X2490" s="227">
        <f t="shared" si="271"/>
        <v>0</v>
      </c>
      <c r="Y2490" s="227">
        <f t="shared" si="269"/>
        <v>0</v>
      </c>
      <c r="Z2490" s="227">
        <f t="shared" si="270"/>
        <v>0</v>
      </c>
      <c r="AA2490" s="227">
        <f t="shared" si="272"/>
        <v>0</v>
      </c>
    </row>
    <row r="2491" spans="2:27" ht="13.5" hidden="1">
      <c r="B2491" s="232" t="s">
        <v>1110</v>
      </c>
      <c r="C2491" s="232" t="s">
        <v>1415</v>
      </c>
      <c r="D2491" s="232" t="s">
        <v>1446</v>
      </c>
      <c r="E2491" s="232" t="s">
        <v>988</v>
      </c>
      <c r="F2491" s="232">
        <v>128</v>
      </c>
      <c r="G2491" s="232" t="s">
        <v>1369</v>
      </c>
      <c r="H2491" s="233">
        <v>57.857999999999997</v>
      </c>
      <c r="I2491" s="233">
        <v>0</v>
      </c>
      <c r="J2491" s="233">
        <v>0</v>
      </c>
      <c r="K2491" s="234">
        <v>0</v>
      </c>
      <c r="L2491" s="233">
        <v>0</v>
      </c>
      <c r="M2491" s="234">
        <v>0</v>
      </c>
      <c r="N2491" s="233">
        <v>0</v>
      </c>
      <c r="O2491" s="233">
        <v>0</v>
      </c>
      <c r="P2491" s="233">
        <v>0</v>
      </c>
      <c r="Q2491" s="234">
        <v>0</v>
      </c>
      <c r="R2491" s="233">
        <v>0</v>
      </c>
      <c r="S2491" s="234">
        <v>0</v>
      </c>
      <c r="T2491" s="233">
        <v>0</v>
      </c>
      <c r="U2491" s="235">
        <f t="shared" si="266"/>
        <v>42236.34</v>
      </c>
      <c r="V2491" s="227">
        <f t="shared" si="267"/>
        <v>0</v>
      </c>
      <c r="W2491" s="227">
        <f t="shared" si="268"/>
        <v>0</v>
      </c>
      <c r="X2491" s="227">
        <f t="shared" si="271"/>
        <v>0</v>
      </c>
      <c r="Y2491" s="227">
        <f t="shared" si="269"/>
        <v>0</v>
      </c>
      <c r="Z2491" s="227">
        <f t="shared" si="270"/>
        <v>0</v>
      </c>
      <c r="AA2491" s="227">
        <f t="shared" si="272"/>
        <v>0</v>
      </c>
    </row>
    <row r="2492" spans="2:27" ht="13.5" hidden="1">
      <c r="B2492" s="232" t="s">
        <v>1110</v>
      </c>
      <c r="C2492" s="232" t="s">
        <v>1416</v>
      </c>
      <c r="D2492" s="232" t="s">
        <v>1446</v>
      </c>
      <c r="E2492" s="232" t="s">
        <v>988</v>
      </c>
      <c r="F2492" s="232">
        <v>4</v>
      </c>
      <c r="G2492" s="232" t="s">
        <v>1312</v>
      </c>
      <c r="H2492" s="233">
        <v>1.8640000000000001</v>
      </c>
      <c r="I2492" s="233">
        <v>0</v>
      </c>
      <c r="J2492" s="233">
        <v>0</v>
      </c>
      <c r="K2492" s="234">
        <v>0</v>
      </c>
      <c r="L2492" s="233">
        <v>0</v>
      </c>
      <c r="M2492" s="234">
        <v>0</v>
      </c>
      <c r="N2492" s="233">
        <v>0</v>
      </c>
      <c r="O2492" s="233">
        <v>0</v>
      </c>
      <c r="P2492" s="233">
        <v>0</v>
      </c>
      <c r="Q2492" s="234">
        <v>0</v>
      </c>
      <c r="R2492" s="233">
        <v>0</v>
      </c>
      <c r="S2492" s="234">
        <v>0</v>
      </c>
      <c r="T2492" s="233">
        <v>0</v>
      </c>
      <c r="U2492" s="235">
        <f t="shared" si="266"/>
        <v>1360.72</v>
      </c>
      <c r="V2492" s="227">
        <f t="shared" si="267"/>
        <v>0</v>
      </c>
      <c r="W2492" s="227">
        <f t="shared" si="268"/>
        <v>0</v>
      </c>
      <c r="X2492" s="227">
        <f t="shared" si="271"/>
        <v>0</v>
      </c>
      <c r="Y2492" s="227">
        <f t="shared" si="269"/>
        <v>0</v>
      </c>
      <c r="Z2492" s="227">
        <f t="shared" si="270"/>
        <v>0</v>
      </c>
      <c r="AA2492" s="227">
        <f t="shared" si="272"/>
        <v>0</v>
      </c>
    </row>
    <row r="2493" spans="2:27" ht="13.5" hidden="1">
      <c r="B2493" s="232" t="s">
        <v>1110</v>
      </c>
      <c r="C2493" s="232" t="s">
        <v>884</v>
      </c>
      <c r="D2493" s="232" t="s">
        <v>1446</v>
      </c>
      <c r="E2493" s="232" t="s">
        <v>988</v>
      </c>
      <c r="F2493" s="232">
        <v>8</v>
      </c>
      <c r="G2493" s="232" t="s">
        <v>1312</v>
      </c>
      <c r="H2493" s="233">
        <v>3.5908000000000002</v>
      </c>
      <c r="I2493" s="233">
        <v>0</v>
      </c>
      <c r="J2493" s="233">
        <v>0</v>
      </c>
      <c r="K2493" s="234">
        <v>0</v>
      </c>
      <c r="L2493" s="233">
        <v>0</v>
      </c>
      <c r="M2493" s="234">
        <v>0</v>
      </c>
      <c r="N2493" s="233">
        <v>0</v>
      </c>
      <c r="O2493" s="233">
        <v>0</v>
      </c>
      <c r="P2493" s="233">
        <v>0</v>
      </c>
      <c r="Q2493" s="234">
        <v>0</v>
      </c>
      <c r="R2493" s="233">
        <v>0</v>
      </c>
      <c r="S2493" s="234">
        <v>0</v>
      </c>
      <c r="T2493" s="233">
        <v>0</v>
      </c>
      <c r="U2493" s="235">
        <f t="shared" si="266"/>
        <v>2621.2840000000001</v>
      </c>
      <c r="V2493" s="227">
        <f t="shared" si="267"/>
        <v>0</v>
      </c>
      <c r="W2493" s="227">
        <f t="shared" si="268"/>
        <v>0</v>
      </c>
      <c r="X2493" s="227">
        <f t="shared" si="271"/>
        <v>0</v>
      </c>
      <c r="Y2493" s="227">
        <f t="shared" si="269"/>
        <v>0</v>
      </c>
      <c r="Z2493" s="227">
        <f t="shared" si="270"/>
        <v>0</v>
      </c>
      <c r="AA2493" s="227">
        <f t="shared" si="272"/>
        <v>0</v>
      </c>
    </row>
    <row r="2494" spans="2:27" ht="13.5" hidden="1">
      <c r="B2494" s="232" t="s">
        <v>1110</v>
      </c>
      <c r="C2494" s="232" t="s">
        <v>890</v>
      </c>
      <c r="D2494" s="232" t="s">
        <v>1446</v>
      </c>
      <c r="E2494" s="232" t="s">
        <v>988</v>
      </c>
      <c r="F2494" s="232">
        <v>4</v>
      </c>
      <c r="G2494" s="232" t="s">
        <v>1311</v>
      </c>
      <c r="H2494" s="233">
        <v>1.7904</v>
      </c>
      <c r="I2494" s="233">
        <v>0</v>
      </c>
      <c r="J2494" s="233">
        <v>0</v>
      </c>
      <c r="K2494" s="234">
        <v>0</v>
      </c>
      <c r="L2494" s="233">
        <v>0</v>
      </c>
      <c r="M2494" s="234">
        <v>0</v>
      </c>
      <c r="N2494" s="233">
        <v>0</v>
      </c>
      <c r="O2494" s="233">
        <v>0</v>
      </c>
      <c r="P2494" s="233">
        <v>0</v>
      </c>
      <c r="Q2494" s="234">
        <v>0</v>
      </c>
      <c r="R2494" s="233">
        <v>0</v>
      </c>
      <c r="S2494" s="234">
        <v>0</v>
      </c>
      <c r="T2494" s="233">
        <v>0</v>
      </c>
      <c r="U2494" s="235">
        <f t="shared" si="266"/>
        <v>1306.992</v>
      </c>
      <c r="V2494" s="227">
        <f t="shared" si="267"/>
        <v>0</v>
      </c>
      <c r="W2494" s="227">
        <f t="shared" si="268"/>
        <v>0</v>
      </c>
      <c r="X2494" s="227">
        <f t="shared" si="271"/>
        <v>0</v>
      </c>
      <c r="Y2494" s="227">
        <f t="shared" si="269"/>
        <v>0</v>
      </c>
      <c r="Z2494" s="227">
        <f t="shared" si="270"/>
        <v>0</v>
      </c>
      <c r="AA2494" s="227">
        <f t="shared" si="272"/>
        <v>0</v>
      </c>
    </row>
    <row r="2495" spans="2:27" ht="13.5" hidden="1">
      <c r="B2495" s="232" t="s">
        <v>1110</v>
      </c>
      <c r="C2495" s="232" t="s">
        <v>891</v>
      </c>
      <c r="D2495" s="232" t="s">
        <v>1446</v>
      </c>
      <c r="E2495" s="232" t="s">
        <v>988</v>
      </c>
      <c r="F2495" s="232">
        <v>8</v>
      </c>
      <c r="G2495" s="232" t="s">
        <v>1312</v>
      </c>
      <c r="H2495" s="233">
        <v>3.5459999999999998</v>
      </c>
      <c r="I2495" s="233">
        <v>0</v>
      </c>
      <c r="J2495" s="233">
        <v>0</v>
      </c>
      <c r="K2495" s="234">
        <v>0</v>
      </c>
      <c r="L2495" s="233">
        <v>0</v>
      </c>
      <c r="M2495" s="234">
        <v>0</v>
      </c>
      <c r="N2495" s="233">
        <v>0</v>
      </c>
      <c r="O2495" s="233">
        <v>0</v>
      </c>
      <c r="P2495" s="233">
        <v>0</v>
      </c>
      <c r="Q2495" s="234">
        <v>0</v>
      </c>
      <c r="R2495" s="233">
        <v>0</v>
      </c>
      <c r="S2495" s="234">
        <v>0</v>
      </c>
      <c r="T2495" s="233">
        <v>0</v>
      </c>
      <c r="U2495" s="235">
        <f t="shared" si="266"/>
        <v>2588.58</v>
      </c>
      <c r="V2495" s="227">
        <f t="shared" si="267"/>
        <v>0</v>
      </c>
      <c r="W2495" s="227">
        <f t="shared" si="268"/>
        <v>0</v>
      </c>
      <c r="X2495" s="227">
        <f t="shared" si="271"/>
        <v>0</v>
      </c>
      <c r="Y2495" s="227">
        <f t="shared" si="269"/>
        <v>0</v>
      </c>
      <c r="Z2495" s="227">
        <f t="shared" si="270"/>
        <v>0</v>
      </c>
      <c r="AA2495" s="227">
        <f t="shared" si="272"/>
        <v>0</v>
      </c>
    </row>
    <row r="2496" spans="2:27" ht="13.5" hidden="1">
      <c r="B2496" s="232" t="s">
        <v>1110</v>
      </c>
      <c r="C2496" s="232" t="s">
        <v>896</v>
      </c>
      <c r="D2496" s="232" t="s">
        <v>1446</v>
      </c>
      <c r="E2496" s="232" t="s">
        <v>988</v>
      </c>
      <c r="F2496" s="232">
        <v>4</v>
      </c>
      <c r="G2496" s="232" t="s">
        <v>1311</v>
      </c>
      <c r="H2496" s="233">
        <v>1.768</v>
      </c>
      <c r="I2496" s="233">
        <v>0</v>
      </c>
      <c r="J2496" s="233">
        <v>0</v>
      </c>
      <c r="K2496" s="234">
        <v>0</v>
      </c>
      <c r="L2496" s="233">
        <v>0</v>
      </c>
      <c r="M2496" s="234">
        <v>0</v>
      </c>
      <c r="N2496" s="233">
        <v>0</v>
      </c>
      <c r="O2496" s="233">
        <v>0</v>
      </c>
      <c r="P2496" s="233">
        <v>0</v>
      </c>
      <c r="Q2496" s="234">
        <v>0</v>
      </c>
      <c r="R2496" s="233">
        <v>0</v>
      </c>
      <c r="S2496" s="234">
        <v>0</v>
      </c>
      <c r="T2496" s="233">
        <v>0</v>
      </c>
      <c r="U2496" s="235">
        <f t="shared" si="266"/>
        <v>1290.6400000000001</v>
      </c>
      <c r="V2496" s="227">
        <f t="shared" si="267"/>
        <v>0</v>
      </c>
      <c r="W2496" s="227">
        <f t="shared" si="268"/>
        <v>0</v>
      </c>
      <c r="X2496" s="227">
        <f t="shared" si="271"/>
        <v>0</v>
      </c>
      <c r="Y2496" s="227">
        <f t="shared" si="269"/>
        <v>0</v>
      </c>
      <c r="Z2496" s="227">
        <f t="shared" si="270"/>
        <v>0</v>
      </c>
      <c r="AA2496" s="227">
        <f t="shared" si="272"/>
        <v>0</v>
      </c>
    </row>
    <row r="2497" spans="2:27" ht="13.5" hidden="1">
      <c r="B2497" s="232" t="s">
        <v>1110</v>
      </c>
      <c r="C2497" s="232" t="s">
        <v>897</v>
      </c>
      <c r="D2497" s="232" t="s">
        <v>1446</v>
      </c>
      <c r="E2497" s="232" t="s">
        <v>988</v>
      </c>
      <c r="F2497" s="232">
        <v>8</v>
      </c>
      <c r="G2497" s="232" t="s">
        <v>1312</v>
      </c>
      <c r="H2497" s="233">
        <v>3.5044</v>
      </c>
      <c r="I2497" s="233">
        <v>0</v>
      </c>
      <c r="J2497" s="233">
        <v>0</v>
      </c>
      <c r="K2497" s="234">
        <v>0</v>
      </c>
      <c r="L2497" s="233">
        <v>0</v>
      </c>
      <c r="M2497" s="234">
        <v>0</v>
      </c>
      <c r="N2497" s="233">
        <v>0</v>
      </c>
      <c r="O2497" s="233">
        <v>0</v>
      </c>
      <c r="P2497" s="233">
        <v>0</v>
      </c>
      <c r="Q2497" s="234">
        <v>0</v>
      </c>
      <c r="R2497" s="233">
        <v>0</v>
      </c>
      <c r="S2497" s="234">
        <v>0</v>
      </c>
      <c r="T2497" s="233">
        <v>0</v>
      </c>
      <c r="U2497" s="235">
        <f t="shared" si="266"/>
        <v>2558.212</v>
      </c>
      <c r="V2497" s="227">
        <f t="shared" si="267"/>
        <v>0</v>
      </c>
      <c r="W2497" s="227">
        <f t="shared" si="268"/>
        <v>0</v>
      </c>
      <c r="X2497" s="227">
        <f t="shared" si="271"/>
        <v>0</v>
      </c>
      <c r="Y2497" s="227">
        <f t="shared" si="269"/>
        <v>0</v>
      </c>
      <c r="Z2497" s="227">
        <f t="shared" si="270"/>
        <v>0</v>
      </c>
      <c r="AA2497" s="227">
        <f t="shared" si="272"/>
        <v>0</v>
      </c>
    </row>
    <row r="2498" spans="2:27" ht="13.5" hidden="1">
      <c r="B2498" s="232" t="s">
        <v>1110</v>
      </c>
      <c r="C2498" s="232" t="s">
        <v>903</v>
      </c>
      <c r="D2498" s="232" t="s">
        <v>1446</v>
      </c>
      <c r="E2498" s="232" t="s">
        <v>988</v>
      </c>
      <c r="F2498" s="232">
        <v>4</v>
      </c>
      <c r="G2498" s="232" t="s">
        <v>1311</v>
      </c>
      <c r="H2498" s="233">
        <v>1.7472000000000001</v>
      </c>
      <c r="I2498" s="233">
        <v>0</v>
      </c>
      <c r="J2498" s="233">
        <v>0</v>
      </c>
      <c r="K2498" s="234">
        <v>0</v>
      </c>
      <c r="L2498" s="233">
        <v>0</v>
      </c>
      <c r="M2498" s="234">
        <v>0</v>
      </c>
      <c r="N2498" s="233">
        <v>0</v>
      </c>
      <c r="O2498" s="233">
        <v>0</v>
      </c>
      <c r="P2498" s="233">
        <v>0</v>
      </c>
      <c r="Q2498" s="234">
        <v>0</v>
      </c>
      <c r="R2498" s="233">
        <v>0</v>
      </c>
      <c r="S2498" s="234">
        <v>0</v>
      </c>
      <c r="T2498" s="233">
        <v>0</v>
      </c>
      <c r="U2498" s="235">
        <f t="shared" si="266"/>
        <v>1275.4560000000001</v>
      </c>
      <c r="V2498" s="227">
        <f t="shared" si="267"/>
        <v>0</v>
      </c>
      <c r="W2498" s="227">
        <f t="shared" si="268"/>
        <v>0</v>
      </c>
      <c r="X2498" s="227">
        <f t="shared" si="271"/>
        <v>0</v>
      </c>
      <c r="Y2498" s="227">
        <f t="shared" si="269"/>
        <v>0</v>
      </c>
      <c r="Z2498" s="227">
        <f t="shared" si="270"/>
        <v>0</v>
      </c>
      <c r="AA2498" s="227">
        <f t="shared" si="272"/>
        <v>0</v>
      </c>
    </row>
    <row r="2499" spans="2:27" ht="13.5" hidden="1">
      <c r="B2499" s="232" t="s">
        <v>1110</v>
      </c>
      <c r="C2499" s="232" t="s">
        <v>1419</v>
      </c>
      <c r="D2499" s="232" t="s">
        <v>1446</v>
      </c>
      <c r="E2499" s="232" t="s">
        <v>988</v>
      </c>
      <c r="F2499" s="232">
        <v>448</v>
      </c>
      <c r="G2499" s="232" t="s">
        <v>1420</v>
      </c>
      <c r="H2499" s="233">
        <v>431.6</v>
      </c>
      <c r="I2499" s="233">
        <v>0</v>
      </c>
      <c r="J2499" s="233">
        <v>0</v>
      </c>
      <c r="K2499" s="234">
        <v>0</v>
      </c>
      <c r="L2499" s="233">
        <v>0</v>
      </c>
      <c r="M2499" s="234">
        <v>0</v>
      </c>
      <c r="N2499" s="233">
        <v>0</v>
      </c>
      <c r="O2499" s="233">
        <v>0</v>
      </c>
      <c r="P2499" s="233">
        <v>0</v>
      </c>
      <c r="Q2499" s="234">
        <v>0</v>
      </c>
      <c r="R2499" s="233">
        <v>0</v>
      </c>
      <c r="S2499" s="234">
        <v>0</v>
      </c>
      <c r="T2499" s="233">
        <v>0</v>
      </c>
      <c r="U2499" s="235">
        <f t="shared" si="266"/>
        <v>315068</v>
      </c>
      <c r="V2499" s="227">
        <f t="shared" si="267"/>
        <v>0</v>
      </c>
      <c r="W2499" s="227">
        <f t="shared" si="268"/>
        <v>0</v>
      </c>
      <c r="X2499" s="227">
        <f t="shared" si="271"/>
        <v>0</v>
      </c>
      <c r="Y2499" s="227">
        <f t="shared" si="269"/>
        <v>0</v>
      </c>
      <c r="Z2499" s="227">
        <f t="shared" si="270"/>
        <v>0</v>
      </c>
      <c r="AA2499" s="227">
        <f t="shared" si="272"/>
        <v>0</v>
      </c>
    </row>
    <row r="2500" spans="2:27" ht="13.5" hidden="1">
      <c r="B2500" s="232" t="s">
        <v>1110</v>
      </c>
      <c r="C2500" s="232" t="s">
        <v>1421</v>
      </c>
      <c r="D2500" s="232" t="s">
        <v>1446</v>
      </c>
      <c r="E2500" s="232" t="s">
        <v>988</v>
      </c>
      <c r="F2500" s="232">
        <v>448</v>
      </c>
      <c r="G2500" s="232" t="s">
        <v>1422</v>
      </c>
      <c r="H2500" s="233">
        <v>233.99700000000001</v>
      </c>
      <c r="I2500" s="233">
        <v>0</v>
      </c>
      <c r="J2500" s="233">
        <v>0</v>
      </c>
      <c r="K2500" s="234">
        <v>0</v>
      </c>
      <c r="L2500" s="233">
        <v>0</v>
      </c>
      <c r="M2500" s="234">
        <v>0</v>
      </c>
      <c r="N2500" s="233">
        <v>0</v>
      </c>
      <c r="O2500" s="233">
        <v>0</v>
      </c>
      <c r="P2500" s="233">
        <v>0</v>
      </c>
      <c r="Q2500" s="234">
        <v>0</v>
      </c>
      <c r="R2500" s="233">
        <v>0</v>
      </c>
      <c r="S2500" s="234">
        <v>0</v>
      </c>
      <c r="T2500" s="233">
        <v>0</v>
      </c>
      <c r="U2500" s="235">
        <f t="shared" ref="U2500:U2563" si="273">H2500*hour_M</f>
        <v>170817.81</v>
      </c>
      <c r="V2500" s="227">
        <f t="shared" ref="V2500:V2563" si="274">J2500*hour_M</f>
        <v>0</v>
      </c>
      <c r="W2500" s="227">
        <f t="shared" ref="W2500:W2563" si="275">K2500/12+L2500*hour_M</f>
        <v>0</v>
      </c>
      <c r="X2500" s="227">
        <f t="shared" si="271"/>
        <v>0</v>
      </c>
      <c r="Y2500" s="227">
        <f t="shared" ref="Y2500:Y2563" si="276">P2500*hour_M</f>
        <v>0</v>
      </c>
      <c r="Z2500" s="227">
        <f t="shared" ref="Z2500:Z2563" si="277">Q2500/36+R2500*hour_M</f>
        <v>0</v>
      </c>
      <c r="AA2500" s="227">
        <f t="shared" si="272"/>
        <v>0</v>
      </c>
    </row>
    <row r="2501" spans="2:27" ht="13.5" hidden="1">
      <c r="B2501" s="232" t="s">
        <v>1110</v>
      </c>
      <c r="C2501" s="232" t="s">
        <v>1423</v>
      </c>
      <c r="D2501" s="232" t="s">
        <v>1446</v>
      </c>
      <c r="E2501" s="232" t="s">
        <v>988</v>
      </c>
      <c r="F2501" s="232">
        <v>224</v>
      </c>
      <c r="G2501" s="232" t="s">
        <v>1422</v>
      </c>
      <c r="H2501" s="233">
        <v>140.1096</v>
      </c>
      <c r="I2501" s="233">
        <v>0</v>
      </c>
      <c r="J2501" s="233">
        <v>0</v>
      </c>
      <c r="K2501" s="234">
        <v>0</v>
      </c>
      <c r="L2501" s="233">
        <v>0</v>
      </c>
      <c r="M2501" s="234">
        <v>0</v>
      </c>
      <c r="N2501" s="233">
        <v>0</v>
      </c>
      <c r="O2501" s="233">
        <v>0</v>
      </c>
      <c r="P2501" s="233">
        <v>0</v>
      </c>
      <c r="Q2501" s="234">
        <v>0</v>
      </c>
      <c r="R2501" s="233">
        <v>0</v>
      </c>
      <c r="S2501" s="234">
        <v>0</v>
      </c>
      <c r="T2501" s="233">
        <v>0</v>
      </c>
      <c r="U2501" s="235">
        <f t="shared" si="273"/>
        <v>102280.008</v>
      </c>
      <c r="V2501" s="227">
        <f t="shared" si="274"/>
        <v>0</v>
      </c>
      <c r="W2501" s="227">
        <f t="shared" si="275"/>
        <v>0</v>
      </c>
      <c r="X2501" s="227">
        <f t="shared" ref="X2501:X2564" si="278">M2501/12</f>
        <v>0</v>
      </c>
      <c r="Y2501" s="227">
        <f t="shared" si="276"/>
        <v>0</v>
      </c>
      <c r="Z2501" s="227">
        <f t="shared" si="277"/>
        <v>0</v>
      </c>
      <c r="AA2501" s="227">
        <f t="shared" ref="AA2501:AA2564" si="279">S2501/36</f>
        <v>0</v>
      </c>
    </row>
    <row r="2502" spans="2:27" ht="13.5" hidden="1">
      <c r="B2502" s="232" t="s">
        <v>1110</v>
      </c>
      <c r="C2502" s="232" t="s">
        <v>904</v>
      </c>
      <c r="D2502" s="232" t="s">
        <v>1446</v>
      </c>
      <c r="E2502" s="232" t="s">
        <v>988</v>
      </c>
      <c r="F2502" s="232">
        <v>64</v>
      </c>
      <c r="G2502" s="232" t="s">
        <v>1424</v>
      </c>
      <c r="H2502" s="233">
        <v>33.801000000000002</v>
      </c>
      <c r="I2502" s="233">
        <v>0</v>
      </c>
      <c r="J2502" s="233">
        <v>0</v>
      </c>
      <c r="K2502" s="234">
        <v>0</v>
      </c>
      <c r="L2502" s="233">
        <v>0</v>
      </c>
      <c r="M2502" s="234">
        <v>0</v>
      </c>
      <c r="N2502" s="233">
        <v>0</v>
      </c>
      <c r="O2502" s="233">
        <v>0</v>
      </c>
      <c r="P2502" s="233">
        <v>0</v>
      </c>
      <c r="Q2502" s="234">
        <v>0</v>
      </c>
      <c r="R2502" s="233">
        <v>0</v>
      </c>
      <c r="S2502" s="234">
        <v>0</v>
      </c>
      <c r="T2502" s="233">
        <v>0</v>
      </c>
      <c r="U2502" s="235">
        <f t="shared" si="273"/>
        <v>24674.730000000003</v>
      </c>
      <c r="V2502" s="227">
        <f t="shared" si="274"/>
        <v>0</v>
      </c>
      <c r="W2502" s="227">
        <f t="shared" si="275"/>
        <v>0</v>
      </c>
      <c r="X2502" s="227">
        <f t="shared" si="278"/>
        <v>0</v>
      </c>
      <c r="Y2502" s="227">
        <f t="shared" si="276"/>
        <v>0</v>
      </c>
      <c r="Z2502" s="227">
        <f t="shared" si="277"/>
        <v>0</v>
      </c>
      <c r="AA2502" s="227">
        <f t="shared" si="279"/>
        <v>0</v>
      </c>
    </row>
    <row r="2503" spans="2:27" ht="13.5" hidden="1">
      <c r="B2503" s="232" t="s">
        <v>1110</v>
      </c>
      <c r="C2503" s="232" t="s">
        <v>905</v>
      </c>
      <c r="D2503" s="232" t="s">
        <v>1446</v>
      </c>
      <c r="E2503" s="232" t="s">
        <v>988</v>
      </c>
      <c r="F2503" s="232">
        <v>128</v>
      </c>
      <c r="G2503" s="232" t="s">
        <v>1425</v>
      </c>
      <c r="H2503" s="233">
        <v>67.471999999999994</v>
      </c>
      <c r="I2503" s="233">
        <v>0</v>
      </c>
      <c r="J2503" s="233">
        <v>0</v>
      </c>
      <c r="K2503" s="234">
        <v>0</v>
      </c>
      <c r="L2503" s="233">
        <v>0</v>
      </c>
      <c r="M2503" s="234">
        <v>0</v>
      </c>
      <c r="N2503" s="233">
        <v>0</v>
      </c>
      <c r="O2503" s="233">
        <v>0</v>
      </c>
      <c r="P2503" s="233">
        <v>0</v>
      </c>
      <c r="Q2503" s="234">
        <v>0</v>
      </c>
      <c r="R2503" s="233">
        <v>0</v>
      </c>
      <c r="S2503" s="234">
        <v>0</v>
      </c>
      <c r="T2503" s="233">
        <v>0</v>
      </c>
      <c r="U2503" s="235">
        <f t="shared" si="273"/>
        <v>49254.559999999998</v>
      </c>
      <c r="V2503" s="227">
        <f t="shared" si="274"/>
        <v>0</v>
      </c>
      <c r="W2503" s="227">
        <f t="shared" si="275"/>
        <v>0</v>
      </c>
      <c r="X2503" s="227">
        <f t="shared" si="278"/>
        <v>0</v>
      </c>
      <c r="Y2503" s="227">
        <f t="shared" si="276"/>
        <v>0</v>
      </c>
      <c r="Z2503" s="227">
        <f t="shared" si="277"/>
        <v>0</v>
      </c>
      <c r="AA2503" s="227">
        <f t="shared" si="279"/>
        <v>0</v>
      </c>
    </row>
    <row r="2504" spans="2:27" ht="13.5" hidden="1">
      <c r="B2504" s="232" t="s">
        <v>1110</v>
      </c>
      <c r="C2504" s="232" t="s">
        <v>906</v>
      </c>
      <c r="D2504" s="232" t="s">
        <v>1446</v>
      </c>
      <c r="E2504" s="232" t="s">
        <v>988</v>
      </c>
      <c r="F2504" s="232">
        <v>64</v>
      </c>
      <c r="G2504" s="232" t="s">
        <v>1425</v>
      </c>
      <c r="H2504" s="233">
        <v>43.473999999999997</v>
      </c>
      <c r="I2504" s="233">
        <v>0</v>
      </c>
      <c r="J2504" s="233">
        <v>0</v>
      </c>
      <c r="K2504" s="234">
        <v>0</v>
      </c>
      <c r="L2504" s="233">
        <v>0</v>
      </c>
      <c r="M2504" s="234">
        <v>0</v>
      </c>
      <c r="N2504" s="233">
        <v>0</v>
      </c>
      <c r="O2504" s="233">
        <v>0</v>
      </c>
      <c r="P2504" s="233">
        <v>0</v>
      </c>
      <c r="Q2504" s="234">
        <v>0</v>
      </c>
      <c r="R2504" s="233">
        <v>0</v>
      </c>
      <c r="S2504" s="234">
        <v>0</v>
      </c>
      <c r="T2504" s="233">
        <v>0</v>
      </c>
      <c r="U2504" s="235">
        <f t="shared" si="273"/>
        <v>31736.019999999997</v>
      </c>
      <c r="V2504" s="227">
        <f t="shared" si="274"/>
        <v>0</v>
      </c>
      <c r="W2504" s="227">
        <f t="shared" si="275"/>
        <v>0</v>
      </c>
      <c r="X2504" s="227">
        <f t="shared" si="278"/>
        <v>0</v>
      </c>
      <c r="Y2504" s="227">
        <f t="shared" si="276"/>
        <v>0</v>
      </c>
      <c r="Z2504" s="227">
        <f t="shared" si="277"/>
        <v>0</v>
      </c>
      <c r="AA2504" s="227">
        <f t="shared" si="279"/>
        <v>0</v>
      </c>
    </row>
    <row r="2505" spans="2:27" ht="13.5" hidden="1">
      <c r="B2505" s="232" t="s">
        <v>1110</v>
      </c>
      <c r="C2505" s="232" t="s">
        <v>907</v>
      </c>
      <c r="D2505" s="232" t="s">
        <v>1446</v>
      </c>
      <c r="E2505" s="232" t="s">
        <v>988</v>
      </c>
      <c r="F2505" s="232">
        <v>8</v>
      </c>
      <c r="G2505" s="232" t="s">
        <v>1353</v>
      </c>
      <c r="H2505" s="233">
        <v>5.548</v>
      </c>
      <c r="I2505" s="233">
        <v>0</v>
      </c>
      <c r="J2505" s="233">
        <v>0</v>
      </c>
      <c r="K2505" s="234">
        <v>0</v>
      </c>
      <c r="L2505" s="233">
        <v>0</v>
      </c>
      <c r="M2505" s="234">
        <v>0</v>
      </c>
      <c r="N2505" s="233">
        <v>0</v>
      </c>
      <c r="O2505" s="233">
        <v>0</v>
      </c>
      <c r="P2505" s="233">
        <v>0</v>
      </c>
      <c r="Q2505" s="234">
        <v>0</v>
      </c>
      <c r="R2505" s="233">
        <v>0</v>
      </c>
      <c r="S2505" s="234">
        <v>0</v>
      </c>
      <c r="T2505" s="233">
        <v>0</v>
      </c>
      <c r="U2505" s="235">
        <f t="shared" si="273"/>
        <v>4050.04</v>
      </c>
      <c r="V2505" s="227">
        <f t="shared" si="274"/>
        <v>0</v>
      </c>
      <c r="W2505" s="227">
        <f t="shared" si="275"/>
        <v>0</v>
      </c>
      <c r="X2505" s="227">
        <f t="shared" si="278"/>
        <v>0</v>
      </c>
      <c r="Y2505" s="227">
        <f t="shared" si="276"/>
        <v>0</v>
      </c>
      <c r="Z2505" s="227">
        <f t="shared" si="277"/>
        <v>0</v>
      </c>
      <c r="AA2505" s="227">
        <f t="shared" si="279"/>
        <v>0</v>
      </c>
    </row>
    <row r="2506" spans="2:27" ht="13.5" hidden="1">
      <c r="B2506" s="232" t="s">
        <v>1110</v>
      </c>
      <c r="C2506" s="232" t="s">
        <v>908</v>
      </c>
      <c r="D2506" s="232" t="s">
        <v>1446</v>
      </c>
      <c r="E2506" s="232" t="s">
        <v>988</v>
      </c>
      <c r="F2506" s="232">
        <v>128</v>
      </c>
      <c r="G2506" s="232" t="s">
        <v>1426</v>
      </c>
      <c r="H2506" s="233">
        <v>86.817999999999998</v>
      </c>
      <c r="I2506" s="233">
        <v>0</v>
      </c>
      <c r="J2506" s="233">
        <v>0</v>
      </c>
      <c r="K2506" s="234">
        <v>0</v>
      </c>
      <c r="L2506" s="233">
        <v>0</v>
      </c>
      <c r="M2506" s="234">
        <v>0</v>
      </c>
      <c r="N2506" s="233">
        <v>0</v>
      </c>
      <c r="O2506" s="233">
        <v>0</v>
      </c>
      <c r="P2506" s="233">
        <v>0</v>
      </c>
      <c r="Q2506" s="234">
        <v>0</v>
      </c>
      <c r="R2506" s="233">
        <v>0</v>
      </c>
      <c r="S2506" s="234">
        <v>0</v>
      </c>
      <c r="T2506" s="233">
        <v>0</v>
      </c>
      <c r="U2506" s="235">
        <f t="shared" si="273"/>
        <v>63377.14</v>
      </c>
      <c r="V2506" s="227">
        <f t="shared" si="274"/>
        <v>0</v>
      </c>
      <c r="W2506" s="227">
        <f t="shared" si="275"/>
        <v>0</v>
      </c>
      <c r="X2506" s="227">
        <f t="shared" si="278"/>
        <v>0</v>
      </c>
      <c r="Y2506" s="227">
        <f t="shared" si="276"/>
        <v>0</v>
      </c>
      <c r="Z2506" s="227">
        <f t="shared" si="277"/>
        <v>0</v>
      </c>
      <c r="AA2506" s="227">
        <f t="shared" si="279"/>
        <v>0</v>
      </c>
    </row>
    <row r="2507" spans="2:27" ht="13.5" hidden="1">
      <c r="B2507" s="232" t="s">
        <v>1110</v>
      </c>
      <c r="C2507" s="232" t="s">
        <v>909</v>
      </c>
      <c r="D2507" s="232" t="s">
        <v>1446</v>
      </c>
      <c r="E2507" s="232" t="s">
        <v>988</v>
      </c>
      <c r="F2507" s="232">
        <v>16</v>
      </c>
      <c r="G2507" s="232" t="s">
        <v>1355</v>
      </c>
      <c r="H2507" s="233">
        <v>10.965999999999999</v>
      </c>
      <c r="I2507" s="233">
        <v>0</v>
      </c>
      <c r="J2507" s="233">
        <v>0</v>
      </c>
      <c r="K2507" s="234">
        <v>0</v>
      </c>
      <c r="L2507" s="233">
        <v>0</v>
      </c>
      <c r="M2507" s="234">
        <v>0</v>
      </c>
      <c r="N2507" s="233">
        <v>0</v>
      </c>
      <c r="O2507" s="233">
        <v>0</v>
      </c>
      <c r="P2507" s="233">
        <v>0</v>
      </c>
      <c r="Q2507" s="234">
        <v>0</v>
      </c>
      <c r="R2507" s="233">
        <v>0</v>
      </c>
      <c r="S2507" s="234">
        <v>0</v>
      </c>
      <c r="T2507" s="233">
        <v>0</v>
      </c>
      <c r="U2507" s="235">
        <f t="shared" si="273"/>
        <v>8005.1799999999994</v>
      </c>
      <c r="V2507" s="227">
        <f t="shared" si="274"/>
        <v>0</v>
      </c>
      <c r="W2507" s="227">
        <f t="shared" si="275"/>
        <v>0</v>
      </c>
      <c r="X2507" s="227">
        <f t="shared" si="278"/>
        <v>0</v>
      </c>
      <c r="Y2507" s="227">
        <f t="shared" si="276"/>
        <v>0</v>
      </c>
      <c r="Z2507" s="227">
        <f t="shared" si="277"/>
        <v>0</v>
      </c>
      <c r="AA2507" s="227">
        <f t="shared" si="279"/>
        <v>0</v>
      </c>
    </row>
    <row r="2508" spans="2:27" ht="13.5" hidden="1">
      <c r="B2508" s="232" t="s">
        <v>1110</v>
      </c>
      <c r="C2508" s="232" t="s">
        <v>910</v>
      </c>
      <c r="D2508" s="232" t="s">
        <v>1446</v>
      </c>
      <c r="E2508" s="232" t="s">
        <v>988</v>
      </c>
      <c r="F2508" s="232">
        <v>32</v>
      </c>
      <c r="G2508" s="232" t="s">
        <v>1424</v>
      </c>
      <c r="H2508" s="233">
        <v>21.802</v>
      </c>
      <c r="I2508" s="233">
        <v>0</v>
      </c>
      <c r="J2508" s="233">
        <v>0</v>
      </c>
      <c r="K2508" s="234">
        <v>0</v>
      </c>
      <c r="L2508" s="233">
        <v>0</v>
      </c>
      <c r="M2508" s="234">
        <v>0</v>
      </c>
      <c r="N2508" s="233">
        <v>0</v>
      </c>
      <c r="O2508" s="233">
        <v>0</v>
      </c>
      <c r="P2508" s="233">
        <v>0</v>
      </c>
      <c r="Q2508" s="234">
        <v>0</v>
      </c>
      <c r="R2508" s="233">
        <v>0</v>
      </c>
      <c r="S2508" s="234">
        <v>0</v>
      </c>
      <c r="T2508" s="233">
        <v>0</v>
      </c>
      <c r="U2508" s="235">
        <f t="shared" si="273"/>
        <v>15915.46</v>
      </c>
      <c r="V2508" s="227">
        <f t="shared" si="274"/>
        <v>0</v>
      </c>
      <c r="W2508" s="227">
        <f t="shared" si="275"/>
        <v>0</v>
      </c>
      <c r="X2508" s="227">
        <f t="shared" si="278"/>
        <v>0</v>
      </c>
      <c r="Y2508" s="227">
        <f t="shared" si="276"/>
        <v>0</v>
      </c>
      <c r="Z2508" s="227">
        <f t="shared" si="277"/>
        <v>0</v>
      </c>
      <c r="AA2508" s="227">
        <f t="shared" si="279"/>
        <v>0</v>
      </c>
    </row>
    <row r="2509" spans="2:27" ht="13.5" hidden="1">
      <c r="B2509" s="232" t="s">
        <v>1110</v>
      </c>
      <c r="C2509" s="232" t="s">
        <v>911</v>
      </c>
      <c r="D2509" s="232" t="s">
        <v>1446</v>
      </c>
      <c r="E2509" s="232" t="s">
        <v>988</v>
      </c>
      <c r="F2509" s="232">
        <v>4</v>
      </c>
      <c r="G2509" s="232" t="s">
        <v>1352</v>
      </c>
      <c r="H2509" s="233">
        <v>2.7690000000000001</v>
      </c>
      <c r="I2509" s="233">
        <v>0</v>
      </c>
      <c r="J2509" s="233">
        <v>0</v>
      </c>
      <c r="K2509" s="234">
        <v>0</v>
      </c>
      <c r="L2509" s="233">
        <v>0</v>
      </c>
      <c r="M2509" s="234">
        <v>0</v>
      </c>
      <c r="N2509" s="233">
        <v>0</v>
      </c>
      <c r="O2509" s="233">
        <v>0</v>
      </c>
      <c r="P2509" s="233">
        <v>0</v>
      </c>
      <c r="Q2509" s="234">
        <v>0</v>
      </c>
      <c r="R2509" s="233">
        <v>0</v>
      </c>
      <c r="S2509" s="234">
        <v>0</v>
      </c>
      <c r="T2509" s="233">
        <v>0</v>
      </c>
      <c r="U2509" s="235">
        <f t="shared" si="273"/>
        <v>2021.3700000000001</v>
      </c>
      <c r="V2509" s="227">
        <f t="shared" si="274"/>
        <v>0</v>
      </c>
      <c r="W2509" s="227">
        <f t="shared" si="275"/>
        <v>0</v>
      </c>
      <c r="X2509" s="227">
        <f t="shared" si="278"/>
        <v>0</v>
      </c>
      <c r="Y2509" s="227">
        <f t="shared" si="276"/>
        <v>0</v>
      </c>
      <c r="Z2509" s="227">
        <f t="shared" si="277"/>
        <v>0</v>
      </c>
      <c r="AA2509" s="227">
        <f t="shared" si="279"/>
        <v>0</v>
      </c>
    </row>
    <row r="2510" spans="2:27" ht="13.5" hidden="1">
      <c r="B2510" s="232" t="s">
        <v>1110</v>
      </c>
      <c r="C2510" s="232" t="s">
        <v>1427</v>
      </c>
      <c r="D2510" s="232" t="s">
        <v>1446</v>
      </c>
      <c r="E2510" s="232" t="s">
        <v>988</v>
      </c>
      <c r="F2510" s="232">
        <v>64</v>
      </c>
      <c r="G2510" s="232" t="s">
        <v>1369</v>
      </c>
      <c r="H2510" s="233">
        <v>33.8005</v>
      </c>
      <c r="I2510" s="233">
        <v>0</v>
      </c>
      <c r="J2510" s="233">
        <v>0</v>
      </c>
      <c r="K2510" s="234">
        <v>0</v>
      </c>
      <c r="L2510" s="233">
        <v>0</v>
      </c>
      <c r="M2510" s="234">
        <v>0</v>
      </c>
      <c r="N2510" s="233">
        <v>0</v>
      </c>
      <c r="O2510" s="233">
        <v>0</v>
      </c>
      <c r="P2510" s="233">
        <v>0</v>
      </c>
      <c r="Q2510" s="234">
        <v>0</v>
      </c>
      <c r="R2510" s="233">
        <v>0</v>
      </c>
      <c r="S2510" s="234">
        <v>0</v>
      </c>
      <c r="T2510" s="233">
        <v>0</v>
      </c>
      <c r="U2510" s="235">
        <f t="shared" si="273"/>
        <v>24674.364999999998</v>
      </c>
      <c r="V2510" s="227">
        <f t="shared" si="274"/>
        <v>0</v>
      </c>
      <c r="W2510" s="227">
        <f t="shared" si="275"/>
        <v>0</v>
      </c>
      <c r="X2510" s="227">
        <f t="shared" si="278"/>
        <v>0</v>
      </c>
      <c r="Y2510" s="227">
        <f t="shared" si="276"/>
        <v>0</v>
      </c>
      <c r="Z2510" s="227">
        <f t="shared" si="277"/>
        <v>0</v>
      </c>
      <c r="AA2510" s="227">
        <f t="shared" si="279"/>
        <v>0</v>
      </c>
    </row>
    <row r="2511" spans="2:27" ht="13.5" hidden="1">
      <c r="B2511" s="232" t="s">
        <v>1110</v>
      </c>
      <c r="C2511" s="232" t="s">
        <v>1428</v>
      </c>
      <c r="D2511" s="232" t="s">
        <v>1446</v>
      </c>
      <c r="E2511" s="232" t="s">
        <v>988</v>
      </c>
      <c r="F2511" s="232">
        <v>96</v>
      </c>
      <c r="G2511" s="232" t="s">
        <v>1429</v>
      </c>
      <c r="H2511" s="233">
        <v>50.635750000000002</v>
      </c>
      <c r="I2511" s="233">
        <v>0</v>
      </c>
      <c r="J2511" s="233">
        <v>0</v>
      </c>
      <c r="K2511" s="234">
        <v>0</v>
      </c>
      <c r="L2511" s="233">
        <v>0</v>
      </c>
      <c r="M2511" s="234">
        <v>0</v>
      </c>
      <c r="N2511" s="233">
        <v>0</v>
      </c>
      <c r="O2511" s="233">
        <v>0</v>
      </c>
      <c r="P2511" s="233">
        <v>0</v>
      </c>
      <c r="Q2511" s="234">
        <v>0</v>
      </c>
      <c r="R2511" s="233">
        <v>0</v>
      </c>
      <c r="S2511" s="234">
        <v>0</v>
      </c>
      <c r="T2511" s="233">
        <v>0</v>
      </c>
      <c r="U2511" s="235">
        <f t="shared" si="273"/>
        <v>36964.097500000003</v>
      </c>
      <c r="V2511" s="227">
        <f t="shared" si="274"/>
        <v>0</v>
      </c>
      <c r="W2511" s="227">
        <f t="shared" si="275"/>
        <v>0</v>
      </c>
      <c r="X2511" s="227">
        <f t="shared" si="278"/>
        <v>0</v>
      </c>
      <c r="Y2511" s="227">
        <f t="shared" si="276"/>
        <v>0</v>
      </c>
      <c r="Z2511" s="227">
        <f t="shared" si="277"/>
        <v>0</v>
      </c>
      <c r="AA2511" s="227">
        <f t="shared" si="279"/>
        <v>0</v>
      </c>
    </row>
    <row r="2512" spans="2:27" ht="13.5" hidden="1">
      <c r="B2512" s="232" t="s">
        <v>1110</v>
      </c>
      <c r="C2512" s="232" t="s">
        <v>1430</v>
      </c>
      <c r="D2512" s="232" t="s">
        <v>1446</v>
      </c>
      <c r="E2512" s="232" t="s">
        <v>988</v>
      </c>
      <c r="F2512" s="232">
        <v>128</v>
      </c>
      <c r="G2512" s="232" t="s">
        <v>1431</v>
      </c>
      <c r="H2512" s="233">
        <v>67.471000000000004</v>
      </c>
      <c r="I2512" s="233">
        <v>0</v>
      </c>
      <c r="J2512" s="233">
        <v>0</v>
      </c>
      <c r="K2512" s="234">
        <v>0</v>
      </c>
      <c r="L2512" s="233">
        <v>0</v>
      </c>
      <c r="M2512" s="234">
        <v>0</v>
      </c>
      <c r="N2512" s="233">
        <v>0</v>
      </c>
      <c r="O2512" s="233">
        <v>0</v>
      </c>
      <c r="P2512" s="233">
        <v>0</v>
      </c>
      <c r="Q2512" s="234">
        <v>0</v>
      </c>
      <c r="R2512" s="233">
        <v>0</v>
      </c>
      <c r="S2512" s="234">
        <v>0</v>
      </c>
      <c r="T2512" s="233">
        <v>0</v>
      </c>
      <c r="U2512" s="235">
        <f t="shared" si="273"/>
        <v>49253.83</v>
      </c>
      <c r="V2512" s="227">
        <f t="shared" si="274"/>
        <v>0</v>
      </c>
      <c r="W2512" s="227">
        <f t="shared" si="275"/>
        <v>0</v>
      </c>
      <c r="X2512" s="227">
        <f t="shared" si="278"/>
        <v>0</v>
      </c>
      <c r="Y2512" s="227">
        <f t="shared" si="276"/>
        <v>0</v>
      </c>
      <c r="Z2512" s="227">
        <f t="shared" si="277"/>
        <v>0</v>
      </c>
      <c r="AA2512" s="227">
        <f t="shared" si="279"/>
        <v>0</v>
      </c>
    </row>
    <row r="2513" spans="2:27" ht="13.5" hidden="1">
      <c r="B2513" s="232" t="s">
        <v>1110</v>
      </c>
      <c r="C2513" s="232" t="s">
        <v>1432</v>
      </c>
      <c r="D2513" s="232" t="s">
        <v>1446</v>
      </c>
      <c r="E2513" s="232" t="s">
        <v>988</v>
      </c>
      <c r="F2513" s="232">
        <v>128</v>
      </c>
      <c r="G2513" s="232" t="s">
        <v>1431</v>
      </c>
      <c r="H2513" s="233">
        <v>67.471000000000004</v>
      </c>
      <c r="I2513" s="233">
        <v>0</v>
      </c>
      <c r="J2513" s="233">
        <v>0</v>
      </c>
      <c r="K2513" s="234">
        <v>0</v>
      </c>
      <c r="L2513" s="233">
        <v>0</v>
      </c>
      <c r="M2513" s="234">
        <v>0</v>
      </c>
      <c r="N2513" s="233">
        <v>0</v>
      </c>
      <c r="O2513" s="233">
        <v>0</v>
      </c>
      <c r="P2513" s="233">
        <v>0</v>
      </c>
      <c r="Q2513" s="234">
        <v>0</v>
      </c>
      <c r="R2513" s="233">
        <v>0</v>
      </c>
      <c r="S2513" s="234">
        <v>0</v>
      </c>
      <c r="T2513" s="233">
        <v>0</v>
      </c>
      <c r="U2513" s="235">
        <f t="shared" si="273"/>
        <v>49253.83</v>
      </c>
      <c r="V2513" s="227">
        <f t="shared" si="274"/>
        <v>0</v>
      </c>
      <c r="W2513" s="227">
        <f t="shared" si="275"/>
        <v>0</v>
      </c>
      <c r="X2513" s="227">
        <f t="shared" si="278"/>
        <v>0</v>
      </c>
      <c r="Y2513" s="227">
        <f t="shared" si="276"/>
        <v>0</v>
      </c>
      <c r="Z2513" s="227">
        <f t="shared" si="277"/>
        <v>0</v>
      </c>
      <c r="AA2513" s="227">
        <f t="shared" si="279"/>
        <v>0</v>
      </c>
    </row>
    <row r="2514" spans="2:27" ht="13.5" hidden="1">
      <c r="B2514" s="232" t="s">
        <v>1110</v>
      </c>
      <c r="C2514" s="232" t="s">
        <v>1433</v>
      </c>
      <c r="D2514" s="232" t="s">
        <v>1446</v>
      </c>
      <c r="E2514" s="232" t="s">
        <v>988</v>
      </c>
      <c r="F2514" s="232">
        <v>64</v>
      </c>
      <c r="G2514" s="232" t="s">
        <v>1431</v>
      </c>
      <c r="H2514" s="233">
        <v>43.470999999999997</v>
      </c>
      <c r="I2514" s="233">
        <v>0</v>
      </c>
      <c r="J2514" s="233">
        <v>0</v>
      </c>
      <c r="K2514" s="234">
        <v>0</v>
      </c>
      <c r="L2514" s="233">
        <v>0</v>
      </c>
      <c r="M2514" s="234">
        <v>0</v>
      </c>
      <c r="N2514" s="233">
        <v>0</v>
      </c>
      <c r="O2514" s="233">
        <v>0</v>
      </c>
      <c r="P2514" s="233">
        <v>0</v>
      </c>
      <c r="Q2514" s="234">
        <v>0</v>
      </c>
      <c r="R2514" s="233">
        <v>0</v>
      </c>
      <c r="S2514" s="234">
        <v>0</v>
      </c>
      <c r="T2514" s="233">
        <v>0</v>
      </c>
      <c r="U2514" s="235">
        <f t="shared" si="273"/>
        <v>31733.829999999998</v>
      </c>
      <c r="V2514" s="227">
        <f t="shared" si="274"/>
        <v>0</v>
      </c>
      <c r="W2514" s="227">
        <f t="shared" si="275"/>
        <v>0</v>
      </c>
      <c r="X2514" s="227">
        <f t="shared" si="278"/>
        <v>0</v>
      </c>
      <c r="Y2514" s="227">
        <f t="shared" si="276"/>
        <v>0</v>
      </c>
      <c r="Z2514" s="227">
        <f t="shared" si="277"/>
        <v>0</v>
      </c>
      <c r="AA2514" s="227">
        <f t="shared" si="279"/>
        <v>0</v>
      </c>
    </row>
    <row r="2515" spans="2:27" ht="13.5" hidden="1">
      <c r="B2515" s="232" t="s">
        <v>1110</v>
      </c>
      <c r="C2515" s="232" t="s">
        <v>1434</v>
      </c>
      <c r="D2515" s="232" t="s">
        <v>1446</v>
      </c>
      <c r="E2515" s="232" t="s">
        <v>988</v>
      </c>
      <c r="F2515" s="232">
        <v>96</v>
      </c>
      <c r="G2515" s="232" t="s">
        <v>1435</v>
      </c>
      <c r="H2515" s="233">
        <v>65.141499999999994</v>
      </c>
      <c r="I2515" s="233">
        <v>0</v>
      </c>
      <c r="J2515" s="233">
        <v>0</v>
      </c>
      <c r="K2515" s="234">
        <v>0</v>
      </c>
      <c r="L2515" s="233">
        <v>0</v>
      </c>
      <c r="M2515" s="234">
        <v>0</v>
      </c>
      <c r="N2515" s="233">
        <v>0</v>
      </c>
      <c r="O2515" s="233">
        <v>0</v>
      </c>
      <c r="P2515" s="233">
        <v>0</v>
      </c>
      <c r="Q2515" s="234">
        <v>0</v>
      </c>
      <c r="R2515" s="233">
        <v>0</v>
      </c>
      <c r="S2515" s="234">
        <v>0</v>
      </c>
      <c r="T2515" s="233">
        <v>0</v>
      </c>
      <c r="U2515" s="235">
        <f t="shared" si="273"/>
        <v>47553.294999999998</v>
      </c>
      <c r="V2515" s="227">
        <f t="shared" si="274"/>
        <v>0</v>
      </c>
      <c r="W2515" s="227">
        <f t="shared" si="275"/>
        <v>0</v>
      </c>
      <c r="X2515" s="227">
        <f t="shared" si="278"/>
        <v>0</v>
      </c>
      <c r="Y2515" s="227">
        <f t="shared" si="276"/>
        <v>0</v>
      </c>
      <c r="Z2515" s="227">
        <f t="shared" si="277"/>
        <v>0</v>
      </c>
      <c r="AA2515" s="227">
        <f t="shared" si="279"/>
        <v>0</v>
      </c>
    </row>
    <row r="2516" spans="2:27" ht="13.5" hidden="1">
      <c r="B2516" s="232" t="s">
        <v>1110</v>
      </c>
      <c r="C2516" s="232" t="s">
        <v>1436</v>
      </c>
      <c r="D2516" s="232" t="s">
        <v>1446</v>
      </c>
      <c r="E2516" s="232" t="s">
        <v>988</v>
      </c>
      <c r="F2516" s="232">
        <v>8</v>
      </c>
      <c r="G2516" s="232" t="s">
        <v>1345</v>
      </c>
      <c r="H2516" s="233">
        <v>5.5476299999999998</v>
      </c>
      <c r="I2516" s="233">
        <v>0</v>
      </c>
      <c r="J2516" s="233">
        <v>0</v>
      </c>
      <c r="K2516" s="234">
        <v>0</v>
      </c>
      <c r="L2516" s="233">
        <v>0</v>
      </c>
      <c r="M2516" s="234">
        <v>0</v>
      </c>
      <c r="N2516" s="233">
        <v>0</v>
      </c>
      <c r="O2516" s="233">
        <v>0</v>
      </c>
      <c r="P2516" s="233">
        <v>0</v>
      </c>
      <c r="Q2516" s="234">
        <v>0</v>
      </c>
      <c r="R2516" s="233">
        <v>0</v>
      </c>
      <c r="S2516" s="234">
        <v>0</v>
      </c>
      <c r="T2516" s="233">
        <v>0</v>
      </c>
      <c r="U2516" s="235">
        <f t="shared" si="273"/>
        <v>4049.7698999999998</v>
      </c>
      <c r="V2516" s="227">
        <f t="shared" si="274"/>
        <v>0</v>
      </c>
      <c r="W2516" s="227">
        <f t="shared" si="275"/>
        <v>0</v>
      </c>
      <c r="X2516" s="227">
        <f t="shared" si="278"/>
        <v>0</v>
      </c>
      <c r="Y2516" s="227">
        <f t="shared" si="276"/>
        <v>0</v>
      </c>
      <c r="Z2516" s="227">
        <f t="shared" si="277"/>
        <v>0</v>
      </c>
      <c r="AA2516" s="227">
        <f t="shared" si="279"/>
        <v>0</v>
      </c>
    </row>
    <row r="2517" spans="2:27" ht="13.5" hidden="1">
      <c r="B2517" s="232" t="s">
        <v>1110</v>
      </c>
      <c r="C2517" s="232" t="s">
        <v>1437</v>
      </c>
      <c r="D2517" s="232" t="s">
        <v>1446</v>
      </c>
      <c r="E2517" s="232" t="s">
        <v>988</v>
      </c>
      <c r="F2517" s="232">
        <v>128</v>
      </c>
      <c r="G2517" s="232" t="s">
        <v>1438</v>
      </c>
      <c r="H2517" s="233">
        <v>86.811999999999998</v>
      </c>
      <c r="I2517" s="233">
        <v>0</v>
      </c>
      <c r="J2517" s="233">
        <v>0</v>
      </c>
      <c r="K2517" s="234">
        <v>0</v>
      </c>
      <c r="L2517" s="233">
        <v>0</v>
      </c>
      <c r="M2517" s="234">
        <v>0</v>
      </c>
      <c r="N2517" s="233">
        <v>0</v>
      </c>
      <c r="O2517" s="233">
        <v>0</v>
      </c>
      <c r="P2517" s="233">
        <v>0</v>
      </c>
      <c r="Q2517" s="234">
        <v>0</v>
      </c>
      <c r="R2517" s="233">
        <v>0</v>
      </c>
      <c r="S2517" s="234">
        <v>0</v>
      </c>
      <c r="T2517" s="233">
        <v>0</v>
      </c>
      <c r="U2517" s="235">
        <f t="shared" si="273"/>
        <v>63372.759999999995</v>
      </c>
      <c r="V2517" s="227">
        <f t="shared" si="274"/>
        <v>0</v>
      </c>
      <c r="W2517" s="227">
        <f t="shared" si="275"/>
        <v>0</v>
      </c>
      <c r="X2517" s="227">
        <f t="shared" si="278"/>
        <v>0</v>
      </c>
      <c r="Y2517" s="227">
        <f t="shared" si="276"/>
        <v>0</v>
      </c>
      <c r="Z2517" s="227">
        <f t="shared" si="277"/>
        <v>0</v>
      </c>
      <c r="AA2517" s="227">
        <f t="shared" si="279"/>
        <v>0</v>
      </c>
    </row>
    <row r="2518" spans="2:27" ht="13.5" hidden="1">
      <c r="B2518" s="232" t="s">
        <v>1110</v>
      </c>
      <c r="C2518" s="232" t="s">
        <v>1439</v>
      </c>
      <c r="D2518" s="232" t="s">
        <v>1446</v>
      </c>
      <c r="E2518" s="232" t="s">
        <v>988</v>
      </c>
      <c r="F2518" s="232">
        <v>16</v>
      </c>
      <c r="G2518" s="232" t="s">
        <v>1364</v>
      </c>
      <c r="H2518" s="233">
        <v>10.965249999999999</v>
      </c>
      <c r="I2518" s="233">
        <v>0</v>
      </c>
      <c r="J2518" s="233">
        <v>0</v>
      </c>
      <c r="K2518" s="234">
        <v>0</v>
      </c>
      <c r="L2518" s="233">
        <v>0</v>
      </c>
      <c r="M2518" s="234">
        <v>0</v>
      </c>
      <c r="N2518" s="233">
        <v>0</v>
      </c>
      <c r="O2518" s="233">
        <v>0</v>
      </c>
      <c r="P2518" s="233">
        <v>0</v>
      </c>
      <c r="Q2518" s="234">
        <v>0</v>
      </c>
      <c r="R2518" s="233">
        <v>0</v>
      </c>
      <c r="S2518" s="234">
        <v>0</v>
      </c>
      <c r="T2518" s="233">
        <v>0</v>
      </c>
      <c r="U2518" s="235">
        <f t="shared" si="273"/>
        <v>8004.6324999999997</v>
      </c>
      <c r="V2518" s="227">
        <f t="shared" si="274"/>
        <v>0</v>
      </c>
      <c r="W2518" s="227">
        <f t="shared" si="275"/>
        <v>0</v>
      </c>
      <c r="X2518" s="227">
        <f t="shared" si="278"/>
        <v>0</v>
      </c>
      <c r="Y2518" s="227">
        <f t="shared" si="276"/>
        <v>0</v>
      </c>
      <c r="Z2518" s="227">
        <f t="shared" si="277"/>
        <v>0</v>
      </c>
      <c r="AA2518" s="227">
        <f t="shared" si="279"/>
        <v>0</v>
      </c>
    </row>
    <row r="2519" spans="2:27" ht="13.5" hidden="1">
      <c r="B2519" s="232" t="s">
        <v>1110</v>
      </c>
      <c r="C2519" s="232" t="s">
        <v>1440</v>
      </c>
      <c r="D2519" s="232" t="s">
        <v>1446</v>
      </c>
      <c r="E2519" s="232" t="s">
        <v>988</v>
      </c>
      <c r="F2519" s="232">
        <v>32</v>
      </c>
      <c r="G2519" s="232" t="s">
        <v>1369</v>
      </c>
      <c r="H2519" s="233">
        <v>21.8005</v>
      </c>
      <c r="I2519" s="233">
        <v>0</v>
      </c>
      <c r="J2519" s="233">
        <v>0</v>
      </c>
      <c r="K2519" s="234">
        <v>0</v>
      </c>
      <c r="L2519" s="233">
        <v>0</v>
      </c>
      <c r="M2519" s="234">
        <v>0</v>
      </c>
      <c r="N2519" s="233">
        <v>0</v>
      </c>
      <c r="O2519" s="233">
        <v>0</v>
      </c>
      <c r="P2519" s="233">
        <v>0</v>
      </c>
      <c r="Q2519" s="234">
        <v>0</v>
      </c>
      <c r="R2519" s="233">
        <v>0</v>
      </c>
      <c r="S2519" s="234">
        <v>0</v>
      </c>
      <c r="T2519" s="233">
        <v>0</v>
      </c>
      <c r="U2519" s="235">
        <f t="shared" si="273"/>
        <v>15914.365</v>
      </c>
      <c r="V2519" s="227">
        <f t="shared" si="274"/>
        <v>0</v>
      </c>
      <c r="W2519" s="227">
        <f t="shared" si="275"/>
        <v>0</v>
      </c>
      <c r="X2519" s="227">
        <f t="shared" si="278"/>
        <v>0</v>
      </c>
      <c r="Y2519" s="227">
        <f t="shared" si="276"/>
        <v>0</v>
      </c>
      <c r="Z2519" s="227">
        <f t="shared" si="277"/>
        <v>0</v>
      </c>
      <c r="AA2519" s="227">
        <f t="shared" si="279"/>
        <v>0</v>
      </c>
    </row>
    <row r="2520" spans="2:27" ht="13.5" hidden="1">
      <c r="B2520" s="232" t="s">
        <v>1110</v>
      </c>
      <c r="C2520" s="232" t="s">
        <v>1441</v>
      </c>
      <c r="D2520" s="232" t="s">
        <v>1446</v>
      </c>
      <c r="E2520" s="232" t="s">
        <v>988</v>
      </c>
      <c r="F2520" s="232">
        <v>128</v>
      </c>
      <c r="G2520" s="232" t="s">
        <v>1438</v>
      </c>
      <c r="H2520" s="233">
        <v>86.811999999999998</v>
      </c>
      <c r="I2520" s="233">
        <v>0</v>
      </c>
      <c r="J2520" s="233">
        <v>0</v>
      </c>
      <c r="K2520" s="234">
        <v>0</v>
      </c>
      <c r="L2520" s="233">
        <v>0</v>
      </c>
      <c r="M2520" s="234">
        <v>0</v>
      </c>
      <c r="N2520" s="233">
        <v>0</v>
      </c>
      <c r="O2520" s="233">
        <v>0</v>
      </c>
      <c r="P2520" s="233">
        <v>0</v>
      </c>
      <c r="Q2520" s="234">
        <v>0</v>
      </c>
      <c r="R2520" s="233">
        <v>0</v>
      </c>
      <c r="S2520" s="234">
        <v>0</v>
      </c>
      <c r="T2520" s="233">
        <v>0</v>
      </c>
      <c r="U2520" s="235">
        <f t="shared" si="273"/>
        <v>63372.759999999995</v>
      </c>
      <c r="V2520" s="227">
        <f t="shared" si="274"/>
        <v>0</v>
      </c>
      <c r="W2520" s="227">
        <f t="shared" si="275"/>
        <v>0</v>
      </c>
      <c r="X2520" s="227">
        <f t="shared" si="278"/>
        <v>0</v>
      </c>
      <c r="Y2520" s="227">
        <f t="shared" si="276"/>
        <v>0</v>
      </c>
      <c r="Z2520" s="227">
        <f t="shared" si="277"/>
        <v>0</v>
      </c>
      <c r="AA2520" s="227">
        <f t="shared" si="279"/>
        <v>0</v>
      </c>
    </row>
    <row r="2521" spans="2:27" ht="13.5" hidden="1">
      <c r="B2521" s="232" t="s">
        <v>1110</v>
      </c>
      <c r="C2521" s="232" t="s">
        <v>1442</v>
      </c>
      <c r="D2521" s="232" t="s">
        <v>1446</v>
      </c>
      <c r="E2521" s="232" t="s">
        <v>988</v>
      </c>
      <c r="F2521" s="232">
        <v>4</v>
      </c>
      <c r="G2521" s="232" t="s">
        <v>1316</v>
      </c>
      <c r="H2521" s="233">
        <v>2.7688100000000002</v>
      </c>
      <c r="I2521" s="233">
        <v>0</v>
      </c>
      <c r="J2521" s="233">
        <v>0</v>
      </c>
      <c r="K2521" s="234">
        <v>0</v>
      </c>
      <c r="L2521" s="233">
        <v>0</v>
      </c>
      <c r="M2521" s="234">
        <v>0</v>
      </c>
      <c r="N2521" s="233">
        <v>0</v>
      </c>
      <c r="O2521" s="233">
        <v>0</v>
      </c>
      <c r="P2521" s="233">
        <v>0</v>
      </c>
      <c r="Q2521" s="234">
        <v>0</v>
      </c>
      <c r="R2521" s="233">
        <v>0</v>
      </c>
      <c r="S2521" s="234">
        <v>0</v>
      </c>
      <c r="T2521" s="233">
        <v>0</v>
      </c>
      <c r="U2521" s="235">
        <f t="shared" si="273"/>
        <v>2021.2313000000001</v>
      </c>
      <c r="V2521" s="227">
        <f t="shared" si="274"/>
        <v>0</v>
      </c>
      <c r="W2521" s="227">
        <f t="shared" si="275"/>
        <v>0</v>
      </c>
      <c r="X2521" s="227">
        <f t="shared" si="278"/>
        <v>0</v>
      </c>
      <c r="Y2521" s="227">
        <f t="shared" si="276"/>
        <v>0</v>
      </c>
      <c r="Z2521" s="227">
        <f t="shared" si="277"/>
        <v>0</v>
      </c>
      <c r="AA2521" s="227">
        <f t="shared" si="279"/>
        <v>0</v>
      </c>
    </row>
    <row r="2522" spans="2:27" ht="13.5" hidden="1">
      <c r="B2522" s="232" t="s">
        <v>1110</v>
      </c>
      <c r="C2522" s="232" t="s">
        <v>912</v>
      </c>
      <c r="D2522" s="232" t="s">
        <v>1446</v>
      </c>
      <c r="E2522" s="232" t="s">
        <v>988</v>
      </c>
      <c r="F2522" s="232">
        <v>48</v>
      </c>
      <c r="G2522" s="232" t="s">
        <v>1356</v>
      </c>
      <c r="H2522" s="233">
        <v>23.53</v>
      </c>
      <c r="I2522" s="233">
        <v>0</v>
      </c>
      <c r="J2522" s="233">
        <v>0</v>
      </c>
      <c r="K2522" s="234">
        <v>0</v>
      </c>
      <c r="L2522" s="233">
        <v>0</v>
      </c>
      <c r="M2522" s="234">
        <v>0</v>
      </c>
      <c r="N2522" s="233">
        <v>0</v>
      </c>
      <c r="O2522" s="233">
        <v>0</v>
      </c>
      <c r="P2522" s="233">
        <v>0</v>
      </c>
      <c r="Q2522" s="234">
        <v>0</v>
      </c>
      <c r="R2522" s="233">
        <v>0</v>
      </c>
      <c r="S2522" s="234">
        <v>0</v>
      </c>
      <c r="T2522" s="233">
        <v>0</v>
      </c>
      <c r="U2522" s="235">
        <f t="shared" si="273"/>
        <v>17176.900000000001</v>
      </c>
      <c r="V2522" s="227">
        <f t="shared" si="274"/>
        <v>0</v>
      </c>
      <c r="W2522" s="227">
        <f t="shared" si="275"/>
        <v>0</v>
      </c>
      <c r="X2522" s="227">
        <f t="shared" si="278"/>
        <v>0</v>
      </c>
      <c r="Y2522" s="227">
        <f t="shared" si="276"/>
        <v>0</v>
      </c>
      <c r="Z2522" s="227">
        <f t="shared" si="277"/>
        <v>0</v>
      </c>
      <c r="AA2522" s="227">
        <f t="shared" si="279"/>
        <v>0</v>
      </c>
    </row>
    <row r="2523" spans="2:27" ht="13.5" hidden="1">
      <c r="B2523" s="232" t="s">
        <v>1110</v>
      </c>
      <c r="C2523" s="232" t="s">
        <v>913</v>
      </c>
      <c r="D2523" s="232" t="s">
        <v>1446</v>
      </c>
      <c r="E2523" s="232" t="s">
        <v>988</v>
      </c>
      <c r="F2523" s="232">
        <v>8</v>
      </c>
      <c r="G2523" s="232" t="s">
        <v>1317</v>
      </c>
      <c r="H2523" s="233">
        <v>4.03</v>
      </c>
      <c r="I2523" s="233">
        <v>0</v>
      </c>
      <c r="J2523" s="233">
        <v>0</v>
      </c>
      <c r="K2523" s="234">
        <v>0</v>
      </c>
      <c r="L2523" s="233">
        <v>0</v>
      </c>
      <c r="M2523" s="234">
        <v>0</v>
      </c>
      <c r="N2523" s="233">
        <v>0</v>
      </c>
      <c r="O2523" s="233">
        <v>0</v>
      </c>
      <c r="P2523" s="233">
        <v>0</v>
      </c>
      <c r="Q2523" s="234">
        <v>0</v>
      </c>
      <c r="R2523" s="233">
        <v>0</v>
      </c>
      <c r="S2523" s="234">
        <v>0</v>
      </c>
      <c r="T2523" s="233">
        <v>0</v>
      </c>
      <c r="U2523" s="235">
        <f t="shared" si="273"/>
        <v>2941.9</v>
      </c>
      <c r="V2523" s="227">
        <f t="shared" si="274"/>
        <v>0</v>
      </c>
      <c r="W2523" s="227">
        <f t="shared" si="275"/>
        <v>0</v>
      </c>
      <c r="X2523" s="227">
        <f t="shared" si="278"/>
        <v>0</v>
      </c>
      <c r="Y2523" s="227">
        <f t="shared" si="276"/>
        <v>0</v>
      </c>
      <c r="Z2523" s="227">
        <f t="shared" si="277"/>
        <v>0</v>
      </c>
      <c r="AA2523" s="227">
        <f t="shared" si="279"/>
        <v>0</v>
      </c>
    </row>
    <row r="2524" spans="2:27" ht="13.5" hidden="1">
      <c r="B2524" s="232" t="s">
        <v>1110</v>
      </c>
      <c r="C2524" s="232" t="s">
        <v>914</v>
      </c>
      <c r="D2524" s="232" t="s">
        <v>1446</v>
      </c>
      <c r="E2524" s="232" t="s">
        <v>988</v>
      </c>
      <c r="F2524" s="232">
        <v>12</v>
      </c>
      <c r="G2524" s="232" t="s">
        <v>1308</v>
      </c>
      <c r="H2524" s="233">
        <v>5.98</v>
      </c>
      <c r="I2524" s="233">
        <v>0</v>
      </c>
      <c r="J2524" s="233">
        <v>0</v>
      </c>
      <c r="K2524" s="234">
        <v>0</v>
      </c>
      <c r="L2524" s="233">
        <v>0</v>
      </c>
      <c r="M2524" s="234">
        <v>0</v>
      </c>
      <c r="N2524" s="233">
        <v>0</v>
      </c>
      <c r="O2524" s="233">
        <v>0</v>
      </c>
      <c r="P2524" s="233">
        <v>0</v>
      </c>
      <c r="Q2524" s="234">
        <v>0</v>
      </c>
      <c r="R2524" s="233">
        <v>0</v>
      </c>
      <c r="S2524" s="234">
        <v>0</v>
      </c>
      <c r="T2524" s="233">
        <v>0</v>
      </c>
      <c r="U2524" s="235">
        <f t="shared" si="273"/>
        <v>4365.4000000000005</v>
      </c>
      <c r="V2524" s="227">
        <f t="shared" si="274"/>
        <v>0</v>
      </c>
      <c r="W2524" s="227">
        <f t="shared" si="275"/>
        <v>0</v>
      </c>
      <c r="X2524" s="227">
        <f t="shared" si="278"/>
        <v>0</v>
      </c>
      <c r="Y2524" s="227">
        <f t="shared" si="276"/>
        <v>0</v>
      </c>
      <c r="Z2524" s="227">
        <f t="shared" si="277"/>
        <v>0</v>
      </c>
      <c r="AA2524" s="227">
        <f t="shared" si="279"/>
        <v>0</v>
      </c>
    </row>
    <row r="2525" spans="2:27" ht="13.5" hidden="1">
      <c r="B2525" s="232" t="s">
        <v>1110</v>
      </c>
      <c r="C2525" s="232" t="s">
        <v>915</v>
      </c>
      <c r="D2525" s="232" t="s">
        <v>1446</v>
      </c>
      <c r="E2525" s="232" t="s">
        <v>988</v>
      </c>
      <c r="F2525" s="232">
        <v>24</v>
      </c>
      <c r="G2525" s="232" t="s">
        <v>1310</v>
      </c>
      <c r="H2525" s="233">
        <v>11.83</v>
      </c>
      <c r="I2525" s="233">
        <v>0</v>
      </c>
      <c r="J2525" s="233">
        <v>0</v>
      </c>
      <c r="K2525" s="234">
        <v>0</v>
      </c>
      <c r="L2525" s="233">
        <v>0</v>
      </c>
      <c r="M2525" s="234">
        <v>0</v>
      </c>
      <c r="N2525" s="233">
        <v>0</v>
      </c>
      <c r="O2525" s="233">
        <v>0</v>
      </c>
      <c r="P2525" s="233">
        <v>0</v>
      </c>
      <c r="Q2525" s="234">
        <v>0</v>
      </c>
      <c r="R2525" s="233">
        <v>0</v>
      </c>
      <c r="S2525" s="234">
        <v>0</v>
      </c>
      <c r="T2525" s="233">
        <v>0</v>
      </c>
      <c r="U2525" s="235">
        <f t="shared" si="273"/>
        <v>8635.9</v>
      </c>
      <c r="V2525" s="227">
        <f t="shared" si="274"/>
        <v>0</v>
      </c>
      <c r="W2525" s="227">
        <f t="shared" si="275"/>
        <v>0</v>
      </c>
      <c r="X2525" s="227">
        <f t="shared" si="278"/>
        <v>0</v>
      </c>
      <c r="Y2525" s="227">
        <f t="shared" si="276"/>
        <v>0</v>
      </c>
      <c r="Z2525" s="227">
        <f t="shared" si="277"/>
        <v>0</v>
      </c>
      <c r="AA2525" s="227">
        <f t="shared" si="279"/>
        <v>0</v>
      </c>
    </row>
    <row r="2526" spans="2:27" ht="13.5" hidden="1">
      <c r="B2526" s="232" t="s">
        <v>1110</v>
      </c>
      <c r="C2526" s="232" t="s">
        <v>917</v>
      </c>
      <c r="D2526" s="232" t="s">
        <v>1446</v>
      </c>
      <c r="E2526" s="232" t="s">
        <v>988</v>
      </c>
      <c r="F2526" s="232">
        <v>48</v>
      </c>
      <c r="G2526" s="232" t="s">
        <v>1356</v>
      </c>
      <c r="H2526" s="233">
        <v>23.53</v>
      </c>
      <c r="I2526" s="233">
        <v>0</v>
      </c>
      <c r="J2526" s="233">
        <v>0</v>
      </c>
      <c r="K2526" s="234">
        <v>0</v>
      </c>
      <c r="L2526" s="233">
        <v>0</v>
      </c>
      <c r="M2526" s="234">
        <v>0</v>
      </c>
      <c r="N2526" s="233">
        <v>0</v>
      </c>
      <c r="O2526" s="233">
        <v>0</v>
      </c>
      <c r="P2526" s="233">
        <v>0</v>
      </c>
      <c r="Q2526" s="234">
        <v>0</v>
      </c>
      <c r="R2526" s="233">
        <v>0</v>
      </c>
      <c r="S2526" s="234">
        <v>0</v>
      </c>
      <c r="T2526" s="233">
        <v>0</v>
      </c>
      <c r="U2526" s="235">
        <f t="shared" si="273"/>
        <v>17176.900000000001</v>
      </c>
      <c r="V2526" s="227">
        <f t="shared" si="274"/>
        <v>0</v>
      </c>
      <c r="W2526" s="227">
        <f t="shared" si="275"/>
        <v>0</v>
      </c>
      <c r="X2526" s="227">
        <f t="shared" si="278"/>
        <v>0</v>
      </c>
      <c r="Y2526" s="227">
        <f t="shared" si="276"/>
        <v>0</v>
      </c>
      <c r="Z2526" s="227">
        <f t="shared" si="277"/>
        <v>0</v>
      </c>
      <c r="AA2526" s="227">
        <f t="shared" si="279"/>
        <v>0</v>
      </c>
    </row>
    <row r="2527" spans="2:27" ht="13.5" hidden="1">
      <c r="B2527" s="232" t="s">
        <v>1110</v>
      </c>
      <c r="C2527" s="232" t="s">
        <v>918</v>
      </c>
      <c r="D2527" s="232" t="s">
        <v>1446</v>
      </c>
      <c r="E2527" s="232" t="s">
        <v>988</v>
      </c>
      <c r="F2527" s="232">
        <v>4</v>
      </c>
      <c r="G2527" s="232" t="s">
        <v>1312</v>
      </c>
      <c r="H2527" s="233">
        <v>2.0099999999999998</v>
      </c>
      <c r="I2527" s="233">
        <v>0</v>
      </c>
      <c r="J2527" s="233">
        <v>0</v>
      </c>
      <c r="K2527" s="234">
        <v>0</v>
      </c>
      <c r="L2527" s="233">
        <v>0</v>
      </c>
      <c r="M2527" s="234">
        <v>0</v>
      </c>
      <c r="N2527" s="233">
        <v>0</v>
      </c>
      <c r="O2527" s="233">
        <v>0</v>
      </c>
      <c r="P2527" s="233">
        <v>0</v>
      </c>
      <c r="Q2527" s="234">
        <v>0</v>
      </c>
      <c r="R2527" s="233">
        <v>0</v>
      </c>
      <c r="S2527" s="234">
        <v>0</v>
      </c>
      <c r="T2527" s="233">
        <v>0</v>
      </c>
      <c r="U2527" s="235">
        <f t="shared" si="273"/>
        <v>1467.3</v>
      </c>
      <c r="V2527" s="227">
        <f t="shared" si="274"/>
        <v>0</v>
      </c>
      <c r="W2527" s="227">
        <f t="shared" si="275"/>
        <v>0</v>
      </c>
      <c r="X2527" s="227">
        <f t="shared" si="278"/>
        <v>0</v>
      </c>
      <c r="Y2527" s="227">
        <f t="shared" si="276"/>
        <v>0</v>
      </c>
      <c r="Z2527" s="227">
        <f t="shared" si="277"/>
        <v>0</v>
      </c>
      <c r="AA2527" s="227">
        <f t="shared" si="279"/>
        <v>0</v>
      </c>
    </row>
    <row r="2528" spans="2:27" ht="13.5" hidden="1">
      <c r="B2528" s="232" t="s">
        <v>1110</v>
      </c>
      <c r="C2528" s="232" t="s">
        <v>579</v>
      </c>
      <c r="D2528" s="232" t="s">
        <v>1447</v>
      </c>
      <c r="E2528" s="232" t="s">
        <v>988</v>
      </c>
      <c r="F2528" s="232">
        <v>8</v>
      </c>
      <c r="G2528" s="232" t="s">
        <v>1299</v>
      </c>
      <c r="H2528" s="233">
        <v>1.546</v>
      </c>
      <c r="I2528" s="233">
        <v>0</v>
      </c>
      <c r="J2528" s="233">
        <v>0</v>
      </c>
      <c r="K2528" s="234">
        <v>0</v>
      </c>
      <c r="L2528" s="233">
        <v>0</v>
      </c>
      <c r="M2528" s="234">
        <v>0</v>
      </c>
      <c r="N2528" s="233">
        <v>0</v>
      </c>
      <c r="O2528" s="233">
        <v>0</v>
      </c>
      <c r="P2528" s="233">
        <v>0</v>
      </c>
      <c r="Q2528" s="234">
        <v>0</v>
      </c>
      <c r="R2528" s="233">
        <v>0</v>
      </c>
      <c r="S2528" s="234">
        <v>0</v>
      </c>
      <c r="T2528" s="233">
        <v>0</v>
      </c>
      <c r="U2528" s="235">
        <f t="shared" si="273"/>
        <v>1128.58</v>
      </c>
      <c r="V2528" s="227">
        <f t="shared" si="274"/>
        <v>0</v>
      </c>
      <c r="W2528" s="227">
        <f t="shared" si="275"/>
        <v>0</v>
      </c>
      <c r="X2528" s="227">
        <f t="shared" si="278"/>
        <v>0</v>
      </c>
      <c r="Y2528" s="227">
        <f t="shared" si="276"/>
        <v>0</v>
      </c>
      <c r="Z2528" s="227">
        <f t="shared" si="277"/>
        <v>0</v>
      </c>
      <c r="AA2528" s="227">
        <f t="shared" si="279"/>
        <v>0</v>
      </c>
    </row>
    <row r="2529" spans="2:27" ht="13.5" hidden="1">
      <c r="B2529" s="232" t="s">
        <v>1110</v>
      </c>
      <c r="C2529" s="232" t="s">
        <v>593</v>
      </c>
      <c r="D2529" s="232" t="s">
        <v>1447</v>
      </c>
      <c r="E2529" s="232" t="s">
        <v>988</v>
      </c>
      <c r="F2529" s="232">
        <v>16</v>
      </c>
      <c r="G2529" s="232" t="s">
        <v>1301</v>
      </c>
      <c r="H2529" s="233">
        <v>2.9620000000000002</v>
      </c>
      <c r="I2529" s="233">
        <v>0</v>
      </c>
      <c r="J2529" s="233">
        <v>0</v>
      </c>
      <c r="K2529" s="234">
        <v>0</v>
      </c>
      <c r="L2529" s="233">
        <v>0</v>
      </c>
      <c r="M2529" s="234">
        <v>0</v>
      </c>
      <c r="N2529" s="233">
        <v>0</v>
      </c>
      <c r="O2529" s="233">
        <v>0</v>
      </c>
      <c r="P2529" s="233">
        <v>0</v>
      </c>
      <c r="Q2529" s="234">
        <v>0</v>
      </c>
      <c r="R2529" s="233">
        <v>0</v>
      </c>
      <c r="S2529" s="234">
        <v>0</v>
      </c>
      <c r="T2529" s="233">
        <v>0</v>
      </c>
      <c r="U2529" s="235">
        <f t="shared" si="273"/>
        <v>2162.2600000000002</v>
      </c>
      <c r="V2529" s="227">
        <f t="shared" si="274"/>
        <v>0</v>
      </c>
      <c r="W2529" s="227">
        <f t="shared" si="275"/>
        <v>0</v>
      </c>
      <c r="X2529" s="227">
        <f t="shared" si="278"/>
        <v>0</v>
      </c>
      <c r="Y2529" s="227">
        <f t="shared" si="276"/>
        <v>0</v>
      </c>
      <c r="Z2529" s="227">
        <f t="shared" si="277"/>
        <v>0</v>
      </c>
      <c r="AA2529" s="227">
        <f t="shared" si="279"/>
        <v>0</v>
      </c>
    </row>
    <row r="2530" spans="2:27" ht="13.5" hidden="1">
      <c r="B2530" s="232" t="s">
        <v>1110</v>
      </c>
      <c r="C2530" s="232" t="s">
        <v>604</v>
      </c>
      <c r="D2530" s="232" t="s">
        <v>1447</v>
      </c>
      <c r="E2530" s="232" t="s">
        <v>988</v>
      </c>
      <c r="F2530" s="232">
        <v>36</v>
      </c>
      <c r="G2530" s="232" t="s">
        <v>1303</v>
      </c>
      <c r="H2530" s="233">
        <v>6.274</v>
      </c>
      <c r="I2530" s="233">
        <v>0</v>
      </c>
      <c r="J2530" s="233">
        <v>0</v>
      </c>
      <c r="K2530" s="234">
        <v>0</v>
      </c>
      <c r="L2530" s="233">
        <v>0</v>
      </c>
      <c r="M2530" s="234">
        <v>0</v>
      </c>
      <c r="N2530" s="233">
        <v>0</v>
      </c>
      <c r="O2530" s="233">
        <v>0</v>
      </c>
      <c r="P2530" s="233">
        <v>0</v>
      </c>
      <c r="Q2530" s="234">
        <v>0</v>
      </c>
      <c r="R2530" s="233">
        <v>0</v>
      </c>
      <c r="S2530" s="234">
        <v>0</v>
      </c>
      <c r="T2530" s="233">
        <v>0</v>
      </c>
      <c r="U2530" s="235">
        <f t="shared" si="273"/>
        <v>4580.0200000000004</v>
      </c>
      <c r="V2530" s="227">
        <f t="shared" si="274"/>
        <v>0</v>
      </c>
      <c r="W2530" s="227">
        <f t="shared" si="275"/>
        <v>0</v>
      </c>
      <c r="X2530" s="227">
        <f t="shared" si="278"/>
        <v>0</v>
      </c>
      <c r="Y2530" s="227">
        <f t="shared" si="276"/>
        <v>0</v>
      </c>
      <c r="Z2530" s="227">
        <f t="shared" si="277"/>
        <v>0</v>
      </c>
      <c r="AA2530" s="227">
        <f t="shared" si="279"/>
        <v>0</v>
      </c>
    </row>
    <row r="2531" spans="2:27" ht="13.5" hidden="1">
      <c r="B2531" s="232" t="s">
        <v>1110</v>
      </c>
      <c r="C2531" s="232" t="s">
        <v>614</v>
      </c>
      <c r="D2531" s="232" t="s">
        <v>1447</v>
      </c>
      <c r="E2531" s="232" t="s">
        <v>988</v>
      </c>
      <c r="F2531" s="232">
        <v>2</v>
      </c>
      <c r="G2531" s="232" t="s">
        <v>1305</v>
      </c>
      <c r="H2531" s="233">
        <v>0.41399999999999998</v>
      </c>
      <c r="I2531" s="233">
        <v>0</v>
      </c>
      <c r="J2531" s="233">
        <v>0</v>
      </c>
      <c r="K2531" s="234">
        <v>0</v>
      </c>
      <c r="L2531" s="233">
        <v>0</v>
      </c>
      <c r="M2531" s="234">
        <v>0</v>
      </c>
      <c r="N2531" s="233">
        <v>0</v>
      </c>
      <c r="O2531" s="233">
        <v>0</v>
      </c>
      <c r="P2531" s="233">
        <v>0</v>
      </c>
      <c r="Q2531" s="234">
        <v>0</v>
      </c>
      <c r="R2531" s="233">
        <v>0</v>
      </c>
      <c r="S2531" s="234">
        <v>0</v>
      </c>
      <c r="T2531" s="233">
        <v>0</v>
      </c>
      <c r="U2531" s="235">
        <f t="shared" si="273"/>
        <v>302.21999999999997</v>
      </c>
      <c r="V2531" s="227">
        <f t="shared" si="274"/>
        <v>0</v>
      </c>
      <c r="W2531" s="227">
        <f t="shared" si="275"/>
        <v>0</v>
      </c>
      <c r="X2531" s="227">
        <f t="shared" si="278"/>
        <v>0</v>
      </c>
      <c r="Y2531" s="227">
        <f t="shared" si="276"/>
        <v>0</v>
      </c>
      <c r="Z2531" s="227">
        <f t="shared" si="277"/>
        <v>0</v>
      </c>
      <c r="AA2531" s="227">
        <f t="shared" si="279"/>
        <v>0</v>
      </c>
    </row>
    <row r="2532" spans="2:27" ht="13.5" hidden="1">
      <c r="B2532" s="232" t="s">
        <v>1110</v>
      </c>
      <c r="C2532" s="232" t="s">
        <v>623</v>
      </c>
      <c r="D2532" s="232" t="s">
        <v>1447</v>
      </c>
      <c r="E2532" s="232" t="s">
        <v>988</v>
      </c>
      <c r="F2532" s="232">
        <v>4</v>
      </c>
      <c r="G2532" s="232" t="s">
        <v>1307</v>
      </c>
      <c r="H2532" s="233">
        <v>0.76800000000000002</v>
      </c>
      <c r="I2532" s="233">
        <v>0</v>
      </c>
      <c r="J2532" s="233">
        <v>0</v>
      </c>
      <c r="K2532" s="234">
        <v>0</v>
      </c>
      <c r="L2532" s="233">
        <v>0</v>
      </c>
      <c r="M2532" s="234">
        <v>0</v>
      </c>
      <c r="N2532" s="233">
        <v>0</v>
      </c>
      <c r="O2532" s="233">
        <v>0</v>
      </c>
      <c r="P2532" s="233">
        <v>0</v>
      </c>
      <c r="Q2532" s="234">
        <v>0</v>
      </c>
      <c r="R2532" s="233">
        <v>0</v>
      </c>
      <c r="S2532" s="234">
        <v>0</v>
      </c>
      <c r="T2532" s="233">
        <v>0</v>
      </c>
      <c r="U2532" s="235">
        <f t="shared" si="273"/>
        <v>560.64</v>
      </c>
      <c r="V2532" s="227">
        <f t="shared" si="274"/>
        <v>0</v>
      </c>
      <c r="W2532" s="227">
        <f t="shared" si="275"/>
        <v>0</v>
      </c>
      <c r="X2532" s="227">
        <f t="shared" si="278"/>
        <v>0</v>
      </c>
      <c r="Y2532" s="227">
        <f t="shared" si="276"/>
        <v>0</v>
      </c>
      <c r="Z2532" s="227">
        <f t="shared" si="277"/>
        <v>0</v>
      </c>
      <c r="AA2532" s="227">
        <f t="shared" si="279"/>
        <v>0</v>
      </c>
    </row>
    <row r="2533" spans="2:27" ht="13.5" hidden="1">
      <c r="B2533" s="232" t="s">
        <v>1110</v>
      </c>
      <c r="C2533" s="232" t="s">
        <v>635</v>
      </c>
      <c r="D2533" s="232" t="s">
        <v>1447</v>
      </c>
      <c r="E2533" s="232" t="s">
        <v>988</v>
      </c>
      <c r="F2533" s="232">
        <v>48</v>
      </c>
      <c r="G2533" s="232" t="s">
        <v>1308</v>
      </c>
      <c r="H2533" s="233">
        <v>8.1940000000000008</v>
      </c>
      <c r="I2533" s="233">
        <v>0</v>
      </c>
      <c r="J2533" s="233">
        <v>0</v>
      </c>
      <c r="K2533" s="234">
        <v>0</v>
      </c>
      <c r="L2533" s="233">
        <v>0</v>
      </c>
      <c r="M2533" s="234">
        <v>0</v>
      </c>
      <c r="N2533" s="233">
        <v>0</v>
      </c>
      <c r="O2533" s="233">
        <v>0</v>
      </c>
      <c r="P2533" s="233">
        <v>0</v>
      </c>
      <c r="Q2533" s="234">
        <v>0</v>
      </c>
      <c r="R2533" s="233">
        <v>0</v>
      </c>
      <c r="S2533" s="234">
        <v>0</v>
      </c>
      <c r="T2533" s="233">
        <v>0</v>
      </c>
      <c r="U2533" s="235">
        <f t="shared" si="273"/>
        <v>5981.6200000000008</v>
      </c>
      <c r="V2533" s="227">
        <f t="shared" si="274"/>
        <v>0</v>
      </c>
      <c r="W2533" s="227">
        <f t="shared" si="275"/>
        <v>0</v>
      </c>
      <c r="X2533" s="227">
        <f t="shared" si="278"/>
        <v>0</v>
      </c>
      <c r="Y2533" s="227">
        <f t="shared" si="276"/>
        <v>0</v>
      </c>
      <c r="Z2533" s="227">
        <f t="shared" si="277"/>
        <v>0</v>
      </c>
      <c r="AA2533" s="227">
        <f t="shared" si="279"/>
        <v>0</v>
      </c>
    </row>
    <row r="2534" spans="2:27" ht="13.5" hidden="1">
      <c r="B2534" s="232" t="s">
        <v>1110</v>
      </c>
      <c r="C2534" s="232" t="s">
        <v>643</v>
      </c>
      <c r="D2534" s="232" t="s">
        <v>1447</v>
      </c>
      <c r="E2534" s="232" t="s">
        <v>988</v>
      </c>
      <c r="F2534" s="232">
        <v>72</v>
      </c>
      <c r="G2534" s="232" t="s">
        <v>1309</v>
      </c>
      <c r="H2534" s="233">
        <v>12.226000000000001</v>
      </c>
      <c r="I2534" s="233">
        <v>0</v>
      </c>
      <c r="J2534" s="233">
        <v>0</v>
      </c>
      <c r="K2534" s="234">
        <v>0</v>
      </c>
      <c r="L2534" s="233">
        <v>0</v>
      </c>
      <c r="M2534" s="234">
        <v>0</v>
      </c>
      <c r="N2534" s="233">
        <v>0</v>
      </c>
      <c r="O2534" s="233">
        <v>0</v>
      </c>
      <c r="P2534" s="233">
        <v>0</v>
      </c>
      <c r="Q2534" s="234">
        <v>0</v>
      </c>
      <c r="R2534" s="233">
        <v>0</v>
      </c>
      <c r="S2534" s="234">
        <v>0</v>
      </c>
      <c r="T2534" s="233">
        <v>0</v>
      </c>
      <c r="U2534" s="235">
        <f t="shared" si="273"/>
        <v>8924.9800000000014</v>
      </c>
      <c r="V2534" s="227">
        <f t="shared" si="274"/>
        <v>0</v>
      </c>
      <c r="W2534" s="227">
        <f t="shared" si="275"/>
        <v>0</v>
      </c>
      <c r="X2534" s="227">
        <f t="shared" si="278"/>
        <v>0</v>
      </c>
      <c r="Y2534" s="227">
        <f t="shared" si="276"/>
        <v>0</v>
      </c>
      <c r="Z2534" s="227">
        <f t="shared" si="277"/>
        <v>0</v>
      </c>
      <c r="AA2534" s="227">
        <f t="shared" si="279"/>
        <v>0</v>
      </c>
    </row>
    <row r="2535" spans="2:27" ht="13.5" hidden="1">
      <c r="B2535" s="232" t="s">
        <v>1110</v>
      </c>
      <c r="C2535" s="232" t="s">
        <v>649</v>
      </c>
      <c r="D2535" s="232" t="s">
        <v>1447</v>
      </c>
      <c r="E2535" s="232" t="s">
        <v>988</v>
      </c>
      <c r="F2535" s="232">
        <v>96</v>
      </c>
      <c r="G2535" s="232" t="s">
        <v>1310</v>
      </c>
      <c r="H2535" s="233">
        <v>16.257999999999999</v>
      </c>
      <c r="I2535" s="233">
        <v>0</v>
      </c>
      <c r="J2535" s="233">
        <v>0</v>
      </c>
      <c r="K2535" s="234">
        <v>0</v>
      </c>
      <c r="L2535" s="233">
        <v>0</v>
      </c>
      <c r="M2535" s="234">
        <v>0</v>
      </c>
      <c r="N2535" s="233">
        <v>0</v>
      </c>
      <c r="O2535" s="233">
        <v>0</v>
      </c>
      <c r="P2535" s="233">
        <v>0</v>
      </c>
      <c r="Q2535" s="234">
        <v>0</v>
      </c>
      <c r="R2535" s="233">
        <v>0</v>
      </c>
      <c r="S2535" s="234">
        <v>0</v>
      </c>
      <c r="T2535" s="233">
        <v>0</v>
      </c>
      <c r="U2535" s="235">
        <f t="shared" si="273"/>
        <v>11868.34</v>
      </c>
      <c r="V2535" s="227">
        <f t="shared" si="274"/>
        <v>0</v>
      </c>
      <c r="W2535" s="227">
        <f t="shared" si="275"/>
        <v>0</v>
      </c>
      <c r="X2535" s="227">
        <f t="shared" si="278"/>
        <v>0</v>
      </c>
      <c r="Y2535" s="227">
        <f t="shared" si="276"/>
        <v>0</v>
      </c>
      <c r="Z2535" s="227">
        <f t="shared" si="277"/>
        <v>0</v>
      </c>
      <c r="AA2535" s="227">
        <f t="shared" si="279"/>
        <v>0</v>
      </c>
    </row>
    <row r="2536" spans="2:27" ht="13.5" hidden="1">
      <c r="B2536" s="232" t="s">
        <v>1110</v>
      </c>
      <c r="C2536" s="232" t="s">
        <v>654</v>
      </c>
      <c r="D2536" s="232" t="s">
        <v>1447</v>
      </c>
      <c r="E2536" s="232" t="s">
        <v>988</v>
      </c>
      <c r="F2536" s="232">
        <v>8</v>
      </c>
      <c r="G2536" s="232" t="s">
        <v>1311</v>
      </c>
      <c r="H2536" s="233">
        <v>1.474</v>
      </c>
      <c r="I2536" s="233">
        <v>0</v>
      </c>
      <c r="J2536" s="233">
        <v>0</v>
      </c>
      <c r="K2536" s="234">
        <v>0</v>
      </c>
      <c r="L2536" s="233">
        <v>0</v>
      </c>
      <c r="M2536" s="234">
        <v>0</v>
      </c>
      <c r="N2536" s="233">
        <v>0</v>
      </c>
      <c r="O2536" s="233">
        <v>0</v>
      </c>
      <c r="P2536" s="233">
        <v>0</v>
      </c>
      <c r="Q2536" s="234">
        <v>0</v>
      </c>
      <c r="R2536" s="233">
        <v>0</v>
      </c>
      <c r="S2536" s="234">
        <v>0</v>
      </c>
      <c r="T2536" s="233">
        <v>0</v>
      </c>
      <c r="U2536" s="235">
        <f t="shared" si="273"/>
        <v>1076.02</v>
      </c>
      <c r="V2536" s="227">
        <f t="shared" si="274"/>
        <v>0</v>
      </c>
      <c r="W2536" s="227">
        <f t="shared" si="275"/>
        <v>0</v>
      </c>
      <c r="X2536" s="227">
        <f t="shared" si="278"/>
        <v>0</v>
      </c>
      <c r="Y2536" s="227">
        <f t="shared" si="276"/>
        <v>0</v>
      </c>
      <c r="Z2536" s="227">
        <f t="shared" si="277"/>
        <v>0</v>
      </c>
      <c r="AA2536" s="227">
        <f t="shared" si="279"/>
        <v>0</v>
      </c>
    </row>
    <row r="2537" spans="2:27" ht="13.5" hidden="1">
      <c r="B2537" s="232" t="s">
        <v>1110</v>
      </c>
      <c r="C2537" s="232" t="s">
        <v>660</v>
      </c>
      <c r="D2537" s="232" t="s">
        <v>1447</v>
      </c>
      <c r="E2537" s="232" t="s">
        <v>988</v>
      </c>
      <c r="F2537" s="232">
        <v>16</v>
      </c>
      <c r="G2537" s="232" t="s">
        <v>1312</v>
      </c>
      <c r="H2537" s="233">
        <v>2.8180000000000001</v>
      </c>
      <c r="I2537" s="233">
        <v>0</v>
      </c>
      <c r="J2537" s="233">
        <v>0</v>
      </c>
      <c r="K2537" s="234">
        <v>0</v>
      </c>
      <c r="L2537" s="233">
        <v>0</v>
      </c>
      <c r="M2537" s="234">
        <v>0</v>
      </c>
      <c r="N2537" s="233">
        <v>0</v>
      </c>
      <c r="O2537" s="233">
        <v>0</v>
      </c>
      <c r="P2537" s="233">
        <v>0</v>
      </c>
      <c r="Q2537" s="234">
        <v>0</v>
      </c>
      <c r="R2537" s="233">
        <v>0</v>
      </c>
      <c r="S2537" s="234">
        <v>0</v>
      </c>
      <c r="T2537" s="233">
        <v>0</v>
      </c>
      <c r="U2537" s="235">
        <f t="shared" si="273"/>
        <v>2057.14</v>
      </c>
      <c r="V2537" s="227">
        <f t="shared" si="274"/>
        <v>0</v>
      </c>
      <c r="W2537" s="227">
        <f t="shared" si="275"/>
        <v>0</v>
      </c>
      <c r="X2537" s="227">
        <f t="shared" si="278"/>
        <v>0</v>
      </c>
      <c r="Y2537" s="227">
        <f t="shared" si="276"/>
        <v>0</v>
      </c>
      <c r="Z2537" s="227">
        <f t="shared" si="277"/>
        <v>0</v>
      </c>
      <c r="AA2537" s="227">
        <f t="shared" si="279"/>
        <v>0</v>
      </c>
    </row>
    <row r="2538" spans="2:27" ht="13.5" hidden="1">
      <c r="B2538" s="232" t="s">
        <v>1110</v>
      </c>
      <c r="C2538" s="232" t="s">
        <v>666</v>
      </c>
      <c r="D2538" s="232" t="s">
        <v>1447</v>
      </c>
      <c r="E2538" s="232" t="s">
        <v>988</v>
      </c>
      <c r="F2538" s="232">
        <v>36</v>
      </c>
      <c r="G2538" s="232" t="s">
        <v>1313</v>
      </c>
      <c r="H2538" s="233">
        <v>6.1779999999999999</v>
      </c>
      <c r="I2538" s="233">
        <v>0</v>
      </c>
      <c r="J2538" s="233">
        <v>0</v>
      </c>
      <c r="K2538" s="234">
        <v>0</v>
      </c>
      <c r="L2538" s="233">
        <v>0</v>
      </c>
      <c r="M2538" s="234">
        <v>0</v>
      </c>
      <c r="N2538" s="233">
        <v>0</v>
      </c>
      <c r="O2538" s="233">
        <v>0</v>
      </c>
      <c r="P2538" s="233">
        <v>0</v>
      </c>
      <c r="Q2538" s="234">
        <v>0</v>
      </c>
      <c r="R2538" s="233">
        <v>0</v>
      </c>
      <c r="S2538" s="234">
        <v>0</v>
      </c>
      <c r="T2538" s="233">
        <v>0</v>
      </c>
      <c r="U2538" s="235">
        <f t="shared" si="273"/>
        <v>4509.9399999999996</v>
      </c>
      <c r="V2538" s="227">
        <f t="shared" si="274"/>
        <v>0</v>
      </c>
      <c r="W2538" s="227">
        <f t="shared" si="275"/>
        <v>0</v>
      </c>
      <c r="X2538" s="227">
        <f t="shared" si="278"/>
        <v>0</v>
      </c>
      <c r="Y2538" s="227">
        <f t="shared" si="276"/>
        <v>0</v>
      </c>
      <c r="Z2538" s="227">
        <f t="shared" si="277"/>
        <v>0</v>
      </c>
      <c r="AA2538" s="227">
        <f t="shared" si="279"/>
        <v>0</v>
      </c>
    </row>
    <row r="2539" spans="2:27" ht="13.5" hidden="1">
      <c r="B2539" s="232" t="s">
        <v>1110</v>
      </c>
      <c r="C2539" s="232" t="s">
        <v>671</v>
      </c>
      <c r="D2539" s="232" t="s">
        <v>1447</v>
      </c>
      <c r="E2539" s="232" t="s">
        <v>988</v>
      </c>
      <c r="F2539" s="232">
        <v>2</v>
      </c>
      <c r="G2539" s="232" t="s">
        <v>1314</v>
      </c>
      <c r="H2539" s="233">
        <v>0.39600000000000002</v>
      </c>
      <c r="I2539" s="233">
        <v>0</v>
      </c>
      <c r="J2539" s="233">
        <v>0</v>
      </c>
      <c r="K2539" s="234">
        <v>0</v>
      </c>
      <c r="L2539" s="233">
        <v>0</v>
      </c>
      <c r="M2539" s="234">
        <v>0</v>
      </c>
      <c r="N2539" s="233">
        <v>0</v>
      </c>
      <c r="O2539" s="233">
        <v>0</v>
      </c>
      <c r="P2539" s="233">
        <v>0</v>
      </c>
      <c r="Q2539" s="234">
        <v>0</v>
      </c>
      <c r="R2539" s="233">
        <v>0</v>
      </c>
      <c r="S2539" s="234">
        <v>0</v>
      </c>
      <c r="T2539" s="233">
        <v>0</v>
      </c>
      <c r="U2539" s="235">
        <f t="shared" si="273"/>
        <v>289.08000000000004</v>
      </c>
      <c r="V2539" s="227">
        <f t="shared" si="274"/>
        <v>0</v>
      </c>
      <c r="W2539" s="227">
        <f t="shared" si="275"/>
        <v>0</v>
      </c>
      <c r="X2539" s="227">
        <f t="shared" si="278"/>
        <v>0</v>
      </c>
      <c r="Y2539" s="227">
        <f t="shared" si="276"/>
        <v>0</v>
      </c>
      <c r="Z2539" s="227">
        <f t="shared" si="277"/>
        <v>0</v>
      </c>
      <c r="AA2539" s="227">
        <f t="shared" si="279"/>
        <v>0</v>
      </c>
    </row>
    <row r="2540" spans="2:27" ht="13.5" hidden="1">
      <c r="B2540" s="232" t="s">
        <v>1110</v>
      </c>
      <c r="C2540" s="232" t="s">
        <v>676</v>
      </c>
      <c r="D2540" s="232" t="s">
        <v>1447</v>
      </c>
      <c r="E2540" s="232" t="s">
        <v>988</v>
      </c>
      <c r="F2540" s="232">
        <v>96</v>
      </c>
      <c r="G2540" s="232" t="s">
        <v>1310</v>
      </c>
      <c r="H2540" s="233">
        <v>16.257999999999999</v>
      </c>
      <c r="I2540" s="233">
        <v>0</v>
      </c>
      <c r="J2540" s="233">
        <v>0</v>
      </c>
      <c r="K2540" s="234">
        <v>0</v>
      </c>
      <c r="L2540" s="233">
        <v>0</v>
      </c>
      <c r="M2540" s="234">
        <v>0</v>
      </c>
      <c r="N2540" s="233">
        <v>0</v>
      </c>
      <c r="O2540" s="233">
        <v>0</v>
      </c>
      <c r="P2540" s="233">
        <v>0</v>
      </c>
      <c r="Q2540" s="234">
        <v>0</v>
      </c>
      <c r="R2540" s="233">
        <v>0</v>
      </c>
      <c r="S2540" s="234">
        <v>0</v>
      </c>
      <c r="T2540" s="233">
        <v>0</v>
      </c>
      <c r="U2540" s="235">
        <f t="shared" si="273"/>
        <v>11868.34</v>
      </c>
      <c r="V2540" s="227">
        <f t="shared" si="274"/>
        <v>0</v>
      </c>
      <c r="W2540" s="227">
        <f t="shared" si="275"/>
        <v>0</v>
      </c>
      <c r="X2540" s="227">
        <f t="shared" si="278"/>
        <v>0</v>
      </c>
      <c r="Y2540" s="227">
        <f t="shared" si="276"/>
        <v>0</v>
      </c>
      <c r="Z2540" s="227">
        <f t="shared" si="277"/>
        <v>0</v>
      </c>
      <c r="AA2540" s="227">
        <f t="shared" si="279"/>
        <v>0</v>
      </c>
    </row>
    <row r="2541" spans="2:27" ht="13.5" hidden="1">
      <c r="B2541" s="232" t="s">
        <v>1110</v>
      </c>
      <c r="C2541" s="232" t="s">
        <v>681</v>
      </c>
      <c r="D2541" s="232" t="s">
        <v>1447</v>
      </c>
      <c r="E2541" s="232" t="s">
        <v>988</v>
      </c>
      <c r="F2541" s="232">
        <v>4</v>
      </c>
      <c r="G2541" s="232" t="s">
        <v>1315</v>
      </c>
      <c r="H2541" s="233">
        <v>0.73199999999999998</v>
      </c>
      <c r="I2541" s="233">
        <v>0</v>
      </c>
      <c r="J2541" s="233">
        <v>0</v>
      </c>
      <c r="K2541" s="234">
        <v>0</v>
      </c>
      <c r="L2541" s="233">
        <v>0</v>
      </c>
      <c r="M2541" s="234">
        <v>0</v>
      </c>
      <c r="N2541" s="233">
        <v>0</v>
      </c>
      <c r="O2541" s="233">
        <v>0</v>
      </c>
      <c r="P2541" s="233">
        <v>0</v>
      </c>
      <c r="Q2541" s="234">
        <v>0</v>
      </c>
      <c r="R2541" s="233">
        <v>0</v>
      </c>
      <c r="S2541" s="234">
        <v>0</v>
      </c>
      <c r="T2541" s="233">
        <v>0</v>
      </c>
      <c r="U2541" s="235">
        <f t="shared" si="273"/>
        <v>534.36</v>
      </c>
      <c r="V2541" s="227">
        <f t="shared" si="274"/>
        <v>0</v>
      </c>
      <c r="W2541" s="227">
        <f t="shared" si="275"/>
        <v>0</v>
      </c>
      <c r="X2541" s="227">
        <f t="shared" si="278"/>
        <v>0</v>
      </c>
      <c r="Y2541" s="227">
        <f t="shared" si="276"/>
        <v>0</v>
      </c>
      <c r="Z2541" s="227">
        <f t="shared" si="277"/>
        <v>0</v>
      </c>
      <c r="AA2541" s="227">
        <f t="shared" si="279"/>
        <v>0</v>
      </c>
    </row>
    <row r="2542" spans="2:27" ht="13.5" hidden="1">
      <c r="B2542" s="232" t="s">
        <v>1110</v>
      </c>
      <c r="C2542" s="232" t="s">
        <v>1022</v>
      </c>
      <c r="D2542" s="232" t="s">
        <v>1447</v>
      </c>
      <c r="E2542" s="232" t="s">
        <v>988</v>
      </c>
      <c r="F2542" s="232">
        <v>48</v>
      </c>
      <c r="G2542" s="232" t="s">
        <v>1308</v>
      </c>
      <c r="H2542" s="233">
        <v>7.9539999999999997</v>
      </c>
      <c r="I2542" s="233">
        <v>0</v>
      </c>
      <c r="J2542" s="233">
        <v>0</v>
      </c>
      <c r="K2542" s="234">
        <v>0</v>
      </c>
      <c r="L2542" s="233">
        <v>0</v>
      </c>
      <c r="M2542" s="234">
        <v>0</v>
      </c>
      <c r="N2542" s="233">
        <v>0</v>
      </c>
      <c r="O2542" s="233">
        <v>0</v>
      </c>
      <c r="P2542" s="233">
        <v>0</v>
      </c>
      <c r="Q2542" s="234">
        <v>0</v>
      </c>
      <c r="R2542" s="233">
        <v>0</v>
      </c>
      <c r="S2542" s="234">
        <v>0</v>
      </c>
      <c r="T2542" s="233">
        <v>0</v>
      </c>
      <c r="U2542" s="235">
        <f t="shared" si="273"/>
        <v>5806.42</v>
      </c>
      <c r="V2542" s="227">
        <f t="shared" si="274"/>
        <v>0</v>
      </c>
      <c r="W2542" s="227">
        <f t="shared" si="275"/>
        <v>0</v>
      </c>
      <c r="X2542" s="227">
        <f t="shared" si="278"/>
        <v>0</v>
      </c>
      <c r="Y2542" s="227">
        <f t="shared" si="276"/>
        <v>0</v>
      </c>
      <c r="Z2542" s="227">
        <f t="shared" si="277"/>
        <v>0</v>
      </c>
      <c r="AA2542" s="227">
        <f t="shared" si="279"/>
        <v>0</v>
      </c>
    </row>
    <row r="2543" spans="2:27" ht="13.5" hidden="1">
      <c r="B2543" s="232" t="s">
        <v>1110</v>
      </c>
      <c r="C2543" s="232" t="s">
        <v>1023</v>
      </c>
      <c r="D2543" s="232" t="s">
        <v>1447</v>
      </c>
      <c r="E2543" s="232" t="s">
        <v>988</v>
      </c>
      <c r="F2543" s="232">
        <v>64</v>
      </c>
      <c r="G2543" s="232" t="s">
        <v>1316</v>
      </c>
      <c r="H2543" s="233">
        <v>10.561999999999999</v>
      </c>
      <c r="I2543" s="233">
        <v>0</v>
      </c>
      <c r="J2543" s="233">
        <v>0</v>
      </c>
      <c r="K2543" s="234">
        <v>0</v>
      </c>
      <c r="L2543" s="233">
        <v>0</v>
      </c>
      <c r="M2543" s="234">
        <v>0</v>
      </c>
      <c r="N2543" s="233">
        <v>0</v>
      </c>
      <c r="O2543" s="233">
        <v>0</v>
      </c>
      <c r="P2543" s="233">
        <v>0</v>
      </c>
      <c r="Q2543" s="234">
        <v>0</v>
      </c>
      <c r="R2543" s="233">
        <v>0</v>
      </c>
      <c r="S2543" s="234">
        <v>0</v>
      </c>
      <c r="T2543" s="233">
        <v>0</v>
      </c>
      <c r="U2543" s="235">
        <f t="shared" si="273"/>
        <v>7710.2599999999993</v>
      </c>
      <c r="V2543" s="227">
        <f t="shared" si="274"/>
        <v>0</v>
      </c>
      <c r="W2543" s="227">
        <f t="shared" si="275"/>
        <v>0</v>
      </c>
      <c r="X2543" s="227">
        <f t="shared" si="278"/>
        <v>0</v>
      </c>
      <c r="Y2543" s="227">
        <f t="shared" si="276"/>
        <v>0</v>
      </c>
      <c r="Z2543" s="227">
        <f t="shared" si="277"/>
        <v>0</v>
      </c>
      <c r="AA2543" s="227">
        <f t="shared" si="279"/>
        <v>0</v>
      </c>
    </row>
    <row r="2544" spans="2:27" ht="13.5" hidden="1">
      <c r="B2544" s="232" t="s">
        <v>1110</v>
      </c>
      <c r="C2544" s="232" t="s">
        <v>1024</v>
      </c>
      <c r="D2544" s="232" t="s">
        <v>1447</v>
      </c>
      <c r="E2544" s="232" t="s">
        <v>988</v>
      </c>
      <c r="F2544" s="232">
        <v>96</v>
      </c>
      <c r="G2544" s="232" t="s">
        <v>1310</v>
      </c>
      <c r="H2544" s="233">
        <v>15.778</v>
      </c>
      <c r="I2544" s="233">
        <v>0</v>
      </c>
      <c r="J2544" s="233">
        <v>0</v>
      </c>
      <c r="K2544" s="234">
        <v>0</v>
      </c>
      <c r="L2544" s="233">
        <v>0</v>
      </c>
      <c r="M2544" s="234">
        <v>0</v>
      </c>
      <c r="N2544" s="233">
        <v>0</v>
      </c>
      <c r="O2544" s="233">
        <v>0</v>
      </c>
      <c r="P2544" s="233">
        <v>0</v>
      </c>
      <c r="Q2544" s="234">
        <v>0</v>
      </c>
      <c r="R2544" s="233">
        <v>0</v>
      </c>
      <c r="S2544" s="234">
        <v>0</v>
      </c>
      <c r="T2544" s="233">
        <v>0</v>
      </c>
      <c r="U2544" s="235">
        <f t="shared" si="273"/>
        <v>11517.94</v>
      </c>
      <c r="V2544" s="227">
        <f t="shared" si="274"/>
        <v>0</v>
      </c>
      <c r="W2544" s="227">
        <f t="shared" si="275"/>
        <v>0</v>
      </c>
      <c r="X2544" s="227">
        <f t="shared" si="278"/>
        <v>0</v>
      </c>
      <c r="Y2544" s="227">
        <f t="shared" si="276"/>
        <v>0</v>
      </c>
      <c r="Z2544" s="227">
        <f t="shared" si="277"/>
        <v>0</v>
      </c>
      <c r="AA2544" s="227">
        <f t="shared" si="279"/>
        <v>0</v>
      </c>
    </row>
    <row r="2545" spans="2:27" ht="13.5" hidden="1">
      <c r="B2545" s="232" t="s">
        <v>1110</v>
      </c>
      <c r="C2545" s="232" t="s">
        <v>1025</v>
      </c>
      <c r="D2545" s="232" t="s">
        <v>1447</v>
      </c>
      <c r="E2545" s="232" t="s">
        <v>988</v>
      </c>
      <c r="F2545" s="232">
        <v>8</v>
      </c>
      <c r="G2545" s="232" t="s">
        <v>1311</v>
      </c>
      <c r="H2545" s="233">
        <v>1.4339999999999999</v>
      </c>
      <c r="I2545" s="233">
        <v>0</v>
      </c>
      <c r="J2545" s="233">
        <v>0</v>
      </c>
      <c r="K2545" s="234">
        <v>0</v>
      </c>
      <c r="L2545" s="233">
        <v>0</v>
      </c>
      <c r="M2545" s="234">
        <v>0</v>
      </c>
      <c r="N2545" s="233">
        <v>0</v>
      </c>
      <c r="O2545" s="233">
        <v>0</v>
      </c>
      <c r="P2545" s="233">
        <v>0</v>
      </c>
      <c r="Q2545" s="234">
        <v>0</v>
      </c>
      <c r="R2545" s="233">
        <v>0</v>
      </c>
      <c r="S2545" s="234">
        <v>0</v>
      </c>
      <c r="T2545" s="233">
        <v>0</v>
      </c>
      <c r="U2545" s="235">
        <f t="shared" si="273"/>
        <v>1046.82</v>
      </c>
      <c r="V2545" s="227">
        <f t="shared" si="274"/>
        <v>0</v>
      </c>
      <c r="W2545" s="227">
        <f t="shared" si="275"/>
        <v>0</v>
      </c>
      <c r="X2545" s="227">
        <f t="shared" si="278"/>
        <v>0</v>
      </c>
      <c r="Y2545" s="227">
        <f t="shared" si="276"/>
        <v>0</v>
      </c>
      <c r="Z2545" s="227">
        <f t="shared" si="277"/>
        <v>0</v>
      </c>
      <c r="AA2545" s="227">
        <f t="shared" si="279"/>
        <v>0</v>
      </c>
    </row>
    <row r="2546" spans="2:27" ht="13.5" hidden="1">
      <c r="B2546" s="232" t="s">
        <v>1110</v>
      </c>
      <c r="C2546" s="232" t="s">
        <v>1026</v>
      </c>
      <c r="D2546" s="232" t="s">
        <v>1447</v>
      </c>
      <c r="E2546" s="232" t="s">
        <v>988</v>
      </c>
      <c r="F2546" s="232">
        <v>16</v>
      </c>
      <c r="G2546" s="232" t="s">
        <v>1312</v>
      </c>
      <c r="H2546" s="233">
        <v>2.738</v>
      </c>
      <c r="I2546" s="233">
        <v>0</v>
      </c>
      <c r="J2546" s="233">
        <v>0</v>
      </c>
      <c r="K2546" s="234">
        <v>0</v>
      </c>
      <c r="L2546" s="233">
        <v>0</v>
      </c>
      <c r="M2546" s="234">
        <v>0</v>
      </c>
      <c r="N2546" s="233">
        <v>0</v>
      </c>
      <c r="O2546" s="233">
        <v>0</v>
      </c>
      <c r="P2546" s="233">
        <v>0</v>
      </c>
      <c r="Q2546" s="234">
        <v>0</v>
      </c>
      <c r="R2546" s="233">
        <v>0</v>
      </c>
      <c r="S2546" s="234">
        <v>0</v>
      </c>
      <c r="T2546" s="233">
        <v>0</v>
      </c>
      <c r="U2546" s="235">
        <f t="shared" si="273"/>
        <v>1998.74</v>
      </c>
      <c r="V2546" s="227">
        <f t="shared" si="274"/>
        <v>0</v>
      </c>
      <c r="W2546" s="227">
        <f t="shared" si="275"/>
        <v>0</v>
      </c>
      <c r="X2546" s="227">
        <f t="shared" si="278"/>
        <v>0</v>
      </c>
      <c r="Y2546" s="227">
        <f t="shared" si="276"/>
        <v>0</v>
      </c>
      <c r="Z2546" s="227">
        <f t="shared" si="277"/>
        <v>0</v>
      </c>
      <c r="AA2546" s="227">
        <f t="shared" si="279"/>
        <v>0</v>
      </c>
    </row>
    <row r="2547" spans="2:27" ht="13.5" hidden="1">
      <c r="B2547" s="232" t="s">
        <v>1110</v>
      </c>
      <c r="C2547" s="232" t="s">
        <v>1027</v>
      </c>
      <c r="D2547" s="232" t="s">
        <v>1447</v>
      </c>
      <c r="E2547" s="232" t="s">
        <v>988</v>
      </c>
      <c r="F2547" s="232">
        <v>32</v>
      </c>
      <c r="G2547" s="232" t="s">
        <v>1317</v>
      </c>
      <c r="H2547" s="233">
        <v>5.3460000000000001</v>
      </c>
      <c r="I2547" s="233">
        <v>0</v>
      </c>
      <c r="J2547" s="233">
        <v>0</v>
      </c>
      <c r="K2547" s="234">
        <v>0</v>
      </c>
      <c r="L2547" s="233">
        <v>0</v>
      </c>
      <c r="M2547" s="234">
        <v>0</v>
      </c>
      <c r="N2547" s="233">
        <v>0</v>
      </c>
      <c r="O2547" s="233">
        <v>0</v>
      </c>
      <c r="P2547" s="233">
        <v>0</v>
      </c>
      <c r="Q2547" s="234">
        <v>0</v>
      </c>
      <c r="R2547" s="233">
        <v>0</v>
      </c>
      <c r="S2547" s="234">
        <v>0</v>
      </c>
      <c r="T2547" s="233">
        <v>0</v>
      </c>
      <c r="U2547" s="235">
        <f t="shared" si="273"/>
        <v>3902.58</v>
      </c>
      <c r="V2547" s="227">
        <f t="shared" si="274"/>
        <v>0</v>
      </c>
      <c r="W2547" s="227">
        <f t="shared" si="275"/>
        <v>0</v>
      </c>
      <c r="X2547" s="227">
        <f t="shared" si="278"/>
        <v>0</v>
      </c>
      <c r="Y2547" s="227">
        <f t="shared" si="276"/>
        <v>0</v>
      </c>
      <c r="Z2547" s="227">
        <f t="shared" si="277"/>
        <v>0</v>
      </c>
      <c r="AA2547" s="227">
        <f t="shared" si="279"/>
        <v>0</v>
      </c>
    </row>
    <row r="2548" spans="2:27" ht="13.5" hidden="1">
      <c r="B2548" s="232" t="s">
        <v>1110</v>
      </c>
      <c r="C2548" s="232" t="s">
        <v>1028</v>
      </c>
      <c r="D2548" s="232" t="s">
        <v>1447</v>
      </c>
      <c r="E2548" s="232" t="s">
        <v>988</v>
      </c>
      <c r="F2548" s="232">
        <v>2</v>
      </c>
      <c r="G2548" s="232" t="s">
        <v>1314</v>
      </c>
      <c r="H2548" s="233">
        <v>0.38600000000000001</v>
      </c>
      <c r="I2548" s="233">
        <v>0</v>
      </c>
      <c r="J2548" s="233">
        <v>0</v>
      </c>
      <c r="K2548" s="234">
        <v>0</v>
      </c>
      <c r="L2548" s="233">
        <v>0</v>
      </c>
      <c r="M2548" s="234">
        <v>0</v>
      </c>
      <c r="N2548" s="233">
        <v>0</v>
      </c>
      <c r="O2548" s="233">
        <v>0</v>
      </c>
      <c r="P2548" s="233">
        <v>0</v>
      </c>
      <c r="Q2548" s="234">
        <v>0</v>
      </c>
      <c r="R2548" s="233">
        <v>0</v>
      </c>
      <c r="S2548" s="234">
        <v>0</v>
      </c>
      <c r="T2548" s="233">
        <v>0</v>
      </c>
      <c r="U2548" s="235">
        <f t="shared" si="273"/>
        <v>281.78000000000003</v>
      </c>
      <c r="V2548" s="227">
        <f t="shared" si="274"/>
        <v>0</v>
      </c>
      <c r="W2548" s="227">
        <f t="shared" si="275"/>
        <v>0</v>
      </c>
      <c r="X2548" s="227">
        <f t="shared" si="278"/>
        <v>0</v>
      </c>
      <c r="Y2548" s="227">
        <f t="shared" si="276"/>
        <v>0</v>
      </c>
      <c r="Z2548" s="227">
        <f t="shared" si="277"/>
        <v>0</v>
      </c>
      <c r="AA2548" s="227">
        <f t="shared" si="279"/>
        <v>0</v>
      </c>
    </row>
    <row r="2549" spans="2:27" ht="13.5" hidden="1">
      <c r="B2549" s="232" t="s">
        <v>1110</v>
      </c>
      <c r="C2549" s="232" t="s">
        <v>1029</v>
      </c>
      <c r="D2549" s="232" t="s">
        <v>1447</v>
      </c>
      <c r="E2549" s="232" t="s">
        <v>988</v>
      </c>
      <c r="F2549" s="232">
        <v>4</v>
      </c>
      <c r="G2549" s="232" t="s">
        <v>1315</v>
      </c>
      <c r="H2549" s="233">
        <v>0.71199999999999997</v>
      </c>
      <c r="I2549" s="233">
        <v>0</v>
      </c>
      <c r="J2549" s="233">
        <v>0</v>
      </c>
      <c r="K2549" s="234">
        <v>0</v>
      </c>
      <c r="L2549" s="233">
        <v>0</v>
      </c>
      <c r="M2549" s="234">
        <v>0</v>
      </c>
      <c r="N2549" s="233">
        <v>0</v>
      </c>
      <c r="O2549" s="233">
        <v>0</v>
      </c>
      <c r="P2549" s="233">
        <v>0</v>
      </c>
      <c r="Q2549" s="234">
        <v>0</v>
      </c>
      <c r="R2549" s="233">
        <v>0</v>
      </c>
      <c r="S2549" s="234">
        <v>0</v>
      </c>
      <c r="T2549" s="233">
        <v>0</v>
      </c>
      <c r="U2549" s="235">
        <f t="shared" si="273"/>
        <v>519.76</v>
      </c>
      <c r="V2549" s="227">
        <f t="shared" si="274"/>
        <v>0</v>
      </c>
      <c r="W2549" s="227">
        <f t="shared" si="275"/>
        <v>0</v>
      </c>
      <c r="X2549" s="227">
        <f t="shared" si="278"/>
        <v>0</v>
      </c>
      <c r="Y2549" s="227">
        <f t="shared" si="276"/>
        <v>0</v>
      </c>
      <c r="Z2549" s="227">
        <f t="shared" si="277"/>
        <v>0</v>
      </c>
      <c r="AA2549" s="227">
        <f t="shared" si="279"/>
        <v>0</v>
      </c>
    </row>
    <row r="2550" spans="2:27" ht="13.5" hidden="1">
      <c r="B2550" s="232" t="s">
        <v>1110</v>
      </c>
      <c r="C2550" s="232" t="s">
        <v>688</v>
      </c>
      <c r="D2550" s="232" t="s">
        <v>1447</v>
      </c>
      <c r="E2550" s="232" t="s">
        <v>988</v>
      </c>
      <c r="F2550" s="232">
        <v>48</v>
      </c>
      <c r="G2550" s="232" t="s">
        <v>1308</v>
      </c>
      <c r="H2550" s="233">
        <v>8.5299999999999994</v>
      </c>
      <c r="I2550" s="233">
        <v>0</v>
      </c>
      <c r="J2550" s="233">
        <v>0</v>
      </c>
      <c r="K2550" s="234">
        <v>0</v>
      </c>
      <c r="L2550" s="233">
        <v>0</v>
      </c>
      <c r="M2550" s="234">
        <v>0</v>
      </c>
      <c r="N2550" s="233">
        <v>0</v>
      </c>
      <c r="O2550" s="233">
        <v>0</v>
      </c>
      <c r="P2550" s="233">
        <v>0</v>
      </c>
      <c r="Q2550" s="234">
        <v>0</v>
      </c>
      <c r="R2550" s="233">
        <v>0</v>
      </c>
      <c r="S2550" s="234">
        <v>0</v>
      </c>
      <c r="T2550" s="233">
        <v>0</v>
      </c>
      <c r="U2550" s="235">
        <f t="shared" si="273"/>
        <v>6226.9</v>
      </c>
      <c r="V2550" s="227">
        <f t="shared" si="274"/>
        <v>0</v>
      </c>
      <c r="W2550" s="227">
        <f t="shared" si="275"/>
        <v>0</v>
      </c>
      <c r="X2550" s="227">
        <f t="shared" si="278"/>
        <v>0</v>
      </c>
      <c r="Y2550" s="227">
        <f t="shared" si="276"/>
        <v>0</v>
      </c>
      <c r="Z2550" s="227">
        <f t="shared" si="277"/>
        <v>0</v>
      </c>
      <c r="AA2550" s="227">
        <f t="shared" si="279"/>
        <v>0</v>
      </c>
    </row>
    <row r="2551" spans="2:27" ht="13.5" hidden="1">
      <c r="B2551" s="232" t="s">
        <v>1110</v>
      </c>
      <c r="C2551" s="232" t="s">
        <v>691</v>
      </c>
      <c r="D2551" s="232" t="s">
        <v>1447</v>
      </c>
      <c r="E2551" s="232" t="s">
        <v>988</v>
      </c>
      <c r="F2551" s="232">
        <v>72</v>
      </c>
      <c r="G2551" s="232" t="s">
        <v>1309</v>
      </c>
      <c r="H2551" s="233">
        <v>12.73</v>
      </c>
      <c r="I2551" s="233">
        <v>0</v>
      </c>
      <c r="J2551" s="233">
        <v>0</v>
      </c>
      <c r="K2551" s="234">
        <v>0</v>
      </c>
      <c r="L2551" s="233">
        <v>0</v>
      </c>
      <c r="M2551" s="234">
        <v>0</v>
      </c>
      <c r="N2551" s="233">
        <v>0</v>
      </c>
      <c r="O2551" s="233">
        <v>0</v>
      </c>
      <c r="P2551" s="233">
        <v>0</v>
      </c>
      <c r="Q2551" s="234">
        <v>0</v>
      </c>
      <c r="R2551" s="233">
        <v>0</v>
      </c>
      <c r="S2551" s="234">
        <v>0</v>
      </c>
      <c r="T2551" s="233">
        <v>0</v>
      </c>
      <c r="U2551" s="235">
        <f t="shared" si="273"/>
        <v>9292.9</v>
      </c>
      <c r="V2551" s="227">
        <f t="shared" si="274"/>
        <v>0</v>
      </c>
      <c r="W2551" s="227">
        <f t="shared" si="275"/>
        <v>0</v>
      </c>
      <c r="X2551" s="227">
        <f t="shared" si="278"/>
        <v>0</v>
      </c>
      <c r="Y2551" s="227">
        <f t="shared" si="276"/>
        <v>0</v>
      </c>
      <c r="Z2551" s="227">
        <f t="shared" si="277"/>
        <v>0</v>
      </c>
      <c r="AA2551" s="227">
        <f t="shared" si="279"/>
        <v>0</v>
      </c>
    </row>
    <row r="2552" spans="2:27" ht="13.5" hidden="1">
      <c r="B2552" s="232" t="s">
        <v>1110</v>
      </c>
      <c r="C2552" s="232" t="s">
        <v>694</v>
      </c>
      <c r="D2552" s="232" t="s">
        <v>1447</v>
      </c>
      <c r="E2552" s="232" t="s">
        <v>988</v>
      </c>
      <c r="F2552" s="232">
        <v>96</v>
      </c>
      <c r="G2552" s="232" t="s">
        <v>1310</v>
      </c>
      <c r="H2552" s="233">
        <v>16.93</v>
      </c>
      <c r="I2552" s="233">
        <v>0</v>
      </c>
      <c r="J2552" s="233">
        <v>0</v>
      </c>
      <c r="K2552" s="234">
        <v>0</v>
      </c>
      <c r="L2552" s="233">
        <v>0</v>
      </c>
      <c r="M2552" s="234">
        <v>0</v>
      </c>
      <c r="N2552" s="233">
        <v>0</v>
      </c>
      <c r="O2552" s="233">
        <v>0</v>
      </c>
      <c r="P2552" s="233">
        <v>0</v>
      </c>
      <c r="Q2552" s="234">
        <v>0</v>
      </c>
      <c r="R2552" s="233">
        <v>0</v>
      </c>
      <c r="S2552" s="234">
        <v>0</v>
      </c>
      <c r="T2552" s="233">
        <v>0</v>
      </c>
      <c r="U2552" s="235">
        <f t="shared" si="273"/>
        <v>12358.9</v>
      </c>
      <c r="V2552" s="227">
        <f t="shared" si="274"/>
        <v>0</v>
      </c>
      <c r="W2552" s="227">
        <f t="shared" si="275"/>
        <v>0</v>
      </c>
      <c r="X2552" s="227">
        <f t="shared" si="278"/>
        <v>0</v>
      </c>
      <c r="Y2552" s="227">
        <f t="shared" si="276"/>
        <v>0</v>
      </c>
      <c r="Z2552" s="227">
        <f t="shared" si="277"/>
        <v>0</v>
      </c>
      <c r="AA2552" s="227">
        <f t="shared" si="279"/>
        <v>0</v>
      </c>
    </row>
    <row r="2553" spans="2:27" ht="13.5" hidden="1">
      <c r="B2553" s="232" t="s">
        <v>1110</v>
      </c>
      <c r="C2553" s="232" t="s">
        <v>697</v>
      </c>
      <c r="D2553" s="232" t="s">
        <v>1447</v>
      </c>
      <c r="E2553" s="232" t="s">
        <v>988</v>
      </c>
      <c r="F2553" s="232">
        <v>8</v>
      </c>
      <c r="G2553" s="232" t="s">
        <v>1311</v>
      </c>
      <c r="H2553" s="233">
        <v>1.53</v>
      </c>
      <c r="I2553" s="233">
        <v>0</v>
      </c>
      <c r="J2553" s="233">
        <v>0</v>
      </c>
      <c r="K2553" s="234">
        <v>0</v>
      </c>
      <c r="L2553" s="233">
        <v>0</v>
      </c>
      <c r="M2553" s="234">
        <v>0</v>
      </c>
      <c r="N2553" s="233">
        <v>0</v>
      </c>
      <c r="O2553" s="233">
        <v>0</v>
      </c>
      <c r="P2553" s="233">
        <v>0</v>
      </c>
      <c r="Q2553" s="234">
        <v>0</v>
      </c>
      <c r="R2553" s="233">
        <v>0</v>
      </c>
      <c r="S2553" s="234">
        <v>0</v>
      </c>
      <c r="T2553" s="233">
        <v>0</v>
      </c>
      <c r="U2553" s="235">
        <f t="shared" si="273"/>
        <v>1116.9000000000001</v>
      </c>
      <c r="V2553" s="227">
        <f t="shared" si="274"/>
        <v>0</v>
      </c>
      <c r="W2553" s="227">
        <f t="shared" si="275"/>
        <v>0</v>
      </c>
      <c r="X2553" s="227">
        <f t="shared" si="278"/>
        <v>0</v>
      </c>
      <c r="Y2553" s="227">
        <f t="shared" si="276"/>
        <v>0</v>
      </c>
      <c r="Z2553" s="227">
        <f t="shared" si="277"/>
        <v>0</v>
      </c>
      <c r="AA2553" s="227">
        <f t="shared" si="279"/>
        <v>0</v>
      </c>
    </row>
    <row r="2554" spans="2:27" ht="13.5" hidden="1">
      <c r="B2554" s="232" t="s">
        <v>1110</v>
      </c>
      <c r="C2554" s="232" t="s">
        <v>700</v>
      </c>
      <c r="D2554" s="232" t="s">
        <v>1447</v>
      </c>
      <c r="E2554" s="232" t="s">
        <v>988</v>
      </c>
      <c r="F2554" s="232">
        <v>16</v>
      </c>
      <c r="G2554" s="232" t="s">
        <v>1312</v>
      </c>
      <c r="H2554" s="233">
        <v>2.93</v>
      </c>
      <c r="I2554" s="233">
        <v>0</v>
      </c>
      <c r="J2554" s="233">
        <v>0</v>
      </c>
      <c r="K2554" s="234">
        <v>0</v>
      </c>
      <c r="L2554" s="233">
        <v>0</v>
      </c>
      <c r="M2554" s="234">
        <v>0</v>
      </c>
      <c r="N2554" s="233">
        <v>0</v>
      </c>
      <c r="O2554" s="233">
        <v>0</v>
      </c>
      <c r="P2554" s="233">
        <v>0</v>
      </c>
      <c r="Q2554" s="234">
        <v>0</v>
      </c>
      <c r="R2554" s="233">
        <v>0</v>
      </c>
      <c r="S2554" s="234">
        <v>0</v>
      </c>
      <c r="T2554" s="233">
        <v>0</v>
      </c>
      <c r="U2554" s="235">
        <f t="shared" si="273"/>
        <v>2138.9</v>
      </c>
      <c r="V2554" s="227">
        <f t="shared" si="274"/>
        <v>0</v>
      </c>
      <c r="W2554" s="227">
        <f t="shared" si="275"/>
        <v>0</v>
      </c>
      <c r="X2554" s="227">
        <f t="shared" si="278"/>
        <v>0</v>
      </c>
      <c r="Y2554" s="227">
        <f t="shared" si="276"/>
        <v>0</v>
      </c>
      <c r="Z2554" s="227">
        <f t="shared" si="277"/>
        <v>0</v>
      </c>
      <c r="AA2554" s="227">
        <f t="shared" si="279"/>
        <v>0</v>
      </c>
    </row>
    <row r="2555" spans="2:27" ht="13.5" hidden="1">
      <c r="B2555" s="232" t="s">
        <v>1110</v>
      </c>
      <c r="C2555" s="232" t="s">
        <v>703</v>
      </c>
      <c r="D2555" s="232" t="s">
        <v>1447</v>
      </c>
      <c r="E2555" s="232" t="s">
        <v>988</v>
      </c>
      <c r="F2555" s="232">
        <v>36</v>
      </c>
      <c r="G2555" s="232" t="s">
        <v>1313</v>
      </c>
      <c r="H2555" s="233">
        <v>6.43</v>
      </c>
      <c r="I2555" s="233">
        <v>0</v>
      </c>
      <c r="J2555" s="233">
        <v>0</v>
      </c>
      <c r="K2555" s="234">
        <v>0</v>
      </c>
      <c r="L2555" s="233">
        <v>0</v>
      </c>
      <c r="M2555" s="234">
        <v>0</v>
      </c>
      <c r="N2555" s="233">
        <v>0</v>
      </c>
      <c r="O2555" s="233">
        <v>0</v>
      </c>
      <c r="P2555" s="233">
        <v>0</v>
      </c>
      <c r="Q2555" s="234">
        <v>0</v>
      </c>
      <c r="R2555" s="233">
        <v>0</v>
      </c>
      <c r="S2555" s="234">
        <v>0</v>
      </c>
      <c r="T2555" s="233">
        <v>0</v>
      </c>
      <c r="U2555" s="235">
        <f t="shared" si="273"/>
        <v>4693.8999999999996</v>
      </c>
      <c r="V2555" s="227">
        <f t="shared" si="274"/>
        <v>0</v>
      </c>
      <c r="W2555" s="227">
        <f t="shared" si="275"/>
        <v>0</v>
      </c>
      <c r="X2555" s="227">
        <f t="shared" si="278"/>
        <v>0</v>
      </c>
      <c r="Y2555" s="227">
        <f t="shared" si="276"/>
        <v>0</v>
      </c>
      <c r="Z2555" s="227">
        <f t="shared" si="277"/>
        <v>0</v>
      </c>
      <c r="AA2555" s="227">
        <f t="shared" si="279"/>
        <v>0</v>
      </c>
    </row>
    <row r="2556" spans="2:27" ht="13.5" hidden="1">
      <c r="B2556" s="232" t="s">
        <v>1110</v>
      </c>
      <c r="C2556" s="232" t="s">
        <v>706</v>
      </c>
      <c r="D2556" s="232" t="s">
        <v>1447</v>
      </c>
      <c r="E2556" s="232" t="s">
        <v>988</v>
      </c>
      <c r="F2556" s="232">
        <v>2</v>
      </c>
      <c r="G2556" s="232" t="s">
        <v>1314</v>
      </c>
      <c r="H2556" s="233">
        <v>0.41</v>
      </c>
      <c r="I2556" s="233">
        <v>0</v>
      </c>
      <c r="J2556" s="233">
        <v>0</v>
      </c>
      <c r="K2556" s="234">
        <v>0</v>
      </c>
      <c r="L2556" s="233">
        <v>0</v>
      </c>
      <c r="M2556" s="234">
        <v>0</v>
      </c>
      <c r="N2556" s="233">
        <v>0</v>
      </c>
      <c r="O2556" s="233">
        <v>0</v>
      </c>
      <c r="P2556" s="233">
        <v>0</v>
      </c>
      <c r="Q2556" s="234">
        <v>0</v>
      </c>
      <c r="R2556" s="233">
        <v>0</v>
      </c>
      <c r="S2556" s="234">
        <v>0</v>
      </c>
      <c r="T2556" s="233">
        <v>0</v>
      </c>
      <c r="U2556" s="235">
        <f t="shared" si="273"/>
        <v>299.29999999999995</v>
      </c>
      <c r="V2556" s="227">
        <f t="shared" si="274"/>
        <v>0</v>
      </c>
      <c r="W2556" s="227">
        <f t="shared" si="275"/>
        <v>0</v>
      </c>
      <c r="X2556" s="227">
        <f t="shared" si="278"/>
        <v>0</v>
      </c>
      <c r="Y2556" s="227">
        <f t="shared" si="276"/>
        <v>0</v>
      </c>
      <c r="Z2556" s="227">
        <f t="shared" si="277"/>
        <v>0</v>
      </c>
      <c r="AA2556" s="227">
        <f t="shared" si="279"/>
        <v>0</v>
      </c>
    </row>
    <row r="2557" spans="2:27" ht="13.5" hidden="1">
      <c r="B2557" s="232" t="s">
        <v>1110</v>
      </c>
      <c r="C2557" s="232" t="s">
        <v>709</v>
      </c>
      <c r="D2557" s="232" t="s">
        <v>1447</v>
      </c>
      <c r="E2557" s="232" t="s">
        <v>988</v>
      </c>
      <c r="F2557" s="232">
        <v>96</v>
      </c>
      <c r="G2557" s="232" t="s">
        <v>1310</v>
      </c>
      <c r="H2557" s="233">
        <v>16.93</v>
      </c>
      <c r="I2557" s="233">
        <v>0</v>
      </c>
      <c r="J2557" s="233">
        <v>0</v>
      </c>
      <c r="K2557" s="234">
        <v>0</v>
      </c>
      <c r="L2557" s="233">
        <v>0</v>
      </c>
      <c r="M2557" s="234">
        <v>0</v>
      </c>
      <c r="N2557" s="233">
        <v>0</v>
      </c>
      <c r="O2557" s="233">
        <v>0</v>
      </c>
      <c r="P2557" s="233">
        <v>0</v>
      </c>
      <c r="Q2557" s="234">
        <v>0</v>
      </c>
      <c r="R2557" s="233">
        <v>0</v>
      </c>
      <c r="S2557" s="234">
        <v>0</v>
      </c>
      <c r="T2557" s="233">
        <v>0</v>
      </c>
      <c r="U2557" s="235">
        <f t="shared" si="273"/>
        <v>12358.9</v>
      </c>
      <c r="V2557" s="227">
        <f t="shared" si="274"/>
        <v>0</v>
      </c>
      <c r="W2557" s="227">
        <f t="shared" si="275"/>
        <v>0</v>
      </c>
      <c r="X2557" s="227">
        <f t="shared" si="278"/>
        <v>0</v>
      </c>
      <c r="Y2557" s="227">
        <f t="shared" si="276"/>
        <v>0</v>
      </c>
      <c r="Z2557" s="227">
        <f t="shared" si="277"/>
        <v>0</v>
      </c>
      <c r="AA2557" s="227">
        <f t="shared" si="279"/>
        <v>0</v>
      </c>
    </row>
    <row r="2558" spans="2:27" ht="13.5" hidden="1">
      <c r="B2558" s="232" t="s">
        <v>1110</v>
      </c>
      <c r="C2558" s="232" t="s">
        <v>711</v>
      </c>
      <c r="D2558" s="232" t="s">
        <v>1447</v>
      </c>
      <c r="E2558" s="232" t="s">
        <v>988</v>
      </c>
      <c r="F2558" s="232">
        <v>4</v>
      </c>
      <c r="G2558" s="232" t="s">
        <v>1315</v>
      </c>
      <c r="H2558" s="233">
        <v>0.76</v>
      </c>
      <c r="I2558" s="233">
        <v>0</v>
      </c>
      <c r="J2558" s="233">
        <v>0</v>
      </c>
      <c r="K2558" s="234">
        <v>0</v>
      </c>
      <c r="L2558" s="233">
        <v>0</v>
      </c>
      <c r="M2558" s="234">
        <v>0</v>
      </c>
      <c r="N2558" s="233">
        <v>0</v>
      </c>
      <c r="O2558" s="233">
        <v>0</v>
      </c>
      <c r="P2558" s="233">
        <v>0</v>
      </c>
      <c r="Q2558" s="234">
        <v>0</v>
      </c>
      <c r="R2558" s="233">
        <v>0</v>
      </c>
      <c r="S2558" s="234">
        <v>0</v>
      </c>
      <c r="T2558" s="233">
        <v>0</v>
      </c>
      <c r="U2558" s="235">
        <f t="shared" si="273"/>
        <v>554.79999999999995</v>
      </c>
      <c r="V2558" s="227">
        <f t="shared" si="274"/>
        <v>0</v>
      </c>
      <c r="W2558" s="227">
        <f t="shared" si="275"/>
        <v>0</v>
      </c>
      <c r="X2558" s="227">
        <f t="shared" si="278"/>
        <v>0</v>
      </c>
      <c r="Y2558" s="227">
        <f t="shared" si="276"/>
        <v>0</v>
      </c>
      <c r="Z2558" s="227">
        <f t="shared" si="277"/>
        <v>0</v>
      </c>
      <c r="AA2558" s="227">
        <f t="shared" si="279"/>
        <v>0</v>
      </c>
    </row>
    <row r="2559" spans="2:27" ht="13.5" hidden="1">
      <c r="B2559" s="232" t="s">
        <v>1110</v>
      </c>
      <c r="C2559" s="232" t="s">
        <v>716</v>
      </c>
      <c r="D2559" s="232" t="s">
        <v>1447</v>
      </c>
      <c r="E2559" s="232" t="s">
        <v>988</v>
      </c>
      <c r="F2559" s="232">
        <v>72</v>
      </c>
      <c r="G2559" s="232" t="s">
        <v>1310</v>
      </c>
      <c r="H2559" s="233">
        <v>13.162000000000001</v>
      </c>
      <c r="I2559" s="233">
        <v>0</v>
      </c>
      <c r="J2559" s="233">
        <v>0</v>
      </c>
      <c r="K2559" s="234">
        <v>0</v>
      </c>
      <c r="L2559" s="233">
        <v>0</v>
      </c>
      <c r="M2559" s="234">
        <v>0</v>
      </c>
      <c r="N2559" s="233">
        <v>0</v>
      </c>
      <c r="O2559" s="233">
        <v>0</v>
      </c>
      <c r="P2559" s="233">
        <v>0</v>
      </c>
      <c r="Q2559" s="234">
        <v>0</v>
      </c>
      <c r="R2559" s="233">
        <v>0</v>
      </c>
      <c r="S2559" s="234">
        <v>0</v>
      </c>
      <c r="T2559" s="233">
        <v>0</v>
      </c>
      <c r="U2559" s="235">
        <f t="shared" si="273"/>
        <v>9608.26</v>
      </c>
      <c r="V2559" s="227">
        <f t="shared" si="274"/>
        <v>0</v>
      </c>
      <c r="W2559" s="227">
        <f t="shared" si="275"/>
        <v>0</v>
      </c>
      <c r="X2559" s="227">
        <f t="shared" si="278"/>
        <v>0</v>
      </c>
      <c r="Y2559" s="227">
        <f t="shared" si="276"/>
        <v>0</v>
      </c>
      <c r="Z2559" s="227">
        <f t="shared" si="277"/>
        <v>0</v>
      </c>
      <c r="AA2559" s="227">
        <f t="shared" si="279"/>
        <v>0</v>
      </c>
    </row>
    <row r="2560" spans="2:27" ht="13.5" hidden="1">
      <c r="B2560" s="232" t="s">
        <v>1110</v>
      </c>
      <c r="C2560" s="232" t="s">
        <v>719</v>
      </c>
      <c r="D2560" s="232" t="s">
        <v>1447</v>
      </c>
      <c r="E2560" s="232" t="s">
        <v>988</v>
      </c>
      <c r="F2560" s="232">
        <v>8</v>
      </c>
      <c r="G2560" s="232" t="s">
        <v>1318</v>
      </c>
      <c r="H2560" s="233">
        <v>1.5780000000000001</v>
      </c>
      <c r="I2560" s="233">
        <v>0</v>
      </c>
      <c r="J2560" s="233">
        <v>0</v>
      </c>
      <c r="K2560" s="234">
        <v>0</v>
      </c>
      <c r="L2560" s="233">
        <v>0</v>
      </c>
      <c r="M2560" s="234">
        <v>0</v>
      </c>
      <c r="N2560" s="233">
        <v>0</v>
      </c>
      <c r="O2560" s="233">
        <v>0</v>
      </c>
      <c r="P2560" s="233">
        <v>0</v>
      </c>
      <c r="Q2560" s="234">
        <v>0</v>
      </c>
      <c r="R2560" s="233">
        <v>0</v>
      </c>
      <c r="S2560" s="234">
        <v>0</v>
      </c>
      <c r="T2560" s="233">
        <v>0</v>
      </c>
      <c r="U2560" s="235">
        <f t="shared" si="273"/>
        <v>1151.94</v>
      </c>
      <c r="V2560" s="227">
        <f t="shared" si="274"/>
        <v>0</v>
      </c>
      <c r="W2560" s="227">
        <f t="shared" si="275"/>
        <v>0</v>
      </c>
      <c r="X2560" s="227">
        <f t="shared" si="278"/>
        <v>0</v>
      </c>
      <c r="Y2560" s="227">
        <f t="shared" si="276"/>
        <v>0</v>
      </c>
      <c r="Z2560" s="227">
        <f t="shared" si="277"/>
        <v>0</v>
      </c>
      <c r="AA2560" s="227">
        <f t="shared" si="279"/>
        <v>0</v>
      </c>
    </row>
    <row r="2561" spans="2:27" ht="13.5" hidden="1">
      <c r="B2561" s="232" t="s">
        <v>1110</v>
      </c>
      <c r="C2561" s="232" t="s">
        <v>722</v>
      </c>
      <c r="D2561" s="232" t="s">
        <v>1447</v>
      </c>
      <c r="E2561" s="232" t="s">
        <v>988</v>
      </c>
      <c r="F2561" s="232">
        <v>16</v>
      </c>
      <c r="G2561" s="232" t="s">
        <v>1319</v>
      </c>
      <c r="H2561" s="233">
        <v>3.0259999999999998</v>
      </c>
      <c r="I2561" s="233">
        <v>0</v>
      </c>
      <c r="J2561" s="233">
        <v>0</v>
      </c>
      <c r="K2561" s="234">
        <v>0</v>
      </c>
      <c r="L2561" s="233">
        <v>0</v>
      </c>
      <c r="M2561" s="234">
        <v>0</v>
      </c>
      <c r="N2561" s="233">
        <v>0</v>
      </c>
      <c r="O2561" s="233">
        <v>0</v>
      </c>
      <c r="P2561" s="233">
        <v>0</v>
      </c>
      <c r="Q2561" s="234">
        <v>0</v>
      </c>
      <c r="R2561" s="233">
        <v>0</v>
      </c>
      <c r="S2561" s="234">
        <v>0</v>
      </c>
      <c r="T2561" s="233">
        <v>0</v>
      </c>
      <c r="U2561" s="235">
        <f t="shared" si="273"/>
        <v>2208.98</v>
      </c>
      <c r="V2561" s="227">
        <f t="shared" si="274"/>
        <v>0</v>
      </c>
      <c r="W2561" s="227">
        <f t="shared" si="275"/>
        <v>0</v>
      </c>
      <c r="X2561" s="227">
        <f t="shared" si="278"/>
        <v>0</v>
      </c>
      <c r="Y2561" s="227">
        <f t="shared" si="276"/>
        <v>0</v>
      </c>
      <c r="Z2561" s="227">
        <f t="shared" si="277"/>
        <v>0</v>
      </c>
      <c r="AA2561" s="227">
        <f t="shared" si="279"/>
        <v>0</v>
      </c>
    </row>
    <row r="2562" spans="2:27" ht="13.5" hidden="1">
      <c r="B2562" s="232" t="s">
        <v>1110</v>
      </c>
      <c r="C2562" s="232" t="s">
        <v>725</v>
      </c>
      <c r="D2562" s="232" t="s">
        <v>1447</v>
      </c>
      <c r="E2562" s="232" t="s">
        <v>988</v>
      </c>
      <c r="F2562" s="232">
        <v>36</v>
      </c>
      <c r="G2562" s="232" t="s">
        <v>1308</v>
      </c>
      <c r="H2562" s="233">
        <v>6.6459999999999999</v>
      </c>
      <c r="I2562" s="233">
        <v>0</v>
      </c>
      <c r="J2562" s="233">
        <v>0</v>
      </c>
      <c r="K2562" s="234">
        <v>0</v>
      </c>
      <c r="L2562" s="233">
        <v>0</v>
      </c>
      <c r="M2562" s="234">
        <v>0</v>
      </c>
      <c r="N2562" s="233">
        <v>0</v>
      </c>
      <c r="O2562" s="233">
        <v>0</v>
      </c>
      <c r="P2562" s="233">
        <v>0</v>
      </c>
      <c r="Q2562" s="234">
        <v>0</v>
      </c>
      <c r="R2562" s="233">
        <v>0</v>
      </c>
      <c r="S2562" s="234">
        <v>0</v>
      </c>
      <c r="T2562" s="233">
        <v>0</v>
      </c>
      <c r="U2562" s="235">
        <f t="shared" si="273"/>
        <v>4851.58</v>
      </c>
      <c r="V2562" s="227">
        <f t="shared" si="274"/>
        <v>0</v>
      </c>
      <c r="W2562" s="227">
        <f t="shared" si="275"/>
        <v>0</v>
      </c>
      <c r="X2562" s="227">
        <f t="shared" si="278"/>
        <v>0</v>
      </c>
      <c r="Y2562" s="227">
        <f t="shared" si="276"/>
        <v>0</v>
      </c>
      <c r="Z2562" s="227">
        <f t="shared" si="277"/>
        <v>0</v>
      </c>
      <c r="AA2562" s="227">
        <f t="shared" si="279"/>
        <v>0</v>
      </c>
    </row>
    <row r="2563" spans="2:27" ht="13.5" hidden="1">
      <c r="B2563" s="232" t="s">
        <v>1110</v>
      </c>
      <c r="C2563" s="232" t="s">
        <v>728</v>
      </c>
      <c r="D2563" s="232" t="s">
        <v>1447</v>
      </c>
      <c r="E2563" s="232" t="s">
        <v>988</v>
      </c>
      <c r="F2563" s="232">
        <v>2</v>
      </c>
      <c r="G2563" s="232" t="s">
        <v>1320</v>
      </c>
      <c r="H2563" s="233">
        <v>0.42199999999999999</v>
      </c>
      <c r="I2563" s="233">
        <v>0</v>
      </c>
      <c r="J2563" s="233">
        <v>0</v>
      </c>
      <c r="K2563" s="234">
        <v>0</v>
      </c>
      <c r="L2563" s="233">
        <v>0</v>
      </c>
      <c r="M2563" s="234">
        <v>0</v>
      </c>
      <c r="N2563" s="233">
        <v>0</v>
      </c>
      <c r="O2563" s="233">
        <v>0</v>
      </c>
      <c r="P2563" s="233">
        <v>0</v>
      </c>
      <c r="Q2563" s="234">
        <v>0</v>
      </c>
      <c r="R2563" s="233">
        <v>0</v>
      </c>
      <c r="S2563" s="234">
        <v>0</v>
      </c>
      <c r="T2563" s="233">
        <v>0</v>
      </c>
      <c r="U2563" s="235">
        <f t="shared" si="273"/>
        <v>308.06</v>
      </c>
      <c r="V2563" s="227">
        <f t="shared" si="274"/>
        <v>0</v>
      </c>
      <c r="W2563" s="227">
        <f t="shared" si="275"/>
        <v>0</v>
      </c>
      <c r="X2563" s="227">
        <f t="shared" si="278"/>
        <v>0</v>
      </c>
      <c r="Y2563" s="227">
        <f t="shared" si="276"/>
        <v>0</v>
      </c>
      <c r="Z2563" s="227">
        <f t="shared" si="277"/>
        <v>0</v>
      </c>
      <c r="AA2563" s="227">
        <f t="shared" si="279"/>
        <v>0</v>
      </c>
    </row>
    <row r="2564" spans="2:27" ht="13.5" hidden="1">
      <c r="B2564" s="232" t="s">
        <v>1110</v>
      </c>
      <c r="C2564" s="232" t="s">
        <v>731</v>
      </c>
      <c r="D2564" s="232" t="s">
        <v>1447</v>
      </c>
      <c r="E2564" s="232" t="s">
        <v>988</v>
      </c>
      <c r="F2564" s="232">
        <v>72</v>
      </c>
      <c r="G2564" s="232" t="s">
        <v>1310</v>
      </c>
      <c r="H2564" s="233">
        <v>13.162000000000001</v>
      </c>
      <c r="I2564" s="233">
        <v>0</v>
      </c>
      <c r="J2564" s="233">
        <v>0</v>
      </c>
      <c r="K2564" s="234">
        <v>0</v>
      </c>
      <c r="L2564" s="233">
        <v>0</v>
      </c>
      <c r="M2564" s="234">
        <v>0</v>
      </c>
      <c r="N2564" s="233">
        <v>0</v>
      </c>
      <c r="O2564" s="233">
        <v>0</v>
      </c>
      <c r="P2564" s="233">
        <v>0</v>
      </c>
      <c r="Q2564" s="234">
        <v>0</v>
      </c>
      <c r="R2564" s="233">
        <v>0</v>
      </c>
      <c r="S2564" s="234">
        <v>0</v>
      </c>
      <c r="T2564" s="233">
        <v>0</v>
      </c>
      <c r="U2564" s="235">
        <f t="shared" ref="U2564:U2627" si="280">H2564*hour_M</f>
        <v>9608.26</v>
      </c>
      <c r="V2564" s="227">
        <f t="shared" ref="V2564:V2627" si="281">J2564*hour_M</f>
        <v>0</v>
      </c>
      <c r="W2564" s="227">
        <f t="shared" ref="W2564:W2627" si="282">K2564/12+L2564*hour_M</f>
        <v>0</v>
      </c>
      <c r="X2564" s="227">
        <f t="shared" si="278"/>
        <v>0</v>
      </c>
      <c r="Y2564" s="227">
        <f t="shared" ref="Y2564:Y2627" si="283">P2564*hour_M</f>
        <v>0</v>
      </c>
      <c r="Z2564" s="227">
        <f t="shared" ref="Z2564:Z2627" si="284">Q2564/36+R2564*hour_M</f>
        <v>0</v>
      </c>
      <c r="AA2564" s="227">
        <f t="shared" si="279"/>
        <v>0</v>
      </c>
    </row>
    <row r="2565" spans="2:27" ht="13.5" hidden="1">
      <c r="B2565" s="232" t="s">
        <v>1110</v>
      </c>
      <c r="C2565" s="232" t="s">
        <v>733</v>
      </c>
      <c r="D2565" s="232" t="s">
        <v>1447</v>
      </c>
      <c r="E2565" s="232" t="s">
        <v>988</v>
      </c>
      <c r="F2565" s="232">
        <v>4</v>
      </c>
      <c r="G2565" s="232" t="s">
        <v>1321</v>
      </c>
      <c r="H2565" s="233">
        <v>0.78400000000000003</v>
      </c>
      <c r="I2565" s="233">
        <v>0</v>
      </c>
      <c r="J2565" s="233">
        <v>0</v>
      </c>
      <c r="K2565" s="234">
        <v>0</v>
      </c>
      <c r="L2565" s="233">
        <v>0</v>
      </c>
      <c r="M2565" s="234">
        <v>0</v>
      </c>
      <c r="N2565" s="233">
        <v>0</v>
      </c>
      <c r="O2565" s="233">
        <v>0</v>
      </c>
      <c r="P2565" s="233">
        <v>0</v>
      </c>
      <c r="Q2565" s="234">
        <v>0</v>
      </c>
      <c r="R2565" s="233">
        <v>0</v>
      </c>
      <c r="S2565" s="234">
        <v>0</v>
      </c>
      <c r="T2565" s="233">
        <v>0</v>
      </c>
      <c r="U2565" s="235">
        <f t="shared" si="280"/>
        <v>572.32000000000005</v>
      </c>
      <c r="V2565" s="227">
        <f t="shared" si="281"/>
        <v>0</v>
      </c>
      <c r="W2565" s="227">
        <f t="shared" si="282"/>
        <v>0</v>
      </c>
      <c r="X2565" s="227">
        <f t="shared" ref="X2565:X2628" si="285">M2565/12</f>
        <v>0</v>
      </c>
      <c r="Y2565" s="227">
        <f t="shared" si="283"/>
        <v>0</v>
      </c>
      <c r="Z2565" s="227">
        <f t="shared" si="284"/>
        <v>0</v>
      </c>
      <c r="AA2565" s="227">
        <f t="shared" ref="AA2565:AA2628" si="286">S2565/36</f>
        <v>0</v>
      </c>
    </row>
    <row r="2566" spans="2:27" ht="13.5" hidden="1">
      <c r="B2566" s="232" t="s">
        <v>1110</v>
      </c>
      <c r="C2566" s="232" t="s">
        <v>1340</v>
      </c>
      <c r="D2566" s="232" t="s">
        <v>1447</v>
      </c>
      <c r="E2566" s="232" t="s">
        <v>988</v>
      </c>
      <c r="F2566" s="232">
        <v>48</v>
      </c>
      <c r="G2566" s="232" t="s">
        <v>1308</v>
      </c>
      <c r="H2566" s="233">
        <v>8.1940000000000008</v>
      </c>
      <c r="I2566" s="233">
        <v>0</v>
      </c>
      <c r="J2566" s="233">
        <v>0</v>
      </c>
      <c r="K2566" s="234">
        <v>0</v>
      </c>
      <c r="L2566" s="233">
        <v>0</v>
      </c>
      <c r="M2566" s="234">
        <v>0</v>
      </c>
      <c r="N2566" s="233">
        <v>0</v>
      </c>
      <c r="O2566" s="233">
        <v>0</v>
      </c>
      <c r="P2566" s="233">
        <v>0</v>
      </c>
      <c r="Q2566" s="234">
        <v>0</v>
      </c>
      <c r="R2566" s="233">
        <v>0</v>
      </c>
      <c r="S2566" s="234">
        <v>0</v>
      </c>
      <c r="T2566" s="233">
        <v>0</v>
      </c>
      <c r="U2566" s="235">
        <f t="shared" si="280"/>
        <v>5981.6200000000008</v>
      </c>
      <c r="V2566" s="227">
        <f t="shared" si="281"/>
        <v>0</v>
      </c>
      <c r="W2566" s="227">
        <f t="shared" si="282"/>
        <v>0</v>
      </c>
      <c r="X2566" s="227">
        <f t="shared" si="285"/>
        <v>0</v>
      </c>
      <c r="Y2566" s="227">
        <f t="shared" si="283"/>
        <v>0</v>
      </c>
      <c r="Z2566" s="227">
        <f t="shared" si="284"/>
        <v>0</v>
      </c>
      <c r="AA2566" s="227">
        <f t="shared" si="286"/>
        <v>0</v>
      </c>
    </row>
    <row r="2567" spans="2:27" ht="13.5" hidden="1">
      <c r="B2567" s="232" t="s">
        <v>1110</v>
      </c>
      <c r="C2567" s="232" t="s">
        <v>1341</v>
      </c>
      <c r="D2567" s="232" t="s">
        <v>1447</v>
      </c>
      <c r="E2567" s="232" t="s">
        <v>988</v>
      </c>
      <c r="F2567" s="232">
        <v>64</v>
      </c>
      <c r="G2567" s="232" t="s">
        <v>1316</v>
      </c>
      <c r="H2567" s="233">
        <v>10.882</v>
      </c>
      <c r="I2567" s="233">
        <v>0</v>
      </c>
      <c r="J2567" s="233">
        <v>0</v>
      </c>
      <c r="K2567" s="234">
        <v>0</v>
      </c>
      <c r="L2567" s="233">
        <v>0</v>
      </c>
      <c r="M2567" s="234">
        <v>0</v>
      </c>
      <c r="N2567" s="233">
        <v>0</v>
      </c>
      <c r="O2567" s="233">
        <v>0</v>
      </c>
      <c r="P2567" s="233">
        <v>0</v>
      </c>
      <c r="Q2567" s="234">
        <v>0</v>
      </c>
      <c r="R2567" s="233">
        <v>0</v>
      </c>
      <c r="S2567" s="234">
        <v>0</v>
      </c>
      <c r="T2567" s="233">
        <v>0</v>
      </c>
      <c r="U2567" s="235">
        <f t="shared" si="280"/>
        <v>7943.86</v>
      </c>
      <c r="V2567" s="227">
        <f t="shared" si="281"/>
        <v>0</v>
      </c>
      <c r="W2567" s="227">
        <f t="shared" si="282"/>
        <v>0</v>
      </c>
      <c r="X2567" s="227">
        <f t="shared" si="285"/>
        <v>0</v>
      </c>
      <c r="Y2567" s="227">
        <f t="shared" si="283"/>
        <v>0</v>
      </c>
      <c r="Z2567" s="227">
        <f t="shared" si="284"/>
        <v>0</v>
      </c>
      <c r="AA2567" s="227">
        <f t="shared" si="286"/>
        <v>0</v>
      </c>
    </row>
    <row r="2568" spans="2:27" ht="13.5" hidden="1">
      <c r="B2568" s="232" t="s">
        <v>1110</v>
      </c>
      <c r="C2568" s="232" t="s">
        <v>1342</v>
      </c>
      <c r="D2568" s="232" t="s">
        <v>1447</v>
      </c>
      <c r="E2568" s="232" t="s">
        <v>988</v>
      </c>
      <c r="F2568" s="232">
        <v>96</v>
      </c>
      <c r="G2568" s="232" t="s">
        <v>1310</v>
      </c>
      <c r="H2568" s="233">
        <v>16.257999999999999</v>
      </c>
      <c r="I2568" s="233">
        <v>0</v>
      </c>
      <c r="J2568" s="233">
        <v>0</v>
      </c>
      <c r="K2568" s="234">
        <v>0</v>
      </c>
      <c r="L2568" s="233">
        <v>0</v>
      </c>
      <c r="M2568" s="234">
        <v>0</v>
      </c>
      <c r="N2568" s="233">
        <v>0</v>
      </c>
      <c r="O2568" s="233">
        <v>0</v>
      </c>
      <c r="P2568" s="233">
        <v>0</v>
      </c>
      <c r="Q2568" s="234">
        <v>0</v>
      </c>
      <c r="R2568" s="233">
        <v>0</v>
      </c>
      <c r="S2568" s="234">
        <v>0</v>
      </c>
      <c r="T2568" s="233">
        <v>0</v>
      </c>
      <c r="U2568" s="235">
        <f t="shared" si="280"/>
        <v>11868.34</v>
      </c>
      <c r="V2568" s="227">
        <f t="shared" si="281"/>
        <v>0</v>
      </c>
      <c r="W2568" s="227">
        <f t="shared" si="282"/>
        <v>0</v>
      </c>
      <c r="X2568" s="227">
        <f t="shared" si="285"/>
        <v>0</v>
      </c>
      <c r="Y2568" s="227">
        <f t="shared" si="283"/>
        <v>0</v>
      </c>
      <c r="Z2568" s="227">
        <f t="shared" si="284"/>
        <v>0</v>
      </c>
      <c r="AA2568" s="227">
        <f t="shared" si="286"/>
        <v>0</v>
      </c>
    </row>
    <row r="2569" spans="2:27" ht="13.5" hidden="1">
      <c r="B2569" s="232" t="s">
        <v>1110</v>
      </c>
      <c r="C2569" s="232" t="s">
        <v>1343</v>
      </c>
      <c r="D2569" s="232" t="s">
        <v>1447</v>
      </c>
      <c r="E2569" s="232" t="s">
        <v>988</v>
      </c>
      <c r="F2569" s="232">
        <v>8</v>
      </c>
      <c r="G2569" s="232" t="s">
        <v>1311</v>
      </c>
      <c r="H2569" s="233">
        <v>1.474</v>
      </c>
      <c r="I2569" s="233">
        <v>0</v>
      </c>
      <c r="J2569" s="233">
        <v>0</v>
      </c>
      <c r="K2569" s="234">
        <v>0</v>
      </c>
      <c r="L2569" s="233">
        <v>0</v>
      </c>
      <c r="M2569" s="234">
        <v>0</v>
      </c>
      <c r="N2569" s="233">
        <v>0</v>
      </c>
      <c r="O2569" s="233">
        <v>0</v>
      </c>
      <c r="P2569" s="233">
        <v>0</v>
      </c>
      <c r="Q2569" s="234">
        <v>0</v>
      </c>
      <c r="R2569" s="233">
        <v>0</v>
      </c>
      <c r="S2569" s="234">
        <v>0</v>
      </c>
      <c r="T2569" s="233">
        <v>0</v>
      </c>
      <c r="U2569" s="235">
        <f t="shared" si="280"/>
        <v>1076.02</v>
      </c>
      <c r="V2569" s="227">
        <f t="shared" si="281"/>
        <v>0</v>
      </c>
      <c r="W2569" s="227">
        <f t="shared" si="282"/>
        <v>0</v>
      </c>
      <c r="X2569" s="227">
        <f t="shared" si="285"/>
        <v>0</v>
      </c>
      <c r="Y2569" s="227">
        <f t="shared" si="283"/>
        <v>0</v>
      </c>
      <c r="Z2569" s="227">
        <f t="shared" si="284"/>
        <v>0</v>
      </c>
      <c r="AA2569" s="227">
        <f t="shared" si="286"/>
        <v>0</v>
      </c>
    </row>
    <row r="2570" spans="2:27" ht="13.5" hidden="1">
      <c r="B2570" s="232" t="s">
        <v>1110</v>
      </c>
      <c r="C2570" s="232" t="s">
        <v>1344</v>
      </c>
      <c r="D2570" s="232" t="s">
        <v>1447</v>
      </c>
      <c r="E2570" s="232" t="s">
        <v>988</v>
      </c>
      <c r="F2570" s="232">
        <v>128</v>
      </c>
      <c r="G2570" s="232" t="s">
        <v>1345</v>
      </c>
      <c r="H2570" s="233">
        <v>21.634</v>
      </c>
      <c r="I2570" s="233">
        <v>0</v>
      </c>
      <c r="J2570" s="233">
        <v>0</v>
      </c>
      <c r="K2570" s="234">
        <v>0</v>
      </c>
      <c r="L2570" s="233">
        <v>0</v>
      </c>
      <c r="M2570" s="234">
        <v>0</v>
      </c>
      <c r="N2570" s="233">
        <v>0</v>
      </c>
      <c r="O2570" s="233">
        <v>0</v>
      </c>
      <c r="P2570" s="233">
        <v>0</v>
      </c>
      <c r="Q2570" s="234">
        <v>0</v>
      </c>
      <c r="R2570" s="233">
        <v>0</v>
      </c>
      <c r="S2570" s="234">
        <v>0</v>
      </c>
      <c r="T2570" s="233">
        <v>0</v>
      </c>
      <c r="U2570" s="235">
        <f t="shared" si="280"/>
        <v>15792.82</v>
      </c>
      <c r="V2570" s="227">
        <f t="shared" si="281"/>
        <v>0</v>
      </c>
      <c r="W2570" s="227">
        <f t="shared" si="282"/>
        <v>0</v>
      </c>
      <c r="X2570" s="227">
        <f t="shared" si="285"/>
        <v>0</v>
      </c>
      <c r="Y2570" s="227">
        <f t="shared" si="283"/>
        <v>0</v>
      </c>
      <c r="Z2570" s="227">
        <f t="shared" si="284"/>
        <v>0</v>
      </c>
      <c r="AA2570" s="227">
        <f t="shared" si="286"/>
        <v>0</v>
      </c>
    </row>
    <row r="2571" spans="2:27" ht="13.5" hidden="1">
      <c r="B2571" s="232" t="s">
        <v>1110</v>
      </c>
      <c r="C2571" s="232" t="s">
        <v>1346</v>
      </c>
      <c r="D2571" s="232" t="s">
        <v>1447</v>
      </c>
      <c r="E2571" s="232" t="s">
        <v>988</v>
      </c>
      <c r="F2571" s="232">
        <v>16</v>
      </c>
      <c r="G2571" s="232" t="s">
        <v>1312</v>
      </c>
      <c r="H2571" s="233">
        <v>2.8180000000000001</v>
      </c>
      <c r="I2571" s="233">
        <v>0</v>
      </c>
      <c r="J2571" s="233">
        <v>0</v>
      </c>
      <c r="K2571" s="234">
        <v>0</v>
      </c>
      <c r="L2571" s="233">
        <v>0</v>
      </c>
      <c r="M2571" s="234">
        <v>0</v>
      </c>
      <c r="N2571" s="233">
        <v>0</v>
      </c>
      <c r="O2571" s="233">
        <v>0</v>
      </c>
      <c r="P2571" s="233">
        <v>0</v>
      </c>
      <c r="Q2571" s="234">
        <v>0</v>
      </c>
      <c r="R2571" s="233">
        <v>0</v>
      </c>
      <c r="S2571" s="234">
        <v>0</v>
      </c>
      <c r="T2571" s="233">
        <v>0</v>
      </c>
      <c r="U2571" s="235">
        <f t="shared" si="280"/>
        <v>2057.14</v>
      </c>
      <c r="V2571" s="227">
        <f t="shared" si="281"/>
        <v>0</v>
      </c>
      <c r="W2571" s="227">
        <f t="shared" si="282"/>
        <v>0</v>
      </c>
      <c r="X2571" s="227">
        <f t="shared" si="285"/>
        <v>0</v>
      </c>
      <c r="Y2571" s="227">
        <f t="shared" si="283"/>
        <v>0</v>
      </c>
      <c r="Z2571" s="227">
        <f t="shared" si="284"/>
        <v>0</v>
      </c>
      <c r="AA2571" s="227">
        <f t="shared" si="286"/>
        <v>0</v>
      </c>
    </row>
    <row r="2572" spans="2:27" ht="13.5" hidden="1">
      <c r="B2572" s="232" t="s">
        <v>1110</v>
      </c>
      <c r="C2572" s="232" t="s">
        <v>1347</v>
      </c>
      <c r="D2572" s="232" t="s">
        <v>1447</v>
      </c>
      <c r="E2572" s="232" t="s">
        <v>988</v>
      </c>
      <c r="F2572" s="232">
        <v>32</v>
      </c>
      <c r="G2572" s="232" t="s">
        <v>1317</v>
      </c>
      <c r="H2572" s="233">
        <v>5.5060000000000002</v>
      </c>
      <c r="I2572" s="233">
        <v>0</v>
      </c>
      <c r="J2572" s="233">
        <v>0</v>
      </c>
      <c r="K2572" s="234">
        <v>0</v>
      </c>
      <c r="L2572" s="233">
        <v>0</v>
      </c>
      <c r="M2572" s="234">
        <v>0</v>
      </c>
      <c r="N2572" s="233">
        <v>0</v>
      </c>
      <c r="O2572" s="233">
        <v>0</v>
      </c>
      <c r="P2572" s="233">
        <v>0</v>
      </c>
      <c r="Q2572" s="234">
        <v>0</v>
      </c>
      <c r="R2572" s="233">
        <v>0</v>
      </c>
      <c r="S2572" s="234">
        <v>0</v>
      </c>
      <c r="T2572" s="233">
        <v>0</v>
      </c>
      <c r="U2572" s="235">
        <f t="shared" si="280"/>
        <v>4019.38</v>
      </c>
      <c r="V2572" s="227">
        <f t="shared" si="281"/>
        <v>0</v>
      </c>
      <c r="W2572" s="227">
        <f t="shared" si="282"/>
        <v>0</v>
      </c>
      <c r="X2572" s="227">
        <f t="shared" si="285"/>
        <v>0</v>
      </c>
      <c r="Y2572" s="227">
        <f t="shared" si="283"/>
        <v>0</v>
      </c>
      <c r="Z2572" s="227">
        <f t="shared" si="284"/>
        <v>0</v>
      </c>
      <c r="AA2572" s="227">
        <f t="shared" si="286"/>
        <v>0</v>
      </c>
    </row>
    <row r="2573" spans="2:27" ht="13.5" hidden="1">
      <c r="B2573" s="232" t="s">
        <v>1110</v>
      </c>
      <c r="C2573" s="232" t="s">
        <v>1348</v>
      </c>
      <c r="D2573" s="232" t="s">
        <v>1447</v>
      </c>
      <c r="E2573" s="232" t="s">
        <v>988</v>
      </c>
      <c r="F2573" s="232">
        <v>2</v>
      </c>
      <c r="G2573" s="232" t="s">
        <v>1314</v>
      </c>
      <c r="H2573" s="233">
        <v>0.39600000000000002</v>
      </c>
      <c r="I2573" s="233">
        <v>0</v>
      </c>
      <c r="J2573" s="233">
        <v>0</v>
      </c>
      <c r="K2573" s="234">
        <v>0</v>
      </c>
      <c r="L2573" s="233">
        <v>0</v>
      </c>
      <c r="M2573" s="234">
        <v>0</v>
      </c>
      <c r="N2573" s="233">
        <v>0</v>
      </c>
      <c r="O2573" s="233">
        <v>0</v>
      </c>
      <c r="P2573" s="233">
        <v>0</v>
      </c>
      <c r="Q2573" s="234">
        <v>0</v>
      </c>
      <c r="R2573" s="233">
        <v>0</v>
      </c>
      <c r="S2573" s="234">
        <v>0</v>
      </c>
      <c r="T2573" s="233">
        <v>0</v>
      </c>
      <c r="U2573" s="235">
        <f t="shared" si="280"/>
        <v>289.08000000000004</v>
      </c>
      <c r="V2573" s="227">
        <f t="shared" si="281"/>
        <v>0</v>
      </c>
      <c r="W2573" s="227">
        <f t="shared" si="282"/>
        <v>0</v>
      </c>
      <c r="X2573" s="227">
        <f t="shared" si="285"/>
        <v>0</v>
      </c>
      <c r="Y2573" s="227">
        <f t="shared" si="283"/>
        <v>0</v>
      </c>
      <c r="Z2573" s="227">
        <f t="shared" si="284"/>
        <v>0</v>
      </c>
      <c r="AA2573" s="227">
        <f t="shared" si="286"/>
        <v>0</v>
      </c>
    </row>
    <row r="2574" spans="2:27" ht="13.5" hidden="1">
      <c r="B2574" s="232" t="s">
        <v>1110</v>
      </c>
      <c r="C2574" s="232" t="s">
        <v>1349</v>
      </c>
      <c r="D2574" s="232" t="s">
        <v>1447</v>
      </c>
      <c r="E2574" s="232" t="s">
        <v>988</v>
      </c>
      <c r="F2574" s="232">
        <v>128</v>
      </c>
      <c r="G2574" s="232" t="s">
        <v>1345</v>
      </c>
      <c r="H2574" s="233">
        <v>21.634</v>
      </c>
      <c r="I2574" s="233">
        <v>0</v>
      </c>
      <c r="J2574" s="233">
        <v>0</v>
      </c>
      <c r="K2574" s="234">
        <v>0</v>
      </c>
      <c r="L2574" s="233">
        <v>0</v>
      </c>
      <c r="M2574" s="234">
        <v>0</v>
      </c>
      <c r="N2574" s="233">
        <v>0</v>
      </c>
      <c r="O2574" s="233">
        <v>0</v>
      </c>
      <c r="P2574" s="233">
        <v>0</v>
      </c>
      <c r="Q2574" s="234">
        <v>0</v>
      </c>
      <c r="R2574" s="233">
        <v>0</v>
      </c>
      <c r="S2574" s="234">
        <v>0</v>
      </c>
      <c r="T2574" s="233">
        <v>0</v>
      </c>
      <c r="U2574" s="235">
        <f t="shared" si="280"/>
        <v>15792.82</v>
      </c>
      <c r="V2574" s="227">
        <f t="shared" si="281"/>
        <v>0</v>
      </c>
      <c r="W2574" s="227">
        <f t="shared" si="282"/>
        <v>0</v>
      </c>
      <c r="X2574" s="227">
        <f t="shared" si="285"/>
        <v>0</v>
      </c>
      <c r="Y2574" s="227">
        <f t="shared" si="283"/>
        <v>0</v>
      </c>
      <c r="Z2574" s="227">
        <f t="shared" si="284"/>
        <v>0</v>
      </c>
      <c r="AA2574" s="227">
        <f t="shared" si="286"/>
        <v>0</v>
      </c>
    </row>
    <row r="2575" spans="2:27" ht="13.5" hidden="1">
      <c r="B2575" s="232" t="s">
        <v>1110</v>
      </c>
      <c r="C2575" s="232" t="s">
        <v>1350</v>
      </c>
      <c r="D2575" s="232" t="s">
        <v>1447</v>
      </c>
      <c r="E2575" s="232" t="s">
        <v>988</v>
      </c>
      <c r="F2575" s="232">
        <v>4</v>
      </c>
      <c r="G2575" s="232" t="s">
        <v>1315</v>
      </c>
      <c r="H2575" s="233">
        <v>0.73199999999999998</v>
      </c>
      <c r="I2575" s="233">
        <v>0</v>
      </c>
      <c r="J2575" s="233">
        <v>0</v>
      </c>
      <c r="K2575" s="234">
        <v>0</v>
      </c>
      <c r="L2575" s="233">
        <v>0</v>
      </c>
      <c r="M2575" s="234">
        <v>0</v>
      </c>
      <c r="N2575" s="233">
        <v>0</v>
      </c>
      <c r="O2575" s="233">
        <v>0</v>
      </c>
      <c r="P2575" s="233">
        <v>0</v>
      </c>
      <c r="Q2575" s="234">
        <v>0</v>
      </c>
      <c r="R2575" s="233">
        <v>0</v>
      </c>
      <c r="S2575" s="234">
        <v>0</v>
      </c>
      <c r="T2575" s="233">
        <v>0</v>
      </c>
      <c r="U2575" s="235">
        <f t="shared" si="280"/>
        <v>534.36</v>
      </c>
      <c r="V2575" s="227">
        <f t="shared" si="281"/>
        <v>0</v>
      </c>
      <c r="W2575" s="227">
        <f t="shared" si="282"/>
        <v>0</v>
      </c>
      <c r="X2575" s="227">
        <f t="shared" si="285"/>
        <v>0</v>
      </c>
      <c r="Y2575" s="227">
        <f t="shared" si="283"/>
        <v>0</v>
      </c>
      <c r="Z2575" s="227">
        <f t="shared" si="284"/>
        <v>0</v>
      </c>
      <c r="AA2575" s="227">
        <f t="shared" si="286"/>
        <v>0</v>
      </c>
    </row>
    <row r="2576" spans="2:27" ht="13.5" hidden="1">
      <c r="B2576" s="232" t="s">
        <v>1110</v>
      </c>
      <c r="C2576" s="232" t="s">
        <v>772</v>
      </c>
      <c r="D2576" s="232" t="s">
        <v>1447</v>
      </c>
      <c r="E2576" s="232" t="s">
        <v>988</v>
      </c>
      <c r="F2576" s="232">
        <v>8</v>
      </c>
      <c r="G2576" s="232" t="s">
        <v>1351</v>
      </c>
      <c r="H2576" s="233">
        <v>3.0920000000000001</v>
      </c>
      <c r="I2576" s="233">
        <v>0</v>
      </c>
      <c r="J2576" s="233">
        <v>0</v>
      </c>
      <c r="K2576" s="234">
        <v>0</v>
      </c>
      <c r="L2576" s="233">
        <v>0</v>
      </c>
      <c r="M2576" s="234">
        <v>0</v>
      </c>
      <c r="N2576" s="233">
        <v>0</v>
      </c>
      <c r="O2576" s="233">
        <v>0</v>
      </c>
      <c r="P2576" s="233">
        <v>0</v>
      </c>
      <c r="Q2576" s="234">
        <v>0</v>
      </c>
      <c r="R2576" s="233">
        <v>0</v>
      </c>
      <c r="S2576" s="234">
        <v>0</v>
      </c>
      <c r="T2576" s="233">
        <v>0</v>
      </c>
      <c r="U2576" s="235">
        <f t="shared" si="280"/>
        <v>2257.16</v>
      </c>
      <c r="V2576" s="227">
        <f t="shared" si="281"/>
        <v>0</v>
      </c>
      <c r="W2576" s="227">
        <f t="shared" si="282"/>
        <v>0</v>
      </c>
      <c r="X2576" s="227">
        <f t="shared" si="285"/>
        <v>0</v>
      </c>
      <c r="Y2576" s="227">
        <f t="shared" si="283"/>
        <v>0</v>
      </c>
      <c r="Z2576" s="227">
        <f t="shared" si="284"/>
        <v>0</v>
      </c>
      <c r="AA2576" s="227">
        <f t="shared" si="286"/>
        <v>0</v>
      </c>
    </row>
    <row r="2577" spans="2:27" ht="13.5" hidden="1">
      <c r="B2577" s="232" t="s">
        <v>1110</v>
      </c>
      <c r="C2577" s="232" t="s">
        <v>773</v>
      </c>
      <c r="D2577" s="232" t="s">
        <v>1447</v>
      </c>
      <c r="E2577" s="232" t="s">
        <v>988</v>
      </c>
      <c r="F2577" s="232">
        <v>16</v>
      </c>
      <c r="G2577" s="232" t="s">
        <v>1352</v>
      </c>
      <c r="H2577" s="233">
        <v>6.0540000000000003</v>
      </c>
      <c r="I2577" s="233">
        <v>0</v>
      </c>
      <c r="J2577" s="233">
        <v>0</v>
      </c>
      <c r="K2577" s="234">
        <v>0</v>
      </c>
      <c r="L2577" s="233">
        <v>0</v>
      </c>
      <c r="M2577" s="234">
        <v>0</v>
      </c>
      <c r="N2577" s="233">
        <v>0</v>
      </c>
      <c r="O2577" s="233">
        <v>0</v>
      </c>
      <c r="P2577" s="233">
        <v>0</v>
      </c>
      <c r="Q2577" s="234">
        <v>0</v>
      </c>
      <c r="R2577" s="233">
        <v>0</v>
      </c>
      <c r="S2577" s="234">
        <v>0</v>
      </c>
      <c r="T2577" s="233">
        <v>0</v>
      </c>
      <c r="U2577" s="235">
        <f t="shared" si="280"/>
        <v>4419.42</v>
      </c>
      <c r="V2577" s="227">
        <f t="shared" si="281"/>
        <v>0</v>
      </c>
      <c r="W2577" s="227">
        <f t="shared" si="282"/>
        <v>0</v>
      </c>
      <c r="X2577" s="227">
        <f t="shared" si="285"/>
        <v>0</v>
      </c>
      <c r="Y2577" s="227">
        <f t="shared" si="283"/>
        <v>0</v>
      </c>
      <c r="Z2577" s="227">
        <f t="shared" si="284"/>
        <v>0</v>
      </c>
      <c r="AA2577" s="227">
        <f t="shared" si="286"/>
        <v>0</v>
      </c>
    </row>
    <row r="2578" spans="2:27" ht="13.5" hidden="1">
      <c r="B2578" s="232" t="s">
        <v>1110</v>
      </c>
      <c r="C2578" s="232" t="s">
        <v>774</v>
      </c>
      <c r="D2578" s="232" t="s">
        <v>1447</v>
      </c>
      <c r="E2578" s="232" t="s">
        <v>988</v>
      </c>
      <c r="F2578" s="232">
        <v>32</v>
      </c>
      <c r="G2578" s="232" t="s">
        <v>1353</v>
      </c>
      <c r="H2578" s="233">
        <v>11.978</v>
      </c>
      <c r="I2578" s="233">
        <v>0</v>
      </c>
      <c r="J2578" s="233">
        <v>0</v>
      </c>
      <c r="K2578" s="234">
        <v>0</v>
      </c>
      <c r="L2578" s="233">
        <v>0</v>
      </c>
      <c r="M2578" s="234">
        <v>0</v>
      </c>
      <c r="N2578" s="233">
        <v>0</v>
      </c>
      <c r="O2578" s="233">
        <v>0</v>
      </c>
      <c r="P2578" s="233">
        <v>0</v>
      </c>
      <c r="Q2578" s="234">
        <v>0</v>
      </c>
      <c r="R2578" s="233">
        <v>0</v>
      </c>
      <c r="S2578" s="234">
        <v>0</v>
      </c>
      <c r="T2578" s="233">
        <v>0</v>
      </c>
      <c r="U2578" s="235">
        <f t="shared" si="280"/>
        <v>8743.94</v>
      </c>
      <c r="V2578" s="227">
        <f t="shared" si="281"/>
        <v>0</v>
      </c>
      <c r="W2578" s="227">
        <f t="shared" si="282"/>
        <v>0</v>
      </c>
      <c r="X2578" s="227">
        <f t="shared" si="285"/>
        <v>0</v>
      </c>
      <c r="Y2578" s="227">
        <f t="shared" si="283"/>
        <v>0</v>
      </c>
      <c r="Z2578" s="227">
        <f t="shared" si="284"/>
        <v>0</v>
      </c>
      <c r="AA2578" s="227">
        <f t="shared" si="286"/>
        <v>0</v>
      </c>
    </row>
    <row r="2579" spans="2:27" ht="13.5" hidden="1">
      <c r="B2579" s="232" t="s">
        <v>1110</v>
      </c>
      <c r="C2579" s="232" t="s">
        <v>775</v>
      </c>
      <c r="D2579" s="232" t="s">
        <v>1447</v>
      </c>
      <c r="E2579" s="232" t="s">
        <v>988</v>
      </c>
      <c r="F2579" s="232">
        <v>4</v>
      </c>
      <c r="G2579" s="232" t="s">
        <v>1354</v>
      </c>
      <c r="H2579" s="233">
        <v>1.5409999999999999</v>
      </c>
      <c r="I2579" s="233">
        <v>0</v>
      </c>
      <c r="J2579" s="233">
        <v>0</v>
      </c>
      <c r="K2579" s="234">
        <v>0</v>
      </c>
      <c r="L2579" s="233">
        <v>0</v>
      </c>
      <c r="M2579" s="234">
        <v>0</v>
      </c>
      <c r="N2579" s="233">
        <v>0</v>
      </c>
      <c r="O2579" s="233">
        <v>0</v>
      </c>
      <c r="P2579" s="233">
        <v>0</v>
      </c>
      <c r="Q2579" s="234">
        <v>0</v>
      </c>
      <c r="R2579" s="233">
        <v>0</v>
      </c>
      <c r="S2579" s="234">
        <v>0</v>
      </c>
      <c r="T2579" s="233">
        <v>0</v>
      </c>
      <c r="U2579" s="235">
        <f t="shared" si="280"/>
        <v>1124.9299999999998</v>
      </c>
      <c r="V2579" s="227">
        <f t="shared" si="281"/>
        <v>0</v>
      </c>
      <c r="W2579" s="227">
        <f t="shared" si="282"/>
        <v>0</v>
      </c>
      <c r="X2579" s="227">
        <f t="shared" si="285"/>
        <v>0</v>
      </c>
      <c r="Y2579" s="227">
        <f t="shared" si="283"/>
        <v>0</v>
      </c>
      <c r="Z2579" s="227">
        <f t="shared" si="284"/>
        <v>0</v>
      </c>
      <c r="AA2579" s="227">
        <f t="shared" si="286"/>
        <v>0</v>
      </c>
    </row>
    <row r="2580" spans="2:27" ht="13.5" hidden="1">
      <c r="B2580" s="232" t="s">
        <v>1110</v>
      </c>
      <c r="C2580" s="232" t="s">
        <v>776</v>
      </c>
      <c r="D2580" s="232" t="s">
        <v>1447</v>
      </c>
      <c r="E2580" s="232" t="s">
        <v>988</v>
      </c>
      <c r="F2580" s="232">
        <v>64</v>
      </c>
      <c r="G2580" s="232" t="s">
        <v>1355</v>
      </c>
      <c r="H2580" s="233">
        <v>13.666</v>
      </c>
      <c r="I2580" s="233">
        <v>0</v>
      </c>
      <c r="J2580" s="233">
        <v>0</v>
      </c>
      <c r="K2580" s="234">
        <v>0</v>
      </c>
      <c r="L2580" s="233">
        <v>0</v>
      </c>
      <c r="M2580" s="234">
        <v>0</v>
      </c>
      <c r="N2580" s="233">
        <v>0</v>
      </c>
      <c r="O2580" s="233">
        <v>0</v>
      </c>
      <c r="P2580" s="233">
        <v>0</v>
      </c>
      <c r="Q2580" s="234">
        <v>0</v>
      </c>
      <c r="R2580" s="233">
        <v>0</v>
      </c>
      <c r="S2580" s="234">
        <v>0</v>
      </c>
      <c r="T2580" s="233">
        <v>0</v>
      </c>
      <c r="U2580" s="235">
        <f t="shared" si="280"/>
        <v>9976.18</v>
      </c>
      <c r="V2580" s="227">
        <f t="shared" si="281"/>
        <v>0</v>
      </c>
      <c r="W2580" s="227">
        <f t="shared" si="282"/>
        <v>0</v>
      </c>
      <c r="X2580" s="227">
        <f t="shared" si="285"/>
        <v>0</v>
      </c>
      <c r="Y2580" s="227">
        <f t="shared" si="283"/>
        <v>0</v>
      </c>
      <c r="Z2580" s="227">
        <f t="shared" si="284"/>
        <v>0</v>
      </c>
      <c r="AA2580" s="227">
        <f t="shared" si="286"/>
        <v>0</v>
      </c>
    </row>
    <row r="2581" spans="2:27" ht="13.5" hidden="1">
      <c r="B2581" s="232" t="s">
        <v>1110</v>
      </c>
      <c r="C2581" s="232" t="s">
        <v>777</v>
      </c>
      <c r="D2581" s="232" t="s">
        <v>1447</v>
      </c>
      <c r="E2581" s="232" t="s">
        <v>988</v>
      </c>
      <c r="F2581" s="232">
        <v>8</v>
      </c>
      <c r="G2581" s="232" t="s">
        <v>1351</v>
      </c>
      <c r="H2581" s="233">
        <v>1.8220000000000001</v>
      </c>
      <c r="I2581" s="233">
        <v>0</v>
      </c>
      <c r="J2581" s="233">
        <v>0</v>
      </c>
      <c r="K2581" s="234">
        <v>0</v>
      </c>
      <c r="L2581" s="233">
        <v>0</v>
      </c>
      <c r="M2581" s="234">
        <v>0</v>
      </c>
      <c r="N2581" s="233">
        <v>0</v>
      </c>
      <c r="O2581" s="233">
        <v>0</v>
      </c>
      <c r="P2581" s="233">
        <v>0</v>
      </c>
      <c r="Q2581" s="234">
        <v>0</v>
      </c>
      <c r="R2581" s="233">
        <v>0</v>
      </c>
      <c r="S2581" s="234">
        <v>0</v>
      </c>
      <c r="T2581" s="233">
        <v>0</v>
      </c>
      <c r="U2581" s="235">
        <f t="shared" si="280"/>
        <v>1330.06</v>
      </c>
      <c r="V2581" s="227">
        <f t="shared" si="281"/>
        <v>0</v>
      </c>
      <c r="W2581" s="227">
        <f t="shared" si="282"/>
        <v>0</v>
      </c>
      <c r="X2581" s="227">
        <f t="shared" si="285"/>
        <v>0</v>
      </c>
      <c r="Y2581" s="227">
        <f t="shared" si="283"/>
        <v>0</v>
      </c>
      <c r="Z2581" s="227">
        <f t="shared" si="284"/>
        <v>0</v>
      </c>
      <c r="AA2581" s="227">
        <f t="shared" si="286"/>
        <v>0</v>
      </c>
    </row>
    <row r="2582" spans="2:27" ht="13.5" hidden="1">
      <c r="B2582" s="232" t="s">
        <v>1110</v>
      </c>
      <c r="C2582" s="232" t="s">
        <v>778</v>
      </c>
      <c r="D2582" s="232" t="s">
        <v>1447</v>
      </c>
      <c r="E2582" s="232" t="s">
        <v>988</v>
      </c>
      <c r="F2582" s="232">
        <v>16</v>
      </c>
      <c r="G2582" s="232" t="s">
        <v>1352</v>
      </c>
      <c r="H2582" s="233">
        <v>3.5139999999999998</v>
      </c>
      <c r="I2582" s="233">
        <v>0</v>
      </c>
      <c r="J2582" s="233">
        <v>0</v>
      </c>
      <c r="K2582" s="234">
        <v>0</v>
      </c>
      <c r="L2582" s="233">
        <v>0</v>
      </c>
      <c r="M2582" s="234">
        <v>0</v>
      </c>
      <c r="N2582" s="233">
        <v>0</v>
      </c>
      <c r="O2582" s="233">
        <v>0</v>
      </c>
      <c r="P2582" s="233">
        <v>0</v>
      </c>
      <c r="Q2582" s="234">
        <v>0</v>
      </c>
      <c r="R2582" s="233">
        <v>0</v>
      </c>
      <c r="S2582" s="234">
        <v>0</v>
      </c>
      <c r="T2582" s="233">
        <v>0</v>
      </c>
      <c r="U2582" s="235">
        <f t="shared" si="280"/>
        <v>2565.2199999999998</v>
      </c>
      <c r="V2582" s="227">
        <f t="shared" si="281"/>
        <v>0</v>
      </c>
      <c r="W2582" s="227">
        <f t="shared" si="282"/>
        <v>0</v>
      </c>
      <c r="X2582" s="227">
        <f t="shared" si="285"/>
        <v>0</v>
      </c>
      <c r="Y2582" s="227">
        <f t="shared" si="283"/>
        <v>0</v>
      </c>
      <c r="Z2582" s="227">
        <f t="shared" si="284"/>
        <v>0</v>
      </c>
      <c r="AA2582" s="227">
        <f t="shared" si="286"/>
        <v>0</v>
      </c>
    </row>
    <row r="2583" spans="2:27" ht="13.5" hidden="1">
      <c r="B2583" s="232" t="s">
        <v>1110</v>
      </c>
      <c r="C2583" s="232" t="s">
        <v>779</v>
      </c>
      <c r="D2583" s="232" t="s">
        <v>1447</v>
      </c>
      <c r="E2583" s="232" t="s">
        <v>988</v>
      </c>
      <c r="F2583" s="232">
        <v>32</v>
      </c>
      <c r="G2583" s="232" t="s">
        <v>1353</v>
      </c>
      <c r="H2583" s="233">
        <v>6.8979999999999997</v>
      </c>
      <c r="I2583" s="233">
        <v>0</v>
      </c>
      <c r="J2583" s="233">
        <v>0</v>
      </c>
      <c r="K2583" s="234">
        <v>0</v>
      </c>
      <c r="L2583" s="233">
        <v>0</v>
      </c>
      <c r="M2583" s="234">
        <v>0</v>
      </c>
      <c r="N2583" s="233">
        <v>0</v>
      </c>
      <c r="O2583" s="233">
        <v>0</v>
      </c>
      <c r="P2583" s="233">
        <v>0</v>
      </c>
      <c r="Q2583" s="234">
        <v>0</v>
      </c>
      <c r="R2583" s="233">
        <v>0</v>
      </c>
      <c r="S2583" s="234">
        <v>0</v>
      </c>
      <c r="T2583" s="233">
        <v>0</v>
      </c>
      <c r="U2583" s="235">
        <f t="shared" si="280"/>
        <v>5035.54</v>
      </c>
      <c r="V2583" s="227">
        <f t="shared" si="281"/>
        <v>0</v>
      </c>
      <c r="W2583" s="227">
        <f t="shared" si="282"/>
        <v>0</v>
      </c>
      <c r="X2583" s="227">
        <f t="shared" si="285"/>
        <v>0</v>
      </c>
      <c r="Y2583" s="227">
        <f t="shared" si="283"/>
        <v>0</v>
      </c>
      <c r="Z2583" s="227">
        <f t="shared" si="284"/>
        <v>0</v>
      </c>
      <c r="AA2583" s="227">
        <f t="shared" si="286"/>
        <v>0</v>
      </c>
    </row>
    <row r="2584" spans="2:27" ht="13.5" hidden="1">
      <c r="B2584" s="232" t="s">
        <v>1110</v>
      </c>
      <c r="C2584" s="232" t="s">
        <v>780</v>
      </c>
      <c r="D2584" s="232" t="s">
        <v>1447</v>
      </c>
      <c r="E2584" s="232" t="s">
        <v>988</v>
      </c>
      <c r="F2584" s="232">
        <v>2</v>
      </c>
      <c r="G2584" s="232" t="s">
        <v>1363</v>
      </c>
      <c r="H2584" s="233">
        <v>0.48299999999999998</v>
      </c>
      <c r="I2584" s="233">
        <v>0</v>
      </c>
      <c r="J2584" s="233">
        <v>0</v>
      </c>
      <c r="K2584" s="234">
        <v>0</v>
      </c>
      <c r="L2584" s="233">
        <v>0</v>
      </c>
      <c r="M2584" s="234">
        <v>0</v>
      </c>
      <c r="N2584" s="233">
        <v>0</v>
      </c>
      <c r="O2584" s="233">
        <v>0</v>
      </c>
      <c r="P2584" s="233">
        <v>0</v>
      </c>
      <c r="Q2584" s="234">
        <v>0</v>
      </c>
      <c r="R2584" s="233">
        <v>0</v>
      </c>
      <c r="S2584" s="234">
        <v>0</v>
      </c>
      <c r="T2584" s="233">
        <v>0</v>
      </c>
      <c r="U2584" s="235">
        <f t="shared" si="280"/>
        <v>352.59</v>
      </c>
      <c r="V2584" s="227">
        <f t="shared" si="281"/>
        <v>0</v>
      </c>
      <c r="W2584" s="227">
        <f t="shared" si="282"/>
        <v>0</v>
      </c>
      <c r="X2584" s="227">
        <f t="shared" si="285"/>
        <v>0</v>
      </c>
      <c r="Y2584" s="227">
        <f t="shared" si="283"/>
        <v>0</v>
      </c>
      <c r="Z2584" s="227">
        <f t="shared" si="284"/>
        <v>0</v>
      </c>
      <c r="AA2584" s="227">
        <f t="shared" si="286"/>
        <v>0</v>
      </c>
    </row>
    <row r="2585" spans="2:27" ht="13.5" hidden="1">
      <c r="B2585" s="232" t="s">
        <v>1110</v>
      </c>
      <c r="C2585" s="232" t="s">
        <v>1044</v>
      </c>
      <c r="D2585" s="232" t="s">
        <v>1447</v>
      </c>
      <c r="E2585" s="232" t="s">
        <v>988</v>
      </c>
      <c r="F2585" s="232">
        <v>72</v>
      </c>
      <c r="G2585" s="232" t="s">
        <v>1364</v>
      </c>
      <c r="H2585" s="233">
        <v>13.666</v>
      </c>
      <c r="I2585" s="233">
        <v>0</v>
      </c>
      <c r="J2585" s="233">
        <v>0</v>
      </c>
      <c r="K2585" s="234">
        <v>0</v>
      </c>
      <c r="L2585" s="233">
        <v>0</v>
      </c>
      <c r="M2585" s="234">
        <v>0</v>
      </c>
      <c r="N2585" s="233">
        <v>0</v>
      </c>
      <c r="O2585" s="233">
        <v>0</v>
      </c>
      <c r="P2585" s="233">
        <v>0</v>
      </c>
      <c r="Q2585" s="234">
        <v>0</v>
      </c>
      <c r="R2585" s="233">
        <v>0</v>
      </c>
      <c r="S2585" s="234">
        <v>0</v>
      </c>
      <c r="T2585" s="233">
        <v>0</v>
      </c>
      <c r="U2585" s="235">
        <f t="shared" si="280"/>
        <v>9976.18</v>
      </c>
      <c r="V2585" s="227">
        <f t="shared" si="281"/>
        <v>0</v>
      </c>
      <c r="W2585" s="227">
        <f t="shared" si="282"/>
        <v>0</v>
      </c>
      <c r="X2585" s="227">
        <f t="shared" si="285"/>
        <v>0</v>
      </c>
      <c r="Y2585" s="227">
        <f t="shared" si="283"/>
        <v>0</v>
      </c>
      <c r="Z2585" s="227">
        <f t="shared" si="284"/>
        <v>0</v>
      </c>
      <c r="AA2585" s="227">
        <f t="shared" si="286"/>
        <v>0</v>
      </c>
    </row>
    <row r="2586" spans="2:27" ht="13.5" hidden="1">
      <c r="B2586" s="232" t="s">
        <v>1110</v>
      </c>
      <c r="C2586" s="232" t="s">
        <v>781</v>
      </c>
      <c r="D2586" s="232" t="s">
        <v>1447</v>
      </c>
      <c r="E2586" s="232" t="s">
        <v>988</v>
      </c>
      <c r="F2586" s="232">
        <v>4</v>
      </c>
      <c r="G2586" s="232" t="s">
        <v>1354</v>
      </c>
      <c r="H2586" s="233">
        <v>0.90600000000000003</v>
      </c>
      <c r="I2586" s="233">
        <v>0</v>
      </c>
      <c r="J2586" s="233">
        <v>0</v>
      </c>
      <c r="K2586" s="234">
        <v>0</v>
      </c>
      <c r="L2586" s="233">
        <v>0</v>
      </c>
      <c r="M2586" s="234">
        <v>0</v>
      </c>
      <c r="N2586" s="233">
        <v>0</v>
      </c>
      <c r="O2586" s="233">
        <v>0</v>
      </c>
      <c r="P2586" s="233">
        <v>0</v>
      </c>
      <c r="Q2586" s="234">
        <v>0</v>
      </c>
      <c r="R2586" s="233">
        <v>0</v>
      </c>
      <c r="S2586" s="234">
        <v>0</v>
      </c>
      <c r="T2586" s="233">
        <v>0</v>
      </c>
      <c r="U2586" s="235">
        <f t="shared" si="280"/>
        <v>661.38</v>
      </c>
      <c r="V2586" s="227">
        <f t="shared" si="281"/>
        <v>0</v>
      </c>
      <c r="W2586" s="227">
        <f t="shared" si="282"/>
        <v>0</v>
      </c>
      <c r="X2586" s="227">
        <f t="shared" si="285"/>
        <v>0</v>
      </c>
      <c r="Y2586" s="227">
        <f t="shared" si="283"/>
        <v>0</v>
      </c>
      <c r="Z2586" s="227">
        <f t="shared" si="284"/>
        <v>0</v>
      </c>
      <c r="AA2586" s="227">
        <f t="shared" si="286"/>
        <v>0</v>
      </c>
    </row>
    <row r="2587" spans="2:27" ht="13.5" hidden="1">
      <c r="B2587" s="232" t="s">
        <v>1110</v>
      </c>
      <c r="C2587" s="232" t="s">
        <v>782</v>
      </c>
      <c r="D2587" s="232" t="s">
        <v>1447</v>
      </c>
      <c r="E2587" s="232" t="s">
        <v>988</v>
      </c>
      <c r="F2587" s="232">
        <v>48</v>
      </c>
      <c r="G2587" s="232" t="s">
        <v>1356</v>
      </c>
      <c r="H2587" s="233">
        <v>12.273999999999999</v>
      </c>
      <c r="I2587" s="233">
        <v>0</v>
      </c>
      <c r="J2587" s="233">
        <v>0</v>
      </c>
      <c r="K2587" s="234">
        <v>0</v>
      </c>
      <c r="L2587" s="233">
        <v>0</v>
      </c>
      <c r="M2587" s="234">
        <v>0</v>
      </c>
      <c r="N2587" s="233">
        <v>0</v>
      </c>
      <c r="O2587" s="233">
        <v>0</v>
      </c>
      <c r="P2587" s="233">
        <v>0</v>
      </c>
      <c r="Q2587" s="234">
        <v>0</v>
      </c>
      <c r="R2587" s="233">
        <v>0</v>
      </c>
      <c r="S2587" s="234">
        <v>0</v>
      </c>
      <c r="T2587" s="233">
        <v>0</v>
      </c>
      <c r="U2587" s="235">
        <f t="shared" si="280"/>
        <v>8960.0199999999986</v>
      </c>
      <c r="V2587" s="227">
        <f t="shared" si="281"/>
        <v>0</v>
      </c>
      <c r="W2587" s="227">
        <f t="shared" si="282"/>
        <v>0</v>
      </c>
      <c r="X2587" s="227">
        <f t="shared" si="285"/>
        <v>0</v>
      </c>
      <c r="Y2587" s="227">
        <f t="shared" si="283"/>
        <v>0</v>
      </c>
      <c r="Z2587" s="227">
        <f t="shared" si="284"/>
        <v>0</v>
      </c>
      <c r="AA2587" s="227">
        <f t="shared" si="286"/>
        <v>0</v>
      </c>
    </row>
    <row r="2588" spans="2:27" ht="13.5" hidden="1">
      <c r="B2588" s="232" t="s">
        <v>1110</v>
      </c>
      <c r="C2588" s="232" t="s">
        <v>783</v>
      </c>
      <c r="D2588" s="232" t="s">
        <v>1447</v>
      </c>
      <c r="E2588" s="232" t="s">
        <v>988</v>
      </c>
      <c r="F2588" s="232">
        <v>96</v>
      </c>
      <c r="G2588" s="232" t="s">
        <v>1365</v>
      </c>
      <c r="H2588" s="233">
        <v>24.417999999999999</v>
      </c>
      <c r="I2588" s="233">
        <v>0</v>
      </c>
      <c r="J2588" s="233">
        <v>0</v>
      </c>
      <c r="K2588" s="234">
        <v>0</v>
      </c>
      <c r="L2588" s="233">
        <v>0</v>
      </c>
      <c r="M2588" s="234">
        <v>0</v>
      </c>
      <c r="N2588" s="233">
        <v>0</v>
      </c>
      <c r="O2588" s="233">
        <v>0</v>
      </c>
      <c r="P2588" s="233">
        <v>0</v>
      </c>
      <c r="Q2588" s="234">
        <v>0</v>
      </c>
      <c r="R2588" s="233">
        <v>0</v>
      </c>
      <c r="S2588" s="234">
        <v>0</v>
      </c>
      <c r="T2588" s="233">
        <v>0</v>
      </c>
      <c r="U2588" s="235">
        <f t="shared" si="280"/>
        <v>17825.14</v>
      </c>
      <c r="V2588" s="227">
        <f t="shared" si="281"/>
        <v>0</v>
      </c>
      <c r="W2588" s="227">
        <f t="shared" si="282"/>
        <v>0</v>
      </c>
      <c r="X2588" s="227">
        <f t="shared" si="285"/>
        <v>0</v>
      </c>
      <c r="Y2588" s="227">
        <f t="shared" si="283"/>
        <v>0</v>
      </c>
      <c r="Z2588" s="227">
        <f t="shared" si="284"/>
        <v>0</v>
      </c>
      <c r="AA2588" s="227">
        <f t="shared" si="286"/>
        <v>0</v>
      </c>
    </row>
    <row r="2589" spans="2:27" ht="13.5" hidden="1">
      <c r="B2589" s="232" t="s">
        <v>1110</v>
      </c>
      <c r="C2589" s="232" t="s">
        <v>784</v>
      </c>
      <c r="D2589" s="232" t="s">
        <v>1447</v>
      </c>
      <c r="E2589" s="232" t="s">
        <v>988</v>
      </c>
      <c r="F2589" s="232">
        <v>8</v>
      </c>
      <c r="G2589" s="232" t="s">
        <v>1317</v>
      </c>
      <c r="H2589" s="233">
        <v>2.1539999999999999</v>
      </c>
      <c r="I2589" s="233">
        <v>0</v>
      </c>
      <c r="J2589" s="233">
        <v>0</v>
      </c>
      <c r="K2589" s="234">
        <v>0</v>
      </c>
      <c r="L2589" s="233">
        <v>0</v>
      </c>
      <c r="M2589" s="234">
        <v>0</v>
      </c>
      <c r="N2589" s="233">
        <v>0</v>
      </c>
      <c r="O2589" s="233">
        <v>0</v>
      </c>
      <c r="P2589" s="233">
        <v>0</v>
      </c>
      <c r="Q2589" s="234">
        <v>0</v>
      </c>
      <c r="R2589" s="233">
        <v>0</v>
      </c>
      <c r="S2589" s="234">
        <v>0</v>
      </c>
      <c r="T2589" s="233">
        <v>0</v>
      </c>
      <c r="U2589" s="235">
        <f t="shared" si="280"/>
        <v>1572.4199999999998</v>
      </c>
      <c r="V2589" s="227">
        <f t="shared" si="281"/>
        <v>0</v>
      </c>
      <c r="W2589" s="227">
        <f t="shared" si="282"/>
        <v>0</v>
      </c>
      <c r="X2589" s="227">
        <f t="shared" si="285"/>
        <v>0</v>
      </c>
      <c r="Y2589" s="227">
        <f t="shared" si="283"/>
        <v>0</v>
      </c>
      <c r="Z2589" s="227">
        <f t="shared" si="284"/>
        <v>0</v>
      </c>
      <c r="AA2589" s="227">
        <f t="shared" si="286"/>
        <v>0</v>
      </c>
    </row>
    <row r="2590" spans="2:27" ht="13.5" hidden="1">
      <c r="B2590" s="232" t="s">
        <v>1110</v>
      </c>
      <c r="C2590" s="232" t="s">
        <v>785</v>
      </c>
      <c r="D2590" s="232" t="s">
        <v>1447</v>
      </c>
      <c r="E2590" s="232" t="s">
        <v>988</v>
      </c>
      <c r="F2590" s="232">
        <v>12</v>
      </c>
      <c r="G2590" s="232" t="s">
        <v>1308</v>
      </c>
      <c r="H2590" s="233">
        <v>3.1659999999999999</v>
      </c>
      <c r="I2590" s="233">
        <v>0</v>
      </c>
      <c r="J2590" s="233">
        <v>0</v>
      </c>
      <c r="K2590" s="234">
        <v>0</v>
      </c>
      <c r="L2590" s="233">
        <v>0</v>
      </c>
      <c r="M2590" s="234">
        <v>0</v>
      </c>
      <c r="N2590" s="233">
        <v>0</v>
      </c>
      <c r="O2590" s="233">
        <v>0</v>
      </c>
      <c r="P2590" s="233">
        <v>0</v>
      </c>
      <c r="Q2590" s="234">
        <v>0</v>
      </c>
      <c r="R2590" s="233">
        <v>0</v>
      </c>
      <c r="S2590" s="234">
        <v>0</v>
      </c>
      <c r="T2590" s="233">
        <v>0</v>
      </c>
      <c r="U2590" s="235">
        <f t="shared" si="280"/>
        <v>2311.1799999999998</v>
      </c>
      <c r="V2590" s="227">
        <f t="shared" si="281"/>
        <v>0</v>
      </c>
      <c r="W2590" s="227">
        <f t="shared" si="282"/>
        <v>0</v>
      </c>
      <c r="X2590" s="227">
        <f t="shared" si="285"/>
        <v>0</v>
      </c>
      <c r="Y2590" s="227">
        <f t="shared" si="283"/>
        <v>0</v>
      </c>
      <c r="Z2590" s="227">
        <f t="shared" si="284"/>
        <v>0</v>
      </c>
      <c r="AA2590" s="227">
        <f t="shared" si="286"/>
        <v>0</v>
      </c>
    </row>
    <row r="2591" spans="2:27" ht="13.5" hidden="1">
      <c r="B2591" s="232" t="s">
        <v>1110</v>
      </c>
      <c r="C2591" s="232" t="s">
        <v>786</v>
      </c>
      <c r="D2591" s="232" t="s">
        <v>1447</v>
      </c>
      <c r="E2591" s="232" t="s">
        <v>988</v>
      </c>
      <c r="F2591" s="232">
        <v>24</v>
      </c>
      <c r="G2591" s="232" t="s">
        <v>1310</v>
      </c>
      <c r="H2591" s="233">
        <v>6.202</v>
      </c>
      <c r="I2591" s="233">
        <v>0</v>
      </c>
      <c r="J2591" s="233">
        <v>0</v>
      </c>
      <c r="K2591" s="234">
        <v>0</v>
      </c>
      <c r="L2591" s="233">
        <v>0</v>
      </c>
      <c r="M2591" s="234">
        <v>0</v>
      </c>
      <c r="N2591" s="233">
        <v>0</v>
      </c>
      <c r="O2591" s="233">
        <v>0</v>
      </c>
      <c r="P2591" s="233">
        <v>0</v>
      </c>
      <c r="Q2591" s="234">
        <v>0</v>
      </c>
      <c r="R2591" s="233">
        <v>0</v>
      </c>
      <c r="S2591" s="234">
        <v>0</v>
      </c>
      <c r="T2591" s="233">
        <v>0</v>
      </c>
      <c r="U2591" s="235">
        <f t="shared" si="280"/>
        <v>4527.46</v>
      </c>
      <c r="V2591" s="227">
        <f t="shared" si="281"/>
        <v>0</v>
      </c>
      <c r="W2591" s="227">
        <f t="shared" si="282"/>
        <v>0</v>
      </c>
      <c r="X2591" s="227">
        <f t="shared" si="285"/>
        <v>0</v>
      </c>
      <c r="Y2591" s="227">
        <f t="shared" si="283"/>
        <v>0</v>
      </c>
      <c r="Z2591" s="227">
        <f t="shared" si="284"/>
        <v>0</v>
      </c>
      <c r="AA2591" s="227">
        <f t="shared" si="286"/>
        <v>0</v>
      </c>
    </row>
    <row r="2592" spans="2:27" ht="13.5" hidden="1">
      <c r="B2592" s="232" t="s">
        <v>1110</v>
      </c>
      <c r="C2592" s="232" t="s">
        <v>787</v>
      </c>
      <c r="D2592" s="232" t="s">
        <v>1447</v>
      </c>
      <c r="E2592" s="232" t="s">
        <v>988</v>
      </c>
      <c r="F2592" s="232">
        <v>2</v>
      </c>
      <c r="G2592" s="232" t="s">
        <v>1311</v>
      </c>
      <c r="H2592" s="233">
        <v>0.56599999999999995</v>
      </c>
      <c r="I2592" s="233">
        <v>0</v>
      </c>
      <c r="J2592" s="233">
        <v>0</v>
      </c>
      <c r="K2592" s="234">
        <v>0</v>
      </c>
      <c r="L2592" s="233">
        <v>0</v>
      </c>
      <c r="M2592" s="234">
        <v>0</v>
      </c>
      <c r="N2592" s="233">
        <v>0</v>
      </c>
      <c r="O2592" s="233">
        <v>0</v>
      </c>
      <c r="P2592" s="233">
        <v>0</v>
      </c>
      <c r="Q2592" s="234">
        <v>0</v>
      </c>
      <c r="R2592" s="233">
        <v>0</v>
      </c>
      <c r="S2592" s="234">
        <v>0</v>
      </c>
      <c r="T2592" s="233">
        <v>0</v>
      </c>
      <c r="U2592" s="235">
        <f t="shared" si="280"/>
        <v>413.17999999999995</v>
      </c>
      <c r="V2592" s="227">
        <f t="shared" si="281"/>
        <v>0</v>
      </c>
      <c r="W2592" s="227">
        <f t="shared" si="282"/>
        <v>0</v>
      </c>
      <c r="X2592" s="227">
        <f t="shared" si="285"/>
        <v>0</v>
      </c>
      <c r="Y2592" s="227">
        <f t="shared" si="283"/>
        <v>0</v>
      </c>
      <c r="Z2592" s="227">
        <f t="shared" si="284"/>
        <v>0</v>
      </c>
      <c r="AA2592" s="227">
        <f t="shared" si="286"/>
        <v>0</v>
      </c>
    </row>
    <row r="2593" spans="2:27" ht="13.5" hidden="1">
      <c r="B2593" s="232" t="s">
        <v>1110</v>
      </c>
      <c r="C2593" s="232" t="s">
        <v>788</v>
      </c>
      <c r="D2593" s="232" t="s">
        <v>1447</v>
      </c>
      <c r="E2593" s="232" t="s">
        <v>988</v>
      </c>
      <c r="F2593" s="232">
        <v>96</v>
      </c>
      <c r="G2593" s="232" t="s">
        <v>1365</v>
      </c>
      <c r="H2593" s="233">
        <v>24.417999999999999</v>
      </c>
      <c r="I2593" s="233">
        <v>0</v>
      </c>
      <c r="J2593" s="233">
        <v>0</v>
      </c>
      <c r="K2593" s="234">
        <v>0</v>
      </c>
      <c r="L2593" s="233">
        <v>0</v>
      </c>
      <c r="M2593" s="234">
        <v>0</v>
      </c>
      <c r="N2593" s="233">
        <v>0</v>
      </c>
      <c r="O2593" s="233">
        <v>0</v>
      </c>
      <c r="P2593" s="233">
        <v>0</v>
      </c>
      <c r="Q2593" s="234">
        <v>0</v>
      </c>
      <c r="R2593" s="233">
        <v>0</v>
      </c>
      <c r="S2593" s="234">
        <v>0</v>
      </c>
      <c r="T2593" s="233">
        <v>0</v>
      </c>
      <c r="U2593" s="235">
        <f t="shared" si="280"/>
        <v>17825.14</v>
      </c>
      <c r="V2593" s="227">
        <f t="shared" si="281"/>
        <v>0</v>
      </c>
      <c r="W2593" s="227">
        <f t="shared" si="282"/>
        <v>0</v>
      </c>
      <c r="X2593" s="227">
        <f t="shared" si="285"/>
        <v>0</v>
      </c>
      <c r="Y2593" s="227">
        <f t="shared" si="283"/>
        <v>0</v>
      </c>
      <c r="Z2593" s="227">
        <f t="shared" si="284"/>
        <v>0</v>
      </c>
      <c r="AA2593" s="227">
        <f t="shared" si="286"/>
        <v>0</v>
      </c>
    </row>
    <row r="2594" spans="2:27" ht="13.5" hidden="1">
      <c r="B2594" s="232" t="s">
        <v>1110</v>
      </c>
      <c r="C2594" s="232" t="s">
        <v>789</v>
      </c>
      <c r="D2594" s="232" t="s">
        <v>1447</v>
      </c>
      <c r="E2594" s="232" t="s">
        <v>988</v>
      </c>
      <c r="F2594" s="232">
        <v>4</v>
      </c>
      <c r="G2594" s="232" t="s">
        <v>1312</v>
      </c>
      <c r="H2594" s="233">
        <v>1.0720000000000001</v>
      </c>
      <c r="I2594" s="233">
        <v>0</v>
      </c>
      <c r="J2594" s="233">
        <v>0</v>
      </c>
      <c r="K2594" s="234">
        <v>0</v>
      </c>
      <c r="L2594" s="233">
        <v>0</v>
      </c>
      <c r="M2594" s="234">
        <v>0</v>
      </c>
      <c r="N2594" s="233">
        <v>0</v>
      </c>
      <c r="O2594" s="233">
        <v>0</v>
      </c>
      <c r="P2594" s="233">
        <v>0</v>
      </c>
      <c r="Q2594" s="234">
        <v>0</v>
      </c>
      <c r="R2594" s="233">
        <v>0</v>
      </c>
      <c r="S2594" s="234">
        <v>0</v>
      </c>
      <c r="T2594" s="233">
        <v>0</v>
      </c>
      <c r="U2594" s="235">
        <f t="shared" si="280"/>
        <v>782.56000000000006</v>
      </c>
      <c r="V2594" s="227">
        <f t="shared" si="281"/>
        <v>0</v>
      </c>
      <c r="W2594" s="227">
        <f t="shared" si="282"/>
        <v>0</v>
      </c>
      <c r="X2594" s="227">
        <f t="shared" si="285"/>
        <v>0</v>
      </c>
      <c r="Y2594" s="227">
        <f t="shared" si="283"/>
        <v>0</v>
      </c>
      <c r="Z2594" s="227">
        <f t="shared" si="284"/>
        <v>0</v>
      </c>
      <c r="AA2594" s="227">
        <f t="shared" si="286"/>
        <v>0</v>
      </c>
    </row>
    <row r="2595" spans="2:27" ht="13.5" hidden="1">
      <c r="B2595" s="232" t="s">
        <v>1110</v>
      </c>
      <c r="C2595" s="232" t="s">
        <v>1366</v>
      </c>
      <c r="D2595" s="232" t="s">
        <v>1447</v>
      </c>
      <c r="E2595" s="232" t="s">
        <v>988</v>
      </c>
      <c r="F2595" s="232">
        <v>64</v>
      </c>
      <c r="G2595" s="232" t="s">
        <v>1364</v>
      </c>
      <c r="H2595" s="233">
        <v>14.252000000000001</v>
      </c>
      <c r="I2595" s="233">
        <v>0</v>
      </c>
      <c r="J2595" s="233">
        <v>0</v>
      </c>
      <c r="K2595" s="234">
        <v>0</v>
      </c>
      <c r="L2595" s="233">
        <v>0</v>
      </c>
      <c r="M2595" s="234">
        <v>0</v>
      </c>
      <c r="N2595" s="233">
        <v>0</v>
      </c>
      <c r="O2595" s="233">
        <v>0</v>
      </c>
      <c r="P2595" s="233">
        <v>0</v>
      </c>
      <c r="Q2595" s="234">
        <v>0</v>
      </c>
      <c r="R2595" s="233">
        <v>0</v>
      </c>
      <c r="S2595" s="234">
        <v>0</v>
      </c>
      <c r="T2595" s="233">
        <v>0</v>
      </c>
      <c r="U2595" s="235">
        <f t="shared" si="280"/>
        <v>10403.960000000001</v>
      </c>
      <c r="V2595" s="227">
        <f t="shared" si="281"/>
        <v>0</v>
      </c>
      <c r="W2595" s="227">
        <f t="shared" si="282"/>
        <v>0</v>
      </c>
      <c r="X2595" s="227">
        <f t="shared" si="285"/>
        <v>0</v>
      </c>
      <c r="Y2595" s="227">
        <f t="shared" si="283"/>
        <v>0</v>
      </c>
      <c r="Z2595" s="227">
        <f t="shared" si="284"/>
        <v>0</v>
      </c>
      <c r="AA2595" s="227">
        <f t="shared" si="286"/>
        <v>0</v>
      </c>
    </row>
    <row r="2596" spans="2:27" ht="13.5" hidden="1">
      <c r="B2596" s="232" t="s">
        <v>1110</v>
      </c>
      <c r="C2596" s="232" t="s">
        <v>1367</v>
      </c>
      <c r="D2596" s="232" t="s">
        <v>1447</v>
      </c>
      <c r="E2596" s="232" t="s">
        <v>988</v>
      </c>
      <c r="F2596" s="232">
        <v>8</v>
      </c>
      <c r="G2596" s="232" t="s">
        <v>1317</v>
      </c>
      <c r="H2596" s="233">
        <v>1.895</v>
      </c>
      <c r="I2596" s="233">
        <v>0</v>
      </c>
      <c r="J2596" s="233">
        <v>0</v>
      </c>
      <c r="K2596" s="234">
        <v>0</v>
      </c>
      <c r="L2596" s="233">
        <v>0</v>
      </c>
      <c r="M2596" s="234">
        <v>0</v>
      </c>
      <c r="N2596" s="233">
        <v>0</v>
      </c>
      <c r="O2596" s="233">
        <v>0</v>
      </c>
      <c r="P2596" s="233">
        <v>0</v>
      </c>
      <c r="Q2596" s="234">
        <v>0</v>
      </c>
      <c r="R2596" s="233">
        <v>0</v>
      </c>
      <c r="S2596" s="234">
        <v>0</v>
      </c>
      <c r="T2596" s="233">
        <v>0</v>
      </c>
      <c r="U2596" s="235">
        <f t="shared" si="280"/>
        <v>1383.35</v>
      </c>
      <c r="V2596" s="227">
        <f t="shared" si="281"/>
        <v>0</v>
      </c>
      <c r="W2596" s="227">
        <f t="shared" si="282"/>
        <v>0</v>
      </c>
      <c r="X2596" s="227">
        <f t="shared" si="285"/>
        <v>0</v>
      </c>
      <c r="Y2596" s="227">
        <f t="shared" si="283"/>
        <v>0</v>
      </c>
      <c r="Z2596" s="227">
        <f t="shared" si="284"/>
        <v>0</v>
      </c>
      <c r="AA2596" s="227">
        <f t="shared" si="286"/>
        <v>0</v>
      </c>
    </row>
    <row r="2597" spans="2:27" ht="13.5" hidden="1">
      <c r="B2597" s="232" t="s">
        <v>1110</v>
      </c>
      <c r="C2597" s="232" t="s">
        <v>1368</v>
      </c>
      <c r="D2597" s="232" t="s">
        <v>1447</v>
      </c>
      <c r="E2597" s="232" t="s">
        <v>988</v>
      </c>
      <c r="F2597" s="232">
        <v>128</v>
      </c>
      <c r="G2597" s="232" t="s">
        <v>1369</v>
      </c>
      <c r="H2597" s="233">
        <v>28.373200000000001</v>
      </c>
      <c r="I2597" s="233">
        <v>0</v>
      </c>
      <c r="J2597" s="233">
        <v>0</v>
      </c>
      <c r="K2597" s="234">
        <v>0</v>
      </c>
      <c r="L2597" s="233">
        <v>0</v>
      </c>
      <c r="M2597" s="234">
        <v>0</v>
      </c>
      <c r="N2597" s="233">
        <v>0</v>
      </c>
      <c r="O2597" s="233">
        <v>0</v>
      </c>
      <c r="P2597" s="233">
        <v>0</v>
      </c>
      <c r="Q2597" s="234">
        <v>0</v>
      </c>
      <c r="R2597" s="233">
        <v>0</v>
      </c>
      <c r="S2597" s="234">
        <v>0</v>
      </c>
      <c r="T2597" s="233">
        <v>0</v>
      </c>
      <c r="U2597" s="235">
        <f t="shared" si="280"/>
        <v>20712.436000000002</v>
      </c>
      <c r="V2597" s="227">
        <f t="shared" si="281"/>
        <v>0</v>
      </c>
      <c r="W2597" s="227">
        <f t="shared" si="282"/>
        <v>0</v>
      </c>
      <c r="X2597" s="227">
        <f t="shared" si="285"/>
        <v>0</v>
      </c>
      <c r="Y2597" s="227">
        <f t="shared" si="283"/>
        <v>0</v>
      </c>
      <c r="Z2597" s="227">
        <f t="shared" si="284"/>
        <v>0</v>
      </c>
      <c r="AA2597" s="227">
        <f t="shared" si="286"/>
        <v>0</v>
      </c>
    </row>
    <row r="2598" spans="2:27" ht="13.5" hidden="1">
      <c r="B2598" s="232" t="s">
        <v>1110</v>
      </c>
      <c r="C2598" s="232" t="s">
        <v>1370</v>
      </c>
      <c r="D2598" s="232" t="s">
        <v>1447</v>
      </c>
      <c r="E2598" s="232" t="s">
        <v>988</v>
      </c>
      <c r="F2598" s="232">
        <v>16</v>
      </c>
      <c r="G2598" s="232" t="s">
        <v>1316</v>
      </c>
      <c r="H2598" s="233">
        <v>3.66</v>
      </c>
      <c r="I2598" s="233">
        <v>0</v>
      </c>
      <c r="J2598" s="233">
        <v>0</v>
      </c>
      <c r="K2598" s="234">
        <v>0</v>
      </c>
      <c r="L2598" s="233">
        <v>0</v>
      </c>
      <c r="M2598" s="234">
        <v>0</v>
      </c>
      <c r="N2598" s="233">
        <v>0</v>
      </c>
      <c r="O2598" s="233">
        <v>0</v>
      </c>
      <c r="P2598" s="233">
        <v>0</v>
      </c>
      <c r="Q2598" s="234">
        <v>0</v>
      </c>
      <c r="R2598" s="233">
        <v>0</v>
      </c>
      <c r="S2598" s="234">
        <v>0</v>
      </c>
      <c r="T2598" s="233">
        <v>0</v>
      </c>
      <c r="U2598" s="235">
        <f t="shared" si="280"/>
        <v>2671.8</v>
      </c>
      <c r="V2598" s="227">
        <f t="shared" si="281"/>
        <v>0</v>
      </c>
      <c r="W2598" s="227">
        <f t="shared" si="282"/>
        <v>0</v>
      </c>
      <c r="X2598" s="227">
        <f t="shared" si="285"/>
        <v>0</v>
      </c>
      <c r="Y2598" s="227">
        <f t="shared" si="283"/>
        <v>0</v>
      </c>
      <c r="Z2598" s="227">
        <f t="shared" si="284"/>
        <v>0</v>
      </c>
      <c r="AA2598" s="227">
        <f t="shared" si="286"/>
        <v>0</v>
      </c>
    </row>
    <row r="2599" spans="2:27" ht="13.5" hidden="1">
      <c r="B2599" s="232" t="s">
        <v>1110</v>
      </c>
      <c r="C2599" s="232" t="s">
        <v>1371</v>
      </c>
      <c r="D2599" s="232" t="s">
        <v>1447</v>
      </c>
      <c r="E2599" s="232" t="s">
        <v>988</v>
      </c>
      <c r="F2599" s="232">
        <v>32</v>
      </c>
      <c r="G2599" s="232" t="s">
        <v>1345</v>
      </c>
      <c r="H2599" s="233">
        <v>7.1909999999999998</v>
      </c>
      <c r="I2599" s="233">
        <v>0</v>
      </c>
      <c r="J2599" s="233">
        <v>0</v>
      </c>
      <c r="K2599" s="234">
        <v>0</v>
      </c>
      <c r="L2599" s="233">
        <v>0</v>
      </c>
      <c r="M2599" s="234">
        <v>0</v>
      </c>
      <c r="N2599" s="233">
        <v>0</v>
      </c>
      <c r="O2599" s="233">
        <v>0</v>
      </c>
      <c r="P2599" s="233">
        <v>0</v>
      </c>
      <c r="Q2599" s="234">
        <v>0</v>
      </c>
      <c r="R2599" s="233">
        <v>0</v>
      </c>
      <c r="S2599" s="234">
        <v>0</v>
      </c>
      <c r="T2599" s="233">
        <v>0</v>
      </c>
      <c r="U2599" s="235">
        <f t="shared" si="280"/>
        <v>5249.43</v>
      </c>
      <c r="V2599" s="227">
        <f t="shared" si="281"/>
        <v>0</v>
      </c>
      <c r="W2599" s="227">
        <f t="shared" si="282"/>
        <v>0</v>
      </c>
      <c r="X2599" s="227">
        <f t="shared" si="285"/>
        <v>0</v>
      </c>
      <c r="Y2599" s="227">
        <f t="shared" si="283"/>
        <v>0</v>
      </c>
      <c r="Z2599" s="227">
        <f t="shared" si="284"/>
        <v>0</v>
      </c>
      <c r="AA2599" s="227">
        <f t="shared" si="286"/>
        <v>0</v>
      </c>
    </row>
    <row r="2600" spans="2:27" ht="13.5" hidden="1">
      <c r="B2600" s="232" t="s">
        <v>1110</v>
      </c>
      <c r="C2600" s="232" t="s">
        <v>1372</v>
      </c>
      <c r="D2600" s="232" t="s">
        <v>1447</v>
      </c>
      <c r="E2600" s="232" t="s">
        <v>988</v>
      </c>
      <c r="F2600" s="232">
        <v>2</v>
      </c>
      <c r="G2600" s="232" t="s">
        <v>1311</v>
      </c>
      <c r="H2600" s="233">
        <v>0.501</v>
      </c>
      <c r="I2600" s="233">
        <v>0</v>
      </c>
      <c r="J2600" s="233">
        <v>0</v>
      </c>
      <c r="K2600" s="234">
        <v>0</v>
      </c>
      <c r="L2600" s="233">
        <v>0</v>
      </c>
      <c r="M2600" s="234">
        <v>0</v>
      </c>
      <c r="N2600" s="233">
        <v>0</v>
      </c>
      <c r="O2600" s="233">
        <v>0</v>
      </c>
      <c r="P2600" s="233">
        <v>0</v>
      </c>
      <c r="Q2600" s="234">
        <v>0</v>
      </c>
      <c r="R2600" s="233">
        <v>0</v>
      </c>
      <c r="S2600" s="234">
        <v>0</v>
      </c>
      <c r="T2600" s="233">
        <v>0</v>
      </c>
      <c r="U2600" s="235">
        <f t="shared" si="280"/>
        <v>365.73</v>
      </c>
      <c r="V2600" s="227">
        <f t="shared" si="281"/>
        <v>0</v>
      </c>
      <c r="W2600" s="227">
        <f t="shared" si="282"/>
        <v>0</v>
      </c>
      <c r="X2600" s="227">
        <f t="shared" si="285"/>
        <v>0</v>
      </c>
      <c r="Y2600" s="227">
        <f t="shared" si="283"/>
        <v>0</v>
      </c>
      <c r="Z2600" s="227">
        <f t="shared" si="284"/>
        <v>0</v>
      </c>
      <c r="AA2600" s="227">
        <f t="shared" si="286"/>
        <v>0</v>
      </c>
    </row>
    <row r="2601" spans="2:27" ht="13.5" hidden="1">
      <c r="B2601" s="232" t="s">
        <v>1110</v>
      </c>
      <c r="C2601" s="232" t="s">
        <v>1373</v>
      </c>
      <c r="D2601" s="232" t="s">
        <v>1447</v>
      </c>
      <c r="E2601" s="232" t="s">
        <v>988</v>
      </c>
      <c r="F2601" s="232">
        <v>128</v>
      </c>
      <c r="G2601" s="232" t="s">
        <v>1369</v>
      </c>
      <c r="H2601" s="233">
        <v>28.373000000000001</v>
      </c>
      <c r="I2601" s="233">
        <v>0</v>
      </c>
      <c r="J2601" s="233">
        <v>0</v>
      </c>
      <c r="K2601" s="234">
        <v>0</v>
      </c>
      <c r="L2601" s="233">
        <v>0</v>
      </c>
      <c r="M2601" s="234">
        <v>0</v>
      </c>
      <c r="N2601" s="233">
        <v>0</v>
      </c>
      <c r="O2601" s="233">
        <v>0</v>
      </c>
      <c r="P2601" s="233">
        <v>0</v>
      </c>
      <c r="Q2601" s="234">
        <v>0</v>
      </c>
      <c r="R2601" s="233">
        <v>0</v>
      </c>
      <c r="S2601" s="234">
        <v>0</v>
      </c>
      <c r="T2601" s="233">
        <v>0</v>
      </c>
      <c r="U2601" s="235">
        <f t="shared" si="280"/>
        <v>20712.29</v>
      </c>
      <c r="V2601" s="227">
        <f t="shared" si="281"/>
        <v>0</v>
      </c>
      <c r="W2601" s="227">
        <f t="shared" si="282"/>
        <v>0</v>
      </c>
      <c r="X2601" s="227">
        <f t="shared" si="285"/>
        <v>0</v>
      </c>
      <c r="Y2601" s="227">
        <f t="shared" si="283"/>
        <v>0</v>
      </c>
      <c r="Z2601" s="227">
        <f t="shared" si="284"/>
        <v>0</v>
      </c>
      <c r="AA2601" s="227">
        <f t="shared" si="286"/>
        <v>0</v>
      </c>
    </row>
    <row r="2602" spans="2:27" ht="13.5" hidden="1">
      <c r="B2602" s="232" t="s">
        <v>1110</v>
      </c>
      <c r="C2602" s="232" t="s">
        <v>1374</v>
      </c>
      <c r="D2602" s="232" t="s">
        <v>1447</v>
      </c>
      <c r="E2602" s="232" t="s">
        <v>988</v>
      </c>
      <c r="F2602" s="232">
        <v>4</v>
      </c>
      <c r="G2602" s="232" t="s">
        <v>1312</v>
      </c>
      <c r="H2602" s="233">
        <v>0.94299999999999995</v>
      </c>
      <c r="I2602" s="233">
        <v>0</v>
      </c>
      <c r="J2602" s="233">
        <v>0</v>
      </c>
      <c r="K2602" s="234">
        <v>0</v>
      </c>
      <c r="L2602" s="233">
        <v>0</v>
      </c>
      <c r="M2602" s="234">
        <v>0</v>
      </c>
      <c r="N2602" s="233">
        <v>0</v>
      </c>
      <c r="O2602" s="233">
        <v>0</v>
      </c>
      <c r="P2602" s="233">
        <v>0</v>
      </c>
      <c r="Q2602" s="234">
        <v>0</v>
      </c>
      <c r="R2602" s="233">
        <v>0</v>
      </c>
      <c r="S2602" s="234">
        <v>0</v>
      </c>
      <c r="T2602" s="233">
        <v>0</v>
      </c>
      <c r="U2602" s="235">
        <f t="shared" si="280"/>
        <v>688.39</v>
      </c>
      <c r="V2602" s="227">
        <f t="shared" si="281"/>
        <v>0</v>
      </c>
      <c r="W2602" s="227">
        <f t="shared" si="282"/>
        <v>0</v>
      </c>
      <c r="X2602" s="227">
        <f t="shared" si="285"/>
        <v>0</v>
      </c>
      <c r="Y2602" s="227">
        <f t="shared" si="283"/>
        <v>0</v>
      </c>
      <c r="Z2602" s="227">
        <f t="shared" si="284"/>
        <v>0</v>
      </c>
      <c r="AA2602" s="227">
        <f t="shared" si="286"/>
        <v>0</v>
      </c>
    </row>
    <row r="2603" spans="2:27" ht="13.5" hidden="1">
      <c r="B2603" s="232" t="s">
        <v>1110</v>
      </c>
      <c r="C2603" s="232" t="s">
        <v>1030</v>
      </c>
      <c r="D2603" s="232" t="s">
        <v>1447</v>
      </c>
      <c r="E2603" s="232" t="s">
        <v>988</v>
      </c>
      <c r="F2603" s="232">
        <v>96</v>
      </c>
      <c r="G2603" s="232" t="s">
        <v>1310</v>
      </c>
      <c r="H2603" s="233">
        <v>17.462</v>
      </c>
      <c r="I2603" s="233">
        <v>0</v>
      </c>
      <c r="J2603" s="233">
        <v>0</v>
      </c>
      <c r="K2603" s="234">
        <v>0</v>
      </c>
      <c r="L2603" s="233">
        <v>0</v>
      </c>
      <c r="M2603" s="234">
        <v>0</v>
      </c>
      <c r="N2603" s="233">
        <v>0</v>
      </c>
      <c r="O2603" s="233">
        <v>0</v>
      </c>
      <c r="P2603" s="233">
        <v>0</v>
      </c>
      <c r="Q2603" s="234">
        <v>0</v>
      </c>
      <c r="R2603" s="233">
        <v>0</v>
      </c>
      <c r="S2603" s="234">
        <v>0</v>
      </c>
      <c r="T2603" s="233">
        <v>0</v>
      </c>
      <c r="U2603" s="235">
        <f t="shared" si="280"/>
        <v>12747.26</v>
      </c>
      <c r="V2603" s="227">
        <f t="shared" si="281"/>
        <v>0</v>
      </c>
      <c r="W2603" s="227">
        <f t="shared" si="282"/>
        <v>0</v>
      </c>
      <c r="X2603" s="227">
        <f t="shared" si="285"/>
        <v>0</v>
      </c>
      <c r="Y2603" s="227">
        <f t="shared" si="283"/>
        <v>0</v>
      </c>
      <c r="Z2603" s="227">
        <f t="shared" si="284"/>
        <v>0</v>
      </c>
      <c r="AA2603" s="227">
        <f t="shared" si="286"/>
        <v>0</v>
      </c>
    </row>
    <row r="2604" spans="2:27" ht="13.5" hidden="1">
      <c r="B2604" s="232" t="s">
        <v>1110</v>
      </c>
      <c r="C2604" s="232" t="s">
        <v>1031</v>
      </c>
      <c r="D2604" s="232" t="s">
        <v>1447</v>
      </c>
      <c r="E2604" s="232" t="s">
        <v>988</v>
      </c>
      <c r="F2604" s="232">
        <v>8</v>
      </c>
      <c r="G2604" s="232" t="s">
        <v>1311</v>
      </c>
      <c r="H2604" s="233">
        <v>1.536</v>
      </c>
      <c r="I2604" s="233">
        <v>0</v>
      </c>
      <c r="J2604" s="233">
        <v>0</v>
      </c>
      <c r="K2604" s="234">
        <v>0</v>
      </c>
      <c r="L2604" s="233">
        <v>0</v>
      </c>
      <c r="M2604" s="234">
        <v>0</v>
      </c>
      <c r="N2604" s="233">
        <v>0</v>
      </c>
      <c r="O2604" s="233">
        <v>0</v>
      </c>
      <c r="P2604" s="233">
        <v>0</v>
      </c>
      <c r="Q2604" s="234">
        <v>0</v>
      </c>
      <c r="R2604" s="233">
        <v>0</v>
      </c>
      <c r="S2604" s="234">
        <v>0</v>
      </c>
      <c r="T2604" s="233">
        <v>0</v>
      </c>
      <c r="U2604" s="235">
        <f t="shared" si="280"/>
        <v>1121.28</v>
      </c>
      <c r="V2604" s="227">
        <f t="shared" si="281"/>
        <v>0</v>
      </c>
      <c r="W2604" s="227">
        <f t="shared" si="282"/>
        <v>0</v>
      </c>
      <c r="X2604" s="227">
        <f t="shared" si="285"/>
        <v>0</v>
      </c>
      <c r="Y2604" s="227">
        <f t="shared" si="283"/>
        <v>0</v>
      </c>
      <c r="Z2604" s="227">
        <f t="shared" si="284"/>
        <v>0</v>
      </c>
      <c r="AA2604" s="227">
        <f t="shared" si="286"/>
        <v>0</v>
      </c>
    </row>
    <row r="2605" spans="2:27" ht="13.5" hidden="1">
      <c r="B2605" s="232" t="s">
        <v>1110</v>
      </c>
      <c r="C2605" s="232" t="s">
        <v>1032</v>
      </c>
      <c r="D2605" s="232" t="s">
        <v>1447</v>
      </c>
      <c r="E2605" s="232" t="s">
        <v>988</v>
      </c>
      <c r="F2605" s="232">
        <v>24</v>
      </c>
      <c r="G2605" s="232" t="s">
        <v>1375</v>
      </c>
      <c r="H2605" s="233">
        <v>4.4630000000000001</v>
      </c>
      <c r="I2605" s="233">
        <v>0</v>
      </c>
      <c r="J2605" s="233">
        <v>0</v>
      </c>
      <c r="K2605" s="234">
        <v>0</v>
      </c>
      <c r="L2605" s="233">
        <v>0</v>
      </c>
      <c r="M2605" s="234">
        <v>0</v>
      </c>
      <c r="N2605" s="233">
        <v>0</v>
      </c>
      <c r="O2605" s="233">
        <v>0</v>
      </c>
      <c r="P2605" s="233">
        <v>0</v>
      </c>
      <c r="Q2605" s="234">
        <v>0</v>
      </c>
      <c r="R2605" s="233">
        <v>0</v>
      </c>
      <c r="S2605" s="234">
        <v>0</v>
      </c>
      <c r="T2605" s="233">
        <v>0</v>
      </c>
      <c r="U2605" s="235">
        <f t="shared" si="280"/>
        <v>3257.9900000000002</v>
      </c>
      <c r="V2605" s="227">
        <f t="shared" si="281"/>
        <v>0</v>
      </c>
      <c r="W2605" s="227">
        <f t="shared" si="282"/>
        <v>0</v>
      </c>
      <c r="X2605" s="227">
        <f t="shared" si="285"/>
        <v>0</v>
      </c>
      <c r="Y2605" s="227">
        <f t="shared" si="283"/>
        <v>0</v>
      </c>
      <c r="Z2605" s="227">
        <f t="shared" si="284"/>
        <v>0</v>
      </c>
      <c r="AA2605" s="227">
        <f t="shared" si="286"/>
        <v>0</v>
      </c>
    </row>
    <row r="2606" spans="2:27" ht="13.5" hidden="1">
      <c r="B2606" s="232" t="s">
        <v>1110</v>
      </c>
      <c r="C2606" s="232" t="s">
        <v>1033</v>
      </c>
      <c r="D2606" s="232" t="s">
        <v>1447</v>
      </c>
      <c r="E2606" s="232" t="s">
        <v>988</v>
      </c>
      <c r="F2606" s="232">
        <v>4</v>
      </c>
      <c r="G2606" s="232" t="s">
        <v>1315</v>
      </c>
      <c r="H2606" s="233">
        <v>0.82099999999999995</v>
      </c>
      <c r="I2606" s="233">
        <v>0</v>
      </c>
      <c r="J2606" s="233">
        <v>0</v>
      </c>
      <c r="K2606" s="234">
        <v>0</v>
      </c>
      <c r="L2606" s="233">
        <v>0</v>
      </c>
      <c r="M2606" s="234">
        <v>0</v>
      </c>
      <c r="N2606" s="233">
        <v>0</v>
      </c>
      <c r="O2606" s="233">
        <v>0</v>
      </c>
      <c r="P2606" s="233">
        <v>0</v>
      </c>
      <c r="Q2606" s="234">
        <v>0</v>
      </c>
      <c r="R2606" s="233">
        <v>0</v>
      </c>
      <c r="S2606" s="234">
        <v>0</v>
      </c>
      <c r="T2606" s="233">
        <v>0</v>
      </c>
      <c r="U2606" s="235">
        <f t="shared" si="280"/>
        <v>599.32999999999993</v>
      </c>
      <c r="V2606" s="227">
        <f t="shared" si="281"/>
        <v>0</v>
      </c>
      <c r="W2606" s="227">
        <f t="shared" si="282"/>
        <v>0</v>
      </c>
      <c r="X2606" s="227">
        <f t="shared" si="285"/>
        <v>0</v>
      </c>
      <c r="Y2606" s="227">
        <f t="shared" si="283"/>
        <v>0</v>
      </c>
      <c r="Z2606" s="227">
        <f t="shared" si="284"/>
        <v>0</v>
      </c>
      <c r="AA2606" s="227">
        <f t="shared" si="286"/>
        <v>0</v>
      </c>
    </row>
    <row r="2607" spans="2:27" ht="13.5" hidden="1">
      <c r="B2607" s="232" t="s">
        <v>1110</v>
      </c>
      <c r="C2607" s="232" t="s">
        <v>794</v>
      </c>
      <c r="D2607" s="232" t="s">
        <v>1447</v>
      </c>
      <c r="E2607" s="232" t="s">
        <v>988</v>
      </c>
      <c r="F2607" s="232">
        <v>40</v>
      </c>
      <c r="G2607" s="232" t="s">
        <v>1376</v>
      </c>
      <c r="H2607" s="233">
        <v>7.39</v>
      </c>
      <c r="I2607" s="233">
        <v>0</v>
      </c>
      <c r="J2607" s="233">
        <v>0</v>
      </c>
      <c r="K2607" s="234">
        <v>0</v>
      </c>
      <c r="L2607" s="233">
        <v>0</v>
      </c>
      <c r="M2607" s="234">
        <v>0</v>
      </c>
      <c r="N2607" s="233">
        <v>0</v>
      </c>
      <c r="O2607" s="233">
        <v>0</v>
      </c>
      <c r="P2607" s="233">
        <v>0</v>
      </c>
      <c r="Q2607" s="234">
        <v>0</v>
      </c>
      <c r="R2607" s="233">
        <v>0</v>
      </c>
      <c r="S2607" s="234">
        <v>0</v>
      </c>
      <c r="T2607" s="233">
        <v>0</v>
      </c>
      <c r="U2607" s="235">
        <f t="shared" si="280"/>
        <v>5394.7</v>
      </c>
      <c r="V2607" s="227">
        <f t="shared" si="281"/>
        <v>0</v>
      </c>
      <c r="W2607" s="227">
        <f t="shared" si="282"/>
        <v>0</v>
      </c>
      <c r="X2607" s="227">
        <f t="shared" si="285"/>
        <v>0</v>
      </c>
      <c r="Y2607" s="227">
        <f t="shared" si="283"/>
        <v>0</v>
      </c>
      <c r="Z2607" s="227">
        <f t="shared" si="284"/>
        <v>0</v>
      </c>
      <c r="AA2607" s="227">
        <f t="shared" si="286"/>
        <v>0</v>
      </c>
    </row>
    <row r="2608" spans="2:27" ht="13.5" hidden="1">
      <c r="B2608" s="232" t="s">
        <v>1110</v>
      </c>
      <c r="C2608" s="232" t="s">
        <v>795</v>
      </c>
      <c r="D2608" s="232" t="s">
        <v>1447</v>
      </c>
      <c r="E2608" s="232" t="s">
        <v>988</v>
      </c>
      <c r="F2608" s="232">
        <v>64</v>
      </c>
      <c r="G2608" s="232" t="s">
        <v>1345</v>
      </c>
      <c r="H2608" s="233">
        <v>11.746</v>
      </c>
      <c r="I2608" s="233">
        <v>0</v>
      </c>
      <c r="J2608" s="233">
        <v>0</v>
      </c>
      <c r="K2608" s="234">
        <v>0</v>
      </c>
      <c r="L2608" s="233">
        <v>0</v>
      </c>
      <c r="M2608" s="234">
        <v>0</v>
      </c>
      <c r="N2608" s="233">
        <v>0</v>
      </c>
      <c r="O2608" s="233">
        <v>0</v>
      </c>
      <c r="P2608" s="233">
        <v>0</v>
      </c>
      <c r="Q2608" s="234">
        <v>0</v>
      </c>
      <c r="R2608" s="233">
        <v>0</v>
      </c>
      <c r="S2608" s="234">
        <v>0</v>
      </c>
      <c r="T2608" s="233">
        <v>0</v>
      </c>
      <c r="U2608" s="235">
        <f t="shared" si="280"/>
        <v>8574.58</v>
      </c>
      <c r="V2608" s="227">
        <f t="shared" si="281"/>
        <v>0</v>
      </c>
      <c r="W2608" s="227">
        <f t="shared" si="282"/>
        <v>0</v>
      </c>
      <c r="X2608" s="227">
        <f t="shared" si="285"/>
        <v>0</v>
      </c>
      <c r="Y2608" s="227">
        <f t="shared" si="283"/>
        <v>0</v>
      </c>
      <c r="Z2608" s="227">
        <f t="shared" si="284"/>
        <v>0</v>
      </c>
      <c r="AA2608" s="227">
        <f t="shared" si="286"/>
        <v>0</v>
      </c>
    </row>
    <row r="2609" spans="2:27" ht="13.5" hidden="1">
      <c r="B2609" s="232" t="s">
        <v>1110</v>
      </c>
      <c r="C2609" s="232" t="s">
        <v>796</v>
      </c>
      <c r="D2609" s="232" t="s">
        <v>1447</v>
      </c>
      <c r="E2609" s="232" t="s">
        <v>988</v>
      </c>
      <c r="F2609" s="232">
        <v>8</v>
      </c>
      <c r="G2609" s="232" t="s">
        <v>1312</v>
      </c>
      <c r="H2609" s="233">
        <v>1.5820000000000001</v>
      </c>
      <c r="I2609" s="233">
        <v>0</v>
      </c>
      <c r="J2609" s="233">
        <v>0</v>
      </c>
      <c r="K2609" s="234">
        <v>0</v>
      </c>
      <c r="L2609" s="233">
        <v>0</v>
      </c>
      <c r="M2609" s="234">
        <v>0</v>
      </c>
      <c r="N2609" s="233">
        <v>0</v>
      </c>
      <c r="O2609" s="233">
        <v>0</v>
      </c>
      <c r="P2609" s="233">
        <v>0</v>
      </c>
      <c r="Q2609" s="234">
        <v>0</v>
      </c>
      <c r="R2609" s="233">
        <v>0</v>
      </c>
      <c r="S2609" s="234">
        <v>0</v>
      </c>
      <c r="T2609" s="233">
        <v>0</v>
      </c>
      <c r="U2609" s="235">
        <f t="shared" si="280"/>
        <v>1154.8600000000001</v>
      </c>
      <c r="V2609" s="227">
        <f t="shared" si="281"/>
        <v>0</v>
      </c>
      <c r="W2609" s="227">
        <f t="shared" si="282"/>
        <v>0</v>
      </c>
      <c r="X2609" s="227">
        <f t="shared" si="285"/>
        <v>0</v>
      </c>
      <c r="Y2609" s="227">
        <f t="shared" si="283"/>
        <v>0</v>
      </c>
      <c r="Z2609" s="227">
        <f t="shared" si="284"/>
        <v>0</v>
      </c>
      <c r="AA2609" s="227">
        <f t="shared" si="286"/>
        <v>0</v>
      </c>
    </row>
    <row r="2610" spans="2:27" ht="13.5" hidden="1">
      <c r="B2610" s="232" t="s">
        <v>1110</v>
      </c>
      <c r="C2610" s="232" t="s">
        <v>797</v>
      </c>
      <c r="D2610" s="232" t="s">
        <v>1447</v>
      </c>
      <c r="E2610" s="232" t="s">
        <v>988</v>
      </c>
      <c r="F2610" s="232">
        <v>16</v>
      </c>
      <c r="G2610" s="232" t="s">
        <v>1317</v>
      </c>
      <c r="H2610" s="233">
        <v>3.0339999999999998</v>
      </c>
      <c r="I2610" s="233">
        <v>0</v>
      </c>
      <c r="J2610" s="233">
        <v>0</v>
      </c>
      <c r="K2610" s="234">
        <v>0</v>
      </c>
      <c r="L2610" s="233">
        <v>0</v>
      </c>
      <c r="M2610" s="234">
        <v>0</v>
      </c>
      <c r="N2610" s="233">
        <v>0</v>
      </c>
      <c r="O2610" s="233">
        <v>0</v>
      </c>
      <c r="P2610" s="233">
        <v>0</v>
      </c>
      <c r="Q2610" s="234">
        <v>0</v>
      </c>
      <c r="R2610" s="233">
        <v>0</v>
      </c>
      <c r="S2610" s="234">
        <v>0</v>
      </c>
      <c r="T2610" s="233">
        <v>0</v>
      </c>
      <c r="U2610" s="235">
        <f t="shared" si="280"/>
        <v>2214.8199999999997</v>
      </c>
      <c r="V2610" s="227">
        <f t="shared" si="281"/>
        <v>0</v>
      </c>
      <c r="W2610" s="227">
        <f t="shared" si="282"/>
        <v>0</v>
      </c>
      <c r="X2610" s="227">
        <f t="shared" si="285"/>
        <v>0</v>
      </c>
      <c r="Y2610" s="227">
        <f t="shared" si="283"/>
        <v>0</v>
      </c>
      <c r="Z2610" s="227">
        <f t="shared" si="284"/>
        <v>0</v>
      </c>
      <c r="AA2610" s="227">
        <f t="shared" si="286"/>
        <v>0</v>
      </c>
    </row>
    <row r="2611" spans="2:27" ht="13.5" hidden="1">
      <c r="B2611" s="232" t="s">
        <v>1110</v>
      </c>
      <c r="C2611" s="232" t="s">
        <v>798</v>
      </c>
      <c r="D2611" s="232" t="s">
        <v>1447</v>
      </c>
      <c r="E2611" s="232" t="s">
        <v>988</v>
      </c>
      <c r="F2611" s="232">
        <v>2</v>
      </c>
      <c r="G2611" s="232" t="s">
        <v>1315</v>
      </c>
      <c r="H2611" s="233">
        <v>0.42299999999999999</v>
      </c>
      <c r="I2611" s="233">
        <v>0</v>
      </c>
      <c r="J2611" s="233">
        <v>0</v>
      </c>
      <c r="K2611" s="234">
        <v>0</v>
      </c>
      <c r="L2611" s="233">
        <v>0</v>
      </c>
      <c r="M2611" s="234">
        <v>0</v>
      </c>
      <c r="N2611" s="233">
        <v>0</v>
      </c>
      <c r="O2611" s="233">
        <v>0</v>
      </c>
      <c r="P2611" s="233">
        <v>0</v>
      </c>
      <c r="Q2611" s="234">
        <v>0</v>
      </c>
      <c r="R2611" s="233">
        <v>0</v>
      </c>
      <c r="S2611" s="234">
        <v>0</v>
      </c>
      <c r="T2611" s="233">
        <v>0</v>
      </c>
      <c r="U2611" s="235">
        <f t="shared" si="280"/>
        <v>308.78999999999996</v>
      </c>
      <c r="V2611" s="227">
        <f t="shared" si="281"/>
        <v>0</v>
      </c>
      <c r="W2611" s="227">
        <f t="shared" si="282"/>
        <v>0</v>
      </c>
      <c r="X2611" s="227">
        <f t="shared" si="285"/>
        <v>0</v>
      </c>
      <c r="Y2611" s="227">
        <f t="shared" si="283"/>
        <v>0</v>
      </c>
      <c r="Z2611" s="227">
        <f t="shared" si="284"/>
        <v>0</v>
      </c>
      <c r="AA2611" s="227">
        <f t="shared" si="286"/>
        <v>0</v>
      </c>
    </row>
    <row r="2612" spans="2:27" ht="13.5" hidden="1">
      <c r="B2612" s="232" t="s">
        <v>1110</v>
      </c>
      <c r="C2612" s="232" t="s">
        <v>799</v>
      </c>
      <c r="D2612" s="232" t="s">
        <v>1447</v>
      </c>
      <c r="E2612" s="232" t="s">
        <v>988</v>
      </c>
      <c r="F2612" s="232">
        <v>4</v>
      </c>
      <c r="G2612" s="232" t="s">
        <v>1311</v>
      </c>
      <c r="H2612" s="233">
        <v>0.78600000000000003</v>
      </c>
      <c r="I2612" s="233">
        <v>0</v>
      </c>
      <c r="J2612" s="233">
        <v>0</v>
      </c>
      <c r="K2612" s="234">
        <v>0</v>
      </c>
      <c r="L2612" s="233">
        <v>0</v>
      </c>
      <c r="M2612" s="234">
        <v>0</v>
      </c>
      <c r="N2612" s="233">
        <v>0</v>
      </c>
      <c r="O2612" s="233">
        <v>0</v>
      </c>
      <c r="P2612" s="233">
        <v>0</v>
      </c>
      <c r="Q2612" s="234">
        <v>0</v>
      </c>
      <c r="R2612" s="233">
        <v>0</v>
      </c>
      <c r="S2612" s="234">
        <v>0</v>
      </c>
      <c r="T2612" s="233">
        <v>0</v>
      </c>
      <c r="U2612" s="235">
        <f t="shared" si="280"/>
        <v>573.78</v>
      </c>
      <c r="V2612" s="227">
        <f t="shared" si="281"/>
        <v>0</v>
      </c>
      <c r="W2612" s="227">
        <f t="shared" si="282"/>
        <v>0</v>
      </c>
      <c r="X2612" s="227">
        <f t="shared" si="285"/>
        <v>0</v>
      </c>
      <c r="Y2612" s="227">
        <f t="shared" si="283"/>
        <v>0</v>
      </c>
      <c r="Z2612" s="227">
        <f t="shared" si="284"/>
        <v>0</v>
      </c>
      <c r="AA2612" s="227">
        <f t="shared" si="286"/>
        <v>0</v>
      </c>
    </row>
    <row r="2613" spans="2:27" ht="13.5" hidden="1">
      <c r="B2613" s="232" t="s">
        <v>1110</v>
      </c>
      <c r="C2613" s="232" t="s">
        <v>800</v>
      </c>
      <c r="D2613" s="232" t="s">
        <v>1447</v>
      </c>
      <c r="E2613" s="232" t="s">
        <v>988</v>
      </c>
      <c r="F2613" s="232">
        <v>48</v>
      </c>
      <c r="G2613" s="232" t="s">
        <v>1310</v>
      </c>
      <c r="H2613" s="233">
        <v>8.7219999999999995</v>
      </c>
      <c r="I2613" s="233">
        <v>0</v>
      </c>
      <c r="J2613" s="233">
        <v>0</v>
      </c>
      <c r="K2613" s="234">
        <v>0</v>
      </c>
      <c r="L2613" s="233">
        <v>0</v>
      </c>
      <c r="M2613" s="234">
        <v>0</v>
      </c>
      <c r="N2613" s="233">
        <v>0</v>
      </c>
      <c r="O2613" s="233">
        <v>0</v>
      </c>
      <c r="P2613" s="233">
        <v>0</v>
      </c>
      <c r="Q2613" s="234">
        <v>0</v>
      </c>
      <c r="R2613" s="233">
        <v>0</v>
      </c>
      <c r="S2613" s="234">
        <v>0</v>
      </c>
      <c r="T2613" s="233">
        <v>0</v>
      </c>
      <c r="U2613" s="235">
        <f t="shared" si="280"/>
        <v>6367.0599999999995</v>
      </c>
      <c r="V2613" s="227">
        <f t="shared" si="281"/>
        <v>0</v>
      </c>
      <c r="W2613" s="227">
        <f t="shared" si="282"/>
        <v>0</v>
      </c>
      <c r="X2613" s="227">
        <f t="shared" si="285"/>
        <v>0</v>
      </c>
      <c r="Y2613" s="227">
        <f t="shared" si="283"/>
        <v>0</v>
      </c>
      <c r="Z2613" s="227">
        <f t="shared" si="284"/>
        <v>0</v>
      </c>
      <c r="AA2613" s="227">
        <f t="shared" si="286"/>
        <v>0</v>
      </c>
    </row>
    <row r="2614" spans="2:27" ht="13.5" hidden="1">
      <c r="B2614" s="232" t="s">
        <v>1110</v>
      </c>
      <c r="C2614" s="232" t="s">
        <v>801</v>
      </c>
      <c r="D2614" s="232" t="s">
        <v>1447</v>
      </c>
      <c r="E2614" s="232" t="s">
        <v>988</v>
      </c>
      <c r="F2614" s="232">
        <v>64</v>
      </c>
      <c r="G2614" s="232" t="s">
        <v>1345</v>
      </c>
      <c r="H2614" s="233">
        <v>11.586</v>
      </c>
      <c r="I2614" s="233">
        <v>0</v>
      </c>
      <c r="J2614" s="233">
        <v>0</v>
      </c>
      <c r="K2614" s="234">
        <v>0</v>
      </c>
      <c r="L2614" s="233">
        <v>0</v>
      </c>
      <c r="M2614" s="234">
        <v>0</v>
      </c>
      <c r="N2614" s="233">
        <v>0</v>
      </c>
      <c r="O2614" s="233">
        <v>0</v>
      </c>
      <c r="P2614" s="233">
        <v>0</v>
      </c>
      <c r="Q2614" s="234">
        <v>0</v>
      </c>
      <c r="R2614" s="233">
        <v>0</v>
      </c>
      <c r="S2614" s="234">
        <v>0</v>
      </c>
      <c r="T2614" s="233">
        <v>0</v>
      </c>
      <c r="U2614" s="235">
        <f t="shared" si="280"/>
        <v>8457.7800000000007</v>
      </c>
      <c r="V2614" s="227">
        <f t="shared" si="281"/>
        <v>0</v>
      </c>
      <c r="W2614" s="227">
        <f t="shared" si="282"/>
        <v>0</v>
      </c>
      <c r="X2614" s="227">
        <f t="shared" si="285"/>
        <v>0</v>
      </c>
      <c r="Y2614" s="227">
        <f t="shared" si="283"/>
        <v>0</v>
      </c>
      <c r="Z2614" s="227">
        <f t="shared" si="284"/>
        <v>0</v>
      </c>
      <c r="AA2614" s="227">
        <f t="shared" si="286"/>
        <v>0</v>
      </c>
    </row>
    <row r="2615" spans="2:27" ht="13.5" hidden="1">
      <c r="B2615" s="232" t="s">
        <v>1110</v>
      </c>
      <c r="C2615" s="232" t="s">
        <v>802</v>
      </c>
      <c r="D2615" s="232" t="s">
        <v>1447</v>
      </c>
      <c r="E2615" s="232" t="s">
        <v>988</v>
      </c>
      <c r="F2615" s="232">
        <v>96</v>
      </c>
      <c r="G2615" s="232" t="s">
        <v>1356</v>
      </c>
      <c r="H2615" s="233">
        <v>17.314</v>
      </c>
      <c r="I2615" s="233">
        <v>0</v>
      </c>
      <c r="J2615" s="233">
        <v>0</v>
      </c>
      <c r="K2615" s="234">
        <v>0</v>
      </c>
      <c r="L2615" s="233">
        <v>0</v>
      </c>
      <c r="M2615" s="234">
        <v>0</v>
      </c>
      <c r="N2615" s="233">
        <v>0</v>
      </c>
      <c r="O2615" s="233">
        <v>0</v>
      </c>
      <c r="P2615" s="233">
        <v>0</v>
      </c>
      <c r="Q2615" s="234">
        <v>0</v>
      </c>
      <c r="R2615" s="233">
        <v>0</v>
      </c>
      <c r="S2615" s="234">
        <v>0</v>
      </c>
      <c r="T2615" s="233">
        <v>0</v>
      </c>
      <c r="U2615" s="235">
        <f t="shared" si="280"/>
        <v>12639.22</v>
      </c>
      <c r="V2615" s="227">
        <f t="shared" si="281"/>
        <v>0</v>
      </c>
      <c r="W2615" s="227">
        <f t="shared" si="282"/>
        <v>0</v>
      </c>
      <c r="X2615" s="227">
        <f t="shared" si="285"/>
        <v>0</v>
      </c>
      <c r="Y2615" s="227">
        <f t="shared" si="283"/>
        <v>0</v>
      </c>
      <c r="Z2615" s="227">
        <f t="shared" si="284"/>
        <v>0</v>
      </c>
      <c r="AA2615" s="227">
        <f t="shared" si="286"/>
        <v>0</v>
      </c>
    </row>
    <row r="2616" spans="2:27" ht="13.5" hidden="1">
      <c r="B2616" s="232" t="s">
        <v>1110</v>
      </c>
      <c r="C2616" s="232" t="s">
        <v>803</v>
      </c>
      <c r="D2616" s="232" t="s">
        <v>1447</v>
      </c>
      <c r="E2616" s="232" t="s">
        <v>988</v>
      </c>
      <c r="F2616" s="232">
        <v>8</v>
      </c>
      <c r="G2616" s="232" t="s">
        <v>1312</v>
      </c>
      <c r="H2616" s="233">
        <v>1.5620000000000001</v>
      </c>
      <c r="I2616" s="233">
        <v>0</v>
      </c>
      <c r="J2616" s="233">
        <v>0</v>
      </c>
      <c r="K2616" s="234">
        <v>0</v>
      </c>
      <c r="L2616" s="233">
        <v>0</v>
      </c>
      <c r="M2616" s="234">
        <v>0</v>
      </c>
      <c r="N2616" s="233">
        <v>0</v>
      </c>
      <c r="O2616" s="233">
        <v>0</v>
      </c>
      <c r="P2616" s="233">
        <v>0</v>
      </c>
      <c r="Q2616" s="234">
        <v>0</v>
      </c>
      <c r="R2616" s="233">
        <v>0</v>
      </c>
      <c r="S2616" s="234">
        <v>0</v>
      </c>
      <c r="T2616" s="233">
        <v>0</v>
      </c>
      <c r="U2616" s="235">
        <f t="shared" si="280"/>
        <v>1140.26</v>
      </c>
      <c r="V2616" s="227">
        <f t="shared" si="281"/>
        <v>0</v>
      </c>
      <c r="W2616" s="227">
        <f t="shared" si="282"/>
        <v>0</v>
      </c>
      <c r="X2616" s="227">
        <f t="shared" si="285"/>
        <v>0</v>
      </c>
      <c r="Y2616" s="227">
        <f t="shared" si="283"/>
        <v>0</v>
      </c>
      <c r="Z2616" s="227">
        <f t="shared" si="284"/>
        <v>0</v>
      </c>
      <c r="AA2616" s="227">
        <f t="shared" si="286"/>
        <v>0</v>
      </c>
    </row>
    <row r="2617" spans="2:27" ht="13.5" hidden="1">
      <c r="B2617" s="232" t="s">
        <v>1110</v>
      </c>
      <c r="C2617" s="232" t="s">
        <v>804</v>
      </c>
      <c r="D2617" s="232" t="s">
        <v>1447</v>
      </c>
      <c r="E2617" s="232" t="s">
        <v>988</v>
      </c>
      <c r="F2617" s="232">
        <v>16</v>
      </c>
      <c r="G2617" s="232" t="s">
        <v>1317</v>
      </c>
      <c r="H2617" s="233">
        <v>2.9940000000000002</v>
      </c>
      <c r="I2617" s="233">
        <v>0</v>
      </c>
      <c r="J2617" s="233">
        <v>0</v>
      </c>
      <c r="K2617" s="234">
        <v>0</v>
      </c>
      <c r="L2617" s="233">
        <v>0</v>
      </c>
      <c r="M2617" s="234">
        <v>0</v>
      </c>
      <c r="N2617" s="233">
        <v>0</v>
      </c>
      <c r="O2617" s="233">
        <v>0</v>
      </c>
      <c r="P2617" s="233">
        <v>0</v>
      </c>
      <c r="Q2617" s="234">
        <v>0</v>
      </c>
      <c r="R2617" s="233">
        <v>0</v>
      </c>
      <c r="S2617" s="234">
        <v>0</v>
      </c>
      <c r="T2617" s="233">
        <v>0</v>
      </c>
      <c r="U2617" s="235">
        <f t="shared" si="280"/>
        <v>2185.6200000000003</v>
      </c>
      <c r="V2617" s="227">
        <f t="shared" si="281"/>
        <v>0</v>
      </c>
      <c r="W2617" s="227">
        <f t="shared" si="282"/>
        <v>0</v>
      </c>
      <c r="X2617" s="227">
        <f t="shared" si="285"/>
        <v>0</v>
      </c>
      <c r="Y2617" s="227">
        <f t="shared" si="283"/>
        <v>0</v>
      </c>
      <c r="Z2617" s="227">
        <f t="shared" si="284"/>
        <v>0</v>
      </c>
      <c r="AA2617" s="227">
        <f t="shared" si="286"/>
        <v>0</v>
      </c>
    </row>
    <row r="2618" spans="2:27" ht="13.5" hidden="1">
      <c r="B2618" s="232" t="s">
        <v>1110</v>
      </c>
      <c r="C2618" s="232" t="s">
        <v>805</v>
      </c>
      <c r="D2618" s="232" t="s">
        <v>1447</v>
      </c>
      <c r="E2618" s="232" t="s">
        <v>988</v>
      </c>
      <c r="F2618" s="232">
        <v>32</v>
      </c>
      <c r="G2618" s="232" t="s">
        <v>1316</v>
      </c>
      <c r="H2618" s="233">
        <v>5.8579999999999997</v>
      </c>
      <c r="I2618" s="233">
        <v>0</v>
      </c>
      <c r="J2618" s="233">
        <v>0</v>
      </c>
      <c r="K2618" s="234">
        <v>0</v>
      </c>
      <c r="L2618" s="233">
        <v>0</v>
      </c>
      <c r="M2618" s="234">
        <v>0</v>
      </c>
      <c r="N2618" s="233">
        <v>0</v>
      </c>
      <c r="O2618" s="233">
        <v>0</v>
      </c>
      <c r="P2618" s="233">
        <v>0</v>
      </c>
      <c r="Q2618" s="234">
        <v>0</v>
      </c>
      <c r="R2618" s="233">
        <v>0</v>
      </c>
      <c r="S2618" s="234">
        <v>0</v>
      </c>
      <c r="T2618" s="233">
        <v>0</v>
      </c>
      <c r="U2618" s="235">
        <f t="shared" si="280"/>
        <v>4276.34</v>
      </c>
      <c r="V2618" s="227">
        <f t="shared" si="281"/>
        <v>0</v>
      </c>
      <c r="W2618" s="227">
        <f t="shared" si="282"/>
        <v>0</v>
      </c>
      <c r="X2618" s="227">
        <f t="shared" si="285"/>
        <v>0</v>
      </c>
      <c r="Y2618" s="227">
        <f t="shared" si="283"/>
        <v>0</v>
      </c>
      <c r="Z2618" s="227">
        <f t="shared" si="284"/>
        <v>0</v>
      </c>
      <c r="AA2618" s="227">
        <f t="shared" si="286"/>
        <v>0</v>
      </c>
    </row>
    <row r="2619" spans="2:27" ht="13.5" hidden="1">
      <c r="B2619" s="232" t="s">
        <v>1110</v>
      </c>
      <c r="C2619" s="232" t="s">
        <v>806</v>
      </c>
      <c r="D2619" s="232" t="s">
        <v>1447</v>
      </c>
      <c r="E2619" s="232" t="s">
        <v>988</v>
      </c>
      <c r="F2619" s="232">
        <v>2</v>
      </c>
      <c r="G2619" s="232" t="s">
        <v>1315</v>
      </c>
      <c r="H2619" s="233">
        <v>0.41799999999999998</v>
      </c>
      <c r="I2619" s="233">
        <v>0</v>
      </c>
      <c r="J2619" s="233">
        <v>0</v>
      </c>
      <c r="K2619" s="234">
        <v>0</v>
      </c>
      <c r="L2619" s="233">
        <v>0</v>
      </c>
      <c r="M2619" s="234">
        <v>0</v>
      </c>
      <c r="N2619" s="233">
        <v>0</v>
      </c>
      <c r="O2619" s="233">
        <v>0</v>
      </c>
      <c r="P2619" s="233">
        <v>0</v>
      </c>
      <c r="Q2619" s="234">
        <v>0</v>
      </c>
      <c r="R2619" s="233">
        <v>0</v>
      </c>
      <c r="S2619" s="234">
        <v>0</v>
      </c>
      <c r="T2619" s="233">
        <v>0</v>
      </c>
      <c r="U2619" s="235">
        <f t="shared" si="280"/>
        <v>305.14</v>
      </c>
      <c r="V2619" s="227">
        <f t="shared" si="281"/>
        <v>0</v>
      </c>
      <c r="W2619" s="227">
        <f t="shared" si="282"/>
        <v>0</v>
      </c>
      <c r="X2619" s="227">
        <f t="shared" si="285"/>
        <v>0</v>
      </c>
      <c r="Y2619" s="227">
        <f t="shared" si="283"/>
        <v>0</v>
      </c>
      <c r="Z2619" s="227">
        <f t="shared" si="284"/>
        <v>0</v>
      </c>
      <c r="AA2619" s="227">
        <f t="shared" si="286"/>
        <v>0</v>
      </c>
    </row>
    <row r="2620" spans="2:27" ht="13.5" hidden="1">
      <c r="B2620" s="232" t="s">
        <v>1110</v>
      </c>
      <c r="C2620" s="232" t="s">
        <v>807</v>
      </c>
      <c r="D2620" s="232" t="s">
        <v>1447</v>
      </c>
      <c r="E2620" s="232" t="s">
        <v>988</v>
      </c>
      <c r="F2620" s="232">
        <v>96</v>
      </c>
      <c r="G2620" s="232" t="s">
        <v>1356</v>
      </c>
      <c r="H2620" s="233">
        <v>17.314</v>
      </c>
      <c r="I2620" s="233">
        <v>0</v>
      </c>
      <c r="J2620" s="233">
        <v>0</v>
      </c>
      <c r="K2620" s="234">
        <v>0</v>
      </c>
      <c r="L2620" s="233">
        <v>0</v>
      </c>
      <c r="M2620" s="234">
        <v>0</v>
      </c>
      <c r="N2620" s="233">
        <v>0</v>
      </c>
      <c r="O2620" s="233">
        <v>0</v>
      </c>
      <c r="P2620" s="233">
        <v>0</v>
      </c>
      <c r="Q2620" s="234">
        <v>0</v>
      </c>
      <c r="R2620" s="233">
        <v>0</v>
      </c>
      <c r="S2620" s="234">
        <v>0</v>
      </c>
      <c r="T2620" s="233">
        <v>0</v>
      </c>
      <c r="U2620" s="235">
        <f t="shared" si="280"/>
        <v>12639.22</v>
      </c>
      <c r="V2620" s="227">
        <f t="shared" si="281"/>
        <v>0</v>
      </c>
      <c r="W2620" s="227">
        <f t="shared" si="282"/>
        <v>0</v>
      </c>
      <c r="X2620" s="227">
        <f t="shared" si="285"/>
        <v>0</v>
      </c>
      <c r="Y2620" s="227">
        <f t="shared" si="283"/>
        <v>0</v>
      </c>
      <c r="Z2620" s="227">
        <f t="shared" si="284"/>
        <v>0</v>
      </c>
      <c r="AA2620" s="227">
        <f t="shared" si="286"/>
        <v>0</v>
      </c>
    </row>
    <row r="2621" spans="2:27" ht="13.5" hidden="1">
      <c r="B2621" s="232" t="s">
        <v>1110</v>
      </c>
      <c r="C2621" s="232" t="s">
        <v>808</v>
      </c>
      <c r="D2621" s="232" t="s">
        <v>1447</v>
      </c>
      <c r="E2621" s="232" t="s">
        <v>988</v>
      </c>
      <c r="F2621" s="232">
        <v>4</v>
      </c>
      <c r="G2621" s="232" t="s">
        <v>1311</v>
      </c>
      <c r="H2621" s="233">
        <v>0.77600000000000002</v>
      </c>
      <c r="I2621" s="233">
        <v>0</v>
      </c>
      <c r="J2621" s="233">
        <v>0</v>
      </c>
      <c r="K2621" s="234">
        <v>0</v>
      </c>
      <c r="L2621" s="233">
        <v>0</v>
      </c>
      <c r="M2621" s="234">
        <v>0</v>
      </c>
      <c r="N2621" s="233">
        <v>0</v>
      </c>
      <c r="O2621" s="233">
        <v>0</v>
      </c>
      <c r="P2621" s="233">
        <v>0</v>
      </c>
      <c r="Q2621" s="234">
        <v>0</v>
      </c>
      <c r="R2621" s="233">
        <v>0</v>
      </c>
      <c r="S2621" s="234">
        <v>0</v>
      </c>
      <c r="T2621" s="233">
        <v>0</v>
      </c>
      <c r="U2621" s="235">
        <f t="shared" si="280"/>
        <v>566.48</v>
      </c>
      <c r="V2621" s="227">
        <f t="shared" si="281"/>
        <v>0</v>
      </c>
      <c r="W2621" s="227">
        <f t="shared" si="282"/>
        <v>0</v>
      </c>
      <c r="X2621" s="227">
        <f t="shared" si="285"/>
        <v>0</v>
      </c>
      <c r="Y2621" s="227">
        <f t="shared" si="283"/>
        <v>0</v>
      </c>
      <c r="Z2621" s="227">
        <f t="shared" si="284"/>
        <v>0</v>
      </c>
      <c r="AA2621" s="227">
        <f t="shared" si="286"/>
        <v>0</v>
      </c>
    </row>
    <row r="2622" spans="2:27" ht="13.5" hidden="1">
      <c r="B2622" s="232" t="s">
        <v>1110</v>
      </c>
      <c r="C2622" s="232" t="s">
        <v>809</v>
      </c>
      <c r="D2622" s="232" t="s">
        <v>1447</v>
      </c>
      <c r="E2622" s="232" t="s">
        <v>988</v>
      </c>
      <c r="F2622" s="232">
        <v>48</v>
      </c>
      <c r="G2622" s="232" t="s">
        <v>1310</v>
      </c>
      <c r="H2622" s="233">
        <v>8.4339999999999993</v>
      </c>
      <c r="I2622" s="233">
        <v>0</v>
      </c>
      <c r="J2622" s="233">
        <v>0</v>
      </c>
      <c r="K2622" s="234">
        <v>0</v>
      </c>
      <c r="L2622" s="233">
        <v>0</v>
      </c>
      <c r="M2622" s="234">
        <v>0</v>
      </c>
      <c r="N2622" s="233">
        <v>0</v>
      </c>
      <c r="O2622" s="233">
        <v>0</v>
      </c>
      <c r="P2622" s="233">
        <v>0</v>
      </c>
      <c r="Q2622" s="234">
        <v>0</v>
      </c>
      <c r="R2622" s="233">
        <v>0</v>
      </c>
      <c r="S2622" s="234">
        <v>0</v>
      </c>
      <c r="T2622" s="233">
        <v>0</v>
      </c>
      <c r="U2622" s="235">
        <f t="shared" si="280"/>
        <v>6156.82</v>
      </c>
      <c r="V2622" s="227">
        <f t="shared" si="281"/>
        <v>0</v>
      </c>
      <c r="W2622" s="227">
        <f t="shared" si="282"/>
        <v>0</v>
      </c>
      <c r="X2622" s="227">
        <f t="shared" si="285"/>
        <v>0</v>
      </c>
      <c r="Y2622" s="227">
        <f t="shared" si="283"/>
        <v>0</v>
      </c>
      <c r="Z2622" s="227">
        <f t="shared" si="284"/>
        <v>0</v>
      </c>
      <c r="AA2622" s="227">
        <f t="shared" si="286"/>
        <v>0</v>
      </c>
    </row>
    <row r="2623" spans="2:27" ht="13.5" hidden="1">
      <c r="B2623" s="232" t="s">
        <v>1110</v>
      </c>
      <c r="C2623" s="232" t="s">
        <v>810</v>
      </c>
      <c r="D2623" s="232" t="s">
        <v>1447</v>
      </c>
      <c r="E2623" s="232" t="s">
        <v>988</v>
      </c>
      <c r="F2623" s="232">
        <v>64</v>
      </c>
      <c r="G2623" s="232" t="s">
        <v>1345</v>
      </c>
      <c r="H2623" s="233">
        <v>11.202</v>
      </c>
      <c r="I2623" s="233">
        <v>0</v>
      </c>
      <c r="J2623" s="233">
        <v>0</v>
      </c>
      <c r="K2623" s="234">
        <v>0</v>
      </c>
      <c r="L2623" s="233">
        <v>0</v>
      </c>
      <c r="M2623" s="234">
        <v>0</v>
      </c>
      <c r="N2623" s="233">
        <v>0</v>
      </c>
      <c r="O2623" s="233">
        <v>0</v>
      </c>
      <c r="P2623" s="233">
        <v>0</v>
      </c>
      <c r="Q2623" s="234">
        <v>0</v>
      </c>
      <c r="R2623" s="233">
        <v>0</v>
      </c>
      <c r="S2623" s="234">
        <v>0</v>
      </c>
      <c r="T2623" s="233">
        <v>0</v>
      </c>
      <c r="U2623" s="235">
        <f t="shared" si="280"/>
        <v>8177.46</v>
      </c>
      <c r="V2623" s="227">
        <f t="shared" si="281"/>
        <v>0</v>
      </c>
      <c r="W2623" s="227">
        <f t="shared" si="282"/>
        <v>0</v>
      </c>
      <c r="X2623" s="227">
        <f t="shared" si="285"/>
        <v>0</v>
      </c>
      <c r="Y2623" s="227">
        <f t="shared" si="283"/>
        <v>0</v>
      </c>
      <c r="Z2623" s="227">
        <f t="shared" si="284"/>
        <v>0</v>
      </c>
      <c r="AA2623" s="227">
        <f t="shared" si="286"/>
        <v>0</v>
      </c>
    </row>
    <row r="2624" spans="2:27" ht="13.5" hidden="1">
      <c r="B2624" s="232" t="s">
        <v>1110</v>
      </c>
      <c r="C2624" s="232" t="s">
        <v>811</v>
      </c>
      <c r="D2624" s="232" t="s">
        <v>1447</v>
      </c>
      <c r="E2624" s="232" t="s">
        <v>988</v>
      </c>
      <c r="F2624" s="232">
        <v>96</v>
      </c>
      <c r="G2624" s="232" t="s">
        <v>1356</v>
      </c>
      <c r="H2624" s="233">
        <v>16.738</v>
      </c>
      <c r="I2624" s="233">
        <v>0</v>
      </c>
      <c r="J2624" s="233">
        <v>0</v>
      </c>
      <c r="K2624" s="234">
        <v>0</v>
      </c>
      <c r="L2624" s="233">
        <v>0</v>
      </c>
      <c r="M2624" s="234">
        <v>0</v>
      </c>
      <c r="N2624" s="233">
        <v>0</v>
      </c>
      <c r="O2624" s="233">
        <v>0</v>
      </c>
      <c r="P2624" s="233">
        <v>0</v>
      </c>
      <c r="Q2624" s="234">
        <v>0</v>
      </c>
      <c r="R2624" s="233">
        <v>0</v>
      </c>
      <c r="S2624" s="234">
        <v>0</v>
      </c>
      <c r="T2624" s="233">
        <v>0</v>
      </c>
      <c r="U2624" s="235">
        <f t="shared" si="280"/>
        <v>12218.74</v>
      </c>
      <c r="V2624" s="227">
        <f t="shared" si="281"/>
        <v>0</v>
      </c>
      <c r="W2624" s="227">
        <f t="shared" si="282"/>
        <v>0</v>
      </c>
      <c r="X2624" s="227">
        <f t="shared" si="285"/>
        <v>0</v>
      </c>
      <c r="Y2624" s="227">
        <f t="shared" si="283"/>
        <v>0</v>
      </c>
      <c r="Z2624" s="227">
        <f t="shared" si="284"/>
        <v>0</v>
      </c>
      <c r="AA2624" s="227">
        <f t="shared" si="286"/>
        <v>0</v>
      </c>
    </row>
    <row r="2625" spans="2:27" ht="13.5" hidden="1">
      <c r="B2625" s="232" t="s">
        <v>1110</v>
      </c>
      <c r="C2625" s="232" t="s">
        <v>812</v>
      </c>
      <c r="D2625" s="232" t="s">
        <v>1447</v>
      </c>
      <c r="E2625" s="232" t="s">
        <v>988</v>
      </c>
      <c r="F2625" s="232">
        <v>8</v>
      </c>
      <c r="G2625" s="232" t="s">
        <v>1312</v>
      </c>
      <c r="H2625" s="233">
        <v>1.514</v>
      </c>
      <c r="I2625" s="233">
        <v>0</v>
      </c>
      <c r="J2625" s="233">
        <v>0</v>
      </c>
      <c r="K2625" s="234">
        <v>0</v>
      </c>
      <c r="L2625" s="233">
        <v>0</v>
      </c>
      <c r="M2625" s="234">
        <v>0</v>
      </c>
      <c r="N2625" s="233">
        <v>0</v>
      </c>
      <c r="O2625" s="233">
        <v>0</v>
      </c>
      <c r="P2625" s="233">
        <v>0</v>
      </c>
      <c r="Q2625" s="234">
        <v>0</v>
      </c>
      <c r="R2625" s="233">
        <v>0</v>
      </c>
      <c r="S2625" s="234">
        <v>0</v>
      </c>
      <c r="T2625" s="233">
        <v>0</v>
      </c>
      <c r="U2625" s="235">
        <f t="shared" si="280"/>
        <v>1105.22</v>
      </c>
      <c r="V2625" s="227">
        <f t="shared" si="281"/>
        <v>0</v>
      </c>
      <c r="W2625" s="227">
        <f t="shared" si="282"/>
        <v>0</v>
      </c>
      <c r="X2625" s="227">
        <f t="shared" si="285"/>
        <v>0</v>
      </c>
      <c r="Y2625" s="227">
        <f t="shared" si="283"/>
        <v>0</v>
      </c>
      <c r="Z2625" s="227">
        <f t="shared" si="284"/>
        <v>0</v>
      </c>
      <c r="AA2625" s="227">
        <f t="shared" si="286"/>
        <v>0</v>
      </c>
    </row>
    <row r="2626" spans="2:27" ht="13.5" hidden="1">
      <c r="B2626" s="232" t="s">
        <v>1110</v>
      </c>
      <c r="C2626" s="232" t="s">
        <v>813</v>
      </c>
      <c r="D2626" s="232" t="s">
        <v>1447</v>
      </c>
      <c r="E2626" s="232" t="s">
        <v>988</v>
      </c>
      <c r="F2626" s="232">
        <v>16</v>
      </c>
      <c r="G2626" s="232" t="s">
        <v>1317</v>
      </c>
      <c r="H2626" s="233">
        <v>2.8980000000000001</v>
      </c>
      <c r="I2626" s="233">
        <v>0</v>
      </c>
      <c r="J2626" s="233">
        <v>0</v>
      </c>
      <c r="K2626" s="234">
        <v>0</v>
      </c>
      <c r="L2626" s="233">
        <v>0</v>
      </c>
      <c r="M2626" s="234">
        <v>0</v>
      </c>
      <c r="N2626" s="233">
        <v>0</v>
      </c>
      <c r="O2626" s="233">
        <v>0</v>
      </c>
      <c r="P2626" s="233">
        <v>0</v>
      </c>
      <c r="Q2626" s="234">
        <v>0</v>
      </c>
      <c r="R2626" s="233">
        <v>0</v>
      </c>
      <c r="S2626" s="234">
        <v>0</v>
      </c>
      <c r="T2626" s="233">
        <v>0</v>
      </c>
      <c r="U2626" s="235">
        <f t="shared" si="280"/>
        <v>2115.54</v>
      </c>
      <c r="V2626" s="227">
        <f t="shared" si="281"/>
        <v>0</v>
      </c>
      <c r="W2626" s="227">
        <f t="shared" si="282"/>
        <v>0</v>
      </c>
      <c r="X2626" s="227">
        <f t="shared" si="285"/>
        <v>0</v>
      </c>
      <c r="Y2626" s="227">
        <f t="shared" si="283"/>
        <v>0</v>
      </c>
      <c r="Z2626" s="227">
        <f t="shared" si="284"/>
        <v>0</v>
      </c>
      <c r="AA2626" s="227">
        <f t="shared" si="286"/>
        <v>0</v>
      </c>
    </row>
    <row r="2627" spans="2:27" ht="13.5" hidden="1">
      <c r="B2627" s="232" t="s">
        <v>1110</v>
      </c>
      <c r="C2627" s="232" t="s">
        <v>814</v>
      </c>
      <c r="D2627" s="232" t="s">
        <v>1447</v>
      </c>
      <c r="E2627" s="232" t="s">
        <v>988</v>
      </c>
      <c r="F2627" s="232">
        <v>32</v>
      </c>
      <c r="G2627" s="232" t="s">
        <v>1316</v>
      </c>
      <c r="H2627" s="233">
        <v>5.6660000000000004</v>
      </c>
      <c r="I2627" s="233">
        <v>0</v>
      </c>
      <c r="J2627" s="233">
        <v>0</v>
      </c>
      <c r="K2627" s="234">
        <v>0</v>
      </c>
      <c r="L2627" s="233">
        <v>0</v>
      </c>
      <c r="M2627" s="234">
        <v>0</v>
      </c>
      <c r="N2627" s="233">
        <v>0</v>
      </c>
      <c r="O2627" s="233">
        <v>0</v>
      </c>
      <c r="P2627" s="233">
        <v>0</v>
      </c>
      <c r="Q2627" s="234">
        <v>0</v>
      </c>
      <c r="R2627" s="233">
        <v>0</v>
      </c>
      <c r="S2627" s="234">
        <v>0</v>
      </c>
      <c r="T2627" s="233">
        <v>0</v>
      </c>
      <c r="U2627" s="235">
        <f t="shared" si="280"/>
        <v>4136.18</v>
      </c>
      <c r="V2627" s="227">
        <f t="shared" si="281"/>
        <v>0</v>
      </c>
      <c r="W2627" s="227">
        <f t="shared" si="282"/>
        <v>0</v>
      </c>
      <c r="X2627" s="227">
        <f t="shared" si="285"/>
        <v>0</v>
      </c>
      <c r="Y2627" s="227">
        <f t="shared" si="283"/>
        <v>0</v>
      </c>
      <c r="Z2627" s="227">
        <f t="shared" si="284"/>
        <v>0</v>
      </c>
      <c r="AA2627" s="227">
        <f t="shared" si="286"/>
        <v>0</v>
      </c>
    </row>
    <row r="2628" spans="2:27" ht="13.5" hidden="1">
      <c r="B2628" s="232" t="s">
        <v>1110</v>
      </c>
      <c r="C2628" s="232" t="s">
        <v>815</v>
      </c>
      <c r="D2628" s="232" t="s">
        <v>1447</v>
      </c>
      <c r="E2628" s="232" t="s">
        <v>988</v>
      </c>
      <c r="F2628" s="232">
        <v>2</v>
      </c>
      <c r="G2628" s="232" t="s">
        <v>1315</v>
      </c>
      <c r="H2628" s="233">
        <v>0.40600000000000003</v>
      </c>
      <c r="I2628" s="233">
        <v>0</v>
      </c>
      <c r="J2628" s="233">
        <v>0</v>
      </c>
      <c r="K2628" s="234">
        <v>0</v>
      </c>
      <c r="L2628" s="233">
        <v>0</v>
      </c>
      <c r="M2628" s="234">
        <v>0</v>
      </c>
      <c r="N2628" s="233">
        <v>0</v>
      </c>
      <c r="O2628" s="233">
        <v>0</v>
      </c>
      <c r="P2628" s="233">
        <v>0</v>
      </c>
      <c r="Q2628" s="234">
        <v>0</v>
      </c>
      <c r="R2628" s="233">
        <v>0</v>
      </c>
      <c r="S2628" s="234">
        <v>0</v>
      </c>
      <c r="T2628" s="233">
        <v>0</v>
      </c>
      <c r="U2628" s="235">
        <f t="shared" ref="U2628:U2691" si="287">H2628*hour_M</f>
        <v>296.38</v>
      </c>
      <c r="V2628" s="227">
        <f t="shared" ref="V2628:V2691" si="288">J2628*hour_M</f>
        <v>0</v>
      </c>
      <c r="W2628" s="227">
        <f t="shared" ref="W2628:W2691" si="289">K2628/12+L2628*hour_M</f>
        <v>0</v>
      </c>
      <c r="X2628" s="227">
        <f t="shared" si="285"/>
        <v>0</v>
      </c>
      <c r="Y2628" s="227">
        <f t="shared" ref="Y2628:Y2691" si="290">P2628*hour_M</f>
        <v>0</v>
      </c>
      <c r="Z2628" s="227">
        <f t="shared" ref="Z2628:Z2691" si="291">Q2628/36+R2628*hour_M</f>
        <v>0</v>
      </c>
      <c r="AA2628" s="227">
        <f t="shared" si="286"/>
        <v>0</v>
      </c>
    </row>
    <row r="2629" spans="2:27" ht="13.5" hidden="1">
      <c r="B2629" s="232" t="s">
        <v>1110</v>
      </c>
      <c r="C2629" s="232" t="s">
        <v>816</v>
      </c>
      <c r="D2629" s="232" t="s">
        <v>1447</v>
      </c>
      <c r="E2629" s="232" t="s">
        <v>988</v>
      </c>
      <c r="F2629" s="232">
        <v>4</v>
      </c>
      <c r="G2629" s="232" t="s">
        <v>1311</v>
      </c>
      <c r="H2629" s="233">
        <v>0.752</v>
      </c>
      <c r="I2629" s="233">
        <v>0</v>
      </c>
      <c r="J2629" s="233">
        <v>0</v>
      </c>
      <c r="K2629" s="234">
        <v>0</v>
      </c>
      <c r="L2629" s="233">
        <v>0</v>
      </c>
      <c r="M2629" s="234">
        <v>0</v>
      </c>
      <c r="N2629" s="233">
        <v>0</v>
      </c>
      <c r="O2629" s="233">
        <v>0</v>
      </c>
      <c r="P2629" s="233">
        <v>0</v>
      </c>
      <c r="Q2629" s="234">
        <v>0</v>
      </c>
      <c r="R2629" s="233">
        <v>0</v>
      </c>
      <c r="S2629" s="234">
        <v>0</v>
      </c>
      <c r="T2629" s="233">
        <v>0</v>
      </c>
      <c r="U2629" s="235">
        <f t="shared" si="287"/>
        <v>548.96</v>
      </c>
      <c r="V2629" s="227">
        <f t="shared" si="288"/>
        <v>0</v>
      </c>
      <c r="W2629" s="227">
        <f t="shared" si="289"/>
        <v>0</v>
      </c>
      <c r="X2629" s="227">
        <f t="shared" ref="X2629:X2692" si="292">M2629/12</f>
        <v>0</v>
      </c>
      <c r="Y2629" s="227">
        <f t="shared" si="290"/>
        <v>0</v>
      </c>
      <c r="Z2629" s="227">
        <f t="shared" si="291"/>
        <v>0</v>
      </c>
      <c r="AA2629" s="227">
        <f t="shared" ref="AA2629:AA2692" si="293">S2629/36</f>
        <v>0</v>
      </c>
    </row>
    <row r="2630" spans="2:27" ht="13.5" hidden="1">
      <c r="B2630" s="232" t="s">
        <v>1110</v>
      </c>
      <c r="C2630" s="232" t="s">
        <v>817</v>
      </c>
      <c r="D2630" s="232" t="s">
        <v>1447</v>
      </c>
      <c r="E2630" s="232" t="s">
        <v>988</v>
      </c>
      <c r="F2630" s="232">
        <v>48</v>
      </c>
      <c r="G2630" s="232" t="s">
        <v>1310</v>
      </c>
      <c r="H2630" s="233">
        <v>8.9380000000000006</v>
      </c>
      <c r="I2630" s="233">
        <v>0</v>
      </c>
      <c r="J2630" s="233">
        <v>0</v>
      </c>
      <c r="K2630" s="234">
        <v>0</v>
      </c>
      <c r="L2630" s="233">
        <v>0</v>
      </c>
      <c r="M2630" s="234">
        <v>0</v>
      </c>
      <c r="N2630" s="233">
        <v>0</v>
      </c>
      <c r="O2630" s="233">
        <v>0</v>
      </c>
      <c r="P2630" s="233">
        <v>0</v>
      </c>
      <c r="Q2630" s="234">
        <v>0</v>
      </c>
      <c r="R2630" s="233">
        <v>0</v>
      </c>
      <c r="S2630" s="234">
        <v>0</v>
      </c>
      <c r="T2630" s="233">
        <v>0</v>
      </c>
      <c r="U2630" s="235">
        <f t="shared" si="287"/>
        <v>6524.7400000000007</v>
      </c>
      <c r="V2630" s="227">
        <f t="shared" si="288"/>
        <v>0</v>
      </c>
      <c r="W2630" s="227">
        <f t="shared" si="289"/>
        <v>0</v>
      </c>
      <c r="X2630" s="227">
        <f t="shared" si="292"/>
        <v>0</v>
      </c>
      <c r="Y2630" s="227">
        <f t="shared" si="290"/>
        <v>0</v>
      </c>
      <c r="Z2630" s="227">
        <f t="shared" si="291"/>
        <v>0</v>
      </c>
      <c r="AA2630" s="227">
        <f t="shared" si="293"/>
        <v>0</v>
      </c>
    </row>
    <row r="2631" spans="2:27" ht="13.5" hidden="1">
      <c r="B2631" s="232" t="s">
        <v>1110</v>
      </c>
      <c r="C2631" s="232" t="s">
        <v>818</v>
      </c>
      <c r="D2631" s="232" t="s">
        <v>1447</v>
      </c>
      <c r="E2631" s="232" t="s">
        <v>988</v>
      </c>
      <c r="F2631" s="232">
        <v>64</v>
      </c>
      <c r="G2631" s="232" t="s">
        <v>1345</v>
      </c>
      <c r="H2631" s="233">
        <v>11.874000000000001</v>
      </c>
      <c r="I2631" s="233">
        <v>0</v>
      </c>
      <c r="J2631" s="233">
        <v>0</v>
      </c>
      <c r="K2631" s="234">
        <v>0</v>
      </c>
      <c r="L2631" s="233">
        <v>0</v>
      </c>
      <c r="M2631" s="234">
        <v>0</v>
      </c>
      <c r="N2631" s="233">
        <v>0</v>
      </c>
      <c r="O2631" s="233">
        <v>0</v>
      </c>
      <c r="P2631" s="233">
        <v>0</v>
      </c>
      <c r="Q2631" s="234">
        <v>0</v>
      </c>
      <c r="R2631" s="233">
        <v>0</v>
      </c>
      <c r="S2631" s="234">
        <v>0</v>
      </c>
      <c r="T2631" s="233">
        <v>0</v>
      </c>
      <c r="U2631" s="235">
        <f t="shared" si="287"/>
        <v>8668.02</v>
      </c>
      <c r="V2631" s="227">
        <f t="shared" si="288"/>
        <v>0</v>
      </c>
      <c r="W2631" s="227">
        <f t="shared" si="289"/>
        <v>0</v>
      </c>
      <c r="X2631" s="227">
        <f t="shared" si="292"/>
        <v>0</v>
      </c>
      <c r="Y2631" s="227">
        <f t="shared" si="290"/>
        <v>0</v>
      </c>
      <c r="Z2631" s="227">
        <f t="shared" si="291"/>
        <v>0</v>
      </c>
      <c r="AA2631" s="227">
        <f t="shared" si="293"/>
        <v>0</v>
      </c>
    </row>
    <row r="2632" spans="2:27" ht="13.5" hidden="1">
      <c r="B2632" s="232" t="s">
        <v>1110</v>
      </c>
      <c r="C2632" s="232" t="s">
        <v>819</v>
      </c>
      <c r="D2632" s="232" t="s">
        <v>1447</v>
      </c>
      <c r="E2632" s="232" t="s">
        <v>988</v>
      </c>
      <c r="F2632" s="232">
        <v>96</v>
      </c>
      <c r="G2632" s="232" t="s">
        <v>1356</v>
      </c>
      <c r="H2632" s="233">
        <v>17.745999999999999</v>
      </c>
      <c r="I2632" s="233">
        <v>0</v>
      </c>
      <c r="J2632" s="233">
        <v>0</v>
      </c>
      <c r="K2632" s="234">
        <v>0</v>
      </c>
      <c r="L2632" s="233">
        <v>0</v>
      </c>
      <c r="M2632" s="234">
        <v>0</v>
      </c>
      <c r="N2632" s="233">
        <v>0</v>
      </c>
      <c r="O2632" s="233">
        <v>0</v>
      </c>
      <c r="P2632" s="233">
        <v>0</v>
      </c>
      <c r="Q2632" s="234">
        <v>0</v>
      </c>
      <c r="R2632" s="233">
        <v>0</v>
      </c>
      <c r="S2632" s="234">
        <v>0</v>
      </c>
      <c r="T2632" s="233">
        <v>0</v>
      </c>
      <c r="U2632" s="235">
        <f t="shared" si="287"/>
        <v>12954.58</v>
      </c>
      <c r="V2632" s="227">
        <f t="shared" si="288"/>
        <v>0</v>
      </c>
      <c r="W2632" s="227">
        <f t="shared" si="289"/>
        <v>0</v>
      </c>
      <c r="X2632" s="227">
        <f t="shared" si="292"/>
        <v>0</v>
      </c>
      <c r="Y2632" s="227">
        <f t="shared" si="290"/>
        <v>0</v>
      </c>
      <c r="Z2632" s="227">
        <f t="shared" si="291"/>
        <v>0</v>
      </c>
      <c r="AA2632" s="227">
        <f t="shared" si="293"/>
        <v>0</v>
      </c>
    </row>
    <row r="2633" spans="2:27" ht="13.5" hidden="1">
      <c r="B2633" s="232" t="s">
        <v>1110</v>
      </c>
      <c r="C2633" s="232" t="s">
        <v>820</v>
      </c>
      <c r="D2633" s="232" t="s">
        <v>1447</v>
      </c>
      <c r="E2633" s="232" t="s">
        <v>988</v>
      </c>
      <c r="F2633" s="232">
        <v>8</v>
      </c>
      <c r="G2633" s="232" t="s">
        <v>1312</v>
      </c>
      <c r="H2633" s="233">
        <v>1.5980000000000001</v>
      </c>
      <c r="I2633" s="233">
        <v>0</v>
      </c>
      <c r="J2633" s="233">
        <v>0</v>
      </c>
      <c r="K2633" s="234">
        <v>0</v>
      </c>
      <c r="L2633" s="233">
        <v>0</v>
      </c>
      <c r="M2633" s="234">
        <v>0</v>
      </c>
      <c r="N2633" s="233">
        <v>0</v>
      </c>
      <c r="O2633" s="233">
        <v>0</v>
      </c>
      <c r="P2633" s="233">
        <v>0</v>
      </c>
      <c r="Q2633" s="234">
        <v>0</v>
      </c>
      <c r="R2633" s="233">
        <v>0</v>
      </c>
      <c r="S2633" s="234">
        <v>0</v>
      </c>
      <c r="T2633" s="233">
        <v>0</v>
      </c>
      <c r="U2633" s="235">
        <f t="shared" si="287"/>
        <v>1166.54</v>
      </c>
      <c r="V2633" s="227">
        <f t="shared" si="288"/>
        <v>0</v>
      </c>
      <c r="W2633" s="227">
        <f t="shared" si="289"/>
        <v>0</v>
      </c>
      <c r="X2633" s="227">
        <f t="shared" si="292"/>
        <v>0</v>
      </c>
      <c r="Y2633" s="227">
        <f t="shared" si="290"/>
        <v>0</v>
      </c>
      <c r="Z2633" s="227">
        <f t="shared" si="291"/>
        <v>0</v>
      </c>
      <c r="AA2633" s="227">
        <f t="shared" si="293"/>
        <v>0</v>
      </c>
    </row>
    <row r="2634" spans="2:27" ht="13.5" hidden="1">
      <c r="B2634" s="232" t="s">
        <v>1110</v>
      </c>
      <c r="C2634" s="232" t="s">
        <v>821</v>
      </c>
      <c r="D2634" s="232" t="s">
        <v>1447</v>
      </c>
      <c r="E2634" s="232" t="s">
        <v>988</v>
      </c>
      <c r="F2634" s="232">
        <v>16</v>
      </c>
      <c r="G2634" s="232" t="s">
        <v>1317</v>
      </c>
      <c r="H2634" s="233">
        <v>3.0659999999999998</v>
      </c>
      <c r="I2634" s="233">
        <v>0</v>
      </c>
      <c r="J2634" s="233">
        <v>0</v>
      </c>
      <c r="K2634" s="234">
        <v>0</v>
      </c>
      <c r="L2634" s="233">
        <v>0</v>
      </c>
      <c r="M2634" s="234">
        <v>0</v>
      </c>
      <c r="N2634" s="233">
        <v>0</v>
      </c>
      <c r="O2634" s="233">
        <v>0</v>
      </c>
      <c r="P2634" s="233">
        <v>0</v>
      </c>
      <c r="Q2634" s="234">
        <v>0</v>
      </c>
      <c r="R2634" s="233">
        <v>0</v>
      </c>
      <c r="S2634" s="234">
        <v>0</v>
      </c>
      <c r="T2634" s="233">
        <v>0</v>
      </c>
      <c r="U2634" s="235">
        <f t="shared" si="287"/>
        <v>2238.1799999999998</v>
      </c>
      <c r="V2634" s="227">
        <f t="shared" si="288"/>
        <v>0</v>
      </c>
      <c r="W2634" s="227">
        <f t="shared" si="289"/>
        <v>0</v>
      </c>
      <c r="X2634" s="227">
        <f t="shared" si="292"/>
        <v>0</v>
      </c>
      <c r="Y2634" s="227">
        <f t="shared" si="290"/>
        <v>0</v>
      </c>
      <c r="Z2634" s="227">
        <f t="shared" si="291"/>
        <v>0</v>
      </c>
      <c r="AA2634" s="227">
        <f t="shared" si="293"/>
        <v>0</v>
      </c>
    </row>
    <row r="2635" spans="2:27" ht="13.5" hidden="1">
      <c r="B2635" s="232" t="s">
        <v>1110</v>
      </c>
      <c r="C2635" s="232" t="s">
        <v>822</v>
      </c>
      <c r="D2635" s="232" t="s">
        <v>1447</v>
      </c>
      <c r="E2635" s="232" t="s">
        <v>988</v>
      </c>
      <c r="F2635" s="232">
        <v>32</v>
      </c>
      <c r="G2635" s="232" t="s">
        <v>1316</v>
      </c>
      <c r="H2635" s="233">
        <v>6.0019999999999998</v>
      </c>
      <c r="I2635" s="233">
        <v>0</v>
      </c>
      <c r="J2635" s="233">
        <v>0</v>
      </c>
      <c r="K2635" s="234">
        <v>0</v>
      </c>
      <c r="L2635" s="233">
        <v>0</v>
      </c>
      <c r="M2635" s="234">
        <v>0</v>
      </c>
      <c r="N2635" s="233">
        <v>0</v>
      </c>
      <c r="O2635" s="233">
        <v>0</v>
      </c>
      <c r="P2635" s="233">
        <v>0</v>
      </c>
      <c r="Q2635" s="234">
        <v>0</v>
      </c>
      <c r="R2635" s="233">
        <v>0</v>
      </c>
      <c r="S2635" s="234">
        <v>0</v>
      </c>
      <c r="T2635" s="233">
        <v>0</v>
      </c>
      <c r="U2635" s="235">
        <f t="shared" si="287"/>
        <v>4381.46</v>
      </c>
      <c r="V2635" s="227">
        <f t="shared" si="288"/>
        <v>0</v>
      </c>
      <c r="W2635" s="227">
        <f t="shared" si="289"/>
        <v>0</v>
      </c>
      <c r="X2635" s="227">
        <f t="shared" si="292"/>
        <v>0</v>
      </c>
      <c r="Y2635" s="227">
        <f t="shared" si="290"/>
        <v>0</v>
      </c>
      <c r="Z2635" s="227">
        <f t="shared" si="291"/>
        <v>0</v>
      </c>
      <c r="AA2635" s="227">
        <f t="shared" si="293"/>
        <v>0</v>
      </c>
    </row>
    <row r="2636" spans="2:27" ht="13.5" hidden="1">
      <c r="B2636" s="232" t="s">
        <v>1110</v>
      </c>
      <c r="C2636" s="232" t="s">
        <v>823</v>
      </c>
      <c r="D2636" s="232" t="s">
        <v>1447</v>
      </c>
      <c r="E2636" s="232" t="s">
        <v>988</v>
      </c>
      <c r="F2636" s="232">
        <v>2</v>
      </c>
      <c r="G2636" s="232" t="s">
        <v>1315</v>
      </c>
      <c r="H2636" s="233">
        <v>0.42699999999999999</v>
      </c>
      <c r="I2636" s="233">
        <v>0</v>
      </c>
      <c r="J2636" s="233">
        <v>0</v>
      </c>
      <c r="K2636" s="234">
        <v>0</v>
      </c>
      <c r="L2636" s="233">
        <v>0</v>
      </c>
      <c r="M2636" s="234">
        <v>0</v>
      </c>
      <c r="N2636" s="233">
        <v>0</v>
      </c>
      <c r="O2636" s="233">
        <v>0</v>
      </c>
      <c r="P2636" s="233">
        <v>0</v>
      </c>
      <c r="Q2636" s="234">
        <v>0</v>
      </c>
      <c r="R2636" s="233">
        <v>0</v>
      </c>
      <c r="S2636" s="234">
        <v>0</v>
      </c>
      <c r="T2636" s="233">
        <v>0</v>
      </c>
      <c r="U2636" s="235">
        <f t="shared" si="287"/>
        <v>311.70999999999998</v>
      </c>
      <c r="V2636" s="227">
        <f t="shared" si="288"/>
        <v>0</v>
      </c>
      <c r="W2636" s="227">
        <f t="shared" si="289"/>
        <v>0</v>
      </c>
      <c r="X2636" s="227">
        <f t="shared" si="292"/>
        <v>0</v>
      </c>
      <c r="Y2636" s="227">
        <f t="shared" si="290"/>
        <v>0</v>
      </c>
      <c r="Z2636" s="227">
        <f t="shared" si="291"/>
        <v>0</v>
      </c>
      <c r="AA2636" s="227">
        <f t="shared" si="293"/>
        <v>0</v>
      </c>
    </row>
    <row r="2637" spans="2:27" ht="13.5" hidden="1">
      <c r="B2637" s="232" t="s">
        <v>1110</v>
      </c>
      <c r="C2637" s="232" t="s">
        <v>824</v>
      </c>
      <c r="D2637" s="232" t="s">
        <v>1447</v>
      </c>
      <c r="E2637" s="232" t="s">
        <v>988</v>
      </c>
      <c r="F2637" s="232">
        <v>4</v>
      </c>
      <c r="G2637" s="232" t="s">
        <v>1311</v>
      </c>
      <c r="H2637" s="233">
        <v>0.79400000000000004</v>
      </c>
      <c r="I2637" s="233">
        <v>0</v>
      </c>
      <c r="J2637" s="233">
        <v>0</v>
      </c>
      <c r="K2637" s="234">
        <v>0</v>
      </c>
      <c r="L2637" s="233">
        <v>0</v>
      </c>
      <c r="M2637" s="234">
        <v>0</v>
      </c>
      <c r="N2637" s="233">
        <v>0</v>
      </c>
      <c r="O2637" s="233">
        <v>0</v>
      </c>
      <c r="P2637" s="233">
        <v>0</v>
      </c>
      <c r="Q2637" s="234">
        <v>0</v>
      </c>
      <c r="R2637" s="233">
        <v>0</v>
      </c>
      <c r="S2637" s="234">
        <v>0</v>
      </c>
      <c r="T2637" s="233">
        <v>0</v>
      </c>
      <c r="U2637" s="235">
        <f t="shared" si="287"/>
        <v>579.62</v>
      </c>
      <c r="V2637" s="227">
        <f t="shared" si="288"/>
        <v>0</v>
      </c>
      <c r="W2637" s="227">
        <f t="shared" si="289"/>
        <v>0</v>
      </c>
      <c r="X2637" s="227">
        <f t="shared" si="292"/>
        <v>0</v>
      </c>
      <c r="Y2637" s="227">
        <f t="shared" si="290"/>
        <v>0</v>
      </c>
      <c r="Z2637" s="227">
        <f t="shared" si="291"/>
        <v>0</v>
      </c>
      <c r="AA2637" s="227">
        <f t="shared" si="293"/>
        <v>0</v>
      </c>
    </row>
    <row r="2638" spans="2:27" ht="13.5" hidden="1">
      <c r="B2638" s="232" t="s">
        <v>1110</v>
      </c>
      <c r="C2638" s="232" t="s">
        <v>825</v>
      </c>
      <c r="D2638" s="232" t="s">
        <v>1447</v>
      </c>
      <c r="E2638" s="232" t="s">
        <v>988</v>
      </c>
      <c r="F2638" s="232">
        <v>48</v>
      </c>
      <c r="G2638" s="232" t="s">
        <v>1310</v>
      </c>
      <c r="H2638" s="233">
        <v>9.2260000000000009</v>
      </c>
      <c r="I2638" s="233">
        <v>0</v>
      </c>
      <c r="J2638" s="233">
        <v>0</v>
      </c>
      <c r="K2638" s="234">
        <v>0</v>
      </c>
      <c r="L2638" s="233">
        <v>0</v>
      </c>
      <c r="M2638" s="234">
        <v>0</v>
      </c>
      <c r="N2638" s="233">
        <v>0</v>
      </c>
      <c r="O2638" s="233">
        <v>0</v>
      </c>
      <c r="P2638" s="233">
        <v>0</v>
      </c>
      <c r="Q2638" s="234">
        <v>0</v>
      </c>
      <c r="R2638" s="233">
        <v>0</v>
      </c>
      <c r="S2638" s="234">
        <v>0</v>
      </c>
      <c r="T2638" s="233">
        <v>0</v>
      </c>
      <c r="U2638" s="235">
        <f t="shared" si="287"/>
        <v>6734.9800000000005</v>
      </c>
      <c r="V2638" s="227">
        <f t="shared" si="288"/>
        <v>0</v>
      </c>
      <c r="W2638" s="227">
        <f t="shared" si="289"/>
        <v>0</v>
      </c>
      <c r="X2638" s="227">
        <f t="shared" si="292"/>
        <v>0</v>
      </c>
      <c r="Y2638" s="227">
        <f t="shared" si="290"/>
        <v>0</v>
      </c>
      <c r="Z2638" s="227">
        <f t="shared" si="291"/>
        <v>0</v>
      </c>
      <c r="AA2638" s="227">
        <f t="shared" si="293"/>
        <v>0</v>
      </c>
    </row>
    <row r="2639" spans="2:27" ht="13.5" hidden="1">
      <c r="B2639" s="232" t="s">
        <v>1110</v>
      </c>
      <c r="C2639" s="232" t="s">
        <v>826</v>
      </c>
      <c r="D2639" s="232" t="s">
        <v>1447</v>
      </c>
      <c r="E2639" s="232" t="s">
        <v>988</v>
      </c>
      <c r="F2639" s="232">
        <v>64</v>
      </c>
      <c r="G2639" s="232" t="s">
        <v>1345</v>
      </c>
      <c r="H2639" s="233">
        <v>12.257999999999999</v>
      </c>
      <c r="I2639" s="233">
        <v>0</v>
      </c>
      <c r="J2639" s="233">
        <v>0</v>
      </c>
      <c r="K2639" s="234">
        <v>0</v>
      </c>
      <c r="L2639" s="233">
        <v>0</v>
      </c>
      <c r="M2639" s="234">
        <v>0</v>
      </c>
      <c r="N2639" s="233">
        <v>0</v>
      </c>
      <c r="O2639" s="233">
        <v>0</v>
      </c>
      <c r="P2639" s="233">
        <v>0</v>
      </c>
      <c r="Q2639" s="234">
        <v>0</v>
      </c>
      <c r="R2639" s="233">
        <v>0</v>
      </c>
      <c r="S2639" s="234">
        <v>0</v>
      </c>
      <c r="T2639" s="233">
        <v>0</v>
      </c>
      <c r="U2639" s="235">
        <f t="shared" si="287"/>
        <v>8948.34</v>
      </c>
      <c r="V2639" s="227">
        <f t="shared" si="288"/>
        <v>0</v>
      </c>
      <c r="W2639" s="227">
        <f t="shared" si="289"/>
        <v>0</v>
      </c>
      <c r="X2639" s="227">
        <f t="shared" si="292"/>
        <v>0</v>
      </c>
      <c r="Y2639" s="227">
        <f t="shared" si="290"/>
        <v>0</v>
      </c>
      <c r="Z2639" s="227">
        <f t="shared" si="291"/>
        <v>0</v>
      </c>
      <c r="AA2639" s="227">
        <f t="shared" si="293"/>
        <v>0</v>
      </c>
    </row>
    <row r="2640" spans="2:27" ht="13.5" hidden="1">
      <c r="B2640" s="232" t="s">
        <v>1110</v>
      </c>
      <c r="C2640" s="232" t="s">
        <v>827</v>
      </c>
      <c r="D2640" s="232" t="s">
        <v>1447</v>
      </c>
      <c r="E2640" s="232" t="s">
        <v>988</v>
      </c>
      <c r="F2640" s="232">
        <v>96</v>
      </c>
      <c r="G2640" s="232" t="s">
        <v>1356</v>
      </c>
      <c r="H2640" s="233">
        <v>18.321999999999999</v>
      </c>
      <c r="I2640" s="233">
        <v>0</v>
      </c>
      <c r="J2640" s="233">
        <v>0</v>
      </c>
      <c r="K2640" s="234">
        <v>0</v>
      </c>
      <c r="L2640" s="233">
        <v>0</v>
      </c>
      <c r="M2640" s="234">
        <v>0</v>
      </c>
      <c r="N2640" s="233">
        <v>0</v>
      </c>
      <c r="O2640" s="233">
        <v>0</v>
      </c>
      <c r="P2640" s="233">
        <v>0</v>
      </c>
      <c r="Q2640" s="234">
        <v>0</v>
      </c>
      <c r="R2640" s="233">
        <v>0</v>
      </c>
      <c r="S2640" s="234">
        <v>0</v>
      </c>
      <c r="T2640" s="233">
        <v>0</v>
      </c>
      <c r="U2640" s="235">
        <f t="shared" si="287"/>
        <v>13375.06</v>
      </c>
      <c r="V2640" s="227">
        <f t="shared" si="288"/>
        <v>0</v>
      </c>
      <c r="W2640" s="227">
        <f t="shared" si="289"/>
        <v>0</v>
      </c>
      <c r="X2640" s="227">
        <f t="shared" si="292"/>
        <v>0</v>
      </c>
      <c r="Y2640" s="227">
        <f t="shared" si="290"/>
        <v>0</v>
      </c>
      <c r="Z2640" s="227">
        <f t="shared" si="291"/>
        <v>0</v>
      </c>
      <c r="AA2640" s="227">
        <f t="shared" si="293"/>
        <v>0</v>
      </c>
    </row>
    <row r="2641" spans="2:27" ht="13.5" hidden="1">
      <c r="B2641" s="232" t="s">
        <v>1110</v>
      </c>
      <c r="C2641" s="232" t="s">
        <v>828</v>
      </c>
      <c r="D2641" s="232" t="s">
        <v>1447</v>
      </c>
      <c r="E2641" s="232" t="s">
        <v>988</v>
      </c>
      <c r="F2641" s="232">
        <v>8</v>
      </c>
      <c r="G2641" s="232" t="s">
        <v>1312</v>
      </c>
      <c r="H2641" s="233">
        <v>1.6459999999999999</v>
      </c>
      <c r="I2641" s="233">
        <v>0</v>
      </c>
      <c r="J2641" s="233">
        <v>0</v>
      </c>
      <c r="K2641" s="234">
        <v>0</v>
      </c>
      <c r="L2641" s="233">
        <v>0</v>
      </c>
      <c r="M2641" s="234">
        <v>0</v>
      </c>
      <c r="N2641" s="233">
        <v>0</v>
      </c>
      <c r="O2641" s="233">
        <v>0</v>
      </c>
      <c r="P2641" s="233">
        <v>0</v>
      </c>
      <c r="Q2641" s="234">
        <v>0</v>
      </c>
      <c r="R2641" s="233">
        <v>0</v>
      </c>
      <c r="S2641" s="234">
        <v>0</v>
      </c>
      <c r="T2641" s="233">
        <v>0</v>
      </c>
      <c r="U2641" s="235">
        <f t="shared" si="287"/>
        <v>1201.58</v>
      </c>
      <c r="V2641" s="227">
        <f t="shared" si="288"/>
        <v>0</v>
      </c>
      <c r="W2641" s="227">
        <f t="shared" si="289"/>
        <v>0</v>
      </c>
      <c r="X2641" s="227">
        <f t="shared" si="292"/>
        <v>0</v>
      </c>
      <c r="Y2641" s="227">
        <f t="shared" si="290"/>
        <v>0</v>
      </c>
      <c r="Z2641" s="227">
        <f t="shared" si="291"/>
        <v>0</v>
      </c>
      <c r="AA2641" s="227">
        <f t="shared" si="293"/>
        <v>0</v>
      </c>
    </row>
    <row r="2642" spans="2:27" ht="13.5" hidden="1">
      <c r="B2642" s="232" t="s">
        <v>1110</v>
      </c>
      <c r="C2642" s="232" t="s">
        <v>829</v>
      </c>
      <c r="D2642" s="232" t="s">
        <v>1447</v>
      </c>
      <c r="E2642" s="232" t="s">
        <v>988</v>
      </c>
      <c r="F2642" s="232">
        <v>16</v>
      </c>
      <c r="G2642" s="232" t="s">
        <v>1317</v>
      </c>
      <c r="H2642" s="233">
        <v>3.1619999999999999</v>
      </c>
      <c r="I2642" s="233">
        <v>0</v>
      </c>
      <c r="J2642" s="233">
        <v>0</v>
      </c>
      <c r="K2642" s="234">
        <v>0</v>
      </c>
      <c r="L2642" s="233">
        <v>0</v>
      </c>
      <c r="M2642" s="234">
        <v>0</v>
      </c>
      <c r="N2642" s="233">
        <v>0</v>
      </c>
      <c r="O2642" s="233">
        <v>0</v>
      </c>
      <c r="P2642" s="233">
        <v>0</v>
      </c>
      <c r="Q2642" s="234">
        <v>0</v>
      </c>
      <c r="R2642" s="233">
        <v>0</v>
      </c>
      <c r="S2642" s="234">
        <v>0</v>
      </c>
      <c r="T2642" s="233">
        <v>0</v>
      </c>
      <c r="U2642" s="235">
        <f t="shared" si="287"/>
        <v>2308.2599999999998</v>
      </c>
      <c r="V2642" s="227">
        <f t="shared" si="288"/>
        <v>0</v>
      </c>
      <c r="W2642" s="227">
        <f t="shared" si="289"/>
        <v>0</v>
      </c>
      <c r="X2642" s="227">
        <f t="shared" si="292"/>
        <v>0</v>
      </c>
      <c r="Y2642" s="227">
        <f t="shared" si="290"/>
        <v>0</v>
      </c>
      <c r="Z2642" s="227">
        <f t="shared" si="291"/>
        <v>0</v>
      </c>
      <c r="AA2642" s="227">
        <f t="shared" si="293"/>
        <v>0</v>
      </c>
    </row>
    <row r="2643" spans="2:27" ht="13.5" hidden="1">
      <c r="B2643" s="232" t="s">
        <v>1110</v>
      </c>
      <c r="C2643" s="232" t="s">
        <v>830</v>
      </c>
      <c r="D2643" s="232" t="s">
        <v>1447</v>
      </c>
      <c r="E2643" s="232" t="s">
        <v>988</v>
      </c>
      <c r="F2643" s="232">
        <v>32</v>
      </c>
      <c r="G2643" s="232" t="s">
        <v>1316</v>
      </c>
      <c r="H2643" s="233">
        <v>6.194</v>
      </c>
      <c r="I2643" s="233">
        <v>0</v>
      </c>
      <c r="J2643" s="233">
        <v>0</v>
      </c>
      <c r="K2643" s="234">
        <v>0</v>
      </c>
      <c r="L2643" s="233">
        <v>0</v>
      </c>
      <c r="M2643" s="234">
        <v>0</v>
      </c>
      <c r="N2643" s="233">
        <v>0</v>
      </c>
      <c r="O2643" s="233">
        <v>0</v>
      </c>
      <c r="P2643" s="233">
        <v>0</v>
      </c>
      <c r="Q2643" s="234">
        <v>0</v>
      </c>
      <c r="R2643" s="233">
        <v>0</v>
      </c>
      <c r="S2643" s="234">
        <v>0</v>
      </c>
      <c r="T2643" s="233">
        <v>0</v>
      </c>
      <c r="U2643" s="235">
        <f t="shared" si="287"/>
        <v>4521.62</v>
      </c>
      <c r="V2643" s="227">
        <f t="shared" si="288"/>
        <v>0</v>
      </c>
      <c r="W2643" s="227">
        <f t="shared" si="289"/>
        <v>0</v>
      </c>
      <c r="X2643" s="227">
        <f t="shared" si="292"/>
        <v>0</v>
      </c>
      <c r="Y2643" s="227">
        <f t="shared" si="290"/>
        <v>0</v>
      </c>
      <c r="Z2643" s="227">
        <f t="shared" si="291"/>
        <v>0</v>
      </c>
      <c r="AA2643" s="227">
        <f t="shared" si="293"/>
        <v>0</v>
      </c>
    </row>
    <row r="2644" spans="2:27" ht="13.5" hidden="1">
      <c r="B2644" s="232" t="s">
        <v>1110</v>
      </c>
      <c r="C2644" s="232" t="s">
        <v>831</v>
      </c>
      <c r="D2644" s="232" t="s">
        <v>1447</v>
      </c>
      <c r="E2644" s="232" t="s">
        <v>988</v>
      </c>
      <c r="F2644" s="232">
        <v>2</v>
      </c>
      <c r="G2644" s="232" t="s">
        <v>1315</v>
      </c>
      <c r="H2644" s="233">
        <v>0.439</v>
      </c>
      <c r="I2644" s="233">
        <v>0</v>
      </c>
      <c r="J2644" s="233">
        <v>0</v>
      </c>
      <c r="K2644" s="234">
        <v>0</v>
      </c>
      <c r="L2644" s="233">
        <v>0</v>
      </c>
      <c r="M2644" s="234">
        <v>0</v>
      </c>
      <c r="N2644" s="233">
        <v>0</v>
      </c>
      <c r="O2644" s="233">
        <v>0</v>
      </c>
      <c r="P2644" s="233">
        <v>0</v>
      </c>
      <c r="Q2644" s="234">
        <v>0</v>
      </c>
      <c r="R2644" s="233">
        <v>0</v>
      </c>
      <c r="S2644" s="234">
        <v>0</v>
      </c>
      <c r="T2644" s="233">
        <v>0</v>
      </c>
      <c r="U2644" s="235">
        <f t="shared" si="287"/>
        <v>320.47000000000003</v>
      </c>
      <c r="V2644" s="227">
        <f t="shared" si="288"/>
        <v>0</v>
      </c>
      <c r="W2644" s="227">
        <f t="shared" si="289"/>
        <v>0</v>
      </c>
      <c r="X2644" s="227">
        <f t="shared" si="292"/>
        <v>0</v>
      </c>
      <c r="Y2644" s="227">
        <f t="shared" si="290"/>
        <v>0</v>
      </c>
      <c r="Z2644" s="227">
        <f t="shared" si="291"/>
        <v>0</v>
      </c>
      <c r="AA2644" s="227">
        <f t="shared" si="293"/>
        <v>0</v>
      </c>
    </row>
    <row r="2645" spans="2:27" ht="13.5" hidden="1">
      <c r="B2645" s="232" t="s">
        <v>1110</v>
      </c>
      <c r="C2645" s="232" t="s">
        <v>832</v>
      </c>
      <c r="D2645" s="232" t="s">
        <v>1447</v>
      </c>
      <c r="E2645" s="232" t="s">
        <v>988</v>
      </c>
      <c r="F2645" s="232">
        <v>96</v>
      </c>
      <c r="G2645" s="232" t="s">
        <v>1356</v>
      </c>
      <c r="H2645" s="233">
        <v>18.321999999999999</v>
      </c>
      <c r="I2645" s="233">
        <v>0</v>
      </c>
      <c r="J2645" s="233">
        <v>0</v>
      </c>
      <c r="K2645" s="234">
        <v>0</v>
      </c>
      <c r="L2645" s="233">
        <v>0</v>
      </c>
      <c r="M2645" s="234">
        <v>0</v>
      </c>
      <c r="N2645" s="233">
        <v>0</v>
      </c>
      <c r="O2645" s="233">
        <v>0</v>
      </c>
      <c r="P2645" s="233">
        <v>0</v>
      </c>
      <c r="Q2645" s="234">
        <v>0</v>
      </c>
      <c r="R2645" s="233">
        <v>0</v>
      </c>
      <c r="S2645" s="234">
        <v>0</v>
      </c>
      <c r="T2645" s="233">
        <v>0</v>
      </c>
      <c r="U2645" s="235">
        <f t="shared" si="287"/>
        <v>13375.06</v>
      </c>
      <c r="V2645" s="227">
        <f t="shared" si="288"/>
        <v>0</v>
      </c>
      <c r="W2645" s="227">
        <f t="shared" si="289"/>
        <v>0</v>
      </c>
      <c r="X2645" s="227">
        <f t="shared" si="292"/>
        <v>0</v>
      </c>
      <c r="Y2645" s="227">
        <f t="shared" si="290"/>
        <v>0</v>
      </c>
      <c r="Z2645" s="227">
        <f t="shared" si="291"/>
        <v>0</v>
      </c>
      <c r="AA2645" s="227">
        <f t="shared" si="293"/>
        <v>0</v>
      </c>
    </row>
    <row r="2646" spans="2:27" ht="13.5" hidden="1">
      <c r="B2646" s="232" t="s">
        <v>1110</v>
      </c>
      <c r="C2646" s="232" t="s">
        <v>833</v>
      </c>
      <c r="D2646" s="232" t="s">
        <v>1447</v>
      </c>
      <c r="E2646" s="232" t="s">
        <v>988</v>
      </c>
      <c r="F2646" s="232">
        <v>4</v>
      </c>
      <c r="G2646" s="232" t="s">
        <v>1311</v>
      </c>
      <c r="H2646" s="233">
        <v>0.81799999999999995</v>
      </c>
      <c r="I2646" s="233">
        <v>0</v>
      </c>
      <c r="J2646" s="233">
        <v>0</v>
      </c>
      <c r="K2646" s="234">
        <v>0</v>
      </c>
      <c r="L2646" s="233">
        <v>0</v>
      </c>
      <c r="M2646" s="234">
        <v>0</v>
      </c>
      <c r="N2646" s="233">
        <v>0</v>
      </c>
      <c r="O2646" s="233">
        <v>0</v>
      </c>
      <c r="P2646" s="233">
        <v>0</v>
      </c>
      <c r="Q2646" s="234">
        <v>0</v>
      </c>
      <c r="R2646" s="233">
        <v>0</v>
      </c>
      <c r="S2646" s="234">
        <v>0</v>
      </c>
      <c r="T2646" s="233">
        <v>0</v>
      </c>
      <c r="U2646" s="235">
        <f t="shared" si="287"/>
        <v>597.14</v>
      </c>
      <c r="V2646" s="227">
        <f t="shared" si="288"/>
        <v>0</v>
      </c>
      <c r="W2646" s="227">
        <f t="shared" si="289"/>
        <v>0</v>
      </c>
      <c r="X2646" s="227">
        <f t="shared" si="292"/>
        <v>0</v>
      </c>
      <c r="Y2646" s="227">
        <f t="shared" si="290"/>
        <v>0</v>
      </c>
      <c r="Z2646" s="227">
        <f t="shared" si="291"/>
        <v>0</v>
      </c>
      <c r="AA2646" s="227">
        <f t="shared" si="293"/>
        <v>0</v>
      </c>
    </row>
    <row r="2647" spans="2:27" ht="13.5" hidden="1">
      <c r="B2647" s="232" t="s">
        <v>1110</v>
      </c>
      <c r="C2647" s="232" t="s">
        <v>1045</v>
      </c>
      <c r="D2647" s="232" t="s">
        <v>1447</v>
      </c>
      <c r="E2647" s="232" t="s">
        <v>988</v>
      </c>
      <c r="F2647" s="232">
        <v>48</v>
      </c>
      <c r="G2647" s="232" t="s">
        <v>1310</v>
      </c>
      <c r="H2647" s="233">
        <v>10.762</v>
      </c>
      <c r="I2647" s="233">
        <v>0</v>
      </c>
      <c r="J2647" s="233">
        <v>0</v>
      </c>
      <c r="K2647" s="234">
        <v>0</v>
      </c>
      <c r="L2647" s="233">
        <v>0</v>
      </c>
      <c r="M2647" s="234">
        <v>0</v>
      </c>
      <c r="N2647" s="233">
        <v>0</v>
      </c>
      <c r="O2647" s="233">
        <v>0</v>
      </c>
      <c r="P2647" s="233">
        <v>0</v>
      </c>
      <c r="Q2647" s="234">
        <v>0</v>
      </c>
      <c r="R2647" s="233">
        <v>0</v>
      </c>
      <c r="S2647" s="234">
        <v>0</v>
      </c>
      <c r="T2647" s="233">
        <v>0</v>
      </c>
      <c r="U2647" s="235">
        <f t="shared" si="287"/>
        <v>7856.26</v>
      </c>
      <c r="V2647" s="227">
        <f t="shared" si="288"/>
        <v>0</v>
      </c>
      <c r="W2647" s="227">
        <f t="shared" si="289"/>
        <v>0</v>
      </c>
      <c r="X2647" s="227">
        <f t="shared" si="292"/>
        <v>0</v>
      </c>
      <c r="Y2647" s="227">
        <f t="shared" si="290"/>
        <v>0</v>
      </c>
      <c r="Z2647" s="227">
        <f t="shared" si="291"/>
        <v>0</v>
      </c>
      <c r="AA2647" s="227">
        <f t="shared" si="293"/>
        <v>0</v>
      </c>
    </row>
    <row r="2648" spans="2:27" ht="13.5" hidden="1">
      <c r="B2648" s="232" t="s">
        <v>1110</v>
      </c>
      <c r="C2648" s="232" t="s">
        <v>1046</v>
      </c>
      <c r="D2648" s="232" t="s">
        <v>1447</v>
      </c>
      <c r="E2648" s="232" t="s">
        <v>988</v>
      </c>
      <c r="F2648" s="232">
        <v>8</v>
      </c>
      <c r="G2648" s="232" t="s">
        <v>1312</v>
      </c>
      <c r="H2648" s="233">
        <v>1.9019999999999999</v>
      </c>
      <c r="I2648" s="233">
        <v>0</v>
      </c>
      <c r="J2648" s="233">
        <v>0</v>
      </c>
      <c r="K2648" s="234">
        <v>0</v>
      </c>
      <c r="L2648" s="233">
        <v>0</v>
      </c>
      <c r="M2648" s="234">
        <v>0</v>
      </c>
      <c r="N2648" s="233">
        <v>0</v>
      </c>
      <c r="O2648" s="233">
        <v>0</v>
      </c>
      <c r="P2648" s="233">
        <v>0</v>
      </c>
      <c r="Q2648" s="234">
        <v>0</v>
      </c>
      <c r="R2648" s="233">
        <v>0</v>
      </c>
      <c r="S2648" s="234">
        <v>0</v>
      </c>
      <c r="T2648" s="233">
        <v>0</v>
      </c>
      <c r="U2648" s="235">
        <f t="shared" si="287"/>
        <v>1388.46</v>
      </c>
      <c r="V2648" s="227">
        <f t="shared" si="288"/>
        <v>0</v>
      </c>
      <c r="W2648" s="227">
        <f t="shared" si="289"/>
        <v>0</v>
      </c>
      <c r="X2648" s="227">
        <f t="shared" si="292"/>
        <v>0</v>
      </c>
      <c r="Y2648" s="227">
        <f t="shared" si="290"/>
        <v>0</v>
      </c>
      <c r="Z2648" s="227">
        <f t="shared" si="291"/>
        <v>0</v>
      </c>
      <c r="AA2648" s="227">
        <f t="shared" si="293"/>
        <v>0</v>
      </c>
    </row>
    <row r="2649" spans="2:27" ht="13.5" hidden="1">
      <c r="B2649" s="232" t="s">
        <v>1110</v>
      </c>
      <c r="C2649" s="232" t="s">
        <v>1047</v>
      </c>
      <c r="D2649" s="232" t="s">
        <v>1447</v>
      </c>
      <c r="E2649" s="232" t="s">
        <v>988</v>
      </c>
      <c r="F2649" s="232">
        <v>12</v>
      </c>
      <c r="G2649" s="232" t="s">
        <v>1375</v>
      </c>
      <c r="H2649" s="233">
        <v>2.7879999999999998</v>
      </c>
      <c r="I2649" s="233">
        <v>0</v>
      </c>
      <c r="J2649" s="233">
        <v>0</v>
      </c>
      <c r="K2649" s="234">
        <v>0</v>
      </c>
      <c r="L2649" s="233">
        <v>0</v>
      </c>
      <c r="M2649" s="234">
        <v>0</v>
      </c>
      <c r="N2649" s="233">
        <v>0</v>
      </c>
      <c r="O2649" s="233">
        <v>0</v>
      </c>
      <c r="P2649" s="233">
        <v>0</v>
      </c>
      <c r="Q2649" s="234">
        <v>0</v>
      </c>
      <c r="R2649" s="233">
        <v>0</v>
      </c>
      <c r="S2649" s="234">
        <v>0</v>
      </c>
      <c r="T2649" s="233">
        <v>0</v>
      </c>
      <c r="U2649" s="235">
        <f t="shared" si="287"/>
        <v>2035.2399999999998</v>
      </c>
      <c r="V2649" s="227">
        <f t="shared" si="288"/>
        <v>0</v>
      </c>
      <c r="W2649" s="227">
        <f t="shared" si="289"/>
        <v>0</v>
      </c>
      <c r="X2649" s="227">
        <f t="shared" si="292"/>
        <v>0</v>
      </c>
      <c r="Y2649" s="227">
        <f t="shared" si="290"/>
        <v>0</v>
      </c>
      <c r="Z2649" s="227">
        <f t="shared" si="291"/>
        <v>0</v>
      </c>
      <c r="AA2649" s="227">
        <f t="shared" si="293"/>
        <v>0</v>
      </c>
    </row>
    <row r="2650" spans="2:27" ht="13.5" hidden="1">
      <c r="B2650" s="232" t="s">
        <v>1110</v>
      </c>
      <c r="C2650" s="232" t="s">
        <v>1048</v>
      </c>
      <c r="D2650" s="232" t="s">
        <v>1447</v>
      </c>
      <c r="E2650" s="232" t="s">
        <v>988</v>
      </c>
      <c r="F2650" s="232">
        <v>24</v>
      </c>
      <c r="G2650" s="232" t="s">
        <v>1308</v>
      </c>
      <c r="H2650" s="233">
        <v>5.4459999999999997</v>
      </c>
      <c r="I2650" s="233">
        <v>0</v>
      </c>
      <c r="J2650" s="233">
        <v>0</v>
      </c>
      <c r="K2650" s="234">
        <v>0</v>
      </c>
      <c r="L2650" s="233">
        <v>0</v>
      </c>
      <c r="M2650" s="234">
        <v>0</v>
      </c>
      <c r="N2650" s="233">
        <v>0</v>
      </c>
      <c r="O2650" s="233">
        <v>0</v>
      </c>
      <c r="P2650" s="233">
        <v>0</v>
      </c>
      <c r="Q2650" s="234">
        <v>0</v>
      </c>
      <c r="R2650" s="233">
        <v>0</v>
      </c>
      <c r="S2650" s="234">
        <v>0</v>
      </c>
      <c r="T2650" s="233">
        <v>0</v>
      </c>
      <c r="U2650" s="235">
        <f t="shared" si="287"/>
        <v>3975.58</v>
      </c>
      <c r="V2650" s="227">
        <f t="shared" si="288"/>
        <v>0</v>
      </c>
      <c r="W2650" s="227">
        <f t="shared" si="289"/>
        <v>0</v>
      </c>
      <c r="X2650" s="227">
        <f t="shared" si="292"/>
        <v>0</v>
      </c>
      <c r="Y2650" s="227">
        <f t="shared" si="290"/>
        <v>0</v>
      </c>
      <c r="Z2650" s="227">
        <f t="shared" si="291"/>
        <v>0</v>
      </c>
      <c r="AA2650" s="227">
        <f t="shared" si="293"/>
        <v>0</v>
      </c>
    </row>
    <row r="2651" spans="2:27" ht="13.5" hidden="1">
      <c r="B2651" s="232" t="s">
        <v>1110</v>
      </c>
      <c r="C2651" s="232" t="s">
        <v>1049</v>
      </c>
      <c r="D2651" s="232" t="s">
        <v>1447</v>
      </c>
      <c r="E2651" s="232" t="s">
        <v>988</v>
      </c>
      <c r="F2651" s="232">
        <v>2</v>
      </c>
      <c r="G2651" s="232" t="s">
        <v>1315</v>
      </c>
      <c r="H2651" s="233">
        <v>0.503</v>
      </c>
      <c r="I2651" s="233">
        <v>0</v>
      </c>
      <c r="J2651" s="233">
        <v>0</v>
      </c>
      <c r="K2651" s="234">
        <v>0</v>
      </c>
      <c r="L2651" s="233">
        <v>0</v>
      </c>
      <c r="M2651" s="234">
        <v>0</v>
      </c>
      <c r="N2651" s="233">
        <v>0</v>
      </c>
      <c r="O2651" s="233">
        <v>0</v>
      </c>
      <c r="P2651" s="233">
        <v>0</v>
      </c>
      <c r="Q2651" s="234">
        <v>0</v>
      </c>
      <c r="R2651" s="233">
        <v>0</v>
      </c>
      <c r="S2651" s="234">
        <v>0</v>
      </c>
      <c r="T2651" s="233">
        <v>0</v>
      </c>
      <c r="U2651" s="235">
        <f t="shared" si="287"/>
        <v>367.19</v>
      </c>
      <c r="V2651" s="227">
        <f t="shared" si="288"/>
        <v>0</v>
      </c>
      <c r="W2651" s="227">
        <f t="shared" si="289"/>
        <v>0</v>
      </c>
      <c r="X2651" s="227">
        <f t="shared" si="292"/>
        <v>0</v>
      </c>
      <c r="Y2651" s="227">
        <f t="shared" si="290"/>
        <v>0</v>
      </c>
      <c r="Z2651" s="227">
        <f t="shared" si="291"/>
        <v>0</v>
      </c>
      <c r="AA2651" s="227">
        <f t="shared" si="293"/>
        <v>0</v>
      </c>
    </row>
    <row r="2652" spans="2:27" ht="13.5" hidden="1">
      <c r="B2652" s="232" t="s">
        <v>1110</v>
      </c>
      <c r="C2652" s="232" t="s">
        <v>1050</v>
      </c>
      <c r="D2652" s="232" t="s">
        <v>1447</v>
      </c>
      <c r="E2652" s="232" t="s">
        <v>988</v>
      </c>
      <c r="F2652" s="232">
        <v>48</v>
      </c>
      <c r="G2652" s="232" t="s">
        <v>1310</v>
      </c>
      <c r="H2652" s="233">
        <v>10.762</v>
      </c>
      <c r="I2652" s="233">
        <v>0</v>
      </c>
      <c r="J2652" s="233">
        <v>0</v>
      </c>
      <c r="K2652" s="234">
        <v>0</v>
      </c>
      <c r="L2652" s="233">
        <v>0</v>
      </c>
      <c r="M2652" s="234">
        <v>0</v>
      </c>
      <c r="N2652" s="233">
        <v>0</v>
      </c>
      <c r="O2652" s="233">
        <v>0</v>
      </c>
      <c r="P2652" s="233">
        <v>0</v>
      </c>
      <c r="Q2652" s="234">
        <v>0</v>
      </c>
      <c r="R2652" s="233">
        <v>0</v>
      </c>
      <c r="S2652" s="234">
        <v>0</v>
      </c>
      <c r="T2652" s="233">
        <v>0</v>
      </c>
      <c r="U2652" s="235">
        <f t="shared" si="287"/>
        <v>7856.26</v>
      </c>
      <c r="V2652" s="227">
        <f t="shared" si="288"/>
        <v>0</v>
      </c>
      <c r="W2652" s="227">
        <f t="shared" si="289"/>
        <v>0</v>
      </c>
      <c r="X2652" s="227">
        <f t="shared" si="292"/>
        <v>0</v>
      </c>
      <c r="Y2652" s="227">
        <f t="shared" si="290"/>
        <v>0</v>
      </c>
      <c r="Z2652" s="227">
        <f t="shared" si="291"/>
        <v>0</v>
      </c>
      <c r="AA2652" s="227">
        <f t="shared" si="293"/>
        <v>0</v>
      </c>
    </row>
    <row r="2653" spans="2:27" ht="13.5" hidden="1">
      <c r="B2653" s="232" t="s">
        <v>1110</v>
      </c>
      <c r="C2653" s="232" t="s">
        <v>1051</v>
      </c>
      <c r="D2653" s="232" t="s">
        <v>1447</v>
      </c>
      <c r="E2653" s="232" t="s">
        <v>988</v>
      </c>
      <c r="F2653" s="232">
        <v>4</v>
      </c>
      <c r="G2653" s="232" t="s">
        <v>1311</v>
      </c>
      <c r="H2653" s="233">
        <v>0.94599999999999995</v>
      </c>
      <c r="I2653" s="233">
        <v>0</v>
      </c>
      <c r="J2653" s="233">
        <v>0</v>
      </c>
      <c r="K2653" s="234">
        <v>0</v>
      </c>
      <c r="L2653" s="233">
        <v>0</v>
      </c>
      <c r="M2653" s="234">
        <v>0</v>
      </c>
      <c r="N2653" s="233">
        <v>0</v>
      </c>
      <c r="O2653" s="233">
        <v>0</v>
      </c>
      <c r="P2653" s="233">
        <v>0</v>
      </c>
      <c r="Q2653" s="234">
        <v>0</v>
      </c>
      <c r="R2653" s="233">
        <v>0</v>
      </c>
      <c r="S2653" s="234">
        <v>0</v>
      </c>
      <c r="T2653" s="233">
        <v>0</v>
      </c>
      <c r="U2653" s="235">
        <f t="shared" si="287"/>
        <v>690.57999999999993</v>
      </c>
      <c r="V2653" s="227">
        <f t="shared" si="288"/>
        <v>0</v>
      </c>
      <c r="W2653" s="227">
        <f t="shared" si="289"/>
        <v>0</v>
      </c>
      <c r="X2653" s="227">
        <f t="shared" si="292"/>
        <v>0</v>
      </c>
      <c r="Y2653" s="227">
        <f t="shared" si="290"/>
        <v>0</v>
      </c>
      <c r="Z2653" s="227">
        <f t="shared" si="291"/>
        <v>0</v>
      </c>
      <c r="AA2653" s="227">
        <f t="shared" si="293"/>
        <v>0</v>
      </c>
    </row>
    <row r="2654" spans="2:27" ht="13.5" hidden="1">
      <c r="B2654" s="232" t="s">
        <v>1110</v>
      </c>
      <c r="C2654" s="232" t="s">
        <v>1377</v>
      </c>
      <c r="D2654" s="232" t="s">
        <v>1447</v>
      </c>
      <c r="E2654" s="232" t="s">
        <v>988</v>
      </c>
      <c r="F2654" s="232">
        <v>48</v>
      </c>
      <c r="G2654" s="232" t="s">
        <v>1310</v>
      </c>
      <c r="H2654" s="233">
        <v>8.7219999999999995</v>
      </c>
      <c r="I2654" s="233">
        <v>0</v>
      </c>
      <c r="J2654" s="233">
        <v>0</v>
      </c>
      <c r="K2654" s="234">
        <v>0</v>
      </c>
      <c r="L2654" s="233">
        <v>0</v>
      </c>
      <c r="M2654" s="234">
        <v>0</v>
      </c>
      <c r="N2654" s="233">
        <v>0</v>
      </c>
      <c r="O2654" s="233">
        <v>0</v>
      </c>
      <c r="P2654" s="233">
        <v>0</v>
      </c>
      <c r="Q2654" s="234">
        <v>0</v>
      </c>
      <c r="R2654" s="233">
        <v>0</v>
      </c>
      <c r="S2654" s="234">
        <v>0</v>
      </c>
      <c r="T2654" s="233">
        <v>0</v>
      </c>
      <c r="U2654" s="235">
        <f t="shared" si="287"/>
        <v>6367.0599999999995</v>
      </c>
      <c r="V2654" s="227">
        <f t="shared" si="288"/>
        <v>0</v>
      </c>
      <c r="W2654" s="227">
        <f t="shared" si="289"/>
        <v>0</v>
      </c>
      <c r="X2654" s="227">
        <f t="shared" si="292"/>
        <v>0</v>
      </c>
      <c r="Y2654" s="227">
        <f t="shared" si="290"/>
        <v>0</v>
      </c>
      <c r="Z2654" s="227">
        <f t="shared" si="291"/>
        <v>0</v>
      </c>
      <c r="AA2654" s="227">
        <f t="shared" si="293"/>
        <v>0</v>
      </c>
    </row>
    <row r="2655" spans="2:27" ht="13.5" hidden="1">
      <c r="B2655" s="232" t="s">
        <v>1110</v>
      </c>
      <c r="C2655" s="232" t="s">
        <v>1378</v>
      </c>
      <c r="D2655" s="232" t="s">
        <v>1447</v>
      </c>
      <c r="E2655" s="232" t="s">
        <v>988</v>
      </c>
      <c r="F2655" s="232">
        <v>64</v>
      </c>
      <c r="G2655" s="232" t="s">
        <v>1345</v>
      </c>
      <c r="H2655" s="233">
        <v>11.586</v>
      </c>
      <c r="I2655" s="233">
        <v>0</v>
      </c>
      <c r="J2655" s="233">
        <v>0</v>
      </c>
      <c r="K2655" s="234">
        <v>0</v>
      </c>
      <c r="L2655" s="233">
        <v>0</v>
      </c>
      <c r="M2655" s="234">
        <v>0</v>
      </c>
      <c r="N2655" s="233">
        <v>0</v>
      </c>
      <c r="O2655" s="233">
        <v>0</v>
      </c>
      <c r="P2655" s="233">
        <v>0</v>
      </c>
      <c r="Q2655" s="234">
        <v>0</v>
      </c>
      <c r="R2655" s="233">
        <v>0</v>
      </c>
      <c r="S2655" s="234">
        <v>0</v>
      </c>
      <c r="T2655" s="233">
        <v>0</v>
      </c>
      <c r="U2655" s="235">
        <f t="shared" si="287"/>
        <v>8457.7800000000007</v>
      </c>
      <c r="V2655" s="227">
        <f t="shared" si="288"/>
        <v>0</v>
      </c>
      <c r="W2655" s="227">
        <f t="shared" si="289"/>
        <v>0</v>
      </c>
      <c r="X2655" s="227">
        <f t="shared" si="292"/>
        <v>0</v>
      </c>
      <c r="Y2655" s="227">
        <f t="shared" si="290"/>
        <v>0</v>
      </c>
      <c r="Z2655" s="227">
        <f t="shared" si="291"/>
        <v>0</v>
      </c>
      <c r="AA2655" s="227">
        <f t="shared" si="293"/>
        <v>0</v>
      </c>
    </row>
    <row r="2656" spans="2:27" ht="13.5" hidden="1">
      <c r="B2656" s="232" t="s">
        <v>1110</v>
      </c>
      <c r="C2656" s="232" t="s">
        <v>1379</v>
      </c>
      <c r="D2656" s="232" t="s">
        <v>1447</v>
      </c>
      <c r="E2656" s="232" t="s">
        <v>988</v>
      </c>
      <c r="F2656" s="232">
        <v>96</v>
      </c>
      <c r="G2656" s="232" t="s">
        <v>1356</v>
      </c>
      <c r="H2656" s="233">
        <v>17.314</v>
      </c>
      <c r="I2656" s="233">
        <v>0</v>
      </c>
      <c r="J2656" s="233">
        <v>0</v>
      </c>
      <c r="K2656" s="234">
        <v>0</v>
      </c>
      <c r="L2656" s="233">
        <v>0</v>
      </c>
      <c r="M2656" s="234">
        <v>0</v>
      </c>
      <c r="N2656" s="233">
        <v>0</v>
      </c>
      <c r="O2656" s="233">
        <v>0</v>
      </c>
      <c r="P2656" s="233">
        <v>0</v>
      </c>
      <c r="Q2656" s="234">
        <v>0</v>
      </c>
      <c r="R2656" s="233">
        <v>0</v>
      </c>
      <c r="S2656" s="234">
        <v>0</v>
      </c>
      <c r="T2656" s="233">
        <v>0</v>
      </c>
      <c r="U2656" s="235">
        <f t="shared" si="287"/>
        <v>12639.22</v>
      </c>
      <c r="V2656" s="227">
        <f t="shared" si="288"/>
        <v>0</v>
      </c>
      <c r="W2656" s="227">
        <f t="shared" si="289"/>
        <v>0</v>
      </c>
      <c r="X2656" s="227">
        <f t="shared" si="292"/>
        <v>0</v>
      </c>
      <c r="Y2656" s="227">
        <f t="shared" si="290"/>
        <v>0</v>
      </c>
      <c r="Z2656" s="227">
        <f t="shared" si="291"/>
        <v>0</v>
      </c>
      <c r="AA2656" s="227">
        <f t="shared" si="293"/>
        <v>0</v>
      </c>
    </row>
    <row r="2657" spans="2:27" ht="13.5" hidden="1">
      <c r="B2657" s="232" t="s">
        <v>1110</v>
      </c>
      <c r="C2657" s="232" t="s">
        <v>1380</v>
      </c>
      <c r="D2657" s="232" t="s">
        <v>1447</v>
      </c>
      <c r="E2657" s="232" t="s">
        <v>988</v>
      </c>
      <c r="F2657" s="232">
        <v>8</v>
      </c>
      <c r="G2657" s="232" t="s">
        <v>1312</v>
      </c>
      <c r="H2657" s="233">
        <v>1.5620000000000001</v>
      </c>
      <c r="I2657" s="233">
        <v>0</v>
      </c>
      <c r="J2657" s="233">
        <v>0</v>
      </c>
      <c r="K2657" s="234">
        <v>0</v>
      </c>
      <c r="L2657" s="233">
        <v>0</v>
      </c>
      <c r="M2657" s="234">
        <v>0</v>
      </c>
      <c r="N2657" s="233">
        <v>0</v>
      </c>
      <c r="O2657" s="233">
        <v>0</v>
      </c>
      <c r="P2657" s="233">
        <v>0</v>
      </c>
      <c r="Q2657" s="234">
        <v>0</v>
      </c>
      <c r="R2657" s="233">
        <v>0</v>
      </c>
      <c r="S2657" s="234">
        <v>0</v>
      </c>
      <c r="T2657" s="233">
        <v>0</v>
      </c>
      <c r="U2657" s="235">
        <f t="shared" si="287"/>
        <v>1140.26</v>
      </c>
      <c r="V2657" s="227">
        <f t="shared" si="288"/>
        <v>0</v>
      </c>
      <c r="W2657" s="227">
        <f t="shared" si="289"/>
        <v>0</v>
      </c>
      <c r="X2657" s="227">
        <f t="shared" si="292"/>
        <v>0</v>
      </c>
      <c r="Y2657" s="227">
        <f t="shared" si="290"/>
        <v>0</v>
      </c>
      <c r="Z2657" s="227">
        <f t="shared" si="291"/>
        <v>0</v>
      </c>
      <c r="AA2657" s="227">
        <f t="shared" si="293"/>
        <v>0</v>
      </c>
    </row>
    <row r="2658" spans="2:27" ht="13.5" hidden="1">
      <c r="B2658" s="232" t="s">
        <v>1110</v>
      </c>
      <c r="C2658" s="232" t="s">
        <v>1381</v>
      </c>
      <c r="D2658" s="232" t="s">
        <v>1447</v>
      </c>
      <c r="E2658" s="232" t="s">
        <v>988</v>
      </c>
      <c r="F2658" s="232">
        <v>128</v>
      </c>
      <c r="G2658" s="232" t="s">
        <v>1364</v>
      </c>
      <c r="H2658" s="233">
        <v>23.042000000000002</v>
      </c>
      <c r="I2658" s="233">
        <v>0</v>
      </c>
      <c r="J2658" s="233">
        <v>0</v>
      </c>
      <c r="K2658" s="234">
        <v>0</v>
      </c>
      <c r="L2658" s="233">
        <v>0</v>
      </c>
      <c r="M2658" s="234">
        <v>0</v>
      </c>
      <c r="N2658" s="233">
        <v>0</v>
      </c>
      <c r="O2658" s="233">
        <v>0</v>
      </c>
      <c r="P2658" s="233">
        <v>0</v>
      </c>
      <c r="Q2658" s="234">
        <v>0</v>
      </c>
      <c r="R2658" s="233">
        <v>0</v>
      </c>
      <c r="S2658" s="234">
        <v>0</v>
      </c>
      <c r="T2658" s="233">
        <v>0</v>
      </c>
      <c r="U2658" s="235">
        <f t="shared" si="287"/>
        <v>16820.66</v>
      </c>
      <c r="V2658" s="227">
        <f t="shared" si="288"/>
        <v>0</v>
      </c>
      <c r="W2658" s="227">
        <f t="shared" si="289"/>
        <v>0</v>
      </c>
      <c r="X2658" s="227">
        <f t="shared" si="292"/>
        <v>0</v>
      </c>
      <c r="Y2658" s="227">
        <f t="shared" si="290"/>
        <v>0</v>
      </c>
      <c r="Z2658" s="227">
        <f t="shared" si="291"/>
        <v>0</v>
      </c>
      <c r="AA2658" s="227">
        <f t="shared" si="293"/>
        <v>0</v>
      </c>
    </row>
    <row r="2659" spans="2:27" ht="13.5" hidden="1">
      <c r="B2659" s="232" t="s">
        <v>1110</v>
      </c>
      <c r="C2659" s="232" t="s">
        <v>1382</v>
      </c>
      <c r="D2659" s="232" t="s">
        <v>1447</v>
      </c>
      <c r="E2659" s="232" t="s">
        <v>988</v>
      </c>
      <c r="F2659" s="232">
        <v>16</v>
      </c>
      <c r="G2659" s="232" t="s">
        <v>1317</v>
      </c>
      <c r="H2659" s="233">
        <v>2.9940000000000002</v>
      </c>
      <c r="I2659" s="233">
        <v>0</v>
      </c>
      <c r="J2659" s="233">
        <v>0</v>
      </c>
      <c r="K2659" s="234">
        <v>0</v>
      </c>
      <c r="L2659" s="233">
        <v>0</v>
      </c>
      <c r="M2659" s="234">
        <v>0</v>
      </c>
      <c r="N2659" s="233">
        <v>0</v>
      </c>
      <c r="O2659" s="233">
        <v>0</v>
      </c>
      <c r="P2659" s="233">
        <v>0</v>
      </c>
      <c r="Q2659" s="234">
        <v>0</v>
      </c>
      <c r="R2659" s="233">
        <v>0</v>
      </c>
      <c r="S2659" s="234">
        <v>0</v>
      </c>
      <c r="T2659" s="233">
        <v>0</v>
      </c>
      <c r="U2659" s="235">
        <f t="shared" si="287"/>
        <v>2185.6200000000003</v>
      </c>
      <c r="V2659" s="227">
        <f t="shared" si="288"/>
        <v>0</v>
      </c>
      <c r="W2659" s="227">
        <f t="shared" si="289"/>
        <v>0</v>
      </c>
      <c r="X2659" s="227">
        <f t="shared" si="292"/>
        <v>0</v>
      </c>
      <c r="Y2659" s="227">
        <f t="shared" si="290"/>
        <v>0</v>
      </c>
      <c r="Z2659" s="227">
        <f t="shared" si="291"/>
        <v>0</v>
      </c>
      <c r="AA2659" s="227">
        <f t="shared" si="293"/>
        <v>0</v>
      </c>
    </row>
    <row r="2660" spans="2:27" ht="13.5" hidden="1">
      <c r="B2660" s="232" t="s">
        <v>1110</v>
      </c>
      <c r="C2660" s="232" t="s">
        <v>1383</v>
      </c>
      <c r="D2660" s="232" t="s">
        <v>1447</v>
      </c>
      <c r="E2660" s="232" t="s">
        <v>988</v>
      </c>
      <c r="F2660" s="232">
        <v>32</v>
      </c>
      <c r="G2660" s="232" t="s">
        <v>1316</v>
      </c>
      <c r="H2660" s="233">
        <v>5.8579999999999997</v>
      </c>
      <c r="I2660" s="233">
        <v>0</v>
      </c>
      <c r="J2660" s="233">
        <v>0</v>
      </c>
      <c r="K2660" s="234">
        <v>0</v>
      </c>
      <c r="L2660" s="233">
        <v>0</v>
      </c>
      <c r="M2660" s="234">
        <v>0</v>
      </c>
      <c r="N2660" s="233">
        <v>0</v>
      </c>
      <c r="O2660" s="233">
        <v>0</v>
      </c>
      <c r="P2660" s="233">
        <v>0</v>
      </c>
      <c r="Q2660" s="234">
        <v>0</v>
      </c>
      <c r="R2660" s="233">
        <v>0</v>
      </c>
      <c r="S2660" s="234">
        <v>0</v>
      </c>
      <c r="T2660" s="233">
        <v>0</v>
      </c>
      <c r="U2660" s="235">
        <f t="shared" si="287"/>
        <v>4276.34</v>
      </c>
      <c r="V2660" s="227">
        <f t="shared" si="288"/>
        <v>0</v>
      </c>
      <c r="W2660" s="227">
        <f t="shared" si="289"/>
        <v>0</v>
      </c>
      <c r="X2660" s="227">
        <f t="shared" si="292"/>
        <v>0</v>
      </c>
      <c r="Y2660" s="227">
        <f t="shared" si="290"/>
        <v>0</v>
      </c>
      <c r="Z2660" s="227">
        <f t="shared" si="291"/>
        <v>0</v>
      </c>
      <c r="AA2660" s="227">
        <f t="shared" si="293"/>
        <v>0</v>
      </c>
    </row>
    <row r="2661" spans="2:27" ht="13.5" hidden="1">
      <c r="B2661" s="232" t="s">
        <v>1110</v>
      </c>
      <c r="C2661" s="232" t="s">
        <v>1384</v>
      </c>
      <c r="D2661" s="232" t="s">
        <v>1447</v>
      </c>
      <c r="E2661" s="232" t="s">
        <v>988</v>
      </c>
      <c r="F2661" s="232">
        <v>2</v>
      </c>
      <c r="G2661" s="232" t="s">
        <v>1315</v>
      </c>
      <c r="H2661" s="233">
        <v>0.41799999999999998</v>
      </c>
      <c r="I2661" s="233">
        <v>0</v>
      </c>
      <c r="J2661" s="233">
        <v>0</v>
      </c>
      <c r="K2661" s="234">
        <v>0</v>
      </c>
      <c r="L2661" s="233">
        <v>0</v>
      </c>
      <c r="M2661" s="234">
        <v>0</v>
      </c>
      <c r="N2661" s="233">
        <v>0</v>
      </c>
      <c r="O2661" s="233">
        <v>0</v>
      </c>
      <c r="P2661" s="233">
        <v>0</v>
      </c>
      <c r="Q2661" s="234">
        <v>0</v>
      </c>
      <c r="R2661" s="233">
        <v>0</v>
      </c>
      <c r="S2661" s="234">
        <v>0</v>
      </c>
      <c r="T2661" s="233">
        <v>0</v>
      </c>
      <c r="U2661" s="235">
        <f t="shared" si="287"/>
        <v>305.14</v>
      </c>
      <c r="V2661" s="227">
        <f t="shared" si="288"/>
        <v>0</v>
      </c>
      <c r="W2661" s="227">
        <f t="shared" si="289"/>
        <v>0</v>
      </c>
      <c r="X2661" s="227">
        <f t="shared" si="292"/>
        <v>0</v>
      </c>
      <c r="Y2661" s="227">
        <f t="shared" si="290"/>
        <v>0</v>
      </c>
      <c r="Z2661" s="227">
        <f t="shared" si="291"/>
        <v>0</v>
      </c>
      <c r="AA2661" s="227">
        <f t="shared" si="293"/>
        <v>0</v>
      </c>
    </row>
    <row r="2662" spans="2:27" ht="13.5" hidden="1">
      <c r="B2662" s="232" t="s">
        <v>1110</v>
      </c>
      <c r="C2662" s="232" t="s">
        <v>1385</v>
      </c>
      <c r="D2662" s="232" t="s">
        <v>1447</v>
      </c>
      <c r="E2662" s="232" t="s">
        <v>988</v>
      </c>
      <c r="F2662" s="232">
        <v>128</v>
      </c>
      <c r="G2662" s="232" t="s">
        <v>1364</v>
      </c>
      <c r="H2662" s="233">
        <v>23.042000000000002</v>
      </c>
      <c r="I2662" s="233">
        <v>0</v>
      </c>
      <c r="J2662" s="233">
        <v>20.429200000000002</v>
      </c>
      <c r="K2662" s="234">
        <v>88450</v>
      </c>
      <c r="L2662" s="233">
        <v>10.097</v>
      </c>
      <c r="M2662" s="234">
        <v>176075</v>
      </c>
      <c r="N2662" s="233">
        <v>0</v>
      </c>
      <c r="O2662" s="233">
        <v>0</v>
      </c>
      <c r="P2662" s="233">
        <v>18.901070000000001</v>
      </c>
      <c r="Q2662" s="234">
        <v>245040</v>
      </c>
      <c r="R2662" s="233">
        <v>9.3241999999999994</v>
      </c>
      <c r="S2662" s="234">
        <v>485100</v>
      </c>
      <c r="T2662" s="233">
        <v>0</v>
      </c>
      <c r="U2662" s="235">
        <f t="shared" si="287"/>
        <v>16820.66</v>
      </c>
      <c r="V2662" s="227">
        <f t="shared" si="288"/>
        <v>14913.316000000001</v>
      </c>
      <c r="W2662" s="227">
        <f t="shared" si="289"/>
        <v>14741.643333333333</v>
      </c>
      <c r="X2662" s="227">
        <f t="shared" si="292"/>
        <v>14672.916666666666</v>
      </c>
      <c r="Y2662" s="227">
        <f t="shared" si="290"/>
        <v>13797.7811</v>
      </c>
      <c r="Z2662" s="227">
        <f t="shared" si="291"/>
        <v>13613.332666666665</v>
      </c>
      <c r="AA2662" s="227">
        <f t="shared" si="293"/>
        <v>13475</v>
      </c>
    </row>
    <row r="2663" spans="2:27" ht="13.5" hidden="1">
      <c r="B2663" s="232" t="s">
        <v>1110</v>
      </c>
      <c r="C2663" s="232" t="s">
        <v>1386</v>
      </c>
      <c r="D2663" s="232" t="s">
        <v>1447</v>
      </c>
      <c r="E2663" s="232" t="s">
        <v>988</v>
      </c>
      <c r="F2663" s="232">
        <v>4</v>
      </c>
      <c r="G2663" s="232" t="s">
        <v>1311</v>
      </c>
      <c r="H2663" s="233">
        <v>0.77600000000000002</v>
      </c>
      <c r="I2663" s="233">
        <v>0</v>
      </c>
      <c r="J2663" s="233">
        <v>0</v>
      </c>
      <c r="K2663" s="234">
        <v>0</v>
      </c>
      <c r="L2663" s="233">
        <v>0</v>
      </c>
      <c r="M2663" s="234">
        <v>0</v>
      </c>
      <c r="N2663" s="233">
        <v>0</v>
      </c>
      <c r="O2663" s="233">
        <v>0</v>
      </c>
      <c r="P2663" s="233">
        <v>0</v>
      </c>
      <c r="Q2663" s="234">
        <v>0</v>
      </c>
      <c r="R2663" s="233">
        <v>0</v>
      </c>
      <c r="S2663" s="234">
        <v>0</v>
      </c>
      <c r="T2663" s="233">
        <v>0</v>
      </c>
      <c r="U2663" s="235">
        <f t="shared" si="287"/>
        <v>566.48</v>
      </c>
      <c r="V2663" s="227">
        <f t="shared" si="288"/>
        <v>0</v>
      </c>
      <c r="W2663" s="227">
        <f t="shared" si="289"/>
        <v>0</v>
      </c>
      <c r="X2663" s="227">
        <f t="shared" si="292"/>
        <v>0</v>
      </c>
      <c r="Y2663" s="227">
        <f t="shared" si="290"/>
        <v>0</v>
      </c>
      <c r="Z2663" s="227">
        <f t="shared" si="291"/>
        <v>0</v>
      </c>
      <c r="AA2663" s="227">
        <f t="shared" si="293"/>
        <v>0</v>
      </c>
    </row>
    <row r="2664" spans="2:27" ht="13.5" hidden="1">
      <c r="B2664" s="232" t="s">
        <v>1110</v>
      </c>
      <c r="C2664" s="232" t="s">
        <v>840</v>
      </c>
      <c r="D2664" s="232" t="s">
        <v>1447</v>
      </c>
      <c r="E2664" s="232" t="s">
        <v>988</v>
      </c>
      <c r="F2664" s="232">
        <v>8</v>
      </c>
      <c r="G2664" s="232" t="s">
        <v>1351</v>
      </c>
      <c r="H2664" s="233">
        <v>1.89</v>
      </c>
      <c r="I2664" s="233">
        <v>0</v>
      </c>
      <c r="J2664" s="233">
        <v>0</v>
      </c>
      <c r="K2664" s="234">
        <v>0</v>
      </c>
      <c r="L2664" s="233">
        <v>0</v>
      </c>
      <c r="M2664" s="234">
        <v>0</v>
      </c>
      <c r="N2664" s="233">
        <v>0</v>
      </c>
      <c r="O2664" s="233">
        <v>0</v>
      </c>
      <c r="P2664" s="233">
        <v>0</v>
      </c>
      <c r="Q2664" s="234">
        <v>0</v>
      </c>
      <c r="R2664" s="233">
        <v>0</v>
      </c>
      <c r="S2664" s="234">
        <v>0</v>
      </c>
      <c r="T2664" s="233">
        <v>0</v>
      </c>
      <c r="U2664" s="235">
        <f t="shared" si="287"/>
        <v>1379.6999999999998</v>
      </c>
      <c r="V2664" s="227">
        <f t="shared" si="288"/>
        <v>0</v>
      </c>
      <c r="W2664" s="227">
        <f t="shared" si="289"/>
        <v>0</v>
      </c>
      <c r="X2664" s="227">
        <f t="shared" si="292"/>
        <v>0</v>
      </c>
      <c r="Y2664" s="227">
        <f t="shared" si="290"/>
        <v>0</v>
      </c>
      <c r="Z2664" s="227">
        <f t="shared" si="291"/>
        <v>0</v>
      </c>
      <c r="AA2664" s="227">
        <f t="shared" si="293"/>
        <v>0</v>
      </c>
    </row>
    <row r="2665" spans="2:27" ht="13.5" hidden="1">
      <c r="B2665" s="232" t="s">
        <v>1110</v>
      </c>
      <c r="C2665" s="232" t="s">
        <v>841</v>
      </c>
      <c r="D2665" s="232" t="s">
        <v>1447</v>
      </c>
      <c r="E2665" s="232" t="s">
        <v>988</v>
      </c>
      <c r="F2665" s="232">
        <v>16</v>
      </c>
      <c r="G2665" s="232" t="s">
        <v>1352</v>
      </c>
      <c r="H2665" s="233">
        <v>3.65</v>
      </c>
      <c r="I2665" s="233">
        <v>0</v>
      </c>
      <c r="J2665" s="233">
        <v>0</v>
      </c>
      <c r="K2665" s="234">
        <v>0</v>
      </c>
      <c r="L2665" s="233">
        <v>0</v>
      </c>
      <c r="M2665" s="234">
        <v>0</v>
      </c>
      <c r="N2665" s="233">
        <v>0</v>
      </c>
      <c r="O2665" s="233">
        <v>0</v>
      </c>
      <c r="P2665" s="233">
        <v>0</v>
      </c>
      <c r="Q2665" s="234">
        <v>0</v>
      </c>
      <c r="R2665" s="233">
        <v>0</v>
      </c>
      <c r="S2665" s="234">
        <v>0</v>
      </c>
      <c r="T2665" s="233">
        <v>0</v>
      </c>
      <c r="U2665" s="235">
        <f t="shared" si="287"/>
        <v>2664.5</v>
      </c>
      <c r="V2665" s="227">
        <f t="shared" si="288"/>
        <v>0</v>
      </c>
      <c r="W2665" s="227">
        <f t="shared" si="289"/>
        <v>0</v>
      </c>
      <c r="X2665" s="227">
        <f t="shared" si="292"/>
        <v>0</v>
      </c>
      <c r="Y2665" s="227">
        <f t="shared" si="290"/>
        <v>0</v>
      </c>
      <c r="Z2665" s="227">
        <f t="shared" si="291"/>
        <v>0</v>
      </c>
      <c r="AA2665" s="227">
        <f t="shared" si="293"/>
        <v>0</v>
      </c>
    </row>
    <row r="2666" spans="2:27" ht="13.5" hidden="1">
      <c r="B2666" s="232" t="s">
        <v>1110</v>
      </c>
      <c r="C2666" s="232" t="s">
        <v>842</v>
      </c>
      <c r="D2666" s="232" t="s">
        <v>1447</v>
      </c>
      <c r="E2666" s="232" t="s">
        <v>988</v>
      </c>
      <c r="F2666" s="232">
        <v>32</v>
      </c>
      <c r="G2666" s="232" t="s">
        <v>1353</v>
      </c>
      <c r="H2666" s="233">
        <v>7.17</v>
      </c>
      <c r="I2666" s="233">
        <v>0</v>
      </c>
      <c r="J2666" s="233">
        <v>0</v>
      </c>
      <c r="K2666" s="234">
        <v>0</v>
      </c>
      <c r="L2666" s="233">
        <v>0</v>
      </c>
      <c r="M2666" s="234">
        <v>0</v>
      </c>
      <c r="N2666" s="233">
        <v>0</v>
      </c>
      <c r="O2666" s="233">
        <v>0</v>
      </c>
      <c r="P2666" s="233">
        <v>0</v>
      </c>
      <c r="Q2666" s="234">
        <v>0</v>
      </c>
      <c r="R2666" s="233">
        <v>0</v>
      </c>
      <c r="S2666" s="234">
        <v>0</v>
      </c>
      <c r="T2666" s="233">
        <v>0</v>
      </c>
      <c r="U2666" s="235">
        <f t="shared" si="287"/>
        <v>5234.1000000000004</v>
      </c>
      <c r="V2666" s="227">
        <f t="shared" si="288"/>
        <v>0</v>
      </c>
      <c r="W2666" s="227">
        <f t="shared" si="289"/>
        <v>0</v>
      </c>
      <c r="X2666" s="227">
        <f t="shared" si="292"/>
        <v>0</v>
      </c>
      <c r="Y2666" s="227">
        <f t="shared" si="290"/>
        <v>0</v>
      </c>
      <c r="Z2666" s="227">
        <f t="shared" si="291"/>
        <v>0</v>
      </c>
      <c r="AA2666" s="227">
        <f t="shared" si="293"/>
        <v>0</v>
      </c>
    </row>
    <row r="2667" spans="2:27" ht="13.5" hidden="1">
      <c r="B2667" s="232" t="s">
        <v>1110</v>
      </c>
      <c r="C2667" s="232" t="s">
        <v>843</v>
      </c>
      <c r="D2667" s="232" t="s">
        <v>1447</v>
      </c>
      <c r="E2667" s="232" t="s">
        <v>988</v>
      </c>
      <c r="F2667" s="232">
        <v>2</v>
      </c>
      <c r="G2667" s="232" t="s">
        <v>1363</v>
      </c>
      <c r="H2667" s="233">
        <v>0.5</v>
      </c>
      <c r="I2667" s="233">
        <v>0</v>
      </c>
      <c r="J2667" s="233">
        <v>0</v>
      </c>
      <c r="K2667" s="234">
        <v>0</v>
      </c>
      <c r="L2667" s="233">
        <v>0</v>
      </c>
      <c r="M2667" s="234">
        <v>0</v>
      </c>
      <c r="N2667" s="233">
        <v>0</v>
      </c>
      <c r="O2667" s="233">
        <v>0</v>
      </c>
      <c r="P2667" s="233">
        <v>0</v>
      </c>
      <c r="Q2667" s="234">
        <v>0</v>
      </c>
      <c r="R2667" s="233">
        <v>0</v>
      </c>
      <c r="S2667" s="234">
        <v>0</v>
      </c>
      <c r="T2667" s="233">
        <v>0</v>
      </c>
      <c r="U2667" s="235">
        <f t="shared" si="287"/>
        <v>365</v>
      </c>
      <c r="V2667" s="227">
        <f t="shared" si="288"/>
        <v>0</v>
      </c>
      <c r="W2667" s="227">
        <f t="shared" si="289"/>
        <v>0</v>
      </c>
      <c r="X2667" s="227">
        <f t="shared" si="292"/>
        <v>0</v>
      </c>
      <c r="Y2667" s="227">
        <f t="shared" si="290"/>
        <v>0</v>
      </c>
      <c r="Z2667" s="227">
        <f t="shared" si="291"/>
        <v>0</v>
      </c>
      <c r="AA2667" s="227">
        <f t="shared" si="293"/>
        <v>0</v>
      </c>
    </row>
    <row r="2668" spans="2:27" ht="13.5" hidden="1">
      <c r="B2668" s="232" t="s">
        <v>1110</v>
      </c>
      <c r="C2668" s="232" t="s">
        <v>844</v>
      </c>
      <c r="D2668" s="232" t="s">
        <v>1447</v>
      </c>
      <c r="E2668" s="232" t="s">
        <v>988</v>
      </c>
      <c r="F2668" s="232">
        <v>4</v>
      </c>
      <c r="G2668" s="232" t="s">
        <v>1354</v>
      </c>
      <c r="H2668" s="233">
        <v>0.94</v>
      </c>
      <c r="I2668" s="233">
        <v>0</v>
      </c>
      <c r="J2668" s="233">
        <v>0</v>
      </c>
      <c r="K2668" s="234">
        <v>0</v>
      </c>
      <c r="L2668" s="233">
        <v>0</v>
      </c>
      <c r="M2668" s="234">
        <v>0</v>
      </c>
      <c r="N2668" s="233">
        <v>0</v>
      </c>
      <c r="O2668" s="233">
        <v>0</v>
      </c>
      <c r="P2668" s="233">
        <v>0</v>
      </c>
      <c r="Q2668" s="234">
        <v>0</v>
      </c>
      <c r="R2668" s="233">
        <v>0</v>
      </c>
      <c r="S2668" s="234">
        <v>0</v>
      </c>
      <c r="T2668" s="233">
        <v>0</v>
      </c>
      <c r="U2668" s="235">
        <f t="shared" si="287"/>
        <v>686.19999999999993</v>
      </c>
      <c r="V2668" s="227">
        <f t="shared" si="288"/>
        <v>0</v>
      </c>
      <c r="W2668" s="227">
        <f t="shared" si="289"/>
        <v>0</v>
      </c>
      <c r="X2668" s="227">
        <f t="shared" si="292"/>
        <v>0</v>
      </c>
      <c r="Y2668" s="227">
        <f t="shared" si="290"/>
        <v>0</v>
      </c>
      <c r="Z2668" s="227">
        <f t="shared" si="291"/>
        <v>0</v>
      </c>
      <c r="AA2668" s="227">
        <f t="shared" si="293"/>
        <v>0</v>
      </c>
    </row>
    <row r="2669" spans="2:27" ht="13.5" hidden="1">
      <c r="B2669" s="232" t="s">
        <v>1110</v>
      </c>
      <c r="C2669" s="232" t="s">
        <v>845</v>
      </c>
      <c r="D2669" s="232" t="s">
        <v>1447</v>
      </c>
      <c r="E2669" s="232" t="s">
        <v>988</v>
      </c>
      <c r="F2669" s="232">
        <v>64</v>
      </c>
      <c r="G2669" s="232" t="s">
        <v>1355</v>
      </c>
      <c r="H2669" s="233">
        <v>12.93</v>
      </c>
      <c r="I2669" s="233">
        <v>0</v>
      </c>
      <c r="J2669" s="233">
        <v>0</v>
      </c>
      <c r="K2669" s="234">
        <v>0</v>
      </c>
      <c r="L2669" s="233">
        <v>0</v>
      </c>
      <c r="M2669" s="234">
        <v>0</v>
      </c>
      <c r="N2669" s="233">
        <v>0</v>
      </c>
      <c r="O2669" s="233">
        <v>0</v>
      </c>
      <c r="P2669" s="233">
        <v>0</v>
      </c>
      <c r="Q2669" s="234">
        <v>0</v>
      </c>
      <c r="R2669" s="233">
        <v>0</v>
      </c>
      <c r="S2669" s="234">
        <v>0</v>
      </c>
      <c r="T2669" s="233">
        <v>0</v>
      </c>
      <c r="U2669" s="235">
        <f t="shared" si="287"/>
        <v>9438.9</v>
      </c>
      <c r="V2669" s="227">
        <f t="shared" si="288"/>
        <v>0</v>
      </c>
      <c r="W2669" s="227">
        <f t="shared" si="289"/>
        <v>0</v>
      </c>
      <c r="X2669" s="227">
        <f t="shared" si="292"/>
        <v>0</v>
      </c>
      <c r="Y2669" s="227">
        <f t="shared" si="290"/>
        <v>0</v>
      </c>
      <c r="Z2669" s="227">
        <f t="shared" si="291"/>
        <v>0</v>
      </c>
      <c r="AA2669" s="227">
        <f t="shared" si="293"/>
        <v>0</v>
      </c>
    </row>
    <row r="2670" spans="2:27" ht="13.5" hidden="1">
      <c r="B2670" s="232" t="s">
        <v>1110</v>
      </c>
      <c r="C2670" s="232" t="s">
        <v>846</v>
      </c>
      <c r="D2670" s="232" t="s">
        <v>1447</v>
      </c>
      <c r="E2670" s="232" t="s">
        <v>988</v>
      </c>
      <c r="F2670" s="232">
        <v>8</v>
      </c>
      <c r="G2670" s="232" t="s">
        <v>1351</v>
      </c>
      <c r="H2670" s="233">
        <v>1.73</v>
      </c>
      <c r="I2670" s="233">
        <v>0</v>
      </c>
      <c r="J2670" s="233">
        <v>0</v>
      </c>
      <c r="K2670" s="234">
        <v>0</v>
      </c>
      <c r="L2670" s="233">
        <v>0</v>
      </c>
      <c r="M2670" s="234">
        <v>0</v>
      </c>
      <c r="N2670" s="233">
        <v>0</v>
      </c>
      <c r="O2670" s="233">
        <v>0</v>
      </c>
      <c r="P2670" s="233">
        <v>0</v>
      </c>
      <c r="Q2670" s="234">
        <v>0</v>
      </c>
      <c r="R2670" s="233">
        <v>0</v>
      </c>
      <c r="S2670" s="234">
        <v>0</v>
      </c>
      <c r="T2670" s="233">
        <v>0</v>
      </c>
      <c r="U2670" s="235">
        <f t="shared" si="287"/>
        <v>1262.9000000000001</v>
      </c>
      <c r="V2670" s="227">
        <f t="shared" si="288"/>
        <v>0</v>
      </c>
      <c r="W2670" s="227">
        <f t="shared" si="289"/>
        <v>0</v>
      </c>
      <c r="X2670" s="227">
        <f t="shared" si="292"/>
        <v>0</v>
      </c>
      <c r="Y2670" s="227">
        <f t="shared" si="290"/>
        <v>0</v>
      </c>
      <c r="Z2670" s="227">
        <f t="shared" si="291"/>
        <v>0</v>
      </c>
      <c r="AA2670" s="227">
        <f t="shared" si="293"/>
        <v>0</v>
      </c>
    </row>
    <row r="2671" spans="2:27" ht="13.5" hidden="1">
      <c r="B2671" s="232" t="s">
        <v>1110</v>
      </c>
      <c r="C2671" s="232" t="s">
        <v>847</v>
      </c>
      <c r="D2671" s="232" t="s">
        <v>1447</v>
      </c>
      <c r="E2671" s="232" t="s">
        <v>988</v>
      </c>
      <c r="F2671" s="232">
        <v>16</v>
      </c>
      <c r="G2671" s="232" t="s">
        <v>1352</v>
      </c>
      <c r="H2671" s="233">
        <v>3.33</v>
      </c>
      <c r="I2671" s="233">
        <v>0</v>
      </c>
      <c r="J2671" s="233">
        <v>0</v>
      </c>
      <c r="K2671" s="234">
        <v>0</v>
      </c>
      <c r="L2671" s="233">
        <v>0</v>
      </c>
      <c r="M2671" s="234">
        <v>0</v>
      </c>
      <c r="N2671" s="233">
        <v>0</v>
      </c>
      <c r="O2671" s="233">
        <v>0</v>
      </c>
      <c r="P2671" s="233">
        <v>0</v>
      </c>
      <c r="Q2671" s="234">
        <v>0</v>
      </c>
      <c r="R2671" s="233">
        <v>0</v>
      </c>
      <c r="S2671" s="234">
        <v>0</v>
      </c>
      <c r="T2671" s="233">
        <v>0</v>
      </c>
      <c r="U2671" s="235">
        <f t="shared" si="287"/>
        <v>2430.9</v>
      </c>
      <c r="V2671" s="227">
        <f t="shared" si="288"/>
        <v>0</v>
      </c>
      <c r="W2671" s="227">
        <f t="shared" si="289"/>
        <v>0</v>
      </c>
      <c r="X2671" s="227">
        <f t="shared" si="292"/>
        <v>0</v>
      </c>
      <c r="Y2671" s="227">
        <f t="shared" si="290"/>
        <v>0</v>
      </c>
      <c r="Z2671" s="227">
        <f t="shared" si="291"/>
        <v>0</v>
      </c>
      <c r="AA2671" s="227">
        <f t="shared" si="293"/>
        <v>0</v>
      </c>
    </row>
    <row r="2672" spans="2:27" ht="13.5" hidden="1">
      <c r="B2672" s="232" t="s">
        <v>1110</v>
      </c>
      <c r="C2672" s="232" t="s">
        <v>848</v>
      </c>
      <c r="D2672" s="232" t="s">
        <v>1447</v>
      </c>
      <c r="E2672" s="232" t="s">
        <v>988</v>
      </c>
      <c r="F2672" s="232">
        <v>32</v>
      </c>
      <c r="G2672" s="232" t="s">
        <v>1353</v>
      </c>
      <c r="H2672" s="233">
        <v>6.53</v>
      </c>
      <c r="I2672" s="233">
        <v>0</v>
      </c>
      <c r="J2672" s="233">
        <v>0</v>
      </c>
      <c r="K2672" s="234">
        <v>0</v>
      </c>
      <c r="L2672" s="233">
        <v>0</v>
      </c>
      <c r="M2672" s="234">
        <v>0</v>
      </c>
      <c r="N2672" s="233">
        <v>0</v>
      </c>
      <c r="O2672" s="233">
        <v>0</v>
      </c>
      <c r="P2672" s="233">
        <v>0</v>
      </c>
      <c r="Q2672" s="234">
        <v>0</v>
      </c>
      <c r="R2672" s="233">
        <v>0</v>
      </c>
      <c r="S2672" s="234">
        <v>0</v>
      </c>
      <c r="T2672" s="233">
        <v>0</v>
      </c>
      <c r="U2672" s="235">
        <f t="shared" si="287"/>
        <v>4766.9000000000005</v>
      </c>
      <c r="V2672" s="227">
        <f t="shared" si="288"/>
        <v>0</v>
      </c>
      <c r="W2672" s="227">
        <f t="shared" si="289"/>
        <v>0</v>
      </c>
      <c r="X2672" s="227">
        <f t="shared" si="292"/>
        <v>0</v>
      </c>
      <c r="Y2672" s="227">
        <f t="shared" si="290"/>
        <v>0</v>
      </c>
      <c r="Z2672" s="227">
        <f t="shared" si="291"/>
        <v>0</v>
      </c>
      <c r="AA2672" s="227">
        <f t="shared" si="293"/>
        <v>0</v>
      </c>
    </row>
    <row r="2673" spans="2:27" ht="13.5" hidden="1">
      <c r="B2673" s="232" t="s">
        <v>1110</v>
      </c>
      <c r="C2673" s="232" t="s">
        <v>849</v>
      </c>
      <c r="D2673" s="232" t="s">
        <v>1447</v>
      </c>
      <c r="E2673" s="232" t="s">
        <v>988</v>
      </c>
      <c r="F2673" s="232">
        <v>2</v>
      </c>
      <c r="G2673" s="232" t="s">
        <v>1363</v>
      </c>
      <c r="H2673" s="233">
        <v>0.46</v>
      </c>
      <c r="I2673" s="233">
        <v>0</v>
      </c>
      <c r="J2673" s="233">
        <v>0</v>
      </c>
      <c r="K2673" s="234">
        <v>0</v>
      </c>
      <c r="L2673" s="233">
        <v>0</v>
      </c>
      <c r="M2673" s="234">
        <v>0</v>
      </c>
      <c r="N2673" s="233">
        <v>0</v>
      </c>
      <c r="O2673" s="233">
        <v>0</v>
      </c>
      <c r="P2673" s="233">
        <v>0</v>
      </c>
      <c r="Q2673" s="234">
        <v>0</v>
      </c>
      <c r="R2673" s="233">
        <v>0</v>
      </c>
      <c r="S2673" s="234">
        <v>0</v>
      </c>
      <c r="T2673" s="233">
        <v>0</v>
      </c>
      <c r="U2673" s="235">
        <f t="shared" si="287"/>
        <v>335.8</v>
      </c>
      <c r="V2673" s="227">
        <f t="shared" si="288"/>
        <v>0</v>
      </c>
      <c r="W2673" s="227">
        <f t="shared" si="289"/>
        <v>0</v>
      </c>
      <c r="X2673" s="227">
        <f t="shared" si="292"/>
        <v>0</v>
      </c>
      <c r="Y2673" s="227">
        <f t="shared" si="290"/>
        <v>0</v>
      </c>
      <c r="Z2673" s="227">
        <f t="shared" si="291"/>
        <v>0</v>
      </c>
      <c r="AA2673" s="227">
        <f t="shared" si="293"/>
        <v>0</v>
      </c>
    </row>
    <row r="2674" spans="2:27" ht="13.5" hidden="1">
      <c r="B2674" s="232" t="s">
        <v>1110</v>
      </c>
      <c r="C2674" s="232" t="s">
        <v>850</v>
      </c>
      <c r="D2674" s="232" t="s">
        <v>1447</v>
      </c>
      <c r="E2674" s="232" t="s">
        <v>988</v>
      </c>
      <c r="F2674" s="232">
        <v>4</v>
      </c>
      <c r="G2674" s="232" t="s">
        <v>1354</v>
      </c>
      <c r="H2674" s="233">
        <v>0.86</v>
      </c>
      <c r="I2674" s="233">
        <v>0</v>
      </c>
      <c r="J2674" s="233">
        <v>0</v>
      </c>
      <c r="K2674" s="234">
        <v>0</v>
      </c>
      <c r="L2674" s="233">
        <v>0</v>
      </c>
      <c r="M2674" s="234">
        <v>0</v>
      </c>
      <c r="N2674" s="233">
        <v>0</v>
      </c>
      <c r="O2674" s="233">
        <v>0</v>
      </c>
      <c r="P2674" s="233">
        <v>0</v>
      </c>
      <c r="Q2674" s="234">
        <v>0</v>
      </c>
      <c r="R2674" s="233">
        <v>0</v>
      </c>
      <c r="S2674" s="234">
        <v>0</v>
      </c>
      <c r="T2674" s="233">
        <v>0</v>
      </c>
      <c r="U2674" s="235">
        <f t="shared" si="287"/>
        <v>627.79999999999995</v>
      </c>
      <c r="V2674" s="227">
        <f t="shared" si="288"/>
        <v>0</v>
      </c>
      <c r="W2674" s="227">
        <f t="shared" si="289"/>
        <v>0</v>
      </c>
      <c r="X2674" s="227">
        <f t="shared" si="292"/>
        <v>0</v>
      </c>
      <c r="Y2674" s="227">
        <f t="shared" si="290"/>
        <v>0</v>
      </c>
      <c r="Z2674" s="227">
        <f t="shared" si="291"/>
        <v>0</v>
      </c>
      <c r="AA2674" s="227">
        <f t="shared" si="293"/>
        <v>0</v>
      </c>
    </row>
    <row r="2675" spans="2:27" ht="13.5" hidden="1">
      <c r="B2675" s="232" t="s">
        <v>1110</v>
      </c>
      <c r="C2675" s="232" t="s">
        <v>851</v>
      </c>
      <c r="D2675" s="232" t="s">
        <v>1447</v>
      </c>
      <c r="E2675" s="232" t="s">
        <v>988</v>
      </c>
      <c r="F2675" s="232">
        <v>48</v>
      </c>
      <c r="G2675" s="232" t="s">
        <v>1356</v>
      </c>
      <c r="H2675" s="233">
        <v>9.5380000000000003</v>
      </c>
      <c r="I2675" s="233">
        <v>0</v>
      </c>
      <c r="J2675" s="233">
        <v>0</v>
      </c>
      <c r="K2675" s="234">
        <v>0</v>
      </c>
      <c r="L2675" s="233">
        <v>0</v>
      </c>
      <c r="M2675" s="234">
        <v>0</v>
      </c>
      <c r="N2675" s="233">
        <v>0</v>
      </c>
      <c r="O2675" s="233">
        <v>0</v>
      </c>
      <c r="P2675" s="233">
        <v>0</v>
      </c>
      <c r="Q2675" s="234">
        <v>0</v>
      </c>
      <c r="R2675" s="233">
        <v>0</v>
      </c>
      <c r="S2675" s="234">
        <v>0</v>
      </c>
      <c r="T2675" s="233">
        <v>0</v>
      </c>
      <c r="U2675" s="235">
        <f t="shared" si="287"/>
        <v>6962.74</v>
      </c>
      <c r="V2675" s="227">
        <f t="shared" si="288"/>
        <v>0</v>
      </c>
      <c r="W2675" s="227">
        <f t="shared" si="289"/>
        <v>0</v>
      </c>
      <c r="X2675" s="227">
        <f t="shared" si="292"/>
        <v>0</v>
      </c>
      <c r="Y2675" s="227">
        <f t="shared" si="290"/>
        <v>0</v>
      </c>
      <c r="Z2675" s="227">
        <f t="shared" si="291"/>
        <v>0</v>
      </c>
      <c r="AA2675" s="227">
        <f t="shared" si="293"/>
        <v>0</v>
      </c>
    </row>
    <row r="2676" spans="2:27" ht="13.5" hidden="1">
      <c r="B2676" s="232" t="s">
        <v>1110</v>
      </c>
      <c r="C2676" s="232" t="s">
        <v>852</v>
      </c>
      <c r="D2676" s="232" t="s">
        <v>1447</v>
      </c>
      <c r="E2676" s="232" t="s">
        <v>988</v>
      </c>
      <c r="F2676" s="232">
        <v>64</v>
      </c>
      <c r="G2676" s="232" t="s">
        <v>1364</v>
      </c>
      <c r="H2676" s="233">
        <v>12.673999999999999</v>
      </c>
      <c r="I2676" s="233">
        <v>0</v>
      </c>
      <c r="J2676" s="233">
        <v>0</v>
      </c>
      <c r="K2676" s="234">
        <v>0</v>
      </c>
      <c r="L2676" s="233">
        <v>0</v>
      </c>
      <c r="M2676" s="234">
        <v>0</v>
      </c>
      <c r="N2676" s="233">
        <v>0</v>
      </c>
      <c r="O2676" s="233">
        <v>0</v>
      </c>
      <c r="P2676" s="233">
        <v>0</v>
      </c>
      <c r="Q2676" s="234">
        <v>0</v>
      </c>
      <c r="R2676" s="233">
        <v>0</v>
      </c>
      <c r="S2676" s="234">
        <v>0</v>
      </c>
      <c r="T2676" s="233">
        <v>0</v>
      </c>
      <c r="U2676" s="235">
        <f t="shared" si="287"/>
        <v>9252.02</v>
      </c>
      <c r="V2676" s="227">
        <f t="shared" si="288"/>
        <v>0</v>
      </c>
      <c r="W2676" s="227">
        <f t="shared" si="289"/>
        <v>0</v>
      </c>
      <c r="X2676" s="227">
        <f t="shared" si="292"/>
        <v>0</v>
      </c>
      <c r="Y2676" s="227">
        <f t="shared" si="290"/>
        <v>0</v>
      </c>
      <c r="Z2676" s="227">
        <f t="shared" si="291"/>
        <v>0</v>
      </c>
      <c r="AA2676" s="227">
        <f t="shared" si="293"/>
        <v>0</v>
      </c>
    </row>
    <row r="2677" spans="2:27" ht="13.5" hidden="1">
      <c r="B2677" s="232" t="s">
        <v>1110</v>
      </c>
      <c r="C2677" s="232" t="s">
        <v>853</v>
      </c>
      <c r="D2677" s="232" t="s">
        <v>1447</v>
      </c>
      <c r="E2677" s="232" t="s">
        <v>988</v>
      </c>
      <c r="F2677" s="232">
        <v>96</v>
      </c>
      <c r="G2677" s="232" t="s">
        <v>1365</v>
      </c>
      <c r="H2677" s="233">
        <v>18.946000000000002</v>
      </c>
      <c r="I2677" s="233">
        <v>0</v>
      </c>
      <c r="J2677" s="233">
        <v>0</v>
      </c>
      <c r="K2677" s="234">
        <v>0</v>
      </c>
      <c r="L2677" s="233">
        <v>0</v>
      </c>
      <c r="M2677" s="234">
        <v>0</v>
      </c>
      <c r="N2677" s="233">
        <v>0</v>
      </c>
      <c r="O2677" s="233">
        <v>0</v>
      </c>
      <c r="P2677" s="233">
        <v>0</v>
      </c>
      <c r="Q2677" s="234">
        <v>0</v>
      </c>
      <c r="R2677" s="233">
        <v>0</v>
      </c>
      <c r="S2677" s="234">
        <v>0</v>
      </c>
      <c r="T2677" s="233">
        <v>0</v>
      </c>
      <c r="U2677" s="235">
        <f t="shared" si="287"/>
        <v>13830.580000000002</v>
      </c>
      <c r="V2677" s="227">
        <f t="shared" si="288"/>
        <v>0</v>
      </c>
      <c r="W2677" s="227">
        <f t="shared" si="289"/>
        <v>0</v>
      </c>
      <c r="X2677" s="227">
        <f t="shared" si="292"/>
        <v>0</v>
      </c>
      <c r="Y2677" s="227">
        <f t="shared" si="290"/>
        <v>0</v>
      </c>
      <c r="Z2677" s="227">
        <f t="shared" si="291"/>
        <v>0</v>
      </c>
      <c r="AA2677" s="227">
        <f t="shared" si="293"/>
        <v>0</v>
      </c>
    </row>
    <row r="2678" spans="2:27" ht="13.5" hidden="1">
      <c r="B2678" s="232" t="s">
        <v>1110</v>
      </c>
      <c r="C2678" s="232" t="s">
        <v>854</v>
      </c>
      <c r="D2678" s="232" t="s">
        <v>1447</v>
      </c>
      <c r="E2678" s="232" t="s">
        <v>988</v>
      </c>
      <c r="F2678" s="232">
        <v>8</v>
      </c>
      <c r="G2678" s="232" t="s">
        <v>1317</v>
      </c>
      <c r="H2678" s="233">
        <v>1.698</v>
      </c>
      <c r="I2678" s="233">
        <v>0</v>
      </c>
      <c r="J2678" s="233">
        <v>0</v>
      </c>
      <c r="K2678" s="234">
        <v>0</v>
      </c>
      <c r="L2678" s="233">
        <v>0</v>
      </c>
      <c r="M2678" s="234">
        <v>0</v>
      </c>
      <c r="N2678" s="233">
        <v>0</v>
      </c>
      <c r="O2678" s="233">
        <v>0</v>
      </c>
      <c r="P2678" s="233">
        <v>0</v>
      </c>
      <c r="Q2678" s="234">
        <v>0</v>
      </c>
      <c r="R2678" s="233">
        <v>0</v>
      </c>
      <c r="S2678" s="234">
        <v>0</v>
      </c>
      <c r="T2678" s="233">
        <v>0</v>
      </c>
      <c r="U2678" s="235">
        <f t="shared" si="287"/>
        <v>1239.54</v>
      </c>
      <c r="V2678" s="227">
        <f t="shared" si="288"/>
        <v>0</v>
      </c>
      <c r="W2678" s="227">
        <f t="shared" si="289"/>
        <v>0</v>
      </c>
      <c r="X2678" s="227">
        <f t="shared" si="292"/>
        <v>0</v>
      </c>
      <c r="Y2678" s="227">
        <f t="shared" si="290"/>
        <v>0</v>
      </c>
      <c r="Z2678" s="227">
        <f t="shared" si="291"/>
        <v>0</v>
      </c>
      <c r="AA2678" s="227">
        <f t="shared" si="293"/>
        <v>0</v>
      </c>
    </row>
    <row r="2679" spans="2:27" ht="13.5" hidden="1">
      <c r="B2679" s="232" t="s">
        <v>1110</v>
      </c>
      <c r="C2679" s="232" t="s">
        <v>855</v>
      </c>
      <c r="D2679" s="232" t="s">
        <v>1447</v>
      </c>
      <c r="E2679" s="232" t="s">
        <v>988</v>
      </c>
      <c r="F2679" s="232">
        <v>16</v>
      </c>
      <c r="G2679" s="232" t="s">
        <v>1316</v>
      </c>
      <c r="H2679" s="233">
        <v>3.266</v>
      </c>
      <c r="I2679" s="233">
        <v>0</v>
      </c>
      <c r="J2679" s="233">
        <v>0</v>
      </c>
      <c r="K2679" s="234">
        <v>0</v>
      </c>
      <c r="L2679" s="233">
        <v>0</v>
      </c>
      <c r="M2679" s="234">
        <v>0</v>
      </c>
      <c r="N2679" s="233">
        <v>0</v>
      </c>
      <c r="O2679" s="233">
        <v>0</v>
      </c>
      <c r="P2679" s="233">
        <v>0</v>
      </c>
      <c r="Q2679" s="234">
        <v>0</v>
      </c>
      <c r="R2679" s="233">
        <v>0</v>
      </c>
      <c r="S2679" s="234">
        <v>0</v>
      </c>
      <c r="T2679" s="233">
        <v>0</v>
      </c>
      <c r="U2679" s="235">
        <f t="shared" si="287"/>
        <v>2384.1799999999998</v>
      </c>
      <c r="V2679" s="227">
        <f t="shared" si="288"/>
        <v>0</v>
      </c>
      <c r="W2679" s="227">
        <f t="shared" si="289"/>
        <v>0</v>
      </c>
      <c r="X2679" s="227">
        <f t="shared" si="292"/>
        <v>0</v>
      </c>
      <c r="Y2679" s="227">
        <f t="shared" si="290"/>
        <v>0</v>
      </c>
      <c r="Z2679" s="227">
        <f t="shared" si="291"/>
        <v>0</v>
      </c>
      <c r="AA2679" s="227">
        <f t="shared" si="293"/>
        <v>0</v>
      </c>
    </row>
    <row r="2680" spans="2:27" ht="13.5" hidden="1">
      <c r="B2680" s="232" t="s">
        <v>1110</v>
      </c>
      <c r="C2680" s="232" t="s">
        <v>856</v>
      </c>
      <c r="D2680" s="232" t="s">
        <v>1447</v>
      </c>
      <c r="E2680" s="232" t="s">
        <v>988</v>
      </c>
      <c r="F2680" s="232">
        <v>32</v>
      </c>
      <c r="G2680" s="232" t="s">
        <v>1345</v>
      </c>
      <c r="H2680" s="233">
        <v>6.4020000000000001</v>
      </c>
      <c r="I2680" s="233">
        <v>0</v>
      </c>
      <c r="J2680" s="233">
        <v>0</v>
      </c>
      <c r="K2680" s="234">
        <v>0</v>
      </c>
      <c r="L2680" s="233">
        <v>0</v>
      </c>
      <c r="M2680" s="234">
        <v>0</v>
      </c>
      <c r="N2680" s="233">
        <v>0</v>
      </c>
      <c r="O2680" s="233">
        <v>0</v>
      </c>
      <c r="P2680" s="233">
        <v>0</v>
      </c>
      <c r="Q2680" s="234">
        <v>0</v>
      </c>
      <c r="R2680" s="233">
        <v>0</v>
      </c>
      <c r="S2680" s="234">
        <v>0</v>
      </c>
      <c r="T2680" s="233">
        <v>0</v>
      </c>
      <c r="U2680" s="235">
        <f t="shared" si="287"/>
        <v>4673.46</v>
      </c>
      <c r="V2680" s="227">
        <f t="shared" si="288"/>
        <v>0</v>
      </c>
      <c r="W2680" s="227">
        <f t="shared" si="289"/>
        <v>0</v>
      </c>
      <c r="X2680" s="227">
        <f t="shared" si="292"/>
        <v>0</v>
      </c>
      <c r="Y2680" s="227">
        <f t="shared" si="290"/>
        <v>0</v>
      </c>
      <c r="Z2680" s="227">
        <f t="shared" si="291"/>
        <v>0</v>
      </c>
      <c r="AA2680" s="227">
        <f t="shared" si="293"/>
        <v>0</v>
      </c>
    </row>
    <row r="2681" spans="2:27" ht="13.5" hidden="1">
      <c r="B2681" s="232" t="s">
        <v>1110</v>
      </c>
      <c r="C2681" s="232" t="s">
        <v>857</v>
      </c>
      <c r="D2681" s="232" t="s">
        <v>1447</v>
      </c>
      <c r="E2681" s="232" t="s">
        <v>988</v>
      </c>
      <c r="F2681" s="232">
        <v>2</v>
      </c>
      <c r="G2681" s="232" t="s">
        <v>1311</v>
      </c>
      <c r="H2681" s="233">
        <v>0.45200000000000001</v>
      </c>
      <c r="I2681" s="233">
        <v>0</v>
      </c>
      <c r="J2681" s="233">
        <v>0</v>
      </c>
      <c r="K2681" s="234">
        <v>0</v>
      </c>
      <c r="L2681" s="233">
        <v>0</v>
      </c>
      <c r="M2681" s="234">
        <v>0</v>
      </c>
      <c r="N2681" s="233">
        <v>0</v>
      </c>
      <c r="O2681" s="233">
        <v>0</v>
      </c>
      <c r="P2681" s="233">
        <v>0</v>
      </c>
      <c r="Q2681" s="234">
        <v>0</v>
      </c>
      <c r="R2681" s="233">
        <v>0</v>
      </c>
      <c r="S2681" s="234">
        <v>0</v>
      </c>
      <c r="T2681" s="233">
        <v>0</v>
      </c>
      <c r="U2681" s="235">
        <f t="shared" si="287"/>
        <v>329.96000000000004</v>
      </c>
      <c r="V2681" s="227">
        <f t="shared" si="288"/>
        <v>0</v>
      </c>
      <c r="W2681" s="227">
        <f t="shared" si="289"/>
        <v>0</v>
      </c>
      <c r="X2681" s="227">
        <f t="shared" si="292"/>
        <v>0</v>
      </c>
      <c r="Y2681" s="227">
        <f t="shared" si="290"/>
        <v>0</v>
      </c>
      <c r="Z2681" s="227">
        <f t="shared" si="291"/>
        <v>0</v>
      </c>
      <c r="AA2681" s="227">
        <f t="shared" si="293"/>
        <v>0</v>
      </c>
    </row>
    <row r="2682" spans="2:27" ht="13.5" hidden="1">
      <c r="B2682" s="232" t="s">
        <v>1110</v>
      </c>
      <c r="C2682" s="232" t="s">
        <v>858</v>
      </c>
      <c r="D2682" s="232" t="s">
        <v>1447</v>
      </c>
      <c r="E2682" s="232" t="s">
        <v>988</v>
      </c>
      <c r="F2682" s="232">
        <v>96</v>
      </c>
      <c r="G2682" s="232" t="s">
        <v>1365</v>
      </c>
      <c r="H2682" s="233">
        <v>18.946000000000002</v>
      </c>
      <c r="I2682" s="233">
        <v>0</v>
      </c>
      <c r="J2682" s="233">
        <v>0</v>
      </c>
      <c r="K2682" s="234">
        <v>0</v>
      </c>
      <c r="L2682" s="233">
        <v>0</v>
      </c>
      <c r="M2682" s="234">
        <v>0</v>
      </c>
      <c r="N2682" s="233">
        <v>0</v>
      </c>
      <c r="O2682" s="233">
        <v>0</v>
      </c>
      <c r="P2682" s="233">
        <v>0</v>
      </c>
      <c r="Q2682" s="234">
        <v>0</v>
      </c>
      <c r="R2682" s="233">
        <v>0</v>
      </c>
      <c r="S2682" s="234">
        <v>0</v>
      </c>
      <c r="T2682" s="233">
        <v>0</v>
      </c>
      <c r="U2682" s="235">
        <f t="shared" si="287"/>
        <v>13830.580000000002</v>
      </c>
      <c r="V2682" s="227">
        <f t="shared" si="288"/>
        <v>0</v>
      </c>
      <c r="W2682" s="227">
        <f t="shared" si="289"/>
        <v>0</v>
      </c>
      <c r="X2682" s="227">
        <f t="shared" si="292"/>
        <v>0</v>
      </c>
      <c r="Y2682" s="227">
        <f t="shared" si="290"/>
        <v>0</v>
      </c>
      <c r="Z2682" s="227">
        <f t="shared" si="291"/>
        <v>0</v>
      </c>
      <c r="AA2682" s="227">
        <f t="shared" si="293"/>
        <v>0</v>
      </c>
    </row>
    <row r="2683" spans="2:27" ht="13.5" hidden="1">
      <c r="B2683" s="232" t="s">
        <v>1110</v>
      </c>
      <c r="C2683" s="232" t="s">
        <v>859</v>
      </c>
      <c r="D2683" s="232" t="s">
        <v>1447</v>
      </c>
      <c r="E2683" s="232" t="s">
        <v>988</v>
      </c>
      <c r="F2683" s="232">
        <v>4</v>
      </c>
      <c r="G2683" s="232" t="s">
        <v>1312</v>
      </c>
      <c r="H2683" s="233">
        <v>0.84399999999999997</v>
      </c>
      <c r="I2683" s="233">
        <v>0</v>
      </c>
      <c r="J2683" s="233">
        <v>0</v>
      </c>
      <c r="K2683" s="234">
        <v>0</v>
      </c>
      <c r="L2683" s="233">
        <v>0</v>
      </c>
      <c r="M2683" s="234">
        <v>0</v>
      </c>
      <c r="N2683" s="233">
        <v>0</v>
      </c>
      <c r="O2683" s="233">
        <v>0</v>
      </c>
      <c r="P2683" s="233">
        <v>0</v>
      </c>
      <c r="Q2683" s="234">
        <v>0</v>
      </c>
      <c r="R2683" s="233">
        <v>0</v>
      </c>
      <c r="S2683" s="234">
        <v>0</v>
      </c>
      <c r="T2683" s="233">
        <v>0</v>
      </c>
      <c r="U2683" s="235">
        <f t="shared" si="287"/>
        <v>616.12</v>
      </c>
      <c r="V2683" s="227">
        <f t="shared" si="288"/>
        <v>0</v>
      </c>
      <c r="W2683" s="227">
        <f t="shared" si="289"/>
        <v>0</v>
      </c>
      <c r="X2683" s="227">
        <f t="shared" si="292"/>
        <v>0</v>
      </c>
      <c r="Y2683" s="227">
        <f t="shared" si="290"/>
        <v>0</v>
      </c>
      <c r="Z2683" s="227">
        <f t="shared" si="291"/>
        <v>0</v>
      </c>
      <c r="AA2683" s="227">
        <f t="shared" si="293"/>
        <v>0</v>
      </c>
    </row>
    <row r="2684" spans="2:27" ht="13.5" hidden="1">
      <c r="B2684" s="232" t="s">
        <v>1110</v>
      </c>
      <c r="C2684" s="232" t="s">
        <v>860</v>
      </c>
      <c r="D2684" s="232" t="s">
        <v>1447</v>
      </c>
      <c r="E2684" s="232" t="s">
        <v>988</v>
      </c>
      <c r="F2684" s="232">
        <v>48</v>
      </c>
      <c r="G2684" s="232" t="s">
        <v>1356</v>
      </c>
      <c r="H2684" s="233">
        <v>9.1539999999999999</v>
      </c>
      <c r="I2684" s="233">
        <v>0</v>
      </c>
      <c r="J2684" s="233">
        <v>0</v>
      </c>
      <c r="K2684" s="234">
        <v>0</v>
      </c>
      <c r="L2684" s="233">
        <v>0</v>
      </c>
      <c r="M2684" s="234">
        <v>0</v>
      </c>
      <c r="N2684" s="233">
        <v>0</v>
      </c>
      <c r="O2684" s="233">
        <v>0</v>
      </c>
      <c r="P2684" s="233">
        <v>0</v>
      </c>
      <c r="Q2684" s="234">
        <v>0</v>
      </c>
      <c r="R2684" s="233">
        <v>0</v>
      </c>
      <c r="S2684" s="234">
        <v>0</v>
      </c>
      <c r="T2684" s="233">
        <v>0</v>
      </c>
      <c r="U2684" s="235">
        <f t="shared" si="287"/>
        <v>6682.42</v>
      </c>
      <c r="V2684" s="227">
        <f t="shared" si="288"/>
        <v>0</v>
      </c>
      <c r="W2684" s="227">
        <f t="shared" si="289"/>
        <v>0</v>
      </c>
      <c r="X2684" s="227">
        <f t="shared" si="292"/>
        <v>0</v>
      </c>
      <c r="Y2684" s="227">
        <f t="shared" si="290"/>
        <v>0</v>
      </c>
      <c r="Z2684" s="227">
        <f t="shared" si="291"/>
        <v>0</v>
      </c>
      <c r="AA2684" s="227">
        <f t="shared" si="293"/>
        <v>0</v>
      </c>
    </row>
    <row r="2685" spans="2:27" ht="13.5" hidden="1">
      <c r="B2685" s="232" t="s">
        <v>1110</v>
      </c>
      <c r="C2685" s="232" t="s">
        <v>861</v>
      </c>
      <c r="D2685" s="232" t="s">
        <v>1447</v>
      </c>
      <c r="E2685" s="232" t="s">
        <v>988</v>
      </c>
      <c r="F2685" s="232">
        <v>64</v>
      </c>
      <c r="G2685" s="232" t="s">
        <v>1364</v>
      </c>
      <c r="H2685" s="233">
        <v>12.162000000000001</v>
      </c>
      <c r="I2685" s="233">
        <v>0</v>
      </c>
      <c r="J2685" s="233">
        <v>0</v>
      </c>
      <c r="K2685" s="234">
        <v>0</v>
      </c>
      <c r="L2685" s="233">
        <v>0</v>
      </c>
      <c r="M2685" s="234">
        <v>0</v>
      </c>
      <c r="N2685" s="233">
        <v>0</v>
      </c>
      <c r="O2685" s="233">
        <v>0</v>
      </c>
      <c r="P2685" s="233">
        <v>0</v>
      </c>
      <c r="Q2685" s="234">
        <v>0</v>
      </c>
      <c r="R2685" s="233">
        <v>0</v>
      </c>
      <c r="S2685" s="234">
        <v>0</v>
      </c>
      <c r="T2685" s="233">
        <v>0</v>
      </c>
      <c r="U2685" s="235">
        <f t="shared" si="287"/>
        <v>8878.26</v>
      </c>
      <c r="V2685" s="227">
        <f t="shared" si="288"/>
        <v>0</v>
      </c>
      <c r="W2685" s="227">
        <f t="shared" si="289"/>
        <v>0</v>
      </c>
      <c r="X2685" s="227">
        <f t="shared" si="292"/>
        <v>0</v>
      </c>
      <c r="Y2685" s="227">
        <f t="shared" si="290"/>
        <v>0</v>
      </c>
      <c r="Z2685" s="227">
        <f t="shared" si="291"/>
        <v>0</v>
      </c>
      <c r="AA2685" s="227">
        <f t="shared" si="293"/>
        <v>0</v>
      </c>
    </row>
    <row r="2686" spans="2:27" ht="13.5" hidden="1">
      <c r="B2686" s="232" t="s">
        <v>1110</v>
      </c>
      <c r="C2686" s="232" t="s">
        <v>862</v>
      </c>
      <c r="D2686" s="232" t="s">
        <v>1447</v>
      </c>
      <c r="E2686" s="232" t="s">
        <v>988</v>
      </c>
      <c r="F2686" s="232">
        <v>96</v>
      </c>
      <c r="G2686" s="232" t="s">
        <v>1365</v>
      </c>
      <c r="H2686" s="233">
        <v>18.178000000000001</v>
      </c>
      <c r="I2686" s="233">
        <v>0</v>
      </c>
      <c r="J2686" s="233">
        <v>0</v>
      </c>
      <c r="K2686" s="234">
        <v>0</v>
      </c>
      <c r="L2686" s="233">
        <v>0</v>
      </c>
      <c r="M2686" s="234">
        <v>0</v>
      </c>
      <c r="N2686" s="233">
        <v>0</v>
      </c>
      <c r="O2686" s="233">
        <v>0</v>
      </c>
      <c r="P2686" s="233">
        <v>0</v>
      </c>
      <c r="Q2686" s="234">
        <v>0</v>
      </c>
      <c r="R2686" s="233">
        <v>0</v>
      </c>
      <c r="S2686" s="234">
        <v>0</v>
      </c>
      <c r="T2686" s="233">
        <v>0</v>
      </c>
      <c r="U2686" s="235">
        <f t="shared" si="287"/>
        <v>13269.94</v>
      </c>
      <c r="V2686" s="227">
        <f t="shared" si="288"/>
        <v>0</v>
      </c>
      <c r="W2686" s="227">
        <f t="shared" si="289"/>
        <v>0</v>
      </c>
      <c r="X2686" s="227">
        <f t="shared" si="292"/>
        <v>0</v>
      </c>
      <c r="Y2686" s="227">
        <f t="shared" si="290"/>
        <v>0</v>
      </c>
      <c r="Z2686" s="227">
        <f t="shared" si="291"/>
        <v>0</v>
      </c>
      <c r="AA2686" s="227">
        <f t="shared" si="293"/>
        <v>0</v>
      </c>
    </row>
    <row r="2687" spans="2:27" ht="13.5" hidden="1">
      <c r="B2687" s="232" t="s">
        <v>1110</v>
      </c>
      <c r="C2687" s="232" t="s">
        <v>863</v>
      </c>
      <c r="D2687" s="232" t="s">
        <v>1447</v>
      </c>
      <c r="E2687" s="232" t="s">
        <v>988</v>
      </c>
      <c r="F2687" s="232">
        <v>8</v>
      </c>
      <c r="G2687" s="232" t="s">
        <v>1317</v>
      </c>
      <c r="H2687" s="233">
        <v>1.6339999999999999</v>
      </c>
      <c r="I2687" s="233">
        <v>0</v>
      </c>
      <c r="J2687" s="233">
        <v>0</v>
      </c>
      <c r="K2687" s="234">
        <v>0</v>
      </c>
      <c r="L2687" s="233">
        <v>0</v>
      </c>
      <c r="M2687" s="234">
        <v>0</v>
      </c>
      <c r="N2687" s="233">
        <v>0</v>
      </c>
      <c r="O2687" s="233">
        <v>0</v>
      </c>
      <c r="P2687" s="233">
        <v>0</v>
      </c>
      <c r="Q2687" s="234">
        <v>0</v>
      </c>
      <c r="R2687" s="233">
        <v>0</v>
      </c>
      <c r="S2687" s="234">
        <v>0</v>
      </c>
      <c r="T2687" s="233">
        <v>0</v>
      </c>
      <c r="U2687" s="235">
        <f t="shared" si="287"/>
        <v>1192.82</v>
      </c>
      <c r="V2687" s="227">
        <f t="shared" si="288"/>
        <v>0</v>
      </c>
      <c r="W2687" s="227">
        <f t="shared" si="289"/>
        <v>0</v>
      </c>
      <c r="X2687" s="227">
        <f t="shared" si="292"/>
        <v>0</v>
      </c>
      <c r="Y2687" s="227">
        <f t="shared" si="290"/>
        <v>0</v>
      </c>
      <c r="Z2687" s="227">
        <f t="shared" si="291"/>
        <v>0</v>
      </c>
      <c r="AA2687" s="227">
        <f t="shared" si="293"/>
        <v>0</v>
      </c>
    </row>
    <row r="2688" spans="2:27" ht="13.5" hidden="1">
      <c r="B2688" s="232" t="s">
        <v>1110</v>
      </c>
      <c r="C2688" s="232" t="s">
        <v>864</v>
      </c>
      <c r="D2688" s="232" t="s">
        <v>1447</v>
      </c>
      <c r="E2688" s="232" t="s">
        <v>988</v>
      </c>
      <c r="F2688" s="232">
        <v>16</v>
      </c>
      <c r="G2688" s="232" t="s">
        <v>1316</v>
      </c>
      <c r="H2688" s="233">
        <v>3.1379999999999999</v>
      </c>
      <c r="I2688" s="233">
        <v>0</v>
      </c>
      <c r="J2688" s="233">
        <v>0</v>
      </c>
      <c r="K2688" s="234">
        <v>0</v>
      </c>
      <c r="L2688" s="233">
        <v>0</v>
      </c>
      <c r="M2688" s="234">
        <v>0</v>
      </c>
      <c r="N2688" s="233">
        <v>0</v>
      </c>
      <c r="O2688" s="233">
        <v>0</v>
      </c>
      <c r="P2688" s="233">
        <v>0</v>
      </c>
      <c r="Q2688" s="234">
        <v>0</v>
      </c>
      <c r="R2688" s="233">
        <v>0</v>
      </c>
      <c r="S2688" s="234">
        <v>0</v>
      </c>
      <c r="T2688" s="233">
        <v>0</v>
      </c>
      <c r="U2688" s="235">
        <f t="shared" si="287"/>
        <v>2290.7399999999998</v>
      </c>
      <c r="V2688" s="227">
        <f t="shared" si="288"/>
        <v>0</v>
      </c>
      <c r="W2688" s="227">
        <f t="shared" si="289"/>
        <v>0</v>
      </c>
      <c r="X2688" s="227">
        <f t="shared" si="292"/>
        <v>0</v>
      </c>
      <c r="Y2688" s="227">
        <f t="shared" si="290"/>
        <v>0</v>
      </c>
      <c r="Z2688" s="227">
        <f t="shared" si="291"/>
        <v>0</v>
      </c>
      <c r="AA2688" s="227">
        <f t="shared" si="293"/>
        <v>0</v>
      </c>
    </row>
    <row r="2689" spans="2:27" ht="13.5" hidden="1">
      <c r="B2689" s="232" t="s">
        <v>1110</v>
      </c>
      <c r="C2689" s="232" t="s">
        <v>865</v>
      </c>
      <c r="D2689" s="232" t="s">
        <v>1447</v>
      </c>
      <c r="E2689" s="232" t="s">
        <v>988</v>
      </c>
      <c r="F2689" s="232">
        <v>32</v>
      </c>
      <c r="G2689" s="232" t="s">
        <v>1345</v>
      </c>
      <c r="H2689" s="233">
        <v>6.1459999999999999</v>
      </c>
      <c r="I2689" s="233">
        <v>0</v>
      </c>
      <c r="J2689" s="233">
        <v>0</v>
      </c>
      <c r="K2689" s="234">
        <v>0</v>
      </c>
      <c r="L2689" s="233">
        <v>0</v>
      </c>
      <c r="M2689" s="234">
        <v>0</v>
      </c>
      <c r="N2689" s="233">
        <v>0</v>
      </c>
      <c r="O2689" s="233">
        <v>0</v>
      </c>
      <c r="P2689" s="233">
        <v>0</v>
      </c>
      <c r="Q2689" s="234">
        <v>0</v>
      </c>
      <c r="R2689" s="233">
        <v>0</v>
      </c>
      <c r="S2689" s="234">
        <v>0</v>
      </c>
      <c r="T2689" s="233">
        <v>0</v>
      </c>
      <c r="U2689" s="235">
        <f t="shared" si="287"/>
        <v>4486.58</v>
      </c>
      <c r="V2689" s="227">
        <f t="shared" si="288"/>
        <v>0</v>
      </c>
      <c r="W2689" s="227">
        <f t="shared" si="289"/>
        <v>0</v>
      </c>
      <c r="X2689" s="227">
        <f t="shared" si="292"/>
        <v>0</v>
      </c>
      <c r="Y2689" s="227">
        <f t="shared" si="290"/>
        <v>0</v>
      </c>
      <c r="Z2689" s="227">
        <f t="shared" si="291"/>
        <v>0</v>
      </c>
      <c r="AA2689" s="227">
        <f t="shared" si="293"/>
        <v>0</v>
      </c>
    </row>
    <row r="2690" spans="2:27" ht="13.5" hidden="1">
      <c r="B2690" s="232" t="s">
        <v>1110</v>
      </c>
      <c r="C2690" s="232" t="s">
        <v>866</v>
      </c>
      <c r="D2690" s="232" t="s">
        <v>1447</v>
      </c>
      <c r="E2690" s="232" t="s">
        <v>988</v>
      </c>
      <c r="F2690" s="232">
        <v>2</v>
      </c>
      <c r="G2690" s="232" t="s">
        <v>1311</v>
      </c>
      <c r="H2690" s="233">
        <v>0.436</v>
      </c>
      <c r="I2690" s="233">
        <v>0</v>
      </c>
      <c r="J2690" s="233">
        <v>0</v>
      </c>
      <c r="K2690" s="234">
        <v>0</v>
      </c>
      <c r="L2690" s="233">
        <v>0</v>
      </c>
      <c r="M2690" s="234">
        <v>0</v>
      </c>
      <c r="N2690" s="233">
        <v>0</v>
      </c>
      <c r="O2690" s="233">
        <v>0</v>
      </c>
      <c r="P2690" s="233">
        <v>0</v>
      </c>
      <c r="Q2690" s="234">
        <v>0</v>
      </c>
      <c r="R2690" s="233">
        <v>0</v>
      </c>
      <c r="S2690" s="234">
        <v>0</v>
      </c>
      <c r="T2690" s="233">
        <v>0</v>
      </c>
      <c r="U2690" s="235">
        <f t="shared" si="287"/>
        <v>318.27999999999997</v>
      </c>
      <c r="V2690" s="227">
        <f t="shared" si="288"/>
        <v>0</v>
      </c>
      <c r="W2690" s="227">
        <f t="shared" si="289"/>
        <v>0</v>
      </c>
      <c r="X2690" s="227">
        <f t="shared" si="292"/>
        <v>0</v>
      </c>
      <c r="Y2690" s="227">
        <f t="shared" si="290"/>
        <v>0</v>
      </c>
      <c r="Z2690" s="227">
        <f t="shared" si="291"/>
        <v>0</v>
      </c>
      <c r="AA2690" s="227">
        <f t="shared" si="293"/>
        <v>0</v>
      </c>
    </row>
    <row r="2691" spans="2:27" ht="13.5" hidden="1">
      <c r="B2691" s="232" t="s">
        <v>1110</v>
      </c>
      <c r="C2691" s="232" t="s">
        <v>867</v>
      </c>
      <c r="D2691" s="232" t="s">
        <v>1447</v>
      </c>
      <c r="E2691" s="232" t="s">
        <v>988</v>
      </c>
      <c r="F2691" s="232">
        <v>4</v>
      </c>
      <c r="G2691" s="232" t="s">
        <v>1312</v>
      </c>
      <c r="H2691" s="233">
        <v>0.81200000000000006</v>
      </c>
      <c r="I2691" s="233">
        <v>0</v>
      </c>
      <c r="J2691" s="233">
        <v>0</v>
      </c>
      <c r="K2691" s="234">
        <v>0</v>
      </c>
      <c r="L2691" s="233">
        <v>0</v>
      </c>
      <c r="M2691" s="234">
        <v>0</v>
      </c>
      <c r="N2691" s="233">
        <v>0</v>
      </c>
      <c r="O2691" s="233">
        <v>0</v>
      </c>
      <c r="P2691" s="233">
        <v>0</v>
      </c>
      <c r="Q2691" s="234">
        <v>0</v>
      </c>
      <c r="R2691" s="233">
        <v>0</v>
      </c>
      <c r="S2691" s="234">
        <v>0</v>
      </c>
      <c r="T2691" s="233">
        <v>0</v>
      </c>
      <c r="U2691" s="235">
        <f t="shared" si="287"/>
        <v>592.76</v>
      </c>
      <c r="V2691" s="227">
        <f t="shared" si="288"/>
        <v>0</v>
      </c>
      <c r="W2691" s="227">
        <f t="shared" si="289"/>
        <v>0</v>
      </c>
      <c r="X2691" s="227">
        <f t="shared" si="292"/>
        <v>0</v>
      </c>
      <c r="Y2691" s="227">
        <f t="shared" si="290"/>
        <v>0</v>
      </c>
      <c r="Z2691" s="227">
        <f t="shared" si="291"/>
        <v>0</v>
      </c>
      <c r="AA2691" s="227">
        <f t="shared" si="293"/>
        <v>0</v>
      </c>
    </row>
    <row r="2692" spans="2:27" ht="13.5" hidden="1">
      <c r="B2692" s="232" t="s">
        <v>1110</v>
      </c>
      <c r="C2692" s="232" t="s">
        <v>868</v>
      </c>
      <c r="D2692" s="232" t="s">
        <v>1447</v>
      </c>
      <c r="E2692" s="232" t="s">
        <v>988</v>
      </c>
      <c r="F2692" s="232">
        <v>48</v>
      </c>
      <c r="G2692" s="232" t="s">
        <v>1356</v>
      </c>
      <c r="H2692" s="233">
        <v>9.6820000000000004</v>
      </c>
      <c r="I2692" s="233">
        <v>0</v>
      </c>
      <c r="J2692" s="233">
        <v>0</v>
      </c>
      <c r="K2692" s="234">
        <v>0</v>
      </c>
      <c r="L2692" s="233">
        <v>0</v>
      </c>
      <c r="M2692" s="234">
        <v>0</v>
      </c>
      <c r="N2692" s="233">
        <v>0</v>
      </c>
      <c r="O2692" s="233">
        <v>0</v>
      </c>
      <c r="P2692" s="233">
        <v>0</v>
      </c>
      <c r="Q2692" s="234">
        <v>0</v>
      </c>
      <c r="R2692" s="233">
        <v>0</v>
      </c>
      <c r="S2692" s="234">
        <v>0</v>
      </c>
      <c r="T2692" s="233">
        <v>0</v>
      </c>
      <c r="U2692" s="235">
        <f t="shared" ref="U2692:U2755" si="294">H2692*hour_M</f>
        <v>7067.8600000000006</v>
      </c>
      <c r="V2692" s="227">
        <f t="shared" ref="V2692:V2755" si="295">J2692*hour_M</f>
        <v>0</v>
      </c>
      <c r="W2692" s="227">
        <f t="shared" ref="W2692:W2755" si="296">K2692/12+L2692*hour_M</f>
        <v>0</v>
      </c>
      <c r="X2692" s="227">
        <f t="shared" si="292"/>
        <v>0</v>
      </c>
      <c r="Y2692" s="227">
        <f t="shared" ref="Y2692:Y2755" si="297">P2692*hour_M</f>
        <v>0</v>
      </c>
      <c r="Z2692" s="227">
        <f t="shared" ref="Z2692:Z2755" si="298">Q2692/36+R2692*hour_M</f>
        <v>0</v>
      </c>
      <c r="AA2692" s="227">
        <f t="shared" si="293"/>
        <v>0</v>
      </c>
    </row>
    <row r="2693" spans="2:27" ht="13.5" hidden="1">
      <c r="B2693" s="232" t="s">
        <v>1110</v>
      </c>
      <c r="C2693" s="232" t="s">
        <v>869</v>
      </c>
      <c r="D2693" s="232" t="s">
        <v>1447</v>
      </c>
      <c r="E2693" s="232" t="s">
        <v>988</v>
      </c>
      <c r="F2693" s="232">
        <v>64</v>
      </c>
      <c r="G2693" s="232" t="s">
        <v>1364</v>
      </c>
      <c r="H2693" s="233">
        <v>12.866</v>
      </c>
      <c r="I2693" s="233">
        <v>0</v>
      </c>
      <c r="J2693" s="233">
        <v>0</v>
      </c>
      <c r="K2693" s="234">
        <v>0</v>
      </c>
      <c r="L2693" s="233">
        <v>0</v>
      </c>
      <c r="M2693" s="234">
        <v>0</v>
      </c>
      <c r="N2693" s="233">
        <v>0</v>
      </c>
      <c r="O2693" s="233">
        <v>0</v>
      </c>
      <c r="P2693" s="233">
        <v>0</v>
      </c>
      <c r="Q2693" s="234">
        <v>0</v>
      </c>
      <c r="R2693" s="233">
        <v>0</v>
      </c>
      <c r="S2693" s="234">
        <v>0</v>
      </c>
      <c r="T2693" s="233">
        <v>0</v>
      </c>
      <c r="U2693" s="235">
        <f t="shared" si="294"/>
        <v>9392.18</v>
      </c>
      <c r="V2693" s="227">
        <f t="shared" si="295"/>
        <v>0</v>
      </c>
      <c r="W2693" s="227">
        <f t="shared" si="296"/>
        <v>0</v>
      </c>
      <c r="X2693" s="227">
        <f t="shared" ref="X2693:X2756" si="299">M2693/12</f>
        <v>0</v>
      </c>
      <c r="Y2693" s="227">
        <f t="shared" si="297"/>
        <v>0</v>
      </c>
      <c r="Z2693" s="227">
        <f t="shared" si="298"/>
        <v>0</v>
      </c>
      <c r="AA2693" s="227">
        <f t="shared" ref="AA2693:AA2756" si="300">S2693/36</f>
        <v>0</v>
      </c>
    </row>
    <row r="2694" spans="2:27" ht="13.5" hidden="1">
      <c r="B2694" s="232" t="s">
        <v>1110</v>
      </c>
      <c r="C2694" s="232" t="s">
        <v>870</v>
      </c>
      <c r="D2694" s="232" t="s">
        <v>1447</v>
      </c>
      <c r="E2694" s="232" t="s">
        <v>988</v>
      </c>
      <c r="F2694" s="232">
        <v>96</v>
      </c>
      <c r="G2694" s="232" t="s">
        <v>1365</v>
      </c>
      <c r="H2694" s="233">
        <v>19.234000000000002</v>
      </c>
      <c r="I2694" s="233">
        <v>0</v>
      </c>
      <c r="J2694" s="233">
        <v>0</v>
      </c>
      <c r="K2694" s="234">
        <v>0</v>
      </c>
      <c r="L2694" s="233">
        <v>0</v>
      </c>
      <c r="M2694" s="234">
        <v>0</v>
      </c>
      <c r="N2694" s="233">
        <v>0</v>
      </c>
      <c r="O2694" s="233">
        <v>0</v>
      </c>
      <c r="P2694" s="233">
        <v>0</v>
      </c>
      <c r="Q2694" s="234">
        <v>0</v>
      </c>
      <c r="R2694" s="233">
        <v>0</v>
      </c>
      <c r="S2694" s="234">
        <v>0</v>
      </c>
      <c r="T2694" s="233">
        <v>0</v>
      </c>
      <c r="U2694" s="235">
        <f t="shared" si="294"/>
        <v>14040.820000000002</v>
      </c>
      <c r="V2694" s="227">
        <f t="shared" si="295"/>
        <v>0</v>
      </c>
      <c r="W2694" s="227">
        <f t="shared" si="296"/>
        <v>0</v>
      </c>
      <c r="X2694" s="227">
        <f t="shared" si="299"/>
        <v>0</v>
      </c>
      <c r="Y2694" s="227">
        <f t="shared" si="297"/>
        <v>0</v>
      </c>
      <c r="Z2694" s="227">
        <f t="shared" si="298"/>
        <v>0</v>
      </c>
      <c r="AA2694" s="227">
        <f t="shared" si="300"/>
        <v>0</v>
      </c>
    </row>
    <row r="2695" spans="2:27" ht="13.5" hidden="1">
      <c r="B2695" s="232" t="s">
        <v>1110</v>
      </c>
      <c r="C2695" s="232" t="s">
        <v>871</v>
      </c>
      <c r="D2695" s="232" t="s">
        <v>1447</v>
      </c>
      <c r="E2695" s="232" t="s">
        <v>988</v>
      </c>
      <c r="F2695" s="232">
        <v>8</v>
      </c>
      <c r="G2695" s="232" t="s">
        <v>1317</v>
      </c>
      <c r="H2695" s="233">
        <v>1.722</v>
      </c>
      <c r="I2695" s="233">
        <v>0</v>
      </c>
      <c r="J2695" s="233">
        <v>0</v>
      </c>
      <c r="K2695" s="234">
        <v>0</v>
      </c>
      <c r="L2695" s="233">
        <v>0</v>
      </c>
      <c r="M2695" s="234">
        <v>0</v>
      </c>
      <c r="N2695" s="233">
        <v>0</v>
      </c>
      <c r="O2695" s="233">
        <v>0</v>
      </c>
      <c r="P2695" s="233">
        <v>0</v>
      </c>
      <c r="Q2695" s="234">
        <v>0</v>
      </c>
      <c r="R2695" s="233">
        <v>0</v>
      </c>
      <c r="S2695" s="234">
        <v>0</v>
      </c>
      <c r="T2695" s="233">
        <v>0</v>
      </c>
      <c r="U2695" s="235">
        <f t="shared" si="294"/>
        <v>1257.06</v>
      </c>
      <c r="V2695" s="227">
        <f t="shared" si="295"/>
        <v>0</v>
      </c>
      <c r="W2695" s="227">
        <f t="shared" si="296"/>
        <v>0</v>
      </c>
      <c r="X2695" s="227">
        <f t="shared" si="299"/>
        <v>0</v>
      </c>
      <c r="Y2695" s="227">
        <f t="shared" si="297"/>
        <v>0</v>
      </c>
      <c r="Z2695" s="227">
        <f t="shared" si="298"/>
        <v>0</v>
      </c>
      <c r="AA2695" s="227">
        <f t="shared" si="300"/>
        <v>0</v>
      </c>
    </row>
    <row r="2696" spans="2:27" ht="13.5" hidden="1">
      <c r="B2696" s="232" t="s">
        <v>1110</v>
      </c>
      <c r="C2696" s="232" t="s">
        <v>872</v>
      </c>
      <c r="D2696" s="232" t="s">
        <v>1447</v>
      </c>
      <c r="E2696" s="232" t="s">
        <v>988</v>
      </c>
      <c r="F2696" s="232">
        <v>16</v>
      </c>
      <c r="G2696" s="232" t="s">
        <v>1316</v>
      </c>
      <c r="H2696" s="233">
        <v>3.3140000000000001</v>
      </c>
      <c r="I2696" s="233">
        <v>0</v>
      </c>
      <c r="J2696" s="233">
        <v>0</v>
      </c>
      <c r="K2696" s="234">
        <v>0</v>
      </c>
      <c r="L2696" s="233">
        <v>0</v>
      </c>
      <c r="M2696" s="234">
        <v>0</v>
      </c>
      <c r="N2696" s="233">
        <v>0</v>
      </c>
      <c r="O2696" s="233">
        <v>0</v>
      </c>
      <c r="P2696" s="233">
        <v>0</v>
      </c>
      <c r="Q2696" s="234">
        <v>0</v>
      </c>
      <c r="R2696" s="233">
        <v>0</v>
      </c>
      <c r="S2696" s="234">
        <v>0</v>
      </c>
      <c r="T2696" s="233">
        <v>0</v>
      </c>
      <c r="U2696" s="235">
        <f t="shared" si="294"/>
        <v>2419.2200000000003</v>
      </c>
      <c r="V2696" s="227">
        <f t="shared" si="295"/>
        <v>0</v>
      </c>
      <c r="W2696" s="227">
        <f t="shared" si="296"/>
        <v>0</v>
      </c>
      <c r="X2696" s="227">
        <f t="shared" si="299"/>
        <v>0</v>
      </c>
      <c r="Y2696" s="227">
        <f t="shared" si="297"/>
        <v>0</v>
      </c>
      <c r="Z2696" s="227">
        <f t="shared" si="298"/>
        <v>0</v>
      </c>
      <c r="AA2696" s="227">
        <f t="shared" si="300"/>
        <v>0</v>
      </c>
    </row>
    <row r="2697" spans="2:27" ht="13.5" hidden="1">
      <c r="B2697" s="232" t="s">
        <v>1110</v>
      </c>
      <c r="C2697" s="232" t="s">
        <v>298</v>
      </c>
      <c r="D2697" s="232" t="s">
        <v>1447</v>
      </c>
      <c r="E2697" s="232" t="s">
        <v>988</v>
      </c>
      <c r="F2697" s="232">
        <v>32</v>
      </c>
      <c r="G2697" s="232" t="s">
        <v>1345</v>
      </c>
      <c r="H2697" s="233">
        <v>6.4980000000000002</v>
      </c>
      <c r="I2697" s="233">
        <v>0</v>
      </c>
      <c r="J2697" s="233">
        <v>0</v>
      </c>
      <c r="K2697" s="234">
        <v>0</v>
      </c>
      <c r="L2697" s="233">
        <v>0</v>
      </c>
      <c r="M2697" s="234">
        <v>0</v>
      </c>
      <c r="N2697" s="233">
        <v>0</v>
      </c>
      <c r="O2697" s="233">
        <v>0</v>
      </c>
      <c r="P2697" s="233">
        <v>0</v>
      </c>
      <c r="Q2697" s="234">
        <v>0</v>
      </c>
      <c r="R2697" s="233">
        <v>0</v>
      </c>
      <c r="S2697" s="234">
        <v>0</v>
      </c>
      <c r="T2697" s="233">
        <v>0</v>
      </c>
      <c r="U2697" s="235">
        <f t="shared" si="294"/>
        <v>4743.54</v>
      </c>
      <c r="V2697" s="227">
        <f t="shared" si="295"/>
        <v>0</v>
      </c>
      <c r="W2697" s="227">
        <f t="shared" si="296"/>
        <v>0</v>
      </c>
      <c r="X2697" s="227">
        <f t="shared" si="299"/>
        <v>0</v>
      </c>
      <c r="Y2697" s="227">
        <f t="shared" si="297"/>
        <v>0</v>
      </c>
      <c r="Z2697" s="227">
        <f t="shared" si="298"/>
        <v>0</v>
      </c>
      <c r="AA2697" s="227">
        <f t="shared" si="300"/>
        <v>0</v>
      </c>
    </row>
    <row r="2698" spans="2:27" ht="13.5" hidden="1">
      <c r="B2698" s="232" t="s">
        <v>1110</v>
      </c>
      <c r="C2698" s="232" t="s">
        <v>873</v>
      </c>
      <c r="D2698" s="232" t="s">
        <v>1447</v>
      </c>
      <c r="E2698" s="232" t="s">
        <v>988</v>
      </c>
      <c r="F2698" s="232">
        <v>2</v>
      </c>
      <c r="G2698" s="232" t="s">
        <v>1311</v>
      </c>
      <c r="H2698" s="233">
        <v>0.45800000000000002</v>
      </c>
      <c r="I2698" s="233">
        <v>0</v>
      </c>
      <c r="J2698" s="233">
        <v>0</v>
      </c>
      <c r="K2698" s="234">
        <v>0</v>
      </c>
      <c r="L2698" s="233">
        <v>0</v>
      </c>
      <c r="M2698" s="234">
        <v>0</v>
      </c>
      <c r="N2698" s="233">
        <v>0</v>
      </c>
      <c r="O2698" s="233">
        <v>0</v>
      </c>
      <c r="P2698" s="233">
        <v>0</v>
      </c>
      <c r="Q2698" s="234">
        <v>0</v>
      </c>
      <c r="R2698" s="233">
        <v>0</v>
      </c>
      <c r="S2698" s="234">
        <v>0</v>
      </c>
      <c r="T2698" s="233">
        <v>0</v>
      </c>
      <c r="U2698" s="235">
        <f t="shared" si="294"/>
        <v>334.34000000000003</v>
      </c>
      <c r="V2698" s="227">
        <f t="shared" si="295"/>
        <v>0</v>
      </c>
      <c r="W2698" s="227">
        <f t="shared" si="296"/>
        <v>0</v>
      </c>
      <c r="X2698" s="227">
        <f t="shared" si="299"/>
        <v>0</v>
      </c>
      <c r="Y2698" s="227">
        <f t="shared" si="297"/>
        <v>0</v>
      </c>
      <c r="Z2698" s="227">
        <f t="shared" si="298"/>
        <v>0</v>
      </c>
      <c r="AA2698" s="227">
        <f t="shared" si="300"/>
        <v>0</v>
      </c>
    </row>
    <row r="2699" spans="2:27" ht="13.5" hidden="1">
      <c r="B2699" s="232" t="s">
        <v>1110</v>
      </c>
      <c r="C2699" s="232" t="s">
        <v>874</v>
      </c>
      <c r="D2699" s="232" t="s">
        <v>1447</v>
      </c>
      <c r="E2699" s="232" t="s">
        <v>988</v>
      </c>
      <c r="F2699" s="232">
        <v>4</v>
      </c>
      <c r="G2699" s="232" t="s">
        <v>1312</v>
      </c>
      <c r="H2699" s="233">
        <v>0.85599999999999998</v>
      </c>
      <c r="I2699" s="233">
        <v>0</v>
      </c>
      <c r="J2699" s="233">
        <v>0</v>
      </c>
      <c r="K2699" s="234">
        <v>0</v>
      </c>
      <c r="L2699" s="233">
        <v>0</v>
      </c>
      <c r="M2699" s="234">
        <v>0</v>
      </c>
      <c r="N2699" s="233">
        <v>0</v>
      </c>
      <c r="O2699" s="233">
        <v>0</v>
      </c>
      <c r="P2699" s="233">
        <v>0</v>
      </c>
      <c r="Q2699" s="234">
        <v>0</v>
      </c>
      <c r="R2699" s="233">
        <v>0</v>
      </c>
      <c r="S2699" s="234">
        <v>0</v>
      </c>
      <c r="T2699" s="233">
        <v>0</v>
      </c>
      <c r="U2699" s="235">
        <f t="shared" si="294"/>
        <v>624.88</v>
      </c>
      <c r="V2699" s="227">
        <f t="shared" si="295"/>
        <v>0</v>
      </c>
      <c r="W2699" s="227">
        <f t="shared" si="296"/>
        <v>0</v>
      </c>
      <c r="X2699" s="227">
        <f t="shared" si="299"/>
        <v>0</v>
      </c>
      <c r="Y2699" s="227">
        <f t="shared" si="297"/>
        <v>0</v>
      </c>
      <c r="Z2699" s="227">
        <f t="shared" si="298"/>
        <v>0</v>
      </c>
      <c r="AA2699" s="227">
        <f t="shared" si="300"/>
        <v>0</v>
      </c>
    </row>
    <row r="2700" spans="2:27" ht="13.5" hidden="1">
      <c r="B2700" s="232" t="s">
        <v>1110</v>
      </c>
      <c r="C2700" s="232" t="s">
        <v>1389</v>
      </c>
      <c r="D2700" s="232" t="s">
        <v>1447</v>
      </c>
      <c r="E2700" s="232" t="s">
        <v>988</v>
      </c>
      <c r="F2700" s="232">
        <v>48</v>
      </c>
      <c r="G2700" s="232" t="s">
        <v>1356</v>
      </c>
      <c r="H2700" s="233">
        <v>10.162000000000001</v>
      </c>
      <c r="I2700" s="233">
        <v>0</v>
      </c>
      <c r="J2700" s="233">
        <v>0</v>
      </c>
      <c r="K2700" s="234">
        <v>0</v>
      </c>
      <c r="L2700" s="233">
        <v>0</v>
      </c>
      <c r="M2700" s="234">
        <v>0</v>
      </c>
      <c r="N2700" s="233">
        <v>0</v>
      </c>
      <c r="O2700" s="233">
        <v>0</v>
      </c>
      <c r="P2700" s="233">
        <v>0</v>
      </c>
      <c r="Q2700" s="234">
        <v>0</v>
      </c>
      <c r="R2700" s="233">
        <v>0</v>
      </c>
      <c r="S2700" s="234">
        <v>0</v>
      </c>
      <c r="T2700" s="233">
        <v>0</v>
      </c>
      <c r="U2700" s="235">
        <f t="shared" si="294"/>
        <v>7418.26</v>
      </c>
      <c r="V2700" s="227">
        <f t="shared" si="295"/>
        <v>0</v>
      </c>
      <c r="W2700" s="227">
        <f t="shared" si="296"/>
        <v>0</v>
      </c>
      <c r="X2700" s="227">
        <f t="shared" si="299"/>
        <v>0</v>
      </c>
      <c r="Y2700" s="227">
        <f t="shared" si="297"/>
        <v>0</v>
      </c>
      <c r="Z2700" s="227">
        <f t="shared" si="298"/>
        <v>0</v>
      </c>
      <c r="AA2700" s="227">
        <f t="shared" si="300"/>
        <v>0</v>
      </c>
    </row>
    <row r="2701" spans="2:27" ht="13.5" hidden="1">
      <c r="B2701" s="232" t="s">
        <v>1110</v>
      </c>
      <c r="C2701" s="232" t="s">
        <v>1390</v>
      </c>
      <c r="D2701" s="232" t="s">
        <v>1447</v>
      </c>
      <c r="E2701" s="232" t="s">
        <v>988</v>
      </c>
      <c r="F2701" s="232">
        <v>64</v>
      </c>
      <c r="G2701" s="232" t="s">
        <v>1364</v>
      </c>
      <c r="H2701" s="233">
        <v>13.506</v>
      </c>
      <c r="I2701" s="233">
        <v>0</v>
      </c>
      <c r="J2701" s="233">
        <v>0</v>
      </c>
      <c r="K2701" s="234">
        <v>0</v>
      </c>
      <c r="L2701" s="233">
        <v>0</v>
      </c>
      <c r="M2701" s="234">
        <v>0</v>
      </c>
      <c r="N2701" s="233">
        <v>0</v>
      </c>
      <c r="O2701" s="233">
        <v>0</v>
      </c>
      <c r="P2701" s="233">
        <v>0</v>
      </c>
      <c r="Q2701" s="234">
        <v>0</v>
      </c>
      <c r="R2701" s="233">
        <v>0</v>
      </c>
      <c r="S2701" s="234">
        <v>0</v>
      </c>
      <c r="T2701" s="233">
        <v>0</v>
      </c>
      <c r="U2701" s="235">
        <f t="shared" si="294"/>
        <v>9859.380000000001</v>
      </c>
      <c r="V2701" s="227">
        <f t="shared" si="295"/>
        <v>0</v>
      </c>
      <c r="W2701" s="227">
        <f t="shared" si="296"/>
        <v>0</v>
      </c>
      <c r="X2701" s="227">
        <f t="shared" si="299"/>
        <v>0</v>
      </c>
      <c r="Y2701" s="227">
        <f t="shared" si="297"/>
        <v>0</v>
      </c>
      <c r="Z2701" s="227">
        <f t="shared" si="298"/>
        <v>0</v>
      </c>
      <c r="AA2701" s="227">
        <f t="shared" si="300"/>
        <v>0</v>
      </c>
    </row>
    <row r="2702" spans="2:27" ht="13.5" hidden="1">
      <c r="B2702" s="232" t="s">
        <v>1110</v>
      </c>
      <c r="C2702" s="232" t="s">
        <v>1391</v>
      </c>
      <c r="D2702" s="232" t="s">
        <v>1447</v>
      </c>
      <c r="E2702" s="232" t="s">
        <v>988</v>
      </c>
      <c r="F2702" s="232">
        <v>96</v>
      </c>
      <c r="G2702" s="232" t="s">
        <v>1365</v>
      </c>
      <c r="H2702" s="233">
        <v>20.193999999999999</v>
      </c>
      <c r="I2702" s="233">
        <v>0</v>
      </c>
      <c r="J2702" s="233">
        <v>0</v>
      </c>
      <c r="K2702" s="234">
        <v>0</v>
      </c>
      <c r="L2702" s="233">
        <v>0</v>
      </c>
      <c r="M2702" s="234">
        <v>0</v>
      </c>
      <c r="N2702" s="233">
        <v>0</v>
      </c>
      <c r="O2702" s="233">
        <v>0</v>
      </c>
      <c r="P2702" s="233">
        <v>0</v>
      </c>
      <c r="Q2702" s="234">
        <v>0</v>
      </c>
      <c r="R2702" s="233">
        <v>0</v>
      </c>
      <c r="S2702" s="234">
        <v>0</v>
      </c>
      <c r="T2702" s="233">
        <v>0</v>
      </c>
      <c r="U2702" s="235">
        <f t="shared" si="294"/>
        <v>14741.619999999999</v>
      </c>
      <c r="V2702" s="227">
        <f t="shared" si="295"/>
        <v>0</v>
      </c>
      <c r="W2702" s="227">
        <f t="shared" si="296"/>
        <v>0</v>
      </c>
      <c r="X2702" s="227">
        <f t="shared" si="299"/>
        <v>0</v>
      </c>
      <c r="Y2702" s="227">
        <f t="shared" si="297"/>
        <v>0</v>
      </c>
      <c r="Z2702" s="227">
        <f t="shared" si="298"/>
        <v>0</v>
      </c>
      <c r="AA2702" s="227">
        <f t="shared" si="300"/>
        <v>0</v>
      </c>
    </row>
    <row r="2703" spans="2:27" ht="13.5" hidden="1">
      <c r="B2703" s="232" t="s">
        <v>1110</v>
      </c>
      <c r="C2703" s="232" t="s">
        <v>1392</v>
      </c>
      <c r="D2703" s="232" t="s">
        <v>1447</v>
      </c>
      <c r="E2703" s="232" t="s">
        <v>988</v>
      </c>
      <c r="F2703" s="232">
        <v>8</v>
      </c>
      <c r="G2703" s="232" t="s">
        <v>1317</v>
      </c>
      <c r="H2703" s="233">
        <v>1.802</v>
      </c>
      <c r="I2703" s="233">
        <v>0</v>
      </c>
      <c r="J2703" s="233">
        <v>0</v>
      </c>
      <c r="K2703" s="234">
        <v>0</v>
      </c>
      <c r="L2703" s="233">
        <v>0</v>
      </c>
      <c r="M2703" s="234">
        <v>0</v>
      </c>
      <c r="N2703" s="233">
        <v>0</v>
      </c>
      <c r="O2703" s="233">
        <v>0</v>
      </c>
      <c r="P2703" s="233">
        <v>0</v>
      </c>
      <c r="Q2703" s="234">
        <v>0</v>
      </c>
      <c r="R2703" s="233">
        <v>0</v>
      </c>
      <c r="S2703" s="234">
        <v>0</v>
      </c>
      <c r="T2703" s="233">
        <v>0</v>
      </c>
      <c r="U2703" s="235">
        <f t="shared" si="294"/>
        <v>1315.46</v>
      </c>
      <c r="V2703" s="227">
        <f t="shared" si="295"/>
        <v>0</v>
      </c>
      <c r="W2703" s="227">
        <f t="shared" si="296"/>
        <v>0</v>
      </c>
      <c r="X2703" s="227">
        <f t="shared" si="299"/>
        <v>0</v>
      </c>
      <c r="Y2703" s="227">
        <f t="shared" si="297"/>
        <v>0</v>
      </c>
      <c r="Z2703" s="227">
        <f t="shared" si="298"/>
        <v>0</v>
      </c>
      <c r="AA2703" s="227">
        <f t="shared" si="300"/>
        <v>0</v>
      </c>
    </row>
    <row r="2704" spans="2:27" ht="13.5" hidden="1">
      <c r="B2704" s="232" t="s">
        <v>1110</v>
      </c>
      <c r="C2704" s="232" t="s">
        <v>1393</v>
      </c>
      <c r="D2704" s="232" t="s">
        <v>1447</v>
      </c>
      <c r="E2704" s="232" t="s">
        <v>988</v>
      </c>
      <c r="F2704" s="232">
        <v>16</v>
      </c>
      <c r="G2704" s="232" t="s">
        <v>1316</v>
      </c>
      <c r="H2704" s="233">
        <v>3.4740000000000002</v>
      </c>
      <c r="I2704" s="233">
        <v>0</v>
      </c>
      <c r="J2704" s="233">
        <v>0</v>
      </c>
      <c r="K2704" s="234">
        <v>0</v>
      </c>
      <c r="L2704" s="233">
        <v>0</v>
      </c>
      <c r="M2704" s="234">
        <v>0</v>
      </c>
      <c r="N2704" s="233">
        <v>0</v>
      </c>
      <c r="O2704" s="233">
        <v>0</v>
      </c>
      <c r="P2704" s="233">
        <v>0</v>
      </c>
      <c r="Q2704" s="234">
        <v>0</v>
      </c>
      <c r="R2704" s="233">
        <v>0</v>
      </c>
      <c r="S2704" s="234">
        <v>0</v>
      </c>
      <c r="T2704" s="233">
        <v>0</v>
      </c>
      <c r="U2704" s="235">
        <f t="shared" si="294"/>
        <v>2536.02</v>
      </c>
      <c r="V2704" s="227">
        <f t="shared" si="295"/>
        <v>0</v>
      </c>
      <c r="W2704" s="227">
        <f t="shared" si="296"/>
        <v>0</v>
      </c>
      <c r="X2704" s="227">
        <f t="shared" si="299"/>
        <v>0</v>
      </c>
      <c r="Y2704" s="227">
        <f t="shared" si="297"/>
        <v>0</v>
      </c>
      <c r="Z2704" s="227">
        <f t="shared" si="298"/>
        <v>0</v>
      </c>
      <c r="AA2704" s="227">
        <f t="shared" si="300"/>
        <v>0</v>
      </c>
    </row>
    <row r="2705" spans="2:27" ht="13.5" hidden="1">
      <c r="B2705" s="232" t="s">
        <v>1110</v>
      </c>
      <c r="C2705" s="232" t="s">
        <v>1394</v>
      </c>
      <c r="D2705" s="232" t="s">
        <v>1447</v>
      </c>
      <c r="E2705" s="232" t="s">
        <v>988</v>
      </c>
      <c r="F2705" s="232">
        <v>32</v>
      </c>
      <c r="G2705" s="232" t="s">
        <v>1345</v>
      </c>
      <c r="H2705" s="233">
        <v>6.8179999999999996</v>
      </c>
      <c r="I2705" s="233">
        <v>0</v>
      </c>
      <c r="J2705" s="233">
        <v>0</v>
      </c>
      <c r="K2705" s="234">
        <v>0</v>
      </c>
      <c r="L2705" s="233">
        <v>0</v>
      </c>
      <c r="M2705" s="234">
        <v>0</v>
      </c>
      <c r="N2705" s="233">
        <v>0</v>
      </c>
      <c r="O2705" s="233">
        <v>0</v>
      </c>
      <c r="P2705" s="233">
        <v>0</v>
      </c>
      <c r="Q2705" s="234">
        <v>0</v>
      </c>
      <c r="R2705" s="233">
        <v>0</v>
      </c>
      <c r="S2705" s="234">
        <v>0</v>
      </c>
      <c r="T2705" s="233">
        <v>0</v>
      </c>
      <c r="U2705" s="235">
        <f t="shared" si="294"/>
        <v>4977.1399999999994</v>
      </c>
      <c r="V2705" s="227">
        <f t="shared" si="295"/>
        <v>0</v>
      </c>
      <c r="W2705" s="227">
        <f t="shared" si="296"/>
        <v>0</v>
      </c>
      <c r="X2705" s="227">
        <f t="shared" si="299"/>
        <v>0</v>
      </c>
      <c r="Y2705" s="227">
        <f t="shared" si="297"/>
        <v>0</v>
      </c>
      <c r="Z2705" s="227">
        <f t="shared" si="298"/>
        <v>0</v>
      </c>
      <c r="AA2705" s="227">
        <f t="shared" si="300"/>
        <v>0</v>
      </c>
    </row>
    <row r="2706" spans="2:27" ht="13.5" hidden="1">
      <c r="B2706" s="232" t="s">
        <v>1110</v>
      </c>
      <c r="C2706" s="232" t="s">
        <v>1395</v>
      </c>
      <c r="D2706" s="232" t="s">
        <v>1447</v>
      </c>
      <c r="E2706" s="232" t="s">
        <v>988</v>
      </c>
      <c r="F2706" s="232">
        <v>2</v>
      </c>
      <c r="G2706" s="232" t="s">
        <v>1311</v>
      </c>
      <c r="H2706" s="233">
        <v>0.47799999999999998</v>
      </c>
      <c r="I2706" s="233">
        <v>0</v>
      </c>
      <c r="J2706" s="233">
        <v>0</v>
      </c>
      <c r="K2706" s="234">
        <v>0</v>
      </c>
      <c r="L2706" s="233">
        <v>0</v>
      </c>
      <c r="M2706" s="234">
        <v>0</v>
      </c>
      <c r="N2706" s="233">
        <v>0</v>
      </c>
      <c r="O2706" s="233">
        <v>0</v>
      </c>
      <c r="P2706" s="233">
        <v>0</v>
      </c>
      <c r="Q2706" s="234">
        <v>0</v>
      </c>
      <c r="R2706" s="233">
        <v>0</v>
      </c>
      <c r="S2706" s="234">
        <v>0</v>
      </c>
      <c r="T2706" s="233">
        <v>0</v>
      </c>
      <c r="U2706" s="235">
        <f t="shared" si="294"/>
        <v>348.94</v>
      </c>
      <c r="V2706" s="227">
        <f t="shared" si="295"/>
        <v>0</v>
      </c>
      <c r="W2706" s="227">
        <f t="shared" si="296"/>
        <v>0</v>
      </c>
      <c r="X2706" s="227">
        <f t="shared" si="299"/>
        <v>0</v>
      </c>
      <c r="Y2706" s="227">
        <f t="shared" si="297"/>
        <v>0</v>
      </c>
      <c r="Z2706" s="227">
        <f t="shared" si="298"/>
        <v>0</v>
      </c>
      <c r="AA2706" s="227">
        <f t="shared" si="300"/>
        <v>0</v>
      </c>
    </row>
    <row r="2707" spans="2:27" ht="13.5" hidden="1">
      <c r="B2707" s="232" t="s">
        <v>1110</v>
      </c>
      <c r="C2707" s="232" t="s">
        <v>1396</v>
      </c>
      <c r="D2707" s="232" t="s">
        <v>1447</v>
      </c>
      <c r="E2707" s="232" t="s">
        <v>988</v>
      </c>
      <c r="F2707" s="232">
        <v>96</v>
      </c>
      <c r="G2707" s="232" t="s">
        <v>1365</v>
      </c>
      <c r="H2707" s="233">
        <v>20.193999999999999</v>
      </c>
      <c r="I2707" s="233">
        <v>0</v>
      </c>
      <c r="J2707" s="233">
        <v>0</v>
      </c>
      <c r="K2707" s="234">
        <v>0</v>
      </c>
      <c r="L2707" s="233">
        <v>0</v>
      </c>
      <c r="M2707" s="234">
        <v>0</v>
      </c>
      <c r="N2707" s="233">
        <v>0</v>
      </c>
      <c r="O2707" s="233">
        <v>0</v>
      </c>
      <c r="P2707" s="233">
        <v>0</v>
      </c>
      <c r="Q2707" s="234">
        <v>0</v>
      </c>
      <c r="R2707" s="233">
        <v>0</v>
      </c>
      <c r="S2707" s="234">
        <v>0</v>
      </c>
      <c r="T2707" s="233">
        <v>0</v>
      </c>
      <c r="U2707" s="235">
        <f t="shared" si="294"/>
        <v>14741.619999999999</v>
      </c>
      <c r="V2707" s="227">
        <f t="shared" si="295"/>
        <v>0</v>
      </c>
      <c r="W2707" s="227">
        <f t="shared" si="296"/>
        <v>0</v>
      </c>
      <c r="X2707" s="227">
        <f t="shared" si="299"/>
        <v>0</v>
      </c>
      <c r="Y2707" s="227">
        <f t="shared" si="297"/>
        <v>0</v>
      </c>
      <c r="Z2707" s="227">
        <f t="shared" si="298"/>
        <v>0</v>
      </c>
      <c r="AA2707" s="227">
        <f t="shared" si="300"/>
        <v>0</v>
      </c>
    </row>
    <row r="2708" spans="2:27" ht="13.5" hidden="1">
      <c r="B2708" s="232" t="s">
        <v>1110</v>
      </c>
      <c r="C2708" s="232" t="s">
        <v>1397</v>
      </c>
      <c r="D2708" s="232" t="s">
        <v>1447</v>
      </c>
      <c r="E2708" s="232" t="s">
        <v>988</v>
      </c>
      <c r="F2708" s="232">
        <v>4</v>
      </c>
      <c r="G2708" s="232" t="s">
        <v>1312</v>
      </c>
      <c r="H2708" s="233">
        <v>0.89600000000000002</v>
      </c>
      <c r="I2708" s="233">
        <v>0</v>
      </c>
      <c r="J2708" s="233">
        <v>0</v>
      </c>
      <c r="K2708" s="234">
        <v>0</v>
      </c>
      <c r="L2708" s="233">
        <v>0</v>
      </c>
      <c r="M2708" s="234">
        <v>0</v>
      </c>
      <c r="N2708" s="233">
        <v>0</v>
      </c>
      <c r="O2708" s="233">
        <v>0</v>
      </c>
      <c r="P2708" s="233">
        <v>0</v>
      </c>
      <c r="Q2708" s="234">
        <v>0</v>
      </c>
      <c r="R2708" s="233">
        <v>0</v>
      </c>
      <c r="S2708" s="234">
        <v>0</v>
      </c>
      <c r="T2708" s="233">
        <v>0</v>
      </c>
      <c r="U2708" s="235">
        <f t="shared" si="294"/>
        <v>654.08000000000004</v>
      </c>
      <c r="V2708" s="227">
        <f t="shared" si="295"/>
        <v>0</v>
      </c>
      <c r="W2708" s="227">
        <f t="shared" si="296"/>
        <v>0</v>
      </c>
      <c r="X2708" s="227">
        <f t="shared" si="299"/>
        <v>0</v>
      </c>
      <c r="Y2708" s="227">
        <f t="shared" si="297"/>
        <v>0</v>
      </c>
      <c r="Z2708" s="227">
        <f t="shared" si="298"/>
        <v>0</v>
      </c>
      <c r="AA2708" s="227">
        <f t="shared" si="300"/>
        <v>0</v>
      </c>
    </row>
    <row r="2709" spans="2:27" ht="13.5" hidden="1">
      <c r="B2709" s="232" t="s">
        <v>1110</v>
      </c>
      <c r="C2709" s="232" t="s">
        <v>875</v>
      </c>
      <c r="D2709" s="232" t="s">
        <v>1447</v>
      </c>
      <c r="E2709" s="232" t="s">
        <v>988</v>
      </c>
      <c r="F2709" s="232">
        <v>48</v>
      </c>
      <c r="G2709" s="232" t="s">
        <v>1356</v>
      </c>
      <c r="H2709" s="233">
        <v>10.042</v>
      </c>
      <c r="I2709" s="233">
        <v>0</v>
      </c>
      <c r="J2709" s="233">
        <v>0</v>
      </c>
      <c r="K2709" s="234">
        <v>0</v>
      </c>
      <c r="L2709" s="233">
        <v>0</v>
      </c>
      <c r="M2709" s="234">
        <v>0</v>
      </c>
      <c r="N2709" s="233">
        <v>0</v>
      </c>
      <c r="O2709" s="233">
        <v>0</v>
      </c>
      <c r="P2709" s="233">
        <v>0</v>
      </c>
      <c r="Q2709" s="234">
        <v>0</v>
      </c>
      <c r="R2709" s="233">
        <v>0</v>
      </c>
      <c r="S2709" s="234">
        <v>0</v>
      </c>
      <c r="T2709" s="233">
        <v>0</v>
      </c>
      <c r="U2709" s="235">
        <f t="shared" si="294"/>
        <v>7330.66</v>
      </c>
      <c r="V2709" s="227">
        <f t="shared" si="295"/>
        <v>0</v>
      </c>
      <c r="W2709" s="227">
        <f t="shared" si="296"/>
        <v>0</v>
      </c>
      <c r="X2709" s="227">
        <f t="shared" si="299"/>
        <v>0</v>
      </c>
      <c r="Y2709" s="227">
        <f t="shared" si="297"/>
        <v>0</v>
      </c>
      <c r="Z2709" s="227">
        <f t="shared" si="298"/>
        <v>0</v>
      </c>
      <c r="AA2709" s="227">
        <f t="shared" si="300"/>
        <v>0</v>
      </c>
    </row>
    <row r="2710" spans="2:27" ht="13.5" hidden="1">
      <c r="B2710" s="232" t="s">
        <v>1110</v>
      </c>
      <c r="C2710" s="232" t="s">
        <v>876</v>
      </c>
      <c r="D2710" s="232" t="s">
        <v>1447</v>
      </c>
      <c r="E2710" s="232" t="s">
        <v>988</v>
      </c>
      <c r="F2710" s="232">
        <v>64</v>
      </c>
      <c r="G2710" s="232" t="s">
        <v>1364</v>
      </c>
      <c r="H2710" s="233">
        <v>13.346</v>
      </c>
      <c r="I2710" s="233">
        <v>0</v>
      </c>
      <c r="J2710" s="233">
        <v>0</v>
      </c>
      <c r="K2710" s="234">
        <v>0</v>
      </c>
      <c r="L2710" s="233">
        <v>0</v>
      </c>
      <c r="M2710" s="234">
        <v>0</v>
      </c>
      <c r="N2710" s="233">
        <v>0</v>
      </c>
      <c r="O2710" s="233">
        <v>0</v>
      </c>
      <c r="P2710" s="233">
        <v>0</v>
      </c>
      <c r="Q2710" s="234">
        <v>0</v>
      </c>
      <c r="R2710" s="233">
        <v>0</v>
      </c>
      <c r="S2710" s="234">
        <v>0</v>
      </c>
      <c r="T2710" s="233">
        <v>0</v>
      </c>
      <c r="U2710" s="235">
        <f t="shared" si="294"/>
        <v>9742.58</v>
      </c>
      <c r="V2710" s="227">
        <f t="shared" si="295"/>
        <v>0</v>
      </c>
      <c r="W2710" s="227">
        <f t="shared" si="296"/>
        <v>0</v>
      </c>
      <c r="X2710" s="227">
        <f t="shared" si="299"/>
        <v>0</v>
      </c>
      <c r="Y2710" s="227">
        <f t="shared" si="297"/>
        <v>0</v>
      </c>
      <c r="Z2710" s="227">
        <f t="shared" si="298"/>
        <v>0</v>
      </c>
      <c r="AA2710" s="227">
        <f t="shared" si="300"/>
        <v>0</v>
      </c>
    </row>
    <row r="2711" spans="2:27" ht="13.5" hidden="1">
      <c r="B2711" s="232" t="s">
        <v>1110</v>
      </c>
      <c r="C2711" s="232" t="s">
        <v>877</v>
      </c>
      <c r="D2711" s="232" t="s">
        <v>1447</v>
      </c>
      <c r="E2711" s="232" t="s">
        <v>988</v>
      </c>
      <c r="F2711" s="232">
        <v>96</v>
      </c>
      <c r="G2711" s="232" t="s">
        <v>1365</v>
      </c>
      <c r="H2711" s="233">
        <v>19.954000000000001</v>
      </c>
      <c r="I2711" s="233">
        <v>0</v>
      </c>
      <c r="J2711" s="233">
        <v>0</v>
      </c>
      <c r="K2711" s="234">
        <v>0</v>
      </c>
      <c r="L2711" s="233">
        <v>0</v>
      </c>
      <c r="M2711" s="234">
        <v>0</v>
      </c>
      <c r="N2711" s="233">
        <v>0</v>
      </c>
      <c r="O2711" s="233">
        <v>0</v>
      </c>
      <c r="P2711" s="233">
        <v>0</v>
      </c>
      <c r="Q2711" s="234">
        <v>0</v>
      </c>
      <c r="R2711" s="233">
        <v>0</v>
      </c>
      <c r="S2711" s="234">
        <v>0</v>
      </c>
      <c r="T2711" s="233">
        <v>0</v>
      </c>
      <c r="U2711" s="235">
        <f t="shared" si="294"/>
        <v>14566.42</v>
      </c>
      <c r="V2711" s="227">
        <f t="shared" si="295"/>
        <v>0</v>
      </c>
      <c r="W2711" s="227">
        <f t="shared" si="296"/>
        <v>0</v>
      </c>
      <c r="X2711" s="227">
        <f t="shared" si="299"/>
        <v>0</v>
      </c>
      <c r="Y2711" s="227">
        <f t="shared" si="297"/>
        <v>0</v>
      </c>
      <c r="Z2711" s="227">
        <f t="shared" si="298"/>
        <v>0</v>
      </c>
      <c r="AA2711" s="227">
        <f t="shared" si="300"/>
        <v>0</v>
      </c>
    </row>
    <row r="2712" spans="2:27" ht="13.5" hidden="1">
      <c r="B2712" s="232" t="s">
        <v>1110</v>
      </c>
      <c r="C2712" s="232" t="s">
        <v>878</v>
      </c>
      <c r="D2712" s="232" t="s">
        <v>1447</v>
      </c>
      <c r="E2712" s="232" t="s">
        <v>988</v>
      </c>
      <c r="F2712" s="232">
        <v>8</v>
      </c>
      <c r="G2712" s="232" t="s">
        <v>1317</v>
      </c>
      <c r="H2712" s="233">
        <v>1.782</v>
      </c>
      <c r="I2712" s="233">
        <v>0</v>
      </c>
      <c r="J2712" s="233">
        <v>0</v>
      </c>
      <c r="K2712" s="234">
        <v>0</v>
      </c>
      <c r="L2712" s="233">
        <v>0</v>
      </c>
      <c r="M2712" s="234">
        <v>0</v>
      </c>
      <c r="N2712" s="233">
        <v>0</v>
      </c>
      <c r="O2712" s="233">
        <v>0</v>
      </c>
      <c r="P2712" s="233">
        <v>0</v>
      </c>
      <c r="Q2712" s="234">
        <v>0</v>
      </c>
      <c r="R2712" s="233">
        <v>0</v>
      </c>
      <c r="S2712" s="234">
        <v>0</v>
      </c>
      <c r="T2712" s="233">
        <v>0</v>
      </c>
      <c r="U2712" s="235">
        <f t="shared" si="294"/>
        <v>1300.8600000000001</v>
      </c>
      <c r="V2712" s="227">
        <f t="shared" si="295"/>
        <v>0</v>
      </c>
      <c r="W2712" s="227">
        <f t="shared" si="296"/>
        <v>0</v>
      </c>
      <c r="X2712" s="227">
        <f t="shared" si="299"/>
        <v>0</v>
      </c>
      <c r="Y2712" s="227">
        <f t="shared" si="297"/>
        <v>0</v>
      </c>
      <c r="Z2712" s="227">
        <f t="shared" si="298"/>
        <v>0</v>
      </c>
      <c r="AA2712" s="227">
        <f t="shared" si="300"/>
        <v>0</v>
      </c>
    </row>
    <row r="2713" spans="2:27" ht="13.5" hidden="1">
      <c r="B2713" s="232" t="s">
        <v>1110</v>
      </c>
      <c r="C2713" s="232" t="s">
        <v>879</v>
      </c>
      <c r="D2713" s="232" t="s">
        <v>1447</v>
      </c>
      <c r="E2713" s="232" t="s">
        <v>988</v>
      </c>
      <c r="F2713" s="232">
        <v>16</v>
      </c>
      <c r="G2713" s="232" t="s">
        <v>1316</v>
      </c>
      <c r="H2713" s="233">
        <v>3.4340000000000002</v>
      </c>
      <c r="I2713" s="233">
        <v>0</v>
      </c>
      <c r="J2713" s="233">
        <v>0</v>
      </c>
      <c r="K2713" s="234">
        <v>0</v>
      </c>
      <c r="L2713" s="233">
        <v>0</v>
      </c>
      <c r="M2713" s="234">
        <v>0</v>
      </c>
      <c r="N2713" s="233">
        <v>0</v>
      </c>
      <c r="O2713" s="233">
        <v>0</v>
      </c>
      <c r="P2713" s="233">
        <v>0</v>
      </c>
      <c r="Q2713" s="234">
        <v>0</v>
      </c>
      <c r="R2713" s="233">
        <v>0</v>
      </c>
      <c r="S2713" s="234">
        <v>0</v>
      </c>
      <c r="T2713" s="233">
        <v>0</v>
      </c>
      <c r="U2713" s="235">
        <f t="shared" si="294"/>
        <v>2506.8200000000002</v>
      </c>
      <c r="V2713" s="227">
        <f t="shared" si="295"/>
        <v>0</v>
      </c>
      <c r="W2713" s="227">
        <f t="shared" si="296"/>
        <v>0</v>
      </c>
      <c r="X2713" s="227">
        <f t="shared" si="299"/>
        <v>0</v>
      </c>
      <c r="Y2713" s="227">
        <f t="shared" si="297"/>
        <v>0</v>
      </c>
      <c r="Z2713" s="227">
        <f t="shared" si="298"/>
        <v>0</v>
      </c>
      <c r="AA2713" s="227">
        <f t="shared" si="300"/>
        <v>0</v>
      </c>
    </row>
    <row r="2714" spans="2:27" ht="13.5" hidden="1">
      <c r="B2714" s="232" t="s">
        <v>1110</v>
      </c>
      <c r="C2714" s="232" t="s">
        <v>880</v>
      </c>
      <c r="D2714" s="232" t="s">
        <v>1447</v>
      </c>
      <c r="E2714" s="232" t="s">
        <v>988</v>
      </c>
      <c r="F2714" s="232">
        <v>32</v>
      </c>
      <c r="G2714" s="232" t="s">
        <v>1345</v>
      </c>
      <c r="H2714" s="233">
        <v>6.7380000000000004</v>
      </c>
      <c r="I2714" s="233">
        <v>0</v>
      </c>
      <c r="J2714" s="233">
        <v>0</v>
      </c>
      <c r="K2714" s="234">
        <v>0</v>
      </c>
      <c r="L2714" s="233">
        <v>0</v>
      </c>
      <c r="M2714" s="234">
        <v>0</v>
      </c>
      <c r="N2714" s="233">
        <v>0</v>
      </c>
      <c r="O2714" s="233">
        <v>0</v>
      </c>
      <c r="P2714" s="233">
        <v>0</v>
      </c>
      <c r="Q2714" s="234">
        <v>0</v>
      </c>
      <c r="R2714" s="233">
        <v>0</v>
      </c>
      <c r="S2714" s="234">
        <v>0</v>
      </c>
      <c r="T2714" s="233">
        <v>0</v>
      </c>
      <c r="U2714" s="235">
        <f t="shared" si="294"/>
        <v>4918.7400000000007</v>
      </c>
      <c r="V2714" s="227">
        <f t="shared" si="295"/>
        <v>0</v>
      </c>
      <c r="W2714" s="227">
        <f t="shared" si="296"/>
        <v>0</v>
      </c>
      <c r="X2714" s="227">
        <f t="shared" si="299"/>
        <v>0</v>
      </c>
      <c r="Y2714" s="227">
        <f t="shared" si="297"/>
        <v>0</v>
      </c>
      <c r="Z2714" s="227">
        <f t="shared" si="298"/>
        <v>0</v>
      </c>
      <c r="AA2714" s="227">
        <f t="shared" si="300"/>
        <v>0</v>
      </c>
    </row>
    <row r="2715" spans="2:27" ht="13.5" hidden="1">
      <c r="B2715" s="232" t="s">
        <v>1110</v>
      </c>
      <c r="C2715" s="232" t="s">
        <v>881</v>
      </c>
      <c r="D2715" s="232" t="s">
        <v>1447</v>
      </c>
      <c r="E2715" s="232" t="s">
        <v>988</v>
      </c>
      <c r="F2715" s="232">
        <v>2</v>
      </c>
      <c r="G2715" s="232" t="s">
        <v>1311</v>
      </c>
      <c r="H2715" s="233">
        <v>0.47299999999999998</v>
      </c>
      <c r="I2715" s="233">
        <v>0</v>
      </c>
      <c r="J2715" s="233">
        <v>0</v>
      </c>
      <c r="K2715" s="234">
        <v>0</v>
      </c>
      <c r="L2715" s="233">
        <v>0</v>
      </c>
      <c r="M2715" s="234">
        <v>0</v>
      </c>
      <c r="N2715" s="233">
        <v>0</v>
      </c>
      <c r="O2715" s="233">
        <v>0</v>
      </c>
      <c r="P2715" s="233">
        <v>0</v>
      </c>
      <c r="Q2715" s="234">
        <v>0</v>
      </c>
      <c r="R2715" s="233">
        <v>0</v>
      </c>
      <c r="S2715" s="234">
        <v>0</v>
      </c>
      <c r="T2715" s="233">
        <v>0</v>
      </c>
      <c r="U2715" s="235">
        <f t="shared" si="294"/>
        <v>345.28999999999996</v>
      </c>
      <c r="V2715" s="227">
        <f t="shared" si="295"/>
        <v>0</v>
      </c>
      <c r="W2715" s="227">
        <f t="shared" si="296"/>
        <v>0</v>
      </c>
      <c r="X2715" s="227">
        <f t="shared" si="299"/>
        <v>0</v>
      </c>
      <c r="Y2715" s="227">
        <f t="shared" si="297"/>
        <v>0</v>
      </c>
      <c r="Z2715" s="227">
        <f t="shared" si="298"/>
        <v>0</v>
      </c>
      <c r="AA2715" s="227">
        <f t="shared" si="300"/>
        <v>0</v>
      </c>
    </row>
    <row r="2716" spans="2:27" ht="13.5" hidden="1">
      <c r="B2716" s="232" t="s">
        <v>1110</v>
      </c>
      <c r="C2716" s="232" t="s">
        <v>882</v>
      </c>
      <c r="D2716" s="232" t="s">
        <v>1447</v>
      </c>
      <c r="E2716" s="232" t="s">
        <v>988</v>
      </c>
      <c r="F2716" s="232">
        <v>96</v>
      </c>
      <c r="G2716" s="232" t="s">
        <v>1365</v>
      </c>
      <c r="H2716" s="233">
        <v>19.954000000000001</v>
      </c>
      <c r="I2716" s="233">
        <v>0</v>
      </c>
      <c r="J2716" s="233">
        <v>0</v>
      </c>
      <c r="K2716" s="234">
        <v>0</v>
      </c>
      <c r="L2716" s="233">
        <v>0</v>
      </c>
      <c r="M2716" s="234">
        <v>0</v>
      </c>
      <c r="N2716" s="233">
        <v>0</v>
      </c>
      <c r="O2716" s="233">
        <v>0</v>
      </c>
      <c r="P2716" s="233">
        <v>0</v>
      </c>
      <c r="Q2716" s="234">
        <v>0</v>
      </c>
      <c r="R2716" s="233">
        <v>0</v>
      </c>
      <c r="S2716" s="234">
        <v>0</v>
      </c>
      <c r="T2716" s="233">
        <v>0</v>
      </c>
      <c r="U2716" s="235">
        <f t="shared" si="294"/>
        <v>14566.42</v>
      </c>
      <c r="V2716" s="227">
        <f t="shared" si="295"/>
        <v>0</v>
      </c>
      <c r="W2716" s="227">
        <f t="shared" si="296"/>
        <v>0</v>
      </c>
      <c r="X2716" s="227">
        <f t="shared" si="299"/>
        <v>0</v>
      </c>
      <c r="Y2716" s="227">
        <f t="shared" si="297"/>
        <v>0</v>
      </c>
      <c r="Z2716" s="227">
        <f t="shared" si="298"/>
        <v>0</v>
      </c>
      <c r="AA2716" s="227">
        <f t="shared" si="300"/>
        <v>0</v>
      </c>
    </row>
    <row r="2717" spans="2:27" ht="13.5" hidden="1">
      <c r="B2717" s="232" t="s">
        <v>1110</v>
      </c>
      <c r="C2717" s="232" t="s">
        <v>883</v>
      </c>
      <c r="D2717" s="232" t="s">
        <v>1447</v>
      </c>
      <c r="E2717" s="232" t="s">
        <v>988</v>
      </c>
      <c r="F2717" s="232">
        <v>4</v>
      </c>
      <c r="G2717" s="232" t="s">
        <v>1312</v>
      </c>
      <c r="H2717" s="233">
        <v>0.88600000000000001</v>
      </c>
      <c r="I2717" s="233">
        <v>0</v>
      </c>
      <c r="J2717" s="233">
        <v>0</v>
      </c>
      <c r="K2717" s="234">
        <v>0</v>
      </c>
      <c r="L2717" s="233">
        <v>0</v>
      </c>
      <c r="M2717" s="234">
        <v>0</v>
      </c>
      <c r="N2717" s="233">
        <v>0</v>
      </c>
      <c r="O2717" s="233">
        <v>0</v>
      </c>
      <c r="P2717" s="233">
        <v>0</v>
      </c>
      <c r="Q2717" s="234">
        <v>0</v>
      </c>
      <c r="R2717" s="233">
        <v>0</v>
      </c>
      <c r="S2717" s="234">
        <v>0</v>
      </c>
      <c r="T2717" s="233">
        <v>0</v>
      </c>
      <c r="U2717" s="235">
        <f t="shared" si="294"/>
        <v>646.78</v>
      </c>
      <c r="V2717" s="227">
        <f t="shared" si="295"/>
        <v>0</v>
      </c>
      <c r="W2717" s="227">
        <f t="shared" si="296"/>
        <v>0</v>
      </c>
      <c r="X2717" s="227">
        <f t="shared" si="299"/>
        <v>0</v>
      </c>
      <c r="Y2717" s="227">
        <f t="shared" si="297"/>
        <v>0</v>
      </c>
      <c r="Z2717" s="227">
        <f t="shared" si="298"/>
        <v>0</v>
      </c>
      <c r="AA2717" s="227">
        <f t="shared" si="300"/>
        <v>0</v>
      </c>
    </row>
    <row r="2718" spans="2:27" ht="13.5" hidden="1">
      <c r="B2718" s="232" t="s">
        <v>1110</v>
      </c>
      <c r="C2718" s="232" t="s">
        <v>1398</v>
      </c>
      <c r="D2718" s="232" t="s">
        <v>1447</v>
      </c>
      <c r="E2718" s="232" t="s">
        <v>988</v>
      </c>
      <c r="F2718" s="232">
        <v>48</v>
      </c>
      <c r="G2718" s="232" t="s">
        <v>1356</v>
      </c>
      <c r="H2718" s="233">
        <v>10.666</v>
      </c>
      <c r="I2718" s="233">
        <v>0</v>
      </c>
      <c r="J2718" s="233">
        <v>0</v>
      </c>
      <c r="K2718" s="234">
        <v>0</v>
      </c>
      <c r="L2718" s="233">
        <v>0</v>
      </c>
      <c r="M2718" s="234">
        <v>0</v>
      </c>
      <c r="N2718" s="233">
        <v>0</v>
      </c>
      <c r="O2718" s="233">
        <v>0</v>
      </c>
      <c r="P2718" s="233">
        <v>0</v>
      </c>
      <c r="Q2718" s="234">
        <v>0</v>
      </c>
      <c r="R2718" s="233">
        <v>0</v>
      </c>
      <c r="S2718" s="234">
        <v>0</v>
      </c>
      <c r="T2718" s="233">
        <v>0</v>
      </c>
      <c r="U2718" s="235">
        <f t="shared" si="294"/>
        <v>7786.18</v>
      </c>
      <c r="V2718" s="227">
        <f t="shared" si="295"/>
        <v>0</v>
      </c>
      <c r="W2718" s="227">
        <f t="shared" si="296"/>
        <v>0</v>
      </c>
      <c r="X2718" s="227">
        <f t="shared" si="299"/>
        <v>0</v>
      </c>
      <c r="Y2718" s="227">
        <f t="shared" si="297"/>
        <v>0</v>
      </c>
      <c r="Z2718" s="227">
        <f t="shared" si="298"/>
        <v>0</v>
      </c>
      <c r="AA2718" s="227">
        <f t="shared" si="300"/>
        <v>0</v>
      </c>
    </row>
    <row r="2719" spans="2:27" ht="13.5" hidden="1">
      <c r="B2719" s="232" t="s">
        <v>1110</v>
      </c>
      <c r="C2719" s="232" t="s">
        <v>1399</v>
      </c>
      <c r="D2719" s="232" t="s">
        <v>1447</v>
      </c>
      <c r="E2719" s="232" t="s">
        <v>988</v>
      </c>
      <c r="F2719" s="232">
        <v>64</v>
      </c>
      <c r="G2719" s="232" t="s">
        <v>1364</v>
      </c>
      <c r="H2719" s="233">
        <v>14.178000000000001</v>
      </c>
      <c r="I2719" s="233">
        <v>0</v>
      </c>
      <c r="J2719" s="233">
        <v>0</v>
      </c>
      <c r="K2719" s="234">
        <v>0</v>
      </c>
      <c r="L2719" s="233">
        <v>0</v>
      </c>
      <c r="M2719" s="234">
        <v>0</v>
      </c>
      <c r="N2719" s="233">
        <v>0</v>
      </c>
      <c r="O2719" s="233">
        <v>0</v>
      </c>
      <c r="P2719" s="233">
        <v>0</v>
      </c>
      <c r="Q2719" s="234">
        <v>0</v>
      </c>
      <c r="R2719" s="233">
        <v>0</v>
      </c>
      <c r="S2719" s="234">
        <v>0</v>
      </c>
      <c r="T2719" s="233">
        <v>0</v>
      </c>
      <c r="U2719" s="235">
        <f t="shared" si="294"/>
        <v>10349.94</v>
      </c>
      <c r="V2719" s="227">
        <f t="shared" si="295"/>
        <v>0</v>
      </c>
      <c r="W2719" s="227">
        <f t="shared" si="296"/>
        <v>0</v>
      </c>
      <c r="X2719" s="227">
        <f t="shared" si="299"/>
        <v>0</v>
      </c>
      <c r="Y2719" s="227">
        <f t="shared" si="297"/>
        <v>0</v>
      </c>
      <c r="Z2719" s="227">
        <f t="shared" si="298"/>
        <v>0</v>
      </c>
      <c r="AA2719" s="227">
        <f t="shared" si="300"/>
        <v>0</v>
      </c>
    </row>
    <row r="2720" spans="2:27" ht="13.5" hidden="1">
      <c r="B2720" s="232" t="s">
        <v>1110</v>
      </c>
      <c r="C2720" s="232" t="s">
        <v>1400</v>
      </c>
      <c r="D2720" s="232" t="s">
        <v>1447</v>
      </c>
      <c r="E2720" s="232" t="s">
        <v>988</v>
      </c>
      <c r="F2720" s="232">
        <v>96</v>
      </c>
      <c r="G2720" s="232" t="s">
        <v>1365</v>
      </c>
      <c r="H2720" s="233">
        <v>21.202000000000002</v>
      </c>
      <c r="I2720" s="233">
        <v>0</v>
      </c>
      <c r="J2720" s="233">
        <v>0</v>
      </c>
      <c r="K2720" s="234">
        <v>0</v>
      </c>
      <c r="L2720" s="233">
        <v>0</v>
      </c>
      <c r="M2720" s="234">
        <v>0</v>
      </c>
      <c r="N2720" s="233">
        <v>0</v>
      </c>
      <c r="O2720" s="233">
        <v>0</v>
      </c>
      <c r="P2720" s="233">
        <v>0</v>
      </c>
      <c r="Q2720" s="234">
        <v>0</v>
      </c>
      <c r="R2720" s="233">
        <v>0</v>
      </c>
      <c r="S2720" s="234">
        <v>0</v>
      </c>
      <c r="T2720" s="233">
        <v>0</v>
      </c>
      <c r="U2720" s="235">
        <f t="shared" si="294"/>
        <v>15477.460000000001</v>
      </c>
      <c r="V2720" s="227">
        <f t="shared" si="295"/>
        <v>0</v>
      </c>
      <c r="W2720" s="227">
        <f t="shared" si="296"/>
        <v>0</v>
      </c>
      <c r="X2720" s="227">
        <f t="shared" si="299"/>
        <v>0</v>
      </c>
      <c r="Y2720" s="227">
        <f t="shared" si="297"/>
        <v>0</v>
      </c>
      <c r="Z2720" s="227">
        <f t="shared" si="298"/>
        <v>0</v>
      </c>
      <c r="AA2720" s="227">
        <f t="shared" si="300"/>
        <v>0</v>
      </c>
    </row>
    <row r="2721" spans="2:27" ht="13.5" hidden="1">
      <c r="B2721" s="232" t="s">
        <v>1110</v>
      </c>
      <c r="C2721" s="232" t="s">
        <v>1401</v>
      </c>
      <c r="D2721" s="232" t="s">
        <v>1447</v>
      </c>
      <c r="E2721" s="232" t="s">
        <v>988</v>
      </c>
      <c r="F2721" s="232">
        <v>8</v>
      </c>
      <c r="G2721" s="232" t="s">
        <v>1317</v>
      </c>
      <c r="H2721" s="233">
        <v>1.8859999999999999</v>
      </c>
      <c r="I2721" s="233">
        <v>0</v>
      </c>
      <c r="J2721" s="233">
        <v>0</v>
      </c>
      <c r="K2721" s="234">
        <v>0</v>
      </c>
      <c r="L2721" s="233">
        <v>0</v>
      </c>
      <c r="M2721" s="234">
        <v>0</v>
      </c>
      <c r="N2721" s="233">
        <v>0</v>
      </c>
      <c r="O2721" s="233">
        <v>0</v>
      </c>
      <c r="P2721" s="233">
        <v>0</v>
      </c>
      <c r="Q2721" s="234">
        <v>0</v>
      </c>
      <c r="R2721" s="233">
        <v>0</v>
      </c>
      <c r="S2721" s="234">
        <v>0</v>
      </c>
      <c r="T2721" s="233">
        <v>0</v>
      </c>
      <c r="U2721" s="235">
        <f t="shared" si="294"/>
        <v>1376.78</v>
      </c>
      <c r="V2721" s="227">
        <f t="shared" si="295"/>
        <v>0</v>
      </c>
      <c r="W2721" s="227">
        <f t="shared" si="296"/>
        <v>0</v>
      </c>
      <c r="X2721" s="227">
        <f t="shared" si="299"/>
        <v>0</v>
      </c>
      <c r="Y2721" s="227">
        <f t="shared" si="297"/>
        <v>0</v>
      </c>
      <c r="Z2721" s="227">
        <f t="shared" si="298"/>
        <v>0</v>
      </c>
      <c r="AA2721" s="227">
        <f t="shared" si="300"/>
        <v>0</v>
      </c>
    </row>
    <row r="2722" spans="2:27" ht="13.5" hidden="1">
      <c r="B2722" s="232" t="s">
        <v>1110</v>
      </c>
      <c r="C2722" s="232" t="s">
        <v>1402</v>
      </c>
      <c r="D2722" s="232" t="s">
        <v>1447</v>
      </c>
      <c r="E2722" s="232" t="s">
        <v>988</v>
      </c>
      <c r="F2722" s="232">
        <v>16</v>
      </c>
      <c r="G2722" s="232" t="s">
        <v>1316</v>
      </c>
      <c r="H2722" s="233">
        <v>3.6419999999999999</v>
      </c>
      <c r="I2722" s="233">
        <v>0</v>
      </c>
      <c r="J2722" s="233">
        <v>0</v>
      </c>
      <c r="K2722" s="234">
        <v>0</v>
      </c>
      <c r="L2722" s="233">
        <v>0</v>
      </c>
      <c r="M2722" s="234">
        <v>0</v>
      </c>
      <c r="N2722" s="233">
        <v>0</v>
      </c>
      <c r="O2722" s="233">
        <v>0</v>
      </c>
      <c r="P2722" s="233">
        <v>0</v>
      </c>
      <c r="Q2722" s="234">
        <v>0</v>
      </c>
      <c r="R2722" s="233">
        <v>0</v>
      </c>
      <c r="S2722" s="234">
        <v>0</v>
      </c>
      <c r="T2722" s="233">
        <v>0</v>
      </c>
      <c r="U2722" s="235">
        <f t="shared" si="294"/>
        <v>2658.66</v>
      </c>
      <c r="V2722" s="227">
        <f t="shared" si="295"/>
        <v>0</v>
      </c>
      <c r="W2722" s="227">
        <f t="shared" si="296"/>
        <v>0</v>
      </c>
      <c r="X2722" s="227">
        <f t="shared" si="299"/>
        <v>0</v>
      </c>
      <c r="Y2722" s="227">
        <f t="shared" si="297"/>
        <v>0</v>
      </c>
      <c r="Z2722" s="227">
        <f t="shared" si="298"/>
        <v>0</v>
      </c>
      <c r="AA2722" s="227">
        <f t="shared" si="300"/>
        <v>0</v>
      </c>
    </row>
    <row r="2723" spans="2:27" ht="13.5" hidden="1">
      <c r="B2723" s="232" t="s">
        <v>1110</v>
      </c>
      <c r="C2723" s="232" t="s">
        <v>1403</v>
      </c>
      <c r="D2723" s="232" t="s">
        <v>1447</v>
      </c>
      <c r="E2723" s="232" t="s">
        <v>988</v>
      </c>
      <c r="F2723" s="232">
        <v>32</v>
      </c>
      <c r="G2723" s="232" t="s">
        <v>1345</v>
      </c>
      <c r="H2723" s="233">
        <v>7.1539999999999999</v>
      </c>
      <c r="I2723" s="233">
        <v>0</v>
      </c>
      <c r="J2723" s="233">
        <v>0</v>
      </c>
      <c r="K2723" s="234">
        <v>0</v>
      </c>
      <c r="L2723" s="233">
        <v>0</v>
      </c>
      <c r="M2723" s="234">
        <v>0</v>
      </c>
      <c r="N2723" s="233">
        <v>0</v>
      </c>
      <c r="O2723" s="233">
        <v>0</v>
      </c>
      <c r="P2723" s="233">
        <v>0</v>
      </c>
      <c r="Q2723" s="234">
        <v>0</v>
      </c>
      <c r="R2723" s="233">
        <v>0</v>
      </c>
      <c r="S2723" s="234">
        <v>0</v>
      </c>
      <c r="T2723" s="233">
        <v>0</v>
      </c>
      <c r="U2723" s="235">
        <f t="shared" si="294"/>
        <v>5222.42</v>
      </c>
      <c r="V2723" s="227">
        <f t="shared" si="295"/>
        <v>0</v>
      </c>
      <c r="W2723" s="227">
        <f t="shared" si="296"/>
        <v>0</v>
      </c>
      <c r="X2723" s="227">
        <f t="shared" si="299"/>
        <v>0</v>
      </c>
      <c r="Y2723" s="227">
        <f t="shared" si="297"/>
        <v>0</v>
      </c>
      <c r="Z2723" s="227">
        <f t="shared" si="298"/>
        <v>0</v>
      </c>
      <c r="AA2723" s="227">
        <f t="shared" si="300"/>
        <v>0</v>
      </c>
    </row>
    <row r="2724" spans="2:27" ht="13.5" hidden="1">
      <c r="B2724" s="232" t="s">
        <v>1110</v>
      </c>
      <c r="C2724" s="232" t="s">
        <v>1404</v>
      </c>
      <c r="D2724" s="232" t="s">
        <v>1447</v>
      </c>
      <c r="E2724" s="232" t="s">
        <v>988</v>
      </c>
      <c r="F2724" s="232">
        <v>2</v>
      </c>
      <c r="G2724" s="232" t="s">
        <v>1311</v>
      </c>
      <c r="H2724" s="233">
        <v>0.499</v>
      </c>
      <c r="I2724" s="233">
        <v>0</v>
      </c>
      <c r="J2724" s="233">
        <v>0</v>
      </c>
      <c r="K2724" s="234">
        <v>0</v>
      </c>
      <c r="L2724" s="233">
        <v>0</v>
      </c>
      <c r="M2724" s="234">
        <v>0</v>
      </c>
      <c r="N2724" s="233">
        <v>0</v>
      </c>
      <c r="O2724" s="233">
        <v>0</v>
      </c>
      <c r="P2724" s="233">
        <v>0</v>
      </c>
      <c r="Q2724" s="234">
        <v>0</v>
      </c>
      <c r="R2724" s="233">
        <v>0</v>
      </c>
      <c r="S2724" s="234">
        <v>0</v>
      </c>
      <c r="T2724" s="233">
        <v>0</v>
      </c>
      <c r="U2724" s="235">
        <f t="shared" si="294"/>
        <v>364.27</v>
      </c>
      <c r="V2724" s="227">
        <f t="shared" si="295"/>
        <v>0</v>
      </c>
      <c r="W2724" s="227">
        <f t="shared" si="296"/>
        <v>0</v>
      </c>
      <c r="X2724" s="227">
        <f t="shared" si="299"/>
        <v>0</v>
      </c>
      <c r="Y2724" s="227">
        <f t="shared" si="297"/>
        <v>0</v>
      </c>
      <c r="Z2724" s="227">
        <f t="shared" si="298"/>
        <v>0</v>
      </c>
      <c r="AA2724" s="227">
        <f t="shared" si="300"/>
        <v>0</v>
      </c>
    </row>
    <row r="2725" spans="2:27" ht="13.5" hidden="1">
      <c r="B2725" s="232" t="s">
        <v>1110</v>
      </c>
      <c r="C2725" s="232" t="s">
        <v>1405</v>
      </c>
      <c r="D2725" s="232" t="s">
        <v>1447</v>
      </c>
      <c r="E2725" s="232" t="s">
        <v>988</v>
      </c>
      <c r="F2725" s="232">
        <v>96</v>
      </c>
      <c r="G2725" s="232" t="s">
        <v>1365</v>
      </c>
      <c r="H2725" s="233">
        <v>21.202000000000002</v>
      </c>
      <c r="I2725" s="233">
        <v>0</v>
      </c>
      <c r="J2725" s="233">
        <v>0</v>
      </c>
      <c r="K2725" s="234">
        <v>0</v>
      </c>
      <c r="L2725" s="233">
        <v>0</v>
      </c>
      <c r="M2725" s="234">
        <v>0</v>
      </c>
      <c r="N2725" s="233">
        <v>0</v>
      </c>
      <c r="O2725" s="233">
        <v>0</v>
      </c>
      <c r="P2725" s="233">
        <v>0</v>
      </c>
      <c r="Q2725" s="234">
        <v>0</v>
      </c>
      <c r="R2725" s="233">
        <v>0</v>
      </c>
      <c r="S2725" s="234">
        <v>0</v>
      </c>
      <c r="T2725" s="233">
        <v>0</v>
      </c>
      <c r="U2725" s="235">
        <f t="shared" si="294"/>
        <v>15477.460000000001</v>
      </c>
      <c r="V2725" s="227">
        <f t="shared" si="295"/>
        <v>0</v>
      </c>
      <c r="W2725" s="227">
        <f t="shared" si="296"/>
        <v>0</v>
      </c>
      <c r="X2725" s="227">
        <f t="shared" si="299"/>
        <v>0</v>
      </c>
      <c r="Y2725" s="227">
        <f t="shared" si="297"/>
        <v>0</v>
      </c>
      <c r="Z2725" s="227">
        <f t="shared" si="298"/>
        <v>0</v>
      </c>
      <c r="AA2725" s="227">
        <f t="shared" si="300"/>
        <v>0</v>
      </c>
    </row>
    <row r="2726" spans="2:27" ht="13.5" hidden="1">
      <c r="B2726" s="232" t="s">
        <v>1110</v>
      </c>
      <c r="C2726" s="232" t="s">
        <v>1406</v>
      </c>
      <c r="D2726" s="232" t="s">
        <v>1447</v>
      </c>
      <c r="E2726" s="232" t="s">
        <v>988</v>
      </c>
      <c r="F2726" s="232">
        <v>4</v>
      </c>
      <c r="G2726" s="232" t="s">
        <v>1312</v>
      </c>
      <c r="H2726" s="233">
        <v>0.93799999999999994</v>
      </c>
      <c r="I2726" s="233">
        <v>0</v>
      </c>
      <c r="J2726" s="233">
        <v>0</v>
      </c>
      <c r="K2726" s="234">
        <v>0</v>
      </c>
      <c r="L2726" s="233">
        <v>0</v>
      </c>
      <c r="M2726" s="234">
        <v>0</v>
      </c>
      <c r="N2726" s="233">
        <v>0</v>
      </c>
      <c r="O2726" s="233">
        <v>0</v>
      </c>
      <c r="P2726" s="233">
        <v>0</v>
      </c>
      <c r="Q2726" s="234">
        <v>0</v>
      </c>
      <c r="R2726" s="233">
        <v>0</v>
      </c>
      <c r="S2726" s="234">
        <v>0</v>
      </c>
      <c r="T2726" s="233">
        <v>0</v>
      </c>
      <c r="U2726" s="235">
        <f t="shared" si="294"/>
        <v>684.74</v>
      </c>
      <c r="V2726" s="227">
        <f t="shared" si="295"/>
        <v>0</v>
      </c>
      <c r="W2726" s="227">
        <f t="shared" si="296"/>
        <v>0</v>
      </c>
      <c r="X2726" s="227">
        <f t="shared" si="299"/>
        <v>0</v>
      </c>
      <c r="Y2726" s="227">
        <f t="shared" si="297"/>
        <v>0</v>
      </c>
      <c r="Z2726" s="227">
        <f t="shared" si="298"/>
        <v>0</v>
      </c>
      <c r="AA2726" s="227">
        <f t="shared" si="300"/>
        <v>0</v>
      </c>
    </row>
    <row r="2727" spans="2:27" ht="13.5" hidden="1">
      <c r="B2727" s="232" t="s">
        <v>1110</v>
      </c>
      <c r="C2727" s="232" t="s">
        <v>1062</v>
      </c>
      <c r="D2727" s="232" t="s">
        <v>1447</v>
      </c>
      <c r="E2727" s="232" t="s">
        <v>988</v>
      </c>
      <c r="F2727" s="232">
        <v>48</v>
      </c>
      <c r="G2727" s="232" t="s">
        <v>1356</v>
      </c>
      <c r="H2727" s="233">
        <v>10.162000000000001</v>
      </c>
      <c r="I2727" s="233">
        <v>0</v>
      </c>
      <c r="J2727" s="233">
        <v>0</v>
      </c>
      <c r="K2727" s="234">
        <v>0</v>
      </c>
      <c r="L2727" s="233">
        <v>0</v>
      </c>
      <c r="M2727" s="234">
        <v>0</v>
      </c>
      <c r="N2727" s="233">
        <v>0</v>
      </c>
      <c r="O2727" s="233">
        <v>0</v>
      </c>
      <c r="P2727" s="233">
        <v>0</v>
      </c>
      <c r="Q2727" s="234">
        <v>0</v>
      </c>
      <c r="R2727" s="233">
        <v>0</v>
      </c>
      <c r="S2727" s="234">
        <v>0</v>
      </c>
      <c r="T2727" s="233">
        <v>0</v>
      </c>
      <c r="U2727" s="235">
        <f t="shared" si="294"/>
        <v>7418.26</v>
      </c>
      <c r="V2727" s="227">
        <f t="shared" si="295"/>
        <v>0</v>
      </c>
      <c r="W2727" s="227">
        <f t="shared" si="296"/>
        <v>0</v>
      </c>
      <c r="X2727" s="227">
        <f t="shared" si="299"/>
        <v>0</v>
      </c>
      <c r="Y2727" s="227">
        <f t="shared" si="297"/>
        <v>0</v>
      </c>
      <c r="Z2727" s="227">
        <f t="shared" si="298"/>
        <v>0</v>
      </c>
      <c r="AA2727" s="227">
        <f t="shared" si="300"/>
        <v>0</v>
      </c>
    </row>
    <row r="2728" spans="2:27" ht="13.5" hidden="1">
      <c r="B2728" s="232" t="s">
        <v>1110</v>
      </c>
      <c r="C2728" s="232" t="s">
        <v>1063</v>
      </c>
      <c r="D2728" s="232" t="s">
        <v>1447</v>
      </c>
      <c r="E2728" s="232" t="s">
        <v>988</v>
      </c>
      <c r="F2728" s="232">
        <v>64</v>
      </c>
      <c r="G2728" s="232" t="s">
        <v>1364</v>
      </c>
      <c r="H2728" s="233">
        <v>13.506</v>
      </c>
      <c r="I2728" s="233">
        <v>0</v>
      </c>
      <c r="J2728" s="233">
        <v>0</v>
      </c>
      <c r="K2728" s="234">
        <v>0</v>
      </c>
      <c r="L2728" s="233">
        <v>0</v>
      </c>
      <c r="M2728" s="234">
        <v>0</v>
      </c>
      <c r="N2728" s="233">
        <v>0</v>
      </c>
      <c r="O2728" s="233">
        <v>0</v>
      </c>
      <c r="P2728" s="233">
        <v>0</v>
      </c>
      <c r="Q2728" s="234">
        <v>0</v>
      </c>
      <c r="R2728" s="233">
        <v>0</v>
      </c>
      <c r="S2728" s="234">
        <v>0</v>
      </c>
      <c r="T2728" s="233">
        <v>0</v>
      </c>
      <c r="U2728" s="235">
        <f t="shared" si="294"/>
        <v>9859.380000000001</v>
      </c>
      <c r="V2728" s="227">
        <f t="shared" si="295"/>
        <v>0</v>
      </c>
      <c r="W2728" s="227">
        <f t="shared" si="296"/>
        <v>0</v>
      </c>
      <c r="X2728" s="227">
        <f t="shared" si="299"/>
        <v>0</v>
      </c>
      <c r="Y2728" s="227">
        <f t="shared" si="297"/>
        <v>0</v>
      </c>
      <c r="Z2728" s="227">
        <f t="shared" si="298"/>
        <v>0</v>
      </c>
      <c r="AA2728" s="227">
        <f t="shared" si="300"/>
        <v>0</v>
      </c>
    </row>
    <row r="2729" spans="2:27" ht="13.5" hidden="1">
      <c r="B2729" s="232" t="s">
        <v>1110</v>
      </c>
      <c r="C2729" s="232" t="s">
        <v>1064</v>
      </c>
      <c r="D2729" s="232" t="s">
        <v>1447</v>
      </c>
      <c r="E2729" s="232" t="s">
        <v>988</v>
      </c>
      <c r="F2729" s="232">
        <v>96</v>
      </c>
      <c r="G2729" s="232" t="s">
        <v>1365</v>
      </c>
      <c r="H2729" s="233">
        <v>20.193999999999999</v>
      </c>
      <c r="I2729" s="233">
        <v>0</v>
      </c>
      <c r="J2729" s="233">
        <v>0</v>
      </c>
      <c r="K2729" s="234">
        <v>0</v>
      </c>
      <c r="L2729" s="233">
        <v>0</v>
      </c>
      <c r="M2729" s="234">
        <v>0</v>
      </c>
      <c r="N2729" s="233">
        <v>0</v>
      </c>
      <c r="O2729" s="233">
        <v>0</v>
      </c>
      <c r="P2729" s="233">
        <v>0</v>
      </c>
      <c r="Q2729" s="234">
        <v>0</v>
      </c>
      <c r="R2729" s="233">
        <v>0</v>
      </c>
      <c r="S2729" s="234">
        <v>0</v>
      </c>
      <c r="T2729" s="233">
        <v>0</v>
      </c>
      <c r="U2729" s="235">
        <f t="shared" si="294"/>
        <v>14741.619999999999</v>
      </c>
      <c r="V2729" s="227">
        <f t="shared" si="295"/>
        <v>0</v>
      </c>
      <c r="W2729" s="227">
        <f t="shared" si="296"/>
        <v>0</v>
      </c>
      <c r="X2729" s="227">
        <f t="shared" si="299"/>
        <v>0</v>
      </c>
      <c r="Y2729" s="227">
        <f t="shared" si="297"/>
        <v>0</v>
      </c>
      <c r="Z2729" s="227">
        <f t="shared" si="298"/>
        <v>0</v>
      </c>
      <c r="AA2729" s="227">
        <f t="shared" si="300"/>
        <v>0</v>
      </c>
    </row>
    <row r="2730" spans="2:27" ht="13.5" hidden="1">
      <c r="B2730" s="232" t="s">
        <v>1110</v>
      </c>
      <c r="C2730" s="232" t="s">
        <v>1065</v>
      </c>
      <c r="D2730" s="232" t="s">
        <v>1447</v>
      </c>
      <c r="E2730" s="232" t="s">
        <v>988</v>
      </c>
      <c r="F2730" s="232">
        <v>8</v>
      </c>
      <c r="G2730" s="232" t="s">
        <v>1317</v>
      </c>
      <c r="H2730" s="233">
        <v>1.802</v>
      </c>
      <c r="I2730" s="233">
        <v>0</v>
      </c>
      <c r="J2730" s="233">
        <v>0</v>
      </c>
      <c r="K2730" s="234">
        <v>0</v>
      </c>
      <c r="L2730" s="233">
        <v>0</v>
      </c>
      <c r="M2730" s="234">
        <v>0</v>
      </c>
      <c r="N2730" s="233">
        <v>0</v>
      </c>
      <c r="O2730" s="233">
        <v>0</v>
      </c>
      <c r="P2730" s="233">
        <v>0</v>
      </c>
      <c r="Q2730" s="234">
        <v>0</v>
      </c>
      <c r="R2730" s="233">
        <v>0</v>
      </c>
      <c r="S2730" s="234">
        <v>0</v>
      </c>
      <c r="T2730" s="233">
        <v>0</v>
      </c>
      <c r="U2730" s="235">
        <f t="shared" si="294"/>
        <v>1315.46</v>
      </c>
      <c r="V2730" s="227">
        <f t="shared" si="295"/>
        <v>0</v>
      </c>
      <c r="W2730" s="227">
        <f t="shared" si="296"/>
        <v>0</v>
      </c>
      <c r="X2730" s="227">
        <f t="shared" si="299"/>
        <v>0</v>
      </c>
      <c r="Y2730" s="227">
        <f t="shared" si="297"/>
        <v>0</v>
      </c>
      <c r="Z2730" s="227">
        <f t="shared" si="298"/>
        <v>0</v>
      </c>
      <c r="AA2730" s="227">
        <f t="shared" si="300"/>
        <v>0</v>
      </c>
    </row>
    <row r="2731" spans="2:27" ht="13.5" hidden="1">
      <c r="B2731" s="232" t="s">
        <v>1110</v>
      </c>
      <c r="C2731" s="232" t="s">
        <v>1066</v>
      </c>
      <c r="D2731" s="232" t="s">
        <v>1447</v>
      </c>
      <c r="E2731" s="232" t="s">
        <v>988</v>
      </c>
      <c r="F2731" s="232">
        <v>16</v>
      </c>
      <c r="G2731" s="232" t="s">
        <v>1316</v>
      </c>
      <c r="H2731" s="233">
        <v>3.4740000000000002</v>
      </c>
      <c r="I2731" s="233">
        <v>0</v>
      </c>
      <c r="J2731" s="233">
        <v>0</v>
      </c>
      <c r="K2731" s="234">
        <v>0</v>
      </c>
      <c r="L2731" s="233">
        <v>0</v>
      </c>
      <c r="M2731" s="234">
        <v>0</v>
      </c>
      <c r="N2731" s="233">
        <v>0</v>
      </c>
      <c r="O2731" s="233">
        <v>0</v>
      </c>
      <c r="P2731" s="233">
        <v>0</v>
      </c>
      <c r="Q2731" s="234">
        <v>0</v>
      </c>
      <c r="R2731" s="233">
        <v>0</v>
      </c>
      <c r="S2731" s="234">
        <v>0</v>
      </c>
      <c r="T2731" s="233">
        <v>0</v>
      </c>
      <c r="U2731" s="235">
        <f t="shared" si="294"/>
        <v>2536.02</v>
      </c>
      <c r="V2731" s="227">
        <f t="shared" si="295"/>
        <v>0</v>
      </c>
      <c r="W2731" s="227">
        <f t="shared" si="296"/>
        <v>0</v>
      </c>
      <c r="X2731" s="227">
        <f t="shared" si="299"/>
        <v>0</v>
      </c>
      <c r="Y2731" s="227">
        <f t="shared" si="297"/>
        <v>0</v>
      </c>
      <c r="Z2731" s="227">
        <f t="shared" si="298"/>
        <v>0</v>
      </c>
      <c r="AA2731" s="227">
        <f t="shared" si="300"/>
        <v>0</v>
      </c>
    </row>
    <row r="2732" spans="2:27" ht="13.5" hidden="1">
      <c r="B2732" s="232" t="s">
        <v>1110</v>
      </c>
      <c r="C2732" s="232" t="s">
        <v>1067</v>
      </c>
      <c r="D2732" s="232" t="s">
        <v>1447</v>
      </c>
      <c r="E2732" s="232" t="s">
        <v>988</v>
      </c>
      <c r="F2732" s="232">
        <v>32</v>
      </c>
      <c r="G2732" s="232" t="s">
        <v>1345</v>
      </c>
      <c r="H2732" s="233">
        <v>6.8179999999999996</v>
      </c>
      <c r="I2732" s="233">
        <v>0</v>
      </c>
      <c r="J2732" s="233">
        <v>0</v>
      </c>
      <c r="K2732" s="234">
        <v>0</v>
      </c>
      <c r="L2732" s="233">
        <v>0</v>
      </c>
      <c r="M2732" s="234">
        <v>0</v>
      </c>
      <c r="N2732" s="233">
        <v>0</v>
      </c>
      <c r="O2732" s="233">
        <v>0</v>
      </c>
      <c r="P2732" s="233">
        <v>0</v>
      </c>
      <c r="Q2732" s="234">
        <v>0</v>
      </c>
      <c r="R2732" s="233">
        <v>0</v>
      </c>
      <c r="S2732" s="234">
        <v>0</v>
      </c>
      <c r="T2732" s="233">
        <v>0</v>
      </c>
      <c r="U2732" s="235">
        <f t="shared" si="294"/>
        <v>4977.1399999999994</v>
      </c>
      <c r="V2732" s="227">
        <f t="shared" si="295"/>
        <v>0</v>
      </c>
      <c r="W2732" s="227">
        <f t="shared" si="296"/>
        <v>0</v>
      </c>
      <c r="X2732" s="227">
        <f t="shared" si="299"/>
        <v>0</v>
      </c>
      <c r="Y2732" s="227">
        <f t="shared" si="297"/>
        <v>0</v>
      </c>
      <c r="Z2732" s="227">
        <f t="shared" si="298"/>
        <v>0</v>
      </c>
      <c r="AA2732" s="227">
        <f t="shared" si="300"/>
        <v>0</v>
      </c>
    </row>
    <row r="2733" spans="2:27" ht="13.5" hidden="1">
      <c r="B2733" s="232" t="s">
        <v>1110</v>
      </c>
      <c r="C2733" s="232" t="s">
        <v>1068</v>
      </c>
      <c r="D2733" s="232" t="s">
        <v>1447</v>
      </c>
      <c r="E2733" s="232" t="s">
        <v>988</v>
      </c>
      <c r="F2733" s="232">
        <v>2</v>
      </c>
      <c r="G2733" s="232" t="s">
        <v>1311</v>
      </c>
      <c r="H2733" s="233">
        <v>0.47799999999999998</v>
      </c>
      <c r="I2733" s="233">
        <v>0</v>
      </c>
      <c r="J2733" s="233">
        <v>0</v>
      </c>
      <c r="K2733" s="234">
        <v>0</v>
      </c>
      <c r="L2733" s="233">
        <v>0</v>
      </c>
      <c r="M2733" s="234">
        <v>0</v>
      </c>
      <c r="N2733" s="233">
        <v>0</v>
      </c>
      <c r="O2733" s="233">
        <v>0</v>
      </c>
      <c r="P2733" s="233">
        <v>0</v>
      </c>
      <c r="Q2733" s="234">
        <v>0</v>
      </c>
      <c r="R2733" s="233">
        <v>0</v>
      </c>
      <c r="S2733" s="234">
        <v>0</v>
      </c>
      <c r="T2733" s="233">
        <v>0</v>
      </c>
      <c r="U2733" s="235">
        <f t="shared" si="294"/>
        <v>348.94</v>
      </c>
      <c r="V2733" s="227">
        <f t="shared" si="295"/>
        <v>0</v>
      </c>
      <c r="W2733" s="227">
        <f t="shared" si="296"/>
        <v>0</v>
      </c>
      <c r="X2733" s="227">
        <f t="shared" si="299"/>
        <v>0</v>
      </c>
      <c r="Y2733" s="227">
        <f t="shared" si="297"/>
        <v>0</v>
      </c>
      <c r="Z2733" s="227">
        <f t="shared" si="298"/>
        <v>0</v>
      </c>
      <c r="AA2733" s="227">
        <f t="shared" si="300"/>
        <v>0</v>
      </c>
    </row>
    <row r="2734" spans="2:27" ht="13.5" hidden="1">
      <c r="B2734" s="232" t="s">
        <v>1110</v>
      </c>
      <c r="C2734" s="232" t="s">
        <v>1069</v>
      </c>
      <c r="D2734" s="232" t="s">
        <v>1447</v>
      </c>
      <c r="E2734" s="232" t="s">
        <v>988</v>
      </c>
      <c r="F2734" s="232">
        <v>96</v>
      </c>
      <c r="G2734" s="232" t="s">
        <v>1365</v>
      </c>
      <c r="H2734" s="233">
        <v>20.193999999999999</v>
      </c>
      <c r="I2734" s="233">
        <v>0</v>
      </c>
      <c r="J2734" s="233">
        <v>0</v>
      </c>
      <c r="K2734" s="234">
        <v>0</v>
      </c>
      <c r="L2734" s="233">
        <v>0</v>
      </c>
      <c r="M2734" s="234">
        <v>0</v>
      </c>
      <c r="N2734" s="233">
        <v>0</v>
      </c>
      <c r="O2734" s="233">
        <v>0</v>
      </c>
      <c r="P2734" s="233">
        <v>0</v>
      </c>
      <c r="Q2734" s="234">
        <v>0</v>
      </c>
      <c r="R2734" s="233">
        <v>0</v>
      </c>
      <c r="S2734" s="234">
        <v>0</v>
      </c>
      <c r="T2734" s="233">
        <v>0</v>
      </c>
      <c r="U2734" s="235">
        <f t="shared" si="294"/>
        <v>14741.619999999999</v>
      </c>
      <c r="V2734" s="227">
        <f t="shared" si="295"/>
        <v>0</v>
      </c>
      <c r="W2734" s="227">
        <f t="shared" si="296"/>
        <v>0</v>
      </c>
      <c r="X2734" s="227">
        <f t="shared" si="299"/>
        <v>0</v>
      </c>
      <c r="Y2734" s="227">
        <f t="shared" si="297"/>
        <v>0</v>
      </c>
      <c r="Z2734" s="227">
        <f t="shared" si="298"/>
        <v>0</v>
      </c>
      <c r="AA2734" s="227">
        <f t="shared" si="300"/>
        <v>0</v>
      </c>
    </row>
    <row r="2735" spans="2:27" ht="13.5" hidden="1">
      <c r="B2735" s="232" t="s">
        <v>1110</v>
      </c>
      <c r="C2735" s="232" t="s">
        <v>1070</v>
      </c>
      <c r="D2735" s="232" t="s">
        <v>1447</v>
      </c>
      <c r="E2735" s="232" t="s">
        <v>988</v>
      </c>
      <c r="F2735" s="232">
        <v>4</v>
      </c>
      <c r="G2735" s="232" t="s">
        <v>1312</v>
      </c>
      <c r="H2735" s="233">
        <v>0.89600000000000002</v>
      </c>
      <c r="I2735" s="233">
        <v>0</v>
      </c>
      <c r="J2735" s="233">
        <v>0</v>
      </c>
      <c r="K2735" s="234">
        <v>0</v>
      </c>
      <c r="L2735" s="233">
        <v>0</v>
      </c>
      <c r="M2735" s="234">
        <v>0</v>
      </c>
      <c r="N2735" s="233">
        <v>0</v>
      </c>
      <c r="O2735" s="233">
        <v>0</v>
      </c>
      <c r="P2735" s="233">
        <v>0</v>
      </c>
      <c r="Q2735" s="234">
        <v>0</v>
      </c>
      <c r="R2735" s="233">
        <v>0</v>
      </c>
      <c r="S2735" s="234">
        <v>0</v>
      </c>
      <c r="T2735" s="233">
        <v>0</v>
      </c>
      <c r="U2735" s="235">
        <f t="shared" si="294"/>
        <v>654.08000000000004</v>
      </c>
      <c r="V2735" s="227">
        <f t="shared" si="295"/>
        <v>0</v>
      </c>
      <c r="W2735" s="227">
        <f t="shared" si="296"/>
        <v>0</v>
      </c>
      <c r="X2735" s="227">
        <f t="shared" si="299"/>
        <v>0</v>
      </c>
      <c r="Y2735" s="227">
        <f t="shared" si="297"/>
        <v>0</v>
      </c>
      <c r="Z2735" s="227">
        <f t="shared" si="298"/>
        <v>0</v>
      </c>
      <c r="AA2735" s="227">
        <f t="shared" si="300"/>
        <v>0</v>
      </c>
    </row>
    <row r="2736" spans="2:27" ht="13.5" hidden="1">
      <c r="B2736" s="232" t="s">
        <v>1110</v>
      </c>
      <c r="C2736" s="232" t="s">
        <v>1407</v>
      </c>
      <c r="D2736" s="232" t="s">
        <v>1447</v>
      </c>
      <c r="E2736" s="232" t="s">
        <v>988</v>
      </c>
      <c r="F2736" s="232">
        <v>48</v>
      </c>
      <c r="G2736" s="232" t="s">
        <v>1356</v>
      </c>
      <c r="H2736" s="233">
        <v>9.5380000000000003</v>
      </c>
      <c r="I2736" s="233">
        <v>0</v>
      </c>
      <c r="J2736" s="233">
        <v>0</v>
      </c>
      <c r="K2736" s="234">
        <v>0</v>
      </c>
      <c r="L2736" s="233">
        <v>0</v>
      </c>
      <c r="M2736" s="234">
        <v>0</v>
      </c>
      <c r="N2736" s="233">
        <v>0</v>
      </c>
      <c r="O2736" s="233">
        <v>0</v>
      </c>
      <c r="P2736" s="233">
        <v>0</v>
      </c>
      <c r="Q2736" s="234">
        <v>0</v>
      </c>
      <c r="R2736" s="233">
        <v>0</v>
      </c>
      <c r="S2736" s="234">
        <v>0</v>
      </c>
      <c r="T2736" s="233">
        <v>0</v>
      </c>
      <c r="U2736" s="235">
        <f t="shared" si="294"/>
        <v>6962.74</v>
      </c>
      <c r="V2736" s="227">
        <f t="shared" si="295"/>
        <v>0</v>
      </c>
      <c r="W2736" s="227">
        <f t="shared" si="296"/>
        <v>0</v>
      </c>
      <c r="X2736" s="227">
        <f t="shared" si="299"/>
        <v>0</v>
      </c>
      <c r="Y2736" s="227">
        <f t="shared" si="297"/>
        <v>0</v>
      </c>
      <c r="Z2736" s="227">
        <f t="shared" si="298"/>
        <v>0</v>
      </c>
      <c r="AA2736" s="227">
        <f t="shared" si="300"/>
        <v>0</v>
      </c>
    </row>
    <row r="2737" spans="2:27" ht="13.5" hidden="1">
      <c r="B2737" s="232" t="s">
        <v>1110</v>
      </c>
      <c r="C2737" s="232" t="s">
        <v>1408</v>
      </c>
      <c r="D2737" s="232" t="s">
        <v>1447</v>
      </c>
      <c r="E2737" s="232" t="s">
        <v>988</v>
      </c>
      <c r="F2737" s="232">
        <v>64</v>
      </c>
      <c r="G2737" s="232" t="s">
        <v>1364</v>
      </c>
      <c r="H2737" s="233">
        <v>12.673999999999999</v>
      </c>
      <c r="I2737" s="233">
        <v>0</v>
      </c>
      <c r="J2737" s="233">
        <v>0</v>
      </c>
      <c r="K2737" s="234">
        <v>0</v>
      </c>
      <c r="L2737" s="233">
        <v>0</v>
      </c>
      <c r="M2737" s="234">
        <v>0</v>
      </c>
      <c r="N2737" s="233">
        <v>0</v>
      </c>
      <c r="O2737" s="233">
        <v>0</v>
      </c>
      <c r="P2737" s="233">
        <v>0</v>
      </c>
      <c r="Q2737" s="234">
        <v>0</v>
      </c>
      <c r="R2737" s="233">
        <v>0</v>
      </c>
      <c r="S2737" s="234">
        <v>0</v>
      </c>
      <c r="T2737" s="233">
        <v>0</v>
      </c>
      <c r="U2737" s="235">
        <f t="shared" si="294"/>
        <v>9252.02</v>
      </c>
      <c r="V2737" s="227">
        <f t="shared" si="295"/>
        <v>0</v>
      </c>
      <c r="W2737" s="227">
        <f t="shared" si="296"/>
        <v>0</v>
      </c>
      <c r="X2737" s="227">
        <f t="shared" si="299"/>
        <v>0</v>
      </c>
      <c r="Y2737" s="227">
        <f t="shared" si="297"/>
        <v>0</v>
      </c>
      <c r="Z2737" s="227">
        <f t="shared" si="298"/>
        <v>0</v>
      </c>
      <c r="AA2737" s="227">
        <f t="shared" si="300"/>
        <v>0</v>
      </c>
    </row>
    <row r="2738" spans="2:27" ht="13.5" hidden="1">
      <c r="B2738" s="232" t="s">
        <v>1110</v>
      </c>
      <c r="C2738" s="232" t="s">
        <v>1409</v>
      </c>
      <c r="D2738" s="232" t="s">
        <v>1447</v>
      </c>
      <c r="E2738" s="232" t="s">
        <v>988</v>
      </c>
      <c r="F2738" s="232">
        <v>96</v>
      </c>
      <c r="G2738" s="232" t="s">
        <v>1365</v>
      </c>
      <c r="H2738" s="233">
        <v>18.946000000000002</v>
      </c>
      <c r="I2738" s="233">
        <v>0</v>
      </c>
      <c r="J2738" s="233">
        <v>0</v>
      </c>
      <c r="K2738" s="234">
        <v>0</v>
      </c>
      <c r="L2738" s="233">
        <v>0</v>
      </c>
      <c r="M2738" s="234">
        <v>0</v>
      </c>
      <c r="N2738" s="233">
        <v>0</v>
      </c>
      <c r="O2738" s="233">
        <v>0</v>
      </c>
      <c r="P2738" s="233">
        <v>0</v>
      </c>
      <c r="Q2738" s="234">
        <v>0</v>
      </c>
      <c r="R2738" s="233">
        <v>0</v>
      </c>
      <c r="S2738" s="234">
        <v>0</v>
      </c>
      <c r="T2738" s="233">
        <v>0</v>
      </c>
      <c r="U2738" s="235">
        <f t="shared" si="294"/>
        <v>13830.580000000002</v>
      </c>
      <c r="V2738" s="227">
        <f t="shared" si="295"/>
        <v>0</v>
      </c>
      <c r="W2738" s="227">
        <f t="shared" si="296"/>
        <v>0</v>
      </c>
      <c r="X2738" s="227">
        <f t="shared" si="299"/>
        <v>0</v>
      </c>
      <c r="Y2738" s="227">
        <f t="shared" si="297"/>
        <v>0</v>
      </c>
      <c r="Z2738" s="227">
        <f t="shared" si="298"/>
        <v>0</v>
      </c>
      <c r="AA2738" s="227">
        <f t="shared" si="300"/>
        <v>0</v>
      </c>
    </row>
    <row r="2739" spans="2:27" ht="13.5" hidden="1">
      <c r="B2739" s="232" t="s">
        <v>1110</v>
      </c>
      <c r="C2739" s="232" t="s">
        <v>1410</v>
      </c>
      <c r="D2739" s="232" t="s">
        <v>1447</v>
      </c>
      <c r="E2739" s="232" t="s">
        <v>988</v>
      </c>
      <c r="F2739" s="232">
        <v>8</v>
      </c>
      <c r="G2739" s="232" t="s">
        <v>1317</v>
      </c>
      <c r="H2739" s="233">
        <v>1.698</v>
      </c>
      <c r="I2739" s="233">
        <v>0</v>
      </c>
      <c r="J2739" s="233">
        <v>0</v>
      </c>
      <c r="K2739" s="234">
        <v>0</v>
      </c>
      <c r="L2739" s="233">
        <v>0</v>
      </c>
      <c r="M2739" s="234">
        <v>0</v>
      </c>
      <c r="N2739" s="233">
        <v>0</v>
      </c>
      <c r="O2739" s="233">
        <v>0</v>
      </c>
      <c r="P2739" s="233">
        <v>0</v>
      </c>
      <c r="Q2739" s="234">
        <v>0</v>
      </c>
      <c r="R2739" s="233">
        <v>0</v>
      </c>
      <c r="S2739" s="234">
        <v>0</v>
      </c>
      <c r="T2739" s="233">
        <v>0</v>
      </c>
      <c r="U2739" s="235">
        <f t="shared" si="294"/>
        <v>1239.54</v>
      </c>
      <c r="V2739" s="227">
        <f t="shared" si="295"/>
        <v>0</v>
      </c>
      <c r="W2739" s="227">
        <f t="shared" si="296"/>
        <v>0</v>
      </c>
      <c r="X2739" s="227">
        <f t="shared" si="299"/>
        <v>0</v>
      </c>
      <c r="Y2739" s="227">
        <f t="shared" si="297"/>
        <v>0</v>
      </c>
      <c r="Z2739" s="227">
        <f t="shared" si="298"/>
        <v>0</v>
      </c>
      <c r="AA2739" s="227">
        <f t="shared" si="300"/>
        <v>0</v>
      </c>
    </row>
    <row r="2740" spans="2:27" ht="13.5" hidden="1">
      <c r="B2740" s="232" t="s">
        <v>1110</v>
      </c>
      <c r="C2740" s="232" t="s">
        <v>1411</v>
      </c>
      <c r="D2740" s="232" t="s">
        <v>1447</v>
      </c>
      <c r="E2740" s="232" t="s">
        <v>988</v>
      </c>
      <c r="F2740" s="232">
        <v>128</v>
      </c>
      <c r="G2740" s="232" t="s">
        <v>1369</v>
      </c>
      <c r="H2740" s="233">
        <v>25.218</v>
      </c>
      <c r="I2740" s="233">
        <v>0</v>
      </c>
      <c r="J2740" s="233">
        <v>0</v>
      </c>
      <c r="K2740" s="234">
        <v>0</v>
      </c>
      <c r="L2740" s="233">
        <v>0</v>
      </c>
      <c r="M2740" s="234">
        <v>0</v>
      </c>
      <c r="N2740" s="233">
        <v>0</v>
      </c>
      <c r="O2740" s="233">
        <v>0</v>
      </c>
      <c r="P2740" s="233">
        <v>0</v>
      </c>
      <c r="Q2740" s="234">
        <v>0</v>
      </c>
      <c r="R2740" s="233">
        <v>0</v>
      </c>
      <c r="S2740" s="234">
        <v>0</v>
      </c>
      <c r="T2740" s="233">
        <v>0</v>
      </c>
      <c r="U2740" s="235">
        <f t="shared" si="294"/>
        <v>18409.14</v>
      </c>
      <c r="V2740" s="227">
        <f t="shared" si="295"/>
        <v>0</v>
      </c>
      <c r="W2740" s="227">
        <f t="shared" si="296"/>
        <v>0</v>
      </c>
      <c r="X2740" s="227">
        <f t="shared" si="299"/>
        <v>0</v>
      </c>
      <c r="Y2740" s="227">
        <f t="shared" si="297"/>
        <v>0</v>
      </c>
      <c r="Z2740" s="227">
        <f t="shared" si="298"/>
        <v>0</v>
      </c>
      <c r="AA2740" s="227">
        <f t="shared" si="300"/>
        <v>0</v>
      </c>
    </row>
    <row r="2741" spans="2:27" ht="13.5" hidden="1">
      <c r="B2741" s="232" t="s">
        <v>1110</v>
      </c>
      <c r="C2741" s="232" t="s">
        <v>1412</v>
      </c>
      <c r="D2741" s="232" t="s">
        <v>1447</v>
      </c>
      <c r="E2741" s="232" t="s">
        <v>988</v>
      </c>
      <c r="F2741" s="232">
        <v>16</v>
      </c>
      <c r="G2741" s="232" t="s">
        <v>1316</v>
      </c>
      <c r="H2741" s="233">
        <v>3.266</v>
      </c>
      <c r="I2741" s="233">
        <v>0</v>
      </c>
      <c r="J2741" s="233">
        <v>0</v>
      </c>
      <c r="K2741" s="234">
        <v>0</v>
      </c>
      <c r="L2741" s="233">
        <v>0</v>
      </c>
      <c r="M2741" s="234">
        <v>0</v>
      </c>
      <c r="N2741" s="233">
        <v>0</v>
      </c>
      <c r="O2741" s="233">
        <v>0</v>
      </c>
      <c r="P2741" s="233">
        <v>0</v>
      </c>
      <c r="Q2741" s="234">
        <v>0</v>
      </c>
      <c r="R2741" s="233">
        <v>0</v>
      </c>
      <c r="S2741" s="234">
        <v>0</v>
      </c>
      <c r="T2741" s="233">
        <v>0</v>
      </c>
      <c r="U2741" s="235">
        <f t="shared" si="294"/>
        <v>2384.1799999999998</v>
      </c>
      <c r="V2741" s="227">
        <f t="shared" si="295"/>
        <v>0</v>
      </c>
      <c r="W2741" s="227">
        <f t="shared" si="296"/>
        <v>0</v>
      </c>
      <c r="X2741" s="227">
        <f t="shared" si="299"/>
        <v>0</v>
      </c>
      <c r="Y2741" s="227">
        <f t="shared" si="297"/>
        <v>0</v>
      </c>
      <c r="Z2741" s="227">
        <f t="shared" si="298"/>
        <v>0</v>
      </c>
      <c r="AA2741" s="227">
        <f t="shared" si="300"/>
        <v>0</v>
      </c>
    </row>
    <row r="2742" spans="2:27" ht="13.5" hidden="1">
      <c r="B2742" s="232" t="s">
        <v>1110</v>
      </c>
      <c r="C2742" s="232" t="s">
        <v>1413</v>
      </c>
      <c r="D2742" s="232" t="s">
        <v>1447</v>
      </c>
      <c r="E2742" s="232" t="s">
        <v>988</v>
      </c>
      <c r="F2742" s="232">
        <v>32</v>
      </c>
      <c r="G2742" s="232" t="s">
        <v>1345</v>
      </c>
      <c r="H2742" s="233">
        <v>6.4020000000000001</v>
      </c>
      <c r="I2742" s="233">
        <v>0</v>
      </c>
      <c r="J2742" s="233">
        <v>0</v>
      </c>
      <c r="K2742" s="234">
        <v>0</v>
      </c>
      <c r="L2742" s="233">
        <v>0</v>
      </c>
      <c r="M2742" s="234">
        <v>0</v>
      </c>
      <c r="N2742" s="233">
        <v>0</v>
      </c>
      <c r="O2742" s="233">
        <v>0</v>
      </c>
      <c r="P2742" s="233">
        <v>0</v>
      </c>
      <c r="Q2742" s="234">
        <v>0</v>
      </c>
      <c r="R2742" s="233">
        <v>0</v>
      </c>
      <c r="S2742" s="234">
        <v>0</v>
      </c>
      <c r="T2742" s="233">
        <v>0</v>
      </c>
      <c r="U2742" s="235">
        <f t="shared" si="294"/>
        <v>4673.46</v>
      </c>
      <c r="V2742" s="227">
        <f t="shared" si="295"/>
        <v>0</v>
      </c>
      <c r="W2742" s="227">
        <f t="shared" si="296"/>
        <v>0</v>
      </c>
      <c r="X2742" s="227">
        <f t="shared" si="299"/>
        <v>0</v>
      </c>
      <c r="Y2742" s="227">
        <f t="shared" si="297"/>
        <v>0</v>
      </c>
      <c r="Z2742" s="227">
        <f t="shared" si="298"/>
        <v>0</v>
      </c>
      <c r="AA2742" s="227">
        <f t="shared" si="300"/>
        <v>0</v>
      </c>
    </row>
    <row r="2743" spans="2:27" ht="13.5" hidden="1">
      <c r="B2743" s="232" t="s">
        <v>1110</v>
      </c>
      <c r="C2743" s="232" t="s">
        <v>1414</v>
      </c>
      <c r="D2743" s="232" t="s">
        <v>1447</v>
      </c>
      <c r="E2743" s="232" t="s">
        <v>988</v>
      </c>
      <c r="F2743" s="232">
        <v>2</v>
      </c>
      <c r="G2743" s="232" t="s">
        <v>1311</v>
      </c>
      <c r="H2743" s="233">
        <v>0.45200000000000001</v>
      </c>
      <c r="I2743" s="233">
        <v>0</v>
      </c>
      <c r="J2743" s="233">
        <v>0</v>
      </c>
      <c r="K2743" s="234">
        <v>0</v>
      </c>
      <c r="L2743" s="233">
        <v>0</v>
      </c>
      <c r="M2743" s="234">
        <v>0</v>
      </c>
      <c r="N2743" s="233">
        <v>0</v>
      </c>
      <c r="O2743" s="233">
        <v>0</v>
      </c>
      <c r="P2743" s="233">
        <v>0</v>
      </c>
      <c r="Q2743" s="234">
        <v>0</v>
      </c>
      <c r="R2743" s="233">
        <v>0</v>
      </c>
      <c r="S2743" s="234">
        <v>0</v>
      </c>
      <c r="T2743" s="233">
        <v>0</v>
      </c>
      <c r="U2743" s="235">
        <f t="shared" si="294"/>
        <v>329.96000000000004</v>
      </c>
      <c r="V2743" s="227">
        <f t="shared" si="295"/>
        <v>0</v>
      </c>
      <c r="W2743" s="227">
        <f t="shared" si="296"/>
        <v>0</v>
      </c>
      <c r="X2743" s="227">
        <f t="shared" si="299"/>
        <v>0</v>
      </c>
      <c r="Y2743" s="227">
        <f t="shared" si="297"/>
        <v>0</v>
      </c>
      <c r="Z2743" s="227">
        <f t="shared" si="298"/>
        <v>0</v>
      </c>
      <c r="AA2743" s="227">
        <f t="shared" si="300"/>
        <v>0</v>
      </c>
    </row>
    <row r="2744" spans="2:27" ht="13.5" hidden="1">
      <c r="B2744" s="232" t="s">
        <v>1110</v>
      </c>
      <c r="C2744" s="232" t="s">
        <v>1415</v>
      </c>
      <c r="D2744" s="232" t="s">
        <v>1447</v>
      </c>
      <c r="E2744" s="232" t="s">
        <v>988</v>
      </c>
      <c r="F2744" s="232">
        <v>128</v>
      </c>
      <c r="G2744" s="232" t="s">
        <v>1369</v>
      </c>
      <c r="H2744" s="233">
        <v>25.218</v>
      </c>
      <c r="I2744" s="233">
        <v>0</v>
      </c>
      <c r="J2744" s="233">
        <v>0</v>
      </c>
      <c r="K2744" s="234">
        <v>0</v>
      </c>
      <c r="L2744" s="233">
        <v>0</v>
      </c>
      <c r="M2744" s="234">
        <v>0</v>
      </c>
      <c r="N2744" s="233">
        <v>0</v>
      </c>
      <c r="O2744" s="233">
        <v>0</v>
      </c>
      <c r="P2744" s="233">
        <v>0</v>
      </c>
      <c r="Q2744" s="234">
        <v>0</v>
      </c>
      <c r="R2744" s="233">
        <v>0</v>
      </c>
      <c r="S2744" s="234">
        <v>0</v>
      </c>
      <c r="T2744" s="233">
        <v>0</v>
      </c>
      <c r="U2744" s="235">
        <f t="shared" si="294"/>
        <v>18409.14</v>
      </c>
      <c r="V2744" s="227">
        <f t="shared" si="295"/>
        <v>0</v>
      </c>
      <c r="W2744" s="227">
        <f t="shared" si="296"/>
        <v>0</v>
      </c>
      <c r="X2744" s="227">
        <f t="shared" si="299"/>
        <v>0</v>
      </c>
      <c r="Y2744" s="227">
        <f t="shared" si="297"/>
        <v>0</v>
      </c>
      <c r="Z2744" s="227">
        <f t="shared" si="298"/>
        <v>0</v>
      </c>
      <c r="AA2744" s="227">
        <f t="shared" si="300"/>
        <v>0</v>
      </c>
    </row>
    <row r="2745" spans="2:27" ht="13.5" hidden="1">
      <c r="B2745" s="232" t="s">
        <v>1110</v>
      </c>
      <c r="C2745" s="232" t="s">
        <v>1416</v>
      </c>
      <c r="D2745" s="232" t="s">
        <v>1447</v>
      </c>
      <c r="E2745" s="232" t="s">
        <v>988</v>
      </c>
      <c r="F2745" s="232">
        <v>4</v>
      </c>
      <c r="G2745" s="232" t="s">
        <v>1312</v>
      </c>
      <c r="H2745" s="233">
        <v>0.84399999999999997</v>
      </c>
      <c r="I2745" s="233">
        <v>0</v>
      </c>
      <c r="J2745" s="233">
        <v>0</v>
      </c>
      <c r="K2745" s="234">
        <v>0</v>
      </c>
      <c r="L2745" s="233">
        <v>0</v>
      </c>
      <c r="M2745" s="234">
        <v>0</v>
      </c>
      <c r="N2745" s="233">
        <v>0</v>
      </c>
      <c r="O2745" s="233">
        <v>0</v>
      </c>
      <c r="P2745" s="233">
        <v>0</v>
      </c>
      <c r="Q2745" s="234">
        <v>0</v>
      </c>
      <c r="R2745" s="233">
        <v>0</v>
      </c>
      <c r="S2745" s="234">
        <v>0</v>
      </c>
      <c r="T2745" s="233">
        <v>0</v>
      </c>
      <c r="U2745" s="235">
        <f t="shared" si="294"/>
        <v>616.12</v>
      </c>
      <c r="V2745" s="227">
        <f t="shared" si="295"/>
        <v>0</v>
      </c>
      <c r="W2745" s="227">
        <f t="shared" si="296"/>
        <v>0</v>
      </c>
      <c r="X2745" s="227">
        <f t="shared" si="299"/>
        <v>0</v>
      </c>
      <c r="Y2745" s="227">
        <f t="shared" si="297"/>
        <v>0</v>
      </c>
      <c r="Z2745" s="227">
        <f t="shared" si="298"/>
        <v>0</v>
      </c>
      <c r="AA2745" s="227">
        <f t="shared" si="300"/>
        <v>0</v>
      </c>
    </row>
    <row r="2746" spans="2:27" ht="13.5" hidden="1">
      <c r="B2746" s="232" t="s">
        <v>1110</v>
      </c>
      <c r="C2746" s="232" t="s">
        <v>891</v>
      </c>
      <c r="D2746" s="232" t="s">
        <v>1447</v>
      </c>
      <c r="E2746" s="232" t="s">
        <v>988</v>
      </c>
      <c r="F2746" s="232">
        <v>8</v>
      </c>
      <c r="G2746" s="232" t="s">
        <v>1312</v>
      </c>
      <c r="H2746" s="233">
        <v>1.506</v>
      </c>
      <c r="I2746" s="233">
        <v>0</v>
      </c>
      <c r="J2746" s="233">
        <v>0</v>
      </c>
      <c r="K2746" s="234">
        <v>0</v>
      </c>
      <c r="L2746" s="233">
        <v>0</v>
      </c>
      <c r="M2746" s="234">
        <v>0</v>
      </c>
      <c r="N2746" s="233">
        <v>0</v>
      </c>
      <c r="O2746" s="233">
        <v>0</v>
      </c>
      <c r="P2746" s="233">
        <v>0</v>
      </c>
      <c r="Q2746" s="234">
        <v>0</v>
      </c>
      <c r="R2746" s="233">
        <v>0</v>
      </c>
      <c r="S2746" s="234">
        <v>0</v>
      </c>
      <c r="T2746" s="233">
        <v>0</v>
      </c>
      <c r="U2746" s="235">
        <f t="shared" si="294"/>
        <v>1099.3800000000001</v>
      </c>
      <c r="V2746" s="227">
        <f t="shared" si="295"/>
        <v>0</v>
      </c>
      <c r="W2746" s="227">
        <f t="shared" si="296"/>
        <v>0</v>
      </c>
      <c r="X2746" s="227">
        <f t="shared" si="299"/>
        <v>0</v>
      </c>
      <c r="Y2746" s="227">
        <f t="shared" si="297"/>
        <v>0</v>
      </c>
      <c r="Z2746" s="227">
        <f t="shared" si="298"/>
        <v>0</v>
      </c>
      <c r="AA2746" s="227">
        <f t="shared" si="300"/>
        <v>0</v>
      </c>
    </row>
    <row r="2747" spans="2:27" ht="13.5" hidden="1">
      <c r="B2747" s="232" t="s">
        <v>1110</v>
      </c>
      <c r="C2747" s="232" t="s">
        <v>896</v>
      </c>
      <c r="D2747" s="232" t="s">
        <v>1447</v>
      </c>
      <c r="E2747" s="232" t="s">
        <v>988</v>
      </c>
      <c r="F2747" s="232">
        <v>4</v>
      </c>
      <c r="G2747" s="232" t="s">
        <v>1311</v>
      </c>
      <c r="H2747" s="233">
        <v>0.748</v>
      </c>
      <c r="I2747" s="233">
        <v>0</v>
      </c>
      <c r="J2747" s="233">
        <v>0</v>
      </c>
      <c r="K2747" s="234">
        <v>0</v>
      </c>
      <c r="L2747" s="233">
        <v>0</v>
      </c>
      <c r="M2747" s="234">
        <v>0</v>
      </c>
      <c r="N2747" s="233">
        <v>0</v>
      </c>
      <c r="O2747" s="233">
        <v>0</v>
      </c>
      <c r="P2747" s="233">
        <v>0</v>
      </c>
      <c r="Q2747" s="234">
        <v>0</v>
      </c>
      <c r="R2747" s="233">
        <v>0</v>
      </c>
      <c r="S2747" s="234">
        <v>0</v>
      </c>
      <c r="T2747" s="233">
        <v>0</v>
      </c>
      <c r="U2747" s="235">
        <f t="shared" si="294"/>
        <v>546.04</v>
      </c>
      <c r="V2747" s="227">
        <f t="shared" si="295"/>
        <v>0</v>
      </c>
      <c r="W2747" s="227">
        <f t="shared" si="296"/>
        <v>0</v>
      </c>
      <c r="X2747" s="227">
        <f t="shared" si="299"/>
        <v>0</v>
      </c>
      <c r="Y2747" s="227">
        <f t="shared" si="297"/>
        <v>0</v>
      </c>
      <c r="Z2747" s="227">
        <f t="shared" si="298"/>
        <v>0</v>
      </c>
      <c r="AA2747" s="227">
        <f t="shared" si="300"/>
        <v>0</v>
      </c>
    </row>
    <row r="2748" spans="2:27" ht="13.5" hidden="1">
      <c r="B2748" s="232" t="s">
        <v>1110</v>
      </c>
      <c r="C2748" s="232" t="s">
        <v>897</v>
      </c>
      <c r="D2748" s="232" t="s">
        <v>1447</v>
      </c>
      <c r="E2748" s="232" t="s">
        <v>988</v>
      </c>
      <c r="F2748" s="232">
        <v>8</v>
      </c>
      <c r="G2748" s="232" t="s">
        <v>1312</v>
      </c>
      <c r="H2748" s="233">
        <v>1.4643999999999999</v>
      </c>
      <c r="I2748" s="233">
        <v>0</v>
      </c>
      <c r="J2748" s="233">
        <v>0</v>
      </c>
      <c r="K2748" s="234">
        <v>0</v>
      </c>
      <c r="L2748" s="233">
        <v>0</v>
      </c>
      <c r="M2748" s="234">
        <v>0</v>
      </c>
      <c r="N2748" s="233">
        <v>0</v>
      </c>
      <c r="O2748" s="233">
        <v>0</v>
      </c>
      <c r="P2748" s="233">
        <v>0</v>
      </c>
      <c r="Q2748" s="234">
        <v>0</v>
      </c>
      <c r="R2748" s="233">
        <v>0</v>
      </c>
      <c r="S2748" s="234">
        <v>0</v>
      </c>
      <c r="T2748" s="233">
        <v>0</v>
      </c>
      <c r="U2748" s="235">
        <f t="shared" si="294"/>
        <v>1069.0119999999999</v>
      </c>
      <c r="V2748" s="227">
        <f t="shared" si="295"/>
        <v>0</v>
      </c>
      <c r="W2748" s="227">
        <f t="shared" si="296"/>
        <v>0</v>
      </c>
      <c r="X2748" s="227">
        <f t="shared" si="299"/>
        <v>0</v>
      </c>
      <c r="Y2748" s="227">
        <f t="shared" si="297"/>
        <v>0</v>
      </c>
      <c r="Z2748" s="227">
        <f t="shared" si="298"/>
        <v>0</v>
      </c>
      <c r="AA2748" s="227">
        <f t="shared" si="300"/>
        <v>0</v>
      </c>
    </row>
    <row r="2749" spans="2:27" ht="13.5" hidden="1">
      <c r="B2749" s="232" t="s">
        <v>1110</v>
      </c>
      <c r="C2749" s="232" t="s">
        <v>903</v>
      </c>
      <c r="D2749" s="232" t="s">
        <v>1447</v>
      </c>
      <c r="E2749" s="232" t="s">
        <v>988</v>
      </c>
      <c r="F2749" s="232">
        <v>4</v>
      </c>
      <c r="G2749" s="232" t="s">
        <v>1311</v>
      </c>
      <c r="H2749" s="233">
        <v>0.72719999999999996</v>
      </c>
      <c r="I2749" s="233">
        <v>0</v>
      </c>
      <c r="J2749" s="233">
        <v>0</v>
      </c>
      <c r="K2749" s="234">
        <v>0</v>
      </c>
      <c r="L2749" s="233">
        <v>0</v>
      </c>
      <c r="M2749" s="234">
        <v>0</v>
      </c>
      <c r="N2749" s="233">
        <v>0</v>
      </c>
      <c r="O2749" s="233">
        <v>0</v>
      </c>
      <c r="P2749" s="233">
        <v>0</v>
      </c>
      <c r="Q2749" s="234">
        <v>0</v>
      </c>
      <c r="R2749" s="233">
        <v>0</v>
      </c>
      <c r="S2749" s="234">
        <v>0</v>
      </c>
      <c r="T2749" s="233">
        <v>0</v>
      </c>
      <c r="U2749" s="235">
        <f t="shared" si="294"/>
        <v>530.85599999999999</v>
      </c>
      <c r="V2749" s="227">
        <f t="shared" si="295"/>
        <v>0</v>
      </c>
      <c r="W2749" s="227">
        <f t="shared" si="296"/>
        <v>0</v>
      </c>
      <c r="X2749" s="227">
        <f t="shared" si="299"/>
        <v>0</v>
      </c>
      <c r="Y2749" s="227">
        <f t="shared" si="297"/>
        <v>0</v>
      </c>
      <c r="Z2749" s="227">
        <f t="shared" si="298"/>
        <v>0</v>
      </c>
      <c r="AA2749" s="227">
        <f t="shared" si="300"/>
        <v>0</v>
      </c>
    </row>
    <row r="2750" spans="2:27" ht="13.5" hidden="1">
      <c r="B2750" s="232" t="s">
        <v>1110</v>
      </c>
      <c r="C2750" s="232" t="s">
        <v>1419</v>
      </c>
      <c r="D2750" s="232" t="s">
        <v>1447</v>
      </c>
      <c r="E2750" s="232" t="s">
        <v>988</v>
      </c>
      <c r="F2750" s="232">
        <v>448</v>
      </c>
      <c r="G2750" s="232" t="s">
        <v>1420</v>
      </c>
      <c r="H2750" s="233">
        <v>317.36</v>
      </c>
      <c r="I2750" s="233">
        <v>0</v>
      </c>
      <c r="J2750" s="233">
        <v>0</v>
      </c>
      <c r="K2750" s="234">
        <v>0</v>
      </c>
      <c r="L2750" s="233">
        <v>0</v>
      </c>
      <c r="M2750" s="234">
        <v>0</v>
      </c>
      <c r="N2750" s="233">
        <v>0</v>
      </c>
      <c r="O2750" s="233">
        <v>0</v>
      </c>
      <c r="P2750" s="233">
        <v>0</v>
      </c>
      <c r="Q2750" s="234">
        <v>0</v>
      </c>
      <c r="R2750" s="233">
        <v>0</v>
      </c>
      <c r="S2750" s="234">
        <v>0</v>
      </c>
      <c r="T2750" s="233">
        <v>0</v>
      </c>
      <c r="U2750" s="235">
        <f t="shared" si="294"/>
        <v>231672.80000000002</v>
      </c>
      <c r="V2750" s="227">
        <f t="shared" si="295"/>
        <v>0</v>
      </c>
      <c r="W2750" s="227">
        <f t="shared" si="296"/>
        <v>0</v>
      </c>
      <c r="X2750" s="227">
        <f t="shared" si="299"/>
        <v>0</v>
      </c>
      <c r="Y2750" s="227">
        <f t="shared" si="297"/>
        <v>0</v>
      </c>
      <c r="Z2750" s="227">
        <f t="shared" si="298"/>
        <v>0</v>
      </c>
      <c r="AA2750" s="227">
        <f t="shared" si="300"/>
        <v>0</v>
      </c>
    </row>
    <row r="2751" spans="2:27" ht="13.5" hidden="1">
      <c r="B2751" s="232" t="s">
        <v>1110</v>
      </c>
      <c r="C2751" s="232" t="s">
        <v>1421</v>
      </c>
      <c r="D2751" s="232" t="s">
        <v>1447</v>
      </c>
      <c r="E2751" s="232" t="s">
        <v>988</v>
      </c>
      <c r="F2751" s="232">
        <v>448</v>
      </c>
      <c r="G2751" s="232" t="s">
        <v>1422</v>
      </c>
      <c r="H2751" s="233">
        <v>119.75700000000001</v>
      </c>
      <c r="I2751" s="233">
        <v>0</v>
      </c>
      <c r="J2751" s="233">
        <v>0</v>
      </c>
      <c r="K2751" s="234">
        <v>0</v>
      </c>
      <c r="L2751" s="233">
        <v>0</v>
      </c>
      <c r="M2751" s="234">
        <v>0</v>
      </c>
      <c r="N2751" s="233">
        <v>0</v>
      </c>
      <c r="O2751" s="233">
        <v>0</v>
      </c>
      <c r="P2751" s="233">
        <v>0</v>
      </c>
      <c r="Q2751" s="234">
        <v>0</v>
      </c>
      <c r="R2751" s="233">
        <v>0</v>
      </c>
      <c r="S2751" s="234">
        <v>0</v>
      </c>
      <c r="T2751" s="233">
        <v>0</v>
      </c>
      <c r="U2751" s="235">
        <f t="shared" si="294"/>
        <v>87422.61</v>
      </c>
      <c r="V2751" s="227">
        <f t="shared" si="295"/>
        <v>0</v>
      </c>
      <c r="W2751" s="227">
        <f t="shared" si="296"/>
        <v>0</v>
      </c>
      <c r="X2751" s="227">
        <f t="shared" si="299"/>
        <v>0</v>
      </c>
      <c r="Y2751" s="227">
        <f t="shared" si="297"/>
        <v>0</v>
      </c>
      <c r="Z2751" s="227">
        <f t="shared" si="298"/>
        <v>0</v>
      </c>
      <c r="AA2751" s="227">
        <f t="shared" si="300"/>
        <v>0</v>
      </c>
    </row>
    <row r="2752" spans="2:27" ht="13.5" hidden="1">
      <c r="B2752" s="232" t="s">
        <v>1110</v>
      </c>
      <c r="C2752" s="232" t="s">
        <v>1423</v>
      </c>
      <c r="D2752" s="232" t="s">
        <v>1447</v>
      </c>
      <c r="E2752" s="232" t="s">
        <v>988</v>
      </c>
      <c r="F2752" s="232">
        <v>224</v>
      </c>
      <c r="G2752" s="232" t="s">
        <v>1422</v>
      </c>
      <c r="H2752" s="233">
        <v>82.989599999999996</v>
      </c>
      <c r="I2752" s="233">
        <v>0</v>
      </c>
      <c r="J2752" s="233">
        <v>0</v>
      </c>
      <c r="K2752" s="234">
        <v>0</v>
      </c>
      <c r="L2752" s="233">
        <v>0</v>
      </c>
      <c r="M2752" s="234">
        <v>0</v>
      </c>
      <c r="N2752" s="233">
        <v>0</v>
      </c>
      <c r="O2752" s="233">
        <v>0</v>
      </c>
      <c r="P2752" s="233">
        <v>0</v>
      </c>
      <c r="Q2752" s="234">
        <v>0</v>
      </c>
      <c r="R2752" s="233">
        <v>0</v>
      </c>
      <c r="S2752" s="234">
        <v>0</v>
      </c>
      <c r="T2752" s="233">
        <v>0</v>
      </c>
      <c r="U2752" s="235">
        <f t="shared" si="294"/>
        <v>60582.407999999996</v>
      </c>
      <c r="V2752" s="227">
        <f t="shared" si="295"/>
        <v>0</v>
      </c>
      <c r="W2752" s="227">
        <f t="shared" si="296"/>
        <v>0</v>
      </c>
      <c r="X2752" s="227">
        <f t="shared" si="299"/>
        <v>0</v>
      </c>
      <c r="Y2752" s="227">
        <f t="shared" si="297"/>
        <v>0</v>
      </c>
      <c r="Z2752" s="227">
        <f t="shared" si="298"/>
        <v>0</v>
      </c>
      <c r="AA2752" s="227">
        <f t="shared" si="300"/>
        <v>0</v>
      </c>
    </row>
    <row r="2753" spans="2:27" ht="13.5" hidden="1">
      <c r="B2753" s="232" t="s">
        <v>1110</v>
      </c>
      <c r="C2753" s="232" t="s">
        <v>904</v>
      </c>
      <c r="D2753" s="232" t="s">
        <v>1447</v>
      </c>
      <c r="E2753" s="232" t="s">
        <v>988</v>
      </c>
      <c r="F2753" s="232">
        <v>64</v>
      </c>
      <c r="G2753" s="232" t="s">
        <v>1424</v>
      </c>
      <c r="H2753" s="233">
        <v>17.481000000000002</v>
      </c>
      <c r="I2753" s="233">
        <v>0</v>
      </c>
      <c r="J2753" s="233">
        <v>0</v>
      </c>
      <c r="K2753" s="234">
        <v>0</v>
      </c>
      <c r="L2753" s="233">
        <v>0</v>
      </c>
      <c r="M2753" s="234">
        <v>0</v>
      </c>
      <c r="N2753" s="233">
        <v>0</v>
      </c>
      <c r="O2753" s="233">
        <v>0</v>
      </c>
      <c r="P2753" s="233">
        <v>0</v>
      </c>
      <c r="Q2753" s="234">
        <v>0</v>
      </c>
      <c r="R2753" s="233">
        <v>0</v>
      </c>
      <c r="S2753" s="234">
        <v>0</v>
      </c>
      <c r="T2753" s="233">
        <v>0</v>
      </c>
      <c r="U2753" s="235">
        <f t="shared" si="294"/>
        <v>12761.130000000001</v>
      </c>
      <c r="V2753" s="227">
        <f t="shared" si="295"/>
        <v>0</v>
      </c>
      <c r="W2753" s="227">
        <f t="shared" si="296"/>
        <v>0</v>
      </c>
      <c r="X2753" s="227">
        <f t="shared" si="299"/>
        <v>0</v>
      </c>
      <c r="Y2753" s="227">
        <f t="shared" si="297"/>
        <v>0</v>
      </c>
      <c r="Z2753" s="227">
        <f t="shared" si="298"/>
        <v>0</v>
      </c>
      <c r="AA2753" s="227">
        <f t="shared" si="300"/>
        <v>0</v>
      </c>
    </row>
    <row r="2754" spans="2:27" ht="13.5" hidden="1">
      <c r="B2754" s="232" t="s">
        <v>1110</v>
      </c>
      <c r="C2754" s="232" t="s">
        <v>905</v>
      </c>
      <c r="D2754" s="232" t="s">
        <v>1447</v>
      </c>
      <c r="E2754" s="232" t="s">
        <v>988</v>
      </c>
      <c r="F2754" s="232">
        <v>128</v>
      </c>
      <c r="G2754" s="232" t="s">
        <v>1425</v>
      </c>
      <c r="H2754" s="233">
        <v>34.832000000000001</v>
      </c>
      <c r="I2754" s="233">
        <v>0</v>
      </c>
      <c r="J2754" s="233">
        <v>0</v>
      </c>
      <c r="K2754" s="234">
        <v>0</v>
      </c>
      <c r="L2754" s="233">
        <v>0</v>
      </c>
      <c r="M2754" s="234">
        <v>0</v>
      </c>
      <c r="N2754" s="233">
        <v>0</v>
      </c>
      <c r="O2754" s="233">
        <v>0</v>
      </c>
      <c r="P2754" s="233">
        <v>0</v>
      </c>
      <c r="Q2754" s="234">
        <v>0</v>
      </c>
      <c r="R2754" s="233">
        <v>0</v>
      </c>
      <c r="S2754" s="234">
        <v>0</v>
      </c>
      <c r="T2754" s="233">
        <v>0</v>
      </c>
      <c r="U2754" s="235">
        <f t="shared" si="294"/>
        <v>25427.360000000001</v>
      </c>
      <c r="V2754" s="227">
        <f t="shared" si="295"/>
        <v>0</v>
      </c>
      <c r="W2754" s="227">
        <f t="shared" si="296"/>
        <v>0</v>
      </c>
      <c r="X2754" s="227">
        <f t="shared" si="299"/>
        <v>0</v>
      </c>
      <c r="Y2754" s="227">
        <f t="shared" si="297"/>
        <v>0</v>
      </c>
      <c r="Z2754" s="227">
        <f t="shared" si="298"/>
        <v>0</v>
      </c>
      <c r="AA2754" s="227">
        <f t="shared" si="300"/>
        <v>0</v>
      </c>
    </row>
    <row r="2755" spans="2:27" ht="13.5" hidden="1">
      <c r="B2755" s="232" t="s">
        <v>1110</v>
      </c>
      <c r="C2755" s="232" t="s">
        <v>906</v>
      </c>
      <c r="D2755" s="232" t="s">
        <v>1447</v>
      </c>
      <c r="E2755" s="232" t="s">
        <v>988</v>
      </c>
      <c r="F2755" s="232">
        <v>64</v>
      </c>
      <c r="G2755" s="232" t="s">
        <v>1425</v>
      </c>
      <c r="H2755" s="233">
        <v>27.154</v>
      </c>
      <c r="I2755" s="233">
        <v>0</v>
      </c>
      <c r="J2755" s="233">
        <v>0</v>
      </c>
      <c r="K2755" s="234">
        <v>0</v>
      </c>
      <c r="L2755" s="233">
        <v>0</v>
      </c>
      <c r="M2755" s="234">
        <v>0</v>
      </c>
      <c r="N2755" s="233">
        <v>0</v>
      </c>
      <c r="O2755" s="233">
        <v>0</v>
      </c>
      <c r="P2755" s="233">
        <v>0</v>
      </c>
      <c r="Q2755" s="234">
        <v>0</v>
      </c>
      <c r="R2755" s="233">
        <v>0</v>
      </c>
      <c r="S2755" s="234">
        <v>0</v>
      </c>
      <c r="T2755" s="233">
        <v>0</v>
      </c>
      <c r="U2755" s="235">
        <f t="shared" si="294"/>
        <v>19822.419999999998</v>
      </c>
      <c r="V2755" s="227">
        <f t="shared" si="295"/>
        <v>0</v>
      </c>
      <c r="W2755" s="227">
        <f t="shared" si="296"/>
        <v>0</v>
      </c>
      <c r="X2755" s="227">
        <f t="shared" si="299"/>
        <v>0</v>
      </c>
      <c r="Y2755" s="227">
        <f t="shared" si="297"/>
        <v>0</v>
      </c>
      <c r="Z2755" s="227">
        <f t="shared" si="298"/>
        <v>0</v>
      </c>
      <c r="AA2755" s="227">
        <f t="shared" si="300"/>
        <v>0</v>
      </c>
    </row>
    <row r="2756" spans="2:27" ht="13.5" hidden="1">
      <c r="B2756" s="232" t="s">
        <v>1110</v>
      </c>
      <c r="C2756" s="232" t="s">
        <v>907</v>
      </c>
      <c r="D2756" s="232" t="s">
        <v>1447</v>
      </c>
      <c r="E2756" s="232" t="s">
        <v>988</v>
      </c>
      <c r="F2756" s="232">
        <v>8</v>
      </c>
      <c r="G2756" s="232" t="s">
        <v>1353</v>
      </c>
      <c r="H2756" s="233">
        <v>3.508</v>
      </c>
      <c r="I2756" s="233">
        <v>0</v>
      </c>
      <c r="J2756" s="233">
        <v>0</v>
      </c>
      <c r="K2756" s="234">
        <v>0</v>
      </c>
      <c r="L2756" s="233">
        <v>0</v>
      </c>
      <c r="M2756" s="234">
        <v>0</v>
      </c>
      <c r="N2756" s="233">
        <v>0</v>
      </c>
      <c r="O2756" s="233">
        <v>0</v>
      </c>
      <c r="P2756" s="233">
        <v>0</v>
      </c>
      <c r="Q2756" s="234">
        <v>0</v>
      </c>
      <c r="R2756" s="233">
        <v>0</v>
      </c>
      <c r="S2756" s="234">
        <v>0</v>
      </c>
      <c r="T2756" s="233">
        <v>0</v>
      </c>
      <c r="U2756" s="235">
        <f t="shared" ref="U2756:U2819" si="301">H2756*hour_M</f>
        <v>2560.84</v>
      </c>
      <c r="V2756" s="227">
        <f t="shared" ref="V2756:V2819" si="302">J2756*hour_M</f>
        <v>0</v>
      </c>
      <c r="W2756" s="227">
        <f t="shared" ref="W2756:W2819" si="303">K2756/12+L2756*hour_M</f>
        <v>0</v>
      </c>
      <c r="X2756" s="227">
        <f t="shared" si="299"/>
        <v>0</v>
      </c>
      <c r="Y2756" s="227">
        <f t="shared" ref="Y2756:Y2819" si="304">P2756*hour_M</f>
        <v>0</v>
      </c>
      <c r="Z2756" s="227">
        <f t="shared" ref="Z2756:Z2819" si="305">Q2756/36+R2756*hour_M</f>
        <v>0</v>
      </c>
      <c r="AA2756" s="227">
        <f t="shared" si="300"/>
        <v>0</v>
      </c>
    </row>
    <row r="2757" spans="2:27" ht="13.5" hidden="1">
      <c r="B2757" s="232" t="s">
        <v>1110</v>
      </c>
      <c r="C2757" s="232" t="s">
        <v>908</v>
      </c>
      <c r="D2757" s="232" t="s">
        <v>1447</v>
      </c>
      <c r="E2757" s="232" t="s">
        <v>988</v>
      </c>
      <c r="F2757" s="232">
        <v>128</v>
      </c>
      <c r="G2757" s="232" t="s">
        <v>1426</v>
      </c>
      <c r="H2757" s="233">
        <v>54.177999999999997</v>
      </c>
      <c r="I2757" s="233">
        <v>0</v>
      </c>
      <c r="J2757" s="233">
        <v>0</v>
      </c>
      <c r="K2757" s="234">
        <v>0</v>
      </c>
      <c r="L2757" s="233">
        <v>0</v>
      </c>
      <c r="M2757" s="234">
        <v>0</v>
      </c>
      <c r="N2757" s="233">
        <v>0</v>
      </c>
      <c r="O2757" s="233">
        <v>0</v>
      </c>
      <c r="P2757" s="233">
        <v>0</v>
      </c>
      <c r="Q2757" s="234">
        <v>0</v>
      </c>
      <c r="R2757" s="233">
        <v>0</v>
      </c>
      <c r="S2757" s="234">
        <v>0</v>
      </c>
      <c r="T2757" s="233">
        <v>0</v>
      </c>
      <c r="U2757" s="235">
        <f t="shared" si="301"/>
        <v>39549.939999999995</v>
      </c>
      <c r="V2757" s="227">
        <f t="shared" si="302"/>
        <v>0</v>
      </c>
      <c r="W2757" s="227">
        <f t="shared" si="303"/>
        <v>0</v>
      </c>
      <c r="X2757" s="227">
        <f t="shared" ref="X2757:X2820" si="306">M2757/12</f>
        <v>0</v>
      </c>
      <c r="Y2757" s="227">
        <f t="shared" si="304"/>
        <v>0</v>
      </c>
      <c r="Z2757" s="227">
        <f t="shared" si="305"/>
        <v>0</v>
      </c>
      <c r="AA2757" s="227">
        <f t="shared" ref="AA2757:AA2820" si="307">S2757/36</f>
        <v>0</v>
      </c>
    </row>
    <row r="2758" spans="2:27" ht="13.5" hidden="1">
      <c r="B2758" s="232" t="s">
        <v>1110</v>
      </c>
      <c r="C2758" s="232" t="s">
        <v>909</v>
      </c>
      <c r="D2758" s="232" t="s">
        <v>1447</v>
      </c>
      <c r="E2758" s="232" t="s">
        <v>988</v>
      </c>
      <c r="F2758" s="232">
        <v>16</v>
      </c>
      <c r="G2758" s="232" t="s">
        <v>1355</v>
      </c>
      <c r="H2758" s="233">
        <v>6.8860000000000001</v>
      </c>
      <c r="I2758" s="233">
        <v>0</v>
      </c>
      <c r="J2758" s="233">
        <v>0</v>
      </c>
      <c r="K2758" s="234">
        <v>0</v>
      </c>
      <c r="L2758" s="233">
        <v>0</v>
      </c>
      <c r="M2758" s="234">
        <v>0</v>
      </c>
      <c r="N2758" s="233">
        <v>0</v>
      </c>
      <c r="O2758" s="233">
        <v>0</v>
      </c>
      <c r="P2758" s="233">
        <v>0</v>
      </c>
      <c r="Q2758" s="234">
        <v>0</v>
      </c>
      <c r="R2758" s="233">
        <v>0</v>
      </c>
      <c r="S2758" s="234">
        <v>0</v>
      </c>
      <c r="T2758" s="233">
        <v>0</v>
      </c>
      <c r="U2758" s="235">
        <f t="shared" si="301"/>
        <v>5026.78</v>
      </c>
      <c r="V2758" s="227">
        <f t="shared" si="302"/>
        <v>0</v>
      </c>
      <c r="W2758" s="227">
        <f t="shared" si="303"/>
        <v>0</v>
      </c>
      <c r="X2758" s="227">
        <f t="shared" si="306"/>
        <v>0</v>
      </c>
      <c r="Y2758" s="227">
        <f t="shared" si="304"/>
        <v>0</v>
      </c>
      <c r="Z2758" s="227">
        <f t="shared" si="305"/>
        <v>0</v>
      </c>
      <c r="AA2758" s="227">
        <f t="shared" si="307"/>
        <v>0</v>
      </c>
    </row>
    <row r="2759" spans="2:27" ht="13.5" hidden="1">
      <c r="B2759" s="232" t="s">
        <v>1110</v>
      </c>
      <c r="C2759" s="232" t="s">
        <v>910</v>
      </c>
      <c r="D2759" s="232" t="s">
        <v>1447</v>
      </c>
      <c r="E2759" s="232" t="s">
        <v>988</v>
      </c>
      <c r="F2759" s="232">
        <v>32</v>
      </c>
      <c r="G2759" s="232" t="s">
        <v>1424</v>
      </c>
      <c r="H2759" s="233">
        <v>13.641999999999999</v>
      </c>
      <c r="I2759" s="233">
        <v>0</v>
      </c>
      <c r="J2759" s="233">
        <v>0</v>
      </c>
      <c r="K2759" s="234">
        <v>0</v>
      </c>
      <c r="L2759" s="233">
        <v>0</v>
      </c>
      <c r="M2759" s="234">
        <v>0</v>
      </c>
      <c r="N2759" s="233">
        <v>0</v>
      </c>
      <c r="O2759" s="233">
        <v>0</v>
      </c>
      <c r="P2759" s="233">
        <v>0</v>
      </c>
      <c r="Q2759" s="234">
        <v>0</v>
      </c>
      <c r="R2759" s="233">
        <v>0</v>
      </c>
      <c r="S2759" s="234">
        <v>0</v>
      </c>
      <c r="T2759" s="233">
        <v>0</v>
      </c>
      <c r="U2759" s="235">
        <f t="shared" si="301"/>
        <v>9958.66</v>
      </c>
      <c r="V2759" s="227">
        <f t="shared" si="302"/>
        <v>0</v>
      </c>
      <c r="W2759" s="227">
        <f t="shared" si="303"/>
        <v>0</v>
      </c>
      <c r="X2759" s="227">
        <f t="shared" si="306"/>
        <v>0</v>
      </c>
      <c r="Y2759" s="227">
        <f t="shared" si="304"/>
        <v>0</v>
      </c>
      <c r="Z2759" s="227">
        <f t="shared" si="305"/>
        <v>0</v>
      </c>
      <c r="AA2759" s="227">
        <f t="shared" si="307"/>
        <v>0</v>
      </c>
    </row>
    <row r="2760" spans="2:27" ht="13.5" hidden="1">
      <c r="B2760" s="232" t="s">
        <v>1110</v>
      </c>
      <c r="C2760" s="232" t="s">
        <v>911</v>
      </c>
      <c r="D2760" s="232" t="s">
        <v>1447</v>
      </c>
      <c r="E2760" s="232" t="s">
        <v>988</v>
      </c>
      <c r="F2760" s="232">
        <v>4</v>
      </c>
      <c r="G2760" s="232" t="s">
        <v>1352</v>
      </c>
      <c r="H2760" s="233">
        <v>1.7490000000000001</v>
      </c>
      <c r="I2760" s="233">
        <v>0</v>
      </c>
      <c r="J2760" s="233">
        <v>0</v>
      </c>
      <c r="K2760" s="234">
        <v>0</v>
      </c>
      <c r="L2760" s="233">
        <v>0</v>
      </c>
      <c r="M2760" s="234">
        <v>0</v>
      </c>
      <c r="N2760" s="233">
        <v>0</v>
      </c>
      <c r="O2760" s="233">
        <v>0</v>
      </c>
      <c r="P2760" s="233">
        <v>0</v>
      </c>
      <c r="Q2760" s="234">
        <v>0</v>
      </c>
      <c r="R2760" s="233">
        <v>0</v>
      </c>
      <c r="S2760" s="234">
        <v>0</v>
      </c>
      <c r="T2760" s="233">
        <v>0</v>
      </c>
      <c r="U2760" s="235">
        <f t="shared" si="301"/>
        <v>1276.77</v>
      </c>
      <c r="V2760" s="227">
        <f t="shared" si="302"/>
        <v>0</v>
      </c>
      <c r="W2760" s="227">
        <f t="shared" si="303"/>
        <v>0</v>
      </c>
      <c r="X2760" s="227">
        <f t="shared" si="306"/>
        <v>0</v>
      </c>
      <c r="Y2760" s="227">
        <f t="shared" si="304"/>
        <v>0</v>
      </c>
      <c r="Z2760" s="227">
        <f t="shared" si="305"/>
        <v>0</v>
      </c>
      <c r="AA2760" s="227">
        <f t="shared" si="307"/>
        <v>0</v>
      </c>
    </row>
    <row r="2761" spans="2:27" ht="13.5" hidden="1">
      <c r="B2761" s="232" t="s">
        <v>1110</v>
      </c>
      <c r="C2761" s="232" t="s">
        <v>1427</v>
      </c>
      <c r="D2761" s="232" t="s">
        <v>1447</v>
      </c>
      <c r="E2761" s="232" t="s">
        <v>988</v>
      </c>
      <c r="F2761" s="232">
        <v>64</v>
      </c>
      <c r="G2761" s="232" t="s">
        <v>1369</v>
      </c>
      <c r="H2761" s="233">
        <v>17.480499999999999</v>
      </c>
      <c r="I2761" s="233">
        <v>0</v>
      </c>
      <c r="J2761" s="233">
        <v>0</v>
      </c>
      <c r="K2761" s="234">
        <v>0</v>
      </c>
      <c r="L2761" s="233">
        <v>0</v>
      </c>
      <c r="M2761" s="234">
        <v>0</v>
      </c>
      <c r="N2761" s="233">
        <v>0</v>
      </c>
      <c r="O2761" s="233">
        <v>0</v>
      </c>
      <c r="P2761" s="233">
        <v>0</v>
      </c>
      <c r="Q2761" s="234">
        <v>0</v>
      </c>
      <c r="R2761" s="233">
        <v>0</v>
      </c>
      <c r="S2761" s="234">
        <v>0</v>
      </c>
      <c r="T2761" s="233">
        <v>0</v>
      </c>
      <c r="U2761" s="235">
        <f t="shared" si="301"/>
        <v>12760.764999999999</v>
      </c>
      <c r="V2761" s="227">
        <f t="shared" si="302"/>
        <v>0</v>
      </c>
      <c r="W2761" s="227">
        <f t="shared" si="303"/>
        <v>0</v>
      </c>
      <c r="X2761" s="227">
        <f t="shared" si="306"/>
        <v>0</v>
      </c>
      <c r="Y2761" s="227">
        <f t="shared" si="304"/>
        <v>0</v>
      </c>
      <c r="Z2761" s="227">
        <f t="shared" si="305"/>
        <v>0</v>
      </c>
      <c r="AA2761" s="227">
        <f t="shared" si="307"/>
        <v>0</v>
      </c>
    </row>
    <row r="2762" spans="2:27" ht="13.5" hidden="1">
      <c r="B2762" s="232" t="s">
        <v>1110</v>
      </c>
      <c r="C2762" s="232" t="s">
        <v>1428</v>
      </c>
      <c r="D2762" s="232" t="s">
        <v>1447</v>
      </c>
      <c r="E2762" s="232" t="s">
        <v>988</v>
      </c>
      <c r="F2762" s="232">
        <v>96</v>
      </c>
      <c r="G2762" s="232" t="s">
        <v>1429</v>
      </c>
      <c r="H2762" s="233">
        <v>26.155750000000001</v>
      </c>
      <c r="I2762" s="233">
        <v>0</v>
      </c>
      <c r="J2762" s="233">
        <v>0</v>
      </c>
      <c r="K2762" s="234">
        <v>0</v>
      </c>
      <c r="L2762" s="233">
        <v>0</v>
      </c>
      <c r="M2762" s="234">
        <v>0</v>
      </c>
      <c r="N2762" s="233">
        <v>0</v>
      </c>
      <c r="O2762" s="233">
        <v>0</v>
      </c>
      <c r="P2762" s="233">
        <v>0</v>
      </c>
      <c r="Q2762" s="234">
        <v>0</v>
      </c>
      <c r="R2762" s="233">
        <v>0</v>
      </c>
      <c r="S2762" s="234">
        <v>0</v>
      </c>
      <c r="T2762" s="233">
        <v>0</v>
      </c>
      <c r="U2762" s="235">
        <f t="shared" si="301"/>
        <v>19093.697500000002</v>
      </c>
      <c r="V2762" s="227">
        <f t="shared" si="302"/>
        <v>0</v>
      </c>
      <c r="W2762" s="227">
        <f t="shared" si="303"/>
        <v>0</v>
      </c>
      <c r="X2762" s="227">
        <f t="shared" si="306"/>
        <v>0</v>
      </c>
      <c r="Y2762" s="227">
        <f t="shared" si="304"/>
        <v>0</v>
      </c>
      <c r="Z2762" s="227">
        <f t="shared" si="305"/>
        <v>0</v>
      </c>
      <c r="AA2762" s="227">
        <f t="shared" si="307"/>
        <v>0</v>
      </c>
    </row>
    <row r="2763" spans="2:27" ht="13.5" hidden="1">
      <c r="B2763" s="232" t="s">
        <v>1110</v>
      </c>
      <c r="C2763" s="232" t="s">
        <v>1430</v>
      </c>
      <c r="D2763" s="232" t="s">
        <v>1447</v>
      </c>
      <c r="E2763" s="232" t="s">
        <v>988</v>
      </c>
      <c r="F2763" s="232">
        <v>128</v>
      </c>
      <c r="G2763" s="232" t="s">
        <v>1431</v>
      </c>
      <c r="H2763" s="233">
        <v>34.831000000000003</v>
      </c>
      <c r="I2763" s="233">
        <v>0</v>
      </c>
      <c r="J2763" s="233">
        <v>0</v>
      </c>
      <c r="K2763" s="234">
        <v>0</v>
      </c>
      <c r="L2763" s="233">
        <v>0</v>
      </c>
      <c r="M2763" s="234">
        <v>0</v>
      </c>
      <c r="N2763" s="233">
        <v>0</v>
      </c>
      <c r="O2763" s="233">
        <v>0</v>
      </c>
      <c r="P2763" s="233">
        <v>0</v>
      </c>
      <c r="Q2763" s="234">
        <v>0</v>
      </c>
      <c r="R2763" s="233">
        <v>0</v>
      </c>
      <c r="S2763" s="234">
        <v>0</v>
      </c>
      <c r="T2763" s="233">
        <v>0</v>
      </c>
      <c r="U2763" s="235">
        <f t="shared" si="301"/>
        <v>25426.63</v>
      </c>
      <c r="V2763" s="227">
        <f t="shared" si="302"/>
        <v>0</v>
      </c>
      <c r="W2763" s="227">
        <f t="shared" si="303"/>
        <v>0</v>
      </c>
      <c r="X2763" s="227">
        <f t="shared" si="306"/>
        <v>0</v>
      </c>
      <c r="Y2763" s="227">
        <f t="shared" si="304"/>
        <v>0</v>
      </c>
      <c r="Z2763" s="227">
        <f t="shared" si="305"/>
        <v>0</v>
      </c>
      <c r="AA2763" s="227">
        <f t="shared" si="307"/>
        <v>0</v>
      </c>
    </row>
    <row r="2764" spans="2:27" ht="13.5" hidden="1">
      <c r="B2764" s="232" t="s">
        <v>1110</v>
      </c>
      <c r="C2764" s="232" t="s">
        <v>1432</v>
      </c>
      <c r="D2764" s="232" t="s">
        <v>1447</v>
      </c>
      <c r="E2764" s="232" t="s">
        <v>988</v>
      </c>
      <c r="F2764" s="232">
        <v>128</v>
      </c>
      <c r="G2764" s="232" t="s">
        <v>1431</v>
      </c>
      <c r="H2764" s="233">
        <v>34.831000000000003</v>
      </c>
      <c r="I2764" s="233">
        <v>0</v>
      </c>
      <c r="J2764" s="233">
        <v>0</v>
      </c>
      <c r="K2764" s="234">
        <v>0</v>
      </c>
      <c r="L2764" s="233">
        <v>0</v>
      </c>
      <c r="M2764" s="234">
        <v>0</v>
      </c>
      <c r="N2764" s="233">
        <v>0</v>
      </c>
      <c r="O2764" s="233">
        <v>0</v>
      </c>
      <c r="P2764" s="233">
        <v>0</v>
      </c>
      <c r="Q2764" s="234">
        <v>0</v>
      </c>
      <c r="R2764" s="233">
        <v>0</v>
      </c>
      <c r="S2764" s="234">
        <v>0</v>
      </c>
      <c r="T2764" s="233">
        <v>0</v>
      </c>
      <c r="U2764" s="235">
        <f t="shared" si="301"/>
        <v>25426.63</v>
      </c>
      <c r="V2764" s="227">
        <f t="shared" si="302"/>
        <v>0</v>
      </c>
      <c r="W2764" s="227">
        <f t="shared" si="303"/>
        <v>0</v>
      </c>
      <c r="X2764" s="227">
        <f t="shared" si="306"/>
        <v>0</v>
      </c>
      <c r="Y2764" s="227">
        <f t="shared" si="304"/>
        <v>0</v>
      </c>
      <c r="Z2764" s="227">
        <f t="shared" si="305"/>
        <v>0</v>
      </c>
      <c r="AA2764" s="227">
        <f t="shared" si="307"/>
        <v>0</v>
      </c>
    </row>
    <row r="2765" spans="2:27" ht="13.5" hidden="1">
      <c r="B2765" s="232" t="s">
        <v>1110</v>
      </c>
      <c r="C2765" s="232" t="s">
        <v>1433</v>
      </c>
      <c r="D2765" s="232" t="s">
        <v>1447</v>
      </c>
      <c r="E2765" s="232" t="s">
        <v>988</v>
      </c>
      <c r="F2765" s="232">
        <v>64</v>
      </c>
      <c r="G2765" s="232" t="s">
        <v>1431</v>
      </c>
      <c r="H2765" s="233">
        <v>27.151</v>
      </c>
      <c r="I2765" s="233">
        <v>0</v>
      </c>
      <c r="J2765" s="233">
        <v>0</v>
      </c>
      <c r="K2765" s="234">
        <v>0</v>
      </c>
      <c r="L2765" s="233">
        <v>0</v>
      </c>
      <c r="M2765" s="234">
        <v>0</v>
      </c>
      <c r="N2765" s="233">
        <v>0</v>
      </c>
      <c r="O2765" s="233">
        <v>0</v>
      </c>
      <c r="P2765" s="233">
        <v>0</v>
      </c>
      <c r="Q2765" s="234">
        <v>0</v>
      </c>
      <c r="R2765" s="233">
        <v>0</v>
      </c>
      <c r="S2765" s="234">
        <v>0</v>
      </c>
      <c r="T2765" s="233">
        <v>0</v>
      </c>
      <c r="U2765" s="235">
        <f t="shared" si="301"/>
        <v>19820.23</v>
      </c>
      <c r="V2765" s="227">
        <f t="shared" si="302"/>
        <v>0</v>
      </c>
      <c r="W2765" s="227">
        <f t="shared" si="303"/>
        <v>0</v>
      </c>
      <c r="X2765" s="227">
        <f t="shared" si="306"/>
        <v>0</v>
      </c>
      <c r="Y2765" s="227">
        <f t="shared" si="304"/>
        <v>0</v>
      </c>
      <c r="Z2765" s="227">
        <f t="shared" si="305"/>
        <v>0</v>
      </c>
      <c r="AA2765" s="227">
        <f t="shared" si="307"/>
        <v>0</v>
      </c>
    </row>
    <row r="2766" spans="2:27" ht="13.5" hidden="1">
      <c r="B2766" s="232" t="s">
        <v>1110</v>
      </c>
      <c r="C2766" s="232" t="s">
        <v>1434</v>
      </c>
      <c r="D2766" s="232" t="s">
        <v>1447</v>
      </c>
      <c r="E2766" s="232" t="s">
        <v>988</v>
      </c>
      <c r="F2766" s="232">
        <v>96</v>
      </c>
      <c r="G2766" s="232" t="s">
        <v>1435</v>
      </c>
      <c r="H2766" s="233">
        <v>40.661499999999997</v>
      </c>
      <c r="I2766" s="233">
        <v>0</v>
      </c>
      <c r="J2766" s="233">
        <v>0</v>
      </c>
      <c r="K2766" s="234">
        <v>0</v>
      </c>
      <c r="L2766" s="233">
        <v>0</v>
      </c>
      <c r="M2766" s="234">
        <v>0</v>
      </c>
      <c r="N2766" s="233">
        <v>0</v>
      </c>
      <c r="O2766" s="233">
        <v>0</v>
      </c>
      <c r="P2766" s="233">
        <v>0</v>
      </c>
      <c r="Q2766" s="234">
        <v>0</v>
      </c>
      <c r="R2766" s="233">
        <v>0</v>
      </c>
      <c r="S2766" s="234">
        <v>0</v>
      </c>
      <c r="T2766" s="233">
        <v>0</v>
      </c>
      <c r="U2766" s="235">
        <f t="shared" si="301"/>
        <v>29682.894999999997</v>
      </c>
      <c r="V2766" s="227">
        <f t="shared" si="302"/>
        <v>0</v>
      </c>
      <c r="W2766" s="227">
        <f t="shared" si="303"/>
        <v>0</v>
      </c>
      <c r="X2766" s="227">
        <f t="shared" si="306"/>
        <v>0</v>
      </c>
      <c r="Y2766" s="227">
        <f t="shared" si="304"/>
        <v>0</v>
      </c>
      <c r="Z2766" s="227">
        <f t="shared" si="305"/>
        <v>0</v>
      </c>
      <c r="AA2766" s="227">
        <f t="shared" si="307"/>
        <v>0</v>
      </c>
    </row>
    <row r="2767" spans="2:27" ht="13.5" hidden="1">
      <c r="B2767" s="232" t="s">
        <v>1110</v>
      </c>
      <c r="C2767" s="232" t="s">
        <v>1436</v>
      </c>
      <c r="D2767" s="232" t="s">
        <v>1447</v>
      </c>
      <c r="E2767" s="232" t="s">
        <v>988</v>
      </c>
      <c r="F2767" s="232">
        <v>8</v>
      </c>
      <c r="G2767" s="232" t="s">
        <v>1345</v>
      </c>
      <c r="H2767" s="233">
        <v>3.5076299999999998</v>
      </c>
      <c r="I2767" s="233">
        <v>0</v>
      </c>
      <c r="J2767" s="233">
        <v>0</v>
      </c>
      <c r="K2767" s="234">
        <v>0</v>
      </c>
      <c r="L2767" s="233">
        <v>0</v>
      </c>
      <c r="M2767" s="234">
        <v>0</v>
      </c>
      <c r="N2767" s="233">
        <v>0</v>
      </c>
      <c r="O2767" s="233">
        <v>0</v>
      </c>
      <c r="P2767" s="233">
        <v>0</v>
      </c>
      <c r="Q2767" s="234">
        <v>0</v>
      </c>
      <c r="R2767" s="233">
        <v>0</v>
      </c>
      <c r="S2767" s="234">
        <v>0</v>
      </c>
      <c r="T2767" s="233">
        <v>0</v>
      </c>
      <c r="U2767" s="235">
        <f t="shared" si="301"/>
        <v>2560.5699</v>
      </c>
      <c r="V2767" s="227">
        <f t="shared" si="302"/>
        <v>0</v>
      </c>
      <c r="W2767" s="227">
        <f t="shared" si="303"/>
        <v>0</v>
      </c>
      <c r="X2767" s="227">
        <f t="shared" si="306"/>
        <v>0</v>
      </c>
      <c r="Y2767" s="227">
        <f t="shared" si="304"/>
        <v>0</v>
      </c>
      <c r="Z2767" s="227">
        <f t="shared" si="305"/>
        <v>0</v>
      </c>
      <c r="AA2767" s="227">
        <f t="shared" si="307"/>
        <v>0</v>
      </c>
    </row>
    <row r="2768" spans="2:27" ht="13.5" hidden="1">
      <c r="B2768" s="232" t="s">
        <v>1110</v>
      </c>
      <c r="C2768" s="232" t="s">
        <v>1437</v>
      </c>
      <c r="D2768" s="232" t="s">
        <v>1447</v>
      </c>
      <c r="E2768" s="232" t="s">
        <v>988</v>
      </c>
      <c r="F2768" s="232">
        <v>128</v>
      </c>
      <c r="G2768" s="232" t="s">
        <v>1438</v>
      </c>
      <c r="H2768" s="233">
        <v>54.171999999999997</v>
      </c>
      <c r="I2768" s="233">
        <v>0</v>
      </c>
      <c r="J2768" s="233">
        <v>0</v>
      </c>
      <c r="K2768" s="234">
        <v>0</v>
      </c>
      <c r="L2768" s="233">
        <v>0</v>
      </c>
      <c r="M2768" s="234">
        <v>0</v>
      </c>
      <c r="N2768" s="233">
        <v>0</v>
      </c>
      <c r="O2768" s="233">
        <v>0</v>
      </c>
      <c r="P2768" s="233">
        <v>0</v>
      </c>
      <c r="Q2768" s="234">
        <v>0</v>
      </c>
      <c r="R2768" s="233">
        <v>0</v>
      </c>
      <c r="S2768" s="234">
        <v>0</v>
      </c>
      <c r="T2768" s="233">
        <v>0</v>
      </c>
      <c r="U2768" s="235">
        <f t="shared" si="301"/>
        <v>39545.56</v>
      </c>
      <c r="V2768" s="227">
        <f t="shared" si="302"/>
        <v>0</v>
      </c>
      <c r="W2768" s="227">
        <f t="shared" si="303"/>
        <v>0</v>
      </c>
      <c r="X2768" s="227">
        <f t="shared" si="306"/>
        <v>0</v>
      </c>
      <c r="Y2768" s="227">
        <f t="shared" si="304"/>
        <v>0</v>
      </c>
      <c r="Z2768" s="227">
        <f t="shared" si="305"/>
        <v>0</v>
      </c>
      <c r="AA2768" s="227">
        <f t="shared" si="307"/>
        <v>0</v>
      </c>
    </row>
    <row r="2769" spans="2:27" ht="13.5" hidden="1">
      <c r="B2769" s="232" t="s">
        <v>1110</v>
      </c>
      <c r="C2769" s="232" t="s">
        <v>1439</v>
      </c>
      <c r="D2769" s="232" t="s">
        <v>1447</v>
      </c>
      <c r="E2769" s="232" t="s">
        <v>988</v>
      </c>
      <c r="F2769" s="232">
        <v>16</v>
      </c>
      <c r="G2769" s="232" t="s">
        <v>1364</v>
      </c>
      <c r="H2769" s="233">
        <v>6.8852500000000001</v>
      </c>
      <c r="I2769" s="233">
        <v>0</v>
      </c>
      <c r="J2769" s="233">
        <v>0</v>
      </c>
      <c r="K2769" s="234">
        <v>0</v>
      </c>
      <c r="L2769" s="233">
        <v>0</v>
      </c>
      <c r="M2769" s="234">
        <v>0</v>
      </c>
      <c r="N2769" s="233">
        <v>0</v>
      </c>
      <c r="O2769" s="233">
        <v>0</v>
      </c>
      <c r="P2769" s="233">
        <v>0</v>
      </c>
      <c r="Q2769" s="234">
        <v>0</v>
      </c>
      <c r="R2769" s="233">
        <v>0</v>
      </c>
      <c r="S2769" s="234">
        <v>0</v>
      </c>
      <c r="T2769" s="233">
        <v>0</v>
      </c>
      <c r="U2769" s="235">
        <f t="shared" si="301"/>
        <v>5026.2325000000001</v>
      </c>
      <c r="V2769" s="227">
        <f t="shared" si="302"/>
        <v>0</v>
      </c>
      <c r="W2769" s="227">
        <f t="shared" si="303"/>
        <v>0</v>
      </c>
      <c r="X2769" s="227">
        <f t="shared" si="306"/>
        <v>0</v>
      </c>
      <c r="Y2769" s="227">
        <f t="shared" si="304"/>
        <v>0</v>
      </c>
      <c r="Z2769" s="227">
        <f t="shared" si="305"/>
        <v>0</v>
      </c>
      <c r="AA2769" s="227">
        <f t="shared" si="307"/>
        <v>0</v>
      </c>
    </row>
    <row r="2770" spans="2:27" ht="13.5" hidden="1">
      <c r="B2770" s="232" t="s">
        <v>1110</v>
      </c>
      <c r="C2770" s="232" t="s">
        <v>1440</v>
      </c>
      <c r="D2770" s="232" t="s">
        <v>1447</v>
      </c>
      <c r="E2770" s="232" t="s">
        <v>988</v>
      </c>
      <c r="F2770" s="232">
        <v>32</v>
      </c>
      <c r="G2770" s="232" t="s">
        <v>1369</v>
      </c>
      <c r="H2770" s="233">
        <v>13.640499999999999</v>
      </c>
      <c r="I2770" s="233">
        <v>0</v>
      </c>
      <c r="J2770" s="233">
        <v>0</v>
      </c>
      <c r="K2770" s="234">
        <v>0</v>
      </c>
      <c r="L2770" s="233">
        <v>0</v>
      </c>
      <c r="M2770" s="234">
        <v>0</v>
      </c>
      <c r="N2770" s="233">
        <v>0</v>
      </c>
      <c r="O2770" s="233">
        <v>0</v>
      </c>
      <c r="P2770" s="233">
        <v>0</v>
      </c>
      <c r="Q2770" s="234">
        <v>0</v>
      </c>
      <c r="R2770" s="233">
        <v>0</v>
      </c>
      <c r="S2770" s="234">
        <v>0</v>
      </c>
      <c r="T2770" s="233">
        <v>0</v>
      </c>
      <c r="U2770" s="235">
        <f t="shared" si="301"/>
        <v>9957.5649999999987</v>
      </c>
      <c r="V2770" s="227">
        <f t="shared" si="302"/>
        <v>0</v>
      </c>
      <c r="W2770" s="227">
        <f t="shared" si="303"/>
        <v>0</v>
      </c>
      <c r="X2770" s="227">
        <f t="shared" si="306"/>
        <v>0</v>
      </c>
      <c r="Y2770" s="227">
        <f t="shared" si="304"/>
        <v>0</v>
      </c>
      <c r="Z2770" s="227">
        <f t="shared" si="305"/>
        <v>0</v>
      </c>
      <c r="AA2770" s="227">
        <f t="shared" si="307"/>
        <v>0</v>
      </c>
    </row>
    <row r="2771" spans="2:27" ht="13.5" hidden="1">
      <c r="B2771" s="232" t="s">
        <v>1110</v>
      </c>
      <c r="C2771" s="232" t="s">
        <v>1441</v>
      </c>
      <c r="D2771" s="232" t="s">
        <v>1447</v>
      </c>
      <c r="E2771" s="232" t="s">
        <v>988</v>
      </c>
      <c r="F2771" s="232">
        <v>128</v>
      </c>
      <c r="G2771" s="232" t="s">
        <v>1438</v>
      </c>
      <c r="H2771" s="233">
        <v>54.171999999999997</v>
      </c>
      <c r="I2771" s="233">
        <v>0</v>
      </c>
      <c r="J2771" s="233">
        <v>0</v>
      </c>
      <c r="K2771" s="234">
        <v>0</v>
      </c>
      <c r="L2771" s="233">
        <v>0</v>
      </c>
      <c r="M2771" s="234">
        <v>0</v>
      </c>
      <c r="N2771" s="233">
        <v>0</v>
      </c>
      <c r="O2771" s="233">
        <v>0</v>
      </c>
      <c r="P2771" s="233">
        <v>0</v>
      </c>
      <c r="Q2771" s="234">
        <v>0</v>
      </c>
      <c r="R2771" s="233">
        <v>0</v>
      </c>
      <c r="S2771" s="234">
        <v>0</v>
      </c>
      <c r="T2771" s="233">
        <v>0</v>
      </c>
      <c r="U2771" s="235">
        <f t="shared" si="301"/>
        <v>39545.56</v>
      </c>
      <c r="V2771" s="227">
        <f t="shared" si="302"/>
        <v>0</v>
      </c>
      <c r="W2771" s="227">
        <f t="shared" si="303"/>
        <v>0</v>
      </c>
      <c r="X2771" s="227">
        <f t="shared" si="306"/>
        <v>0</v>
      </c>
      <c r="Y2771" s="227">
        <f t="shared" si="304"/>
        <v>0</v>
      </c>
      <c r="Z2771" s="227">
        <f t="shared" si="305"/>
        <v>0</v>
      </c>
      <c r="AA2771" s="227">
        <f t="shared" si="307"/>
        <v>0</v>
      </c>
    </row>
    <row r="2772" spans="2:27" ht="13.5" hidden="1">
      <c r="B2772" s="232" t="s">
        <v>1110</v>
      </c>
      <c r="C2772" s="232" t="s">
        <v>1442</v>
      </c>
      <c r="D2772" s="232" t="s">
        <v>1447</v>
      </c>
      <c r="E2772" s="232" t="s">
        <v>988</v>
      </c>
      <c r="F2772" s="232">
        <v>4</v>
      </c>
      <c r="G2772" s="232" t="s">
        <v>1316</v>
      </c>
      <c r="H2772" s="233">
        <v>1.74881</v>
      </c>
      <c r="I2772" s="233">
        <v>0</v>
      </c>
      <c r="J2772" s="233">
        <v>0</v>
      </c>
      <c r="K2772" s="234">
        <v>0</v>
      </c>
      <c r="L2772" s="233">
        <v>0</v>
      </c>
      <c r="M2772" s="234">
        <v>0</v>
      </c>
      <c r="N2772" s="233">
        <v>0</v>
      </c>
      <c r="O2772" s="233">
        <v>0</v>
      </c>
      <c r="P2772" s="233">
        <v>0</v>
      </c>
      <c r="Q2772" s="234">
        <v>0</v>
      </c>
      <c r="R2772" s="233">
        <v>0</v>
      </c>
      <c r="S2772" s="234">
        <v>0</v>
      </c>
      <c r="T2772" s="233">
        <v>0</v>
      </c>
      <c r="U2772" s="235">
        <f t="shared" si="301"/>
        <v>1276.6313</v>
      </c>
      <c r="V2772" s="227">
        <f t="shared" si="302"/>
        <v>0</v>
      </c>
      <c r="W2772" s="227">
        <f t="shared" si="303"/>
        <v>0</v>
      </c>
      <c r="X2772" s="227">
        <f t="shared" si="306"/>
        <v>0</v>
      </c>
      <c r="Y2772" s="227">
        <f t="shared" si="304"/>
        <v>0</v>
      </c>
      <c r="Z2772" s="227">
        <f t="shared" si="305"/>
        <v>0</v>
      </c>
      <c r="AA2772" s="227">
        <f t="shared" si="307"/>
        <v>0</v>
      </c>
    </row>
    <row r="2773" spans="2:27" ht="13.5" hidden="1">
      <c r="B2773" s="232" t="s">
        <v>1110</v>
      </c>
      <c r="C2773" s="232" t="s">
        <v>912</v>
      </c>
      <c r="D2773" s="232" t="s">
        <v>1447</v>
      </c>
      <c r="E2773" s="232" t="s">
        <v>988</v>
      </c>
      <c r="F2773" s="232">
        <v>48</v>
      </c>
      <c r="G2773" s="232" t="s">
        <v>1356</v>
      </c>
      <c r="H2773" s="233">
        <v>11.29</v>
      </c>
      <c r="I2773" s="233">
        <v>0</v>
      </c>
      <c r="J2773" s="233">
        <v>0</v>
      </c>
      <c r="K2773" s="234">
        <v>0</v>
      </c>
      <c r="L2773" s="233">
        <v>0</v>
      </c>
      <c r="M2773" s="234">
        <v>0</v>
      </c>
      <c r="N2773" s="233">
        <v>0</v>
      </c>
      <c r="O2773" s="233">
        <v>0</v>
      </c>
      <c r="P2773" s="233">
        <v>0</v>
      </c>
      <c r="Q2773" s="234">
        <v>0</v>
      </c>
      <c r="R2773" s="233">
        <v>0</v>
      </c>
      <c r="S2773" s="234">
        <v>0</v>
      </c>
      <c r="T2773" s="233">
        <v>0</v>
      </c>
      <c r="U2773" s="235">
        <f t="shared" si="301"/>
        <v>8241.6999999999989</v>
      </c>
      <c r="V2773" s="227">
        <f t="shared" si="302"/>
        <v>0</v>
      </c>
      <c r="W2773" s="227">
        <f t="shared" si="303"/>
        <v>0</v>
      </c>
      <c r="X2773" s="227">
        <f t="shared" si="306"/>
        <v>0</v>
      </c>
      <c r="Y2773" s="227">
        <f t="shared" si="304"/>
        <v>0</v>
      </c>
      <c r="Z2773" s="227">
        <f t="shared" si="305"/>
        <v>0</v>
      </c>
      <c r="AA2773" s="227">
        <f t="shared" si="307"/>
        <v>0</v>
      </c>
    </row>
    <row r="2774" spans="2:27" ht="13.5" hidden="1">
      <c r="B2774" s="232" t="s">
        <v>1110</v>
      </c>
      <c r="C2774" s="232" t="s">
        <v>913</v>
      </c>
      <c r="D2774" s="232" t="s">
        <v>1447</v>
      </c>
      <c r="E2774" s="232" t="s">
        <v>988</v>
      </c>
      <c r="F2774" s="232">
        <v>8</v>
      </c>
      <c r="G2774" s="232" t="s">
        <v>1317</v>
      </c>
      <c r="H2774" s="233">
        <v>1.99</v>
      </c>
      <c r="I2774" s="233">
        <v>0</v>
      </c>
      <c r="J2774" s="233">
        <v>0</v>
      </c>
      <c r="K2774" s="234">
        <v>0</v>
      </c>
      <c r="L2774" s="233">
        <v>0</v>
      </c>
      <c r="M2774" s="234">
        <v>0</v>
      </c>
      <c r="N2774" s="233">
        <v>0</v>
      </c>
      <c r="O2774" s="233">
        <v>0</v>
      </c>
      <c r="P2774" s="233">
        <v>0</v>
      </c>
      <c r="Q2774" s="234">
        <v>0</v>
      </c>
      <c r="R2774" s="233">
        <v>0</v>
      </c>
      <c r="S2774" s="234">
        <v>0</v>
      </c>
      <c r="T2774" s="233">
        <v>0</v>
      </c>
      <c r="U2774" s="235">
        <f t="shared" si="301"/>
        <v>1452.7</v>
      </c>
      <c r="V2774" s="227">
        <f t="shared" si="302"/>
        <v>0</v>
      </c>
      <c r="W2774" s="227">
        <f t="shared" si="303"/>
        <v>0</v>
      </c>
      <c r="X2774" s="227">
        <f t="shared" si="306"/>
        <v>0</v>
      </c>
      <c r="Y2774" s="227">
        <f t="shared" si="304"/>
        <v>0</v>
      </c>
      <c r="Z2774" s="227">
        <f t="shared" si="305"/>
        <v>0</v>
      </c>
      <c r="AA2774" s="227">
        <f t="shared" si="307"/>
        <v>0</v>
      </c>
    </row>
    <row r="2775" spans="2:27" ht="13.5" hidden="1">
      <c r="B2775" s="232" t="s">
        <v>1110</v>
      </c>
      <c r="C2775" s="232" t="s">
        <v>914</v>
      </c>
      <c r="D2775" s="232" t="s">
        <v>1447</v>
      </c>
      <c r="E2775" s="232" t="s">
        <v>988</v>
      </c>
      <c r="F2775" s="232">
        <v>12</v>
      </c>
      <c r="G2775" s="232" t="s">
        <v>1308</v>
      </c>
      <c r="H2775" s="233">
        <v>2.92</v>
      </c>
      <c r="I2775" s="233">
        <v>0</v>
      </c>
      <c r="J2775" s="233">
        <v>0</v>
      </c>
      <c r="K2775" s="234">
        <v>0</v>
      </c>
      <c r="L2775" s="233">
        <v>0</v>
      </c>
      <c r="M2775" s="234">
        <v>0</v>
      </c>
      <c r="N2775" s="233">
        <v>0</v>
      </c>
      <c r="O2775" s="233">
        <v>0</v>
      </c>
      <c r="P2775" s="233">
        <v>0</v>
      </c>
      <c r="Q2775" s="234">
        <v>0</v>
      </c>
      <c r="R2775" s="233">
        <v>0</v>
      </c>
      <c r="S2775" s="234">
        <v>0</v>
      </c>
      <c r="T2775" s="233">
        <v>0</v>
      </c>
      <c r="U2775" s="235">
        <f t="shared" si="301"/>
        <v>2131.6</v>
      </c>
      <c r="V2775" s="227">
        <f t="shared" si="302"/>
        <v>0</v>
      </c>
      <c r="W2775" s="227">
        <f t="shared" si="303"/>
        <v>0</v>
      </c>
      <c r="X2775" s="227">
        <f t="shared" si="306"/>
        <v>0</v>
      </c>
      <c r="Y2775" s="227">
        <f t="shared" si="304"/>
        <v>0</v>
      </c>
      <c r="Z2775" s="227">
        <f t="shared" si="305"/>
        <v>0</v>
      </c>
      <c r="AA2775" s="227">
        <f t="shared" si="307"/>
        <v>0</v>
      </c>
    </row>
    <row r="2776" spans="2:27" ht="13.5" hidden="1">
      <c r="B2776" s="232" t="s">
        <v>1110</v>
      </c>
      <c r="C2776" s="232" t="s">
        <v>915</v>
      </c>
      <c r="D2776" s="232" t="s">
        <v>1447</v>
      </c>
      <c r="E2776" s="232" t="s">
        <v>988</v>
      </c>
      <c r="F2776" s="232">
        <v>24</v>
      </c>
      <c r="G2776" s="232" t="s">
        <v>1310</v>
      </c>
      <c r="H2776" s="233">
        <v>5.71</v>
      </c>
      <c r="I2776" s="233">
        <v>0</v>
      </c>
      <c r="J2776" s="233">
        <v>0</v>
      </c>
      <c r="K2776" s="234">
        <v>0</v>
      </c>
      <c r="L2776" s="233">
        <v>0</v>
      </c>
      <c r="M2776" s="234">
        <v>0</v>
      </c>
      <c r="N2776" s="233">
        <v>0</v>
      </c>
      <c r="O2776" s="233">
        <v>0</v>
      </c>
      <c r="P2776" s="233">
        <v>0</v>
      </c>
      <c r="Q2776" s="234">
        <v>0</v>
      </c>
      <c r="R2776" s="233">
        <v>0</v>
      </c>
      <c r="S2776" s="234">
        <v>0</v>
      </c>
      <c r="T2776" s="233">
        <v>0</v>
      </c>
      <c r="U2776" s="235">
        <f t="shared" si="301"/>
        <v>4168.3</v>
      </c>
      <c r="V2776" s="227">
        <f t="shared" si="302"/>
        <v>0</v>
      </c>
      <c r="W2776" s="227">
        <f t="shared" si="303"/>
        <v>0</v>
      </c>
      <c r="X2776" s="227">
        <f t="shared" si="306"/>
        <v>0</v>
      </c>
      <c r="Y2776" s="227">
        <f t="shared" si="304"/>
        <v>0</v>
      </c>
      <c r="Z2776" s="227">
        <f t="shared" si="305"/>
        <v>0</v>
      </c>
      <c r="AA2776" s="227">
        <f t="shared" si="307"/>
        <v>0</v>
      </c>
    </row>
    <row r="2777" spans="2:27" ht="13.5" hidden="1">
      <c r="B2777" s="232" t="s">
        <v>1110</v>
      </c>
      <c r="C2777" s="232" t="s">
        <v>916</v>
      </c>
      <c r="D2777" s="232" t="s">
        <v>1447</v>
      </c>
      <c r="E2777" s="232" t="s">
        <v>988</v>
      </c>
      <c r="F2777" s="232">
        <v>2</v>
      </c>
      <c r="G2777" s="232" t="s">
        <v>1311</v>
      </c>
      <c r="H2777" s="233">
        <v>0.52500000000000002</v>
      </c>
      <c r="I2777" s="233">
        <v>0</v>
      </c>
      <c r="J2777" s="233">
        <v>0</v>
      </c>
      <c r="K2777" s="234">
        <v>0</v>
      </c>
      <c r="L2777" s="233">
        <v>0</v>
      </c>
      <c r="M2777" s="234">
        <v>0</v>
      </c>
      <c r="N2777" s="233">
        <v>0</v>
      </c>
      <c r="O2777" s="233">
        <v>0</v>
      </c>
      <c r="P2777" s="233">
        <v>0</v>
      </c>
      <c r="Q2777" s="234">
        <v>0</v>
      </c>
      <c r="R2777" s="233">
        <v>0</v>
      </c>
      <c r="S2777" s="234">
        <v>0</v>
      </c>
      <c r="T2777" s="233">
        <v>0</v>
      </c>
      <c r="U2777" s="235">
        <f t="shared" si="301"/>
        <v>383.25</v>
      </c>
      <c r="V2777" s="227">
        <f t="shared" si="302"/>
        <v>0</v>
      </c>
      <c r="W2777" s="227">
        <f t="shared" si="303"/>
        <v>0</v>
      </c>
      <c r="X2777" s="227">
        <f t="shared" si="306"/>
        <v>0</v>
      </c>
      <c r="Y2777" s="227">
        <f t="shared" si="304"/>
        <v>0</v>
      </c>
      <c r="Z2777" s="227">
        <f t="shared" si="305"/>
        <v>0</v>
      </c>
      <c r="AA2777" s="227">
        <f t="shared" si="307"/>
        <v>0</v>
      </c>
    </row>
    <row r="2778" spans="2:27" ht="13.5" hidden="1">
      <c r="B2778" s="232" t="s">
        <v>1110</v>
      </c>
      <c r="C2778" s="232" t="s">
        <v>917</v>
      </c>
      <c r="D2778" s="232" t="s">
        <v>1447</v>
      </c>
      <c r="E2778" s="232" t="s">
        <v>988</v>
      </c>
      <c r="F2778" s="232">
        <v>48</v>
      </c>
      <c r="G2778" s="232" t="s">
        <v>1356</v>
      </c>
      <c r="H2778" s="233">
        <v>11.29</v>
      </c>
      <c r="I2778" s="233">
        <v>0</v>
      </c>
      <c r="J2778" s="233">
        <v>0</v>
      </c>
      <c r="K2778" s="234">
        <v>0</v>
      </c>
      <c r="L2778" s="233">
        <v>0</v>
      </c>
      <c r="M2778" s="234">
        <v>0</v>
      </c>
      <c r="N2778" s="233">
        <v>0</v>
      </c>
      <c r="O2778" s="233">
        <v>0</v>
      </c>
      <c r="P2778" s="233">
        <v>0</v>
      </c>
      <c r="Q2778" s="234">
        <v>0</v>
      </c>
      <c r="R2778" s="233">
        <v>0</v>
      </c>
      <c r="S2778" s="234">
        <v>0</v>
      </c>
      <c r="T2778" s="233">
        <v>0</v>
      </c>
      <c r="U2778" s="235">
        <f t="shared" si="301"/>
        <v>8241.6999999999989</v>
      </c>
      <c r="V2778" s="227">
        <f t="shared" si="302"/>
        <v>0</v>
      </c>
      <c r="W2778" s="227">
        <f t="shared" si="303"/>
        <v>0</v>
      </c>
      <c r="X2778" s="227">
        <f t="shared" si="306"/>
        <v>0</v>
      </c>
      <c r="Y2778" s="227">
        <f t="shared" si="304"/>
        <v>0</v>
      </c>
      <c r="Z2778" s="227">
        <f t="shared" si="305"/>
        <v>0</v>
      </c>
      <c r="AA2778" s="227">
        <f t="shared" si="307"/>
        <v>0</v>
      </c>
    </row>
    <row r="2779" spans="2:27" ht="13.5" hidden="1">
      <c r="B2779" s="232" t="s">
        <v>1110</v>
      </c>
      <c r="C2779" s="232" t="s">
        <v>918</v>
      </c>
      <c r="D2779" s="232" t="s">
        <v>1447</v>
      </c>
      <c r="E2779" s="232" t="s">
        <v>988</v>
      </c>
      <c r="F2779" s="232">
        <v>4</v>
      </c>
      <c r="G2779" s="232" t="s">
        <v>1312</v>
      </c>
      <c r="H2779" s="233">
        <v>0.99</v>
      </c>
      <c r="I2779" s="233">
        <v>0</v>
      </c>
      <c r="J2779" s="233">
        <v>0</v>
      </c>
      <c r="K2779" s="234">
        <v>0</v>
      </c>
      <c r="L2779" s="233">
        <v>0</v>
      </c>
      <c r="M2779" s="234">
        <v>0</v>
      </c>
      <c r="N2779" s="233">
        <v>0</v>
      </c>
      <c r="O2779" s="233">
        <v>0</v>
      </c>
      <c r="P2779" s="233">
        <v>0</v>
      </c>
      <c r="Q2779" s="234">
        <v>0</v>
      </c>
      <c r="R2779" s="233">
        <v>0</v>
      </c>
      <c r="S2779" s="234">
        <v>0</v>
      </c>
      <c r="T2779" s="233">
        <v>0</v>
      </c>
      <c r="U2779" s="235">
        <f t="shared" si="301"/>
        <v>722.7</v>
      </c>
      <c r="V2779" s="227">
        <f t="shared" si="302"/>
        <v>0</v>
      </c>
      <c r="W2779" s="227">
        <f t="shared" si="303"/>
        <v>0</v>
      </c>
      <c r="X2779" s="227">
        <f t="shared" si="306"/>
        <v>0</v>
      </c>
      <c r="Y2779" s="227">
        <f t="shared" si="304"/>
        <v>0</v>
      </c>
      <c r="Z2779" s="227">
        <f t="shared" si="305"/>
        <v>0</v>
      </c>
      <c r="AA2779" s="227">
        <f t="shared" si="307"/>
        <v>0</v>
      </c>
    </row>
    <row r="2780" spans="2:27" ht="13.5" hidden="1">
      <c r="B2780" s="232" t="s">
        <v>1110</v>
      </c>
      <c r="C2780" s="232" t="s">
        <v>579</v>
      </c>
      <c r="D2780" s="232" t="s">
        <v>1448</v>
      </c>
      <c r="E2780" s="232" t="s">
        <v>988</v>
      </c>
      <c r="F2780" s="232">
        <v>8</v>
      </c>
      <c r="G2780" s="232" t="s">
        <v>1299</v>
      </c>
      <c r="H2780" s="233">
        <v>0.72199999999999998</v>
      </c>
      <c r="I2780" s="233">
        <v>0</v>
      </c>
      <c r="J2780" s="233">
        <v>0</v>
      </c>
      <c r="K2780" s="234">
        <v>0</v>
      </c>
      <c r="L2780" s="233">
        <v>0</v>
      </c>
      <c r="M2780" s="234">
        <v>0</v>
      </c>
      <c r="N2780" s="233">
        <v>0</v>
      </c>
      <c r="O2780" s="233">
        <v>0</v>
      </c>
      <c r="P2780" s="233">
        <v>0</v>
      </c>
      <c r="Q2780" s="234">
        <v>0</v>
      </c>
      <c r="R2780" s="233">
        <v>0</v>
      </c>
      <c r="S2780" s="234">
        <v>0</v>
      </c>
      <c r="T2780" s="233">
        <v>0</v>
      </c>
      <c r="U2780" s="235">
        <f t="shared" si="301"/>
        <v>527.05999999999995</v>
      </c>
      <c r="V2780" s="227">
        <f t="shared" si="302"/>
        <v>0</v>
      </c>
      <c r="W2780" s="227">
        <f t="shared" si="303"/>
        <v>0</v>
      </c>
      <c r="X2780" s="227">
        <f t="shared" si="306"/>
        <v>0</v>
      </c>
      <c r="Y2780" s="227">
        <f t="shared" si="304"/>
        <v>0</v>
      </c>
      <c r="Z2780" s="227">
        <f t="shared" si="305"/>
        <v>0</v>
      </c>
      <c r="AA2780" s="227">
        <f t="shared" si="307"/>
        <v>0</v>
      </c>
    </row>
    <row r="2781" spans="2:27" ht="13.5" hidden="1">
      <c r="B2781" s="232" t="s">
        <v>1110</v>
      </c>
      <c r="C2781" s="232" t="s">
        <v>593</v>
      </c>
      <c r="D2781" s="232" t="s">
        <v>1448</v>
      </c>
      <c r="E2781" s="232" t="s">
        <v>988</v>
      </c>
      <c r="F2781" s="232">
        <v>16</v>
      </c>
      <c r="G2781" s="232" t="s">
        <v>1301</v>
      </c>
      <c r="H2781" s="233">
        <v>1.3140000000000001</v>
      </c>
      <c r="I2781" s="233">
        <v>0</v>
      </c>
      <c r="J2781" s="233">
        <v>0</v>
      </c>
      <c r="K2781" s="234">
        <v>0</v>
      </c>
      <c r="L2781" s="233">
        <v>0</v>
      </c>
      <c r="M2781" s="234">
        <v>0</v>
      </c>
      <c r="N2781" s="233">
        <v>0</v>
      </c>
      <c r="O2781" s="233">
        <v>0</v>
      </c>
      <c r="P2781" s="233">
        <v>0</v>
      </c>
      <c r="Q2781" s="234">
        <v>0</v>
      </c>
      <c r="R2781" s="233">
        <v>0</v>
      </c>
      <c r="S2781" s="234">
        <v>0</v>
      </c>
      <c r="T2781" s="233">
        <v>0</v>
      </c>
      <c r="U2781" s="235">
        <f t="shared" si="301"/>
        <v>959.22</v>
      </c>
      <c r="V2781" s="227">
        <f t="shared" si="302"/>
        <v>0</v>
      </c>
      <c r="W2781" s="227">
        <f t="shared" si="303"/>
        <v>0</v>
      </c>
      <c r="X2781" s="227">
        <f t="shared" si="306"/>
        <v>0</v>
      </c>
      <c r="Y2781" s="227">
        <f t="shared" si="304"/>
        <v>0</v>
      </c>
      <c r="Z2781" s="227">
        <f t="shared" si="305"/>
        <v>0</v>
      </c>
      <c r="AA2781" s="227">
        <f t="shared" si="307"/>
        <v>0</v>
      </c>
    </row>
    <row r="2782" spans="2:27" ht="13.5" hidden="1">
      <c r="B2782" s="232" t="s">
        <v>1110</v>
      </c>
      <c r="C2782" s="232" t="s">
        <v>604</v>
      </c>
      <c r="D2782" s="232" t="s">
        <v>1448</v>
      </c>
      <c r="E2782" s="232" t="s">
        <v>988</v>
      </c>
      <c r="F2782" s="232">
        <v>36</v>
      </c>
      <c r="G2782" s="232" t="s">
        <v>1303</v>
      </c>
      <c r="H2782" s="233">
        <v>2.5659999999999998</v>
      </c>
      <c r="I2782" s="233">
        <v>0</v>
      </c>
      <c r="J2782" s="233">
        <v>0</v>
      </c>
      <c r="K2782" s="234">
        <v>0</v>
      </c>
      <c r="L2782" s="233">
        <v>0</v>
      </c>
      <c r="M2782" s="234">
        <v>0</v>
      </c>
      <c r="N2782" s="233">
        <v>0</v>
      </c>
      <c r="O2782" s="233">
        <v>0</v>
      </c>
      <c r="P2782" s="233">
        <v>0</v>
      </c>
      <c r="Q2782" s="234">
        <v>0</v>
      </c>
      <c r="R2782" s="233">
        <v>0</v>
      </c>
      <c r="S2782" s="234">
        <v>0</v>
      </c>
      <c r="T2782" s="233">
        <v>0</v>
      </c>
      <c r="U2782" s="235">
        <f t="shared" si="301"/>
        <v>1873.1799999999998</v>
      </c>
      <c r="V2782" s="227">
        <f t="shared" si="302"/>
        <v>0</v>
      </c>
      <c r="W2782" s="227">
        <f t="shared" si="303"/>
        <v>0</v>
      </c>
      <c r="X2782" s="227">
        <f t="shared" si="306"/>
        <v>0</v>
      </c>
      <c r="Y2782" s="227">
        <f t="shared" si="304"/>
        <v>0</v>
      </c>
      <c r="Z2782" s="227">
        <f t="shared" si="305"/>
        <v>0</v>
      </c>
      <c r="AA2782" s="227">
        <f t="shared" si="307"/>
        <v>0</v>
      </c>
    </row>
    <row r="2783" spans="2:27" ht="13.5" hidden="1">
      <c r="B2783" s="232" t="s">
        <v>1110</v>
      </c>
      <c r="C2783" s="232" t="s">
        <v>614</v>
      </c>
      <c r="D2783" s="232" t="s">
        <v>1448</v>
      </c>
      <c r="E2783" s="232" t="s">
        <v>988</v>
      </c>
      <c r="F2783" s="232">
        <v>2</v>
      </c>
      <c r="G2783" s="232" t="s">
        <v>1305</v>
      </c>
      <c r="H2783" s="233">
        <v>0.20799999999999999</v>
      </c>
      <c r="I2783" s="233">
        <v>0</v>
      </c>
      <c r="J2783" s="233">
        <v>0</v>
      </c>
      <c r="K2783" s="234">
        <v>0</v>
      </c>
      <c r="L2783" s="233">
        <v>0</v>
      </c>
      <c r="M2783" s="234">
        <v>0</v>
      </c>
      <c r="N2783" s="233">
        <v>0</v>
      </c>
      <c r="O2783" s="233">
        <v>0</v>
      </c>
      <c r="P2783" s="233">
        <v>0</v>
      </c>
      <c r="Q2783" s="234">
        <v>0</v>
      </c>
      <c r="R2783" s="233">
        <v>0</v>
      </c>
      <c r="S2783" s="234">
        <v>0</v>
      </c>
      <c r="T2783" s="233">
        <v>0</v>
      </c>
      <c r="U2783" s="235">
        <f t="shared" si="301"/>
        <v>151.84</v>
      </c>
      <c r="V2783" s="227">
        <f t="shared" si="302"/>
        <v>0</v>
      </c>
      <c r="W2783" s="227">
        <f t="shared" si="303"/>
        <v>0</v>
      </c>
      <c r="X2783" s="227">
        <f t="shared" si="306"/>
        <v>0</v>
      </c>
      <c r="Y2783" s="227">
        <f t="shared" si="304"/>
        <v>0</v>
      </c>
      <c r="Z2783" s="227">
        <f t="shared" si="305"/>
        <v>0</v>
      </c>
      <c r="AA2783" s="227">
        <f t="shared" si="307"/>
        <v>0</v>
      </c>
    </row>
    <row r="2784" spans="2:27" ht="13.5" hidden="1">
      <c r="B2784" s="232" t="s">
        <v>1110</v>
      </c>
      <c r="C2784" s="232" t="s">
        <v>623</v>
      </c>
      <c r="D2784" s="232" t="s">
        <v>1448</v>
      </c>
      <c r="E2784" s="232" t="s">
        <v>988</v>
      </c>
      <c r="F2784" s="232">
        <v>4</v>
      </c>
      <c r="G2784" s="232" t="s">
        <v>1307</v>
      </c>
      <c r="H2784" s="233">
        <v>0.35599999999999998</v>
      </c>
      <c r="I2784" s="233">
        <v>0</v>
      </c>
      <c r="J2784" s="233">
        <v>0</v>
      </c>
      <c r="K2784" s="234">
        <v>0</v>
      </c>
      <c r="L2784" s="233">
        <v>0</v>
      </c>
      <c r="M2784" s="234">
        <v>0</v>
      </c>
      <c r="N2784" s="233">
        <v>0</v>
      </c>
      <c r="O2784" s="233">
        <v>0</v>
      </c>
      <c r="P2784" s="233">
        <v>0</v>
      </c>
      <c r="Q2784" s="234">
        <v>0</v>
      </c>
      <c r="R2784" s="233">
        <v>0</v>
      </c>
      <c r="S2784" s="234">
        <v>0</v>
      </c>
      <c r="T2784" s="233">
        <v>0</v>
      </c>
      <c r="U2784" s="235">
        <f t="shared" si="301"/>
        <v>259.88</v>
      </c>
      <c r="V2784" s="227">
        <f t="shared" si="302"/>
        <v>0</v>
      </c>
      <c r="W2784" s="227">
        <f t="shared" si="303"/>
        <v>0</v>
      </c>
      <c r="X2784" s="227">
        <f t="shared" si="306"/>
        <v>0</v>
      </c>
      <c r="Y2784" s="227">
        <f t="shared" si="304"/>
        <v>0</v>
      </c>
      <c r="Z2784" s="227">
        <f t="shared" si="305"/>
        <v>0</v>
      </c>
      <c r="AA2784" s="227">
        <f t="shared" si="307"/>
        <v>0</v>
      </c>
    </row>
    <row r="2785" spans="2:27" ht="13.5" hidden="1">
      <c r="B2785" s="232" t="s">
        <v>1110</v>
      </c>
      <c r="C2785" s="232" t="s">
        <v>635</v>
      </c>
      <c r="D2785" s="232" t="s">
        <v>1448</v>
      </c>
      <c r="E2785" s="232" t="s">
        <v>988</v>
      </c>
      <c r="F2785" s="232">
        <v>48</v>
      </c>
      <c r="G2785" s="232" t="s">
        <v>1308</v>
      </c>
      <c r="H2785" s="233">
        <v>3.25</v>
      </c>
      <c r="I2785" s="233">
        <v>0</v>
      </c>
      <c r="J2785" s="233">
        <v>0</v>
      </c>
      <c r="K2785" s="234">
        <v>0</v>
      </c>
      <c r="L2785" s="233">
        <v>0</v>
      </c>
      <c r="M2785" s="234">
        <v>0</v>
      </c>
      <c r="N2785" s="233">
        <v>0</v>
      </c>
      <c r="O2785" s="233">
        <v>0</v>
      </c>
      <c r="P2785" s="233">
        <v>0</v>
      </c>
      <c r="Q2785" s="234">
        <v>0</v>
      </c>
      <c r="R2785" s="233">
        <v>0</v>
      </c>
      <c r="S2785" s="234">
        <v>0</v>
      </c>
      <c r="T2785" s="233">
        <v>0</v>
      </c>
      <c r="U2785" s="235">
        <f t="shared" si="301"/>
        <v>2372.5</v>
      </c>
      <c r="V2785" s="227">
        <f t="shared" si="302"/>
        <v>0</v>
      </c>
      <c r="W2785" s="227">
        <f t="shared" si="303"/>
        <v>0</v>
      </c>
      <c r="X2785" s="227">
        <f t="shared" si="306"/>
        <v>0</v>
      </c>
      <c r="Y2785" s="227">
        <f t="shared" si="304"/>
        <v>0</v>
      </c>
      <c r="Z2785" s="227">
        <f t="shared" si="305"/>
        <v>0</v>
      </c>
      <c r="AA2785" s="227">
        <f t="shared" si="307"/>
        <v>0</v>
      </c>
    </row>
    <row r="2786" spans="2:27" ht="13.5" hidden="1">
      <c r="B2786" s="232" t="s">
        <v>1110</v>
      </c>
      <c r="C2786" s="232" t="s">
        <v>643</v>
      </c>
      <c r="D2786" s="232" t="s">
        <v>1448</v>
      </c>
      <c r="E2786" s="232" t="s">
        <v>988</v>
      </c>
      <c r="F2786" s="232">
        <v>72</v>
      </c>
      <c r="G2786" s="232" t="s">
        <v>1309</v>
      </c>
      <c r="H2786" s="233">
        <v>4.8099999999999996</v>
      </c>
      <c r="I2786" s="233">
        <v>0</v>
      </c>
      <c r="J2786" s="233">
        <v>0</v>
      </c>
      <c r="K2786" s="234">
        <v>0</v>
      </c>
      <c r="L2786" s="233">
        <v>0</v>
      </c>
      <c r="M2786" s="234">
        <v>0</v>
      </c>
      <c r="N2786" s="233">
        <v>0</v>
      </c>
      <c r="O2786" s="233">
        <v>0</v>
      </c>
      <c r="P2786" s="233">
        <v>0</v>
      </c>
      <c r="Q2786" s="234">
        <v>0</v>
      </c>
      <c r="R2786" s="233">
        <v>0</v>
      </c>
      <c r="S2786" s="234">
        <v>0</v>
      </c>
      <c r="T2786" s="233">
        <v>0</v>
      </c>
      <c r="U2786" s="235">
        <f t="shared" si="301"/>
        <v>3511.2999999999997</v>
      </c>
      <c r="V2786" s="227">
        <f t="shared" si="302"/>
        <v>0</v>
      </c>
      <c r="W2786" s="227">
        <f t="shared" si="303"/>
        <v>0</v>
      </c>
      <c r="X2786" s="227">
        <f t="shared" si="306"/>
        <v>0</v>
      </c>
      <c r="Y2786" s="227">
        <f t="shared" si="304"/>
        <v>0</v>
      </c>
      <c r="Z2786" s="227">
        <f t="shared" si="305"/>
        <v>0</v>
      </c>
      <c r="AA2786" s="227">
        <f t="shared" si="307"/>
        <v>0</v>
      </c>
    </row>
    <row r="2787" spans="2:27" ht="13.5" hidden="1">
      <c r="B2787" s="232" t="s">
        <v>1110</v>
      </c>
      <c r="C2787" s="232" t="s">
        <v>649</v>
      </c>
      <c r="D2787" s="232" t="s">
        <v>1448</v>
      </c>
      <c r="E2787" s="232" t="s">
        <v>988</v>
      </c>
      <c r="F2787" s="232">
        <v>96</v>
      </c>
      <c r="G2787" s="232" t="s">
        <v>1310</v>
      </c>
      <c r="H2787" s="233">
        <v>6.37</v>
      </c>
      <c r="I2787" s="233">
        <v>0</v>
      </c>
      <c r="J2787" s="233">
        <v>0</v>
      </c>
      <c r="K2787" s="234">
        <v>0</v>
      </c>
      <c r="L2787" s="233">
        <v>0</v>
      </c>
      <c r="M2787" s="234">
        <v>0</v>
      </c>
      <c r="N2787" s="233">
        <v>0</v>
      </c>
      <c r="O2787" s="233">
        <v>0</v>
      </c>
      <c r="P2787" s="233">
        <v>0</v>
      </c>
      <c r="Q2787" s="234">
        <v>0</v>
      </c>
      <c r="R2787" s="233">
        <v>0</v>
      </c>
      <c r="S2787" s="234">
        <v>0</v>
      </c>
      <c r="T2787" s="233">
        <v>0</v>
      </c>
      <c r="U2787" s="235">
        <f t="shared" si="301"/>
        <v>4650.1000000000004</v>
      </c>
      <c r="V2787" s="227">
        <f t="shared" si="302"/>
        <v>0</v>
      </c>
      <c r="W2787" s="227">
        <f t="shared" si="303"/>
        <v>0</v>
      </c>
      <c r="X2787" s="227">
        <f t="shared" si="306"/>
        <v>0</v>
      </c>
      <c r="Y2787" s="227">
        <f t="shared" si="304"/>
        <v>0</v>
      </c>
      <c r="Z2787" s="227">
        <f t="shared" si="305"/>
        <v>0</v>
      </c>
      <c r="AA2787" s="227">
        <f t="shared" si="307"/>
        <v>0</v>
      </c>
    </row>
    <row r="2788" spans="2:27" ht="13.5" hidden="1">
      <c r="B2788" s="232" t="s">
        <v>1110</v>
      </c>
      <c r="C2788" s="232" t="s">
        <v>654</v>
      </c>
      <c r="D2788" s="232" t="s">
        <v>1448</v>
      </c>
      <c r="E2788" s="232" t="s">
        <v>988</v>
      </c>
      <c r="F2788" s="232">
        <v>8</v>
      </c>
      <c r="G2788" s="232" t="s">
        <v>1311</v>
      </c>
      <c r="H2788" s="233">
        <v>0.65</v>
      </c>
      <c r="I2788" s="233">
        <v>0</v>
      </c>
      <c r="J2788" s="233">
        <v>0</v>
      </c>
      <c r="K2788" s="234">
        <v>0</v>
      </c>
      <c r="L2788" s="233">
        <v>0</v>
      </c>
      <c r="M2788" s="234">
        <v>0</v>
      </c>
      <c r="N2788" s="233">
        <v>0</v>
      </c>
      <c r="O2788" s="233">
        <v>0</v>
      </c>
      <c r="P2788" s="233">
        <v>0</v>
      </c>
      <c r="Q2788" s="234">
        <v>0</v>
      </c>
      <c r="R2788" s="233">
        <v>0</v>
      </c>
      <c r="S2788" s="234">
        <v>0</v>
      </c>
      <c r="T2788" s="233">
        <v>0</v>
      </c>
      <c r="U2788" s="235">
        <f t="shared" si="301"/>
        <v>474.5</v>
      </c>
      <c r="V2788" s="227">
        <f t="shared" si="302"/>
        <v>0</v>
      </c>
      <c r="W2788" s="227">
        <f t="shared" si="303"/>
        <v>0</v>
      </c>
      <c r="X2788" s="227">
        <f t="shared" si="306"/>
        <v>0</v>
      </c>
      <c r="Y2788" s="227">
        <f t="shared" si="304"/>
        <v>0</v>
      </c>
      <c r="Z2788" s="227">
        <f t="shared" si="305"/>
        <v>0</v>
      </c>
      <c r="AA2788" s="227">
        <f t="shared" si="307"/>
        <v>0</v>
      </c>
    </row>
    <row r="2789" spans="2:27" ht="13.5" hidden="1">
      <c r="B2789" s="232" t="s">
        <v>1110</v>
      </c>
      <c r="C2789" s="232" t="s">
        <v>660</v>
      </c>
      <c r="D2789" s="232" t="s">
        <v>1448</v>
      </c>
      <c r="E2789" s="232" t="s">
        <v>988</v>
      </c>
      <c r="F2789" s="232">
        <v>16</v>
      </c>
      <c r="G2789" s="232" t="s">
        <v>1312</v>
      </c>
      <c r="H2789" s="233">
        <v>1.17</v>
      </c>
      <c r="I2789" s="233">
        <v>0</v>
      </c>
      <c r="J2789" s="233">
        <v>0</v>
      </c>
      <c r="K2789" s="234">
        <v>0</v>
      </c>
      <c r="L2789" s="233">
        <v>0</v>
      </c>
      <c r="M2789" s="234">
        <v>0</v>
      </c>
      <c r="N2789" s="233">
        <v>0</v>
      </c>
      <c r="O2789" s="233">
        <v>0</v>
      </c>
      <c r="P2789" s="233">
        <v>0</v>
      </c>
      <c r="Q2789" s="234">
        <v>0</v>
      </c>
      <c r="R2789" s="233">
        <v>0</v>
      </c>
      <c r="S2789" s="234">
        <v>0</v>
      </c>
      <c r="T2789" s="233">
        <v>0</v>
      </c>
      <c r="U2789" s="235">
        <f t="shared" si="301"/>
        <v>854.09999999999991</v>
      </c>
      <c r="V2789" s="227">
        <f t="shared" si="302"/>
        <v>0</v>
      </c>
      <c r="W2789" s="227">
        <f t="shared" si="303"/>
        <v>0</v>
      </c>
      <c r="X2789" s="227">
        <f t="shared" si="306"/>
        <v>0</v>
      </c>
      <c r="Y2789" s="227">
        <f t="shared" si="304"/>
        <v>0</v>
      </c>
      <c r="Z2789" s="227">
        <f t="shared" si="305"/>
        <v>0</v>
      </c>
      <c r="AA2789" s="227">
        <f t="shared" si="307"/>
        <v>0</v>
      </c>
    </row>
    <row r="2790" spans="2:27" ht="13.5" hidden="1">
      <c r="B2790" s="232" t="s">
        <v>1110</v>
      </c>
      <c r="C2790" s="232" t="s">
        <v>666</v>
      </c>
      <c r="D2790" s="232" t="s">
        <v>1448</v>
      </c>
      <c r="E2790" s="232" t="s">
        <v>988</v>
      </c>
      <c r="F2790" s="232">
        <v>36</v>
      </c>
      <c r="G2790" s="232" t="s">
        <v>1313</v>
      </c>
      <c r="H2790" s="233">
        <v>2.4700000000000002</v>
      </c>
      <c r="I2790" s="233">
        <v>0</v>
      </c>
      <c r="J2790" s="233">
        <v>0</v>
      </c>
      <c r="K2790" s="234">
        <v>0</v>
      </c>
      <c r="L2790" s="233">
        <v>0</v>
      </c>
      <c r="M2790" s="234">
        <v>0</v>
      </c>
      <c r="N2790" s="233">
        <v>0</v>
      </c>
      <c r="O2790" s="233">
        <v>0</v>
      </c>
      <c r="P2790" s="233">
        <v>0</v>
      </c>
      <c r="Q2790" s="234">
        <v>0</v>
      </c>
      <c r="R2790" s="233">
        <v>0</v>
      </c>
      <c r="S2790" s="234">
        <v>0</v>
      </c>
      <c r="T2790" s="233">
        <v>0</v>
      </c>
      <c r="U2790" s="235">
        <f t="shared" si="301"/>
        <v>1803.1000000000001</v>
      </c>
      <c r="V2790" s="227">
        <f t="shared" si="302"/>
        <v>0</v>
      </c>
      <c r="W2790" s="227">
        <f t="shared" si="303"/>
        <v>0</v>
      </c>
      <c r="X2790" s="227">
        <f t="shared" si="306"/>
        <v>0</v>
      </c>
      <c r="Y2790" s="227">
        <f t="shared" si="304"/>
        <v>0</v>
      </c>
      <c r="Z2790" s="227">
        <f t="shared" si="305"/>
        <v>0</v>
      </c>
      <c r="AA2790" s="227">
        <f t="shared" si="307"/>
        <v>0</v>
      </c>
    </row>
    <row r="2791" spans="2:27" ht="13.5" hidden="1">
      <c r="B2791" s="232" t="s">
        <v>1110</v>
      </c>
      <c r="C2791" s="232" t="s">
        <v>671</v>
      </c>
      <c r="D2791" s="232" t="s">
        <v>1448</v>
      </c>
      <c r="E2791" s="232" t="s">
        <v>988</v>
      </c>
      <c r="F2791" s="232">
        <v>2</v>
      </c>
      <c r="G2791" s="232" t="s">
        <v>1314</v>
      </c>
      <c r="H2791" s="233">
        <v>0.19</v>
      </c>
      <c r="I2791" s="233">
        <v>0</v>
      </c>
      <c r="J2791" s="233">
        <v>0</v>
      </c>
      <c r="K2791" s="234">
        <v>0</v>
      </c>
      <c r="L2791" s="233">
        <v>0</v>
      </c>
      <c r="M2791" s="234">
        <v>0</v>
      </c>
      <c r="N2791" s="233">
        <v>0</v>
      </c>
      <c r="O2791" s="233">
        <v>0</v>
      </c>
      <c r="P2791" s="233">
        <v>0</v>
      </c>
      <c r="Q2791" s="234">
        <v>0</v>
      </c>
      <c r="R2791" s="233">
        <v>0</v>
      </c>
      <c r="S2791" s="234">
        <v>0</v>
      </c>
      <c r="T2791" s="233">
        <v>0</v>
      </c>
      <c r="U2791" s="235">
        <f t="shared" si="301"/>
        <v>138.69999999999999</v>
      </c>
      <c r="V2791" s="227">
        <f t="shared" si="302"/>
        <v>0</v>
      </c>
      <c r="W2791" s="227">
        <f t="shared" si="303"/>
        <v>0</v>
      </c>
      <c r="X2791" s="227">
        <f t="shared" si="306"/>
        <v>0</v>
      </c>
      <c r="Y2791" s="227">
        <f t="shared" si="304"/>
        <v>0</v>
      </c>
      <c r="Z2791" s="227">
        <f t="shared" si="305"/>
        <v>0</v>
      </c>
      <c r="AA2791" s="227">
        <f t="shared" si="307"/>
        <v>0</v>
      </c>
    </row>
    <row r="2792" spans="2:27" ht="13.5" hidden="1">
      <c r="B2792" s="232" t="s">
        <v>1110</v>
      </c>
      <c r="C2792" s="232" t="s">
        <v>676</v>
      </c>
      <c r="D2792" s="232" t="s">
        <v>1448</v>
      </c>
      <c r="E2792" s="232" t="s">
        <v>988</v>
      </c>
      <c r="F2792" s="232">
        <v>96</v>
      </c>
      <c r="G2792" s="232" t="s">
        <v>1310</v>
      </c>
      <c r="H2792" s="233">
        <v>6.37</v>
      </c>
      <c r="I2792" s="233">
        <v>0</v>
      </c>
      <c r="J2792" s="233">
        <v>0</v>
      </c>
      <c r="K2792" s="234">
        <v>0</v>
      </c>
      <c r="L2792" s="233">
        <v>0</v>
      </c>
      <c r="M2792" s="234">
        <v>0</v>
      </c>
      <c r="N2792" s="233">
        <v>0</v>
      </c>
      <c r="O2792" s="233">
        <v>0</v>
      </c>
      <c r="P2792" s="233">
        <v>0</v>
      </c>
      <c r="Q2792" s="234">
        <v>0</v>
      </c>
      <c r="R2792" s="233">
        <v>0</v>
      </c>
      <c r="S2792" s="234">
        <v>0</v>
      </c>
      <c r="T2792" s="233">
        <v>0</v>
      </c>
      <c r="U2792" s="235">
        <f t="shared" si="301"/>
        <v>4650.1000000000004</v>
      </c>
      <c r="V2792" s="227">
        <f t="shared" si="302"/>
        <v>0</v>
      </c>
      <c r="W2792" s="227">
        <f t="shared" si="303"/>
        <v>0</v>
      </c>
      <c r="X2792" s="227">
        <f t="shared" si="306"/>
        <v>0</v>
      </c>
      <c r="Y2792" s="227">
        <f t="shared" si="304"/>
        <v>0</v>
      </c>
      <c r="Z2792" s="227">
        <f t="shared" si="305"/>
        <v>0</v>
      </c>
      <c r="AA2792" s="227">
        <f t="shared" si="307"/>
        <v>0</v>
      </c>
    </row>
    <row r="2793" spans="2:27" ht="13.5" hidden="1">
      <c r="B2793" s="232" t="s">
        <v>1110</v>
      </c>
      <c r="C2793" s="232" t="s">
        <v>681</v>
      </c>
      <c r="D2793" s="232" t="s">
        <v>1448</v>
      </c>
      <c r="E2793" s="232" t="s">
        <v>988</v>
      </c>
      <c r="F2793" s="232">
        <v>4</v>
      </c>
      <c r="G2793" s="232" t="s">
        <v>1315</v>
      </c>
      <c r="H2793" s="233">
        <v>0.32</v>
      </c>
      <c r="I2793" s="233">
        <v>0</v>
      </c>
      <c r="J2793" s="233">
        <v>0</v>
      </c>
      <c r="K2793" s="234">
        <v>0</v>
      </c>
      <c r="L2793" s="233">
        <v>0</v>
      </c>
      <c r="M2793" s="234">
        <v>0</v>
      </c>
      <c r="N2793" s="233">
        <v>0</v>
      </c>
      <c r="O2793" s="233">
        <v>0</v>
      </c>
      <c r="P2793" s="233">
        <v>0</v>
      </c>
      <c r="Q2793" s="234">
        <v>0</v>
      </c>
      <c r="R2793" s="233">
        <v>0</v>
      </c>
      <c r="S2793" s="234">
        <v>0</v>
      </c>
      <c r="T2793" s="233">
        <v>0</v>
      </c>
      <c r="U2793" s="235">
        <f t="shared" si="301"/>
        <v>233.6</v>
      </c>
      <c r="V2793" s="227">
        <f t="shared" si="302"/>
        <v>0</v>
      </c>
      <c r="W2793" s="227">
        <f t="shared" si="303"/>
        <v>0</v>
      </c>
      <c r="X2793" s="227">
        <f t="shared" si="306"/>
        <v>0</v>
      </c>
      <c r="Y2793" s="227">
        <f t="shared" si="304"/>
        <v>0</v>
      </c>
      <c r="Z2793" s="227">
        <f t="shared" si="305"/>
        <v>0</v>
      </c>
      <c r="AA2793" s="227">
        <f t="shared" si="307"/>
        <v>0</v>
      </c>
    </row>
    <row r="2794" spans="2:27" ht="13.5" hidden="1">
      <c r="B2794" s="232" t="s">
        <v>1110</v>
      </c>
      <c r="C2794" s="232" t="s">
        <v>1022</v>
      </c>
      <c r="D2794" s="232" t="s">
        <v>1448</v>
      </c>
      <c r="E2794" s="232" t="s">
        <v>988</v>
      </c>
      <c r="F2794" s="232">
        <v>48</v>
      </c>
      <c r="G2794" s="232" t="s">
        <v>1308</v>
      </c>
      <c r="H2794" s="233">
        <v>3.01</v>
      </c>
      <c r="I2794" s="233">
        <v>0</v>
      </c>
      <c r="J2794" s="233">
        <v>0</v>
      </c>
      <c r="K2794" s="234">
        <v>0</v>
      </c>
      <c r="L2794" s="233">
        <v>0</v>
      </c>
      <c r="M2794" s="234">
        <v>0</v>
      </c>
      <c r="N2794" s="233">
        <v>0</v>
      </c>
      <c r="O2794" s="233">
        <v>0</v>
      </c>
      <c r="P2794" s="233">
        <v>0</v>
      </c>
      <c r="Q2794" s="234">
        <v>0</v>
      </c>
      <c r="R2794" s="233">
        <v>0</v>
      </c>
      <c r="S2794" s="234">
        <v>0</v>
      </c>
      <c r="T2794" s="233">
        <v>0</v>
      </c>
      <c r="U2794" s="235">
        <f t="shared" si="301"/>
        <v>2197.2999999999997</v>
      </c>
      <c r="V2794" s="227">
        <f t="shared" si="302"/>
        <v>0</v>
      </c>
      <c r="W2794" s="227">
        <f t="shared" si="303"/>
        <v>0</v>
      </c>
      <c r="X2794" s="227">
        <f t="shared" si="306"/>
        <v>0</v>
      </c>
      <c r="Y2794" s="227">
        <f t="shared" si="304"/>
        <v>0</v>
      </c>
      <c r="Z2794" s="227">
        <f t="shared" si="305"/>
        <v>0</v>
      </c>
      <c r="AA2794" s="227">
        <f t="shared" si="307"/>
        <v>0</v>
      </c>
    </row>
    <row r="2795" spans="2:27" ht="13.5" hidden="1">
      <c r="B2795" s="232" t="s">
        <v>1110</v>
      </c>
      <c r="C2795" s="232" t="s">
        <v>1023</v>
      </c>
      <c r="D2795" s="232" t="s">
        <v>1448</v>
      </c>
      <c r="E2795" s="232" t="s">
        <v>988</v>
      </c>
      <c r="F2795" s="232">
        <v>64</v>
      </c>
      <c r="G2795" s="232" t="s">
        <v>1316</v>
      </c>
      <c r="H2795" s="233">
        <v>3.97</v>
      </c>
      <c r="I2795" s="233">
        <v>0</v>
      </c>
      <c r="J2795" s="233">
        <v>0</v>
      </c>
      <c r="K2795" s="234">
        <v>0</v>
      </c>
      <c r="L2795" s="233">
        <v>0</v>
      </c>
      <c r="M2795" s="234">
        <v>0</v>
      </c>
      <c r="N2795" s="233">
        <v>0</v>
      </c>
      <c r="O2795" s="233">
        <v>0</v>
      </c>
      <c r="P2795" s="233">
        <v>0</v>
      </c>
      <c r="Q2795" s="234">
        <v>0</v>
      </c>
      <c r="R2795" s="233">
        <v>0</v>
      </c>
      <c r="S2795" s="234">
        <v>0</v>
      </c>
      <c r="T2795" s="233">
        <v>0</v>
      </c>
      <c r="U2795" s="235">
        <f t="shared" si="301"/>
        <v>2898.1000000000004</v>
      </c>
      <c r="V2795" s="227">
        <f t="shared" si="302"/>
        <v>0</v>
      </c>
      <c r="W2795" s="227">
        <f t="shared" si="303"/>
        <v>0</v>
      </c>
      <c r="X2795" s="227">
        <f t="shared" si="306"/>
        <v>0</v>
      </c>
      <c r="Y2795" s="227">
        <f t="shared" si="304"/>
        <v>0</v>
      </c>
      <c r="Z2795" s="227">
        <f t="shared" si="305"/>
        <v>0</v>
      </c>
      <c r="AA2795" s="227">
        <f t="shared" si="307"/>
        <v>0</v>
      </c>
    </row>
    <row r="2796" spans="2:27" ht="13.5" hidden="1">
      <c r="B2796" s="232" t="s">
        <v>1110</v>
      </c>
      <c r="C2796" s="232" t="s">
        <v>1024</v>
      </c>
      <c r="D2796" s="232" t="s">
        <v>1448</v>
      </c>
      <c r="E2796" s="232" t="s">
        <v>988</v>
      </c>
      <c r="F2796" s="232">
        <v>96</v>
      </c>
      <c r="G2796" s="232" t="s">
        <v>1310</v>
      </c>
      <c r="H2796" s="233">
        <v>5.89</v>
      </c>
      <c r="I2796" s="233">
        <v>0</v>
      </c>
      <c r="J2796" s="233">
        <v>0</v>
      </c>
      <c r="K2796" s="234">
        <v>0</v>
      </c>
      <c r="L2796" s="233">
        <v>0</v>
      </c>
      <c r="M2796" s="234">
        <v>0</v>
      </c>
      <c r="N2796" s="233">
        <v>0</v>
      </c>
      <c r="O2796" s="233">
        <v>0</v>
      </c>
      <c r="P2796" s="233">
        <v>0</v>
      </c>
      <c r="Q2796" s="234">
        <v>0</v>
      </c>
      <c r="R2796" s="233">
        <v>0</v>
      </c>
      <c r="S2796" s="234">
        <v>0</v>
      </c>
      <c r="T2796" s="233">
        <v>0</v>
      </c>
      <c r="U2796" s="235">
        <f t="shared" si="301"/>
        <v>4299.7</v>
      </c>
      <c r="V2796" s="227">
        <f t="shared" si="302"/>
        <v>0</v>
      </c>
      <c r="W2796" s="227">
        <f t="shared" si="303"/>
        <v>0</v>
      </c>
      <c r="X2796" s="227">
        <f t="shared" si="306"/>
        <v>0</v>
      </c>
      <c r="Y2796" s="227">
        <f t="shared" si="304"/>
        <v>0</v>
      </c>
      <c r="Z2796" s="227">
        <f t="shared" si="305"/>
        <v>0</v>
      </c>
      <c r="AA2796" s="227">
        <f t="shared" si="307"/>
        <v>0</v>
      </c>
    </row>
    <row r="2797" spans="2:27" ht="13.5" hidden="1">
      <c r="B2797" s="232" t="s">
        <v>1110</v>
      </c>
      <c r="C2797" s="232" t="s">
        <v>1025</v>
      </c>
      <c r="D2797" s="232" t="s">
        <v>1448</v>
      </c>
      <c r="E2797" s="232" t="s">
        <v>988</v>
      </c>
      <c r="F2797" s="232">
        <v>8</v>
      </c>
      <c r="G2797" s="232" t="s">
        <v>1311</v>
      </c>
      <c r="H2797" s="233">
        <v>0.61</v>
      </c>
      <c r="I2797" s="233">
        <v>0</v>
      </c>
      <c r="J2797" s="233">
        <v>0</v>
      </c>
      <c r="K2797" s="234">
        <v>0</v>
      </c>
      <c r="L2797" s="233">
        <v>0</v>
      </c>
      <c r="M2797" s="234">
        <v>0</v>
      </c>
      <c r="N2797" s="233">
        <v>0</v>
      </c>
      <c r="O2797" s="233">
        <v>0</v>
      </c>
      <c r="P2797" s="233">
        <v>0</v>
      </c>
      <c r="Q2797" s="234">
        <v>0</v>
      </c>
      <c r="R2797" s="233">
        <v>0</v>
      </c>
      <c r="S2797" s="234">
        <v>0</v>
      </c>
      <c r="T2797" s="233">
        <v>0</v>
      </c>
      <c r="U2797" s="235">
        <f t="shared" si="301"/>
        <v>445.3</v>
      </c>
      <c r="V2797" s="227">
        <f t="shared" si="302"/>
        <v>0</v>
      </c>
      <c r="W2797" s="227">
        <f t="shared" si="303"/>
        <v>0</v>
      </c>
      <c r="X2797" s="227">
        <f t="shared" si="306"/>
        <v>0</v>
      </c>
      <c r="Y2797" s="227">
        <f t="shared" si="304"/>
        <v>0</v>
      </c>
      <c r="Z2797" s="227">
        <f t="shared" si="305"/>
        <v>0</v>
      </c>
      <c r="AA2797" s="227">
        <f t="shared" si="307"/>
        <v>0</v>
      </c>
    </row>
    <row r="2798" spans="2:27" ht="13.5" hidden="1">
      <c r="B2798" s="232" t="s">
        <v>1110</v>
      </c>
      <c r="C2798" s="232" t="s">
        <v>1026</v>
      </c>
      <c r="D2798" s="232" t="s">
        <v>1448</v>
      </c>
      <c r="E2798" s="232" t="s">
        <v>988</v>
      </c>
      <c r="F2798" s="232">
        <v>16</v>
      </c>
      <c r="G2798" s="232" t="s">
        <v>1312</v>
      </c>
      <c r="H2798" s="233">
        <v>1.0900000000000001</v>
      </c>
      <c r="I2798" s="233">
        <v>0</v>
      </c>
      <c r="J2798" s="233">
        <v>0</v>
      </c>
      <c r="K2798" s="234">
        <v>0</v>
      </c>
      <c r="L2798" s="233">
        <v>0</v>
      </c>
      <c r="M2798" s="234">
        <v>0</v>
      </c>
      <c r="N2798" s="233">
        <v>0</v>
      </c>
      <c r="O2798" s="233">
        <v>0</v>
      </c>
      <c r="P2798" s="233">
        <v>0</v>
      </c>
      <c r="Q2798" s="234">
        <v>0</v>
      </c>
      <c r="R2798" s="233">
        <v>0</v>
      </c>
      <c r="S2798" s="234">
        <v>0</v>
      </c>
      <c r="T2798" s="233">
        <v>0</v>
      </c>
      <c r="U2798" s="235">
        <f t="shared" si="301"/>
        <v>795.7</v>
      </c>
      <c r="V2798" s="227">
        <f t="shared" si="302"/>
        <v>0</v>
      </c>
      <c r="W2798" s="227">
        <f t="shared" si="303"/>
        <v>0</v>
      </c>
      <c r="X2798" s="227">
        <f t="shared" si="306"/>
        <v>0</v>
      </c>
      <c r="Y2798" s="227">
        <f t="shared" si="304"/>
        <v>0</v>
      </c>
      <c r="Z2798" s="227">
        <f t="shared" si="305"/>
        <v>0</v>
      </c>
      <c r="AA2798" s="227">
        <f t="shared" si="307"/>
        <v>0</v>
      </c>
    </row>
    <row r="2799" spans="2:27" ht="13.5" hidden="1">
      <c r="B2799" s="232" t="s">
        <v>1110</v>
      </c>
      <c r="C2799" s="232" t="s">
        <v>1027</v>
      </c>
      <c r="D2799" s="232" t="s">
        <v>1448</v>
      </c>
      <c r="E2799" s="232" t="s">
        <v>988</v>
      </c>
      <c r="F2799" s="232">
        <v>32</v>
      </c>
      <c r="G2799" s="232" t="s">
        <v>1317</v>
      </c>
      <c r="H2799" s="233">
        <v>2.0499999999999998</v>
      </c>
      <c r="I2799" s="233">
        <v>0</v>
      </c>
      <c r="J2799" s="233">
        <v>0</v>
      </c>
      <c r="K2799" s="234">
        <v>0</v>
      </c>
      <c r="L2799" s="233">
        <v>0</v>
      </c>
      <c r="M2799" s="234">
        <v>0</v>
      </c>
      <c r="N2799" s="233">
        <v>0</v>
      </c>
      <c r="O2799" s="233">
        <v>0</v>
      </c>
      <c r="P2799" s="233">
        <v>0</v>
      </c>
      <c r="Q2799" s="234">
        <v>0</v>
      </c>
      <c r="R2799" s="233">
        <v>0</v>
      </c>
      <c r="S2799" s="234">
        <v>0</v>
      </c>
      <c r="T2799" s="233">
        <v>0</v>
      </c>
      <c r="U2799" s="235">
        <f t="shared" si="301"/>
        <v>1496.4999999999998</v>
      </c>
      <c r="V2799" s="227">
        <f t="shared" si="302"/>
        <v>0</v>
      </c>
      <c r="W2799" s="227">
        <f t="shared" si="303"/>
        <v>0</v>
      </c>
      <c r="X2799" s="227">
        <f t="shared" si="306"/>
        <v>0</v>
      </c>
      <c r="Y2799" s="227">
        <f t="shared" si="304"/>
        <v>0</v>
      </c>
      <c r="Z2799" s="227">
        <f t="shared" si="305"/>
        <v>0</v>
      </c>
      <c r="AA2799" s="227">
        <f t="shared" si="307"/>
        <v>0</v>
      </c>
    </row>
    <row r="2800" spans="2:27" ht="13.5" hidden="1">
      <c r="B2800" s="232" t="s">
        <v>1110</v>
      </c>
      <c r="C2800" s="232" t="s">
        <v>1028</v>
      </c>
      <c r="D2800" s="232" t="s">
        <v>1448</v>
      </c>
      <c r="E2800" s="232" t="s">
        <v>988</v>
      </c>
      <c r="F2800" s="232">
        <v>2</v>
      </c>
      <c r="G2800" s="232" t="s">
        <v>1314</v>
      </c>
      <c r="H2800" s="233">
        <v>0.18</v>
      </c>
      <c r="I2800" s="233">
        <v>0</v>
      </c>
      <c r="J2800" s="233">
        <v>0</v>
      </c>
      <c r="K2800" s="234">
        <v>0</v>
      </c>
      <c r="L2800" s="233">
        <v>0</v>
      </c>
      <c r="M2800" s="234">
        <v>0</v>
      </c>
      <c r="N2800" s="233">
        <v>0</v>
      </c>
      <c r="O2800" s="233">
        <v>0</v>
      </c>
      <c r="P2800" s="233">
        <v>0</v>
      </c>
      <c r="Q2800" s="234">
        <v>0</v>
      </c>
      <c r="R2800" s="233">
        <v>0</v>
      </c>
      <c r="S2800" s="234">
        <v>0</v>
      </c>
      <c r="T2800" s="233">
        <v>0</v>
      </c>
      <c r="U2800" s="235">
        <f t="shared" si="301"/>
        <v>131.4</v>
      </c>
      <c r="V2800" s="227">
        <f t="shared" si="302"/>
        <v>0</v>
      </c>
      <c r="W2800" s="227">
        <f t="shared" si="303"/>
        <v>0</v>
      </c>
      <c r="X2800" s="227">
        <f t="shared" si="306"/>
        <v>0</v>
      </c>
      <c r="Y2800" s="227">
        <f t="shared" si="304"/>
        <v>0</v>
      </c>
      <c r="Z2800" s="227">
        <f t="shared" si="305"/>
        <v>0</v>
      </c>
      <c r="AA2800" s="227">
        <f t="shared" si="307"/>
        <v>0</v>
      </c>
    </row>
    <row r="2801" spans="2:27" ht="13.5" hidden="1">
      <c r="B2801" s="232" t="s">
        <v>1110</v>
      </c>
      <c r="C2801" s="232" t="s">
        <v>1029</v>
      </c>
      <c r="D2801" s="232" t="s">
        <v>1448</v>
      </c>
      <c r="E2801" s="232" t="s">
        <v>988</v>
      </c>
      <c r="F2801" s="232">
        <v>4</v>
      </c>
      <c r="G2801" s="232" t="s">
        <v>1315</v>
      </c>
      <c r="H2801" s="233">
        <v>0.3</v>
      </c>
      <c r="I2801" s="233">
        <v>0</v>
      </c>
      <c r="J2801" s="233">
        <v>0</v>
      </c>
      <c r="K2801" s="234">
        <v>0</v>
      </c>
      <c r="L2801" s="233">
        <v>0</v>
      </c>
      <c r="M2801" s="234">
        <v>0</v>
      </c>
      <c r="N2801" s="233">
        <v>0</v>
      </c>
      <c r="O2801" s="233">
        <v>0</v>
      </c>
      <c r="P2801" s="233">
        <v>0</v>
      </c>
      <c r="Q2801" s="234">
        <v>0</v>
      </c>
      <c r="R2801" s="233">
        <v>0</v>
      </c>
      <c r="S2801" s="234">
        <v>0</v>
      </c>
      <c r="T2801" s="233">
        <v>0</v>
      </c>
      <c r="U2801" s="235">
        <f t="shared" si="301"/>
        <v>219</v>
      </c>
      <c r="V2801" s="227">
        <f t="shared" si="302"/>
        <v>0</v>
      </c>
      <c r="W2801" s="227">
        <f t="shared" si="303"/>
        <v>0</v>
      </c>
      <c r="X2801" s="227">
        <f t="shared" si="306"/>
        <v>0</v>
      </c>
      <c r="Y2801" s="227">
        <f t="shared" si="304"/>
        <v>0</v>
      </c>
      <c r="Z2801" s="227">
        <f t="shared" si="305"/>
        <v>0</v>
      </c>
      <c r="AA2801" s="227">
        <f t="shared" si="307"/>
        <v>0</v>
      </c>
    </row>
    <row r="2802" spans="2:27" ht="13.5" hidden="1">
      <c r="B2802" s="232" t="s">
        <v>1110</v>
      </c>
      <c r="C2802" s="232" t="s">
        <v>688</v>
      </c>
      <c r="D2802" s="232" t="s">
        <v>1448</v>
      </c>
      <c r="E2802" s="232" t="s">
        <v>988</v>
      </c>
      <c r="F2802" s="232">
        <v>48</v>
      </c>
      <c r="G2802" s="232" t="s">
        <v>1308</v>
      </c>
      <c r="H2802" s="233">
        <v>3.5859999999999999</v>
      </c>
      <c r="I2802" s="233">
        <v>0</v>
      </c>
      <c r="J2802" s="233">
        <v>0</v>
      </c>
      <c r="K2802" s="234">
        <v>0</v>
      </c>
      <c r="L2802" s="233">
        <v>0</v>
      </c>
      <c r="M2802" s="234">
        <v>0</v>
      </c>
      <c r="N2802" s="233">
        <v>0</v>
      </c>
      <c r="O2802" s="233">
        <v>0</v>
      </c>
      <c r="P2802" s="233">
        <v>0</v>
      </c>
      <c r="Q2802" s="234">
        <v>0</v>
      </c>
      <c r="R2802" s="233">
        <v>0</v>
      </c>
      <c r="S2802" s="234">
        <v>0</v>
      </c>
      <c r="T2802" s="233">
        <v>0</v>
      </c>
      <c r="U2802" s="235">
        <f t="shared" si="301"/>
        <v>2617.7799999999997</v>
      </c>
      <c r="V2802" s="227">
        <f t="shared" si="302"/>
        <v>0</v>
      </c>
      <c r="W2802" s="227">
        <f t="shared" si="303"/>
        <v>0</v>
      </c>
      <c r="X2802" s="227">
        <f t="shared" si="306"/>
        <v>0</v>
      </c>
      <c r="Y2802" s="227">
        <f t="shared" si="304"/>
        <v>0</v>
      </c>
      <c r="Z2802" s="227">
        <f t="shared" si="305"/>
        <v>0</v>
      </c>
      <c r="AA2802" s="227">
        <f t="shared" si="307"/>
        <v>0</v>
      </c>
    </row>
    <row r="2803" spans="2:27" ht="13.5" hidden="1">
      <c r="B2803" s="232" t="s">
        <v>1110</v>
      </c>
      <c r="C2803" s="232" t="s">
        <v>691</v>
      </c>
      <c r="D2803" s="232" t="s">
        <v>1448</v>
      </c>
      <c r="E2803" s="232" t="s">
        <v>988</v>
      </c>
      <c r="F2803" s="232">
        <v>72</v>
      </c>
      <c r="G2803" s="232" t="s">
        <v>1309</v>
      </c>
      <c r="H2803" s="233">
        <v>5.3140000000000001</v>
      </c>
      <c r="I2803" s="233">
        <v>0</v>
      </c>
      <c r="J2803" s="233">
        <v>0</v>
      </c>
      <c r="K2803" s="234">
        <v>0</v>
      </c>
      <c r="L2803" s="233">
        <v>0</v>
      </c>
      <c r="M2803" s="234">
        <v>0</v>
      </c>
      <c r="N2803" s="233">
        <v>0</v>
      </c>
      <c r="O2803" s="233">
        <v>0</v>
      </c>
      <c r="P2803" s="233">
        <v>0</v>
      </c>
      <c r="Q2803" s="234">
        <v>0</v>
      </c>
      <c r="R2803" s="233">
        <v>0</v>
      </c>
      <c r="S2803" s="234">
        <v>0</v>
      </c>
      <c r="T2803" s="233">
        <v>0</v>
      </c>
      <c r="U2803" s="235">
        <f t="shared" si="301"/>
        <v>3879.2200000000003</v>
      </c>
      <c r="V2803" s="227">
        <f t="shared" si="302"/>
        <v>0</v>
      </c>
      <c r="W2803" s="227">
        <f t="shared" si="303"/>
        <v>0</v>
      </c>
      <c r="X2803" s="227">
        <f t="shared" si="306"/>
        <v>0</v>
      </c>
      <c r="Y2803" s="227">
        <f t="shared" si="304"/>
        <v>0</v>
      </c>
      <c r="Z2803" s="227">
        <f t="shared" si="305"/>
        <v>0</v>
      </c>
      <c r="AA2803" s="227">
        <f t="shared" si="307"/>
        <v>0</v>
      </c>
    </row>
    <row r="2804" spans="2:27" ht="13.5" hidden="1">
      <c r="B2804" s="232" t="s">
        <v>1110</v>
      </c>
      <c r="C2804" s="232" t="s">
        <v>694</v>
      </c>
      <c r="D2804" s="232" t="s">
        <v>1448</v>
      </c>
      <c r="E2804" s="232" t="s">
        <v>988</v>
      </c>
      <c r="F2804" s="232">
        <v>96</v>
      </c>
      <c r="G2804" s="232" t="s">
        <v>1310</v>
      </c>
      <c r="H2804" s="233">
        <v>7.0419999999999998</v>
      </c>
      <c r="I2804" s="233">
        <v>0</v>
      </c>
      <c r="J2804" s="233">
        <v>0</v>
      </c>
      <c r="K2804" s="234">
        <v>0</v>
      </c>
      <c r="L2804" s="233">
        <v>0</v>
      </c>
      <c r="M2804" s="234">
        <v>0</v>
      </c>
      <c r="N2804" s="233">
        <v>0</v>
      </c>
      <c r="O2804" s="233">
        <v>0</v>
      </c>
      <c r="P2804" s="233">
        <v>0</v>
      </c>
      <c r="Q2804" s="234">
        <v>0</v>
      </c>
      <c r="R2804" s="233">
        <v>0</v>
      </c>
      <c r="S2804" s="234">
        <v>0</v>
      </c>
      <c r="T2804" s="233">
        <v>0</v>
      </c>
      <c r="U2804" s="235">
        <f t="shared" si="301"/>
        <v>5140.66</v>
      </c>
      <c r="V2804" s="227">
        <f t="shared" si="302"/>
        <v>0</v>
      </c>
      <c r="W2804" s="227">
        <f t="shared" si="303"/>
        <v>0</v>
      </c>
      <c r="X2804" s="227">
        <f t="shared" si="306"/>
        <v>0</v>
      </c>
      <c r="Y2804" s="227">
        <f t="shared" si="304"/>
        <v>0</v>
      </c>
      <c r="Z2804" s="227">
        <f t="shared" si="305"/>
        <v>0</v>
      </c>
      <c r="AA2804" s="227">
        <f t="shared" si="307"/>
        <v>0</v>
      </c>
    </row>
    <row r="2805" spans="2:27" ht="13.5" hidden="1">
      <c r="B2805" s="232" t="s">
        <v>1110</v>
      </c>
      <c r="C2805" s="232" t="s">
        <v>697</v>
      </c>
      <c r="D2805" s="232" t="s">
        <v>1448</v>
      </c>
      <c r="E2805" s="232" t="s">
        <v>988</v>
      </c>
      <c r="F2805" s="232">
        <v>8</v>
      </c>
      <c r="G2805" s="232" t="s">
        <v>1311</v>
      </c>
      <c r="H2805" s="233">
        <v>0.70599999999999996</v>
      </c>
      <c r="I2805" s="233">
        <v>0</v>
      </c>
      <c r="J2805" s="233">
        <v>0</v>
      </c>
      <c r="K2805" s="234">
        <v>0</v>
      </c>
      <c r="L2805" s="233">
        <v>0</v>
      </c>
      <c r="M2805" s="234">
        <v>0</v>
      </c>
      <c r="N2805" s="233">
        <v>0</v>
      </c>
      <c r="O2805" s="233">
        <v>0</v>
      </c>
      <c r="P2805" s="233">
        <v>0</v>
      </c>
      <c r="Q2805" s="234">
        <v>0</v>
      </c>
      <c r="R2805" s="233">
        <v>0</v>
      </c>
      <c r="S2805" s="234">
        <v>0</v>
      </c>
      <c r="T2805" s="233">
        <v>0</v>
      </c>
      <c r="U2805" s="235">
        <f t="shared" si="301"/>
        <v>515.38</v>
      </c>
      <c r="V2805" s="227">
        <f t="shared" si="302"/>
        <v>0</v>
      </c>
      <c r="W2805" s="227">
        <f t="shared" si="303"/>
        <v>0</v>
      </c>
      <c r="X2805" s="227">
        <f t="shared" si="306"/>
        <v>0</v>
      </c>
      <c r="Y2805" s="227">
        <f t="shared" si="304"/>
        <v>0</v>
      </c>
      <c r="Z2805" s="227">
        <f t="shared" si="305"/>
        <v>0</v>
      </c>
      <c r="AA2805" s="227">
        <f t="shared" si="307"/>
        <v>0</v>
      </c>
    </row>
    <row r="2806" spans="2:27" ht="13.5" hidden="1">
      <c r="B2806" s="232" t="s">
        <v>1110</v>
      </c>
      <c r="C2806" s="232" t="s">
        <v>700</v>
      </c>
      <c r="D2806" s="232" t="s">
        <v>1448</v>
      </c>
      <c r="E2806" s="232" t="s">
        <v>988</v>
      </c>
      <c r="F2806" s="232">
        <v>16</v>
      </c>
      <c r="G2806" s="232" t="s">
        <v>1312</v>
      </c>
      <c r="H2806" s="233">
        <v>1.282</v>
      </c>
      <c r="I2806" s="233">
        <v>0</v>
      </c>
      <c r="J2806" s="233">
        <v>0</v>
      </c>
      <c r="K2806" s="234">
        <v>0</v>
      </c>
      <c r="L2806" s="233">
        <v>0</v>
      </c>
      <c r="M2806" s="234">
        <v>0</v>
      </c>
      <c r="N2806" s="233">
        <v>0</v>
      </c>
      <c r="O2806" s="233">
        <v>0</v>
      </c>
      <c r="P2806" s="233">
        <v>0</v>
      </c>
      <c r="Q2806" s="234">
        <v>0</v>
      </c>
      <c r="R2806" s="233">
        <v>0</v>
      </c>
      <c r="S2806" s="234">
        <v>0</v>
      </c>
      <c r="T2806" s="233">
        <v>0</v>
      </c>
      <c r="U2806" s="235">
        <f t="shared" si="301"/>
        <v>935.86</v>
      </c>
      <c r="V2806" s="227">
        <f t="shared" si="302"/>
        <v>0</v>
      </c>
      <c r="W2806" s="227">
        <f t="shared" si="303"/>
        <v>0</v>
      </c>
      <c r="X2806" s="227">
        <f t="shared" si="306"/>
        <v>0</v>
      </c>
      <c r="Y2806" s="227">
        <f t="shared" si="304"/>
        <v>0</v>
      </c>
      <c r="Z2806" s="227">
        <f t="shared" si="305"/>
        <v>0</v>
      </c>
      <c r="AA2806" s="227">
        <f t="shared" si="307"/>
        <v>0</v>
      </c>
    </row>
    <row r="2807" spans="2:27" ht="13.5" hidden="1">
      <c r="B2807" s="232" t="s">
        <v>1110</v>
      </c>
      <c r="C2807" s="232" t="s">
        <v>703</v>
      </c>
      <c r="D2807" s="232" t="s">
        <v>1448</v>
      </c>
      <c r="E2807" s="232" t="s">
        <v>988</v>
      </c>
      <c r="F2807" s="232">
        <v>36</v>
      </c>
      <c r="G2807" s="232" t="s">
        <v>1313</v>
      </c>
      <c r="H2807" s="233">
        <v>2.722</v>
      </c>
      <c r="I2807" s="233">
        <v>0</v>
      </c>
      <c r="J2807" s="233">
        <v>0</v>
      </c>
      <c r="K2807" s="234">
        <v>0</v>
      </c>
      <c r="L2807" s="233">
        <v>0</v>
      </c>
      <c r="M2807" s="234">
        <v>0</v>
      </c>
      <c r="N2807" s="233">
        <v>0</v>
      </c>
      <c r="O2807" s="233">
        <v>0</v>
      </c>
      <c r="P2807" s="233">
        <v>0</v>
      </c>
      <c r="Q2807" s="234">
        <v>0</v>
      </c>
      <c r="R2807" s="233">
        <v>0</v>
      </c>
      <c r="S2807" s="234">
        <v>0</v>
      </c>
      <c r="T2807" s="233">
        <v>0</v>
      </c>
      <c r="U2807" s="235">
        <f t="shared" si="301"/>
        <v>1987.06</v>
      </c>
      <c r="V2807" s="227">
        <f t="shared" si="302"/>
        <v>0</v>
      </c>
      <c r="W2807" s="227">
        <f t="shared" si="303"/>
        <v>0</v>
      </c>
      <c r="X2807" s="227">
        <f t="shared" si="306"/>
        <v>0</v>
      </c>
      <c r="Y2807" s="227">
        <f t="shared" si="304"/>
        <v>0</v>
      </c>
      <c r="Z2807" s="227">
        <f t="shared" si="305"/>
        <v>0</v>
      </c>
      <c r="AA2807" s="227">
        <f t="shared" si="307"/>
        <v>0</v>
      </c>
    </row>
    <row r="2808" spans="2:27" ht="13.5" hidden="1">
      <c r="B2808" s="232" t="s">
        <v>1110</v>
      </c>
      <c r="C2808" s="232" t="s">
        <v>706</v>
      </c>
      <c r="D2808" s="232" t="s">
        <v>1448</v>
      </c>
      <c r="E2808" s="232" t="s">
        <v>988</v>
      </c>
      <c r="F2808" s="232">
        <v>2</v>
      </c>
      <c r="G2808" s="232" t="s">
        <v>1314</v>
      </c>
      <c r="H2808" s="233">
        <v>0.20399999999999999</v>
      </c>
      <c r="I2808" s="233">
        <v>0</v>
      </c>
      <c r="J2808" s="233">
        <v>0</v>
      </c>
      <c r="K2808" s="234">
        <v>0</v>
      </c>
      <c r="L2808" s="233">
        <v>0</v>
      </c>
      <c r="M2808" s="234">
        <v>0</v>
      </c>
      <c r="N2808" s="233">
        <v>0</v>
      </c>
      <c r="O2808" s="233">
        <v>0</v>
      </c>
      <c r="P2808" s="233">
        <v>0</v>
      </c>
      <c r="Q2808" s="234">
        <v>0</v>
      </c>
      <c r="R2808" s="233">
        <v>0</v>
      </c>
      <c r="S2808" s="234">
        <v>0</v>
      </c>
      <c r="T2808" s="233">
        <v>0</v>
      </c>
      <c r="U2808" s="235">
        <f t="shared" si="301"/>
        <v>148.91999999999999</v>
      </c>
      <c r="V2808" s="227">
        <f t="shared" si="302"/>
        <v>0</v>
      </c>
      <c r="W2808" s="227">
        <f t="shared" si="303"/>
        <v>0</v>
      </c>
      <c r="X2808" s="227">
        <f t="shared" si="306"/>
        <v>0</v>
      </c>
      <c r="Y2808" s="227">
        <f t="shared" si="304"/>
        <v>0</v>
      </c>
      <c r="Z2808" s="227">
        <f t="shared" si="305"/>
        <v>0</v>
      </c>
      <c r="AA2808" s="227">
        <f t="shared" si="307"/>
        <v>0</v>
      </c>
    </row>
    <row r="2809" spans="2:27" ht="13.5" hidden="1">
      <c r="B2809" s="232" t="s">
        <v>1110</v>
      </c>
      <c r="C2809" s="232" t="s">
        <v>709</v>
      </c>
      <c r="D2809" s="232" t="s">
        <v>1448</v>
      </c>
      <c r="E2809" s="232" t="s">
        <v>988</v>
      </c>
      <c r="F2809" s="232">
        <v>96</v>
      </c>
      <c r="G2809" s="232" t="s">
        <v>1310</v>
      </c>
      <c r="H2809" s="233">
        <v>7.0419999999999998</v>
      </c>
      <c r="I2809" s="233">
        <v>0</v>
      </c>
      <c r="J2809" s="233">
        <v>0</v>
      </c>
      <c r="K2809" s="234">
        <v>0</v>
      </c>
      <c r="L2809" s="233">
        <v>0</v>
      </c>
      <c r="M2809" s="234">
        <v>0</v>
      </c>
      <c r="N2809" s="233">
        <v>0</v>
      </c>
      <c r="O2809" s="233">
        <v>0</v>
      </c>
      <c r="P2809" s="233">
        <v>0</v>
      </c>
      <c r="Q2809" s="234">
        <v>0</v>
      </c>
      <c r="R2809" s="233">
        <v>0</v>
      </c>
      <c r="S2809" s="234">
        <v>0</v>
      </c>
      <c r="T2809" s="233">
        <v>0</v>
      </c>
      <c r="U2809" s="235">
        <f t="shared" si="301"/>
        <v>5140.66</v>
      </c>
      <c r="V2809" s="227">
        <f t="shared" si="302"/>
        <v>0</v>
      </c>
      <c r="W2809" s="227">
        <f t="shared" si="303"/>
        <v>0</v>
      </c>
      <c r="X2809" s="227">
        <f t="shared" si="306"/>
        <v>0</v>
      </c>
      <c r="Y2809" s="227">
        <f t="shared" si="304"/>
        <v>0</v>
      </c>
      <c r="Z2809" s="227">
        <f t="shared" si="305"/>
        <v>0</v>
      </c>
      <c r="AA2809" s="227">
        <f t="shared" si="307"/>
        <v>0</v>
      </c>
    </row>
    <row r="2810" spans="2:27" ht="13.5" hidden="1">
      <c r="B2810" s="232" t="s">
        <v>1110</v>
      </c>
      <c r="C2810" s="232" t="s">
        <v>711</v>
      </c>
      <c r="D2810" s="232" t="s">
        <v>1448</v>
      </c>
      <c r="E2810" s="232" t="s">
        <v>988</v>
      </c>
      <c r="F2810" s="232">
        <v>4</v>
      </c>
      <c r="G2810" s="232" t="s">
        <v>1315</v>
      </c>
      <c r="H2810" s="233">
        <v>0.34799999999999998</v>
      </c>
      <c r="I2810" s="233">
        <v>0</v>
      </c>
      <c r="J2810" s="233">
        <v>0</v>
      </c>
      <c r="K2810" s="234">
        <v>0</v>
      </c>
      <c r="L2810" s="233">
        <v>0</v>
      </c>
      <c r="M2810" s="234">
        <v>0</v>
      </c>
      <c r="N2810" s="233">
        <v>0</v>
      </c>
      <c r="O2810" s="233">
        <v>0</v>
      </c>
      <c r="P2810" s="233">
        <v>0</v>
      </c>
      <c r="Q2810" s="234">
        <v>0</v>
      </c>
      <c r="R2810" s="233">
        <v>0</v>
      </c>
      <c r="S2810" s="234">
        <v>0</v>
      </c>
      <c r="T2810" s="233">
        <v>0</v>
      </c>
      <c r="U2810" s="235">
        <f t="shared" si="301"/>
        <v>254.04</v>
      </c>
      <c r="V2810" s="227">
        <f t="shared" si="302"/>
        <v>0</v>
      </c>
      <c r="W2810" s="227">
        <f t="shared" si="303"/>
        <v>0</v>
      </c>
      <c r="X2810" s="227">
        <f t="shared" si="306"/>
        <v>0</v>
      </c>
      <c r="Y2810" s="227">
        <f t="shared" si="304"/>
        <v>0</v>
      </c>
      <c r="Z2810" s="227">
        <f t="shared" si="305"/>
        <v>0</v>
      </c>
      <c r="AA2810" s="227">
        <f t="shared" si="307"/>
        <v>0</v>
      </c>
    </row>
    <row r="2811" spans="2:27" ht="13.5" hidden="1">
      <c r="B2811" s="232" t="s">
        <v>1110</v>
      </c>
      <c r="C2811" s="232" t="s">
        <v>716</v>
      </c>
      <c r="D2811" s="232" t="s">
        <v>1448</v>
      </c>
      <c r="E2811" s="232" t="s">
        <v>988</v>
      </c>
      <c r="F2811" s="232">
        <v>72</v>
      </c>
      <c r="G2811" s="232" t="s">
        <v>1310</v>
      </c>
      <c r="H2811" s="233">
        <v>5.7460000000000004</v>
      </c>
      <c r="I2811" s="233">
        <v>0</v>
      </c>
      <c r="J2811" s="233">
        <v>0</v>
      </c>
      <c r="K2811" s="234">
        <v>0</v>
      </c>
      <c r="L2811" s="233">
        <v>0</v>
      </c>
      <c r="M2811" s="234">
        <v>0</v>
      </c>
      <c r="N2811" s="233">
        <v>0</v>
      </c>
      <c r="O2811" s="233">
        <v>0</v>
      </c>
      <c r="P2811" s="233">
        <v>0</v>
      </c>
      <c r="Q2811" s="234">
        <v>0</v>
      </c>
      <c r="R2811" s="233">
        <v>0</v>
      </c>
      <c r="S2811" s="234">
        <v>0</v>
      </c>
      <c r="T2811" s="233">
        <v>0</v>
      </c>
      <c r="U2811" s="235">
        <f t="shared" si="301"/>
        <v>4194.58</v>
      </c>
      <c r="V2811" s="227">
        <f t="shared" si="302"/>
        <v>0</v>
      </c>
      <c r="W2811" s="227">
        <f t="shared" si="303"/>
        <v>0</v>
      </c>
      <c r="X2811" s="227">
        <f t="shared" si="306"/>
        <v>0</v>
      </c>
      <c r="Y2811" s="227">
        <f t="shared" si="304"/>
        <v>0</v>
      </c>
      <c r="Z2811" s="227">
        <f t="shared" si="305"/>
        <v>0</v>
      </c>
      <c r="AA2811" s="227">
        <f t="shared" si="307"/>
        <v>0</v>
      </c>
    </row>
    <row r="2812" spans="2:27" ht="13.5" hidden="1">
      <c r="B2812" s="232" t="s">
        <v>1110</v>
      </c>
      <c r="C2812" s="232" t="s">
        <v>719</v>
      </c>
      <c r="D2812" s="232" t="s">
        <v>1448</v>
      </c>
      <c r="E2812" s="232" t="s">
        <v>988</v>
      </c>
      <c r="F2812" s="232">
        <v>8</v>
      </c>
      <c r="G2812" s="232" t="s">
        <v>1318</v>
      </c>
      <c r="H2812" s="233">
        <v>0.754</v>
      </c>
      <c r="I2812" s="233">
        <v>0</v>
      </c>
      <c r="J2812" s="233">
        <v>0</v>
      </c>
      <c r="K2812" s="234">
        <v>0</v>
      </c>
      <c r="L2812" s="233">
        <v>0</v>
      </c>
      <c r="M2812" s="234">
        <v>0</v>
      </c>
      <c r="N2812" s="233">
        <v>0</v>
      </c>
      <c r="O2812" s="233">
        <v>0</v>
      </c>
      <c r="P2812" s="233">
        <v>0</v>
      </c>
      <c r="Q2812" s="234">
        <v>0</v>
      </c>
      <c r="R2812" s="233">
        <v>0</v>
      </c>
      <c r="S2812" s="234">
        <v>0</v>
      </c>
      <c r="T2812" s="233">
        <v>0</v>
      </c>
      <c r="U2812" s="235">
        <f t="shared" si="301"/>
        <v>550.41999999999996</v>
      </c>
      <c r="V2812" s="227">
        <f t="shared" si="302"/>
        <v>0</v>
      </c>
      <c r="W2812" s="227">
        <f t="shared" si="303"/>
        <v>0</v>
      </c>
      <c r="X2812" s="227">
        <f t="shared" si="306"/>
        <v>0</v>
      </c>
      <c r="Y2812" s="227">
        <f t="shared" si="304"/>
        <v>0</v>
      </c>
      <c r="Z2812" s="227">
        <f t="shared" si="305"/>
        <v>0</v>
      </c>
      <c r="AA2812" s="227">
        <f t="shared" si="307"/>
        <v>0</v>
      </c>
    </row>
    <row r="2813" spans="2:27" ht="13.5" hidden="1">
      <c r="B2813" s="232" t="s">
        <v>1110</v>
      </c>
      <c r="C2813" s="232" t="s">
        <v>722</v>
      </c>
      <c r="D2813" s="232" t="s">
        <v>1448</v>
      </c>
      <c r="E2813" s="232" t="s">
        <v>988</v>
      </c>
      <c r="F2813" s="232">
        <v>16</v>
      </c>
      <c r="G2813" s="232" t="s">
        <v>1319</v>
      </c>
      <c r="H2813" s="233">
        <v>1.3779999999999999</v>
      </c>
      <c r="I2813" s="233">
        <v>0</v>
      </c>
      <c r="J2813" s="233">
        <v>0</v>
      </c>
      <c r="K2813" s="234">
        <v>0</v>
      </c>
      <c r="L2813" s="233">
        <v>0</v>
      </c>
      <c r="M2813" s="234">
        <v>0</v>
      </c>
      <c r="N2813" s="233">
        <v>0</v>
      </c>
      <c r="O2813" s="233">
        <v>0</v>
      </c>
      <c r="P2813" s="233">
        <v>0</v>
      </c>
      <c r="Q2813" s="234">
        <v>0</v>
      </c>
      <c r="R2813" s="233">
        <v>0</v>
      </c>
      <c r="S2813" s="234">
        <v>0</v>
      </c>
      <c r="T2813" s="233">
        <v>0</v>
      </c>
      <c r="U2813" s="235">
        <f t="shared" si="301"/>
        <v>1005.9399999999999</v>
      </c>
      <c r="V2813" s="227">
        <f t="shared" si="302"/>
        <v>0</v>
      </c>
      <c r="W2813" s="227">
        <f t="shared" si="303"/>
        <v>0</v>
      </c>
      <c r="X2813" s="227">
        <f t="shared" si="306"/>
        <v>0</v>
      </c>
      <c r="Y2813" s="227">
        <f t="shared" si="304"/>
        <v>0</v>
      </c>
      <c r="Z2813" s="227">
        <f t="shared" si="305"/>
        <v>0</v>
      </c>
      <c r="AA2813" s="227">
        <f t="shared" si="307"/>
        <v>0</v>
      </c>
    </row>
    <row r="2814" spans="2:27" ht="13.5" hidden="1">
      <c r="B2814" s="232" t="s">
        <v>1110</v>
      </c>
      <c r="C2814" s="232" t="s">
        <v>725</v>
      </c>
      <c r="D2814" s="232" t="s">
        <v>1448</v>
      </c>
      <c r="E2814" s="232" t="s">
        <v>988</v>
      </c>
      <c r="F2814" s="232">
        <v>36</v>
      </c>
      <c r="G2814" s="232" t="s">
        <v>1308</v>
      </c>
      <c r="H2814" s="233">
        <v>2.9380000000000002</v>
      </c>
      <c r="I2814" s="233">
        <v>0</v>
      </c>
      <c r="J2814" s="233">
        <v>0</v>
      </c>
      <c r="K2814" s="234">
        <v>0</v>
      </c>
      <c r="L2814" s="233">
        <v>0</v>
      </c>
      <c r="M2814" s="234">
        <v>0</v>
      </c>
      <c r="N2814" s="233">
        <v>0</v>
      </c>
      <c r="O2814" s="233">
        <v>0</v>
      </c>
      <c r="P2814" s="233">
        <v>0</v>
      </c>
      <c r="Q2814" s="234">
        <v>0</v>
      </c>
      <c r="R2814" s="233">
        <v>0</v>
      </c>
      <c r="S2814" s="234">
        <v>0</v>
      </c>
      <c r="T2814" s="233">
        <v>0</v>
      </c>
      <c r="U2814" s="235">
        <f t="shared" si="301"/>
        <v>2144.7400000000002</v>
      </c>
      <c r="V2814" s="227">
        <f t="shared" si="302"/>
        <v>0</v>
      </c>
      <c r="W2814" s="227">
        <f t="shared" si="303"/>
        <v>0</v>
      </c>
      <c r="X2814" s="227">
        <f t="shared" si="306"/>
        <v>0</v>
      </c>
      <c r="Y2814" s="227">
        <f t="shared" si="304"/>
        <v>0</v>
      </c>
      <c r="Z2814" s="227">
        <f t="shared" si="305"/>
        <v>0</v>
      </c>
      <c r="AA2814" s="227">
        <f t="shared" si="307"/>
        <v>0</v>
      </c>
    </row>
    <row r="2815" spans="2:27" ht="13.5" hidden="1">
      <c r="B2815" s="232" t="s">
        <v>1110</v>
      </c>
      <c r="C2815" s="232" t="s">
        <v>728</v>
      </c>
      <c r="D2815" s="232" t="s">
        <v>1448</v>
      </c>
      <c r="E2815" s="232" t="s">
        <v>988</v>
      </c>
      <c r="F2815" s="232">
        <v>2</v>
      </c>
      <c r="G2815" s="232" t="s">
        <v>1320</v>
      </c>
      <c r="H2815" s="233">
        <v>0.216</v>
      </c>
      <c r="I2815" s="233">
        <v>0</v>
      </c>
      <c r="J2815" s="233">
        <v>0</v>
      </c>
      <c r="K2815" s="234">
        <v>0</v>
      </c>
      <c r="L2815" s="233">
        <v>0</v>
      </c>
      <c r="M2815" s="234">
        <v>0</v>
      </c>
      <c r="N2815" s="233">
        <v>0</v>
      </c>
      <c r="O2815" s="233">
        <v>0</v>
      </c>
      <c r="P2815" s="233">
        <v>0</v>
      </c>
      <c r="Q2815" s="234">
        <v>0</v>
      </c>
      <c r="R2815" s="233">
        <v>0</v>
      </c>
      <c r="S2815" s="234">
        <v>0</v>
      </c>
      <c r="T2815" s="233">
        <v>0</v>
      </c>
      <c r="U2815" s="235">
        <f t="shared" si="301"/>
        <v>157.68</v>
      </c>
      <c r="V2815" s="227">
        <f t="shared" si="302"/>
        <v>0</v>
      </c>
      <c r="W2815" s="227">
        <f t="shared" si="303"/>
        <v>0</v>
      </c>
      <c r="X2815" s="227">
        <f t="shared" si="306"/>
        <v>0</v>
      </c>
      <c r="Y2815" s="227">
        <f t="shared" si="304"/>
        <v>0</v>
      </c>
      <c r="Z2815" s="227">
        <f t="shared" si="305"/>
        <v>0</v>
      </c>
      <c r="AA2815" s="227">
        <f t="shared" si="307"/>
        <v>0</v>
      </c>
    </row>
    <row r="2816" spans="2:27" ht="13.5" hidden="1">
      <c r="B2816" s="232" t="s">
        <v>1110</v>
      </c>
      <c r="C2816" s="232" t="s">
        <v>731</v>
      </c>
      <c r="D2816" s="232" t="s">
        <v>1448</v>
      </c>
      <c r="E2816" s="232" t="s">
        <v>988</v>
      </c>
      <c r="F2816" s="232">
        <v>72</v>
      </c>
      <c r="G2816" s="232" t="s">
        <v>1310</v>
      </c>
      <c r="H2816" s="233">
        <v>5.7460000000000004</v>
      </c>
      <c r="I2816" s="233">
        <v>0</v>
      </c>
      <c r="J2816" s="233">
        <v>0</v>
      </c>
      <c r="K2816" s="234">
        <v>0</v>
      </c>
      <c r="L2816" s="233">
        <v>0</v>
      </c>
      <c r="M2816" s="234">
        <v>0</v>
      </c>
      <c r="N2816" s="233">
        <v>0</v>
      </c>
      <c r="O2816" s="233">
        <v>0</v>
      </c>
      <c r="P2816" s="233">
        <v>0</v>
      </c>
      <c r="Q2816" s="234">
        <v>0</v>
      </c>
      <c r="R2816" s="233">
        <v>0</v>
      </c>
      <c r="S2816" s="234">
        <v>0</v>
      </c>
      <c r="T2816" s="233">
        <v>0</v>
      </c>
      <c r="U2816" s="235">
        <f t="shared" si="301"/>
        <v>4194.58</v>
      </c>
      <c r="V2816" s="227">
        <f t="shared" si="302"/>
        <v>0</v>
      </c>
      <c r="W2816" s="227">
        <f t="shared" si="303"/>
        <v>0</v>
      </c>
      <c r="X2816" s="227">
        <f t="shared" si="306"/>
        <v>0</v>
      </c>
      <c r="Y2816" s="227">
        <f t="shared" si="304"/>
        <v>0</v>
      </c>
      <c r="Z2816" s="227">
        <f t="shared" si="305"/>
        <v>0</v>
      </c>
      <c r="AA2816" s="227">
        <f t="shared" si="307"/>
        <v>0</v>
      </c>
    </row>
    <row r="2817" spans="2:27" ht="13.5" hidden="1">
      <c r="B2817" s="232" t="s">
        <v>1110</v>
      </c>
      <c r="C2817" s="232" t="s">
        <v>733</v>
      </c>
      <c r="D2817" s="232" t="s">
        <v>1448</v>
      </c>
      <c r="E2817" s="232" t="s">
        <v>988</v>
      </c>
      <c r="F2817" s="232">
        <v>4</v>
      </c>
      <c r="G2817" s="232" t="s">
        <v>1321</v>
      </c>
      <c r="H2817" s="233">
        <v>0.372</v>
      </c>
      <c r="I2817" s="233">
        <v>0</v>
      </c>
      <c r="J2817" s="233">
        <v>0</v>
      </c>
      <c r="K2817" s="234">
        <v>0</v>
      </c>
      <c r="L2817" s="233">
        <v>0</v>
      </c>
      <c r="M2817" s="234">
        <v>0</v>
      </c>
      <c r="N2817" s="233">
        <v>0</v>
      </c>
      <c r="O2817" s="233">
        <v>0</v>
      </c>
      <c r="P2817" s="233">
        <v>0</v>
      </c>
      <c r="Q2817" s="234">
        <v>0</v>
      </c>
      <c r="R2817" s="233">
        <v>0</v>
      </c>
      <c r="S2817" s="234">
        <v>0</v>
      </c>
      <c r="T2817" s="233">
        <v>0</v>
      </c>
      <c r="U2817" s="235">
        <f t="shared" si="301"/>
        <v>271.56</v>
      </c>
      <c r="V2817" s="227">
        <f t="shared" si="302"/>
        <v>0</v>
      </c>
      <c r="W2817" s="227">
        <f t="shared" si="303"/>
        <v>0</v>
      </c>
      <c r="X2817" s="227">
        <f t="shared" si="306"/>
        <v>0</v>
      </c>
      <c r="Y2817" s="227">
        <f t="shared" si="304"/>
        <v>0</v>
      </c>
      <c r="Z2817" s="227">
        <f t="shared" si="305"/>
        <v>0</v>
      </c>
      <c r="AA2817" s="227">
        <f t="shared" si="307"/>
        <v>0</v>
      </c>
    </row>
    <row r="2818" spans="2:27" ht="13.5" hidden="1">
      <c r="B2818" s="232" t="s">
        <v>1110</v>
      </c>
      <c r="C2818" s="232" t="s">
        <v>1340</v>
      </c>
      <c r="D2818" s="232" t="s">
        <v>1448</v>
      </c>
      <c r="E2818" s="232" t="s">
        <v>988</v>
      </c>
      <c r="F2818" s="232">
        <v>48</v>
      </c>
      <c r="G2818" s="232" t="s">
        <v>1308</v>
      </c>
      <c r="H2818" s="233">
        <v>3.25</v>
      </c>
      <c r="I2818" s="233">
        <v>0</v>
      </c>
      <c r="J2818" s="233">
        <v>0</v>
      </c>
      <c r="K2818" s="234">
        <v>0</v>
      </c>
      <c r="L2818" s="233">
        <v>0</v>
      </c>
      <c r="M2818" s="234">
        <v>0</v>
      </c>
      <c r="N2818" s="233">
        <v>0</v>
      </c>
      <c r="O2818" s="233">
        <v>0</v>
      </c>
      <c r="P2818" s="233">
        <v>0</v>
      </c>
      <c r="Q2818" s="234">
        <v>0</v>
      </c>
      <c r="R2818" s="233">
        <v>0</v>
      </c>
      <c r="S2818" s="234">
        <v>0</v>
      </c>
      <c r="T2818" s="233">
        <v>0</v>
      </c>
      <c r="U2818" s="235">
        <f t="shared" si="301"/>
        <v>2372.5</v>
      </c>
      <c r="V2818" s="227">
        <f t="shared" si="302"/>
        <v>0</v>
      </c>
      <c r="W2818" s="227">
        <f t="shared" si="303"/>
        <v>0</v>
      </c>
      <c r="X2818" s="227">
        <f t="shared" si="306"/>
        <v>0</v>
      </c>
      <c r="Y2818" s="227">
        <f t="shared" si="304"/>
        <v>0</v>
      </c>
      <c r="Z2818" s="227">
        <f t="shared" si="305"/>
        <v>0</v>
      </c>
      <c r="AA2818" s="227">
        <f t="shared" si="307"/>
        <v>0</v>
      </c>
    </row>
    <row r="2819" spans="2:27" ht="13.5" hidden="1">
      <c r="B2819" s="232" t="s">
        <v>1110</v>
      </c>
      <c r="C2819" s="232" t="s">
        <v>1341</v>
      </c>
      <c r="D2819" s="232" t="s">
        <v>1448</v>
      </c>
      <c r="E2819" s="232" t="s">
        <v>988</v>
      </c>
      <c r="F2819" s="232">
        <v>64</v>
      </c>
      <c r="G2819" s="232" t="s">
        <v>1316</v>
      </c>
      <c r="H2819" s="233">
        <v>4.29</v>
      </c>
      <c r="I2819" s="233">
        <v>0</v>
      </c>
      <c r="J2819" s="233">
        <v>0</v>
      </c>
      <c r="K2819" s="234">
        <v>0</v>
      </c>
      <c r="L2819" s="233">
        <v>0</v>
      </c>
      <c r="M2819" s="234">
        <v>0</v>
      </c>
      <c r="N2819" s="233">
        <v>0</v>
      </c>
      <c r="O2819" s="233">
        <v>0</v>
      </c>
      <c r="P2819" s="233">
        <v>0</v>
      </c>
      <c r="Q2819" s="234">
        <v>0</v>
      </c>
      <c r="R2819" s="233">
        <v>0</v>
      </c>
      <c r="S2819" s="234">
        <v>0</v>
      </c>
      <c r="T2819" s="233">
        <v>0</v>
      </c>
      <c r="U2819" s="235">
        <f t="shared" si="301"/>
        <v>3131.7</v>
      </c>
      <c r="V2819" s="227">
        <f t="shared" si="302"/>
        <v>0</v>
      </c>
      <c r="W2819" s="227">
        <f t="shared" si="303"/>
        <v>0</v>
      </c>
      <c r="X2819" s="227">
        <f t="shared" si="306"/>
        <v>0</v>
      </c>
      <c r="Y2819" s="227">
        <f t="shared" si="304"/>
        <v>0</v>
      </c>
      <c r="Z2819" s="227">
        <f t="shared" si="305"/>
        <v>0</v>
      </c>
      <c r="AA2819" s="227">
        <f t="shared" si="307"/>
        <v>0</v>
      </c>
    </row>
    <row r="2820" spans="2:27" ht="13.5" hidden="1">
      <c r="B2820" s="232" t="s">
        <v>1110</v>
      </c>
      <c r="C2820" s="232" t="s">
        <v>1342</v>
      </c>
      <c r="D2820" s="232" t="s">
        <v>1448</v>
      </c>
      <c r="E2820" s="232" t="s">
        <v>988</v>
      </c>
      <c r="F2820" s="232">
        <v>96</v>
      </c>
      <c r="G2820" s="232" t="s">
        <v>1310</v>
      </c>
      <c r="H2820" s="233">
        <v>6.37</v>
      </c>
      <c r="I2820" s="233">
        <v>0</v>
      </c>
      <c r="J2820" s="233">
        <v>0</v>
      </c>
      <c r="K2820" s="234">
        <v>0</v>
      </c>
      <c r="L2820" s="233">
        <v>0</v>
      </c>
      <c r="M2820" s="234">
        <v>0</v>
      </c>
      <c r="N2820" s="233">
        <v>0</v>
      </c>
      <c r="O2820" s="233">
        <v>0</v>
      </c>
      <c r="P2820" s="233">
        <v>0</v>
      </c>
      <c r="Q2820" s="234">
        <v>0</v>
      </c>
      <c r="R2820" s="233">
        <v>0</v>
      </c>
      <c r="S2820" s="234">
        <v>0</v>
      </c>
      <c r="T2820" s="233">
        <v>0</v>
      </c>
      <c r="U2820" s="235">
        <f t="shared" ref="U2820:U2883" si="308">H2820*hour_M</f>
        <v>4650.1000000000004</v>
      </c>
      <c r="V2820" s="227">
        <f t="shared" ref="V2820:V2883" si="309">J2820*hour_M</f>
        <v>0</v>
      </c>
      <c r="W2820" s="227">
        <f t="shared" ref="W2820:W2883" si="310">K2820/12+L2820*hour_M</f>
        <v>0</v>
      </c>
      <c r="X2820" s="227">
        <f t="shared" si="306"/>
        <v>0</v>
      </c>
      <c r="Y2820" s="227">
        <f t="shared" ref="Y2820:Y2883" si="311">P2820*hour_M</f>
        <v>0</v>
      </c>
      <c r="Z2820" s="227">
        <f t="shared" ref="Z2820:Z2883" si="312">Q2820/36+R2820*hour_M</f>
        <v>0</v>
      </c>
      <c r="AA2820" s="227">
        <f t="shared" si="307"/>
        <v>0</v>
      </c>
    </row>
    <row r="2821" spans="2:27" ht="13.5" hidden="1">
      <c r="B2821" s="232" t="s">
        <v>1110</v>
      </c>
      <c r="C2821" s="232" t="s">
        <v>1343</v>
      </c>
      <c r="D2821" s="232" t="s">
        <v>1448</v>
      </c>
      <c r="E2821" s="232" t="s">
        <v>988</v>
      </c>
      <c r="F2821" s="232">
        <v>8</v>
      </c>
      <c r="G2821" s="232" t="s">
        <v>1311</v>
      </c>
      <c r="H2821" s="233">
        <v>0.65</v>
      </c>
      <c r="I2821" s="233">
        <v>0</v>
      </c>
      <c r="J2821" s="233">
        <v>0</v>
      </c>
      <c r="K2821" s="234">
        <v>0</v>
      </c>
      <c r="L2821" s="233">
        <v>0</v>
      </c>
      <c r="M2821" s="234">
        <v>0</v>
      </c>
      <c r="N2821" s="233">
        <v>0</v>
      </c>
      <c r="O2821" s="233">
        <v>0</v>
      </c>
      <c r="P2821" s="233">
        <v>0</v>
      </c>
      <c r="Q2821" s="234">
        <v>0</v>
      </c>
      <c r="R2821" s="233">
        <v>0</v>
      </c>
      <c r="S2821" s="234">
        <v>0</v>
      </c>
      <c r="T2821" s="233">
        <v>0</v>
      </c>
      <c r="U2821" s="235">
        <f t="shared" si="308"/>
        <v>474.5</v>
      </c>
      <c r="V2821" s="227">
        <f t="shared" si="309"/>
        <v>0</v>
      </c>
      <c r="W2821" s="227">
        <f t="shared" si="310"/>
        <v>0</v>
      </c>
      <c r="X2821" s="227">
        <f t="shared" ref="X2821:X2884" si="313">M2821/12</f>
        <v>0</v>
      </c>
      <c r="Y2821" s="227">
        <f t="shared" si="311"/>
        <v>0</v>
      </c>
      <c r="Z2821" s="227">
        <f t="shared" si="312"/>
        <v>0</v>
      </c>
      <c r="AA2821" s="227">
        <f t="shared" ref="AA2821:AA2884" si="314">S2821/36</f>
        <v>0</v>
      </c>
    </row>
    <row r="2822" spans="2:27" ht="13.5" hidden="1">
      <c r="B2822" s="232" t="s">
        <v>1110</v>
      </c>
      <c r="C2822" s="232" t="s">
        <v>1344</v>
      </c>
      <c r="D2822" s="232" t="s">
        <v>1448</v>
      </c>
      <c r="E2822" s="232" t="s">
        <v>988</v>
      </c>
      <c r="F2822" s="232">
        <v>128</v>
      </c>
      <c r="G2822" s="232" t="s">
        <v>1345</v>
      </c>
      <c r="H2822" s="233">
        <v>8.4499999999999993</v>
      </c>
      <c r="I2822" s="233">
        <v>0</v>
      </c>
      <c r="J2822" s="233">
        <v>0</v>
      </c>
      <c r="K2822" s="234">
        <v>0</v>
      </c>
      <c r="L2822" s="233">
        <v>0</v>
      </c>
      <c r="M2822" s="234">
        <v>0</v>
      </c>
      <c r="N2822" s="233">
        <v>0</v>
      </c>
      <c r="O2822" s="233">
        <v>0</v>
      </c>
      <c r="P2822" s="233">
        <v>0</v>
      </c>
      <c r="Q2822" s="234">
        <v>0</v>
      </c>
      <c r="R2822" s="233">
        <v>0</v>
      </c>
      <c r="S2822" s="234">
        <v>0</v>
      </c>
      <c r="T2822" s="233">
        <v>0</v>
      </c>
      <c r="U2822" s="235">
        <f t="shared" si="308"/>
        <v>6168.4999999999991</v>
      </c>
      <c r="V2822" s="227">
        <f t="shared" si="309"/>
        <v>0</v>
      </c>
      <c r="W2822" s="227">
        <f t="shared" si="310"/>
        <v>0</v>
      </c>
      <c r="X2822" s="227">
        <f t="shared" si="313"/>
        <v>0</v>
      </c>
      <c r="Y2822" s="227">
        <f t="shared" si="311"/>
        <v>0</v>
      </c>
      <c r="Z2822" s="227">
        <f t="shared" si="312"/>
        <v>0</v>
      </c>
      <c r="AA2822" s="227">
        <f t="shared" si="314"/>
        <v>0</v>
      </c>
    </row>
    <row r="2823" spans="2:27" ht="13.5" hidden="1">
      <c r="B2823" s="232" t="s">
        <v>1110</v>
      </c>
      <c r="C2823" s="232" t="s">
        <v>1346</v>
      </c>
      <c r="D2823" s="232" t="s">
        <v>1448</v>
      </c>
      <c r="E2823" s="232" t="s">
        <v>988</v>
      </c>
      <c r="F2823" s="232">
        <v>16</v>
      </c>
      <c r="G2823" s="232" t="s">
        <v>1312</v>
      </c>
      <c r="H2823" s="233">
        <v>1.17</v>
      </c>
      <c r="I2823" s="233">
        <v>0</v>
      </c>
      <c r="J2823" s="233">
        <v>0</v>
      </c>
      <c r="K2823" s="234">
        <v>0</v>
      </c>
      <c r="L2823" s="233">
        <v>0</v>
      </c>
      <c r="M2823" s="234">
        <v>0</v>
      </c>
      <c r="N2823" s="233">
        <v>0</v>
      </c>
      <c r="O2823" s="233">
        <v>0</v>
      </c>
      <c r="P2823" s="233">
        <v>0</v>
      </c>
      <c r="Q2823" s="234">
        <v>0</v>
      </c>
      <c r="R2823" s="233">
        <v>0</v>
      </c>
      <c r="S2823" s="234">
        <v>0</v>
      </c>
      <c r="T2823" s="233">
        <v>0</v>
      </c>
      <c r="U2823" s="235">
        <f t="shared" si="308"/>
        <v>854.09999999999991</v>
      </c>
      <c r="V2823" s="227">
        <f t="shared" si="309"/>
        <v>0</v>
      </c>
      <c r="W2823" s="227">
        <f t="shared" si="310"/>
        <v>0</v>
      </c>
      <c r="X2823" s="227">
        <f t="shared" si="313"/>
        <v>0</v>
      </c>
      <c r="Y2823" s="227">
        <f t="shared" si="311"/>
        <v>0</v>
      </c>
      <c r="Z2823" s="227">
        <f t="shared" si="312"/>
        <v>0</v>
      </c>
      <c r="AA2823" s="227">
        <f t="shared" si="314"/>
        <v>0</v>
      </c>
    </row>
    <row r="2824" spans="2:27" ht="13.5" hidden="1">
      <c r="B2824" s="232" t="s">
        <v>1110</v>
      </c>
      <c r="C2824" s="232" t="s">
        <v>1347</v>
      </c>
      <c r="D2824" s="232" t="s">
        <v>1448</v>
      </c>
      <c r="E2824" s="232" t="s">
        <v>988</v>
      </c>
      <c r="F2824" s="232">
        <v>32</v>
      </c>
      <c r="G2824" s="232" t="s">
        <v>1317</v>
      </c>
      <c r="H2824" s="233">
        <v>2.21</v>
      </c>
      <c r="I2824" s="233">
        <v>0</v>
      </c>
      <c r="J2824" s="233">
        <v>0</v>
      </c>
      <c r="K2824" s="234">
        <v>0</v>
      </c>
      <c r="L2824" s="233">
        <v>0</v>
      </c>
      <c r="M2824" s="234">
        <v>0</v>
      </c>
      <c r="N2824" s="233">
        <v>0</v>
      </c>
      <c r="O2824" s="233">
        <v>0</v>
      </c>
      <c r="P2824" s="233">
        <v>0</v>
      </c>
      <c r="Q2824" s="234">
        <v>0</v>
      </c>
      <c r="R2824" s="233">
        <v>0</v>
      </c>
      <c r="S2824" s="234">
        <v>0</v>
      </c>
      <c r="T2824" s="233">
        <v>0</v>
      </c>
      <c r="U2824" s="235">
        <f t="shared" si="308"/>
        <v>1613.3</v>
      </c>
      <c r="V2824" s="227">
        <f t="shared" si="309"/>
        <v>0</v>
      </c>
      <c r="W2824" s="227">
        <f t="shared" si="310"/>
        <v>0</v>
      </c>
      <c r="X2824" s="227">
        <f t="shared" si="313"/>
        <v>0</v>
      </c>
      <c r="Y2824" s="227">
        <f t="shared" si="311"/>
        <v>0</v>
      </c>
      <c r="Z2824" s="227">
        <f t="shared" si="312"/>
        <v>0</v>
      </c>
      <c r="AA2824" s="227">
        <f t="shared" si="314"/>
        <v>0</v>
      </c>
    </row>
    <row r="2825" spans="2:27" ht="13.5" hidden="1">
      <c r="B2825" s="232" t="s">
        <v>1110</v>
      </c>
      <c r="C2825" s="232" t="s">
        <v>1348</v>
      </c>
      <c r="D2825" s="232" t="s">
        <v>1448</v>
      </c>
      <c r="E2825" s="232" t="s">
        <v>988</v>
      </c>
      <c r="F2825" s="232">
        <v>2</v>
      </c>
      <c r="G2825" s="232" t="s">
        <v>1314</v>
      </c>
      <c r="H2825" s="233">
        <v>0.19</v>
      </c>
      <c r="I2825" s="233">
        <v>0</v>
      </c>
      <c r="J2825" s="233">
        <v>0</v>
      </c>
      <c r="K2825" s="234">
        <v>0</v>
      </c>
      <c r="L2825" s="233">
        <v>0</v>
      </c>
      <c r="M2825" s="234">
        <v>0</v>
      </c>
      <c r="N2825" s="233">
        <v>0</v>
      </c>
      <c r="O2825" s="233">
        <v>0</v>
      </c>
      <c r="P2825" s="233">
        <v>0</v>
      </c>
      <c r="Q2825" s="234">
        <v>0</v>
      </c>
      <c r="R2825" s="233">
        <v>0</v>
      </c>
      <c r="S2825" s="234">
        <v>0</v>
      </c>
      <c r="T2825" s="233">
        <v>0</v>
      </c>
      <c r="U2825" s="235">
        <f t="shared" si="308"/>
        <v>138.69999999999999</v>
      </c>
      <c r="V2825" s="227">
        <f t="shared" si="309"/>
        <v>0</v>
      </c>
      <c r="W2825" s="227">
        <f t="shared" si="310"/>
        <v>0</v>
      </c>
      <c r="X2825" s="227">
        <f t="shared" si="313"/>
        <v>0</v>
      </c>
      <c r="Y2825" s="227">
        <f t="shared" si="311"/>
        <v>0</v>
      </c>
      <c r="Z2825" s="227">
        <f t="shared" si="312"/>
        <v>0</v>
      </c>
      <c r="AA2825" s="227">
        <f t="shared" si="314"/>
        <v>0</v>
      </c>
    </row>
    <row r="2826" spans="2:27" ht="13.5" hidden="1">
      <c r="B2826" s="232" t="s">
        <v>1110</v>
      </c>
      <c r="C2826" s="232" t="s">
        <v>1349</v>
      </c>
      <c r="D2826" s="232" t="s">
        <v>1448</v>
      </c>
      <c r="E2826" s="232" t="s">
        <v>988</v>
      </c>
      <c r="F2826" s="232">
        <v>128</v>
      </c>
      <c r="G2826" s="232" t="s">
        <v>1345</v>
      </c>
      <c r="H2826" s="233">
        <v>8.4499999999999993</v>
      </c>
      <c r="I2826" s="233">
        <v>0</v>
      </c>
      <c r="J2826" s="233">
        <v>0</v>
      </c>
      <c r="K2826" s="234">
        <v>0</v>
      </c>
      <c r="L2826" s="233">
        <v>0</v>
      </c>
      <c r="M2826" s="234">
        <v>0</v>
      </c>
      <c r="N2826" s="233">
        <v>0</v>
      </c>
      <c r="O2826" s="233">
        <v>0</v>
      </c>
      <c r="P2826" s="233">
        <v>0</v>
      </c>
      <c r="Q2826" s="234">
        <v>0</v>
      </c>
      <c r="R2826" s="233">
        <v>0</v>
      </c>
      <c r="S2826" s="234">
        <v>0</v>
      </c>
      <c r="T2826" s="233">
        <v>0</v>
      </c>
      <c r="U2826" s="235">
        <f t="shared" si="308"/>
        <v>6168.4999999999991</v>
      </c>
      <c r="V2826" s="227">
        <f t="shared" si="309"/>
        <v>0</v>
      </c>
      <c r="W2826" s="227">
        <f t="shared" si="310"/>
        <v>0</v>
      </c>
      <c r="X2826" s="227">
        <f t="shared" si="313"/>
        <v>0</v>
      </c>
      <c r="Y2826" s="227">
        <f t="shared" si="311"/>
        <v>0</v>
      </c>
      <c r="Z2826" s="227">
        <f t="shared" si="312"/>
        <v>0</v>
      </c>
      <c r="AA2826" s="227">
        <f t="shared" si="314"/>
        <v>0</v>
      </c>
    </row>
    <row r="2827" spans="2:27" ht="13.5" hidden="1">
      <c r="B2827" s="232" t="s">
        <v>1110</v>
      </c>
      <c r="C2827" s="232" t="s">
        <v>1350</v>
      </c>
      <c r="D2827" s="232" t="s">
        <v>1448</v>
      </c>
      <c r="E2827" s="232" t="s">
        <v>988</v>
      </c>
      <c r="F2827" s="232">
        <v>4</v>
      </c>
      <c r="G2827" s="232" t="s">
        <v>1315</v>
      </c>
      <c r="H2827" s="233">
        <v>0.32</v>
      </c>
      <c r="I2827" s="233">
        <v>0</v>
      </c>
      <c r="J2827" s="233">
        <v>0</v>
      </c>
      <c r="K2827" s="234">
        <v>0</v>
      </c>
      <c r="L2827" s="233">
        <v>0</v>
      </c>
      <c r="M2827" s="234">
        <v>0</v>
      </c>
      <c r="N2827" s="233">
        <v>0</v>
      </c>
      <c r="O2827" s="233">
        <v>0</v>
      </c>
      <c r="P2827" s="233">
        <v>0</v>
      </c>
      <c r="Q2827" s="234">
        <v>0</v>
      </c>
      <c r="R2827" s="233">
        <v>0</v>
      </c>
      <c r="S2827" s="234">
        <v>0</v>
      </c>
      <c r="T2827" s="233">
        <v>0</v>
      </c>
      <c r="U2827" s="235">
        <f t="shared" si="308"/>
        <v>233.6</v>
      </c>
      <c r="V2827" s="227">
        <f t="shared" si="309"/>
        <v>0</v>
      </c>
      <c r="W2827" s="227">
        <f t="shared" si="310"/>
        <v>0</v>
      </c>
      <c r="X2827" s="227">
        <f t="shared" si="313"/>
        <v>0</v>
      </c>
      <c r="Y2827" s="227">
        <f t="shared" si="311"/>
        <v>0</v>
      </c>
      <c r="Z2827" s="227">
        <f t="shared" si="312"/>
        <v>0</v>
      </c>
      <c r="AA2827" s="227">
        <f t="shared" si="314"/>
        <v>0</v>
      </c>
    </row>
    <row r="2828" spans="2:27" ht="13.5" hidden="1">
      <c r="B2828" s="232" t="s">
        <v>1110</v>
      </c>
      <c r="C2828" s="232" t="s">
        <v>772</v>
      </c>
      <c r="D2828" s="232" t="s">
        <v>1448</v>
      </c>
      <c r="E2828" s="232" t="s">
        <v>988</v>
      </c>
      <c r="F2828" s="232">
        <v>8</v>
      </c>
      <c r="G2828" s="232" t="s">
        <v>1351</v>
      </c>
      <c r="H2828" s="233">
        <v>2.2679999999999998</v>
      </c>
      <c r="I2828" s="233">
        <v>0</v>
      </c>
      <c r="J2828" s="233">
        <v>0</v>
      </c>
      <c r="K2828" s="234">
        <v>0</v>
      </c>
      <c r="L2828" s="233">
        <v>0</v>
      </c>
      <c r="M2828" s="234">
        <v>0</v>
      </c>
      <c r="N2828" s="233">
        <v>0</v>
      </c>
      <c r="O2828" s="233">
        <v>0</v>
      </c>
      <c r="P2828" s="233">
        <v>0</v>
      </c>
      <c r="Q2828" s="234">
        <v>0</v>
      </c>
      <c r="R2828" s="233">
        <v>0</v>
      </c>
      <c r="S2828" s="234">
        <v>0</v>
      </c>
      <c r="T2828" s="233">
        <v>0</v>
      </c>
      <c r="U2828" s="235">
        <f t="shared" si="308"/>
        <v>1655.6399999999999</v>
      </c>
      <c r="V2828" s="227">
        <f t="shared" si="309"/>
        <v>0</v>
      </c>
      <c r="W2828" s="227">
        <f t="shared" si="310"/>
        <v>0</v>
      </c>
      <c r="X2828" s="227">
        <f t="shared" si="313"/>
        <v>0</v>
      </c>
      <c r="Y2828" s="227">
        <f t="shared" si="311"/>
        <v>0</v>
      </c>
      <c r="Z2828" s="227">
        <f t="shared" si="312"/>
        <v>0</v>
      </c>
      <c r="AA2828" s="227">
        <f t="shared" si="314"/>
        <v>0</v>
      </c>
    </row>
    <row r="2829" spans="2:27" ht="13.5" hidden="1">
      <c r="B2829" s="232" t="s">
        <v>1110</v>
      </c>
      <c r="C2829" s="232" t="s">
        <v>773</v>
      </c>
      <c r="D2829" s="232" t="s">
        <v>1448</v>
      </c>
      <c r="E2829" s="232" t="s">
        <v>988</v>
      </c>
      <c r="F2829" s="232">
        <v>16</v>
      </c>
      <c r="G2829" s="232" t="s">
        <v>1352</v>
      </c>
      <c r="H2829" s="233">
        <v>4.4059999999999997</v>
      </c>
      <c r="I2829" s="233">
        <v>0</v>
      </c>
      <c r="J2829" s="233">
        <v>0</v>
      </c>
      <c r="K2829" s="234">
        <v>0</v>
      </c>
      <c r="L2829" s="233">
        <v>0</v>
      </c>
      <c r="M2829" s="234">
        <v>0</v>
      </c>
      <c r="N2829" s="233">
        <v>0</v>
      </c>
      <c r="O2829" s="233">
        <v>0</v>
      </c>
      <c r="P2829" s="233">
        <v>0</v>
      </c>
      <c r="Q2829" s="234">
        <v>0</v>
      </c>
      <c r="R2829" s="233">
        <v>0</v>
      </c>
      <c r="S2829" s="234">
        <v>0</v>
      </c>
      <c r="T2829" s="233">
        <v>0</v>
      </c>
      <c r="U2829" s="235">
        <f t="shared" si="308"/>
        <v>3216.3799999999997</v>
      </c>
      <c r="V2829" s="227">
        <f t="shared" si="309"/>
        <v>0</v>
      </c>
      <c r="W2829" s="227">
        <f t="shared" si="310"/>
        <v>0</v>
      </c>
      <c r="X2829" s="227">
        <f t="shared" si="313"/>
        <v>0</v>
      </c>
      <c r="Y2829" s="227">
        <f t="shared" si="311"/>
        <v>0</v>
      </c>
      <c r="Z2829" s="227">
        <f t="shared" si="312"/>
        <v>0</v>
      </c>
      <c r="AA2829" s="227">
        <f t="shared" si="314"/>
        <v>0</v>
      </c>
    </row>
    <row r="2830" spans="2:27" ht="13.5" hidden="1">
      <c r="B2830" s="232" t="s">
        <v>1110</v>
      </c>
      <c r="C2830" s="232" t="s">
        <v>774</v>
      </c>
      <c r="D2830" s="232" t="s">
        <v>1448</v>
      </c>
      <c r="E2830" s="232" t="s">
        <v>988</v>
      </c>
      <c r="F2830" s="232">
        <v>32</v>
      </c>
      <c r="G2830" s="232" t="s">
        <v>1353</v>
      </c>
      <c r="H2830" s="233">
        <v>8.6820000000000004</v>
      </c>
      <c r="I2830" s="233">
        <v>0</v>
      </c>
      <c r="J2830" s="233">
        <v>0</v>
      </c>
      <c r="K2830" s="234">
        <v>0</v>
      </c>
      <c r="L2830" s="233">
        <v>0</v>
      </c>
      <c r="M2830" s="234">
        <v>0</v>
      </c>
      <c r="N2830" s="233">
        <v>0</v>
      </c>
      <c r="O2830" s="233">
        <v>0</v>
      </c>
      <c r="P2830" s="233">
        <v>0</v>
      </c>
      <c r="Q2830" s="234">
        <v>0</v>
      </c>
      <c r="R2830" s="233">
        <v>0</v>
      </c>
      <c r="S2830" s="234">
        <v>0</v>
      </c>
      <c r="T2830" s="233">
        <v>0</v>
      </c>
      <c r="U2830" s="235">
        <f t="shared" si="308"/>
        <v>6337.8600000000006</v>
      </c>
      <c r="V2830" s="227">
        <f t="shared" si="309"/>
        <v>0</v>
      </c>
      <c r="W2830" s="227">
        <f t="shared" si="310"/>
        <v>0</v>
      </c>
      <c r="X2830" s="227">
        <f t="shared" si="313"/>
        <v>0</v>
      </c>
      <c r="Y2830" s="227">
        <f t="shared" si="311"/>
        <v>0</v>
      </c>
      <c r="Z2830" s="227">
        <f t="shared" si="312"/>
        <v>0</v>
      </c>
      <c r="AA2830" s="227">
        <f t="shared" si="314"/>
        <v>0</v>
      </c>
    </row>
    <row r="2831" spans="2:27" ht="13.5" hidden="1">
      <c r="B2831" s="232" t="s">
        <v>1110</v>
      </c>
      <c r="C2831" s="232" t="s">
        <v>775</v>
      </c>
      <c r="D2831" s="232" t="s">
        <v>1448</v>
      </c>
      <c r="E2831" s="232" t="s">
        <v>988</v>
      </c>
      <c r="F2831" s="232">
        <v>4</v>
      </c>
      <c r="G2831" s="232" t="s">
        <v>1354</v>
      </c>
      <c r="H2831" s="233">
        <v>1.129</v>
      </c>
      <c r="I2831" s="233">
        <v>0</v>
      </c>
      <c r="J2831" s="233">
        <v>0</v>
      </c>
      <c r="K2831" s="234">
        <v>0</v>
      </c>
      <c r="L2831" s="233">
        <v>0</v>
      </c>
      <c r="M2831" s="234">
        <v>0</v>
      </c>
      <c r="N2831" s="233">
        <v>0</v>
      </c>
      <c r="O2831" s="233">
        <v>0</v>
      </c>
      <c r="P2831" s="233">
        <v>0</v>
      </c>
      <c r="Q2831" s="234">
        <v>0</v>
      </c>
      <c r="R2831" s="233">
        <v>0</v>
      </c>
      <c r="S2831" s="234">
        <v>0</v>
      </c>
      <c r="T2831" s="233">
        <v>0</v>
      </c>
      <c r="U2831" s="235">
        <f t="shared" si="308"/>
        <v>824.17</v>
      </c>
      <c r="V2831" s="227">
        <f t="shared" si="309"/>
        <v>0</v>
      </c>
      <c r="W2831" s="227">
        <f t="shared" si="310"/>
        <v>0</v>
      </c>
      <c r="X2831" s="227">
        <f t="shared" si="313"/>
        <v>0</v>
      </c>
      <c r="Y2831" s="227">
        <f t="shared" si="311"/>
        <v>0</v>
      </c>
      <c r="Z2831" s="227">
        <f t="shared" si="312"/>
        <v>0</v>
      </c>
      <c r="AA2831" s="227">
        <f t="shared" si="314"/>
        <v>0</v>
      </c>
    </row>
    <row r="2832" spans="2:27" ht="13.5" hidden="1">
      <c r="B2832" s="232" t="s">
        <v>1110</v>
      </c>
      <c r="C2832" s="232" t="s">
        <v>776</v>
      </c>
      <c r="D2832" s="232" t="s">
        <v>1448</v>
      </c>
      <c r="E2832" s="232" t="s">
        <v>988</v>
      </c>
      <c r="F2832" s="232">
        <v>64</v>
      </c>
      <c r="G2832" s="232" t="s">
        <v>1355</v>
      </c>
      <c r="H2832" s="233">
        <v>7.0739999999999998</v>
      </c>
      <c r="I2832" s="233">
        <v>0</v>
      </c>
      <c r="J2832" s="233">
        <v>0</v>
      </c>
      <c r="K2832" s="234">
        <v>0</v>
      </c>
      <c r="L2832" s="233">
        <v>0</v>
      </c>
      <c r="M2832" s="234">
        <v>0</v>
      </c>
      <c r="N2832" s="233">
        <v>0</v>
      </c>
      <c r="O2832" s="233">
        <v>0</v>
      </c>
      <c r="P2832" s="233">
        <v>0</v>
      </c>
      <c r="Q2832" s="234">
        <v>0</v>
      </c>
      <c r="R2832" s="233">
        <v>0</v>
      </c>
      <c r="S2832" s="234">
        <v>0</v>
      </c>
      <c r="T2832" s="233">
        <v>0</v>
      </c>
      <c r="U2832" s="235">
        <f t="shared" si="308"/>
        <v>5164.0199999999995</v>
      </c>
      <c r="V2832" s="227">
        <f t="shared" si="309"/>
        <v>0</v>
      </c>
      <c r="W2832" s="227">
        <f t="shared" si="310"/>
        <v>0</v>
      </c>
      <c r="X2832" s="227">
        <f t="shared" si="313"/>
        <v>0</v>
      </c>
      <c r="Y2832" s="227">
        <f t="shared" si="311"/>
        <v>0</v>
      </c>
      <c r="Z2832" s="227">
        <f t="shared" si="312"/>
        <v>0</v>
      </c>
      <c r="AA2832" s="227">
        <f t="shared" si="314"/>
        <v>0</v>
      </c>
    </row>
    <row r="2833" spans="2:27" ht="13.5" hidden="1">
      <c r="B2833" s="232" t="s">
        <v>1110</v>
      </c>
      <c r="C2833" s="232" t="s">
        <v>777</v>
      </c>
      <c r="D2833" s="232" t="s">
        <v>1448</v>
      </c>
      <c r="E2833" s="232" t="s">
        <v>988</v>
      </c>
      <c r="F2833" s="232">
        <v>8</v>
      </c>
      <c r="G2833" s="232" t="s">
        <v>1351</v>
      </c>
      <c r="H2833" s="233">
        <v>0.998</v>
      </c>
      <c r="I2833" s="233">
        <v>0</v>
      </c>
      <c r="J2833" s="233">
        <v>0</v>
      </c>
      <c r="K2833" s="234">
        <v>0</v>
      </c>
      <c r="L2833" s="233">
        <v>0</v>
      </c>
      <c r="M2833" s="234">
        <v>0</v>
      </c>
      <c r="N2833" s="233">
        <v>0</v>
      </c>
      <c r="O2833" s="233">
        <v>0</v>
      </c>
      <c r="P2833" s="233">
        <v>0</v>
      </c>
      <c r="Q2833" s="234">
        <v>0</v>
      </c>
      <c r="R2833" s="233">
        <v>0</v>
      </c>
      <c r="S2833" s="234">
        <v>0</v>
      </c>
      <c r="T2833" s="233">
        <v>0</v>
      </c>
      <c r="U2833" s="235">
        <f t="shared" si="308"/>
        <v>728.54</v>
      </c>
      <c r="V2833" s="227">
        <f t="shared" si="309"/>
        <v>0</v>
      </c>
      <c r="W2833" s="227">
        <f t="shared" si="310"/>
        <v>0</v>
      </c>
      <c r="X2833" s="227">
        <f t="shared" si="313"/>
        <v>0</v>
      </c>
      <c r="Y2833" s="227">
        <f t="shared" si="311"/>
        <v>0</v>
      </c>
      <c r="Z2833" s="227">
        <f t="shared" si="312"/>
        <v>0</v>
      </c>
      <c r="AA2833" s="227">
        <f t="shared" si="314"/>
        <v>0</v>
      </c>
    </row>
    <row r="2834" spans="2:27" ht="13.5" hidden="1">
      <c r="B2834" s="232" t="s">
        <v>1110</v>
      </c>
      <c r="C2834" s="232" t="s">
        <v>778</v>
      </c>
      <c r="D2834" s="232" t="s">
        <v>1448</v>
      </c>
      <c r="E2834" s="232" t="s">
        <v>988</v>
      </c>
      <c r="F2834" s="232">
        <v>16</v>
      </c>
      <c r="G2834" s="232" t="s">
        <v>1352</v>
      </c>
      <c r="H2834" s="233">
        <v>1.8660000000000001</v>
      </c>
      <c r="I2834" s="233">
        <v>0</v>
      </c>
      <c r="J2834" s="233">
        <v>0</v>
      </c>
      <c r="K2834" s="234">
        <v>0</v>
      </c>
      <c r="L2834" s="233">
        <v>0</v>
      </c>
      <c r="M2834" s="234">
        <v>0</v>
      </c>
      <c r="N2834" s="233">
        <v>0</v>
      </c>
      <c r="O2834" s="233">
        <v>0</v>
      </c>
      <c r="P2834" s="233">
        <v>0</v>
      </c>
      <c r="Q2834" s="234">
        <v>0</v>
      </c>
      <c r="R2834" s="233">
        <v>0</v>
      </c>
      <c r="S2834" s="234">
        <v>0</v>
      </c>
      <c r="T2834" s="233">
        <v>0</v>
      </c>
      <c r="U2834" s="235">
        <f t="shared" si="308"/>
        <v>1362.18</v>
      </c>
      <c r="V2834" s="227">
        <f t="shared" si="309"/>
        <v>0</v>
      </c>
      <c r="W2834" s="227">
        <f t="shared" si="310"/>
        <v>0</v>
      </c>
      <c r="X2834" s="227">
        <f t="shared" si="313"/>
        <v>0</v>
      </c>
      <c r="Y2834" s="227">
        <f t="shared" si="311"/>
        <v>0</v>
      </c>
      <c r="Z2834" s="227">
        <f t="shared" si="312"/>
        <v>0</v>
      </c>
      <c r="AA2834" s="227">
        <f t="shared" si="314"/>
        <v>0</v>
      </c>
    </row>
    <row r="2835" spans="2:27" ht="13.5" hidden="1">
      <c r="B2835" s="232" t="s">
        <v>1110</v>
      </c>
      <c r="C2835" s="232" t="s">
        <v>779</v>
      </c>
      <c r="D2835" s="232" t="s">
        <v>1448</v>
      </c>
      <c r="E2835" s="232" t="s">
        <v>988</v>
      </c>
      <c r="F2835" s="232">
        <v>32</v>
      </c>
      <c r="G2835" s="232" t="s">
        <v>1353</v>
      </c>
      <c r="H2835" s="233">
        <v>3.6019999999999999</v>
      </c>
      <c r="I2835" s="233">
        <v>0</v>
      </c>
      <c r="J2835" s="233">
        <v>0</v>
      </c>
      <c r="K2835" s="234">
        <v>0</v>
      </c>
      <c r="L2835" s="233">
        <v>0</v>
      </c>
      <c r="M2835" s="234">
        <v>0</v>
      </c>
      <c r="N2835" s="233">
        <v>0</v>
      </c>
      <c r="O2835" s="233">
        <v>0</v>
      </c>
      <c r="P2835" s="233">
        <v>0</v>
      </c>
      <c r="Q2835" s="234">
        <v>0</v>
      </c>
      <c r="R2835" s="233">
        <v>0</v>
      </c>
      <c r="S2835" s="234">
        <v>0</v>
      </c>
      <c r="T2835" s="233">
        <v>0</v>
      </c>
      <c r="U2835" s="235">
        <f t="shared" si="308"/>
        <v>2629.46</v>
      </c>
      <c r="V2835" s="227">
        <f t="shared" si="309"/>
        <v>0</v>
      </c>
      <c r="W2835" s="227">
        <f t="shared" si="310"/>
        <v>0</v>
      </c>
      <c r="X2835" s="227">
        <f t="shared" si="313"/>
        <v>0</v>
      </c>
      <c r="Y2835" s="227">
        <f t="shared" si="311"/>
        <v>0</v>
      </c>
      <c r="Z2835" s="227">
        <f t="shared" si="312"/>
        <v>0</v>
      </c>
      <c r="AA2835" s="227">
        <f t="shared" si="314"/>
        <v>0</v>
      </c>
    </row>
    <row r="2836" spans="2:27" ht="13.5" hidden="1">
      <c r="B2836" s="232" t="s">
        <v>1110</v>
      </c>
      <c r="C2836" s="232" t="s">
        <v>780</v>
      </c>
      <c r="D2836" s="232" t="s">
        <v>1448</v>
      </c>
      <c r="E2836" s="232" t="s">
        <v>988</v>
      </c>
      <c r="F2836" s="232">
        <v>2</v>
      </c>
      <c r="G2836" s="232" t="s">
        <v>1363</v>
      </c>
      <c r="H2836" s="233">
        <v>0.27700000000000002</v>
      </c>
      <c r="I2836" s="233">
        <v>0</v>
      </c>
      <c r="J2836" s="233">
        <v>0</v>
      </c>
      <c r="K2836" s="234">
        <v>0</v>
      </c>
      <c r="L2836" s="233">
        <v>0</v>
      </c>
      <c r="M2836" s="234">
        <v>0</v>
      </c>
      <c r="N2836" s="233">
        <v>0</v>
      </c>
      <c r="O2836" s="233">
        <v>0</v>
      </c>
      <c r="P2836" s="233">
        <v>0</v>
      </c>
      <c r="Q2836" s="234">
        <v>0</v>
      </c>
      <c r="R2836" s="233">
        <v>0</v>
      </c>
      <c r="S2836" s="234">
        <v>0</v>
      </c>
      <c r="T2836" s="233">
        <v>0</v>
      </c>
      <c r="U2836" s="235">
        <f t="shared" si="308"/>
        <v>202.21</v>
      </c>
      <c r="V2836" s="227">
        <f t="shared" si="309"/>
        <v>0</v>
      </c>
      <c r="W2836" s="227">
        <f t="shared" si="310"/>
        <v>0</v>
      </c>
      <c r="X2836" s="227">
        <f t="shared" si="313"/>
        <v>0</v>
      </c>
      <c r="Y2836" s="227">
        <f t="shared" si="311"/>
        <v>0</v>
      </c>
      <c r="Z2836" s="227">
        <f t="shared" si="312"/>
        <v>0</v>
      </c>
      <c r="AA2836" s="227">
        <f t="shared" si="314"/>
        <v>0</v>
      </c>
    </row>
    <row r="2837" spans="2:27" ht="13.5" hidden="1">
      <c r="B2837" s="232" t="s">
        <v>1110</v>
      </c>
      <c r="C2837" s="232" t="s">
        <v>1044</v>
      </c>
      <c r="D2837" s="232" t="s">
        <v>1448</v>
      </c>
      <c r="E2837" s="232" t="s">
        <v>988</v>
      </c>
      <c r="F2837" s="232">
        <v>72</v>
      </c>
      <c r="G2837" s="232" t="s">
        <v>1364</v>
      </c>
      <c r="H2837" s="233">
        <v>7.0739999999999998</v>
      </c>
      <c r="I2837" s="233">
        <v>0</v>
      </c>
      <c r="J2837" s="233">
        <v>0</v>
      </c>
      <c r="K2837" s="234">
        <v>0</v>
      </c>
      <c r="L2837" s="233">
        <v>0</v>
      </c>
      <c r="M2837" s="234">
        <v>0</v>
      </c>
      <c r="N2837" s="233">
        <v>0</v>
      </c>
      <c r="O2837" s="233">
        <v>0</v>
      </c>
      <c r="P2837" s="233">
        <v>0</v>
      </c>
      <c r="Q2837" s="234">
        <v>0</v>
      </c>
      <c r="R2837" s="233">
        <v>0</v>
      </c>
      <c r="S2837" s="234">
        <v>0</v>
      </c>
      <c r="T2837" s="233">
        <v>0</v>
      </c>
      <c r="U2837" s="235">
        <f t="shared" si="308"/>
        <v>5164.0199999999995</v>
      </c>
      <c r="V2837" s="227">
        <f t="shared" si="309"/>
        <v>0</v>
      </c>
      <c r="W2837" s="227">
        <f t="shared" si="310"/>
        <v>0</v>
      </c>
      <c r="X2837" s="227">
        <f t="shared" si="313"/>
        <v>0</v>
      </c>
      <c r="Y2837" s="227">
        <f t="shared" si="311"/>
        <v>0</v>
      </c>
      <c r="Z2837" s="227">
        <f t="shared" si="312"/>
        <v>0</v>
      </c>
      <c r="AA2837" s="227">
        <f t="shared" si="314"/>
        <v>0</v>
      </c>
    </row>
    <row r="2838" spans="2:27" ht="13.5" hidden="1">
      <c r="B2838" s="232" t="s">
        <v>1110</v>
      </c>
      <c r="C2838" s="232" t="s">
        <v>781</v>
      </c>
      <c r="D2838" s="232" t="s">
        <v>1448</v>
      </c>
      <c r="E2838" s="232" t="s">
        <v>988</v>
      </c>
      <c r="F2838" s="232">
        <v>4</v>
      </c>
      <c r="G2838" s="232" t="s">
        <v>1354</v>
      </c>
      <c r="H2838" s="233">
        <v>0.49399999999999999</v>
      </c>
      <c r="I2838" s="233">
        <v>0</v>
      </c>
      <c r="J2838" s="233">
        <v>0</v>
      </c>
      <c r="K2838" s="234">
        <v>0</v>
      </c>
      <c r="L2838" s="233">
        <v>0</v>
      </c>
      <c r="M2838" s="234">
        <v>0</v>
      </c>
      <c r="N2838" s="233">
        <v>0</v>
      </c>
      <c r="O2838" s="233">
        <v>0</v>
      </c>
      <c r="P2838" s="233">
        <v>0</v>
      </c>
      <c r="Q2838" s="234">
        <v>0</v>
      </c>
      <c r="R2838" s="233">
        <v>0</v>
      </c>
      <c r="S2838" s="234">
        <v>0</v>
      </c>
      <c r="T2838" s="233">
        <v>0</v>
      </c>
      <c r="U2838" s="235">
        <f t="shared" si="308"/>
        <v>360.62</v>
      </c>
      <c r="V2838" s="227">
        <f t="shared" si="309"/>
        <v>0</v>
      </c>
      <c r="W2838" s="227">
        <f t="shared" si="310"/>
        <v>0</v>
      </c>
      <c r="X2838" s="227">
        <f t="shared" si="313"/>
        <v>0</v>
      </c>
      <c r="Y2838" s="227">
        <f t="shared" si="311"/>
        <v>0</v>
      </c>
      <c r="Z2838" s="227">
        <f t="shared" si="312"/>
        <v>0</v>
      </c>
      <c r="AA2838" s="227">
        <f t="shared" si="314"/>
        <v>0</v>
      </c>
    </row>
    <row r="2839" spans="2:27" ht="13.5" hidden="1">
      <c r="B2839" s="232" t="s">
        <v>1110</v>
      </c>
      <c r="C2839" s="232" t="s">
        <v>782</v>
      </c>
      <c r="D2839" s="232" t="s">
        <v>1448</v>
      </c>
      <c r="E2839" s="232" t="s">
        <v>988</v>
      </c>
      <c r="F2839" s="232">
        <v>48</v>
      </c>
      <c r="G2839" s="232" t="s">
        <v>1356</v>
      </c>
      <c r="H2839" s="233">
        <v>7.33</v>
      </c>
      <c r="I2839" s="233">
        <v>0</v>
      </c>
      <c r="J2839" s="233">
        <v>0</v>
      </c>
      <c r="K2839" s="234">
        <v>0</v>
      </c>
      <c r="L2839" s="233">
        <v>0</v>
      </c>
      <c r="M2839" s="234">
        <v>0</v>
      </c>
      <c r="N2839" s="233">
        <v>0</v>
      </c>
      <c r="O2839" s="233">
        <v>0</v>
      </c>
      <c r="P2839" s="233">
        <v>0</v>
      </c>
      <c r="Q2839" s="234">
        <v>0</v>
      </c>
      <c r="R2839" s="233">
        <v>0</v>
      </c>
      <c r="S2839" s="234">
        <v>0</v>
      </c>
      <c r="T2839" s="233">
        <v>0</v>
      </c>
      <c r="U2839" s="235">
        <f t="shared" si="308"/>
        <v>5350.9</v>
      </c>
      <c r="V2839" s="227">
        <f t="shared" si="309"/>
        <v>0</v>
      </c>
      <c r="W2839" s="227">
        <f t="shared" si="310"/>
        <v>0</v>
      </c>
      <c r="X2839" s="227">
        <f t="shared" si="313"/>
        <v>0</v>
      </c>
      <c r="Y2839" s="227">
        <f t="shared" si="311"/>
        <v>0</v>
      </c>
      <c r="Z2839" s="227">
        <f t="shared" si="312"/>
        <v>0</v>
      </c>
      <c r="AA2839" s="227">
        <f t="shared" si="314"/>
        <v>0</v>
      </c>
    </row>
    <row r="2840" spans="2:27" ht="13.5" hidden="1">
      <c r="B2840" s="232" t="s">
        <v>1110</v>
      </c>
      <c r="C2840" s="232" t="s">
        <v>783</v>
      </c>
      <c r="D2840" s="232" t="s">
        <v>1448</v>
      </c>
      <c r="E2840" s="232" t="s">
        <v>988</v>
      </c>
      <c r="F2840" s="232">
        <v>96</v>
      </c>
      <c r="G2840" s="232" t="s">
        <v>1365</v>
      </c>
      <c r="H2840" s="233">
        <v>14.53</v>
      </c>
      <c r="I2840" s="233">
        <v>0</v>
      </c>
      <c r="J2840" s="233">
        <v>0</v>
      </c>
      <c r="K2840" s="234">
        <v>0</v>
      </c>
      <c r="L2840" s="233">
        <v>0</v>
      </c>
      <c r="M2840" s="234">
        <v>0</v>
      </c>
      <c r="N2840" s="233">
        <v>0</v>
      </c>
      <c r="O2840" s="233">
        <v>0</v>
      </c>
      <c r="P2840" s="233">
        <v>0</v>
      </c>
      <c r="Q2840" s="234">
        <v>0</v>
      </c>
      <c r="R2840" s="233">
        <v>0</v>
      </c>
      <c r="S2840" s="234">
        <v>0</v>
      </c>
      <c r="T2840" s="233">
        <v>0</v>
      </c>
      <c r="U2840" s="235">
        <f t="shared" si="308"/>
        <v>10606.9</v>
      </c>
      <c r="V2840" s="227">
        <f t="shared" si="309"/>
        <v>0</v>
      </c>
      <c r="W2840" s="227">
        <f t="shared" si="310"/>
        <v>0</v>
      </c>
      <c r="X2840" s="227">
        <f t="shared" si="313"/>
        <v>0</v>
      </c>
      <c r="Y2840" s="227">
        <f t="shared" si="311"/>
        <v>0</v>
      </c>
      <c r="Z2840" s="227">
        <f t="shared" si="312"/>
        <v>0</v>
      </c>
      <c r="AA2840" s="227">
        <f t="shared" si="314"/>
        <v>0</v>
      </c>
    </row>
    <row r="2841" spans="2:27" ht="13.5" hidden="1">
      <c r="B2841" s="232" t="s">
        <v>1110</v>
      </c>
      <c r="C2841" s="232" t="s">
        <v>784</v>
      </c>
      <c r="D2841" s="232" t="s">
        <v>1448</v>
      </c>
      <c r="E2841" s="232" t="s">
        <v>988</v>
      </c>
      <c r="F2841" s="232">
        <v>8</v>
      </c>
      <c r="G2841" s="232" t="s">
        <v>1317</v>
      </c>
      <c r="H2841" s="233">
        <v>1.33</v>
      </c>
      <c r="I2841" s="233">
        <v>0</v>
      </c>
      <c r="J2841" s="233">
        <v>0</v>
      </c>
      <c r="K2841" s="234">
        <v>0</v>
      </c>
      <c r="L2841" s="233">
        <v>0</v>
      </c>
      <c r="M2841" s="234">
        <v>0</v>
      </c>
      <c r="N2841" s="233">
        <v>0</v>
      </c>
      <c r="O2841" s="233">
        <v>0</v>
      </c>
      <c r="P2841" s="233">
        <v>0</v>
      </c>
      <c r="Q2841" s="234">
        <v>0</v>
      </c>
      <c r="R2841" s="233">
        <v>0</v>
      </c>
      <c r="S2841" s="234">
        <v>0</v>
      </c>
      <c r="T2841" s="233">
        <v>0</v>
      </c>
      <c r="U2841" s="235">
        <f t="shared" si="308"/>
        <v>970.90000000000009</v>
      </c>
      <c r="V2841" s="227">
        <f t="shared" si="309"/>
        <v>0</v>
      </c>
      <c r="W2841" s="227">
        <f t="shared" si="310"/>
        <v>0</v>
      </c>
      <c r="X2841" s="227">
        <f t="shared" si="313"/>
        <v>0</v>
      </c>
      <c r="Y2841" s="227">
        <f t="shared" si="311"/>
        <v>0</v>
      </c>
      <c r="Z2841" s="227">
        <f t="shared" si="312"/>
        <v>0</v>
      </c>
      <c r="AA2841" s="227">
        <f t="shared" si="314"/>
        <v>0</v>
      </c>
    </row>
    <row r="2842" spans="2:27" ht="13.5" hidden="1">
      <c r="B2842" s="232" t="s">
        <v>1110</v>
      </c>
      <c r="C2842" s="232" t="s">
        <v>785</v>
      </c>
      <c r="D2842" s="232" t="s">
        <v>1448</v>
      </c>
      <c r="E2842" s="232" t="s">
        <v>988</v>
      </c>
      <c r="F2842" s="232">
        <v>12</v>
      </c>
      <c r="G2842" s="232" t="s">
        <v>1308</v>
      </c>
      <c r="H2842" s="233">
        <v>1.93</v>
      </c>
      <c r="I2842" s="233">
        <v>0</v>
      </c>
      <c r="J2842" s="233">
        <v>0</v>
      </c>
      <c r="K2842" s="234">
        <v>0</v>
      </c>
      <c r="L2842" s="233">
        <v>0</v>
      </c>
      <c r="M2842" s="234">
        <v>0</v>
      </c>
      <c r="N2842" s="233">
        <v>0</v>
      </c>
      <c r="O2842" s="233">
        <v>0</v>
      </c>
      <c r="P2842" s="233">
        <v>0</v>
      </c>
      <c r="Q2842" s="234">
        <v>0</v>
      </c>
      <c r="R2842" s="233">
        <v>0</v>
      </c>
      <c r="S2842" s="234">
        <v>0</v>
      </c>
      <c r="T2842" s="233">
        <v>0</v>
      </c>
      <c r="U2842" s="235">
        <f t="shared" si="308"/>
        <v>1408.8999999999999</v>
      </c>
      <c r="V2842" s="227">
        <f t="shared" si="309"/>
        <v>0</v>
      </c>
      <c r="W2842" s="227">
        <f t="shared" si="310"/>
        <v>0</v>
      </c>
      <c r="X2842" s="227">
        <f t="shared" si="313"/>
        <v>0</v>
      </c>
      <c r="Y2842" s="227">
        <f t="shared" si="311"/>
        <v>0</v>
      </c>
      <c r="Z2842" s="227">
        <f t="shared" si="312"/>
        <v>0</v>
      </c>
      <c r="AA2842" s="227">
        <f t="shared" si="314"/>
        <v>0</v>
      </c>
    </row>
    <row r="2843" spans="2:27" ht="13.5" hidden="1">
      <c r="B2843" s="232" t="s">
        <v>1110</v>
      </c>
      <c r="C2843" s="232" t="s">
        <v>786</v>
      </c>
      <c r="D2843" s="232" t="s">
        <v>1448</v>
      </c>
      <c r="E2843" s="232" t="s">
        <v>988</v>
      </c>
      <c r="F2843" s="232">
        <v>24</v>
      </c>
      <c r="G2843" s="232" t="s">
        <v>1310</v>
      </c>
      <c r="H2843" s="233">
        <v>3.73</v>
      </c>
      <c r="I2843" s="233">
        <v>0</v>
      </c>
      <c r="J2843" s="233">
        <v>0</v>
      </c>
      <c r="K2843" s="234">
        <v>0</v>
      </c>
      <c r="L2843" s="233">
        <v>0</v>
      </c>
      <c r="M2843" s="234">
        <v>0</v>
      </c>
      <c r="N2843" s="233">
        <v>0</v>
      </c>
      <c r="O2843" s="233">
        <v>0</v>
      </c>
      <c r="P2843" s="233">
        <v>0</v>
      </c>
      <c r="Q2843" s="234">
        <v>0</v>
      </c>
      <c r="R2843" s="233">
        <v>0</v>
      </c>
      <c r="S2843" s="234">
        <v>0</v>
      </c>
      <c r="T2843" s="233">
        <v>0</v>
      </c>
      <c r="U2843" s="235">
        <f t="shared" si="308"/>
        <v>2722.9</v>
      </c>
      <c r="V2843" s="227">
        <f t="shared" si="309"/>
        <v>0</v>
      </c>
      <c r="W2843" s="227">
        <f t="shared" si="310"/>
        <v>0</v>
      </c>
      <c r="X2843" s="227">
        <f t="shared" si="313"/>
        <v>0</v>
      </c>
      <c r="Y2843" s="227">
        <f t="shared" si="311"/>
        <v>0</v>
      </c>
      <c r="Z2843" s="227">
        <f t="shared" si="312"/>
        <v>0</v>
      </c>
      <c r="AA2843" s="227">
        <f t="shared" si="314"/>
        <v>0</v>
      </c>
    </row>
    <row r="2844" spans="2:27" ht="13.5" hidden="1">
      <c r="B2844" s="232" t="s">
        <v>1110</v>
      </c>
      <c r="C2844" s="232" t="s">
        <v>787</v>
      </c>
      <c r="D2844" s="232" t="s">
        <v>1448</v>
      </c>
      <c r="E2844" s="232" t="s">
        <v>988</v>
      </c>
      <c r="F2844" s="232">
        <v>2</v>
      </c>
      <c r="G2844" s="232" t="s">
        <v>1311</v>
      </c>
      <c r="H2844" s="233">
        <v>0.36</v>
      </c>
      <c r="I2844" s="233">
        <v>0</v>
      </c>
      <c r="J2844" s="233">
        <v>0</v>
      </c>
      <c r="K2844" s="234">
        <v>0</v>
      </c>
      <c r="L2844" s="233">
        <v>0</v>
      </c>
      <c r="M2844" s="234">
        <v>0</v>
      </c>
      <c r="N2844" s="233">
        <v>0</v>
      </c>
      <c r="O2844" s="233">
        <v>0</v>
      </c>
      <c r="P2844" s="233">
        <v>0</v>
      </c>
      <c r="Q2844" s="234">
        <v>0</v>
      </c>
      <c r="R2844" s="233">
        <v>0</v>
      </c>
      <c r="S2844" s="234">
        <v>0</v>
      </c>
      <c r="T2844" s="233">
        <v>0</v>
      </c>
      <c r="U2844" s="235">
        <f t="shared" si="308"/>
        <v>262.8</v>
      </c>
      <c r="V2844" s="227">
        <f t="shared" si="309"/>
        <v>0</v>
      </c>
      <c r="W2844" s="227">
        <f t="shared" si="310"/>
        <v>0</v>
      </c>
      <c r="X2844" s="227">
        <f t="shared" si="313"/>
        <v>0</v>
      </c>
      <c r="Y2844" s="227">
        <f t="shared" si="311"/>
        <v>0</v>
      </c>
      <c r="Z2844" s="227">
        <f t="shared" si="312"/>
        <v>0</v>
      </c>
      <c r="AA2844" s="227">
        <f t="shared" si="314"/>
        <v>0</v>
      </c>
    </row>
    <row r="2845" spans="2:27" ht="13.5" hidden="1">
      <c r="B2845" s="232" t="s">
        <v>1110</v>
      </c>
      <c r="C2845" s="232" t="s">
        <v>788</v>
      </c>
      <c r="D2845" s="232" t="s">
        <v>1448</v>
      </c>
      <c r="E2845" s="232" t="s">
        <v>988</v>
      </c>
      <c r="F2845" s="232">
        <v>96</v>
      </c>
      <c r="G2845" s="232" t="s">
        <v>1365</v>
      </c>
      <c r="H2845" s="233">
        <v>14.53</v>
      </c>
      <c r="I2845" s="233">
        <v>0</v>
      </c>
      <c r="J2845" s="233">
        <v>0</v>
      </c>
      <c r="K2845" s="234">
        <v>0</v>
      </c>
      <c r="L2845" s="233">
        <v>0</v>
      </c>
      <c r="M2845" s="234">
        <v>0</v>
      </c>
      <c r="N2845" s="233">
        <v>0</v>
      </c>
      <c r="O2845" s="233">
        <v>0</v>
      </c>
      <c r="P2845" s="233">
        <v>0</v>
      </c>
      <c r="Q2845" s="234">
        <v>0</v>
      </c>
      <c r="R2845" s="233">
        <v>0</v>
      </c>
      <c r="S2845" s="234">
        <v>0</v>
      </c>
      <c r="T2845" s="233">
        <v>0</v>
      </c>
      <c r="U2845" s="235">
        <f t="shared" si="308"/>
        <v>10606.9</v>
      </c>
      <c r="V2845" s="227">
        <f t="shared" si="309"/>
        <v>0</v>
      </c>
      <c r="W2845" s="227">
        <f t="shared" si="310"/>
        <v>0</v>
      </c>
      <c r="X2845" s="227">
        <f t="shared" si="313"/>
        <v>0</v>
      </c>
      <c r="Y2845" s="227">
        <f t="shared" si="311"/>
        <v>0</v>
      </c>
      <c r="Z2845" s="227">
        <f t="shared" si="312"/>
        <v>0</v>
      </c>
      <c r="AA2845" s="227">
        <f t="shared" si="314"/>
        <v>0</v>
      </c>
    </row>
    <row r="2846" spans="2:27" ht="13.5" hidden="1">
      <c r="B2846" s="232" t="s">
        <v>1110</v>
      </c>
      <c r="C2846" s="232" t="s">
        <v>789</v>
      </c>
      <c r="D2846" s="232" t="s">
        <v>1448</v>
      </c>
      <c r="E2846" s="232" t="s">
        <v>988</v>
      </c>
      <c r="F2846" s="232">
        <v>4</v>
      </c>
      <c r="G2846" s="232" t="s">
        <v>1312</v>
      </c>
      <c r="H2846" s="233">
        <v>0.66</v>
      </c>
      <c r="I2846" s="233">
        <v>0</v>
      </c>
      <c r="J2846" s="233">
        <v>0</v>
      </c>
      <c r="K2846" s="234">
        <v>0</v>
      </c>
      <c r="L2846" s="233">
        <v>0</v>
      </c>
      <c r="M2846" s="234">
        <v>0</v>
      </c>
      <c r="N2846" s="233">
        <v>0</v>
      </c>
      <c r="O2846" s="233">
        <v>0</v>
      </c>
      <c r="P2846" s="233">
        <v>0</v>
      </c>
      <c r="Q2846" s="234">
        <v>0</v>
      </c>
      <c r="R2846" s="233">
        <v>0</v>
      </c>
      <c r="S2846" s="234">
        <v>0</v>
      </c>
      <c r="T2846" s="233">
        <v>0</v>
      </c>
      <c r="U2846" s="235">
        <f t="shared" si="308"/>
        <v>481.8</v>
      </c>
      <c r="V2846" s="227">
        <f t="shared" si="309"/>
        <v>0</v>
      </c>
      <c r="W2846" s="227">
        <f t="shared" si="310"/>
        <v>0</v>
      </c>
      <c r="X2846" s="227">
        <f t="shared" si="313"/>
        <v>0</v>
      </c>
      <c r="Y2846" s="227">
        <f t="shared" si="311"/>
        <v>0</v>
      </c>
      <c r="Z2846" s="227">
        <f t="shared" si="312"/>
        <v>0</v>
      </c>
      <c r="AA2846" s="227">
        <f t="shared" si="314"/>
        <v>0</v>
      </c>
    </row>
    <row r="2847" spans="2:27" ht="13.5" hidden="1">
      <c r="B2847" s="232" t="s">
        <v>1110</v>
      </c>
      <c r="C2847" s="232" t="s">
        <v>1366</v>
      </c>
      <c r="D2847" s="232" t="s">
        <v>1448</v>
      </c>
      <c r="E2847" s="232" t="s">
        <v>988</v>
      </c>
      <c r="F2847" s="232">
        <v>64</v>
      </c>
      <c r="G2847" s="232" t="s">
        <v>1364</v>
      </c>
      <c r="H2847" s="233">
        <v>7.66</v>
      </c>
      <c r="I2847" s="233">
        <v>0</v>
      </c>
      <c r="J2847" s="233">
        <v>0</v>
      </c>
      <c r="K2847" s="234">
        <v>0</v>
      </c>
      <c r="L2847" s="233">
        <v>0</v>
      </c>
      <c r="M2847" s="234">
        <v>0</v>
      </c>
      <c r="N2847" s="233">
        <v>0</v>
      </c>
      <c r="O2847" s="233">
        <v>0</v>
      </c>
      <c r="P2847" s="233">
        <v>0</v>
      </c>
      <c r="Q2847" s="234">
        <v>0</v>
      </c>
      <c r="R2847" s="233">
        <v>0</v>
      </c>
      <c r="S2847" s="234">
        <v>0</v>
      </c>
      <c r="T2847" s="233">
        <v>0</v>
      </c>
      <c r="U2847" s="235">
        <f t="shared" si="308"/>
        <v>5591.8</v>
      </c>
      <c r="V2847" s="227">
        <f t="shared" si="309"/>
        <v>0</v>
      </c>
      <c r="W2847" s="227">
        <f t="shared" si="310"/>
        <v>0</v>
      </c>
      <c r="X2847" s="227">
        <f t="shared" si="313"/>
        <v>0</v>
      </c>
      <c r="Y2847" s="227">
        <f t="shared" si="311"/>
        <v>0</v>
      </c>
      <c r="Z2847" s="227">
        <f t="shared" si="312"/>
        <v>0</v>
      </c>
      <c r="AA2847" s="227">
        <f t="shared" si="314"/>
        <v>0</v>
      </c>
    </row>
    <row r="2848" spans="2:27" ht="13.5" hidden="1">
      <c r="B2848" s="232" t="s">
        <v>1110</v>
      </c>
      <c r="C2848" s="232" t="s">
        <v>1367</v>
      </c>
      <c r="D2848" s="232" t="s">
        <v>1448</v>
      </c>
      <c r="E2848" s="232" t="s">
        <v>988</v>
      </c>
      <c r="F2848" s="232">
        <v>8</v>
      </c>
      <c r="G2848" s="232" t="s">
        <v>1317</v>
      </c>
      <c r="H2848" s="233">
        <v>1.071</v>
      </c>
      <c r="I2848" s="233">
        <v>0</v>
      </c>
      <c r="J2848" s="233">
        <v>0</v>
      </c>
      <c r="K2848" s="234">
        <v>0</v>
      </c>
      <c r="L2848" s="233">
        <v>0</v>
      </c>
      <c r="M2848" s="234">
        <v>0</v>
      </c>
      <c r="N2848" s="233">
        <v>0</v>
      </c>
      <c r="O2848" s="233">
        <v>0</v>
      </c>
      <c r="P2848" s="233">
        <v>0</v>
      </c>
      <c r="Q2848" s="234">
        <v>0</v>
      </c>
      <c r="R2848" s="233">
        <v>0</v>
      </c>
      <c r="S2848" s="234">
        <v>0</v>
      </c>
      <c r="T2848" s="233">
        <v>0</v>
      </c>
      <c r="U2848" s="235">
        <f t="shared" si="308"/>
        <v>781.82999999999993</v>
      </c>
      <c r="V2848" s="227">
        <f t="shared" si="309"/>
        <v>0</v>
      </c>
      <c r="W2848" s="227">
        <f t="shared" si="310"/>
        <v>0</v>
      </c>
      <c r="X2848" s="227">
        <f t="shared" si="313"/>
        <v>0</v>
      </c>
      <c r="Y2848" s="227">
        <f t="shared" si="311"/>
        <v>0</v>
      </c>
      <c r="Z2848" s="227">
        <f t="shared" si="312"/>
        <v>0</v>
      </c>
      <c r="AA2848" s="227">
        <f t="shared" si="314"/>
        <v>0</v>
      </c>
    </row>
    <row r="2849" spans="2:27" ht="13.5" hidden="1">
      <c r="B2849" s="232" t="s">
        <v>1110</v>
      </c>
      <c r="C2849" s="232" t="s">
        <v>1368</v>
      </c>
      <c r="D2849" s="232" t="s">
        <v>1448</v>
      </c>
      <c r="E2849" s="232" t="s">
        <v>988</v>
      </c>
      <c r="F2849" s="232">
        <v>128</v>
      </c>
      <c r="G2849" s="232" t="s">
        <v>1369</v>
      </c>
      <c r="H2849" s="233">
        <v>15.1892</v>
      </c>
      <c r="I2849" s="233">
        <v>0</v>
      </c>
      <c r="J2849" s="233">
        <v>0</v>
      </c>
      <c r="K2849" s="234">
        <v>0</v>
      </c>
      <c r="L2849" s="233">
        <v>0</v>
      </c>
      <c r="M2849" s="234">
        <v>0</v>
      </c>
      <c r="N2849" s="233">
        <v>0</v>
      </c>
      <c r="O2849" s="233">
        <v>0</v>
      </c>
      <c r="P2849" s="233">
        <v>0</v>
      </c>
      <c r="Q2849" s="234">
        <v>0</v>
      </c>
      <c r="R2849" s="233">
        <v>0</v>
      </c>
      <c r="S2849" s="234">
        <v>0</v>
      </c>
      <c r="T2849" s="233">
        <v>0</v>
      </c>
      <c r="U2849" s="235">
        <f t="shared" si="308"/>
        <v>11088.116</v>
      </c>
      <c r="V2849" s="227">
        <f t="shared" si="309"/>
        <v>0</v>
      </c>
      <c r="W2849" s="227">
        <f t="shared" si="310"/>
        <v>0</v>
      </c>
      <c r="X2849" s="227">
        <f t="shared" si="313"/>
        <v>0</v>
      </c>
      <c r="Y2849" s="227">
        <f t="shared" si="311"/>
        <v>0</v>
      </c>
      <c r="Z2849" s="227">
        <f t="shared" si="312"/>
        <v>0</v>
      </c>
      <c r="AA2849" s="227">
        <f t="shared" si="314"/>
        <v>0</v>
      </c>
    </row>
    <row r="2850" spans="2:27" ht="13.5" hidden="1">
      <c r="B2850" s="232" t="s">
        <v>1110</v>
      </c>
      <c r="C2850" s="232" t="s">
        <v>1370</v>
      </c>
      <c r="D2850" s="232" t="s">
        <v>1448</v>
      </c>
      <c r="E2850" s="232" t="s">
        <v>988</v>
      </c>
      <c r="F2850" s="232">
        <v>16</v>
      </c>
      <c r="G2850" s="232" t="s">
        <v>1316</v>
      </c>
      <c r="H2850" s="233">
        <v>2.012</v>
      </c>
      <c r="I2850" s="233">
        <v>0</v>
      </c>
      <c r="J2850" s="233">
        <v>0</v>
      </c>
      <c r="K2850" s="234">
        <v>0</v>
      </c>
      <c r="L2850" s="233">
        <v>0</v>
      </c>
      <c r="M2850" s="234">
        <v>0</v>
      </c>
      <c r="N2850" s="233">
        <v>0</v>
      </c>
      <c r="O2850" s="233">
        <v>0</v>
      </c>
      <c r="P2850" s="233">
        <v>0</v>
      </c>
      <c r="Q2850" s="234">
        <v>0</v>
      </c>
      <c r="R2850" s="233">
        <v>0</v>
      </c>
      <c r="S2850" s="234">
        <v>0</v>
      </c>
      <c r="T2850" s="233">
        <v>0</v>
      </c>
      <c r="U2850" s="235">
        <f t="shared" si="308"/>
        <v>1468.76</v>
      </c>
      <c r="V2850" s="227">
        <f t="shared" si="309"/>
        <v>0</v>
      </c>
      <c r="W2850" s="227">
        <f t="shared" si="310"/>
        <v>0</v>
      </c>
      <c r="X2850" s="227">
        <f t="shared" si="313"/>
        <v>0</v>
      </c>
      <c r="Y2850" s="227">
        <f t="shared" si="311"/>
        <v>0</v>
      </c>
      <c r="Z2850" s="227">
        <f t="shared" si="312"/>
        <v>0</v>
      </c>
      <c r="AA2850" s="227">
        <f t="shared" si="314"/>
        <v>0</v>
      </c>
    </row>
    <row r="2851" spans="2:27" ht="13.5" hidden="1">
      <c r="B2851" s="232" t="s">
        <v>1110</v>
      </c>
      <c r="C2851" s="232" t="s">
        <v>1371</v>
      </c>
      <c r="D2851" s="232" t="s">
        <v>1448</v>
      </c>
      <c r="E2851" s="232" t="s">
        <v>988</v>
      </c>
      <c r="F2851" s="232">
        <v>32</v>
      </c>
      <c r="G2851" s="232" t="s">
        <v>1345</v>
      </c>
      <c r="H2851" s="233">
        <v>3.895</v>
      </c>
      <c r="I2851" s="233">
        <v>0</v>
      </c>
      <c r="J2851" s="233">
        <v>0</v>
      </c>
      <c r="K2851" s="234">
        <v>0</v>
      </c>
      <c r="L2851" s="233">
        <v>0</v>
      </c>
      <c r="M2851" s="234">
        <v>0</v>
      </c>
      <c r="N2851" s="233">
        <v>0</v>
      </c>
      <c r="O2851" s="233">
        <v>0</v>
      </c>
      <c r="P2851" s="233">
        <v>0</v>
      </c>
      <c r="Q2851" s="234">
        <v>0</v>
      </c>
      <c r="R2851" s="233">
        <v>0</v>
      </c>
      <c r="S2851" s="234">
        <v>0</v>
      </c>
      <c r="T2851" s="233">
        <v>0</v>
      </c>
      <c r="U2851" s="235">
        <f t="shared" si="308"/>
        <v>2843.35</v>
      </c>
      <c r="V2851" s="227">
        <f t="shared" si="309"/>
        <v>0</v>
      </c>
      <c r="W2851" s="227">
        <f t="shared" si="310"/>
        <v>0</v>
      </c>
      <c r="X2851" s="227">
        <f t="shared" si="313"/>
        <v>0</v>
      </c>
      <c r="Y2851" s="227">
        <f t="shared" si="311"/>
        <v>0</v>
      </c>
      <c r="Z2851" s="227">
        <f t="shared" si="312"/>
        <v>0</v>
      </c>
      <c r="AA2851" s="227">
        <f t="shared" si="314"/>
        <v>0</v>
      </c>
    </row>
    <row r="2852" spans="2:27" ht="13.5" hidden="1">
      <c r="B2852" s="232" t="s">
        <v>1110</v>
      </c>
      <c r="C2852" s="232" t="s">
        <v>1372</v>
      </c>
      <c r="D2852" s="232" t="s">
        <v>1448</v>
      </c>
      <c r="E2852" s="232" t="s">
        <v>988</v>
      </c>
      <c r="F2852" s="232">
        <v>2</v>
      </c>
      <c r="G2852" s="232" t="s">
        <v>1311</v>
      </c>
      <c r="H2852" s="233">
        <v>0.29499999999999998</v>
      </c>
      <c r="I2852" s="233">
        <v>0</v>
      </c>
      <c r="J2852" s="233">
        <v>0</v>
      </c>
      <c r="K2852" s="234">
        <v>0</v>
      </c>
      <c r="L2852" s="233">
        <v>0</v>
      </c>
      <c r="M2852" s="234">
        <v>0</v>
      </c>
      <c r="N2852" s="233">
        <v>0</v>
      </c>
      <c r="O2852" s="233">
        <v>0</v>
      </c>
      <c r="P2852" s="233">
        <v>0</v>
      </c>
      <c r="Q2852" s="234">
        <v>0</v>
      </c>
      <c r="R2852" s="233">
        <v>0</v>
      </c>
      <c r="S2852" s="234">
        <v>0</v>
      </c>
      <c r="T2852" s="233">
        <v>0</v>
      </c>
      <c r="U2852" s="235">
        <f t="shared" si="308"/>
        <v>215.35</v>
      </c>
      <c r="V2852" s="227">
        <f t="shared" si="309"/>
        <v>0</v>
      </c>
      <c r="W2852" s="227">
        <f t="shared" si="310"/>
        <v>0</v>
      </c>
      <c r="X2852" s="227">
        <f t="shared" si="313"/>
        <v>0</v>
      </c>
      <c r="Y2852" s="227">
        <f t="shared" si="311"/>
        <v>0</v>
      </c>
      <c r="Z2852" s="227">
        <f t="shared" si="312"/>
        <v>0</v>
      </c>
      <c r="AA2852" s="227">
        <f t="shared" si="314"/>
        <v>0</v>
      </c>
    </row>
    <row r="2853" spans="2:27" ht="13.5" hidden="1">
      <c r="B2853" s="232" t="s">
        <v>1110</v>
      </c>
      <c r="C2853" s="232" t="s">
        <v>1373</v>
      </c>
      <c r="D2853" s="232" t="s">
        <v>1448</v>
      </c>
      <c r="E2853" s="232" t="s">
        <v>988</v>
      </c>
      <c r="F2853" s="232">
        <v>128</v>
      </c>
      <c r="G2853" s="232" t="s">
        <v>1369</v>
      </c>
      <c r="H2853" s="233">
        <v>15.189</v>
      </c>
      <c r="I2853" s="233">
        <v>0</v>
      </c>
      <c r="J2853" s="233">
        <v>0</v>
      </c>
      <c r="K2853" s="234">
        <v>0</v>
      </c>
      <c r="L2853" s="233">
        <v>0</v>
      </c>
      <c r="M2853" s="234">
        <v>0</v>
      </c>
      <c r="N2853" s="233">
        <v>0</v>
      </c>
      <c r="O2853" s="233">
        <v>0</v>
      </c>
      <c r="P2853" s="233">
        <v>0</v>
      </c>
      <c r="Q2853" s="234">
        <v>0</v>
      </c>
      <c r="R2853" s="233">
        <v>0</v>
      </c>
      <c r="S2853" s="234">
        <v>0</v>
      </c>
      <c r="T2853" s="233">
        <v>0</v>
      </c>
      <c r="U2853" s="235">
        <f t="shared" si="308"/>
        <v>11087.97</v>
      </c>
      <c r="V2853" s="227">
        <f t="shared" si="309"/>
        <v>0</v>
      </c>
      <c r="W2853" s="227">
        <f t="shared" si="310"/>
        <v>0</v>
      </c>
      <c r="X2853" s="227">
        <f t="shared" si="313"/>
        <v>0</v>
      </c>
      <c r="Y2853" s="227">
        <f t="shared" si="311"/>
        <v>0</v>
      </c>
      <c r="Z2853" s="227">
        <f t="shared" si="312"/>
        <v>0</v>
      </c>
      <c r="AA2853" s="227">
        <f t="shared" si="314"/>
        <v>0</v>
      </c>
    </row>
    <row r="2854" spans="2:27" ht="13.5" hidden="1">
      <c r="B2854" s="232" t="s">
        <v>1110</v>
      </c>
      <c r="C2854" s="232" t="s">
        <v>1374</v>
      </c>
      <c r="D2854" s="232" t="s">
        <v>1448</v>
      </c>
      <c r="E2854" s="232" t="s">
        <v>988</v>
      </c>
      <c r="F2854" s="232">
        <v>4</v>
      </c>
      <c r="G2854" s="232" t="s">
        <v>1312</v>
      </c>
      <c r="H2854" s="233">
        <v>0.53100000000000003</v>
      </c>
      <c r="I2854" s="233">
        <v>0</v>
      </c>
      <c r="J2854" s="233">
        <v>0</v>
      </c>
      <c r="K2854" s="234">
        <v>0</v>
      </c>
      <c r="L2854" s="233">
        <v>0</v>
      </c>
      <c r="M2854" s="234">
        <v>0</v>
      </c>
      <c r="N2854" s="233">
        <v>0</v>
      </c>
      <c r="O2854" s="233">
        <v>0</v>
      </c>
      <c r="P2854" s="233">
        <v>0</v>
      </c>
      <c r="Q2854" s="234">
        <v>0</v>
      </c>
      <c r="R2854" s="233">
        <v>0</v>
      </c>
      <c r="S2854" s="234">
        <v>0</v>
      </c>
      <c r="T2854" s="233">
        <v>0</v>
      </c>
      <c r="U2854" s="235">
        <f t="shared" si="308"/>
        <v>387.63</v>
      </c>
      <c r="V2854" s="227">
        <f t="shared" si="309"/>
        <v>0</v>
      </c>
      <c r="W2854" s="227">
        <f t="shared" si="310"/>
        <v>0</v>
      </c>
      <c r="X2854" s="227">
        <f t="shared" si="313"/>
        <v>0</v>
      </c>
      <c r="Y2854" s="227">
        <f t="shared" si="311"/>
        <v>0</v>
      </c>
      <c r="Z2854" s="227">
        <f t="shared" si="312"/>
        <v>0</v>
      </c>
      <c r="AA2854" s="227">
        <f t="shared" si="314"/>
        <v>0</v>
      </c>
    </row>
    <row r="2855" spans="2:27" ht="13.5" hidden="1">
      <c r="B2855" s="232" t="s">
        <v>1110</v>
      </c>
      <c r="C2855" s="232" t="s">
        <v>1030</v>
      </c>
      <c r="D2855" s="232" t="s">
        <v>1448</v>
      </c>
      <c r="E2855" s="232" t="s">
        <v>988</v>
      </c>
      <c r="F2855" s="232">
        <v>96</v>
      </c>
      <c r="G2855" s="232" t="s">
        <v>1310</v>
      </c>
      <c r="H2855" s="233">
        <v>7.5739999999999998</v>
      </c>
      <c r="I2855" s="233">
        <v>0</v>
      </c>
      <c r="J2855" s="233">
        <v>0</v>
      </c>
      <c r="K2855" s="234">
        <v>0</v>
      </c>
      <c r="L2855" s="233">
        <v>0</v>
      </c>
      <c r="M2855" s="234">
        <v>0</v>
      </c>
      <c r="N2855" s="233">
        <v>0</v>
      </c>
      <c r="O2855" s="233">
        <v>0</v>
      </c>
      <c r="P2855" s="233">
        <v>0</v>
      </c>
      <c r="Q2855" s="234">
        <v>0</v>
      </c>
      <c r="R2855" s="233">
        <v>0</v>
      </c>
      <c r="S2855" s="234">
        <v>0</v>
      </c>
      <c r="T2855" s="233">
        <v>0</v>
      </c>
      <c r="U2855" s="235">
        <f t="shared" si="308"/>
        <v>5529.0199999999995</v>
      </c>
      <c r="V2855" s="227">
        <f t="shared" si="309"/>
        <v>0</v>
      </c>
      <c r="W2855" s="227">
        <f t="shared" si="310"/>
        <v>0</v>
      </c>
      <c r="X2855" s="227">
        <f t="shared" si="313"/>
        <v>0</v>
      </c>
      <c r="Y2855" s="227">
        <f t="shared" si="311"/>
        <v>0</v>
      </c>
      <c r="Z2855" s="227">
        <f t="shared" si="312"/>
        <v>0</v>
      </c>
      <c r="AA2855" s="227">
        <f t="shared" si="314"/>
        <v>0</v>
      </c>
    </row>
    <row r="2856" spans="2:27" ht="13.5" hidden="1">
      <c r="B2856" s="232" t="s">
        <v>1110</v>
      </c>
      <c r="C2856" s="232" t="s">
        <v>1031</v>
      </c>
      <c r="D2856" s="232" t="s">
        <v>1448</v>
      </c>
      <c r="E2856" s="232" t="s">
        <v>988</v>
      </c>
      <c r="F2856" s="232">
        <v>8</v>
      </c>
      <c r="G2856" s="232" t="s">
        <v>1311</v>
      </c>
      <c r="H2856" s="233">
        <v>0.71199999999999997</v>
      </c>
      <c r="I2856" s="233">
        <v>0</v>
      </c>
      <c r="J2856" s="233">
        <v>0</v>
      </c>
      <c r="K2856" s="234">
        <v>0</v>
      </c>
      <c r="L2856" s="233">
        <v>0</v>
      </c>
      <c r="M2856" s="234">
        <v>0</v>
      </c>
      <c r="N2856" s="233">
        <v>0</v>
      </c>
      <c r="O2856" s="233">
        <v>0</v>
      </c>
      <c r="P2856" s="233">
        <v>0</v>
      </c>
      <c r="Q2856" s="234">
        <v>0</v>
      </c>
      <c r="R2856" s="233">
        <v>0</v>
      </c>
      <c r="S2856" s="234">
        <v>0</v>
      </c>
      <c r="T2856" s="233">
        <v>0</v>
      </c>
      <c r="U2856" s="235">
        <f t="shared" si="308"/>
        <v>519.76</v>
      </c>
      <c r="V2856" s="227">
        <f t="shared" si="309"/>
        <v>0</v>
      </c>
      <c r="W2856" s="227">
        <f t="shared" si="310"/>
        <v>0</v>
      </c>
      <c r="X2856" s="227">
        <f t="shared" si="313"/>
        <v>0</v>
      </c>
      <c r="Y2856" s="227">
        <f t="shared" si="311"/>
        <v>0</v>
      </c>
      <c r="Z2856" s="227">
        <f t="shared" si="312"/>
        <v>0</v>
      </c>
      <c r="AA2856" s="227">
        <f t="shared" si="314"/>
        <v>0</v>
      </c>
    </row>
    <row r="2857" spans="2:27" ht="13.5" hidden="1">
      <c r="B2857" s="232" t="s">
        <v>1110</v>
      </c>
      <c r="C2857" s="232" t="s">
        <v>1032</v>
      </c>
      <c r="D2857" s="232" t="s">
        <v>1448</v>
      </c>
      <c r="E2857" s="232" t="s">
        <v>988</v>
      </c>
      <c r="F2857" s="232">
        <v>24</v>
      </c>
      <c r="G2857" s="232" t="s">
        <v>1375</v>
      </c>
      <c r="H2857" s="233">
        <v>1.9910000000000001</v>
      </c>
      <c r="I2857" s="233">
        <v>0</v>
      </c>
      <c r="J2857" s="233">
        <v>0</v>
      </c>
      <c r="K2857" s="234">
        <v>0</v>
      </c>
      <c r="L2857" s="233">
        <v>0</v>
      </c>
      <c r="M2857" s="234">
        <v>0</v>
      </c>
      <c r="N2857" s="233">
        <v>0</v>
      </c>
      <c r="O2857" s="233">
        <v>0</v>
      </c>
      <c r="P2857" s="233">
        <v>0</v>
      </c>
      <c r="Q2857" s="234">
        <v>0</v>
      </c>
      <c r="R2857" s="233">
        <v>0</v>
      </c>
      <c r="S2857" s="234">
        <v>0</v>
      </c>
      <c r="T2857" s="233">
        <v>0</v>
      </c>
      <c r="U2857" s="235">
        <f t="shared" si="308"/>
        <v>1453.43</v>
      </c>
      <c r="V2857" s="227">
        <f t="shared" si="309"/>
        <v>0</v>
      </c>
      <c r="W2857" s="227">
        <f t="shared" si="310"/>
        <v>0</v>
      </c>
      <c r="X2857" s="227">
        <f t="shared" si="313"/>
        <v>0</v>
      </c>
      <c r="Y2857" s="227">
        <f t="shared" si="311"/>
        <v>0</v>
      </c>
      <c r="Z2857" s="227">
        <f t="shared" si="312"/>
        <v>0</v>
      </c>
      <c r="AA2857" s="227">
        <f t="shared" si="314"/>
        <v>0</v>
      </c>
    </row>
    <row r="2858" spans="2:27" ht="13.5" hidden="1">
      <c r="B2858" s="232" t="s">
        <v>1110</v>
      </c>
      <c r="C2858" s="232" t="s">
        <v>1033</v>
      </c>
      <c r="D2858" s="232" t="s">
        <v>1448</v>
      </c>
      <c r="E2858" s="232" t="s">
        <v>988</v>
      </c>
      <c r="F2858" s="232">
        <v>4</v>
      </c>
      <c r="G2858" s="232" t="s">
        <v>1315</v>
      </c>
      <c r="H2858" s="233">
        <v>0.40899999999999997</v>
      </c>
      <c r="I2858" s="233">
        <v>0</v>
      </c>
      <c r="J2858" s="233">
        <v>0</v>
      </c>
      <c r="K2858" s="234">
        <v>0</v>
      </c>
      <c r="L2858" s="233">
        <v>0</v>
      </c>
      <c r="M2858" s="234">
        <v>0</v>
      </c>
      <c r="N2858" s="233">
        <v>0</v>
      </c>
      <c r="O2858" s="233">
        <v>0</v>
      </c>
      <c r="P2858" s="233">
        <v>0</v>
      </c>
      <c r="Q2858" s="234">
        <v>0</v>
      </c>
      <c r="R2858" s="233">
        <v>0</v>
      </c>
      <c r="S2858" s="234">
        <v>0</v>
      </c>
      <c r="T2858" s="233">
        <v>0</v>
      </c>
      <c r="U2858" s="235">
        <f t="shared" si="308"/>
        <v>298.57</v>
      </c>
      <c r="V2858" s="227">
        <f t="shared" si="309"/>
        <v>0</v>
      </c>
      <c r="W2858" s="227">
        <f t="shared" si="310"/>
        <v>0</v>
      </c>
      <c r="X2858" s="227">
        <f t="shared" si="313"/>
        <v>0</v>
      </c>
      <c r="Y2858" s="227">
        <f t="shared" si="311"/>
        <v>0</v>
      </c>
      <c r="Z2858" s="227">
        <f t="shared" si="312"/>
        <v>0</v>
      </c>
      <c r="AA2858" s="227">
        <f t="shared" si="314"/>
        <v>0</v>
      </c>
    </row>
    <row r="2859" spans="2:27" ht="13.5" hidden="1">
      <c r="B2859" s="232" t="s">
        <v>1110</v>
      </c>
      <c r="C2859" s="232" t="s">
        <v>794</v>
      </c>
      <c r="D2859" s="232" t="s">
        <v>1448</v>
      </c>
      <c r="E2859" s="232" t="s">
        <v>988</v>
      </c>
      <c r="F2859" s="232">
        <v>40</v>
      </c>
      <c r="G2859" s="232" t="s">
        <v>1376</v>
      </c>
      <c r="H2859" s="233">
        <v>3.27</v>
      </c>
      <c r="I2859" s="233">
        <v>0</v>
      </c>
      <c r="J2859" s="233">
        <v>0</v>
      </c>
      <c r="K2859" s="234">
        <v>0</v>
      </c>
      <c r="L2859" s="233">
        <v>0</v>
      </c>
      <c r="M2859" s="234">
        <v>0</v>
      </c>
      <c r="N2859" s="233">
        <v>0</v>
      </c>
      <c r="O2859" s="233">
        <v>0</v>
      </c>
      <c r="P2859" s="233">
        <v>0</v>
      </c>
      <c r="Q2859" s="234">
        <v>0</v>
      </c>
      <c r="R2859" s="233">
        <v>0</v>
      </c>
      <c r="S2859" s="234">
        <v>0</v>
      </c>
      <c r="T2859" s="233">
        <v>0</v>
      </c>
      <c r="U2859" s="235">
        <f t="shared" si="308"/>
        <v>2387.1</v>
      </c>
      <c r="V2859" s="227">
        <f t="shared" si="309"/>
        <v>0</v>
      </c>
      <c r="W2859" s="227">
        <f t="shared" si="310"/>
        <v>0</v>
      </c>
      <c r="X2859" s="227">
        <f t="shared" si="313"/>
        <v>0</v>
      </c>
      <c r="Y2859" s="227">
        <f t="shared" si="311"/>
        <v>0</v>
      </c>
      <c r="Z2859" s="227">
        <f t="shared" si="312"/>
        <v>0</v>
      </c>
      <c r="AA2859" s="227">
        <f t="shared" si="314"/>
        <v>0</v>
      </c>
    </row>
    <row r="2860" spans="2:27" ht="13.5" hidden="1">
      <c r="B2860" s="232" t="s">
        <v>1110</v>
      </c>
      <c r="C2860" s="232" t="s">
        <v>795</v>
      </c>
      <c r="D2860" s="232" t="s">
        <v>1448</v>
      </c>
      <c r="E2860" s="232" t="s">
        <v>988</v>
      </c>
      <c r="F2860" s="232">
        <v>64</v>
      </c>
      <c r="G2860" s="232" t="s">
        <v>1345</v>
      </c>
      <c r="H2860" s="233">
        <v>5.1539999999999999</v>
      </c>
      <c r="I2860" s="233">
        <v>0</v>
      </c>
      <c r="J2860" s="233">
        <v>0</v>
      </c>
      <c r="K2860" s="234">
        <v>0</v>
      </c>
      <c r="L2860" s="233">
        <v>0</v>
      </c>
      <c r="M2860" s="234">
        <v>0</v>
      </c>
      <c r="N2860" s="233">
        <v>0</v>
      </c>
      <c r="O2860" s="233">
        <v>0</v>
      </c>
      <c r="P2860" s="233">
        <v>0</v>
      </c>
      <c r="Q2860" s="234">
        <v>0</v>
      </c>
      <c r="R2860" s="233">
        <v>0</v>
      </c>
      <c r="S2860" s="234">
        <v>0</v>
      </c>
      <c r="T2860" s="233">
        <v>0</v>
      </c>
      <c r="U2860" s="235">
        <f t="shared" si="308"/>
        <v>3762.42</v>
      </c>
      <c r="V2860" s="227">
        <f t="shared" si="309"/>
        <v>0</v>
      </c>
      <c r="W2860" s="227">
        <f t="shared" si="310"/>
        <v>0</v>
      </c>
      <c r="X2860" s="227">
        <f t="shared" si="313"/>
        <v>0</v>
      </c>
      <c r="Y2860" s="227">
        <f t="shared" si="311"/>
        <v>0</v>
      </c>
      <c r="Z2860" s="227">
        <f t="shared" si="312"/>
        <v>0</v>
      </c>
      <c r="AA2860" s="227">
        <f t="shared" si="314"/>
        <v>0</v>
      </c>
    </row>
    <row r="2861" spans="2:27" ht="13.5" hidden="1">
      <c r="B2861" s="232" t="s">
        <v>1110</v>
      </c>
      <c r="C2861" s="232" t="s">
        <v>796</v>
      </c>
      <c r="D2861" s="232" t="s">
        <v>1448</v>
      </c>
      <c r="E2861" s="232" t="s">
        <v>988</v>
      </c>
      <c r="F2861" s="232">
        <v>8</v>
      </c>
      <c r="G2861" s="232" t="s">
        <v>1312</v>
      </c>
      <c r="H2861" s="233">
        <v>0.75800000000000001</v>
      </c>
      <c r="I2861" s="233">
        <v>0</v>
      </c>
      <c r="J2861" s="233">
        <v>0</v>
      </c>
      <c r="K2861" s="234">
        <v>0</v>
      </c>
      <c r="L2861" s="233">
        <v>0</v>
      </c>
      <c r="M2861" s="234">
        <v>0</v>
      </c>
      <c r="N2861" s="233">
        <v>0</v>
      </c>
      <c r="O2861" s="233">
        <v>0</v>
      </c>
      <c r="P2861" s="233">
        <v>0</v>
      </c>
      <c r="Q2861" s="234">
        <v>0</v>
      </c>
      <c r="R2861" s="233">
        <v>0</v>
      </c>
      <c r="S2861" s="234">
        <v>0</v>
      </c>
      <c r="T2861" s="233">
        <v>0</v>
      </c>
      <c r="U2861" s="235">
        <f t="shared" si="308"/>
        <v>553.34</v>
      </c>
      <c r="V2861" s="227">
        <f t="shared" si="309"/>
        <v>0</v>
      </c>
      <c r="W2861" s="227">
        <f t="shared" si="310"/>
        <v>0</v>
      </c>
      <c r="X2861" s="227">
        <f t="shared" si="313"/>
        <v>0</v>
      </c>
      <c r="Y2861" s="227">
        <f t="shared" si="311"/>
        <v>0</v>
      </c>
      <c r="Z2861" s="227">
        <f t="shared" si="312"/>
        <v>0</v>
      </c>
      <c r="AA2861" s="227">
        <f t="shared" si="314"/>
        <v>0</v>
      </c>
    </row>
    <row r="2862" spans="2:27" ht="13.5" hidden="1">
      <c r="B2862" s="232" t="s">
        <v>1110</v>
      </c>
      <c r="C2862" s="232" t="s">
        <v>797</v>
      </c>
      <c r="D2862" s="232" t="s">
        <v>1448</v>
      </c>
      <c r="E2862" s="232" t="s">
        <v>988</v>
      </c>
      <c r="F2862" s="232">
        <v>16</v>
      </c>
      <c r="G2862" s="232" t="s">
        <v>1317</v>
      </c>
      <c r="H2862" s="233">
        <v>1.3859999999999999</v>
      </c>
      <c r="I2862" s="233">
        <v>0</v>
      </c>
      <c r="J2862" s="233">
        <v>0</v>
      </c>
      <c r="K2862" s="234">
        <v>0</v>
      </c>
      <c r="L2862" s="233">
        <v>0</v>
      </c>
      <c r="M2862" s="234">
        <v>0</v>
      </c>
      <c r="N2862" s="233">
        <v>0</v>
      </c>
      <c r="O2862" s="233">
        <v>0</v>
      </c>
      <c r="P2862" s="233">
        <v>0</v>
      </c>
      <c r="Q2862" s="234">
        <v>0</v>
      </c>
      <c r="R2862" s="233">
        <v>0</v>
      </c>
      <c r="S2862" s="234">
        <v>0</v>
      </c>
      <c r="T2862" s="233">
        <v>0</v>
      </c>
      <c r="U2862" s="235">
        <f t="shared" si="308"/>
        <v>1011.78</v>
      </c>
      <c r="V2862" s="227">
        <f t="shared" si="309"/>
        <v>0</v>
      </c>
      <c r="W2862" s="227">
        <f t="shared" si="310"/>
        <v>0</v>
      </c>
      <c r="X2862" s="227">
        <f t="shared" si="313"/>
        <v>0</v>
      </c>
      <c r="Y2862" s="227">
        <f t="shared" si="311"/>
        <v>0</v>
      </c>
      <c r="Z2862" s="227">
        <f t="shared" si="312"/>
        <v>0</v>
      </c>
      <c r="AA2862" s="227">
        <f t="shared" si="314"/>
        <v>0</v>
      </c>
    </row>
    <row r="2863" spans="2:27" ht="13.5" hidden="1">
      <c r="B2863" s="232" t="s">
        <v>1110</v>
      </c>
      <c r="C2863" s="232" t="s">
        <v>798</v>
      </c>
      <c r="D2863" s="232" t="s">
        <v>1448</v>
      </c>
      <c r="E2863" s="232" t="s">
        <v>988</v>
      </c>
      <c r="F2863" s="232">
        <v>2</v>
      </c>
      <c r="G2863" s="232" t="s">
        <v>1315</v>
      </c>
      <c r="H2863" s="233">
        <v>0.217</v>
      </c>
      <c r="I2863" s="233">
        <v>0</v>
      </c>
      <c r="J2863" s="233">
        <v>0</v>
      </c>
      <c r="K2863" s="234">
        <v>0</v>
      </c>
      <c r="L2863" s="233">
        <v>0</v>
      </c>
      <c r="M2863" s="234">
        <v>0</v>
      </c>
      <c r="N2863" s="233">
        <v>0</v>
      </c>
      <c r="O2863" s="233">
        <v>0</v>
      </c>
      <c r="P2863" s="233">
        <v>0</v>
      </c>
      <c r="Q2863" s="234">
        <v>0</v>
      </c>
      <c r="R2863" s="233">
        <v>0</v>
      </c>
      <c r="S2863" s="234">
        <v>0</v>
      </c>
      <c r="T2863" s="233">
        <v>0</v>
      </c>
      <c r="U2863" s="235">
        <f t="shared" si="308"/>
        <v>158.41</v>
      </c>
      <c r="V2863" s="227">
        <f t="shared" si="309"/>
        <v>0</v>
      </c>
      <c r="W2863" s="227">
        <f t="shared" si="310"/>
        <v>0</v>
      </c>
      <c r="X2863" s="227">
        <f t="shared" si="313"/>
        <v>0</v>
      </c>
      <c r="Y2863" s="227">
        <f t="shared" si="311"/>
        <v>0</v>
      </c>
      <c r="Z2863" s="227">
        <f t="shared" si="312"/>
        <v>0</v>
      </c>
      <c r="AA2863" s="227">
        <f t="shared" si="314"/>
        <v>0</v>
      </c>
    </row>
    <row r="2864" spans="2:27" ht="13.5" hidden="1">
      <c r="B2864" s="232" t="s">
        <v>1110</v>
      </c>
      <c r="C2864" s="232" t="s">
        <v>799</v>
      </c>
      <c r="D2864" s="232" t="s">
        <v>1448</v>
      </c>
      <c r="E2864" s="232" t="s">
        <v>988</v>
      </c>
      <c r="F2864" s="232">
        <v>4</v>
      </c>
      <c r="G2864" s="232" t="s">
        <v>1311</v>
      </c>
      <c r="H2864" s="233">
        <v>0.374</v>
      </c>
      <c r="I2864" s="233">
        <v>0</v>
      </c>
      <c r="J2864" s="233">
        <v>0</v>
      </c>
      <c r="K2864" s="234">
        <v>0</v>
      </c>
      <c r="L2864" s="233">
        <v>0</v>
      </c>
      <c r="M2864" s="234">
        <v>0</v>
      </c>
      <c r="N2864" s="233">
        <v>0</v>
      </c>
      <c r="O2864" s="233">
        <v>0</v>
      </c>
      <c r="P2864" s="233">
        <v>0</v>
      </c>
      <c r="Q2864" s="234">
        <v>0</v>
      </c>
      <c r="R2864" s="233">
        <v>0</v>
      </c>
      <c r="S2864" s="234">
        <v>0</v>
      </c>
      <c r="T2864" s="233">
        <v>0</v>
      </c>
      <c r="U2864" s="235">
        <f t="shared" si="308"/>
        <v>273.02</v>
      </c>
      <c r="V2864" s="227">
        <f t="shared" si="309"/>
        <v>0</v>
      </c>
      <c r="W2864" s="227">
        <f t="shared" si="310"/>
        <v>0</v>
      </c>
      <c r="X2864" s="227">
        <f t="shared" si="313"/>
        <v>0</v>
      </c>
      <c r="Y2864" s="227">
        <f t="shared" si="311"/>
        <v>0</v>
      </c>
      <c r="Z2864" s="227">
        <f t="shared" si="312"/>
        <v>0</v>
      </c>
      <c r="AA2864" s="227">
        <f t="shared" si="314"/>
        <v>0</v>
      </c>
    </row>
    <row r="2865" spans="2:27" ht="13.5" hidden="1">
      <c r="B2865" s="232" t="s">
        <v>1110</v>
      </c>
      <c r="C2865" s="232" t="s">
        <v>800</v>
      </c>
      <c r="D2865" s="232" t="s">
        <v>1448</v>
      </c>
      <c r="E2865" s="232" t="s">
        <v>988</v>
      </c>
      <c r="F2865" s="232">
        <v>48</v>
      </c>
      <c r="G2865" s="232" t="s">
        <v>1310</v>
      </c>
      <c r="H2865" s="233">
        <v>3.778</v>
      </c>
      <c r="I2865" s="233">
        <v>0</v>
      </c>
      <c r="J2865" s="233">
        <v>0</v>
      </c>
      <c r="K2865" s="234">
        <v>0</v>
      </c>
      <c r="L2865" s="233">
        <v>0</v>
      </c>
      <c r="M2865" s="234">
        <v>0</v>
      </c>
      <c r="N2865" s="233">
        <v>0</v>
      </c>
      <c r="O2865" s="233">
        <v>0</v>
      </c>
      <c r="P2865" s="233">
        <v>0</v>
      </c>
      <c r="Q2865" s="234">
        <v>0</v>
      </c>
      <c r="R2865" s="233">
        <v>0</v>
      </c>
      <c r="S2865" s="234">
        <v>0</v>
      </c>
      <c r="T2865" s="233">
        <v>0</v>
      </c>
      <c r="U2865" s="235">
        <f t="shared" si="308"/>
        <v>2757.94</v>
      </c>
      <c r="V2865" s="227">
        <f t="shared" si="309"/>
        <v>0</v>
      </c>
      <c r="W2865" s="227">
        <f t="shared" si="310"/>
        <v>0</v>
      </c>
      <c r="X2865" s="227">
        <f t="shared" si="313"/>
        <v>0</v>
      </c>
      <c r="Y2865" s="227">
        <f t="shared" si="311"/>
        <v>0</v>
      </c>
      <c r="Z2865" s="227">
        <f t="shared" si="312"/>
        <v>0</v>
      </c>
      <c r="AA2865" s="227">
        <f t="shared" si="314"/>
        <v>0</v>
      </c>
    </row>
    <row r="2866" spans="2:27" ht="13.5" hidden="1">
      <c r="B2866" s="232" t="s">
        <v>1110</v>
      </c>
      <c r="C2866" s="232" t="s">
        <v>801</v>
      </c>
      <c r="D2866" s="232" t="s">
        <v>1448</v>
      </c>
      <c r="E2866" s="232" t="s">
        <v>988</v>
      </c>
      <c r="F2866" s="232">
        <v>64</v>
      </c>
      <c r="G2866" s="232" t="s">
        <v>1345</v>
      </c>
      <c r="H2866" s="233">
        <v>4.9939999999999998</v>
      </c>
      <c r="I2866" s="233">
        <v>0</v>
      </c>
      <c r="J2866" s="233">
        <v>0</v>
      </c>
      <c r="K2866" s="234">
        <v>0</v>
      </c>
      <c r="L2866" s="233">
        <v>0</v>
      </c>
      <c r="M2866" s="234">
        <v>0</v>
      </c>
      <c r="N2866" s="233">
        <v>0</v>
      </c>
      <c r="O2866" s="233">
        <v>0</v>
      </c>
      <c r="P2866" s="233">
        <v>0</v>
      </c>
      <c r="Q2866" s="234">
        <v>0</v>
      </c>
      <c r="R2866" s="233">
        <v>0</v>
      </c>
      <c r="S2866" s="234">
        <v>0</v>
      </c>
      <c r="T2866" s="233">
        <v>0</v>
      </c>
      <c r="U2866" s="235">
        <f t="shared" si="308"/>
        <v>3645.62</v>
      </c>
      <c r="V2866" s="227">
        <f t="shared" si="309"/>
        <v>0</v>
      </c>
      <c r="W2866" s="227">
        <f t="shared" si="310"/>
        <v>0</v>
      </c>
      <c r="X2866" s="227">
        <f t="shared" si="313"/>
        <v>0</v>
      </c>
      <c r="Y2866" s="227">
        <f t="shared" si="311"/>
        <v>0</v>
      </c>
      <c r="Z2866" s="227">
        <f t="shared" si="312"/>
        <v>0</v>
      </c>
      <c r="AA2866" s="227">
        <f t="shared" si="314"/>
        <v>0</v>
      </c>
    </row>
    <row r="2867" spans="2:27" ht="13.5" hidden="1">
      <c r="B2867" s="232" t="s">
        <v>1110</v>
      </c>
      <c r="C2867" s="232" t="s">
        <v>802</v>
      </c>
      <c r="D2867" s="232" t="s">
        <v>1448</v>
      </c>
      <c r="E2867" s="232" t="s">
        <v>988</v>
      </c>
      <c r="F2867" s="232">
        <v>96</v>
      </c>
      <c r="G2867" s="232" t="s">
        <v>1356</v>
      </c>
      <c r="H2867" s="233">
        <v>7.4260000000000002</v>
      </c>
      <c r="I2867" s="233">
        <v>0</v>
      </c>
      <c r="J2867" s="233">
        <v>0</v>
      </c>
      <c r="K2867" s="234">
        <v>0</v>
      </c>
      <c r="L2867" s="233">
        <v>0</v>
      </c>
      <c r="M2867" s="234">
        <v>0</v>
      </c>
      <c r="N2867" s="233">
        <v>0</v>
      </c>
      <c r="O2867" s="233">
        <v>0</v>
      </c>
      <c r="P2867" s="233">
        <v>0</v>
      </c>
      <c r="Q2867" s="234">
        <v>0</v>
      </c>
      <c r="R2867" s="233">
        <v>0</v>
      </c>
      <c r="S2867" s="234">
        <v>0</v>
      </c>
      <c r="T2867" s="233">
        <v>0</v>
      </c>
      <c r="U2867" s="235">
        <f t="shared" si="308"/>
        <v>5420.9800000000005</v>
      </c>
      <c r="V2867" s="227">
        <f t="shared" si="309"/>
        <v>0</v>
      </c>
      <c r="W2867" s="227">
        <f t="shared" si="310"/>
        <v>0</v>
      </c>
      <c r="X2867" s="227">
        <f t="shared" si="313"/>
        <v>0</v>
      </c>
      <c r="Y2867" s="227">
        <f t="shared" si="311"/>
        <v>0</v>
      </c>
      <c r="Z2867" s="227">
        <f t="shared" si="312"/>
        <v>0</v>
      </c>
      <c r="AA2867" s="227">
        <f t="shared" si="314"/>
        <v>0</v>
      </c>
    </row>
    <row r="2868" spans="2:27" ht="13.5" hidden="1">
      <c r="B2868" s="232" t="s">
        <v>1110</v>
      </c>
      <c r="C2868" s="232" t="s">
        <v>803</v>
      </c>
      <c r="D2868" s="232" t="s">
        <v>1448</v>
      </c>
      <c r="E2868" s="232" t="s">
        <v>988</v>
      </c>
      <c r="F2868" s="232">
        <v>8</v>
      </c>
      <c r="G2868" s="232" t="s">
        <v>1312</v>
      </c>
      <c r="H2868" s="233">
        <v>0.73799999999999999</v>
      </c>
      <c r="I2868" s="233">
        <v>0</v>
      </c>
      <c r="J2868" s="233">
        <v>0</v>
      </c>
      <c r="K2868" s="234">
        <v>0</v>
      </c>
      <c r="L2868" s="233">
        <v>0</v>
      </c>
      <c r="M2868" s="234">
        <v>0</v>
      </c>
      <c r="N2868" s="233">
        <v>0</v>
      </c>
      <c r="O2868" s="233">
        <v>0</v>
      </c>
      <c r="P2868" s="233">
        <v>0</v>
      </c>
      <c r="Q2868" s="234">
        <v>0</v>
      </c>
      <c r="R2868" s="233">
        <v>0</v>
      </c>
      <c r="S2868" s="234">
        <v>0</v>
      </c>
      <c r="T2868" s="233">
        <v>0</v>
      </c>
      <c r="U2868" s="235">
        <f t="shared" si="308"/>
        <v>538.74</v>
      </c>
      <c r="V2868" s="227">
        <f t="shared" si="309"/>
        <v>0</v>
      </c>
      <c r="W2868" s="227">
        <f t="shared" si="310"/>
        <v>0</v>
      </c>
      <c r="X2868" s="227">
        <f t="shared" si="313"/>
        <v>0</v>
      </c>
      <c r="Y2868" s="227">
        <f t="shared" si="311"/>
        <v>0</v>
      </c>
      <c r="Z2868" s="227">
        <f t="shared" si="312"/>
        <v>0</v>
      </c>
      <c r="AA2868" s="227">
        <f t="shared" si="314"/>
        <v>0</v>
      </c>
    </row>
    <row r="2869" spans="2:27" ht="13.5" hidden="1">
      <c r="B2869" s="232" t="s">
        <v>1110</v>
      </c>
      <c r="C2869" s="232" t="s">
        <v>804</v>
      </c>
      <c r="D2869" s="232" t="s">
        <v>1448</v>
      </c>
      <c r="E2869" s="232" t="s">
        <v>988</v>
      </c>
      <c r="F2869" s="232">
        <v>16</v>
      </c>
      <c r="G2869" s="232" t="s">
        <v>1317</v>
      </c>
      <c r="H2869" s="233">
        <v>1.3460000000000001</v>
      </c>
      <c r="I2869" s="233">
        <v>0</v>
      </c>
      <c r="J2869" s="233">
        <v>0</v>
      </c>
      <c r="K2869" s="234">
        <v>0</v>
      </c>
      <c r="L2869" s="233">
        <v>0</v>
      </c>
      <c r="M2869" s="234">
        <v>0</v>
      </c>
      <c r="N2869" s="233">
        <v>0</v>
      </c>
      <c r="O2869" s="233">
        <v>0</v>
      </c>
      <c r="P2869" s="233">
        <v>0</v>
      </c>
      <c r="Q2869" s="234">
        <v>0</v>
      </c>
      <c r="R2869" s="233">
        <v>0</v>
      </c>
      <c r="S2869" s="234">
        <v>0</v>
      </c>
      <c r="T2869" s="233">
        <v>0</v>
      </c>
      <c r="U2869" s="235">
        <f t="shared" si="308"/>
        <v>982.58</v>
      </c>
      <c r="V2869" s="227">
        <f t="shared" si="309"/>
        <v>0</v>
      </c>
      <c r="W2869" s="227">
        <f t="shared" si="310"/>
        <v>0</v>
      </c>
      <c r="X2869" s="227">
        <f t="shared" si="313"/>
        <v>0</v>
      </c>
      <c r="Y2869" s="227">
        <f t="shared" si="311"/>
        <v>0</v>
      </c>
      <c r="Z2869" s="227">
        <f t="shared" si="312"/>
        <v>0</v>
      </c>
      <c r="AA2869" s="227">
        <f t="shared" si="314"/>
        <v>0</v>
      </c>
    </row>
    <row r="2870" spans="2:27" ht="13.5" hidden="1">
      <c r="B2870" s="232" t="s">
        <v>1110</v>
      </c>
      <c r="C2870" s="232" t="s">
        <v>805</v>
      </c>
      <c r="D2870" s="232" t="s">
        <v>1448</v>
      </c>
      <c r="E2870" s="232" t="s">
        <v>988</v>
      </c>
      <c r="F2870" s="232">
        <v>32</v>
      </c>
      <c r="G2870" s="232" t="s">
        <v>1316</v>
      </c>
      <c r="H2870" s="233">
        <v>2.5619999999999998</v>
      </c>
      <c r="I2870" s="233">
        <v>0</v>
      </c>
      <c r="J2870" s="233">
        <v>0</v>
      </c>
      <c r="K2870" s="234">
        <v>0</v>
      </c>
      <c r="L2870" s="233">
        <v>0</v>
      </c>
      <c r="M2870" s="234">
        <v>0</v>
      </c>
      <c r="N2870" s="233">
        <v>0</v>
      </c>
      <c r="O2870" s="233">
        <v>0</v>
      </c>
      <c r="P2870" s="233">
        <v>0</v>
      </c>
      <c r="Q2870" s="234">
        <v>0</v>
      </c>
      <c r="R2870" s="233">
        <v>0</v>
      </c>
      <c r="S2870" s="234">
        <v>0</v>
      </c>
      <c r="T2870" s="233">
        <v>0</v>
      </c>
      <c r="U2870" s="235">
        <f t="shared" si="308"/>
        <v>1870.26</v>
      </c>
      <c r="V2870" s="227">
        <f t="shared" si="309"/>
        <v>0</v>
      </c>
      <c r="W2870" s="227">
        <f t="shared" si="310"/>
        <v>0</v>
      </c>
      <c r="X2870" s="227">
        <f t="shared" si="313"/>
        <v>0</v>
      </c>
      <c r="Y2870" s="227">
        <f t="shared" si="311"/>
        <v>0</v>
      </c>
      <c r="Z2870" s="227">
        <f t="shared" si="312"/>
        <v>0</v>
      </c>
      <c r="AA2870" s="227">
        <f t="shared" si="314"/>
        <v>0</v>
      </c>
    </row>
    <row r="2871" spans="2:27" ht="13.5" hidden="1">
      <c r="B2871" s="232" t="s">
        <v>1110</v>
      </c>
      <c r="C2871" s="232" t="s">
        <v>806</v>
      </c>
      <c r="D2871" s="232" t="s">
        <v>1448</v>
      </c>
      <c r="E2871" s="232" t="s">
        <v>988</v>
      </c>
      <c r="F2871" s="232">
        <v>2</v>
      </c>
      <c r="G2871" s="232" t="s">
        <v>1315</v>
      </c>
      <c r="H2871" s="233">
        <v>0.21199999999999999</v>
      </c>
      <c r="I2871" s="233">
        <v>0</v>
      </c>
      <c r="J2871" s="233">
        <v>0</v>
      </c>
      <c r="K2871" s="234">
        <v>0</v>
      </c>
      <c r="L2871" s="233">
        <v>0</v>
      </c>
      <c r="M2871" s="234">
        <v>0</v>
      </c>
      <c r="N2871" s="233">
        <v>0</v>
      </c>
      <c r="O2871" s="233">
        <v>0</v>
      </c>
      <c r="P2871" s="233">
        <v>0</v>
      </c>
      <c r="Q2871" s="234">
        <v>0</v>
      </c>
      <c r="R2871" s="233">
        <v>0</v>
      </c>
      <c r="S2871" s="234">
        <v>0</v>
      </c>
      <c r="T2871" s="233">
        <v>0</v>
      </c>
      <c r="U2871" s="235">
        <f t="shared" si="308"/>
        <v>154.76</v>
      </c>
      <c r="V2871" s="227">
        <f t="shared" si="309"/>
        <v>0</v>
      </c>
      <c r="W2871" s="227">
        <f t="shared" si="310"/>
        <v>0</v>
      </c>
      <c r="X2871" s="227">
        <f t="shared" si="313"/>
        <v>0</v>
      </c>
      <c r="Y2871" s="227">
        <f t="shared" si="311"/>
        <v>0</v>
      </c>
      <c r="Z2871" s="227">
        <f t="shared" si="312"/>
        <v>0</v>
      </c>
      <c r="AA2871" s="227">
        <f t="shared" si="314"/>
        <v>0</v>
      </c>
    </row>
    <row r="2872" spans="2:27" ht="13.5" hidden="1">
      <c r="B2872" s="232" t="s">
        <v>1110</v>
      </c>
      <c r="C2872" s="232" t="s">
        <v>807</v>
      </c>
      <c r="D2872" s="232" t="s">
        <v>1448</v>
      </c>
      <c r="E2872" s="232" t="s">
        <v>988</v>
      </c>
      <c r="F2872" s="232">
        <v>96</v>
      </c>
      <c r="G2872" s="232" t="s">
        <v>1356</v>
      </c>
      <c r="H2872" s="233">
        <v>7.4260000000000002</v>
      </c>
      <c r="I2872" s="233">
        <v>0</v>
      </c>
      <c r="J2872" s="233">
        <v>0</v>
      </c>
      <c r="K2872" s="234">
        <v>0</v>
      </c>
      <c r="L2872" s="233">
        <v>0</v>
      </c>
      <c r="M2872" s="234">
        <v>0</v>
      </c>
      <c r="N2872" s="233">
        <v>0</v>
      </c>
      <c r="O2872" s="233">
        <v>0</v>
      </c>
      <c r="P2872" s="233">
        <v>0</v>
      </c>
      <c r="Q2872" s="234">
        <v>0</v>
      </c>
      <c r="R2872" s="233">
        <v>0</v>
      </c>
      <c r="S2872" s="234">
        <v>0</v>
      </c>
      <c r="T2872" s="233">
        <v>0</v>
      </c>
      <c r="U2872" s="235">
        <f t="shared" si="308"/>
        <v>5420.9800000000005</v>
      </c>
      <c r="V2872" s="227">
        <f t="shared" si="309"/>
        <v>0</v>
      </c>
      <c r="W2872" s="227">
        <f t="shared" si="310"/>
        <v>0</v>
      </c>
      <c r="X2872" s="227">
        <f t="shared" si="313"/>
        <v>0</v>
      </c>
      <c r="Y2872" s="227">
        <f t="shared" si="311"/>
        <v>0</v>
      </c>
      <c r="Z2872" s="227">
        <f t="shared" si="312"/>
        <v>0</v>
      </c>
      <c r="AA2872" s="227">
        <f t="shared" si="314"/>
        <v>0</v>
      </c>
    </row>
    <row r="2873" spans="2:27" ht="13.5" hidden="1">
      <c r="B2873" s="232" t="s">
        <v>1110</v>
      </c>
      <c r="C2873" s="232" t="s">
        <v>808</v>
      </c>
      <c r="D2873" s="232" t="s">
        <v>1448</v>
      </c>
      <c r="E2873" s="232" t="s">
        <v>988</v>
      </c>
      <c r="F2873" s="232">
        <v>4</v>
      </c>
      <c r="G2873" s="232" t="s">
        <v>1311</v>
      </c>
      <c r="H2873" s="233">
        <v>0.36399999999999999</v>
      </c>
      <c r="I2873" s="233">
        <v>0</v>
      </c>
      <c r="J2873" s="233">
        <v>0</v>
      </c>
      <c r="K2873" s="234">
        <v>0</v>
      </c>
      <c r="L2873" s="233">
        <v>0</v>
      </c>
      <c r="M2873" s="234">
        <v>0</v>
      </c>
      <c r="N2873" s="233">
        <v>0</v>
      </c>
      <c r="O2873" s="233">
        <v>0</v>
      </c>
      <c r="P2873" s="233">
        <v>0</v>
      </c>
      <c r="Q2873" s="234">
        <v>0</v>
      </c>
      <c r="R2873" s="233">
        <v>0</v>
      </c>
      <c r="S2873" s="234">
        <v>0</v>
      </c>
      <c r="T2873" s="233">
        <v>0</v>
      </c>
      <c r="U2873" s="235">
        <f t="shared" si="308"/>
        <v>265.71999999999997</v>
      </c>
      <c r="V2873" s="227">
        <f t="shared" si="309"/>
        <v>0</v>
      </c>
      <c r="W2873" s="227">
        <f t="shared" si="310"/>
        <v>0</v>
      </c>
      <c r="X2873" s="227">
        <f t="shared" si="313"/>
        <v>0</v>
      </c>
      <c r="Y2873" s="227">
        <f t="shared" si="311"/>
        <v>0</v>
      </c>
      <c r="Z2873" s="227">
        <f t="shared" si="312"/>
        <v>0</v>
      </c>
      <c r="AA2873" s="227">
        <f t="shared" si="314"/>
        <v>0</v>
      </c>
    </row>
    <row r="2874" spans="2:27" ht="13.5" hidden="1">
      <c r="B2874" s="232" t="s">
        <v>1110</v>
      </c>
      <c r="C2874" s="232" t="s">
        <v>809</v>
      </c>
      <c r="D2874" s="232" t="s">
        <v>1448</v>
      </c>
      <c r="E2874" s="232" t="s">
        <v>988</v>
      </c>
      <c r="F2874" s="232">
        <v>48</v>
      </c>
      <c r="G2874" s="232" t="s">
        <v>1310</v>
      </c>
      <c r="H2874" s="233">
        <v>3.49</v>
      </c>
      <c r="I2874" s="233">
        <v>0</v>
      </c>
      <c r="J2874" s="233">
        <v>0</v>
      </c>
      <c r="K2874" s="234">
        <v>0</v>
      </c>
      <c r="L2874" s="233">
        <v>0</v>
      </c>
      <c r="M2874" s="234">
        <v>0</v>
      </c>
      <c r="N2874" s="233">
        <v>0</v>
      </c>
      <c r="O2874" s="233">
        <v>0</v>
      </c>
      <c r="P2874" s="233">
        <v>0</v>
      </c>
      <c r="Q2874" s="234">
        <v>0</v>
      </c>
      <c r="R2874" s="233">
        <v>0</v>
      </c>
      <c r="S2874" s="234">
        <v>0</v>
      </c>
      <c r="T2874" s="233">
        <v>0</v>
      </c>
      <c r="U2874" s="235">
        <f t="shared" si="308"/>
        <v>2547.7000000000003</v>
      </c>
      <c r="V2874" s="227">
        <f t="shared" si="309"/>
        <v>0</v>
      </c>
      <c r="W2874" s="227">
        <f t="shared" si="310"/>
        <v>0</v>
      </c>
      <c r="X2874" s="227">
        <f t="shared" si="313"/>
        <v>0</v>
      </c>
      <c r="Y2874" s="227">
        <f t="shared" si="311"/>
        <v>0</v>
      </c>
      <c r="Z2874" s="227">
        <f t="shared" si="312"/>
        <v>0</v>
      </c>
      <c r="AA2874" s="227">
        <f t="shared" si="314"/>
        <v>0</v>
      </c>
    </row>
    <row r="2875" spans="2:27" ht="13.5" hidden="1">
      <c r="B2875" s="232" t="s">
        <v>1110</v>
      </c>
      <c r="C2875" s="232" t="s">
        <v>810</v>
      </c>
      <c r="D2875" s="232" t="s">
        <v>1448</v>
      </c>
      <c r="E2875" s="232" t="s">
        <v>988</v>
      </c>
      <c r="F2875" s="232">
        <v>64</v>
      </c>
      <c r="G2875" s="232" t="s">
        <v>1345</v>
      </c>
      <c r="H2875" s="233">
        <v>4.6100000000000003</v>
      </c>
      <c r="I2875" s="233">
        <v>0</v>
      </c>
      <c r="J2875" s="233">
        <v>0</v>
      </c>
      <c r="K2875" s="234">
        <v>0</v>
      </c>
      <c r="L2875" s="233">
        <v>0</v>
      </c>
      <c r="M2875" s="234">
        <v>0</v>
      </c>
      <c r="N2875" s="233">
        <v>0</v>
      </c>
      <c r="O2875" s="233">
        <v>0</v>
      </c>
      <c r="P2875" s="233">
        <v>0</v>
      </c>
      <c r="Q2875" s="234">
        <v>0</v>
      </c>
      <c r="R2875" s="233">
        <v>0</v>
      </c>
      <c r="S2875" s="234">
        <v>0</v>
      </c>
      <c r="T2875" s="233">
        <v>0</v>
      </c>
      <c r="U2875" s="235">
        <f t="shared" si="308"/>
        <v>3365.3</v>
      </c>
      <c r="V2875" s="227">
        <f t="shared" si="309"/>
        <v>0</v>
      </c>
      <c r="W2875" s="227">
        <f t="shared" si="310"/>
        <v>0</v>
      </c>
      <c r="X2875" s="227">
        <f t="shared" si="313"/>
        <v>0</v>
      </c>
      <c r="Y2875" s="227">
        <f t="shared" si="311"/>
        <v>0</v>
      </c>
      <c r="Z2875" s="227">
        <f t="shared" si="312"/>
        <v>0</v>
      </c>
      <c r="AA2875" s="227">
        <f t="shared" si="314"/>
        <v>0</v>
      </c>
    </row>
    <row r="2876" spans="2:27" ht="13.5" hidden="1">
      <c r="B2876" s="232" t="s">
        <v>1110</v>
      </c>
      <c r="C2876" s="232" t="s">
        <v>811</v>
      </c>
      <c r="D2876" s="232" t="s">
        <v>1448</v>
      </c>
      <c r="E2876" s="232" t="s">
        <v>988</v>
      </c>
      <c r="F2876" s="232">
        <v>96</v>
      </c>
      <c r="G2876" s="232" t="s">
        <v>1356</v>
      </c>
      <c r="H2876" s="233">
        <v>6.85</v>
      </c>
      <c r="I2876" s="233">
        <v>0</v>
      </c>
      <c r="J2876" s="233">
        <v>0</v>
      </c>
      <c r="K2876" s="234">
        <v>0</v>
      </c>
      <c r="L2876" s="233">
        <v>0</v>
      </c>
      <c r="M2876" s="234">
        <v>0</v>
      </c>
      <c r="N2876" s="233">
        <v>0</v>
      </c>
      <c r="O2876" s="233">
        <v>0</v>
      </c>
      <c r="P2876" s="233">
        <v>0</v>
      </c>
      <c r="Q2876" s="234">
        <v>0</v>
      </c>
      <c r="R2876" s="233">
        <v>0</v>
      </c>
      <c r="S2876" s="234">
        <v>0</v>
      </c>
      <c r="T2876" s="233">
        <v>0</v>
      </c>
      <c r="U2876" s="235">
        <f t="shared" si="308"/>
        <v>5000.5</v>
      </c>
      <c r="V2876" s="227">
        <f t="shared" si="309"/>
        <v>0</v>
      </c>
      <c r="W2876" s="227">
        <f t="shared" si="310"/>
        <v>0</v>
      </c>
      <c r="X2876" s="227">
        <f t="shared" si="313"/>
        <v>0</v>
      </c>
      <c r="Y2876" s="227">
        <f t="shared" si="311"/>
        <v>0</v>
      </c>
      <c r="Z2876" s="227">
        <f t="shared" si="312"/>
        <v>0</v>
      </c>
      <c r="AA2876" s="227">
        <f t="shared" si="314"/>
        <v>0</v>
      </c>
    </row>
    <row r="2877" spans="2:27" ht="13.5" hidden="1">
      <c r="B2877" s="232" t="s">
        <v>1110</v>
      </c>
      <c r="C2877" s="232" t="s">
        <v>812</v>
      </c>
      <c r="D2877" s="232" t="s">
        <v>1448</v>
      </c>
      <c r="E2877" s="232" t="s">
        <v>988</v>
      </c>
      <c r="F2877" s="232">
        <v>8</v>
      </c>
      <c r="G2877" s="232" t="s">
        <v>1312</v>
      </c>
      <c r="H2877" s="233">
        <v>0.69</v>
      </c>
      <c r="I2877" s="233">
        <v>0</v>
      </c>
      <c r="J2877" s="233">
        <v>0</v>
      </c>
      <c r="K2877" s="234">
        <v>0</v>
      </c>
      <c r="L2877" s="233">
        <v>0</v>
      </c>
      <c r="M2877" s="234">
        <v>0</v>
      </c>
      <c r="N2877" s="233">
        <v>0</v>
      </c>
      <c r="O2877" s="233">
        <v>0</v>
      </c>
      <c r="P2877" s="233">
        <v>0</v>
      </c>
      <c r="Q2877" s="234">
        <v>0</v>
      </c>
      <c r="R2877" s="233">
        <v>0</v>
      </c>
      <c r="S2877" s="234">
        <v>0</v>
      </c>
      <c r="T2877" s="233">
        <v>0</v>
      </c>
      <c r="U2877" s="235">
        <f t="shared" si="308"/>
        <v>503.7</v>
      </c>
      <c r="V2877" s="227">
        <f t="shared" si="309"/>
        <v>0</v>
      </c>
      <c r="W2877" s="227">
        <f t="shared" si="310"/>
        <v>0</v>
      </c>
      <c r="X2877" s="227">
        <f t="shared" si="313"/>
        <v>0</v>
      </c>
      <c r="Y2877" s="227">
        <f t="shared" si="311"/>
        <v>0</v>
      </c>
      <c r="Z2877" s="227">
        <f t="shared" si="312"/>
        <v>0</v>
      </c>
      <c r="AA2877" s="227">
        <f t="shared" si="314"/>
        <v>0</v>
      </c>
    </row>
    <row r="2878" spans="2:27" ht="13.5" hidden="1">
      <c r="B2878" s="232" t="s">
        <v>1110</v>
      </c>
      <c r="C2878" s="232" t="s">
        <v>813</v>
      </c>
      <c r="D2878" s="232" t="s">
        <v>1448</v>
      </c>
      <c r="E2878" s="232" t="s">
        <v>988</v>
      </c>
      <c r="F2878" s="232">
        <v>16</v>
      </c>
      <c r="G2878" s="232" t="s">
        <v>1317</v>
      </c>
      <c r="H2878" s="233">
        <v>1.25</v>
      </c>
      <c r="I2878" s="233">
        <v>0</v>
      </c>
      <c r="J2878" s="233">
        <v>0</v>
      </c>
      <c r="K2878" s="234">
        <v>0</v>
      </c>
      <c r="L2878" s="233">
        <v>0</v>
      </c>
      <c r="M2878" s="234">
        <v>0</v>
      </c>
      <c r="N2878" s="233">
        <v>0</v>
      </c>
      <c r="O2878" s="233">
        <v>0</v>
      </c>
      <c r="P2878" s="233">
        <v>0</v>
      </c>
      <c r="Q2878" s="234">
        <v>0</v>
      </c>
      <c r="R2878" s="233">
        <v>0</v>
      </c>
      <c r="S2878" s="234">
        <v>0</v>
      </c>
      <c r="T2878" s="233">
        <v>0</v>
      </c>
      <c r="U2878" s="235">
        <f t="shared" si="308"/>
        <v>912.5</v>
      </c>
      <c r="V2878" s="227">
        <f t="shared" si="309"/>
        <v>0</v>
      </c>
      <c r="W2878" s="227">
        <f t="shared" si="310"/>
        <v>0</v>
      </c>
      <c r="X2878" s="227">
        <f t="shared" si="313"/>
        <v>0</v>
      </c>
      <c r="Y2878" s="227">
        <f t="shared" si="311"/>
        <v>0</v>
      </c>
      <c r="Z2878" s="227">
        <f t="shared" si="312"/>
        <v>0</v>
      </c>
      <c r="AA2878" s="227">
        <f t="shared" si="314"/>
        <v>0</v>
      </c>
    </row>
    <row r="2879" spans="2:27" ht="13.5" hidden="1">
      <c r="B2879" s="232" t="s">
        <v>1110</v>
      </c>
      <c r="C2879" s="232" t="s">
        <v>814</v>
      </c>
      <c r="D2879" s="232" t="s">
        <v>1448</v>
      </c>
      <c r="E2879" s="232" t="s">
        <v>988</v>
      </c>
      <c r="F2879" s="232">
        <v>32</v>
      </c>
      <c r="G2879" s="232" t="s">
        <v>1316</v>
      </c>
      <c r="H2879" s="233">
        <v>2.37</v>
      </c>
      <c r="I2879" s="233">
        <v>0</v>
      </c>
      <c r="J2879" s="233">
        <v>0</v>
      </c>
      <c r="K2879" s="234">
        <v>0</v>
      </c>
      <c r="L2879" s="233">
        <v>0</v>
      </c>
      <c r="M2879" s="234">
        <v>0</v>
      </c>
      <c r="N2879" s="233">
        <v>0</v>
      </c>
      <c r="O2879" s="233">
        <v>0</v>
      </c>
      <c r="P2879" s="233">
        <v>0</v>
      </c>
      <c r="Q2879" s="234">
        <v>0</v>
      </c>
      <c r="R2879" s="233">
        <v>0</v>
      </c>
      <c r="S2879" s="234">
        <v>0</v>
      </c>
      <c r="T2879" s="233">
        <v>0</v>
      </c>
      <c r="U2879" s="235">
        <f t="shared" si="308"/>
        <v>1730.1000000000001</v>
      </c>
      <c r="V2879" s="227">
        <f t="shared" si="309"/>
        <v>0</v>
      </c>
      <c r="W2879" s="227">
        <f t="shared" si="310"/>
        <v>0</v>
      </c>
      <c r="X2879" s="227">
        <f t="shared" si="313"/>
        <v>0</v>
      </c>
      <c r="Y2879" s="227">
        <f t="shared" si="311"/>
        <v>0</v>
      </c>
      <c r="Z2879" s="227">
        <f t="shared" si="312"/>
        <v>0</v>
      </c>
      <c r="AA2879" s="227">
        <f t="shared" si="314"/>
        <v>0</v>
      </c>
    </row>
    <row r="2880" spans="2:27" ht="13.5" hidden="1">
      <c r="B2880" s="232" t="s">
        <v>1110</v>
      </c>
      <c r="C2880" s="232" t="s">
        <v>815</v>
      </c>
      <c r="D2880" s="232" t="s">
        <v>1448</v>
      </c>
      <c r="E2880" s="232" t="s">
        <v>988</v>
      </c>
      <c r="F2880" s="232">
        <v>2</v>
      </c>
      <c r="G2880" s="232" t="s">
        <v>1315</v>
      </c>
      <c r="H2880" s="233">
        <v>0.2</v>
      </c>
      <c r="I2880" s="233">
        <v>0</v>
      </c>
      <c r="J2880" s="233">
        <v>0</v>
      </c>
      <c r="K2880" s="234">
        <v>0</v>
      </c>
      <c r="L2880" s="233">
        <v>0</v>
      </c>
      <c r="M2880" s="234">
        <v>0</v>
      </c>
      <c r="N2880" s="233">
        <v>0</v>
      </c>
      <c r="O2880" s="233">
        <v>0</v>
      </c>
      <c r="P2880" s="233">
        <v>0</v>
      </c>
      <c r="Q2880" s="234">
        <v>0</v>
      </c>
      <c r="R2880" s="233">
        <v>0</v>
      </c>
      <c r="S2880" s="234">
        <v>0</v>
      </c>
      <c r="T2880" s="233">
        <v>0</v>
      </c>
      <c r="U2880" s="235">
        <f t="shared" si="308"/>
        <v>146</v>
      </c>
      <c r="V2880" s="227">
        <f t="shared" si="309"/>
        <v>0</v>
      </c>
      <c r="W2880" s="227">
        <f t="shared" si="310"/>
        <v>0</v>
      </c>
      <c r="X2880" s="227">
        <f t="shared" si="313"/>
        <v>0</v>
      </c>
      <c r="Y2880" s="227">
        <f t="shared" si="311"/>
        <v>0</v>
      </c>
      <c r="Z2880" s="227">
        <f t="shared" si="312"/>
        <v>0</v>
      </c>
      <c r="AA2880" s="227">
        <f t="shared" si="314"/>
        <v>0</v>
      </c>
    </row>
    <row r="2881" spans="2:27" ht="13.5" hidden="1">
      <c r="B2881" s="232" t="s">
        <v>1110</v>
      </c>
      <c r="C2881" s="232" t="s">
        <v>816</v>
      </c>
      <c r="D2881" s="232" t="s">
        <v>1448</v>
      </c>
      <c r="E2881" s="232" t="s">
        <v>988</v>
      </c>
      <c r="F2881" s="232">
        <v>4</v>
      </c>
      <c r="G2881" s="232" t="s">
        <v>1311</v>
      </c>
      <c r="H2881" s="233">
        <v>0.34</v>
      </c>
      <c r="I2881" s="233">
        <v>0</v>
      </c>
      <c r="J2881" s="233">
        <v>0</v>
      </c>
      <c r="K2881" s="234">
        <v>0</v>
      </c>
      <c r="L2881" s="233">
        <v>0</v>
      </c>
      <c r="M2881" s="234">
        <v>0</v>
      </c>
      <c r="N2881" s="233">
        <v>0</v>
      </c>
      <c r="O2881" s="233">
        <v>0</v>
      </c>
      <c r="P2881" s="233">
        <v>0</v>
      </c>
      <c r="Q2881" s="234">
        <v>0</v>
      </c>
      <c r="R2881" s="233">
        <v>0</v>
      </c>
      <c r="S2881" s="234">
        <v>0</v>
      </c>
      <c r="T2881" s="233">
        <v>0</v>
      </c>
      <c r="U2881" s="235">
        <f t="shared" si="308"/>
        <v>248.20000000000002</v>
      </c>
      <c r="V2881" s="227">
        <f t="shared" si="309"/>
        <v>0</v>
      </c>
      <c r="W2881" s="227">
        <f t="shared" si="310"/>
        <v>0</v>
      </c>
      <c r="X2881" s="227">
        <f t="shared" si="313"/>
        <v>0</v>
      </c>
      <c r="Y2881" s="227">
        <f t="shared" si="311"/>
        <v>0</v>
      </c>
      <c r="Z2881" s="227">
        <f t="shared" si="312"/>
        <v>0</v>
      </c>
      <c r="AA2881" s="227">
        <f t="shared" si="314"/>
        <v>0</v>
      </c>
    </row>
    <row r="2882" spans="2:27" ht="13.5" hidden="1">
      <c r="B2882" s="232" t="s">
        <v>1110</v>
      </c>
      <c r="C2882" s="232" t="s">
        <v>817</v>
      </c>
      <c r="D2882" s="232" t="s">
        <v>1448</v>
      </c>
      <c r="E2882" s="232" t="s">
        <v>988</v>
      </c>
      <c r="F2882" s="232">
        <v>48</v>
      </c>
      <c r="G2882" s="232" t="s">
        <v>1310</v>
      </c>
      <c r="H2882" s="233">
        <v>3.9940000000000002</v>
      </c>
      <c r="I2882" s="233">
        <v>0</v>
      </c>
      <c r="J2882" s="233">
        <v>0</v>
      </c>
      <c r="K2882" s="234">
        <v>0</v>
      </c>
      <c r="L2882" s="233">
        <v>0</v>
      </c>
      <c r="M2882" s="234">
        <v>0</v>
      </c>
      <c r="N2882" s="233">
        <v>0</v>
      </c>
      <c r="O2882" s="233">
        <v>0</v>
      </c>
      <c r="P2882" s="233">
        <v>0</v>
      </c>
      <c r="Q2882" s="234">
        <v>0</v>
      </c>
      <c r="R2882" s="233">
        <v>0</v>
      </c>
      <c r="S2882" s="234">
        <v>0</v>
      </c>
      <c r="T2882" s="233">
        <v>0</v>
      </c>
      <c r="U2882" s="235">
        <f t="shared" si="308"/>
        <v>2915.6200000000003</v>
      </c>
      <c r="V2882" s="227">
        <f t="shared" si="309"/>
        <v>0</v>
      </c>
      <c r="W2882" s="227">
        <f t="shared" si="310"/>
        <v>0</v>
      </c>
      <c r="X2882" s="227">
        <f t="shared" si="313"/>
        <v>0</v>
      </c>
      <c r="Y2882" s="227">
        <f t="shared" si="311"/>
        <v>0</v>
      </c>
      <c r="Z2882" s="227">
        <f t="shared" si="312"/>
        <v>0</v>
      </c>
      <c r="AA2882" s="227">
        <f t="shared" si="314"/>
        <v>0</v>
      </c>
    </row>
    <row r="2883" spans="2:27" ht="13.5" hidden="1">
      <c r="B2883" s="232" t="s">
        <v>1110</v>
      </c>
      <c r="C2883" s="232" t="s">
        <v>818</v>
      </c>
      <c r="D2883" s="232" t="s">
        <v>1448</v>
      </c>
      <c r="E2883" s="232" t="s">
        <v>988</v>
      </c>
      <c r="F2883" s="232">
        <v>64</v>
      </c>
      <c r="G2883" s="232" t="s">
        <v>1345</v>
      </c>
      <c r="H2883" s="233">
        <v>5.282</v>
      </c>
      <c r="I2883" s="233">
        <v>0</v>
      </c>
      <c r="J2883" s="233">
        <v>0</v>
      </c>
      <c r="K2883" s="234">
        <v>0</v>
      </c>
      <c r="L2883" s="233">
        <v>0</v>
      </c>
      <c r="M2883" s="234">
        <v>0</v>
      </c>
      <c r="N2883" s="233">
        <v>0</v>
      </c>
      <c r="O2883" s="233">
        <v>0</v>
      </c>
      <c r="P2883" s="233">
        <v>0</v>
      </c>
      <c r="Q2883" s="234">
        <v>0</v>
      </c>
      <c r="R2883" s="233">
        <v>0</v>
      </c>
      <c r="S2883" s="234">
        <v>0</v>
      </c>
      <c r="T2883" s="233">
        <v>0</v>
      </c>
      <c r="U2883" s="235">
        <f t="shared" si="308"/>
        <v>3855.86</v>
      </c>
      <c r="V2883" s="227">
        <f t="shared" si="309"/>
        <v>0</v>
      </c>
      <c r="W2883" s="227">
        <f t="shared" si="310"/>
        <v>0</v>
      </c>
      <c r="X2883" s="227">
        <f t="shared" si="313"/>
        <v>0</v>
      </c>
      <c r="Y2883" s="227">
        <f t="shared" si="311"/>
        <v>0</v>
      </c>
      <c r="Z2883" s="227">
        <f t="shared" si="312"/>
        <v>0</v>
      </c>
      <c r="AA2883" s="227">
        <f t="shared" si="314"/>
        <v>0</v>
      </c>
    </row>
    <row r="2884" spans="2:27" ht="13.5" hidden="1">
      <c r="B2884" s="232" t="s">
        <v>1110</v>
      </c>
      <c r="C2884" s="232" t="s">
        <v>819</v>
      </c>
      <c r="D2884" s="232" t="s">
        <v>1448</v>
      </c>
      <c r="E2884" s="232" t="s">
        <v>988</v>
      </c>
      <c r="F2884" s="232">
        <v>96</v>
      </c>
      <c r="G2884" s="232" t="s">
        <v>1356</v>
      </c>
      <c r="H2884" s="233">
        <v>7.8579999999999997</v>
      </c>
      <c r="I2884" s="233">
        <v>0</v>
      </c>
      <c r="J2884" s="233">
        <v>0</v>
      </c>
      <c r="K2884" s="234">
        <v>0</v>
      </c>
      <c r="L2884" s="233">
        <v>0</v>
      </c>
      <c r="M2884" s="234">
        <v>0</v>
      </c>
      <c r="N2884" s="233">
        <v>0</v>
      </c>
      <c r="O2884" s="233">
        <v>0</v>
      </c>
      <c r="P2884" s="233">
        <v>0</v>
      </c>
      <c r="Q2884" s="234">
        <v>0</v>
      </c>
      <c r="R2884" s="233">
        <v>0</v>
      </c>
      <c r="S2884" s="234">
        <v>0</v>
      </c>
      <c r="T2884" s="233">
        <v>0</v>
      </c>
      <c r="U2884" s="235">
        <f t="shared" ref="U2884:U2947" si="315">H2884*hour_M</f>
        <v>5736.34</v>
      </c>
      <c r="V2884" s="227">
        <f t="shared" ref="V2884:V2947" si="316">J2884*hour_M</f>
        <v>0</v>
      </c>
      <c r="W2884" s="227">
        <f t="shared" ref="W2884:W2947" si="317">K2884/12+L2884*hour_M</f>
        <v>0</v>
      </c>
      <c r="X2884" s="227">
        <f t="shared" si="313"/>
        <v>0</v>
      </c>
      <c r="Y2884" s="227">
        <f t="shared" ref="Y2884:Y2947" si="318">P2884*hour_M</f>
        <v>0</v>
      </c>
      <c r="Z2884" s="227">
        <f t="shared" ref="Z2884:Z2947" si="319">Q2884/36+R2884*hour_M</f>
        <v>0</v>
      </c>
      <c r="AA2884" s="227">
        <f t="shared" si="314"/>
        <v>0</v>
      </c>
    </row>
    <row r="2885" spans="2:27" ht="13.5" hidden="1">
      <c r="B2885" s="232" t="s">
        <v>1110</v>
      </c>
      <c r="C2885" s="232" t="s">
        <v>820</v>
      </c>
      <c r="D2885" s="232" t="s">
        <v>1448</v>
      </c>
      <c r="E2885" s="232" t="s">
        <v>988</v>
      </c>
      <c r="F2885" s="232">
        <v>8</v>
      </c>
      <c r="G2885" s="232" t="s">
        <v>1312</v>
      </c>
      <c r="H2885" s="233">
        <v>0.77400000000000002</v>
      </c>
      <c r="I2885" s="233">
        <v>0</v>
      </c>
      <c r="J2885" s="233">
        <v>0</v>
      </c>
      <c r="K2885" s="234">
        <v>0</v>
      </c>
      <c r="L2885" s="233">
        <v>0</v>
      </c>
      <c r="M2885" s="234">
        <v>0</v>
      </c>
      <c r="N2885" s="233">
        <v>0</v>
      </c>
      <c r="O2885" s="233">
        <v>0</v>
      </c>
      <c r="P2885" s="233">
        <v>0</v>
      </c>
      <c r="Q2885" s="234">
        <v>0</v>
      </c>
      <c r="R2885" s="233">
        <v>0</v>
      </c>
      <c r="S2885" s="234">
        <v>0</v>
      </c>
      <c r="T2885" s="233">
        <v>0</v>
      </c>
      <c r="U2885" s="235">
        <f t="shared" si="315"/>
        <v>565.02</v>
      </c>
      <c r="V2885" s="227">
        <f t="shared" si="316"/>
        <v>0</v>
      </c>
      <c r="W2885" s="227">
        <f t="shared" si="317"/>
        <v>0</v>
      </c>
      <c r="X2885" s="227">
        <f t="shared" ref="X2885:X2948" si="320">M2885/12</f>
        <v>0</v>
      </c>
      <c r="Y2885" s="227">
        <f t="shared" si="318"/>
        <v>0</v>
      </c>
      <c r="Z2885" s="227">
        <f t="shared" si="319"/>
        <v>0</v>
      </c>
      <c r="AA2885" s="227">
        <f t="shared" ref="AA2885:AA2948" si="321">S2885/36</f>
        <v>0</v>
      </c>
    </row>
    <row r="2886" spans="2:27" ht="13.5" hidden="1">
      <c r="B2886" s="232" t="s">
        <v>1110</v>
      </c>
      <c r="C2886" s="232" t="s">
        <v>821</v>
      </c>
      <c r="D2886" s="232" t="s">
        <v>1448</v>
      </c>
      <c r="E2886" s="232" t="s">
        <v>988</v>
      </c>
      <c r="F2886" s="232">
        <v>16</v>
      </c>
      <c r="G2886" s="232" t="s">
        <v>1317</v>
      </c>
      <c r="H2886" s="233">
        <v>1.4179999999999999</v>
      </c>
      <c r="I2886" s="233">
        <v>0</v>
      </c>
      <c r="J2886" s="233">
        <v>0</v>
      </c>
      <c r="K2886" s="234">
        <v>0</v>
      </c>
      <c r="L2886" s="233">
        <v>0</v>
      </c>
      <c r="M2886" s="234">
        <v>0</v>
      </c>
      <c r="N2886" s="233">
        <v>0</v>
      </c>
      <c r="O2886" s="233">
        <v>0</v>
      </c>
      <c r="P2886" s="233">
        <v>0</v>
      </c>
      <c r="Q2886" s="234">
        <v>0</v>
      </c>
      <c r="R2886" s="233">
        <v>0</v>
      </c>
      <c r="S2886" s="234">
        <v>0</v>
      </c>
      <c r="T2886" s="233">
        <v>0</v>
      </c>
      <c r="U2886" s="235">
        <f t="shared" si="315"/>
        <v>1035.1399999999999</v>
      </c>
      <c r="V2886" s="227">
        <f t="shared" si="316"/>
        <v>0</v>
      </c>
      <c r="W2886" s="227">
        <f t="shared" si="317"/>
        <v>0</v>
      </c>
      <c r="X2886" s="227">
        <f t="shared" si="320"/>
        <v>0</v>
      </c>
      <c r="Y2886" s="227">
        <f t="shared" si="318"/>
        <v>0</v>
      </c>
      <c r="Z2886" s="227">
        <f t="shared" si="319"/>
        <v>0</v>
      </c>
      <c r="AA2886" s="227">
        <f t="shared" si="321"/>
        <v>0</v>
      </c>
    </row>
    <row r="2887" spans="2:27" ht="13.5" hidden="1">
      <c r="B2887" s="232" t="s">
        <v>1110</v>
      </c>
      <c r="C2887" s="232" t="s">
        <v>822</v>
      </c>
      <c r="D2887" s="232" t="s">
        <v>1448</v>
      </c>
      <c r="E2887" s="232" t="s">
        <v>988</v>
      </c>
      <c r="F2887" s="232">
        <v>32</v>
      </c>
      <c r="G2887" s="232" t="s">
        <v>1316</v>
      </c>
      <c r="H2887" s="233">
        <v>2.706</v>
      </c>
      <c r="I2887" s="233">
        <v>0</v>
      </c>
      <c r="J2887" s="233">
        <v>0</v>
      </c>
      <c r="K2887" s="234">
        <v>0</v>
      </c>
      <c r="L2887" s="233">
        <v>0</v>
      </c>
      <c r="M2887" s="234">
        <v>0</v>
      </c>
      <c r="N2887" s="233">
        <v>0</v>
      </c>
      <c r="O2887" s="233">
        <v>0</v>
      </c>
      <c r="P2887" s="233">
        <v>0</v>
      </c>
      <c r="Q2887" s="234">
        <v>0</v>
      </c>
      <c r="R2887" s="233">
        <v>0</v>
      </c>
      <c r="S2887" s="234">
        <v>0</v>
      </c>
      <c r="T2887" s="233">
        <v>0</v>
      </c>
      <c r="U2887" s="235">
        <f t="shared" si="315"/>
        <v>1975.3799999999999</v>
      </c>
      <c r="V2887" s="227">
        <f t="shared" si="316"/>
        <v>0</v>
      </c>
      <c r="W2887" s="227">
        <f t="shared" si="317"/>
        <v>0</v>
      </c>
      <c r="X2887" s="227">
        <f t="shared" si="320"/>
        <v>0</v>
      </c>
      <c r="Y2887" s="227">
        <f t="shared" si="318"/>
        <v>0</v>
      </c>
      <c r="Z2887" s="227">
        <f t="shared" si="319"/>
        <v>0</v>
      </c>
      <c r="AA2887" s="227">
        <f t="shared" si="321"/>
        <v>0</v>
      </c>
    </row>
    <row r="2888" spans="2:27" ht="13.5" hidden="1">
      <c r="B2888" s="232" t="s">
        <v>1110</v>
      </c>
      <c r="C2888" s="232" t="s">
        <v>823</v>
      </c>
      <c r="D2888" s="232" t="s">
        <v>1448</v>
      </c>
      <c r="E2888" s="232" t="s">
        <v>988</v>
      </c>
      <c r="F2888" s="232">
        <v>2</v>
      </c>
      <c r="G2888" s="232" t="s">
        <v>1315</v>
      </c>
      <c r="H2888" s="233">
        <v>0.221</v>
      </c>
      <c r="I2888" s="233">
        <v>0</v>
      </c>
      <c r="J2888" s="233">
        <v>0</v>
      </c>
      <c r="K2888" s="234">
        <v>0</v>
      </c>
      <c r="L2888" s="233">
        <v>0</v>
      </c>
      <c r="M2888" s="234">
        <v>0</v>
      </c>
      <c r="N2888" s="233">
        <v>0</v>
      </c>
      <c r="O2888" s="233">
        <v>0</v>
      </c>
      <c r="P2888" s="233">
        <v>0</v>
      </c>
      <c r="Q2888" s="234">
        <v>0</v>
      </c>
      <c r="R2888" s="233">
        <v>0</v>
      </c>
      <c r="S2888" s="234">
        <v>0</v>
      </c>
      <c r="T2888" s="233">
        <v>0</v>
      </c>
      <c r="U2888" s="235">
        <f t="shared" si="315"/>
        <v>161.33000000000001</v>
      </c>
      <c r="V2888" s="227">
        <f t="shared" si="316"/>
        <v>0</v>
      </c>
      <c r="W2888" s="227">
        <f t="shared" si="317"/>
        <v>0</v>
      </c>
      <c r="X2888" s="227">
        <f t="shared" si="320"/>
        <v>0</v>
      </c>
      <c r="Y2888" s="227">
        <f t="shared" si="318"/>
        <v>0</v>
      </c>
      <c r="Z2888" s="227">
        <f t="shared" si="319"/>
        <v>0</v>
      </c>
      <c r="AA2888" s="227">
        <f t="shared" si="321"/>
        <v>0</v>
      </c>
    </row>
    <row r="2889" spans="2:27" ht="13.5" hidden="1">
      <c r="B2889" s="232" t="s">
        <v>1110</v>
      </c>
      <c r="C2889" s="232" t="s">
        <v>824</v>
      </c>
      <c r="D2889" s="232" t="s">
        <v>1448</v>
      </c>
      <c r="E2889" s="232" t="s">
        <v>988</v>
      </c>
      <c r="F2889" s="232">
        <v>4</v>
      </c>
      <c r="G2889" s="232" t="s">
        <v>1311</v>
      </c>
      <c r="H2889" s="233">
        <v>0.38200000000000001</v>
      </c>
      <c r="I2889" s="233">
        <v>0</v>
      </c>
      <c r="J2889" s="233">
        <v>0</v>
      </c>
      <c r="K2889" s="234">
        <v>0</v>
      </c>
      <c r="L2889" s="233">
        <v>0</v>
      </c>
      <c r="M2889" s="234">
        <v>0</v>
      </c>
      <c r="N2889" s="233">
        <v>0</v>
      </c>
      <c r="O2889" s="233">
        <v>0</v>
      </c>
      <c r="P2889" s="233">
        <v>0</v>
      </c>
      <c r="Q2889" s="234">
        <v>0</v>
      </c>
      <c r="R2889" s="233">
        <v>0</v>
      </c>
      <c r="S2889" s="234">
        <v>0</v>
      </c>
      <c r="T2889" s="233">
        <v>0</v>
      </c>
      <c r="U2889" s="235">
        <f t="shared" si="315"/>
        <v>278.86</v>
      </c>
      <c r="V2889" s="227">
        <f t="shared" si="316"/>
        <v>0</v>
      </c>
      <c r="W2889" s="227">
        <f t="shared" si="317"/>
        <v>0</v>
      </c>
      <c r="X2889" s="227">
        <f t="shared" si="320"/>
        <v>0</v>
      </c>
      <c r="Y2889" s="227">
        <f t="shared" si="318"/>
        <v>0</v>
      </c>
      <c r="Z2889" s="227">
        <f t="shared" si="319"/>
        <v>0</v>
      </c>
      <c r="AA2889" s="227">
        <f t="shared" si="321"/>
        <v>0</v>
      </c>
    </row>
    <row r="2890" spans="2:27" ht="13.5" hidden="1">
      <c r="B2890" s="232" t="s">
        <v>1110</v>
      </c>
      <c r="C2890" s="232" t="s">
        <v>825</v>
      </c>
      <c r="D2890" s="232" t="s">
        <v>1448</v>
      </c>
      <c r="E2890" s="232" t="s">
        <v>988</v>
      </c>
      <c r="F2890" s="232">
        <v>48</v>
      </c>
      <c r="G2890" s="232" t="s">
        <v>1310</v>
      </c>
      <c r="H2890" s="233">
        <v>4.282</v>
      </c>
      <c r="I2890" s="233">
        <v>0</v>
      </c>
      <c r="J2890" s="233">
        <v>0</v>
      </c>
      <c r="K2890" s="234">
        <v>0</v>
      </c>
      <c r="L2890" s="233">
        <v>0</v>
      </c>
      <c r="M2890" s="234">
        <v>0</v>
      </c>
      <c r="N2890" s="233">
        <v>0</v>
      </c>
      <c r="O2890" s="233">
        <v>0</v>
      </c>
      <c r="P2890" s="233">
        <v>0</v>
      </c>
      <c r="Q2890" s="234">
        <v>0</v>
      </c>
      <c r="R2890" s="233">
        <v>0</v>
      </c>
      <c r="S2890" s="234">
        <v>0</v>
      </c>
      <c r="T2890" s="233">
        <v>0</v>
      </c>
      <c r="U2890" s="235">
        <f t="shared" si="315"/>
        <v>3125.86</v>
      </c>
      <c r="V2890" s="227">
        <f t="shared" si="316"/>
        <v>0</v>
      </c>
      <c r="W2890" s="227">
        <f t="shared" si="317"/>
        <v>0</v>
      </c>
      <c r="X2890" s="227">
        <f t="shared" si="320"/>
        <v>0</v>
      </c>
      <c r="Y2890" s="227">
        <f t="shared" si="318"/>
        <v>0</v>
      </c>
      <c r="Z2890" s="227">
        <f t="shared" si="319"/>
        <v>0</v>
      </c>
      <c r="AA2890" s="227">
        <f t="shared" si="321"/>
        <v>0</v>
      </c>
    </row>
    <row r="2891" spans="2:27" ht="13.5" hidden="1">
      <c r="B2891" s="232" t="s">
        <v>1110</v>
      </c>
      <c r="C2891" s="232" t="s">
        <v>826</v>
      </c>
      <c r="D2891" s="232" t="s">
        <v>1448</v>
      </c>
      <c r="E2891" s="232" t="s">
        <v>988</v>
      </c>
      <c r="F2891" s="232">
        <v>64</v>
      </c>
      <c r="G2891" s="232" t="s">
        <v>1345</v>
      </c>
      <c r="H2891" s="233">
        <v>5.6660000000000004</v>
      </c>
      <c r="I2891" s="233">
        <v>0</v>
      </c>
      <c r="J2891" s="233">
        <v>0</v>
      </c>
      <c r="K2891" s="234">
        <v>0</v>
      </c>
      <c r="L2891" s="233">
        <v>0</v>
      </c>
      <c r="M2891" s="234">
        <v>0</v>
      </c>
      <c r="N2891" s="233">
        <v>0</v>
      </c>
      <c r="O2891" s="233">
        <v>0</v>
      </c>
      <c r="P2891" s="233">
        <v>0</v>
      </c>
      <c r="Q2891" s="234">
        <v>0</v>
      </c>
      <c r="R2891" s="233">
        <v>0</v>
      </c>
      <c r="S2891" s="234">
        <v>0</v>
      </c>
      <c r="T2891" s="233">
        <v>0</v>
      </c>
      <c r="U2891" s="235">
        <f t="shared" si="315"/>
        <v>4136.18</v>
      </c>
      <c r="V2891" s="227">
        <f t="shared" si="316"/>
        <v>0</v>
      </c>
      <c r="W2891" s="227">
        <f t="shared" si="317"/>
        <v>0</v>
      </c>
      <c r="X2891" s="227">
        <f t="shared" si="320"/>
        <v>0</v>
      </c>
      <c r="Y2891" s="227">
        <f t="shared" si="318"/>
        <v>0</v>
      </c>
      <c r="Z2891" s="227">
        <f t="shared" si="319"/>
        <v>0</v>
      </c>
      <c r="AA2891" s="227">
        <f t="shared" si="321"/>
        <v>0</v>
      </c>
    </row>
    <row r="2892" spans="2:27" ht="13.5" hidden="1">
      <c r="B2892" s="232" t="s">
        <v>1110</v>
      </c>
      <c r="C2892" s="232" t="s">
        <v>827</v>
      </c>
      <c r="D2892" s="232" t="s">
        <v>1448</v>
      </c>
      <c r="E2892" s="232" t="s">
        <v>988</v>
      </c>
      <c r="F2892" s="232">
        <v>96</v>
      </c>
      <c r="G2892" s="232" t="s">
        <v>1356</v>
      </c>
      <c r="H2892" s="233">
        <v>8.4339999999999993</v>
      </c>
      <c r="I2892" s="233">
        <v>0</v>
      </c>
      <c r="J2892" s="233">
        <v>0</v>
      </c>
      <c r="K2892" s="234">
        <v>0</v>
      </c>
      <c r="L2892" s="233">
        <v>0</v>
      </c>
      <c r="M2892" s="234">
        <v>0</v>
      </c>
      <c r="N2892" s="233">
        <v>0</v>
      </c>
      <c r="O2892" s="233">
        <v>0</v>
      </c>
      <c r="P2892" s="233">
        <v>0</v>
      </c>
      <c r="Q2892" s="234">
        <v>0</v>
      </c>
      <c r="R2892" s="233">
        <v>0</v>
      </c>
      <c r="S2892" s="234">
        <v>0</v>
      </c>
      <c r="T2892" s="233">
        <v>0</v>
      </c>
      <c r="U2892" s="235">
        <f t="shared" si="315"/>
        <v>6156.82</v>
      </c>
      <c r="V2892" s="227">
        <f t="shared" si="316"/>
        <v>0</v>
      </c>
      <c r="W2892" s="227">
        <f t="shared" si="317"/>
        <v>0</v>
      </c>
      <c r="X2892" s="227">
        <f t="shared" si="320"/>
        <v>0</v>
      </c>
      <c r="Y2892" s="227">
        <f t="shared" si="318"/>
        <v>0</v>
      </c>
      <c r="Z2892" s="227">
        <f t="shared" si="319"/>
        <v>0</v>
      </c>
      <c r="AA2892" s="227">
        <f t="shared" si="321"/>
        <v>0</v>
      </c>
    </row>
    <row r="2893" spans="2:27" ht="13.5" hidden="1">
      <c r="B2893" s="232" t="s">
        <v>1110</v>
      </c>
      <c r="C2893" s="232" t="s">
        <v>828</v>
      </c>
      <c r="D2893" s="232" t="s">
        <v>1448</v>
      </c>
      <c r="E2893" s="232" t="s">
        <v>988</v>
      </c>
      <c r="F2893" s="232">
        <v>8</v>
      </c>
      <c r="G2893" s="232" t="s">
        <v>1312</v>
      </c>
      <c r="H2893" s="233">
        <v>0.82199999999999995</v>
      </c>
      <c r="I2893" s="233">
        <v>0</v>
      </c>
      <c r="J2893" s="233">
        <v>0</v>
      </c>
      <c r="K2893" s="234">
        <v>0</v>
      </c>
      <c r="L2893" s="233">
        <v>0</v>
      </c>
      <c r="M2893" s="234">
        <v>0</v>
      </c>
      <c r="N2893" s="233">
        <v>0</v>
      </c>
      <c r="O2893" s="233">
        <v>0</v>
      </c>
      <c r="P2893" s="233">
        <v>0</v>
      </c>
      <c r="Q2893" s="234">
        <v>0</v>
      </c>
      <c r="R2893" s="233">
        <v>0</v>
      </c>
      <c r="S2893" s="234">
        <v>0</v>
      </c>
      <c r="T2893" s="233">
        <v>0</v>
      </c>
      <c r="U2893" s="235">
        <f t="shared" si="315"/>
        <v>600.05999999999995</v>
      </c>
      <c r="V2893" s="227">
        <f t="shared" si="316"/>
        <v>0</v>
      </c>
      <c r="W2893" s="227">
        <f t="shared" si="317"/>
        <v>0</v>
      </c>
      <c r="X2893" s="227">
        <f t="shared" si="320"/>
        <v>0</v>
      </c>
      <c r="Y2893" s="227">
        <f t="shared" si="318"/>
        <v>0</v>
      </c>
      <c r="Z2893" s="227">
        <f t="shared" si="319"/>
        <v>0</v>
      </c>
      <c r="AA2893" s="227">
        <f t="shared" si="321"/>
        <v>0</v>
      </c>
    </row>
    <row r="2894" spans="2:27" ht="13.5" hidden="1">
      <c r="B2894" s="232" t="s">
        <v>1110</v>
      </c>
      <c r="C2894" s="232" t="s">
        <v>829</v>
      </c>
      <c r="D2894" s="232" t="s">
        <v>1448</v>
      </c>
      <c r="E2894" s="232" t="s">
        <v>988</v>
      </c>
      <c r="F2894" s="232">
        <v>16</v>
      </c>
      <c r="G2894" s="232" t="s">
        <v>1317</v>
      </c>
      <c r="H2894" s="233">
        <v>1.514</v>
      </c>
      <c r="I2894" s="233">
        <v>0</v>
      </c>
      <c r="J2894" s="233">
        <v>0</v>
      </c>
      <c r="K2894" s="234">
        <v>0</v>
      </c>
      <c r="L2894" s="233">
        <v>0</v>
      </c>
      <c r="M2894" s="234">
        <v>0</v>
      </c>
      <c r="N2894" s="233">
        <v>0</v>
      </c>
      <c r="O2894" s="233">
        <v>0</v>
      </c>
      <c r="P2894" s="233">
        <v>0</v>
      </c>
      <c r="Q2894" s="234">
        <v>0</v>
      </c>
      <c r="R2894" s="233">
        <v>0</v>
      </c>
      <c r="S2894" s="234">
        <v>0</v>
      </c>
      <c r="T2894" s="233">
        <v>0</v>
      </c>
      <c r="U2894" s="235">
        <f t="shared" si="315"/>
        <v>1105.22</v>
      </c>
      <c r="V2894" s="227">
        <f t="shared" si="316"/>
        <v>0</v>
      </c>
      <c r="W2894" s="227">
        <f t="shared" si="317"/>
        <v>0</v>
      </c>
      <c r="X2894" s="227">
        <f t="shared" si="320"/>
        <v>0</v>
      </c>
      <c r="Y2894" s="227">
        <f t="shared" si="318"/>
        <v>0</v>
      </c>
      <c r="Z2894" s="227">
        <f t="shared" si="319"/>
        <v>0</v>
      </c>
      <c r="AA2894" s="227">
        <f t="shared" si="321"/>
        <v>0</v>
      </c>
    </row>
    <row r="2895" spans="2:27" ht="13.5" hidden="1">
      <c r="B2895" s="232" t="s">
        <v>1110</v>
      </c>
      <c r="C2895" s="232" t="s">
        <v>830</v>
      </c>
      <c r="D2895" s="232" t="s">
        <v>1448</v>
      </c>
      <c r="E2895" s="232" t="s">
        <v>988</v>
      </c>
      <c r="F2895" s="232">
        <v>32</v>
      </c>
      <c r="G2895" s="232" t="s">
        <v>1316</v>
      </c>
      <c r="H2895" s="233">
        <v>2.8980000000000001</v>
      </c>
      <c r="I2895" s="233">
        <v>0</v>
      </c>
      <c r="J2895" s="233">
        <v>0</v>
      </c>
      <c r="K2895" s="234">
        <v>0</v>
      </c>
      <c r="L2895" s="233">
        <v>0</v>
      </c>
      <c r="M2895" s="234">
        <v>0</v>
      </c>
      <c r="N2895" s="233">
        <v>0</v>
      </c>
      <c r="O2895" s="233">
        <v>0</v>
      </c>
      <c r="P2895" s="233">
        <v>0</v>
      </c>
      <c r="Q2895" s="234">
        <v>0</v>
      </c>
      <c r="R2895" s="233">
        <v>0</v>
      </c>
      <c r="S2895" s="234">
        <v>0</v>
      </c>
      <c r="T2895" s="233">
        <v>0</v>
      </c>
      <c r="U2895" s="235">
        <f t="shared" si="315"/>
        <v>2115.54</v>
      </c>
      <c r="V2895" s="227">
        <f t="shared" si="316"/>
        <v>0</v>
      </c>
      <c r="W2895" s="227">
        <f t="shared" si="317"/>
        <v>0</v>
      </c>
      <c r="X2895" s="227">
        <f t="shared" si="320"/>
        <v>0</v>
      </c>
      <c r="Y2895" s="227">
        <f t="shared" si="318"/>
        <v>0</v>
      </c>
      <c r="Z2895" s="227">
        <f t="shared" si="319"/>
        <v>0</v>
      </c>
      <c r="AA2895" s="227">
        <f t="shared" si="321"/>
        <v>0</v>
      </c>
    </row>
    <row r="2896" spans="2:27" ht="13.5" hidden="1">
      <c r="B2896" s="232" t="s">
        <v>1110</v>
      </c>
      <c r="C2896" s="232" t="s">
        <v>831</v>
      </c>
      <c r="D2896" s="232" t="s">
        <v>1448</v>
      </c>
      <c r="E2896" s="232" t="s">
        <v>988</v>
      </c>
      <c r="F2896" s="232">
        <v>2</v>
      </c>
      <c r="G2896" s="232" t="s">
        <v>1315</v>
      </c>
      <c r="H2896" s="233">
        <v>0.23300000000000001</v>
      </c>
      <c r="I2896" s="233">
        <v>0</v>
      </c>
      <c r="J2896" s="233">
        <v>0</v>
      </c>
      <c r="K2896" s="234">
        <v>0</v>
      </c>
      <c r="L2896" s="233">
        <v>0</v>
      </c>
      <c r="M2896" s="234">
        <v>0</v>
      </c>
      <c r="N2896" s="233">
        <v>0</v>
      </c>
      <c r="O2896" s="233">
        <v>0</v>
      </c>
      <c r="P2896" s="233">
        <v>0</v>
      </c>
      <c r="Q2896" s="234">
        <v>0</v>
      </c>
      <c r="R2896" s="233">
        <v>0</v>
      </c>
      <c r="S2896" s="234">
        <v>0</v>
      </c>
      <c r="T2896" s="233">
        <v>0</v>
      </c>
      <c r="U2896" s="235">
        <f t="shared" si="315"/>
        <v>170.09</v>
      </c>
      <c r="V2896" s="227">
        <f t="shared" si="316"/>
        <v>0</v>
      </c>
      <c r="W2896" s="227">
        <f t="shared" si="317"/>
        <v>0</v>
      </c>
      <c r="X2896" s="227">
        <f t="shared" si="320"/>
        <v>0</v>
      </c>
      <c r="Y2896" s="227">
        <f t="shared" si="318"/>
        <v>0</v>
      </c>
      <c r="Z2896" s="227">
        <f t="shared" si="319"/>
        <v>0</v>
      </c>
      <c r="AA2896" s="227">
        <f t="shared" si="321"/>
        <v>0</v>
      </c>
    </row>
    <row r="2897" spans="2:27" ht="13.5" hidden="1">
      <c r="B2897" s="232" t="s">
        <v>1110</v>
      </c>
      <c r="C2897" s="232" t="s">
        <v>832</v>
      </c>
      <c r="D2897" s="232" t="s">
        <v>1448</v>
      </c>
      <c r="E2897" s="232" t="s">
        <v>988</v>
      </c>
      <c r="F2897" s="232">
        <v>96</v>
      </c>
      <c r="G2897" s="232" t="s">
        <v>1356</v>
      </c>
      <c r="H2897" s="233">
        <v>8.4339999999999993</v>
      </c>
      <c r="I2897" s="233">
        <v>0</v>
      </c>
      <c r="J2897" s="233">
        <v>0</v>
      </c>
      <c r="K2897" s="234">
        <v>0</v>
      </c>
      <c r="L2897" s="233">
        <v>0</v>
      </c>
      <c r="M2897" s="234">
        <v>0</v>
      </c>
      <c r="N2897" s="233">
        <v>0</v>
      </c>
      <c r="O2897" s="233">
        <v>0</v>
      </c>
      <c r="P2897" s="233">
        <v>0</v>
      </c>
      <c r="Q2897" s="234">
        <v>0</v>
      </c>
      <c r="R2897" s="233">
        <v>0</v>
      </c>
      <c r="S2897" s="234">
        <v>0</v>
      </c>
      <c r="T2897" s="233">
        <v>0</v>
      </c>
      <c r="U2897" s="235">
        <f t="shared" si="315"/>
        <v>6156.82</v>
      </c>
      <c r="V2897" s="227">
        <f t="shared" si="316"/>
        <v>0</v>
      </c>
      <c r="W2897" s="227">
        <f t="shared" si="317"/>
        <v>0</v>
      </c>
      <c r="X2897" s="227">
        <f t="shared" si="320"/>
        <v>0</v>
      </c>
      <c r="Y2897" s="227">
        <f t="shared" si="318"/>
        <v>0</v>
      </c>
      <c r="Z2897" s="227">
        <f t="shared" si="319"/>
        <v>0</v>
      </c>
      <c r="AA2897" s="227">
        <f t="shared" si="321"/>
        <v>0</v>
      </c>
    </row>
    <row r="2898" spans="2:27" ht="13.5" hidden="1">
      <c r="B2898" s="232" t="s">
        <v>1110</v>
      </c>
      <c r="C2898" s="232" t="s">
        <v>833</v>
      </c>
      <c r="D2898" s="232" t="s">
        <v>1448</v>
      </c>
      <c r="E2898" s="232" t="s">
        <v>988</v>
      </c>
      <c r="F2898" s="232">
        <v>4</v>
      </c>
      <c r="G2898" s="232" t="s">
        <v>1311</v>
      </c>
      <c r="H2898" s="233">
        <v>0.40600000000000003</v>
      </c>
      <c r="I2898" s="233">
        <v>0</v>
      </c>
      <c r="J2898" s="233">
        <v>0</v>
      </c>
      <c r="K2898" s="234">
        <v>0</v>
      </c>
      <c r="L2898" s="233">
        <v>0</v>
      </c>
      <c r="M2898" s="234">
        <v>0</v>
      </c>
      <c r="N2898" s="233">
        <v>0</v>
      </c>
      <c r="O2898" s="233">
        <v>0</v>
      </c>
      <c r="P2898" s="233">
        <v>0</v>
      </c>
      <c r="Q2898" s="234">
        <v>0</v>
      </c>
      <c r="R2898" s="233">
        <v>0</v>
      </c>
      <c r="S2898" s="234">
        <v>0</v>
      </c>
      <c r="T2898" s="233">
        <v>0</v>
      </c>
      <c r="U2898" s="235">
        <f t="shared" si="315"/>
        <v>296.38</v>
      </c>
      <c r="V2898" s="227">
        <f t="shared" si="316"/>
        <v>0</v>
      </c>
      <c r="W2898" s="227">
        <f t="shared" si="317"/>
        <v>0</v>
      </c>
      <c r="X2898" s="227">
        <f t="shared" si="320"/>
        <v>0</v>
      </c>
      <c r="Y2898" s="227">
        <f t="shared" si="318"/>
        <v>0</v>
      </c>
      <c r="Z2898" s="227">
        <f t="shared" si="319"/>
        <v>0</v>
      </c>
      <c r="AA2898" s="227">
        <f t="shared" si="321"/>
        <v>0</v>
      </c>
    </row>
    <row r="2899" spans="2:27" ht="13.5" hidden="1">
      <c r="B2899" s="232" t="s">
        <v>1110</v>
      </c>
      <c r="C2899" s="232" t="s">
        <v>1045</v>
      </c>
      <c r="D2899" s="232" t="s">
        <v>1448</v>
      </c>
      <c r="E2899" s="232" t="s">
        <v>988</v>
      </c>
      <c r="F2899" s="232">
        <v>48</v>
      </c>
      <c r="G2899" s="232" t="s">
        <v>1310</v>
      </c>
      <c r="H2899" s="233">
        <v>5.8179999999999996</v>
      </c>
      <c r="I2899" s="233">
        <v>0</v>
      </c>
      <c r="J2899" s="233">
        <v>0</v>
      </c>
      <c r="K2899" s="234">
        <v>0</v>
      </c>
      <c r="L2899" s="233">
        <v>0</v>
      </c>
      <c r="M2899" s="234">
        <v>0</v>
      </c>
      <c r="N2899" s="233">
        <v>0</v>
      </c>
      <c r="O2899" s="233">
        <v>0</v>
      </c>
      <c r="P2899" s="233">
        <v>0</v>
      </c>
      <c r="Q2899" s="234">
        <v>0</v>
      </c>
      <c r="R2899" s="233">
        <v>0</v>
      </c>
      <c r="S2899" s="234">
        <v>0</v>
      </c>
      <c r="T2899" s="233">
        <v>0</v>
      </c>
      <c r="U2899" s="235">
        <f t="shared" si="315"/>
        <v>4247.1399999999994</v>
      </c>
      <c r="V2899" s="227">
        <f t="shared" si="316"/>
        <v>0</v>
      </c>
      <c r="W2899" s="227">
        <f t="shared" si="317"/>
        <v>0</v>
      </c>
      <c r="X2899" s="227">
        <f t="shared" si="320"/>
        <v>0</v>
      </c>
      <c r="Y2899" s="227">
        <f t="shared" si="318"/>
        <v>0</v>
      </c>
      <c r="Z2899" s="227">
        <f t="shared" si="319"/>
        <v>0</v>
      </c>
      <c r="AA2899" s="227">
        <f t="shared" si="321"/>
        <v>0</v>
      </c>
    </row>
    <row r="2900" spans="2:27" ht="13.5" hidden="1">
      <c r="B2900" s="232" t="s">
        <v>1110</v>
      </c>
      <c r="C2900" s="232" t="s">
        <v>1046</v>
      </c>
      <c r="D2900" s="232" t="s">
        <v>1448</v>
      </c>
      <c r="E2900" s="232" t="s">
        <v>988</v>
      </c>
      <c r="F2900" s="232">
        <v>8</v>
      </c>
      <c r="G2900" s="232" t="s">
        <v>1312</v>
      </c>
      <c r="H2900" s="233">
        <v>1.0780000000000001</v>
      </c>
      <c r="I2900" s="233">
        <v>0</v>
      </c>
      <c r="J2900" s="233">
        <v>0</v>
      </c>
      <c r="K2900" s="234">
        <v>0</v>
      </c>
      <c r="L2900" s="233">
        <v>0</v>
      </c>
      <c r="M2900" s="234">
        <v>0</v>
      </c>
      <c r="N2900" s="233">
        <v>0</v>
      </c>
      <c r="O2900" s="233">
        <v>0</v>
      </c>
      <c r="P2900" s="233">
        <v>0</v>
      </c>
      <c r="Q2900" s="234">
        <v>0</v>
      </c>
      <c r="R2900" s="233">
        <v>0</v>
      </c>
      <c r="S2900" s="234">
        <v>0</v>
      </c>
      <c r="T2900" s="233">
        <v>0</v>
      </c>
      <c r="U2900" s="235">
        <f t="shared" si="315"/>
        <v>786.94</v>
      </c>
      <c r="V2900" s="227">
        <f t="shared" si="316"/>
        <v>0</v>
      </c>
      <c r="W2900" s="227">
        <f t="shared" si="317"/>
        <v>0</v>
      </c>
      <c r="X2900" s="227">
        <f t="shared" si="320"/>
        <v>0</v>
      </c>
      <c r="Y2900" s="227">
        <f t="shared" si="318"/>
        <v>0</v>
      </c>
      <c r="Z2900" s="227">
        <f t="shared" si="319"/>
        <v>0</v>
      </c>
      <c r="AA2900" s="227">
        <f t="shared" si="321"/>
        <v>0</v>
      </c>
    </row>
    <row r="2901" spans="2:27" ht="13.5" hidden="1">
      <c r="B2901" s="232" t="s">
        <v>1110</v>
      </c>
      <c r="C2901" s="232" t="s">
        <v>1047</v>
      </c>
      <c r="D2901" s="232" t="s">
        <v>1448</v>
      </c>
      <c r="E2901" s="232" t="s">
        <v>988</v>
      </c>
      <c r="F2901" s="232">
        <v>12</v>
      </c>
      <c r="G2901" s="232" t="s">
        <v>1375</v>
      </c>
      <c r="H2901" s="233">
        <v>1.552</v>
      </c>
      <c r="I2901" s="233">
        <v>0</v>
      </c>
      <c r="J2901" s="233">
        <v>0</v>
      </c>
      <c r="K2901" s="234">
        <v>0</v>
      </c>
      <c r="L2901" s="233">
        <v>0</v>
      </c>
      <c r="M2901" s="234">
        <v>0</v>
      </c>
      <c r="N2901" s="233">
        <v>0</v>
      </c>
      <c r="O2901" s="233">
        <v>0</v>
      </c>
      <c r="P2901" s="233">
        <v>0</v>
      </c>
      <c r="Q2901" s="234">
        <v>0</v>
      </c>
      <c r="R2901" s="233">
        <v>0</v>
      </c>
      <c r="S2901" s="234">
        <v>0</v>
      </c>
      <c r="T2901" s="233">
        <v>0</v>
      </c>
      <c r="U2901" s="235">
        <f t="shared" si="315"/>
        <v>1132.96</v>
      </c>
      <c r="V2901" s="227">
        <f t="shared" si="316"/>
        <v>0</v>
      </c>
      <c r="W2901" s="227">
        <f t="shared" si="317"/>
        <v>0</v>
      </c>
      <c r="X2901" s="227">
        <f t="shared" si="320"/>
        <v>0</v>
      </c>
      <c r="Y2901" s="227">
        <f t="shared" si="318"/>
        <v>0</v>
      </c>
      <c r="Z2901" s="227">
        <f t="shared" si="319"/>
        <v>0</v>
      </c>
      <c r="AA2901" s="227">
        <f t="shared" si="321"/>
        <v>0</v>
      </c>
    </row>
    <row r="2902" spans="2:27" ht="13.5" hidden="1">
      <c r="B2902" s="232" t="s">
        <v>1110</v>
      </c>
      <c r="C2902" s="232" t="s">
        <v>1048</v>
      </c>
      <c r="D2902" s="232" t="s">
        <v>1448</v>
      </c>
      <c r="E2902" s="232" t="s">
        <v>988</v>
      </c>
      <c r="F2902" s="232">
        <v>24</v>
      </c>
      <c r="G2902" s="232" t="s">
        <v>1308</v>
      </c>
      <c r="H2902" s="233">
        <v>2.9740000000000002</v>
      </c>
      <c r="I2902" s="233">
        <v>0</v>
      </c>
      <c r="J2902" s="233">
        <v>0</v>
      </c>
      <c r="K2902" s="234">
        <v>0</v>
      </c>
      <c r="L2902" s="233">
        <v>0</v>
      </c>
      <c r="M2902" s="234">
        <v>0</v>
      </c>
      <c r="N2902" s="233">
        <v>0</v>
      </c>
      <c r="O2902" s="233">
        <v>0</v>
      </c>
      <c r="P2902" s="233">
        <v>0</v>
      </c>
      <c r="Q2902" s="234">
        <v>0</v>
      </c>
      <c r="R2902" s="233">
        <v>0</v>
      </c>
      <c r="S2902" s="234">
        <v>0</v>
      </c>
      <c r="T2902" s="233">
        <v>0</v>
      </c>
      <c r="U2902" s="235">
        <f t="shared" si="315"/>
        <v>2171.02</v>
      </c>
      <c r="V2902" s="227">
        <f t="shared" si="316"/>
        <v>0</v>
      </c>
      <c r="W2902" s="227">
        <f t="shared" si="317"/>
        <v>0</v>
      </c>
      <c r="X2902" s="227">
        <f t="shared" si="320"/>
        <v>0</v>
      </c>
      <c r="Y2902" s="227">
        <f t="shared" si="318"/>
        <v>0</v>
      </c>
      <c r="Z2902" s="227">
        <f t="shared" si="319"/>
        <v>0</v>
      </c>
      <c r="AA2902" s="227">
        <f t="shared" si="321"/>
        <v>0</v>
      </c>
    </row>
    <row r="2903" spans="2:27" ht="13.5" hidden="1">
      <c r="B2903" s="232" t="s">
        <v>1110</v>
      </c>
      <c r="C2903" s="232" t="s">
        <v>1049</v>
      </c>
      <c r="D2903" s="232" t="s">
        <v>1448</v>
      </c>
      <c r="E2903" s="232" t="s">
        <v>988</v>
      </c>
      <c r="F2903" s="232">
        <v>2</v>
      </c>
      <c r="G2903" s="232" t="s">
        <v>1315</v>
      </c>
      <c r="H2903" s="233">
        <v>0.29699999999999999</v>
      </c>
      <c r="I2903" s="233">
        <v>0</v>
      </c>
      <c r="J2903" s="233">
        <v>0</v>
      </c>
      <c r="K2903" s="234">
        <v>0</v>
      </c>
      <c r="L2903" s="233">
        <v>0</v>
      </c>
      <c r="M2903" s="234">
        <v>0</v>
      </c>
      <c r="N2903" s="233">
        <v>0</v>
      </c>
      <c r="O2903" s="233">
        <v>0</v>
      </c>
      <c r="P2903" s="233">
        <v>0</v>
      </c>
      <c r="Q2903" s="234">
        <v>0</v>
      </c>
      <c r="R2903" s="233">
        <v>0</v>
      </c>
      <c r="S2903" s="234">
        <v>0</v>
      </c>
      <c r="T2903" s="233">
        <v>0</v>
      </c>
      <c r="U2903" s="235">
        <f t="shared" si="315"/>
        <v>216.81</v>
      </c>
      <c r="V2903" s="227">
        <f t="shared" si="316"/>
        <v>0</v>
      </c>
      <c r="W2903" s="227">
        <f t="shared" si="317"/>
        <v>0</v>
      </c>
      <c r="X2903" s="227">
        <f t="shared" si="320"/>
        <v>0</v>
      </c>
      <c r="Y2903" s="227">
        <f t="shared" si="318"/>
        <v>0</v>
      </c>
      <c r="Z2903" s="227">
        <f t="shared" si="319"/>
        <v>0</v>
      </c>
      <c r="AA2903" s="227">
        <f t="shared" si="321"/>
        <v>0</v>
      </c>
    </row>
    <row r="2904" spans="2:27" ht="13.5" hidden="1">
      <c r="B2904" s="232" t="s">
        <v>1110</v>
      </c>
      <c r="C2904" s="232" t="s">
        <v>1050</v>
      </c>
      <c r="D2904" s="232" t="s">
        <v>1448</v>
      </c>
      <c r="E2904" s="232" t="s">
        <v>988</v>
      </c>
      <c r="F2904" s="232">
        <v>48</v>
      </c>
      <c r="G2904" s="232" t="s">
        <v>1310</v>
      </c>
      <c r="H2904" s="233">
        <v>5.8179999999999996</v>
      </c>
      <c r="I2904" s="233">
        <v>0</v>
      </c>
      <c r="J2904" s="233">
        <v>0</v>
      </c>
      <c r="K2904" s="234">
        <v>0</v>
      </c>
      <c r="L2904" s="233">
        <v>0</v>
      </c>
      <c r="M2904" s="234">
        <v>0</v>
      </c>
      <c r="N2904" s="233">
        <v>0</v>
      </c>
      <c r="O2904" s="233">
        <v>0</v>
      </c>
      <c r="P2904" s="233">
        <v>0</v>
      </c>
      <c r="Q2904" s="234">
        <v>0</v>
      </c>
      <c r="R2904" s="233">
        <v>0</v>
      </c>
      <c r="S2904" s="234">
        <v>0</v>
      </c>
      <c r="T2904" s="233">
        <v>0</v>
      </c>
      <c r="U2904" s="235">
        <f t="shared" si="315"/>
        <v>4247.1399999999994</v>
      </c>
      <c r="V2904" s="227">
        <f t="shared" si="316"/>
        <v>0</v>
      </c>
      <c r="W2904" s="227">
        <f t="shared" si="317"/>
        <v>0</v>
      </c>
      <c r="X2904" s="227">
        <f t="shared" si="320"/>
        <v>0</v>
      </c>
      <c r="Y2904" s="227">
        <f t="shared" si="318"/>
        <v>0</v>
      </c>
      <c r="Z2904" s="227">
        <f t="shared" si="319"/>
        <v>0</v>
      </c>
      <c r="AA2904" s="227">
        <f t="shared" si="321"/>
        <v>0</v>
      </c>
    </row>
    <row r="2905" spans="2:27" ht="13.5" hidden="1">
      <c r="B2905" s="232" t="s">
        <v>1110</v>
      </c>
      <c r="C2905" s="232" t="s">
        <v>1051</v>
      </c>
      <c r="D2905" s="232" t="s">
        <v>1448</v>
      </c>
      <c r="E2905" s="232" t="s">
        <v>988</v>
      </c>
      <c r="F2905" s="232">
        <v>4</v>
      </c>
      <c r="G2905" s="232" t="s">
        <v>1311</v>
      </c>
      <c r="H2905" s="233">
        <v>0.53400000000000003</v>
      </c>
      <c r="I2905" s="233">
        <v>0</v>
      </c>
      <c r="J2905" s="233">
        <v>0</v>
      </c>
      <c r="K2905" s="234">
        <v>0</v>
      </c>
      <c r="L2905" s="233">
        <v>0</v>
      </c>
      <c r="M2905" s="234">
        <v>0</v>
      </c>
      <c r="N2905" s="233">
        <v>0</v>
      </c>
      <c r="O2905" s="233">
        <v>0</v>
      </c>
      <c r="P2905" s="233">
        <v>0</v>
      </c>
      <c r="Q2905" s="234">
        <v>0</v>
      </c>
      <c r="R2905" s="233">
        <v>0</v>
      </c>
      <c r="S2905" s="234">
        <v>0</v>
      </c>
      <c r="T2905" s="233">
        <v>0</v>
      </c>
      <c r="U2905" s="235">
        <f t="shared" si="315"/>
        <v>389.82000000000005</v>
      </c>
      <c r="V2905" s="227">
        <f t="shared" si="316"/>
        <v>0</v>
      </c>
      <c r="W2905" s="227">
        <f t="shared" si="317"/>
        <v>0</v>
      </c>
      <c r="X2905" s="227">
        <f t="shared" si="320"/>
        <v>0</v>
      </c>
      <c r="Y2905" s="227">
        <f t="shared" si="318"/>
        <v>0</v>
      </c>
      <c r="Z2905" s="227">
        <f t="shared" si="319"/>
        <v>0</v>
      </c>
      <c r="AA2905" s="227">
        <f t="shared" si="321"/>
        <v>0</v>
      </c>
    </row>
    <row r="2906" spans="2:27" ht="13.5" hidden="1">
      <c r="B2906" s="232" t="s">
        <v>1110</v>
      </c>
      <c r="C2906" s="232" t="s">
        <v>1377</v>
      </c>
      <c r="D2906" s="232" t="s">
        <v>1448</v>
      </c>
      <c r="E2906" s="232" t="s">
        <v>988</v>
      </c>
      <c r="F2906" s="232">
        <v>48</v>
      </c>
      <c r="G2906" s="232" t="s">
        <v>1310</v>
      </c>
      <c r="H2906" s="233">
        <v>3.778</v>
      </c>
      <c r="I2906" s="233">
        <v>0</v>
      </c>
      <c r="J2906" s="233">
        <v>0</v>
      </c>
      <c r="K2906" s="234">
        <v>0</v>
      </c>
      <c r="L2906" s="233">
        <v>0</v>
      </c>
      <c r="M2906" s="234">
        <v>0</v>
      </c>
      <c r="N2906" s="233">
        <v>0</v>
      </c>
      <c r="O2906" s="233">
        <v>0</v>
      </c>
      <c r="P2906" s="233">
        <v>0</v>
      </c>
      <c r="Q2906" s="234">
        <v>0</v>
      </c>
      <c r="R2906" s="233">
        <v>0</v>
      </c>
      <c r="S2906" s="234">
        <v>0</v>
      </c>
      <c r="T2906" s="233">
        <v>0</v>
      </c>
      <c r="U2906" s="235">
        <f t="shared" si="315"/>
        <v>2757.94</v>
      </c>
      <c r="V2906" s="227">
        <f t="shared" si="316"/>
        <v>0</v>
      </c>
      <c r="W2906" s="227">
        <f t="shared" si="317"/>
        <v>0</v>
      </c>
      <c r="X2906" s="227">
        <f t="shared" si="320"/>
        <v>0</v>
      </c>
      <c r="Y2906" s="227">
        <f t="shared" si="318"/>
        <v>0</v>
      </c>
      <c r="Z2906" s="227">
        <f t="shared" si="319"/>
        <v>0</v>
      </c>
      <c r="AA2906" s="227">
        <f t="shared" si="321"/>
        <v>0</v>
      </c>
    </row>
    <row r="2907" spans="2:27" ht="13.5" hidden="1">
      <c r="B2907" s="232" t="s">
        <v>1110</v>
      </c>
      <c r="C2907" s="232" t="s">
        <v>1378</v>
      </c>
      <c r="D2907" s="232" t="s">
        <v>1448</v>
      </c>
      <c r="E2907" s="232" t="s">
        <v>988</v>
      </c>
      <c r="F2907" s="232">
        <v>64</v>
      </c>
      <c r="G2907" s="232" t="s">
        <v>1345</v>
      </c>
      <c r="H2907" s="233">
        <v>4.9939999999999998</v>
      </c>
      <c r="I2907" s="233">
        <v>0</v>
      </c>
      <c r="J2907" s="233">
        <v>0</v>
      </c>
      <c r="K2907" s="234">
        <v>0</v>
      </c>
      <c r="L2907" s="233">
        <v>0</v>
      </c>
      <c r="M2907" s="234">
        <v>0</v>
      </c>
      <c r="N2907" s="233">
        <v>0</v>
      </c>
      <c r="O2907" s="233">
        <v>0</v>
      </c>
      <c r="P2907" s="233">
        <v>0</v>
      </c>
      <c r="Q2907" s="234">
        <v>0</v>
      </c>
      <c r="R2907" s="233">
        <v>0</v>
      </c>
      <c r="S2907" s="234">
        <v>0</v>
      </c>
      <c r="T2907" s="233">
        <v>0</v>
      </c>
      <c r="U2907" s="235">
        <f t="shared" si="315"/>
        <v>3645.62</v>
      </c>
      <c r="V2907" s="227">
        <f t="shared" si="316"/>
        <v>0</v>
      </c>
      <c r="W2907" s="227">
        <f t="shared" si="317"/>
        <v>0</v>
      </c>
      <c r="X2907" s="227">
        <f t="shared" si="320"/>
        <v>0</v>
      </c>
      <c r="Y2907" s="227">
        <f t="shared" si="318"/>
        <v>0</v>
      </c>
      <c r="Z2907" s="227">
        <f t="shared" si="319"/>
        <v>0</v>
      </c>
      <c r="AA2907" s="227">
        <f t="shared" si="321"/>
        <v>0</v>
      </c>
    </row>
    <row r="2908" spans="2:27" ht="13.5" hidden="1">
      <c r="B2908" s="232" t="s">
        <v>1110</v>
      </c>
      <c r="C2908" s="232" t="s">
        <v>1379</v>
      </c>
      <c r="D2908" s="232" t="s">
        <v>1448</v>
      </c>
      <c r="E2908" s="232" t="s">
        <v>988</v>
      </c>
      <c r="F2908" s="232">
        <v>96</v>
      </c>
      <c r="G2908" s="232" t="s">
        <v>1356</v>
      </c>
      <c r="H2908" s="233">
        <v>7.4260000000000002</v>
      </c>
      <c r="I2908" s="233">
        <v>0</v>
      </c>
      <c r="J2908" s="233">
        <v>0</v>
      </c>
      <c r="K2908" s="234">
        <v>0</v>
      </c>
      <c r="L2908" s="233">
        <v>0</v>
      </c>
      <c r="M2908" s="234">
        <v>0</v>
      </c>
      <c r="N2908" s="233">
        <v>0</v>
      </c>
      <c r="O2908" s="233">
        <v>0</v>
      </c>
      <c r="P2908" s="233">
        <v>0</v>
      </c>
      <c r="Q2908" s="234">
        <v>0</v>
      </c>
      <c r="R2908" s="233">
        <v>0</v>
      </c>
      <c r="S2908" s="234">
        <v>0</v>
      </c>
      <c r="T2908" s="233">
        <v>0</v>
      </c>
      <c r="U2908" s="235">
        <f t="shared" si="315"/>
        <v>5420.9800000000005</v>
      </c>
      <c r="V2908" s="227">
        <f t="shared" si="316"/>
        <v>0</v>
      </c>
      <c r="W2908" s="227">
        <f t="shared" si="317"/>
        <v>0</v>
      </c>
      <c r="X2908" s="227">
        <f t="shared" si="320"/>
        <v>0</v>
      </c>
      <c r="Y2908" s="227">
        <f t="shared" si="318"/>
        <v>0</v>
      </c>
      <c r="Z2908" s="227">
        <f t="shared" si="319"/>
        <v>0</v>
      </c>
      <c r="AA2908" s="227">
        <f t="shared" si="321"/>
        <v>0</v>
      </c>
    </row>
    <row r="2909" spans="2:27" ht="13.5" hidden="1">
      <c r="B2909" s="232" t="s">
        <v>1110</v>
      </c>
      <c r="C2909" s="232" t="s">
        <v>1380</v>
      </c>
      <c r="D2909" s="232" t="s">
        <v>1448</v>
      </c>
      <c r="E2909" s="232" t="s">
        <v>988</v>
      </c>
      <c r="F2909" s="232">
        <v>8</v>
      </c>
      <c r="G2909" s="232" t="s">
        <v>1312</v>
      </c>
      <c r="H2909" s="233">
        <v>0.73799999999999999</v>
      </c>
      <c r="I2909" s="233">
        <v>0</v>
      </c>
      <c r="J2909" s="233">
        <v>0</v>
      </c>
      <c r="K2909" s="234">
        <v>0</v>
      </c>
      <c r="L2909" s="233">
        <v>0</v>
      </c>
      <c r="M2909" s="234">
        <v>0</v>
      </c>
      <c r="N2909" s="233">
        <v>0</v>
      </c>
      <c r="O2909" s="233">
        <v>0</v>
      </c>
      <c r="P2909" s="233">
        <v>0</v>
      </c>
      <c r="Q2909" s="234">
        <v>0</v>
      </c>
      <c r="R2909" s="233">
        <v>0</v>
      </c>
      <c r="S2909" s="234">
        <v>0</v>
      </c>
      <c r="T2909" s="233">
        <v>0</v>
      </c>
      <c r="U2909" s="235">
        <f t="shared" si="315"/>
        <v>538.74</v>
      </c>
      <c r="V2909" s="227">
        <f t="shared" si="316"/>
        <v>0</v>
      </c>
      <c r="W2909" s="227">
        <f t="shared" si="317"/>
        <v>0</v>
      </c>
      <c r="X2909" s="227">
        <f t="shared" si="320"/>
        <v>0</v>
      </c>
      <c r="Y2909" s="227">
        <f t="shared" si="318"/>
        <v>0</v>
      </c>
      <c r="Z2909" s="227">
        <f t="shared" si="319"/>
        <v>0</v>
      </c>
      <c r="AA2909" s="227">
        <f t="shared" si="321"/>
        <v>0</v>
      </c>
    </row>
    <row r="2910" spans="2:27" ht="13.5" hidden="1">
      <c r="B2910" s="232" t="s">
        <v>1110</v>
      </c>
      <c r="C2910" s="232" t="s">
        <v>1381</v>
      </c>
      <c r="D2910" s="232" t="s">
        <v>1448</v>
      </c>
      <c r="E2910" s="232" t="s">
        <v>988</v>
      </c>
      <c r="F2910" s="232">
        <v>128</v>
      </c>
      <c r="G2910" s="232" t="s">
        <v>1364</v>
      </c>
      <c r="H2910" s="233">
        <v>9.8580000000000005</v>
      </c>
      <c r="I2910" s="233">
        <v>0</v>
      </c>
      <c r="J2910" s="233">
        <v>0</v>
      </c>
      <c r="K2910" s="234">
        <v>0</v>
      </c>
      <c r="L2910" s="233">
        <v>0</v>
      </c>
      <c r="M2910" s="234">
        <v>0</v>
      </c>
      <c r="N2910" s="233">
        <v>0</v>
      </c>
      <c r="O2910" s="233">
        <v>0</v>
      </c>
      <c r="P2910" s="233">
        <v>0</v>
      </c>
      <c r="Q2910" s="234">
        <v>0</v>
      </c>
      <c r="R2910" s="233">
        <v>0</v>
      </c>
      <c r="S2910" s="234">
        <v>0</v>
      </c>
      <c r="T2910" s="233">
        <v>0</v>
      </c>
      <c r="U2910" s="235">
        <f t="shared" si="315"/>
        <v>7196.34</v>
      </c>
      <c r="V2910" s="227">
        <f t="shared" si="316"/>
        <v>0</v>
      </c>
      <c r="W2910" s="227">
        <f t="shared" si="317"/>
        <v>0</v>
      </c>
      <c r="X2910" s="227">
        <f t="shared" si="320"/>
        <v>0</v>
      </c>
      <c r="Y2910" s="227">
        <f t="shared" si="318"/>
        <v>0</v>
      </c>
      <c r="Z2910" s="227">
        <f t="shared" si="319"/>
        <v>0</v>
      </c>
      <c r="AA2910" s="227">
        <f t="shared" si="321"/>
        <v>0</v>
      </c>
    </row>
    <row r="2911" spans="2:27" ht="13.5" hidden="1">
      <c r="B2911" s="232" t="s">
        <v>1110</v>
      </c>
      <c r="C2911" s="232" t="s">
        <v>1382</v>
      </c>
      <c r="D2911" s="232" t="s">
        <v>1448</v>
      </c>
      <c r="E2911" s="232" t="s">
        <v>988</v>
      </c>
      <c r="F2911" s="232">
        <v>16</v>
      </c>
      <c r="G2911" s="232" t="s">
        <v>1317</v>
      </c>
      <c r="H2911" s="233">
        <v>1.3460000000000001</v>
      </c>
      <c r="I2911" s="233">
        <v>0</v>
      </c>
      <c r="J2911" s="233">
        <v>0</v>
      </c>
      <c r="K2911" s="234">
        <v>0</v>
      </c>
      <c r="L2911" s="233">
        <v>0</v>
      </c>
      <c r="M2911" s="234">
        <v>0</v>
      </c>
      <c r="N2911" s="233">
        <v>0</v>
      </c>
      <c r="O2911" s="233">
        <v>0</v>
      </c>
      <c r="P2911" s="233">
        <v>0</v>
      </c>
      <c r="Q2911" s="234">
        <v>0</v>
      </c>
      <c r="R2911" s="233">
        <v>0</v>
      </c>
      <c r="S2911" s="234">
        <v>0</v>
      </c>
      <c r="T2911" s="233">
        <v>0</v>
      </c>
      <c r="U2911" s="235">
        <f t="shared" si="315"/>
        <v>982.58</v>
      </c>
      <c r="V2911" s="227">
        <f t="shared" si="316"/>
        <v>0</v>
      </c>
      <c r="W2911" s="227">
        <f t="shared" si="317"/>
        <v>0</v>
      </c>
      <c r="X2911" s="227">
        <f t="shared" si="320"/>
        <v>0</v>
      </c>
      <c r="Y2911" s="227">
        <f t="shared" si="318"/>
        <v>0</v>
      </c>
      <c r="Z2911" s="227">
        <f t="shared" si="319"/>
        <v>0</v>
      </c>
      <c r="AA2911" s="227">
        <f t="shared" si="321"/>
        <v>0</v>
      </c>
    </row>
    <row r="2912" spans="2:27" ht="13.5" hidden="1">
      <c r="B2912" s="232" t="s">
        <v>1110</v>
      </c>
      <c r="C2912" s="232" t="s">
        <v>1383</v>
      </c>
      <c r="D2912" s="232" t="s">
        <v>1448</v>
      </c>
      <c r="E2912" s="232" t="s">
        <v>988</v>
      </c>
      <c r="F2912" s="232">
        <v>32</v>
      </c>
      <c r="G2912" s="232" t="s">
        <v>1316</v>
      </c>
      <c r="H2912" s="233">
        <v>2.5619999999999998</v>
      </c>
      <c r="I2912" s="233">
        <v>0</v>
      </c>
      <c r="J2912" s="233">
        <v>0</v>
      </c>
      <c r="K2912" s="234">
        <v>0</v>
      </c>
      <c r="L2912" s="233">
        <v>0</v>
      </c>
      <c r="M2912" s="234">
        <v>0</v>
      </c>
      <c r="N2912" s="233">
        <v>0</v>
      </c>
      <c r="O2912" s="233">
        <v>0</v>
      </c>
      <c r="P2912" s="233">
        <v>0</v>
      </c>
      <c r="Q2912" s="234">
        <v>0</v>
      </c>
      <c r="R2912" s="233">
        <v>0</v>
      </c>
      <c r="S2912" s="234">
        <v>0</v>
      </c>
      <c r="T2912" s="233">
        <v>0</v>
      </c>
      <c r="U2912" s="235">
        <f t="shared" si="315"/>
        <v>1870.26</v>
      </c>
      <c r="V2912" s="227">
        <f t="shared" si="316"/>
        <v>0</v>
      </c>
      <c r="W2912" s="227">
        <f t="shared" si="317"/>
        <v>0</v>
      </c>
      <c r="X2912" s="227">
        <f t="shared" si="320"/>
        <v>0</v>
      </c>
      <c r="Y2912" s="227">
        <f t="shared" si="318"/>
        <v>0</v>
      </c>
      <c r="Z2912" s="227">
        <f t="shared" si="319"/>
        <v>0</v>
      </c>
      <c r="AA2912" s="227">
        <f t="shared" si="321"/>
        <v>0</v>
      </c>
    </row>
    <row r="2913" spans="2:27" ht="13.5" hidden="1">
      <c r="B2913" s="232" t="s">
        <v>1110</v>
      </c>
      <c r="C2913" s="232" t="s">
        <v>1384</v>
      </c>
      <c r="D2913" s="232" t="s">
        <v>1448</v>
      </c>
      <c r="E2913" s="232" t="s">
        <v>988</v>
      </c>
      <c r="F2913" s="232">
        <v>2</v>
      </c>
      <c r="G2913" s="232" t="s">
        <v>1315</v>
      </c>
      <c r="H2913" s="233">
        <v>0.21199999999999999</v>
      </c>
      <c r="I2913" s="233">
        <v>0</v>
      </c>
      <c r="J2913" s="233">
        <v>0</v>
      </c>
      <c r="K2913" s="234">
        <v>0</v>
      </c>
      <c r="L2913" s="233">
        <v>0</v>
      </c>
      <c r="M2913" s="234">
        <v>0</v>
      </c>
      <c r="N2913" s="233">
        <v>0</v>
      </c>
      <c r="O2913" s="233">
        <v>0</v>
      </c>
      <c r="P2913" s="233">
        <v>0</v>
      </c>
      <c r="Q2913" s="234">
        <v>0</v>
      </c>
      <c r="R2913" s="233">
        <v>0</v>
      </c>
      <c r="S2913" s="234">
        <v>0</v>
      </c>
      <c r="T2913" s="233">
        <v>0</v>
      </c>
      <c r="U2913" s="235">
        <f t="shared" si="315"/>
        <v>154.76</v>
      </c>
      <c r="V2913" s="227">
        <f t="shared" si="316"/>
        <v>0</v>
      </c>
      <c r="W2913" s="227">
        <f t="shared" si="317"/>
        <v>0</v>
      </c>
      <c r="X2913" s="227">
        <f t="shared" si="320"/>
        <v>0</v>
      </c>
      <c r="Y2913" s="227">
        <f t="shared" si="318"/>
        <v>0</v>
      </c>
      <c r="Z2913" s="227">
        <f t="shared" si="319"/>
        <v>0</v>
      </c>
      <c r="AA2913" s="227">
        <f t="shared" si="321"/>
        <v>0</v>
      </c>
    </row>
    <row r="2914" spans="2:27" ht="13.5" hidden="1">
      <c r="B2914" s="232" t="s">
        <v>1110</v>
      </c>
      <c r="C2914" s="232" t="s">
        <v>1385</v>
      </c>
      <c r="D2914" s="232" t="s">
        <v>1448</v>
      </c>
      <c r="E2914" s="232" t="s">
        <v>988</v>
      </c>
      <c r="F2914" s="232">
        <v>128</v>
      </c>
      <c r="G2914" s="232" t="s">
        <v>1364</v>
      </c>
      <c r="H2914" s="233">
        <v>9.8580000000000005</v>
      </c>
      <c r="I2914" s="233">
        <v>0</v>
      </c>
      <c r="J2914" s="233">
        <v>7.2451999999999996</v>
      </c>
      <c r="K2914" s="234">
        <v>30704</v>
      </c>
      <c r="L2914" s="233">
        <v>3.5049999999999999</v>
      </c>
      <c r="M2914" s="234">
        <v>60583</v>
      </c>
      <c r="N2914" s="233">
        <v>0</v>
      </c>
      <c r="O2914" s="233">
        <v>0</v>
      </c>
      <c r="P2914" s="233">
        <v>5.7170699999999997</v>
      </c>
      <c r="Q2914" s="234">
        <v>71802</v>
      </c>
      <c r="R2914" s="233">
        <v>2.7322000000000002</v>
      </c>
      <c r="S2914" s="234">
        <v>138624</v>
      </c>
      <c r="T2914" s="233">
        <v>0</v>
      </c>
      <c r="U2914" s="235">
        <f t="shared" si="315"/>
        <v>7196.34</v>
      </c>
      <c r="V2914" s="227">
        <f t="shared" si="316"/>
        <v>5288.9960000000001</v>
      </c>
      <c r="W2914" s="227">
        <f t="shared" si="317"/>
        <v>5117.3166666666666</v>
      </c>
      <c r="X2914" s="227">
        <f t="shared" si="320"/>
        <v>5048.583333333333</v>
      </c>
      <c r="Y2914" s="227">
        <f t="shared" si="318"/>
        <v>4173.4610999999995</v>
      </c>
      <c r="Z2914" s="227">
        <f t="shared" si="319"/>
        <v>3989.0060000000003</v>
      </c>
      <c r="AA2914" s="227">
        <f t="shared" si="321"/>
        <v>3850.6666666666665</v>
      </c>
    </row>
    <row r="2915" spans="2:27" ht="13.5" hidden="1">
      <c r="B2915" s="232" t="s">
        <v>1110</v>
      </c>
      <c r="C2915" s="232" t="s">
        <v>1386</v>
      </c>
      <c r="D2915" s="232" t="s">
        <v>1448</v>
      </c>
      <c r="E2915" s="232" t="s">
        <v>988</v>
      </c>
      <c r="F2915" s="232">
        <v>4</v>
      </c>
      <c r="G2915" s="232" t="s">
        <v>1311</v>
      </c>
      <c r="H2915" s="233">
        <v>0.36399999999999999</v>
      </c>
      <c r="I2915" s="233">
        <v>0</v>
      </c>
      <c r="J2915" s="233">
        <v>0</v>
      </c>
      <c r="K2915" s="234">
        <v>0</v>
      </c>
      <c r="L2915" s="233">
        <v>0</v>
      </c>
      <c r="M2915" s="234">
        <v>0</v>
      </c>
      <c r="N2915" s="233">
        <v>0</v>
      </c>
      <c r="O2915" s="233">
        <v>0</v>
      </c>
      <c r="P2915" s="233">
        <v>0</v>
      </c>
      <c r="Q2915" s="234">
        <v>0</v>
      </c>
      <c r="R2915" s="233">
        <v>0</v>
      </c>
      <c r="S2915" s="234">
        <v>0</v>
      </c>
      <c r="T2915" s="233">
        <v>0</v>
      </c>
      <c r="U2915" s="235">
        <f t="shared" si="315"/>
        <v>265.71999999999997</v>
      </c>
      <c r="V2915" s="227">
        <f t="shared" si="316"/>
        <v>0</v>
      </c>
      <c r="W2915" s="227">
        <f t="shared" si="317"/>
        <v>0</v>
      </c>
      <c r="X2915" s="227">
        <f t="shared" si="320"/>
        <v>0</v>
      </c>
      <c r="Y2915" s="227">
        <f t="shared" si="318"/>
        <v>0</v>
      </c>
      <c r="Z2915" s="227">
        <f t="shared" si="319"/>
        <v>0</v>
      </c>
      <c r="AA2915" s="227">
        <f t="shared" si="321"/>
        <v>0</v>
      </c>
    </row>
    <row r="2916" spans="2:27" ht="13.5" hidden="1">
      <c r="B2916" s="232" t="s">
        <v>1110</v>
      </c>
      <c r="C2916" s="232" t="s">
        <v>840</v>
      </c>
      <c r="D2916" s="232" t="s">
        <v>1448</v>
      </c>
      <c r="E2916" s="232" t="s">
        <v>988</v>
      </c>
      <c r="F2916" s="232">
        <v>8</v>
      </c>
      <c r="G2916" s="232" t="s">
        <v>1351</v>
      </c>
      <c r="H2916" s="233">
        <v>1.0660000000000001</v>
      </c>
      <c r="I2916" s="233">
        <v>0</v>
      </c>
      <c r="J2916" s="233">
        <v>0</v>
      </c>
      <c r="K2916" s="234">
        <v>0</v>
      </c>
      <c r="L2916" s="233">
        <v>0</v>
      </c>
      <c r="M2916" s="234">
        <v>0</v>
      </c>
      <c r="N2916" s="233">
        <v>0</v>
      </c>
      <c r="O2916" s="233">
        <v>0</v>
      </c>
      <c r="P2916" s="233">
        <v>0</v>
      </c>
      <c r="Q2916" s="234">
        <v>0</v>
      </c>
      <c r="R2916" s="233">
        <v>0</v>
      </c>
      <c r="S2916" s="234">
        <v>0</v>
      </c>
      <c r="T2916" s="233">
        <v>0</v>
      </c>
      <c r="U2916" s="235">
        <f t="shared" si="315"/>
        <v>778.18000000000006</v>
      </c>
      <c r="V2916" s="227">
        <f t="shared" si="316"/>
        <v>0</v>
      </c>
      <c r="W2916" s="227">
        <f t="shared" si="317"/>
        <v>0</v>
      </c>
      <c r="X2916" s="227">
        <f t="shared" si="320"/>
        <v>0</v>
      </c>
      <c r="Y2916" s="227">
        <f t="shared" si="318"/>
        <v>0</v>
      </c>
      <c r="Z2916" s="227">
        <f t="shared" si="319"/>
        <v>0</v>
      </c>
      <c r="AA2916" s="227">
        <f t="shared" si="321"/>
        <v>0</v>
      </c>
    </row>
    <row r="2917" spans="2:27" ht="13.5" hidden="1">
      <c r="B2917" s="232" t="s">
        <v>1110</v>
      </c>
      <c r="C2917" s="232" t="s">
        <v>841</v>
      </c>
      <c r="D2917" s="232" t="s">
        <v>1448</v>
      </c>
      <c r="E2917" s="232" t="s">
        <v>988</v>
      </c>
      <c r="F2917" s="232">
        <v>16</v>
      </c>
      <c r="G2917" s="232" t="s">
        <v>1352</v>
      </c>
      <c r="H2917" s="233">
        <v>2.0019999999999998</v>
      </c>
      <c r="I2917" s="233">
        <v>0</v>
      </c>
      <c r="J2917" s="233">
        <v>0</v>
      </c>
      <c r="K2917" s="234">
        <v>0</v>
      </c>
      <c r="L2917" s="233">
        <v>0</v>
      </c>
      <c r="M2917" s="234">
        <v>0</v>
      </c>
      <c r="N2917" s="233">
        <v>0</v>
      </c>
      <c r="O2917" s="233">
        <v>0</v>
      </c>
      <c r="P2917" s="233">
        <v>0</v>
      </c>
      <c r="Q2917" s="234">
        <v>0</v>
      </c>
      <c r="R2917" s="233">
        <v>0</v>
      </c>
      <c r="S2917" s="234">
        <v>0</v>
      </c>
      <c r="T2917" s="233">
        <v>0</v>
      </c>
      <c r="U2917" s="235">
        <f t="shared" si="315"/>
        <v>1461.4599999999998</v>
      </c>
      <c r="V2917" s="227">
        <f t="shared" si="316"/>
        <v>0</v>
      </c>
      <c r="W2917" s="227">
        <f t="shared" si="317"/>
        <v>0</v>
      </c>
      <c r="X2917" s="227">
        <f t="shared" si="320"/>
        <v>0</v>
      </c>
      <c r="Y2917" s="227">
        <f t="shared" si="318"/>
        <v>0</v>
      </c>
      <c r="Z2917" s="227">
        <f t="shared" si="319"/>
        <v>0</v>
      </c>
      <c r="AA2917" s="227">
        <f t="shared" si="321"/>
        <v>0</v>
      </c>
    </row>
    <row r="2918" spans="2:27" ht="13.5" hidden="1">
      <c r="B2918" s="232" t="s">
        <v>1110</v>
      </c>
      <c r="C2918" s="232" t="s">
        <v>842</v>
      </c>
      <c r="D2918" s="232" t="s">
        <v>1448</v>
      </c>
      <c r="E2918" s="232" t="s">
        <v>988</v>
      </c>
      <c r="F2918" s="232">
        <v>32</v>
      </c>
      <c r="G2918" s="232" t="s">
        <v>1353</v>
      </c>
      <c r="H2918" s="233">
        <v>3.8740000000000001</v>
      </c>
      <c r="I2918" s="233">
        <v>0</v>
      </c>
      <c r="J2918" s="233">
        <v>0</v>
      </c>
      <c r="K2918" s="234">
        <v>0</v>
      </c>
      <c r="L2918" s="233">
        <v>0</v>
      </c>
      <c r="M2918" s="234">
        <v>0</v>
      </c>
      <c r="N2918" s="233">
        <v>0</v>
      </c>
      <c r="O2918" s="233">
        <v>0</v>
      </c>
      <c r="P2918" s="233">
        <v>0</v>
      </c>
      <c r="Q2918" s="234">
        <v>0</v>
      </c>
      <c r="R2918" s="233">
        <v>0</v>
      </c>
      <c r="S2918" s="234">
        <v>0</v>
      </c>
      <c r="T2918" s="233">
        <v>0</v>
      </c>
      <c r="U2918" s="235">
        <f t="shared" si="315"/>
        <v>2828.02</v>
      </c>
      <c r="V2918" s="227">
        <f t="shared" si="316"/>
        <v>0</v>
      </c>
      <c r="W2918" s="227">
        <f t="shared" si="317"/>
        <v>0</v>
      </c>
      <c r="X2918" s="227">
        <f t="shared" si="320"/>
        <v>0</v>
      </c>
      <c r="Y2918" s="227">
        <f t="shared" si="318"/>
        <v>0</v>
      </c>
      <c r="Z2918" s="227">
        <f t="shared" si="319"/>
        <v>0</v>
      </c>
      <c r="AA2918" s="227">
        <f t="shared" si="321"/>
        <v>0</v>
      </c>
    </row>
    <row r="2919" spans="2:27" ht="13.5" hidden="1">
      <c r="B2919" s="232" t="s">
        <v>1110</v>
      </c>
      <c r="C2919" s="232" t="s">
        <v>843</v>
      </c>
      <c r="D2919" s="232" t="s">
        <v>1448</v>
      </c>
      <c r="E2919" s="232" t="s">
        <v>988</v>
      </c>
      <c r="F2919" s="232">
        <v>2</v>
      </c>
      <c r="G2919" s="232" t="s">
        <v>1363</v>
      </c>
      <c r="H2919" s="233">
        <v>0.29399999999999998</v>
      </c>
      <c r="I2919" s="233">
        <v>0</v>
      </c>
      <c r="J2919" s="233">
        <v>0</v>
      </c>
      <c r="K2919" s="234">
        <v>0</v>
      </c>
      <c r="L2919" s="233">
        <v>0</v>
      </c>
      <c r="M2919" s="234">
        <v>0</v>
      </c>
      <c r="N2919" s="233">
        <v>0</v>
      </c>
      <c r="O2919" s="233">
        <v>0</v>
      </c>
      <c r="P2919" s="233">
        <v>0</v>
      </c>
      <c r="Q2919" s="234">
        <v>0</v>
      </c>
      <c r="R2919" s="233">
        <v>0</v>
      </c>
      <c r="S2919" s="234">
        <v>0</v>
      </c>
      <c r="T2919" s="233">
        <v>0</v>
      </c>
      <c r="U2919" s="235">
        <f t="shared" si="315"/>
        <v>214.61999999999998</v>
      </c>
      <c r="V2919" s="227">
        <f t="shared" si="316"/>
        <v>0</v>
      </c>
      <c r="W2919" s="227">
        <f t="shared" si="317"/>
        <v>0</v>
      </c>
      <c r="X2919" s="227">
        <f t="shared" si="320"/>
        <v>0</v>
      </c>
      <c r="Y2919" s="227">
        <f t="shared" si="318"/>
        <v>0</v>
      </c>
      <c r="Z2919" s="227">
        <f t="shared" si="319"/>
        <v>0</v>
      </c>
      <c r="AA2919" s="227">
        <f t="shared" si="321"/>
        <v>0</v>
      </c>
    </row>
    <row r="2920" spans="2:27" ht="13.5" hidden="1">
      <c r="B2920" s="232" t="s">
        <v>1110</v>
      </c>
      <c r="C2920" s="232" t="s">
        <v>844</v>
      </c>
      <c r="D2920" s="232" t="s">
        <v>1448</v>
      </c>
      <c r="E2920" s="232" t="s">
        <v>988</v>
      </c>
      <c r="F2920" s="232">
        <v>4</v>
      </c>
      <c r="G2920" s="232" t="s">
        <v>1354</v>
      </c>
      <c r="H2920" s="233">
        <v>0.52800000000000002</v>
      </c>
      <c r="I2920" s="233">
        <v>0</v>
      </c>
      <c r="J2920" s="233">
        <v>0</v>
      </c>
      <c r="K2920" s="234">
        <v>0</v>
      </c>
      <c r="L2920" s="233">
        <v>0</v>
      </c>
      <c r="M2920" s="234">
        <v>0</v>
      </c>
      <c r="N2920" s="233">
        <v>0</v>
      </c>
      <c r="O2920" s="233">
        <v>0</v>
      </c>
      <c r="P2920" s="233">
        <v>0</v>
      </c>
      <c r="Q2920" s="234">
        <v>0</v>
      </c>
      <c r="R2920" s="233">
        <v>0</v>
      </c>
      <c r="S2920" s="234">
        <v>0</v>
      </c>
      <c r="T2920" s="233">
        <v>0</v>
      </c>
      <c r="U2920" s="235">
        <f t="shared" si="315"/>
        <v>385.44</v>
      </c>
      <c r="V2920" s="227">
        <f t="shared" si="316"/>
        <v>0</v>
      </c>
      <c r="W2920" s="227">
        <f t="shared" si="317"/>
        <v>0</v>
      </c>
      <c r="X2920" s="227">
        <f t="shared" si="320"/>
        <v>0</v>
      </c>
      <c r="Y2920" s="227">
        <f t="shared" si="318"/>
        <v>0</v>
      </c>
      <c r="Z2920" s="227">
        <f t="shared" si="319"/>
        <v>0</v>
      </c>
      <c r="AA2920" s="227">
        <f t="shared" si="321"/>
        <v>0</v>
      </c>
    </row>
    <row r="2921" spans="2:27" ht="13.5" hidden="1">
      <c r="B2921" s="232" t="s">
        <v>1110</v>
      </c>
      <c r="C2921" s="232" t="s">
        <v>845</v>
      </c>
      <c r="D2921" s="232" t="s">
        <v>1448</v>
      </c>
      <c r="E2921" s="232" t="s">
        <v>988</v>
      </c>
      <c r="F2921" s="232">
        <v>64</v>
      </c>
      <c r="G2921" s="232" t="s">
        <v>1355</v>
      </c>
      <c r="H2921" s="233">
        <v>6.3380000000000001</v>
      </c>
      <c r="I2921" s="233">
        <v>0</v>
      </c>
      <c r="J2921" s="233">
        <v>0</v>
      </c>
      <c r="K2921" s="234">
        <v>0</v>
      </c>
      <c r="L2921" s="233">
        <v>0</v>
      </c>
      <c r="M2921" s="234">
        <v>0</v>
      </c>
      <c r="N2921" s="233">
        <v>0</v>
      </c>
      <c r="O2921" s="233">
        <v>0</v>
      </c>
      <c r="P2921" s="233">
        <v>0</v>
      </c>
      <c r="Q2921" s="234">
        <v>0</v>
      </c>
      <c r="R2921" s="233">
        <v>0</v>
      </c>
      <c r="S2921" s="234">
        <v>0</v>
      </c>
      <c r="T2921" s="233">
        <v>0</v>
      </c>
      <c r="U2921" s="235">
        <f t="shared" si="315"/>
        <v>4626.74</v>
      </c>
      <c r="V2921" s="227">
        <f t="shared" si="316"/>
        <v>0</v>
      </c>
      <c r="W2921" s="227">
        <f t="shared" si="317"/>
        <v>0</v>
      </c>
      <c r="X2921" s="227">
        <f t="shared" si="320"/>
        <v>0</v>
      </c>
      <c r="Y2921" s="227">
        <f t="shared" si="318"/>
        <v>0</v>
      </c>
      <c r="Z2921" s="227">
        <f t="shared" si="319"/>
        <v>0</v>
      </c>
      <c r="AA2921" s="227">
        <f t="shared" si="321"/>
        <v>0</v>
      </c>
    </row>
    <row r="2922" spans="2:27" ht="13.5" hidden="1">
      <c r="B2922" s="232" t="s">
        <v>1110</v>
      </c>
      <c r="C2922" s="232" t="s">
        <v>846</v>
      </c>
      <c r="D2922" s="232" t="s">
        <v>1448</v>
      </c>
      <c r="E2922" s="232" t="s">
        <v>988</v>
      </c>
      <c r="F2922" s="232">
        <v>8</v>
      </c>
      <c r="G2922" s="232" t="s">
        <v>1351</v>
      </c>
      <c r="H2922" s="233">
        <v>0.90600000000000003</v>
      </c>
      <c r="I2922" s="233">
        <v>0</v>
      </c>
      <c r="J2922" s="233">
        <v>0</v>
      </c>
      <c r="K2922" s="234">
        <v>0</v>
      </c>
      <c r="L2922" s="233">
        <v>0</v>
      </c>
      <c r="M2922" s="234">
        <v>0</v>
      </c>
      <c r="N2922" s="233">
        <v>0</v>
      </c>
      <c r="O2922" s="233">
        <v>0</v>
      </c>
      <c r="P2922" s="233">
        <v>0</v>
      </c>
      <c r="Q2922" s="234">
        <v>0</v>
      </c>
      <c r="R2922" s="233">
        <v>0</v>
      </c>
      <c r="S2922" s="234">
        <v>0</v>
      </c>
      <c r="T2922" s="233">
        <v>0</v>
      </c>
      <c r="U2922" s="235">
        <f t="shared" si="315"/>
        <v>661.38</v>
      </c>
      <c r="V2922" s="227">
        <f t="shared" si="316"/>
        <v>0</v>
      </c>
      <c r="W2922" s="227">
        <f t="shared" si="317"/>
        <v>0</v>
      </c>
      <c r="X2922" s="227">
        <f t="shared" si="320"/>
        <v>0</v>
      </c>
      <c r="Y2922" s="227">
        <f t="shared" si="318"/>
        <v>0</v>
      </c>
      <c r="Z2922" s="227">
        <f t="shared" si="319"/>
        <v>0</v>
      </c>
      <c r="AA2922" s="227">
        <f t="shared" si="321"/>
        <v>0</v>
      </c>
    </row>
    <row r="2923" spans="2:27" ht="13.5" hidden="1">
      <c r="B2923" s="232" t="s">
        <v>1110</v>
      </c>
      <c r="C2923" s="232" t="s">
        <v>847</v>
      </c>
      <c r="D2923" s="232" t="s">
        <v>1448</v>
      </c>
      <c r="E2923" s="232" t="s">
        <v>988</v>
      </c>
      <c r="F2923" s="232">
        <v>16</v>
      </c>
      <c r="G2923" s="232" t="s">
        <v>1352</v>
      </c>
      <c r="H2923" s="233">
        <v>1.6819999999999999</v>
      </c>
      <c r="I2923" s="233">
        <v>0</v>
      </c>
      <c r="J2923" s="233">
        <v>0</v>
      </c>
      <c r="K2923" s="234">
        <v>0</v>
      </c>
      <c r="L2923" s="233">
        <v>0</v>
      </c>
      <c r="M2923" s="234">
        <v>0</v>
      </c>
      <c r="N2923" s="233">
        <v>0</v>
      </c>
      <c r="O2923" s="233">
        <v>0</v>
      </c>
      <c r="P2923" s="233">
        <v>0</v>
      </c>
      <c r="Q2923" s="234">
        <v>0</v>
      </c>
      <c r="R2923" s="233">
        <v>0</v>
      </c>
      <c r="S2923" s="234">
        <v>0</v>
      </c>
      <c r="T2923" s="233">
        <v>0</v>
      </c>
      <c r="U2923" s="235">
        <f t="shared" si="315"/>
        <v>1227.8599999999999</v>
      </c>
      <c r="V2923" s="227">
        <f t="shared" si="316"/>
        <v>0</v>
      </c>
      <c r="W2923" s="227">
        <f t="shared" si="317"/>
        <v>0</v>
      </c>
      <c r="X2923" s="227">
        <f t="shared" si="320"/>
        <v>0</v>
      </c>
      <c r="Y2923" s="227">
        <f t="shared" si="318"/>
        <v>0</v>
      </c>
      <c r="Z2923" s="227">
        <f t="shared" si="319"/>
        <v>0</v>
      </c>
      <c r="AA2923" s="227">
        <f t="shared" si="321"/>
        <v>0</v>
      </c>
    </row>
    <row r="2924" spans="2:27" ht="13.5" hidden="1">
      <c r="B2924" s="232" t="s">
        <v>1110</v>
      </c>
      <c r="C2924" s="232" t="s">
        <v>848</v>
      </c>
      <c r="D2924" s="232" t="s">
        <v>1448</v>
      </c>
      <c r="E2924" s="232" t="s">
        <v>988</v>
      </c>
      <c r="F2924" s="232">
        <v>32</v>
      </c>
      <c r="G2924" s="232" t="s">
        <v>1353</v>
      </c>
      <c r="H2924" s="233">
        <v>3.234</v>
      </c>
      <c r="I2924" s="233">
        <v>0</v>
      </c>
      <c r="J2924" s="233">
        <v>0</v>
      </c>
      <c r="K2924" s="234">
        <v>0</v>
      </c>
      <c r="L2924" s="233">
        <v>0</v>
      </c>
      <c r="M2924" s="234">
        <v>0</v>
      </c>
      <c r="N2924" s="233">
        <v>0</v>
      </c>
      <c r="O2924" s="233">
        <v>0</v>
      </c>
      <c r="P2924" s="233">
        <v>0</v>
      </c>
      <c r="Q2924" s="234">
        <v>0</v>
      </c>
      <c r="R2924" s="233">
        <v>0</v>
      </c>
      <c r="S2924" s="234">
        <v>0</v>
      </c>
      <c r="T2924" s="233">
        <v>0</v>
      </c>
      <c r="U2924" s="235">
        <f t="shared" si="315"/>
        <v>2360.8200000000002</v>
      </c>
      <c r="V2924" s="227">
        <f t="shared" si="316"/>
        <v>0</v>
      </c>
      <c r="W2924" s="227">
        <f t="shared" si="317"/>
        <v>0</v>
      </c>
      <c r="X2924" s="227">
        <f t="shared" si="320"/>
        <v>0</v>
      </c>
      <c r="Y2924" s="227">
        <f t="shared" si="318"/>
        <v>0</v>
      </c>
      <c r="Z2924" s="227">
        <f t="shared" si="319"/>
        <v>0</v>
      </c>
      <c r="AA2924" s="227">
        <f t="shared" si="321"/>
        <v>0</v>
      </c>
    </row>
    <row r="2925" spans="2:27" ht="13.5" hidden="1">
      <c r="B2925" s="232" t="s">
        <v>1110</v>
      </c>
      <c r="C2925" s="232" t="s">
        <v>849</v>
      </c>
      <c r="D2925" s="232" t="s">
        <v>1448</v>
      </c>
      <c r="E2925" s="232" t="s">
        <v>988</v>
      </c>
      <c r="F2925" s="232">
        <v>2</v>
      </c>
      <c r="G2925" s="232" t="s">
        <v>1363</v>
      </c>
      <c r="H2925" s="233">
        <v>0.254</v>
      </c>
      <c r="I2925" s="233">
        <v>0</v>
      </c>
      <c r="J2925" s="233">
        <v>0</v>
      </c>
      <c r="K2925" s="234">
        <v>0</v>
      </c>
      <c r="L2925" s="233">
        <v>0</v>
      </c>
      <c r="M2925" s="234">
        <v>0</v>
      </c>
      <c r="N2925" s="233">
        <v>0</v>
      </c>
      <c r="O2925" s="233">
        <v>0</v>
      </c>
      <c r="P2925" s="233">
        <v>0</v>
      </c>
      <c r="Q2925" s="234">
        <v>0</v>
      </c>
      <c r="R2925" s="233">
        <v>0</v>
      </c>
      <c r="S2925" s="234">
        <v>0</v>
      </c>
      <c r="T2925" s="233">
        <v>0</v>
      </c>
      <c r="U2925" s="235">
        <f t="shared" si="315"/>
        <v>185.42000000000002</v>
      </c>
      <c r="V2925" s="227">
        <f t="shared" si="316"/>
        <v>0</v>
      </c>
      <c r="W2925" s="227">
        <f t="shared" si="317"/>
        <v>0</v>
      </c>
      <c r="X2925" s="227">
        <f t="shared" si="320"/>
        <v>0</v>
      </c>
      <c r="Y2925" s="227">
        <f t="shared" si="318"/>
        <v>0</v>
      </c>
      <c r="Z2925" s="227">
        <f t="shared" si="319"/>
        <v>0</v>
      </c>
      <c r="AA2925" s="227">
        <f t="shared" si="321"/>
        <v>0</v>
      </c>
    </row>
    <row r="2926" spans="2:27" ht="13.5" hidden="1">
      <c r="B2926" s="232" t="s">
        <v>1110</v>
      </c>
      <c r="C2926" s="232" t="s">
        <v>850</v>
      </c>
      <c r="D2926" s="232" t="s">
        <v>1448</v>
      </c>
      <c r="E2926" s="232" t="s">
        <v>988</v>
      </c>
      <c r="F2926" s="232">
        <v>4</v>
      </c>
      <c r="G2926" s="232" t="s">
        <v>1354</v>
      </c>
      <c r="H2926" s="233">
        <v>0.44800000000000001</v>
      </c>
      <c r="I2926" s="233">
        <v>0</v>
      </c>
      <c r="J2926" s="233">
        <v>0</v>
      </c>
      <c r="K2926" s="234">
        <v>0</v>
      </c>
      <c r="L2926" s="233">
        <v>0</v>
      </c>
      <c r="M2926" s="234">
        <v>0</v>
      </c>
      <c r="N2926" s="233">
        <v>0</v>
      </c>
      <c r="O2926" s="233">
        <v>0</v>
      </c>
      <c r="P2926" s="233">
        <v>0</v>
      </c>
      <c r="Q2926" s="234">
        <v>0</v>
      </c>
      <c r="R2926" s="233">
        <v>0</v>
      </c>
      <c r="S2926" s="234">
        <v>0</v>
      </c>
      <c r="T2926" s="233">
        <v>0</v>
      </c>
      <c r="U2926" s="235">
        <f t="shared" si="315"/>
        <v>327.04000000000002</v>
      </c>
      <c r="V2926" s="227">
        <f t="shared" si="316"/>
        <v>0</v>
      </c>
      <c r="W2926" s="227">
        <f t="shared" si="317"/>
        <v>0</v>
      </c>
      <c r="X2926" s="227">
        <f t="shared" si="320"/>
        <v>0</v>
      </c>
      <c r="Y2926" s="227">
        <f t="shared" si="318"/>
        <v>0</v>
      </c>
      <c r="Z2926" s="227">
        <f t="shared" si="319"/>
        <v>0</v>
      </c>
      <c r="AA2926" s="227">
        <f t="shared" si="321"/>
        <v>0</v>
      </c>
    </row>
    <row r="2927" spans="2:27" ht="13.5" hidden="1">
      <c r="B2927" s="232" t="s">
        <v>1110</v>
      </c>
      <c r="C2927" s="232" t="s">
        <v>851</v>
      </c>
      <c r="D2927" s="232" t="s">
        <v>1448</v>
      </c>
      <c r="E2927" s="232" t="s">
        <v>988</v>
      </c>
      <c r="F2927" s="232">
        <v>48</v>
      </c>
      <c r="G2927" s="232" t="s">
        <v>1356</v>
      </c>
      <c r="H2927" s="233">
        <v>4.5940000000000003</v>
      </c>
      <c r="I2927" s="233">
        <v>0</v>
      </c>
      <c r="J2927" s="233">
        <v>0</v>
      </c>
      <c r="K2927" s="234">
        <v>0</v>
      </c>
      <c r="L2927" s="233">
        <v>0</v>
      </c>
      <c r="M2927" s="234">
        <v>0</v>
      </c>
      <c r="N2927" s="233">
        <v>0</v>
      </c>
      <c r="O2927" s="233">
        <v>0</v>
      </c>
      <c r="P2927" s="233">
        <v>0</v>
      </c>
      <c r="Q2927" s="234">
        <v>0</v>
      </c>
      <c r="R2927" s="233">
        <v>0</v>
      </c>
      <c r="S2927" s="234">
        <v>0</v>
      </c>
      <c r="T2927" s="233">
        <v>0</v>
      </c>
      <c r="U2927" s="235">
        <f t="shared" si="315"/>
        <v>3353.6200000000003</v>
      </c>
      <c r="V2927" s="227">
        <f t="shared" si="316"/>
        <v>0</v>
      </c>
      <c r="W2927" s="227">
        <f t="shared" si="317"/>
        <v>0</v>
      </c>
      <c r="X2927" s="227">
        <f t="shared" si="320"/>
        <v>0</v>
      </c>
      <c r="Y2927" s="227">
        <f t="shared" si="318"/>
        <v>0</v>
      </c>
      <c r="Z2927" s="227">
        <f t="shared" si="319"/>
        <v>0</v>
      </c>
      <c r="AA2927" s="227">
        <f t="shared" si="321"/>
        <v>0</v>
      </c>
    </row>
    <row r="2928" spans="2:27" ht="13.5" hidden="1">
      <c r="B2928" s="232" t="s">
        <v>1110</v>
      </c>
      <c r="C2928" s="232" t="s">
        <v>852</v>
      </c>
      <c r="D2928" s="232" t="s">
        <v>1448</v>
      </c>
      <c r="E2928" s="232" t="s">
        <v>988</v>
      </c>
      <c r="F2928" s="232">
        <v>64</v>
      </c>
      <c r="G2928" s="232" t="s">
        <v>1364</v>
      </c>
      <c r="H2928" s="233">
        <v>6.0819999999999999</v>
      </c>
      <c r="I2928" s="233">
        <v>0</v>
      </c>
      <c r="J2928" s="233">
        <v>0</v>
      </c>
      <c r="K2928" s="234">
        <v>0</v>
      </c>
      <c r="L2928" s="233">
        <v>0</v>
      </c>
      <c r="M2928" s="234">
        <v>0</v>
      </c>
      <c r="N2928" s="233">
        <v>0</v>
      </c>
      <c r="O2928" s="233">
        <v>0</v>
      </c>
      <c r="P2928" s="233">
        <v>0</v>
      </c>
      <c r="Q2928" s="234">
        <v>0</v>
      </c>
      <c r="R2928" s="233">
        <v>0</v>
      </c>
      <c r="S2928" s="234">
        <v>0</v>
      </c>
      <c r="T2928" s="233">
        <v>0</v>
      </c>
      <c r="U2928" s="235">
        <f t="shared" si="315"/>
        <v>4439.8599999999997</v>
      </c>
      <c r="V2928" s="227">
        <f t="shared" si="316"/>
        <v>0</v>
      </c>
      <c r="W2928" s="227">
        <f t="shared" si="317"/>
        <v>0</v>
      </c>
      <c r="X2928" s="227">
        <f t="shared" si="320"/>
        <v>0</v>
      </c>
      <c r="Y2928" s="227">
        <f t="shared" si="318"/>
        <v>0</v>
      </c>
      <c r="Z2928" s="227">
        <f t="shared" si="319"/>
        <v>0</v>
      </c>
      <c r="AA2928" s="227">
        <f t="shared" si="321"/>
        <v>0</v>
      </c>
    </row>
    <row r="2929" spans="2:27" ht="13.5" hidden="1">
      <c r="B2929" s="232" t="s">
        <v>1110</v>
      </c>
      <c r="C2929" s="232" t="s">
        <v>853</v>
      </c>
      <c r="D2929" s="232" t="s">
        <v>1448</v>
      </c>
      <c r="E2929" s="232" t="s">
        <v>988</v>
      </c>
      <c r="F2929" s="232">
        <v>96</v>
      </c>
      <c r="G2929" s="232" t="s">
        <v>1365</v>
      </c>
      <c r="H2929" s="233">
        <v>9.0579999999999998</v>
      </c>
      <c r="I2929" s="233">
        <v>0</v>
      </c>
      <c r="J2929" s="233">
        <v>0</v>
      </c>
      <c r="K2929" s="234">
        <v>0</v>
      </c>
      <c r="L2929" s="233">
        <v>0</v>
      </c>
      <c r="M2929" s="234">
        <v>0</v>
      </c>
      <c r="N2929" s="233">
        <v>0</v>
      </c>
      <c r="O2929" s="233">
        <v>0</v>
      </c>
      <c r="P2929" s="233">
        <v>0</v>
      </c>
      <c r="Q2929" s="234">
        <v>0</v>
      </c>
      <c r="R2929" s="233">
        <v>0</v>
      </c>
      <c r="S2929" s="234">
        <v>0</v>
      </c>
      <c r="T2929" s="233">
        <v>0</v>
      </c>
      <c r="U2929" s="235">
        <f t="shared" si="315"/>
        <v>6612.34</v>
      </c>
      <c r="V2929" s="227">
        <f t="shared" si="316"/>
        <v>0</v>
      </c>
      <c r="W2929" s="227">
        <f t="shared" si="317"/>
        <v>0</v>
      </c>
      <c r="X2929" s="227">
        <f t="shared" si="320"/>
        <v>0</v>
      </c>
      <c r="Y2929" s="227">
        <f t="shared" si="318"/>
        <v>0</v>
      </c>
      <c r="Z2929" s="227">
        <f t="shared" si="319"/>
        <v>0</v>
      </c>
      <c r="AA2929" s="227">
        <f t="shared" si="321"/>
        <v>0</v>
      </c>
    </row>
    <row r="2930" spans="2:27" ht="13.5" hidden="1">
      <c r="B2930" s="232" t="s">
        <v>1110</v>
      </c>
      <c r="C2930" s="232" t="s">
        <v>854</v>
      </c>
      <c r="D2930" s="232" t="s">
        <v>1448</v>
      </c>
      <c r="E2930" s="232" t="s">
        <v>988</v>
      </c>
      <c r="F2930" s="232">
        <v>8</v>
      </c>
      <c r="G2930" s="232" t="s">
        <v>1317</v>
      </c>
      <c r="H2930" s="233">
        <v>0.874</v>
      </c>
      <c r="I2930" s="233">
        <v>0</v>
      </c>
      <c r="J2930" s="233">
        <v>0</v>
      </c>
      <c r="K2930" s="234">
        <v>0</v>
      </c>
      <c r="L2930" s="233">
        <v>0</v>
      </c>
      <c r="M2930" s="234">
        <v>0</v>
      </c>
      <c r="N2930" s="233">
        <v>0</v>
      </c>
      <c r="O2930" s="233">
        <v>0</v>
      </c>
      <c r="P2930" s="233">
        <v>0</v>
      </c>
      <c r="Q2930" s="234">
        <v>0</v>
      </c>
      <c r="R2930" s="233">
        <v>0</v>
      </c>
      <c r="S2930" s="234">
        <v>0</v>
      </c>
      <c r="T2930" s="233">
        <v>0</v>
      </c>
      <c r="U2930" s="235">
        <f t="shared" si="315"/>
        <v>638.02</v>
      </c>
      <c r="V2930" s="227">
        <f t="shared" si="316"/>
        <v>0</v>
      </c>
      <c r="W2930" s="227">
        <f t="shared" si="317"/>
        <v>0</v>
      </c>
      <c r="X2930" s="227">
        <f t="shared" si="320"/>
        <v>0</v>
      </c>
      <c r="Y2930" s="227">
        <f t="shared" si="318"/>
        <v>0</v>
      </c>
      <c r="Z2930" s="227">
        <f t="shared" si="319"/>
        <v>0</v>
      </c>
      <c r="AA2930" s="227">
        <f t="shared" si="321"/>
        <v>0</v>
      </c>
    </row>
    <row r="2931" spans="2:27" ht="13.5" hidden="1">
      <c r="B2931" s="232" t="s">
        <v>1110</v>
      </c>
      <c r="C2931" s="232" t="s">
        <v>855</v>
      </c>
      <c r="D2931" s="232" t="s">
        <v>1448</v>
      </c>
      <c r="E2931" s="232" t="s">
        <v>988</v>
      </c>
      <c r="F2931" s="232">
        <v>16</v>
      </c>
      <c r="G2931" s="232" t="s">
        <v>1316</v>
      </c>
      <c r="H2931" s="233">
        <v>1.6180000000000001</v>
      </c>
      <c r="I2931" s="233">
        <v>0</v>
      </c>
      <c r="J2931" s="233">
        <v>0</v>
      </c>
      <c r="K2931" s="234">
        <v>0</v>
      </c>
      <c r="L2931" s="233">
        <v>0</v>
      </c>
      <c r="M2931" s="234">
        <v>0</v>
      </c>
      <c r="N2931" s="233">
        <v>0</v>
      </c>
      <c r="O2931" s="233">
        <v>0</v>
      </c>
      <c r="P2931" s="233">
        <v>0</v>
      </c>
      <c r="Q2931" s="234">
        <v>0</v>
      </c>
      <c r="R2931" s="233">
        <v>0</v>
      </c>
      <c r="S2931" s="234">
        <v>0</v>
      </c>
      <c r="T2931" s="233">
        <v>0</v>
      </c>
      <c r="U2931" s="235">
        <f t="shared" si="315"/>
        <v>1181.1400000000001</v>
      </c>
      <c r="V2931" s="227">
        <f t="shared" si="316"/>
        <v>0</v>
      </c>
      <c r="W2931" s="227">
        <f t="shared" si="317"/>
        <v>0</v>
      </c>
      <c r="X2931" s="227">
        <f t="shared" si="320"/>
        <v>0</v>
      </c>
      <c r="Y2931" s="227">
        <f t="shared" si="318"/>
        <v>0</v>
      </c>
      <c r="Z2931" s="227">
        <f t="shared" si="319"/>
        <v>0</v>
      </c>
      <c r="AA2931" s="227">
        <f t="shared" si="321"/>
        <v>0</v>
      </c>
    </row>
    <row r="2932" spans="2:27" ht="13.5" hidden="1">
      <c r="B2932" s="232" t="s">
        <v>1110</v>
      </c>
      <c r="C2932" s="232" t="s">
        <v>856</v>
      </c>
      <c r="D2932" s="232" t="s">
        <v>1448</v>
      </c>
      <c r="E2932" s="232" t="s">
        <v>988</v>
      </c>
      <c r="F2932" s="232">
        <v>32</v>
      </c>
      <c r="G2932" s="232" t="s">
        <v>1345</v>
      </c>
      <c r="H2932" s="233">
        <v>3.1059999999999999</v>
      </c>
      <c r="I2932" s="233">
        <v>0</v>
      </c>
      <c r="J2932" s="233">
        <v>0</v>
      </c>
      <c r="K2932" s="234">
        <v>0</v>
      </c>
      <c r="L2932" s="233">
        <v>0</v>
      </c>
      <c r="M2932" s="234">
        <v>0</v>
      </c>
      <c r="N2932" s="233">
        <v>0</v>
      </c>
      <c r="O2932" s="233">
        <v>0</v>
      </c>
      <c r="P2932" s="233">
        <v>0</v>
      </c>
      <c r="Q2932" s="234">
        <v>0</v>
      </c>
      <c r="R2932" s="233">
        <v>0</v>
      </c>
      <c r="S2932" s="234">
        <v>0</v>
      </c>
      <c r="T2932" s="233">
        <v>0</v>
      </c>
      <c r="U2932" s="235">
        <f t="shared" si="315"/>
        <v>2267.38</v>
      </c>
      <c r="V2932" s="227">
        <f t="shared" si="316"/>
        <v>0</v>
      </c>
      <c r="W2932" s="227">
        <f t="shared" si="317"/>
        <v>0</v>
      </c>
      <c r="X2932" s="227">
        <f t="shared" si="320"/>
        <v>0</v>
      </c>
      <c r="Y2932" s="227">
        <f t="shared" si="318"/>
        <v>0</v>
      </c>
      <c r="Z2932" s="227">
        <f t="shared" si="319"/>
        <v>0</v>
      </c>
      <c r="AA2932" s="227">
        <f t="shared" si="321"/>
        <v>0</v>
      </c>
    </row>
    <row r="2933" spans="2:27" ht="13.5" hidden="1">
      <c r="B2933" s="232" t="s">
        <v>1110</v>
      </c>
      <c r="C2933" s="232" t="s">
        <v>857</v>
      </c>
      <c r="D2933" s="232" t="s">
        <v>1448</v>
      </c>
      <c r="E2933" s="232" t="s">
        <v>988</v>
      </c>
      <c r="F2933" s="232">
        <v>2</v>
      </c>
      <c r="G2933" s="232" t="s">
        <v>1311</v>
      </c>
      <c r="H2933" s="233">
        <v>0.246</v>
      </c>
      <c r="I2933" s="233">
        <v>0</v>
      </c>
      <c r="J2933" s="233">
        <v>0</v>
      </c>
      <c r="K2933" s="234">
        <v>0</v>
      </c>
      <c r="L2933" s="233">
        <v>0</v>
      </c>
      <c r="M2933" s="234">
        <v>0</v>
      </c>
      <c r="N2933" s="233">
        <v>0</v>
      </c>
      <c r="O2933" s="233">
        <v>0</v>
      </c>
      <c r="P2933" s="233">
        <v>0</v>
      </c>
      <c r="Q2933" s="234">
        <v>0</v>
      </c>
      <c r="R2933" s="233">
        <v>0</v>
      </c>
      <c r="S2933" s="234">
        <v>0</v>
      </c>
      <c r="T2933" s="233">
        <v>0</v>
      </c>
      <c r="U2933" s="235">
        <f t="shared" si="315"/>
        <v>179.57999999999998</v>
      </c>
      <c r="V2933" s="227">
        <f t="shared" si="316"/>
        <v>0</v>
      </c>
      <c r="W2933" s="227">
        <f t="shared" si="317"/>
        <v>0</v>
      </c>
      <c r="X2933" s="227">
        <f t="shared" si="320"/>
        <v>0</v>
      </c>
      <c r="Y2933" s="227">
        <f t="shared" si="318"/>
        <v>0</v>
      </c>
      <c r="Z2933" s="227">
        <f t="shared" si="319"/>
        <v>0</v>
      </c>
      <c r="AA2933" s="227">
        <f t="shared" si="321"/>
        <v>0</v>
      </c>
    </row>
    <row r="2934" spans="2:27" ht="13.5" hidden="1">
      <c r="B2934" s="232" t="s">
        <v>1110</v>
      </c>
      <c r="C2934" s="232" t="s">
        <v>858</v>
      </c>
      <c r="D2934" s="232" t="s">
        <v>1448</v>
      </c>
      <c r="E2934" s="232" t="s">
        <v>988</v>
      </c>
      <c r="F2934" s="232">
        <v>96</v>
      </c>
      <c r="G2934" s="232" t="s">
        <v>1365</v>
      </c>
      <c r="H2934" s="233">
        <v>9.0579999999999998</v>
      </c>
      <c r="I2934" s="233">
        <v>0</v>
      </c>
      <c r="J2934" s="233">
        <v>0</v>
      </c>
      <c r="K2934" s="234">
        <v>0</v>
      </c>
      <c r="L2934" s="233">
        <v>0</v>
      </c>
      <c r="M2934" s="234">
        <v>0</v>
      </c>
      <c r="N2934" s="233">
        <v>0</v>
      </c>
      <c r="O2934" s="233">
        <v>0</v>
      </c>
      <c r="P2934" s="233">
        <v>0</v>
      </c>
      <c r="Q2934" s="234">
        <v>0</v>
      </c>
      <c r="R2934" s="233">
        <v>0</v>
      </c>
      <c r="S2934" s="234">
        <v>0</v>
      </c>
      <c r="T2934" s="233">
        <v>0</v>
      </c>
      <c r="U2934" s="235">
        <f t="shared" si="315"/>
        <v>6612.34</v>
      </c>
      <c r="V2934" s="227">
        <f t="shared" si="316"/>
        <v>0</v>
      </c>
      <c r="W2934" s="227">
        <f t="shared" si="317"/>
        <v>0</v>
      </c>
      <c r="X2934" s="227">
        <f t="shared" si="320"/>
        <v>0</v>
      </c>
      <c r="Y2934" s="227">
        <f t="shared" si="318"/>
        <v>0</v>
      </c>
      <c r="Z2934" s="227">
        <f t="shared" si="319"/>
        <v>0</v>
      </c>
      <c r="AA2934" s="227">
        <f t="shared" si="321"/>
        <v>0</v>
      </c>
    </row>
    <row r="2935" spans="2:27" ht="13.5" hidden="1">
      <c r="B2935" s="232" t="s">
        <v>1110</v>
      </c>
      <c r="C2935" s="232" t="s">
        <v>859</v>
      </c>
      <c r="D2935" s="232" t="s">
        <v>1448</v>
      </c>
      <c r="E2935" s="232" t="s">
        <v>988</v>
      </c>
      <c r="F2935" s="232">
        <v>4</v>
      </c>
      <c r="G2935" s="232" t="s">
        <v>1312</v>
      </c>
      <c r="H2935" s="233">
        <v>0.432</v>
      </c>
      <c r="I2935" s="233">
        <v>0</v>
      </c>
      <c r="J2935" s="233">
        <v>0</v>
      </c>
      <c r="K2935" s="234">
        <v>0</v>
      </c>
      <c r="L2935" s="233">
        <v>0</v>
      </c>
      <c r="M2935" s="234">
        <v>0</v>
      </c>
      <c r="N2935" s="233">
        <v>0</v>
      </c>
      <c r="O2935" s="233">
        <v>0</v>
      </c>
      <c r="P2935" s="233">
        <v>0</v>
      </c>
      <c r="Q2935" s="234">
        <v>0</v>
      </c>
      <c r="R2935" s="233">
        <v>0</v>
      </c>
      <c r="S2935" s="234">
        <v>0</v>
      </c>
      <c r="T2935" s="233">
        <v>0</v>
      </c>
      <c r="U2935" s="235">
        <f t="shared" si="315"/>
        <v>315.36</v>
      </c>
      <c r="V2935" s="227">
        <f t="shared" si="316"/>
        <v>0</v>
      </c>
      <c r="W2935" s="227">
        <f t="shared" si="317"/>
        <v>0</v>
      </c>
      <c r="X2935" s="227">
        <f t="shared" si="320"/>
        <v>0</v>
      </c>
      <c r="Y2935" s="227">
        <f t="shared" si="318"/>
        <v>0</v>
      </c>
      <c r="Z2935" s="227">
        <f t="shared" si="319"/>
        <v>0</v>
      </c>
      <c r="AA2935" s="227">
        <f t="shared" si="321"/>
        <v>0</v>
      </c>
    </row>
    <row r="2936" spans="2:27" ht="13.5" hidden="1">
      <c r="B2936" s="232" t="s">
        <v>1110</v>
      </c>
      <c r="C2936" s="232" t="s">
        <v>860</v>
      </c>
      <c r="D2936" s="232" t="s">
        <v>1448</v>
      </c>
      <c r="E2936" s="232" t="s">
        <v>988</v>
      </c>
      <c r="F2936" s="232">
        <v>48</v>
      </c>
      <c r="G2936" s="232" t="s">
        <v>1356</v>
      </c>
      <c r="H2936" s="233">
        <v>4.21</v>
      </c>
      <c r="I2936" s="233">
        <v>0</v>
      </c>
      <c r="J2936" s="233">
        <v>0</v>
      </c>
      <c r="K2936" s="234">
        <v>0</v>
      </c>
      <c r="L2936" s="233">
        <v>0</v>
      </c>
      <c r="M2936" s="234">
        <v>0</v>
      </c>
      <c r="N2936" s="233">
        <v>0</v>
      </c>
      <c r="O2936" s="233">
        <v>0</v>
      </c>
      <c r="P2936" s="233">
        <v>0</v>
      </c>
      <c r="Q2936" s="234">
        <v>0</v>
      </c>
      <c r="R2936" s="233">
        <v>0</v>
      </c>
      <c r="S2936" s="234">
        <v>0</v>
      </c>
      <c r="T2936" s="233">
        <v>0</v>
      </c>
      <c r="U2936" s="235">
        <f t="shared" si="315"/>
        <v>3073.3</v>
      </c>
      <c r="V2936" s="227">
        <f t="shared" si="316"/>
        <v>0</v>
      </c>
      <c r="W2936" s="227">
        <f t="shared" si="317"/>
        <v>0</v>
      </c>
      <c r="X2936" s="227">
        <f t="shared" si="320"/>
        <v>0</v>
      </c>
      <c r="Y2936" s="227">
        <f t="shared" si="318"/>
        <v>0</v>
      </c>
      <c r="Z2936" s="227">
        <f t="shared" si="319"/>
        <v>0</v>
      </c>
      <c r="AA2936" s="227">
        <f t="shared" si="321"/>
        <v>0</v>
      </c>
    </row>
    <row r="2937" spans="2:27" ht="13.5" hidden="1">
      <c r="B2937" s="232" t="s">
        <v>1110</v>
      </c>
      <c r="C2937" s="232" t="s">
        <v>861</v>
      </c>
      <c r="D2937" s="232" t="s">
        <v>1448</v>
      </c>
      <c r="E2937" s="232" t="s">
        <v>988</v>
      </c>
      <c r="F2937" s="232">
        <v>64</v>
      </c>
      <c r="G2937" s="232" t="s">
        <v>1364</v>
      </c>
      <c r="H2937" s="233">
        <v>5.57</v>
      </c>
      <c r="I2937" s="233">
        <v>0</v>
      </c>
      <c r="J2937" s="233">
        <v>0</v>
      </c>
      <c r="K2937" s="234">
        <v>0</v>
      </c>
      <c r="L2937" s="233">
        <v>0</v>
      </c>
      <c r="M2937" s="234">
        <v>0</v>
      </c>
      <c r="N2937" s="233">
        <v>0</v>
      </c>
      <c r="O2937" s="233">
        <v>0</v>
      </c>
      <c r="P2937" s="233">
        <v>0</v>
      </c>
      <c r="Q2937" s="234">
        <v>0</v>
      </c>
      <c r="R2937" s="233">
        <v>0</v>
      </c>
      <c r="S2937" s="234">
        <v>0</v>
      </c>
      <c r="T2937" s="233">
        <v>0</v>
      </c>
      <c r="U2937" s="235">
        <f t="shared" si="315"/>
        <v>4066.1000000000004</v>
      </c>
      <c r="V2937" s="227">
        <f t="shared" si="316"/>
        <v>0</v>
      </c>
      <c r="W2937" s="227">
        <f t="shared" si="317"/>
        <v>0</v>
      </c>
      <c r="X2937" s="227">
        <f t="shared" si="320"/>
        <v>0</v>
      </c>
      <c r="Y2937" s="227">
        <f t="shared" si="318"/>
        <v>0</v>
      </c>
      <c r="Z2937" s="227">
        <f t="shared" si="319"/>
        <v>0</v>
      </c>
      <c r="AA2937" s="227">
        <f t="shared" si="321"/>
        <v>0</v>
      </c>
    </row>
    <row r="2938" spans="2:27" ht="13.5" hidden="1">
      <c r="B2938" s="232" t="s">
        <v>1110</v>
      </c>
      <c r="C2938" s="232" t="s">
        <v>862</v>
      </c>
      <c r="D2938" s="232" t="s">
        <v>1448</v>
      </c>
      <c r="E2938" s="232" t="s">
        <v>988</v>
      </c>
      <c r="F2938" s="232">
        <v>96</v>
      </c>
      <c r="G2938" s="232" t="s">
        <v>1365</v>
      </c>
      <c r="H2938" s="233">
        <v>8.2899999999999991</v>
      </c>
      <c r="I2938" s="233">
        <v>0</v>
      </c>
      <c r="J2938" s="233">
        <v>0</v>
      </c>
      <c r="K2938" s="234">
        <v>0</v>
      </c>
      <c r="L2938" s="233">
        <v>0</v>
      </c>
      <c r="M2938" s="234">
        <v>0</v>
      </c>
      <c r="N2938" s="233">
        <v>0</v>
      </c>
      <c r="O2938" s="233">
        <v>0</v>
      </c>
      <c r="P2938" s="233">
        <v>0</v>
      </c>
      <c r="Q2938" s="234">
        <v>0</v>
      </c>
      <c r="R2938" s="233">
        <v>0</v>
      </c>
      <c r="S2938" s="234">
        <v>0</v>
      </c>
      <c r="T2938" s="233">
        <v>0</v>
      </c>
      <c r="U2938" s="235">
        <f t="shared" si="315"/>
        <v>6051.7</v>
      </c>
      <c r="V2938" s="227">
        <f t="shared" si="316"/>
        <v>0</v>
      </c>
      <c r="W2938" s="227">
        <f t="shared" si="317"/>
        <v>0</v>
      </c>
      <c r="X2938" s="227">
        <f t="shared" si="320"/>
        <v>0</v>
      </c>
      <c r="Y2938" s="227">
        <f t="shared" si="318"/>
        <v>0</v>
      </c>
      <c r="Z2938" s="227">
        <f t="shared" si="319"/>
        <v>0</v>
      </c>
      <c r="AA2938" s="227">
        <f t="shared" si="321"/>
        <v>0</v>
      </c>
    </row>
    <row r="2939" spans="2:27" ht="13.5" hidden="1">
      <c r="B2939" s="232" t="s">
        <v>1110</v>
      </c>
      <c r="C2939" s="232" t="s">
        <v>863</v>
      </c>
      <c r="D2939" s="232" t="s">
        <v>1448</v>
      </c>
      <c r="E2939" s="232" t="s">
        <v>988</v>
      </c>
      <c r="F2939" s="232">
        <v>8</v>
      </c>
      <c r="G2939" s="232" t="s">
        <v>1317</v>
      </c>
      <c r="H2939" s="233">
        <v>0.81</v>
      </c>
      <c r="I2939" s="233">
        <v>0</v>
      </c>
      <c r="J2939" s="233">
        <v>0</v>
      </c>
      <c r="K2939" s="234">
        <v>0</v>
      </c>
      <c r="L2939" s="233">
        <v>0</v>
      </c>
      <c r="M2939" s="234">
        <v>0</v>
      </c>
      <c r="N2939" s="233">
        <v>0</v>
      </c>
      <c r="O2939" s="233">
        <v>0</v>
      </c>
      <c r="P2939" s="233">
        <v>0</v>
      </c>
      <c r="Q2939" s="234">
        <v>0</v>
      </c>
      <c r="R2939" s="233">
        <v>0</v>
      </c>
      <c r="S2939" s="234">
        <v>0</v>
      </c>
      <c r="T2939" s="233">
        <v>0</v>
      </c>
      <c r="U2939" s="235">
        <f t="shared" si="315"/>
        <v>591.30000000000007</v>
      </c>
      <c r="V2939" s="227">
        <f t="shared" si="316"/>
        <v>0</v>
      </c>
      <c r="W2939" s="227">
        <f t="shared" si="317"/>
        <v>0</v>
      </c>
      <c r="X2939" s="227">
        <f t="shared" si="320"/>
        <v>0</v>
      </c>
      <c r="Y2939" s="227">
        <f t="shared" si="318"/>
        <v>0</v>
      </c>
      <c r="Z2939" s="227">
        <f t="shared" si="319"/>
        <v>0</v>
      </c>
      <c r="AA2939" s="227">
        <f t="shared" si="321"/>
        <v>0</v>
      </c>
    </row>
    <row r="2940" spans="2:27" ht="13.5" hidden="1">
      <c r="B2940" s="232" t="s">
        <v>1110</v>
      </c>
      <c r="C2940" s="232" t="s">
        <v>864</v>
      </c>
      <c r="D2940" s="232" t="s">
        <v>1448</v>
      </c>
      <c r="E2940" s="232" t="s">
        <v>988</v>
      </c>
      <c r="F2940" s="232">
        <v>16</v>
      </c>
      <c r="G2940" s="232" t="s">
        <v>1316</v>
      </c>
      <c r="H2940" s="233">
        <v>1.49</v>
      </c>
      <c r="I2940" s="233">
        <v>0</v>
      </c>
      <c r="J2940" s="233">
        <v>0</v>
      </c>
      <c r="K2940" s="234">
        <v>0</v>
      </c>
      <c r="L2940" s="233">
        <v>0</v>
      </c>
      <c r="M2940" s="234">
        <v>0</v>
      </c>
      <c r="N2940" s="233">
        <v>0</v>
      </c>
      <c r="O2940" s="233">
        <v>0</v>
      </c>
      <c r="P2940" s="233">
        <v>0</v>
      </c>
      <c r="Q2940" s="234">
        <v>0</v>
      </c>
      <c r="R2940" s="233">
        <v>0</v>
      </c>
      <c r="S2940" s="234">
        <v>0</v>
      </c>
      <c r="T2940" s="233">
        <v>0</v>
      </c>
      <c r="U2940" s="235">
        <f t="shared" si="315"/>
        <v>1087.7</v>
      </c>
      <c r="V2940" s="227">
        <f t="shared" si="316"/>
        <v>0</v>
      </c>
      <c r="W2940" s="227">
        <f t="shared" si="317"/>
        <v>0</v>
      </c>
      <c r="X2940" s="227">
        <f t="shared" si="320"/>
        <v>0</v>
      </c>
      <c r="Y2940" s="227">
        <f t="shared" si="318"/>
        <v>0</v>
      </c>
      <c r="Z2940" s="227">
        <f t="shared" si="319"/>
        <v>0</v>
      </c>
      <c r="AA2940" s="227">
        <f t="shared" si="321"/>
        <v>0</v>
      </c>
    </row>
    <row r="2941" spans="2:27" ht="13.5" hidden="1">
      <c r="B2941" s="232" t="s">
        <v>1110</v>
      </c>
      <c r="C2941" s="232" t="s">
        <v>865</v>
      </c>
      <c r="D2941" s="232" t="s">
        <v>1448</v>
      </c>
      <c r="E2941" s="232" t="s">
        <v>988</v>
      </c>
      <c r="F2941" s="232">
        <v>32</v>
      </c>
      <c r="G2941" s="232" t="s">
        <v>1345</v>
      </c>
      <c r="H2941" s="233">
        <v>2.85</v>
      </c>
      <c r="I2941" s="233">
        <v>0</v>
      </c>
      <c r="J2941" s="233">
        <v>0</v>
      </c>
      <c r="K2941" s="234">
        <v>0</v>
      </c>
      <c r="L2941" s="233">
        <v>0</v>
      </c>
      <c r="M2941" s="234">
        <v>0</v>
      </c>
      <c r="N2941" s="233">
        <v>0</v>
      </c>
      <c r="O2941" s="233">
        <v>0</v>
      </c>
      <c r="P2941" s="233">
        <v>0</v>
      </c>
      <c r="Q2941" s="234">
        <v>0</v>
      </c>
      <c r="R2941" s="233">
        <v>0</v>
      </c>
      <c r="S2941" s="234">
        <v>0</v>
      </c>
      <c r="T2941" s="233">
        <v>0</v>
      </c>
      <c r="U2941" s="235">
        <f t="shared" si="315"/>
        <v>2080.5</v>
      </c>
      <c r="V2941" s="227">
        <f t="shared" si="316"/>
        <v>0</v>
      </c>
      <c r="W2941" s="227">
        <f t="shared" si="317"/>
        <v>0</v>
      </c>
      <c r="X2941" s="227">
        <f t="shared" si="320"/>
        <v>0</v>
      </c>
      <c r="Y2941" s="227">
        <f t="shared" si="318"/>
        <v>0</v>
      </c>
      <c r="Z2941" s="227">
        <f t="shared" si="319"/>
        <v>0</v>
      </c>
      <c r="AA2941" s="227">
        <f t="shared" si="321"/>
        <v>0</v>
      </c>
    </row>
    <row r="2942" spans="2:27" ht="13.5" hidden="1">
      <c r="B2942" s="232" t="s">
        <v>1110</v>
      </c>
      <c r="C2942" s="232" t="s">
        <v>866</v>
      </c>
      <c r="D2942" s="232" t="s">
        <v>1448</v>
      </c>
      <c r="E2942" s="232" t="s">
        <v>988</v>
      </c>
      <c r="F2942" s="232">
        <v>2</v>
      </c>
      <c r="G2942" s="232" t="s">
        <v>1311</v>
      </c>
      <c r="H2942" s="233">
        <v>0.23</v>
      </c>
      <c r="I2942" s="233">
        <v>0</v>
      </c>
      <c r="J2942" s="233">
        <v>0</v>
      </c>
      <c r="K2942" s="234">
        <v>0</v>
      </c>
      <c r="L2942" s="233">
        <v>0</v>
      </c>
      <c r="M2942" s="234">
        <v>0</v>
      </c>
      <c r="N2942" s="233">
        <v>0</v>
      </c>
      <c r="O2942" s="233">
        <v>0</v>
      </c>
      <c r="P2942" s="233">
        <v>0</v>
      </c>
      <c r="Q2942" s="234">
        <v>0</v>
      </c>
      <c r="R2942" s="233">
        <v>0</v>
      </c>
      <c r="S2942" s="234">
        <v>0</v>
      </c>
      <c r="T2942" s="233">
        <v>0</v>
      </c>
      <c r="U2942" s="235">
        <f t="shared" si="315"/>
        <v>167.9</v>
      </c>
      <c r="V2942" s="227">
        <f t="shared" si="316"/>
        <v>0</v>
      </c>
      <c r="W2942" s="227">
        <f t="shared" si="317"/>
        <v>0</v>
      </c>
      <c r="X2942" s="227">
        <f t="shared" si="320"/>
        <v>0</v>
      </c>
      <c r="Y2942" s="227">
        <f t="shared" si="318"/>
        <v>0</v>
      </c>
      <c r="Z2942" s="227">
        <f t="shared" si="319"/>
        <v>0</v>
      </c>
      <c r="AA2942" s="227">
        <f t="shared" si="321"/>
        <v>0</v>
      </c>
    </row>
    <row r="2943" spans="2:27" ht="13.5" hidden="1">
      <c r="B2943" s="232" t="s">
        <v>1110</v>
      </c>
      <c r="C2943" s="232" t="s">
        <v>867</v>
      </c>
      <c r="D2943" s="232" t="s">
        <v>1448</v>
      </c>
      <c r="E2943" s="232" t="s">
        <v>988</v>
      </c>
      <c r="F2943" s="232">
        <v>4</v>
      </c>
      <c r="G2943" s="232" t="s">
        <v>1312</v>
      </c>
      <c r="H2943" s="233">
        <v>0.4</v>
      </c>
      <c r="I2943" s="233">
        <v>0</v>
      </c>
      <c r="J2943" s="233">
        <v>0</v>
      </c>
      <c r="K2943" s="234">
        <v>0</v>
      </c>
      <c r="L2943" s="233">
        <v>0</v>
      </c>
      <c r="M2943" s="234">
        <v>0</v>
      </c>
      <c r="N2943" s="233">
        <v>0</v>
      </c>
      <c r="O2943" s="233">
        <v>0</v>
      </c>
      <c r="P2943" s="233">
        <v>0</v>
      </c>
      <c r="Q2943" s="234">
        <v>0</v>
      </c>
      <c r="R2943" s="233">
        <v>0</v>
      </c>
      <c r="S2943" s="234">
        <v>0</v>
      </c>
      <c r="T2943" s="233">
        <v>0</v>
      </c>
      <c r="U2943" s="235">
        <f t="shared" si="315"/>
        <v>292</v>
      </c>
      <c r="V2943" s="227">
        <f t="shared" si="316"/>
        <v>0</v>
      </c>
      <c r="W2943" s="227">
        <f t="shared" si="317"/>
        <v>0</v>
      </c>
      <c r="X2943" s="227">
        <f t="shared" si="320"/>
        <v>0</v>
      </c>
      <c r="Y2943" s="227">
        <f t="shared" si="318"/>
        <v>0</v>
      </c>
      <c r="Z2943" s="227">
        <f t="shared" si="319"/>
        <v>0</v>
      </c>
      <c r="AA2943" s="227">
        <f t="shared" si="321"/>
        <v>0</v>
      </c>
    </row>
    <row r="2944" spans="2:27" ht="13.5" hidden="1">
      <c r="B2944" s="232" t="s">
        <v>1110</v>
      </c>
      <c r="C2944" s="232" t="s">
        <v>868</v>
      </c>
      <c r="D2944" s="232" t="s">
        <v>1448</v>
      </c>
      <c r="E2944" s="232" t="s">
        <v>988</v>
      </c>
      <c r="F2944" s="232">
        <v>48</v>
      </c>
      <c r="G2944" s="232" t="s">
        <v>1356</v>
      </c>
      <c r="H2944" s="233">
        <v>4.7380000000000004</v>
      </c>
      <c r="I2944" s="233">
        <v>0</v>
      </c>
      <c r="J2944" s="233">
        <v>0</v>
      </c>
      <c r="K2944" s="234">
        <v>0</v>
      </c>
      <c r="L2944" s="233">
        <v>0</v>
      </c>
      <c r="M2944" s="234">
        <v>0</v>
      </c>
      <c r="N2944" s="233">
        <v>0</v>
      </c>
      <c r="O2944" s="233">
        <v>0</v>
      </c>
      <c r="P2944" s="233">
        <v>0</v>
      </c>
      <c r="Q2944" s="234">
        <v>0</v>
      </c>
      <c r="R2944" s="233">
        <v>0</v>
      </c>
      <c r="S2944" s="234">
        <v>0</v>
      </c>
      <c r="T2944" s="233">
        <v>0</v>
      </c>
      <c r="U2944" s="235">
        <f t="shared" si="315"/>
        <v>3458.7400000000002</v>
      </c>
      <c r="V2944" s="227">
        <f t="shared" si="316"/>
        <v>0</v>
      </c>
      <c r="W2944" s="227">
        <f t="shared" si="317"/>
        <v>0</v>
      </c>
      <c r="X2944" s="227">
        <f t="shared" si="320"/>
        <v>0</v>
      </c>
      <c r="Y2944" s="227">
        <f t="shared" si="318"/>
        <v>0</v>
      </c>
      <c r="Z2944" s="227">
        <f t="shared" si="319"/>
        <v>0</v>
      </c>
      <c r="AA2944" s="227">
        <f t="shared" si="321"/>
        <v>0</v>
      </c>
    </row>
    <row r="2945" spans="2:27" ht="13.5" hidden="1">
      <c r="B2945" s="232" t="s">
        <v>1110</v>
      </c>
      <c r="C2945" s="232" t="s">
        <v>869</v>
      </c>
      <c r="D2945" s="232" t="s">
        <v>1448</v>
      </c>
      <c r="E2945" s="232" t="s">
        <v>988</v>
      </c>
      <c r="F2945" s="232">
        <v>64</v>
      </c>
      <c r="G2945" s="232" t="s">
        <v>1364</v>
      </c>
      <c r="H2945" s="233">
        <v>6.274</v>
      </c>
      <c r="I2945" s="233">
        <v>0</v>
      </c>
      <c r="J2945" s="233">
        <v>0</v>
      </c>
      <c r="K2945" s="234">
        <v>0</v>
      </c>
      <c r="L2945" s="233">
        <v>0</v>
      </c>
      <c r="M2945" s="234">
        <v>0</v>
      </c>
      <c r="N2945" s="233">
        <v>0</v>
      </c>
      <c r="O2945" s="233">
        <v>0</v>
      </c>
      <c r="P2945" s="233">
        <v>0</v>
      </c>
      <c r="Q2945" s="234">
        <v>0</v>
      </c>
      <c r="R2945" s="233">
        <v>0</v>
      </c>
      <c r="S2945" s="234">
        <v>0</v>
      </c>
      <c r="T2945" s="233">
        <v>0</v>
      </c>
      <c r="U2945" s="235">
        <f t="shared" si="315"/>
        <v>4580.0200000000004</v>
      </c>
      <c r="V2945" s="227">
        <f t="shared" si="316"/>
        <v>0</v>
      </c>
      <c r="W2945" s="227">
        <f t="shared" si="317"/>
        <v>0</v>
      </c>
      <c r="X2945" s="227">
        <f t="shared" si="320"/>
        <v>0</v>
      </c>
      <c r="Y2945" s="227">
        <f t="shared" si="318"/>
        <v>0</v>
      </c>
      <c r="Z2945" s="227">
        <f t="shared" si="319"/>
        <v>0</v>
      </c>
      <c r="AA2945" s="227">
        <f t="shared" si="321"/>
        <v>0</v>
      </c>
    </row>
    <row r="2946" spans="2:27" ht="13.5" hidden="1">
      <c r="B2946" s="232" t="s">
        <v>1110</v>
      </c>
      <c r="C2946" s="232" t="s">
        <v>870</v>
      </c>
      <c r="D2946" s="232" t="s">
        <v>1448</v>
      </c>
      <c r="E2946" s="232" t="s">
        <v>988</v>
      </c>
      <c r="F2946" s="232">
        <v>96</v>
      </c>
      <c r="G2946" s="232" t="s">
        <v>1365</v>
      </c>
      <c r="H2946" s="233">
        <v>9.3460000000000001</v>
      </c>
      <c r="I2946" s="233">
        <v>0</v>
      </c>
      <c r="J2946" s="233">
        <v>0</v>
      </c>
      <c r="K2946" s="234">
        <v>0</v>
      </c>
      <c r="L2946" s="233">
        <v>0</v>
      </c>
      <c r="M2946" s="234">
        <v>0</v>
      </c>
      <c r="N2946" s="233">
        <v>0</v>
      </c>
      <c r="O2946" s="233">
        <v>0</v>
      </c>
      <c r="P2946" s="233">
        <v>0</v>
      </c>
      <c r="Q2946" s="234">
        <v>0</v>
      </c>
      <c r="R2946" s="233">
        <v>0</v>
      </c>
      <c r="S2946" s="234">
        <v>0</v>
      </c>
      <c r="T2946" s="233">
        <v>0</v>
      </c>
      <c r="U2946" s="235">
        <f t="shared" si="315"/>
        <v>6822.58</v>
      </c>
      <c r="V2946" s="227">
        <f t="shared" si="316"/>
        <v>0</v>
      </c>
      <c r="W2946" s="227">
        <f t="shared" si="317"/>
        <v>0</v>
      </c>
      <c r="X2946" s="227">
        <f t="shared" si="320"/>
        <v>0</v>
      </c>
      <c r="Y2946" s="227">
        <f t="shared" si="318"/>
        <v>0</v>
      </c>
      <c r="Z2946" s="227">
        <f t="shared" si="319"/>
        <v>0</v>
      </c>
      <c r="AA2946" s="227">
        <f t="shared" si="321"/>
        <v>0</v>
      </c>
    </row>
    <row r="2947" spans="2:27" ht="13.5" hidden="1">
      <c r="B2947" s="232" t="s">
        <v>1110</v>
      </c>
      <c r="C2947" s="232" t="s">
        <v>871</v>
      </c>
      <c r="D2947" s="232" t="s">
        <v>1448</v>
      </c>
      <c r="E2947" s="232" t="s">
        <v>988</v>
      </c>
      <c r="F2947" s="232">
        <v>8</v>
      </c>
      <c r="G2947" s="232" t="s">
        <v>1317</v>
      </c>
      <c r="H2947" s="233">
        <v>0.89800000000000002</v>
      </c>
      <c r="I2947" s="233">
        <v>0</v>
      </c>
      <c r="J2947" s="233">
        <v>0</v>
      </c>
      <c r="K2947" s="234">
        <v>0</v>
      </c>
      <c r="L2947" s="233">
        <v>0</v>
      </c>
      <c r="M2947" s="234">
        <v>0</v>
      </c>
      <c r="N2947" s="233">
        <v>0</v>
      </c>
      <c r="O2947" s="233">
        <v>0</v>
      </c>
      <c r="P2947" s="233">
        <v>0</v>
      </c>
      <c r="Q2947" s="234">
        <v>0</v>
      </c>
      <c r="R2947" s="233">
        <v>0</v>
      </c>
      <c r="S2947" s="234">
        <v>0</v>
      </c>
      <c r="T2947" s="233">
        <v>0</v>
      </c>
      <c r="U2947" s="235">
        <f t="shared" si="315"/>
        <v>655.54</v>
      </c>
      <c r="V2947" s="227">
        <f t="shared" si="316"/>
        <v>0</v>
      </c>
      <c r="W2947" s="227">
        <f t="shared" si="317"/>
        <v>0</v>
      </c>
      <c r="X2947" s="227">
        <f t="shared" si="320"/>
        <v>0</v>
      </c>
      <c r="Y2947" s="227">
        <f t="shared" si="318"/>
        <v>0</v>
      </c>
      <c r="Z2947" s="227">
        <f t="shared" si="319"/>
        <v>0</v>
      </c>
      <c r="AA2947" s="227">
        <f t="shared" si="321"/>
        <v>0</v>
      </c>
    </row>
    <row r="2948" spans="2:27" ht="13.5" hidden="1">
      <c r="B2948" s="232" t="s">
        <v>1110</v>
      </c>
      <c r="C2948" s="232" t="s">
        <v>872</v>
      </c>
      <c r="D2948" s="232" t="s">
        <v>1448</v>
      </c>
      <c r="E2948" s="232" t="s">
        <v>988</v>
      </c>
      <c r="F2948" s="232">
        <v>16</v>
      </c>
      <c r="G2948" s="232" t="s">
        <v>1316</v>
      </c>
      <c r="H2948" s="233">
        <v>1.6659999999999999</v>
      </c>
      <c r="I2948" s="233">
        <v>0</v>
      </c>
      <c r="J2948" s="233">
        <v>0</v>
      </c>
      <c r="K2948" s="234">
        <v>0</v>
      </c>
      <c r="L2948" s="233">
        <v>0</v>
      </c>
      <c r="M2948" s="234">
        <v>0</v>
      </c>
      <c r="N2948" s="233">
        <v>0</v>
      </c>
      <c r="O2948" s="233">
        <v>0</v>
      </c>
      <c r="P2948" s="233">
        <v>0</v>
      </c>
      <c r="Q2948" s="234">
        <v>0</v>
      </c>
      <c r="R2948" s="233">
        <v>0</v>
      </c>
      <c r="S2948" s="234">
        <v>0</v>
      </c>
      <c r="T2948" s="233">
        <v>0</v>
      </c>
      <c r="U2948" s="235">
        <f t="shared" ref="U2948:U3011" si="322">H2948*hour_M</f>
        <v>1216.1799999999998</v>
      </c>
      <c r="V2948" s="227">
        <f t="shared" ref="V2948:V3011" si="323">J2948*hour_M</f>
        <v>0</v>
      </c>
      <c r="W2948" s="227">
        <f t="shared" ref="W2948:W3011" si="324">K2948/12+L2948*hour_M</f>
        <v>0</v>
      </c>
      <c r="X2948" s="227">
        <f t="shared" si="320"/>
        <v>0</v>
      </c>
      <c r="Y2948" s="227">
        <f t="shared" ref="Y2948:Y3011" si="325">P2948*hour_M</f>
        <v>0</v>
      </c>
      <c r="Z2948" s="227">
        <f t="shared" ref="Z2948:Z3011" si="326">Q2948/36+R2948*hour_M</f>
        <v>0</v>
      </c>
      <c r="AA2948" s="227">
        <f t="shared" si="321"/>
        <v>0</v>
      </c>
    </row>
    <row r="2949" spans="2:27" ht="13.5" hidden="1">
      <c r="B2949" s="232" t="s">
        <v>1110</v>
      </c>
      <c r="C2949" s="232" t="s">
        <v>298</v>
      </c>
      <c r="D2949" s="232" t="s">
        <v>1448</v>
      </c>
      <c r="E2949" s="232" t="s">
        <v>988</v>
      </c>
      <c r="F2949" s="232">
        <v>32</v>
      </c>
      <c r="G2949" s="232" t="s">
        <v>1345</v>
      </c>
      <c r="H2949" s="233">
        <v>3.202</v>
      </c>
      <c r="I2949" s="233">
        <v>0</v>
      </c>
      <c r="J2949" s="233">
        <v>0</v>
      </c>
      <c r="K2949" s="234">
        <v>0</v>
      </c>
      <c r="L2949" s="233">
        <v>0</v>
      </c>
      <c r="M2949" s="234">
        <v>0</v>
      </c>
      <c r="N2949" s="233">
        <v>0</v>
      </c>
      <c r="O2949" s="233">
        <v>0</v>
      </c>
      <c r="P2949" s="233">
        <v>0</v>
      </c>
      <c r="Q2949" s="234">
        <v>0</v>
      </c>
      <c r="R2949" s="233">
        <v>0</v>
      </c>
      <c r="S2949" s="234">
        <v>0</v>
      </c>
      <c r="T2949" s="233">
        <v>0</v>
      </c>
      <c r="U2949" s="235">
        <f t="shared" si="322"/>
        <v>2337.46</v>
      </c>
      <c r="V2949" s="227">
        <f t="shared" si="323"/>
        <v>0</v>
      </c>
      <c r="W2949" s="227">
        <f t="shared" si="324"/>
        <v>0</v>
      </c>
      <c r="X2949" s="227">
        <f t="shared" ref="X2949:X3012" si="327">M2949/12</f>
        <v>0</v>
      </c>
      <c r="Y2949" s="227">
        <f t="shared" si="325"/>
        <v>0</v>
      </c>
      <c r="Z2949" s="227">
        <f t="shared" si="326"/>
        <v>0</v>
      </c>
      <c r="AA2949" s="227">
        <f t="shared" ref="AA2949:AA3012" si="328">S2949/36</f>
        <v>0</v>
      </c>
    </row>
    <row r="2950" spans="2:27" ht="13.5" hidden="1">
      <c r="B2950" s="232" t="s">
        <v>1110</v>
      </c>
      <c r="C2950" s="232" t="s">
        <v>873</v>
      </c>
      <c r="D2950" s="232" t="s">
        <v>1448</v>
      </c>
      <c r="E2950" s="232" t="s">
        <v>988</v>
      </c>
      <c r="F2950" s="232">
        <v>2</v>
      </c>
      <c r="G2950" s="232" t="s">
        <v>1311</v>
      </c>
      <c r="H2950" s="233">
        <v>0.252</v>
      </c>
      <c r="I2950" s="233">
        <v>0</v>
      </c>
      <c r="J2950" s="233">
        <v>0</v>
      </c>
      <c r="K2950" s="234">
        <v>0</v>
      </c>
      <c r="L2950" s="233">
        <v>0</v>
      </c>
      <c r="M2950" s="234">
        <v>0</v>
      </c>
      <c r="N2950" s="233">
        <v>0</v>
      </c>
      <c r="O2950" s="233">
        <v>0</v>
      </c>
      <c r="P2950" s="233">
        <v>0</v>
      </c>
      <c r="Q2950" s="234">
        <v>0</v>
      </c>
      <c r="R2950" s="233">
        <v>0</v>
      </c>
      <c r="S2950" s="234">
        <v>0</v>
      </c>
      <c r="T2950" s="233">
        <v>0</v>
      </c>
      <c r="U2950" s="235">
        <f t="shared" si="322"/>
        <v>183.96</v>
      </c>
      <c r="V2950" s="227">
        <f t="shared" si="323"/>
        <v>0</v>
      </c>
      <c r="W2950" s="227">
        <f t="shared" si="324"/>
        <v>0</v>
      </c>
      <c r="X2950" s="227">
        <f t="shared" si="327"/>
        <v>0</v>
      </c>
      <c r="Y2950" s="227">
        <f t="shared" si="325"/>
        <v>0</v>
      </c>
      <c r="Z2950" s="227">
        <f t="shared" si="326"/>
        <v>0</v>
      </c>
      <c r="AA2950" s="227">
        <f t="shared" si="328"/>
        <v>0</v>
      </c>
    </row>
    <row r="2951" spans="2:27" ht="13.5" hidden="1">
      <c r="B2951" s="232" t="s">
        <v>1110</v>
      </c>
      <c r="C2951" s="232" t="s">
        <v>874</v>
      </c>
      <c r="D2951" s="232" t="s">
        <v>1448</v>
      </c>
      <c r="E2951" s="232" t="s">
        <v>988</v>
      </c>
      <c r="F2951" s="232">
        <v>4</v>
      </c>
      <c r="G2951" s="232" t="s">
        <v>1312</v>
      </c>
      <c r="H2951" s="233">
        <v>0.44400000000000001</v>
      </c>
      <c r="I2951" s="233">
        <v>0</v>
      </c>
      <c r="J2951" s="233">
        <v>0</v>
      </c>
      <c r="K2951" s="234">
        <v>0</v>
      </c>
      <c r="L2951" s="233">
        <v>0</v>
      </c>
      <c r="M2951" s="234">
        <v>0</v>
      </c>
      <c r="N2951" s="233">
        <v>0</v>
      </c>
      <c r="O2951" s="233">
        <v>0</v>
      </c>
      <c r="P2951" s="233">
        <v>0</v>
      </c>
      <c r="Q2951" s="234">
        <v>0</v>
      </c>
      <c r="R2951" s="233">
        <v>0</v>
      </c>
      <c r="S2951" s="234">
        <v>0</v>
      </c>
      <c r="T2951" s="233">
        <v>0</v>
      </c>
      <c r="U2951" s="235">
        <f t="shared" si="322"/>
        <v>324.12</v>
      </c>
      <c r="V2951" s="227">
        <f t="shared" si="323"/>
        <v>0</v>
      </c>
      <c r="W2951" s="227">
        <f t="shared" si="324"/>
        <v>0</v>
      </c>
      <c r="X2951" s="227">
        <f t="shared" si="327"/>
        <v>0</v>
      </c>
      <c r="Y2951" s="227">
        <f t="shared" si="325"/>
        <v>0</v>
      </c>
      <c r="Z2951" s="227">
        <f t="shared" si="326"/>
        <v>0</v>
      </c>
      <c r="AA2951" s="227">
        <f t="shared" si="328"/>
        <v>0</v>
      </c>
    </row>
    <row r="2952" spans="2:27" ht="13.5" hidden="1">
      <c r="B2952" s="232" t="s">
        <v>1110</v>
      </c>
      <c r="C2952" s="232" t="s">
        <v>1389</v>
      </c>
      <c r="D2952" s="232" t="s">
        <v>1448</v>
      </c>
      <c r="E2952" s="232" t="s">
        <v>988</v>
      </c>
      <c r="F2952" s="232">
        <v>48</v>
      </c>
      <c r="G2952" s="232" t="s">
        <v>1356</v>
      </c>
      <c r="H2952" s="233">
        <v>5.218</v>
      </c>
      <c r="I2952" s="233">
        <v>0</v>
      </c>
      <c r="J2952" s="233">
        <v>0</v>
      </c>
      <c r="K2952" s="234">
        <v>0</v>
      </c>
      <c r="L2952" s="233">
        <v>0</v>
      </c>
      <c r="M2952" s="234">
        <v>0</v>
      </c>
      <c r="N2952" s="233">
        <v>0</v>
      </c>
      <c r="O2952" s="233">
        <v>0</v>
      </c>
      <c r="P2952" s="233">
        <v>0</v>
      </c>
      <c r="Q2952" s="234">
        <v>0</v>
      </c>
      <c r="R2952" s="233">
        <v>0</v>
      </c>
      <c r="S2952" s="234">
        <v>0</v>
      </c>
      <c r="T2952" s="233">
        <v>0</v>
      </c>
      <c r="U2952" s="235">
        <f t="shared" si="322"/>
        <v>3809.14</v>
      </c>
      <c r="V2952" s="227">
        <f t="shared" si="323"/>
        <v>0</v>
      </c>
      <c r="W2952" s="227">
        <f t="shared" si="324"/>
        <v>0</v>
      </c>
      <c r="X2952" s="227">
        <f t="shared" si="327"/>
        <v>0</v>
      </c>
      <c r="Y2952" s="227">
        <f t="shared" si="325"/>
        <v>0</v>
      </c>
      <c r="Z2952" s="227">
        <f t="shared" si="326"/>
        <v>0</v>
      </c>
      <c r="AA2952" s="227">
        <f t="shared" si="328"/>
        <v>0</v>
      </c>
    </row>
    <row r="2953" spans="2:27" ht="13.5" hidden="1">
      <c r="B2953" s="232" t="s">
        <v>1110</v>
      </c>
      <c r="C2953" s="232" t="s">
        <v>1390</v>
      </c>
      <c r="D2953" s="232" t="s">
        <v>1448</v>
      </c>
      <c r="E2953" s="232" t="s">
        <v>988</v>
      </c>
      <c r="F2953" s="232">
        <v>64</v>
      </c>
      <c r="G2953" s="232" t="s">
        <v>1364</v>
      </c>
      <c r="H2953" s="233">
        <v>6.9139999999999997</v>
      </c>
      <c r="I2953" s="233">
        <v>0</v>
      </c>
      <c r="J2953" s="233">
        <v>0</v>
      </c>
      <c r="K2953" s="234">
        <v>0</v>
      </c>
      <c r="L2953" s="233">
        <v>0</v>
      </c>
      <c r="M2953" s="234">
        <v>0</v>
      </c>
      <c r="N2953" s="233">
        <v>0</v>
      </c>
      <c r="O2953" s="233">
        <v>0</v>
      </c>
      <c r="P2953" s="233">
        <v>0</v>
      </c>
      <c r="Q2953" s="234">
        <v>0</v>
      </c>
      <c r="R2953" s="233">
        <v>0</v>
      </c>
      <c r="S2953" s="234">
        <v>0</v>
      </c>
      <c r="T2953" s="233">
        <v>0</v>
      </c>
      <c r="U2953" s="235">
        <f t="shared" si="322"/>
        <v>5047.2199999999993</v>
      </c>
      <c r="V2953" s="227">
        <f t="shared" si="323"/>
        <v>0</v>
      </c>
      <c r="W2953" s="227">
        <f t="shared" si="324"/>
        <v>0</v>
      </c>
      <c r="X2953" s="227">
        <f t="shared" si="327"/>
        <v>0</v>
      </c>
      <c r="Y2953" s="227">
        <f t="shared" si="325"/>
        <v>0</v>
      </c>
      <c r="Z2953" s="227">
        <f t="shared" si="326"/>
        <v>0</v>
      </c>
      <c r="AA2953" s="227">
        <f t="shared" si="328"/>
        <v>0</v>
      </c>
    </row>
    <row r="2954" spans="2:27" ht="13.5" hidden="1">
      <c r="B2954" s="232" t="s">
        <v>1110</v>
      </c>
      <c r="C2954" s="232" t="s">
        <v>1391</v>
      </c>
      <c r="D2954" s="232" t="s">
        <v>1448</v>
      </c>
      <c r="E2954" s="232" t="s">
        <v>988</v>
      </c>
      <c r="F2954" s="232">
        <v>96</v>
      </c>
      <c r="G2954" s="232" t="s">
        <v>1365</v>
      </c>
      <c r="H2954" s="233">
        <v>10.305999999999999</v>
      </c>
      <c r="I2954" s="233">
        <v>0</v>
      </c>
      <c r="J2954" s="233">
        <v>0</v>
      </c>
      <c r="K2954" s="234">
        <v>0</v>
      </c>
      <c r="L2954" s="233">
        <v>0</v>
      </c>
      <c r="M2954" s="234">
        <v>0</v>
      </c>
      <c r="N2954" s="233">
        <v>0</v>
      </c>
      <c r="O2954" s="233">
        <v>0</v>
      </c>
      <c r="P2954" s="233">
        <v>0</v>
      </c>
      <c r="Q2954" s="234">
        <v>0</v>
      </c>
      <c r="R2954" s="233">
        <v>0</v>
      </c>
      <c r="S2954" s="234">
        <v>0</v>
      </c>
      <c r="T2954" s="233">
        <v>0</v>
      </c>
      <c r="U2954" s="235">
        <f t="shared" si="322"/>
        <v>7523.3799999999992</v>
      </c>
      <c r="V2954" s="227">
        <f t="shared" si="323"/>
        <v>0</v>
      </c>
      <c r="W2954" s="227">
        <f t="shared" si="324"/>
        <v>0</v>
      </c>
      <c r="X2954" s="227">
        <f t="shared" si="327"/>
        <v>0</v>
      </c>
      <c r="Y2954" s="227">
        <f t="shared" si="325"/>
        <v>0</v>
      </c>
      <c r="Z2954" s="227">
        <f t="shared" si="326"/>
        <v>0</v>
      </c>
      <c r="AA2954" s="227">
        <f t="shared" si="328"/>
        <v>0</v>
      </c>
    </row>
    <row r="2955" spans="2:27" ht="13.5" hidden="1">
      <c r="B2955" s="232" t="s">
        <v>1110</v>
      </c>
      <c r="C2955" s="232" t="s">
        <v>1392</v>
      </c>
      <c r="D2955" s="232" t="s">
        <v>1448</v>
      </c>
      <c r="E2955" s="232" t="s">
        <v>988</v>
      </c>
      <c r="F2955" s="232">
        <v>8</v>
      </c>
      <c r="G2955" s="232" t="s">
        <v>1317</v>
      </c>
      <c r="H2955" s="233">
        <v>0.97799999999999998</v>
      </c>
      <c r="I2955" s="233">
        <v>0</v>
      </c>
      <c r="J2955" s="233">
        <v>0</v>
      </c>
      <c r="K2955" s="234">
        <v>0</v>
      </c>
      <c r="L2955" s="233">
        <v>0</v>
      </c>
      <c r="M2955" s="234">
        <v>0</v>
      </c>
      <c r="N2955" s="233">
        <v>0</v>
      </c>
      <c r="O2955" s="233">
        <v>0</v>
      </c>
      <c r="P2955" s="233">
        <v>0</v>
      </c>
      <c r="Q2955" s="234">
        <v>0</v>
      </c>
      <c r="R2955" s="233">
        <v>0</v>
      </c>
      <c r="S2955" s="234">
        <v>0</v>
      </c>
      <c r="T2955" s="233">
        <v>0</v>
      </c>
      <c r="U2955" s="235">
        <f t="shared" si="322"/>
        <v>713.93999999999994</v>
      </c>
      <c r="V2955" s="227">
        <f t="shared" si="323"/>
        <v>0</v>
      </c>
      <c r="W2955" s="227">
        <f t="shared" si="324"/>
        <v>0</v>
      </c>
      <c r="X2955" s="227">
        <f t="shared" si="327"/>
        <v>0</v>
      </c>
      <c r="Y2955" s="227">
        <f t="shared" si="325"/>
        <v>0</v>
      </c>
      <c r="Z2955" s="227">
        <f t="shared" si="326"/>
        <v>0</v>
      </c>
      <c r="AA2955" s="227">
        <f t="shared" si="328"/>
        <v>0</v>
      </c>
    </row>
    <row r="2956" spans="2:27" ht="13.5" hidden="1">
      <c r="B2956" s="232" t="s">
        <v>1110</v>
      </c>
      <c r="C2956" s="232" t="s">
        <v>1393</v>
      </c>
      <c r="D2956" s="232" t="s">
        <v>1448</v>
      </c>
      <c r="E2956" s="232" t="s">
        <v>988</v>
      </c>
      <c r="F2956" s="232">
        <v>16</v>
      </c>
      <c r="G2956" s="232" t="s">
        <v>1316</v>
      </c>
      <c r="H2956" s="233">
        <v>1.8260000000000001</v>
      </c>
      <c r="I2956" s="233">
        <v>0</v>
      </c>
      <c r="J2956" s="233">
        <v>0</v>
      </c>
      <c r="K2956" s="234">
        <v>0</v>
      </c>
      <c r="L2956" s="233">
        <v>0</v>
      </c>
      <c r="M2956" s="234">
        <v>0</v>
      </c>
      <c r="N2956" s="233">
        <v>0</v>
      </c>
      <c r="O2956" s="233">
        <v>0</v>
      </c>
      <c r="P2956" s="233">
        <v>0</v>
      </c>
      <c r="Q2956" s="234">
        <v>0</v>
      </c>
      <c r="R2956" s="233">
        <v>0</v>
      </c>
      <c r="S2956" s="234">
        <v>0</v>
      </c>
      <c r="T2956" s="233">
        <v>0</v>
      </c>
      <c r="U2956" s="235">
        <f t="shared" si="322"/>
        <v>1332.98</v>
      </c>
      <c r="V2956" s="227">
        <f t="shared" si="323"/>
        <v>0</v>
      </c>
      <c r="W2956" s="227">
        <f t="shared" si="324"/>
        <v>0</v>
      </c>
      <c r="X2956" s="227">
        <f t="shared" si="327"/>
        <v>0</v>
      </c>
      <c r="Y2956" s="227">
        <f t="shared" si="325"/>
        <v>0</v>
      </c>
      <c r="Z2956" s="227">
        <f t="shared" si="326"/>
        <v>0</v>
      </c>
      <c r="AA2956" s="227">
        <f t="shared" si="328"/>
        <v>0</v>
      </c>
    </row>
    <row r="2957" spans="2:27" ht="13.5" hidden="1">
      <c r="B2957" s="232" t="s">
        <v>1110</v>
      </c>
      <c r="C2957" s="232" t="s">
        <v>1394</v>
      </c>
      <c r="D2957" s="232" t="s">
        <v>1448</v>
      </c>
      <c r="E2957" s="232" t="s">
        <v>988</v>
      </c>
      <c r="F2957" s="232">
        <v>32</v>
      </c>
      <c r="G2957" s="232" t="s">
        <v>1345</v>
      </c>
      <c r="H2957" s="233">
        <v>3.5219999999999998</v>
      </c>
      <c r="I2957" s="233">
        <v>0</v>
      </c>
      <c r="J2957" s="233">
        <v>0</v>
      </c>
      <c r="K2957" s="234">
        <v>0</v>
      </c>
      <c r="L2957" s="233">
        <v>0</v>
      </c>
      <c r="M2957" s="234">
        <v>0</v>
      </c>
      <c r="N2957" s="233">
        <v>0</v>
      </c>
      <c r="O2957" s="233">
        <v>0</v>
      </c>
      <c r="P2957" s="233">
        <v>0</v>
      </c>
      <c r="Q2957" s="234">
        <v>0</v>
      </c>
      <c r="R2957" s="233">
        <v>0</v>
      </c>
      <c r="S2957" s="234">
        <v>0</v>
      </c>
      <c r="T2957" s="233">
        <v>0</v>
      </c>
      <c r="U2957" s="235">
        <f t="shared" si="322"/>
        <v>2571.06</v>
      </c>
      <c r="V2957" s="227">
        <f t="shared" si="323"/>
        <v>0</v>
      </c>
      <c r="W2957" s="227">
        <f t="shared" si="324"/>
        <v>0</v>
      </c>
      <c r="X2957" s="227">
        <f t="shared" si="327"/>
        <v>0</v>
      </c>
      <c r="Y2957" s="227">
        <f t="shared" si="325"/>
        <v>0</v>
      </c>
      <c r="Z2957" s="227">
        <f t="shared" si="326"/>
        <v>0</v>
      </c>
      <c r="AA2957" s="227">
        <f t="shared" si="328"/>
        <v>0</v>
      </c>
    </row>
    <row r="2958" spans="2:27" ht="13.5" hidden="1">
      <c r="B2958" s="232" t="s">
        <v>1110</v>
      </c>
      <c r="C2958" s="232" t="s">
        <v>1395</v>
      </c>
      <c r="D2958" s="232" t="s">
        <v>1448</v>
      </c>
      <c r="E2958" s="232" t="s">
        <v>988</v>
      </c>
      <c r="F2958" s="232">
        <v>2</v>
      </c>
      <c r="G2958" s="232" t="s">
        <v>1311</v>
      </c>
      <c r="H2958" s="233">
        <v>0.27200000000000002</v>
      </c>
      <c r="I2958" s="233">
        <v>0</v>
      </c>
      <c r="J2958" s="233">
        <v>0</v>
      </c>
      <c r="K2958" s="234">
        <v>0</v>
      </c>
      <c r="L2958" s="233">
        <v>0</v>
      </c>
      <c r="M2958" s="234">
        <v>0</v>
      </c>
      <c r="N2958" s="233">
        <v>0</v>
      </c>
      <c r="O2958" s="233">
        <v>0</v>
      </c>
      <c r="P2958" s="233">
        <v>0</v>
      </c>
      <c r="Q2958" s="234">
        <v>0</v>
      </c>
      <c r="R2958" s="233">
        <v>0</v>
      </c>
      <c r="S2958" s="234">
        <v>0</v>
      </c>
      <c r="T2958" s="233">
        <v>0</v>
      </c>
      <c r="U2958" s="235">
        <f t="shared" si="322"/>
        <v>198.56</v>
      </c>
      <c r="V2958" s="227">
        <f t="shared" si="323"/>
        <v>0</v>
      </c>
      <c r="W2958" s="227">
        <f t="shared" si="324"/>
        <v>0</v>
      </c>
      <c r="X2958" s="227">
        <f t="shared" si="327"/>
        <v>0</v>
      </c>
      <c r="Y2958" s="227">
        <f t="shared" si="325"/>
        <v>0</v>
      </c>
      <c r="Z2958" s="227">
        <f t="shared" si="326"/>
        <v>0</v>
      </c>
      <c r="AA2958" s="227">
        <f t="shared" si="328"/>
        <v>0</v>
      </c>
    </row>
    <row r="2959" spans="2:27" ht="13.5" hidden="1">
      <c r="B2959" s="232" t="s">
        <v>1110</v>
      </c>
      <c r="C2959" s="232" t="s">
        <v>1396</v>
      </c>
      <c r="D2959" s="232" t="s">
        <v>1448</v>
      </c>
      <c r="E2959" s="232" t="s">
        <v>988</v>
      </c>
      <c r="F2959" s="232">
        <v>96</v>
      </c>
      <c r="G2959" s="232" t="s">
        <v>1365</v>
      </c>
      <c r="H2959" s="233">
        <v>10.305999999999999</v>
      </c>
      <c r="I2959" s="233">
        <v>0</v>
      </c>
      <c r="J2959" s="233">
        <v>0</v>
      </c>
      <c r="K2959" s="234">
        <v>0</v>
      </c>
      <c r="L2959" s="233">
        <v>0</v>
      </c>
      <c r="M2959" s="234">
        <v>0</v>
      </c>
      <c r="N2959" s="233">
        <v>0</v>
      </c>
      <c r="O2959" s="233">
        <v>0</v>
      </c>
      <c r="P2959" s="233">
        <v>0</v>
      </c>
      <c r="Q2959" s="234">
        <v>0</v>
      </c>
      <c r="R2959" s="233">
        <v>0</v>
      </c>
      <c r="S2959" s="234">
        <v>0</v>
      </c>
      <c r="T2959" s="233">
        <v>0</v>
      </c>
      <c r="U2959" s="235">
        <f t="shared" si="322"/>
        <v>7523.3799999999992</v>
      </c>
      <c r="V2959" s="227">
        <f t="shared" si="323"/>
        <v>0</v>
      </c>
      <c r="W2959" s="227">
        <f t="shared" si="324"/>
        <v>0</v>
      </c>
      <c r="X2959" s="227">
        <f t="shared" si="327"/>
        <v>0</v>
      </c>
      <c r="Y2959" s="227">
        <f t="shared" si="325"/>
        <v>0</v>
      </c>
      <c r="Z2959" s="227">
        <f t="shared" si="326"/>
        <v>0</v>
      </c>
      <c r="AA2959" s="227">
        <f t="shared" si="328"/>
        <v>0</v>
      </c>
    </row>
    <row r="2960" spans="2:27" ht="13.5" hidden="1">
      <c r="B2960" s="232" t="s">
        <v>1110</v>
      </c>
      <c r="C2960" s="232" t="s">
        <v>1397</v>
      </c>
      <c r="D2960" s="232" t="s">
        <v>1448</v>
      </c>
      <c r="E2960" s="232" t="s">
        <v>988</v>
      </c>
      <c r="F2960" s="232">
        <v>4</v>
      </c>
      <c r="G2960" s="232" t="s">
        <v>1312</v>
      </c>
      <c r="H2960" s="233">
        <v>0.48399999999999999</v>
      </c>
      <c r="I2960" s="233">
        <v>0</v>
      </c>
      <c r="J2960" s="233">
        <v>0</v>
      </c>
      <c r="K2960" s="234">
        <v>0</v>
      </c>
      <c r="L2960" s="233">
        <v>0</v>
      </c>
      <c r="M2960" s="234">
        <v>0</v>
      </c>
      <c r="N2960" s="233">
        <v>0</v>
      </c>
      <c r="O2960" s="233">
        <v>0</v>
      </c>
      <c r="P2960" s="233">
        <v>0</v>
      </c>
      <c r="Q2960" s="234">
        <v>0</v>
      </c>
      <c r="R2960" s="233">
        <v>0</v>
      </c>
      <c r="S2960" s="234">
        <v>0</v>
      </c>
      <c r="T2960" s="233">
        <v>0</v>
      </c>
      <c r="U2960" s="235">
        <f t="shared" si="322"/>
        <v>353.32</v>
      </c>
      <c r="V2960" s="227">
        <f t="shared" si="323"/>
        <v>0</v>
      </c>
      <c r="W2960" s="227">
        <f t="shared" si="324"/>
        <v>0</v>
      </c>
      <c r="X2960" s="227">
        <f t="shared" si="327"/>
        <v>0</v>
      </c>
      <c r="Y2960" s="227">
        <f t="shared" si="325"/>
        <v>0</v>
      </c>
      <c r="Z2960" s="227">
        <f t="shared" si="326"/>
        <v>0</v>
      </c>
      <c r="AA2960" s="227">
        <f t="shared" si="328"/>
        <v>0</v>
      </c>
    </row>
    <row r="2961" spans="2:27" ht="13.5" hidden="1">
      <c r="B2961" s="232" t="s">
        <v>1110</v>
      </c>
      <c r="C2961" s="232" t="s">
        <v>875</v>
      </c>
      <c r="D2961" s="232" t="s">
        <v>1448</v>
      </c>
      <c r="E2961" s="232" t="s">
        <v>988</v>
      </c>
      <c r="F2961" s="232">
        <v>48</v>
      </c>
      <c r="G2961" s="232" t="s">
        <v>1356</v>
      </c>
      <c r="H2961" s="233">
        <v>5.0979999999999999</v>
      </c>
      <c r="I2961" s="233">
        <v>0</v>
      </c>
      <c r="J2961" s="233">
        <v>0</v>
      </c>
      <c r="K2961" s="234">
        <v>0</v>
      </c>
      <c r="L2961" s="233">
        <v>0</v>
      </c>
      <c r="M2961" s="234">
        <v>0</v>
      </c>
      <c r="N2961" s="233">
        <v>0</v>
      </c>
      <c r="O2961" s="233">
        <v>0</v>
      </c>
      <c r="P2961" s="233">
        <v>0</v>
      </c>
      <c r="Q2961" s="234">
        <v>0</v>
      </c>
      <c r="R2961" s="233">
        <v>0</v>
      </c>
      <c r="S2961" s="234">
        <v>0</v>
      </c>
      <c r="T2961" s="233">
        <v>0</v>
      </c>
      <c r="U2961" s="235">
        <f t="shared" si="322"/>
        <v>3721.54</v>
      </c>
      <c r="V2961" s="227">
        <f t="shared" si="323"/>
        <v>0</v>
      </c>
      <c r="W2961" s="227">
        <f t="shared" si="324"/>
        <v>0</v>
      </c>
      <c r="X2961" s="227">
        <f t="shared" si="327"/>
        <v>0</v>
      </c>
      <c r="Y2961" s="227">
        <f t="shared" si="325"/>
        <v>0</v>
      </c>
      <c r="Z2961" s="227">
        <f t="shared" si="326"/>
        <v>0</v>
      </c>
      <c r="AA2961" s="227">
        <f t="shared" si="328"/>
        <v>0</v>
      </c>
    </row>
    <row r="2962" spans="2:27" ht="13.5" hidden="1">
      <c r="B2962" s="232" t="s">
        <v>1110</v>
      </c>
      <c r="C2962" s="232" t="s">
        <v>876</v>
      </c>
      <c r="D2962" s="232" t="s">
        <v>1448</v>
      </c>
      <c r="E2962" s="232" t="s">
        <v>988</v>
      </c>
      <c r="F2962" s="232">
        <v>64</v>
      </c>
      <c r="G2962" s="232" t="s">
        <v>1364</v>
      </c>
      <c r="H2962" s="233">
        <v>6.7539999999999996</v>
      </c>
      <c r="I2962" s="233">
        <v>0</v>
      </c>
      <c r="J2962" s="233">
        <v>0</v>
      </c>
      <c r="K2962" s="234">
        <v>0</v>
      </c>
      <c r="L2962" s="233">
        <v>0</v>
      </c>
      <c r="M2962" s="234">
        <v>0</v>
      </c>
      <c r="N2962" s="233">
        <v>0</v>
      </c>
      <c r="O2962" s="233">
        <v>0</v>
      </c>
      <c r="P2962" s="233">
        <v>0</v>
      </c>
      <c r="Q2962" s="234">
        <v>0</v>
      </c>
      <c r="R2962" s="233">
        <v>0</v>
      </c>
      <c r="S2962" s="234">
        <v>0</v>
      </c>
      <c r="T2962" s="233">
        <v>0</v>
      </c>
      <c r="U2962" s="235">
        <f t="shared" si="322"/>
        <v>4930.42</v>
      </c>
      <c r="V2962" s="227">
        <f t="shared" si="323"/>
        <v>0</v>
      </c>
      <c r="W2962" s="227">
        <f t="shared" si="324"/>
        <v>0</v>
      </c>
      <c r="X2962" s="227">
        <f t="shared" si="327"/>
        <v>0</v>
      </c>
      <c r="Y2962" s="227">
        <f t="shared" si="325"/>
        <v>0</v>
      </c>
      <c r="Z2962" s="227">
        <f t="shared" si="326"/>
        <v>0</v>
      </c>
      <c r="AA2962" s="227">
        <f t="shared" si="328"/>
        <v>0</v>
      </c>
    </row>
    <row r="2963" spans="2:27" ht="13.5" hidden="1">
      <c r="B2963" s="232" t="s">
        <v>1110</v>
      </c>
      <c r="C2963" s="232" t="s">
        <v>877</v>
      </c>
      <c r="D2963" s="232" t="s">
        <v>1448</v>
      </c>
      <c r="E2963" s="232" t="s">
        <v>988</v>
      </c>
      <c r="F2963" s="232">
        <v>96</v>
      </c>
      <c r="G2963" s="232" t="s">
        <v>1365</v>
      </c>
      <c r="H2963" s="233">
        <v>10.066000000000001</v>
      </c>
      <c r="I2963" s="233">
        <v>0</v>
      </c>
      <c r="J2963" s="233">
        <v>0</v>
      </c>
      <c r="K2963" s="234">
        <v>0</v>
      </c>
      <c r="L2963" s="233">
        <v>0</v>
      </c>
      <c r="M2963" s="234">
        <v>0</v>
      </c>
      <c r="N2963" s="233">
        <v>0</v>
      </c>
      <c r="O2963" s="233">
        <v>0</v>
      </c>
      <c r="P2963" s="233">
        <v>0</v>
      </c>
      <c r="Q2963" s="234">
        <v>0</v>
      </c>
      <c r="R2963" s="233">
        <v>0</v>
      </c>
      <c r="S2963" s="234">
        <v>0</v>
      </c>
      <c r="T2963" s="233">
        <v>0</v>
      </c>
      <c r="U2963" s="235">
        <f t="shared" si="322"/>
        <v>7348.18</v>
      </c>
      <c r="V2963" s="227">
        <f t="shared" si="323"/>
        <v>0</v>
      </c>
      <c r="W2963" s="227">
        <f t="shared" si="324"/>
        <v>0</v>
      </c>
      <c r="X2963" s="227">
        <f t="shared" si="327"/>
        <v>0</v>
      </c>
      <c r="Y2963" s="227">
        <f t="shared" si="325"/>
        <v>0</v>
      </c>
      <c r="Z2963" s="227">
        <f t="shared" si="326"/>
        <v>0</v>
      </c>
      <c r="AA2963" s="227">
        <f t="shared" si="328"/>
        <v>0</v>
      </c>
    </row>
    <row r="2964" spans="2:27" ht="13.5" hidden="1">
      <c r="B2964" s="232" t="s">
        <v>1110</v>
      </c>
      <c r="C2964" s="232" t="s">
        <v>878</v>
      </c>
      <c r="D2964" s="232" t="s">
        <v>1448</v>
      </c>
      <c r="E2964" s="232" t="s">
        <v>988</v>
      </c>
      <c r="F2964" s="232">
        <v>8</v>
      </c>
      <c r="G2964" s="232" t="s">
        <v>1317</v>
      </c>
      <c r="H2964" s="233">
        <v>0.95799999999999996</v>
      </c>
      <c r="I2964" s="233">
        <v>0</v>
      </c>
      <c r="J2964" s="233">
        <v>0</v>
      </c>
      <c r="K2964" s="234">
        <v>0</v>
      </c>
      <c r="L2964" s="233">
        <v>0</v>
      </c>
      <c r="M2964" s="234">
        <v>0</v>
      </c>
      <c r="N2964" s="233">
        <v>0</v>
      </c>
      <c r="O2964" s="233">
        <v>0</v>
      </c>
      <c r="P2964" s="233">
        <v>0</v>
      </c>
      <c r="Q2964" s="234">
        <v>0</v>
      </c>
      <c r="R2964" s="233">
        <v>0</v>
      </c>
      <c r="S2964" s="234">
        <v>0</v>
      </c>
      <c r="T2964" s="233">
        <v>0</v>
      </c>
      <c r="U2964" s="235">
        <f t="shared" si="322"/>
        <v>699.33999999999992</v>
      </c>
      <c r="V2964" s="227">
        <f t="shared" si="323"/>
        <v>0</v>
      </c>
      <c r="W2964" s="227">
        <f t="shared" si="324"/>
        <v>0</v>
      </c>
      <c r="X2964" s="227">
        <f t="shared" si="327"/>
        <v>0</v>
      </c>
      <c r="Y2964" s="227">
        <f t="shared" si="325"/>
        <v>0</v>
      </c>
      <c r="Z2964" s="227">
        <f t="shared" si="326"/>
        <v>0</v>
      </c>
      <c r="AA2964" s="227">
        <f t="shared" si="328"/>
        <v>0</v>
      </c>
    </row>
    <row r="2965" spans="2:27" ht="13.5" hidden="1">
      <c r="B2965" s="232" t="s">
        <v>1110</v>
      </c>
      <c r="C2965" s="232" t="s">
        <v>879</v>
      </c>
      <c r="D2965" s="232" t="s">
        <v>1448</v>
      </c>
      <c r="E2965" s="232" t="s">
        <v>988</v>
      </c>
      <c r="F2965" s="232">
        <v>16</v>
      </c>
      <c r="G2965" s="232" t="s">
        <v>1316</v>
      </c>
      <c r="H2965" s="233">
        <v>1.786</v>
      </c>
      <c r="I2965" s="233">
        <v>0</v>
      </c>
      <c r="J2965" s="233">
        <v>0</v>
      </c>
      <c r="K2965" s="234">
        <v>0</v>
      </c>
      <c r="L2965" s="233">
        <v>0</v>
      </c>
      <c r="M2965" s="234">
        <v>0</v>
      </c>
      <c r="N2965" s="233">
        <v>0</v>
      </c>
      <c r="O2965" s="233">
        <v>0</v>
      </c>
      <c r="P2965" s="233">
        <v>0</v>
      </c>
      <c r="Q2965" s="234">
        <v>0</v>
      </c>
      <c r="R2965" s="233">
        <v>0</v>
      </c>
      <c r="S2965" s="234">
        <v>0</v>
      </c>
      <c r="T2965" s="233">
        <v>0</v>
      </c>
      <c r="U2965" s="235">
        <f t="shared" si="322"/>
        <v>1303.78</v>
      </c>
      <c r="V2965" s="227">
        <f t="shared" si="323"/>
        <v>0</v>
      </c>
      <c r="W2965" s="227">
        <f t="shared" si="324"/>
        <v>0</v>
      </c>
      <c r="X2965" s="227">
        <f t="shared" si="327"/>
        <v>0</v>
      </c>
      <c r="Y2965" s="227">
        <f t="shared" si="325"/>
        <v>0</v>
      </c>
      <c r="Z2965" s="227">
        <f t="shared" si="326"/>
        <v>0</v>
      </c>
      <c r="AA2965" s="227">
        <f t="shared" si="328"/>
        <v>0</v>
      </c>
    </row>
    <row r="2966" spans="2:27" ht="13.5" hidden="1">
      <c r="B2966" s="232" t="s">
        <v>1110</v>
      </c>
      <c r="C2966" s="232" t="s">
        <v>880</v>
      </c>
      <c r="D2966" s="232" t="s">
        <v>1448</v>
      </c>
      <c r="E2966" s="232" t="s">
        <v>988</v>
      </c>
      <c r="F2966" s="232">
        <v>32</v>
      </c>
      <c r="G2966" s="232" t="s">
        <v>1345</v>
      </c>
      <c r="H2966" s="233">
        <v>3.4420000000000002</v>
      </c>
      <c r="I2966" s="233">
        <v>0</v>
      </c>
      <c r="J2966" s="233">
        <v>0</v>
      </c>
      <c r="K2966" s="234">
        <v>0</v>
      </c>
      <c r="L2966" s="233">
        <v>0</v>
      </c>
      <c r="M2966" s="234">
        <v>0</v>
      </c>
      <c r="N2966" s="233">
        <v>0</v>
      </c>
      <c r="O2966" s="233">
        <v>0</v>
      </c>
      <c r="P2966" s="233">
        <v>0</v>
      </c>
      <c r="Q2966" s="234">
        <v>0</v>
      </c>
      <c r="R2966" s="233">
        <v>0</v>
      </c>
      <c r="S2966" s="234">
        <v>0</v>
      </c>
      <c r="T2966" s="233">
        <v>0</v>
      </c>
      <c r="U2966" s="235">
        <f t="shared" si="322"/>
        <v>2512.6600000000003</v>
      </c>
      <c r="V2966" s="227">
        <f t="shared" si="323"/>
        <v>0</v>
      </c>
      <c r="W2966" s="227">
        <f t="shared" si="324"/>
        <v>0</v>
      </c>
      <c r="X2966" s="227">
        <f t="shared" si="327"/>
        <v>0</v>
      </c>
      <c r="Y2966" s="227">
        <f t="shared" si="325"/>
        <v>0</v>
      </c>
      <c r="Z2966" s="227">
        <f t="shared" si="326"/>
        <v>0</v>
      </c>
      <c r="AA2966" s="227">
        <f t="shared" si="328"/>
        <v>0</v>
      </c>
    </row>
    <row r="2967" spans="2:27" ht="13.5" hidden="1">
      <c r="B2967" s="232" t="s">
        <v>1110</v>
      </c>
      <c r="C2967" s="232" t="s">
        <v>881</v>
      </c>
      <c r="D2967" s="232" t="s">
        <v>1448</v>
      </c>
      <c r="E2967" s="232" t="s">
        <v>988</v>
      </c>
      <c r="F2967" s="232">
        <v>2</v>
      </c>
      <c r="G2967" s="232" t="s">
        <v>1311</v>
      </c>
      <c r="H2967" s="233">
        <v>0.26700000000000002</v>
      </c>
      <c r="I2967" s="233">
        <v>0</v>
      </c>
      <c r="J2967" s="233">
        <v>0</v>
      </c>
      <c r="K2967" s="234">
        <v>0</v>
      </c>
      <c r="L2967" s="233">
        <v>0</v>
      </c>
      <c r="M2967" s="234">
        <v>0</v>
      </c>
      <c r="N2967" s="233">
        <v>0</v>
      </c>
      <c r="O2967" s="233">
        <v>0</v>
      </c>
      <c r="P2967" s="233">
        <v>0</v>
      </c>
      <c r="Q2967" s="234">
        <v>0</v>
      </c>
      <c r="R2967" s="233">
        <v>0</v>
      </c>
      <c r="S2967" s="234">
        <v>0</v>
      </c>
      <c r="T2967" s="233">
        <v>0</v>
      </c>
      <c r="U2967" s="235">
        <f t="shared" si="322"/>
        <v>194.91000000000003</v>
      </c>
      <c r="V2967" s="227">
        <f t="shared" si="323"/>
        <v>0</v>
      </c>
      <c r="W2967" s="227">
        <f t="shared" si="324"/>
        <v>0</v>
      </c>
      <c r="X2967" s="227">
        <f t="shared" si="327"/>
        <v>0</v>
      </c>
      <c r="Y2967" s="227">
        <f t="shared" si="325"/>
        <v>0</v>
      </c>
      <c r="Z2967" s="227">
        <f t="shared" si="326"/>
        <v>0</v>
      </c>
      <c r="AA2967" s="227">
        <f t="shared" si="328"/>
        <v>0</v>
      </c>
    </row>
    <row r="2968" spans="2:27" ht="13.5" hidden="1">
      <c r="B2968" s="232" t="s">
        <v>1110</v>
      </c>
      <c r="C2968" s="232" t="s">
        <v>882</v>
      </c>
      <c r="D2968" s="232" t="s">
        <v>1448</v>
      </c>
      <c r="E2968" s="232" t="s">
        <v>988</v>
      </c>
      <c r="F2968" s="232">
        <v>96</v>
      </c>
      <c r="G2968" s="232" t="s">
        <v>1365</v>
      </c>
      <c r="H2968" s="233">
        <v>10.066000000000001</v>
      </c>
      <c r="I2968" s="233">
        <v>0</v>
      </c>
      <c r="J2968" s="233">
        <v>0</v>
      </c>
      <c r="K2968" s="234">
        <v>0</v>
      </c>
      <c r="L2968" s="233">
        <v>0</v>
      </c>
      <c r="M2968" s="234">
        <v>0</v>
      </c>
      <c r="N2968" s="233">
        <v>0</v>
      </c>
      <c r="O2968" s="233">
        <v>0</v>
      </c>
      <c r="P2968" s="233">
        <v>0</v>
      </c>
      <c r="Q2968" s="234">
        <v>0</v>
      </c>
      <c r="R2968" s="233">
        <v>0</v>
      </c>
      <c r="S2968" s="234">
        <v>0</v>
      </c>
      <c r="T2968" s="233">
        <v>0</v>
      </c>
      <c r="U2968" s="235">
        <f t="shared" si="322"/>
        <v>7348.18</v>
      </c>
      <c r="V2968" s="227">
        <f t="shared" si="323"/>
        <v>0</v>
      </c>
      <c r="W2968" s="227">
        <f t="shared" si="324"/>
        <v>0</v>
      </c>
      <c r="X2968" s="227">
        <f t="shared" si="327"/>
        <v>0</v>
      </c>
      <c r="Y2968" s="227">
        <f t="shared" si="325"/>
        <v>0</v>
      </c>
      <c r="Z2968" s="227">
        <f t="shared" si="326"/>
        <v>0</v>
      </c>
      <c r="AA2968" s="227">
        <f t="shared" si="328"/>
        <v>0</v>
      </c>
    </row>
    <row r="2969" spans="2:27" ht="13.5" hidden="1">
      <c r="B2969" s="232" t="s">
        <v>1110</v>
      </c>
      <c r="C2969" s="232" t="s">
        <v>883</v>
      </c>
      <c r="D2969" s="232" t="s">
        <v>1448</v>
      </c>
      <c r="E2969" s="232" t="s">
        <v>988</v>
      </c>
      <c r="F2969" s="232">
        <v>4</v>
      </c>
      <c r="G2969" s="232" t="s">
        <v>1312</v>
      </c>
      <c r="H2969" s="233">
        <v>0.47399999999999998</v>
      </c>
      <c r="I2969" s="233">
        <v>0</v>
      </c>
      <c r="J2969" s="233">
        <v>0</v>
      </c>
      <c r="K2969" s="234">
        <v>0</v>
      </c>
      <c r="L2969" s="233">
        <v>0</v>
      </c>
      <c r="M2969" s="234">
        <v>0</v>
      </c>
      <c r="N2969" s="233">
        <v>0</v>
      </c>
      <c r="O2969" s="233">
        <v>0</v>
      </c>
      <c r="P2969" s="233">
        <v>0</v>
      </c>
      <c r="Q2969" s="234">
        <v>0</v>
      </c>
      <c r="R2969" s="233">
        <v>0</v>
      </c>
      <c r="S2969" s="234">
        <v>0</v>
      </c>
      <c r="T2969" s="233">
        <v>0</v>
      </c>
      <c r="U2969" s="235">
        <f t="shared" si="322"/>
        <v>346.02</v>
      </c>
      <c r="V2969" s="227">
        <f t="shared" si="323"/>
        <v>0</v>
      </c>
      <c r="W2969" s="227">
        <f t="shared" si="324"/>
        <v>0</v>
      </c>
      <c r="X2969" s="227">
        <f t="shared" si="327"/>
        <v>0</v>
      </c>
      <c r="Y2969" s="227">
        <f t="shared" si="325"/>
        <v>0</v>
      </c>
      <c r="Z2969" s="227">
        <f t="shared" si="326"/>
        <v>0</v>
      </c>
      <c r="AA2969" s="227">
        <f t="shared" si="328"/>
        <v>0</v>
      </c>
    </row>
    <row r="2970" spans="2:27" ht="13.5" hidden="1">
      <c r="B2970" s="232" t="s">
        <v>1110</v>
      </c>
      <c r="C2970" s="232" t="s">
        <v>1398</v>
      </c>
      <c r="D2970" s="232" t="s">
        <v>1448</v>
      </c>
      <c r="E2970" s="232" t="s">
        <v>988</v>
      </c>
      <c r="F2970" s="232">
        <v>48</v>
      </c>
      <c r="G2970" s="232" t="s">
        <v>1356</v>
      </c>
      <c r="H2970" s="233">
        <v>5.7220000000000004</v>
      </c>
      <c r="I2970" s="233">
        <v>0</v>
      </c>
      <c r="J2970" s="233">
        <v>0</v>
      </c>
      <c r="K2970" s="234">
        <v>0</v>
      </c>
      <c r="L2970" s="233">
        <v>0</v>
      </c>
      <c r="M2970" s="234">
        <v>0</v>
      </c>
      <c r="N2970" s="233">
        <v>0</v>
      </c>
      <c r="O2970" s="233">
        <v>0</v>
      </c>
      <c r="P2970" s="233">
        <v>0</v>
      </c>
      <c r="Q2970" s="234">
        <v>0</v>
      </c>
      <c r="R2970" s="233">
        <v>0</v>
      </c>
      <c r="S2970" s="234">
        <v>0</v>
      </c>
      <c r="T2970" s="233">
        <v>0</v>
      </c>
      <c r="U2970" s="235">
        <f t="shared" si="322"/>
        <v>4177.0600000000004</v>
      </c>
      <c r="V2970" s="227">
        <f t="shared" si="323"/>
        <v>0</v>
      </c>
      <c r="W2970" s="227">
        <f t="shared" si="324"/>
        <v>0</v>
      </c>
      <c r="X2970" s="227">
        <f t="shared" si="327"/>
        <v>0</v>
      </c>
      <c r="Y2970" s="227">
        <f t="shared" si="325"/>
        <v>0</v>
      </c>
      <c r="Z2970" s="227">
        <f t="shared" si="326"/>
        <v>0</v>
      </c>
      <c r="AA2970" s="227">
        <f t="shared" si="328"/>
        <v>0</v>
      </c>
    </row>
    <row r="2971" spans="2:27" ht="13.5" hidden="1">
      <c r="B2971" s="232" t="s">
        <v>1110</v>
      </c>
      <c r="C2971" s="232" t="s">
        <v>1399</v>
      </c>
      <c r="D2971" s="232" t="s">
        <v>1448</v>
      </c>
      <c r="E2971" s="232" t="s">
        <v>988</v>
      </c>
      <c r="F2971" s="232">
        <v>64</v>
      </c>
      <c r="G2971" s="232" t="s">
        <v>1364</v>
      </c>
      <c r="H2971" s="233">
        <v>7.5860000000000003</v>
      </c>
      <c r="I2971" s="233">
        <v>0</v>
      </c>
      <c r="J2971" s="233">
        <v>0</v>
      </c>
      <c r="K2971" s="234">
        <v>0</v>
      </c>
      <c r="L2971" s="233">
        <v>0</v>
      </c>
      <c r="M2971" s="234">
        <v>0</v>
      </c>
      <c r="N2971" s="233">
        <v>0</v>
      </c>
      <c r="O2971" s="233">
        <v>0</v>
      </c>
      <c r="P2971" s="233">
        <v>0</v>
      </c>
      <c r="Q2971" s="234">
        <v>0</v>
      </c>
      <c r="R2971" s="233">
        <v>0</v>
      </c>
      <c r="S2971" s="234">
        <v>0</v>
      </c>
      <c r="T2971" s="233">
        <v>0</v>
      </c>
      <c r="U2971" s="235">
        <f t="shared" si="322"/>
        <v>5537.7800000000007</v>
      </c>
      <c r="V2971" s="227">
        <f t="shared" si="323"/>
        <v>0</v>
      </c>
      <c r="W2971" s="227">
        <f t="shared" si="324"/>
        <v>0</v>
      </c>
      <c r="X2971" s="227">
        <f t="shared" si="327"/>
        <v>0</v>
      </c>
      <c r="Y2971" s="227">
        <f t="shared" si="325"/>
        <v>0</v>
      </c>
      <c r="Z2971" s="227">
        <f t="shared" si="326"/>
        <v>0</v>
      </c>
      <c r="AA2971" s="227">
        <f t="shared" si="328"/>
        <v>0</v>
      </c>
    </row>
    <row r="2972" spans="2:27" ht="13.5" hidden="1">
      <c r="B2972" s="232" t="s">
        <v>1110</v>
      </c>
      <c r="C2972" s="232" t="s">
        <v>1400</v>
      </c>
      <c r="D2972" s="232" t="s">
        <v>1448</v>
      </c>
      <c r="E2972" s="232" t="s">
        <v>988</v>
      </c>
      <c r="F2972" s="232">
        <v>96</v>
      </c>
      <c r="G2972" s="232" t="s">
        <v>1365</v>
      </c>
      <c r="H2972" s="233">
        <v>11.314</v>
      </c>
      <c r="I2972" s="233">
        <v>0</v>
      </c>
      <c r="J2972" s="233">
        <v>0</v>
      </c>
      <c r="K2972" s="234">
        <v>0</v>
      </c>
      <c r="L2972" s="233">
        <v>0</v>
      </c>
      <c r="M2972" s="234">
        <v>0</v>
      </c>
      <c r="N2972" s="233">
        <v>0</v>
      </c>
      <c r="O2972" s="233">
        <v>0</v>
      </c>
      <c r="P2972" s="233">
        <v>0</v>
      </c>
      <c r="Q2972" s="234">
        <v>0</v>
      </c>
      <c r="R2972" s="233">
        <v>0</v>
      </c>
      <c r="S2972" s="234">
        <v>0</v>
      </c>
      <c r="T2972" s="233">
        <v>0</v>
      </c>
      <c r="U2972" s="235">
        <f t="shared" si="322"/>
        <v>8259.2199999999993</v>
      </c>
      <c r="V2972" s="227">
        <f t="shared" si="323"/>
        <v>0</v>
      </c>
      <c r="W2972" s="227">
        <f t="shared" si="324"/>
        <v>0</v>
      </c>
      <c r="X2972" s="227">
        <f t="shared" si="327"/>
        <v>0</v>
      </c>
      <c r="Y2972" s="227">
        <f t="shared" si="325"/>
        <v>0</v>
      </c>
      <c r="Z2972" s="227">
        <f t="shared" si="326"/>
        <v>0</v>
      </c>
      <c r="AA2972" s="227">
        <f t="shared" si="328"/>
        <v>0</v>
      </c>
    </row>
    <row r="2973" spans="2:27" ht="13.5" hidden="1">
      <c r="B2973" s="232" t="s">
        <v>1110</v>
      </c>
      <c r="C2973" s="232" t="s">
        <v>1401</v>
      </c>
      <c r="D2973" s="232" t="s">
        <v>1448</v>
      </c>
      <c r="E2973" s="232" t="s">
        <v>988</v>
      </c>
      <c r="F2973" s="232">
        <v>8</v>
      </c>
      <c r="G2973" s="232" t="s">
        <v>1317</v>
      </c>
      <c r="H2973" s="233">
        <v>1.0620000000000001</v>
      </c>
      <c r="I2973" s="233">
        <v>0</v>
      </c>
      <c r="J2973" s="233">
        <v>0</v>
      </c>
      <c r="K2973" s="234">
        <v>0</v>
      </c>
      <c r="L2973" s="233">
        <v>0</v>
      </c>
      <c r="M2973" s="234">
        <v>0</v>
      </c>
      <c r="N2973" s="233">
        <v>0</v>
      </c>
      <c r="O2973" s="233">
        <v>0</v>
      </c>
      <c r="P2973" s="233">
        <v>0</v>
      </c>
      <c r="Q2973" s="234">
        <v>0</v>
      </c>
      <c r="R2973" s="233">
        <v>0</v>
      </c>
      <c r="S2973" s="234">
        <v>0</v>
      </c>
      <c r="T2973" s="233">
        <v>0</v>
      </c>
      <c r="U2973" s="235">
        <f t="shared" si="322"/>
        <v>775.26</v>
      </c>
      <c r="V2973" s="227">
        <f t="shared" si="323"/>
        <v>0</v>
      </c>
      <c r="W2973" s="227">
        <f t="shared" si="324"/>
        <v>0</v>
      </c>
      <c r="X2973" s="227">
        <f t="shared" si="327"/>
        <v>0</v>
      </c>
      <c r="Y2973" s="227">
        <f t="shared" si="325"/>
        <v>0</v>
      </c>
      <c r="Z2973" s="227">
        <f t="shared" si="326"/>
        <v>0</v>
      </c>
      <c r="AA2973" s="227">
        <f t="shared" si="328"/>
        <v>0</v>
      </c>
    </row>
    <row r="2974" spans="2:27" ht="13.5" hidden="1">
      <c r="B2974" s="232" t="s">
        <v>1110</v>
      </c>
      <c r="C2974" s="232" t="s">
        <v>1402</v>
      </c>
      <c r="D2974" s="232" t="s">
        <v>1448</v>
      </c>
      <c r="E2974" s="232" t="s">
        <v>988</v>
      </c>
      <c r="F2974" s="232">
        <v>16</v>
      </c>
      <c r="G2974" s="232" t="s">
        <v>1316</v>
      </c>
      <c r="H2974" s="233">
        <v>1.994</v>
      </c>
      <c r="I2974" s="233">
        <v>0</v>
      </c>
      <c r="J2974" s="233">
        <v>0</v>
      </c>
      <c r="K2974" s="234">
        <v>0</v>
      </c>
      <c r="L2974" s="233">
        <v>0</v>
      </c>
      <c r="M2974" s="234">
        <v>0</v>
      </c>
      <c r="N2974" s="233">
        <v>0</v>
      </c>
      <c r="O2974" s="233">
        <v>0</v>
      </c>
      <c r="P2974" s="233">
        <v>0</v>
      </c>
      <c r="Q2974" s="234">
        <v>0</v>
      </c>
      <c r="R2974" s="233">
        <v>0</v>
      </c>
      <c r="S2974" s="234">
        <v>0</v>
      </c>
      <c r="T2974" s="233">
        <v>0</v>
      </c>
      <c r="U2974" s="235">
        <f t="shared" si="322"/>
        <v>1455.62</v>
      </c>
      <c r="V2974" s="227">
        <f t="shared" si="323"/>
        <v>0</v>
      </c>
      <c r="W2974" s="227">
        <f t="shared" si="324"/>
        <v>0</v>
      </c>
      <c r="X2974" s="227">
        <f t="shared" si="327"/>
        <v>0</v>
      </c>
      <c r="Y2974" s="227">
        <f t="shared" si="325"/>
        <v>0</v>
      </c>
      <c r="Z2974" s="227">
        <f t="shared" si="326"/>
        <v>0</v>
      </c>
      <c r="AA2974" s="227">
        <f t="shared" si="328"/>
        <v>0</v>
      </c>
    </row>
    <row r="2975" spans="2:27" ht="13.5" hidden="1">
      <c r="B2975" s="232" t="s">
        <v>1110</v>
      </c>
      <c r="C2975" s="232" t="s">
        <v>1403</v>
      </c>
      <c r="D2975" s="232" t="s">
        <v>1448</v>
      </c>
      <c r="E2975" s="232" t="s">
        <v>988</v>
      </c>
      <c r="F2975" s="232">
        <v>32</v>
      </c>
      <c r="G2975" s="232" t="s">
        <v>1345</v>
      </c>
      <c r="H2975" s="233">
        <v>3.8580000000000001</v>
      </c>
      <c r="I2975" s="233">
        <v>0</v>
      </c>
      <c r="J2975" s="233">
        <v>0</v>
      </c>
      <c r="K2975" s="234">
        <v>0</v>
      </c>
      <c r="L2975" s="233">
        <v>0</v>
      </c>
      <c r="M2975" s="234">
        <v>0</v>
      </c>
      <c r="N2975" s="233">
        <v>0</v>
      </c>
      <c r="O2975" s="233">
        <v>0</v>
      </c>
      <c r="P2975" s="233">
        <v>0</v>
      </c>
      <c r="Q2975" s="234">
        <v>0</v>
      </c>
      <c r="R2975" s="233">
        <v>0</v>
      </c>
      <c r="S2975" s="234">
        <v>0</v>
      </c>
      <c r="T2975" s="233">
        <v>0</v>
      </c>
      <c r="U2975" s="235">
        <f t="shared" si="322"/>
        <v>2816.34</v>
      </c>
      <c r="V2975" s="227">
        <f t="shared" si="323"/>
        <v>0</v>
      </c>
      <c r="W2975" s="227">
        <f t="shared" si="324"/>
        <v>0</v>
      </c>
      <c r="X2975" s="227">
        <f t="shared" si="327"/>
        <v>0</v>
      </c>
      <c r="Y2975" s="227">
        <f t="shared" si="325"/>
        <v>0</v>
      </c>
      <c r="Z2975" s="227">
        <f t="shared" si="326"/>
        <v>0</v>
      </c>
      <c r="AA2975" s="227">
        <f t="shared" si="328"/>
        <v>0</v>
      </c>
    </row>
    <row r="2976" spans="2:27" ht="13.5" hidden="1">
      <c r="B2976" s="232" t="s">
        <v>1110</v>
      </c>
      <c r="C2976" s="232" t="s">
        <v>1404</v>
      </c>
      <c r="D2976" s="232" t="s">
        <v>1448</v>
      </c>
      <c r="E2976" s="232" t="s">
        <v>988</v>
      </c>
      <c r="F2976" s="232">
        <v>2</v>
      </c>
      <c r="G2976" s="232" t="s">
        <v>1311</v>
      </c>
      <c r="H2976" s="233">
        <v>0.29299999999999998</v>
      </c>
      <c r="I2976" s="233">
        <v>0</v>
      </c>
      <c r="J2976" s="233">
        <v>0</v>
      </c>
      <c r="K2976" s="234">
        <v>0</v>
      </c>
      <c r="L2976" s="233">
        <v>0</v>
      </c>
      <c r="M2976" s="234">
        <v>0</v>
      </c>
      <c r="N2976" s="233">
        <v>0</v>
      </c>
      <c r="O2976" s="233">
        <v>0</v>
      </c>
      <c r="P2976" s="233">
        <v>0</v>
      </c>
      <c r="Q2976" s="234">
        <v>0</v>
      </c>
      <c r="R2976" s="233">
        <v>0</v>
      </c>
      <c r="S2976" s="234">
        <v>0</v>
      </c>
      <c r="T2976" s="233">
        <v>0</v>
      </c>
      <c r="U2976" s="235">
        <f t="shared" si="322"/>
        <v>213.89</v>
      </c>
      <c r="V2976" s="227">
        <f t="shared" si="323"/>
        <v>0</v>
      </c>
      <c r="W2976" s="227">
        <f t="shared" si="324"/>
        <v>0</v>
      </c>
      <c r="X2976" s="227">
        <f t="shared" si="327"/>
        <v>0</v>
      </c>
      <c r="Y2976" s="227">
        <f t="shared" si="325"/>
        <v>0</v>
      </c>
      <c r="Z2976" s="227">
        <f t="shared" si="326"/>
        <v>0</v>
      </c>
      <c r="AA2976" s="227">
        <f t="shared" si="328"/>
        <v>0</v>
      </c>
    </row>
    <row r="2977" spans="2:27" ht="13.5" hidden="1">
      <c r="B2977" s="232" t="s">
        <v>1110</v>
      </c>
      <c r="C2977" s="232" t="s">
        <v>1405</v>
      </c>
      <c r="D2977" s="232" t="s">
        <v>1448</v>
      </c>
      <c r="E2977" s="232" t="s">
        <v>988</v>
      </c>
      <c r="F2977" s="232">
        <v>96</v>
      </c>
      <c r="G2977" s="232" t="s">
        <v>1365</v>
      </c>
      <c r="H2977" s="233">
        <v>11.314</v>
      </c>
      <c r="I2977" s="233">
        <v>0</v>
      </c>
      <c r="J2977" s="233">
        <v>0</v>
      </c>
      <c r="K2977" s="234">
        <v>0</v>
      </c>
      <c r="L2977" s="233">
        <v>0</v>
      </c>
      <c r="M2977" s="234">
        <v>0</v>
      </c>
      <c r="N2977" s="233">
        <v>0</v>
      </c>
      <c r="O2977" s="233">
        <v>0</v>
      </c>
      <c r="P2977" s="233">
        <v>0</v>
      </c>
      <c r="Q2977" s="234">
        <v>0</v>
      </c>
      <c r="R2977" s="233">
        <v>0</v>
      </c>
      <c r="S2977" s="234">
        <v>0</v>
      </c>
      <c r="T2977" s="233">
        <v>0</v>
      </c>
      <c r="U2977" s="235">
        <f t="shared" si="322"/>
        <v>8259.2199999999993</v>
      </c>
      <c r="V2977" s="227">
        <f t="shared" si="323"/>
        <v>0</v>
      </c>
      <c r="W2977" s="227">
        <f t="shared" si="324"/>
        <v>0</v>
      </c>
      <c r="X2977" s="227">
        <f t="shared" si="327"/>
        <v>0</v>
      </c>
      <c r="Y2977" s="227">
        <f t="shared" si="325"/>
        <v>0</v>
      </c>
      <c r="Z2977" s="227">
        <f t="shared" si="326"/>
        <v>0</v>
      </c>
      <c r="AA2977" s="227">
        <f t="shared" si="328"/>
        <v>0</v>
      </c>
    </row>
    <row r="2978" spans="2:27" ht="13.5" hidden="1">
      <c r="B2978" s="232" t="s">
        <v>1110</v>
      </c>
      <c r="C2978" s="232" t="s">
        <v>1406</v>
      </c>
      <c r="D2978" s="232" t="s">
        <v>1448</v>
      </c>
      <c r="E2978" s="232" t="s">
        <v>988</v>
      </c>
      <c r="F2978" s="232">
        <v>4</v>
      </c>
      <c r="G2978" s="232" t="s">
        <v>1312</v>
      </c>
      <c r="H2978" s="233">
        <v>0.52600000000000002</v>
      </c>
      <c r="I2978" s="233">
        <v>0</v>
      </c>
      <c r="J2978" s="233">
        <v>0</v>
      </c>
      <c r="K2978" s="234">
        <v>0</v>
      </c>
      <c r="L2978" s="233">
        <v>0</v>
      </c>
      <c r="M2978" s="234">
        <v>0</v>
      </c>
      <c r="N2978" s="233">
        <v>0</v>
      </c>
      <c r="O2978" s="233">
        <v>0</v>
      </c>
      <c r="P2978" s="233">
        <v>0</v>
      </c>
      <c r="Q2978" s="234">
        <v>0</v>
      </c>
      <c r="R2978" s="233">
        <v>0</v>
      </c>
      <c r="S2978" s="234">
        <v>0</v>
      </c>
      <c r="T2978" s="233">
        <v>0</v>
      </c>
      <c r="U2978" s="235">
        <f t="shared" si="322"/>
        <v>383.98</v>
      </c>
      <c r="V2978" s="227">
        <f t="shared" si="323"/>
        <v>0</v>
      </c>
      <c r="W2978" s="227">
        <f t="shared" si="324"/>
        <v>0</v>
      </c>
      <c r="X2978" s="227">
        <f t="shared" si="327"/>
        <v>0</v>
      </c>
      <c r="Y2978" s="227">
        <f t="shared" si="325"/>
        <v>0</v>
      </c>
      <c r="Z2978" s="227">
        <f t="shared" si="326"/>
        <v>0</v>
      </c>
      <c r="AA2978" s="227">
        <f t="shared" si="328"/>
        <v>0</v>
      </c>
    </row>
    <row r="2979" spans="2:27" ht="13.5" hidden="1">
      <c r="B2979" s="232" t="s">
        <v>1110</v>
      </c>
      <c r="C2979" s="232" t="s">
        <v>1062</v>
      </c>
      <c r="D2979" s="232" t="s">
        <v>1448</v>
      </c>
      <c r="E2979" s="232" t="s">
        <v>988</v>
      </c>
      <c r="F2979" s="232">
        <v>48</v>
      </c>
      <c r="G2979" s="232" t="s">
        <v>1356</v>
      </c>
      <c r="H2979" s="233">
        <v>5.218</v>
      </c>
      <c r="I2979" s="233">
        <v>0</v>
      </c>
      <c r="J2979" s="233">
        <v>0</v>
      </c>
      <c r="K2979" s="234">
        <v>0</v>
      </c>
      <c r="L2979" s="233">
        <v>0</v>
      </c>
      <c r="M2979" s="234">
        <v>0</v>
      </c>
      <c r="N2979" s="233">
        <v>0</v>
      </c>
      <c r="O2979" s="233">
        <v>0</v>
      </c>
      <c r="P2979" s="233">
        <v>0</v>
      </c>
      <c r="Q2979" s="234">
        <v>0</v>
      </c>
      <c r="R2979" s="233">
        <v>0</v>
      </c>
      <c r="S2979" s="234">
        <v>0</v>
      </c>
      <c r="T2979" s="233">
        <v>0</v>
      </c>
      <c r="U2979" s="235">
        <f t="shared" si="322"/>
        <v>3809.14</v>
      </c>
      <c r="V2979" s="227">
        <f t="shared" si="323"/>
        <v>0</v>
      </c>
      <c r="W2979" s="227">
        <f t="shared" si="324"/>
        <v>0</v>
      </c>
      <c r="X2979" s="227">
        <f t="shared" si="327"/>
        <v>0</v>
      </c>
      <c r="Y2979" s="227">
        <f t="shared" si="325"/>
        <v>0</v>
      </c>
      <c r="Z2979" s="227">
        <f t="shared" si="326"/>
        <v>0</v>
      </c>
      <c r="AA2979" s="227">
        <f t="shared" si="328"/>
        <v>0</v>
      </c>
    </row>
    <row r="2980" spans="2:27" ht="13.5" hidden="1">
      <c r="B2980" s="232" t="s">
        <v>1110</v>
      </c>
      <c r="C2980" s="232" t="s">
        <v>1063</v>
      </c>
      <c r="D2980" s="232" t="s">
        <v>1448</v>
      </c>
      <c r="E2980" s="232" t="s">
        <v>988</v>
      </c>
      <c r="F2980" s="232">
        <v>64</v>
      </c>
      <c r="G2980" s="232" t="s">
        <v>1364</v>
      </c>
      <c r="H2980" s="233">
        <v>6.9139999999999997</v>
      </c>
      <c r="I2980" s="233">
        <v>0</v>
      </c>
      <c r="J2980" s="233">
        <v>0</v>
      </c>
      <c r="K2980" s="234">
        <v>0</v>
      </c>
      <c r="L2980" s="233">
        <v>0</v>
      </c>
      <c r="M2980" s="234">
        <v>0</v>
      </c>
      <c r="N2980" s="233">
        <v>0</v>
      </c>
      <c r="O2980" s="233">
        <v>0</v>
      </c>
      <c r="P2980" s="233">
        <v>0</v>
      </c>
      <c r="Q2980" s="234">
        <v>0</v>
      </c>
      <c r="R2980" s="233">
        <v>0</v>
      </c>
      <c r="S2980" s="234">
        <v>0</v>
      </c>
      <c r="T2980" s="233">
        <v>0</v>
      </c>
      <c r="U2980" s="235">
        <f t="shared" si="322"/>
        <v>5047.2199999999993</v>
      </c>
      <c r="V2980" s="227">
        <f t="shared" si="323"/>
        <v>0</v>
      </c>
      <c r="W2980" s="227">
        <f t="shared" si="324"/>
        <v>0</v>
      </c>
      <c r="X2980" s="227">
        <f t="shared" si="327"/>
        <v>0</v>
      </c>
      <c r="Y2980" s="227">
        <f t="shared" si="325"/>
        <v>0</v>
      </c>
      <c r="Z2980" s="227">
        <f t="shared" si="326"/>
        <v>0</v>
      </c>
      <c r="AA2980" s="227">
        <f t="shared" si="328"/>
        <v>0</v>
      </c>
    </row>
    <row r="2981" spans="2:27" ht="13.5" hidden="1">
      <c r="B2981" s="232" t="s">
        <v>1110</v>
      </c>
      <c r="C2981" s="232" t="s">
        <v>1064</v>
      </c>
      <c r="D2981" s="232" t="s">
        <v>1448</v>
      </c>
      <c r="E2981" s="232" t="s">
        <v>988</v>
      </c>
      <c r="F2981" s="232">
        <v>96</v>
      </c>
      <c r="G2981" s="232" t="s">
        <v>1365</v>
      </c>
      <c r="H2981" s="233">
        <v>10.305999999999999</v>
      </c>
      <c r="I2981" s="233">
        <v>0</v>
      </c>
      <c r="J2981" s="233">
        <v>0</v>
      </c>
      <c r="K2981" s="234">
        <v>0</v>
      </c>
      <c r="L2981" s="233">
        <v>0</v>
      </c>
      <c r="M2981" s="234">
        <v>0</v>
      </c>
      <c r="N2981" s="233">
        <v>0</v>
      </c>
      <c r="O2981" s="233">
        <v>0</v>
      </c>
      <c r="P2981" s="233">
        <v>0</v>
      </c>
      <c r="Q2981" s="234">
        <v>0</v>
      </c>
      <c r="R2981" s="233">
        <v>0</v>
      </c>
      <c r="S2981" s="234">
        <v>0</v>
      </c>
      <c r="T2981" s="233">
        <v>0</v>
      </c>
      <c r="U2981" s="235">
        <f t="shared" si="322"/>
        <v>7523.3799999999992</v>
      </c>
      <c r="V2981" s="227">
        <f t="shared" si="323"/>
        <v>0</v>
      </c>
      <c r="W2981" s="227">
        <f t="shared" si="324"/>
        <v>0</v>
      </c>
      <c r="X2981" s="227">
        <f t="shared" si="327"/>
        <v>0</v>
      </c>
      <c r="Y2981" s="227">
        <f t="shared" si="325"/>
        <v>0</v>
      </c>
      <c r="Z2981" s="227">
        <f t="shared" si="326"/>
        <v>0</v>
      </c>
      <c r="AA2981" s="227">
        <f t="shared" si="328"/>
        <v>0</v>
      </c>
    </row>
    <row r="2982" spans="2:27" ht="13.5" hidden="1">
      <c r="B2982" s="232" t="s">
        <v>1110</v>
      </c>
      <c r="C2982" s="232" t="s">
        <v>1065</v>
      </c>
      <c r="D2982" s="232" t="s">
        <v>1448</v>
      </c>
      <c r="E2982" s="232" t="s">
        <v>988</v>
      </c>
      <c r="F2982" s="232">
        <v>8</v>
      </c>
      <c r="G2982" s="232" t="s">
        <v>1317</v>
      </c>
      <c r="H2982" s="233">
        <v>0.97799999999999998</v>
      </c>
      <c r="I2982" s="233">
        <v>0</v>
      </c>
      <c r="J2982" s="233">
        <v>0</v>
      </c>
      <c r="K2982" s="234">
        <v>0</v>
      </c>
      <c r="L2982" s="233">
        <v>0</v>
      </c>
      <c r="M2982" s="234">
        <v>0</v>
      </c>
      <c r="N2982" s="233">
        <v>0</v>
      </c>
      <c r="O2982" s="233">
        <v>0</v>
      </c>
      <c r="P2982" s="233">
        <v>0</v>
      </c>
      <c r="Q2982" s="234">
        <v>0</v>
      </c>
      <c r="R2982" s="233">
        <v>0</v>
      </c>
      <c r="S2982" s="234">
        <v>0</v>
      </c>
      <c r="T2982" s="233">
        <v>0</v>
      </c>
      <c r="U2982" s="235">
        <f t="shared" si="322"/>
        <v>713.93999999999994</v>
      </c>
      <c r="V2982" s="227">
        <f t="shared" si="323"/>
        <v>0</v>
      </c>
      <c r="W2982" s="227">
        <f t="shared" si="324"/>
        <v>0</v>
      </c>
      <c r="X2982" s="227">
        <f t="shared" si="327"/>
        <v>0</v>
      </c>
      <c r="Y2982" s="227">
        <f t="shared" si="325"/>
        <v>0</v>
      </c>
      <c r="Z2982" s="227">
        <f t="shared" si="326"/>
        <v>0</v>
      </c>
      <c r="AA2982" s="227">
        <f t="shared" si="328"/>
        <v>0</v>
      </c>
    </row>
    <row r="2983" spans="2:27" ht="13.5" hidden="1">
      <c r="B2983" s="232" t="s">
        <v>1110</v>
      </c>
      <c r="C2983" s="232" t="s">
        <v>1066</v>
      </c>
      <c r="D2983" s="232" t="s">
        <v>1448</v>
      </c>
      <c r="E2983" s="232" t="s">
        <v>988</v>
      </c>
      <c r="F2983" s="232">
        <v>16</v>
      </c>
      <c r="G2983" s="232" t="s">
        <v>1316</v>
      </c>
      <c r="H2983" s="233">
        <v>1.8260000000000001</v>
      </c>
      <c r="I2983" s="233">
        <v>0</v>
      </c>
      <c r="J2983" s="233">
        <v>0</v>
      </c>
      <c r="K2983" s="234">
        <v>0</v>
      </c>
      <c r="L2983" s="233">
        <v>0</v>
      </c>
      <c r="M2983" s="234">
        <v>0</v>
      </c>
      <c r="N2983" s="233">
        <v>0</v>
      </c>
      <c r="O2983" s="233">
        <v>0</v>
      </c>
      <c r="P2983" s="233">
        <v>0</v>
      </c>
      <c r="Q2983" s="234">
        <v>0</v>
      </c>
      <c r="R2983" s="233">
        <v>0</v>
      </c>
      <c r="S2983" s="234">
        <v>0</v>
      </c>
      <c r="T2983" s="233">
        <v>0</v>
      </c>
      <c r="U2983" s="235">
        <f t="shared" si="322"/>
        <v>1332.98</v>
      </c>
      <c r="V2983" s="227">
        <f t="shared" si="323"/>
        <v>0</v>
      </c>
      <c r="W2983" s="227">
        <f t="shared" si="324"/>
        <v>0</v>
      </c>
      <c r="X2983" s="227">
        <f t="shared" si="327"/>
        <v>0</v>
      </c>
      <c r="Y2983" s="227">
        <f t="shared" si="325"/>
        <v>0</v>
      </c>
      <c r="Z2983" s="227">
        <f t="shared" si="326"/>
        <v>0</v>
      </c>
      <c r="AA2983" s="227">
        <f t="shared" si="328"/>
        <v>0</v>
      </c>
    </row>
    <row r="2984" spans="2:27" ht="13.5" hidden="1">
      <c r="B2984" s="232" t="s">
        <v>1110</v>
      </c>
      <c r="C2984" s="232" t="s">
        <v>1067</v>
      </c>
      <c r="D2984" s="232" t="s">
        <v>1448</v>
      </c>
      <c r="E2984" s="232" t="s">
        <v>988</v>
      </c>
      <c r="F2984" s="232">
        <v>32</v>
      </c>
      <c r="G2984" s="232" t="s">
        <v>1345</v>
      </c>
      <c r="H2984" s="233">
        <v>3.5219999999999998</v>
      </c>
      <c r="I2984" s="233">
        <v>0</v>
      </c>
      <c r="J2984" s="233">
        <v>0</v>
      </c>
      <c r="K2984" s="234">
        <v>0</v>
      </c>
      <c r="L2984" s="233">
        <v>0</v>
      </c>
      <c r="M2984" s="234">
        <v>0</v>
      </c>
      <c r="N2984" s="233">
        <v>0</v>
      </c>
      <c r="O2984" s="233">
        <v>0</v>
      </c>
      <c r="P2984" s="233">
        <v>0</v>
      </c>
      <c r="Q2984" s="234">
        <v>0</v>
      </c>
      <c r="R2984" s="233">
        <v>0</v>
      </c>
      <c r="S2984" s="234">
        <v>0</v>
      </c>
      <c r="T2984" s="233">
        <v>0</v>
      </c>
      <c r="U2984" s="235">
        <f t="shared" si="322"/>
        <v>2571.06</v>
      </c>
      <c r="V2984" s="227">
        <f t="shared" si="323"/>
        <v>0</v>
      </c>
      <c r="W2984" s="227">
        <f t="shared" si="324"/>
        <v>0</v>
      </c>
      <c r="X2984" s="227">
        <f t="shared" si="327"/>
        <v>0</v>
      </c>
      <c r="Y2984" s="227">
        <f t="shared" si="325"/>
        <v>0</v>
      </c>
      <c r="Z2984" s="227">
        <f t="shared" si="326"/>
        <v>0</v>
      </c>
      <c r="AA2984" s="227">
        <f t="shared" si="328"/>
        <v>0</v>
      </c>
    </row>
    <row r="2985" spans="2:27" ht="13.5" hidden="1">
      <c r="B2985" s="232" t="s">
        <v>1110</v>
      </c>
      <c r="C2985" s="232" t="s">
        <v>1068</v>
      </c>
      <c r="D2985" s="232" t="s">
        <v>1448</v>
      </c>
      <c r="E2985" s="232" t="s">
        <v>988</v>
      </c>
      <c r="F2985" s="232">
        <v>2</v>
      </c>
      <c r="G2985" s="232" t="s">
        <v>1311</v>
      </c>
      <c r="H2985" s="233">
        <v>0.27200000000000002</v>
      </c>
      <c r="I2985" s="233">
        <v>0</v>
      </c>
      <c r="J2985" s="233">
        <v>0</v>
      </c>
      <c r="K2985" s="234">
        <v>0</v>
      </c>
      <c r="L2985" s="233">
        <v>0</v>
      </c>
      <c r="M2985" s="234">
        <v>0</v>
      </c>
      <c r="N2985" s="233">
        <v>0</v>
      </c>
      <c r="O2985" s="233">
        <v>0</v>
      </c>
      <c r="P2985" s="233">
        <v>0</v>
      </c>
      <c r="Q2985" s="234">
        <v>0</v>
      </c>
      <c r="R2985" s="233">
        <v>0</v>
      </c>
      <c r="S2985" s="234">
        <v>0</v>
      </c>
      <c r="T2985" s="233">
        <v>0</v>
      </c>
      <c r="U2985" s="235">
        <f t="shared" si="322"/>
        <v>198.56</v>
      </c>
      <c r="V2985" s="227">
        <f t="shared" si="323"/>
        <v>0</v>
      </c>
      <c r="W2985" s="227">
        <f t="shared" si="324"/>
        <v>0</v>
      </c>
      <c r="X2985" s="227">
        <f t="shared" si="327"/>
        <v>0</v>
      </c>
      <c r="Y2985" s="227">
        <f t="shared" si="325"/>
        <v>0</v>
      </c>
      <c r="Z2985" s="227">
        <f t="shared" si="326"/>
        <v>0</v>
      </c>
      <c r="AA2985" s="227">
        <f t="shared" si="328"/>
        <v>0</v>
      </c>
    </row>
    <row r="2986" spans="2:27" ht="13.5" hidden="1">
      <c r="B2986" s="232" t="s">
        <v>1110</v>
      </c>
      <c r="C2986" s="232" t="s">
        <v>1069</v>
      </c>
      <c r="D2986" s="232" t="s">
        <v>1448</v>
      </c>
      <c r="E2986" s="232" t="s">
        <v>988</v>
      </c>
      <c r="F2986" s="232">
        <v>96</v>
      </c>
      <c r="G2986" s="232" t="s">
        <v>1365</v>
      </c>
      <c r="H2986" s="233">
        <v>10.305999999999999</v>
      </c>
      <c r="I2986" s="233">
        <v>0</v>
      </c>
      <c r="J2986" s="233">
        <v>0</v>
      </c>
      <c r="K2986" s="234">
        <v>0</v>
      </c>
      <c r="L2986" s="233">
        <v>0</v>
      </c>
      <c r="M2986" s="234">
        <v>0</v>
      </c>
      <c r="N2986" s="233">
        <v>0</v>
      </c>
      <c r="O2986" s="233">
        <v>0</v>
      </c>
      <c r="P2986" s="233">
        <v>0</v>
      </c>
      <c r="Q2986" s="234">
        <v>0</v>
      </c>
      <c r="R2986" s="233">
        <v>0</v>
      </c>
      <c r="S2986" s="234">
        <v>0</v>
      </c>
      <c r="T2986" s="233">
        <v>0</v>
      </c>
      <c r="U2986" s="235">
        <f t="shared" si="322"/>
        <v>7523.3799999999992</v>
      </c>
      <c r="V2986" s="227">
        <f t="shared" si="323"/>
        <v>0</v>
      </c>
      <c r="W2986" s="227">
        <f t="shared" si="324"/>
        <v>0</v>
      </c>
      <c r="X2986" s="227">
        <f t="shared" si="327"/>
        <v>0</v>
      </c>
      <c r="Y2986" s="227">
        <f t="shared" si="325"/>
        <v>0</v>
      </c>
      <c r="Z2986" s="227">
        <f t="shared" si="326"/>
        <v>0</v>
      </c>
      <c r="AA2986" s="227">
        <f t="shared" si="328"/>
        <v>0</v>
      </c>
    </row>
    <row r="2987" spans="2:27" ht="13.5" hidden="1">
      <c r="B2987" s="232" t="s">
        <v>1110</v>
      </c>
      <c r="C2987" s="232" t="s">
        <v>1070</v>
      </c>
      <c r="D2987" s="232" t="s">
        <v>1448</v>
      </c>
      <c r="E2987" s="232" t="s">
        <v>988</v>
      </c>
      <c r="F2987" s="232">
        <v>4</v>
      </c>
      <c r="G2987" s="232" t="s">
        <v>1312</v>
      </c>
      <c r="H2987" s="233">
        <v>0.48399999999999999</v>
      </c>
      <c r="I2987" s="233">
        <v>0</v>
      </c>
      <c r="J2987" s="233">
        <v>0</v>
      </c>
      <c r="K2987" s="234">
        <v>0</v>
      </c>
      <c r="L2987" s="233">
        <v>0</v>
      </c>
      <c r="M2987" s="234">
        <v>0</v>
      </c>
      <c r="N2987" s="233">
        <v>0</v>
      </c>
      <c r="O2987" s="233">
        <v>0</v>
      </c>
      <c r="P2987" s="233">
        <v>0</v>
      </c>
      <c r="Q2987" s="234">
        <v>0</v>
      </c>
      <c r="R2987" s="233">
        <v>0</v>
      </c>
      <c r="S2987" s="234">
        <v>0</v>
      </c>
      <c r="T2987" s="233">
        <v>0</v>
      </c>
      <c r="U2987" s="235">
        <f t="shared" si="322"/>
        <v>353.32</v>
      </c>
      <c r="V2987" s="227">
        <f t="shared" si="323"/>
        <v>0</v>
      </c>
      <c r="W2987" s="227">
        <f t="shared" si="324"/>
        <v>0</v>
      </c>
      <c r="X2987" s="227">
        <f t="shared" si="327"/>
        <v>0</v>
      </c>
      <c r="Y2987" s="227">
        <f t="shared" si="325"/>
        <v>0</v>
      </c>
      <c r="Z2987" s="227">
        <f t="shared" si="326"/>
        <v>0</v>
      </c>
      <c r="AA2987" s="227">
        <f t="shared" si="328"/>
        <v>0</v>
      </c>
    </row>
    <row r="2988" spans="2:27" ht="13.5" hidden="1">
      <c r="B2988" s="232" t="s">
        <v>1110</v>
      </c>
      <c r="C2988" s="232" t="s">
        <v>1407</v>
      </c>
      <c r="D2988" s="232" t="s">
        <v>1448</v>
      </c>
      <c r="E2988" s="232" t="s">
        <v>988</v>
      </c>
      <c r="F2988" s="232">
        <v>48</v>
      </c>
      <c r="G2988" s="232" t="s">
        <v>1356</v>
      </c>
      <c r="H2988" s="233">
        <v>4.5940000000000003</v>
      </c>
      <c r="I2988" s="233">
        <v>0</v>
      </c>
      <c r="J2988" s="233">
        <v>0</v>
      </c>
      <c r="K2988" s="234">
        <v>0</v>
      </c>
      <c r="L2988" s="233">
        <v>0</v>
      </c>
      <c r="M2988" s="234">
        <v>0</v>
      </c>
      <c r="N2988" s="233">
        <v>0</v>
      </c>
      <c r="O2988" s="233">
        <v>0</v>
      </c>
      <c r="P2988" s="233">
        <v>0</v>
      </c>
      <c r="Q2988" s="234">
        <v>0</v>
      </c>
      <c r="R2988" s="233">
        <v>0</v>
      </c>
      <c r="S2988" s="234">
        <v>0</v>
      </c>
      <c r="T2988" s="233">
        <v>0</v>
      </c>
      <c r="U2988" s="235">
        <f t="shared" si="322"/>
        <v>3353.6200000000003</v>
      </c>
      <c r="V2988" s="227">
        <f t="shared" si="323"/>
        <v>0</v>
      </c>
      <c r="W2988" s="227">
        <f t="shared" si="324"/>
        <v>0</v>
      </c>
      <c r="X2988" s="227">
        <f t="shared" si="327"/>
        <v>0</v>
      </c>
      <c r="Y2988" s="227">
        <f t="shared" si="325"/>
        <v>0</v>
      </c>
      <c r="Z2988" s="227">
        <f t="shared" si="326"/>
        <v>0</v>
      </c>
      <c r="AA2988" s="227">
        <f t="shared" si="328"/>
        <v>0</v>
      </c>
    </row>
    <row r="2989" spans="2:27" ht="13.5" hidden="1">
      <c r="B2989" s="232" t="s">
        <v>1110</v>
      </c>
      <c r="C2989" s="232" t="s">
        <v>1408</v>
      </c>
      <c r="D2989" s="232" t="s">
        <v>1448</v>
      </c>
      <c r="E2989" s="232" t="s">
        <v>988</v>
      </c>
      <c r="F2989" s="232">
        <v>64</v>
      </c>
      <c r="G2989" s="232" t="s">
        <v>1364</v>
      </c>
      <c r="H2989" s="233">
        <v>6.0819999999999999</v>
      </c>
      <c r="I2989" s="233">
        <v>0</v>
      </c>
      <c r="J2989" s="233">
        <v>0</v>
      </c>
      <c r="K2989" s="234">
        <v>0</v>
      </c>
      <c r="L2989" s="233">
        <v>0</v>
      </c>
      <c r="M2989" s="234">
        <v>0</v>
      </c>
      <c r="N2989" s="233">
        <v>0</v>
      </c>
      <c r="O2989" s="233">
        <v>0</v>
      </c>
      <c r="P2989" s="233">
        <v>0</v>
      </c>
      <c r="Q2989" s="234">
        <v>0</v>
      </c>
      <c r="R2989" s="233">
        <v>0</v>
      </c>
      <c r="S2989" s="234">
        <v>0</v>
      </c>
      <c r="T2989" s="233">
        <v>0</v>
      </c>
      <c r="U2989" s="235">
        <f t="shared" si="322"/>
        <v>4439.8599999999997</v>
      </c>
      <c r="V2989" s="227">
        <f t="shared" si="323"/>
        <v>0</v>
      </c>
      <c r="W2989" s="227">
        <f t="shared" si="324"/>
        <v>0</v>
      </c>
      <c r="X2989" s="227">
        <f t="shared" si="327"/>
        <v>0</v>
      </c>
      <c r="Y2989" s="227">
        <f t="shared" si="325"/>
        <v>0</v>
      </c>
      <c r="Z2989" s="227">
        <f t="shared" si="326"/>
        <v>0</v>
      </c>
      <c r="AA2989" s="227">
        <f t="shared" si="328"/>
        <v>0</v>
      </c>
    </row>
    <row r="2990" spans="2:27" ht="13.5" hidden="1">
      <c r="B2990" s="232" t="s">
        <v>1110</v>
      </c>
      <c r="C2990" s="232" t="s">
        <v>1409</v>
      </c>
      <c r="D2990" s="232" t="s">
        <v>1448</v>
      </c>
      <c r="E2990" s="232" t="s">
        <v>988</v>
      </c>
      <c r="F2990" s="232">
        <v>96</v>
      </c>
      <c r="G2990" s="232" t="s">
        <v>1365</v>
      </c>
      <c r="H2990" s="233">
        <v>9.0579999999999998</v>
      </c>
      <c r="I2990" s="233">
        <v>0</v>
      </c>
      <c r="J2990" s="233">
        <v>0</v>
      </c>
      <c r="K2990" s="234">
        <v>0</v>
      </c>
      <c r="L2990" s="233">
        <v>0</v>
      </c>
      <c r="M2990" s="234">
        <v>0</v>
      </c>
      <c r="N2990" s="233">
        <v>0</v>
      </c>
      <c r="O2990" s="233">
        <v>0</v>
      </c>
      <c r="P2990" s="233">
        <v>0</v>
      </c>
      <c r="Q2990" s="234">
        <v>0</v>
      </c>
      <c r="R2990" s="233">
        <v>0</v>
      </c>
      <c r="S2990" s="234">
        <v>0</v>
      </c>
      <c r="T2990" s="233">
        <v>0</v>
      </c>
      <c r="U2990" s="235">
        <f t="shared" si="322"/>
        <v>6612.34</v>
      </c>
      <c r="V2990" s="227">
        <f t="shared" si="323"/>
        <v>0</v>
      </c>
      <c r="W2990" s="227">
        <f t="shared" si="324"/>
        <v>0</v>
      </c>
      <c r="X2990" s="227">
        <f t="shared" si="327"/>
        <v>0</v>
      </c>
      <c r="Y2990" s="227">
        <f t="shared" si="325"/>
        <v>0</v>
      </c>
      <c r="Z2990" s="227">
        <f t="shared" si="326"/>
        <v>0</v>
      </c>
      <c r="AA2990" s="227">
        <f t="shared" si="328"/>
        <v>0</v>
      </c>
    </row>
    <row r="2991" spans="2:27" ht="13.5" hidden="1">
      <c r="B2991" s="232" t="s">
        <v>1110</v>
      </c>
      <c r="C2991" s="232" t="s">
        <v>1410</v>
      </c>
      <c r="D2991" s="232" t="s">
        <v>1448</v>
      </c>
      <c r="E2991" s="232" t="s">
        <v>988</v>
      </c>
      <c r="F2991" s="232">
        <v>8</v>
      </c>
      <c r="G2991" s="232" t="s">
        <v>1317</v>
      </c>
      <c r="H2991" s="233">
        <v>0.874</v>
      </c>
      <c r="I2991" s="233">
        <v>0</v>
      </c>
      <c r="J2991" s="233">
        <v>0</v>
      </c>
      <c r="K2991" s="234">
        <v>0</v>
      </c>
      <c r="L2991" s="233">
        <v>0</v>
      </c>
      <c r="M2991" s="234">
        <v>0</v>
      </c>
      <c r="N2991" s="233">
        <v>0</v>
      </c>
      <c r="O2991" s="233">
        <v>0</v>
      </c>
      <c r="P2991" s="233">
        <v>0</v>
      </c>
      <c r="Q2991" s="234">
        <v>0</v>
      </c>
      <c r="R2991" s="233">
        <v>0</v>
      </c>
      <c r="S2991" s="234">
        <v>0</v>
      </c>
      <c r="T2991" s="233">
        <v>0</v>
      </c>
      <c r="U2991" s="235">
        <f t="shared" si="322"/>
        <v>638.02</v>
      </c>
      <c r="V2991" s="227">
        <f t="shared" si="323"/>
        <v>0</v>
      </c>
      <c r="W2991" s="227">
        <f t="shared" si="324"/>
        <v>0</v>
      </c>
      <c r="X2991" s="227">
        <f t="shared" si="327"/>
        <v>0</v>
      </c>
      <c r="Y2991" s="227">
        <f t="shared" si="325"/>
        <v>0</v>
      </c>
      <c r="Z2991" s="227">
        <f t="shared" si="326"/>
        <v>0</v>
      </c>
      <c r="AA2991" s="227">
        <f t="shared" si="328"/>
        <v>0</v>
      </c>
    </row>
    <row r="2992" spans="2:27" ht="13.5" hidden="1">
      <c r="B2992" s="232" t="s">
        <v>1110</v>
      </c>
      <c r="C2992" s="232" t="s">
        <v>1411</v>
      </c>
      <c r="D2992" s="232" t="s">
        <v>1448</v>
      </c>
      <c r="E2992" s="232" t="s">
        <v>988</v>
      </c>
      <c r="F2992" s="232">
        <v>128</v>
      </c>
      <c r="G2992" s="232" t="s">
        <v>1369</v>
      </c>
      <c r="H2992" s="233">
        <v>12.034000000000001</v>
      </c>
      <c r="I2992" s="233">
        <v>0</v>
      </c>
      <c r="J2992" s="233">
        <v>0</v>
      </c>
      <c r="K2992" s="234">
        <v>0</v>
      </c>
      <c r="L2992" s="233">
        <v>0</v>
      </c>
      <c r="M2992" s="234">
        <v>0</v>
      </c>
      <c r="N2992" s="233">
        <v>0</v>
      </c>
      <c r="O2992" s="233">
        <v>0</v>
      </c>
      <c r="P2992" s="233">
        <v>0</v>
      </c>
      <c r="Q2992" s="234">
        <v>0</v>
      </c>
      <c r="R2992" s="233">
        <v>0</v>
      </c>
      <c r="S2992" s="234">
        <v>0</v>
      </c>
      <c r="T2992" s="233">
        <v>0</v>
      </c>
      <c r="U2992" s="235">
        <f t="shared" si="322"/>
        <v>8784.82</v>
      </c>
      <c r="V2992" s="227">
        <f t="shared" si="323"/>
        <v>0</v>
      </c>
      <c r="W2992" s="227">
        <f t="shared" si="324"/>
        <v>0</v>
      </c>
      <c r="X2992" s="227">
        <f t="shared" si="327"/>
        <v>0</v>
      </c>
      <c r="Y2992" s="227">
        <f t="shared" si="325"/>
        <v>0</v>
      </c>
      <c r="Z2992" s="227">
        <f t="shared" si="326"/>
        <v>0</v>
      </c>
      <c r="AA2992" s="227">
        <f t="shared" si="328"/>
        <v>0</v>
      </c>
    </row>
    <row r="2993" spans="2:27" ht="13.5" hidden="1">
      <c r="B2993" s="232" t="s">
        <v>1110</v>
      </c>
      <c r="C2993" s="232" t="s">
        <v>1412</v>
      </c>
      <c r="D2993" s="232" t="s">
        <v>1448</v>
      </c>
      <c r="E2993" s="232" t="s">
        <v>988</v>
      </c>
      <c r="F2993" s="232">
        <v>16</v>
      </c>
      <c r="G2993" s="232" t="s">
        <v>1316</v>
      </c>
      <c r="H2993" s="233">
        <v>1.6180000000000001</v>
      </c>
      <c r="I2993" s="233">
        <v>0</v>
      </c>
      <c r="J2993" s="233">
        <v>0</v>
      </c>
      <c r="K2993" s="234">
        <v>0</v>
      </c>
      <c r="L2993" s="233">
        <v>0</v>
      </c>
      <c r="M2993" s="234">
        <v>0</v>
      </c>
      <c r="N2993" s="233">
        <v>0</v>
      </c>
      <c r="O2993" s="233">
        <v>0</v>
      </c>
      <c r="P2993" s="233">
        <v>0</v>
      </c>
      <c r="Q2993" s="234">
        <v>0</v>
      </c>
      <c r="R2993" s="233">
        <v>0</v>
      </c>
      <c r="S2993" s="234">
        <v>0</v>
      </c>
      <c r="T2993" s="233">
        <v>0</v>
      </c>
      <c r="U2993" s="235">
        <f t="shared" si="322"/>
        <v>1181.1400000000001</v>
      </c>
      <c r="V2993" s="227">
        <f t="shared" si="323"/>
        <v>0</v>
      </c>
      <c r="W2993" s="227">
        <f t="shared" si="324"/>
        <v>0</v>
      </c>
      <c r="X2993" s="227">
        <f t="shared" si="327"/>
        <v>0</v>
      </c>
      <c r="Y2993" s="227">
        <f t="shared" si="325"/>
        <v>0</v>
      </c>
      <c r="Z2993" s="227">
        <f t="shared" si="326"/>
        <v>0</v>
      </c>
      <c r="AA2993" s="227">
        <f t="shared" si="328"/>
        <v>0</v>
      </c>
    </row>
    <row r="2994" spans="2:27" ht="13.5" hidden="1">
      <c r="B2994" s="232" t="s">
        <v>1110</v>
      </c>
      <c r="C2994" s="232" t="s">
        <v>1413</v>
      </c>
      <c r="D2994" s="232" t="s">
        <v>1448</v>
      </c>
      <c r="E2994" s="232" t="s">
        <v>988</v>
      </c>
      <c r="F2994" s="232">
        <v>32</v>
      </c>
      <c r="G2994" s="232" t="s">
        <v>1345</v>
      </c>
      <c r="H2994" s="233">
        <v>3.1059999999999999</v>
      </c>
      <c r="I2994" s="233">
        <v>0</v>
      </c>
      <c r="J2994" s="233">
        <v>0</v>
      </c>
      <c r="K2994" s="234">
        <v>0</v>
      </c>
      <c r="L2994" s="233">
        <v>0</v>
      </c>
      <c r="M2994" s="234">
        <v>0</v>
      </c>
      <c r="N2994" s="233">
        <v>0</v>
      </c>
      <c r="O2994" s="233">
        <v>0</v>
      </c>
      <c r="P2994" s="233">
        <v>0</v>
      </c>
      <c r="Q2994" s="234">
        <v>0</v>
      </c>
      <c r="R2994" s="233">
        <v>0</v>
      </c>
      <c r="S2994" s="234">
        <v>0</v>
      </c>
      <c r="T2994" s="233">
        <v>0</v>
      </c>
      <c r="U2994" s="235">
        <f t="shared" si="322"/>
        <v>2267.38</v>
      </c>
      <c r="V2994" s="227">
        <f t="shared" si="323"/>
        <v>0</v>
      </c>
      <c r="W2994" s="227">
        <f t="shared" si="324"/>
        <v>0</v>
      </c>
      <c r="X2994" s="227">
        <f t="shared" si="327"/>
        <v>0</v>
      </c>
      <c r="Y2994" s="227">
        <f t="shared" si="325"/>
        <v>0</v>
      </c>
      <c r="Z2994" s="227">
        <f t="shared" si="326"/>
        <v>0</v>
      </c>
      <c r="AA2994" s="227">
        <f t="shared" si="328"/>
        <v>0</v>
      </c>
    </row>
    <row r="2995" spans="2:27" ht="13.5" hidden="1">
      <c r="B2995" s="232" t="s">
        <v>1110</v>
      </c>
      <c r="C2995" s="232" t="s">
        <v>1414</v>
      </c>
      <c r="D2995" s="232" t="s">
        <v>1448</v>
      </c>
      <c r="E2995" s="232" t="s">
        <v>988</v>
      </c>
      <c r="F2995" s="232">
        <v>2</v>
      </c>
      <c r="G2995" s="232" t="s">
        <v>1311</v>
      </c>
      <c r="H2995" s="233">
        <v>0.246</v>
      </c>
      <c r="I2995" s="233">
        <v>0</v>
      </c>
      <c r="J2995" s="233">
        <v>0</v>
      </c>
      <c r="K2995" s="234">
        <v>0</v>
      </c>
      <c r="L2995" s="233">
        <v>0</v>
      </c>
      <c r="M2995" s="234">
        <v>0</v>
      </c>
      <c r="N2995" s="233">
        <v>0</v>
      </c>
      <c r="O2995" s="233">
        <v>0</v>
      </c>
      <c r="P2995" s="233">
        <v>0</v>
      </c>
      <c r="Q2995" s="234">
        <v>0</v>
      </c>
      <c r="R2995" s="233">
        <v>0</v>
      </c>
      <c r="S2995" s="234">
        <v>0</v>
      </c>
      <c r="T2995" s="233">
        <v>0</v>
      </c>
      <c r="U2995" s="235">
        <f t="shared" si="322"/>
        <v>179.57999999999998</v>
      </c>
      <c r="V2995" s="227">
        <f t="shared" si="323"/>
        <v>0</v>
      </c>
      <c r="W2995" s="227">
        <f t="shared" si="324"/>
        <v>0</v>
      </c>
      <c r="X2995" s="227">
        <f t="shared" si="327"/>
        <v>0</v>
      </c>
      <c r="Y2995" s="227">
        <f t="shared" si="325"/>
        <v>0</v>
      </c>
      <c r="Z2995" s="227">
        <f t="shared" si="326"/>
        <v>0</v>
      </c>
      <c r="AA2995" s="227">
        <f t="shared" si="328"/>
        <v>0</v>
      </c>
    </row>
    <row r="2996" spans="2:27" ht="13.5" hidden="1">
      <c r="B2996" s="232" t="s">
        <v>1110</v>
      </c>
      <c r="C2996" s="232" t="s">
        <v>1415</v>
      </c>
      <c r="D2996" s="232" t="s">
        <v>1448</v>
      </c>
      <c r="E2996" s="232" t="s">
        <v>988</v>
      </c>
      <c r="F2996" s="232">
        <v>128</v>
      </c>
      <c r="G2996" s="232" t="s">
        <v>1369</v>
      </c>
      <c r="H2996" s="233">
        <v>12.034000000000001</v>
      </c>
      <c r="I2996" s="233">
        <v>0</v>
      </c>
      <c r="J2996" s="233">
        <v>0</v>
      </c>
      <c r="K2996" s="234">
        <v>0</v>
      </c>
      <c r="L2996" s="233">
        <v>0</v>
      </c>
      <c r="M2996" s="234">
        <v>0</v>
      </c>
      <c r="N2996" s="233">
        <v>0</v>
      </c>
      <c r="O2996" s="233">
        <v>0</v>
      </c>
      <c r="P2996" s="233">
        <v>0</v>
      </c>
      <c r="Q2996" s="234">
        <v>0</v>
      </c>
      <c r="R2996" s="233">
        <v>0</v>
      </c>
      <c r="S2996" s="234">
        <v>0</v>
      </c>
      <c r="T2996" s="233">
        <v>0</v>
      </c>
      <c r="U2996" s="235">
        <f t="shared" si="322"/>
        <v>8784.82</v>
      </c>
      <c r="V2996" s="227">
        <f t="shared" si="323"/>
        <v>0</v>
      </c>
      <c r="W2996" s="227">
        <f t="shared" si="324"/>
        <v>0</v>
      </c>
      <c r="X2996" s="227">
        <f t="shared" si="327"/>
        <v>0</v>
      </c>
      <c r="Y2996" s="227">
        <f t="shared" si="325"/>
        <v>0</v>
      </c>
      <c r="Z2996" s="227">
        <f t="shared" si="326"/>
        <v>0</v>
      </c>
      <c r="AA2996" s="227">
        <f t="shared" si="328"/>
        <v>0</v>
      </c>
    </row>
    <row r="2997" spans="2:27" ht="13.5" hidden="1">
      <c r="B2997" s="232" t="s">
        <v>1110</v>
      </c>
      <c r="C2997" s="232" t="s">
        <v>1416</v>
      </c>
      <c r="D2997" s="232" t="s">
        <v>1448</v>
      </c>
      <c r="E2997" s="232" t="s">
        <v>988</v>
      </c>
      <c r="F2997" s="232">
        <v>4</v>
      </c>
      <c r="G2997" s="232" t="s">
        <v>1312</v>
      </c>
      <c r="H2997" s="233">
        <v>0.432</v>
      </c>
      <c r="I2997" s="233">
        <v>0</v>
      </c>
      <c r="J2997" s="233">
        <v>0</v>
      </c>
      <c r="K2997" s="234">
        <v>0</v>
      </c>
      <c r="L2997" s="233">
        <v>0</v>
      </c>
      <c r="M2997" s="234">
        <v>0</v>
      </c>
      <c r="N2997" s="233">
        <v>0</v>
      </c>
      <c r="O2997" s="233">
        <v>0</v>
      </c>
      <c r="P2997" s="233">
        <v>0</v>
      </c>
      <c r="Q2997" s="234">
        <v>0</v>
      </c>
      <c r="R2997" s="233">
        <v>0</v>
      </c>
      <c r="S2997" s="234">
        <v>0</v>
      </c>
      <c r="T2997" s="233">
        <v>0</v>
      </c>
      <c r="U2997" s="235">
        <f t="shared" si="322"/>
        <v>315.36</v>
      </c>
      <c r="V2997" s="227">
        <f t="shared" si="323"/>
        <v>0</v>
      </c>
      <c r="W2997" s="227">
        <f t="shared" si="324"/>
        <v>0</v>
      </c>
      <c r="X2997" s="227">
        <f t="shared" si="327"/>
        <v>0</v>
      </c>
      <c r="Y2997" s="227">
        <f t="shared" si="325"/>
        <v>0</v>
      </c>
      <c r="Z2997" s="227">
        <f t="shared" si="326"/>
        <v>0</v>
      </c>
      <c r="AA2997" s="227">
        <f t="shared" si="328"/>
        <v>0</v>
      </c>
    </row>
    <row r="2998" spans="2:27" ht="13.5" hidden="1">
      <c r="B2998" s="232" t="s">
        <v>1110</v>
      </c>
      <c r="C2998" s="232" t="s">
        <v>884</v>
      </c>
      <c r="D2998" s="232" t="s">
        <v>1448</v>
      </c>
      <c r="E2998" s="232" t="s">
        <v>988</v>
      </c>
      <c r="F2998" s="232">
        <v>8</v>
      </c>
      <c r="G2998" s="232" t="s">
        <v>1312</v>
      </c>
      <c r="H2998" s="233">
        <v>0.7268</v>
      </c>
      <c r="I2998" s="233">
        <v>0</v>
      </c>
      <c r="J2998" s="233">
        <v>0</v>
      </c>
      <c r="K2998" s="234">
        <v>0</v>
      </c>
      <c r="L2998" s="233">
        <v>0</v>
      </c>
      <c r="M2998" s="234">
        <v>0</v>
      </c>
      <c r="N2998" s="233">
        <v>0</v>
      </c>
      <c r="O2998" s="233">
        <v>0</v>
      </c>
      <c r="P2998" s="233">
        <v>0</v>
      </c>
      <c r="Q2998" s="234">
        <v>0</v>
      </c>
      <c r="R2998" s="233">
        <v>0</v>
      </c>
      <c r="S2998" s="234">
        <v>0</v>
      </c>
      <c r="T2998" s="233">
        <v>0</v>
      </c>
      <c r="U2998" s="235">
        <f t="shared" si="322"/>
        <v>530.56399999999996</v>
      </c>
      <c r="V2998" s="227">
        <f t="shared" si="323"/>
        <v>0</v>
      </c>
      <c r="W2998" s="227">
        <f t="shared" si="324"/>
        <v>0</v>
      </c>
      <c r="X2998" s="227">
        <f t="shared" si="327"/>
        <v>0</v>
      </c>
      <c r="Y2998" s="227">
        <f t="shared" si="325"/>
        <v>0</v>
      </c>
      <c r="Z2998" s="227">
        <f t="shared" si="326"/>
        <v>0</v>
      </c>
      <c r="AA2998" s="227">
        <f t="shared" si="328"/>
        <v>0</v>
      </c>
    </row>
    <row r="2999" spans="2:27" ht="13.5" hidden="1">
      <c r="B2999" s="232" t="s">
        <v>1110</v>
      </c>
      <c r="C2999" s="232" t="s">
        <v>885</v>
      </c>
      <c r="D2999" s="232" t="s">
        <v>1448</v>
      </c>
      <c r="E2999" s="232" t="s">
        <v>988</v>
      </c>
      <c r="F2999" s="232">
        <v>2</v>
      </c>
      <c r="G2999" s="232" t="s">
        <v>1315</v>
      </c>
      <c r="H2999" s="233">
        <v>0.2092</v>
      </c>
      <c r="I2999" s="233">
        <v>0</v>
      </c>
      <c r="J2999" s="233">
        <v>0</v>
      </c>
      <c r="K2999" s="234">
        <v>0</v>
      </c>
      <c r="L2999" s="233">
        <v>0</v>
      </c>
      <c r="M2999" s="234">
        <v>0</v>
      </c>
      <c r="N2999" s="233">
        <v>0</v>
      </c>
      <c r="O2999" s="233">
        <v>0</v>
      </c>
      <c r="P2999" s="233">
        <v>0</v>
      </c>
      <c r="Q2999" s="234">
        <v>0</v>
      </c>
      <c r="R2999" s="233">
        <v>0</v>
      </c>
      <c r="S2999" s="234">
        <v>0</v>
      </c>
      <c r="T2999" s="233">
        <v>0</v>
      </c>
      <c r="U2999" s="235">
        <f t="shared" si="322"/>
        <v>152.71600000000001</v>
      </c>
      <c r="V2999" s="227">
        <f t="shared" si="323"/>
        <v>0</v>
      </c>
      <c r="W2999" s="227">
        <f t="shared" si="324"/>
        <v>0</v>
      </c>
      <c r="X2999" s="227">
        <f t="shared" si="327"/>
        <v>0</v>
      </c>
      <c r="Y2999" s="227">
        <f t="shared" si="325"/>
        <v>0</v>
      </c>
      <c r="Z2999" s="227">
        <f t="shared" si="326"/>
        <v>0</v>
      </c>
      <c r="AA2999" s="227">
        <f t="shared" si="328"/>
        <v>0</v>
      </c>
    </row>
    <row r="3000" spans="2:27" ht="13.5" hidden="1">
      <c r="B3000" s="232" t="s">
        <v>1110</v>
      </c>
      <c r="C3000" s="232" t="s">
        <v>886</v>
      </c>
      <c r="D3000" s="232" t="s">
        <v>1448</v>
      </c>
      <c r="E3000" s="232" t="s">
        <v>988</v>
      </c>
      <c r="F3000" s="232">
        <v>2</v>
      </c>
      <c r="G3000" s="232" t="s">
        <v>1314</v>
      </c>
      <c r="H3000" s="233">
        <v>0.15160000000000001</v>
      </c>
      <c r="I3000" s="233">
        <v>0</v>
      </c>
      <c r="J3000" s="233">
        <v>0</v>
      </c>
      <c r="K3000" s="234">
        <v>0</v>
      </c>
      <c r="L3000" s="233">
        <v>0</v>
      </c>
      <c r="M3000" s="234">
        <v>0</v>
      </c>
      <c r="N3000" s="233">
        <v>0</v>
      </c>
      <c r="O3000" s="233">
        <v>0</v>
      </c>
      <c r="P3000" s="233">
        <v>0</v>
      </c>
      <c r="Q3000" s="234">
        <v>0</v>
      </c>
      <c r="R3000" s="233">
        <v>0</v>
      </c>
      <c r="S3000" s="234">
        <v>0</v>
      </c>
      <c r="T3000" s="233">
        <v>0</v>
      </c>
      <c r="U3000" s="235">
        <f t="shared" si="322"/>
        <v>110.66800000000001</v>
      </c>
      <c r="V3000" s="227">
        <f t="shared" si="323"/>
        <v>0</v>
      </c>
      <c r="W3000" s="227">
        <f t="shared" si="324"/>
        <v>0</v>
      </c>
      <c r="X3000" s="227">
        <f t="shared" si="327"/>
        <v>0</v>
      </c>
      <c r="Y3000" s="227">
        <f t="shared" si="325"/>
        <v>0</v>
      </c>
      <c r="Z3000" s="227">
        <f t="shared" si="326"/>
        <v>0</v>
      </c>
      <c r="AA3000" s="227">
        <f t="shared" si="328"/>
        <v>0</v>
      </c>
    </row>
    <row r="3001" spans="2:27" ht="13.5" hidden="1">
      <c r="B3001" s="232" t="s">
        <v>1110</v>
      </c>
      <c r="C3001" s="232" t="s">
        <v>887</v>
      </c>
      <c r="D3001" s="232" t="s">
        <v>1448</v>
      </c>
      <c r="E3001" s="232" t="s">
        <v>988</v>
      </c>
      <c r="F3001" s="232">
        <v>1</v>
      </c>
      <c r="G3001" s="232" t="s">
        <v>1417</v>
      </c>
      <c r="H3001" s="233">
        <v>9.1399999999999995E-2</v>
      </c>
      <c r="I3001" s="233">
        <v>0</v>
      </c>
      <c r="J3001" s="233">
        <v>0</v>
      </c>
      <c r="K3001" s="234">
        <v>0</v>
      </c>
      <c r="L3001" s="233">
        <v>0</v>
      </c>
      <c r="M3001" s="234">
        <v>0</v>
      </c>
      <c r="N3001" s="233">
        <v>0</v>
      </c>
      <c r="O3001" s="233">
        <v>0</v>
      </c>
      <c r="P3001" s="233">
        <v>0</v>
      </c>
      <c r="Q3001" s="234">
        <v>0</v>
      </c>
      <c r="R3001" s="233">
        <v>0</v>
      </c>
      <c r="S3001" s="234">
        <v>0</v>
      </c>
      <c r="T3001" s="233">
        <v>0</v>
      </c>
      <c r="U3001" s="235">
        <f t="shared" si="322"/>
        <v>66.721999999999994</v>
      </c>
      <c r="V3001" s="227">
        <f t="shared" si="323"/>
        <v>0</v>
      </c>
      <c r="W3001" s="227">
        <f t="shared" si="324"/>
        <v>0</v>
      </c>
      <c r="X3001" s="227">
        <f t="shared" si="327"/>
        <v>0</v>
      </c>
      <c r="Y3001" s="227">
        <f t="shared" si="325"/>
        <v>0</v>
      </c>
      <c r="Z3001" s="227">
        <f t="shared" si="326"/>
        <v>0</v>
      </c>
      <c r="AA3001" s="227">
        <f t="shared" si="328"/>
        <v>0</v>
      </c>
    </row>
    <row r="3002" spans="2:27" ht="13.5" hidden="1">
      <c r="B3002" s="232" t="s">
        <v>1110</v>
      </c>
      <c r="C3002" s="232" t="s">
        <v>889</v>
      </c>
      <c r="D3002" s="232" t="s">
        <v>1448</v>
      </c>
      <c r="E3002" s="232" t="s">
        <v>988</v>
      </c>
      <c r="F3002" s="232">
        <v>1</v>
      </c>
      <c r="G3002" s="232" t="s">
        <v>1322</v>
      </c>
      <c r="H3002" s="233">
        <v>0.10580000000000001</v>
      </c>
      <c r="I3002" s="233">
        <v>0</v>
      </c>
      <c r="J3002" s="233">
        <v>0</v>
      </c>
      <c r="K3002" s="234">
        <v>0</v>
      </c>
      <c r="L3002" s="233">
        <v>0</v>
      </c>
      <c r="M3002" s="234">
        <v>0</v>
      </c>
      <c r="N3002" s="233">
        <v>0</v>
      </c>
      <c r="O3002" s="233">
        <v>0</v>
      </c>
      <c r="P3002" s="233">
        <v>0</v>
      </c>
      <c r="Q3002" s="234">
        <v>0</v>
      </c>
      <c r="R3002" s="233">
        <v>0</v>
      </c>
      <c r="S3002" s="234">
        <v>0</v>
      </c>
      <c r="T3002" s="233">
        <v>0</v>
      </c>
      <c r="U3002" s="235">
        <f t="shared" si="322"/>
        <v>77.234000000000009</v>
      </c>
      <c r="V3002" s="227">
        <f t="shared" si="323"/>
        <v>0</v>
      </c>
      <c r="W3002" s="227">
        <f t="shared" si="324"/>
        <v>0</v>
      </c>
      <c r="X3002" s="227">
        <f t="shared" si="327"/>
        <v>0</v>
      </c>
      <c r="Y3002" s="227">
        <f t="shared" si="325"/>
        <v>0</v>
      </c>
      <c r="Z3002" s="227">
        <f t="shared" si="326"/>
        <v>0</v>
      </c>
      <c r="AA3002" s="227">
        <f t="shared" si="328"/>
        <v>0</v>
      </c>
    </row>
    <row r="3003" spans="2:27" ht="13.5" hidden="1">
      <c r="B3003" s="232" t="s">
        <v>1110</v>
      </c>
      <c r="C3003" s="232" t="s">
        <v>890</v>
      </c>
      <c r="D3003" s="232" t="s">
        <v>1448</v>
      </c>
      <c r="E3003" s="232" t="s">
        <v>988</v>
      </c>
      <c r="F3003" s="232">
        <v>4</v>
      </c>
      <c r="G3003" s="232" t="s">
        <v>1311</v>
      </c>
      <c r="H3003" s="233">
        <v>0.3584</v>
      </c>
      <c r="I3003" s="233">
        <v>0</v>
      </c>
      <c r="J3003" s="233">
        <v>0</v>
      </c>
      <c r="K3003" s="234">
        <v>0</v>
      </c>
      <c r="L3003" s="233">
        <v>0</v>
      </c>
      <c r="M3003" s="234">
        <v>0</v>
      </c>
      <c r="N3003" s="233">
        <v>0</v>
      </c>
      <c r="O3003" s="233">
        <v>0</v>
      </c>
      <c r="P3003" s="233">
        <v>0</v>
      </c>
      <c r="Q3003" s="234">
        <v>0</v>
      </c>
      <c r="R3003" s="233">
        <v>0</v>
      </c>
      <c r="S3003" s="234">
        <v>0</v>
      </c>
      <c r="T3003" s="233">
        <v>0</v>
      </c>
      <c r="U3003" s="235">
        <f t="shared" si="322"/>
        <v>261.63200000000001</v>
      </c>
      <c r="V3003" s="227">
        <f t="shared" si="323"/>
        <v>0</v>
      </c>
      <c r="W3003" s="227">
        <f t="shared" si="324"/>
        <v>0</v>
      </c>
      <c r="X3003" s="227">
        <f t="shared" si="327"/>
        <v>0</v>
      </c>
      <c r="Y3003" s="227">
        <f t="shared" si="325"/>
        <v>0</v>
      </c>
      <c r="Z3003" s="227">
        <f t="shared" si="326"/>
        <v>0</v>
      </c>
      <c r="AA3003" s="227">
        <f t="shared" si="328"/>
        <v>0</v>
      </c>
    </row>
    <row r="3004" spans="2:27" ht="13.5" hidden="1">
      <c r="B3004" s="232" t="s">
        <v>1110</v>
      </c>
      <c r="C3004" s="232" t="s">
        <v>891</v>
      </c>
      <c r="D3004" s="232" t="s">
        <v>1448</v>
      </c>
      <c r="E3004" s="232" t="s">
        <v>988</v>
      </c>
      <c r="F3004" s="232">
        <v>8</v>
      </c>
      <c r="G3004" s="232" t="s">
        <v>1312</v>
      </c>
      <c r="H3004" s="233">
        <v>0.68200000000000005</v>
      </c>
      <c r="I3004" s="233">
        <v>0</v>
      </c>
      <c r="J3004" s="233">
        <v>0</v>
      </c>
      <c r="K3004" s="234">
        <v>0</v>
      </c>
      <c r="L3004" s="233">
        <v>0</v>
      </c>
      <c r="M3004" s="234">
        <v>0</v>
      </c>
      <c r="N3004" s="233">
        <v>0</v>
      </c>
      <c r="O3004" s="233">
        <v>0</v>
      </c>
      <c r="P3004" s="233">
        <v>0</v>
      </c>
      <c r="Q3004" s="234">
        <v>0</v>
      </c>
      <c r="R3004" s="233">
        <v>0</v>
      </c>
      <c r="S3004" s="234">
        <v>0</v>
      </c>
      <c r="T3004" s="233">
        <v>0</v>
      </c>
      <c r="U3004" s="235">
        <f t="shared" si="322"/>
        <v>497.86</v>
      </c>
      <c r="V3004" s="227">
        <f t="shared" si="323"/>
        <v>0</v>
      </c>
      <c r="W3004" s="227">
        <f t="shared" si="324"/>
        <v>0</v>
      </c>
      <c r="X3004" s="227">
        <f t="shared" si="327"/>
        <v>0</v>
      </c>
      <c r="Y3004" s="227">
        <f t="shared" si="325"/>
        <v>0</v>
      </c>
      <c r="Z3004" s="227">
        <f t="shared" si="326"/>
        <v>0</v>
      </c>
      <c r="AA3004" s="227">
        <f t="shared" si="328"/>
        <v>0</v>
      </c>
    </row>
    <row r="3005" spans="2:27" ht="13.5" hidden="1">
      <c r="B3005" s="232" t="s">
        <v>1110</v>
      </c>
      <c r="C3005" s="232" t="s">
        <v>892</v>
      </c>
      <c r="D3005" s="232" t="s">
        <v>1448</v>
      </c>
      <c r="E3005" s="232" t="s">
        <v>988</v>
      </c>
      <c r="F3005" s="232">
        <v>2</v>
      </c>
      <c r="G3005" s="232" t="s">
        <v>1315</v>
      </c>
      <c r="H3005" s="233">
        <v>0.19800000000000001</v>
      </c>
      <c r="I3005" s="233">
        <v>0</v>
      </c>
      <c r="J3005" s="233">
        <v>0</v>
      </c>
      <c r="K3005" s="234">
        <v>0</v>
      </c>
      <c r="L3005" s="233">
        <v>0</v>
      </c>
      <c r="M3005" s="234">
        <v>0</v>
      </c>
      <c r="N3005" s="233">
        <v>0</v>
      </c>
      <c r="O3005" s="233">
        <v>0</v>
      </c>
      <c r="P3005" s="233">
        <v>0</v>
      </c>
      <c r="Q3005" s="234">
        <v>0</v>
      </c>
      <c r="R3005" s="233">
        <v>0</v>
      </c>
      <c r="S3005" s="234">
        <v>0</v>
      </c>
      <c r="T3005" s="233">
        <v>0</v>
      </c>
      <c r="U3005" s="235">
        <f t="shared" si="322"/>
        <v>144.54000000000002</v>
      </c>
      <c r="V3005" s="227">
        <f t="shared" si="323"/>
        <v>0</v>
      </c>
      <c r="W3005" s="227">
        <f t="shared" si="324"/>
        <v>0</v>
      </c>
      <c r="X3005" s="227">
        <f t="shared" si="327"/>
        <v>0</v>
      </c>
      <c r="Y3005" s="227">
        <f t="shared" si="325"/>
        <v>0</v>
      </c>
      <c r="Z3005" s="227">
        <f t="shared" si="326"/>
        <v>0</v>
      </c>
      <c r="AA3005" s="227">
        <f t="shared" si="328"/>
        <v>0</v>
      </c>
    </row>
    <row r="3006" spans="2:27" ht="13.5" hidden="1">
      <c r="B3006" s="232" t="s">
        <v>1110</v>
      </c>
      <c r="C3006" s="232" t="s">
        <v>297</v>
      </c>
      <c r="D3006" s="232" t="s">
        <v>1448</v>
      </c>
      <c r="E3006" s="232" t="s">
        <v>988</v>
      </c>
      <c r="F3006" s="232">
        <v>2</v>
      </c>
      <c r="G3006" s="232" t="s">
        <v>1314</v>
      </c>
      <c r="H3006" s="233">
        <v>0.14599999999999999</v>
      </c>
      <c r="I3006" s="233">
        <v>0</v>
      </c>
      <c r="J3006" s="233">
        <v>0</v>
      </c>
      <c r="K3006" s="234">
        <v>0</v>
      </c>
      <c r="L3006" s="233">
        <v>0</v>
      </c>
      <c r="M3006" s="234">
        <v>0</v>
      </c>
      <c r="N3006" s="233">
        <v>0</v>
      </c>
      <c r="O3006" s="233">
        <v>0</v>
      </c>
      <c r="P3006" s="233">
        <v>0</v>
      </c>
      <c r="Q3006" s="234">
        <v>0</v>
      </c>
      <c r="R3006" s="233">
        <v>0</v>
      </c>
      <c r="S3006" s="234">
        <v>0</v>
      </c>
      <c r="T3006" s="233">
        <v>0</v>
      </c>
      <c r="U3006" s="235">
        <f t="shared" si="322"/>
        <v>106.58</v>
      </c>
      <c r="V3006" s="227">
        <f t="shared" si="323"/>
        <v>0</v>
      </c>
      <c r="W3006" s="227">
        <f t="shared" si="324"/>
        <v>0</v>
      </c>
      <c r="X3006" s="227">
        <f t="shared" si="327"/>
        <v>0</v>
      </c>
      <c r="Y3006" s="227">
        <f t="shared" si="325"/>
        <v>0</v>
      </c>
      <c r="Z3006" s="227">
        <f t="shared" si="326"/>
        <v>0</v>
      </c>
      <c r="AA3006" s="227">
        <f t="shared" si="328"/>
        <v>0</v>
      </c>
    </row>
    <row r="3007" spans="2:27" ht="13.5" hidden="1">
      <c r="B3007" s="232" t="s">
        <v>1110</v>
      </c>
      <c r="C3007" s="232" t="s">
        <v>893</v>
      </c>
      <c r="D3007" s="232" t="s">
        <v>1448</v>
      </c>
      <c r="E3007" s="232" t="s">
        <v>988</v>
      </c>
      <c r="F3007" s="232">
        <v>2</v>
      </c>
      <c r="G3007" s="232" t="s">
        <v>1417</v>
      </c>
      <c r="H3007" s="233">
        <v>0.107</v>
      </c>
      <c r="I3007" s="233">
        <v>0</v>
      </c>
      <c r="J3007" s="233">
        <v>0</v>
      </c>
      <c r="K3007" s="234">
        <v>0</v>
      </c>
      <c r="L3007" s="233">
        <v>0</v>
      </c>
      <c r="M3007" s="234">
        <v>0</v>
      </c>
      <c r="N3007" s="233">
        <v>0</v>
      </c>
      <c r="O3007" s="233">
        <v>0</v>
      </c>
      <c r="P3007" s="233">
        <v>0</v>
      </c>
      <c r="Q3007" s="234">
        <v>0</v>
      </c>
      <c r="R3007" s="233">
        <v>0</v>
      </c>
      <c r="S3007" s="234">
        <v>0</v>
      </c>
      <c r="T3007" s="233">
        <v>0</v>
      </c>
      <c r="U3007" s="235">
        <f t="shared" si="322"/>
        <v>78.11</v>
      </c>
      <c r="V3007" s="227">
        <f t="shared" si="323"/>
        <v>0</v>
      </c>
      <c r="W3007" s="227">
        <f t="shared" si="324"/>
        <v>0</v>
      </c>
      <c r="X3007" s="227">
        <f t="shared" si="327"/>
        <v>0</v>
      </c>
      <c r="Y3007" s="227">
        <f t="shared" si="325"/>
        <v>0</v>
      </c>
      <c r="Z3007" s="227">
        <f t="shared" si="326"/>
        <v>0</v>
      </c>
      <c r="AA3007" s="227">
        <f t="shared" si="328"/>
        <v>0</v>
      </c>
    </row>
    <row r="3008" spans="2:27" ht="13.5" hidden="1">
      <c r="B3008" s="232" t="s">
        <v>1110</v>
      </c>
      <c r="C3008" s="232" t="s">
        <v>895</v>
      </c>
      <c r="D3008" s="232" t="s">
        <v>1448</v>
      </c>
      <c r="E3008" s="232" t="s">
        <v>988</v>
      </c>
      <c r="F3008" s="232">
        <v>2</v>
      </c>
      <c r="G3008" s="232" t="s">
        <v>1322</v>
      </c>
      <c r="H3008" s="233">
        <v>0.12</v>
      </c>
      <c r="I3008" s="233">
        <v>0</v>
      </c>
      <c r="J3008" s="233">
        <v>0</v>
      </c>
      <c r="K3008" s="234">
        <v>0</v>
      </c>
      <c r="L3008" s="233">
        <v>0</v>
      </c>
      <c r="M3008" s="234">
        <v>0</v>
      </c>
      <c r="N3008" s="233">
        <v>0</v>
      </c>
      <c r="O3008" s="233">
        <v>0</v>
      </c>
      <c r="P3008" s="233">
        <v>0</v>
      </c>
      <c r="Q3008" s="234">
        <v>0</v>
      </c>
      <c r="R3008" s="233">
        <v>0</v>
      </c>
      <c r="S3008" s="234">
        <v>0</v>
      </c>
      <c r="T3008" s="233">
        <v>0</v>
      </c>
      <c r="U3008" s="235">
        <f t="shared" si="322"/>
        <v>87.6</v>
      </c>
      <c r="V3008" s="227">
        <f t="shared" si="323"/>
        <v>0</v>
      </c>
      <c r="W3008" s="227">
        <f t="shared" si="324"/>
        <v>0</v>
      </c>
      <c r="X3008" s="227">
        <f t="shared" si="327"/>
        <v>0</v>
      </c>
      <c r="Y3008" s="227">
        <f t="shared" si="325"/>
        <v>0</v>
      </c>
      <c r="Z3008" s="227">
        <f t="shared" si="326"/>
        <v>0</v>
      </c>
      <c r="AA3008" s="227">
        <f t="shared" si="328"/>
        <v>0</v>
      </c>
    </row>
    <row r="3009" spans="2:27" ht="13.5" hidden="1">
      <c r="B3009" s="232" t="s">
        <v>1110</v>
      </c>
      <c r="C3009" s="232" t="s">
        <v>896</v>
      </c>
      <c r="D3009" s="232" t="s">
        <v>1448</v>
      </c>
      <c r="E3009" s="232" t="s">
        <v>988</v>
      </c>
      <c r="F3009" s="232">
        <v>4</v>
      </c>
      <c r="G3009" s="232" t="s">
        <v>1311</v>
      </c>
      <c r="H3009" s="233">
        <v>0.33600000000000002</v>
      </c>
      <c r="I3009" s="233">
        <v>0</v>
      </c>
      <c r="J3009" s="233">
        <v>0</v>
      </c>
      <c r="K3009" s="234">
        <v>0</v>
      </c>
      <c r="L3009" s="233">
        <v>0</v>
      </c>
      <c r="M3009" s="234">
        <v>0</v>
      </c>
      <c r="N3009" s="233">
        <v>0</v>
      </c>
      <c r="O3009" s="233">
        <v>0</v>
      </c>
      <c r="P3009" s="233">
        <v>0</v>
      </c>
      <c r="Q3009" s="234">
        <v>0</v>
      </c>
      <c r="R3009" s="233">
        <v>0</v>
      </c>
      <c r="S3009" s="234">
        <v>0</v>
      </c>
      <c r="T3009" s="233">
        <v>0</v>
      </c>
      <c r="U3009" s="235">
        <f t="shared" si="322"/>
        <v>245.28</v>
      </c>
      <c r="V3009" s="227">
        <f t="shared" si="323"/>
        <v>0</v>
      </c>
      <c r="W3009" s="227">
        <f t="shared" si="324"/>
        <v>0</v>
      </c>
      <c r="X3009" s="227">
        <f t="shared" si="327"/>
        <v>0</v>
      </c>
      <c r="Y3009" s="227">
        <f t="shared" si="325"/>
        <v>0</v>
      </c>
      <c r="Z3009" s="227">
        <f t="shared" si="326"/>
        <v>0</v>
      </c>
      <c r="AA3009" s="227">
        <f t="shared" si="328"/>
        <v>0</v>
      </c>
    </row>
    <row r="3010" spans="2:27" ht="13.5" hidden="1">
      <c r="B3010" s="232" t="s">
        <v>1110</v>
      </c>
      <c r="C3010" s="232" t="s">
        <v>897</v>
      </c>
      <c r="D3010" s="232" t="s">
        <v>1448</v>
      </c>
      <c r="E3010" s="232" t="s">
        <v>988</v>
      </c>
      <c r="F3010" s="232">
        <v>8</v>
      </c>
      <c r="G3010" s="232" t="s">
        <v>1312</v>
      </c>
      <c r="H3010" s="233">
        <v>0.64039999999999997</v>
      </c>
      <c r="I3010" s="233">
        <v>0</v>
      </c>
      <c r="J3010" s="233">
        <v>0</v>
      </c>
      <c r="K3010" s="234">
        <v>0</v>
      </c>
      <c r="L3010" s="233">
        <v>0</v>
      </c>
      <c r="M3010" s="234">
        <v>0</v>
      </c>
      <c r="N3010" s="233">
        <v>0</v>
      </c>
      <c r="O3010" s="233">
        <v>0</v>
      </c>
      <c r="P3010" s="233">
        <v>0</v>
      </c>
      <c r="Q3010" s="234">
        <v>0</v>
      </c>
      <c r="R3010" s="233">
        <v>0</v>
      </c>
      <c r="S3010" s="234">
        <v>0</v>
      </c>
      <c r="T3010" s="233">
        <v>0</v>
      </c>
      <c r="U3010" s="235">
        <f t="shared" si="322"/>
        <v>467.49199999999996</v>
      </c>
      <c r="V3010" s="227">
        <f t="shared" si="323"/>
        <v>0</v>
      </c>
      <c r="W3010" s="227">
        <f t="shared" si="324"/>
        <v>0</v>
      </c>
      <c r="X3010" s="227">
        <f t="shared" si="327"/>
        <v>0</v>
      </c>
      <c r="Y3010" s="227">
        <f t="shared" si="325"/>
        <v>0</v>
      </c>
      <c r="Z3010" s="227">
        <f t="shared" si="326"/>
        <v>0</v>
      </c>
      <c r="AA3010" s="227">
        <f t="shared" si="328"/>
        <v>0</v>
      </c>
    </row>
    <row r="3011" spans="2:27" ht="13.5" hidden="1">
      <c r="B3011" s="232" t="s">
        <v>1110</v>
      </c>
      <c r="C3011" s="232" t="s">
        <v>898</v>
      </c>
      <c r="D3011" s="232" t="s">
        <v>1448</v>
      </c>
      <c r="E3011" s="232" t="s">
        <v>988</v>
      </c>
      <c r="F3011" s="232">
        <v>2</v>
      </c>
      <c r="G3011" s="232" t="s">
        <v>1315</v>
      </c>
      <c r="H3011" s="233">
        <v>0.18759999999999999</v>
      </c>
      <c r="I3011" s="233">
        <v>0</v>
      </c>
      <c r="J3011" s="233">
        <v>0</v>
      </c>
      <c r="K3011" s="234">
        <v>0</v>
      </c>
      <c r="L3011" s="233">
        <v>0</v>
      </c>
      <c r="M3011" s="234">
        <v>0</v>
      </c>
      <c r="N3011" s="233">
        <v>0</v>
      </c>
      <c r="O3011" s="233">
        <v>0</v>
      </c>
      <c r="P3011" s="233">
        <v>0</v>
      </c>
      <c r="Q3011" s="234">
        <v>0</v>
      </c>
      <c r="R3011" s="233">
        <v>0</v>
      </c>
      <c r="S3011" s="234">
        <v>0</v>
      </c>
      <c r="T3011" s="233">
        <v>0</v>
      </c>
      <c r="U3011" s="235">
        <f t="shared" si="322"/>
        <v>136.94799999999998</v>
      </c>
      <c r="V3011" s="227">
        <f t="shared" si="323"/>
        <v>0</v>
      </c>
      <c r="W3011" s="227">
        <f t="shared" si="324"/>
        <v>0</v>
      </c>
      <c r="X3011" s="227">
        <f t="shared" si="327"/>
        <v>0</v>
      </c>
      <c r="Y3011" s="227">
        <f t="shared" si="325"/>
        <v>0</v>
      </c>
      <c r="Z3011" s="227">
        <f t="shared" si="326"/>
        <v>0</v>
      </c>
      <c r="AA3011" s="227">
        <f t="shared" si="328"/>
        <v>0</v>
      </c>
    </row>
    <row r="3012" spans="2:27" ht="13.5" hidden="1">
      <c r="B3012" s="232" t="s">
        <v>1110</v>
      </c>
      <c r="C3012" s="232" t="s">
        <v>899</v>
      </c>
      <c r="D3012" s="232" t="s">
        <v>1448</v>
      </c>
      <c r="E3012" s="232" t="s">
        <v>988</v>
      </c>
      <c r="F3012" s="232">
        <v>2</v>
      </c>
      <c r="G3012" s="232" t="s">
        <v>1314</v>
      </c>
      <c r="H3012" s="233">
        <v>0.14080000000000001</v>
      </c>
      <c r="I3012" s="233">
        <v>0</v>
      </c>
      <c r="J3012" s="233">
        <v>0</v>
      </c>
      <c r="K3012" s="234">
        <v>0</v>
      </c>
      <c r="L3012" s="233">
        <v>0</v>
      </c>
      <c r="M3012" s="234">
        <v>0</v>
      </c>
      <c r="N3012" s="233">
        <v>0</v>
      </c>
      <c r="O3012" s="233">
        <v>0</v>
      </c>
      <c r="P3012" s="233">
        <v>0</v>
      </c>
      <c r="Q3012" s="234">
        <v>0</v>
      </c>
      <c r="R3012" s="233">
        <v>0</v>
      </c>
      <c r="S3012" s="234">
        <v>0</v>
      </c>
      <c r="T3012" s="233">
        <v>0</v>
      </c>
      <c r="U3012" s="235">
        <f t="shared" ref="U3012:U3075" si="329">H3012*hour_M</f>
        <v>102.78400000000001</v>
      </c>
      <c r="V3012" s="227">
        <f t="shared" ref="V3012:V3075" si="330">J3012*hour_M</f>
        <v>0</v>
      </c>
      <c r="W3012" s="227">
        <f t="shared" ref="W3012:W3075" si="331">K3012/12+L3012*hour_M</f>
        <v>0</v>
      </c>
      <c r="X3012" s="227">
        <f t="shared" si="327"/>
        <v>0</v>
      </c>
      <c r="Y3012" s="227">
        <f t="shared" ref="Y3012:Y3075" si="332">P3012*hour_M</f>
        <v>0</v>
      </c>
      <c r="Z3012" s="227">
        <f t="shared" ref="Z3012:Z3075" si="333">Q3012/36+R3012*hour_M</f>
        <v>0</v>
      </c>
      <c r="AA3012" s="227">
        <f t="shared" si="328"/>
        <v>0</v>
      </c>
    </row>
    <row r="3013" spans="2:27" ht="13.5" hidden="1">
      <c r="B3013" s="232" t="s">
        <v>1110</v>
      </c>
      <c r="C3013" s="232" t="s">
        <v>900</v>
      </c>
      <c r="D3013" s="232" t="s">
        <v>1448</v>
      </c>
      <c r="E3013" s="232" t="s">
        <v>988</v>
      </c>
      <c r="F3013" s="232">
        <v>2</v>
      </c>
      <c r="G3013" s="232" t="s">
        <v>1417</v>
      </c>
      <c r="H3013" s="233">
        <v>0.1057</v>
      </c>
      <c r="I3013" s="233">
        <v>0</v>
      </c>
      <c r="J3013" s="233">
        <v>0</v>
      </c>
      <c r="K3013" s="234">
        <v>0</v>
      </c>
      <c r="L3013" s="233">
        <v>0</v>
      </c>
      <c r="M3013" s="234">
        <v>0</v>
      </c>
      <c r="N3013" s="233">
        <v>0</v>
      </c>
      <c r="O3013" s="233">
        <v>0</v>
      </c>
      <c r="P3013" s="233">
        <v>0</v>
      </c>
      <c r="Q3013" s="234">
        <v>0</v>
      </c>
      <c r="R3013" s="233">
        <v>0</v>
      </c>
      <c r="S3013" s="234">
        <v>0</v>
      </c>
      <c r="T3013" s="233">
        <v>0</v>
      </c>
      <c r="U3013" s="235">
        <f t="shared" si="329"/>
        <v>77.161000000000001</v>
      </c>
      <c r="V3013" s="227">
        <f t="shared" si="330"/>
        <v>0</v>
      </c>
      <c r="W3013" s="227">
        <f t="shared" si="331"/>
        <v>0</v>
      </c>
      <c r="X3013" s="227">
        <f t="shared" ref="X3013:X3076" si="334">M3013/12</f>
        <v>0</v>
      </c>
      <c r="Y3013" s="227">
        <f t="shared" si="332"/>
        <v>0</v>
      </c>
      <c r="Z3013" s="227">
        <f t="shared" si="333"/>
        <v>0</v>
      </c>
      <c r="AA3013" s="227">
        <f t="shared" ref="AA3013:AA3076" si="335">S3013/36</f>
        <v>0</v>
      </c>
    </row>
    <row r="3014" spans="2:27" ht="13.5" hidden="1">
      <c r="B3014" s="232" t="s">
        <v>1110</v>
      </c>
      <c r="C3014" s="232" t="s">
        <v>902</v>
      </c>
      <c r="D3014" s="232" t="s">
        <v>1448</v>
      </c>
      <c r="E3014" s="232" t="s">
        <v>988</v>
      </c>
      <c r="F3014" s="232">
        <v>2</v>
      </c>
      <c r="G3014" s="232" t="s">
        <v>1322</v>
      </c>
      <c r="H3014" s="233">
        <v>0.1174</v>
      </c>
      <c r="I3014" s="233">
        <v>0</v>
      </c>
      <c r="J3014" s="233">
        <v>0</v>
      </c>
      <c r="K3014" s="234">
        <v>0</v>
      </c>
      <c r="L3014" s="233">
        <v>0</v>
      </c>
      <c r="M3014" s="234">
        <v>0</v>
      </c>
      <c r="N3014" s="233">
        <v>0</v>
      </c>
      <c r="O3014" s="233">
        <v>0</v>
      </c>
      <c r="P3014" s="233">
        <v>0</v>
      </c>
      <c r="Q3014" s="234">
        <v>0</v>
      </c>
      <c r="R3014" s="233">
        <v>0</v>
      </c>
      <c r="S3014" s="234">
        <v>0</v>
      </c>
      <c r="T3014" s="233">
        <v>0</v>
      </c>
      <c r="U3014" s="235">
        <f t="shared" si="329"/>
        <v>85.701999999999998</v>
      </c>
      <c r="V3014" s="227">
        <f t="shared" si="330"/>
        <v>0</v>
      </c>
      <c r="W3014" s="227">
        <f t="shared" si="331"/>
        <v>0</v>
      </c>
      <c r="X3014" s="227">
        <f t="shared" si="334"/>
        <v>0</v>
      </c>
      <c r="Y3014" s="227">
        <f t="shared" si="332"/>
        <v>0</v>
      </c>
      <c r="Z3014" s="227">
        <f t="shared" si="333"/>
        <v>0</v>
      </c>
      <c r="AA3014" s="227">
        <f t="shared" si="335"/>
        <v>0</v>
      </c>
    </row>
    <row r="3015" spans="2:27" ht="13.5" hidden="1">
      <c r="B3015" s="232" t="s">
        <v>1110</v>
      </c>
      <c r="C3015" s="232" t="s">
        <v>903</v>
      </c>
      <c r="D3015" s="232" t="s">
        <v>1448</v>
      </c>
      <c r="E3015" s="232" t="s">
        <v>988</v>
      </c>
      <c r="F3015" s="232">
        <v>4</v>
      </c>
      <c r="G3015" s="232" t="s">
        <v>1311</v>
      </c>
      <c r="H3015" s="233">
        <v>0.31519999999999998</v>
      </c>
      <c r="I3015" s="233">
        <v>0</v>
      </c>
      <c r="J3015" s="233">
        <v>0</v>
      </c>
      <c r="K3015" s="234">
        <v>0</v>
      </c>
      <c r="L3015" s="233">
        <v>0</v>
      </c>
      <c r="M3015" s="234">
        <v>0</v>
      </c>
      <c r="N3015" s="233">
        <v>0</v>
      </c>
      <c r="O3015" s="233">
        <v>0</v>
      </c>
      <c r="P3015" s="233">
        <v>0</v>
      </c>
      <c r="Q3015" s="234">
        <v>0</v>
      </c>
      <c r="R3015" s="233">
        <v>0</v>
      </c>
      <c r="S3015" s="234">
        <v>0</v>
      </c>
      <c r="T3015" s="233">
        <v>0</v>
      </c>
      <c r="U3015" s="235">
        <f t="shared" si="329"/>
        <v>230.09599999999998</v>
      </c>
      <c r="V3015" s="227">
        <f t="shared" si="330"/>
        <v>0</v>
      </c>
      <c r="W3015" s="227">
        <f t="shared" si="331"/>
        <v>0</v>
      </c>
      <c r="X3015" s="227">
        <f t="shared" si="334"/>
        <v>0</v>
      </c>
      <c r="Y3015" s="227">
        <f t="shared" si="332"/>
        <v>0</v>
      </c>
      <c r="Z3015" s="227">
        <f t="shared" si="333"/>
        <v>0</v>
      </c>
      <c r="AA3015" s="227">
        <f t="shared" si="335"/>
        <v>0</v>
      </c>
    </row>
    <row r="3016" spans="2:27" ht="13.5" hidden="1">
      <c r="B3016" s="232" t="s">
        <v>1110</v>
      </c>
      <c r="C3016" s="232" t="s">
        <v>1419</v>
      </c>
      <c r="D3016" s="232" t="s">
        <v>1448</v>
      </c>
      <c r="E3016" s="232" t="s">
        <v>988</v>
      </c>
      <c r="F3016" s="232">
        <v>448</v>
      </c>
      <c r="G3016" s="232" t="s">
        <v>1420</v>
      </c>
      <c r="H3016" s="233">
        <v>271.21600000000001</v>
      </c>
      <c r="I3016" s="233">
        <v>0</v>
      </c>
      <c r="J3016" s="233">
        <v>0</v>
      </c>
      <c r="K3016" s="234">
        <v>0</v>
      </c>
      <c r="L3016" s="233">
        <v>0</v>
      </c>
      <c r="M3016" s="234">
        <v>0</v>
      </c>
      <c r="N3016" s="233">
        <v>0</v>
      </c>
      <c r="O3016" s="233">
        <v>0</v>
      </c>
      <c r="P3016" s="233">
        <v>0</v>
      </c>
      <c r="Q3016" s="234">
        <v>0</v>
      </c>
      <c r="R3016" s="233">
        <v>0</v>
      </c>
      <c r="S3016" s="234">
        <v>0</v>
      </c>
      <c r="T3016" s="233">
        <v>0</v>
      </c>
      <c r="U3016" s="235">
        <f t="shared" si="329"/>
        <v>197987.68</v>
      </c>
      <c r="V3016" s="227">
        <f t="shared" si="330"/>
        <v>0</v>
      </c>
      <c r="W3016" s="227">
        <f t="shared" si="331"/>
        <v>0</v>
      </c>
      <c r="X3016" s="227">
        <f t="shared" si="334"/>
        <v>0</v>
      </c>
      <c r="Y3016" s="227">
        <f t="shared" si="332"/>
        <v>0</v>
      </c>
      <c r="Z3016" s="227">
        <f t="shared" si="333"/>
        <v>0</v>
      </c>
      <c r="AA3016" s="227">
        <f t="shared" si="335"/>
        <v>0</v>
      </c>
    </row>
    <row r="3017" spans="2:27" ht="13.5" hidden="1">
      <c r="B3017" s="232" t="s">
        <v>1110</v>
      </c>
      <c r="C3017" s="232" t="s">
        <v>1421</v>
      </c>
      <c r="D3017" s="232" t="s">
        <v>1448</v>
      </c>
      <c r="E3017" s="232" t="s">
        <v>988</v>
      </c>
      <c r="F3017" s="232">
        <v>448</v>
      </c>
      <c r="G3017" s="232" t="s">
        <v>1422</v>
      </c>
      <c r="H3017" s="233">
        <v>73.613</v>
      </c>
      <c r="I3017" s="233">
        <v>0</v>
      </c>
      <c r="J3017" s="233">
        <v>0</v>
      </c>
      <c r="K3017" s="234">
        <v>0</v>
      </c>
      <c r="L3017" s="233">
        <v>0</v>
      </c>
      <c r="M3017" s="234">
        <v>0</v>
      </c>
      <c r="N3017" s="233">
        <v>0</v>
      </c>
      <c r="O3017" s="233">
        <v>0</v>
      </c>
      <c r="P3017" s="233">
        <v>0</v>
      </c>
      <c r="Q3017" s="234">
        <v>0</v>
      </c>
      <c r="R3017" s="233">
        <v>0</v>
      </c>
      <c r="S3017" s="234">
        <v>0</v>
      </c>
      <c r="T3017" s="233">
        <v>0</v>
      </c>
      <c r="U3017" s="235">
        <f t="shared" si="329"/>
        <v>53737.49</v>
      </c>
      <c r="V3017" s="227">
        <f t="shared" si="330"/>
        <v>0</v>
      </c>
      <c r="W3017" s="227">
        <f t="shared" si="331"/>
        <v>0</v>
      </c>
      <c r="X3017" s="227">
        <f t="shared" si="334"/>
        <v>0</v>
      </c>
      <c r="Y3017" s="227">
        <f t="shared" si="332"/>
        <v>0</v>
      </c>
      <c r="Z3017" s="227">
        <f t="shared" si="333"/>
        <v>0</v>
      </c>
      <c r="AA3017" s="227">
        <f t="shared" si="335"/>
        <v>0</v>
      </c>
    </row>
    <row r="3018" spans="2:27" ht="13.5" hidden="1">
      <c r="B3018" s="232" t="s">
        <v>1110</v>
      </c>
      <c r="C3018" s="232" t="s">
        <v>1423</v>
      </c>
      <c r="D3018" s="232" t="s">
        <v>1448</v>
      </c>
      <c r="E3018" s="232" t="s">
        <v>988</v>
      </c>
      <c r="F3018" s="232">
        <v>224</v>
      </c>
      <c r="G3018" s="232" t="s">
        <v>1422</v>
      </c>
      <c r="H3018" s="233">
        <v>59.9176</v>
      </c>
      <c r="I3018" s="233">
        <v>0</v>
      </c>
      <c r="J3018" s="233">
        <v>0</v>
      </c>
      <c r="K3018" s="234">
        <v>0</v>
      </c>
      <c r="L3018" s="233">
        <v>0</v>
      </c>
      <c r="M3018" s="234">
        <v>0</v>
      </c>
      <c r="N3018" s="233">
        <v>0</v>
      </c>
      <c r="O3018" s="233">
        <v>0</v>
      </c>
      <c r="P3018" s="233">
        <v>0</v>
      </c>
      <c r="Q3018" s="234">
        <v>0</v>
      </c>
      <c r="R3018" s="233">
        <v>0</v>
      </c>
      <c r="S3018" s="234">
        <v>0</v>
      </c>
      <c r="T3018" s="233">
        <v>0</v>
      </c>
      <c r="U3018" s="235">
        <f t="shared" si="329"/>
        <v>43739.847999999998</v>
      </c>
      <c r="V3018" s="227">
        <f t="shared" si="330"/>
        <v>0</v>
      </c>
      <c r="W3018" s="227">
        <f t="shared" si="331"/>
        <v>0</v>
      </c>
      <c r="X3018" s="227">
        <f t="shared" si="334"/>
        <v>0</v>
      </c>
      <c r="Y3018" s="227">
        <f t="shared" si="332"/>
        <v>0</v>
      </c>
      <c r="Z3018" s="227">
        <f t="shared" si="333"/>
        <v>0</v>
      </c>
      <c r="AA3018" s="227">
        <f t="shared" si="335"/>
        <v>0</v>
      </c>
    </row>
    <row r="3019" spans="2:27" ht="13.5" hidden="1">
      <c r="B3019" s="232" t="s">
        <v>1110</v>
      </c>
      <c r="C3019" s="232" t="s">
        <v>904</v>
      </c>
      <c r="D3019" s="232" t="s">
        <v>1448</v>
      </c>
      <c r="E3019" s="232" t="s">
        <v>988</v>
      </c>
      <c r="F3019" s="232">
        <v>64</v>
      </c>
      <c r="G3019" s="232" t="s">
        <v>1424</v>
      </c>
      <c r="H3019" s="233">
        <v>10.888999999999999</v>
      </c>
      <c r="I3019" s="233">
        <v>0</v>
      </c>
      <c r="J3019" s="233">
        <v>0</v>
      </c>
      <c r="K3019" s="234">
        <v>0</v>
      </c>
      <c r="L3019" s="233">
        <v>0</v>
      </c>
      <c r="M3019" s="234">
        <v>0</v>
      </c>
      <c r="N3019" s="233">
        <v>0</v>
      </c>
      <c r="O3019" s="233">
        <v>0</v>
      </c>
      <c r="P3019" s="233">
        <v>0</v>
      </c>
      <c r="Q3019" s="234">
        <v>0</v>
      </c>
      <c r="R3019" s="233">
        <v>0</v>
      </c>
      <c r="S3019" s="234">
        <v>0</v>
      </c>
      <c r="T3019" s="233">
        <v>0</v>
      </c>
      <c r="U3019" s="235">
        <f t="shared" si="329"/>
        <v>7948.9699999999993</v>
      </c>
      <c r="V3019" s="227">
        <f t="shared" si="330"/>
        <v>0</v>
      </c>
      <c r="W3019" s="227">
        <f t="shared" si="331"/>
        <v>0</v>
      </c>
      <c r="X3019" s="227">
        <f t="shared" si="334"/>
        <v>0</v>
      </c>
      <c r="Y3019" s="227">
        <f t="shared" si="332"/>
        <v>0</v>
      </c>
      <c r="Z3019" s="227">
        <f t="shared" si="333"/>
        <v>0</v>
      </c>
      <c r="AA3019" s="227">
        <f t="shared" si="335"/>
        <v>0</v>
      </c>
    </row>
    <row r="3020" spans="2:27" ht="13.5" hidden="1">
      <c r="B3020" s="232" t="s">
        <v>1110</v>
      </c>
      <c r="C3020" s="232" t="s">
        <v>905</v>
      </c>
      <c r="D3020" s="232" t="s">
        <v>1448</v>
      </c>
      <c r="E3020" s="232" t="s">
        <v>988</v>
      </c>
      <c r="F3020" s="232">
        <v>128</v>
      </c>
      <c r="G3020" s="232" t="s">
        <v>1425</v>
      </c>
      <c r="H3020" s="233">
        <v>21.648</v>
      </c>
      <c r="I3020" s="233">
        <v>0</v>
      </c>
      <c r="J3020" s="233">
        <v>0</v>
      </c>
      <c r="K3020" s="234">
        <v>0</v>
      </c>
      <c r="L3020" s="233">
        <v>0</v>
      </c>
      <c r="M3020" s="234">
        <v>0</v>
      </c>
      <c r="N3020" s="233">
        <v>0</v>
      </c>
      <c r="O3020" s="233">
        <v>0</v>
      </c>
      <c r="P3020" s="233">
        <v>0</v>
      </c>
      <c r="Q3020" s="234">
        <v>0</v>
      </c>
      <c r="R3020" s="233">
        <v>0</v>
      </c>
      <c r="S3020" s="234">
        <v>0</v>
      </c>
      <c r="T3020" s="233">
        <v>0</v>
      </c>
      <c r="U3020" s="235">
        <f t="shared" si="329"/>
        <v>15803.039999999999</v>
      </c>
      <c r="V3020" s="227">
        <f t="shared" si="330"/>
        <v>0</v>
      </c>
      <c r="W3020" s="227">
        <f t="shared" si="331"/>
        <v>0</v>
      </c>
      <c r="X3020" s="227">
        <f t="shared" si="334"/>
        <v>0</v>
      </c>
      <c r="Y3020" s="227">
        <f t="shared" si="332"/>
        <v>0</v>
      </c>
      <c r="Z3020" s="227">
        <f t="shared" si="333"/>
        <v>0</v>
      </c>
      <c r="AA3020" s="227">
        <f t="shared" si="335"/>
        <v>0</v>
      </c>
    </row>
    <row r="3021" spans="2:27" ht="13.5" hidden="1">
      <c r="B3021" s="232" t="s">
        <v>1110</v>
      </c>
      <c r="C3021" s="232" t="s">
        <v>906</v>
      </c>
      <c r="D3021" s="232" t="s">
        <v>1448</v>
      </c>
      <c r="E3021" s="232" t="s">
        <v>988</v>
      </c>
      <c r="F3021" s="232">
        <v>64</v>
      </c>
      <c r="G3021" s="232" t="s">
        <v>1425</v>
      </c>
      <c r="H3021" s="233">
        <v>20.562000000000001</v>
      </c>
      <c r="I3021" s="233">
        <v>0</v>
      </c>
      <c r="J3021" s="233">
        <v>0</v>
      </c>
      <c r="K3021" s="234">
        <v>0</v>
      </c>
      <c r="L3021" s="233">
        <v>0</v>
      </c>
      <c r="M3021" s="234">
        <v>0</v>
      </c>
      <c r="N3021" s="233">
        <v>0</v>
      </c>
      <c r="O3021" s="233">
        <v>0</v>
      </c>
      <c r="P3021" s="233">
        <v>0</v>
      </c>
      <c r="Q3021" s="234">
        <v>0</v>
      </c>
      <c r="R3021" s="233">
        <v>0</v>
      </c>
      <c r="S3021" s="234">
        <v>0</v>
      </c>
      <c r="T3021" s="233">
        <v>0</v>
      </c>
      <c r="U3021" s="235">
        <f t="shared" si="329"/>
        <v>15010.26</v>
      </c>
      <c r="V3021" s="227">
        <f t="shared" si="330"/>
        <v>0</v>
      </c>
      <c r="W3021" s="227">
        <f t="shared" si="331"/>
        <v>0</v>
      </c>
      <c r="X3021" s="227">
        <f t="shared" si="334"/>
        <v>0</v>
      </c>
      <c r="Y3021" s="227">
        <f t="shared" si="332"/>
        <v>0</v>
      </c>
      <c r="Z3021" s="227">
        <f t="shared" si="333"/>
        <v>0</v>
      </c>
      <c r="AA3021" s="227">
        <f t="shared" si="335"/>
        <v>0</v>
      </c>
    </row>
    <row r="3022" spans="2:27" ht="13.5" hidden="1">
      <c r="B3022" s="232" t="s">
        <v>1110</v>
      </c>
      <c r="C3022" s="232" t="s">
        <v>907</v>
      </c>
      <c r="D3022" s="232" t="s">
        <v>1448</v>
      </c>
      <c r="E3022" s="232" t="s">
        <v>988</v>
      </c>
      <c r="F3022" s="232">
        <v>8</v>
      </c>
      <c r="G3022" s="232" t="s">
        <v>1353</v>
      </c>
      <c r="H3022" s="233">
        <v>2.6840000000000002</v>
      </c>
      <c r="I3022" s="233">
        <v>0</v>
      </c>
      <c r="J3022" s="233">
        <v>0</v>
      </c>
      <c r="K3022" s="234">
        <v>0</v>
      </c>
      <c r="L3022" s="233">
        <v>0</v>
      </c>
      <c r="M3022" s="234">
        <v>0</v>
      </c>
      <c r="N3022" s="233">
        <v>0</v>
      </c>
      <c r="O3022" s="233">
        <v>0</v>
      </c>
      <c r="P3022" s="233">
        <v>0</v>
      </c>
      <c r="Q3022" s="234">
        <v>0</v>
      </c>
      <c r="R3022" s="233">
        <v>0</v>
      </c>
      <c r="S3022" s="234">
        <v>0</v>
      </c>
      <c r="T3022" s="233">
        <v>0</v>
      </c>
      <c r="U3022" s="235">
        <f t="shared" si="329"/>
        <v>1959.3200000000002</v>
      </c>
      <c r="V3022" s="227">
        <f t="shared" si="330"/>
        <v>0</v>
      </c>
      <c r="W3022" s="227">
        <f t="shared" si="331"/>
        <v>0</v>
      </c>
      <c r="X3022" s="227">
        <f t="shared" si="334"/>
        <v>0</v>
      </c>
      <c r="Y3022" s="227">
        <f t="shared" si="332"/>
        <v>0</v>
      </c>
      <c r="Z3022" s="227">
        <f t="shared" si="333"/>
        <v>0</v>
      </c>
      <c r="AA3022" s="227">
        <f t="shared" si="335"/>
        <v>0</v>
      </c>
    </row>
    <row r="3023" spans="2:27" ht="13.5" hidden="1">
      <c r="B3023" s="232" t="s">
        <v>1110</v>
      </c>
      <c r="C3023" s="232" t="s">
        <v>908</v>
      </c>
      <c r="D3023" s="232" t="s">
        <v>1448</v>
      </c>
      <c r="E3023" s="232" t="s">
        <v>988</v>
      </c>
      <c r="F3023" s="232">
        <v>128</v>
      </c>
      <c r="G3023" s="232" t="s">
        <v>1426</v>
      </c>
      <c r="H3023" s="233">
        <v>40.994</v>
      </c>
      <c r="I3023" s="233">
        <v>0</v>
      </c>
      <c r="J3023" s="233">
        <v>0</v>
      </c>
      <c r="K3023" s="234">
        <v>0</v>
      </c>
      <c r="L3023" s="233">
        <v>0</v>
      </c>
      <c r="M3023" s="234">
        <v>0</v>
      </c>
      <c r="N3023" s="233">
        <v>0</v>
      </c>
      <c r="O3023" s="233">
        <v>0</v>
      </c>
      <c r="P3023" s="233">
        <v>0</v>
      </c>
      <c r="Q3023" s="234">
        <v>0</v>
      </c>
      <c r="R3023" s="233">
        <v>0</v>
      </c>
      <c r="S3023" s="234">
        <v>0</v>
      </c>
      <c r="T3023" s="233">
        <v>0</v>
      </c>
      <c r="U3023" s="235">
        <f t="shared" si="329"/>
        <v>29925.62</v>
      </c>
      <c r="V3023" s="227">
        <f t="shared" si="330"/>
        <v>0</v>
      </c>
      <c r="W3023" s="227">
        <f t="shared" si="331"/>
        <v>0</v>
      </c>
      <c r="X3023" s="227">
        <f t="shared" si="334"/>
        <v>0</v>
      </c>
      <c r="Y3023" s="227">
        <f t="shared" si="332"/>
        <v>0</v>
      </c>
      <c r="Z3023" s="227">
        <f t="shared" si="333"/>
        <v>0</v>
      </c>
      <c r="AA3023" s="227">
        <f t="shared" si="335"/>
        <v>0</v>
      </c>
    </row>
    <row r="3024" spans="2:27" ht="13.5" hidden="1">
      <c r="B3024" s="232" t="s">
        <v>1110</v>
      </c>
      <c r="C3024" s="232" t="s">
        <v>909</v>
      </c>
      <c r="D3024" s="232" t="s">
        <v>1448</v>
      </c>
      <c r="E3024" s="232" t="s">
        <v>988</v>
      </c>
      <c r="F3024" s="232">
        <v>16</v>
      </c>
      <c r="G3024" s="232" t="s">
        <v>1355</v>
      </c>
      <c r="H3024" s="233">
        <v>5.2380000000000004</v>
      </c>
      <c r="I3024" s="233">
        <v>0</v>
      </c>
      <c r="J3024" s="233">
        <v>0</v>
      </c>
      <c r="K3024" s="234">
        <v>0</v>
      </c>
      <c r="L3024" s="233">
        <v>0</v>
      </c>
      <c r="M3024" s="234">
        <v>0</v>
      </c>
      <c r="N3024" s="233">
        <v>0</v>
      </c>
      <c r="O3024" s="233">
        <v>0</v>
      </c>
      <c r="P3024" s="233">
        <v>0</v>
      </c>
      <c r="Q3024" s="234">
        <v>0</v>
      </c>
      <c r="R3024" s="233">
        <v>0</v>
      </c>
      <c r="S3024" s="234">
        <v>0</v>
      </c>
      <c r="T3024" s="233">
        <v>0</v>
      </c>
      <c r="U3024" s="235">
        <f t="shared" si="329"/>
        <v>3823.7400000000002</v>
      </c>
      <c r="V3024" s="227">
        <f t="shared" si="330"/>
        <v>0</v>
      </c>
      <c r="W3024" s="227">
        <f t="shared" si="331"/>
        <v>0</v>
      </c>
      <c r="X3024" s="227">
        <f t="shared" si="334"/>
        <v>0</v>
      </c>
      <c r="Y3024" s="227">
        <f t="shared" si="332"/>
        <v>0</v>
      </c>
      <c r="Z3024" s="227">
        <f t="shared" si="333"/>
        <v>0</v>
      </c>
      <c r="AA3024" s="227">
        <f t="shared" si="335"/>
        <v>0</v>
      </c>
    </row>
    <row r="3025" spans="2:27" ht="13.5" hidden="1">
      <c r="B3025" s="232" t="s">
        <v>1110</v>
      </c>
      <c r="C3025" s="232" t="s">
        <v>910</v>
      </c>
      <c r="D3025" s="232" t="s">
        <v>1448</v>
      </c>
      <c r="E3025" s="232" t="s">
        <v>988</v>
      </c>
      <c r="F3025" s="232">
        <v>32</v>
      </c>
      <c r="G3025" s="232" t="s">
        <v>1424</v>
      </c>
      <c r="H3025" s="233">
        <v>10.346</v>
      </c>
      <c r="I3025" s="233">
        <v>0</v>
      </c>
      <c r="J3025" s="233">
        <v>0</v>
      </c>
      <c r="K3025" s="234">
        <v>0</v>
      </c>
      <c r="L3025" s="233">
        <v>0</v>
      </c>
      <c r="M3025" s="234">
        <v>0</v>
      </c>
      <c r="N3025" s="233">
        <v>0</v>
      </c>
      <c r="O3025" s="233">
        <v>0</v>
      </c>
      <c r="P3025" s="233">
        <v>0</v>
      </c>
      <c r="Q3025" s="234">
        <v>0</v>
      </c>
      <c r="R3025" s="233">
        <v>0</v>
      </c>
      <c r="S3025" s="234">
        <v>0</v>
      </c>
      <c r="T3025" s="233">
        <v>0</v>
      </c>
      <c r="U3025" s="235">
        <f t="shared" si="329"/>
        <v>7552.58</v>
      </c>
      <c r="V3025" s="227">
        <f t="shared" si="330"/>
        <v>0</v>
      </c>
      <c r="W3025" s="227">
        <f t="shared" si="331"/>
        <v>0</v>
      </c>
      <c r="X3025" s="227">
        <f t="shared" si="334"/>
        <v>0</v>
      </c>
      <c r="Y3025" s="227">
        <f t="shared" si="332"/>
        <v>0</v>
      </c>
      <c r="Z3025" s="227">
        <f t="shared" si="333"/>
        <v>0</v>
      </c>
      <c r="AA3025" s="227">
        <f t="shared" si="335"/>
        <v>0</v>
      </c>
    </row>
    <row r="3026" spans="2:27" ht="13.5" hidden="1">
      <c r="B3026" s="232" t="s">
        <v>1110</v>
      </c>
      <c r="C3026" s="232" t="s">
        <v>911</v>
      </c>
      <c r="D3026" s="232" t="s">
        <v>1448</v>
      </c>
      <c r="E3026" s="232" t="s">
        <v>988</v>
      </c>
      <c r="F3026" s="232">
        <v>4</v>
      </c>
      <c r="G3026" s="232" t="s">
        <v>1352</v>
      </c>
      <c r="H3026" s="233">
        <v>1.337</v>
      </c>
      <c r="I3026" s="233">
        <v>0</v>
      </c>
      <c r="J3026" s="233">
        <v>0</v>
      </c>
      <c r="K3026" s="234">
        <v>0</v>
      </c>
      <c r="L3026" s="233">
        <v>0</v>
      </c>
      <c r="M3026" s="234">
        <v>0</v>
      </c>
      <c r="N3026" s="233">
        <v>0</v>
      </c>
      <c r="O3026" s="233">
        <v>0</v>
      </c>
      <c r="P3026" s="233">
        <v>0</v>
      </c>
      <c r="Q3026" s="234">
        <v>0</v>
      </c>
      <c r="R3026" s="233">
        <v>0</v>
      </c>
      <c r="S3026" s="234">
        <v>0</v>
      </c>
      <c r="T3026" s="233">
        <v>0</v>
      </c>
      <c r="U3026" s="235">
        <f t="shared" si="329"/>
        <v>976.01</v>
      </c>
      <c r="V3026" s="227">
        <f t="shared" si="330"/>
        <v>0</v>
      </c>
      <c r="W3026" s="227">
        <f t="shared" si="331"/>
        <v>0</v>
      </c>
      <c r="X3026" s="227">
        <f t="shared" si="334"/>
        <v>0</v>
      </c>
      <c r="Y3026" s="227">
        <f t="shared" si="332"/>
        <v>0</v>
      </c>
      <c r="Z3026" s="227">
        <f t="shared" si="333"/>
        <v>0</v>
      </c>
      <c r="AA3026" s="227">
        <f t="shared" si="335"/>
        <v>0</v>
      </c>
    </row>
    <row r="3027" spans="2:27" ht="13.5" hidden="1">
      <c r="B3027" s="232" t="s">
        <v>1110</v>
      </c>
      <c r="C3027" s="232" t="s">
        <v>1427</v>
      </c>
      <c r="D3027" s="232" t="s">
        <v>1448</v>
      </c>
      <c r="E3027" s="232" t="s">
        <v>988</v>
      </c>
      <c r="F3027" s="232">
        <v>64</v>
      </c>
      <c r="G3027" s="232" t="s">
        <v>1369</v>
      </c>
      <c r="H3027" s="233">
        <v>10.888500000000001</v>
      </c>
      <c r="I3027" s="233">
        <v>0</v>
      </c>
      <c r="J3027" s="233">
        <v>0</v>
      </c>
      <c r="K3027" s="234">
        <v>0</v>
      </c>
      <c r="L3027" s="233">
        <v>0</v>
      </c>
      <c r="M3027" s="234">
        <v>0</v>
      </c>
      <c r="N3027" s="233">
        <v>0</v>
      </c>
      <c r="O3027" s="233">
        <v>0</v>
      </c>
      <c r="P3027" s="233">
        <v>0</v>
      </c>
      <c r="Q3027" s="234">
        <v>0</v>
      </c>
      <c r="R3027" s="233">
        <v>0</v>
      </c>
      <c r="S3027" s="234">
        <v>0</v>
      </c>
      <c r="T3027" s="233">
        <v>0</v>
      </c>
      <c r="U3027" s="235">
        <f t="shared" si="329"/>
        <v>7948.6050000000005</v>
      </c>
      <c r="V3027" s="227">
        <f t="shared" si="330"/>
        <v>0</v>
      </c>
      <c r="W3027" s="227">
        <f t="shared" si="331"/>
        <v>0</v>
      </c>
      <c r="X3027" s="227">
        <f t="shared" si="334"/>
        <v>0</v>
      </c>
      <c r="Y3027" s="227">
        <f t="shared" si="332"/>
        <v>0</v>
      </c>
      <c r="Z3027" s="227">
        <f t="shared" si="333"/>
        <v>0</v>
      </c>
      <c r="AA3027" s="227">
        <f t="shared" si="335"/>
        <v>0</v>
      </c>
    </row>
    <row r="3028" spans="2:27" ht="13.5" hidden="1">
      <c r="B3028" s="232" t="s">
        <v>1110</v>
      </c>
      <c r="C3028" s="232" t="s">
        <v>1428</v>
      </c>
      <c r="D3028" s="232" t="s">
        <v>1448</v>
      </c>
      <c r="E3028" s="232" t="s">
        <v>988</v>
      </c>
      <c r="F3028" s="232">
        <v>96</v>
      </c>
      <c r="G3028" s="232" t="s">
        <v>1429</v>
      </c>
      <c r="H3028" s="233">
        <v>16.267749999999999</v>
      </c>
      <c r="I3028" s="233">
        <v>0</v>
      </c>
      <c r="J3028" s="233">
        <v>0</v>
      </c>
      <c r="K3028" s="234">
        <v>0</v>
      </c>
      <c r="L3028" s="233">
        <v>0</v>
      </c>
      <c r="M3028" s="234">
        <v>0</v>
      </c>
      <c r="N3028" s="233">
        <v>0</v>
      </c>
      <c r="O3028" s="233">
        <v>0</v>
      </c>
      <c r="P3028" s="233">
        <v>0</v>
      </c>
      <c r="Q3028" s="234">
        <v>0</v>
      </c>
      <c r="R3028" s="233">
        <v>0</v>
      </c>
      <c r="S3028" s="234">
        <v>0</v>
      </c>
      <c r="T3028" s="233">
        <v>0</v>
      </c>
      <c r="U3028" s="235">
        <f t="shared" si="329"/>
        <v>11875.4575</v>
      </c>
      <c r="V3028" s="227">
        <f t="shared" si="330"/>
        <v>0</v>
      </c>
      <c r="W3028" s="227">
        <f t="shared" si="331"/>
        <v>0</v>
      </c>
      <c r="X3028" s="227">
        <f t="shared" si="334"/>
        <v>0</v>
      </c>
      <c r="Y3028" s="227">
        <f t="shared" si="332"/>
        <v>0</v>
      </c>
      <c r="Z3028" s="227">
        <f t="shared" si="333"/>
        <v>0</v>
      </c>
      <c r="AA3028" s="227">
        <f t="shared" si="335"/>
        <v>0</v>
      </c>
    </row>
    <row r="3029" spans="2:27" ht="13.5" hidden="1">
      <c r="B3029" s="232" t="s">
        <v>1110</v>
      </c>
      <c r="C3029" s="232" t="s">
        <v>1430</v>
      </c>
      <c r="D3029" s="232" t="s">
        <v>1448</v>
      </c>
      <c r="E3029" s="232" t="s">
        <v>988</v>
      </c>
      <c r="F3029" s="232">
        <v>128</v>
      </c>
      <c r="G3029" s="232" t="s">
        <v>1431</v>
      </c>
      <c r="H3029" s="233">
        <v>21.646999999999998</v>
      </c>
      <c r="I3029" s="233">
        <v>0</v>
      </c>
      <c r="J3029" s="233">
        <v>0</v>
      </c>
      <c r="K3029" s="234">
        <v>0</v>
      </c>
      <c r="L3029" s="233">
        <v>0</v>
      </c>
      <c r="M3029" s="234">
        <v>0</v>
      </c>
      <c r="N3029" s="233">
        <v>0</v>
      </c>
      <c r="O3029" s="233">
        <v>0</v>
      </c>
      <c r="P3029" s="233">
        <v>0</v>
      </c>
      <c r="Q3029" s="234">
        <v>0</v>
      </c>
      <c r="R3029" s="233">
        <v>0</v>
      </c>
      <c r="S3029" s="234">
        <v>0</v>
      </c>
      <c r="T3029" s="233">
        <v>0</v>
      </c>
      <c r="U3029" s="235">
        <f t="shared" si="329"/>
        <v>15802.31</v>
      </c>
      <c r="V3029" s="227">
        <f t="shared" si="330"/>
        <v>0</v>
      </c>
      <c r="W3029" s="227">
        <f t="shared" si="331"/>
        <v>0</v>
      </c>
      <c r="X3029" s="227">
        <f t="shared" si="334"/>
        <v>0</v>
      </c>
      <c r="Y3029" s="227">
        <f t="shared" si="332"/>
        <v>0</v>
      </c>
      <c r="Z3029" s="227">
        <f t="shared" si="333"/>
        <v>0</v>
      </c>
      <c r="AA3029" s="227">
        <f t="shared" si="335"/>
        <v>0</v>
      </c>
    </row>
    <row r="3030" spans="2:27" ht="13.5" hidden="1">
      <c r="B3030" s="232" t="s">
        <v>1110</v>
      </c>
      <c r="C3030" s="232" t="s">
        <v>1432</v>
      </c>
      <c r="D3030" s="232" t="s">
        <v>1448</v>
      </c>
      <c r="E3030" s="232" t="s">
        <v>988</v>
      </c>
      <c r="F3030" s="232">
        <v>128</v>
      </c>
      <c r="G3030" s="232" t="s">
        <v>1431</v>
      </c>
      <c r="H3030" s="233">
        <v>21.646999999999998</v>
      </c>
      <c r="I3030" s="233">
        <v>0</v>
      </c>
      <c r="J3030" s="233">
        <v>0</v>
      </c>
      <c r="K3030" s="234">
        <v>0</v>
      </c>
      <c r="L3030" s="233">
        <v>0</v>
      </c>
      <c r="M3030" s="234">
        <v>0</v>
      </c>
      <c r="N3030" s="233">
        <v>0</v>
      </c>
      <c r="O3030" s="233">
        <v>0</v>
      </c>
      <c r="P3030" s="233">
        <v>0</v>
      </c>
      <c r="Q3030" s="234">
        <v>0</v>
      </c>
      <c r="R3030" s="233">
        <v>0</v>
      </c>
      <c r="S3030" s="234">
        <v>0</v>
      </c>
      <c r="T3030" s="233">
        <v>0</v>
      </c>
      <c r="U3030" s="235">
        <f t="shared" si="329"/>
        <v>15802.31</v>
      </c>
      <c r="V3030" s="227">
        <f t="shared" si="330"/>
        <v>0</v>
      </c>
      <c r="W3030" s="227">
        <f t="shared" si="331"/>
        <v>0</v>
      </c>
      <c r="X3030" s="227">
        <f t="shared" si="334"/>
        <v>0</v>
      </c>
      <c r="Y3030" s="227">
        <f t="shared" si="332"/>
        <v>0</v>
      </c>
      <c r="Z3030" s="227">
        <f t="shared" si="333"/>
        <v>0</v>
      </c>
      <c r="AA3030" s="227">
        <f t="shared" si="335"/>
        <v>0</v>
      </c>
    </row>
    <row r="3031" spans="2:27" ht="13.5" hidden="1">
      <c r="B3031" s="232" t="s">
        <v>1110</v>
      </c>
      <c r="C3031" s="232" t="s">
        <v>1433</v>
      </c>
      <c r="D3031" s="232" t="s">
        <v>1448</v>
      </c>
      <c r="E3031" s="232" t="s">
        <v>988</v>
      </c>
      <c r="F3031" s="232">
        <v>64</v>
      </c>
      <c r="G3031" s="232" t="s">
        <v>1431</v>
      </c>
      <c r="H3031" s="233">
        <v>20.559000000000001</v>
      </c>
      <c r="I3031" s="233">
        <v>0</v>
      </c>
      <c r="J3031" s="233">
        <v>0</v>
      </c>
      <c r="K3031" s="234">
        <v>0</v>
      </c>
      <c r="L3031" s="233">
        <v>0</v>
      </c>
      <c r="M3031" s="234">
        <v>0</v>
      </c>
      <c r="N3031" s="233">
        <v>0</v>
      </c>
      <c r="O3031" s="233">
        <v>0</v>
      </c>
      <c r="P3031" s="233">
        <v>0</v>
      </c>
      <c r="Q3031" s="234">
        <v>0</v>
      </c>
      <c r="R3031" s="233">
        <v>0</v>
      </c>
      <c r="S3031" s="234">
        <v>0</v>
      </c>
      <c r="T3031" s="233">
        <v>0</v>
      </c>
      <c r="U3031" s="235">
        <f t="shared" si="329"/>
        <v>15008.070000000002</v>
      </c>
      <c r="V3031" s="227">
        <f t="shared" si="330"/>
        <v>0</v>
      </c>
      <c r="W3031" s="227">
        <f t="shared" si="331"/>
        <v>0</v>
      </c>
      <c r="X3031" s="227">
        <f t="shared" si="334"/>
        <v>0</v>
      </c>
      <c r="Y3031" s="227">
        <f t="shared" si="332"/>
        <v>0</v>
      </c>
      <c r="Z3031" s="227">
        <f t="shared" si="333"/>
        <v>0</v>
      </c>
      <c r="AA3031" s="227">
        <f t="shared" si="335"/>
        <v>0</v>
      </c>
    </row>
    <row r="3032" spans="2:27" ht="13.5" hidden="1">
      <c r="B3032" s="232" t="s">
        <v>1110</v>
      </c>
      <c r="C3032" s="232" t="s">
        <v>1434</v>
      </c>
      <c r="D3032" s="232" t="s">
        <v>1448</v>
      </c>
      <c r="E3032" s="232" t="s">
        <v>988</v>
      </c>
      <c r="F3032" s="232">
        <v>96</v>
      </c>
      <c r="G3032" s="232" t="s">
        <v>1435</v>
      </c>
      <c r="H3032" s="233">
        <v>30.773499999999999</v>
      </c>
      <c r="I3032" s="233">
        <v>0</v>
      </c>
      <c r="J3032" s="233">
        <v>0</v>
      </c>
      <c r="K3032" s="234">
        <v>0</v>
      </c>
      <c r="L3032" s="233">
        <v>0</v>
      </c>
      <c r="M3032" s="234">
        <v>0</v>
      </c>
      <c r="N3032" s="233">
        <v>0</v>
      </c>
      <c r="O3032" s="233">
        <v>0</v>
      </c>
      <c r="P3032" s="233">
        <v>0</v>
      </c>
      <c r="Q3032" s="234">
        <v>0</v>
      </c>
      <c r="R3032" s="233">
        <v>0</v>
      </c>
      <c r="S3032" s="234">
        <v>0</v>
      </c>
      <c r="T3032" s="233">
        <v>0</v>
      </c>
      <c r="U3032" s="235">
        <f t="shared" si="329"/>
        <v>22464.654999999999</v>
      </c>
      <c r="V3032" s="227">
        <f t="shared" si="330"/>
        <v>0</v>
      </c>
      <c r="W3032" s="227">
        <f t="shared" si="331"/>
        <v>0</v>
      </c>
      <c r="X3032" s="227">
        <f t="shared" si="334"/>
        <v>0</v>
      </c>
      <c r="Y3032" s="227">
        <f t="shared" si="332"/>
        <v>0</v>
      </c>
      <c r="Z3032" s="227">
        <f t="shared" si="333"/>
        <v>0</v>
      </c>
      <c r="AA3032" s="227">
        <f t="shared" si="335"/>
        <v>0</v>
      </c>
    </row>
    <row r="3033" spans="2:27" ht="13.5" hidden="1">
      <c r="B3033" s="232" t="s">
        <v>1110</v>
      </c>
      <c r="C3033" s="232" t="s">
        <v>1436</v>
      </c>
      <c r="D3033" s="232" t="s">
        <v>1448</v>
      </c>
      <c r="E3033" s="232" t="s">
        <v>988</v>
      </c>
      <c r="F3033" s="232">
        <v>8</v>
      </c>
      <c r="G3033" s="232" t="s">
        <v>1345</v>
      </c>
      <c r="H3033" s="233">
        <v>2.68363</v>
      </c>
      <c r="I3033" s="233">
        <v>0</v>
      </c>
      <c r="J3033" s="233">
        <v>0</v>
      </c>
      <c r="K3033" s="234">
        <v>0</v>
      </c>
      <c r="L3033" s="233">
        <v>0</v>
      </c>
      <c r="M3033" s="234">
        <v>0</v>
      </c>
      <c r="N3033" s="233">
        <v>0</v>
      </c>
      <c r="O3033" s="233">
        <v>0</v>
      </c>
      <c r="P3033" s="233">
        <v>0</v>
      </c>
      <c r="Q3033" s="234">
        <v>0</v>
      </c>
      <c r="R3033" s="233">
        <v>0</v>
      </c>
      <c r="S3033" s="234">
        <v>0</v>
      </c>
      <c r="T3033" s="233">
        <v>0</v>
      </c>
      <c r="U3033" s="235">
        <f t="shared" si="329"/>
        <v>1959.0499</v>
      </c>
      <c r="V3033" s="227">
        <f t="shared" si="330"/>
        <v>0</v>
      </c>
      <c r="W3033" s="227">
        <f t="shared" si="331"/>
        <v>0</v>
      </c>
      <c r="X3033" s="227">
        <f t="shared" si="334"/>
        <v>0</v>
      </c>
      <c r="Y3033" s="227">
        <f t="shared" si="332"/>
        <v>0</v>
      </c>
      <c r="Z3033" s="227">
        <f t="shared" si="333"/>
        <v>0</v>
      </c>
      <c r="AA3033" s="227">
        <f t="shared" si="335"/>
        <v>0</v>
      </c>
    </row>
    <row r="3034" spans="2:27" ht="13.5" hidden="1">
      <c r="B3034" s="232" t="s">
        <v>1110</v>
      </c>
      <c r="C3034" s="232" t="s">
        <v>1437</v>
      </c>
      <c r="D3034" s="232" t="s">
        <v>1448</v>
      </c>
      <c r="E3034" s="232" t="s">
        <v>988</v>
      </c>
      <c r="F3034" s="232">
        <v>128</v>
      </c>
      <c r="G3034" s="232" t="s">
        <v>1438</v>
      </c>
      <c r="H3034" s="233">
        <v>40.988</v>
      </c>
      <c r="I3034" s="233">
        <v>0</v>
      </c>
      <c r="J3034" s="233">
        <v>0</v>
      </c>
      <c r="K3034" s="234">
        <v>0</v>
      </c>
      <c r="L3034" s="233">
        <v>0</v>
      </c>
      <c r="M3034" s="234">
        <v>0</v>
      </c>
      <c r="N3034" s="233">
        <v>0</v>
      </c>
      <c r="O3034" s="233">
        <v>0</v>
      </c>
      <c r="P3034" s="233">
        <v>0</v>
      </c>
      <c r="Q3034" s="234">
        <v>0</v>
      </c>
      <c r="R3034" s="233">
        <v>0</v>
      </c>
      <c r="S3034" s="234">
        <v>0</v>
      </c>
      <c r="T3034" s="233">
        <v>0</v>
      </c>
      <c r="U3034" s="235">
        <f t="shared" si="329"/>
        <v>29921.239999999998</v>
      </c>
      <c r="V3034" s="227">
        <f t="shared" si="330"/>
        <v>0</v>
      </c>
      <c r="W3034" s="227">
        <f t="shared" si="331"/>
        <v>0</v>
      </c>
      <c r="X3034" s="227">
        <f t="shared" si="334"/>
        <v>0</v>
      </c>
      <c r="Y3034" s="227">
        <f t="shared" si="332"/>
        <v>0</v>
      </c>
      <c r="Z3034" s="227">
        <f t="shared" si="333"/>
        <v>0</v>
      </c>
      <c r="AA3034" s="227">
        <f t="shared" si="335"/>
        <v>0</v>
      </c>
    </row>
    <row r="3035" spans="2:27" ht="13.5" hidden="1">
      <c r="B3035" s="232" t="s">
        <v>1110</v>
      </c>
      <c r="C3035" s="232" t="s">
        <v>1439</v>
      </c>
      <c r="D3035" s="232" t="s">
        <v>1448</v>
      </c>
      <c r="E3035" s="232" t="s">
        <v>988</v>
      </c>
      <c r="F3035" s="232">
        <v>16</v>
      </c>
      <c r="G3035" s="232" t="s">
        <v>1364</v>
      </c>
      <c r="H3035" s="233">
        <v>5.2372500000000004</v>
      </c>
      <c r="I3035" s="233">
        <v>0</v>
      </c>
      <c r="J3035" s="233">
        <v>0</v>
      </c>
      <c r="K3035" s="234">
        <v>0</v>
      </c>
      <c r="L3035" s="233">
        <v>0</v>
      </c>
      <c r="M3035" s="234">
        <v>0</v>
      </c>
      <c r="N3035" s="233">
        <v>0</v>
      </c>
      <c r="O3035" s="233">
        <v>0</v>
      </c>
      <c r="P3035" s="233">
        <v>0</v>
      </c>
      <c r="Q3035" s="234">
        <v>0</v>
      </c>
      <c r="R3035" s="233">
        <v>0</v>
      </c>
      <c r="S3035" s="234">
        <v>0</v>
      </c>
      <c r="T3035" s="233">
        <v>0</v>
      </c>
      <c r="U3035" s="235">
        <f t="shared" si="329"/>
        <v>3823.1925000000001</v>
      </c>
      <c r="V3035" s="227">
        <f t="shared" si="330"/>
        <v>0</v>
      </c>
      <c r="W3035" s="227">
        <f t="shared" si="331"/>
        <v>0</v>
      </c>
      <c r="X3035" s="227">
        <f t="shared" si="334"/>
        <v>0</v>
      </c>
      <c r="Y3035" s="227">
        <f t="shared" si="332"/>
        <v>0</v>
      </c>
      <c r="Z3035" s="227">
        <f t="shared" si="333"/>
        <v>0</v>
      </c>
      <c r="AA3035" s="227">
        <f t="shared" si="335"/>
        <v>0</v>
      </c>
    </row>
    <row r="3036" spans="2:27" ht="13.5" hidden="1">
      <c r="B3036" s="232" t="s">
        <v>1110</v>
      </c>
      <c r="C3036" s="232" t="s">
        <v>1440</v>
      </c>
      <c r="D3036" s="232" t="s">
        <v>1448</v>
      </c>
      <c r="E3036" s="232" t="s">
        <v>988</v>
      </c>
      <c r="F3036" s="232">
        <v>32</v>
      </c>
      <c r="G3036" s="232" t="s">
        <v>1369</v>
      </c>
      <c r="H3036" s="233">
        <v>10.3445</v>
      </c>
      <c r="I3036" s="233">
        <v>0</v>
      </c>
      <c r="J3036" s="233">
        <v>0</v>
      </c>
      <c r="K3036" s="234">
        <v>0</v>
      </c>
      <c r="L3036" s="233">
        <v>0</v>
      </c>
      <c r="M3036" s="234">
        <v>0</v>
      </c>
      <c r="N3036" s="233">
        <v>0</v>
      </c>
      <c r="O3036" s="233">
        <v>0</v>
      </c>
      <c r="P3036" s="233">
        <v>0</v>
      </c>
      <c r="Q3036" s="234">
        <v>0</v>
      </c>
      <c r="R3036" s="233">
        <v>0</v>
      </c>
      <c r="S3036" s="234">
        <v>0</v>
      </c>
      <c r="T3036" s="233">
        <v>0</v>
      </c>
      <c r="U3036" s="235">
        <f t="shared" si="329"/>
        <v>7551.4849999999997</v>
      </c>
      <c r="V3036" s="227">
        <f t="shared" si="330"/>
        <v>0</v>
      </c>
      <c r="W3036" s="227">
        <f t="shared" si="331"/>
        <v>0</v>
      </c>
      <c r="X3036" s="227">
        <f t="shared" si="334"/>
        <v>0</v>
      </c>
      <c r="Y3036" s="227">
        <f t="shared" si="332"/>
        <v>0</v>
      </c>
      <c r="Z3036" s="227">
        <f t="shared" si="333"/>
        <v>0</v>
      </c>
      <c r="AA3036" s="227">
        <f t="shared" si="335"/>
        <v>0</v>
      </c>
    </row>
    <row r="3037" spans="2:27" ht="13.5" hidden="1">
      <c r="B3037" s="232" t="s">
        <v>1110</v>
      </c>
      <c r="C3037" s="232" t="s">
        <v>1441</v>
      </c>
      <c r="D3037" s="232" t="s">
        <v>1448</v>
      </c>
      <c r="E3037" s="232" t="s">
        <v>988</v>
      </c>
      <c r="F3037" s="232">
        <v>128</v>
      </c>
      <c r="G3037" s="232" t="s">
        <v>1438</v>
      </c>
      <c r="H3037" s="233">
        <v>40.988</v>
      </c>
      <c r="I3037" s="233">
        <v>0</v>
      </c>
      <c r="J3037" s="233">
        <v>0</v>
      </c>
      <c r="K3037" s="234">
        <v>0</v>
      </c>
      <c r="L3037" s="233">
        <v>0</v>
      </c>
      <c r="M3037" s="234">
        <v>0</v>
      </c>
      <c r="N3037" s="233">
        <v>0</v>
      </c>
      <c r="O3037" s="233">
        <v>0</v>
      </c>
      <c r="P3037" s="233">
        <v>0</v>
      </c>
      <c r="Q3037" s="234">
        <v>0</v>
      </c>
      <c r="R3037" s="233">
        <v>0</v>
      </c>
      <c r="S3037" s="234">
        <v>0</v>
      </c>
      <c r="T3037" s="233">
        <v>0</v>
      </c>
      <c r="U3037" s="235">
        <f t="shared" si="329"/>
        <v>29921.239999999998</v>
      </c>
      <c r="V3037" s="227">
        <f t="shared" si="330"/>
        <v>0</v>
      </c>
      <c r="W3037" s="227">
        <f t="shared" si="331"/>
        <v>0</v>
      </c>
      <c r="X3037" s="227">
        <f t="shared" si="334"/>
        <v>0</v>
      </c>
      <c r="Y3037" s="227">
        <f t="shared" si="332"/>
        <v>0</v>
      </c>
      <c r="Z3037" s="227">
        <f t="shared" si="333"/>
        <v>0</v>
      </c>
      <c r="AA3037" s="227">
        <f t="shared" si="335"/>
        <v>0</v>
      </c>
    </row>
    <row r="3038" spans="2:27" ht="13.5" hidden="1">
      <c r="B3038" s="232" t="s">
        <v>1110</v>
      </c>
      <c r="C3038" s="232" t="s">
        <v>1442</v>
      </c>
      <c r="D3038" s="232" t="s">
        <v>1448</v>
      </c>
      <c r="E3038" s="232" t="s">
        <v>988</v>
      </c>
      <c r="F3038" s="232">
        <v>4</v>
      </c>
      <c r="G3038" s="232" t="s">
        <v>1316</v>
      </c>
      <c r="H3038" s="233">
        <v>1.3368100000000001</v>
      </c>
      <c r="I3038" s="233">
        <v>0</v>
      </c>
      <c r="J3038" s="233">
        <v>0</v>
      </c>
      <c r="K3038" s="234">
        <v>0</v>
      </c>
      <c r="L3038" s="233">
        <v>0</v>
      </c>
      <c r="M3038" s="234">
        <v>0</v>
      </c>
      <c r="N3038" s="233">
        <v>0</v>
      </c>
      <c r="O3038" s="233">
        <v>0</v>
      </c>
      <c r="P3038" s="233">
        <v>0</v>
      </c>
      <c r="Q3038" s="234">
        <v>0</v>
      </c>
      <c r="R3038" s="233">
        <v>0</v>
      </c>
      <c r="S3038" s="234">
        <v>0</v>
      </c>
      <c r="T3038" s="233">
        <v>0</v>
      </c>
      <c r="U3038" s="235">
        <f t="shared" si="329"/>
        <v>975.87130000000002</v>
      </c>
      <c r="V3038" s="227">
        <f t="shared" si="330"/>
        <v>0</v>
      </c>
      <c r="W3038" s="227">
        <f t="shared" si="331"/>
        <v>0</v>
      </c>
      <c r="X3038" s="227">
        <f t="shared" si="334"/>
        <v>0</v>
      </c>
      <c r="Y3038" s="227">
        <f t="shared" si="332"/>
        <v>0</v>
      </c>
      <c r="Z3038" s="227">
        <f t="shared" si="333"/>
        <v>0</v>
      </c>
      <c r="AA3038" s="227">
        <f t="shared" si="335"/>
        <v>0</v>
      </c>
    </row>
    <row r="3039" spans="2:27" ht="13.5" hidden="1">
      <c r="B3039" s="232" t="s">
        <v>1110</v>
      </c>
      <c r="C3039" s="232" t="s">
        <v>912</v>
      </c>
      <c r="D3039" s="232" t="s">
        <v>1448</v>
      </c>
      <c r="E3039" s="232" t="s">
        <v>988</v>
      </c>
      <c r="F3039" s="232">
        <v>48</v>
      </c>
      <c r="G3039" s="232" t="s">
        <v>1356</v>
      </c>
      <c r="H3039" s="233">
        <v>6.3460000000000001</v>
      </c>
      <c r="I3039" s="233">
        <v>0</v>
      </c>
      <c r="J3039" s="233">
        <v>0</v>
      </c>
      <c r="K3039" s="234">
        <v>0</v>
      </c>
      <c r="L3039" s="233">
        <v>0</v>
      </c>
      <c r="M3039" s="234">
        <v>0</v>
      </c>
      <c r="N3039" s="233">
        <v>0</v>
      </c>
      <c r="O3039" s="233">
        <v>0</v>
      </c>
      <c r="P3039" s="233">
        <v>0</v>
      </c>
      <c r="Q3039" s="234">
        <v>0</v>
      </c>
      <c r="R3039" s="233">
        <v>0</v>
      </c>
      <c r="S3039" s="234">
        <v>0</v>
      </c>
      <c r="T3039" s="233">
        <v>0</v>
      </c>
      <c r="U3039" s="235">
        <f t="shared" si="329"/>
        <v>4632.58</v>
      </c>
      <c r="V3039" s="227">
        <f t="shared" si="330"/>
        <v>0</v>
      </c>
      <c r="W3039" s="227">
        <f t="shared" si="331"/>
        <v>0</v>
      </c>
      <c r="X3039" s="227">
        <f t="shared" si="334"/>
        <v>0</v>
      </c>
      <c r="Y3039" s="227">
        <f t="shared" si="332"/>
        <v>0</v>
      </c>
      <c r="Z3039" s="227">
        <f t="shared" si="333"/>
        <v>0</v>
      </c>
      <c r="AA3039" s="227">
        <f t="shared" si="335"/>
        <v>0</v>
      </c>
    </row>
    <row r="3040" spans="2:27" ht="13.5" hidden="1">
      <c r="B3040" s="232" t="s">
        <v>1110</v>
      </c>
      <c r="C3040" s="232" t="s">
        <v>913</v>
      </c>
      <c r="D3040" s="232" t="s">
        <v>1448</v>
      </c>
      <c r="E3040" s="232" t="s">
        <v>988</v>
      </c>
      <c r="F3040" s="232">
        <v>8</v>
      </c>
      <c r="G3040" s="232" t="s">
        <v>1317</v>
      </c>
      <c r="H3040" s="233">
        <v>1.1659999999999999</v>
      </c>
      <c r="I3040" s="233">
        <v>0</v>
      </c>
      <c r="J3040" s="233">
        <v>0</v>
      </c>
      <c r="K3040" s="234">
        <v>0</v>
      </c>
      <c r="L3040" s="233">
        <v>0</v>
      </c>
      <c r="M3040" s="234">
        <v>0</v>
      </c>
      <c r="N3040" s="233">
        <v>0</v>
      </c>
      <c r="O3040" s="233">
        <v>0</v>
      </c>
      <c r="P3040" s="233">
        <v>0</v>
      </c>
      <c r="Q3040" s="234">
        <v>0</v>
      </c>
      <c r="R3040" s="233">
        <v>0</v>
      </c>
      <c r="S3040" s="234">
        <v>0</v>
      </c>
      <c r="T3040" s="233">
        <v>0</v>
      </c>
      <c r="U3040" s="235">
        <f t="shared" si="329"/>
        <v>851.18</v>
      </c>
      <c r="V3040" s="227">
        <f t="shared" si="330"/>
        <v>0</v>
      </c>
      <c r="W3040" s="227">
        <f t="shared" si="331"/>
        <v>0</v>
      </c>
      <c r="X3040" s="227">
        <f t="shared" si="334"/>
        <v>0</v>
      </c>
      <c r="Y3040" s="227">
        <f t="shared" si="332"/>
        <v>0</v>
      </c>
      <c r="Z3040" s="227">
        <f t="shared" si="333"/>
        <v>0</v>
      </c>
      <c r="AA3040" s="227">
        <f t="shared" si="335"/>
        <v>0</v>
      </c>
    </row>
    <row r="3041" spans="2:27" ht="13.5" hidden="1">
      <c r="B3041" s="232" t="s">
        <v>1110</v>
      </c>
      <c r="C3041" s="232" t="s">
        <v>914</v>
      </c>
      <c r="D3041" s="232" t="s">
        <v>1448</v>
      </c>
      <c r="E3041" s="232" t="s">
        <v>988</v>
      </c>
      <c r="F3041" s="232">
        <v>12</v>
      </c>
      <c r="G3041" s="232" t="s">
        <v>1308</v>
      </c>
      <c r="H3041" s="233">
        <v>1.6839999999999999</v>
      </c>
      <c r="I3041" s="233">
        <v>0</v>
      </c>
      <c r="J3041" s="233">
        <v>0</v>
      </c>
      <c r="K3041" s="234">
        <v>0</v>
      </c>
      <c r="L3041" s="233">
        <v>0</v>
      </c>
      <c r="M3041" s="234">
        <v>0</v>
      </c>
      <c r="N3041" s="233">
        <v>0</v>
      </c>
      <c r="O3041" s="233">
        <v>0</v>
      </c>
      <c r="P3041" s="233">
        <v>0</v>
      </c>
      <c r="Q3041" s="234">
        <v>0</v>
      </c>
      <c r="R3041" s="233">
        <v>0</v>
      </c>
      <c r="S3041" s="234">
        <v>0</v>
      </c>
      <c r="T3041" s="233">
        <v>0</v>
      </c>
      <c r="U3041" s="235">
        <f t="shared" si="329"/>
        <v>1229.32</v>
      </c>
      <c r="V3041" s="227">
        <f t="shared" si="330"/>
        <v>0</v>
      </c>
      <c r="W3041" s="227">
        <f t="shared" si="331"/>
        <v>0</v>
      </c>
      <c r="X3041" s="227">
        <f t="shared" si="334"/>
        <v>0</v>
      </c>
      <c r="Y3041" s="227">
        <f t="shared" si="332"/>
        <v>0</v>
      </c>
      <c r="Z3041" s="227">
        <f t="shared" si="333"/>
        <v>0</v>
      </c>
      <c r="AA3041" s="227">
        <f t="shared" si="335"/>
        <v>0</v>
      </c>
    </row>
    <row r="3042" spans="2:27" ht="13.5" hidden="1">
      <c r="B3042" s="232" t="s">
        <v>1110</v>
      </c>
      <c r="C3042" s="232" t="s">
        <v>915</v>
      </c>
      <c r="D3042" s="232" t="s">
        <v>1448</v>
      </c>
      <c r="E3042" s="232" t="s">
        <v>988</v>
      </c>
      <c r="F3042" s="232">
        <v>24</v>
      </c>
      <c r="G3042" s="232" t="s">
        <v>1310</v>
      </c>
      <c r="H3042" s="233">
        <v>3.238</v>
      </c>
      <c r="I3042" s="233">
        <v>0</v>
      </c>
      <c r="J3042" s="233">
        <v>0</v>
      </c>
      <c r="K3042" s="234">
        <v>0</v>
      </c>
      <c r="L3042" s="233">
        <v>0</v>
      </c>
      <c r="M3042" s="234">
        <v>0</v>
      </c>
      <c r="N3042" s="233">
        <v>0</v>
      </c>
      <c r="O3042" s="233">
        <v>0</v>
      </c>
      <c r="P3042" s="233">
        <v>0</v>
      </c>
      <c r="Q3042" s="234">
        <v>0</v>
      </c>
      <c r="R3042" s="233">
        <v>0</v>
      </c>
      <c r="S3042" s="234">
        <v>0</v>
      </c>
      <c r="T3042" s="233">
        <v>0</v>
      </c>
      <c r="U3042" s="235">
        <f t="shared" si="329"/>
        <v>2363.7399999999998</v>
      </c>
      <c r="V3042" s="227">
        <f t="shared" si="330"/>
        <v>0</v>
      </c>
      <c r="W3042" s="227">
        <f t="shared" si="331"/>
        <v>0</v>
      </c>
      <c r="X3042" s="227">
        <f t="shared" si="334"/>
        <v>0</v>
      </c>
      <c r="Y3042" s="227">
        <f t="shared" si="332"/>
        <v>0</v>
      </c>
      <c r="Z3042" s="227">
        <f t="shared" si="333"/>
        <v>0</v>
      </c>
      <c r="AA3042" s="227">
        <f t="shared" si="335"/>
        <v>0</v>
      </c>
    </row>
    <row r="3043" spans="2:27" ht="13.5" hidden="1">
      <c r="B3043" s="232" t="s">
        <v>1110</v>
      </c>
      <c r="C3043" s="232" t="s">
        <v>916</v>
      </c>
      <c r="D3043" s="232" t="s">
        <v>1448</v>
      </c>
      <c r="E3043" s="232" t="s">
        <v>988</v>
      </c>
      <c r="F3043" s="232">
        <v>2</v>
      </c>
      <c r="G3043" s="232" t="s">
        <v>1311</v>
      </c>
      <c r="H3043" s="233">
        <v>0.31900000000000001</v>
      </c>
      <c r="I3043" s="233">
        <v>0</v>
      </c>
      <c r="J3043" s="233">
        <v>0</v>
      </c>
      <c r="K3043" s="234">
        <v>0</v>
      </c>
      <c r="L3043" s="233">
        <v>0</v>
      </c>
      <c r="M3043" s="234">
        <v>0</v>
      </c>
      <c r="N3043" s="233">
        <v>0</v>
      </c>
      <c r="O3043" s="233">
        <v>0</v>
      </c>
      <c r="P3043" s="233">
        <v>0</v>
      </c>
      <c r="Q3043" s="234">
        <v>0</v>
      </c>
      <c r="R3043" s="233">
        <v>0</v>
      </c>
      <c r="S3043" s="234">
        <v>0</v>
      </c>
      <c r="T3043" s="233">
        <v>0</v>
      </c>
      <c r="U3043" s="235">
        <f t="shared" si="329"/>
        <v>232.87</v>
      </c>
      <c r="V3043" s="227">
        <f t="shared" si="330"/>
        <v>0</v>
      </c>
      <c r="W3043" s="227">
        <f t="shared" si="331"/>
        <v>0</v>
      </c>
      <c r="X3043" s="227">
        <f t="shared" si="334"/>
        <v>0</v>
      </c>
      <c r="Y3043" s="227">
        <f t="shared" si="332"/>
        <v>0</v>
      </c>
      <c r="Z3043" s="227">
        <f t="shared" si="333"/>
        <v>0</v>
      </c>
      <c r="AA3043" s="227">
        <f t="shared" si="335"/>
        <v>0</v>
      </c>
    </row>
    <row r="3044" spans="2:27" ht="13.5" hidden="1">
      <c r="B3044" s="232" t="s">
        <v>1110</v>
      </c>
      <c r="C3044" s="232" t="s">
        <v>917</v>
      </c>
      <c r="D3044" s="232" t="s">
        <v>1448</v>
      </c>
      <c r="E3044" s="232" t="s">
        <v>988</v>
      </c>
      <c r="F3044" s="232">
        <v>48</v>
      </c>
      <c r="G3044" s="232" t="s">
        <v>1356</v>
      </c>
      <c r="H3044" s="233">
        <v>6.3460000000000001</v>
      </c>
      <c r="I3044" s="233">
        <v>0</v>
      </c>
      <c r="J3044" s="233">
        <v>0</v>
      </c>
      <c r="K3044" s="234">
        <v>0</v>
      </c>
      <c r="L3044" s="233">
        <v>0</v>
      </c>
      <c r="M3044" s="234">
        <v>0</v>
      </c>
      <c r="N3044" s="233">
        <v>0</v>
      </c>
      <c r="O3044" s="233">
        <v>0</v>
      </c>
      <c r="P3044" s="233">
        <v>0</v>
      </c>
      <c r="Q3044" s="234">
        <v>0</v>
      </c>
      <c r="R3044" s="233">
        <v>0</v>
      </c>
      <c r="S3044" s="234">
        <v>0</v>
      </c>
      <c r="T3044" s="233">
        <v>0</v>
      </c>
      <c r="U3044" s="235">
        <f t="shared" si="329"/>
        <v>4632.58</v>
      </c>
      <c r="V3044" s="227">
        <f t="shared" si="330"/>
        <v>0</v>
      </c>
      <c r="W3044" s="227">
        <f t="shared" si="331"/>
        <v>0</v>
      </c>
      <c r="X3044" s="227">
        <f t="shared" si="334"/>
        <v>0</v>
      </c>
      <c r="Y3044" s="227">
        <f t="shared" si="332"/>
        <v>0</v>
      </c>
      <c r="Z3044" s="227">
        <f t="shared" si="333"/>
        <v>0</v>
      </c>
      <c r="AA3044" s="227">
        <f t="shared" si="335"/>
        <v>0</v>
      </c>
    </row>
    <row r="3045" spans="2:27" ht="13.5" hidden="1">
      <c r="B3045" s="232" t="s">
        <v>1110</v>
      </c>
      <c r="C3045" s="232" t="s">
        <v>918</v>
      </c>
      <c r="D3045" s="232" t="s">
        <v>1448</v>
      </c>
      <c r="E3045" s="232" t="s">
        <v>988</v>
      </c>
      <c r="F3045" s="232">
        <v>4</v>
      </c>
      <c r="G3045" s="232" t="s">
        <v>1312</v>
      </c>
      <c r="H3045" s="233">
        <v>0.57799999999999996</v>
      </c>
      <c r="I3045" s="233">
        <v>0</v>
      </c>
      <c r="J3045" s="233">
        <v>0</v>
      </c>
      <c r="K3045" s="234">
        <v>0</v>
      </c>
      <c r="L3045" s="233">
        <v>0</v>
      </c>
      <c r="M3045" s="234">
        <v>0</v>
      </c>
      <c r="N3045" s="233">
        <v>0</v>
      </c>
      <c r="O3045" s="233">
        <v>0</v>
      </c>
      <c r="P3045" s="233">
        <v>0</v>
      </c>
      <c r="Q3045" s="234">
        <v>0</v>
      </c>
      <c r="R3045" s="233">
        <v>0</v>
      </c>
      <c r="S3045" s="234">
        <v>0</v>
      </c>
      <c r="T3045" s="233">
        <v>0</v>
      </c>
      <c r="U3045" s="235">
        <f t="shared" si="329"/>
        <v>421.94</v>
      </c>
      <c r="V3045" s="227">
        <f t="shared" si="330"/>
        <v>0</v>
      </c>
      <c r="W3045" s="227">
        <f t="shared" si="331"/>
        <v>0</v>
      </c>
      <c r="X3045" s="227">
        <f t="shared" si="334"/>
        <v>0</v>
      </c>
      <c r="Y3045" s="227">
        <f t="shared" si="332"/>
        <v>0</v>
      </c>
      <c r="Z3045" s="227">
        <f t="shared" si="333"/>
        <v>0</v>
      </c>
      <c r="AA3045" s="227">
        <f t="shared" si="335"/>
        <v>0</v>
      </c>
    </row>
    <row r="3046" spans="2:27" ht="13.5" hidden="1">
      <c r="B3046" s="232" t="s">
        <v>1110</v>
      </c>
      <c r="C3046" s="232" t="s">
        <v>1298</v>
      </c>
      <c r="D3046" s="232" t="s">
        <v>982</v>
      </c>
      <c r="E3046" s="232" t="s">
        <v>988</v>
      </c>
      <c r="F3046" s="232">
        <v>8</v>
      </c>
      <c r="G3046" s="232" t="s">
        <v>1299</v>
      </c>
      <c r="H3046" s="233">
        <v>0.56000000000000005</v>
      </c>
      <c r="I3046" s="233">
        <v>0</v>
      </c>
      <c r="J3046" s="233">
        <v>0</v>
      </c>
      <c r="K3046" s="234">
        <v>0</v>
      </c>
      <c r="L3046" s="233">
        <v>0</v>
      </c>
      <c r="M3046" s="234">
        <v>0</v>
      </c>
      <c r="N3046" s="233">
        <v>0</v>
      </c>
      <c r="O3046" s="233">
        <v>0</v>
      </c>
      <c r="P3046" s="233">
        <v>0</v>
      </c>
      <c r="Q3046" s="234">
        <v>0</v>
      </c>
      <c r="R3046" s="233">
        <v>0</v>
      </c>
      <c r="S3046" s="234">
        <v>0</v>
      </c>
      <c r="T3046" s="233">
        <v>0</v>
      </c>
      <c r="U3046" s="235">
        <f t="shared" si="329"/>
        <v>408.8</v>
      </c>
      <c r="V3046" s="227">
        <f t="shared" si="330"/>
        <v>0</v>
      </c>
      <c r="W3046" s="227">
        <f t="shared" si="331"/>
        <v>0</v>
      </c>
      <c r="X3046" s="227">
        <f t="shared" si="334"/>
        <v>0</v>
      </c>
      <c r="Y3046" s="227">
        <f t="shared" si="332"/>
        <v>0</v>
      </c>
      <c r="Z3046" s="227">
        <f t="shared" si="333"/>
        <v>0</v>
      </c>
      <c r="AA3046" s="227">
        <f t="shared" si="335"/>
        <v>0</v>
      </c>
    </row>
    <row r="3047" spans="2:27" ht="13.5" hidden="1">
      <c r="B3047" s="232" t="s">
        <v>1110</v>
      </c>
      <c r="C3047" s="232" t="s">
        <v>1302</v>
      </c>
      <c r="D3047" s="232" t="s">
        <v>982</v>
      </c>
      <c r="E3047" s="232" t="s">
        <v>988</v>
      </c>
      <c r="F3047" s="232">
        <v>32</v>
      </c>
      <c r="G3047" s="232" t="s">
        <v>1303</v>
      </c>
      <c r="H3047" s="233">
        <v>1.9390000000000001</v>
      </c>
      <c r="I3047" s="233">
        <v>0</v>
      </c>
      <c r="J3047" s="233">
        <v>0</v>
      </c>
      <c r="K3047" s="234">
        <v>0</v>
      </c>
      <c r="L3047" s="233">
        <v>0</v>
      </c>
      <c r="M3047" s="234">
        <v>0</v>
      </c>
      <c r="N3047" s="233">
        <v>0</v>
      </c>
      <c r="O3047" s="233">
        <v>0</v>
      </c>
      <c r="P3047" s="233">
        <v>0</v>
      </c>
      <c r="Q3047" s="234">
        <v>0</v>
      </c>
      <c r="R3047" s="233">
        <v>0</v>
      </c>
      <c r="S3047" s="234">
        <v>0</v>
      </c>
      <c r="T3047" s="233">
        <v>0</v>
      </c>
      <c r="U3047" s="235">
        <f t="shared" si="329"/>
        <v>1415.47</v>
      </c>
      <c r="V3047" s="227">
        <f t="shared" si="330"/>
        <v>0</v>
      </c>
      <c r="W3047" s="227">
        <f t="shared" si="331"/>
        <v>0</v>
      </c>
      <c r="X3047" s="227">
        <f t="shared" si="334"/>
        <v>0</v>
      </c>
      <c r="Y3047" s="227">
        <f t="shared" si="332"/>
        <v>0</v>
      </c>
      <c r="Z3047" s="227">
        <f t="shared" si="333"/>
        <v>0</v>
      </c>
      <c r="AA3047" s="227">
        <f t="shared" si="335"/>
        <v>0</v>
      </c>
    </row>
    <row r="3048" spans="2:27" ht="13.5" hidden="1">
      <c r="B3048" s="232" t="s">
        <v>1110</v>
      </c>
      <c r="C3048" s="232" t="s">
        <v>1304</v>
      </c>
      <c r="D3048" s="232" t="s">
        <v>982</v>
      </c>
      <c r="E3048" s="232" t="s">
        <v>988</v>
      </c>
      <c r="F3048" s="232">
        <v>2</v>
      </c>
      <c r="G3048" s="232" t="s">
        <v>1305</v>
      </c>
      <c r="H3048" s="233">
        <v>0.215</v>
      </c>
      <c r="I3048" s="233">
        <v>0</v>
      </c>
      <c r="J3048" s="233">
        <v>0</v>
      </c>
      <c r="K3048" s="234">
        <v>0</v>
      </c>
      <c r="L3048" s="233">
        <v>0</v>
      </c>
      <c r="M3048" s="234">
        <v>0</v>
      </c>
      <c r="N3048" s="233">
        <v>0</v>
      </c>
      <c r="O3048" s="233">
        <v>0</v>
      </c>
      <c r="P3048" s="233">
        <v>0</v>
      </c>
      <c r="Q3048" s="234">
        <v>0</v>
      </c>
      <c r="R3048" s="233">
        <v>0</v>
      </c>
      <c r="S3048" s="234">
        <v>0</v>
      </c>
      <c r="T3048" s="233">
        <v>0</v>
      </c>
      <c r="U3048" s="235">
        <f t="shared" si="329"/>
        <v>156.94999999999999</v>
      </c>
      <c r="V3048" s="227">
        <f t="shared" si="330"/>
        <v>0</v>
      </c>
      <c r="W3048" s="227">
        <f t="shared" si="331"/>
        <v>0</v>
      </c>
      <c r="X3048" s="227">
        <f t="shared" si="334"/>
        <v>0</v>
      </c>
      <c r="Y3048" s="227">
        <f t="shared" si="332"/>
        <v>0</v>
      </c>
      <c r="Z3048" s="227">
        <f t="shared" si="333"/>
        <v>0</v>
      </c>
      <c r="AA3048" s="227">
        <f t="shared" si="335"/>
        <v>0</v>
      </c>
    </row>
    <row r="3049" spans="2:27" ht="13.5" hidden="1">
      <c r="B3049" s="232" t="s">
        <v>1110</v>
      </c>
      <c r="C3049" s="232" t="s">
        <v>1306</v>
      </c>
      <c r="D3049" s="232" t="s">
        <v>982</v>
      </c>
      <c r="E3049" s="232" t="s">
        <v>988</v>
      </c>
      <c r="F3049" s="232">
        <v>4</v>
      </c>
      <c r="G3049" s="232" t="s">
        <v>1307</v>
      </c>
      <c r="H3049" s="233">
        <v>0.33</v>
      </c>
      <c r="I3049" s="233">
        <v>0</v>
      </c>
      <c r="J3049" s="233">
        <v>0</v>
      </c>
      <c r="K3049" s="234">
        <v>0</v>
      </c>
      <c r="L3049" s="233">
        <v>0</v>
      </c>
      <c r="M3049" s="234">
        <v>0</v>
      </c>
      <c r="N3049" s="233">
        <v>0</v>
      </c>
      <c r="O3049" s="233">
        <v>0</v>
      </c>
      <c r="P3049" s="233">
        <v>0</v>
      </c>
      <c r="Q3049" s="234">
        <v>0</v>
      </c>
      <c r="R3049" s="233">
        <v>0</v>
      </c>
      <c r="S3049" s="234">
        <v>0</v>
      </c>
      <c r="T3049" s="233">
        <v>0</v>
      </c>
      <c r="U3049" s="235">
        <f t="shared" si="329"/>
        <v>240.9</v>
      </c>
      <c r="V3049" s="227">
        <f t="shared" si="330"/>
        <v>0</v>
      </c>
      <c r="W3049" s="227">
        <f t="shared" si="331"/>
        <v>0</v>
      </c>
      <c r="X3049" s="227">
        <f t="shared" si="334"/>
        <v>0</v>
      </c>
      <c r="Y3049" s="227">
        <f t="shared" si="332"/>
        <v>0</v>
      </c>
      <c r="Z3049" s="227">
        <f t="shared" si="333"/>
        <v>0</v>
      </c>
      <c r="AA3049" s="227">
        <f t="shared" si="335"/>
        <v>0</v>
      </c>
    </row>
    <row r="3050" spans="2:27" ht="13.5" hidden="1">
      <c r="B3050" s="232" t="s">
        <v>1110</v>
      </c>
      <c r="C3050" s="232" t="s">
        <v>579</v>
      </c>
      <c r="D3050" s="232" t="s">
        <v>982</v>
      </c>
      <c r="E3050" s="232" t="s">
        <v>988</v>
      </c>
      <c r="F3050" s="232">
        <v>8</v>
      </c>
      <c r="G3050" s="232" t="s">
        <v>1299</v>
      </c>
      <c r="H3050" s="233">
        <v>0.55400000000000005</v>
      </c>
      <c r="I3050" s="233">
        <v>0</v>
      </c>
      <c r="J3050" s="233">
        <v>0.34</v>
      </c>
      <c r="K3050" s="234">
        <v>1464</v>
      </c>
      <c r="L3050" s="233">
        <v>0.16</v>
      </c>
      <c r="M3050" s="234">
        <v>2814</v>
      </c>
      <c r="N3050" s="233">
        <v>0</v>
      </c>
      <c r="O3050" s="233">
        <v>0</v>
      </c>
      <c r="P3050" s="233">
        <v>0.27100000000000002</v>
      </c>
      <c r="Q3050" s="234">
        <v>3243</v>
      </c>
      <c r="R3050" s="233">
        <v>0.123</v>
      </c>
      <c r="S3050" s="234">
        <v>6129</v>
      </c>
      <c r="T3050" s="233">
        <v>0</v>
      </c>
      <c r="U3050" s="235">
        <f t="shared" si="329"/>
        <v>404.42</v>
      </c>
      <c r="V3050" s="227">
        <f t="shared" si="330"/>
        <v>248.20000000000002</v>
      </c>
      <c r="W3050" s="227">
        <f t="shared" si="331"/>
        <v>238.8</v>
      </c>
      <c r="X3050" s="227">
        <f t="shared" si="334"/>
        <v>234.5</v>
      </c>
      <c r="Y3050" s="227">
        <f t="shared" si="332"/>
        <v>197.83</v>
      </c>
      <c r="Z3050" s="227">
        <f t="shared" si="333"/>
        <v>179.87333333333333</v>
      </c>
      <c r="AA3050" s="227">
        <f t="shared" si="335"/>
        <v>170.25</v>
      </c>
    </row>
    <row r="3051" spans="2:27" ht="13.5" hidden="1">
      <c r="B3051" s="232" t="s">
        <v>1110</v>
      </c>
      <c r="C3051" s="232" t="s">
        <v>593</v>
      </c>
      <c r="D3051" s="232" t="s">
        <v>982</v>
      </c>
      <c r="E3051" s="232" t="s">
        <v>988</v>
      </c>
      <c r="F3051" s="232">
        <v>16</v>
      </c>
      <c r="G3051" s="232" t="s">
        <v>1301</v>
      </c>
      <c r="H3051" s="233">
        <v>1.0069999999999999</v>
      </c>
      <c r="I3051" s="233">
        <v>0</v>
      </c>
      <c r="J3051" s="233">
        <v>0.64600000000000002</v>
      </c>
      <c r="K3051" s="234">
        <v>2747</v>
      </c>
      <c r="L3051" s="233">
        <v>0.30599999999999999</v>
      </c>
      <c r="M3051" s="234">
        <v>5329</v>
      </c>
      <c r="N3051" s="233">
        <v>0</v>
      </c>
      <c r="O3051" s="233">
        <v>0</v>
      </c>
      <c r="P3051" s="233">
        <v>0.50800000000000001</v>
      </c>
      <c r="Q3051" s="234">
        <v>6147</v>
      </c>
      <c r="R3051" s="233">
        <v>0.23400000000000001</v>
      </c>
      <c r="S3051" s="234">
        <v>11588</v>
      </c>
      <c r="T3051" s="233">
        <v>0</v>
      </c>
      <c r="U3051" s="235">
        <f t="shared" si="329"/>
        <v>735.1099999999999</v>
      </c>
      <c r="V3051" s="227">
        <f t="shared" si="330"/>
        <v>471.58000000000004</v>
      </c>
      <c r="W3051" s="227">
        <f t="shared" si="331"/>
        <v>452.29666666666662</v>
      </c>
      <c r="X3051" s="227">
        <f t="shared" si="334"/>
        <v>444.08333333333331</v>
      </c>
      <c r="Y3051" s="227">
        <f t="shared" si="332"/>
        <v>370.84000000000003</v>
      </c>
      <c r="Z3051" s="227">
        <f t="shared" si="333"/>
        <v>341.57000000000005</v>
      </c>
      <c r="AA3051" s="227">
        <f t="shared" si="335"/>
        <v>321.88888888888891</v>
      </c>
    </row>
    <row r="3052" spans="2:27" ht="13.5" hidden="1">
      <c r="B3052" s="232" t="s">
        <v>1110</v>
      </c>
      <c r="C3052" s="232" t="s">
        <v>604</v>
      </c>
      <c r="D3052" s="232" t="s">
        <v>982</v>
      </c>
      <c r="E3052" s="232" t="s">
        <v>988</v>
      </c>
      <c r="F3052" s="232">
        <v>36</v>
      </c>
      <c r="G3052" s="232" t="s">
        <v>1303</v>
      </c>
      <c r="H3052" s="233">
        <v>1.915</v>
      </c>
      <c r="I3052" s="233">
        <v>0</v>
      </c>
      <c r="J3052" s="233">
        <v>1.2589999999999999</v>
      </c>
      <c r="K3052" s="234">
        <v>5323</v>
      </c>
      <c r="L3052" s="233">
        <v>0.6</v>
      </c>
      <c r="M3052" s="234">
        <v>10377</v>
      </c>
      <c r="N3052" s="233">
        <v>0</v>
      </c>
      <c r="O3052" s="233">
        <v>0</v>
      </c>
      <c r="P3052" s="233">
        <v>0.98299999999999998</v>
      </c>
      <c r="Q3052" s="234">
        <v>11928</v>
      </c>
      <c r="R3052" s="233">
        <v>0.45300000000000001</v>
      </c>
      <c r="S3052" s="234">
        <v>22458</v>
      </c>
      <c r="T3052" s="233">
        <v>0</v>
      </c>
      <c r="U3052" s="235">
        <f t="shared" si="329"/>
        <v>1397.95</v>
      </c>
      <c r="V3052" s="227">
        <f t="shared" si="330"/>
        <v>919.06999999999994</v>
      </c>
      <c r="W3052" s="227">
        <f t="shared" si="331"/>
        <v>881.58333333333326</v>
      </c>
      <c r="X3052" s="227">
        <f t="shared" si="334"/>
        <v>864.75</v>
      </c>
      <c r="Y3052" s="227">
        <f t="shared" si="332"/>
        <v>717.59</v>
      </c>
      <c r="Z3052" s="227">
        <f t="shared" si="333"/>
        <v>662.02333333333331</v>
      </c>
      <c r="AA3052" s="227">
        <f t="shared" si="335"/>
        <v>623.83333333333337</v>
      </c>
    </row>
    <row r="3053" spans="2:27" ht="13.5" hidden="1">
      <c r="B3053" s="232" t="s">
        <v>1110</v>
      </c>
      <c r="C3053" s="232" t="s">
        <v>614</v>
      </c>
      <c r="D3053" s="232" t="s">
        <v>982</v>
      </c>
      <c r="E3053" s="232" t="s">
        <v>988</v>
      </c>
      <c r="F3053" s="232">
        <v>2</v>
      </c>
      <c r="G3053" s="232" t="s">
        <v>1305</v>
      </c>
      <c r="H3053" s="233">
        <v>0.214</v>
      </c>
      <c r="I3053" s="233">
        <v>0</v>
      </c>
      <c r="J3053" s="233">
        <v>0.11</v>
      </c>
      <c r="K3053" s="234">
        <v>496</v>
      </c>
      <c r="L3053" s="233">
        <v>4.9000000000000002E-2</v>
      </c>
      <c r="M3053" s="234">
        <v>917</v>
      </c>
      <c r="N3053" s="233">
        <v>0</v>
      </c>
      <c r="O3053" s="233">
        <v>0</v>
      </c>
      <c r="P3053" s="233">
        <v>9.1999999999999998E-2</v>
      </c>
      <c r="Q3053" s="234">
        <v>1075</v>
      </c>
      <c r="R3053" s="233">
        <v>0.04</v>
      </c>
      <c r="S3053" s="234">
        <v>2053</v>
      </c>
      <c r="T3053" s="233">
        <v>0</v>
      </c>
      <c r="U3053" s="235">
        <f t="shared" si="329"/>
        <v>156.22</v>
      </c>
      <c r="V3053" s="227">
        <f t="shared" si="330"/>
        <v>80.3</v>
      </c>
      <c r="W3053" s="227">
        <f t="shared" si="331"/>
        <v>77.103333333333339</v>
      </c>
      <c r="X3053" s="227">
        <f t="shared" si="334"/>
        <v>76.416666666666671</v>
      </c>
      <c r="Y3053" s="227">
        <f t="shared" si="332"/>
        <v>67.16</v>
      </c>
      <c r="Z3053" s="227">
        <f t="shared" si="333"/>
        <v>59.06111111111111</v>
      </c>
      <c r="AA3053" s="227">
        <f t="shared" si="335"/>
        <v>57.027777777777779</v>
      </c>
    </row>
    <row r="3054" spans="2:27" ht="13.5" hidden="1">
      <c r="B3054" s="232" t="s">
        <v>1110</v>
      </c>
      <c r="C3054" s="232" t="s">
        <v>623</v>
      </c>
      <c r="D3054" s="232" t="s">
        <v>982</v>
      </c>
      <c r="E3054" s="232" t="s">
        <v>988</v>
      </c>
      <c r="F3054" s="232">
        <v>4</v>
      </c>
      <c r="G3054" s="232" t="s">
        <v>1307</v>
      </c>
      <c r="H3054" s="233">
        <v>0.32700000000000001</v>
      </c>
      <c r="I3054" s="233">
        <v>0</v>
      </c>
      <c r="J3054" s="233">
        <v>0.186</v>
      </c>
      <c r="K3054" s="234">
        <v>820</v>
      </c>
      <c r="L3054" s="233">
        <v>8.5999999999999993E-2</v>
      </c>
      <c r="M3054" s="234">
        <v>1552</v>
      </c>
      <c r="N3054" s="233">
        <v>0</v>
      </c>
      <c r="O3054" s="233">
        <v>0</v>
      </c>
      <c r="P3054" s="233">
        <v>0.152</v>
      </c>
      <c r="Q3054" s="234">
        <v>1797</v>
      </c>
      <c r="R3054" s="233">
        <v>6.8000000000000005E-2</v>
      </c>
      <c r="S3054" s="234">
        <v>3411</v>
      </c>
      <c r="T3054" s="233">
        <v>0</v>
      </c>
      <c r="U3054" s="235">
        <f t="shared" si="329"/>
        <v>238.71</v>
      </c>
      <c r="V3054" s="227">
        <f t="shared" si="330"/>
        <v>135.78</v>
      </c>
      <c r="W3054" s="227">
        <f t="shared" si="331"/>
        <v>131.11333333333332</v>
      </c>
      <c r="X3054" s="227">
        <f t="shared" si="334"/>
        <v>129.33333333333334</v>
      </c>
      <c r="Y3054" s="227">
        <f t="shared" si="332"/>
        <v>110.96</v>
      </c>
      <c r="Z3054" s="227">
        <f t="shared" si="333"/>
        <v>99.556666666666672</v>
      </c>
      <c r="AA3054" s="227">
        <f t="shared" si="335"/>
        <v>94.75</v>
      </c>
    </row>
    <row r="3055" spans="2:27" ht="13.5" hidden="1">
      <c r="B3055" s="232" t="s">
        <v>1110</v>
      </c>
      <c r="C3055" s="232" t="s">
        <v>635</v>
      </c>
      <c r="D3055" s="232" t="s">
        <v>982</v>
      </c>
      <c r="E3055" s="232" t="s">
        <v>988</v>
      </c>
      <c r="F3055" s="232">
        <v>48</v>
      </c>
      <c r="G3055" s="232" t="s">
        <v>1308</v>
      </c>
      <c r="H3055" s="233">
        <v>2.4039999999999999</v>
      </c>
      <c r="I3055" s="233">
        <v>0</v>
      </c>
      <c r="J3055" s="233">
        <v>1.4850000000000001</v>
      </c>
      <c r="K3055" s="234">
        <v>6231</v>
      </c>
      <c r="L3055" s="233">
        <v>0.70399999999999996</v>
      </c>
      <c r="M3055" s="234">
        <v>12158</v>
      </c>
      <c r="N3055" s="233">
        <v>0</v>
      </c>
      <c r="O3055" s="233">
        <v>0</v>
      </c>
      <c r="P3055" s="233">
        <v>1.028</v>
      </c>
      <c r="Q3055" s="234">
        <v>12462</v>
      </c>
      <c r="R3055" s="233">
        <v>0.47399999999999998</v>
      </c>
      <c r="S3055" s="234">
        <v>23460</v>
      </c>
      <c r="T3055" s="233">
        <v>0</v>
      </c>
      <c r="U3055" s="235">
        <f t="shared" si="329"/>
        <v>1754.9199999999998</v>
      </c>
      <c r="V3055" s="227">
        <f t="shared" si="330"/>
        <v>1084.0500000000002</v>
      </c>
      <c r="W3055" s="227">
        <f t="shared" si="331"/>
        <v>1033.17</v>
      </c>
      <c r="X3055" s="227">
        <f t="shared" si="334"/>
        <v>1013.1666666666666</v>
      </c>
      <c r="Y3055" s="227">
        <f t="shared" si="332"/>
        <v>750.44</v>
      </c>
      <c r="Z3055" s="227">
        <f t="shared" si="333"/>
        <v>692.18666666666672</v>
      </c>
      <c r="AA3055" s="227">
        <f t="shared" si="335"/>
        <v>651.66666666666663</v>
      </c>
    </row>
    <row r="3056" spans="2:27" ht="13.5" hidden="1">
      <c r="B3056" s="232" t="s">
        <v>1110</v>
      </c>
      <c r="C3056" s="232" t="s">
        <v>643</v>
      </c>
      <c r="D3056" s="232" t="s">
        <v>982</v>
      </c>
      <c r="E3056" s="232" t="s">
        <v>988</v>
      </c>
      <c r="F3056" s="232">
        <v>72</v>
      </c>
      <c r="G3056" s="232" t="s">
        <v>1309</v>
      </c>
      <c r="H3056" s="233">
        <v>3.556</v>
      </c>
      <c r="I3056" s="233">
        <v>0</v>
      </c>
      <c r="J3056" s="233">
        <v>2.21</v>
      </c>
      <c r="K3056" s="234">
        <v>9258</v>
      </c>
      <c r="L3056" s="233">
        <v>1.05</v>
      </c>
      <c r="M3056" s="234">
        <v>18091</v>
      </c>
      <c r="N3056" s="233">
        <v>0</v>
      </c>
      <c r="O3056" s="233">
        <v>0</v>
      </c>
      <c r="P3056" s="233">
        <v>1.526</v>
      </c>
      <c r="Q3056" s="234">
        <v>18517</v>
      </c>
      <c r="R3056" s="233">
        <v>0.70399999999999996</v>
      </c>
      <c r="S3056" s="234">
        <v>34844</v>
      </c>
      <c r="T3056" s="233">
        <v>0</v>
      </c>
      <c r="U3056" s="235">
        <f t="shared" si="329"/>
        <v>2595.88</v>
      </c>
      <c r="V3056" s="227">
        <f t="shared" si="330"/>
        <v>1613.3</v>
      </c>
      <c r="W3056" s="227">
        <f t="shared" si="331"/>
        <v>1538</v>
      </c>
      <c r="X3056" s="227">
        <f t="shared" si="334"/>
        <v>1507.5833333333333</v>
      </c>
      <c r="Y3056" s="227">
        <f t="shared" si="332"/>
        <v>1113.98</v>
      </c>
      <c r="Z3056" s="227">
        <f t="shared" si="333"/>
        <v>1028.2811111111109</v>
      </c>
      <c r="AA3056" s="227">
        <f t="shared" si="335"/>
        <v>967.88888888888891</v>
      </c>
    </row>
    <row r="3057" spans="2:27" ht="13.5" hidden="1">
      <c r="B3057" s="232" t="s">
        <v>1110</v>
      </c>
      <c r="C3057" s="232" t="s">
        <v>649</v>
      </c>
      <c r="D3057" s="232" t="s">
        <v>982</v>
      </c>
      <c r="E3057" s="232" t="s">
        <v>988</v>
      </c>
      <c r="F3057" s="232">
        <v>96</v>
      </c>
      <c r="G3057" s="232" t="s">
        <v>1310</v>
      </c>
      <c r="H3057" s="233">
        <v>4.7080000000000002</v>
      </c>
      <c r="I3057" s="233">
        <v>0</v>
      </c>
      <c r="J3057" s="233">
        <v>2.9359999999999999</v>
      </c>
      <c r="K3057" s="234">
        <v>12286</v>
      </c>
      <c r="L3057" s="233">
        <v>1.395</v>
      </c>
      <c r="M3057" s="234">
        <v>24025</v>
      </c>
      <c r="N3057" s="233">
        <v>0</v>
      </c>
      <c r="O3057" s="233">
        <v>0</v>
      </c>
      <c r="P3057" s="233">
        <v>2.024</v>
      </c>
      <c r="Q3057" s="234">
        <v>24572</v>
      </c>
      <c r="R3057" s="233">
        <v>0.93500000000000005</v>
      </c>
      <c r="S3057" s="234">
        <v>46227</v>
      </c>
      <c r="T3057" s="233">
        <v>0</v>
      </c>
      <c r="U3057" s="235">
        <f t="shared" si="329"/>
        <v>3436.84</v>
      </c>
      <c r="V3057" s="227">
        <f t="shared" si="330"/>
        <v>2143.2799999999997</v>
      </c>
      <c r="W3057" s="227">
        <f t="shared" si="331"/>
        <v>2042.1833333333334</v>
      </c>
      <c r="X3057" s="227">
        <f t="shared" si="334"/>
        <v>2002.0833333333333</v>
      </c>
      <c r="Y3057" s="227">
        <f t="shared" si="332"/>
        <v>1477.52</v>
      </c>
      <c r="Z3057" s="227">
        <f t="shared" si="333"/>
        <v>1365.1055555555556</v>
      </c>
      <c r="AA3057" s="227">
        <f t="shared" si="335"/>
        <v>1284.0833333333333</v>
      </c>
    </row>
    <row r="3058" spans="2:27" ht="13.5" hidden="1">
      <c r="B3058" s="232" t="s">
        <v>1110</v>
      </c>
      <c r="C3058" s="232" t="s">
        <v>654</v>
      </c>
      <c r="D3058" s="232" t="s">
        <v>982</v>
      </c>
      <c r="E3058" s="232" t="s">
        <v>988</v>
      </c>
      <c r="F3058" s="232">
        <v>8</v>
      </c>
      <c r="G3058" s="232" t="s">
        <v>1311</v>
      </c>
      <c r="H3058" s="233">
        <v>0.48399999999999999</v>
      </c>
      <c r="I3058" s="233">
        <v>0</v>
      </c>
      <c r="J3058" s="233">
        <v>0.27500000000000002</v>
      </c>
      <c r="K3058" s="234">
        <v>1185</v>
      </c>
      <c r="L3058" s="233">
        <v>0.128</v>
      </c>
      <c r="M3058" s="234">
        <v>2268</v>
      </c>
      <c r="N3058" s="233">
        <v>0</v>
      </c>
      <c r="O3058" s="233">
        <v>0</v>
      </c>
      <c r="P3058" s="233">
        <v>0.19900000000000001</v>
      </c>
      <c r="Q3058" s="234">
        <v>2370</v>
      </c>
      <c r="R3058" s="233">
        <v>0.09</v>
      </c>
      <c r="S3058" s="234">
        <v>4488</v>
      </c>
      <c r="T3058" s="233">
        <v>0</v>
      </c>
      <c r="U3058" s="235">
        <f t="shared" si="329"/>
        <v>353.32</v>
      </c>
      <c r="V3058" s="227">
        <f t="shared" si="330"/>
        <v>200.75000000000003</v>
      </c>
      <c r="W3058" s="227">
        <f t="shared" si="331"/>
        <v>192.19</v>
      </c>
      <c r="X3058" s="227">
        <f t="shared" si="334"/>
        <v>189</v>
      </c>
      <c r="Y3058" s="227">
        <f t="shared" si="332"/>
        <v>145.27000000000001</v>
      </c>
      <c r="Z3058" s="227">
        <f t="shared" si="333"/>
        <v>131.53333333333333</v>
      </c>
      <c r="AA3058" s="227">
        <f t="shared" si="335"/>
        <v>124.66666666666667</v>
      </c>
    </row>
    <row r="3059" spans="2:27" ht="13.5" hidden="1">
      <c r="B3059" s="232" t="s">
        <v>1110</v>
      </c>
      <c r="C3059" s="232" t="s">
        <v>660</v>
      </c>
      <c r="D3059" s="232" t="s">
        <v>982</v>
      </c>
      <c r="E3059" s="232" t="s">
        <v>988</v>
      </c>
      <c r="F3059" s="232">
        <v>16</v>
      </c>
      <c r="G3059" s="232" t="s">
        <v>1312</v>
      </c>
      <c r="H3059" s="233">
        <v>0.86799999999999999</v>
      </c>
      <c r="I3059" s="233">
        <v>0</v>
      </c>
      <c r="J3059" s="233">
        <v>0.51700000000000002</v>
      </c>
      <c r="K3059" s="234">
        <v>2194</v>
      </c>
      <c r="L3059" s="233">
        <v>0.24299999999999999</v>
      </c>
      <c r="M3059" s="234">
        <v>4246</v>
      </c>
      <c r="N3059" s="233">
        <v>0</v>
      </c>
      <c r="O3059" s="233">
        <v>0</v>
      </c>
      <c r="P3059" s="233">
        <v>0.36499999999999999</v>
      </c>
      <c r="Q3059" s="234">
        <v>4389</v>
      </c>
      <c r="R3059" s="233">
        <v>0.16700000000000001</v>
      </c>
      <c r="S3059" s="234">
        <v>8283</v>
      </c>
      <c r="T3059" s="233">
        <v>0</v>
      </c>
      <c r="U3059" s="235">
        <f t="shared" si="329"/>
        <v>633.64</v>
      </c>
      <c r="V3059" s="227">
        <f t="shared" si="330"/>
        <v>377.41</v>
      </c>
      <c r="W3059" s="227">
        <f t="shared" si="331"/>
        <v>360.22333333333336</v>
      </c>
      <c r="X3059" s="227">
        <f t="shared" si="334"/>
        <v>353.83333333333331</v>
      </c>
      <c r="Y3059" s="227">
        <f t="shared" si="332"/>
        <v>266.45</v>
      </c>
      <c r="Z3059" s="227">
        <f t="shared" si="333"/>
        <v>243.82666666666668</v>
      </c>
      <c r="AA3059" s="227">
        <f t="shared" si="335"/>
        <v>230.08333333333334</v>
      </c>
    </row>
    <row r="3060" spans="2:27" ht="13.5" hidden="1">
      <c r="B3060" s="232" t="s">
        <v>1110</v>
      </c>
      <c r="C3060" s="232" t="s">
        <v>666</v>
      </c>
      <c r="D3060" s="232" t="s">
        <v>982</v>
      </c>
      <c r="E3060" s="232" t="s">
        <v>988</v>
      </c>
      <c r="F3060" s="232">
        <v>36</v>
      </c>
      <c r="G3060" s="232" t="s">
        <v>1313</v>
      </c>
      <c r="H3060" s="233">
        <v>1.8280000000000001</v>
      </c>
      <c r="I3060" s="233">
        <v>0</v>
      </c>
      <c r="J3060" s="233">
        <v>1.1220000000000001</v>
      </c>
      <c r="K3060" s="234">
        <v>4717</v>
      </c>
      <c r="L3060" s="233">
        <v>0.53100000000000003</v>
      </c>
      <c r="M3060" s="234">
        <v>9191</v>
      </c>
      <c r="N3060" s="233">
        <v>0</v>
      </c>
      <c r="O3060" s="233">
        <v>0</v>
      </c>
      <c r="P3060" s="233">
        <v>0.77900000000000003</v>
      </c>
      <c r="Q3060" s="234">
        <v>9434</v>
      </c>
      <c r="R3060" s="233">
        <v>0.35899999999999999</v>
      </c>
      <c r="S3060" s="234">
        <v>17769</v>
      </c>
      <c r="T3060" s="233">
        <v>0</v>
      </c>
      <c r="U3060" s="235">
        <f t="shared" si="329"/>
        <v>1334.44</v>
      </c>
      <c r="V3060" s="227">
        <f t="shared" si="330"/>
        <v>819.06000000000006</v>
      </c>
      <c r="W3060" s="227">
        <f t="shared" si="331"/>
        <v>780.71333333333337</v>
      </c>
      <c r="X3060" s="227">
        <f t="shared" si="334"/>
        <v>765.91666666666663</v>
      </c>
      <c r="Y3060" s="227">
        <f t="shared" si="332"/>
        <v>568.67000000000007</v>
      </c>
      <c r="Z3060" s="227">
        <f t="shared" si="333"/>
        <v>524.12555555555559</v>
      </c>
      <c r="AA3060" s="227">
        <f t="shared" si="335"/>
        <v>493.58333333333331</v>
      </c>
    </row>
    <row r="3061" spans="2:27" ht="13.5" hidden="1">
      <c r="B3061" s="232" t="s">
        <v>1110</v>
      </c>
      <c r="C3061" s="232" t="s">
        <v>671</v>
      </c>
      <c r="D3061" s="232" t="s">
        <v>982</v>
      </c>
      <c r="E3061" s="232" t="s">
        <v>988</v>
      </c>
      <c r="F3061" s="232">
        <v>2</v>
      </c>
      <c r="G3061" s="232" t="s">
        <v>1314</v>
      </c>
      <c r="H3061" s="233">
        <v>0.152</v>
      </c>
      <c r="I3061" s="233">
        <v>0</v>
      </c>
      <c r="J3061" s="233">
        <v>9.2999999999999999E-2</v>
      </c>
      <c r="K3061" s="234">
        <v>428</v>
      </c>
      <c r="L3061" s="233">
        <v>4.2000000000000003E-2</v>
      </c>
      <c r="M3061" s="234">
        <v>784</v>
      </c>
      <c r="N3061" s="233">
        <v>0</v>
      </c>
      <c r="O3061" s="233">
        <v>0</v>
      </c>
      <c r="P3061" s="233">
        <v>7.3999999999999996E-2</v>
      </c>
      <c r="Q3061" s="234">
        <v>857</v>
      </c>
      <c r="R3061" s="233">
        <v>3.2000000000000001E-2</v>
      </c>
      <c r="S3061" s="234">
        <v>1643</v>
      </c>
      <c r="T3061" s="233">
        <v>0</v>
      </c>
      <c r="U3061" s="235">
        <f t="shared" si="329"/>
        <v>110.96</v>
      </c>
      <c r="V3061" s="227">
        <f t="shared" si="330"/>
        <v>67.89</v>
      </c>
      <c r="W3061" s="227">
        <f t="shared" si="331"/>
        <v>66.326666666666668</v>
      </c>
      <c r="X3061" s="227">
        <f t="shared" si="334"/>
        <v>65.333333333333329</v>
      </c>
      <c r="Y3061" s="227">
        <f t="shared" si="332"/>
        <v>54.019999999999996</v>
      </c>
      <c r="Z3061" s="227">
        <f t="shared" si="333"/>
        <v>47.165555555555557</v>
      </c>
      <c r="AA3061" s="227">
        <f t="shared" si="335"/>
        <v>45.638888888888886</v>
      </c>
    </row>
    <row r="3062" spans="2:27" ht="13.5" hidden="1">
      <c r="B3062" s="232" t="s">
        <v>1110</v>
      </c>
      <c r="C3062" s="232" t="s">
        <v>676</v>
      </c>
      <c r="D3062" s="232" t="s">
        <v>982</v>
      </c>
      <c r="E3062" s="232" t="s">
        <v>988</v>
      </c>
      <c r="F3062" s="232">
        <v>96</v>
      </c>
      <c r="G3062" s="232" t="s">
        <v>1310</v>
      </c>
      <c r="H3062" s="233">
        <v>4.7080000000000002</v>
      </c>
      <c r="I3062" s="233">
        <v>0</v>
      </c>
      <c r="J3062" s="233">
        <v>2.9359999999999999</v>
      </c>
      <c r="K3062" s="234">
        <v>12286</v>
      </c>
      <c r="L3062" s="233">
        <v>1.395</v>
      </c>
      <c r="M3062" s="234">
        <v>24025</v>
      </c>
      <c r="N3062" s="233">
        <v>0</v>
      </c>
      <c r="O3062" s="233">
        <v>0</v>
      </c>
      <c r="P3062" s="233">
        <v>2.024</v>
      </c>
      <c r="Q3062" s="234">
        <v>24572</v>
      </c>
      <c r="R3062" s="233">
        <v>0.93500000000000005</v>
      </c>
      <c r="S3062" s="234">
        <v>46227</v>
      </c>
      <c r="T3062" s="233">
        <v>0</v>
      </c>
      <c r="U3062" s="235">
        <f t="shared" si="329"/>
        <v>3436.84</v>
      </c>
      <c r="V3062" s="227">
        <f t="shared" si="330"/>
        <v>2143.2799999999997</v>
      </c>
      <c r="W3062" s="227">
        <f t="shared" si="331"/>
        <v>2042.1833333333334</v>
      </c>
      <c r="X3062" s="227">
        <f t="shared" si="334"/>
        <v>2002.0833333333333</v>
      </c>
      <c r="Y3062" s="227">
        <f t="shared" si="332"/>
        <v>1477.52</v>
      </c>
      <c r="Z3062" s="227">
        <f t="shared" si="333"/>
        <v>1365.1055555555556</v>
      </c>
      <c r="AA3062" s="227">
        <f t="shared" si="335"/>
        <v>1284.0833333333333</v>
      </c>
    </row>
    <row r="3063" spans="2:27" ht="13.5" hidden="1">
      <c r="B3063" s="232" t="s">
        <v>1110</v>
      </c>
      <c r="C3063" s="232" t="s">
        <v>681</v>
      </c>
      <c r="D3063" s="232" t="s">
        <v>982</v>
      </c>
      <c r="E3063" s="232" t="s">
        <v>988</v>
      </c>
      <c r="F3063" s="232">
        <v>4</v>
      </c>
      <c r="G3063" s="232" t="s">
        <v>1315</v>
      </c>
      <c r="H3063" s="233">
        <v>0.248</v>
      </c>
      <c r="I3063" s="233">
        <v>0</v>
      </c>
      <c r="J3063" s="233">
        <v>0.154</v>
      </c>
      <c r="K3063" s="234">
        <v>681</v>
      </c>
      <c r="L3063" s="233">
        <v>7.0999999999999994E-2</v>
      </c>
      <c r="M3063" s="234">
        <v>1279</v>
      </c>
      <c r="N3063" s="233">
        <v>0</v>
      </c>
      <c r="O3063" s="233">
        <v>0</v>
      </c>
      <c r="P3063" s="233">
        <v>0.11600000000000001</v>
      </c>
      <c r="Q3063" s="234">
        <v>1361</v>
      </c>
      <c r="R3063" s="233">
        <v>5.0999999999999997E-2</v>
      </c>
      <c r="S3063" s="234">
        <v>2591</v>
      </c>
      <c r="T3063" s="233">
        <v>0</v>
      </c>
      <c r="U3063" s="235">
        <f t="shared" si="329"/>
        <v>181.04</v>
      </c>
      <c r="V3063" s="227">
        <f t="shared" si="330"/>
        <v>112.42</v>
      </c>
      <c r="W3063" s="227">
        <f t="shared" si="331"/>
        <v>108.58</v>
      </c>
      <c r="X3063" s="227">
        <f t="shared" si="334"/>
        <v>106.58333333333333</v>
      </c>
      <c r="Y3063" s="227">
        <f t="shared" si="332"/>
        <v>84.68</v>
      </c>
      <c r="Z3063" s="227">
        <f t="shared" si="333"/>
        <v>75.035555555555561</v>
      </c>
      <c r="AA3063" s="227">
        <f t="shared" si="335"/>
        <v>71.972222222222229</v>
      </c>
    </row>
    <row r="3064" spans="2:27" ht="13.5" hidden="1">
      <c r="B3064" s="232" t="s">
        <v>1110</v>
      </c>
      <c r="C3064" s="232" t="s">
        <v>1022</v>
      </c>
      <c r="D3064" s="232" t="s">
        <v>982</v>
      </c>
      <c r="E3064" s="232" t="s">
        <v>988</v>
      </c>
      <c r="F3064" s="232">
        <v>48</v>
      </c>
      <c r="G3064" s="232" t="s">
        <v>1308</v>
      </c>
      <c r="H3064" s="233">
        <v>2.1890000000000001</v>
      </c>
      <c r="I3064" s="233">
        <v>0</v>
      </c>
      <c r="J3064" s="233">
        <v>1.36</v>
      </c>
      <c r="K3064" s="234">
        <v>5687</v>
      </c>
      <c r="L3064" s="233">
        <v>0.64900000000000002</v>
      </c>
      <c r="M3064" s="234">
        <v>11156</v>
      </c>
      <c r="N3064" s="233">
        <v>0</v>
      </c>
      <c r="O3064" s="233">
        <v>0</v>
      </c>
      <c r="P3064" s="233">
        <v>0.94599999999999995</v>
      </c>
      <c r="Q3064" s="234">
        <v>11558</v>
      </c>
      <c r="R3064" s="233">
        <v>0.44</v>
      </c>
      <c r="S3064" s="234">
        <v>21814</v>
      </c>
      <c r="T3064" s="233">
        <v>0</v>
      </c>
      <c r="U3064" s="235">
        <f t="shared" si="329"/>
        <v>1597.97</v>
      </c>
      <c r="V3064" s="227">
        <f t="shared" si="330"/>
        <v>992.80000000000007</v>
      </c>
      <c r="W3064" s="227">
        <f t="shared" si="331"/>
        <v>947.68666666666672</v>
      </c>
      <c r="X3064" s="227">
        <f t="shared" si="334"/>
        <v>929.66666666666663</v>
      </c>
      <c r="Y3064" s="227">
        <f t="shared" si="332"/>
        <v>690.57999999999993</v>
      </c>
      <c r="Z3064" s="227">
        <f t="shared" si="333"/>
        <v>642.25555555555547</v>
      </c>
      <c r="AA3064" s="227">
        <f t="shared" si="335"/>
        <v>605.94444444444446</v>
      </c>
    </row>
    <row r="3065" spans="2:27" ht="13.5" hidden="1">
      <c r="B3065" s="232" t="s">
        <v>1110</v>
      </c>
      <c r="C3065" s="232" t="s">
        <v>1023</v>
      </c>
      <c r="D3065" s="232" t="s">
        <v>982</v>
      </c>
      <c r="E3065" s="232" t="s">
        <v>988</v>
      </c>
      <c r="F3065" s="232">
        <v>64</v>
      </c>
      <c r="G3065" s="232" t="s">
        <v>1316</v>
      </c>
      <c r="H3065" s="233">
        <v>2.8769999999999998</v>
      </c>
      <c r="I3065" s="233">
        <v>0</v>
      </c>
      <c r="J3065" s="233">
        <v>1.794</v>
      </c>
      <c r="K3065" s="234">
        <v>7495</v>
      </c>
      <c r="L3065" s="233">
        <v>0.85599999999999998</v>
      </c>
      <c r="M3065" s="234">
        <v>14700</v>
      </c>
      <c r="N3065" s="233">
        <v>0</v>
      </c>
      <c r="O3065" s="233">
        <v>0</v>
      </c>
      <c r="P3065" s="233">
        <v>1.2430000000000001</v>
      </c>
      <c r="Q3065" s="234">
        <v>15174</v>
      </c>
      <c r="R3065" s="233">
        <v>0.57699999999999996</v>
      </c>
      <c r="S3065" s="234">
        <v>28612</v>
      </c>
      <c r="T3065" s="233">
        <v>0</v>
      </c>
      <c r="U3065" s="235">
        <f t="shared" si="329"/>
        <v>2100.21</v>
      </c>
      <c r="V3065" s="227">
        <f t="shared" si="330"/>
        <v>1309.6200000000001</v>
      </c>
      <c r="W3065" s="227">
        <f t="shared" si="331"/>
        <v>1249.4633333333334</v>
      </c>
      <c r="X3065" s="227">
        <f t="shared" si="334"/>
        <v>1225</v>
      </c>
      <c r="Y3065" s="227">
        <f t="shared" si="332"/>
        <v>907.3900000000001</v>
      </c>
      <c r="Z3065" s="227">
        <f t="shared" si="333"/>
        <v>842.71</v>
      </c>
      <c r="AA3065" s="227">
        <f t="shared" si="335"/>
        <v>794.77777777777783</v>
      </c>
    </row>
    <row r="3066" spans="2:27" ht="13.5" hidden="1">
      <c r="B3066" s="232" t="s">
        <v>1110</v>
      </c>
      <c r="C3066" s="232" t="s">
        <v>1024</v>
      </c>
      <c r="D3066" s="232" t="s">
        <v>982</v>
      </c>
      <c r="E3066" s="232" t="s">
        <v>988</v>
      </c>
      <c r="F3066" s="232">
        <v>96</v>
      </c>
      <c r="G3066" s="232" t="s">
        <v>1310</v>
      </c>
      <c r="H3066" s="233">
        <v>4.2530000000000001</v>
      </c>
      <c r="I3066" s="233">
        <v>0</v>
      </c>
      <c r="J3066" s="233">
        <v>2.661</v>
      </c>
      <c r="K3066" s="234">
        <v>11111</v>
      </c>
      <c r="L3066" s="233">
        <v>1.268</v>
      </c>
      <c r="M3066" s="234">
        <v>21788</v>
      </c>
      <c r="N3066" s="233">
        <v>0</v>
      </c>
      <c r="O3066" s="233">
        <v>0</v>
      </c>
      <c r="P3066" s="233">
        <v>1.837</v>
      </c>
      <c r="Q3066" s="234">
        <v>22406</v>
      </c>
      <c r="R3066" s="233">
        <v>0.85299999999999998</v>
      </c>
      <c r="S3066" s="234">
        <v>42209</v>
      </c>
      <c r="T3066" s="233">
        <v>0</v>
      </c>
      <c r="U3066" s="235">
        <f t="shared" si="329"/>
        <v>3104.69</v>
      </c>
      <c r="V3066" s="227">
        <f t="shared" si="330"/>
        <v>1942.53</v>
      </c>
      <c r="W3066" s="227">
        <f t="shared" si="331"/>
        <v>1851.5566666666666</v>
      </c>
      <c r="X3066" s="227">
        <f t="shared" si="334"/>
        <v>1815.6666666666667</v>
      </c>
      <c r="Y3066" s="227">
        <f t="shared" si="332"/>
        <v>1341.01</v>
      </c>
      <c r="Z3066" s="227">
        <f t="shared" si="333"/>
        <v>1245.0788888888887</v>
      </c>
      <c r="AA3066" s="227">
        <f t="shared" si="335"/>
        <v>1172.4722222222222</v>
      </c>
    </row>
    <row r="3067" spans="2:27" ht="13.5" hidden="1">
      <c r="B3067" s="232" t="s">
        <v>1110</v>
      </c>
      <c r="C3067" s="232" t="s">
        <v>1025</v>
      </c>
      <c r="D3067" s="232" t="s">
        <v>982</v>
      </c>
      <c r="E3067" s="232" t="s">
        <v>988</v>
      </c>
      <c r="F3067" s="232">
        <v>8</v>
      </c>
      <c r="G3067" s="232" t="s">
        <v>1311</v>
      </c>
      <c r="H3067" s="233">
        <v>0.46899999999999997</v>
      </c>
      <c r="I3067" s="233">
        <v>0</v>
      </c>
      <c r="J3067" s="233">
        <v>0.27700000000000002</v>
      </c>
      <c r="K3067" s="234">
        <v>1167</v>
      </c>
      <c r="L3067" s="233">
        <v>0.13300000000000001</v>
      </c>
      <c r="M3067" s="234">
        <v>2297</v>
      </c>
      <c r="N3067" s="233">
        <v>0</v>
      </c>
      <c r="O3067" s="233">
        <v>0</v>
      </c>
      <c r="P3067" s="233">
        <v>0.20300000000000001</v>
      </c>
      <c r="Q3067" s="234">
        <v>2517</v>
      </c>
      <c r="R3067" s="233">
        <v>9.6000000000000002E-2</v>
      </c>
      <c r="S3067" s="234">
        <v>4818</v>
      </c>
      <c r="T3067" s="233">
        <v>0</v>
      </c>
      <c r="U3067" s="235">
        <f t="shared" si="329"/>
        <v>342.37</v>
      </c>
      <c r="V3067" s="227">
        <f t="shared" si="330"/>
        <v>202.21</v>
      </c>
      <c r="W3067" s="227">
        <f t="shared" si="331"/>
        <v>194.34</v>
      </c>
      <c r="X3067" s="227">
        <f t="shared" si="334"/>
        <v>191.41666666666666</v>
      </c>
      <c r="Y3067" s="227">
        <f t="shared" si="332"/>
        <v>148.19</v>
      </c>
      <c r="Z3067" s="227">
        <f t="shared" si="333"/>
        <v>139.99666666666667</v>
      </c>
      <c r="AA3067" s="227">
        <f t="shared" si="335"/>
        <v>133.83333333333334</v>
      </c>
    </row>
    <row r="3068" spans="2:27" ht="13.5" hidden="1">
      <c r="B3068" s="232" t="s">
        <v>1110</v>
      </c>
      <c r="C3068" s="232" t="s">
        <v>1026</v>
      </c>
      <c r="D3068" s="232" t="s">
        <v>982</v>
      </c>
      <c r="E3068" s="232" t="s">
        <v>988</v>
      </c>
      <c r="F3068" s="232">
        <v>16</v>
      </c>
      <c r="G3068" s="232" t="s">
        <v>1312</v>
      </c>
      <c r="H3068" s="233">
        <v>0.81299999999999994</v>
      </c>
      <c r="I3068" s="233">
        <v>0</v>
      </c>
      <c r="J3068" s="233">
        <v>0.49299999999999999</v>
      </c>
      <c r="K3068" s="234">
        <v>2071</v>
      </c>
      <c r="L3068" s="233">
        <v>0.23599999999999999</v>
      </c>
      <c r="M3068" s="234">
        <v>4069</v>
      </c>
      <c r="N3068" s="233">
        <v>0</v>
      </c>
      <c r="O3068" s="233">
        <v>0</v>
      </c>
      <c r="P3068" s="233">
        <v>0.35099999999999998</v>
      </c>
      <c r="Q3068" s="234">
        <v>4326</v>
      </c>
      <c r="R3068" s="233">
        <v>0.16500000000000001</v>
      </c>
      <c r="S3068" s="234">
        <v>8217</v>
      </c>
      <c r="T3068" s="233">
        <v>0</v>
      </c>
      <c r="U3068" s="235">
        <f t="shared" si="329"/>
        <v>593.49</v>
      </c>
      <c r="V3068" s="227">
        <f t="shared" si="330"/>
        <v>359.89</v>
      </c>
      <c r="W3068" s="227">
        <f t="shared" si="331"/>
        <v>344.86333333333334</v>
      </c>
      <c r="X3068" s="227">
        <f t="shared" si="334"/>
        <v>339.08333333333331</v>
      </c>
      <c r="Y3068" s="227">
        <f t="shared" si="332"/>
        <v>256.22999999999996</v>
      </c>
      <c r="Z3068" s="227">
        <f t="shared" si="333"/>
        <v>240.61666666666667</v>
      </c>
      <c r="AA3068" s="227">
        <f t="shared" si="335"/>
        <v>228.25</v>
      </c>
    </row>
    <row r="3069" spans="2:27" ht="13.5" hidden="1">
      <c r="B3069" s="232" t="s">
        <v>1110</v>
      </c>
      <c r="C3069" s="232" t="s">
        <v>1027</v>
      </c>
      <c r="D3069" s="232" t="s">
        <v>982</v>
      </c>
      <c r="E3069" s="232" t="s">
        <v>988</v>
      </c>
      <c r="F3069" s="232">
        <v>32</v>
      </c>
      <c r="G3069" s="232" t="s">
        <v>1317</v>
      </c>
      <c r="H3069" s="233">
        <v>1.5009999999999999</v>
      </c>
      <c r="I3069" s="233">
        <v>0</v>
      </c>
      <c r="J3069" s="233">
        <v>0.92700000000000005</v>
      </c>
      <c r="K3069" s="234">
        <v>3879</v>
      </c>
      <c r="L3069" s="233">
        <v>0.443</v>
      </c>
      <c r="M3069" s="234">
        <v>7613</v>
      </c>
      <c r="N3069" s="233">
        <v>0</v>
      </c>
      <c r="O3069" s="233">
        <v>0</v>
      </c>
      <c r="P3069" s="233">
        <v>0.64800000000000002</v>
      </c>
      <c r="Q3069" s="234">
        <v>7942</v>
      </c>
      <c r="R3069" s="233">
        <v>0.30199999999999999</v>
      </c>
      <c r="S3069" s="234">
        <v>15015</v>
      </c>
      <c r="T3069" s="233">
        <v>0</v>
      </c>
      <c r="U3069" s="235">
        <f t="shared" si="329"/>
        <v>1095.73</v>
      </c>
      <c r="V3069" s="227">
        <f t="shared" si="330"/>
        <v>676.71</v>
      </c>
      <c r="W3069" s="227">
        <f t="shared" si="331"/>
        <v>646.64</v>
      </c>
      <c r="X3069" s="227">
        <f t="shared" si="334"/>
        <v>634.41666666666663</v>
      </c>
      <c r="Y3069" s="227">
        <f t="shared" si="332"/>
        <v>473.04</v>
      </c>
      <c r="Z3069" s="227">
        <f t="shared" si="333"/>
        <v>441.07111111111112</v>
      </c>
      <c r="AA3069" s="227">
        <f t="shared" si="335"/>
        <v>417.08333333333331</v>
      </c>
    </row>
    <row r="3070" spans="2:27" ht="13.5" hidden="1">
      <c r="B3070" s="232" t="s">
        <v>1110</v>
      </c>
      <c r="C3070" s="232" t="s">
        <v>1028</v>
      </c>
      <c r="D3070" s="232" t="s">
        <v>982</v>
      </c>
      <c r="E3070" s="232" t="s">
        <v>988</v>
      </c>
      <c r="F3070" s="232">
        <v>2</v>
      </c>
      <c r="G3070" s="232" t="s">
        <v>1314</v>
      </c>
      <c r="H3070" s="233">
        <v>0.14199999999999999</v>
      </c>
      <c r="I3070" s="233">
        <v>0</v>
      </c>
      <c r="J3070" s="233">
        <v>7.9000000000000001E-2</v>
      </c>
      <c r="K3070" s="234">
        <v>335</v>
      </c>
      <c r="L3070" s="233">
        <v>3.7999999999999999E-2</v>
      </c>
      <c r="M3070" s="234">
        <v>662</v>
      </c>
      <c r="N3070" s="233">
        <v>0</v>
      </c>
      <c r="O3070" s="233">
        <v>0</v>
      </c>
      <c r="P3070" s="233">
        <v>5.8999999999999997E-2</v>
      </c>
      <c r="Q3070" s="234">
        <v>748</v>
      </c>
      <c r="R3070" s="233">
        <v>2.8000000000000001E-2</v>
      </c>
      <c r="S3070" s="234">
        <v>1441</v>
      </c>
      <c r="T3070" s="233">
        <v>0</v>
      </c>
      <c r="U3070" s="235">
        <f t="shared" si="329"/>
        <v>103.66</v>
      </c>
      <c r="V3070" s="227">
        <f t="shared" si="330"/>
        <v>57.67</v>
      </c>
      <c r="W3070" s="227">
        <f t="shared" si="331"/>
        <v>55.656666666666666</v>
      </c>
      <c r="X3070" s="227">
        <f t="shared" si="334"/>
        <v>55.166666666666664</v>
      </c>
      <c r="Y3070" s="227">
        <f t="shared" si="332"/>
        <v>43.07</v>
      </c>
      <c r="Z3070" s="227">
        <f t="shared" si="333"/>
        <v>41.217777777777783</v>
      </c>
      <c r="AA3070" s="227">
        <f t="shared" si="335"/>
        <v>40.027777777777779</v>
      </c>
    </row>
    <row r="3071" spans="2:27" ht="13.5" hidden="1">
      <c r="B3071" s="232" t="s">
        <v>1110</v>
      </c>
      <c r="C3071" s="232" t="s">
        <v>1029</v>
      </c>
      <c r="D3071" s="232" t="s">
        <v>982</v>
      </c>
      <c r="E3071" s="232" t="s">
        <v>988</v>
      </c>
      <c r="F3071" s="232">
        <v>4</v>
      </c>
      <c r="G3071" s="232" t="s">
        <v>1315</v>
      </c>
      <c r="H3071" s="233">
        <v>0.22800000000000001</v>
      </c>
      <c r="I3071" s="233">
        <v>0</v>
      </c>
      <c r="J3071" s="233">
        <v>0.158</v>
      </c>
      <c r="K3071" s="234">
        <v>671</v>
      </c>
      <c r="L3071" s="233">
        <v>7.6999999999999999E-2</v>
      </c>
      <c r="M3071" s="234">
        <v>1323</v>
      </c>
      <c r="N3071" s="233">
        <v>0</v>
      </c>
      <c r="O3071" s="233">
        <v>0</v>
      </c>
      <c r="P3071" s="233">
        <v>0.11899999999999999</v>
      </c>
      <c r="Q3071" s="234">
        <v>1495</v>
      </c>
      <c r="R3071" s="233">
        <v>5.6000000000000001E-2</v>
      </c>
      <c r="S3071" s="234">
        <v>2882</v>
      </c>
      <c r="T3071" s="233">
        <v>0</v>
      </c>
      <c r="U3071" s="235">
        <f t="shared" si="329"/>
        <v>166.44</v>
      </c>
      <c r="V3071" s="227">
        <f t="shared" si="330"/>
        <v>115.34</v>
      </c>
      <c r="W3071" s="227">
        <f t="shared" si="331"/>
        <v>112.12666666666667</v>
      </c>
      <c r="X3071" s="227">
        <f t="shared" si="334"/>
        <v>110.25</v>
      </c>
      <c r="Y3071" s="227">
        <f t="shared" si="332"/>
        <v>86.86999999999999</v>
      </c>
      <c r="Z3071" s="227">
        <f t="shared" si="333"/>
        <v>82.407777777777781</v>
      </c>
      <c r="AA3071" s="227">
        <f t="shared" si="335"/>
        <v>80.055555555555557</v>
      </c>
    </row>
    <row r="3072" spans="2:27" ht="13.5" hidden="1">
      <c r="B3072" s="232" t="s">
        <v>1110</v>
      </c>
      <c r="C3072" s="232" t="s">
        <v>688</v>
      </c>
      <c r="D3072" s="232" t="s">
        <v>982</v>
      </c>
      <c r="E3072" s="232" t="s">
        <v>988</v>
      </c>
      <c r="F3072" s="232">
        <v>48</v>
      </c>
      <c r="G3072" s="232" t="s">
        <v>1308</v>
      </c>
      <c r="H3072" s="233">
        <v>2.74</v>
      </c>
      <c r="I3072" s="233">
        <v>0</v>
      </c>
      <c r="J3072" s="233">
        <v>1.696</v>
      </c>
      <c r="K3072" s="234">
        <v>7114</v>
      </c>
      <c r="L3072" s="233">
        <v>0.80500000000000005</v>
      </c>
      <c r="M3072" s="234">
        <v>13888</v>
      </c>
      <c r="N3072" s="233">
        <v>0</v>
      </c>
      <c r="O3072" s="233">
        <v>0</v>
      </c>
      <c r="P3072" s="233">
        <v>1.173</v>
      </c>
      <c r="Q3072" s="234">
        <v>14228</v>
      </c>
      <c r="R3072" s="233">
        <v>0.54100000000000004</v>
      </c>
      <c r="S3072" s="234">
        <v>26781</v>
      </c>
      <c r="T3072" s="233">
        <v>0</v>
      </c>
      <c r="U3072" s="235">
        <f t="shared" si="329"/>
        <v>2000.2</v>
      </c>
      <c r="V3072" s="227">
        <f t="shared" si="330"/>
        <v>1238.08</v>
      </c>
      <c r="W3072" s="227">
        <f t="shared" si="331"/>
        <v>1180.4833333333336</v>
      </c>
      <c r="X3072" s="227">
        <f t="shared" si="334"/>
        <v>1157.3333333333333</v>
      </c>
      <c r="Y3072" s="227">
        <f t="shared" si="332"/>
        <v>856.29000000000008</v>
      </c>
      <c r="Z3072" s="227">
        <f t="shared" si="333"/>
        <v>790.15222222222224</v>
      </c>
      <c r="AA3072" s="227">
        <f t="shared" si="335"/>
        <v>743.91666666666663</v>
      </c>
    </row>
    <row r="3073" spans="2:27" ht="13.5" hidden="1">
      <c r="B3073" s="232" t="s">
        <v>1110</v>
      </c>
      <c r="C3073" s="232" t="s">
        <v>691</v>
      </c>
      <c r="D3073" s="232" t="s">
        <v>982</v>
      </c>
      <c r="E3073" s="232" t="s">
        <v>988</v>
      </c>
      <c r="F3073" s="232">
        <v>72</v>
      </c>
      <c r="G3073" s="232" t="s">
        <v>1309</v>
      </c>
      <c r="H3073" s="233">
        <v>4.0599999999999996</v>
      </c>
      <c r="I3073" s="233">
        <v>0</v>
      </c>
      <c r="J3073" s="233">
        <v>2.528</v>
      </c>
      <c r="K3073" s="234">
        <v>10583</v>
      </c>
      <c r="L3073" s="233">
        <v>1.2010000000000001</v>
      </c>
      <c r="M3073" s="234">
        <v>20687</v>
      </c>
      <c r="N3073" s="233">
        <v>0</v>
      </c>
      <c r="O3073" s="233">
        <v>0</v>
      </c>
      <c r="P3073" s="233">
        <v>1.744</v>
      </c>
      <c r="Q3073" s="234">
        <v>21166</v>
      </c>
      <c r="R3073" s="233">
        <v>0.80500000000000005</v>
      </c>
      <c r="S3073" s="234">
        <v>39824</v>
      </c>
      <c r="T3073" s="233">
        <v>0</v>
      </c>
      <c r="U3073" s="235">
        <f t="shared" si="329"/>
        <v>2963.7999999999997</v>
      </c>
      <c r="V3073" s="227">
        <f t="shared" si="330"/>
        <v>1845.44</v>
      </c>
      <c r="W3073" s="227">
        <f t="shared" si="331"/>
        <v>1758.6466666666665</v>
      </c>
      <c r="X3073" s="227">
        <f t="shared" si="334"/>
        <v>1723.9166666666667</v>
      </c>
      <c r="Y3073" s="227">
        <f t="shared" si="332"/>
        <v>1273.1199999999999</v>
      </c>
      <c r="Z3073" s="227">
        <f t="shared" si="333"/>
        <v>1175.5944444444444</v>
      </c>
      <c r="AA3073" s="227">
        <f t="shared" si="335"/>
        <v>1106.2222222222222</v>
      </c>
    </row>
    <row r="3074" spans="2:27" ht="13.5" hidden="1">
      <c r="B3074" s="232" t="s">
        <v>1110</v>
      </c>
      <c r="C3074" s="232" t="s">
        <v>694</v>
      </c>
      <c r="D3074" s="232" t="s">
        <v>982</v>
      </c>
      <c r="E3074" s="232" t="s">
        <v>988</v>
      </c>
      <c r="F3074" s="232">
        <v>96</v>
      </c>
      <c r="G3074" s="232" t="s">
        <v>1310</v>
      </c>
      <c r="H3074" s="233">
        <v>5.38</v>
      </c>
      <c r="I3074" s="233">
        <v>0</v>
      </c>
      <c r="J3074" s="233">
        <v>3.359</v>
      </c>
      <c r="K3074" s="234">
        <v>14052</v>
      </c>
      <c r="L3074" s="233">
        <v>1.597</v>
      </c>
      <c r="M3074" s="234">
        <v>27487</v>
      </c>
      <c r="N3074" s="233">
        <v>0</v>
      </c>
      <c r="O3074" s="233">
        <v>0</v>
      </c>
      <c r="P3074" s="233">
        <v>2.3140000000000001</v>
      </c>
      <c r="Q3074" s="234">
        <v>28104</v>
      </c>
      <c r="R3074" s="233">
        <v>1.069</v>
      </c>
      <c r="S3074" s="234">
        <v>52867</v>
      </c>
      <c r="T3074" s="233">
        <v>0</v>
      </c>
      <c r="U3074" s="235">
        <f t="shared" si="329"/>
        <v>3927.4</v>
      </c>
      <c r="V3074" s="227">
        <f t="shared" si="330"/>
        <v>2452.0700000000002</v>
      </c>
      <c r="W3074" s="227">
        <f t="shared" si="331"/>
        <v>2336.81</v>
      </c>
      <c r="X3074" s="227">
        <f t="shared" si="334"/>
        <v>2290.5833333333335</v>
      </c>
      <c r="Y3074" s="227">
        <f t="shared" si="332"/>
        <v>1689.22</v>
      </c>
      <c r="Z3074" s="227">
        <f t="shared" si="333"/>
        <v>1561.0366666666666</v>
      </c>
      <c r="AA3074" s="227">
        <f t="shared" si="335"/>
        <v>1468.5277777777778</v>
      </c>
    </row>
    <row r="3075" spans="2:27" ht="13.5" hidden="1">
      <c r="B3075" s="232" t="s">
        <v>1110</v>
      </c>
      <c r="C3075" s="232" t="s">
        <v>697</v>
      </c>
      <c r="D3075" s="232" t="s">
        <v>982</v>
      </c>
      <c r="E3075" s="232" t="s">
        <v>988</v>
      </c>
      <c r="F3075" s="232">
        <v>8</v>
      </c>
      <c r="G3075" s="232" t="s">
        <v>1311</v>
      </c>
      <c r="H3075" s="233">
        <v>0.54</v>
      </c>
      <c r="I3075" s="233">
        <v>0</v>
      </c>
      <c r="J3075" s="233">
        <v>0.31</v>
      </c>
      <c r="K3075" s="234">
        <v>1332</v>
      </c>
      <c r="L3075" s="233">
        <v>0.14499999999999999</v>
      </c>
      <c r="M3075" s="234">
        <v>2556</v>
      </c>
      <c r="N3075" s="233">
        <v>0</v>
      </c>
      <c r="O3075" s="233">
        <v>0</v>
      </c>
      <c r="P3075" s="233">
        <v>0.223</v>
      </c>
      <c r="Q3075" s="234">
        <v>2665</v>
      </c>
      <c r="R3075" s="233">
        <v>0.10100000000000001</v>
      </c>
      <c r="S3075" s="234">
        <v>5042</v>
      </c>
      <c r="T3075" s="233">
        <v>0</v>
      </c>
      <c r="U3075" s="235">
        <f t="shared" si="329"/>
        <v>394.20000000000005</v>
      </c>
      <c r="V3075" s="227">
        <f t="shared" si="330"/>
        <v>226.3</v>
      </c>
      <c r="W3075" s="227">
        <f t="shared" si="331"/>
        <v>216.85</v>
      </c>
      <c r="X3075" s="227">
        <f t="shared" si="334"/>
        <v>213</v>
      </c>
      <c r="Y3075" s="227">
        <f t="shared" si="332"/>
        <v>162.79</v>
      </c>
      <c r="Z3075" s="227">
        <f t="shared" si="333"/>
        <v>147.75777777777779</v>
      </c>
      <c r="AA3075" s="227">
        <f t="shared" si="335"/>
        <v>140.05555555555554</v>
      </c>
    </row>
    <row r="3076" spans="2:27" ht="13.5" hidden="1">
      <c r="B3076" s="232" t="s">
        <v>1110</v>
      </c>
      <c r="C3076" s="232" t="s">
        <v>700</v>
      </c>
      <c r="D3076" s="232" t="s">
        <v>982</v>
      </c>
      <c r="E3076" s="232" t="s">
        <v>988</v>
      </c>
      <c r="F3076" s="232">
        <v>16</v>
      </c>
      <c r="G3076" s="232" t="s">
        <v>1312</v>
      </c>
      <c r="H3076" s="233">
        <v>0.98</v>
      </c>
      <c r="I3076" s="233">
        <v>0</v>
      </c>
      <c r="J3076" s="233">
        <v>0.58699999999999997</v>
      </c>
      <c r="K3076" s="234">
        <v>2489</v>
      </c>
      <c r="L3076" s="233">
        <v>0.27700000000000002</v>
      </c>
      <c r="M3076" s="234">
        <v>4823</v>
      </c>
      <c r="N3076" s="233">
        <v>0</v>
      </c>
      <c r="O3076" s="233">
        <v>0</v>
      </c>
      <c r="P3076" s="233">
        <v>0.41299999999999998</v>
      </c>
      <c r="Q3076" s="234">
        <v>4977</v>
      </c>
      <c r="R3076" s="233">
        <v>0.189</v>
      </c>
      <c r="S3076" s="234">
        <v>9390</v>
      </c>
      <c r="T3076" s="233">
        <v>0</v>
      </c>
      <c r="U3076" s="235">
        <f t="shared" ref="U3076:U3139" si="336">H3076*hour_M</f>
        <v>715.4</v>
      </c>
      <c r="V3076" s="227">
        <f t="shared" ref="V3076:V3139" si="337">J3076*hour_M</f>
        <v>428.51</v>
      </c>
      <c r="W3076" s="227">
        <f t="shared" ref="W3076:W3139" si="338">K3076/12+L3076*hour_M</f>
        <v>409.62666666666667</v>
      </c>
      <c r="X3076" s="227">
        <f t="shared" si="334"/>
        <v>401.91666666666669</v>
      </c>
      <c r="Y3076" s="227">
        <f t="shared" ref="Y3076:Y3139" si="339">P3076*hour_M</f>
        <v>301.49</v>
      </c>
      <c r="Z3076" s="227">
        <f t="shared" ref="Z3076:Z3139" si="340">Q3076/36+R3076*hour_M</f>
        <v>276.22000000000003</v>
      </c>
      <c r="AA3076" s="227">
        <f t="shared" si="335"/>
        <v>260.83333333333331</v>
      </c>
    </row>
    <row r="3077" spans="2:27" ht="13.5" hidden="1">
      <c r="B3077" s="232" t="s">
        <v>1110</v>
      </c>
      <c r="C3077" s="232" t="s">
        <v>703</v>
      </c>
      <c r="D3077" s="232" t="s">
        <v>982</v>
      </c>
      <c r="E3077" s="232" t="s">
        <v>988</v>
      </c>
      <c r="F3077" s="232">
        <v>36</v>
      </c>
      <c r="G3077" s="232" t="s">
        <v>1313</v>
      </c>
      <c r="H3077" s="233">
        <v>2.08</v>
      </c>
      <c r="I3077" s="233">
        <v>0</v>
      </c>
      <c r="J3077" s="233">
        <v>1.28</v>
      </c>
      <c r="K3077" s="234">
        <v>5379</v>
      </c>
      <c r="L3077" s="233">
        <v>0.60699999999999998</v>
      </c>
      <c r="M3077" s="234">
        <v>10489</v>
      </c>
      <c r="N3077" s="233">
        <v>0</v>
      </c>
      <c r="O3077" s="233">
        <v>0</v>
      </c>
      <c r="P3077" s="233">
        <v>0.88800000000000001</v>
      </c>
      <c r="Q3077" s="234">
        <v>10759</v>
      </c>
      <c r="R3077" s="233">
        <v>0.40899999999999997</v>
      </c>
      <c r="S3077" s="234">
        <v>20259</v>
      </c>
      <c r="T3077" s="233">
        <v>0</v>
      </c>
      <c r="U3077" s="235">
        <f t="shared" si="336"/>
        <v>1518.4</v>
      </c>
      <c r="V3077" s="227">
        <f t="shared" si="337"/>
        <v>934.4</v>
      </c>
      <c r="W3077" s="227">
        <f t="shared" si="338"/>
        <v>891.36</v>
      </c>
      <c r="X3077" s="227">
        <f t="shared" ref="X3077:X3140" si="341">M3077/12</f>
        <v>874.08333333333337</v>
      </c>
      <c r="Y3077" s="227">
        <f t="shared" si="339"/>
        <v>648.24</v>
      </c>
      <c r="Z3077" s="227">
        <f t="shared" si="340"/>
        <v>597.43111111111102</v>
      </c>
      <c r="AA3077" s="227">
        <f t="shared" ref="AA3077:AA3140" si="342">S3077/36</f>
        <v>562.75</v>
      </c>
    </row>
    <row r="3078" spans="2:27" ht="13.5" hidden="1">
      <c r="B3078" s="232" t="s">
        <v>1110</v>
      </c>
      <c r="C3078" s="232" t="s">
        <v>706</v>
      </c>
      <c r="D3078" s="232" t="s">
        <v>982</v>
      </c>
      <c r="E3078" s="232" t="s">
        <v>988</v>
      </c>
      <c r="F3078" s="232">
        <v>2</v>
      </c>
      <c r="G3078" s="232" t="s">
        <v>1314</v>
      </c>
      <c r="H3078" s="233">
        <v>0.16600000000000001</v>
      </c>
      <c r="I3078" s="233">
        <v>0</v>
      </c>
      <c r="J3078" s="233">
        <v>0.10199999999999999</v>
      </c>
      <c r="K3078" s="234">
        <v>465</v>
      </c>
      <c r="L3078" s="233">
        <v>4.5999999999999999E-2</v>
      </c>
      <c r="M3078" s="234">
        <v>857</v>
      </c>
      <c r="N3078" s="233">
        <v>0</v>
      </c>
      <c r="O3078" s="233">
        <v>0</v>
      </c>
      <c r="P3078" s="233">
        <v>8.1000000000000003E-2</v>
      </c>
      <c r="Q3078" s="234">
        <v>930</v>
      </c>
      <c r="R3078" s="233">
        <v>3.5000000000000003E-2</v>
      </c>
      <c r="S3078" s="234">
        <v>1781</v>
      </c>
      <c r="T3078" s="233">
        <v>0</v>
      </c>
      <c r="U3078" s="235">
        <f t="shared" si="336"/>
        <v>121.18</v>
      </c>
      <c r="V3078" s="227">
        <f t="shared" si="337"/>
        <v>74.459999999999994</v>
      </c>
      <c r="W3078" s="227">
        <f t="shared" si="338"/>
        <v>72.33</v>
      </c>
      <c r="X3078" s="227">
        <f t="shared" si="341"/>
        <v>71.416666666666671</v>
      </c>
      <c r="Y3078" s="227">
        <f t="shared" si="339"/>
        <v>59.13</v>
      </c>
      <c r="Z3078" s="227">
        <f t="shared" si="340"/>
        <v>51.383333333333333</v>
      </c>
      <c r="AA3078" s="227">
        <f t="shared" si="342"/>
        <v>49.472222222222221</v>
      </c>
    </row>
    <row r="3079" spans="2:27" ht="13.5" hidden="1">
      <c r="B3079" s="232" t="s">
        <v>1110</v>
      </c>
      <c r="C3079" s="232" t="s">
        <v>709</v>
      </c>
      <c r="D3079" s="232" t="s">
        <v>982</v>
      </c>
      <c r="E3079" s="232" t="s">
        <v>988</v>
      </c>
      <c r="F3079" s="232">
        <v>96</v>
      </c>
      <c r="G3079" s="232" t="s">
        <v>1310</v>
      </c>
      <c r="H3079" s="233">
        <v>5.38</v>
      </c>
      <c r="I3079" s="233">
        <v>0</v>
      </c>
      <c r="J3079" s="233">
        <v>3.359</v>
      </c>
      <c r="K3079" s="234">
        <v>14052</v>
      </c>
      <c r="L3079" s="233">
        <v>1.597</v>
      </c>
      <c r="M3079" s="234">
        <v>27487</v>
      </c>
      <c r="N3079" s="233">
        <v>0</v>
      </c>
      <c r="O3079" s="233">
        <v>0</v>
      </c>
      <c r="P3079" s="233">
        <v>2.3140000000000001</v>
      </c>
      <c r="Q3079" s="234">
        <v>28104</v>
      </c>
      <c r="R3079" s="233">
        <v>1.069</v>
      </c>
      <c r="S3079" s="234">
        <v>52867</v>
      </c>
      <c r="T3079" s="233">
        <v>0</v>
      </c>
      <c r="U3079" s="235">
        <f t="shared" si="336"/>
        <v>3927.4</v>
      </c>
      <c r="V3079" s="227">
        <f t="shared" si="337"/>
        <v>2452.0700000000002</v>
      </c>
      <c r="W3079" s="227">
        <f t="shared" si="338"/>
        <v>2336.81</v>
      </c>
      <c r="X3079" s="227">
        <f t="shared" si="341"/>
        <v>2290.5833333333335</v>
      </c>
      <c r="Y3079" s="227">
        <f t="shared" si="339"/>
        <v>1689.22</v>
      </c>
      <c r="Z3079" s="227">
        <f t="shared" si="340"/>
        <v>1561.0366666666666</v>
      </c>
      <c r="AA3079" s="227">
        <f t="shared" si="342"/>
        <v>1468.5277777777778</v>
      </c>
    </row>
    <row r="3080" spans="2:27" ht="13.5" hidden="1">
      <c r="B3080" s="232" t="s">
        <v>1110</v>
      </c>
      <c r="C3080" s="232" t="s">
        <v>711</v>
      </c>
      <c r="D3080" s="232" t="s">
        <v>982</v>
      </c>
      <c r="E3080" s="232" t="s">
        <v>988</v>
      </c>
      <c r="F3080" s="232">
        <v>4</v>
      </c>
      <c r="G3080" s="232" t="s">
        <v>1315</v>
      </c>
      <c r="H3080" s="233">
        <v>0.27600000000000002</v>
      </c>
      <c r="I3080" s="233">
        <v>0</v>
      </c>
      <c r="J3080" s="233">
        <v>0.17199999999999999</v>
      </c>
      <c r="K3080" s="234">
        <v>754</v>
      </c>
      <c r="L3080" s="233">
        <v>7.9000000000000001E-2</v>
      </c>
      <c r="M3080" s="234">
        <v>1423</v>
      </c>
      <c r="N3080" s="233">
        <v>0</v>
      </c>
      <c r="O3080" s="233">
        <v>0</v>
      </c>
      <c r="P3080" s="233">
        <v>0.128</v>
      </c>
      <c r="Q3080" s="234">
        <v>1508</v>
      </c>
      <c r="R3080" s="233">
        <v>5.7000000000000002E-2</v>
      </c>
      <c r="S3080" s="234">
        <v>2868</v>
      </c>
      <c r="T3080" s="233">
        <v>0</v>
      </c>
      <c r="U3080" s="235">
        <f t="shared" si="336"/>
        <v>201.48000000000002</v>
      </c>
      <c r="V3080" s="227">
        <f t="shared" si="337"/>
        <v>125.55999999999999</v>
      </c>
      <c r="W3080" s="227">
        <f t="shared" si="338"/>
        <v>120.50333333333333</v>
      </c>
      <c r="X3080" s="227">
        <f t="shared" si="341"/>
        <v>118.58333333333333</v>
      </c>
      <c r="Y3080" s="227">
        <f t="shared" si="339"/>
        <v>93.44</v>
      </c>
      <c r="Z3080" s="227">
        <f t="shared" si="340"/>
        <v>83.498888888888885</v>
      </c>
      <c r="AA3080" s="227">
        <f t="shared" si="342"/>
        <v>79.666666666666671</v>
      </c>
    </row>
    <row r="3081" spans="2:27" ht="13.5" hidden="1">
      <c r="B3081" s="232" t="s">
        <v>1110</v>
      </c>
      <c r="C3081" s="232" t="s">
        <v>716</v>
      </c>
      <c r="D3081" s="232" t="s">
        <v>982</v>
      </c>
      <c r="E3081" s="232" t="s">
        <v>988</v>
      </c>
      <c r="F3081" s="232">
        <v>72</v>
      </c>
      <c r="G3081" s="232" t="s">
        <v>1310</v>
      </c>
      <c r="H3081" s="233">
        <v>4.5170000000000003</v>
      </c>
      <c r="I3081" s="233">
        <v>0</v>
      </c>
      <c r="J3081" s="233">
        <v>2.827</v>
      </c>
      <c r="K3081" s="234">
        <v>11805</v>
      </c>
      <c r="L3081" s="233">
        <v>1.3480000000000001</v>
      </c>
      <c r="M3081" s="234">
        <v>23148</v>
      </c>
      <c r="N3081" s="233">
        <v>0</v>
      </c>
      <c r="O3081" s="233">
        <v>0</v>
      </c>
      <c r="P3081" s="233">
        <v>1.909</v>
      </c>
      <c r="Q3081" s="234">
        <v>23274</v>
      </c>
      <c r="R3081" s="233">
        <v>0.88600000000000001</v>
      </c>
      <c r="S3081" s="234">
        <v>43841</v>
      </c>
      <c r="T3081" s="233">
        <v>0</v>
      </c>
      <c r="U3081" s="235">
        <f t="shared" si="336"/>
        <v>3297.4100000000003</v>
      </c>
      <c r="V3081" s="227">
        <f t="shared" si="337"/>
        <v>2063.71</v>
      </c>
      <c r="W3081" s="227">
        <f t="shared" si="338"/>
        <v>1967.79</v>
      </c>
      <c r="X3081" s="227">
        <f t="shared" si="341"/>
        <v>1929</v>
      </c>
      <c r="Y3081" s="227">
        <f t="shared" si="339"/>
        <v>1393.57</v>
      </c>
      <c r="Z3081" s="227">
        <f t="shared" si="340"/>
        <v>1293.28</v>
      </c>
      <c r="AA3081" s="227">
        <f t="shared" si="342"/>
        <v>1217.8055555555557</v>
      </c>
    </row>
    <row r="3082" spans="2:27" ht="13.5" hidden="1">
      <c r="B3082" s="232" t="s">
        <v>1110</v>
      </c>
      <c r="C3082" s="232" t="s">
        <v>719</v>
      </c>
      <c r="D3082" s="232" t="s">
        <v>982</v>
      </c>
      <c r="E3082" s="232" t="s">
        <v>988</v>
      </c>
      <c r="F3082" s="232">
        <v>8</v>
      </c>
      <c r="G3082" s="232" t="s">
        <v>1318</v>
      </c>
      <c r="H3082" s="233">
        <v>0.61299999999999999</v>
      </c>
      <c r="I3082" s="233">
        <v>0</v>
      </c>
      <c r="J3082" s="233">
        <v>0.36699999999999999</v>
      </c>
      <c r="K3082" s="234">
        <v>1545</v>
      </c>
      <c r="L3082" s="233">
        <v>0.17599999999999999</v>
      </c>
      <c r="M3082" s="234">
        <v>3039</v>
      </c>
      <c r="N3082" s="233">
        <v>0</v>
      </c>
      <c r="O3082" s="233">
        <v>0</v>
      </c>
      <c r="P3082" s="233">
        <v>0.26</v>
      </c>
      <c r="Q3082" s="234">
        <v>3217</v>
      </c>
      <c r="R3082" s="233">
        <v>0.122</v>
      </c>
      <c r="S3082" s="234">
        <v>6132</v>
      </c>
      <c r="T3082" s="233">
        <v>0</v>
      </c>
      <c r="U3082" s="235">
        <f t="shared" si="336"/>
        <v>447.49</v>
      </c>
      <c r="V3082" s="227">
        <f t="shared" si="337"/>
        <v>267.90999999999997</v>
      </c>
      <c r="W3082" s="227">
        <f t="shared" si="338"/>
        <v>257.23</v>
      </c>
      <c r="X3082" s="227">
        <f t="shared" si="341"/>
        <v>253.25</v>
      </c>
      <c r="Y3082" s="227">
        <f t="shared" si="339"/>
        <v>189.8</v>
      </c>
      <c r="Z3082" s="227">
        <f t="shared" si="340"/>
        <v>178.42111111111112</v>
      </c>
      <c r="AA3082" s="227">
        <f t="shared" si="342"/>
        <v>170.33333333333334</v>
      </c>
    </row>
    <row r="3083" spans="2:27" ht="13.5" hidden="1">
      <c r="B3083" s="232" t="s">
        <v>1110</v>
      </c>
      <c r="C3083" s="232" t="s">
        <v>722</v>
      </c>
      <c r="D3083" s="232" t="s">
        <v>982</v>
      </c>
      <c r="E3083" s="232" t="s">
        <v>988</v>
      </c>
      <c r="F3083" s="232">
        <v>16</v>
      </c>
      <c r="G3083" s="232" t="s">
        <v>1319</v>
      </c>
      <c r="H3083" s="233">
        <v>1.101</v>
      </c>
      <c r="I3083" s="233">
        <v>0</v>
      </c>
      <c r="J3083" s="233">
        <v>0.67500000000000004</v>
      </c>
      <c r="K3083" s="234">
        <v>2827</v>
      </c>
      <c r="L3083" s="233">
        <v>0.32300000000000001</v>
      </c>
      <c r="M3083" s="234">
        <v>5552</v>
      </c>
      <c r="N3083" s="233">
        <v>0</v>
      </c>
      <c r="O3083" s="233">
        <v>0</v>
      </c>
      <c r="P3083" s="233">
        <v>0.46600000000000003</v>
      </c>
      <c r="Q3083" s="234">
        <v>5724</v>
      </c>
      <c r="R3083" s="233">
        <v>0.218</v>
      </c>
      <c r="S3083" s="234">
        <v>10846</v>
      </c>
      <c r="T3083" s="233">
        <v>0</v>
      </c>
      <c r="U3083" s="235">
        <f t="shared" si="336"/>
        <v>803.73</v>
      </c>
      <c r="V3083" s="227">
        <f t="shared" si="337"/>
        <v>492.75000000000006</v>
      </c>
      <c r="W3083" s="227">
        <f t="shared" si="338"/>
        <v>471.37333333333333</v>
      </c>
      <c r="X3083" s="227">
        <f t="shared" si="341"/>
        <v>462.66666666666669</v>
      </c>
      <c r="Y3083" s="227">
        <f t="shared" si="339"/>
        <v>340.18</v>
      </c>
      <c r="Z3083" s="227">
        <f t="shared" si="340"/>
        <v>318.14</v>
      </c>
      <c r="AA3083" s="227">
        <f t="shared" si="342"/>
        <v>301.27777777777777</v>
      </c>
    </row>
    <row r="3084" spans="2:27" ht="13.5" hidden="1">
      <c r="B3084" s="232" t="s">
        <v>1110</v>
      </c>
      <c r="C3084" s="232" t="s">
        <v>725</v>
      </c>
      <c r="D3084" s="232" t="s">
        <v>982</v>
      </c>
      <c r="E3084" s="232" t="s">
        <v>988</v>
      </c>
      <c r="F3084" s="232">
        <v>36</v>
      </c>
      <c r="G3084" s="232" t="s">
        <v>1308</v>
      </c>
      <c r="H3084" s="233">
        <v>2.3210000000000002</v>
      </c>
      <c r="I3084" s="233">
        <v>0</v>
      </c>
      <c r="J3084" s="233">
        <v>1.4430000000000001</v>
      </c>
      <c r="K3084" s="234">
        <v>6034</v>
      </c>
      <c r="L3084" s="233">
        <v>0.68899999999999995</v>
      </c>
      <c r="M3084" s="234">
        <v>11836</v>
      </c>
      <c r="N3084" s="233">
        <v>0</v>
      </c>
      <c r="O3084" s="233">
        <v>0</v>
      </c>
      <c r="P3084" s="233">
        <v>0.98099999999999998</v>
      </c>
      <c r="Q3084" s="234">
        <v>11992</v>
      </c>
      <c r="R3084" s="233">
        <v>0.45600000000000002</v>
      </c>
      <c r="S3084" s="234">
        <v>22630</v>
      </c>
      <c r="T3084" s="233">
        <v>0</v>
      </c>
      <c r="U3084" s="235">
        <f t="shared" si="336"/>
        <v>1694.3300000000002</v>
      </c>
      <c r="V3084" s="227">
        <f t="shared" si="337"/>
        <v>1053.3900000000001</v>
      </c>
      <c r="W3084" s="227">
        <f t="shared" si="338"/>
        <v>1005.8033333333333</v>
      </c>
      <c r="X3084" s="227">
        <f t="shared" si="341"/>
        <v>986.33333333333337</v>
      </c>
      <c r="Y3084" s="227">
        <f t="shared" si="339"/>
        <v>716.13</v>
      </c>
      <c r="Z3084" s="227">
        <f t="shared" si="340"/>
        <v>665.99111111111108</v>
      </c>
      <c r="AA3084" s="227">
        <f t="shared" si="342"/>
        <v>628.61111111111109</v>
      </c>
    </row>
    <row r="3085" spans="2:27" ht="13.5" hidden="1">
      <c r="B3085" s="232" t="s">
        <v>1110</v>
      </c>
      <c r="C3085" s="232" t="s">
        <v>728</v>
      </c>
      <c r="D3085" s="232" t="s">
        <v>982</v>
      </c>
      <c r="E3085" s="232" t="s">
        <v>988</v>
      </c>
      <c r="F3085" s="232">
        <v>2</v>
      </c>
      <c r="G3085" s="232" t="s">
        <v>1320</v>
      </c>
      <c r="H3085" s="233">
        <v>0.17799999999999999</v>
      </c>
      <c r="I3085" s="233">
        <v>0</v>
      </c>
      <c r="J3085" s="233">
        <v>0.10199999999999999</v>
      </c>
      <c r="K3085" s="234">
        <v>430</v>
      </c>
      <c r="L3085" s="233">
        <v>4.9000000000000002E-2</v>
      </c>
      <c r="M3085" s="234">
        <v>847</v>
      </c>
      <c r="N3085" s="233">
        <v>0</v>
      </c>
      <c r="O3085" s="233">
        <v>0</v>
      </c>
      <c r="P3085" s="233">
        <v>7.3999999999999996E-2</v>
      </c>
      <c r="Q3085" s="234">
        <v>922</v>
      </c>
      <c r="R3085" s="233">
        <v>3.5000000000000003E-2</v>
      </c>
      <c r="S3085" s="234">
        <v>1770</v>
      </c>
      <c r="T3085" s="233">
        <v>0</v>
      </c>
      <c r="U3085" s="235">
        <f t="shared" si="336"/>
        <v>129.94</v>
      </c>
      <c r="V3085" s="227">
        <f t="shared" si="337"/>
        <v>74.459999999999994</v>
      </c>
      <c r="W3085" s="227">
        <f t="shared" si="338"/>
        <v>71.603333333333339</v>
      </c>
      <c r="X3085" s="227">
        <f t="shared" si="341"/>
        <v>70.583333333333329</v>
      </c>
      <c r="Y3085" s="227">
        <f t="shared" si="339"/>
        <v>54.019999999999996</v>
      </c>
      <c r="Z3085" s="227">
        <f t="shared" si="340"/>
        <v>51.161111111111111</v>
      </c>
      <c r="AA3085" s="227">
        <f t="shared" si="342"/>
        <v>49.166666666666664</v>
      </c>
    </row>
    <row r="3086" spans="2:27" ht="13.5" hidden="1">
      <c r="B3086" s="232" t="s">
        <v>1110</v>
      </c>
      <c r="C3086" s="232" t="s">
        <v>731</v>
      </c>
      <c r="D3086" s="232" t="s">
        <v>982</v>
      </c>
      <c r="E3086" s="232" t="s">
        <v>988</v>
      </c>
      <c r="F3086" s="232">
        <v>72</v>
      </c>
      <c r="G3086" s="232" t="s">
        <v>1310</v>
      </c>
      <c r="H3086" s="233">
        <v>4.5170000000000003</v>
      </c>
      <c r="I3086" s="233">
        <v>0</v>
      </c>
      <c r="J3086" s="233">
        <v>2.827</v>
      </c>
      <c r="K3086" s="234">
        <v>11805</v>
      </c>
      <c r="L3086" s="233">
        <v>1.3480000000000001</v>
      </c>
      <c r="M3086" s="234">
        <v>23148</v>
      </c>
      <c r="N3086" s="233">
        <v>0</v>
      </c>
      <c r="O3086" s="233">
        <v>0</v>
      </c>
      <c r="P3086" s="233">
        <v>1.909</v>
      </c>
      <c r="Q3086" s="234">
        <v>23274</v>
      </c>
      <c r="R3086" s="233">
        <v>0.88600000000000001</v>
      </c>
      <c r="S3086" s="234">
        <v>43841</v>
      </c>
      <c r="T3086" s="233">
        <v>0</v>
      </c>
      <c r="U3086" s="235">
        <f t="shared" si="336"/>
        <v>3297.4100000000003</v>
      </c>
      <c r="V3086" s="227">
        <f t="shared" si="337"/>
        <v>2063.71</v>
      </c>
      <c r="W3086" s="227">
        <f t="shared" si="338"/>
        <v>1967.79</v>
      </c>
      <c r="X3086" s="227">
        <f t="shared" si="341"/>
        <v>1929</v>
      </c>
      <c r="Y3086" s="227">
        <f t="shared" si="339"/>
        <v>1393.57</v>
      </c>
      <c r="Z3086" s="227">
        <f t="shared" si="340"/>
        <v>1293.28</v>
      </c>
      <c r="AA3086" s="227">
        <f t="shared" si="342"/>
        <v>1217.8055555555557</v>
      </c>
    </row>
    <row r="3087" spans="2:27" ht="13.5" hidden="1">
      <c r="B3087" s="232" t="s">
        <v>1110</v>
      </c>
      <c r="C3087" s="232" t="s">
        <v>733</v>
      </c>
      <c r="D3087" s="232" t="s">
        <v>982</v>
      </c>
      <c r="E3087" s="232" t="s">
        <v>988</v>
      </c>
      <c r="F3087" s="232">
        <v>4</v>
      </c>
      <c r="G3087" s="232" t="s">
        <v>1321</v>
      </c>
      <c r="H3087" s="233">
        <v>0.3</v>
      </c>
      <c r="I3087" s="233">
        <v>0</v>
      </c>
      <c r="J3087" s="233">
        <v>0.20399999999999999</v>
      </c>
      <c r="K3087" s="234">
        <v>860</v>
      </c>
      <c r="L3087" s="233">
        <v>9.8000000000000004E-2</v>
      </c>
      <c r="M3087" s="234">
        <v>1694</v>
      </c>
      <c r="N3087" s="233">
        <v>0</v>
      </c>
      <c r="O3087" s="233">
        <v>0</v>
      </c>
      <c r="P3087" s="233">
        <v>0.14799999999999999</v>
      </c>
      <c r="Q3087" s="234">
        <v>1845</v>
      </c>
      <c r="R3087" s="233">
        <v>7.0000000000000007E-2</v>
      </c>
      <c r="S3087" s="234">
        <v>3539</v>
      </c>
      <c r="T3087" s="233">
        <v>0</v>
      </c>
      <c r="U3087" s="235">
        <f t="shared" si="336"/>
        <v>219</v>
      </c>
      <c r="V3087" s="227">
        <f t="shared" si="337"/>
        <v>148.91999999999999</v>
      </c>
      <c r="W3087" s="227">
        <f t="shared" si="338"/>
        <v>143.20666666666668</v>
      </c>
      <c r="X3087" s="227">
        <f t="shared" si="341"/>
        <v>141.16666666666666</v>
      </c>
      <c r="Y3087" s="227">
        <f t="shared" si="339"/>
        <v>108.03999999999999</v>
      </c>
      <c r="Z3087" s="227">
        <f t="shared" si="340"/>
        <v>102.35</v>
      </c>
      <c r="AA3087" s="227">
        <f t="shared" si="342"/>
        <v>98.305555555555557</v>
      </c>
    </row>
    <row r="3088" spans="2:27" ht="13.5" hidden="1">
      <c r="B3088" s="232" t="s">
        <v>1110</v>
      </c>
      <c r="C3088" s="232" t="s">
        <v>1035</v>
      </c>
      <c r="D3088" s="232" t="s">
        <v>982</v>
      </c>
      <c r="E3088" s="232" t="s">
        <v>988</v>
      </c>
      <c r="F3088" s="232">
        <v>48</v>
      </c>
      <c r="G3088" s="232" t="s">
        <v>1308</v>
      </c>
      <c r="H3088" s="233">
        <v>1.9730000000000001</v>
      </c>
      <c r="I3088" s="233">
        <v>0</v>
      </c>
      <c r="J3088" s="233">
        <v>1.2192000000000001</v>
      </c>
      <c r="K3088" s="234">
        <v>5098</v>
      </c>
      <c r="L3088" s="233">
        <v>0.58199999999999996</v>
      </c>
      <c r="M3088" s="234">
        <v>10003</v>
      </c>
      <c r="N3088" s="233">
        <v>0</v>
      </c>
      <c r="O3088" s="233">
        <v>0</v>
      </c>
      <c r="P3088" s="233">
        <v>0.85750000000000004</v>
      </c>
      <c r="Q3088" s="234">
        <v>10486</v>
      </c>
      <c r="R3088" s="233">
        <v>0.39900000000000002</v>
      </c>
      <c r="S3088" s="234">
        <v>19798</v>
      </c>
      <c r="T3088" s="233">
        <v>0</v>
      </c>
      <c r="U3088" s="235">
        <f t="shared" si="336"/>
        <v>1440.29</v>
      </c>
      <c r="V3088" s="227">
        <f t="shared" si="337"/>
        <v>890.01600000000008</v>
      </c>
      <c r="W3088" s="227">
        <f t="shared" si="338"/>
        <v>849.69333333333327</v>
      </c>
      <c r="X3088" s="227">
        <f t="shared" si="341"/>
        <v>833.58333333333337</v>
      </c>
      <c r="Y3088" s="227">
        <f t="shared" si="339"/>
        <v>625.97500000000002</v>
      </c>
      <c r="Z3088" s="227">
        <f t="shared" si="340"/>
        <v>582.54777777777781</v>
      </c>
      <c r="AA3088" s="227">
        <f t="shared" si="342"/>
        <v>549.94444444444446</v>
      </c>
    </row>
    <row r="3089" spans="2:27" ht="13.5" hidden="1">
      <c r="B3089" s="232" t="s">
        <v>1110</v>
      </c>
      <c r="C3089" s="232" t="s">
        <v>1036</v>
      </c>
      <c r="D3089" s="232" t="s">
        <v>982</v>
      </c>
      <c r="E3089" s="232" t="s">
        <v>988</v>
      </c>
      <c r="F3089" s="232">
        <v>64</v>
      </c>
      <c r="G3089" s="232" t="s">
        <v>1316</v>
      </c>
      <c r="H3089" s="233">
        <v>2.589</v>
      </c>
      <c r="I3089" s="233">
        <v>0</v>
      </c>
      <c r="J3089" s="233">
        <v>1.6055999999999999</v>
      </c>
      <c r="K3089" s="234">
        <v>6710</v>
      </c>
      <c r="L3089" s="233">
        <v>0.76600000000000001</v>
      </c>
      <c r="M3089" s="234">
        <v>13162</v>
      </c>
      <c r="N3089" s="233">
        <v>0</v>
      </c>
      <c r="O3089" s="233">
        <v>0</v>
      </c>
      <c r="P3089" s="233">
        <v>1.1254</v>
      </c>
      <c r="Q3089" s="234">
        <v>13744</v>
      </c>
      <c r="R3089" s="233">
        <v>0.52300000000000002</v>
      </c>
      <c r="S3089" s="234">
        <v>25924</v>
      </c>
      <c r="T3089" s="233">
        <v>0</v>
      </c>
      <c r="U3089" s="235">
        <f t="shared" si="336"/>
        <v>1889.97</v>
      </c>
      <c r="V3089" s="227">
        <f t="shared" si="337"/>
        <v>1172.088</v>
      </c>
      <c r="W3089" s="227">
        <f t="shared" si="338"/>
        <v>1118.3466666666668</v>
      </c>
      <c r="X3089" s="227">
        <f t="shared" si="341"/>
        <v>1096.8333333333333</v>
      </c>
      <c r="Y3089" s="227">
        <f t="shared" si="339"/>
        <v>821.54199999999992</v>
      </c>
      <c r="Z3089" s="227">
        <f t="shared" si="340"/>
        <v>763.56777777777779</v>
      </c>
      <c r="AA3089" s="227">
        <f t="shared" si="342"/>
        <v>720.11111111111109</v>
      </c>
    </row>
    <row r="3090" spans="2:27" ht="13.5" hidden="1">
      <c r="B3090" s="232" t="s">
        <v>1110</v>
      </c>
      <c r="C3090" s="232" t="s">
        <v>1037</v>
      </c>
      <c r="D3090" s="232" t="s">
        <v>982</v>
      </c>
      <c r="E3090" s="232" t="s">
        <v>988</v>
      </c>
      <c r="F3090" s="232">
        <v>8</v>
      </c>
      <c r="G3090" s="232" t="s">
        <v>1311</v>
      </c>
      <c r="H3090" s="233">
        <v>0.433</v>
      </c>
      <c r="I3090" s="233">
        <v>0</v>
      </c>
      <c r="J3090" s="233">
        <v>0.25319999999999998</v>
      </c>
      <c r="K3090" s="234">
        <v>1068</v>
      </c>
      <c r="L3090" s="233">
        <v>0.122</v>
      </c>
      <c r="M3090" s="234">
        <v>2105</v>
      </c>
      <c r="N3090" s="233">
        <v>0</v>
      </c>
      <c r="O3090" s="233">
        <v>0</v>
      </c>
      <c r="P3090" s="233">
        <v>0.18790000000000001</v>
      </c>
      <c r="Q3090" s="234">
        <v>2339</v>
      </c>
      <c r="R3090" s="233">
        <v>8.8999999999999996E-2</v>
      </c>
      <c r="S3090" s="234">
        <v>4482</v>
      </c>
      <c r="T3090" s="233">
        <v>0</v>
      </c>
      <c r="U3090" s="235">
        <f t="shared" si="336"/>
        <v>316.08999999999997</v>
      </c>
      <c r="V3090" s="227">
        <f t="shared" si="337"/>
        <v>184.83599999999998</v>
      </c>
      <c r="W3090" s="227">
        <f t="shared" si="338"/>
        <v>178.06</v>
      </c>
      <c r="X3090" s="227">
        <f t="shared" si="341"/>
        <v>175.41666666666666</v>
      </c>
      <c r="Y3090" s="227">
        <f t="shared" si="339"/>
        <v>137.167</v>
      </c>
      <c r="Z3090" s="227">
        <f t="shared" si="340"/>
        <v>129.94222222222223</v>
      </c>
      <c r="AA3090" s="227">
        <f t="shared" si="342"/>
        <v>124.5</v>
      </c>
    </row>
    <row r="3091" spans="2:27" ht="13.5" hidden="1">
      <c r="B3091" s="232" t="s">
        <v>1110</v>
      </c>
      <c r="C3091" s="232" t="s">
        <v>1038</v>
      </c>
      <c r="D3091" s="232" t="s">
        <v>982</v>
      </c>
      <c r="E3091" s="232" t="s">
        <v>988</v>
      </c>
      <c r="F3091" s="232">
        <v>16</v>
      </c>
      <c r="G3091" s="232" t="s">
        <v>1312</v>
      </c>
      <c r="H3091" s="233">
        <v>0.74099999999999999</v>
      </c>
      <c r="I3091" s="233">
        <v>0</v>
      </c>
      <c r="J3091" s="233">
        <v>0.44640000000000002</v>
      </c>
      <c r="K3091" s="234">
        <v>1874</v>
      </c>
      <c r="L3091" s="233">
        <v>0.214</v>
      </c>
      <c r="M3091" s="234">
        <v>3684</v>
      </c>
      <c r="N3091" s="233">
        <v>0</v>
      </c>
      <c r="O3091" s="233">
        <v>0</v>
      </c>
      <c r="P3091" s="233">
        <v>0.32179999999999997</v>
      </c>
      <c r="Q3091" s="234">
        <v>3968</v>
      </c>
      <c r="R3091" s="233">
        <v>0.151</v>
      </c>
      <c r="S3091" s="234">
        <v>7545</v>
      </c>
      <c r="T3091" s="233">
        <v>0</v>
      </c>
      <c r="U3091" s="235">
        <f t="shared" si="336"/>
        <v>540.92999999999995</v>
      </c>
      <c r="V3091" s="227">
        <f t="shared" si="337"/>
        <v>325.87200000000001</v>
      </c>
      <c r="W3091" s="227">
        <f t="shared" si="338"/>
        <v>312.38666666666666</v>
      </c>
      <c r="X3091" s="227">
        <f t="shared" si="341"/>
        <v>307</v>
      </c>
      <c r="Y3091" s="227">
        <f t="shared" si="339"/>
        <v>234.91399999999999</v>
      </c>
      <c r="Z3091" s="227">
        <f t="shared" si="340"/>
        <v>220.45222222222222</v>
      </c>
      <c r="AA3091" s="227">
        <f t="shared" si="342"/>
        <v>209.58333333333334</v>
      </c>
    </row>
    <row r="3092" spans="2:27" ht="13.5" hidden="1">
      <c r="B3092" s="232" t="s">
        <v>1110</v>
      </c>
      <c r="C3092" s="232" t="s">
        <v>1039</v>
      </c>
      <c r="D3092" s="232" t="s">
        <v>982</v>
      </c>
      <c r="E3092" s="232" t="s">
        <v>988</v>
      </c>
      <c r="F3092" s="232">
        <v>32</v>
      </c>
      <c r="G3092" s="232" t="s">
        <v>1317</v>
      </c>
      <c r="H3092" s="233">
        <v>1.357</v>
      </c>
      <c r="I3092" s="233">
        <v>0</v>
      </c>
      <c r="J3092" s="233">
        <v>0.83279999999999998</v>
      </c>
      <c r="K3092" s="234">
        <v>3486</v>
      </c>
      <c r="L3092" s="233">
        <v>0.39800000000000002</v>
      </c>
      <c r="M3092" s="234">
        <v>6843</v>
      </c>
      <c r="N3092" s="233">
        <v>0</v>
      </c>
      <c r="O3092" s="233">
        <v>0</v>
      </c>
      <c r="P3092" s="233">
        <v>0.5897</v>
      </c>
      <c r="Q3092" s="234">
        <v>7227</v>
      </c>
      <c r="R3092" s="233">
        <v>0.27500000000000002</v>
      </c>
      <c r="S3092" s="234">
        <v>13672</v>
      </c>
      <c r="T3092" s="233">
        <v>0</v>
      </c>
      <c r="U3092" s="235">
        <f t="shared" si="336"/>
        <v>990.61</v>
      </c>
      <c r="V3092" s="227">
        <f t="shared" si="337"/>
        <v>607.94399999999996</v>
      </c>
      <c r="W3092" s="227">
        <f t="shared" si="338"/>
        <v>581.04</v>
      </c>
      <c r="X3092" s="227">
        <f t="shared" si="341"/>
        <v>570.25</v>
      </c>
      <c r="Y3092" s="227">
        <f t="shared" si="339"/>
        <v>430.48099999999999</v>
      </c>
      <c r="Z3092" s="227">
        <f t="shared" si="340"/>
        <v>401.5</v>
      </c>
      <c r="AA3092" s="227">
        <f t="shared" si="342"/>
        <v>379.77777777777777</v>
      </c>
    </row>
    <row r="3093" spans="2:27" ht="13.5" hidden="1">
      <c r="B3093" s="232" t="s">
        <v>1110</v>
      </c>
      <c r="C3093" s="232" t="s">
        <v>1040</v>
      </c>
      <c r="D3093" s="232" t="s">
        <v>982</v>
      </c>
      <c r="E3093" s="232" t="s">
        <v>988</v>
      </c>
      <c r="F3093" s="232">
        <v>2</v>
      </c>
      <c r="G3093" s="232" t="s">
        <v>1314</v>
      </c>
      <c r="H3093" s="233">
        <v>0.1333</v>
      </c>
      <c r="I3093" s="233">
        <v>0</v>
      </c>
      <c r="J3093" s="233">
        <v>7.3300000000000004E-2</v>
      </c>
      <c r="K3093" s="234">
        <v>311</v>
      </c>
      <c r="L3093" s="233">
        <v>3.5000000000000003E-2</v>
      </c>
      <c r="M3093" s="234">
        <v>614</v>
      </c>
      <c r="N3093" s="233">
        <v>0</v>
      </c>
      <c r="O3093" s="233">
        <v>0</v>
      </c>
      <c r="P3093" s="233">
        <v>5.5500000000000001E-2</v>
      </c>
      <c r="Q3093" s="234">
        <v>703</v>
      </c>
      <c r="R3093" s="233">
        <v>2.6499999999999999E-2</v>
      </c>
      <c r="S3093" s="234">
        <v>1357</v>
      </c>
      <c r="T3093" s="233">
        <v>0</v>
      </c>
      <c r="U3093" s="235">
        <f t="shared" si="336"/>
        <v>97.308999999999997</v>
      </c>
      <c r="V3093" s="227">
        <f t="shared" si="337"/>
        <v>53.509</v>
      </c>
      <c r="W3093" s="227">
        <f t="shared" si="338"/>
        <v>51.466666666666669</v>
      </c>
      <c r="X3093" s="227">
        <f t="shared" si="341"/>
        <v>51.166666666666664</v>
      </c>
      <c r="Y3093" s="227">
        <f t="shared" si="339"/>
        <v>40.515000000000001</v>
      </c>
      <c r="Z3093" s="227">
        <f t="shared" si="340"/>
        <v>38.872777777777777</v>
      </c>
      <c r="AA3093" s="227">
        <f t="shared" si="342"/>
        <v>37.694444444444443</v>
      </c>
    </row>
    <row r="3094" spans="2:27" ht="13.5" hidden="1">
      <c r="B3094" s="232" t="s">
        <v>1110</v>
      </c>
      <c r="C3094" s="232" t="s">
        <v>1041</v>
      </c>
      <c r="D3094" s="232" t="s">
        <v>982</v>
      </c>
      <c r="E3094" s="232" t="s">
        <v>988</v>
      </c>
      <c r="F3094" s="232">
        <v>1</v>
      </c>
      <c r="G3094" s="232" t="s">
        <v>1322</v>
      </c>
      <c r="H3094" s="233">
        <v>6.9500000000000006E-2</v>
      </c>
      <c r="I3094" s="233">
        <v>0</v>
      </c>
      <c r="J3094" s="233">
        <v>3.7100000000000001E-2</v>
      </c>
      <c r="K3094" s="234">
        <v>156</v>
      </c>
      <c r="L3094" s="233">
        <v>1.7500000000000002E-2</v>
      </c>
      <c r="M3094" s="234">
        <v>307</v>
      </c>
      <c r="N3094" s="233">
        <v>0</v>
      </c>
      <c r="O3094" s="233">
        <v>0</v>
      </c>
      <c r="P3094" s="233">
        <v>2.7699999999999999E-2</v>
      </c>
      <c r="Q3094" s="234">
        <v>352</v>
      </c>
      <c r="R3094" s="233">
        <v>1.38E-2</v>
      </c>
      <c r="S3094" s="234">
        <v>679</v>
      </c>
      <c r="T3094" s="233">
        <v>0</v>
      </c>
      <c r="U3094" s="235">
        <f t="shared" si="336"/>
        <v>50.735000000000007</v>
      </c>
      <c r="V3094" s="227">
        <f t="shared" si="337"/>
        <v>27.083000000000002</v>
      </c>
      <c r="W3094" s="227">
        <f t="shared" si="338"/>
        <v>25.774999999999999</v>
      </c>
      <c r="X3094" s="227">
        <f t="shared" si="341"/>
        <v>25.583333333333332</v>
      </c>
      <c r="Y3094" s="227">
        <f t="shared" si="339"/>
        <v>20.221</v>
      </c>
      <c r="Z3094" s="227">
        <f t="shared" si="340"/>
        <v>19.851777777777777</v>
      </c>
      <c r="AA3094" s="227">
        <f t="shared" si="342"/>
        <v>18.861111111111111</v>
      </c>
    </row>
    <row r="3095" spans="2:27" ht="13.5" hidden="1">
      <c r="B3095" s="232" t="s">
        <v>1110</v>
      </c>
      <c r="C3095" s="232" t="s">
        <v>1042</v>
      </c>
      <c r="D3095" s="232" t="s">
        <v>982</v>
      </c>
      <c r="E3095" s="232" t="s">
        <v>988</v>
      </c>
      <c r="F3095" s="232">
        <v>64</v>
      </c>
      <c r="G3095" s="232" t="s">
        <v>1316</v>
      </c>
      <c r="H3095" s="233">
        <v>2.589</v>
      </c>
      <c r="I3095" s="233">
        <v>0</v>
      </c>
      <c r="J3095" s="233">
        <v>1.6055999999999999</v>
      </c>
      <c r="K3095" s="234">
        <v>6710</v>
      </c>
      <c r="L3095" s="233">
        <v>0.76600000000000001</v>
      </c>
      <c r="M3095" s="234">
        <v>13162</v>
      </c>
      <c r="N3095" s="233">
        <v>0</v>
      </c>
      <c r="O3095" s="233">
        <v>0</v>
      </c>
      <c r="P3095" s="233">
        <v>1.1254</v>
      </c>
      <c r="Q3095" s="234">
        <v>13744</v>
      </c>
      <c r="R3095" s="233">
        <v>0.52300000000000002</v>
      </c>
      <c r="S3095" s="234">
        <v>25924</v>
      </c>
      <c r="T3095" s="233">
        <v>0</v>
      </c>
      <c r="U3095" s="235">
        <f t="shared" si="336"/>
        <v>1889.97</v>
      </c>
      <c r="V3095" s="227">
        <f t="shared" si="337"/>
        <v>1172.088</v>
      </c>
      <c r="W3095" s="227">
        <f t="shared" si="338"/>
        <v>1118.3466666666668</v>
      </c>
      <c r="X3095" s="227">
        <f t="shared" si="341"/>
        <v>1096.8333333333333</v>
      </c>
      <c r="Y3095" s="227">
        <f t="shared" si="339"/>
        <v>821.54199999999992</v>
      </c>
      <c r="Z3095" s="227">
        <f t="shared" si="340"/>
        <v>763.56777777777779</v>
      </c>
      <c r="AA3095" s="227">
        <f t="shared" si="342"/>
        <v>720.11111111111109</v>
      </c>
    </row>
    <row r="3096" spans="2:27" ht="13.5" hidden="1">
      <c r="B3096" s="232" t="s">
        <v>1110</v>
      </c>
      <c r="C3096" s="232" t="s">
        <v>1043</v>
      </c>
      <c r="D3096" s="232" t="s">
        <v>982</v>
      </c>
      <c r="E3096" s="232" t="s">
        <v>988</v>
      </c>
      <c r="F3096" s="232">
        <v>4</v>
      </c>
      <c r="G3096" s="232" t="s">
        <v>1315</v>
      </c>
      <c r="H3096" s="233">
        <v>0.21029999999999999</v>
      </c>
      <c r="I3096" s="233">
        <v>0</v>
      </c>
      <c r="J3096" s="233">
        <v>0.14660000000000001</v>
      </c>
      <c r="K3096" s="234">
        <v>622</v>
      </c>
      <c r="L3096" s="233">
        <v>7.0999999999999994E-2</v>
      </c>
      <c r="M3096" s="234">
        <v>1227</v>
      </c>
      <c r="N3096" s="233">
        <v>0</v>
      </c>
      <c r="O3096" s="233">
        <v>0</v>
      </c>
      <c r="P3096" s="233">
        <v>0.112</v>
      </c>
      <c r="Q3096" s="234">
        <v>1406</v>
      </c>
      <c r="R3096" s="233">
        <v>5.2999999999999999E-2</v>
      </c>
      <c r="S3096" s="234">
        <v>2714</v>
      </c>
      <c r="T3096" s="233">
        <v>0</v>
      </c>
      <c r="U3096" s="235">
        <f t="shared" si="336"/>
        <v>153.51899999999998</v>
      </c>
      <c r="V3096" s="227">
        <f t="shared" si="337"/>
        <v>107.018</v>
      </c>
      <c r="W3096" s="227">
        <f t="shared" si="338"/>
        <v>103.66333333333333</v>
      </c>
      <c r="X3096" s="227">
        <f t="shared" si="341"/>
        <v>102.25</v>
      </c>
      <c r="Y3096" s="227">
        <f t="shared" si="339"/>
        <v>81.760000000000005</v>
      </c>
      <c r="Z3096" s="227">
        <f t="shared" si="340"/>
        <v>77.745555555555555</v>
      </c>
      <c r="AA3096" s="227">
        <f t="shared" si="342"/>
        <v>75.388888888888886</v>
      </c>
    </row>
    <row r="3097" spans="2:27" ht="13.5" hidden="1">
      <c r="B3097" s="232" t="s">
        <v>1110</v>
      </c>
      <c r="C3097" s="232" t="s">
        <v>1323</v>
      </c>
      <c r="D3097" s="232" t="s">
        <v>982</v>
      </c>
      <c r="E3097" s="232" t="s">
        <v>988</v>
      </c>
      <c r="F3097" s="232">
        <v>48</v>
      </c>
      <c r="G3097" s="232" t="s">
        <v>1308</v>
      </c>
      <c r="H3097" s="233">
        <v>2.2370000000000001</v>
      </c>
      <c r="I3097" s="233">
        <v>0</v>
      </c>
      <c r="J3097" s="233">
        <v>1.3905000000000001</v>
      </c>
      <c r="K3097" s="234">
        <v>5813</v>
      </c>
      <c r="L3097" s="233">
        <v>0.66359999999999997</v>
      </c>
      <c r="M3097" s="234">
        <v>11403</v>
      </c>
      <c r="N3097" s="233">
        <v>0</v>
      </c>
      <c r="O3097" s="233">
        <v>0</v>
      </c>
      <c r="P3097" s="233">
        <v>0.96640000000000004</v>
      </c>
      <c r="Q3097" s="234">
        <v>11810</v>
      </c>
      <c r="R3097" s="233">
        <v>0.44940000000000002</v>
      </c>
      <c r="S3097" s="234">
        <v>22288</v>
      </c>
      <c r="T3097" s="233">
        <v>0</v>
      </c>
      <c r="U3097" s="235">
        <f t="shared" si="336"/>
        <v>1633.01</v>
      </c>
      <c r="V3097" s="227">
        <f t="shared" si="337"/>
        <v>1015.0650000000001</v>
      </c>
      <c r="W3097" s="227">
        <f t="shared" si="338"/>
        <v>968.84466666666663</v>
      </c>
      <c r="X3097" s="227">
        <f t="shared" si="341"/>
        <v>950.25</v>
      </c>
      <c r="Y3097" s="227">
        <f t="shared" si="339"/>
        <v>705.47199999999998</v>
      </c>
      <c r="Z3097" s="227">
        <f t="shared" si="340"/>
        <v>656.11755555555555</v>
      </c>
      <c r="AA3097" s="227">
        <f t="shared" si="342"/>
        <v>619.11111111111109</v>
      </c>
    </row>
    <row r="3098" spans="2:27" ht="13.5" hidden="1">
      <c r="B3098" s="232" t="s">
        <v>1110</v>
      </c>
      <c r="C3098" s="232" t="s">
        <v>1324</v>
      </c>
      <c r="D3098" s="232" t="s">
        <v>982</v>
      </c>
      <c r="E3098" s="232" t="s">
        <v>988</v>
      </c>
      <c r="F3098" s="232">
        <v>64</v>
      </c>
      <c r="G3098" s="232" t="s">
        <v>1316</v>
      </c>
      <c r="H3098" s="233">
        <v>2.9409999999999998</v>
      </c>
      <c r="I3098" s="233">
        <v>0</v>
      </c>
      <c r="J3098" s="233">
        <v>1.8340000000000001</v>
      </c>
      <c r="K3098" s="234">
        <v>7663</v>
      </c>
      <c r="L3098" s="233">
        <v>0.87480000000000002</v>
      </c>
      <c r="M3098" s="234">
        <v>15030</v>
      </c>
      <c r="N3098" s="233">
        <v>0</v>
      </c>
      <c r="O3098" s="233">
        <v>0</v>
      </c>
      <c r="P3098" s="233">
        <v>1.2705</v>
      </c>
      <c r="Q3098" s="234">
        <v>15510</v>
      </c>
      <c r="R3098" s="233">
        <v>0.59019999999999995</v>
      </c>
      <c r="S3098" s="234">
        <v>29245</v>
      </c>
      <c r="T3098" s="233">
        <v>0</v>
      </c>
      <c r="U3098" s="235">
        <f t="shared" si="336"/>
        <v>2146.9299999999998</v>
      </c>
      <c r="V3098" s="227">
        <f t="shared" si="337"/>
        <v>1338.8200000000002</v>
      </c>
      <c r="W3098" s="227">
        <f t="shared" si="338"/>
        <v>1277.1873333333333</v>
      </c>
      <c r="X3098" s="227">
        <f t="shared" si="341"/>
        <v>1252.5</v>
      </c>
      <c r="Y3098" s="227">
        <f t="shared" si="339"/>
        <v>927.46499999999992</v>
      </c>
      <c r="Z3098" s="227">
        <f t="shared" si="340"/>
        <v>861.67933333333326</v>
      </c>
      <c r="AA3098" s="227">
        <f t="shared" si="342"/>
        <v>812.36111111111109</v>
      </c>
    </row>
    <row r="3099" spans="2:27" ht="13.5" hidden="1">
      <c r="B3099" s="232" t="s">
        <v>1110</v>
      </c>
      <c r="C3099" s="232" t="s">
        <v>1325</v>
      </c>
      <c r="D3099" s="232" t="s">
        <v>982</v>
      </c>
      <c r="E3099" s="232" t="s">
        <v>988</v>
      </c>
      <c r="F3099" s="232">
        <v>8</v>
      </c>
      <c r="G3099" s="232" t="s">
        <v>1311</v>
      </c>
      <c r="H3099" s="233">
        <v>0.47699999999999998</v>
      </c>
      <c r="I3099" s="233">
        <v>0</v>
      </c>
      <c r="J3099" s="233">
        <v>0.28170000000000001</v>
      </c>
      <c r="K3099" s="234">
        <v>1187</v>
      </c>
      <c r="L3099" s="233">
        <v>0.1356</v>
      </c>
      <c r="M3099" s="234">
        <v>2338</v>
      </c>
      <c r="N3099" s="233">
        <v>0</v>
      </c>
      <c r="O3099" s="233">
        <v>0</v>
      </c>
      <c r="P3099" s="233">
        <v>0.20610000000000001</v>
      </c>
      <c r="Q3099" s="234">
        <v>2560</v>
      </c>
      <c r="R3099" s="233">
        <v>9.74E-2</v>
      </c>
      <c r="S3099" s="234">
        <v>4897</v>
      </c>
      <c r="T3099" s="233">
        <v>0</v>
      </c>
      <c r="U3099" s="235">
        <f t="shared" si="336"/>
        <v>348.21</v>
      </c>
      <c r="V3099" s="227">
        <f t="shared" si="337"/>
        <v>205.64099999999999</v>
      </c>
      <c r="W3099" s="227">
        <f t="shared" si="338"/>
        <v>197.90466666666669</v>
      </c>
      <c r="X3099" s="227">
        <f t="shared" si="341"/>
        <v>194.83333333333334</v>
      </c>
      <c r="Y3099" s="227">
        <f t="shared" si="339"/>
        <v>150.453</v>
      </c>
      <c r="Z3099" s="227">
        <f t="shared" si="340"/>
        <v>142.21311111111112</v>
      </c>
      <c r="AA3099" s="227">
        <f t="shared" si="342"/>
        <v>136.02777777777777</v>
      </c>
    </row>
    <row r="3100" spans="2:27" ht="13.5" hidden="1">
      <c r="B3100" s="232" t="s">
        <v>1110</v>
      </c>
      <c r="C3100" s="232" t="s">
        <v>1326</v>
      </c>
      <c r="D3100" s="232" t="s">
        <v>982</v>
      </c>
      <c r="E3100" s="232" t="s">
        <v>988</v>
      </c>
      <c r="F3100" s="232">
        <v>16</v>
      </c>
      <c r="G3100" s="232" t="s">
        <v>1312</v>
      </c>
      <c r="H3100" s="233">
        <v>0.82899999999999996</v>
      </c>
      <c r="I3100" s="233">
        <v>0</v>
      </c>
      <c r="J3100" s="233">
        <v>0.50339999999999996</v>
      </c>
      <c r="K3100" s="234">
        <v>2112</v>
      </c>
      <c r="L3100" s="233">
        <v>0.2412</v>
      </c>
      <c r="M3100" s="234">
        <v>4151</v>
      </c>
      <c r="N3100" s="233">
        <v>0</v>
      </c>
      <c r="O3100" s="233">
        <v>0</v>
      </c>
      <c r="P3100" s="233">
        <v>0.35809999999999997</v>
      </c>
      <c r="Q3100" s="234">
        <v>4410</v>
      </c>
      <c r="R3100" s="233">
        <v>0.1678</v>
      </c>
      <c r="S3100" s="234">
        <v>8376</v>
      </c>
      <c r="T3100" s="233">
        <v>0</v>
      </c>
      <c r="U3100" s="235">
        <f t="shared" si="336"/>
        <v>605.16999999999996</v>
      </c>
      <c r="V3100" s="227">
        <f t="shared" si="337"/>
        <v>367.48199999999997</v>
      </c>
      <c r="W3100" s="227">
        <f t="shared" si="338"/>
        <v>352.07600000000002</v>
      </c>
      <c r="X3100" s="227">
        <f t="shared" si="341"/>
        <v>345.91666666666669</v>
      </c>
      <c r="Y3100" s="227">
        <f t="shared" si="339"/>
        <v>261.41299999999995</v>
      </c>
      <c r="Z3100" s="227">
        <f t="shared" si="340"/>
        <v>244.994</v>
      </c>
      <c r="AA3100" s="227">
        <f t="shared" si="342"/>
        <v>232.66666666666666</v>
      </c>
    </row>
    <row r="3101" spans="2:27" ht="13.5" hidden="1">
      <c r="B3101" s="232" t="s">
        <v>1110</v>
      </c>
      <c r="C3101" s="232" t="s">
        <v>1327</v>
      </c>
      <c r="D3101" s="232" t="s">
        <v>982</v>
      </c>
      <c r="E3101" s="232" t="s">
        <v>988</v>
      </c>
      <c r="F3101" s="232">
        <v>32</v>
      </c>
      <c r="G3101" s="232" t="s">
        <v>1317</v>
      </c>
      <c r="H3101" s="233">
        <v>1.5329999999999999</v>
      </c>
      <c r="I3101" s="233">
        <v>0</v>
      </c>
      <c r="J3101" s="233">
        <v>0.94689999999999996</v>
      </c>
      <c r="K3101" s="234">
        <v>3963</v>
      </c>
      <c r="L3101" s="233">
        <v>0.45240000000000002</v>
      </c>
      <c r="M3101" s="234">
        <v>7777</v>
      </c>
      <c r="N3101" s="233">
        <v>0</v>
      </c>
      <c r="O3101" s="233">
        <v>0</v>
      </c>
      <c r="P3101" s="233">
        <v>0.6623</v>
      </c>
      <c r="Q3101" s="234">
        <v>8110</v>
      </c>
      <c r="R3101" s="233">
        <v>0.30859999999999999</v>
      </c>
      <c r="S3101" s="234">
        <v>15332</v>
      </c>
      <c r="T3101" s="233">
        <v>0</v>
      </c>
      <c r="U3101" s="235">
        <f t="shared" si="336"/>
        <v>1119.0899999999999</v>
      </c>
      <c r="V3101" s="227">
        <f t="shared" si="337"/>
        <v>691.23699999999997</v>
      </c>
      <c r="W3101" s="227">
        <f t="shared" si="338"/>
        <v>660.50199999999995</v>
      </c>
      <c r="X3101" s="227">
        <f t="shared" si="341"/>
        <v>648.08333333333337</v>
      </c>
      <c r="Y3101" s="227">
        <f t="shared" si="339"/>
        <v>483.47899999999998</v>
      </c>
      <c r="Z3101" s="227">
        <f t="shared" si="340"/>
        <v>450.55577777777773</v>
      </c>
      <c r="AA3101" s="227">
        <f t="shared" si="342"/>
        <v>425.88888888888891</v>
      </c>
    </row>
    <row r="3102" spans="2:27" ht="13.5" hidden="1">
      <c r="B3102" s="232" t="s">
        <v>1110</v>
      </c>
      <c r="C3102" s="232" t="s">
        <v>1328</v>
      </c>
      <c r="D3102" s="232" t="s">
        <v>982</v>
      </c>
      <c r="E3102" s="232" t="s">
        <v>988</v>
      </c>
      <c r="F3102" s="232">
        <v>2</v>
      </c>
      <c r="G3102" s="232" t="s">
        <v>1314</v>
      </c>
      <c r="H3102" s="233">
        <v>0.14430000000000001</v>
      </c>
      <c r="I3102" s="233">
        <v>0</v>
      </c>
      <c r="J3102" s="233">
        <v>8.0399999999999999E-2</v>
      </c>
      <c r="K3102" s="234">
        <v>341</v>
      </c>
      <c r="L3102" s="233">
        <v>3.8899999999999997E-2</v>
      </c>
      <c r="M3102" s="234">
        <v>672</v>
      </c>
      <c r="N3102" s="233">
        <v>0</v>
      </c>
      <c r="O3102" s="233">
        <v>0</v>
      </c>
      <c r="P3102" s="233">
        <v>6.0499999999999998E-2</v>
      </c>
      <c r="Q3102" s="234">
        <v>758</v>
      </c>
      <c r="R3102" s="233">
        <v>2.8899999999999999E-2</v>
      </c>
      <c r="S3102" s="234">
        <v>1461</v>
      </c>
      <c r="T3102" s="233">
        <v>0</v>
      </c>
      <c r="U3102" s="235">
        <f t="shared" si="336"/>
        <v>105.33900000000001</v>
      </c>
      <c r="V3102" s="227">
        <f t="shared" si="337"/>
        <v>58.692</v>
      </c>
      <c r="W3102" s="227">
        <f t="shared" si="338"/>
        <v>56.813666666666663</v>
      </c>
      <c r="X3102" s="227">
        <f t="shared" si="341"/>
        <v>56</v>
      </c>
      <c r="Y3102" s="227">
        <f t="shared" si="339"/>
        <v>44.164999999999999</v>
      </c>
      <c r="Z3102" s="227">
        <f t="shared" si="340"/>
        <v>42.152555555555551</v>
      </c>
      <c r="AA3102" s="227">
        <f t="shared" si="342"/>
        <v>40.583333333333336</v>
      </c>
    </row>
    <row r="3103" spans="2:27" ht="13.5" hidden="1">
      <c r="B3103" s="232" t="s">
        <v>1110</v>
      </c>
      <c r="C3103" s="232" t="s">
        <v>1329</v>
      </c>
      <c r="D3103" s="232" t="s">
        <v>982</v>
      </c>
      <c r="E3103" s="232" t="s">
        <v>988</v>
      </c>
      <c r="F3103" s="232">
        <v>1</v>
      </c>
      <c r="G3103" s="232" t="s">
        <v>1322</v>
      </c>
      <c r="H3103" s="233">
        <v>0.1003</v>
      </c>
      <c r="I3103" s="233">
        <v>0</v>
      </c>
      <c r="J3103" s="233">
        <v>5.2699999999999997E-2</v>
      </c>
      <c r="K3103" s="234">
        <v>225</v>
      </c>
      <c r="L3103" s="233">
        <v>2.5700000000000001E-2</v>
      </c>
      <c r="M3103" s="234">
        <v>446</v>
      </c>
      <c r="N3103" s="233">
        <v>0</v>
      </c>
      <c r="O3103" s="233">
        <v>0</v>
      </c>
      <c r="P3103" s="233">
        <v>4.1500000000000002E-2</v>
      </c>
      <c r="Q3103" s="234">
        <v>527</v>
      </c>
      <c r="R3103" s="233">
        <v>2.01E-2</v>
      </c>
      <c r="S3103" s="234">
        <v>1026</v>
      </c>
      <c r="T3103" s="233">
        <v>0</v>
      </c>
      <c r="U3103" s="235">
        <f t="shared" si="336"/>
        <v>73.218999999999994</v>
      </c>
      <c r="V3103" s="227">
        <f t="shared" si="337"/>
        <v>38.470999999999997</v>
      </c>
      <c r="W3103" s="227">
        <f t="shared" si="338"/>
        <v>37.510999999999996</v>
      </c>
      <c r="X3103" s="227">
        <f t="shared" si="341"/>
        <v>37.166666666666664</v>
      </c>
      <c r="Y3103" s="227">
        <f t="shared" si="339"/>
        <v>30.295000000000002</v>
      </c>
      <c r="Z3103" s="227">
        <f t="shared" si="340"/>
        <v>29.311888888888888</v>
      </c>
      <c r="AA3103" s="227">
        <f t="shared" si="342"/>
        <v>28.5</v>
      </c>
    </row>
    <row r="3104" spans="2:27" ht="13.5" hidden="1">
      <c r="B3104" s="232" t="s">
        <v>1110</v>
      </c>
      <c r="C3104" s="232" t="s">
        <v>1330</v>
      </c>
      <c r="D3104" s="232" t="s">
        <v>982</v>
      </c>
      <c r="E3104" s="232" t="s">
        <v>988</v>
      </c>
      <c r="F3104" s="232">
        <v>64</v>
      </c>
      <c r="G3104" s="232" t="s">
        <v>1316</v>
      </c>
      <c r="H3104" s="233">
        <v>2.9409999999999998</v>
      </c>
      <c r="I3104" s="233">
        <v>0</v>
      </c>
      <c r="J3104" s="233">
        <v>1.8340000000000001</v>
      </c>
      <c r="K3104" s="234">
        <v>7663</v>
      </c>
      <c r="L3104" s="233">
        <v>0.87480000000000002</v>
      </c>
      <c r="M3104" s="234">
        <v>15030</v>
      </c>
      <c r="N3104" s="233">
        <v>0</v>
      </c>
      <c r="O3104" s="233">
        <v>0</v>
      </c>
      <c r="P3104" s="233">
        <v>1.2705</v>
      </c>
      <c r="Q3104" s="234">
        <v>15510</v>
      </c>
      <c r="R3104" s="233">
        <v>0.59019999999999995</v>
      </c>
      <c r="S3104" s="234">
        <v>29245</v>
      </c>
      <c r="T3104" s="233">
        <v>0</v>
      </c>
      <c r="U3104" s="235">
        <f t="shared" si="336"/>
        <v>2146.9299999999998</v>
      </c>
      <c r="V3104" s="227">
        <f t="shared" si="337"/>
        <v>1338.8200000000002</v>
      </c>
      <c r="W3104" s="227">
        <f t="shared" si="338"/>
        <v>1277.1873333333333</v>
      </c>
      <c r="X3104" s="227">
        <f t="shared" si="341"/>
        <v>1252.5</v>
      </c>
      <c r="Y3104" s="227">
        <f t="shared" si="339"/>
        <v>927.46499999999992</v>
      </c>
      <c r="Z3104" s="227">
        <f t="shared" si="340"/>
        <v>861.67933333333326</v>
      </c>
      <c r="AA3104" s="227">
        <f t="shared" si="342"/>
        <v>812.36111111111109</v>
      </c>
    </row>
    <row r="3105" spans="2:27" ht="13.5" hidden="1">
      <c r="B3105" s="232" t="s">
        <v>1110</v>
      </c>
      <c r="C3105" s="232" t="s">
        <v>1331</v>
      </c>
      <c r="D3105" s="232" t="s">
        <v>982</v>
      </c>
      <c r="E3105" s="232" t="s">
        <v>988</v>
      </c>
      <c r="F3105" s="232">
        <v>4</v>
      </c>
      <c r="G3105" s="232" t="s">
        <v>1315</v>
      </c>
      <c r="H3105" s="233">
        <v>0.23230000000000001</v>
      </c>
      <c r="I3105" s="233">
        <v>0</v>
      </c>
      <c r="J3105" s="233">
        <v>0.16089999999999999</v>
      </c>
      <c r="K3105" s="234">
        <v>682</v>
      </c>
      <c r="L3105" s="233">
        <v>7.7799999999999994E-2</v>
      </c>
      <c r="M3105" s="234">
        <v>1345</v>
      </c>
      <c r="N3105" s="233">
        <v>0</v>
      </c>
      <c r="O3105" s="233">
        <v>0</v>
      </c>
      <c r="P3105" s="233">
        <v>0.121</v>
      </c>
      <c r="Q3105" s="234">
        <v>1516</v>
      </c>
      <c r="R3105" s="233">
        <v>5.7700000000000001E-2</v>
      </c>
      <c r="S3105" s="234">
        <v>2922</v>
      </c>
      <c r="T3105" s="233">
        <v>0</v>
      </c>
      <c r="U3105" s="235">
        <f t="shared" si="336"/>
        <v>169.57900000000001</v>
      </c>
      <c r="V3105" s="227">
        <f t="shared" si="337"/>
        <v>117.45699999999999</v>
      </c>
      <c r="W3105" s="227">
        <f t="shared" si="338"/>
        <v>113.62733333333333</v>
      </c>
      <c r="X3105" s="227">
        <f t="shared" si="341"/>
        <v>112.08333333333333</v>
      </c>
      <c r="Y3105" s="227">
        <f t="shared" si="339"/>
        <v>88.33</v>
      </c>
      <c r="Z3105" s="227">
        <f t="shared" si="340"/>
        <v>84.232111111111124</v>
      </c>
      <c r="AA3105" s="227">
        <f t="shared" si="342"/>
        <v>81.166666666666671</v>
      </c>
    </row>
    <row r="3106" spans="2:27" ht="13.5" hidden="1">
      <c r="B3106" s="232" t="s">
        <v>1110</v>
      </c>
      <c r="C3106" s="232" t="s">
        <v>1332</v>
      </c>
      <c r="D3106" s="232" t="s">
        <v>982</v>
      </c>
      <c r="E3106" s="232" t="s">
        <v>988</v>
      </c>
      <c r="F3106" s="232">
        <v>48</v>
      </c>
      <c r="G3106" s="232" t="s">
        <v>1308</v>
      </c>
      <c r="H3106" s="233">
        <v>2.4649999999999999</v>
      </c>
      <c r="I3106" s="233">
        <v>0</v>
      </c>
      <c r="J3106" s="233">
        <v>1.5341</v>
      </c>
      <c r="K3106" s="234">
        <v>6412</v>
      </c>
      <c r="L3106" s="233">
        <v>0.73194999999999999</v>
      </c>
      <c r="M3106" s="234">
        <v>12578</v>
      </c>
      <c r="N3106" s="233">
        <v>0</v>
      </c>
      <c r="O3106" s="233">
        <v>0</v>
      </c>
      <c r="P3106" s="233">
        <v>1.23336</v>
      </c>
      <c r="Q3106" s="234">
        <v>15058</v>
      </c>
      <c r="R3106" s="233">
        <v>0.57299999999999995</v>
      </c>
      <c r="S3106" s="234">
        <v>28395</v>
      </c>
      <c r="T3106" s="233">
        <v>0</v>
      </c>
      <c r="U3106" s="235">
        <f t="shared" si="336"/>
        <v>1799.4499999999998</v>
      </c>
      <c r="V3106" s="227">
        <f t="shared" si="337"/>
        <v>1119.893</v>
      </c>
      <c r="W3106" s="227">
        <f t="shared" si="338"/>
        <v>1068.6568333333335</v>
      </c>
      <c r="X3106" s="227">
        <f t="shared" si="341"/>
        <v>1048.1666666666667</v>
      </c>
      <c r="Y3106" s="227">
        <f t="shared" si="339"/>
        <v>900.3528</v>
      </c>
      <c r="Z3106" s="227">
        <f t="shared" si="340"/>
        <v>836.56777777777779</v>
      </c>
      <c r="AA3106" s="227">
        <f t="shared" si="342"/>
        <v>788.75</v>
      </c>
    </row>
    <row r="3107" spans="2:27" ht="13.5" hidden="1">
      <c r="B3107" s="232" t="s">
        <v>1110</v>
      </c>
      <c r="C3107" s="232" t="s">
        <v>1333</v>
      </c>
      <c r="D3107" s="232" t="s">
        <v>982</v>
      </c>
      <c r="E3107" s="232" t="s">
        <v>988</v>
      </c>
      <c r="F3107" s="232">
        <v>64</v>
      </c>
      <c r="G3107" s="232" t="s">
        <v>1316</v>
      </c>
      <c r="H3107" s="233">
        <v>3.2450000000000001</v>
      </c>
      <c r="I3107" s="233">
        <v>0</v>
      </c>
      <c r="J3107" s="233">
        <v>2.0255000000000001</v>
      </c>
      <c r="K3107" s="234">
        <v>8462</v>
      </c>
      <c r="L3107" s="233">
        <v>0.96594999999999998</v>
      </c>
      <c r="M3107" s="234">
        <v>16595</v>
      </c>
      <c r="N3107" s="233">
        <v>0</v>
      </c>
      <c r="O3107" s="233">
        <v>0</v>
      </c>
      <c r="P3107" s="233">
        <v>1.6264799999999999</v>
      </c>
      <c r="Q3107" s="234">
        <v>19841</v>
      </c>
      <c r="R3107" s="233">
        <v>0.755</v>
      </c>
      <c r="S3107" s="234">
        <v>37387</v>
      </c>
      <c r="T3107" s="233">
        <v>0</v>
      </c>
      <c r="U3107" s="235">
        <f t="shared" si="336"/>
        <v>2368.85</v>
      </c>
      <c r="V3107" s="227">
        <f t="shared" si="337"/>
        <v>1478.615</v>
      </c>
      <c r="W3107" s="227">
        <f t="shared" si="338"/>
        <v>1410.3101666666666</v>
      </c>
      <c r="X3107" s="227">
        <f t="shared" si="341"/>
        <v>1382.9166666666667</v>
      </c>
      <c r="Y3107" s="227">
        <f t="shared" si="339"/>
        <v>1187.3304000000001</v>
      </c>
      <c r="Z3107" s="227">
        <f t="shared" si="340"/>
        <v>1102.2888888888888</v>
      </c>
      <c r="AA3107" s="227">
        <f t="shared" si="342"/>
        <v>1038.5277777777778</v>
      </c>
    </row>
    <row r="3108" spans="2:27" ht="13.5" hidden="1">
      <c r="B3108" s="232" t="s">
        <v>1110</v>
      </c>
      <c r="C3108" s="232" t="s">
        <v>1334</v>
      </c>
      <c r="D3108" s="232" t="s">
        <v>982</v>
      </c>
      <c r="E3108" s="232" t="s">
        <v>988</v>
      </c>
      <c r="F3108" s="232">
        <v>8</v>
      </c>
      <c r="G3108" s="232" t="s">
        <v>1311</v>
      </c>
      <c r="H3108" s="233">
        <v>0.51500000000000001</v>
      </c>
      <c r="I3108" s="233">
        <v>0</v>
      </c>
      <c r="J3108" s="233">
        <v>0.30559999999999998</v>
      </c>
      <c r="K3108" s="234">
        <v>1287</v>
      </c>
      <c r="L3108" s="233">
        <v>0.14695</v>
      </c>
      <c r="M3108" s="234">
        <v>2534</v>
      </c>
      <c r="N3108" s="233">
        <v>0</v>
      </c>
      <c r="O3108" s="233">
        <v>0</v>
      </c>
      <c r="P3108" s="233">
        <v>0.25056</v>
      </c>
      <c r="Q3108" s="234">
        <v>3101</v>
      </c>
      <c r="R3108" s="233">
        <v>0.11799999999999999</v>
      </c>
      <c r="S3108" s="234">
        <v>5915</v>
      </c>
      <c r="T3108" s="233">
        <v>0</v>
      </c>
      <c r="U3108" s="235">
        <f t="shared" si="336"/>
        <v>375.95</v>
      </c>
      <c r="V3108" s="227">
        <f t="shared" si="337"/>
        <v>223.08799999999999</v>
      </c>
      <c r="W3108" s="227">
        <f t="shared" si="338"/>
        <v>214.52350000000001</v>
      </c>
      <c r="X3108" s="227">
        <f t="shared" si="341"/>
        <v>211.16666666666666</v>
      </c>
      <c r="Y3108" s="227">
        <f t="shared" si="339"/>
        <v>182.90880000000001</v>
      </c>
      <c r="Z3108" s="227">
        <f t="shared" si="340"/>
        <v>172.2788888888889</v>
      </c>
      <c r="AA3108" s="227">
        <f t="shared" si="342"/>
        <v>164.30555555555554</v>
      </c>
    </row>
    <row r="3109" spans="2:27" ht="13.5" hidden="1">
      <c r="B3109" s="232" t="s">
        <v>1110</v>
      </c>
      <c r="C3109" s="232" t="s">
        <v>1335</v>
      </c>
      <c r="D3109" s="232" t="s">
        <v>982</v>
      </c>
      <c r="E3109" s="232" t="s">
        <v>988</v>
      </c>
      <c r="F3109" s="232">
        <v>16</v>
      </c>
      <c r="G3109" s="232" t="s">
        <v>1312</v>
      </c>
      <c r="H3109" s="233">
        <v>0.90500000000000003</v>
      </c>
      <c r="I3109" s="233">
        <v>0</v>
      </c>
      <c r="J3109" s="233">
        <v>0.55130000000000001</v>
      </c>
      <c r="K3109" s="234">
        <v>2312</v>
      </c>
      <c r="L3109" s="233">
        <v>0.26395000000000002</v>
      </c>
      <c r="M3109" s="234">
        <v>4542</v>
      </c>
      <c r="N3109" s="233">
        <v>0</v>
      </c>
      <c r="O3109" s="233">
        <v>0</v>
      </c>
      <c r="P3109" s="233">
        <v>0.44712000000000002</v>
      </c>
      <c r="Q3109" s="234">
        <v>5493</v>
      </c>
      <c r="R3109" s="233">
        <v>0.20899999999999999</v>
      </c>
      <c r="S3109" s="234">
        <v>10411</v>
      </c>
      <c r="T3109" s="233">
        <v>0</v>
      </c>
      <c r="U3109" s="235">
        <f t="shared" si="336"/>
        <v>660.65</v>
      </c>
      <c r="V3109" s="227">
        <f t="shared" si="337"/>
        <v>402.44900000000001</v>
      </c>
      <c r="W3109" s="227">
        <f t="shared" si="338"/>
        <v>385.35016666666667</v>
      </c>
      <c r="X3109" s="227">
        <f t="shared" si="341"/>
        <v>378.5</v>
      </c>
      <c r="Y3109" s="227">
        <f t="shared" si="339"/>
        <v>326.39760000000001</v>
      </c>
      <c r="Z3109" s="227">
        <f t="shared" si="340"/>
        <v>305.15333333333331</v>
      </c>
      <c r="AA3109" s="227">
        <f t="shared" si="342"/>
        <v>289.19444444444446</v>
      </c>
    </row>
    <row r="3110" spans="2:27" ht="13.5" hidden="1">
      <c r="B3110" s="232" t="s">
        <v>1110</v>
      </c>
      <c r="C3110" s="232" t="s">
        <v>1336</v>
      </c>
      <c r="D3110" s="232" t="s">
        <v>982</v>
      </c>
      <c r="E3110" s="232" t="s">
        <v>988</v>
      </c>
      <c r="F3110" s="232">
        <v>32</v>
      </c>
      <c r="G3110" s="232" t="s">
        <v>1317</v>
      </c>
      <c r="H3110" s="233">
        <v>1.6850000000000001</v>
      </c>
      <c r="I3110" s="233">
        <v>0</v>
      </c>
      <c r="J3110" s="233">
        <v>1.0427</v>
      </c>
      <c r="K3110" s="234">
        <v>4362</v>
      </c>
      <c r="L3110" s="233">
        <v>0.49795</v>
      </c>
      <c r="M3110" s="234">
        <v>8560</v>
      </c>
      <c r="N3110" s="233">
        <v>0</v>
      </c>
      <c r="O3110" s="233">
        <v>0</v>
      </c>
      <c r="P3110" s="233">
        <v>0.84023999999999999</v>
      </c>
      <c r="Q3110" s="234">
        <v>10275</v>
      </c>
      <c r="R3110" s="233">
        <v>0.39100000000000001</v>
      </c>
      <c r="S3110" s="234">
        <v>19403</v>
      </c>
      <c r="T3110" s="233">
        <v>0</v>
      </c>
      <c r="U3110" s="235">
        <f t="shared" si="336"/>
        <v>1230.05</v>
      </c>
      <c r="V3110" s="227">
        <f t="shared" si="337"/>
        <v>761.17099999999994</v>
      </c>
      <c r="W3110" s="227">
        <f t="shared" si="338"/>
        <v>727.00350000000003</v>
      </c>
      <c r="X3110" s="227">
        <f t="shared" si="341"/>
        <v>713.33333333333337</v>
      </c>
      <c r="Y3110" s="227">
        <f t="shared" si="339"/>
        <v>613.37519999999995</v>
      </c>
      <c r="Z3110" s="227">
        <f t="shared" si="340"/>
        <v>570.84666666666669</v>
      </c>
      <c r="AA3110" s="227">
        <f t="shared" si="342"/>
        <v>538.97222222222217</v>
      </c>
    </row>
    <row r="3111" spans="2:27" ht="13.5" hidden="1">
      <c r="B3111" s="232" t="s">
        <v>1110</v>
      </c>
      <c r="C3111" s="232" t="s">
        <v>1337</v>
      </c>
      <c r="D3111" s="232" t="s">
        <v>982</v>
      </c>
      <c r="E3111" s="232" t="s">
        <v>988</v>
      </c>
      <c r="F3111" s="232">
        <v>2</v>
      </c>
      <c r="G3111" s="232" t="s">
        <v>1314</v>
      </c>
      <c r="H3111" s="233">
        <v>0.15379999999999999</v>
      </c>
      <c r="I3111" s="233">
        <v>0</v>
      </c>
      <c r="J3111" s="233">
        <v>8.6430000000000007E-2</v>
      </c>
      <c r="K3111" s="234">
        <v>366</v>
      </c>
      <c r="L3111" s="233">
        <v>4.1750000000000002E-2</v>
      </c>
      <c r="M3111" s="234">
        <v>721</v>
      </c>
      <c r="N3111" s="233">
        <v>0</v>
      </c>
      <c r="O3111" s="233">
        <v>0</v>
      </c>
      <c r="P3111" s="233">
        <v>7.1639999999999995E-2</v>
      </c>
      <c r="Q3111" s="234">
        <v>894</v>
      </c>
      <c r="R3111" s="233">
        <v>3.4000000000000002E-2</v>
      </c>
      <c r="S3111" s="234">
        <v>1715</v>
      </c>
      <c r="T3111" s="233">
        <v>0</v>
      </c>
      <c r="U3111" s="235">
        <f t="shared" si="336"/>
        <v>112.274</v>
      </c>
      <c r="V3111" s="227">
        <f t="shared" si="337"/>
        <v>63.093900000000005</v>
      </c>
      <c r="W3111" s="227">
        <f t="shared" si="338"/>
        <v>60.977500000000006</v>
      </c>
      <c r="X3111" s="227">
        <f t="shared" si="341"/>
        <v>60.083333333333336</v>
      </c>
      <c r="Y3111" s="227">
        <f t="shared" si="339"/>
        <v>52.297199999999997</v>
      </c>
      <c r="Z3111" s="227">
        <f t="shared" si="340"/>
        <v>49.653333333333336</v>
      </c>
      <c r="AA3111" s="227">
        <f t="shared" si="342"/>
        <v>47.638888888888886</v>
      </c>
    </row>
    <row r="3112" spans="2:27" ht="13.5" hidden="1">
      <c r="B3112" s="232" t="s">
        <v>1110</v>
      </c>
      <c r="C3112" s="232" t="s">
        <v>1338</v>
      </c>
      <c r="D3112" s="232" t="s">
        <v>982</v>
      </c>
      <c r="E3112" s="232" t="s">
        <v>988</v>
      </c>
      <c r="F3112" s="232">
        <v>1</v>
      </c>
      <c r="G3112" s="232" t="s">
        <v>1322</v>
      </c>
      <c r="H3112" s="233">
        <v>0.10505</v>
      </c>
      <c r="I3112" s="233">
        <v>0</v>
      </c>
      <c r="J3112" s="233">
        <v>5.5710000000000003E-2</v>
      </c>
      <c r="K3112" s="234">
        <v>238</v>
      </c>
      <c r="L3112" s="233">
        <v>2.7130000000000001E-2</v>
      </c>
      <c r="M3112" s="234">
        <v>470</v>
      </c>
      <c r="N3112" s="233">
        <v>0</v>
      </c>
      <c r="O3112" s="233">
        <v>0</v>
      </c>
      <c r="P3112" s="233">
        <v>4.7070000000000001E-2</v>
      </c>
      <c r="Q3112" s="234">
        <v>595</v>
      </c>
      <c r="R3112" s="233">
        <v>2.2630000000000001E-2</v>
      </c>
      <c r="S3112" s="234">
        <v>1153</v>
      </c>
      <c r="T3112" s="233">
        <v>0</v>
      </c>
      <c r="U3112" s="235">
        <f t="shared" si="336"/>
        <v>76.686500000000009</v>
      </c>
      <c r="V3112" s="227">
        <f t="shared" si="337"/>
        <v>40.668300000000002</v>
      </c>
      <c r="W3112" s="227">
        <f t="shared" si="338"/>
        <v>39.638233333333332</v>
      </c>
      <c r="X3112" s="227">
        <f t="shared" si="341"/>
        <v>39.166666666666664</v>
      </c>
      <c r="Y3112" s="227">
        <f t="shared" si="339"/>
        <v>34.3611</v>
      </c>
      <c r="Z3112" s="227">
        <f t="shared" si="340"/>
        <v>33.047677777777778</v>
      </c>
      <c r="AA3112" s="227">
        <f t="shared" si="342"/>
        <v>32.027777777777779</v>
      </c>
    </row>
    <row r="3113" spans="2:27" ht="13.5" hidden="1">
      <c r="B3113" s="232" t="s">
        <v>1110</v>
      </c>
      <c r="C3113" s="232" t="s">
        <v>1339</v>
      </c>
      <c r="D3113" s="232" t="s">
        <v>982</v>
      </c>
      <c r="E3113" s="232" t="s">
        <v>988</v>
      </c>
      <c r="F3113" s="232">
        <v>4</v>
      </c>
      <c r="G3113" s="232" t="s">
        <v>1315</v>
      </c>
      <c r="H3113" s="233">
        <v>0.25130000000000002</v>
      </c>
      <c r="I3113" s="233">
        <v>0</v>
      </c>
      <c r="J3113" s="233">
        <v>0.17285</v>
      </c>
      <c r="K3113" s="234">
        <v>731</v>
      </c>
      <c r="L3113" s="233">
        <v>8.3500000000000005E-2</v>
      </c>
      <c r="M3113" s="234">
        <v>1442</v>
      </c>
      <c r="N3113" s="233">
        <v>0</v>
      </c>
      <c r="O3113" s="233">
        <v>0</v>
      </c>
      <c r="P3113" s="233">
        <v>0.14327999999999999</v>
      </c>
      <c r="Q3113" s="234">
        <v>1787</v>
      </c>
      <c r="R3113" s="233">
        <v>6.8000000000000005E-2</v>
      </c>
      <c r="S3113" s="234">
        <v>3431</v>
      </c>
      <c r="T3113" s="233">
        <v>0</v>
      </c>
      <c r="U3113" s="235">
        <f t="shared" si="336"/>
        <v>183.44900000000001</v>
      </c>
      <c r="V3113" s="227">
        <f t="shared" si="337"/>
        <v>126.18050000000001</v>
      </c>
      <c r="W3113" s="227">
        <f t="shared" si="338"/>
        <v>121.87166666666667</v>
      </c>
      <c r="X3113" s="227">
        <f t="shared" si="341"/>
        <v>120.16666666666667</v>
      </c>
      <c r="Y3113" s="227">
        <f t="shared" si="339"/>
        <v>104.59439999999999</v>
      </c>
      <c r="Z3113" s="227">
        <f t="shared" si="340"/>
        <v>99.278888888888886</v>
      </c>
      <c r="AA3113" s="227">
        <f t="shared" si="342"/>
        <v>95.305555555555557</v>
      </c>
    </row>
    <row r="3114" spans="2:27" ht="13.5" hidden="1">
      <c r="B3114" s="232" t="s">
        <v>1110</v>
      </c>
      <c r="C3114" s="232" t="s">
        <v>1340</v>
      </c>
      <c r="D3114" s="232" t="s">
        <v>982</v>
      </c>
      <c r="E3114" s="232" t="s">
        <v>988</v>
      </c>
      <c r="F3114" s="232">
        <v>48</v>
      </c>
      <c r="G3114" s="232" t="s">
        <v>1308</v>
      </c>
      <c r="H3114" s="233">
        <v>2.4289999999999998</v>
      </c>
      <c r="I3114" s="233">
        <v>0</v>
      </c>
      <c r="J3114" s="233">
        <v>1.5820799999999999</v>
      </c>
      <c r="K3114" s="234">
        <v>6612</v>
      </c>
      <c r="L3114" s="233">
        <v>0.75480000000000003</v>
      </c>
      <c r="M3114" s="234">
        <v>12970</v>
      </c>
      <c r="N3114" s="233">
        <v>0</v>
      </c>
      <c r="O3114" s="233">
        <v>0</v>
      </c>
      <c r="P3114" s="233">
        <v>1.10117</v>
      </c>
      <c r="Q3114" s="234">
        <v>13450</v>
      </c>
      <c r="R3114" s="233">
        <v>0.51180000000000003</v>
      </c>
      <c r="S3114" s="234">
        <v>25371</v>
      </c>
      <c r="T3114" s="233">
        <v>0</v>
      </c>
      <c r="U3114" s="235">
        <f t="shared" si="336"/>
        <v>1773.1699999999998</v>
      </c>
      <c r="V3114" s="227">
        <f t="shared" si="337"/>
        <v>1154.9184</v>
      </c>
      <c r="W3114" s="227">
        <f t="shared" si="338"/>
        <v>1102.0039999999999</v>
      </c>
      <c r="X3114" s="227">
        <f t="shared" si="341"/>
        <v>1080.8333333333333</v>
      </c>
      <c r="Y3114" s="227">
        <f t="shared" si="339"/>
        <v>803.85410000000002</v>
      </c>
      <c r="Z3114" s="227">
        <f t="shared" si="340"/>
        <v>747.22511111111112</v>
      </c>
      <c r="AA3114" s="227">
        <f t="shared" si="342"/>
        <v>704.75</v>
      </c>
    </row>
    <row r="3115" spans="2:27" ht="13.5" hidden="1">
      <c r="B3115" s="232" t="s">
        <v>1110</v>
      </c>
      <c r="C3115" s="232" t="s">
        <v>1341</v>
      </c>
      <c r="D3115" s="232" t="s">
        <v>982</v>
      </c>
      <c r="E3115" s="232" t="s">
        <v>988</v>
      </c>
      <c r="F3115" s="232">
        <v>64</v>
      </c>
      <c r="G3115" s="232" t="s">
        <v>1316</v>
      </c>
      <c r="H3115" s="233">
        <v>3.1970000000000001</v>
      </c>
      <c r="I3115" s="233">
        <v>0</v>
      </c>
      <c r="J3115" s="233">
        <v>2.0894400000000002</v>
      </c>
      <c r="K3115" s="234">
        <v>8728</v>
      </c>
      <c r="L3115" s="233">
        <v>0.99639999999999995</v>
      </c>
      <c r="M3115" s="234">
        <v>17118</v>
      </c>
      <c r="N3115" s="233">
        <v>0</v>
      </c>
      <c r="O3115" s="233">
        <v>0</v>
      </c>
      <c r="P3115" s="233">
        <v>1.4502200000000001</v>
      </c>
      <c r="Q3115" s="234">
        <v>17697</v>
      </c>
      <c r="R3115" s="233">
        <v>0.6734</v>
      </c>
      <c r="S3115" s="234">
        <v>33355</v>
      </c>
      <c r="T3115" s="233">
        <v>0</v>
      </c>
      <c r="U3115" s="235">
        <f t="shared" si="336"/>
        <v>2333.81</v>
      </c>
      <c r="V3115" s="227">
        <f t="shared" si="337"/>
        <v>1525.2912000000001</v>
      </c>
      <c r="W3115" s="227">
        <f t="shared" si="338"/>
        <v>1454.7053333333333</v>
      </c>
      <c r="X3115" s="227">
        <f t="shared" si="341"/>
        <v>1426.5</v>
      </c>
      <c r="Y3115" s="227">
        <f t="shared" si="339"/>
        <v>1058.6606000000002</v>
      </c>
      <c r="Z3115" s="227">
        <f t="shared" si="340"/>
        <v>983.16533333333336</v>
      </c>
      <c r="AA3115" s="227">
        <f t="shared" si="342"/>
        <v>926.52777777777783</v>
      </c>
    </row>
    <row r="3116" spans="2:27" ht="13.5" hidden="1">
      <c r="B3116" s="232" t="s">
        <v>1110</v>
      </c>
      <c r="C3116" s="232" t="s">
        <v>1342</v>
      </c>
      <c r="D3116" s="232" t="s">
        <v>982</v>
      </c>
      <c r="E3116" s="232" t="s">
        <v>988</v>
      </c>
      <c r="F3116" s="232">
        <v>96</v>
      </c>
      <c r="G3116" s="232" t="s">
        <v>1310</v>
      </c>
      <c r="H3116" s="233">
        <v>4.7329999999999997</v>
      </c>
      <c r="I3116" s="233">
        <v>0</v>
      </c>
      <c r="J3116" s="233">
        <v>3.1041599999999998</v>
      </c>
      <c r="K3116" s="234">
        <v>12961</v>
      </c>
      <c r="L3116" s="233">
        <v>1.4796</v>
      </c>
      <c r="M3116" s="234">
        <v>25414</v>
      </c>
      <c r="N3116" s="233">
        <v>0</v>
      </c>
      <c r="O3116" s="233">
        <v>0</v>
      </c>
      <c r="P3116" s="233">
        <v>2.1483400000000001</v>
      </c>
      <c r="Q3116" s="234">
        <v>26190</v>
      </c>
      <c r="R3116" s="233">
        <v>0.99660000000000004</v>
      </c>
      <c r="S3116" s="234">
        <v>49323</v>
      </c>
      <c r="T3116" s="233">
        <v>0</v>
      </c>
      <c r="U3116" s="235">
        <f t="shared" si="336"/>
        <v>3455.0899999999997</v>
      </c>
      <c r="V3116" s="227">
        <f t="shared" si="337"/>
        <v>2266.0367999999999</v>
      </c>
      <c r="W3116" s="227">
        <f t="shared" si="338"/>
        <v>2160.1913333333332</v>
      </c>
      <c r="X3116" s="227">
        <f t="shared" si="341"/>
        <v>2117.8333333333335</v>
      </c>
      <c r="Y3116" s="227">
        <f t="shared" si="339"/>
        <v>1568.2882000000002</v>
      </c>
      <c r="Z3116" s="227">
        <f t="shared" si="340"/>
        <v>1455.018</v>
      </c>
      <c r="AA3116" s="227">
        <f t="shared" si="342"/>
        <v>1370.0833333333333</v>
      </c>
    </row>
    <row r="3117" spans="2:27" ht="13.5" hidden="1">
      <c r="B3117" s="232" t="s">
        <v>1110</v>
      </c>
      <c r="C3117" s="232" t="s">
        <v>1343</v>
      </c>
      <c r="D3117" s="232" t="s">
        <v>982</v>
      </c>
      <c r="E3117" s="232" t="s">
        <v>988</v>
      </c>
      <c r="F3117" s="232">
        <v>8</v>
      </c>
      <c r="G3117" s="232" t="s">
        <v>1311</v>
      </c>
      <c r="H3117" s="233">
        <v>0.50900000000000001</v>
      </c>
      <c r="I3117" s="233">
        <v>0</v>
      </c>
      <c r="J3117" s="233">
        <v>0.31368000000000001</v>
      </c>
      <c r="K3117" s="234">
        <v>1321</v>
      </c>
      <c r="L3117" s="233">
        <v>0.15079999999999999</v>
      </c>
      <c r="M3117" s="234">
        <v>2599</v>
      </c>
      <c r="N3117" s="233">
        <v>0</v>
      </c>
      <c r="O3117" s="233">
        <v>0</v>
      </c>
      <c r="P3117" s="233">
        <v>0.22853000000000001</v>
      </c>
      <c r="Q3117" s="234">
        <v>2833</v>
      </c>
      <c r="R3117" s="233">
        <v>0.10780000000000001</v>
      </c>
      <c r="S3117" s="234">
        <v>5411</v>
      </c>
      <c r="T3117" s="233">
        <v>0</v>
      </c>
      <c r="U3117" s="235">
        <f t="shared" si="336"/>
        <v>371.57</v>
      </c>
      <c r="V3117" s="227">
        <f t="shared" si="337"/>
        <v>228.9864</v>
      </c>
      <c r="W3117" s="227">
        <f t="shared" si="338"/>
        <v>220.16733333333332</v>
      </c>
      <c r="X3117" s="227">
        <f t="shared" si="341"/>
        <v>216.58333333333334</v>
      </c>
      <c r="Y3117" s="227">
        <f t="shared" si="339"/>
        <v>166.82689999999999</v>
      </c>
      <c r="Z3117" s="227">
        <f t="shared" si="340"/>
        <v>157.38844444444445</v>
      </c>
      <c r="AA3117" s="227">
        <f t="shared" si="342"/>
        <v>150.30555555555554</v>
      </c>
    </row>
    <row r="3118" spans="2:27" ht="13.5" hidden="1">
      <c r="B3118" s="232" t="s">
        <v>1110</v>
      </c>
      <c r="C3118" s="232" t="s">
        <v>1344</v>
      </c>
      <c r="D3118" s="232" t="s">
        <v>982</v>
      </c>
      <c r="E3118" s="232" t="s">
        <v>988</v>
      </c>
      <c r="F3118" s="232">
        <v>128</v>
      </c>
      <c r="G3118" s="232" t="s">
        <v>1345</v>
      </c>
      <c r="H3118" s="233">
        <v>6.2690000000000001</v>
      </c>
      <c r="I3118" s="233">
        <v>0</v>
      </c>
      <c r="J3118" s="233">
        <v>4.1188799999999999</v>
      </c>
      <c r="K3118" s="234">
        <v>17194</v>
      </c>
      <c r="L3118" s="233">
        <v>1.9628000000000001</v>
      </c>
      <c r="M3118" s="234">
        <v>33710</v>
      </c>
      <c r="N3118" s="233">
        <v>0</v>
      </c>
      <c r="O3118" s="233">
        <v>0</v>
      </c>
      <c r="P3118" s="233">
        <v>2.8464499999999999</v>
      </c>
      <c r="Q3118" s="234">
        <v>34684</v>
      </c>
      <c r="R3118" s="233">
        <v>1.3198000000000001</v>
      </c>
      <c r="S3118" s="234">
        <v>65291</v>
      </c>
      <c r="T3118" s="233">
        <v>0</v>
      </c>
      <c r="U3118" s="235">
        <f t="shared" si="336"/>
        <v>4576.37</v>
      </c>
      <c r="V3118" s="227">
        <f t="shared" si="337"/>
        <v>3006.7824000000001</v>
      </c>
      <c r="W3118" s="227">
        <f t="shared" si="338"/>
        <v>2865.6773333333331</v>
      </c>
      <c r="X3118" s="227">
        <f t="shared" si="341"/>
        <v>2809.1666666666665</v>
      </c>
      <c r="Y3118" s="227">
        <f t="shared" si="339"/>
        <v>2077.9085</v>
      </c>
      <c r="Z3118" s="227">
        <f t="shared" si="340"/>
        <v>1926.8984444444445</v>
      </c>
      <c r="AA3118" s="227">
        <f t="shared" si="342"/>
        <v>1813.6388888888889</v>
      </c>
    </row>
    <row r="3119" spans="2:27" ht="13.5" hidden="1">
      <c r="B3119" s="232" t="s">
        <v>1110</v>
      </c>
      <c r="C3119" s="232" t="s">
        <v>1346</v>
      </c>
      <c r="D3119" s="232" t="s">
        <v>982</v>
      </c>
      <c r="E3119" s="232" t="s">
        <v>988</v>
      </c>
      <c r="F3119" s="232">
        <v>16</v>
      </c>
      <c r="G3119" s="232" t="s">
        <v>1312</v>
      </c>
      <c r="H3119" s="233">
        <v>0.89300000000000002</v>
      </c>
      <c r="I3119" s="233">
        <v>0</v>
      </c>
      <c r="J3119" s="233">
        <v>0.56735999999999998</v>
      </c>
      <c r="K3119" s="234">
        <v>2379</v>
      </c>
      <c r="L3119" s="233">
        <v>0.27160000000000001</v>
      </c>
      <c r="M3119" s="234">
        <v>4673</v>
      </c>
      <c r="N3119" s="233">
        <v>0</v>
      </c>
      <c r="O3119" s="233">
        <v>0</v>
      </c>
      <c r="P3119" s="233">
        <v>0.40305999999999997</v>
      </c>
      <c r="Q3119" s="234">
        <v>4956</v>
      </c>
      <c r="R3119" s="233">
        <v>0.18859999999999999</v>
      </c>
      <c r="S3119" s="234">
        <v>9403</v>
      </c>
      <c r="T3119" s="233">
        <v>0</v>
      </c>
      <c r="U3119" s="235">
        <f t="shared" si="336"/>
        <v>651.89</v>
      </c>
      <c r="V3119" s="227">
        <f t="shared" si="337"/>
        <v>414.1728</v>
      </c>
      <c r="W3119" s="227">
        <f t="shared" si="338"/>
        <v>396.51800000000003</v>
      </c>
      <c r="X3119" s="227">
        <f t="shared" si="341"/>
        <v>389.41666666666669</v>
      </c>
      <c r="Y3119" s="227">
        <f t="shared" si="339"/>
        <v>294.23379999999997</v>
      </c>
      <c r="Z3119" s="227">
        <f t="shared" si="340"/>
        <v>275.34466666666663</v>
      </c>
      <c r="AA3119" s="227">
        <f t="shared" si="342"/>
        <v>261.19444444444446</v>
      </c>
    </row>
    <row r="3120" spans="2:27" ht="13.5" hidden="1">
      <c r="B3120" s="232" t="s">
        <v>1110</v>
      </c>
      <c r="C3120" s="232" t="s">
        <v>1347</v>
      </c>
      <c r="D3120" s="232" t="s">
        <v>982</v>
      </c>
      <c r="E3120" s="232" t="s">
        <v>988</v>
      </c>
      <c r="F3120" s="232">
        <v>32</v>
      </c>
      <c r="G3120" s="232" t="s">
        <v>1317</v>
      </c>
      <c r="H3120" s="233">
        <v>1.661</v>
      </c>
      <c r="I3120" s="233">
        <v>0</v>
      </c>
      <c r="J3120" s="233">
        <v>1.0747199999999999</v>
      </c>
      <c r="K3120" s="234">
        <v>4495</v>
      </c>
      <c r="L3120" s="233">
        <v>0.51319999999999999</v>
      </c>
      <c r="M3120" s="234">
        <v>8821</v>
      </c>
      <c r="N3120" s="233">
        <v>0</v>
      </c>
      <c r="O3120" s="233">
        <v>0</v>
      </c>
      <c r="P3120" s="233">
        <v>0.75210999999999995</v>
      </c>
      <c r="Q3120" s="234">
        <v>9203</v>
      </c>
      <c r="R3120" s="233">
        <v>0.35020000000000001</v>
      </c>
      <c r="S3120" s="234">
        <v>17387</v>
      </c>
      <c r="T3120" s="233">
        <v>0</v>
      </c>
      <c r="U3120" s="235">
        <f t="shared" si="336"/>
        <v>1212.53</v>
      </c>
      <c r="V3120" s="227">
        <f t="shared" si="337"/>
        <v>784.54559999999992</v>
      </c>
      <c r="W3120" s="227">
        <f t="shared" si="338"/>
        <v>749.21933333333322</v>
      </c>
      <c r="X3120" s="227">
        <f t="shared" si="341"/>
        <v>735.08333333333337</v>
      </c>
      <c r="Y3120" s="227">
        <f t="shared" si="339"/>
        <v>549.0403</v>
      </c>
      <c r="Z3120" s="227">
        <f t="shared" si="340"/>
        <v>511.28488888888887</v>
      </c>
      <c r="AA3120" s="227">
        <f t="shared" si="342"/>
        <v>482.97222222222223</v>
      </c>
    </row>
    <row r="3121" spans="2:27" ht="13.5" hidden="1">
      <c r="B3121" s="232" t="s">
        <v>1110</v>
      </c>
      <c r="C3121" s="232" t="s">
        <v>1348</v>
      </c>
      <c r="D3121" s="232" t="s">
        <v>982</v>
      </c>
      <c r="E3121" s="232" t="s">
        <v>988</v>
      </c>
      <c r="F3121" s="232">
        <v>2</v>
      </c>
      <c r="G3121" s="232" t="s">
        <v>1314</v>
      </c>
      <c r="H3121" s="233">
        <v>0.15229999999999999</v>
      </c>
      <c r="I3121" s="233">
        <v>0</v>
      </c>
      <c r="J3121" s="233">
        <v>8.8419999999999999E-2</v>
      </c>
      <c r="K3121" s="234">
        <v>374</v>
      </c>
      <c r="L3121" s="233">
        <v>4.2200000000000001E-2</v>
      </c>
      <c r="M3121" s="234">
        <v>737</v>
      </c>
      <c r="N3121" s="233">
        <v>0</v>
      </c>
      <c r="O3121" s="233">
        <v>0</v>
      </c>
      <c r="P3121" s="233">
        <v>6.5629999999999994E-2</v>
      </c>
      <c r="Q3121" s="234">
        <v>826</v>
      </c>
      <c r="R3121" s="233">
        <v>3.1199999999999999E-2</v>
      </c>
      <c r="S3121" s="234">
        <v>1589</v>
      </c>
      <c r="T3121" s="233">
        <v>0</v>
      </c>
      <c r="U3121" s="235">
        <f t="shared" si="336"/>
        <v>111.17899999999999</v>
      </c>
      <c r="V3121" s="227">
        <f t="shared" si="337"/>
        <v>64.546599999999998</v>
      </c>
      <c r="W3121" s="227">
        <f t="shared" si="338"/>
        <v>61.972666666666669</v>
      </c>
      <c r="X3121" s="227">
        <f t="shared" si="341"/>
        <v>61.416666666666664</v>
      </c>
      <c r="Y3121" s="227">
        <f t="shared" si="339"/>
        <v>47.909899999999993</v>
      </c>
      <c r="Z3121" s="227">
        <f t="shared" si="340"/>
        <v>45.720444444444439</v>
      </c>
      <c r="AA3121" s="227">
        <f t="shared" si="342"/>
        <v>44.138888888888886</v>
      </c>
    </row>
    <row r="3122" spans="2:27" ht="13.5" hidden="1">
      <c r="B3122" s="232" t="s">
        <v>1110</v>
      </c>
      <c r="C3122" s="232" t="s">
        <v>1349</v>
      </c>
      <c r="D3122" s="232" t="s">
        <v>982</v>
      </c>
      <c r="E3122" s="232" t="s">
        <v>988</v>
      </c>
      <c r="F3122" s="232">
        <v>128</v>
      </c>
      <c r="G3122" s="232" t="s">
        <v>1345</v>
      </c>
      <c r="H3122" s="233">
        <v>6.2690000000000001</v>
      </c>
      <c r="I3122" s="233">
        <v>0</v>
      </c>
      <c r="J3122" s="233">
        <v>4.1188799999999999</v>
      </c>
      <c r="K3122" s="234">
        <v>17194</v>
      </c>
      <c r="L3122" s="233">
        <v>1.9628000000000001</v>
      </c>
      <c r="M3122" s="234">
        <v>33710</v>
      </c>
      <c r="N3122" s="233">
        <v>0</v>
      </c>
      <c r="O3122" s="233">
        <v>0</v>
      </c>
      <c r="P3122" s="233">
        <v>2.8464499999999999</v>
      </c>
      <c r="Q3122" s="234">
        <v>34684</v>
      </c>
      <c r="R3122" s="233">
        <v>1.3198000000000001</v>
      </c>
      <c r="S3122" s="234">
        <v>65291</v>
      </c>
      <c r="T3122" s="233">
        <v>0</v>
      </c>
      <c r="U3122" s="235">
        <f t="shared" si="336"/>
        <v>4576.37</v>
      </c>
      <c r="V3122" s="227">
        <f t="shared" si="337"/>
        <v>3006.7824000000001</v>
      </c>
      <c r="W3122" s="227">
        <f t="shared" si="338"/>
        <v>2865.6773333333331</v>
      </c>
      <c r="X3122" s="227">
        <f t="shared" si="341"/>
        <v>2809.1666666666665</v>
      </c>
      <c r="Y3122" s="227">
        <f t="shared" si="339"/>
        <v>2077.9085</v>
      </c>
      <c r="Z3122" s="227">
        <f t="shared" si="340"/>
        <v>1926.8984444444445</v>
      </c>
      <c r="AA3122" s="227">
        <f t="shared" si="342"/>
        <v>1813.6388888888889</v>
      </c>
    </row>
    <row r="3123" spans="2:27" ht="13.5" hidden="1">
      <c r="B3123" s="232" t="s">
        <v>1110</v>
      </c>
      <c r="C3123" s="232" t="s">
        <v>1350</v>
      </c>
      <c r="D3123" s="232" t="s">
        <v>982</v>
      </c>
      <c r="E3123" s="232" t="s">
        <v>988</v>
      </c>
      <c r="F3123" s="232">
        <v>4</v>
      </c>
      <c r="G3123" s="232" t="s">
        <v>1315</v>
      </c>
      <c r="H3123" s="233">
        <v>0.24829999999999999</v>
      </c>
      <c r="I3123" s="233">
        <v>0</v>
      </c>
      <c r="J3123" s="233">
        <v>0.17684</v>
      </c>
      <c r="K3123" s="234">
        <v>748</v>
      </c>
      <c r="L3123" s="233">
        <v>8.5400000000000004E-2</v>
      </c>
      <c r="M3123" s="234">
        <v>1475</v>
      </c>
      <c r="N3123" s="233">
        <v>0</v>
      </c>
      <c r="O3123" s="233">
        <v>0</v>
      </c>
      <c r="P3123" s="233">
        <v>0.13225999999999999</v>
      </c>
      <c r="Q3123" s="234">
        <v>1653</v>
      </c>
      <c r="R3123" s="233">
        <v>6.2399999999999997E-2</v>
      </c>
      <c r="S3123" s="234">
        <v>3179</v>
      </c>
      <c r="T3123" s="233">
        <v>0</v>
      </c>
      <c r="U3123" s="235">
        <f t="shared" si="336"/>
        <v>181.25899999999999</v>
      </c>
      <c r="V3123" s="227">
        <f t="shared" si="337"/>
        <v>129.0932</v>
      </c>
      <c r="W3123" s="227">
        <f t="shared" si="338"/>
        <v>124.67533333333334</v>
      </c>
      <c r="X3123" s="227">
        <f t="shared" si="341"/>
        <v>122.91666666666667</v>
      </c>
      <c r="Y3123" s="227">
        <f t="shared" si="339"/>
        <v>96.549799999999991</v>
      </c>
      <c r="Z3123" s="227">
        <f t="shared" si="340"/>
        <v>91.468666666666664</v>
      </c>
      <c r="AA3123" s="227">
        <f t="shared" si="342"/>
        <v>88.305555555555557</v>
      </c>
    </row>
    <row r="3124" spans="2:27" ht="13.5" hidden="1">
      <c r="B3124" s="232" t="s">
        <v>1110</v>
      </c>
      <c r="C3124" s="232" t="s">
        <v>736</v>
      </c>
      <c r="D3124" s="232" t="s">
        <v>982</v>
      </c>
      <c r="E3124" s="232" t="s">
        <v>988</v>
      </c>
      <c r="F3124" s="232">
        <v>8</v>
      </c>
      <c r="G3124" s="232" t="s">
        <v>1351</v>
      </c>
      <c r="H3124" s="233">
        <v>1.788</v>
      </c>
      <c r="I3124" s="233">
        <v>0</v>
      </c>
      <c r="J3124" s="233">
        <v>1.0900000000000001</v>
      </c>
      <c r="K3124" s="234">
        <v>4135</v>
      </c>
      <c r="L3124" s="233">
        <v>0.46500000000000002</v>
      </c>
      <c r="M3124" s="234">
        <v>8049</v>
      </c>
      <c r="N3124" s="233">
        <v>0</v>
      </c>
      <c r="O3124" s="233">
        <v>0</v>
      </c>
      <c r="P3124" s="233">
        <v>0</v>
      </c>
      <c r="Q3124" s="234">
        <v>8813</v>
      </c>
      <c r="R3124" s="233">
        <v>0.33500000000000002</v>
      </c>
      <c r="S3124" s="234">
        <v>16601</v>
      </c>
      <c r="T3124" s="233">
        <v>0</v>
      </c>
      <c r="U3124" s="235">
        <f t="shared" si="336"/>
        <v>1305.24</v>
      </c>
      <c r="V3124" s="227">
        <f t="shared" si="337"/>
        <v>795.7</v>
      </c>
      <c r="W3124" s="227">
        <f t="shared" si="338"/>
        <v>684.0333333333333</v>
      </c>
      <c r="X3124" s="227">
        <f t="shared" si="341"/>
        <v>670.75</v>
      </c>
      <c r="Y3124" s="227">
        <f t="shared" si="339"/>
        <v>0</v>
      </c>
      <c r="Z3124" s="227">
        <f t="shared" si="340"/>
        <v>489.35555555555555</v>
      </c>
      <c r="AA3124" s="227">
        <f t="shared" si="342"/>
        <v>461.13888888888891</v>
      </c>
    </row>
    <row r="3125" spans="2:27" ht="13.5" hidden="1">
      <c r="B3125" s="232" t="s">
        <v>1110</v>
      </c>
      <c r="C3125" s="232" t="s">
        <v>738</v>
      </c>
      <c r="D3125" s="232" t="s">
        <v>982</v>
      </c>
      <c r="E3125" s="232" t="s">
        <v>988</v>
      </c>
      <c r="F3125" s="232">
        <v>16</v>
      </c>
      <c r="G3125" s="232" t="s">
        <v>1352</v>
      </c>
      <c r="H3125" s="233">
        <v>3.476</v>
      </c>
      <c r="I3125" s="233">
        <v>0</v>
      </c>
      <c r="J3125" s="233">
        <v>2.1480000000000001</v>
      </c>
      <c r="K3125" s="234">
        <v>8094</v>
      </c>
      <c r="L3125" s="233">
        <v>0.91700000000000004</v>
      </c>
      <c r="M3125" s="234">
        <v>15808</v>
      </c>
      <c r="N3125" s="233">
        <v>0</v>
      </c>
      <c r="O3125" s="233">
        <v>0</v>
      </c>
      <c r="P3125" s="233">
        <v>0</v>
      </c>
      <c r="Q3125" s="234">
        <v>17274</v>
      </c>
      <c r="R3125" s="233">
        <v>0.65700000000000003</v>
      </c>
      <c r="S3125" s="234">
        <v>32508</v>
      </c>
      <c r="T3125" s="233">
        <v>0</v>
      </c>
      <c r="U3125" s="235">
        <f t="shared" si="336"/>
        <v>2537.48</v>
      </c>
      <c r="V3125" s="227">
        <f t="shared" si="337"/>
        <v>1568.0400000000002</v>
      </c>
      <c r="W3125" s="227">
        <f t="shared" si="338"/>
        <v>1343.91</v>
      </c>
      <c r="X3125" s="227">
        <f t="shared" si="341"/>
        <v>1317.3333333333333</v>
      </c>
      <c r="Y3125" s="227">
        <f t="shared" si="339"/>
        <v>0</v>
      </c>
      <c r="Z3125" s="227">
        <f t="shared" si="340"/>
        <v>959.44333333333338</v>
      </c>
      <c r="AA3125" s="227">
        <f t="shared" si="342"/>
        <v>903</v>
      </c>
    </row>
    <row r="3126" spans="2:27" ht="13.5" hidden="1">
      <c r="B3126" s="232" t="s">
        <v>1110</v>
      </c>
      <c r="C3126" s="232" t="s">
        <v>740</v>
      </c>
      <c r="D3126" s="232" t="s">
        <v>982</v>
      </c>
      <c r="E3126" s="232" t="s">
        <v>988</v>
      </c>
      <c r="F3126" s="232">
        <v>36</v>
      </c>
      <c r="G3126" s="232" t="s">
        <v>1353</v>
      </c>
      <c r="H3126" s="233">
        <v>6.8520000000000003</v>
      </c>
      <c r="I3126" s="233">
        <v>0</v>
      </c>
      <c r="J3126" s="233">
        <v>4.2629999999999999</v>
      </c>
      <c r="K3126" s="234">
        <v>16011</v>
      </c>
      <c r="L3126" s="233">
        <v>1.821</v>
      </c>
      <c r="M3126" s="234">
        <v>31327</v>
      </c>
      <c r="N3126" s="233">
        <v>0</v>
      </c>
      <c r="O3126" s="233">
        <v>0</v>
      </c>
      <c r="P3126" s="233">
        <v>0</v>
      </c>
      <c r="Q3126" s="234">
        <v>34196</v>
      </c>
      <c r="R3126" s="233">
        <v>1.3009999999999999</v>
      </c>
      <c r="S3126" s="234">
        <v>64321</v>
      </c>
      <c r="T3126" s="233">
        <v>0</v>
      </c>
      <c r="U3126" s="235">
        <f t="shared" si="336"/>
        <v>5001.96</v>
      </c>
      <c r="V3126" s="227">
        <f t="shared" si="337"/>
        <v>3111.99</v>
      </c>
      <c r="W3126" s="227">
        <f t="shared" si="338"/>
        <v>2663.58</v>
      </c>
      <c r="X3126" s="227">
        <f t="shared" si="341"/>
        <v>2610.5833333333335</v>
      </c>
      <c r="Y3126" s="227">
        <f t="shared" si="339"/>
        <v>0</v>
      </c>
      <c r="Z3126" s="227">
        <f t="shared" si="340"/>
        <v>1899.6188888888887</v>
      </c>
      <c r="AA3126" s="227">
        <f t="shared" si="342"/>
        <v>1786.6944444444443</v>
      </c>
    </row>
    <row r="3127" spans="2:27" ht="13.5" hidden="1">
      <c r="B3127" s="232" t="s">
        <v>1110</v>
      </c>
      <c r="C3127" s="232" t="s">
        <v>742</v>
      </c>
      <c r="D3127" s="232" t="s">
        <v>982</v>
      </c>
      <c r="E3127" s="232" t="s">
        <v>988</v>
      </c>
      <c r="F3127" s="232">
        <v>4</v>
      </c>
      <c r="G3127" s="232" t="s">
        <v>1354</v>
      </c>
      <c r="H3127" s="233">
        <v>0.94399999999999995</v>
      </c>
      <c r="I3127" s="233">
        <v>0</v>
      </c>
      <c r="J3127" s="233">
        <v>0.56200000000000006</v>
      </c>
      <c r="K3127" s="234">
        <v>2155</v>
      </c>
      <c r="L3127" s="233">
        <v>0.23899999999999999</v>
      </c>
      <c r="M3127" s="234">
        <v>4170</v>
      </c>
      <c r="N3127" s="233">
        <v>0</v>
      </c>
      <c r="O3127" s="233">
        <v>0</v>
      </c>
      <c r="P3127" s="233">
        <v>0</v>
      </c>
      <c r="Q3127" s="234">
        <v>4583</v>
      </c>
      <c r="R3127" s="233">
        <v>0.17399999999999999</v>
      </c>
      <c r="S3127" s="234">
        <v>8647</v>
      </c>
      <c r="T3127" s="233">
        <v>0</v>
      </c>
      <c r="U3127" s="235">
        <f t="shared" si="336"/>
        <v>689.12</v>
      </c>
      <c r="V3127" s="227">
        <f t="shared" si="337"/>
        <v>410.26000000000005</v>
      </c>
      <c r="W3127" s="227">
        <f t="shared" si="338"/>
        <v>354.05333333333334</v>
      </c>
      <c r="X3127" s="227">
        <f t="shared" si="341"/>
        <v>347.5</v>
      </c>
      <c r="Y3127" s="227">
        <f t="shared" si="339"/>
        <v>0</v>
      </c>
      <c r="Z3127" s="227">
        <f t="shared" si="340"/>
        <v>254.32555555555555</v>
      </c>
      <c r="AA3127" s="227">
        <f t="shared" si="342"/>
        <v>240.19444444444446</v>
      </c>
    </row>
    <row r="3128" spans="2:27" ht="13.5" hidden="1">
      <c r="B3128" s="232" t="s">
        <v>1110</v>
      </c>
      <c r="C3128" s="232" t="s">
        <v>744</v>
      </c>
      <c r="D3128" s="232" t="s">
        <v>982</v>
      </c>
      <c r="E3128" s="232" t="s">
        <v>988</v>
      </c>
      <c r="F3128" s="232">
        <v>8</v>
      </c>
      <c r="G3128" s="232" t="s">
        <v>1299</v>
      </c>
      <c r="H3128" s="233">
        <v>0.998</v>
      </c>
      <c r="I3128" s="233">
        <v>0</v>
      </c>
      <c r="J3128" s="233">
        <v>0</v>
      </c>
      <c r="K3128" s="234">
        <v>0</v>
      </c>
      <c r="L3128" s="233">
        <v>0</v>
      </c>
      <c r="M3128" s="234">
        <v>0</v>
      </c>
      <c r="N3128" s="233">
        <v>0</v>
      </c>
      <c r="O3128" s="233">
        <v>0</v>
      </c>
      <c r="P3128" s="233">
        <v>0</v>
      </c>
      <c r="Q3128" s="234">
        <v>0</v>
      </c>
      <c r="R3128" s="233">
        <v>0</v>
      </c>
      <c r="S3128" s="234">
        <v>0</v>
      </c>
      <c r="T3128" s="233">
        <v>0</v>
      </c>
      <c r="U3128" s="235">
        <f t="shared" si="336"/>
        <v>728.54</v>
      </c>
      <c r="V3128" s="227">
        <f t="shared" si="337"/>
        <v>0</v>
      </c>
      <c r="W3128" s="227">
        <f t="shared" si="338"/>
        <v>0</v>
      </c>
      <c r="X3128" s="227">
        <f t="shared" si="341"/>
        <v>0</v>
      </c>
      <c r="Y3128" s="227">
        <f t="shared" si="339"/>
        <v>0</v>
      </c>
      <c r="Z3128" s="227">
        <f t="shared" si="340"/>
        <v>0</v>
      </c>
      <c r="AA3128" s="227">
        <f t="shared" si="342"/>
        <v>0</v>
      </c>
    </row>
    <row r="3129" spans="2:27" ht="13.5" hidden="1">
      <c r="B3129" s="232" t="s">
        <v>1110</v>
      </c>
      <c r="C3129" s="232" t="s">
        <v>746</v>
      </c>
      <c r="D3129" s="232" t="s">
        <v>982</v>
      </c>
      <c r="E3129" s="232" t="s">
        <v>988</v>
      </c>
      <c r="F3129" s="232">
        <v>32</v>
      </c>
      <c r="G3129" s="232" t="s">
        <v>1303</v>
      </c>
      <c r="H3129" s="233">
        <v>3.6920000000000002</v>
      </c>
      <c r="I3129" s="233">
        <v>0</v>
      </c>
      <c r="J3129" s="233">
        <v>0</v>
      </c>
      <c r="K3129" s="234">
        <v>0</v>
      </c>
      <c r="L3129" s="233">
        <v>0</v>
      </c>
      <c r="M3129" s="234">
        <v>0</v>
      </c>
      <c r="N3129" s="233">
        <v>0</v>
      </c>
      <c r="O3129" s="233">
        <v>0</v>
      </c>
      <c r="P3129" s="233">
        <v>0</v>
      </c>
      <c r="Q3129" s="234">
        <v>0</v>
      </c>
      <c r="R3129" s="233">
        <v>0</v>
      </c>
      <c r="S3129" s="234">
        <v>0</v>
      </c>
      <c r="T3129" s="233">
        <v>0</v>
      </c>
      <c r="U3129" s="235">
        <f t="shared" si="336"/>
        <v>2695.1600000000003</v>
      </c>
      <c r="V3129" s="227">
        <f t="shared" si="337"/>
        <v>0</v>
      </c>
      <c r="W3129" s="227">
        <f t="shared" si="338"/>
        <v>0</v>
      </c>
      <c r="X3129" s="227">
        <f t="shared" si="341"/>
        <v>0</v>
      </c>
      <c r="Y3129" s="227">
        <f t="shared" si="339"/>
        <v>0</v>
      </c>
      <c r="Z3129" s="227">
        <f t="shared" si="340"/>
        <v>0</v>
      </c>
      <c r="AA3129" s="227">
        <f t="shared" si="342"/>
        <v>0</v>
      </c>
    </row>
    <row r="3130" spans="2:27" ht="13.5" hidden="1">
      <c r="B3130" s="232" t="s">
        <v>1110</v>
      </c>
      <c r="C3130" s="232" t="s">
        <v>749</v>
      </c>
      <c r="D3130" s="232" t="s">
        <v>982</v>
      </c>
      <c r="E3130" s="232" t="s">
        <v>988</v>
      </c>
      <c r="F3130" s="232">
        <v>64</v>
      </c>
      <c r="G3130" s="232" t="s">
        <v>1355</v>
      </c>
      <c r="H3130" s="233">
        <v>5.78</v>
      </c>
      <c r="I3130" s="233">
        <v>0</v>
      </c>
      <c r="J3130" s="233">
        <v>4.0438000000000001</v>
      </c>
      <c r="K3130" s="234">
        <v>16907</v>
      </c>
      <c r="L3130" s="233">
        <v>1.9229000000000001</v>
      </c>
      <c r="M3130" s="234">
        <v>33082</v>
      </c>
      <c r="N3130" s="233">
        <v>0</v>
      </c>
      <c r="O3130" s="233">
        <v>0</v>
      </c>
      <c r="P3130" s="233">
        <v>3.1823999999999999</v>
      </c>
      <c r="Q3130" s="234">
        <v>38670</v>
      </c>
      <c r="R3130" s="233">
        <v>1.4711000000000001</v>
      </c>
      <c r="S3130" s="234">
        <v>72731</v>
      </c>
      <c r="T3130" s="233">
        <v>0</v>
      </c>
      <c r="U3130" s="235">
        <f t="shared" si="336"/>
        <v>4219.4000000000005</v>
      </c>
      <c r="V3130" s="227">
        <f t="shared" si="337"/>
        <v>2951.9740000000002</v>
      </c>
      <c r="W3130" s="227">
        <f t="shared" si="338"/>
        <v>2812.6336666666666</v>
      </c>
      <c r="X3130" s="227">
        <f t="shared" si="341"/>
        <v>2756.8333333333335</v>
      </c>
      <c r="Y3130" s="227">
        <f t="shared" si="339"/>
        <v>2323.152</v>
      </c>
      <c r="Z3130" s="227">
        <f t="shared" si="340"/>
        <v>2148.0696666666668</v>
      </c>
      <c r="AA3130" s="227">
        <f t="shared" si="342"/>
        <v>2020.3055555555557</v>
      </c>
    </row>
    <row r="3131" spans="2:27" ht="13.5" hidden="1">
      <c r="B3131" s="232" t="s">
        <v>1110</v>
      </c>
      <c r="C3131" s="232" t="s">
        <v>751</v>
      </c>
      <c r="D3131" s="232" t="s">
        <v>982</v>
      </c>
      <c r="E3131" s="232" t="s">
        <v>988</v>
      </c>
      <c r="F3131" s="232">
        <v>16</v>
      </c>
      <c r="G3131" s="232" t="s">
        <v>1352</v>
      </c>
      <c r="H3131" s="233">
        <v>1.52</v>
      </c>
      <c r="I3131" s="233">
        <v>0</v>
      </c>
      <c r="J3131" s="233">
        <v>1.0357000000000001</v>
      </c>
      <c r="K3131" s="234">
        <v>4359</v>
      </c>
      <c r="L3131" s="233">
        <v>0.49049999999999999</v>
      </c>
      <c r="M3131" s="234">
        <v>8488</v>
      </c>
      <c r="N3131" s="233">
        <v>0</v>
      </c>
      <c r="O3131" s="233">
        <v>0</v>
      </c>
      <c r="P3131" s="233">
        <v>0.82040000000000002</v>
      </c>
      <c r="Q3131" s="234">
        <v>9931</v>
      </c>
      <c r="R3131" s="233">
        <v>0.3775</v>
      </c>
      <c r="S3131" s="234">
        <v>18703</v>
      </c>
      <c r="T3131" s="233">
        <v>0</v>
      </c>
      <c r="U3131" s="235">
        <f t="shared" si="336"/>
        <v>1109.5999999999999</v>
      </c>
      <c r="V3131" s="227">
        <f t="shared" si="337"/>
        <v>756.06100000000004</v>
      </c>
      <c r="W3131" s="227">
        <f t="shared" si="338"/>
        <v>721.31500000000005</v>
      </c>
      <c r="X3131" s="227">
        <f t="shared" si="341"/>
        <v>707.33333333333337</v>
      </c>
      <c r="Y3131" s="227">
        <f t="shared" si="339"/>
        <v>598.89200000000005</v>
      </c>
      <c r="Z3131" s="227">
        <f t="shared" si="340"/>
        <v>551.43611111111113</v>
      </c>
      <c r="AA3131" s="227">
        <f t="shared" si="342"/>
        <v>519.52777777777783</v>
      </c>
    </row>
    <row r="3132" spans="2:27" ht="13.5" hidden="1">
      <c r="B3132" s="232" t="s">
        <v>1110</v>
      </c>
      <c r="C3132" s="232" t="s">
        <v>753</v>
      </c>
      <c r="D3132" s="232" t="s">
        <v>982</v>
      </c>
      <c r="E3132" s="232" t="s">
        <v>988</v>
      </c>
      <c r="F3132" s="232">
        <v>32</v>
      </c>
      <c r="G3132" s="232" t="s">
        <v>1353</v>
      </c>
      <c r="H3132" s="233">
        <v>2.94</v>
      </c>
      <c r="I3132" s="233">
        <v>0</v>
      </c>
      <c r="J3132" s="233">
        <v>2.0384000000000002</v>
      </c>
      <c r="K3132" s="234">
        <v>8541</v>
      </c>
      <c r="L3132" s="233">
        <v>0.96799999999999997</v>
      </c>
      <c r="M3132" s="234">
        <v>16686</v>
      </c>
      <c r="N3132" s="233">
        <v>0</v>
      </c>
      <c r="O3132" s="233">
        <v>0</v>
      </c>
      <c r="P3132" s="233">
        <v>1.6076999999999999</v>
      </c>
      <c r="Q3132" s="234">
        <v>19511</v>
      </c>
      <c r="R3132" s="233">
        <v>0.74199999999999999</v>
      </c>
      <c r="S3132" s="234">
        <v>36713</v>
      </c>
      <c r="T3132" s="233">
        <v>0</v>
      </c>
      <c r="U3132" s="235">
        <f t="shared" si="336"/>
        <v>2146.1999999999998</v>
      </c>
      <c r="V3132" s="227">
        <f t="shared" si="337"/>
        <v>1488.0320000000002</v>
      </c>
      <c r="W3132" s="227">
        <f t="shared" si="338"/>
        <v>1418.3899999999999</v>
      </c>
      <c r="X3132" s="227">
        <f t="shared" si="341"/>
        <v>1390.5</v>
      </c>
      <c r="Y3132" s="227">
        <f t="shared" si="339"/>
        <v>1173.6209999999999</v>
      </c>
      <c r="Z3132" s="227">
        <f t="shared" si="340"/>
        <v>1083.632222222222</v>
      </c>
      <c r="AA3132" s="227">
        <f t="shared" si="342"/>
        <v>1019.8055555555555</v>
      </c>
    </row>
    <row r="3133" spans="2:27" ht="13.5" hidden="1">
      <c r="B3133" s="232" t="s">
        <v>1110</v>
      </c>
      <c r="C3133" s="232" t="s">
        <v>755</v>
      </c>
      <c r="D3133" s="232" t="s">
        <v>982</v>
      </c>
      <c r="E3133" s="232" t="s">
        <v>988</v>
      </c>
      <c r="F3133" s="232">
        <v>4</v>
      </c>
      <c r="G3133" s="232" t="s">
        <v>1354</v>
      </c>
      <c r="H3133" s="233">
        <v>0.99</v>
      </c>
      <c r="I3133" s="233">
        <v>0</v>
      </c>
      <c r="J3133" s="233">
        <v>0.76</v>
      </c>
      <c r="K3133" s="234">
        <v>3182</v>
      </c>
      <c r="L3133" s="233">
        <v>0.36299999999999999</v>
      </c>
      <c r="M3133" s="234">
        <v>6245</v>
      </c>
      <c r="N3133" s="233">
        <v>0</v>
      </c>
      <c r="O3133" s="233">
        <v>0</v>
      </c>
      <c r="P3133" s="233">
        <v>0.63800000000000001</v>
      </c>
      <c r="Q3133" s="234">
        <v>7800</v>
      </c>
      <c r="R3133" s="233">
        <v>0.29599999999999999</v>
      </c>
      <c r="S3133" s="234">
        <v>14735</v>
      </c>
      <c r="T3133" s="233">
        <v>0</v>
      </c>
      <c r="U3133" s="235">
        <f t="shared" si="336"/>
        <v>722.7</v>
      </c>
      <c r="V3133" s="227">
        <f t="shared" si="337"/>
        <v>554.79999999999995</v>
      </c>
      <c r="W3133" s="227">
        <f t="shared" si="338"/>
        <v>530.15666666666675</v>
      </c>
      <c r="X3133" s="227">
        <f t="shared" si="341"/>
        <v>520.41666666666663</v>
      </c>
      <c r="Y3133" s="227">
        <f t="shared" si="339"/>
        <v>465.74</v>
      </c>
      <c r="Z3133" s="227">
        <f t="shared" si="340"/>
        <v>432.74666666666667</v>
      </c>
      <c r="AA3133" s="227">
        <f t="shared" si="342"/>
        <v>409.30555555555554</v>
      </c>
    </row>
    <row r="3134" spans="2:27" ht="13.5" hidden="1">
      <c r="B3134" s="232" t="s">
        <v>1110</v>
      </c>
      <c r="C3134" s="232" t="s">
        <v>758</v>
      </c>
      <c r="D3134" s="232" t="s">
        <v>982</v>
      </c>
      <c r="E3134" s="232" t="s">
        <v>988</v>
      </c>
      <c r="F3134" s="232">
        <v>48</v>
      </c>
      <c r="G3134" s="232" t="s">
        <v>1310</v>
      </c>
      <c r="H3134" s="233">
        <v>4.9370000000000003</v>
      </c>
      <c r="I3134" s="233">
        <v>0</v>
      </c>
      <c r="J3134" s="233">
        <v>3.0859999999999999</v>
      </c>
      <c r="K3134" s="234">
        <v>12887</v>
      </c>
      <c r="L3134" s="233">
        <v>1.4710000000000001</v>
      </c>
      <c r="M3134" s="234">
        <v>25269</v>
      </c>
      <c r="N3134" s="233">
        <v>0</v>
      </c>
      <c r="O3134" s="233">
        <v>0</v>
      </c>
      <c r="P3134" s="233">
        <v>2.133</v>
      </c>
      <c r="Q3134" s="234">
        <v>26001</v>
      </c>
      <c r="R3134" s="233">
        <v>0.98899999999999999</v>
      </c>
      <c r="S3134" s="234">
        <v>48967</v>
      </c>
      <c r="T3134" s="233">
        <v>0</v>
      </c>
      <c r="U3134" s="235">
        <f t="shared" si="336"/>
        <v>3604.01</v>
      </c>
      <c r="V3134" s="227">
        <f t="shared" si="337"/>
        <v>2252.7799999999997</v>
      </c>
      <c r="W3134" s="227">
        <f t="shared" si="338"/>
        <v>2147.7466666666669</v>
      </c>
      <c r="X3134" s="227">
        <f t="shared" si="341"/>
        <v>2105.75</v>
      </c>
      <c r="Y3134" s="227">
        <f t="shared" si="339"/>
        <v>1557.09</v>
      </c>
      <c r="Z3134" s="227">
        <f t="shared" si="340"/>
        <v>1444.22</v>
      </c>
      <c r="AA3134" s="227">
        <f t="shared" si="342"/>
        <v>1360.1944444444443</v>
      </c>
    </row>
    <row r="3135" spans="2:27" ht="13.5" hidden="1">
      <c r="B3135" s="232" t="s">
        <v>1110</v>
      </c>
      <c r="C3135" s="232" t="s">
        <v>760</v>
      </c>
      <c r="D3135" s="232" t="s">
        <v>982</v>
      </c>
      <c r="E3135" s="232" t="s">
        <v>988</v>
      </c>
      <c r="F3135" s="232">
        <v>64</v>
      </c>
      <c r="G3135" s="232" t="s">
        <v>1345</v>
      </c>
      <c r="H3135" s="233">
        <v>5.4779999999999998</v>
      </c>
      <c r="I3135" s="233">
        <v>0</v>
      </c>
      <c r="J3135" s="233">
        <v>3.427</v>
      </c>
      <c r="K3135" s="234">
        <v>14307</v>
      </c>
      <c r="L3135" s="233">
        <v>1.633</v>
      </c>
      <c r="M3135" s="234">
        <v>28052</v>
      </c>
      <c r="N3135" s="233">
        <v>0</v>
      </c>
      <c r="O3135" s="233">
        <v>0</v>
      </c>
      <c r="P3135" s="233">
        <v>2.367</v>
      </c>
      <c r="Q3135" s="234">
        <v>28845</v>
      </c>
      <c r="R3135" s="233">
        <v>1.0980000000000001</v>
      </c>
      <c r="S3135" s="234">
        <v>54314</v>
      </c>
      <c r="T3135" s="233">
        <v>0</v>
      </c>
      <c r="U3135" s="235">
        <f t="shared" si="336"/>
        <v>3998.9399999999996</v>
      </c>
      <c r="V3135" s="227">
        <f t="shared" si="337"/>
        <v>2501.71</v>
      </c>
      <c r="W3135" s="227">
        <f t="shared" si="338"/>
        <v>2384.34</v>
      </c>
      <c r="X3135" s="227">
        <f t="shared" si="341"/>
        <v>2337.6666666666665</v>
      </c>
      <c r="Y3135" s="227">
        <f t="shared" si="339"/>
        <v>1727.91</v>
      </c>
      <c r="Z3135" s="227">
        <f t="shared" si="340"/>
        <v>1602.79</v>
      </c>
      <c r="AA3135" s="227">
        <f t="shared" si="342"/>
        <v>1508.7222222222222</v>
      </c>
    </row>
    <row r="3136" spans="2:27" ht="13.5" hidden="1">
      <c r="B3136" s="232" t="s">
        <v>1110</v>
      </c>
      <c r="C3136" s="232" t="s">
        <v>762</v>
      </c>
      <c r="D3136" s="232" t="s">
        <v>982</v>
      </c>
      <c r="E3136" s="232" t="s">
        <v>988</v>
      </c>
      <c r="F3136" s="232">
        <v>8</v>
      </c>
      <c r="G3136" s="232" t="s">
        <v>1312</v>
      </c>
      <c r="H3136" s="233">
        <v>1.05</v>
      </c>
      <c r="I3136" s="233">
        <v>0</v>
      </c>
      <c r="J3136" s="233">
        <v>0.64200000000000002</v>
      </c>
      <c r="K3136" s="234">
        <v>2689</v>
      </c>
      <c r="L3136" s="233">
        <v>0.307</v>
      </c>
      <c r="M3136" s="234">
        <v>5282</v>
      </c>
      <c r="N3136" s="233">
        <v>0</v>
      </c>
      <c r="O3136" s="233">
        <v>0</v>
      </c>
      <c r="P3136" s="233">
        <v>0.45400000000000001</v>
      </c>
      <c r="Q3136" s="234">
        <v>5571</v>
      </c>
      <c r="R3136" s="233">
        <v>0.21199999999999999</v>
      </c>
      <c r="S3136" s="234">
        <v>10559</v>
      </c>
      <c r="T3136" s="233">
        <v>0</v>
      </c>
      <c r="U3136" s="235">
        <f t="shared" si="336"/>
        <v>766.5</v>
      </c>
      <c r="V3136" s="227">
        <f t="shared" si="337"/>
        <v>468.66</v>
      </c>
      <c r="W3136" s="227">
        <f t="shared" si="338"/>
        <v>448.19333333333333</v>
      </c>
      <c r="X3136" s="227">
        <f t="shared" si="341"/>
        <v>440.16666666666669</v>
      </c>
      <c r="Y3136" s="227">
        <f t="shared" si="339"/>
        <v>331.42</v>
      </c>
      <c r="Z3136" s="227">
        <f t="shared" si="340"/>
        <v>309.51</v>
      </c>
      <c r="AA3136" s="227">
        <f t="shared" si="342"/>
        <v>293.30555555555554</v>
      </c>
    </row>
    <row r="3137" spans="2:27" ht="13.5" hidden="1">
      <c r="B3137" s="232" t="s">
        <v>1110</v>
      </c>
      <c r="C3137" s="232" t="s">
        <v>764</v>
      </c>
      <c r="D3137" s="232" t="s">
        <v>982</v>
      </c>
      <c r="E3137" s="232" t="s">
        <v>988</v>
      </c>
      <c r="F3137" s="232">
        <v>16</v>
      </c>
      <c r="G3137" s="232" t="s">
        <v>1317</v>
      </c>
      <c r="H3137" s="233">
        <v>1.6060000000000001</v>
      </c>
      <c r="I3137" s="233">
        <v>0</v>
      </c>
      <c r="J3137" s="233">
        <v>0.99099999999999999</v>
      </c>
      <c r="K3137" s="234">
        <v>4148</v>
      </c>
      <c r="L3137" s="233">
        <v>0.47399999999999998</v>
      </c>
      <c r="M3137" s="234">
        <v>8141</v>
      </c>
      <c r="N3137" s="233">
        <v>0</v>
      </c>
      <c r="O3137" s="233">
        <v>0</v>
      </c>
      <c r="P3137" s="233">
        <v>0.69399999999999995</v>
      </c>
      <c r="Q3137" s="234">
        <v>8493</v>
      </c>
      <c r="R3137" s="233">
        <v>0.32300000000000001</v>
      </c>
      <c r="S3137" s="234">
        <v>16053</v>
      </c>
      <c r="T3137" s="233">
        <v>0</v>
      </c>
      <c r="U3137" s="235">
        <f t="shared" si="336"/>
        <v>1172.3800000000001</v>
      </c>
      <c r="V3137" s="227">
        <f t="shared" si="337"/>
        <v>723.43</v>
      </c>
      <c r="W3137" s="227">
        <f t="shared" si="338"/>
        <v>691.68666666666672</v>
      </c>
      <c r="X3137" s="227">
        <f t="shared" si="341"/>
        <v>678.41666666666663</v>
      </c>
      <c r="Y3137" s="227">
        <f t="shared" si="339"/>
        <v>506.61999999999995</v>
      </c>
      <c r="Z3137" s="227">
        <f t="shared" si="340"/>
        <v>471.70666666666671</v>
      </c>
      <c r="AA3137" s="227">
        <f t="shared" si="342"/>
        <v>445.91666666666669</v>
      </c>
    </row>
    <row r="3138" spans="2:27" ht="13.5" hidden="1">
      <c r="B3138" s="232" t="s">
        <v>1110</v>
      </c>
      <c r="C3138" s="232" t="s">
        <v>766</v>
      </c>
      <c r="D3138" s="232" t="s">
        <v>982</v>
      </c>
      <c r="E3138" s="232" t="s">
        <v>988</v>
      </c>
      <c r="F3138" s="232">
        <v>32</v>
      </c>
      <c r="G3138" s="232" t="s">
        <v>1316</v>
      </c>
      <c r="H3138" s="233">
        <v>2.802</v>
      </c>
      <c r="I3138" s="233">
        <v>0</v>
      </c>
      <c r="J3138" s="233">
        <v>1.7430000000000001</v>
      </c>
      <c r="K3138" s="234">
        <v>7285</v>
      </c>
      <c r="L3138" s="233">
        <v>0.83199999999999996</v>
      </c>
      <c r="M3138" s="234">
        <v>14289</v>
      </c>
      <c r="N3138" s="233">
        <v>0</v>
      </c>
      <c r="O3138" s="233">
        <v>0</v>
      </c>
      <c r="P3138" s="233">
        <v>1.21</v>
      </c>
      <c r="Q3138" s="234">
        <v>14777</v>
      </c>
      <c r="R3138" s="233">
        <v>0.56200000000000006</v>
      </c>
      <c r="S3138" s="234">
        <v>27867</v>
      </c>
      <c r="T3138" s="233">
        <v>0</v>
      </c>
      <c r="U3138" s="235">
        <f t="shared" si="336"/>
        <v>2045.46</v>
      </c>
      <c r="V3138" s="227">
        <f t="shared" si="337"/>
        <v>1272.3900000000001</v>
      </c>
      <c r="W3138" s="227">
        <f t="shared" si="338"/>
        <v>1214.4433333333334</v>
      </c>
      <c r="X3138" s="227">
        <f t="shared" si="341"/>
        <v>1190.75</v>
      </c>
      <c r="Y3138" s="227">
        <f t="shared" si="339"/>
        <v>883.3</v>
      </c>
      <c r="Z3138" s="227">
        <f t="shared" si="340"/>
        <v>820.73222222222228</v>
      </c>
      <c r="AA3138" s="227">
        <f t="shared" si="342"/>
        <v>774.08333333333337</v>
      </c>
    </row>
    <row r="3139" spans="2:27" ht="13.5" hidden="1">
      <c r="B3139" s="232" t="s">
        <v>1110</v>
      </c>
      <c r="C3139" s="232" t="s">
        <v>768</v>
      </c>
      <c r="D3139" s="232" t="s">
        <v>982</v>
      </c>
      <c r="E3139" s="232" t="s">
        <v>988</v>
      </c>
      <c r="F3139" s="232">
        <v>96</v>
      </c>
      <c r="G3139" s="232" t="s">
        <v>1356</v>
      </c>
      <c r="H3139" s="233">
        <v>9.7490000000000006</v>
      </c>
      <c r="I3139" s="233">
        <v>0</v>
      </c>
      <c r="J3139" s="233">
        <v>6.1130000000000004</v>
      </c>
      <c r="K3139" s="234">
        <v>25512</v>
      </c>
      <c r="L3139" s="233">
        <v>2.9119999999999999</v>
      </c>
      <c r="M3139" s="234">
        <v>50014</v>
      </c>
      <c r="N3139" s="233">
        <v>0</v>
      </c>
      <c r="O3139" s="233">
        <v>0</v>
      </c>
      <c r="P3139" s="233">
        <v>4.2110000000000003</v>
      </c>
      <c r="Q3139" s="234">
        <v>51292</v>
      </c>
      <c r="R3139" s="233">
        <v>1.952</v>
      </c>
      <c r="S3139" s="234">
        <v>96514</v>
      </c>
      <c r="T3139" s="233">
        <v>0</v>
      </c>
      <c r="U3139" s="235">
        <f t="shared" si="336"/>
        <v>7116.77</v>
      </c>
      <c r="V3139" s="227">
        <f t="shared" si="337"/>
        <v>4462.4900000000007</v>
      </c>
      <c r="W3139" s="227">
        <f t="shared" si="338"/>
        <v>4251.76</v>
      </c>
      <c r="X3139" s="227">
        <f t="shared" si="341"/>
        <v>4167.833333333333</v>
      </c>
      <c r="Y3139" s="227">
        <f t="shared" si="339"/>
        <v>3074.03</v>
      </c>
      <c r="Z3139" s="227">
        <f t="shared" si="340"/>
        <v>2849.7377777777779</v>
      </c>
      <c r="AA3139" s="227">
        <f t="shared" si="342"/>
        <v>2680.9444444444443</v>
      </c>
    </row>
    <row r="3140" spans="2:27" ht="13.5" hidden="1">
      <c r="B3140" s="232" t="s">
        <v>1110</v>
      </c>
      <c r="C3140" s="232" t="s">
        <v>770</v>
      </c>
      <c r="D3140" s="232" t="s">
        <v>982</v>
      </c>
      <c r="E3140" s="232" t="s">
        <v>988</v>
      </c>
      <c r="F3140" s="232">
        <v>4</v>
      </c>
      <c r="G3140" s="232" t="s">
        <v>1311</v>
      </c>
      <c r="H3140" s="233">
        <v>0.70299999999999996</v>
      </c>
      <c r="I3140" s="233">
        <v>0</v>
      </c>
      <c r="J3140" s="233">
        <v>0.45700000000000002</v>
      </c>
      <c r="K3140" s="234">
        <v>1916</v>
      </c>
      <c r="L3140" s="233">
        <v>0.219</v>
      </c>
      <c r="M3140" s="234">
        <v>3765</v>
      </c>
      <c r="N3140" s="233">
        <v>0</v>
      </c>
      <c r="O3140" s="233">
        <v>0</v>
      </c>
      <c r="P3140" s="233">
        <v>0.32500000000000001</v>
      </c>
      <c r="Q3140" s="234">
        <v>3992</v>
      </c>
      <c r="R3140" s="233">
        <v>0.151</v>
      </c>
      <c r="S3140" s="234">
        <v>7576</v>
      </c>
      <c r="T3140" s="233">
        <v>0</v>
      </c>
      <c r="U3140" s="235">
        <f t="shared" ref="U3140:U3203" si="343">H3140*hour_M</f>
        <v>513.18999999999994</v>
      </c>
      <c r="V3140" s="227">
        <f t="shared" ref="V3140:V3203" si="344">J3140*hour_M</f>
        <v>333.61</v>
      </c>
      <c r="W3140" s="227">
        <f t="shared" ref="W3140:W3203" si="345">K3140/12+L3140*hour_M</f>
        <v>319.53666666666663</v>
      </c>
      <c r="X3140" s="227">
        <f t="shared" si="341"/>
        <v>313.75</v>
      </c>
      <c r="Y3140" s="227">
        <f t="shared" ref="Y3140:Y3203" si="346">P3140*hour_M</f>
        <v>237.25</v>
      </c>
      <c r="Z3140" s="227">
        <f t="shared" ref="Z3140:Z3203" si="347">Q3140/36+R3140*hour_M</f>
        <v>221.11888888888888</v>
      </c>
      <c r="AA3140" s="227">
        <f t="shared" si="342"/>
        <v>210.44444444444446</v>
      </c>
    </row>
    <row r="3141" spans="2:27" ht="13.5" hidden="1">
      <c r="B3141" s="232" t="s">
        <v>1110</v>
      </c>
      <c r="C3141" s="232" t="s">
        <v>1357</v>
      </c>
      <c r="D3141" s="232" t="s">
        <v>982</v>
      </c>
      <c r="E3141" s="232" t="s">
        <v>988</v>
      </c>
      <c r="F3141" s="232">
        <v>64</v>
      </c>
      <c r="G3141" s="232" t="s">
        <v>1316</v>
      </c>
      <c r="H3141" s="233">
        <v>3.5002</v>
      </c>
      <c r="I3141" s="233">
        <v>0</v>
      </c>
      <c r="J3141" s="233">
        <v>2.1823000000000001</v>
      </c>
      <c r="K3141" s="234">
        <v>9116</v>
      </c>
      <c r="L3141" s="233">
        <v>1.0406</v>
      </c>
      <c r="M3141" s="234">
        <v>17877</v>
      </c>
      <c r="N3141" s="233">
        <v>0</v>
      </c>
      <c r="O3141" s="233">
        <v>0</v>
      </c>
      <c r="P3141" s="233">
        <v>1.5104</v>
      </c>
      <c r="Q3141" s="234">
        <v>18428</v>
      </c>
      <c r="R3141" s="233">
        <v>0.70120000000000005</v>
      </c>
      <c r="S3141" s="234">
        <v>34731</v>
      </c>
      <c r="T3141" s="233">
        <v>0</v>
      </c>
      <c r="U3141" s="235">
        <f t="shared" si="343"/>
        <v>2555.1460000000002</v>
      </c>
      <c r="V3141" s="227">
        <f t="shared" si="344"/>
        <v>1593.0790000000002</v>
      </c>
      <c r="W3141" s="227">
        <f t="shared" si="345"/>
        <v>1519.3046666666667</v>
      </c>
      <c r="X3141" s="227">
        <f t="shared" ref="X3141:X3204" si="348">M3141/12</f>
        <v>1489.75</v>
      </c>
      <c r="Y3141" s="227">
        <f t="shared" si="346"/>
        <v>1102.5919999999999</v>
      </c>
      <c r="Z3141" s="227">
        <f t="shared" si="347"/>
        <v>1023.7648888888889</v>
      </c>
      <c r="AA3141" s="227">
        <f t="shared" ref="AA3141:AA3204" si="349">S3141/36</f>
        <v>964.75</v>
      </c>
    </row>
    <row r="3142" spans="2:27" ht="13.5" hidden="1">
      <c r="B3142" s="232" t="s">
        <v>1110</v>
      </c>
      <c r="C3142" s="232" t="s">
        <v>1358</v>
      </c>
      <c r="D3142" s="232" t="s">
        <v>982</v>
      </c>
      <c r="E3142" s="232" t="s">
        <v>988</v>
      </c>
      <c r="F3142" s="232">
        <v>8</v>
      </c>
      <c r="G3142" s="232" t="s">
        <v>1311</v>
      </c>
      <c r="H3142" s="233">
        <v>0.80889999999999995</v>
      </c>
      <c r="I3142" s="233">
        <v>0</v>
      </c>
      <c r="J3142" s="233">
        <v>0.49</v>
      </c>
      <c r="K3142" s="234">
        <v>2056</v>
      </c>
      <c r="L3142" s="233">
        <v>0.23480000000000001</v>
      </c>
      <c r="M3142" s="234">
        <v>4041</v>
      </c>
      <c r="N3142" s="233">
        <v>0</v>
      </c>
      <c r="O3142" s="233">
        <v>0</v>
      </c>
      <c r="P3142" s="233">
        <v>0.34910000000000002</v>
      </c>
      <c r="Q3142" s="234">
        <v>4300</v>
      </c>
      <c r="R3142" s="233">
        <v>0.1636</v>
      </c>
      <c r="S3142" s="234">
        <v>8169</v>
      </c>
      <c r="T3142" s="233">
        <v>0</v>
      </c>
      <c r="U3142" s="235">
        <f t="shared" si="343"/>
        <v>590.49699999999996</v>
      </c>
      <c r="V3142" s="227">
        <f t="shared" si="344"/>
        <v>357.7</v>
      </c>
      <c r="W3142" s="227">
        <f t="shared" si="345"/>
        <v>342.73733333333337</v>
      </c>
      <c r="X3142" s="227">
        <f t="shared" si="348"/>
        <v>336.75</v>
      </c>
      <c r="Y3142" s="227">
        <f t="shared" si="346"/>
        <v>254.84300000000002</v>
      </c>
      <c r="Z3142" s="227">
        <f t="shared" si="347"/>
        <v>238.87244444444445</v>
      </c>
      <c r="AA3142" s="227">
        <f t="shared" si="349"/>
        <v>226.91666666666666</v>
      </c>
    </row>
    <row r="3143" spans="2:27" ht="13.5" hidden="1">
      <c r="B3143" s="232" t="s">
        <v>1110</v>
      </c>
      <c r="C3143" s="232" t="s">
        <v>1359</v>
      </c>
      <c r="D3143" s="232" t="s">
        <v>982</v>
      </c>
      <c r="E3143" s="232" t="s">
        <v>988</v>
      </c>
      <c r="F3143" s="232">
        <v>16</v>
      </c>
      <c r="G3143" s="232" t="s">
        <v>1312</v>
      </c>
      <c r="H3143" s="233">
        <v>1.1435</v>
      </c>
      <c r="I3143" s="233">
        <v>0</v>
      </c>
      <c r="J3143" s="233">
        <v>0.70040000000000002</v>
      </c>
      <c r="K3143" s="234">
        <v>2934</v>
      </c>
      <c r="L3143" s="233">
        <v>0.33500000000000002</v>
      </c>
      <c r="M3143" s="234">
        <v>5761</v>
      </c>
      <c r="N3143" s="233">
        <v>0</v>
      </c>
      <c r="O3143" s="233">
        <v>0</v>
      </c>
      <c r="P3143" s="233">
        <v>0.49349999999999999</v>
      </c>
      <c r="Q3143" s="234">
        <v>6056</v>
      </c>
      <c r="R3143" s="233">
        <v>0.23050000000000001</v>
      </c>
      <c r="S3143" s="234">
        <v>11471</v>
      </c>
      <c r="T3143" s="233">
        <v>0</v>
      </c>
      <c r="U3143" s="235">
        <f t="shared" si="343"/>
        <v>834.755</v>
      </c>
      <c r="V3143" s="227">
        <f t="shared" si="344"/>
        <v>511.29200000000003</v>
      </c>
      <c r="W3143" s="227">
        <f t="shared" si="345"/>
        <v>489.05</v>
      </c>
      <c r="X3143" s="227">
        <f t="shared" si="348"/>
        <v>480.08333333333331</v>
      </c>
      <c r="Y3143" s="227">
        <f t="shared" si="346"/>
        <v>360.255</v>
      </c>
      <c r="Z3143" s="227">
        <f t="shared" si="347"/>
        <v>336.48722222222227</v>
      </c>
      <c r="AA3143" s="227">
        <f t="shared" si="349"/>
        <v>318.63888888888891</v>
      </c>
    </row>
    <row r="3144" spans="2:27" ht="13.5" hidden="1">
      <c r="B3144" s="232" t="s">
        <v>1110</v>
      </c>
      <c r="C3144" s="232" t="s">
        <v>1360</v>
      </c>
      <c r="D3144" s="232" t="s">
        <v>982</v>
      </c>
      <c r="E3144" s="232" t="s">
        <v>988</v>
      </c>
      <c r="F3144" s="232">
        <v>32</v>
      </c>
      <c r="G3144" s="232" t="s">
        <v>1317</v>
      </c>
      <c r="H3144" s="233">
        <v>1.8126</v>
      </c>
      <c r="I3144" s="233">
        <v>0</v>
      </c>
      <c r="J3144" s="233">
        <v>1.1212</v>
      </c>
      <c r="K3144" s="234">
        <v>4689</v>
      </c>
      <c r="L3144" s="233">
        <v>0.5353</v>
      </c>
      <c r="M3144" s="234">
        <v>9201</v>
      </c>
      <c r="N3144" s="233">
        <v>0</v>
      </c>
      <c r="O3144" s="233">
        <v>0</v>
      </c>
      <c r="P3144" s="233">
        <v>0.78220000000000001</v>
      </c>
      <c r="Q3144" s="234">
        <v>9569</v>
      </c>
      <c r="R3144" s="233">
        <v>0.36409999999999998</v>
      </c>
      <c r="S3144" s="234">
        <v>18075</v>
      </c>
      <c r="T3144" s="233">
        <v>0</v>
      </c>
      <c r="U3144" s="235">
        <f t="shared" si="343"/>
        <v>1323.1980000000001</v>
      </c>
      <c r="V3144" s="227">
        <f t="shared" si="344"/>
        <v>818.476</v>
      </c>
      <c r="W3144" s="227">
        <f t="shared" si="345"/>
        <v>781.51900000000001</v>
      </c>
      <c r="X3144" s="227">
        <f t="shared" si="348"/>
        <v>766.75</v>
      </c>
      <c r="Y3144" s="227">
        <f t="shared" si="346"/>
        <v>571.00599999999997</v>
      </c>
      <c r="Z3144" s="227">
        <f t="shared" si="347"/>
        <v>531.59855555555555</v>
      </c>
      <c r="AA3144" s="227">
        <f t="shared" si="349"/>
        <v>502.08333333333331</v>
      </c>
    </row>
    <row r="3145" spans="2:27" ht="13.5" hidden="1">
      <c r="B3145" s="232" t="s">
        <v>1110</v>
      </c>
      <c r="C3145" s="232" t="s">
        <v>1361</v>
      </c>
      <c r="D3145" s="232" t="s">
        <v>982</v>
      </c>
      <c r="E3145" s="232" t="s">
        <v>988</v>
      </c>
      <c r="F3145" s="232">
        <v>64</v>
      </c>
      <c r="G3145" s="232" t="s">
        <v>1316</v>
      </c>
      <c r="H3145" s="233">
        <v>3.5002</v>
      </c>
      <c r="I3145" s="233">
        <v>0</v>
      </c>
      <c r="J3145" s="233">
        <v>2.1823000000000001</v>
      </c>
      <c r="K3145" s="234">
        <v>9116</v>
      </c>
      <c r="L3145" s="233">
        <v>1.0406</v>
      </c>
      <c r="M3145" s="234">
        <v>17877</v>
      </c>
      <c r="N3145" s="233">
        <v>0</v>
      </c>
      <c r="O3145" s="233">
        <v>0</v>
      </c>
      <c r="P3145" s="233">
        <v>1.5104</v>
      </c>
      <c r="Q3145" s="234">
        <v>18428</v>
      </c>
      <c r="R3145" s="233">
        <v>0.70120000000000005</v>
      </c>
      <c r="S3145" s="234">
        <v>34731</v>
      </c>
      <c r="T3145" s="233">
        <v>0</v>
      </c>
      <c r="U3145" s="235">
        <f t="shared" si="343"/>
        <v>2555.1460000000002</v>
      </c>
      <c r="V3145" s="227">
        <f t="shared" si="344"/>
        <v>1593.0790000000002</v>
      </c>
      <c r="W3145" s="227">
        <f t="shared" si="345"/>
        <v>1519.3046666666667</v>
      </c>
      <c r="X3145" s="227">
        <f t="shared" si="348"/>
        <v>1489.75</v>
      </c>
      <c r="Y3145" s="227">
        <f t="shared" si="346"/>
        <v>1102.5919999999999</v>
      </c>
      <c r="Z3145" s="227">
        <f t="shared" si="347"/>
        <v>1023.7648888888889</v>
      </c>
      <c r="AA3145" s="227">
        <f t="shared" si="349"/>
        <v>964.75</v>
      </c>
    </row>
    <row r="3146" spans="2:27" ht="13.5" hidden="1">
      <c r="B3146" s="232" t="s">
        <v>1110</v>
      </c>
      <c r="C3146" s="232" t="s">
        <v>1362</v>
      </c>
      <c r="D3146" s="232" t="s">
        <v>982</v>
      </c>
      <c r="E3146" s="232" t="s">
        <v>988</v>
      </c>
      <c r="F3146" s="232">
        <v>4</v>
      </c>
      <c r="G3146" s="232" t="s">
        <v>1315</v>
      </c>
      <c r="H3146" s="233">
        <v>0.57289999999999996</v>
      </c>
      <c r="I3146" s="233">
        <v>0</v>
      </c>
      <c r="J3146" s="233">
        <v>0.37480000000000002</v>
      </c>
      <c r="K3146" s="234">
        <v>1574</v>
      </c>
      <c r="L3146" s="233">
        <v>0.1797</v>
      </c>
      <c r="M3146" s="234">
        <v>3093</v>
      </c>
      <c r="N3146" s="233">
        <v>0</v>
      </c>
      <c r="O3146" s="233">
        <v>0</v>
      </c>
      <c r="P3146" s="233">
        <v>0.26790000000000003</v>
      </c>
      <c r="Q3146" s="234">
        <v>3303</v>
      </c>
      <c r="R3146" s="233">
        <v>0.12520000000000001</v>
      </c>
      <c r="S3146" s="234">
        <v>6281</v>
      </c>
      <c r="T3146" s="233">
        <v>0</v>
      </c>
      <c r="U3146" s="235">
        <f t="shared" si="343"/>
        <v>418.21699999999998</v>
      </c>
      <c r="V3146" s="227">
        <f t="shared" si="344"/>
        <v>273.60400000000004</v>
      </c>
      <c r="W3146" s="227">
        <f t="shared" si="345"/>
        <v>262.34766666666667</v>
      </c>
      <c r="X3146" s="227">
        <f t="shared" si="348"/>
        <v>257.75</v>
      </c>
      <c r="Y3146" s="227">
        <f t="shared" si="346"/>
        <v>195.56700000000001</v>
      </c>
      <c r="Z3146" s="227">
        <f t="shared" si="347"/>
        <v>183.14600000000002</v>
      </c>
      <c r="AA3146" s="227">
        <f t="shared" si="349"/>
        <v>174.47222222222223</v>
      </c>
    </row>
    <row r="3147" spans="2:27" ht="13.5" hidden="1">
      <c r="B3147" s="232" t="s">
        <v>1110</v>
      </c>
      <c r="C3147" s="232" t="s">
        <v>772</v>
      </c>
      <c r="D3147" s="232" t="s">
        <v>982</v>
      </c>
      <c r="E3147" s="232" t="s">
        <v>988</v>
      </c>
      <c r="F3147" s="232">
        <v>8</v>
      </c>
      <c r="G3147" s="232" t="s">
        <v>1351</v>
      </c>
      <c r="H3147" s="233">
        <v>2.101</v>
      </c>
      <c r="I3147" s="233">
        <v>0</v>
      </c>
      <c r="J3147" s="233">
        <v>1.28</v>
      </c>
      <c r="K3147" s="234">
        <v>4843</v>
      </c>
      <c r="L3147" s="233">
        <v>0.54600000000000004</v>
      </c>
      <c r="M3147" s="234">
        <v>9437</v>
      </c>
      <c r="N3147" s="233">
        <v>0</v>
      </c>
      <c r="O3147" s="233">
        <v>0</v>
      </c>
      <c r="P3147" s="233">
        <v>0</v>
      </c>
      <c r="Q3147" s="234">
        <v>9009</v>
      </c>
      <c r="R3147" s="233">
        <v>0.34200000000000003</v>
      </c>
      <c r="S3147" s="234">
        <v>16969</v>
      </c>
      <c r="T3147" s="233">
        <v>0</v>
      </c>
      <c r="U3147" s="235">
        <f t="shared" si="343"/>
        <v>1533.73</v>
      </c>
      <c r="V3147" s="227">
        <f t="shared" si="344"/>
        <v>934.4</v>
      </c>
      <c r="W3147" s="227">
        <f t="shared" si="345"/>
        <v>802.16333333333341</v>
      </c>
      <c r="X3147" s="227">
        <f t="shared" si="348"/>
        <v>786.41666666666663</v>
      </c>
      <c r="Y3147" s="227">
        <f t="shared" si="346"/>
        <v>0</v>
      </c>
      <c r="Z3147" s="227">
        <f t="shared" si="347"/>
        <v>499.91</v>
      </c>
      <c r="AA3147" s="227">
        <f t="shared" si="349"/>
        <v>471.36111111111109</v>
      </c>
    </row>
    <row r="3148" spans="2:27" ht="13.5" hidden="1">
      <c r="B3148" s="232" t="s">
        <v>1110</v>
      </c>
      <c r="C3148" s="232" t="s">
        <v>773</v>
      </c>
      <c r="D3148" s="232" t="s">
        <v>982</v>
      </c>
      <c r="E3148" s="232" t="s">
        <v>988</v>
      </c>
      <c r="F3148" s="232">
        <v>16</v>
      </c>
      <c r="G3148" s="232" t="s">
        <v>1352</v>
      </c>
      <c r="H3148" s="233">
        <v>4.1020000000000003</v>
      </c>
      <c r="I3148" s="233">
        <v>0</v>
      </c>
      <c r="J3148" s="233">
        <v>2.524</v>
      </c>
      <c r="K3148" s="234">
        <v>9500</v>
      </c>
      <c r="L3148" s="233">
        <v>1.077</v>
      </c>
      <c r="M3148" s="234">
        <v>18566</v>
      </c>
      <c r="N3148" s="233">
        <v>0</v>
      </c>
      <c r="O3148" s="233">
        <v>0</v>
      </c>
      <c r="P3148" s="233">
        <v>0</v>
      </c>
      <c r="Q3148" s="234">
        <v>17679</v>
      </c>
      <c r="R3148" s="233">
        <v>0.67200000000000004</v>
      </c>
      <c r="S3148" s="234">
        <v>33269</v>
      </c>
      <c r="T3148" s="233">
        <v>0</v>
      </c>
      <c r="U3148" s="235">
        <f t="shared" si="343"/>
        <v>2994.46</v>
      </c>
      <c r="V3148" s="227">
        <f t="shared" si="344"/>
        <v>1842.52</v>
      </c>
      <c r="W3148" s="227">
        <f t="shared" si="345"/>
        <v>1577.8766666666666</v>
      </c>
      <c r="X3148" s="227">
        <f t="shared" si="348"/>
        <v>1547.1666666666667</v>
      </c>
      <c r="Y3148" s="227">
        <f t="shared" si="346"/>
        <v>0</v>
      </c>
      <c r="Z3148" s="227">
        <f t="shared" si="347"/>
        <v>981.64333333333332</v>
      </c>
      <c r="AA3148" s="227">
        <f t="shared" si="349"/>
        <v>924.13888888888891</v>
      </c>
    </row>
    <row r="3149" spans="2:27" ht="13.5" hidden="1">
      <c r="B3149" s="232" t="s">
        <v>1110</v>
      </c>
      <c r="C3149" s="232" t="s">
        <v>774</v>
      </c>
      <c r="D3149" s="232" t="s">
        <v>982</v>
      </c>
      <c r="E3149" s="232" t="s">
        <v>988</v>
      </c>
      <c r="F3149" s="232">
        <v>32</v>
      </c>
      <c r="G3149" s="232" t="s">
        <v>1353</v>
      </c>
      <c r="H3149" s="233">
        <v>8.1039999999999992</v>
      </c>
      <c r="I3149" s="233">
        <v>0</v>
      </c>
      <c r="J3149" s="233">
        <v>5.0170000000000003</v>
      </c>
      <c r="K3149" s="234">
        <v>18833</v>
      </c>
      <c r="L3149" s="233">
        <v>2.1429999999999998</v>
      </c>
      <c r="M3149" s="234">
        <v>36858</v>
      </c>
      <c r="N3149" s="233">
        <v>0</v>
      </c>
      <c r="O3149" s="233">
        <v>0</v>
      </c>
      <c r="P3149" s="233">
        <v>0</v>
      </c>
      <c r="Q3149" s="234">
        <v>35007</v>
      </c>
      <c r="R3149" s="233">
        <v>1.3320000000000001</v>
      </c>
      <c r="S3149" s="234">
        <v>65845</v>
      </c>
      <c r="T3149" s="233">
        <v>0</v>
      </c>
      <c r="U3149" s="235">
        <f t="shared" si="343"/>
        <v>5915.9199999999992</v>
      </c>
      <c r="V3149" s="227">
        <f t="shared" si="344"/>
        <v>3662.4100000000003</v>
      </c>
      <c r="W3149" s="227">
        <f t="shared" si="345"/>
        <v>3133.8066666666664</v>
      </c>
      <c r="X3149" s="227">
        <f t="shared" si="348"/>
        <v>3071.5</v>
      </c>
      <c r="Y3149" s="227">
        <f t="shared" si="346"/>
        <v>0</v>
      </c>
      <c r="Z3149" s="227">
        <f t="shared" si="347"/>
        <v>1944.7766666666666</v>
      </c>
      <c r="AA3149" s="227">
        <f t="shared" si="349"/>
        <v>1829.0277777777778</v>
      </c>
    </row>
    <row r="3150" spans="2:27" ht="13.5" hidden="1">
      <c r="B3150" s="232" t="s">
        <v>1110</v>
      </c>
      <c r="C3150" s="232" t="s">
        <v>775</v>
      </c>
      <c r="D3150" s="232" t="s">
        <v>982</v>
      </c>
      <c r="E3150" s="232" t="s">
        <v>988</v>
      </c>
      <c r="F3150" s="232">
        <v>4</v>
      </c>
      <c r="G3150" s="232" t="s">
        <v>1354</v>
      </c>
      <c r="H3150" s="233">
        <v>1.101</v>
      </c>
      <c r="I3150" s="233">
        <v>0</v>
      </c>
      <c r="J3150" s="233">
        <v>0.65600000000000003</v>
      </c>
      <c r="K3150" s="234">
        <v>2510</v>
      </c>
      <c r="L3150" s="233">
        <v>0.27900000000000003</v>
      </c>
      <c r="M3150" s="234">
        <v>4864</v>
      </c>
      <c r="N3150" s="233">
        <v>0</v>
      </c>
      <c r="O3150" s="233">
        <v>0</v>
      </c>
      <c r="P3150" s="233">
        <v>0</v>
      </c>
      <c r="Q3150" s="234">
        <v>4687</v>
      </c>
      <c r="R3150" s="233">
        <v>0.17799999999999999</v>
      </c>
      <c r="S3150" s="234">
        <v>8844</v>
      </c>
      <c r="T3150" s="233">
        <v>0</v>
      </c>
      <c r="U3150" s="235">
        <f t="shared" si="343"/>
        <v>803.73</v>
      </c>
      <c r="V3150" s="227">
        <f t="shared" si="344"/>
        <v>478.88</v>
      </c>
      <c r="W3150" s="227">
        <f t="shared" si="345"/>
        <v>412.8366666666667</v>
      </c>
      <c r="X3150" s="227">
        <f t="shared" si="348"/>
        <v>405.33333333333331</v>
      </c>
      <c r="Y3150" s="227">
        <f t="shared" si="346"/>
        <v>0</v>
      </c>
      <c r="Z3150" s="227">
        <f t="shared" si="347"/>
        <v>260.13444444444445</v>
      </c>
      <c r="AA3150" s="227">
        <f t="shared" si="349"/>
        <v>245.66666666666666</v>
      </c>
    </row>
    <row r="3151" spans="2:27" ht="13.5" hidden="1">
      <c r="B3151" s="232" t="s">
        <v>1110</v>
      </c>
      <c r="C3151" s="232" t="s">
        <v>776</v>
      </c>
      <c r="D3151" s="232" t="s">
        <v>982</v>
      </c>
      <c r="E3151" s="232" t="s">
        <v>988</v>
      </c>
      <c r="F3151" s="232">
        <v>64</v>
      </c>
      <c r="G3151" s="232" t="s">
        <v>1355</v>
      </c>
      <c r="H3151" s="233">
        <v>5.9560000000000004</v>
      </c>
      <c r="I3151" s="233">
        <v>0</v>
      </c>
      <c r="J3151" s="233">
        <v>3.9980000000000002</v>
      </c>
      <c r="K3151" s="234">
        <v>16715</v>
      </c>
      <c r="L3151" s="233">
        <v>1.901</v>
      </c>
      <c r="M3151" s="234">
        <v>32706</v>
      </c>
      <c r="N3151" s="233">
        <v>0</v>
      </c>
      <c r="O3151" s="233">
        <v>0</v>
      </c>
      <c r="P3151" s="233">
        <v>2.867</v>
      </c>
      <c r="Q3151" s="234">
        <v>34832</v>
      </c>
      <c r="R3151" s="233">
        <v>1.325</v>
      </c>
      <c r="S3151" s="234">
        <v>65516</v>
      </c>
      <c r="T3151" s="233">
        <v>0</v>
      </c>
      <c r="U3151" s="235">
        <f t="shared" si="343"/>
        <v>4347.88</v>
      </c>
      <c r="V3151" s="227">
        <f t="shared" si="344"/>
        <v>2918.54</v>
      </c>
      <c r="W3151" s="227">
        <f t="shared" si="345"/>
        <v>2780.6466666666665</v>
      </c>
      <c r="X3151" s="227">
        <f t="shared" si="348"/>
        <v>2725.5</v>
      </c>
      <c r="Y3151" s="227">
        <f t="shared" si="346"/>
        <v>2092.91</v>
      </c>
      <c r="Z3151" s="227">
        <f t="shared" si="347"/>
        <v>1934.8055555555557</v>
      </c>
      <c r="AA3151" s="227">
        <f t="shared" si="349"/>
        <v>1819.8888888888889</v>
      </c>
    </row>
    <row r="3152" spans="2:27" ht="13.5" hidden="1">
      <c r="B3152" s="232" t="s">
        <v>1110</v>
      </c>
      <c r="C3152" s="232" t="s">
        <v>777</v>
      </c>
      <c r="D3152" s="232" t="s">
        <v>982</v>
      </c>
      <c r="E3152" s="232" t="s">
        <v>988</v>
      </c>
      <c r="F3152" s="232">
        <v>8</v>
      </c>
      <c r="G3152" s="232" t="s">
        <v>1351</v>
      </c>
      <c r="H3152" s="233">
        <v>0.83199999999999996</v>
      </c>
      <c r="I3152" s="233">
        <v>0</v>
      </c>
      <c r="J3152" s="233">
        <v>0.52900000000000003</v>
      </c>
      <c r="K3152" s="234">
        <v>2243</v>
      </c>
      <c r="L3152" s="233">
        <v>0.249</v>
      </c>
      <c r="M3152" s="234">
        <v>4342</v>
      </c>
      <c r="N3152" s="233">
        <v>0</v>
      </c>
      <c r="O3152" s="233">
        <v>0</v>
      </c>
      <c r="P3152" s="233">
        <v>0.38700000000000001</v>
      </c>
      <c r="Q3152" s="234">
        <v>4662</v>
      </c>
      <c r="R3152" s="233">
        <v>0.17699999999999999</v>
      </c>
      <c r="S3152" s="234">
        <v>8797</v>
      </c>
      <c r="T3152" s="233">
        <v>0</v>
      </c>
      <c r="U3152" s="235">
        <f t="shared" si="343"/>
        <v>607.36</v>
      </c>
      <c r="V3152" s="227">
        <f t="shared" si="344"/>
        <v>386.17</v>
      </c>
      <c r="W3152" s="227">
        <f t="shared" si="345"/>
        <v>368.68666666666667</v>
      </c>
      <c r="X3152" s="227">
        <f t="shared" si="348"/>
        <v>361.83333333333331</v>
      </c>
      <c r="Y3152" s="227">
        <f t="shared" si="346"/>
        <v>282.51</v>
      </c>
      <c r="Z3152" s="227">
        <f t="shared" si="347"/>
        <v>258.70999999999998</v>
      </c>
      <c r="AA3152" s="227">
        <f t="shared" si="349"/>
        <v>244.36111111111111</v>
      </c>
    </row>
    <row r="3153" spans="2:27" ht="13.5" hidden="1">
      <c r="B3153" s="232" t="s">
        <v>1110</v>
      </c>
      <c r="C3153" s="232" t="s">
        <v>778</v>
      </c>
      <c r="D3153" s="232" t="s">
        <v>982</v>
      </c>
      <c r="E3153" s="232" t="s">
        <v>988</v>
      </c>
      <c r="F3153" s="232">
        <v>16</v>
      </c>
      <c r="G3153" s="232" t="s">
        <v>1352</v>
      </c>
      <c r="H3153" s="233">
        <v>1.5640000000000001</v>
      </c>
      <c r="I3153" s="233">
        <v>0</v>
      </c>
      <c r="J3153" s="233">
        <v>1.024</v>
      </c>
      <c r="K3153" s="234">
        <v>4311</v>
      </c>
      <c r="L3153" s="233">
        <v>0.48499999999999999</v>
      </c>
      <c r="M3153" s="234">
        <v>8394</v>
      </c>
      <c r="N3153" s="233">
        <v>0</v>
      </c>
      <c r="O3153" s="233">
        <v>0</v>
      </c>
      <c r="P3153" s="233">
        <v>0.74099999999999999</v>
      </c>
      <c r="Q3153" s="234">
        <v>8972</v>
      </c>
      <c r="R3153" s="233">
        <v>0.34100000000000003</v>
      </c>
      <c r="S3153" s="234">
        <v>16899</v>
      </c>
      <c r="T3153" s="233">
        <v>0</v>
      </c>
      <c r="U3153" s="235">
        <f t="shared" si="343"/>
        <v>1141.72</v>
      </c>
      <c r="V3153" s="227">
        <f t="shared" si="344"/>
        <v>747.52</v>
      </c>
      <c r="W3153" s="227">
        <f t="shared" si="345"/>
        <v>713.3</v>
      </c>
      <c r="X3153" s="227">
        <f t="shared" si="348"/>
        <v>699.5</v>
      </c>
      <c r="Y3153" s="227">
        <f t="shared" si="346"/>
        <v>540.92999999999995</v>
      </c>
      <c r="Z3153" s="227">
        <f t="shared" si="347"/>
        <v>498.15222222222224</v>
      </c>
      <c r="AA3153" s="227">
        <f t="shared" si="349"/>
        <v>469.41666666666669</v>
      </c>
    </row>
    <row r="3154" spans="2:27" ht="13.5" hidden="1">
      <c r="B3154" s="232" t="s">
        <v>1110</v>
      </c>
      <c r="C3154" s="232" t="s">
        <v>779</v>
      </c>
      <c r="D3154" s="232" t="s">
        <v>982</v>
      </c>
      <c r="E3154" s="232" t="s">
        <v>988</v>
      </c>
      <c r="F3154" s="232">
        <v>32</v>
      </c>
      <c r="G3154" s="232" t="s">
        <v>1353</v>
      </c>
      <c r="H3154" s="233">
        <v>3.028</v>
      </c>
      <c r="I3154" s="233">
        <v>0</v>
      </c>
      <c r="J3154" s="233">
        <v>2.0150000000000001</v>
      </c>
      <c r="K3154" s="234">
        <v>8445</v>
      </c>
      <c r="L3154" s="233">
        <v>0.95699999999999996</v>
      </c>
      <c r="M3154" s="234">
        <v>16498</v>
      </c>
      <c r="N3154" s="233">
        <v>0</v>
      </c>
      <c r="O3154" s="233">
        <v>0</v>
      </c>
      <c r="P3154" s="233">
        <v>1.45</v>
      </c>
      <c r="Q3154" s="234">
        <v>17592</v>
      </c>
      <c r="R3154" s="233">
        <v>0.66900000000000004</v>
      </c>
      <c r="S3154" s="234">
        <v>33105</v>
      </c>
      <c r="T3154" s="233">
        <v>0</v>
      </c>
      <c r="U3154" s="235">
        <f t="shared" si="343"/>
        <v>2210.44</v>
      </c>
      <c r="V3154" s="227">
        <f t="shared" si="344"/>
        <v>1470.95</v>
      </c>
      <c r="W3154" s="227">
        <f t="shared" si="345"/>
        <v>1402.3600000000001</v>
      </c>
      <c r="X3154" s="227">
        <f t="shared" si="348"/>
        <v>1374.8333333333333</v>
      </c>
      <c r="Y3154" s="227">
        <f t="shared" si="346"/>
        <v>1058.5</v>
      </c>
      <c r="Z3154" s="227">
        <f t="shared" si="347"/>
        <v>977.03666666666663</v>
      </c>
      <c r="AA3154" s="227">
        <f t="shared" si="349"/>
        <v>919.58333333333337</v>
      </c>
    </row>
    <row r="3155" spans="2:27" ht="13.5" hidden="1">
      <c r="B3155" s="232" t="s">
        <v>1110</v>
      </c>
      <c r="C3155" s="232" t="s">
        <v>780</v>
      </c>
      <c r="D3155" s="232" t="s">
        <v>982</v>
      </c>
      <c r="E3155" s="232" t="s">
        <v>988</v>
      </c>
      <c r="F3155" s="232">
        <v>2</v>
      </c>
      <c r="G3155" s="232" t="s">
        <v>1363</v>
      </c>
      <c r="H3155" s="233">
        <v>0.28299999999999997</v>
      </c>
      <c r="I3155" s="233">
        <v>0</v>
      </c>
      <c r="J3155" s="233">
        <v>0.157</v>
      </c>
      <c r="K3155" s="234">
        <v>693</v>
      </c>
      <c r="L3155" s="233">
        <v>7.1999999999999995E-2</v>
      </c>
      <c r="M3155" s="234">
        <v>1303</v>
      </c>
      <c r="N3155" s="233">
        <v>0</v>
      </c>
      <c r="O3155" s="233">
        <v>0</v>
      </c>
      <c r="P3155" s="233">
        <v>0.122</v>
      </c>
      <c r="Q3155" s="234">
        <v>1429</v>
      </c>
      <c r="R3155" s="233">
        <v>5.3999999999999999E-2</v>
      </c>
      <c r="S3155" s="234">
        <v>2720</v>
      </c>
      <c r="T3155" s="233">
        <v>0</v>
      </c>
      <c r="U3155" s="235">
        <f t="shared" si="343"/>
        <v>206.58999999999997</v>
      </c>
      <c r="V3155" s="227">
        <f t="shared" si="344"/>
        <v>114.61</v>
      </c>
      <c r="W3155" s="227">
        <f t="shared" si="345"/>
        <v>110.31</v>
      </c>
      <c r="X3155" s="227">
        <f t="shared" si="348"/>
        <v>108.58333333333333</v>
      </c>
      <c r="Y3155" s="227">
        <f t="shared" si="346"/>
        <v>89.06</v>
      </c>
      <c r="Z3155" s="227">
        <f t="shared" si="347"/>
        <v>79.114444444444445</v>
      </c>
      <c r="AA3155" s="227">
        <f t="shared" si="349"/>
        <v>75.555555555555557</v>
      </c>
    </row>
    <row r="3156" spans="2:27" ht="13.5" hidden="1">
      <c r="B3156" s="232" t="s">
        <v>1110</v>
      </c>
      <c r="C3156" s="232" t="s">
        <v>1044</v>
      </c>
      <c r="D3156" s="232" t="s">
        <v>982</v>
      </c>
      <c r="E3156" s="232" t="s">
        <v>988</v>
      </c>
      <c r="F3156" s="232">
        <v>72</v>
      </c>
      <c r="G3156" s="232" t="s">
        <v>1364</v>
      </c>
      <c r="H3156" s="233">
        <v>5.9560000000000004</v>
      </c>
      <c r="I3156" s="233">
        <v>0</v>
      </c>
      <c r="J3156" s="233">
        <v>3.9980000000000002</v>
      </c>
      <c r="K3156" s="234">
        <v>16715</v>
      </c>
      <c r="L3156" s="233">
        <v>1.901</v>
      </c>
      <c r="M3156" s="234">
        <v>32706</v>
      </c>
      <c r="N3156" s="233">
        <v>0</v>
      </c>
      <c r="O3156" s="233">
        <v>0</v>
      </c>
      <c r="P3156" s="233">
        <v>2.867</v>
      </c>
      <c r="Q3156" s="234">
        <v>34832</v>
      </c>
      <c r="R3156" s="233">
        <v>1.325</v>
      </c>
      <c r="S3156" s="234">
        <v>65516</v>
      </c>
      <c r="T3156" s="233">
        <v>0</v>
      </c>
      <c r="U3156" s="235">
        <f t="shared" si="343"/>
        <v>4347.88</v>
      </c>
      <c r="V3156" s="227">
        <f t="shared" si="344"/>
        <v>2918.54</v>
      </c>
      <c r="W3156" s="227">
        <f t="shared" si="345"/>
        <v>2780.6466666666665</v>
      </c>
      <c r="X3156" s="227">
        <f t="shared" si="348"/>
        <v>2725.5</v>
      </c>
      <c r="Y3156" s="227">
        <f t="shared" si="346"/>
        <v>2092.91</v>
      </c>
      <c r="Z3156" s="227">
        <f t="shared" si="347"/>
        <v>1934.8055555555557</v>
      </c>
      <c r="AA3156" s="227">
        <f t="shared" si="349"/>
        <v>1819.8888888888889</v>
      </c>
    </row>
    <row r="3157" spans="2:27" ht="13.5" hidden="1">
      <c r="B3157" s="232" t="s">
        <v>1110</v>
      </c>
      <c r="C3157" s="232" t="s">
        <v>781</v>
      </c>
      <c r="D3157" s="232" t="s">
        <v>982</v>
      </c>
      <c r="E3157" s="232" t="s">
        <v>988</v>
      </c>
      <c r="F3157" s="232">
        <v>4</v>
      </c>
      <c r="G3157" s="232" t="s">
        <v>1354</v>
      </c>
      <c r="H3157" s="233">
        <v>0.46600000000000003</v>
      </c>
      <c r="I3157" s="233">
        <v>0</v>
      </c>
      <c r="J3157" s="233">
        <v>0.28100000000000003</v>
      </c>
      <c r="K3157" s="234">
        <v>1210</v>
      </c>
      <c r="L3157" s="233">
        <v>0.13100000000000001</v>
      </c>
      <c r="M3157" s="234">
        <v>2316</v>
      </c>
      <c r="N3157" s="233">
        <v>0</v>
      </c>
      <c r="O3157" s="233">
        <v>0</v>
      </c>
      <c r="P3157" s="233">
        <v>0.21</v>
      </c>
      <c r="Q3157" s="234">
        <v>2507</v>
      </c>
      <c r="R3157" s="233">
        <v>9.5000000000000001E-2</v>
      </c>
      <c r="S3157" s="234">
        <v>4745</v>
      </c>
      <c r="T3157" s="233">
        <v>0</v>
      </c>
      <c r="U3157" s="235">
        <f t="shared" si="343"/>
        <v>340.18</v>
      </c>
      <c r="V3157" s="227">
        <f t="shared" si="344"/>
        <v>205.13000000000002</v>
      </c>
      <c r="W3157" s="227">
        <f t="shared" si="345"/>
        <v>196.46333333333334</v>
      </c>
      <c r="X3157" s="227">
        <f t="shared" si="348"/>
        <v>193</v>
      </c>
      <c r="Y3157" s="227">
        <f t="shared" si="346"/>
        <v>153.29999999999998</v>
      </c>
      <c r="Z3157" s="227">
        <f t="shared" si="347"/>
        <v>138.98888888888888</v>
      </c>
      <c r="AA3157" s="227">
        <f t="shared" si="349"/>
        <v>131.80555555555554</v>
      </c>
    </row>
    <row r="3158" spans="2:27" ht="13.5" hidden="1">
      <c r="B3158" s="232" t="s">
        <v>1110</v>
      </c>
      <c r="C3158" s="232" t="s">
        <v>782</v>
      </c>
      <c r="D3158" s="232" t="s">
        <v>982</v>
      </c>
      <c r="E3158" s="232" t="s">
        <v>988</v>
      </c>
      <c r="F3158" s="232">
        <v>48</v>
      </c>
      <c r="G3158" s="232" t="s">
        <v>1356</v>
      </c>
      <c r="H3158" s="233">
        <v>6.5090000000000003</v>
      </c>
      <c r="I3158" s="233">
        <v>0</v>
      </c>
      <c r="J3158" s="233">
        <v>4.4180000000000001</v>
      </c>
      <c r="K3158" s="234">
        <v>18442</v>
      </c>
      <c r="L3158" s="233">
        <v>2.105</v>
      </c>
      <c r="M3158" s="234">
        <v>36156</v>
      </c>
      <c r="N3158" s="233">
        <v>0</v>
      </c>
      <c r="O3158" s="233">
        <v>0</v>
      </c>
      <c r="P3158" s="233">
        <v>2.83</v>
      </c>
      <c r="Q3158" s="234">
        <v>34480</v>
      </c>
      <c r="R3158" s="233">
        <v>1.3120000000000001</v>
      </c>
      <c r="S3158" s="234">
        <v>64908</v>
      </c>
      <c r="T3158" s="233">
        <v>0</v>
      </c>
      <c r="U3158" s="235">
        <f t="shared" si="343"/>
        <v>4751.5700000000006</v>
      </c>
      <c r="V3158" s="227">
        <f t="shared" si="344"/>
        <v>3225.1400000000003</v>
      </c>
      <c r="W3158" s="227">
        <f t="shared" si="345"/>
        <v>3073.4833333333336</v>
      </c>
      <c r="X3158" s="227">
        <f t="shared" si="348"/>
        <v>3013</v>
      </c>
      <c r="Y3158" s="227">
        <f t="shared" si="346"/>
        <v>2065.9</v>
      </c>
      <c r="Z3158" s="227">
        <f t="shared" si="347"/>
        <v>1915.5377777777778</v>
      </c>
      <c r="AA3158" s="227">
        <f t="shared" si="349"/>
        <v>1803</v>
      </c>
    </row>
    <row r="3159" spans="2:27" ht="13.5" hidden="1">
      <c r="B3159" s="232" t="s">
        <v>1110</v>
      </c>
      <c r="C3159" s="232" t="s">
        <v>783</v>
      </c>
      <c r="D3159" s="232" t="s">
        <v>982</v>
      </c>
      <c r="E3159" s="232" t="s">
        <v>988</v>
      </c>
      <c r="F3159" s="232">
        <v>96</v>
      </c>
      <c r="G3159" s="232" t="s">
        <v>1365</v>
      </c>
      <c r="H3159" s="233">
        <v>12.893000000000001</v>
      </c>
      <c r="I3159" s="233">
        <v>0</v>
      </c>
      <c r="J3159" s="233">
        <v>8.7759999999999998</v>
      </c>
      <c r="K3159" s="234">
        <v>36621</v>
      </c>
      <c r="L3159" s="233">
        <v>4.18</v>
      </c>
      <c r="M3159" s="234">
        <v>71787</v>
      </c>
      <c r="N3159" s="233">
        <v>0</v>
      </c>
      <c r="O3159" s="233">
        <v>0</v>
      </c>
      <c r="P3159" s="233">
        <v>5.6050000000000004</v>
      </c>
      <c r="Q3159" s="234">
        <v>68251</v>
      </c>
      <c r="R3159" s="233">
        <v>2.597</v>
      </c>
      <c r="S3159" s="234">
        <v>128397</v>
      </c>
      <c r="T3159" s="233">
        <v>0</v>
      </c>
      <c r="U3159" s="235">
        <f t="shared" si="343"/>
        <v>9411.8900000000012</v>
      </c>
      <c r="V3159" s="227">
        <f t="shared" si="344"/>
        <v>6406.48</v>
      </c>
      <c r="W3159" s="227">
        <f t="shared" si="345"/>
        <v>6103.15</v>
      </c>
      <c r="X3159" s="227">
        <f t="shared" si="348"/>
        <v>5982.25</v>
      </c>
      <c r="Y3159" s="227">
        <f t="shared" si="346"/>
        <v>4091.65</v>
      </c>
      <c r="Z3159" s="227">
        <f t="shared" si="347"/>
        <v>3791.6711111111108</v>
      </c>
      <c r="AA3159" s="227">
        <f t="shared" si="349"/>
        <v>3566.5833333333335</v>
      </c>
    </row>
    <row r="3160" spans="2:27" ht="13.5" hidden="1">
      <c r="B3160" s="232" t="s">
        <v>1110</v>
      </c>
      <c r="C3160" s="232" t="s">
        <v>784</v>
      </c>
      <c r="D3160" s="232" t="s">
        <v>982</v>
      </c>
      <c r="E3160" s="232" t="s">
        <v>988</v>
      </c>
      <c r="F3160" s="232">
        <v>8</v>
      </c>
      <c r="G3160" s="232" t="s">
        <v>1317</v>
      </c>
      <c r="H3160" s="233">
        <v>1.1890000000000001</v>
      </c>
      <c r="I3160" s="233">
        <v>0</v>
      </c>
      <c r="J3160" s="233">
        <v>0.78600000000000003</v>
      </c>
      <c r="K3160" s="234">
        <v>3292</v>
      </c>
      <c r="L3160" s="233">
        <v>0.376</v>
      </c>
      <c r="M3160" s="234">
        <v>6464</v>
      </c>
      <c r="N3160" s="233">
        <v>0</v>
      </c>
      <c r="O3160" s="233">
        <v>0</v>
      </c>
      <c r="P3160" s="233">
        <v>0.51700000000000002</v>
      </c>
      <c r="Q3160" s="234">
        <v>6338</v>
      </c>
      <c r="R3160" s="233">
        <v>0.24099999999999999</v>
      </c>
      <c r="S3160" s="234">
        <v>12000</v>
      </c>
      <c r="T3160" s="233">
        <v>0</v>
      </c>
      <c r="U3160" s="235">
        <f t="shared" si="343"/>
        <v>867.97</v>
      </c>
      <c r="V3160" s="227">
        <f t="shared" si="344"/>
        <v>573.78</v>
      </c>
      <c r="W3160" s="227">
        <f t="shared" si="345"/>
        <v>548.81333333333328</v>
      </c>
      <c r="X3160" s="227">
        <f t="shared" si="348"/>
        <v>538.66666666666663</v>
      </c>
      <c r="Y3160" s="227">
        <f t="shared" si="346"/>
        <v>377.41</v>
      </c>
      <c r="Z3160" s="227">
        <f t="shared" si="347"/>
        <v>351.98555555555555</v>
      </c>
      <c r="AA3160" s="227">
        <f t="shared" si="349"/>
        <v>333.33333333333331</v>
      </c>
    </row>
    <row r="3161" spans="2:27" ht="13.5" hidden="1">
      <c r="B3161" s="232" t="s">
        <v>1110</v>
      </c>
      <c r="C3161" s="232" t="s">
        <v>785</v>
      </c>
      <c r="D3161" s="232" t="s">
        <v>982</v>
      </c>
      <c r="E3161" s="232" t="s">
        <v>988</v>
      </c>
      <c r="F3161" s="232">
        <v>12</v>
      </c>
      <c r="G3161" s="232" t="s">
        <v>1308</v>
      </c>
      <c r="H3161" s="233">
        <v>1.7210000000000001</v>
      </c>
      <c r="I3161" s="233">
        <v>0</v>
      </c>
      <c r="J3161" s="233">
        <v>1.1499999999999999</v>
      </c>
      <c r="K3161" s="234">
        <v>4807</v>
      </c>
      <c r="L3161" s="233">
        <v>0.54900000000000004</v>
      </c>
      <c r="M3161" s="234">
        <v>9433</v>
      </c>
      <c r="N3161" s="233">
        <v>0</v>
      </c>
      <c r="O3161" s="233">
        <v>0</v>
      </c>
      <c r="P3161" s="233">
        <v>0.748</v>
      </c>
      <c r="Q3161" s="234">
        <v>9152</v>
      </c>
      <c r="R3161" s="233">
        <v>0.34799999999999998</v>
      </c>
      <c r="S3161" s="234">
        <v>17291</v>
      </c>
      <c r="T3161" s="233">
        <v>0</v>
      </c>
      <c r="U3161" s="235">
        <f t="shared" si="343"/>
        <v>1256.3300000000002</v>
      </c>
      <c r="V3161" s="227">
        <f t="shared" si="344"/>
        <v>839.49999999999989</v>
      </c>
      <c r="W3161" s="227">
        <f t="shared" si="345"/>
        <v>801.35333333333335</v>
      </c>
      <c r="X3161" s="227">
        <f t="shared" si="348"/>
        <v>786.08333333333337</v>
      </c>
      <c r="Y3161" s="227">
        <f t="shared" si="346"/>
        <v>546.04</v>
      </c>
      <c r="Z3161" s="227">
        <f t="shared" si="347"/>
        <v>508.26222222222225</v>
      </c>
      <c r="AA3161" s="227">
        <f t="shared" si="349"/>
        <v>480.30555555555554</v>
      </c>
    </row>
    <row r="3162" spans="2:27" ht="13.5" hidden="1">
      <c r="B3162" s="232" t="s">
        <v>1110</v>
      </c>
      <c r="C3162" s="232" t="s">
        <v>786</v>
      </c>
      <c r="D3162" s="232" t="s">
        <v>982</v>
      </c>
      <c r="E3162" s="232" t="s">
        <v>988</v>
      </c>
      <c r="F3162" s="232">
        <v>24</v>
      </c>
      <c r="G3162" s="232" t="s">
        <v>1310</v>
      </c>
      <c r="H3162" s="233">
        <v>3.3170000000000002</v>
      </c>
      <c r="I3162" s="233">
        <v>0</v>
      </c>
      <c r="J3162" s="233">
        <v>2.2389999999999999</v>
      </c>
      <c r="K3162" s="234">
        <v>9352</v>
      </c>
      <c r="L3162" s="233">
        <v>1.0680000000000001</v>
      </c>
      <c r="M3162" s="234">
        <v>18341</v>
      </c>
      <c r="N3162" s="233">
        <v>0</v>
      </c>
      <c r="O3162" s="233">
        <v>0</v>
      </c>
      <c r="P3162" s="233">
        <v>1.4419999999999999</v>
      </c>
      <c r="Q3162" s="234">
        <v>17595</v>
      </c>
      <c r="R3162" s="233">
        <v>0.67</v>
      </c>
      <c r="S3162" s="234">
        <v>33163</v>
      </c>
      <c r="T3162" s="233">
        <v>0</v>
      </c>
      <c r="U3162" s="235">
        <f t="shared" si="343"/>
        <v>2421.4100000000003</v>
      </c>
      <c r="V3162" s="227">
        <f t="shared" si="344"/>
        <v>1634.4699999999998</v>
      </c>
      <c r="W3162" s="227">
        <f t="shared" si="345"/>
        <v>1558.9733333333334</v>
      </c>
      <c r="X3162" s="227">
        <f t="shared" si="348"/>
        <v>1528.4166666666667</v>
      </c>
      <c r="Y3162" s="227">
        <f t="shared" si="346"/>
        <v>1052.6599999999999</v>
      </c>
      <c r="Z3162" s="227">
        <f t="shared" si="347"/>
        <v>977.85</v>
      </c>
      <c r="AA3162" s="227">
        <f t="shared" si="349"/>
        <v>921.19444444444446</v>
      </c>
    </row>
    <row r="3163" spans="2:27" ht="13.5" hidden="1">
      <c r="B3163" s="232" t="s">
        <v>1110</v>
      </c>
      <c r="C3163" s="232" t="s">
        <v>787</v>
      </c>
      <c r="D3163" s="232" t="s">
        <v>982</v>
      </c>
      <c r="E3163" s="232" t="s">
        <v>988</v>
      </c>
      <c r="F3163" s="232">
        <v>2</v>
      </c>
      <c r="G3163" s="232" t="s">
        <v>1311</v>
      </c>
      <c r="H3163" s="233">
        <v>0.32200000000000001</v>
      </c>
      <c r="I3163" s="233">
        <v>0</v>
      </c>
      <c r="J3163" s="233">
        <v>0.20699999999999999</v>
      </c>
      <c r="K3163" s="234">
        <v>867</v>
      </c>
      <c r="L3163" s="233">
        <v>9.8000000000000004E-2</v>
      </c>
      <c r="M3163" s="234">
        <v>1703</v>
      </c>
      <c r="N3163" s="233">
        <v>0</v>
      </c>
      <c r="O3163" s="233">
        <v>0</v>
      </c>
      <c r="P3163" s="233">
        <v>0.13800000000000001</v>
      </c>
      <c r="Q3163" s="234">
        <v>1703</v>
      </c>
      <c r="R3163" s="233">
        <v>6.5000000000000002E-2</v>
      </c>
      <c r="S3163" s="234">
        <v>3237</v>
      </c>
      <c r="T3163" s="233">
        <v>0</v>
      </c>
      <c r="U3163" s="235">
        <f t="shared" si="343"/>
        <v>235.06</v>
      </c>
      <c r="V3163" s="227">
        <f t="shared" si="344"/>
        <v>151.10999999999999</v>
      </c>
      <c r="W3163" s="227">
        <f t="shared" si="345"/>
        <v>143.79000000000002</v>
      </c>
      <c r="X3163" s="227">
        <f t="shared" si="348"/>
        <v>141.91666666666666</v>
      </c>
      <c r="Y3163" s="227">
        <f t="shared" si="346"/>
        <v>100.74000000000001</v>
      </c>
      <c r="Z3163" s="227">
        <f t="shared" si="347"/>
        <v>94.75555555555556</v>
      </c>
      <c r="AA3163" s="227">
        <f t="shared" si="349"/>
        <v>89.916666666666671</v>
      </c>
    </row>
    <row r="3164" spans="2:27" ht="13.5" hidden="1">
      <c r="B3164" s="232" t="s">
        <v>1110</v>
      </c>
      <c r="C3164" s="232" t="s">
        <v>788</v>
      </c>
      <c r="D3164" s="232" t="s">
        <v>982</v>
      </c>
      <c r="E3164" s="232" t="s">
        <v>988</v>
      </c>
      <c r="F3164" s="232">
        <v>96</v>
      </c>
      <c r="G3164" s="232" t="s">
        <v>1365</v>
      </c>
      <c r="H3164" s="233">
        <v>12.893000000000001</v>
      </c>
      <c r="I3164" s="233">
        <v>0</v>
      </c>
      <c r="J3164" s="233">
        <v>8.7759999999999998</v>
      </c>
      <c r="K3164" s="234">
        <v>36621</v>
      </c>
      <c r="L3164" s="233">
        <v>4.18</v>
      </c>
      <c r="M3164" s="234">
        <v>71787</v>
      </c>
      <c r="N3164" s="233">
        <v>0</v>
      </c>
      <c r="O3164" s="233">
        <v>0</v>
      </c>
      <c r="P3164" s="233">
        <v>5.6050000000000004</v>
      </c>
      <c r="Q3164" s="234">
        <v>68251</v>
      </c>
      <c r="R3164" s="233">
        <v>2.597</v>
      </c>
      <c r="S3164" s="234">
        <v>128397</v>
      </c>
      <c r="T3164" s="233">
        <v>0</v>
      </c>
      <c r="U3164" s="235">
        <f t="shared" si="343"/>
        <v>9411.8900000000012</v>
      </c>
      <c r="V3164" s="227">
        <f t="shared" si="344"/>
        <v>6406.48</v>
      </c>
      <c r="W3164" s="227">
        <f t="shared" si="345"/>
        <v>6103.15</v>
      </c>
      <c r="X3164" s="227">
        <f t="shared" si="348"/>
        <v>5982.25</v>
      </c>
      <c r="Y3164" s="227">
        <f t="shared" si="346"/>
        <v>4091.65</v>
      </c>
      <c r="Z3164" s="227">
        <f t="shared" si="347"/>
        <v>3791.6711111111108</v>
      </c>
      <c r="AA3164" s="227">
        <f t="shared" si="349"/>
        <v>3566.5833333333335</v>
      </c>
    </row>
    <row r="3165" spans="2:27" ht="13.5" hidden="1">
      <c r="B3165" s="232" t="s">
        <v>1110</v>
      </c>
      <c r="C3165" s="232" t="s">
        <v>789</v>
      </c>
      <c r="D3165" s="232" t="s">
        <v>982</v>
      </c>
      <c r="E3165" s="232" t="s">
        <v>988</v>
      </c>
      <c r="F3165" s="232">
        <v>4</v>
      </c>
      <c r="G3165" s="232" t="s">
        <v>1312</v>
      </c>
      <c r="H3165" s="233">
        <v>0.58799999999999997</v>
      </c>
      <c r="I3165" s="233">
        <v>0</v>
      </c>
      <c r="J3165" s="233">
        <v>0.41299999999999998</v>
      </c>
      <c r="K3165" s="234">
        <v>1734</v>
      </c>
      <c r="L3165" s="233">
        <v>0.19800000000000001</v>
      </c>
      <c r="M3165" s="234">
        <v>3407</v>
      </c>
      <c r="N3165" s="233">
        <v>0</v>
      </c>
      <c r="O3165" s="233">
        <v>0</v>
      </c>
      <c r="P3165" s="233">
        <v>0.27600000000000002</v>
      </c>
      <c r="Q3165" s="234">
        <v>3405</v>
      </c>
      <c r="R3165" s="233">
        <v>0.129</v>
      </c>
      <c r="S3165" s="234">
        <v>6473</v>
      </c>
      <c r="T3165" s="233">
        <v>0</v>
      </c>
      <c r="U3165" s="235">
        <f t="shared" si="343"/>
        <v>429.23999999999995</v>
      </c>
      <c r="V3165" s="227">
        <f t="shared" si="344"/>
        <v>301.49</v>
      </c>
      <c r="W3165" s="227">
        <f t="shared" si="345"/>
        <v>289.04000000000002</v>
      </c>
      <c r="X3165" s="227">
        <f t="shared" si="348"/>
        <v>283.91666666666669</v>
      </c>
      <c r="Y3165" s="227">
        <f t="shared" si="346"/>
        <v>201.48000000000002</v>
      </c>
      <c r="Z3165" s="227">
        <f t="shared" si="347"/>
        <v>188.75333333333333</v>
      </c>
      <c r="AA3165" s="227">
        <f t="shared" si="349"/>
        <v>179.80555555555554</v>
      </c>
    </row>
    <row r="3166" spans="2:27" ht="13.5" hidden="1">
      <c r="B3166" s="232" t="s">
        <v>1110</v>
      </c>
      <c r="C3166" s="232" t="s">
        <v>1366</v>
      </c>
      <c r="D3166" s="232" t="s">
        <v>982</v>
      </c>
      <c r="E3166" s="232" t="s">
        <v>988</v>
      </c>
      <c r="F3166" s="232">
        <v>64</v>
      </c>
      <c r="G3166" s="232" t="s">
        <v>1364</v>
      </c>
      <c r="H3166" s="233">
        <v>6.5670000000000002</v>
      </c>
      <c r="I3166" s="233">
        <v>0</v>
      </c>
      <c r="J3166" s="233">
        <v>4.2229999999999999</v>
      </c>
      <c r="K3166" s="234">
        <v>17628</v>
      </c>
      <c r="L3166" s="233">
        <v>2.012</v>
      </c>
      <c r="M3166" s="234">
        <v>34562</v>
      </c>
      <c r="N3166" s="233">
        <v>0</v>
      </c>
      <c r="O3166" s="233">
        <v>0</v>
      </c>
      <c r="P3166" s="233">
        <v>3.03</v>
      </c>
      <c r="Q3166" s="234">
        <v>36913</v>
      </c>
      <c r="R3166" s="233">
        <v>1.405</v>
      </c>
      <c r="S3166" s="234">
        <v>69481</v>
      </c>
      <c r="T3166" s="233">
        <v>0</v>
      </c>
      <c r="U3166" s="235">
        <f t="shared" si="343"/>
        <v>4793.91</v>
      </c>
      <c r="V3166" s="227">
        <f t="shared" si="344"/>
        <v>3082.79</v>
      </c>
      <c r="W3166" s="227">
        <f t="shared" si="345"/>
        <v>2937.76</v>
      </c>
      <c r="X3166" s="227">
        <f t="shared" si="348"/>
        <v>2880.1666666666665</v>
      </c>
      <c r="Y3166" s="227">
        <f t="shared" si="346"/>
        <v>2211.8999999999996</v>
      </c>
      <c r="Z3166" s="227">
        <f t="shared" si="347"/>
        <v>2051.0111111111109</v>
      </c>
      <c r="AA3166" s="227">
        <f t="shared" si="349"/>
        <v>1930.0277777777778</v>
      </c>
    </row>
    <row r="3167" spans="2:27" ht="13.5" hidden="1">
      <c r="B3167" s="232" t="s">
        <v>1110</v>
      </c>
      <c r="C3167" s="232" t="s">
        <v>1367</v>
      </c>
      <c r="D3167" s="232" t="s">
        <v>982</v>
      </c>
      <c r="E3167" s="232" t="s">
        <v>988</v>
      </c>
      <c r="F3167" s="232">
        <v>8</v>
      </c>
      <c r="G3167" s="232" t="s">
        <v>1317</v>
      </c>
      <c r="H3167" s="233">
        <v>0.93</v>
      </c>
      <c r="I3167" s="233">
        <v>0</v>
      </c>
      <c r="J3167" s="233">
        <v>0.57999999999999996</v>
      </c>
      <c r="K3167" s="234">
        <v>2433</v>
      </c>
      <c r="L3167" s="233">
        <v>0.27800000000000002</v>
      </c>
      <c r="M3167" s="234">
        <v>4779</v>
      </c>
      <c r="N3167" s="233">
        <v>0</v>
      </c>
      <c r="O3167" s="233">
        <v>0</v>
      </c>
      <c r="P3167" s="233">
        <v>0.42599999999999999</v>
      </c>
      <c r="Q3167" s="234">
        <v>5235</v>
      </c>
      <c r="R3167" s="233">
        <v>0.19900000000000001</v>
      </c>
      <c r="S3167" s="234">
        <v>9927</v>
      </c>
      <c r="T3167" s="233">
        <v>0</v>
      </c>
      <c r="U3167" s="235">
        <f t="shared" si="343"/>
        <v>678.90000000000009</v>
      </c>
      <c r="V3167" s="227">
        <f t="shared" si="344"/>
        <v>423.4</v>
      </c>
      <c r="W3167" s="227">
        <f t="shared" si="345"/>
        <v>405.69000000000005</v>
      </c>
      <c r="X3167" s="227">
        <f t="shared" si="348"/>
        <v>398.25</v>
      </c>
      <c r="Y3167" s="227">
        <f t="shared" si="346"/>
        <v>310.98</v>
      </c>
      <c r="Z3167" s="227">
        <f t="shared" si="347"/>
        <v>290.68666666666667</v>
      </c>
      <c r="AA3167" s="227">
        <f t="shared" si="349"/>
        <v>275.75</v>
      </c>
    </row>
    <row r="3168" spans="2:27" ht="13.5" hidden="1">
      <c r="B3168" s="232" t="s">
        <v>1110</v>
      </c>
      <c r="C3168" s="232" t="s">
        <v>1368</v>
      </c>
      <c r="D3168" s="232" t="s">
        <v>982</v>
      </c>
      <c r="E3168" s="232" t="s">
        <v>988</v>
      </c>
      <c r="F3168" s="232">
        <v>128</v>
      </c>
      <c r="G3168" s="232" t="s">
        <v>1369</v>
      </c>
      <c r="H3168" s="233">
        <v>13.0082</v>
      </c>
      <c r="I3168" s="233">
        <v>0</v>
      </c>
      <c r="J3168" s="233">
        <v>8.38598</v>
      </c>
      <c r="K3168" s="234">
        <v>34994</v>
      </c>
      <c r="L3168" s="233">
        <v>3.9947499999999998</v>
      </c>
      <c r="M3168" s="234">
        <v>68599</v>
      </c>
      <c r="N3168" s="233">
        <v>0</v>
      </c>
      <c r="O3168" s="233">
        <v>0</v>
      </c>
      <c r="P3168" s="233">
        <v>6.0052300000000001</v>
      </c>
      <c r="Q3168" s="234">
        <v>73116</v>
      </c>
      <c r="R3168" s="233">
        <v>2.7822</v>
      </c>
      <c r="S3168" s="234">
        <v>137544</v>
      </c>
      <c r="T3168" s="233">
        <v>0</v>
      </c>
      <c r="U3168" s="235">
        <f t="shared" si="343"/>
        <v>9495.9860000000008</v>
      </c>
      <c r="V3168" s="227">
        <f t="shared" si="344"/>
        <v>6121.7654000000002</v>
      </c>
      <c r="W3168" s="227">
        <f t="shared" si="345"/>
        <v>5832.3341666666665</v>
      </c>
      <c r="X3168" s="227">
        <f t="shared" si="348"/>
        <v>5716.583333333333</v>
      </c>
      <c r="Y3168" s="227">
        <f t="shared" si="346"/>
        <v>4383.8179</v>
      </c>
      <c r="Z3168" s="227">
        <f t="shared" si="347"/>
        <v>4062.0060000000003</v>
      </c>
      <c r="AA3168" s="227">
        <f t="shared" si="349"/>
        <v>3820.6666666666665</v>
      </c>
    </row>
    <row r="3169" spans="2:27" ht="13.5" hidden="1">
      <c r="B3169" s="232" t="s">
        <v>1110</v>
      </c>
      <c r="C3169" s="232" t="s">
        <v>1370</v>
      </c>
      <c r="D3169" s="232" t="s">
        <v>982</v>
      </c>
      <c r="E3169" s="232" t="s">
        <v>988</v>
      </c>
      <c r="F3169" s="232">
        <v>16</v>
      </c>
      <c r="G3169" s="232" t="s">
        <v>1316</v>
      </c>
      <c r="H3169" s="233">
        <v>1.7350000000000001</v>
      </c>
      <c r="I3169" s="233">
        <v>0</v>
      </c>
      <c r="J3169" s="233">
        <v>1.101</v>
      </c>
      <c r="K3169" s="234">
        <v>4604</v>
      </c>
      <c r="L3169" s="233">
        <v>0.52600000000000002</v>
      </c>
      <c r="M3169" s="234">
        <v>9034</v>
      </c>
      <c r="N3169" s="233">
        <v>0</v>
      </c>
      <c r="O3169" s="233">
        <v>0</v>
      </c>
      <c r="P3169" s="233">
        <v>0.79800000000000004</v>
      </c>
      <c r="Q3169" s="234">
        <v>9760</v>
      </c>
      <c r="R3169" s="233">
        <v>0.371</v>
      </c>
      <c r="S3169" s="234">
        <v>18435</v>
      </c>
      <c r="T3169" s="233">
        <v>0</v>
      </c>
      <c r="U3169" s="235">
        <f t="shared" si="343"/>
        <v>1266.5500000000002</v>
      </c>
      <c r="V3169" s="227">
        <f t="shared" si="344"/>
        <v>803.73</v>
      </c>
      <c r="W3169" s="227">
        <f t="shared" si="345"/>
        <v>767.64666666666676</v>
      </c>
      <c r="X3169" s="227">
        <f t="shared" si="348"/>
        <v>752.83333333333337</v>
      </c>
      <c r="Y3169" s="227">
        <f t="shared" si="346"/>
        <v>582.54000000000008</v>
      </c>
      <c r="Z3169" s="227">
        <f t="shared" si="347"/>
        <v>541.94111111111101</v>
      </c>
      <c r="AA3169" s="227">
        <f t="shared" si="349"/>
        <v>512.08333333333337</v>
      </c>
    </row>
    <row r="3170" spans="2:27" ht="13.5" hidden="1">
      <c r="B3170" s="232" t="s">
        <v>1110</v>
      </c>
      <c r="C3170" s="232" t="s">
        <v>1371</v>
      </c>
      <c r="D3170" s="232" t="s">
        <v>982</v>
      </c>
      <c r="E3170" s="232" t="s">
        <v>988</v>
      </c>
      <c r="F3170" s="232">
        <v>32</v>
      </c>
      <c r="G3170" s="232" t="s">
        <v>1345</v>
      </c>
      <c r="H3170" s="233">
        <v>3.3460000000000001</v>
      </c>
      <c r="I3170" s="233">
        <v>0</v>
      </c>
      <c r="J3170" s="233">
        <v>2.141</v>
      </c>
      <c r="K3170" s="234">
        <v>8945</v>
      </c>
      <c r="L3170" s="233">
        <v>1.0209999999999999</v>
      </c>
      <c r="M3170" s="234">
        <v>17543</v>
      </c>
      <c r="N3170" s="233">
        <v>0</v>
      </c>
      <c r="O3170" s="233">
        <v>0</v>
      </c>
      <c r="P3170" s="233">
        <v>1.542</v>
      </c>
      <c r="Q3170" s="234">
        <v>18811</v>
      </c>
      <c r="R3170" s="233">
        <v>0.71599999999999997</v>
      </c>
      <c r="S3170" s="234">
        <v>35450</v>
      </c>
      <c r="T3170" s="233">
        <v>0</v>
      </c>
      <c r="U3170" s="235">
        <f t="shared" si="343"/>
        <v>2442.58</v>
      </c>
      <c r="V3170" s="227">
        <f t="shared" si="344"/>
        <v>1562.93</v>
      </c>
      <c r="W3170" s="227">
        <f t="shared" si="345"/>
        <v>1490.7466666666664</v>
      </c>
      <c r="X3170" s="227">
        <f t="shared" si="348"/>
        <v>1461.9166666666667</v>
      </c>
      <c r="Y3170" s="227">
        <f t="shared" si="346"/>
        <v>1125.6600000000001</v>
      </c>
      <c r="Z3170" s="227">
        <f t="shared" si="347"/>
        <v>1045.2077777777777</v>
      </c>
      <c r="AA3170" s="227">
        <f t="shared" si="349"/>
        <v>984.72222222222217</v>
      </c>
    </row>
    <row r="3171" spans="2:27" ht="13.5" hidden="1">
      <c r="B3171" s="232" t="s">
        <v>1110</v>
      </c>
      <c r="C3171" s="232" t="s">
        <v>1372</v>
      </c>
      <c r="D3171" s="232" t="s">
        <v>982</v>
      </c>
      <c r="E3171" s="232" t="s">
        <v>988</v>
      </c>
      <c r="F3171" s="232">
        <v>2</v>
      </c>
      <c r="G3171" s="232" t="s">
        <v>1311</v>
      </c>
      <c r="H3171" s="233">
        <v>0.25800000000000001</v>
      </c>
      <c r="I3171" s="233">
        <v>0</v>
      </c>
      <c r="J3171" s="233">
        <v>0.155</v>
      </c>
      <c r="K3171" s="234">
        <v>652</v>
      </c>
      <c r="L3171" s="233">
        <v>7.3999999999999996E-2</v>
      </c>
      <c r="M3171" s="234">
        <v>1283</v>
      </c>
      <c r="N3171" s="233">
        <v>0</v>
      </c>
      <c r="O3171" s="233">
        <v>0</v>
      </c>
      <c r="P3171" s="233">
        <v>0.115</v>
      </c>
      <c r="Q3171" s="234">
        <v>1427</v>
      </c>
      <c r="R3171" s="233">
        <v>5.3999999999999999E-2</v>
      </c>
      <c r="S3171" s="234">
        <v>2718</v>
      </c>
      <c r="T3171" s="233">
        <v>0</v>
      </c>
      <c r="U3171" s="235">
        <f t="shared" si="343"/>
        <v>188.34</v>
      </c>
      <c r="V3171" s="227">
        <f t="shared" si="344"/>
        <v>113.15</v>
      </c>
      <c r="W3171" s="227">
        <f t="shared" si="345"/>
        <v>108.35333333333332</v>
      </c>
      <c r="X3171" s="227">
        <f t="shared" si="348"/>
        <v>106.91666666666667</v>
      </c>
      <c r="Y3171" s="227">
        <f t="shared" si="346"/>
        <v>83.95</v>
      </c>
      <c r="Z3171" s="227">
        <f t="shared" si="347"/>
        <v>79.058888888888887</v>
      </c>
      <c r="AA3171" s="227">
        <f t="shared" si="349"/>
        <v>75.5</v>
      </c>
    </row>
    <row r="3172" spans="2:27" ht="13.5" hidden="1">
      <c r="B3172" s="232" t="s">
        <v>1110</v>
      </c>
      <c r="C3172" s="232" t="s">
        <v>1373</v>
      </c>
      <c r="D3172" s="232" t="s">
        <v>982</v>
      </c>
      <c r="E3172" s="232" t="s">
        <v>988</v>
      </c>
      <c r="F3172" s="232">
        <v>128</v>
      </c>
      <c r="G3172" s="232" t="s">
        <v>1369</v>
      </c>
      <c r="H3172" s="233">
        <v>13.007999999999999</v>
      </c>
      <c r="I3172" s="233">
        <v>0</v>
      </c>
      <c r="J3172" s="233">
        <v>8.3859999999999992</v>
      </c>
      <c r="K3172" s="234">
        <v>34994</v>
      </c>
      <c r="L3172" s="233">
        <v>3.9950000000000001</v>
      </c>
      <c r="M3172" s="234">
        <v>68599</v>
      </c>
      <c r="N3172" s="233">
        <v>0</v>
      </c>
      <c r="O3172" s="233">
        <v>0</v>
      </c>
      <c r="P3172" s="233">
        <v>6.0049999999999999</v>
      </c>
      <c r="Q3172" s="234">
        <v>73116</v>
      </c>
      <c r="R3172" s="233">
        <v>2.782</v>
      </c>
      <c r="S3172" s="234">
        <v>137544</v>
      </c>
      <c r="T3172" s="233">
        <v>0</v>
      </c>
      <c r="U3172" s="235">
        <f t="shared" si="343"/>
        <v>9495.84</v>
      </c>
      <c r="V3172" s="227">
        <f t="shared" si="344"/>
        <v>6121.78</v>
      </c>
      <c r="W3172" s="227">
        <f t="shared" si="345"/>
        <v>5832.5166666666664</v>
      </c>
      <c r="X3172" s="227">
        <f t="shared" si="348"/>
        <v>5716.583333333333</v>
      </c>
      <c r="Y3172" s="227">
        <f t="shared" si="346"/>
        <v>4383.6499999999996</v>
      </c>
      <c r="Z3172" s="227">
        <f t="shared" si="347"/>
        <v>4061.86</v>
      </c>
      <c r="AA3172" s="227">
        <f t="shared" si="349"/>
        <v>3820.6666666666665</v>
      </c>
    </row>
    <row r="3173" spans="2:27" ht="13.5" hidden="1">
      <c r="B3173" s="232" t="s">
        <v>1110</v>
      </c>
      <c r="C3173" s="232" t="s">
        <v>1374</v>
      </c>
      <c r="D3173" s="232" t="s">
        <v>982</v>
      </c>
      <c r="E3173" s="232" t="s">
        <v>988</v>
      </c>
      <c r="F3173" s="232">
        <v>4</v>
      </c>
      <c r="G3173" s="232" t="s">
        <v>1312</v>
      </c>
      <c r="H3173" s="233">
        <v>0.45900000000000002</v>
      </c>
      <c r="I3173" s="233">
        <v>0</v>
      </c>
      <c r="J3173" s="233">
        <v>0.31</v>
      </c>
      <c r="K3173" s="234">
        <v>1304</v>
      </c>
      <c r="L3173" s="233">
        <v>0.14899999999999999</v>
      </c>
      <c r="M3173" s="234">
        <v>2565</v>
      </c>
      <c r="N3173" s="233">
        <v>0</v>
      </c>
      <c r="O3173" s="233">
        <v>0</v>
      </c>
      <c r="P3173" s="233">
        <v>0.23100000000000001</v>
      </c>
      <c r="Q3173" s="234">
        <v>2854</v>
      </c>
      <c r="R3173" s="233">
        <v>0.109</v>
      </c>
      <c r="S3173" s="234">
        <v>5436</v>
      </c>
      <c r="T3173" s="233">
        <v>0</v>
      </c>
      <c r="U3173" s="235">
        <f t="shared" si="343"/>
        <v>335.07</v>
      </c>
      <c r="V3173" s="227">
        <f t="shared" si="344"/>
        <v>226.3</v>
      </c>
      <c r="W3173" s="227">
        <f t="shared" si="345"/>
        <v>217.43666666666667</v>
      </c>
      <c r="X3173" s="227">
        <f t="shared" si="348"/>
        <v>213.75</v>
      </c>
      <c r="Y3173" s="227">
        <f t="shared" si="346"/>
        <v>168.63</v>
      </c>
      <c r="Z3173" s="227">
        <f t="shared" si="347"/>
        <v>158.84777777777776</v>
      </c>
      <c r="AA3173" s="227">
        <f t="shared" si="349"/>
        <v>151</v>
      </c>
    </row>
    <row r="3174" spans="2:27" ht="13.5" hidden="1">
      <c r="B3174" s="232" t="s">
        <v>1110</v>
      </c>
      <c r="C3174" s="232" t="s">
        <v>1030</v>
      </c>
      <c r="D3174" s="232" t="s">
        <v>982</v>
      </c>
      <c r="E3174" s="232" t="s">
        <v>988</v>
      </c>
      <c r="F3174" s="232">
        <v>96</v>
      </c>
      <c r="G3174" s="232" t="s">
        <v>1310</v>
      </c>
      <c r="H3174" s="233">
        <v>5.9370000000000003</v>
      </c>
      <c r="I3174" s="233">
        <v>0</v>
      </c>
      <c r="J3174" s="233">
        <v>3.7210000000000001</v>
      </c>
      <c r="K3174" s="234">
        <v>15536</v>
      </c>
      <c r="L3174" s="233">
        <v>1.774</v>
      </c>
      <c r="M3174" s="234">
        <v>30461</v>
      </c>
      <c r="N3174" s="233">
        <v>0</v>
      </c>
      <c r="O3174" s="233">
        <v>0</v>
      </c>
      <c r="P3174" s="233">
        <v>2.847</v>
      </c>
      <c r="Q3174" s="234">
        <v>34693</v>
      </c>
      <c r="R3174" s="233">
        <v>1.32</v>
      </c>
      <c r="S3174" s="234">
        <v>65308</v>
      </c>
      <c r="T3174" s="233">
        <v>0</v>
      </c>
      <c r="U3174" s="235">
        <f t="shared" si="343"/>
        <v>4334.01</v>
      </c>
      <c r="V3174" s="227">
        <f t="shared" si="344"/>
        <v>2716.33</v>
      </c>
      <c r="W3174" s="227">
        <f t="shared" si="345"/>
        <v>2589.6866666666665</v>
      </c>
      <c r="X3174" s="227">
        <f t="shared" si="348"/>
        <v>2538.4166666666665</v>
      </c>
      <c r="Y3174" s="227">
        <f t="shared" si="346"/>
        <v>2078.31</v>
      </c>
      <c r="Z3174" s="227">
        <f t="shared" si="347"/>
        <v>1927.2944444444445</v>
      </c>
      <c r="AA3174" s="227">
        <f t="shared" si="349"/>
        <v>1814.1111111111111</v>
      </c>
    </row>
    <row r="3175" spans="2:27" ht="13.5" hidden="1">
      <c r="B3175" s="232" t="s">
        <v>1110</v>
      </c>
      <c r="C3175" s="232" t="s">
        <v>1031</v>
      </c>
      <c r="D3175" s="232" t="s">
        <v>982</v>
      </c>
      <c r="E3175" s="232" t="s">
        <v>988</v>
      </c>
      <c r="F3175" s="232">
        <v>8</v>
      </c>
      <c r="G3175" s="232" t="s">
        <v>1311</v>
      </c>
      <c r="H3175" s="233">
        <v>0.57099999999999995</v>
      </c>
      <c r="I3175" s="233">
        <v>0</v>
      </c>
      <c r="J3175" s="233">
        <v>0.34100000000000003</v>
      </c>
      <c r="K3175" s="234">
        <v>1434</v>
      </c>
      <c r="L3175" s="233">
        <v>0.16400000000000001</v>
      </c>
      <c r="M3175" s="234">
        <v>2820</v>
      </c>
      <c r="N3175" s="233">
        <v>0</v>
      </c>
      <c r="O3175" s="233">
        <v>0</v>
      </c>
      <c r="P3175" s="233">
        <v>0.26800000000000002</v>
      </c>
      <c r="Q3175" s="234">
        <v>3315</v>
      </c>
      <c r="R3175" s="233">
        <v>0.126</v>
      </c>
      <c r="S3175" s="234">
        <v>6317</v>
      </c>
      <c r="T3175" s="233">
        <v>0</v>
      </c>
      <c r="U3175" s="235">
        <f t="shared" si="343"/>
        <v>416.83</v>
      </c>
      <c r="V3175" s="227">
        <f t="shared" si="344"/>
        <v>248.93</v>
      </c>
      <c r="W3175" s="227">
        <f t="shared" si="345"/>
        <v>239.22</v>
      </c>
      <c r="X3175" s="227">
        <f t="shared" si="348"/>
        <v>235</v>
      </c>
      <c r="Y3175" s="227">
        <f t="shared" si="346"/>
        <v>195.64000000000001</v>
      </c>
      <c r="Z3175" s="227">
        <f t="shared" si="347"/>
        <v>184.06333333333333</v>
      </c>
      <c r="AA3175" s="227">
        <f t="shared" si="349"/>
        <v>175.47222222222223</v>
      </c>
    </row>
    <row r="3176" spans="2:27" ht="13.5" hidden="1">
      <c r="B3176" s="232" t="s">
        <v>1110</v>
      </c>
      <c r="C3176" s="232" t="s">
        <v>1032</v>
      </c>
      <c r="D3176" s="232" t="s">
        <v>982</v>
      </c>
      <c r="E3176" s="232" t="s">
        <v>988</v>
      </c>
      <c r="F3176" s="232">
        <v>24</v>
      </c>
      <c r="G3176" s="232" t="s">
        <v>1375</v>
      </c>
      <c r="H3176" s="233">
        <v>1.5780000000000001</v>
      </c>
      <c r="I3176" s="233">
        <v>0</v>
      </c>
      <c r="J3176" s="233">
        <v>0.97499999999999998</v>
      </c>
      <c r="K3176" s="234">
        <v>4081</v>
      </c>
      <c r="L3176" s="233">
        <v>0.46600000000000003</v>
      </c>
      <c r="M3176" s="234">
        <v>8009</v>
      </c>
      <c r="N3176" s="233">
        <v>0</v>
      </c>
      <c r="O3176" s="233">
        <v>0</v>
      </c>
      <c r="P3176" s="233">
        <v>0.752</v>
      </c>
      <c r="Q3176" s="234">
        <v>9205</v>
      </c>
      <c r="R3176" s="233">
        <v>0.35</v>
      </c>
      <c r="S3176" s="234">
        <v>17391</v>
      </c>
      <c r="T3176" s="233">
        <v>0</v>
      </c>
      <c r="U3176" s="235">
        <f t="shared" si="343"/>
        <v>1151.94</v>
      </c>
      <c r="V3176" s="227">
        <f t="shared" si="344"/>
        <v>711.75</v>
      </c>
      <c r="W3176" s="227">
        <f t="shared" si="345"/>
        <v>680.26333333333332</v>
      </c>
      <c r="X3176" s="227">
        <f t="shared" si="348"/>
        <v>667.41666666666663</v>
      </c>
      <c r="Y3176" s="227">
        <f t="shared" si="346"/>
        <v>548.96</v>
      </c>
      <c r="Z3176" s="227">
        <f t="shared" si="347"/>
        <v>511.19444444444446</v>
      </c>
      <c r="AA3176" s="227">
        <f t="shared" si="349"/>
        <v>483.08333333333331</v>
      </c>
    </row>
    <row r="3177" spans="2:27" ht="13.5" hidden="1">
      <c r="B3177" s="232" t="s">
        <v>1110</v>
      </c>
      <c r="C3177" s="232" t="s">
        <v>1033</v>
      </c>
      <c r="D3177" s="232" t="s">
        <v>982</v>
      </c>
      <c r="E3177" s="232" t="s">
        <v>988</v>
      </c>
      <c r="F3177" s="232">
        <v>4</v>
      </c>
      <c r="G3177" s="232" t="s">
        <v>1315</v>
      </c>
      <c r="H3177" s="233">
        <v>0.33700000000000002</v>
      </c>
      <c r="I3177" s="233">
        <v>0</v>
      </c>
      <c r="J3177" s="233">
        <v>0.22700000000000001</v>
      </c>
      <c r="K3177" s="234">
        <v>957</v>
      </c>
      <c r="L3177" s="233">
        <v>0.109</v>
      </c>
      <c r="M3177" s="234">
        <v>1884</v>
      </c>
      <c r="N3177" s="233">
        <v>0</v>
      </c>
      <c r="O3177" s="233">
        <v>0</v>
      </c>
      <c r="P3177" s="233">
        <v>0.18</v>
      </c>
      <c r="Q3177" s="234">
        <v>2234</v>
      </c>
      <c r="R3177" s="233">
        <v>8.4000000000000005E-2</v>
      </c>
      <c r="S3177" s="234">
        <v>4270</v>
      </c>
      <c r="T3177" s="233">
        <v>0</v>
      </c>
      <c r="U3177" s="235">
        <f t="shared" si="343"/>
        <v>246.01000000000002</v>
      </c>
      <c r="V3177" s="227">
        <f t="shared" si="344"/>
        <v>165.71</v>
      </c>
      <c r="W3177" s="227">
        <f t="shared" si="345"/>
        <v>159.32</v>
      </c>
      <c r="X3177" s="227">
        <f t="shared" si="348"/>
        <v>157</v>
      </c>
      <c r="Y3177" s="227">
        <f t="shared" si="346"/>
        <v>131.4</v>
      </c>
      <c r="Z3177" s="227">
        <f t="shared" si="347"/>
        <v>123.37555555555556</v>
      </c>
      <c r="AA3177" s="227">
        <f t="shared" si="349"/>
        <v>118.61111111111111</v>
      </c>
    </row>
    <row r="3178" spans="2:27" ht="13.5" hidden="1">
      <c r="B3178" s="232" t="s">
        <v>1110</v>
      </c>
      <c r="C3178" s="232" t="s">
        <v>790</v>
      </c>
      <c r="D3178" s="232" t="s">
        <v>982</v>
      </c>
      <c r="E3178" s="232" t="s">
        <v>988</v>
      </c>
      <c r="F3178" s="232">
        <v>8</v>
      </c>
      <c r="G3178" s="232" t="s">
        <v>1301</v>
      </c>
      <c r="H3178" s="233">
        <v>0.83199999999999996</v>
      </c>
      <c r="I3178" s="233">
        <v>0</v>
      </c>
      <c r="J3178" s="233">
        <v>0</v>
      </c>
      <c r="K3178" s="234">
        <v>0</v>
      </c>
      <c r="L3178" s="233">
        <v>0</v>
      </c>
      <c r="M3178" s="234">
        <v>0</v>
      </c>
      <c r="N3178" s="233">
        <v>0</v>
      </c>
      <c r="O3178" s="233">
        <v>0</v>
      </c>
      <c r="P3178" s="233">
        <v>0</v>
      </c>
      <c r="Q3178" s="234">
        <v>0</v>
      </c>
      <c r="R3178" s="233">
        <v>0</v>
      </c>
      <c r="S3178" s="234">
        <v>0</v>
      </c>
      <c r="T3178" s="233">
        <v>0</v>
      </c>
      <c r="U3178" s="235">
        <f t="shared" si="343"/>
        <v>607.36</v>
      </c>
      <c r="V3178" s="227">
        <f t="shared" si="344"/>
        <v>0</v>
      </c>
      <c r="W3178" s="227">
        <f t="shared" si="345"/>
        <v>0</v>
      </c>
      <c r="X3178" s="227">
        <f t="shared" si="348"/>
        <v>0</v>
      </c>
      <c r="Y3178" s="227">
        <f t="shared" si="346"/>
        <v>0</v>
      </c>
      <c r="Z3178" s="227">
        <f t="shared" si="347"/>
        <v>0</v>
      </c>
      <c r="AA3178" s="227">
        <f t="shared" si="349"/>
        <v>0</v>
      </c>
    </row>
    <row r="3179" spans="2:27" ht="13.5" hidden="1">
      <c r="B3179" s="232" t="s">
        <v>1110</v>
      </c>
      <c r="C3179" s="232" t="s">
        <v>791</v>
      </c>
      <c r="D3179" s="232" t="s">
        <v>982</v>
      </c>
      <c r="E3179" s="232" t="s">
        <v>988</v>
      </c>
      <c r="F3179" s="232">
        <v>2</v>
      </c>
      <c r="G3179" s="232" t="s">
        <v>1307</v>
      </c>
      <c r="H3179" s="233">
        <v>0.28299999999999997</v>
      </c>
      <c r="I3179" s="233">
        <v>0</v>
      </c>
      <c r="J3179" s="233">
        <v>0</v>
      </c>
      <c r="K3179" s="234">
        <v>0</v>
      </c>
      <c r="L3179" s="233">
        <v>0</v>
      </c>
      <c r="M3179" s="234">
        <v>0</v>
      </c>
      <c r="N3179" s="233">
        <v>0</v>
      </c>
      <c r="O3179" s="233">
        <v>0</v>
      </c>
      <c r="P3179" s="233">
        <v>0</v>
      </c>
      <c r="Q3179" s="234">
        <v>0</v>
      </c>
      <c r="R3179" s="233">
        <v>0</v>
      </c>
      <c r="S3179" s="234">
        <v>0</v>
      </c>
      <c r="T3179" s="233">
        <v>0</v>
      </c>
      <c r="U3179" s="235">
        <f t="shared" si="343"/>
        <v>206.58999999999997</v>
      </c>
      <c r="V3179" s="227">
        <f t="shared" si="344"/>
        <v>0</v>
      </c>
      <c r="W3179" s="227">
        <f t="shared" si="345"/>
        <v>0</v>
      </c>
      <c r="X3179" s="227">
        <f t="shared" si="348"/>
        <v>0</v>
      </c>
      <c r="Y3179" s="227">
        <f t="shared" si="346"/>
        <v>0</v>
      </c>
      <c r="Z3179" s="227">
        <f t="shared" si="347"/>
        <v>0</v>
      </c>
      <c r="AA3179" s="227">
        <f t="shared" si="349"/>
        <v>0</v>
      </c>
    </row>
    <row r="3180" spans="2:27" ht="13.5" hidden="1">
      <c r="B3180" s="232" t="s">
        <v>1110</v>
      </c>
      <c r="C3180" s="232" t="s">
        <v>792</v>
      </c>
      <c r="D3180" s="232" t="s">
        <v>982</v>
      </c>
      <c r="E3180" s="232" t="s">
        <v>988</v>
      </c>
      <c r="F3180" s="232">
        <v>1</v>
      </c>
      <c r="G3180" s="232" t="s">
        <v>1305</v>
      </c>
      <c r="H3180" s="233">
        <v>0.191</v>
      </c>
      <c r="I3180" s="233">
        <v>0</v>
      </c>
      <c r="J3180" s="233">
        <v>0</v>
      </c>
      <c r="K3180" s="234">
        <v>0</v>
      </c>
      <c r="L3180" s="233">
        <v>0</v>
      </c>
      <c r="M3180" s="234">
        <v>0</v>
      </c>
      <c r="N3180" s="233">
        <v>0</v>
      </c>
      <c r="O3180" s="233">
        <v>0</v>
      </c>
      <c r="P3180" s="233">
        <v>0</v>
      </c>
      <c r="Q3180" s="234">
        <v>0</v>
      </c>
      <c r="R3180" s="233">
        <v>0</v>
      </c>
      <c r="S3180" s="234">
        <v>0</v>
      </c>
      <c r="T3180" s="233">
        <v>0</v>
      </c>
      <c r="U3180" s="235">
        <f t="shared" si="343"/>
        <v>139.43</v>
      </c>
      <c r="V3180" s="227">
        <f t="shared" si="344"/>
        <v>0</v>
      </c>
      <c r="W3180" s="227">
        <f t="shared" si="345"/>
        <v>0</v>
      </c>
      <c r="X3180" s="227">
        <f t="shared" si="348"/>
        <v>0</v>
      </c>
      <c r="Y3180" s="227">
        <f t="shared" si="346"/>
        <v>0</v>
      </c>
      <c r="Z3180" s="227">
        <f t="shared" si="347"/>
        <v>0</v>
      </c>
      <c r="AA3180" s="227">
        <f t="shared" si="349"/>
        <v>0</v>
      </c>
    </row>
    <row r="3181" spans="2:27" ht="13.5" hidden="1">
      <c r="B3181" s="232" t="s">
        <v>1110</v>
      </c>
      <c r="C3181" s="232" t="s">
        <v>793</v>
      </c>
      <c r="D3181" s="232" t="s">
        <v>982</v>
      </c>
      <c r="E3181" s="232" t="s">
        <v>988</v>
      </c>
      <c r="F3181" s="232">
        <v>4</v>
      </c>
      <c r="G3181" s="232" t="s">
        <v>1299</v>
      </c>
      <c r="H3181" s="233">
        <v>0.46600000000000003</v>
      </c>
      <c r="I3181" s="233">
        <v>0</v>
      </c>
      <c r="J3181" s="233">
        <v>0</v>
      </c>
      <c r="K3181" s="234">
        <v>0</v>
      </c>
      <c r="L3181" s="233">
        <v>0</v>
      </c>
      <c r="M3181" s="234">
        <v>0</v>
      </c>
      <c r="N3181" s="233">
        <v>0</v>
      </c>
      <c r="O3181" s="233">
        <v>0</v>
      </c>
      <c r="P3181" s="233">
        <v>0</v>
      </c>
      <c r="Q3181" s="234">
        <v>0</v>
      </c>
      <c r="R3181" s="233">
        <v>0</v>
      </c>
      <c r="S3181" s="234">
        <v>0</v>
      </c>
      <c r="T3181" s="233">
        <v>0</v>
      </c>
      <c r="U3181" s="235">
        <f t="shared" si="343"/>
        <v>340.18</v>
      </c>
      <c r="V3181" s="227">
        <f t="shared" si="344"/>
        <v>0</v>
      </c>
      <c r="W3181" s="227">
        <f t="shared" si="345"/>
        <v>0</v>
      </c>
      <c r="X3181" s="227">
        <f t="shared" si="348"/>
        <v>0</v>
      </c>
      <c r="Y3181" s="227">
        <f t="shared" si="346"/>
        <v>0</v>
      </c>
      <c r="Z3181" s="227">
        <f t="shared" si="347"/>
        <v>0</v>
      </c>
      <c r="AA3181" s="227">
        <f t="shared" si="349"/>
        <v>0</v>
      </c>
    </row>
    <row r="3182" spans="2:27" ht="13.5" hidden="1">
      <c r="B3182" s="232" t="s">
        <v>1110</v>
      </c>
      <c r="C3182" s="232" t="s">
        <v>794</v>
      </c>
      <c r="D3182" s="232" t="s">
        <v>982</v>
      </c>
      <c r="E3182" s="232" t="s">
        <v>988</v>
      </c>
      <c r="F3182" s="232">
        <v>40</v>
      </c>
      <c r="G3182" s="232" t="s">
        <v>1376</v>
      </c>
      <c r="H3182" s="233">
        <v>2.56</v>
      </c>
      <c r="I3182" s="233">
        <v>0</v>
      </c>
      <c r="J3182" s="233">
        <v>1.5029999999999999</v>
      </c>
      <c r="K3182" s="234">
        <v>6308</v>
      </c>
      <c r="L3182" s="233">
        <v>0.71299999999999997</v>
      </c>
      <c r="M3182" s="234">
        <v>12309</v>
      </c>
      <c r="N3182" s="233">
        <v>0</v>
      </c>
      <c r="O3182" s="233">
        <v>0</v>
      </c>
      <c r="P3182" s="233">
        <v>1.113</v>
      </c>
      <c r="Q3182" s="234">
        <v>13492</v>
      </c>
      <c r="R3182" s="233">
        <v>0.51300000000000001</v>
      </c>
      <c r="S3182" s="234">
        <v>25397</v>
      </c>
      <c r="T3182" s="233">
        <v>0</v>
      </c>
      <c r="U3182" s="235">
        <f t="shared" si="343"/>
        <v>1868.8</v>
      </c>
      <c r="V3182" s="227">
        <f t="shared" si="344"/>
        <v>1097.1899999999998</v>
      </c>
      <c r="W3182" s="227">
        <f t="shared" si="345"/>
        <v>1046.1566666666668</v>
      </c>
      <c r="X3182" s="227">
        <f t="shared" si="348"/>
        <v>1025.75</v>
      </c>
      <c r="Y3182" s="227">
        <f t="shared" si="346"/>
        <v>812.49</v>
      </c>
      <c r="Z3182" s="227">
        <f t="shared" si="347"/>
        <v>749.26777777777784</v>
      </c>
      <c r="AA3182" s="227">
        <f t="shared" si="349"/>
        <v>705.47222222222217</v>
      </c>
    </row>
    <row r="3183" spans="2:27" ht="13.5" hidden="1">
      <c r="B3183" s="232" t="s">
        <v>1110</v>
      </c>
      <c r="C3183" s="232" t="s">
        <v>795</v>
      </c>
      <c r="D3183" s="232" t="s">
        <v>982</v>
      </c>
      <c r="E3183" s="232" t="s">
        <v>988</v>
      </c>
      <c r="F3183" s="232">
        <v>64</v>
      </c>
      <c r="G3183" s="232" t="s">
        <v>1345</v>
      </c>
      <c r="H3183" s="233">
        <v>4.0359999999999996</v>
      </c>
      <c r="I3183" s="233">
        <v>0</v>
      </c>
      <c r="J3183" s="233">
        <v>2.3849999999999998</v>
      </c>
      <c r="K3183" s="234">
        <v>9987</v>
      </c>
      <c r="L3183" s="233">
        <v>1.133</v>
      </c>
      <c r="M3183" s="234">
        <v>19520</v>
      </c>
      <c r="N3183" s="233">
        <v>0</v>
      </c>
      <c r="O3183" s="233">
        <v>0</v>
      </c>
      <c r="P3183" s="233">
        <v>1.7609999999999999</v>
      </c>
      <c r="Q3183" s="234">
        <v>21376</v>
      </c>
      <c r="R3183" s="233">
        <v>0.81299999999999994</v>
      </c>
      <c r="S3183" s="234">
        <v>40219</v>
      </c>
      <c r="T3183" s="233">
        <v>0</v>
      </c>
      <c r="U3183" s="235">
        <f t="shared" si="343"/>
        <v>2946.2799999999997</v>
      </c>
      <c r="V3183" s="227">
        <f t="shared" si="344"/>
        <v>1741.05</v>
      </c>
      <c r="W3183" s="227">
        <f t="shared" si="345"/>
        <v>1659.3400000000001</v>
      </c>
      <c r="X3183" s="227">
        <f t="shared" si="348"/>
        <v>1626.6666666666667</v>
      </c>
      <c r="Y3183" s="227">
        <f t="shared" si="346"/>
        <v>1285.53</v>
      </c>
      <c r="Z3183" s="227">
        <f t="shared" si="347"/>
        <v>1187.2677777777778</v>
      </c>
      <c r="AA3183" s="227">
        <f t="shared" si="349"/>
        <v>1117.1944444444443</v>
      </c>
    </row>
    <row r="3184" spans="2:27" ht="13.5" hidden="1">
      <c r="B3184" s="232" t="s">
        <v>1110</v>
      </c>
      <c r="C3184" s="232" t="s">
        <v>796</v>
      </c>
      <c r="D3184" s="232" t="s">
        <v>982</v>
      </c>
      <c r="E3184" s="232" t="s">
        <v>988</v>
      </c>
      <c r="F3184" s="232">
        <v>8</v>
      </c>
      <c r="G3184" s="232" t="s">
        <v>1312</v>
      </c>
      <c r="H3184" s="233">
        <v>0.59199999999999997</v>
      </c>
      <c r="I3184" s="233">
        <v>0</v>
      </c>
      <c r="J3184" s="233">
        <v>0.32700000000000001</v>
      </c>
      <c r="K3184" s="234">
        <v>1402</v>
      </c>
      <c r="L3184" s="233">
        <v>0.153</v>
      </c>
      <c r="M3184" s="234">
        <v>2694</v>
      </c>
      <c r="N3184" s="233">
        <v>0</v>
      </c>
      <c r="O3184" s="233">
        <v>0</v>
      </c>
      <c r="P3184" s="233">
        <v>0.249</v>
      </c>
      <c r="Q3184" s="234">
        <v>2980</v>
      </c>
      <c r="R3184" s="233">
        <v>0.113</v>
      </c>
      <c r="S3184" s="234">
        <v>5635</v>
      </c>
      <c r="T3184" s="233">
        <v>0</v>
      </c>
      <c r="U3184" s="235">
        <f t="shared" si="343"/>
        <v>432.15999999999997</v>
      </c>
      <c r="V3184" s="227">
        <f t="shared" si="344"/>
        <v>238.71</v>
      </c>
      <c r="W3184" s="227">
        <f t="shared" si="345"/>
        <v>228.52333333333331</v>
      </c>
      <c r="X3184" s="227">
        <f t="shared" si="348"/>
        <v>224.5</v>
      </c>
      <c r="Y3184" s="227">
        <f t="shared" si="346"/>
        <v>181.77</v>
      </c>
      <c r="Z3184" s="227">
        <f t="shared" si="347"/>
        <v>165.26777777777778</v>
      </c>
      <c r="AA3184" s="227">
        <f t="shared" si="349"/>
        <v>156.52777777777777</v>
      </c>
    </row>
    <row r="3185" spans="2:27" ht="13.5" hidden="1">
      <c r="B3185" s="232" t="s">
        <v>1110</v>
      </c>
      <c r="C3185" s="232" t="s">
        <v>797</v>
      </c>
      <c r="D3185" s="232" t="s">
        <v>982</v>
      </c>
      <c r="E3185" s="232" t="s">
        <v>988</v>
      </c>
      <c r="F3185" s="232">
        <v>16</v>
      </c>
      <c r="G3185" s="232" t="s">
        <v>1317</v>
      </c>
      <c r="H3185" s="233">
        <v>1.0840000000000001</v>
      </c>
      <c r="I3185" s="233">
        <v>0</v>
      </c>
      <c r="J3185" s="233">
        <v>0.621</v>
      </c>
      <c r="K3185" s="234">
        <v>2629</v>
      </c>
      <c r="L3185" s="233">
        <v>0.29299999999999998</v>
      </c>
      <c r="M3185" s="234">
        <v>5098</v>
      </c>
      <c r="N3185" s="233">
        <v>0</v>
      </c>
      <c r="O3185" s="233">
        <v>0</v>
      </c>
      <c r="P3185" s="233">
        <v>0.46500000000000002</v>
      </c>
      <c r="Q3185" s="234">
        <v>5608</v>
      </c>
      <c r="R3185" s="233">
        <v>0.21299999999999999</v>
      </c>
      <c r="S3185" s="234">
        <v>10575</v>
      </c>
      <c r="T3185" s="233">
        <v>0</v>
      </c>
      <c r="U3185" s="235">
        <f t="shared" si="343"/>
        <v>791.32</v>
      </c>
      <c r="V3185" s="227">
        <f t="shared" si="344"/>
        <v>453.33</v>
      </c>
      <c r="W3185" s="227">
        <f t="shared" si="345"/>
        <v>432.97333333333336</v>
      </c>
      <c r="X3185" s="227">
        <f t="shared" si="348"/>
        <v>424.83333333333331</v>
      </c>
      <c r="Y3185" s="227">
        <f t="shared" si="346"/>
        <v>339.45000000000005</v>
      </c>
      <c r="Z3185" s="227">
        <f t="shared" si="347"/>
        <v>311.26777777777778</v>
      </c>
      <c r="AA3185" s="227">
        <f t="shared" si="349"/>
        <v>293.75</v>
      </c>
    </row>
    <row r="3186" spans="2:27" ht="13.5" hidden="1">
      <c r="B3186" s="232" t="s">
        <v>1110</v>
      </c>
      <c r="C3186" s="232" t="s">
        <v>798</v>
      </c>
      <c r="D3186" s="232" t="s">
        <v>982</v>
      </c>
      <c r="E3186" s="232" t="s">
        <v>988</v>
      </c>
      <c r="F3186" s="232">
        <v>2</v>
      </c>
      <c r="G3186" s="232" t="s">
        <v>1315</v>
      </c>
      <c r="H3186" s="233">
        <v>0.223</v>
      </c>
      <c r="I3186" s="233">
        <v>0</v>
      </c>
      <c r="J3186" s="233">
        <v>0.1065</v>
      </c>
      <c r="K3186" s="234">
        <v>483</v>
      </c>
      <c r="L3186" s="233">
        <v>4.8000000000000001E-2</v>
      </c>
      <c r="M3186" s="234">
        <v>891</v>
      </c>
      <c r="N3186" s="233">
        <v>0</v>
      </c>
      <c r="O3186" s="233">
        <v>0</v>
      </c>
      <c r="P3186" s="233">
        <v>0.08</v>
      </c>
      <c r="Q3186" s="234">
        <v>1009</v>
      </c>
      <c r="R3186" s="233">
        <v>3.7999999999999999E-2</v>
      </c>
      <c r="S3186" s="234">
        <v>1929</v>
      </c>
      <c r="T3186" s="233">
        <v>0</v>
      </c>
      <c r="U3186" s="235">
        <f t="shared" si="343"/>
        <v>162.79</v>
      </c>
      <c r="V3186" s="227">
        <f t="shared" si="344"/>
        <v>77.745000000000005</v>
      </c>
      <c r="W3186" s="227">
        <f t="shared" si="345"/>
        <v>75.289999999999992</v>
      </c>
      <c r="X3186" s="227">
        <f t="shared" si="348"/>
        <v>74.25</v>
      </c>
      <c r="Y3186" s="227">
        <f t="shared" si="346"/>
        <v>58.4</v>
      </c>
      <c r="Z3186" s="227">
        <f t="shared" si="347"/>
        <v>55.767777777777781</v>
      </c>
      <c r="AA3186" s="227">
        <f t="shared" si="349"/>
        <v>53.583333333333336</v>
      </c>
    </row>
    <row r="3187" spans="2:27" ht="13.5" hidden="1">
      <c r="B3187" s="232" t="s">
        <v>1110</v>
      </c>
      <c r="C3187" s="232" t="s">
        <v>799</v>
      </c>
      <c r="D3187" s="232" t="s">
        <v>982</v>
      </c>
      <c r="E3187" s="232" t="s">
        <v>988</v>
      </c>
      <c r="F3187" s="232">
        <v>4</v>
      </c>
      <c r="G3187" s="232" t="s">
        <v>1311</v>
      </c>
      <c r="H3187" s="233">
        <v>0.34599999999999997</v>
      </c>
      <c r="I3187" s="233">
        <v>0</v>
      </c>
      <c r="J3187" s="233">
        <v>0.18</v>
      </c>
      <c r="K3187" s="234">
        <v>789</v>
      </c>
      <c r="L3187" s="233">
        <v>8.3000000000000004E-2</v>
      </c>
      <c r="M3187" s="234">
        <v>1492</v>
      </c>
      <c r="N3187" s="233">
        <v>0</v>
      </c>
      <c r="O3187" s="233">
        <v>0</v>
      </c>
      <c r="P3187" s="233">
        <v>0.14099999999999999</v>
      </c>
      <c r="Q3187" s="234">
        <v>1666</v>
      </c>
      <c r="R3187" s="233">
        <v>6.3E-2</v>
      </c>
      <c r="S3187" s="234">
        <v>3164</v>
      </c>
      <c r="T3187" s="233">
        <v>0</v>
      </c>
      <c r="U3187" s="235">
        <f t="shared" si="343"/>
        <v>252.57999999999998</v>
      </c>
      <c r="V3187" s="227">
        <f t="shared" si="344"/>
        <v>131.4</v>
      </c>
      <c r="W3187" s="227">
        <f t="shared" si="345"/>
        <v>126.34</v>
      </c>
      <c r="X3187" s="227">
        <f t="shared" si="348"/>
        <v>124.33333333333333</v>
      </c>
      <c r="Y3187" s="227">
        <f t="shared" si="346"/>
        <v>102.92999999999999</v>
      </c>
      <c r="Z3187" s="227">
        <f t="shared" si="347"/>
        <v>92.267777777777781</v>
      </c>
      <c r="AA3187" s="227">
        <f t="shared" si="349"/>
        <v>87.888888888888886</v>
      </c>
    </row>
    <row r="3188" spans="2:27" ht="13.5" hidden="1">
      <c r="B3188" s="232" t="s">
        <v>1110</v>
      </c>
      <c r="C3188" s="232" t="s">
        <v>800</v>
      </c>
      <c r="D3188" s="232" t="s">
        <v>982</v>
      </c>
      <c r="E3188" s="232" t="s">
        <v>988</v>
      </c>
      <c r="F3188" s="232">
        <v>48</v>
      </c>
      <c r="G3188" s="232" t="s">
        <v>1310</v>
      </c>
      <c r="H3188" s="233">
        <v>2.9319999999999999</v>
      </c>
      <c r="I3188" s="233">
        <v>0</v>
      </c>
      <c r="J3188" s="233">
        <v>1.7969999999999999</v>
      </c>
      <c r="K3188" s="234">
        <v>7534</v>
      </c>
      <c r="L3188" s="233">
        <v>0.85299999999999998</v>
      </c>
      <c r="M3188" s="234">
        <v>14712</v>
      </c>
      <c r="N3188" s="233">
        <v>0</v>
      </c>
      <c r="O3188" s="233">
        <v>0</v>
      </c>
      <c r="P3188" s="233">
        <v>1.256</v>
      </c>
      <c r="Q3188" s="234">
        <v>15237</v>
      </c>
      <c r="R3188" s="233">
        <v>0.57899999999999996</v>
      </c>
      <c r="S3188" s="234">
        <v>28678</v>
      </c>
      <c r="T3188" s="233">
        <v>0</v>
      </c>
      <c r="U3188" s="235">
        <f t="shared" si="343"/>
        <v>2140.36</v>
      </c>
      <c r="V3188" s="227">
        <f t="shared" si="344"/>
        <v>1311.81</v>
      </c>
      <c r="W3188" s="227">
        <f t="shared" si="345"/>
        <v>1250.5233333333333</v>
      </c>
      <c r="X3188" s="227">
        <f t="shared" si="348"/>
        <v>1226</v>
      </c>
      <c r="Y3188" s="227">
        <f t="shared" si="346"/>
        <v>916.88</v>
      </c>
      <c r="Z3188" s="227">
        <f t="shared" si="347"/>
        <v>845.92</v>
      </c>
      <c r="AA3188" s="227">
        <f t="shared" si="349"/>
        <v>796.61111111111109</v>
      </c>
    </row>
    <row r="3189" spans="2:27" ht="13.5" hidden="1">
      <c r="B3189" s="232" t="s">
        <v>1110</v>
      </c>
      <c r="C3189" s="232" t="s">
        <v>801</v>
      </c>
      <c r="D3189" s="232" t="s">
        <v>982</v>
      </c>
      <c r="E3189" s="232" t="s">
        <v>988</v>
      </c>
      <c r="F3189" s="232">
        <v>64</v>
      </c>
      <c r="G3189" s="232" t="s">
        <v>1345</v>
      </c>
      <c r="H3189" s="233">
        <v>3.8759999999999999</v>
      </c>
      <c r="I3189" s="233">
        <v>0</v>
      </c>
      <c r="J3189" s="233">
        <v>2.3849999999999998</v>
      </c>
      <c r="K3189" s="234">
        <v>9987</v>
      </c>
      <c r="L3189" s="233">
        <v>1.133</v>
      </c>
      <c r="M3189" s="234">
        <v>19520</v>
      </c>
      <c r="N3189" s="233">
        <v>0</v>
      </c>
      <c r="O3189" s="233">
        <v>0</v>
      </c>
      <c r="P3189" s="233">
        <v>1.6639999999999999</v>
      </c>
      <c r="Q3189" s="234">
        <v>20199</v>
      </c>
      <c r="R3189" s="233">
        <v>0.76800000000000002</v>
      </c>
      <c r="S3189" s="234">
        <v>38006</v>
      </c>
      <c r="T3189" s="233">
        <v>0</v>
      </c>
      <c r="U3189" s="235">
        <f t="shared" si="343"/>
        <v>2829.48</v>
      </c>
      <c r="V3189" s="227">
        <f t="shared" si="344"/>
        <v>1741.05</v>
      </c>
      <c r="W3189" s="227">
        <f t="shared" si="345"/>
        <v>1659.3400000000001</v>
      </c>
      <c r="X3189" s="227">
        <f t="shared" si="348"/>
        <v>1626.6666666666667</v>
      </c>
      <c r="Y3189" s="227">
        <f t="shared" si="346"/>
        <v>1214.72</v>
      </c>
      <c r="Z3189" s="227">
        <f t="shared" si="347"/>
        <v>1121.7233333333334</v>
      </c>
      <c r="AA3189" s="227">
        <f t="shared" si="349"/>
        <v>1055.7222222222222</v>
      </c>
    </row>
    <row r="3190" spans="2:27" ht="13.5" hidden="1">
      <c r="B3190" s="232" t="s">
        <v>1110</v>
      </c>
      <c r="C3190" s="232" t="s">
        <v>802</v>
      </c>
      <c r="D3190" s="232" t="s">
        <v>982</v>
      </c>
      <c r="E3190" s="232" t="s">
        <v>988</v>
      </c>
      <c r="F3190" s="232">
        <v>96</v>
      </c>
      <c r="G3190" s="232" t="s">
        <v>1356</v>
      </c>
      <c r="H3190" s="233">
        <v>5.7640000000000002</v>
      </c>
      <c r="I3190" s="233">
        <v>0</v>
      </c>
      <c r="J3190" s="233">
        <v>3.5609999999999999</v>
      </c>
      <c r="K3190" s="234">
        <v>14893</v>
      </c>
      <c r="L3190" s="233">
        <v>1.6930000000000001</v>
      </c>
      <c r="M3190" s="234">
        <v>29135</v>
      </c>
      <c r="N3190" s="233">
        <v>0</v>
      </c>
      <c r="O3190" s="233">
        <v>0</v>
      </c>
      <c r="P3190" s="233">
        <v>2.48</v>
      </c>
      <c r="Q3190" s="234">
        <v>30122</v>
      </c>
      <c r="R3190" s="233">
        <v>1.1459999999999999</v>
      </c>
      <c r="S3190" s="234">
        <v>56662</v>
      </c>
      <c r="T3190" s="233">
        <v>0</v>
      </c>
      <c r="U3190" s="235">
        <f t="shared" si="343"/>
        <v>4207.72</v>
      </c>
      <c r="V3190" s="227">
        <f t="shared" si="344"/>
        <v>2599.5299999999997</v>
      </c>
      <c r="W3190" s="227">
        <f t="shared" si="345"/>
        <v>2476.9733333333334</v>
      </c>
      <c r="X3190" s="227">
        <f t="shared" si="348"/>
        <v>2427.9166666666665</v>
      </c>
      <c r="Y3190" s="227">
        <f t="shared" si="346"/>
        <v>1810.4</v>
      </c>
      <c r="Z3190" s="227">
        <f t="shared" si="347"/>
        <v>1673.3022222222221</v>
      </c>
      <c r="AA3190" s="227">
        <f t="shared" si="349"/>
        <v>1573.9444444444443</v>
      </c>
    </row>
    <row r="3191" spans="2:27" ht="13.5" hidden="1">
      <c r="B3191" s="232" t="s">
        <v>1110</v>
      </c>
      <c r="C3191" s="232" t="s">
        <v>803</v>
      </c>
      <c r="D3191" s="232" t="s">
        <v>982</v>
      </c>
      <c r="E3191" s="232" t="s">
        <v>988</v>
      </c>
      <c r="F3191" s="232">
        <v>8</v>
      </c>
      <c r="G3191" s="232" t="s">
        <v>1312</v>
      </c>
      <c r="H3191" s="233">
        <v>0.57199999999999995</v>
      </c>
      <c r="I3191" s="233">
        <v>0</v>
      </c>
      <c r="J3191" s="233">
        <v>0.32700000000000001</v>
      </c>
      <c r="K3191" s="234">
        <v>1402</v>
      </c>
      <c r="L3191" s="233">
        <v>0.153</v>
      </c>
      <c r="M3191" s="234">
        <v>2694</v>
      </c>
      <c r="N3191" s="233">
        <v>0</v>
      </c>
      <c r="O3191" s="233">
        <v>0</v>
      </c>
      <c r="P3191" s="233">
        <v>0.23699999999999999</v>
      </c>
      <c r="Q3191" s="234">
        <v>2833</v>
      </c>
      <c r="R3191" s="233">
        <v>0.107</v>
      </c>
      <c r="S3191" s="234">
        <v>5358</v>
      </c>
      <c r="T3191" s="233">
        <v>0</v>
      </c>
      <c r="U3191" s="235">
        <f t="shared" si="343"/>
        <v>417.55999999999995</v>
      </c>
      <c r="V3191" s="227">
        <f t="shared" si="344"/>
        <v>238.71</v>
      </c>
      <c r="W3191" s="227">
        <f t="shared" si="345"/>
        <v>228.52333333333331</v>
      </c>
      <c r="X3191" s="227">
        <f t="shared" si="348"/>
        <v>224.5</v>
      </c>
      <c r="Y3191" s="227">
        <f t="shared" si="346"/>
        <v>173.01</v>
      </c>
      <c r="Z3191" s="227">
        <f t="shared" si="347"/>
        <v>156.80444444444444</v>
      </c>
      <c r="AA3191" s="227">
        <f t="shared" si="349"/>
        <v>148.83333333333334</v>
      </c>
    </row>
    <row r="3192" spans="2:27" ht="13.5" hidden="1">
      <c r="B3192" s="232" t="s">
        <v>1110</v>
      </c>
      <c r="C3192" s="232" t="s">
        <v>804</v>
      </c>
      <c r="D3192" s="232" t="s">
        <v>982</v>
      </c>
      <c r="E3192" s="232" t="s">
        <v>988</v>
      </c>
      <c r="F3192" s="232">
        <v>16</v>
      </c>
      <c r="G3192" s="232" t="s">
        <v>1317</v>
      </c>
      <c r="H3192" s="233">
        <v>1.044</v>
      </c>
      <c r="I3192" s="233">
        <v>0</v>
      </c>
      <c r="J3192" s="233">
        <v>0.621</v>
      </c>
      <c r="K3192" s="234">
        <v>2629</v>
      </c>
      <c r="L3192" s="233">
        <v>0.29299999999999998</v>
      </c>
      <c r="M3192" s="234">
        <v>5097</v>
      </c>
      <c r="N3192" s="233">
        <v>0</v>
      </c>
      <c r="O3192" s="233">
        <v>0</v>
      </c>
      <c r="P3192" s="233">
        <v>0.441</v>
      </c>
      <c r="Q3192" s="234">
        <v>5314</v>
      </c>
      <c r="R3192" s="233">
        <v>0.20200000000000001</v>
      </c>
      <c r="S3192" s="234">
        <v>10022</v>
      </c>
      <c r="T3192" s="233">
        <v>0</v>
      </c>
      <c r="U3192" s="235">
        <f t="shared" si="343"/>
        <v>762.12</v>
      </c>
      <c r="V3192" s="227">
        <f t="shared" si="344"/>
        <v>453.33</v>
      </c>
      <c r="W3192" s="227">
        <f t="shared" si="345"/>
        <v>432.97333333333336</v>
      </c>
      <c r="X3192" s="227">
        <f t="shared" si="348"/>
        <v>424.75</v>
      </c>
      <c r="Y3192" s="227">
        <f t="shared" si="346"/>
        <v>321.93</v>
      </c>
      <c r="Z3192" s="227">
        <f t="shared" si="347"/>
        <v>295.07111111111112</v>
      </c>
      <c r="AA3192" s="227">
        <f t="shared" si="349"/>
        <v>278.38888888888891</v>
      </c>
    </row>
    <row r="3193" spans="2:27" ht="13.5" hidden="1">
      <c r="B3193" s="232" t="s">
        <v>1110</v>
      </c>
      <c r="C3193" s="232" t="s">
        <v>805</v>
      </c>
      <c r="D3193" s="232" t="s">
        <v>982</v>
      </c>
      <c r="E3193" s="232" t="s">
        <v>988</v>
      </c>
      <c r="F3193" s="232">
        <v>32</v>
      </c>
      <c r="G3193" s="232" t="s">
        <v>1316</v>
      </c>
      <c r="H3193" s="233">
        <v>1.988</v>
      </c>
      <c r="I3193" s="233">
        <v>0</v>
      </c>
      <c r="J3193" s="233">
        <v>1.2090000000000001</v>
      </c>
      <c r="K3193" s="234">
        <v>5082</v>
      </c>
      <c r="L3193" s="233">
        <v>0.57299999999999995</v>
      </c>
      <c r="M3193" s="234">
        <v>9905</v>
      </c>
      <c r="N3193" s="233">
        <v>0</v>
      </c>
      <c r="O3193" s="233">
        <v>0</v>
      </c>
      <c r="P3193" s="233">
        <v>0.84899999999999998</v>
      </c>
      <c r="Q3193" s="234">
        <v>10275</v>
      </c>
      <c r="R3193" s="233">
        <v>0.39100000000000001</v>
      </c>
      <c r="S3193" s="234">
        <v>19350</v>
      </c>
      <c r="T3193" s="233">
        <v>0</v>
      </c>
      <c r="U3193" s="235">
        <f t="shared" si="343"/>
        <v>1451.24</v>
      </c>
      <c r="V3193" s="227">
        <f t="shared" si="344"/>
        <v>882.57</v>
      </c>
      <c r="W3193" s="227">
        <f t="shared" si="345"/>
        <v>841.79</v>
      </c>
      <c r="X3193" s="227">
        <f t="shared" si="348"/>
        <v>825.41666666666663</v>
      </c>
      <c r="Y3193" s="227">
        <f t="shared" si="346"/>
        <v>619.77</v>
      </c>
      <c r="Z3193" s="227">
        <f t="shared" si="347"/>
        <v>570.84666666666669</v>
      </c>
      <c r="AA3193" s="227">
        <f t="shared" si="349"/>
        <v>537.5</v>
      </c>
    </row>
    <row r="3194" spans="2:27" ht="13.5" hidden="1">
      <c r="B3194" s="232" t="s">
        <v>1110</v>
      </c>
      <c r="C3194" s="232" t="s">
        <v>806</v>
      </c>
      <c r="D3194" s="232" t="s">
        <v>982</v>
      </c>
      <c r="E3194" s="232" t="s">
        <v>988</v>
      </c>
      <c r="F3194" s="232">
        <v>2</v>
      </c>
      <c r="G3194" s="232" t="s">
        <v>1315</v>
      </c>
      <c r="H3194" s="233">
        <v>0.17399999999999999</v>
      </c>
      <c r="I3194" s="233">
        <v>0</v>
      </c>
      <c r="J3194" s="233">
        <v>0.106</v>
      </c>
      <c r="K3194" s="234">
        <v>483</v>
      </c>
      <c r="L3194" s="233">
        <v>4.8000000000000001E-2</v>
      </c>
      <c r="M3194" s="234">
        <v>891</v>
      </c>
      <c r="N3194" s="233">
        <v>0</v>
      </c>
      <c r="O3194" s="233">
        <v>0</v>
      </c>
      <c r="P3194" s="233">
        <v>8.4000000000000005E-2</v>
      </c>
      <c r="Q3194" s="234">
        <v>972</v>
      </c>
      <c r="R3194" s="233">
        <v>3.6999999999999998E-2</v>
      </c>
      <c r="S3194" s="234">
        <v>1860</v>
      </c>
      <c r="T3194" s="233">
        <v>0</v>
      </c>
      <c r="U3194" s="235">
        <f t="shared" si="343"/>
        <v>127.02</v>
      </c>
      <c r="V3194" s="227">
        <f t="shared" si="344"/>
        <v>77.38</v>
      </c>
      <c r="W3194" s="227">
        <f t="shared" si="345"/>
        <v>75.289999999999992</v>
      </c>
      <c r="X3194" s="227">
        <f t="shared" si="348"/>
        <v>74.25</v>
      </c>
      <c r="Y3194" s="227">
        <f t="shared" si="346"/>
        <v>61.32</v>
      </c>
      <c r="Z3194" s="227">
        <f t="shared" si="347"/>
        <v>54.01</v>
      </c>
      <c r="AA3194" s="227">
        <f t="shared" si="349"/>
        <v>51.666666666666664</v>
      </c>
    </row>
    <row r="3195" spans="2:27" ht="13.5" hidden="1">
      <c r="B3195" s="232" t="s">
        <v>1110</v>
      </c>
      <c r="C3195" s="232" t="s">
        <v>807</v>
      </c>
      <c r="D3195" s="232" t="s">
        <v>982</v>
      </c>
      <c r="E3195" s="232" t="s">
        <v>988</v>
      </c>
      <c r="F3195" s="232">
        <v>96</v>
      </c>
      <c r="G3195" s="232" t="s">
        <v>1356</v>
      </c>
      <c r="H3195" s="233">
        <v>5.7640000000000002</v>
      </c>
      <c r="I3195" s="233">
        <v>0</v>
      </c>
      <c r="J3195" s="233">
        <v>3.5609999999999999</v>
      </c>
      <c r="K3195" s="234">
        <v>14893</v>
      </c>
      <c r="L3195" s="233">
        <v>1.6930000000000001</v>
      </c>
      <c r="M3195" s="234">
        <v>29135</v>
      </c>
      <c r="N3195" s="233">
        <v>0</v>
      </c>
      <c r="O3195" s="233">
        <v>0</v>
      </c>
      <c r="P3195" s="233">
        <v>2.48</v>
      </c>
      <c r="Q3195" s="234">
        <v>30122</v>
      </c>
      <c r="R3195" s="233">
        <v>1.1459999999999999</v>
      </c>
      <c r="S3195" s="234">
        <v>56662</v>
      </c>
      <c r="T3195" s="233">
        <v>0</v>
      </c>
      <c r="U3195" s="235">
        <f t="shared" si="343"/>
        <v>4207.72</v>
      </c>
      <c r="V3195" s="227">
        <f t="shared" si="344"/>
        <v>2599.5299999999997</v>
      </c>
      <c r="W3195" s="227">
        <f t="shared" si="345"/>
        <v>2476.9733333333334</v>
      </c>
      <c r="X3195" s="227">
        <f t="shared" si="348"/>
        <v>2427.9166666666665</v>
      </c>
      <c r="Y3195" s="227">
        <f t="shared" si="346"/>
        <v>1810.4</v>
      </c>
      <c r="Z3195" s="227">
        <f t="shared" si="347"/>
        <v>1673.3022222222221</v>
      </c>
      <c r="AA3195" s="227">
        <f t="shared" si="349"/>
        <v>1573.9444444444443</v>
      </c>
    </row>
    <row r="3196" spans="2:27" ht="13.5" hidden="1">
      <c r="B3196" s="232" t="s">
        <v>1110</v>
      </c>
      <c r="C3196" s="232" t="s">
        <v>808</v>
      </c>
      <c r="D3196" s="232" t="s">
        <v>982</v>
      </c>
      <c r="E3196" s="232" t="s">
        <v>988</v>
      </c>
      <c r="F3196" s="232">
        <v>4</v>
      </c>
      <c r="G3196" s="232" t="s">
        <v>1311</v>
      </c>
      <c r="H3196" s="233">
        <v>0.29199999999999998</v>
      </c>
      <c r="I3196" s="233">
        <v>0</v>
      </c>
      <c r="J3196" s="233">
        <v>0.18</v>
      </c>
      <c r="K3196" s="234">
        <v>789</v>
      </c>
      <c r="L3196" s="233">
        <v>8.3000000000000004E-2</v>
      </c>
      <c r="M3196" s="234">
        <v>1492</v>
      </c>
      <c r="N3196" s="233">
        <v>0</v>
      </c>
      <c r="O3196" s="233">
        <v>0</v>
      </c>
      <c r="P3196" s="233">
        <v>0.13500000000000001</v>
      </c>
      <c r="Q3196" s="234">
        <v>1592</v>
      </c>
      <c r="R3196" s="233">
        <v>0.06</v>
      </c>
      <c r="S3196" s="234">
        <v>3026</v>
      </c>
      <c r="T3196" s="233">
        <v>0</v>
      </c>
      <c r="U3196" s="235">
        <f t="shared" si="343"/>
        <v>213.16</v>
      </c>
      <c r="V3196" s="227">
        <f t="shared" si="344"/>
        <v>131.4</v>
      </c>
      <c r="W3196" s="227">
        <f t="shared" si="345"/>
        <v>126.34</v>
      </c>
      <c r="X3196" s="227">
        <f t="shared" si="348"/>
        <v>124.33333333333333</v>
      </c>
      <c r="Y3196" s="227">
        <f t="shared" si="346"/>
        <v>98.550000000000011</v>
      </c>
      <c r="Z3196" s="227">
        <f t="shared" si="347"/>
        <v>88.022222222222211</v>
      </c>
      <c r="AA3196" s="227">
        <f t="shared" si="349"/>
        <v>84.055555555555557</v>
      </c>
    </row>
    <row r="3197" spans="2:27" ht="13.5" hidden="1">
      <c r="B3197" s="232" t="s">
        <v>1110</v>
      </c>
      <c r="C3197" s="232" t="s">
        <v>809</v>
      </c>
      <c r="D3197" s="232" t="s">
        <v>982</v>
      </c>
      <c r="E3197" s="232" t="s">
        <v>988</v>
      </c>
      <c r="F3197" s="232">
        <v>48</v>
      </c>
      <c r="G3197" s="232" t="s">
        <v>1310</v>
      </c>
      <c r="H3197" s="233">
        <v>2.669</v>
      </c>
      <c r="I3197" s="233">
        <v>0</v>
      </c>
      <c r="J3197" s="233">
        <v>1.6439999999999999</v>
      </c>
      <c r="K3197" s="234">
        <v>6872</v>
      </c>
      <c r="L3197" s="233">
        <v>0.78400000000000003</v>
      </c>
      <c r="M3197" s="234">
        <v>13479</v>
      </c>
      <c r="N3197" s="233">
        <v>0</v>
      </c>
      <c r="O3197" s="233">
        <v>0</v>
      </c>
      <c r="P3197" s="233">
        <v>1.153</v>
      </c>
      <c r="Q3197" s="234">
        <v>14081</v>
      </c>
      <c r="R3197" s="233">
        <v>0.53600000000000003</v>
      </c>
      <c r="S3197" s="234">
        <v>26557</v>
      </c>
      <c r="T3197" s="233">
        <v>0</v>
      </c>
      <c r="U3197" s="235">
        <f t="shared" si="343"/>
        <v>1948.3700000000001</v>
      </c>
      <c r="V3197" s="227">
        <f t="shared" si="344"/>
        <v>1200.1199999999999</v>
      </c>
      <c r="W3197" s="227">
        <f t="shared" si="345"/>
        <v>1144.9866666666667</v>
      </c>
      <c r="X3197" s="227">
        <f t="shared" si="348"/>
        <v>1123.25</v>
      </c>
      <c r="Y3197" s="227">
        <f t="shared" si="346"/>
        <v>841.69</v>
      </c>
      <c r="Z3197" s="227">
        <f t="shared" si="347"/>
        <v>782.41888888888889</v>
      </c>
      <c r="AA3197" s="227">
        <f t="shared" si="349"/>
        <v>737.69444444444446</v>
      </c>
    </row>
    <row r="3198" spans="2:27" ht="13.5" hidden="1">
      <c r="B3198" s="232" t="s">
        <v>1110</v>
      </c>
      <c r="C3198" s="232" t="s">
        <v>810</v>
      </c>
      <c r="D3198" s="232" t="s">
        <v>982</v>
      </c>
      <c r="E3198" s="232" t="s">
        <v>988</v>
      </c>
      <c r="F3198" s="232">
        <v>64</v>
      </c>
      <c r="G3198" s="232" t="s">
        <v>1345</v>
      </c>
      <c r="H3198" s="233">
        <v>3.5169999999999999</v>
      </c>
      <c r="I3198" s="233">
        <v>0</v>
      </c>
      <c r="J3198" s="233">
        <v>2.1720000000000002</v>
      </c>
      <c r="K3198" s="234">
        <v>9075</v>
      </c>
      <c r="L3198" s="233">
        <v>1.036</v>
      </c>
      <c r="M3198" s="234">
        <v>17797</v>
      </c>
      <c r="N3198" s="233">
        <v>0</v>
      </c>
      <c r="O3198" s="233">
        <v>0</v>
      </c>
      <c r="P3198" s="233">
        <v>1.5189999999999999</v>
      </c>
      <c r="Q3198" s="234">
        <v>18538</v>
      </c>
      <c r="R3198" s="233">
        <v>0.70499999999999996</v>
      </c>
      <c r="S3198" s="234">
        <v>34936</v>
      </c>
      <c r="T3198" s="233">
        <v>0</v>
      </c>
      <c r="U3198" s="235">
        <f t="shared" si="343"/>
        <v>2567.41</v>
      </c>
      <c r="V3198" s="227">
        <f t="shared" si="344"/>
        <v>1585.5600000000002</v>
      </c>
      <c r="W3198" s="227">
        <f t="shared" si="345"/>
        <v>1512.53</v>
      </c>
      <c r="X3198" s="227">
        <f t="shared" si="348"/>
        <v>1483.0833333333333</v>
      </c>
      <c r="Y3198" s="227">
        <f t="shared" si="346"/>
        <v>1108.8699999999999</v>
      </c>
      <c r="Z3198" s="227">
        <f t="shared" si="347"/>
        <v>1029.5944444444444</v>
      </c>
      <c r="AA3198" s="227">
        <f t="shared" si="349"/>
        <v>970.44444444444446</v>
      </c>
    </row>
    <row r="3199" spans="2:27" ht="13.5" hidden="1">
      <c r="B3199" s="232" t="s">
        <v>1110</v>
      </c>
      <c r="C3199" s="232" t="s">
        <v>811</v>
      </c>
      <c r="D3199" s="232" t="s">
        <v>982</v>
      </c>
      <c r="E3199" s="232" t="s">
        <v>988</v>
      </c>
      <c r="F3199" s="232">
        <v>96</v>
      </c>
      <c r="G3199" s="232" t="s">
        <v>1356</v>
      </c>
      <c r="H3199" s="233">
        <v>5.2130000000000001</v>
      </c>
      <c r="I3199" s="233">
        <v>0</v>
      </c>
      <c r="J3199" s="233">
        <v>3.2290000000000001</v>
      </c>
      <c r="K3199" s="234">
        <v>13481</v>
      </c>
      <c r="L3199" s="233">
        <v>1.5389999999999999</v>
      </c>
      <c r="M3199" s="234">
        <v>26433</v>
      </c>
      <c r="N3199" s="233">
        <v>0</v>
      </c>
      <c r="O3199" s="233">
        <v>0</v>
      </c>
      <c r="P3199" s="233">
        <v>2.2519999999999998</v>
      </c>
      <c r="Q3199" s="234">
        <v>27452</v>
      </c>
      <c r="R3199" s="233">
        <v>1.0449999999999999</v>
      </c>
      <c r="S3199" s="234">
        <v>51695</v>
      </c>
      <c r="T3199" s="233">
        <v>0</v>
      </c>
      <c r="U3199" s="235">
        <f t="shared" si="343"/>
        <v>3805.4900000000002</v>
      </c>
      <c r="V3199" s="227">
        <f t="shared" si="344"/>
        <v>2357.17</v>
      </c>
      <c r="W3199" s="227">
        <f t="shared" si="345"/>
        <v>2246.8866666666668</v>
      </c>
      <c r="X3199" s="227">
        <f t="shared" si="348"/>
        <v>2202.75</v>
      </c>
      <c r="Y3199" s="227">
        <f t="shared" si="346"/>
        <v>1643.9599999999998</v>
      </c>
      <c r="Z3199" s="227">
        <f t="shared" si="347"/>
        <v>1525.4055555555556</v>
      </c>
      <c r="AA3199" s="227">
        <f t="shared" si="349"/>
        <v>1435.9722222222222</v>
      </c>
    </row>
    <row r="3200" spans="2:27" ht="13.5" hidden="1">
      <c r="B3200" s="232" t="s">
        <v>1110</v>
      </c>
      <c r="C3200" s="232" t="s">
        <v>812</v>
      </c>
      <c r="D3200" s="232" t="s">
        <v>982</v>
      </c>
      <c r="E3200" s="232" t="s">
        <v>988</v>
      </c>
      <c r="F3200" s="232">
        <v>8</v>
      </c>
      <c r="G3200" s="232" t="s">
        <v>1312</v>
      </c>
      <c r="H3200" s="233">
        <v>0.54900000000000004</v>
      </c>
      <c r="I3200" s="233">
        <v>0</v>
      </c>
      <c r="J3200" s="233">
        <v>0.32400000000000001</v>
      </c>
      <c r="K3200" s="234">
        <v>1364</v>
      </c>
      <c r="L3200" s="233">
        <v>0.156</v>
      </c>
      <c r="M3200" s="234">
        <v>2684</v>
      </c>
      <c r="N3200" s="233">
        <v>0</v>
      </c>
      <c r="O3200" s="233">
        <v>0</v>
      </c>
      <c r="P3200" s="233">
        <v>0.23699999999999999</v>
      </c>
      <c r="Q3200" s="234">
        <v>2938</v>
      </c>
      <c r="R3200" s="233">
        <v>0.112</v>
      </c>
      <c r="S3200" s="234">
        <v>5608</v>
      </c>
      <c r="T3200" s="233">
        <v>0</v>
      </c>
      <c r="U3200" s="235">
        <f t="shared" si="343"/>
        <v>400.77000000000004</v>
      </c>
      <c r="V3200" s="227">
        <f t="shared" si="344"/>
        <v>236.52</v>
      </c>
      <c r="W3200" s="227">
        <f t="shared" si="345"/>
        <v>227.54666666666668</v>
      </c>
      <c r="X3200" s="227">
        <f t="shared" si="348"/>
        <v>223.66666666666666</v>
      </c>
      <c r="Y3200" s="227">
        <f t="shared" si="346"/>
        <v>173.01</v>
      </c>
      <c r="Z3200" s="227">
        <f t="shared" si="347"/>
        <v>163.37111111111113</v>
      </c>
      <c r="AA3200" s="227">
        <f t="shared" si="349"/>
        <v>155.77777777777777</v>
      </c>
    </row>
    <row r="3201" spans="2:27" ht="13.5" hidden="1">
      <c r="B3201" s="232" t="s">
        <v>1110</v>
      </c>
      <c r="C3201" s="232" t="s">
        <v>813</v>
      </c>
      <c r="D3201" s="232" t="s">
        <v>982</v>
      </c>
      <c r="E3201" s="232" t="s">
        <v>988</v>
      </c>
      <c r="F3201" s="232">
        <v>16</v>
      </c>
      <c r="G3201" s="232" t="s">
        <v>1317</v>
      </c>
      <c r="H3201" s="233">
        <v>0.97299999999999998</v>
      </c>
      <c r="I3201" s="233">
        <v>0</v>
      </c>
      <c r="J3201" s="233">
        <v>0.58799999999999997</v>
      </c>
      <c r="K3201" s="234">
        <v>2466</v>
      </c>
      <c r="L3201" s="233">
        <v>0.28100000000000003</v>
      </c>
      <c r="M3201" s="234">
        <v>4843</v>
      </c>
      <c r="N3201" s="233">
        <v>0</v>
      </c>
      <c r="O3201" s="233">
        <v>0</v>
      </c>
      <c r="P3201" s="233">
        <v>0.42</v>
      </c>
      <c r="Q3201" s="234">
        <v>5166</v>
      </c>
      <c r="R3201" s="233">
        <v>0.19700000000000001</v>
      </c>
      <c r="S3201" s="234">
        <v>9798</v>
      </c>
      <c r="T3201" s="233">
        <v>0</v>
      </c>
      <c r="U3201" s="235">
        <f t="shared" si="343"/>
        <v>710.29</v>
      </c>
      <c r="V3201" s="227">
        <f t="shared" si="344"/>
        <v>429.23999999999995</v>
      </c>
      <c r="W3201" s="227">
        <f t="shared" si="345"/>
        <v>410.63</v>
      </c>
      <c r="X3201" s="227">
        <f t="shared" si="348"/>
        <v>403.58333333333331</v>
      </c>
      <c r="Y3201" s="227">
        <f t="shared" si="346"/>
        <v>306.59999999999997</v>
      </c>
      <c r="Z3201" s="227">
        <f t="shared" si="347"/>
        <v>287.31</v>
      </c>
      <c r="AA3201" s="227">
        <f t="shared" si="349"/>
        <v>272.16666666666669</v>
      </c>
    </row>
    <row r="3202" spans="2:27" ht="13.5" hidden="1">
      <c r="B3202" s="232" t="s">
        <v>1110</v>
      </c>
      <c r="C3202" s="232" t="s">
        <v>814</v>
      </c>
      <c r="D3202" s="232" t="s">
        <v>982</v>
      </c>
      <c r="E3202" s="232" t="s">
        <v>988</v>
      </c>
      <c r="F3202" s="232">
        <v>32</v>
      </c>
      <c r="G3202" s="232" t="s">
        <v>1316</v>
      </c>
      <c r="H3202" s="233">
        <v>1.821</v>
      </c>
      <c r="I3202" s="233">
        <v>0</v>
      </c>
      <c r="J3202" s="233">
        <v>1.1160000000000001</v>
      </c>
      <c r="K3202" s="234">
        <v>4669</v>
      </c>
      <c r="L3202" s="233">
        <v>0.53300000000000003</v>
      </c>
      <c r="M3202" s="234">
        <v>9161</v>
      </c>
      <c r="N3202" s="233">
        <v>0</v>
      </c>
      <c r="O3202" s="233">
        <v>0</v>
      </c>
      <c r="P3202" s="233">
        <v>0.78700000000000003</v>
      </c>
      <c r="Q3202" s="234">
        <v>9624</v>
      </c>
      <c r="R3202" s="233">
        <v>0.36599999999999999</v>
      </c>
      <c r="S3202" s="234">
        <v>18177</v>
      </c>
      <c r="T3202" s="233">
        <v>0</v>
      </c>
      <c r="U3202" s="235">
        <f t="shared" si="343"/>
        <v>1329.33</v>
      </c>
      <c r="V3202" s="227">
        <f t="shared" si="344"/>
        <v>814.68000000000006</v>
      </c>
      <c r="W3202" s="227">
        <f t="shared" si="345"/>
        <v>778.1733333333334</v>
      </c>
      <c r="X3202" s="227">
        <f t="shared" si="348"/>
        <v>763.41666666666663</v>
      </c>
      <c r="Y3202" s="227">
        <f t="shared" si="346"/>
        <v>574.51</v>
      </c>
      <c r="Z3202" s="227">
        <f t="shared" si="347"/>
        <v>534.51333333333332</v>
      </c>
      <c r="AA3202" s="227">
        <f t="shared" si="349"/>
        <v>504.91666666666669</v>
      </c>
    </row>
    <row r="3203" spans="2:27" ht="13.5" hidden="1">
      <c r="B3203" s="232" t="s">
        <v>1110</v>
      </c>
      <c r="C3203" s="232" t="s">
        <v>815</v>
      </c>
      <c r="D3203" s="232" t="s">
        <v>982</v>
      </c>
      <c r="E3203" s="232" t="s">
        <v>988</v>
      </c>
      <c r="F3203" s="232">
        <v>2</v>
      </c>
      <c r="G3203" s="232" t="s">
        <v>1315</v>
      </c>
      <c r="H3203" s="233">
        <v>0.16200000000000001</v>
      </c>
      <c r="I3203" s="233">
        <v>0</v>
      </c>
      <c r="J3203" s="233">
        <v>9.0999999999999998E-2</v>
      </c>
      <c r="K3203" s="234">
        <v>385</v>
      </c>
      <c r="L3203" s="233">
        <v>4.2999999999999997E-2</v>
      </c>
      <c r="M3203" s="234">
        <v>758</v>
      </c>
      <c r="N3203" s="233">
        <v>0</v>
      </c>
      <c r="O3203" s="233">
        <v>0</v>
      </c>
      <c r="P3203" s="233">
        <v>6.8000000000000005E-2</v>
      </c>
      <c r="Q3203" s="234">
        <v>853</v>
      </c>
      <c r="R3203" s="233">
        <v>3.2000000000000001E-2</v>
      </c>
      <c r="S3203" s="234">
        <v>1639</v>
      </c>
      <c r="T3203" s="233">
        <v>0</v>
      </c>
      <c r="U3203" s="235">
        <f t="shared" si="343"/>
        <v>118.26</v>
      </c>
      <c r="V3203" s="227">
        <f t="shared" si="344"/>
        <v>66.429999999999993</v>
      </c>
      <c r="W3203" s="227">
        <f t="shared" si="345"/>
        <v>63.473333333333329</v>
      </c>
      <c r="X3203" s="227">
        <f t="shared" si="348"/>
        <v>63.166666666666664</v>
      </c>
      <c r="Y3203" s="227">
        <f t="shared" si="346"/>
        <v>49.64</v>
      </c>
      <c r="Z3203" s="227">
        <f t="shared" si="347"/>
        <v>47.054444444444442</v>
      </c>
      <c r="AA3203" s="227">
        <f t="shared" si="349"/>
        <v>45.527777777777779</v>
      </c>
    </row>
    <row r="3204" spans="2:27" ht="13.5" hidden="1">
      <c r="B3204" s="232" t="s">
        <v>1110</v>
      </c>
      <c r="C3204" s="232" t="s">
        <v>816</v>
      </c>
      <c r="D3204" s="232" t="s">
        <v>982</v>
      </c>
      <c r="E3204" s="232" t="s">
        <v>988</v>
      </c>
      <c r="F3204" s="232">
        <v>4</v>
      </c>
      <c r="G3204" s="232" t="s">
        <v>1311</v>
      </c>
      <c r="H3204" s="233">
        <v>0.26800000000000002</v>
      </c>
      <c r="I3204" s="233">
        <v>0</v>
      </c>
      <c r="J3204" s="233">
        <v>0.182</v>
      </c>
      <c r="K3204" s="234">
        <v>770</v>
      </c>
      <c r="L3204" s="233">
        <v>8.7999999999999995E-2</v>
      </c>
      <c r="M3204" s="234">
        <v>1517</v>
      </c>
      <c r="N3204" s="233">
        <v>0</v>
      </c>
      <c r="O3204" s="233">
        <v>0</v>
      </c>
      <c r="P3204" s="233">
        <v>0.13700000000000001</v>
      </c>
      <c r="Q3204" s="234">
        <v>1706</v>
      </c>
      <c r="R3204" s="233">
        <v>6.4000000000000001E-2</v>
      </c>
      <c r="S3204" s="234">
        <v>3277</v>
      </c>
      <c r="T3204" s="233">
        <v>0</v>
      </c>
      <c r="U3204" s="235">
        <f t="shared" ref="U3204:U3267" si="350">H3204*hour_M</f>
        <v>195.64000000000001</v>
      </c>
      <c r="V3204" s="227">
        <f t="shared" ref="V3204:V3267" si="351">J3204*hour_M</f>
        <v>132.85999999999999</v>
      </c>
      <c r="W3204" s="227">
        <f t="shared" ref="W3204:W3267" si="352">K3204/12+L3204*hour_M</f>
        <v>128.40666666666667</v>
      </c>
      <c r="X3204" s="227">
        <f t="shared" si="348"/>
        <v>126.41666666666667</v>
      </c>
      <c r="Y3204" s="227">
        <f t="shared" ref="Y3204:Y3267" si="353">P3204*hour_M</f>
        <v>100.01</v>
      </c>
      <c r="Z3204" s="227">
        <f t="shared" ref="Z3204:Z3267" si="354">Q3204/36+R3204*hour_M</f>
        <v>94.108888888888885</v>
      </c>
      <c r="AA3204" s="227">
        <f t="shared" si="349"/>
        <v>91.027777777777771</v>
      </c>
    </row>
    <row r="3205" spans="2:27" ht="13.5" hidden="1">
      <c r="B3205" s="232" t="s">
        <v>1110</v>
      </c>
      <c r="C3205" s="232" t="s">
        <v>817</v>
      </c>
      <c r="D3205" s="232" t="s">
        <v>982</v>
      </c>
      <c r="E3205" s="232" t="s">
        <v>988</v>
      </c>
      <c r="F3205" s="232">
        <v>48</v>
      </c>
      <c r="G3205" s="232" t="s">
        <v>1310</v>
      </c>
      <c r="H3205" s="233">
        <v>3.173</v>
      </c>
      <c r="I3205" s="233">
        <v>0</v>
      </c>
      <c r="J3205" s="233">
        <v>1.9590000000000001</v>
      </c>
      <c r="K3205" s="234">
        <v>8184</v>
      </c>
      <c r="L3205" s="233">
        <v>0.93400000000000005</v>
      </c>
      <c r="M3205" s="234">
        <v>16050</v>
      </c>
      <c r="N3205" s="233">
        <v>0</v>
      </c>
      <c r="O3205" s="233">
        <v>0</v>
      </c>
      <c r="P3205" s="233">
        <v>1.371</v>
      </c>
      <c r="Q3205" s="234">
        <v>16730</v>
      </c>
      <c r="R3205" s="233">
        <v>0.63700000000000001</v>
      </c>
      <c r="S3205" s="234">
        <v>31537</v>
      </c>
      <c r="T3205" s="233">
        <v>0</v>
      </c>
      <c r="U3205" s="235">
        <f t="shared" si="350"/>
        <v>2316.29</v>
      </c>
      <c r="V3205" s="227">
        <f t="shared" si="351"/>
        <v>1430.0700000000002</v>
      </c>
      <c r="W3205" s="227">
        <f t="shared" si="352"/>
        <v>1363.8200000000002</v>
      </c>
      <c r="X3205" s="227">
        <f t="shared" ref="X3205:X3268" si="355">M3205/12</f>
        <v>1337.5</v>
      </c>
      <c r="Y3205" s="227">
        <f t="shared" si="353"/>
        <v>1000.83</v>
      </c>
      <c r="Z3205" s="227">
        <f t="shared" si="354"/>
        <v>929.73222222222216</v>
      </c>
      <c r="AA3205" s="227">
        <f t="shared" ref="AA3205:AA3268" si="356">S3205/36</f>
        <v>876.02777777777783</v>
      </c>
    </row>
    <row r="3206" spans="2:27" ht="13.5" hidden="1">
      <c r="B3206" s="232" t="s">
        <v>1110</v>
      </c>
      <c r="C3206" s="232" t="s">
        <v>818</v>
      </c>
      <c r="D3206" s="232" t="s">
        <v>982</v>
      </c>
      <c r="E3206" s="232" t="s">
        <v>988</v>
      </c>
      <c r="F3206" s="232">
        <v>64</v>
      </c>
      <c r="G3206" s="232" t="s">
        <v>1345</v>
      </c>
      <c r="H3206" s="233">
        <v>4.1890000000000001</v>
      </c>
      <c r="I3206" s="233">
        <v>0</v>
      </c>
      <c r="J3206" s="233">
        <v>2.5920000000000001</v>
      </c>
      <c r="K3206" s="234">
        <v>10824</v>
      </c>
      <c r="L3206" s="233">
        <v>1.236</v>
      </c>
      <c r="M3206" s="234">
        <v>21225</v>
      </c>
      <c r="N3206" s="233">
        <v>0</v>
      </c>
      <c r="O3206" s="233">
        <v>0</v>
      </c>
      <c r="P3206" s="233">
        <v>1.81</v>
      </c>
      <c r="Q3206" s="234">
        <v>22070</v>
      </c>
      <c r="R3206" s="233">
        <v>0.84</v>
      </c>
      <c r="S3206" s="234">
        <v>41576</v>
      </c>
      <c r="T3206" s="233">
        <v>0</v>
      </c>
      <c r="U3206" s="235">
        <f t="shared" si="350"/>
        <v>3057.9700000000003</v>
      </c>
      <c r="V3206" s="227">
        <f t="shared" si="351"/>
        <v>1892.16</v>
      </c>
      <c r="W3206" s="227">
        <f t="shared" si="352"/>
        <v>1804.28</v>
      </c>
      <c r="X3206" s="227">
        <f t="shared" si="355"/>
        <v>1768.75</v>
      </c>
      <c r="Y3206" s="227">
        <f t="shared" si="353"/>
        <v>1321.3</v>
      </c>
      <c r="Z3206" s="227">
        <f t="shared" si="354"/>
        <v>1226.2555555555555</v>
      </c>
      <c r="AA3206" s="227">
        <f t="shared" si="356"/>
        <v>1154.8888888888889</v>
      </c>
    </row>
    <row r="3207" spans="2:27" ht="13.5" hidden="1">
      <c r="B3207" s="232" t="s">
        <v>1110</v>
      </c>
      <c r="C3207" s="232" t="s">
        <v>819</v>
      </c>
      <c r="D3207" s="232" t="s">
        <v>982</v>
      </c>
      <c r="E3207" s="232" t="s">
        <v>988</v>
      </c>
      <c r="F3207" s="232">
        <v>96</v>
      </c>
      <c r="G3207" s="232" t="s">
        <v>1356</v>
      </c>
      <c r="H3207" s="233">
        <v>6.2210000000000001</v>
      </c>
      <c r="I3207" s="233">
        <v>0</v>
      </c>
      <c r="J3207" s="233">
        <v>3.8580000000000001</v>
      </c>
      <c r="K3207" s="234">
        <v>16105</v>
      </c>
      <c r="L3207" s="233">
        <v>1.8380000000000001</v>
      </c>
      <c r="M3207" s="234">
        <v>31576</v>
      </c>
      <c r="N3207" s="233">
        <v>0</v>
      </c>
      <c r="O3207" s="233">
        <v>0</v>
      </c>
      <c r="P3207" s="233">
        <v>2.6869999999999998</v>
      </c>
      <c r="Q3207" s="234">
        <v>32750</v>
      </c>
      <c r="R3207" s="233">
        <v>1.246</v>
      </c>
      <c r="S3207" s="234">
        <v>61655</v>
      </c>
      <c r="T3207" s="233">
        <v>0</v>
      </c>
      <c r="U3207" s="235">
        <f t="shared" si="350"/>
        <v>4541.33</v>
      </c>
      <c r="V3207" s="227">
        <f t="shared" si="351"/>
        <v>2816.34</v>
      </c>
      <c r="W3207" s="227">
        <f t="shared" si="352"/>
        <v>2683.8233333333333</v>
      </c>
      <c r="X3207" s="227">
        <f t="shared" si="355"/>
        <v>2631.3333333333335</v>
      </c>
      <c r="Y3207" s="227">
        <f t="shared" si="353"/>
        <v>1961.51</v>
      </c>
      <c r="Z3207" s="227">
        <f t="shared" si="354"/>
        <v>1819.3022222222221</v>
      </c>
      <c r="AA3207" s="227">
        <f t="shared" si="356"/>
        <v>1712.6388888888889</v>
      </c>
    </row>
    <row r="3208" spans="2:27" ht="13.5" hidden="1">
      <c r="B3208" s="232" t="s">
        <v>1110</v>
      </c>
      <c r="C3208" s="232" t="s">
        <v>820</v>
      </c>
      <c r="D3208" s="232" t="s">
        <v>982</v>
      </c>
      <c r="E3208" s="232" t="s">
        <v>988</v>
      </c>
      <c r="F3208" s="232">
        <v>8</v>
      </c>
      <c r="G3208" s="232" t="s">
        <v>1312</v>
      </c>
      <c r="H3208" s="233">
        <v>0.63300000000000001</v>
      </c>
      <c r="I3208" s="233">
        <v>0</v>
      </c>
      <c r="J3208" s="233">
        <v>0.376</v>
      </c>
      <c r="K3208" s="234">
        <v>1583</v>
      </c>
      <c r="L3208" s="233">
        <v>0.18099999999999999</v>
      </c>
      <c r="M3208" s="234">
        <v>3113</v>
      </c>
      <c r="N3208" s="233">
        <v>0</v>
      </c>
      <c r="O3208" s="233">
        <v>0</v>
      </c>
      <c r="P3208" s="233">
        <v>0.27300000000000002</v>
      </c>
      <c r="Q3208" s="234">
        <v>3379</v>
      </c>
      <c r="R3208" s="233">
        <v>0.129</v>
      </c>
      <c r="S3208" s="234">
        <v>6438</v>
      </c>
      <c r="T3208" s="233">
        <v>0</v>
      </c>
      <c r="U3208" s="235">
        <f t="shared" si="350"/>
        <v>462.09000000000003</v>
      </c>
      <c r="V3208" s="227">
        <f t="shared" si="351"/>
        <v>274.48</v>
      </c>
      <c r="W3208" s="227">
        <f t="shared" si="352"/>
        <v>264.04666666666662</v>
      </c>
      <c r="X3208" s="227">
        <f t="shared" si="355"/>
        <v>259.41666666666669</v>
      </c>
      <c r="Y3208" s="227">
        <f t="shared" si="353"/>
        <v>199.29000000000002</v>
      </c>
      <c r="Z3208" s="227">
        <f t="shared" si="354"/>
        <v>188.0311111111111</v>
      </c>
      <c r="AA3208" s="227">
        <f t="shared" si="356"/>
        <v>178.83333333333334</v>
      </c>
    </row>
    <row r="3209" spans="2:27" ht="13.5" hidden="1">
      <c r="B3209" s="232" t="s">
        <v>1110</v>
      </c>
      <c r="C3209" s="232" t="s">
        <v>821</v>
      </c>
      <c r="D3209" s="232" t="s">
        <v>982</v>
      </c>
      <c r="E3209" s="232" t="s">
        <v>988</v>
      </c>
      <c r="F3209" s="232">
        <v>16</v>
      </c>
      <c r="G3209" s="232" t="s">
        <v>1317</v>
      </c>
      <c r="H3209" s="233">
        <v>1.141</v>
      </c>
      <c r="I3209" s="233">
        <v>0</v>
      </c>
      <c r="J3209" s="233">
        <v>0.69299999999999995</v>
      </c>
      <c r="K3209" s="234">
        <v>2903</v>
      </c>
      <c r="L3209" s="233">
        <v>0.33100000000000002</v>
      </c>
      <c r="M3209" s="234">
        <v>5700</v>
      </c>
      <c r="N3209" s="233">
        <v>0</v>
      </c>
      <c r="O3209" s="233">
        <v>0</v>
      </c>
      <c r="P3209" s="233">
        <v>0.49299999999999999</v>
      </c>
      <c r="Q3209" s="234">
        <v>6049</v>
      </c>
      <c r="R3209" s="233">
        <v>0.23</v>
      </c>
      <c r="S3209" s="234">
        <v>11458</v>
      </c>
      <c r="T3209" s="233">
        <v>0</v>
      </c>
      <c r="U3209" s="235">
        <f t="shared" si="350"/>
        <v>832.93000000000006</v>
      </c>
      <c r="V3209" s="227">
        <f t="shared" si="351"/>
        <v>505.89</v>
      </c>
      <c r="W3209" s="227">
        <f t="shared" si="352"/>
        <v>483.54666666666668</v>
      </c>
      <c r="X3209" s="227">
        <f t="shared" si="355"/>
        <v>475</v>
      </c>
      <c r="Y3209" s="227">
        <f t="shared" si="353"/>
        <v>359.89</v>
      </c>
      <c r="Z3209" s="227">
        <f t="shared" si="354"/>
        <v>335.92777777777781</v>
      </c>
      <c r="AA3209" s="227">
        <f t="shared" si="356"/>
        <v>318.27777777777777</v>
      </c>
    </row>
    <row r="3210" spans="2:27" ht="13.5" hidden="1">
      <c r="B3210" s="232" t="s">
        <v>1110</v>
      </c>
      <c r="C3210" s="232" t="s">
        <v>822</v>
      </c>
      <c r="D3210" s="232" t="s">
        <v>982</v>
      </c>
      <c r="E3210" s="232" t="s">
        <v>988</v>
      </c>
      <c r="F3210" s="232">
        <v>32</v>
      </c>
      <c r="G3210" s="232" t="s">
        <v>1316</v>
      </c>
      <c r="H3210" s="233">
        <v>2.157</v>
      </c>
      <c r="I3210" s="233">
        <v>0</v>
      </c>
      <c r="J3210" s="233">
        <v>1.3260000000000001</v>
      </c>
      <c r="K3210" s="234">
        <v>5543</v>
      </c>
      <c r="L3210" s="233">
        <v>0.63300000000000001</v>
      </c>
      <c r="M3210" s="234">
        <v>10875</v>
      </c>
      <c r="N3210" s="233">
        <v>0</v>
      </c>
      <c r="O3210" s="233">
        <v>0</v>
      </c>
      <c r="P3210" s="233">
        <v>0.93200000000000005</v>
      </c>
      <c r="Q3210" s="234">
        <v>11390</v>
      </c>
      <c r="R3210" s="233">
        <v>0.433</v>
      </c>
      <c r="S3210" s="234">
        <v>21498</v>
      </c>
      <c r="T3210" s="233">
        <v>0</v>
      </c>
      <c r="U3210" s="235">
        <f t="shared" si="350"/>
        <v>1574.6100000000001</v>
      </c>
      <c r="V3210" s="227">
        <f t="shared" si="351"/>
        <v>967.98</v>
      </c>
      <c r="W3210" s="227">
        <f t="shared" si="352"/>
        <v>924.00666666666666</v>
      </c>
      <c r="X3210" s="227">
        <f t="shared" si="355"/>
        <v>906.25</v>
      </c>
      <c r="Y3210" s="227">
        <f t="shared" si="353"/>
        <v>680.36</v>
      </c>
      <c r="Z3210" s="227">
        <f t="shared" si="354"/>
        <v>632.47888888888883</v>
      </c>
      <c r="AA3210" s="227">
        <f t="shared" si="356"/>
        <v>597.16666666666663</v>
      </c>
    </row>
    <row r="3211" spans="2:27" ht="13.5" hidden="1">
      <c r="B3211" s="232" t="s">
        <v>1110</v>
      </c>
      <c r="C3211" s="232" t="s">
        <v>823</v>
      </c>
      <c r="D3211" s="232" t="s">
        <v>982</v>
      </c>
      <c r="E3211" s="232" t="s">
        <v>988</v>
      </c>
      <c r="F3211" s="232">
        <v>2</v>
      </c>
      <c r="G3211" s="232" t="s">
        <v>1315</v>
      </c>
      <c r="H3211" s="233">
        <v>0.183</v>
      </c>
      <c r="I3211" s="233">
        <v>0</v>
      </c>
      <c r="J3211" s="233">
        <v>0.104</v>
      </c>
      <c r="K3211" s="234">
        <v>439</v>
      </c>
      <c r="L3211" s="233">
        <v>0.05</v>
      </c>
      <c r="M3211" s="234">
        <v>866</v>
      </c>
      <c r="N3211" s="233">
        <v>0</v>
      </c>
      <c r="O3211" s="233">
        <v>0</v>
      </c>
      <c r="P3211" s="233">
        <v>7.6999999999999999E-2</v>
      </c>
      <c r="Q3211" s="234">
        <v>963</v>
      </c>
      <c r="R3211" s="233">
        <v>3.5999999999999997E-2</v>
      </c>
      <c r="S3211" s="234">
        <v>1846</v>
      </c>
      <c r="T3211" s="233">
        <v>0</v>
      </c>
      <c r="U3211" s="235">
        <f t="shared" si="350"/>
        <v>133.59</v>
      </c>
      <c r="V3211" s="227">
        <f t="shared" si="351"/>
        <v>75.92</v>
      </c>
      <c r="W3211" s="227">
        <f t="shared" si="352"/>
        <v>73.083333333333343</v>
      </c>
      <c r="X3211" s="227">
        <f t="shared" si="355"/>
        <v>72.166666666666671</v>
      </c>
      <c r="Y3211" s="227">
        <f t="shared" si="353"/>
        <v>56.21</v>
      </c>
      <c r="Z3211" s="227">
        <f t="shared" si="354"/>
        <v>53.03</v>
      </c>
      <c r="AA3211" s="227">
        <f t="shared" si="356"/>
        <v>51.277777777777779</v>
      </c>
    </row>
    <row r="3212" spans="2:27" ht="13.5" hidden="1">
      <c r="B3212" s="232" t="s">
        <v>1110</v>
      </c>
      <c r="C3212" s="232" t="s">
        <v>824</v>
      </c>
      <c r="D3212" s="232" t="s">
        <v>982</v>
      </c>
      <c r="E3212" s="232" t="s">
        <v>988</v>
      </c>
      <c r="F3212" s="232">
        <v>4</v>
      </c>
      <c r="G3212" s="232" t="s">
        <v>1311</v>
      </c>
      <c r="H3212" s="233">
        <v>0.31</v>
      </c>
      <c r="I3212" s="233">
        <v>0</v>
      </c>
      <c r="J3212" s="233">
        <v>0.20799999999999999</v>
      </c>
      <c r="K3212" s="234">
        <v>879</v>
      </c>
      <c r="L3212" s="233">
        <v>0.1</v>
      </c>
      <c r="M3212" s="234">
        <v>1731</v>
      </c>
      <c r="N3212" s="233">
        <v>0</v>
      </c>
      <c r="O3212" s="233">
        <v>0</v>
      </c>
      <c r="P3212" s="233">
        <v>0.155</v>
      </c>
      <c r="Q3212" s="234">
        <v>1926</v>
      </c>
      <c r="R3212" s="233">
        <v>7.2999999999999995E-2</v>
      </c>
      <c r="S3212" s="234">
        <v>3692</v>
      </c>
      <c r="T3212" s="233">
        <v>0</v>
      </c>
      <c r="U3212" s="235">
        <f t="shared" si="350"/>
        <v>226.3</v>
      </c>
      <c r="V3212" s="227">
        <f t="shared" si="351"/>
        <v>151.84</v>
      </c>
      <c r="W3212" s="227">
        <f t="shared" si="352"/>
        <v>146.25</v>
      </c>
      <c r="X3212" s="227">
        <f t="shared" si="355"/>
        <v>144.25</v>
      </c>
      <c r="Y3212" s="227">
        <f t="shared" si="353"/>
        <v>113.15</v>
      </c>
      <c r="Z3212" s="227">
        <f t="shared" si="354"/>
        <v>106.78999999999999</v>
      </c>
      <c r="AA3212" s="227">
        <f t="shared" si="356"/>
        <v>102.55555555555556</v>
      </c>
    </row>
    <row r="3213" spans="2:27" ht="13.5" hidden="1">
      <c r="B3213" s="232" t="s">
        <v>1110</v>
      </c>
      <c r="C3213" s="232" t="s">
        <v>825</v>
      </c>
      <c r="D3213" s="232" t="s">
        <v>982</v>
      </c>
      <c r="E3213" s="232" t="s">
        <v>988</v>
      </c>
      <c r="F3213" s="232">
        <v>48</v>
      </c>
      <c r="G3213" s="232" t="s">
        <v>1310</v>
      </c>
      <c r="H3213" s="233">
        <v>3.4359999999999999</v>
      </c>
      <c r="I3213" s="233">
        <v>0</v>
      </c>
      <c r="J3213" s="233">
        <v>2.1139999999999999</v>
      </c>
      <c r="K3213" s="234">
        <v>8855</v>
      </c>
      <c r="L3213" s="233">
        <v>1.004</v>
      </c>
      <c r="M3213" s="234">
        <v>17300</v>
      </c>
      <c r="N3213" s="233">
        <v>0</v>
      </c>
      <c r="O3213" s="233">
        <v>0</v>
      </c>
      <c r="P3213" s="233">
        <v>1.474</v>
      </c>
      <c r="Q3213" s="234">
        <v>17886</v>
      </c>
      <c r="R3213" s="233">
        <v>0.68</v>
      </c>
      <c r="S3213" s="234">
        <v>33658</v>
      </c>
      <c r="T3213" s="233">
        <v>0</v>
      </c>
      <c r="U3213" s="235">
        <f t="shared" si="350"/>
        <v>2508.2799999999997</v>
      </c>
      <c r="V3213" s="227">
        <f t="shared" si="351"/>
        <v>1543.2199999999998</v>
      </c>
      <c r="W3213" s="227">
        <f t="shared" si="352"/>
        <v>1470.8366666666666</v>
      </c>
      <c r="X3213" s="227">
        <f t="shared" si="355"/>
        <v>1441.6666666666667</v>
      </c>
      <c r="Y3213" s="227">
        <f t="shared" si="353"/>
        <v>1076.02</v>
      </c>
      <c r="Z3213" s="227">
        <f t="shared" si="354"/>
        <v>993.23333333333335</v>
      </c>
      <c r="AA3213" s="227">
        <f t="shared" si="356"/>
        <v>934.94444444444446</v>
      </c>
    </row>
    <row r="3214" spans="2:27" ht="13.5" hidden="1">
      <c r="B3214" s="232" t="s">
        <v>1110</v>
      </c>
      <c r="C3214" s="232" t="s">
        <v>826</v>
      </c>
      <c r="D3214" s="232" t="s">
        <v>982</v>
      </c>
      <c r="E3214" s="232" t="s">
        <v>988</v>
      </c>
      <c r="F3214" s="232">
        <v>64</v>
      </c>
      <c r="G3214" s="232" t="s">
        <v>1345</v>
      </c>
      <c r="H3214" s="233">
        <v>4.548</v>
      </c>
      <c r="I3214" s="233">
        <v>0</v>
      </c>
      <c r="J3214" s="233">
        <v>2.8069999999999999</v>
      </c>
      <c r="K3214" s="234">
        <v>11748</v>
      </c>
      <c r="L3214" s="233">
        <v>1.3340000000000001</v>
      </c>
      <c r="M3214" s="234">
        <v>22971</v>
      </c>
      <c r="N3214" s="233">
        <v>0</v>
      </c>
      <c r="O3214" s="233">
        <v>0</v>
      </c>
      <c r="P3214" s="233">
        <v>1.9550000000000001</v>
      </c>
      <c r="Q3214" s="234">
        <v>23731</v>
      </c>
      <c r="R3214" s="233">
        <v>0.90300000000000002</v>
      </c>
      <c r="S3214" s="234">
        <v>44646</v>
      </c>
      <c r="T3214" s="233">
        <v>0</v>
      </c>
      <c r="U3214" s="235">
        <f t="shared" si="350"/>
        <v>3320.04</v>
      </c>
      <c r="V3214" s="227">
        <f t="shared" si="351"/>
        <v>2049.11</v>
      </c>
      <c r="W3214" s="227">
        <f t="shared" si="352"/>
        <v>1952.8200000000002</v>
      </c>
      <c r="X3214" s="227">
        <f t="shared" si="355"/>
        <v>1914.25</v>
      </c>
      <c r="Y3214" s="227">
        <f t="shared" si="353"/>
        <v>1427.15</v>
      </c>
      <c r="Z3214" s="227">
        <f t="shared" si="354"/>
        <v>1318.3844444444444</v>
      </c>
      <c r="AA3214" s="227">
        <f t="shared" si="356"/>
        <v>1240.1666666666667</v>
      </c>
    </row>
    <row r="3215" spans="2:27" ht="13.5" hidden="1">
      <c r="B3215" s="232" t="s">
        <v>1110</v>
      </c>
      <c r="C3215" s="232" t="s">
        <v>827</v>
      </c>
      <c r="D3215" s="232" t="s">
        <v>982</v>
      </c>
      <c r="E3215" s="232" t="s">
        <v>988</v>
      </c>
      <c r="F3215" s="232">
        <v>96</v>
      </c>
      <c r="G3215" s="232" t="s">
        <v>1356</v>
      </c>
      <c r="H3215" s="233">
        <v>6.7720000000000002</v>
      </c>
      <c r="I3215" s="233">
        <v>0</v>
      </c>
      <c r="J3215" s="233">
        <v>4.194</v>
      </c>
      <c r="K3215" s="234">
        <v>17534</v>
      </c>
      <c r="L3215" s="233">
        <v>1.994</v>
      </c>
      <c r="M3215" s="234">
        <v>34311</v>
      </c>
      <c r="N3215" s="233">
        <v>0</v>
      </c>
      <c r="O3215" s="233">
        <v>0</v>
      </c>
      <c r="P3215" s="233">
        <v>2.915</v>
      </c>
      <c r="Q3215" s="234">
        <v>35420</v>
      </c>
      <c r="R3215" s="233">
        <v>1.347</v>
      </c>
      <c r="S3215" s="234">
        <v>66622</v>
      </c>
      <c r="T3215" s="233">
        <v>0</v>
      </c>
      <c r="U3215" s="235">
        <f t="shared" si="350"/>
        <v>4943.5600000000004</v>
      </c>
      <c r="V3215" s="227">
        <f t="shared" si="351"/>
        <v>3061.62</v>
      </c>
      <c r="W3215" s="227">
        <f t="shared" si="352"/>
        <v>2916.7866666666669</v>
      </c>
      <c r="X3215" s="227">
        <f t="shared" si="355"/>
        <v>2859.25</v>
      </c>
      <c r="Y3215" s="227">
        <f t="shared" si="353"/>
        <v>2127.9499999999998</v>
      </c>
      <c r="Z3215" s="227">
        <f t="shared" si="354"/>
        <v>1967.1988888888889</v>
      </c>
      <c r="AA3215" s="227">
        <f t="shared" si="356"/>
        <v>1850.6111111111111</v>
      </c>
    </row>
    <row r="3216" spans="2:27" ht="13.5" hidden="1">
      <c r="B3216" s="232" t="s">
        <v>1110</v>
      </c>
      <c r="C3216" s="232" t="s">
        <v>828</v>
      </c>
      <c r="D3216" s="232" t="s">
        <v>982</v>
      </c>
      <c r="E3216" s="232" t="s">
        <v>988</v>
      </c>
      <c r="F3216" s="232">
        <v>8</v>
      </c>
      <c r="G3216" s="232" t="s">
        <v>1312</v>
      </c>
      <c r="H3216" s="233">
        <v>0.65600000000000003</v>
      </c>
      <c r="I3216" s="233">
        <v>0</v>
      </c>
      <c r="J3216" s="233">
        <v>0.38</v>
      </c>
      <c r="K3216" s="234">
        <v>1622</v>
      </c>
      <c r="L3216" s="233">
        <v>0.17799999999999999</v>
      </c>
      <c r="M3216" s="234">
        <v>3125</v>
      </c>
      <c r="N3216" s="233">
        <v>0</v>
      </c>
      <c r="O3216" s="233">
        <v>0</v>
      </c>
      <c r="P3216" s="233">
        <v>0.27300000000000002</v>
      </c>
      <c r="Q3216" s="234">
        <v>3274</v>
      </c>
      <c r="R3216" s="233">
        <v>0.124</v>
      </c>
      <c r="S3216" s="234">
        <v>6188</v>
      </c>
      <c r="T3216" s="233">
        <v>0</v>
      </c>
      <c r="U3216" s="235">
        <f t="shared" si="350"/>
        <v>478.88</v>
      </c>
      <c r="V3216" s="227">
        <f t="shared" si="351"/>
        <v>277.39999999999998</v>
      </c>
      <c r="W3216" s="227">
        <f t="shared" si="352"/>
        <v>265.10666666666668</v>
      </c>
      <c r="X3216" s="227">
        <f t="shared" si="355"/>
        <v>260.41666666666669</v>
      </c>
      <c r="Y3216" s="227">
        <f t="shared" si="353"/>
        <v>199.29000000000002</v>
      </c>
      <c r="Z3216" s="227">
        <f t="shared" si="354"/>
        <v>181.46444444444444</v>
      </c>
      <c r="AA3216" s="227">
        <f t="shared" si="356"/>
        <v>171.88888888888889</v>
      </c>
    </row>
    <row r="3217" spans="2:27" ht="13.5" hidden="1">
      <c r="B3217" s="232" t="s">
        <v>1110</v>
      </c>
      <c r="C3217" s="232" t="s">
        <v>829</v>
      </c>
      <c r="D3217" s="232" t="s">
        <v>982</v>
      </c>
      <c r="E3217" s="232" t="s">
        <v>988</v>
      </c>
      <c r="F3217" s="232">
        <v>16</v>
      </c>
      <c r="G3217" s="232" t="s">
        <v>1317</v>
      </c>
      <c r="H3217" s="233">
        <v>1.212</v>
      </c>
      <c r="I3217" s="233">
        <v>0</v>
      </c>
      <c r="J3217" s="233">
        <v>0.72699999999999998</v>
      </c>
      <c r="K3217" s="234">
        <v>3069</v>
      </c>
      <c r="L3217" s="233">
        <v>0.34300000000000003</v>
      </c>
      <c r="M3217" s="234">
        <v>5960</v>
      </c>
      <c r="N3217" s="233">
        <v>0</v>
      </c>
      <c r="O3217" s="233">
        <v>0</v>
      </c>
      <c r="P3217" s="233">
        <v>0.51300000000000001</v>
      </c>
      <c r="Q3217" s="234">
        <v>6197</v>
      </c>
      <c r="R3217" s="233">
        <v>0.23499999999999999</v>
      </c>
      <c r="S3217" s="234">
        <v>11682</v>
      </c>
      <c r="T3217" s="233">
        <v>0</v>
      </c>
      <c r="U3217" s="235">
        <f t="shared" si="350"/>
        <v>884.76</v>
      </c>
      <c r="V3217" s="227">
        <f t="shared" si="351"/>
        <v>530.71</v>
      </c>
      <c r="W3217" s="227">
        <f t="shared" si="352"/>
        <v>506.14</v>
      </c>
      <c r="X3217" s="227">
        <f t="shared" si="355"/>
        <v>496.66666666666669</v>
      </c>
      <c r="Y3217" s="227">
        <f t="shared" si="353"/>
        <v>374.49</v>
      </c>
      <c r="Z3217" s="227">
        <f t="shared" si="354"/>
        <v>343.68888888888887</v>
      </c>
      <c r="AA3217" s="227">
        <f t="shared" si="356"/>
        <v>324.5</v>
      </c>
    </row>
    <row r="3218" spans="2:27" ht="13.5" hidden="1">
      <c r="B3218" s="232" t="s">
        <v>1110</v>
      </c>
      <c r="C3218" s="232" t="s">
        <v>830</v>
      </c>
      <c r="D3218" s="232" t="s">
        <v>982</v>
      </c>
      <c r="E3218" s="232" t="s">
        <v>988</v>
      </c>
      <c r="F3218" s="232">
        <v>32</v>
      </c>
      <c r="G3218" s="232" t="s">
        <v>1316</v>
      </c>
      <c r="H3218" s="233">
        <v>2.3239999999999998</v>
      </c>
      <c r="I3218" s="233">
        <v>0</v>
      </c>
      <c r="J3218" s="233">
        <v>1.42</v>
      </c>
      <c r="K3218" s="234">
        <v>5962</v>
      </c>
      <c r="L3218" s="233">
        <v>0.67300000000000004</v>
      </c>
      <c r="M3218" s="234">
        <v>11630</v>
      </c>
      <c r="N3218" s="233">
        <v>0</v>
      </c>
      <c r="O3218" s="233">
        <v>0</v>
      </c>
      <c r="P3218" s="233">
        <v>0.99399999999999999</v>
      </c>
      <c r="Q3218" s="234">
        <v>12041</v>
      </c>
      <c r="R3218" s="233">
        <v>0.45800000000000002</v>
      </c>
      <c r="S3218" s="234">
        <v>22670</v>
      </c>
      <c r="T3218" s="233">
        <v>0</v>
      </c>
      <c r="U3218" s="235">
        <f t="shared" si="350"/>
        <v>1696.52</v>
      </c>
      <c r="V3218" s="227">
        <f t="shared" si="351"/>
        <v>1036.5999999999999</v>
      </c>
      <c r="W3218" s="227">
        <f t="shared" si="352"/>
        <v>988.12333333333333</v>
      </c>
      <c r="X3218" s="227">
        <f t="shared" si="355"/>
        <v>969.16666666666663</v>
      </c>
      <c r="Y3218" s="227">
        <f t="shared" si="353"/>
        <v>725.62</v>
      </c>
      <c r="Z3218" s="227">
        <f t="shared" si="354"/>
        <v>668.81222222222232</v>
      </c>
      <c r="AA3218" s="227">
        <f t="shared" si="356"/>
        <v>629.72222222222217</v>
      </c>
    </row>
    <row r="3219" spans="2:27" ht="13.5" hidden="1">
      <c r="B3219" s="232" t="s">
        <v>1110</v>
      </c>
      <c r="C3219" s="232" t="s">
        <v>831</v>
      </c>
      <c r="D3219" s="232" t="s">
        <v>982</v>
      </c>
      <c r="E3219" s="232" t="s">
        <v>988</v>
      </c>
      <c r="F3219" s="232">
        <v>2</v>
      </c>
      <c r="G3219" s="232" t="s">
        <v>1315</v>
      </c>
      <c r="H3219" s="233">
        <v>0.19500000000000001</v>
      </c>
      <c r="I3219" s="233">
        <v>0</v>
      </c>
      <c r="J3219" s="233">
        <v>0.12</v>
      </c>
      <c r="K3219" s="234">
        <v>538</v>
      </c>
      <c r="L3219" s="233">
        <v>5.3999999999999999E-2</v>
      </c>
      <c r="M3219" s="234">
        <v>999</v>
      </c>
      <c r="N3219" s="233">
        <v>0</v>
      </c>
      <c r="O3219" s="233">
        <v>0</v>
      </c>
      <c r="P3219" s="233">
        <v>9.2999999999999999E-2</v>
      </c>
      <c r="Q3219" s="234">
        <v>1083</v>
      </c>
      <c r="R3219" s="233">
        <v>4.1000000000000002E-2</v>
      </c>
      <c r="S3219" s="234">
        <v>2067</v>
      </c>
      <c r="T3219" s="233">
        <v>0</v>
      </c>
      <c r="U3219" s="235">
        <f t="shared" si="350"/>
        <v>142.35</v>
      </c>
      <c r="V3219" s="227">
        <f t="shared" si="351"/>
        <v>87.6</v>
      </c>
      <c r="W3219" s="227">
        <f t="shared" si="352"/>
        <v>84.25333333333333</v>
      </c>
      <c r="X3219" s="227">
        <f t="shared" si="355"/>
        <v>83.25</v>
      </c>
      <c r="Y3219" s="227">
        <f t="shared" si="353"/>
        <v>67.89</v>
      </c>
      <c r="Z3219" s="227">
        <f t="shared" si="354"/>
        <v>60.013333333333335</v>
      </c>
      <c r="AA3219" s="227">
        <f t="shared" si="356"/>
        <v>57.416666666666664</v>
      </c>
    </row>
    <row r="3220" spans="2:27" ht="13.5" hidden="1">
      <c r="B3220" s="232" t="s">
        <v>1110</v>
      </c>
      <c r="C3220" s="232" t="s">
        <v>832</v>
      </c>
      <c r="D3220" s="232" t="s">
        <v>982</v>
      </c>
      <c r="E3220" s="232" t="s">
        <v>988</v>
      </c>
      <c r="F3220" s="232">
        <v>96</v>
      </c>
      <c r="G3220" s="232" t="s">
        <v>1356</v>
      </c>
      <c r="H3220" s="233">
        <v>6.7720000000000002</v>
      </c>
      <c r="I3220" s="233">
        <v>0</v>
      </c>
      <c r="J3220" s="233">
        <v>4.194</v>
      </c>
      <c r="K3220" s="234">
        <v>17534</v>
      </c>
      <c r="L3220" s="233">
        <v>1.994</v>
      </c>
      <c r="M3220" s="234">
        <v>34311</v>
      </c>
      <c r="N3220" s="233">
        <v>0</v>
      </c>
      <c r="O3220" s="233">
        <v>0</v>
      </c>
      <c r="P3220" s="233">
        <v>2.915</v>
      </c>
      <c r="Q3220" s="234">
        <v>35420</v>
      </c>
      <c r="R3220" s="233">
        <v>1.347</v>
      </c>
      <c r="S3220" s="234">
        <v>66622</v>
      </c>
      <c r="T3220" s="233">
        <v>0</v>
      </c>
      <c r="U3220" s="235">
        <f t="shared" si="350"/>
        <v>4943.5600000000004</v>
      </c>
      <c r="V3220" s="227">
        <f t="shared" si="351"/>
        <v>3061.62</v>
      </c>
      <c r="W3220" s="227">
        <f t="shared" si="352"/>
        <v>2916.7866666666669</v>
      </c>
      <c r="X3220" s="227">
        <f t="shared" si="355"/>
        <v>2859.25</v>
      </c>
      <c r="Y3220" s="227">
        <f t="shared" si="353"/>
        <v>2127.9499999999998</v>
      </c>
      <c r="Z3220" s="227">
        <f t="shared" si="354"/>
        <v>1967.1988888888889</v>
      </c>
      <c r="AA3220" s="227">
        <f t="shared" si="356"/>
        <v>1850.6111111111111</v>
      </c>
    </row>
    <row r="3221" spans="2:27" ht="13.5" hidden="1">
      <c r="B3221" s="232" t="s">
        <v>1110</v>
      </c>
      <c r="C3221" s="232" t="s">
        <v>833</v>
      </c>
      <c r="D3221" s="232" t="s">
        <v>982</v>
      </c>
      <c r="E3221" s="232" t="s">
        <v>988</v>
      </c>
      <c r="F3221" s="232">
        <v>4</v>
      </c>
      <c r="G3221" s="232" t="s">
        <v>1311</v>
      </c>
      <c r="H3221" s="233">
        <v>0.33400000000000002</v>
      </c>
      <c r="I3221" s="233">
        <v>0</v>
      </c>
      <c r="J3221" s="233">
        <v>0.20599999999999999</v>
      </c>
      <c r="K3221" s="234">
        <v>899</v>
      </c>
      <c r="L3221" s="233">
        <v>9.6000000000000002E-2</v>
      </c>
      <c r="M3221" s="234">
        <v>1708</v>
      </c>
      <c r="N3221" s="233">
        <v>0</v>
      </c>
      <c r="O3221" s="233">
        <v>0</v>
      </c>
      <c r="P3221" s="233">
        <v>0.153</v>
      </c>
      <c r="Q3221" s="234">
        <v>1813</v>
      </c>
      <c r="R3221" s="233">
        <v>6.9000000000000006E-2</v>
      </c>
      <c r="S3221" s="234">
        <v>3441</v>
      </c>
      <c r="T3221" s="233">
        <v>0</v>
      </c>
      <c r="U3221" s="235">
        <f t="shared" si="350"/>
        <v>243.82000000000002</v>
      </c>
      <c r="V3221" s="227">
        <f t="shared" si="351"/>
        <v>150.38</v>
      </c>
      <c r="W3221" s="227">
        <f t="shared" si="352"/>
        <v>144.99666666666667</v>
      </c>
      <c r="X3221" s="227">
        <f t="shared" si="355"/>
        <v>142.33333333333334</v>
      </c>
      <c r="Y3221" s="227">
        <f t="shared" si="353"/>
        <v>111.69</v>
      </c>
      <c r="Z3221" s="227">
        <f t="shared" si="354"/>
        <v>100.73111111111112</v>
      </c>
      <c r="AA3221" s="227">
        <f t="shared" si="356"/>
        <v>95.583333333333329</v>
      </c>
    </row>
    <row r="3222" spans="2:27" ht="13.5" hidden="1">
      <c r="B3222" s="232" t="s">
        <v>1110</v>
      </c>
      <c r="C3222" s="232" t="s">
        <v>1045</v>
      </c>
      <c r="D3222" s="232" t="s">
        <v>982</v>
      </c>
      <c r="E3222" s="232" t="s">
        <v>988</v>
      </c>
      <c r="F3222" s="232">
        <v>48</v>
      </c>
      <c r="G3222" s="232" t="s">
        <v>1310</v>
      </c>
      <c r="H3222" s="233">
        <v>4.9969999999999999</v>
      </c>
      <c r="I3222" s="233">
        <v>0</v>
      </c>
      <c r="J3222" s="233">
        <v>3.0840000000000001</v>
      </c>
      <c r="K3222" s="234">
        <v>12877</v>
      </c>
      <c r="L3222" s="233">
        <v>1.47</v>
      </c>
      <c r="M3222" s="234">
        <v>25249</v>
      </c>
      <c r="N3222" s="233">
        <v>0</v>
      </c>
      <c r="O3222" s="233">
        <v>0</v>
      </c>
      <c r="P3222" s="233">
        <v>2.1665000000000001</v>
      </c>
      <c r="Q3222" s="234">
        <v>26411</v>
      </c>
      <c r="R3222" s="233">
        <v>1.0049999999999999</v>
      </c>
      <c r="S3222" s="234">
        <v>49738</v>
      </c>
      <c r="T3222" s="233">
        <v>0</v>
      </c>
      <c r="U3222" s="235">
        <f t="shared" si="350"/>
        <v>3647.81</v>
      </c>
      <c r="V3222" s="227">
        <f t="shared" si="351"/>
        <v>2251.3200000000002</v>
      </c>
      <c r="W3222" s="227">
        <f t="shared" si="352"/>
        <v>2146.1833333333334</v>
      </c>
      <c r="X3222" s="227">
        <f t="shared" si="355"/>
        <v>2104.0833333333335</v>
      </c>
      <c r="Y3222" s="227">
        <f t="shared" si="353"/>
        <v>1581.5450000000001</v>
      </c>
      <c r="Z3222" s="227">
        <f t="shared" si="354"/>
        <v>1467.2888888888888</v>
      </c>
      <c r="AA3222" s="227">
        <f t="shared" si="356"/>
        <v>1381.6111111111111</v>
      </c>
    </row>
    <row r="3223" spans="2:27" ht="13.5" hidden="1">
      <c r="B3223" s="232" t="s">
        <v>1110</v>
      </c>
      <c r="C3223" s="232" t="s">
        <v>1046</v>
      </c>
      <c r="D3223" s="232" t="s">
        <v>982</v>
      </c>
      <c r="E3223" s="232" t="s">
        <v>988</v>
      </c>
      <c r="F3223" s="232">
        <v>8</v>
      </c>
      <c r="G3223" s="232" t="s">
        <v>1312</v>
      </c>
      <c r="H3223" s="233">
        <v>0.93700000000000006</v>
      </c>
      <c r="I3223" s="233">
        <v>0</v>
      </c>
      <c r="J3223" s="233">
        <v>0.56399999999999995</v>
      </c>
      <c r="K3223" s="234">
        <v>2365</v>
      </c>
      <c r="L3223" s="233">
        <v>0.27</v>
      </c>
      <c r="M3223" s="234">
        <v>4646</v>
      </c>
      <c r="N3223" s="233">
        <v>0</v>
      </c>
      <c r="O3223" s="233">
        <v>0</v>
      </c>
      <c r="P3223" s="233">
        <v>0.40610000000000002</v>
      </c>
      <c r="Q3223" s="234">
        <v>4993</v>
      </c>
      <c r="R3223" s="233">
        <v>0.19</v>
      </c>
      <c r="S3223" s="234">
        <v>9472</v>
      </c>
      <c r="T3223" s="233">
        <v>0</v>
      </c>
      <c r="U3223" s="235">
        <f t="shared" si="350"/>
        <v>684.01</v>
      </c>
      <c r="V3223" s="227">
        <f t="shared" si="351"/>
        <v>411.71999999999997</v>
      </c>
      <c r="W3223" s="227">
        <f t="shared" si="352"/>
        <v>394.18333333333339</v>
      </c>
      <c r="X3223" s="227">
        <f t="shared" si="355"/>
        <v>387.16666666666669</v>
      </c>
      <c r="Y3223" s="227">
        <f t="shared" si="353"/>
        <v>296.45300000000003</v>
      </c>
      <c r="Z3223" s="227">
        <f t="shared" si="354"/>
        <v>277.39444444444445</v>
      </c>
      <c r="AA3223" s="227">
        <f t="shared" si="356"/>
        <v>263.11111111111109</v>
      </c>
    </row>
    <row r="3224" spans="2:27" ht="13.5" hidden="1">
      <c r="B3224" s="232" t="s">
        <v>1110</v>
      </c>
      <c r="C3224" s="232" t="s">
        <v>1047</v>
      </c>
      <c r="D3224" s="232" t="s">
        <v>982</v>
      </c>
      <c r="E3224" s="232" t="s">
        <v>988</v>
      </c>
      <c r="F3224" s="232">
        <v>12</v>
      </c>
      <c r="G3224" s="232" t="s">
        <v>1375</v>
      </c>
      <c r="H3224" s="233">
        <v>1.343</v>
      </c>
      <c r="I3224" s="233">
        <v>0</v>
      </c>
      <c r="J3224" s="233">
        <v>0.81599999999999995</v>
      </c>
      <c r="K3224" s="234">
        <v>3416</v>
      </c>
      <c r="L3224" s="233">
        <v>0.39</v>
      </c>
      <c r="M3224" s="234">
        <v>6706</v>
      </c>
      <c r="N3224" s="233">
        <v>0</v>
      </c>
      <c r="O3224" s="233">
        <v>0</v>
      </c>
      <c r="P3224" s="233">
        <v>0.58209999999999995</v>
      </c>
      <c r="Q3224" s="234">
        <v>7135</v>
      </c>
      <c r="R3224" s="233">
        <v>0.27150000000000002</v>
      </c>
      <c r="S3224" s="234">
        <v>13499</v>
      </c>
      <c r="T3224" s="233">
        <v>0</v>
      </c>
      <c r="U3224" s="235">
        <f t="shared" si="350"/>
        <v>980.39</v>
      </c>
      <c r="V3224" s="227">
        <f t="shared" si="351"/>
        <v>595.67999999999995</v>
      </c>
      <c r="W3224" s="227">
        <f t="shared" si="352"/>
        <v>569.36666666666667</v>
      </c>
      <c r="X3224" s="227">
        <f t="shared" si="355"/>
        <v>558.83333333333337</v>
      </c>
      <c r="Y3224" s="227">
        <f t="shared" si="353"/>
        <v>424.93299999999994</v>
      </c>
      <c r="Z3224" s="227">
        <f t="shared" si="354"/>
        <v>396.38944444444451</v>
      </c>
      <c r="AA3224" s="227">
        <f t="shared" si="356"/>
        <v>374.97222222222223</v>
      </c>
    </row>
    <row r="3225" spans="2:27" ht="13.5" hidden="1">
      <c r="B3225" s="232" t="s">
        <v>1110</v>
      </c>
      <c r="C3225" s="232" t="s">
        <v>1048</v>
      </c>
      <c r="D3225" s="232" t="s">
        <v>982</v>
      </c>
      <c r="E3225" s="232" t="s">
        <v>988</v>
      </c>
      <c r="F3225" s="232">
        <v>24</v>
      </c>
      <c r="G3225" s="232" t="s">
        <v>1308</v>
      </c>
      <c r="H3225" s="233">
        <v>2.5609999999999999</v>
      </c>
      <c r="I3225" s="233">
        <v>0</v>
      </c>
      <c r="J3225" s="233">
        <v>1.5720000000000001</v>
      </c>
      <c r="K3225" s="234">
        <v>6570</v>
      </c>
      <c r="L3225" s="233">
        <v>0.75</v>
      </c>
      <c r="M3225" s="234">
        <v>12887</v>
      </c>
      <c r="N3225" s="233">
        <v>0</v>
      </c>
      <c r="O3225" s="233">
        <v>0</v>
      </c>
      <c r="P3225" s="233">
        <v>1.1102000000000001</v>
      </c>
      <c r="Q3225" s="234">
        <v>13560</v>
      </c>
      <c r="R3225" s="233">
        <v>0.51600000000000001</v>
      </c>
      <c r="S3225" s="234">
        <v>25579</v>
      </c>
      <c r="T3225" s="233">
        <v>0</v>
      </c>
      <c r="U3225" s="235">
        <f t="shared" si="350"/>
        <v>1869.53</v>
      </c>
      <c r="V3225" s="227">
        <f t="shared" si="351"/>
        <v>1147.56</v>
      </c>
      <c r="W3225" s="227">
        <f t="shared" si="352"/>
        <v>1095</v>
      </c>
      <c r="X3225" s="227">
        <f t="shared" si="355"/>
        <v>1073.9166666666667</v>
      </c>
      <c r="Y3225" s="227">
        <f t="shared" si="353"/>
        <v>810.44600000000003</v>
      </c>
      <c r="Z3225" s="227">
        <f t="shared" si="354"/>
        <v>753.34666666666669</v>
      </c>
      <c r="AA3225" s="227">
        <f t="shared" si="356"/>
        <v>710.52777777777783</v>
      </c>
    </row>
    <row r="3226" spans="2:27" ht="13.5" hidden="1">
      <c r="B3226" s="232" t="s">
        <v>1110</v>
      </c>
      <c r="C3226" s="232" t="s">
        <v>1049</v>
      </c>
      <c r="D3226" s="232" t="s">
        <v>982</v>
      </c>
      <c r="E3226" s="232" t="s">
        <v>988</v>
      </c>
      <c r="F3226" s="232">
        <v>2</v>
      </c>
      <c r="G3226" s="232" t="s">
        <v>1315</v>
      </c>
      <c r="H3226" s="233">
        <v>0.25929999999999997</v>
      </c>
      <c r="I3226" s="233">
        <v>0</v>
      </c>
      <c r="J3226" s="233">
        <v>0.151</v>
      </c>
      <c r="K3226" s="234">
        <v>635</v>
      </c>
      <c r="L3226" s="233">
        <v>7.1999999999999995E-2</v>
      </c>
      <c r="M3226" s="234">
        <v>1249</v>
      </c>
      <c r="N3226" s="233">
        <v>0</v>
      </c>
      <c r="O3226" s="233">
        <v>0</v>
      </c>
      <c r="P3226" s="233">
        <v>0.11</v>
      </c>
      <c r="Q3226" s="234">
        <v>1367</v>
      </c>
      <c r="R3226" s="233">
        <v>5.1799999999999999E-2</v>
      </c>
      <c r="S3226" s="234">
        <v>2605</v>
      </c>
      <c r="T3226" s="233">
        <v>0</v>
      </c>
      <c r="U3226" s="235">
        <f t="shared" si="350"/>
        <v>189.28899999999999</v>
      </c>
      <c r="V3226" s="227">
        <f t="shared" si="351"/>
        <v>110.22999999999999</v>
      </c>
      <c r="W3226" s="227">
        <f t="shared" si="352"/>
        <v>105.47666666666666</v>
      </c>
      <c r="X3226" s="227">
        <f t="shared" si="355"/>
        <v>104.08333333333333</v>
      </c>
      <c r="Y3226" s="227">
        <f t="shared" si="353"/>
        <v>80.3</v>
      </c>
      <c r="Z3226" s="227">
        <f t="shared" si="354"/>
        <v>75.786222222222221</v>
      </c>
      <c r="AA3226" s="227">
        <f t="shared" si="356"/>
        <v>72.361111111111114</v>
      </c>
    </row>
    <row r="3227" spans="2:27" ht="13.5" hidden="1">
      <c r="B3227" s="232" t="s">
        <v>1110</v>
      </c>
      <c r="C3227" s="232" t="s">
        <v>1050</v>
      </c>
      <c r="D3227" s="232" t="s">
        <v>982</v>
      </c>
      <c r="E3227" s="232" t="s">
        <v>988</v>
      </c>
      <c r="F3227" s="232">
        <v>48</v>
      </c>
      <c r="G3227" s="232" t="s">
        <v>1310</v>
      </c>
      <c r="H3227" s="233">
        <v>4.9969999999999999</v>
      </c>
      <c r="I3227" s="233">
        <v>0</v>
      </c>
      <c r="J3227" s="233">
        <v>3.0840000000000001</v>
      </c>
      <c r="K3227" s="234">
        <v>12877</v>
      </c>
      <c r="L3227" s="233">
        <v>1.47</v>
      </c>
      <c r="M3227" s="234">
        <v>25249</v>
      </c>
      <c r="N3227" s="233">
        <v>0</v>
      </c>
      <c r="O3227" s="233">
        <v>0</v>
      </c>
      <c r="P3227" s="233">
        <v>2.1665000000000001</v>
      </c>
      <c r="Q3227" s="234">
        <v>26411</v>
      </c>
      <c r="R3227" s="233">
        <v>1.0049999999999999</v>
      </c>
      <c r="S3227" s="234">
        <v>49738</v>
      </c>
      <c r="T3227" s="233">
        <v>0</v>
      </c>
      <c r="U3227" s="235">
        <f t="shared" si="350"/>
        <v>3647.81</v>
      </c>
      <c r="V3227" s="227">
        <f t="shared" si="351"/>
        <v>2251.3200000000002</v>
      </c>
      <c r="W3227" s="227">
        <f t="shared" si="352"/>
        <v>2146.1833333333334</v>
      </c>
      <c r="X3227" s="227">
        <f t="shared" si="355"/>
        <v>2104.0833333333335</v>
      </c>
      <c r="Y3227" s="227">
        <f t="shared" si="353"/>
        <v>1581.5450000000001</v>
      </c>
      <c r="Z3227" s="227">
        <f t="shared" si="354"/>
        <v>1467.2888888888888</v>
      </c>
      <c r="AA3227" s="227">
        <f t="shared" si="356"/>
        <v>1381.6111111111111</v>
      </c>
    </row>
    <row r="3228" spans="2:27" ht="13.5" hidden="1">
      <c r="B3228" s="232" t="s">
        <v>1110</v>
      </c>
      <c r="C3228" s="232" t="s">
        <v>1051</v>
      </c>
      <c r="D3228" s="232" t="s">
        <v>982</v>
      </c>
      <c r="E3228" s="232" t="s">
        <v>988</v>
      </c>
      <c r="F3228" s="232">
        <v>4</v>
      </c>
      <c r="G3228" s="232" t="s">
        <v>1311</v>
      </c>
      <c r="H3228" s="233">
        <v>0.46229999999999999</v>
      </c>
      <c r="I3228" s="233">
        <v>0</v>
      </c>
      <c r="J3228" s="233">
        <v>0.30199999999999999</v>
      </c>
      <c r="K3228" s="234">
        <v>1270</v>
      </c>
      <c r="L3228" s="233">
        <v>0.14499999999999999</v>
      </c>
      <c r="M3228" s="234">
        <v>2498</v>
      </c>
      <c r="N3228" s="233">
        <v>0</v>
      </c>
      <c r="O3228" s="233">
        <v>0</v>
      </c>
      <c r="P3228" s="233">
        <v>0.221</v>
      </c>
      <c r="Q3228" s="234">
        <v>2733</v>
      </c>
      <c r="R3228" s="233">
        <v>0.10349999999999999</v>
      </c>
      <c r="S3228" s="234">
        <v>5209</v>
      </c>
      <c r="T3228" s="233">
        <v>0</v>
      </c>
      <c r="U3228" s="235">
        <f t="shared" si="350"/>
        <v>337.47899999999998</v>
      </c>
      <c r="V3228" s="227">
        <f t="shared" si="351"/>
        <v>220.45999999999998</v>
      </c>
      <c r="W3228" s="227">
        <f t="shared" si="352"/>
        <v>211.68333333333334</v>
      </c>
      <c r="X3228" s="227">
        <f t="shared" si="355"/>
        <v>208.16666666666666</v>
      </c>
      <c r="Y3228" s="227">
        <f t="shared" si="353"/>
        <v>161.33000000000001</v>
      </c>
      <c r="Z3228" s="227">
        <f t="shared" si="354"/>
        <v>151.47166666666666</v>
      </c>
      <c r="AA3228" s="227">
        <f t="shared" si="356"/>
        <v>144.69444444444446</v>
      </c>
    </row>
    <row r="3229" spans="2:27" ht="13.5" hidden="1">
      <c r="B3229" s="232" t="s">
        <v>1110</v>
      </c>
      <c r="C3229" s="232" t="s">
        <v>1052</v>
      </c>
      <c r="D3229" s="232" t="s">
        <v>982</v>
      </c>
      <c r="E3229" s="232" t="s">
        <v>988</v>
      </c>
      <c r="F3229" s="232">
        <v>48</v>
      </c>
      <c r="G3229" s="232" t="s">
        <v>1310</v>
      </c>
      <c r="H3229" s="233">
        <v>2.3809999999999998</v>
      </c>
      <c r="I3229" s="233">
        <v>0</v>
      </c>
      <c r="J3229" s="233">
        <v>1.4964</v>
      </c>
      <c r="K3229" s="234">
        <v>6255</v>
      </c>
      <c r="L3229" s="233">
        <v>0.71399999999999997</v>
      </c>
      <c r="M3229" s="234">
        <v>12269</v>
      </c>
      <c r="N3229" s="233">
        <v>0</v>
      </c>
      <c r="O3229" s="233">
        <v>0</v>
      </c>
      <c r="P3229" s="233">
        <v>1.0390999999999999</v>
      </c>
      <c r="Q3229" s="234">
        <v>12694</v>
      </c>
      <c r="R3229" s="233">
        <v>0.48309999999999997</v>
      </c>
      <c r="S3229" s="234">
        <v>23951</v>
      </c>
      <c r="T3229" s="233">
        <v>0</v>
      </c>
      <c r="U3229" s="235">
        <f t="shared" si="350"/>
        <v>1738.1299999999999</v>
      </c>
      <c r="V3229" s="227">
        <f t="shared" si="351"/>
        <v>1092.3720000000001</v>
      </c>
      <c r="W3229" s="227">
        <f t="shared" si="352"/>
        <v>1042.47</v>
      </c>
      <c r="X3229" s="227">
        <f t="shared" si="355"/>
        <v>1022.4166666666666</v>
      </c>
      <c r="Y3229" s="227">
        <f t="shared" si="353"/>
        <v>758.54299999999989</v>
      </c>
      <c r="Z3229" s="227">
        <f t="shared" si="354"/>
        <v>705.2741111111111</v>
      </c>
      <c r="AA3229" s="227">
        <f t="shared" si="356"/>
        <v>665.30555555555554</v>
      </c>
    </row>
    <row r="3230" spans="2:27" ht="13.5" hidden="1">
      <c r="B3230" s="232" t="s">
        <v>1110</v>
      </c>
      <c r="C3230" s="232" t="s">
        <v>1053</v>
      </c>
      <c r="D3230" s="232" t="s">
        <v>982</v>
      </c>
      <c r="E3230" s="232" t="s">
        <v>988</v>
      </c>
      <c r="F3230" s="232">
        <v>64</v>
      </c>
      <c r="G3230" s="232" t="s">
        <v>1345</v>
      </c>
      <c r="H3230" s="233">
        <v>3.133</v>
      </c>
      <c r="I3230" s="233">
        <v>0</v>
      </c>
      <c r="J3230" s="233">
        <v>1.9753000000000001</v>
      </c>
      <c r="K3230" s="234">
        <v>8252</v>
      </c>
      <c r="L3230" s="233">
        <v>0.94199999999999995</v>
      </c>
      <c r="M3230" s="234">
        <v>16184</v>
      </c>
      <c r="N3230" s="233">
        <v>0</v>
      </c>
      <c r="O3230" s="233">
        <v>0</v>
      </c>
      <c r="P3230" s="233">
        <v>1.3673999999999999</v>
      </c>
      <c r="Q3230" s="234">
        <v>16689</v>
      </c>
      <c r="R3230" s="233">
        <v>0.6351</v>
      </c>
      <c r="S3230" s="234">
        <v>31461</v>
      </c>
      <c r="T3230" s="233">
        <v>0</v>
      </c>
      <c r="U3230" s="235">
        <f t="shared" si="350"/>
        <v>2287.09</v>
      </c>
      <c r="V3230" s="227">
        <f t="shared" si="351"/>
        <v>1441.9690000000001</v>
      </c>
      <c r="W3230" s="227">
        <f t="shared" si="352"/>
        <v>1375.3266666666666</v>
      </c>
      <c r="X3230" s="227">
        <f t="shared" si="355"/>
        <v>1348.6666666666667</v>
      </c>
      <c r="Y3230" s="227">
        <f t="shared" si="353"/>
        <v>998.202</v>
      </c>
      <c r="Z3230" s="227">
        <f t="shared" si="354"/>
        <v>927.2063333333333</v>
      </c>
      <c r="AA3230" s="227">
        <f t="shared" si="356"/>
        <v>873.91666666666663</v>
      </c>
    </row>
    <row r="3231" spans="2:27" ht="13.5" hidden="1">
      <c r="B3231" s="232" t="s">
        <v>1110</v>
      </c>
      <c r="C3231" s="232" t="s">
        <v>1054</v>
      </c>
      <c r="D3231" s="232" t="s">
        <v>982</v>
      </c>
      <c r="E3231" s="232" t="s">
        <v>988</v>
      </c>
      <c r="F3231" s="232">
        <v>8</v>
      </c>
      <c r="G3231" s="232" t="s">
        <v>1312</v>
      </c>
      <c r="H3231" s="233">
        <v>0.501</v>
      </c>
      <c r="I3231" s="233">
        <v>0</v>
      </c>
      <c r="J3231" s="233">
        <v>0.2994</v>
      </c>
      <c r="K3231" s="234">
        <v>1261</v>
      </c>
      <c r="L3231" s="233">
        <v>0.14399999999999999</v>
      </c>
      <c r="M3231" s="234">
        <v>2482</v>
      </c>
      <c r="N3231" s="233">
        <v>0</v>
      </c>
      <c r="O3231" s="233">
        <v>0</v>
      </c>
      <c r="P3231" s="233">
        <v>0.21820000000000001</v>
      </c>
      <c r="Q3231" s="234">
        <v>2707</v>
      </c>
      <c r="R3231" s="233">
        <v>0.10299999999999999</v>
      </c>
      <c r="S3231" s="234">
        <v>5174</v>
      </c>
      <c r="T3231" s="233">
        <v>0</v>
      </c>
      <c r="U3231" s="235">
        <f t="shared" si="350"/>
        <v>365.73</v>
      </c>
      <c r="V3231" s="227">
        <f t="shared" si="351"/>
        <v>218.56200000000001</v>
      </c>
      <c r="W3231" s="227">
        <f t="shared" si="352"/>
        <v>210.20333333333332</v>
      </c>
      <c r="X3231" s="227">
        <f t="shared" si="355"/>
        <v>206.83333333333334</v>
      </c>
      <c r="Y3231" s="227">
        <f t="shared" si="353"/>
        <v>159.286</v>
      </c>
      <c r="Z3231" s="227">
        <f t="shared" si="354"/>
        <v>150.38444444444445</v>
      </c>
      <c r="AA3231" s="227">
        <f t="shared" si="356"/>
        <v>143.72222222222223</v>
      </c>
    </row>
    <row r="3232" spans="2:27" ht="13.5" hidden="1">
      <c r="B3232" s="232" t="s">
        <v>1110</v>
      </c>
      <c r="C3232" s="232" t="s">
        <v>1055</v>
      </c>
      <c r="D3232" s="232" t="s">
        <v>982</v>
      </c>
      <c r="E3232" s="232" t="s">
        <v>988</v>
      </c>
      <c r="F3232" s="232">
        <v>16</v>
      </c>
      <c r="G3232" s="232" t="s">
        <v>1317</v>
      </c>
      <c r="H3232" s="233">
        <v>0.877</v>
      </c>
      <c r="I3232" s="233">
        <v>0</v>
      </c>
      <c r="J3232" s="233">
        <v>0.53879999999999995</v>
      </c>
      <c r="K3232" s="234">
        <v>2260</v>
      </c>
      <c r="L3232" s="233">
        <v>0.25800000000000001</v>
      </c>
      <c r="M3232" s="234">
        <v>4440</v>
      </c>
      <c r="N3232" s="233">
        <v>0</v>
      </c>
      <c r="O3232" s="233">
        <v>0</v>
      </c>
      <c r="P3232" s="233">
        <v>0.38240000000000002</v>
      </c>
      <c r="Q3232" s="234">
        <v>4704</v>
      </c>
      <c r="R3232" s="233">
        <v>0.17899999999999999</v>
      </c>
      <c r="S3232" s="234">
        <v>8929</v>
      </c>
      <c r="T3232" s="233">
        <v>0</v>
      </c>
      <c r="U3232" s="235">
        <f t="shared" si="350"/>
        <v>640.21</v>
      </c>
      <c r="V3232" s="227">
        <f t="shared" si="351"/>
        <v>393.32399999999996</v>
      </c>
      <c r="W3232" s="227">
        <f t="shared" si="352"/>
        <v>376.67333333333335</v>
      </c>
      <c r="X3232" s="227">
        <f t="shared" si="355"/>
        <v>370</v>
      </c>
      <c r="Y3232" s="227">
        <f t="shared" si="353"/>
        <v>279.15199999999999</v>
      </c>
      <c r="Z3232" s="227">
        <f t="shared" si="354"/>
        <v>261.33666666666664</v>
      </c>
      <c r="AA3232" s="227">
        <f t="shared" si="356"/>
        <v>248.02777777777777</v>
      </c>
    </row>
    <row r="3233" spans="2:27" ht="13.5" hidden="1">
      <c r="B3233" s="232" t="s">
        <v>1110</v>
      </c>
      <c r="C3233" s="232" t="s">
        <v>1056</v>
      </c>
      <c r="D3233" s="232" t="s">
        <v>982</v>
      </c>
      <c r="E3233" s="232" t="s">
        <v>988</v>
      </c>
      <c r="F3233" s="232">
        <v>32</v>
      </c>
      <c r="G3233" s="232" t="s">
        <v>1316</v>
      </c>
      <c r="H3233" s="233">
        <v>1.629</v>
      </c>
      <c r="I3233" s="233">
        <v>0</v>
      </c>
      <c r="J3233" s="233">
        <v>1.0176000000000001</v>
      </c>
      <c r="K3233" s="234">
        <v>4257</v>
      </c>
      <c r="L3233" s="233">
        <v>0.48599999999999999</v>
      </c>
      <c r="M3233" s="234">
        <v>8355</v>
      </c>
      <c r="N3233" s="233">
        <v>0</v>
      </c>
      <c r="O3233" s="233">
        <v>0</v>
      </c>
      <c r="P3233" s="233">
        <v>0.7107</v>
      </c>
      <c r="Q3233" s="234">
        <v>8699</v>
      </c>
      <c r="R3233" s="233">
        <v>0.33100000000000002</v>
      </c>
      <c r="S3233" s="234">
        <v>16440</v>
      </c>
      <c r="T3233" s="233">
        <v>0</v>
      </c>
      <c r="U3233" s="235">
        <f t="shared" si="350"/>
        <v>1189.17</v>
      </c>
      <c r="V3233" s="227">
        <f t="shared" si="351"/>
        <v>742.84800000000007</v>
      </c>
      <c r="W3233" s="227">
        <f t="shared" si="352"/>
        <v>709.53</v>
      </c>
      <c r="X3233" s="227">
        <f t="shared" si="355"/>
        <v>696.25</v>
      </c>
      <c r="Y3233" s="227">
        <f t="shared" si="353"/>
        <v>518.81100000000004</v>
      </c>
      <c r="Z3233" s="227">
        <f t="shared" si="354"/>
        <v>483.26888888888891</v>
      </c>
      <c r="AA3233" s="227">
        <f t="shared" si="356"/>
        <v>456.66666666666669</v>
      </c>
    </row>
    <row r="3234" spans="2:27" ht="13.5" hidden="1">
      <c r="B3234" s="232" t="s">
        <v>1110</v>
      </c>
      <c r="C3234" s="232" t="s">
        <v>1057</v>
      </c>
      <c r="D3234" s="232" t="s">
        <v>982</v>
      </c>
      <c r="E3234" s="232" t="s">
        <v>988</v>
      </c>
      <c r="F3234" s="232">
        <v>2</v>
      </c>
      <c r="G3234" s="232" t="s">
        <v>1315</v>
      </c>
      <c r="H3234" s="233">
        <v>0.15029999999999999</v>
      </c>
      <c r="I3234" s="233">
        <v>0</v>
      </c>
      <c r="J3234" s="233">
        <v>8.4900000000000003E-2</v>
      </c>
      <c r="K3234" s="234">
        <v>359</v>
      </c>
      <c r="L3234" s="233">
        <v>4.0500000000000001E-2</v>
      </c>
      <c r="M3234" s="234">
        <v>708</v>
      </c>
      <c r="N3234" s="233">
        <v>0</v>
      </c>
      <c r="O3234" s="233">
        <v>0</v>
      </c>
      <c r="P3234" s="233">
        <v>6.3E-2</v>
      </c>
      <c r="Q3234" s="234">
        <v>795</v>
      </c>
      <c r="R3234" s="233">
        <v>0.03</v>
      </c>
      <c r="S3234" s="234">
        <v>1530</v>
      </c>
      <c r="T3234" s="233">
        <v>0</v>
      </c>
      <c r="U3234" s="235">
        <f t="shared" si="350"/>
        <v>109.71899999999999</v>
      </c>
      <c r="V3234" s="227">
        <f t="shared" si="351"/>
        <v>61.977000000000004</v>
      </c>
      <c r="W3234" s="227">
        <f t="shared" si="352"/>
        <v>59.481666666666669</v>
      </c>
      <c r="X3234" s="227">
        <f t="shared" si="355"/>
        <v>59</v>
      </c>
      <c r="Y3234" s="227">
        <f t="shared" si="353"/>
        <v>45.99</v>
      </c>
      <c r="Z3234" s="227">
        <f t="shared" si="354"/>
        <v>43.983333333333334</v>
      </c>
      <c r="AA3234" s="227">
        <f t="shared" si="356"/>
        <v>42.5</v>
      </c>
    </row>
    <row r="3235" spans="2:27" ht="13.5" hidden="1">
      <c r="B3235" s="232" t="s">
        <v>1110</v>
      </c>
      <c r="C3235" s="232" t="s">
        <v>1058</v>
      </c>
      <c r="D3235" s="232" t="s">
        <v>982</v>
      </c>
      <c r="E3235" s="232" t="s">
        <v>988</v>
      </c>
      <c r="F3235" s="232">
        <v>1</v>
      </c>
      <c r="G3235" s="232" t="s">
        <v>1314</v>
      </c>
      <c r="H3235" s="233">
        <v>7.8E-2</v>
      </c>
      <c r="I3235" s="233">
        <v>0</v>
      </c>
      <c r="J3235" s="233">
        <v>4.2900000000000001E-2</v>
      </c>
      <c r="K3235" s="234">
        <v>180</v>
      </c>
      <c r="L3235" s="233">
        <v>2.0299999999999999E-2</v>
      </c>
      <c r="M3235" s="234">
        <v>355</v>
      </c>
      <c r="N3235" s="233">
        <v>0</v>
      </c>
      <c r="O3235" s="233">
        <v>0</v>
      </c>
      <c r="P3235" s="233">
        <v>3.15E-2</v>
      </c>
      <c r="Q3235" s="234">
        <v>398</v>
      </c>
      <c r="R3235" s="233">
        <v>1.55E-2</v>
      </c>
      <c r="S3235" s="234">
        <v>766</v>
      </c>
      <c r="T3235" s="233">
        <v>0</v>
      </c>
      <c r="U3235" s="235">
        <f t="shared" si="350"/>
        <v>56.94</v>
      </c>
      <c r="V3235" s="227">
        <f t="shared" si="351"/>
        <v>31.317</v>
      </c>
      <c r="W3235" s="227">
        <f t="shared" si="352"/>
        <v>29.818999999999999</v>
      </c>
      <c r="X3235" s="227">
        <f t="shared" si="355"/>
        <v>29.583333333333332</v>
      </c>
      <c r="Y3235" s="227">
        <f t="shared" si="353"/>
        <v>22.995000000000001</v>
      </c>
      <c r="Z3235" s="227">
        <f t="shared" si="354"/>
        <v>22.370555555555555</v>
      </c>
      <c r="AA3235" s="227">
        <f t="shared" si="356"/>
        <v>21.277777777777779</v>
      </c>
    </row>
    <row r="3236" spans="2:27" ht="13.5" hidden="1">
      <c r="B3236" s="232" t="s">
        <v>1110</v>
      </c>
      <c r="C3236" s="232" t="s">
        <v>1059</v>
      </c>
      <c r="D3236" s="232" t="s">
        <v>982</v>
      </c>
      <c r="E3236" s="232" t="s">
        <v>988</v>
      </c>
      <c r="F3236" s="232">
        <v>64</v>
      </c>
      <c r="G3236" s="232" t="s">
        <v>1345</v>
      </c>
      <c r="H3236" s="233">
        <v>3.133</v>
      </c>
      <c r="I3236" s="233">
        <v>0</v>
      </c>
      <c r="J3236" s="233">
        <v>1.9753000000000001</v>
      </c>
      <c r="K3236" s="234">
        <v>8252</v>
      </c>
      <c r="L3236" s="233">
        <v>0.94199999999999995</v>
      </c>
      <c r="M3236" s="234">
        <v>16184</v>
      </c>
      <c r="N3236" s="233">
        <v>0</v>
      </c>
      <c r="O3236" s="233">
        <v>0</v>
      </c>
      <c r="P3236" s="233">
        <v>1.3673999999999999</v>
      </c>
      <c r="Q3236" s="234">
        <v>16689</v>
      </c>
      <c r="R3236" s="233">
        <v>0.6351</v>
      </c>
      <c r="S3236" s="234">
        <v>31461</v>
      </c>
      <c r="T3236" s="233">
        <v>0</v>
      </c>
      <c r="U3236" s="235">
        <f t="shared" si="350"/>
        <v>2287.09</v>
      </c>
      <c r="V3236" s="227">
        <f t="shared" si="351"/>
        <v>1441.9690000000001</v>
      </c>
      <c r="W3236" s="227">
        <f t="shared" si="352"/>
        <v>1375.3266666666666</v>
      </c>
      <c r="X3236" s="227">
        <f t="shared" si="355"/>
        <v>1348.6666666666667</v>
      </c>
      <c r="Y3236" s="227">
        <f t="shared" si="353"/>
        <v>998.202</v>
      </c>
      <c r="Z3236" s="227">
        <f t="shared" si="354"/>
        <v>927.2063333333333</v>
      </c>
      <c r="AA3236" s="227">
        <f t="shared" si="356"/>
        <v>873.91666666666663</v>
      </c>
    </row>
    <row r="3237" spans="2:27" ht="13.5" hidden="1">
      <c r="B3237" s="232" t="s">
        <v>1110</v>
      </c>
      <c r="C3237" s="232" t="s">
        <v>1060</v>
      </c>
      <c r="D3237" s="232" t="s">
        <v>982</v>
      </c>
      <c r="E3237" s="232" t="s">
        <v>988</v>
      </c>
      <c r="F3237" s="232">
        <v>4</v>
      </c>
      <c r="G3237" s="232" t="s">
        <v>1311</v>
      </c>
      <c r="H3237" s="233">
        <v>0.24429999999999999</v>
      </c>
      <c r="I3237" s="233">
        <v>0</v>
      </c>
      <c r="J3237" s="233">
        <v>0.16969999999999999</v>
      </c>
      <c r="K3237" s="234">
        <v>718</v>
      </c>
      <c r="L3237" s="233">
        <v>8.2000000000000003E-2</v>
      </c>
      <c r="M3237" s="234">
        <v>1416</v>
      </c>
      <c r="N3237" s="233">
        <v>0</v>
      </c>
      <c r="O3237" s="233">
        <v>0</v>
      </c>
      <c r="P3237" s="233">
        <v>0.12709999999999999</v>
      </c>
      <c r="Q3237" s="234">
        <v>1590</v>
      </c>
      <c r="R3237" s="233">
        <v>0.06</v>
      </c>
      <c r="S3237" s="234">
        <v>3060</v>
      </c>
      <c r="T3237" s="233">
        <v>0</v>
      </c>
      <c r="U3237" s="235">
        <f t="shared" si="350"/>
        <v>178.339</v>
      </c>
      <c r="V3237" s="227">
        <f t="shared" si="351"/>
        <v>123.88099999999999</v>
      </c>
      <c r="W3237" s="227">
        <f t="shared" si="352"/>
        <v>119.69333333333333</v>
      </c>
      <c r="X3237" s="227">
        <f t="shared" si="355"/>
        <v>118</v>
      </c>
      <c r="Y3237" s="227">
        <f t="shared" si="353"/>
        <v>92.782999999999987</v>
      </c>
      <c r="Z3237" s="227">
        <f t="shared" si="354"/>
        <v>87.966666666666669</v>
      </c>
      <c r="AA3237" s="227">
        <f t="shared" si="356"/>
        <v>85</v>
      </c>
    </row>
    <row r="3238" spans="2:27" ht="13.5" hidden="1">
      <c r="B3238" s="232" t="s">
        <v>1110</v>
      </c>
      <c r="C3238" s="232" t="s">
        <v>1377</v>
      </c>
      <c r="D3238" s="232" t="s">
        <v>982</v>
      </c>
      <c r="E3238" s="232" t="s">
        <v>988</v>
      </c>
      <c r="F3238" s="232">
        <v>48</v>
      </c>
      <c r="G3238" s="232" t="s">
        <v>1310</v>
      </c>
      <c r="H3238" s="233">
        <v>2.9569999999999999</v>
      </c>
      <c r="I3238" s="233">
        <v>0</v>
      </c>
      <c r="J3238" s="233">
        <v>1.9121999999999999</v>
      </c>
      <c r="K3238" s="234">
        <v>7989</v>
      </c>
      <c r="L3238" s="233">
        <v>0.91200000000000003</v>
      </c>
      <c r="M3238" s="234">
        <v>15669</v>
      </c>
      <c r="N3238" s="233">
        <v>0</v>
      </c>
      <c r="O3238" s="233">
        <v>0</v>
      </c>
      <c r="P3238" s="233">
        <v>1.3331500000000001</v>
      </c>
      <c r="Q3238" s="234">
        <v>16272</v>
      </c>
      <c r="R3238" s="233">
        <v>0.61919999999999997</v>
      </c>
      <c r="S3238" s="234">
        <v>30677</v>
      </c>
      <c r="T3238" s="233">
        <v>0</v>
      </c>
      <c r="U3238" s="235">
        <f t="shared" si="350"/>
        <v>2158.6099999999997</v>
      </c>
      <c r="V3238" s="227">
        <f t="shared" si="351"/>
        <v>1395.9059999999999</v>
      </c>
      <c r="W3238" s="227">
        <f t="shared" si="352"/>
        <v>1331.51</v>
      </c>
      <c r="X3238" s="227">
        <f t="shared" si="355"/>
        <v>1305.75</v>
      </c>
      <c r="Y3238" s="227">
        <f t="shared" si="353"/>
        <v>973.19950000000006</v>
      </c>
      <c r="Z3238" s="227">
        <f t="shared" si="354"/>
        <v>904.01599999999996</v>
      </c>
      <c r="AA3238" s="227">
        <f t="shared" si="356"/>
        <v>852.13888888888891</v>
      </c>
    </row>
    <row r="3239" spans="2:27" ht="13.5" hidden="1">
      <c r="B3239" s="232" t="s">
        <v>1110</v>
      </c>
      <c r="C3239" s="232" t="s">
        <v>1378</v>
      </c>
      <c r="D3239" s="232" t="s">
        <v>982</v>
      </c>
      <c r="E3239" s="232" t="s">
        <v>988</v>
      </c>
      <c r="F3239" s="232">
        <v>64</v>
      </c>
      <c r="G3239" s="232" t="s">
        <v>1345</v>
      </c>
      <c r="H3239" s="233">
        <v>3.9009999999999998</v>
      </c>
      <c r="I3239" s="233">
        <v>0</v>
      </c>
      <c r="J3239" s="233">
        <v>2.5295999999999998</v>
      </c>
      <c r="K3239" s="234">
        <v>10564</v>
      </c>
      <c r="L3239" s="233">
        <v>1.206</v>
      </c>
      <c r="M3239" s="234">
        <v>20716</v>
      </c>
      <c r="N3239" s="233">
        <v>0</v>
      </c>
      <c r="O3239" s="233">
        <v>0</v>
      </c>
      <c r="P3239" s="233">
        <v>1.7595400000000001</v>
      </c>
      <c r="Q3239" s="234">
        <v>21460</v>
      </c>
      <c r="R3239" s="233">
        <v>0.81659999999999999</v>
      </c>
      <c r="S3239" s="234">
        <v>40430</v>
      </c>
      <c r="T3239" s="233">
        <v>0</v>
      </c>
      <c r="U3239" s="235">
        <f t="shared" si="350"/>
        <v>2847.73</v>
      </c>
      <c r="V3239" s="227">
        <f t="shared" si="351"/>
        <v>1846.6079999999999</v>
      </c>
      <c r="W3239" s="227">
        <f t="shared" si="352"/>
        <v>1760.7133333333334</v>
      </c>
      <c r="X3239" s="227">
        <f t="shared" si="355"/>
        <v>1726.3333333333333</v>
      </c>
      <c r="Y3239" s="227">
        <f t="shared" si="353"/>
        <v>1284.4642000000001</v>
      </c>
      <c r="Z3239" s="227">
        <f t="shared" si="354"/>
        <v>1192.229111111111</v>
      </c>
      <c r="AA3239" s="227">
        <f t="shared" si="356"/>
        <v>1123.0555555555557</v>
      </c>
    </row>
    <row r="3240" spans="2:27" ht="13.5" hidden="1">
      <c r="B3240" s="232" t="s">
        <v>1110</v>
      </c>
      <c r="C3240" s="232" t="s">
        <v>1379</v>
      </c>
      <c r="D3240" s="232" t="s">
        <v>982</v>
      </c>
      <c r="E3240" s="232" t="s">
        <v>988</v>
      </c>
      <c r="F3240" s="232">
        <v>96</v>
      </c>
      <c r="G3240" s="232" t="s">
        <v>1356</v>
      </c>
      <c r="H3240" s="233">
        <v>5.7889999999999997</v>
      </c>
      <c r="I3240" s="233">
        <v>0</v>
      </c>
      <c r="J3240" s="233">
        <v>3.7644000000000002</v>
      </c>
      <c r="K3240" s="234">
        <v>15715</v>
      </c>
      <c r="L3240" s="233">
        <v>1.794</v>
      </c>
      <c r="M3240" s="234">
        <v>30812</v>
      </c>
      <c r="N3240" s="233">
        <v>0</v>
      </c>
      <c r="O3240" s="233">
        <v>0</v>
      </c>
      <c r="P3240" s="233">
        <v>2.6122999999999998</v>
      </c>
      <c r="Q3240" s="234">
        <v>31835</v>
      </c>
      <c r="R3240" s="233">
        <v>1.2114</v>
      </c>
      <c r="S3240" s="234">
        <v>59936</v>
      </c>
      <c r="T3240" s="233">
        <v>0</v>
      </c>
      <c r="U3240" s="235">
        <f t="shared" si="350"/>
        <v>4225.9699999999993</v>
      </c>
      <c r="V3240" s="227">
        <f t="shared" si="351"/>
        <v>2748.0120000000002</v>
      </c>
      <c r="W3240" s="227">
        <f t="shared" si="352"/>
        <v>2619.2033333333334</v>
      </c>
      <c r="X3240" s="227">
        <f t="shared" si="355"/>
        <v>2567.6666666666665</v>
      </c>
      <c r="Y3240" s="227">
        <f t="shared" si="353"/>
        <v>1906.9789999999998</v>
      </c>
      <c r="Z3240" s="227">
        <f t="shared" si="354"/>
        <v>1768.6275555555555</v>
      </c>
      <c r="AA3240" s="227">
        <f t="shared" si="356"/>
        <v>1664.8888888888889</v>
      </c>
    </row>
    <row r="3241" spans="2:27" ht="13.5" hidden="1">
      <c r="B3241" s="232" t="s">
        <v>1110</v>
      </c>
      <c r="C3241" s="232" t="s">
        <v>1380</v>
      </c>
      <c r="D3241" s="232" t="s">
        <v>982</v>
      </c>
      <c r="E3241" s="232" t="s">
        <v>988</v>
      </c>
      <c r="F3241" s="232">
        <v>8</v>
      </c>
      <c r="G3241" s="232" t="s">
        <v>1312</v>
      </c>
      <c r="H3241" s="233">
        <v>0.59699999999999998</v>
      </c>
      <c r="I3241" s="233">
        <v>0</v>
      </c>
      <c r="J3241" s="233">
        <v>0.36870000000000003</v>
      </c>
      <c r="K3241" s="234">
        <v>1550</v>
      </c>
      <c r="L3241" s="233">
        <v>0.17699999999999999</v>
      </c>
      <c r="M3241" s="234">
        <v>3049</v>
      </c>
      <c r="N3241" s="233">
        <v>0</v>
      </c>
      <c r="O3241" s="233">
        <v>0</v>
      </c>
      <c r="P3241" s="233">
        <v>0.26718999999999998</v>
      </c>
      <c r="Q3241" s="234">
        <v>3303</v>
      </c>
      <c r="R3241" s="233">
        <v>0.12570000000000001</v>
      </c>
      <c r="S3241" s="234">
        <v>6295</v>
      </c>
      <c r="T3241" s="233">
        <v>0</v>
      </c>
      <c r="U3241" s="235">
        <f t="shared" si="350"/>
        <v>435.81</v>
      </c>
      <c r="V3241" s="227">
        <f t="shared" si="351"/>
        <v>269.15100000000001</v>
      </c>
      <c r="W3241" s="227">
        <f t="shared" si="352"/>
        <v>258.37666666666667</v>
      </c>
      <c r="X3241" s="227">
        <f t="shared" si="355"/>
        <v>254.08333333333334</v>
      </c>
      <c r="Y3241" s="227">
        <f t="shared" si="353"/>
        <v>195.0487</v>
      </c>
      <c r="Z3241" s="227">
        <f t="shared" si="354"/>
        <v>183.51100000000002</v>
      </c>
      <c r="AA3241" s="227">
        <f t="shared" si="356"/>
        <v>174.86111111111111</v>
      </c>
    </row>
    <row r="3242" spans="2:27" ht="13.5" hidden="1">
      <c r="B3242" s="232" t="s">
        <v>1110</v>
      </c>
      <c r="C3242" s="232" t="s">
        <v>1381</v>
      </c>
      <c r="D3242" s="232" t="s">
        <v>982</v>
      </c>
      <c r="E3242" s="232" t="s">
        <v>988</v>
      </c>
      <c r="F3242" s="232">
        <v>128</v>
      </c>
      <c r="G3242" s="232" t="s">
        <v>1364</v>
      </c>
      <c r="H3242" s="233">
        <v>7.6769999999999996</v>
      </c>
      <c r="I3242" s="233">
        <v>0</v>
      </c>
      <c r="J3242" s="233">
        <v>4.9992000000000001</v>
      </c>
      <c r="K3242" s="234">
        <v>20866</v>
      </c>
      <c r="L3242" s="233">
        <v>2.3820000000000001</v>
      </c>
      <c r="M3242" s="234">
        <v>40908</v>
      </c>
      <c r="N3242" s="233">
        <v>0</v>
      </c>
      <c r="O3242" s="233">
        <v>0</v>
      </c>
      <c r="P3242" s="233">
        <v>3.4650699999999999</v>
      </c>
      <c r="Q3242" s="234">
        <v>42211</v>
      </c>
      <c r="R3242" s="233">
        <v>1.6062000000000001</v>
      </c>
      <c r="S3242" s="234">
        <v>79441</v>
      </c>
      <c r="T3242" s="233">
        <v>0</v>
      </c>
      <c r="U3242" s="235">
        <f t="shared" si="350"/>
        <v>5604.21</v>
      </c>
      <c r="V3242" s="227">
        <f t="shared" si="351"/>
        <v>3649.4160000000002</v>
      </c>
      <c r="W3242" s="227">
        <f t="shared" si="352"/>
        <v>3477.6933333333336</v>
      </c>
      <c r="X3242" s="227">
        <f t="shared" si="355"/>
        <v>3409</v>
      </c>
      <c r="Y3242" s="227">
        <f t="shared" si="353"/>
        <v>2529.5011</v>
      </c>
      <c r="Z3242" s="227">
        <f t="shared" si="354"/>
        <v>2345.0537777777781</v>
      </c>
      <c r="AA3242" s="227">
        <f t="shared" si="356"/>
        <v>2206.6944444444443</v>
      </c>
    </row>
    <row r="3243" spans="2:27" ht="13.5" hidden="1">
      <c r="B3243" s="232" t="s">
        <v>1110</v>
      </c>
      <c r="C3243" s="232" t="s">
        <v>1382</v>
      </c>
      <c r="D3243" s="232" t="s">
        <v>982</v>
      </c>
      <c r="E3243" s="232" t="s">
        <v>988</v>
      </c>
      <c r="F3243" s="232">
        <v>16</v>
      </c>
      <c r="G3243" s="232" t="s">
        <v>1317</v>
      </c>
      <c r="H3243" s="233">
        <v>1.069</v>
      </c>
      <c r="I3243" s="233">
        <v>0</v>
      </c>
      <c r="J3243" s="233">
        <v>0.6774</v>
      </c>
      <c r="K3243" s="234">
        <v>2838</v>
      </c>
      <c r="L3243" s="233">
        <v>0.32400000000000001</v>
      </c>
      <c r="M3243" s="234">
        <v>5573</v>
      </c>
      <c r="N3243" s="233">
        <v>0</v>
      </c>
      <c r="O3243" s="233">
        <v>0</v>
      </c>
      <c r="P3243" s="233">
        <v>0.48037999999999997</v>
      </c>
      <c r="Q3243" s="234">
        <v>5897</v>
      </c>
      <c r="R3243" s="233">
        <v>0.22439999999999999</v>
      </c>
      <c r="S3243" s="234">
        <v>11172</v>
      </c>
      <c r="T3243" s="233">
        <v>0</v>
      </c>
      <c r="U3243" s="235">
        <f t="shared" si="350"/>
        <v>780.37</v>
      </c>
      <c r="V3243" s="227">
        <f t="shared" si="351"/>
        <v>494.50200000000001</v>
      </c>
      <c r="W3243" s="227">
        <f t="shared" si="352"/>
        <v>473.02</v>
      </c>
      <c r="X3243" s="227">
        <f t="shared" si="355"/>
        <v>464.41666666666669</v>
      </c>
      <c r="Y3243" s="227">
        <f t="shared" si="353"/>
        <v>350.67739999999998</v>
      </c>
      <c r="Z3243" s="227">
        <f t="shared" si="354"/>
        <v>327.61755555555555</v>
      </c>
      <c r="AA3243" s="227">
        <f t="shared" si="356"/>
        <v>310.33333333333331</v>
      </c>
    </row>
    <row r="3244" spans="2:27" ht="13.5" hidden="1">
      <c r="B3244" s="232" t="s">
        <v>1110</v>
      </c>
      <c r="C3244" s="232" t="s">
        <v>1383</v>
      </c>
      <c r="D3244" s="232" t="s">
        <v>982</v>
      </c>
      <c r="E3244" s="232" t="s">
        <v>988</v>
      </c>
      <c r="F3244" s="232">
        <v>32</v>
      </c>
      <c r="G3244" s="232" t="s">
        <v>1316</v>
      </c>
      <c r="H3244" s="233">
        <v>2.0129999999999999</v>
      </c>
      <c r="I3244" s="233">
        <v>0</v>
      </c>
      <c r="J3244" s="233">
        <v>1.2948</v>
      </c>
      <c r="K3244" s="234">
        <v>5413</v>
      </c>
      <c r="L3244" s="233">
        <v>0.61799999999999999</v>
      </c>
      <c r="M3244" s="234">
        <v>10621</v>
      </c>
      <c r="N3244" s="233">
        <v>0</v>
      </c>
      <c r="O3244" s="233">
        <v>0</v>
      </c>
      <c r="P3244" s="233">
        <v>0.90676999999999996</v>
      </c>
      <c r="Q3244" s="234">
        <v>11085</v>
      </c>
      <c r="R3244" s="233">
        <v>0.42180000000000001</v>
      </c>
      <c r="S3244" s="234">
        <v>20924</v>
      </c>
      <c r="T3244" s="233">
        <v>0</v>
      </c>
      <c r="U3244" s="235">
        <f t="shared" si="350"/>
        <v>1469.49</v>
      </c>
      <c r="V3244" s="227">
        <f t="shared" si="351"/>
        <v>945.20399999999995</v>
      </c>
      <c r="W3244" s="227">
        <f t="shared" si="352"/>
        <v>902.22333333333336</v>
      </c>
      <c r="X3244" s="227">
        <f t="shared" si="355"/>
        <v>885.08333333333337</v>
      </c>
      <c r="Y3244" s="227">
        <f t="shared" si="353"/>
        <v>661.94209999999998</v>
      </c>
      <c r="Z3244" s="227">
        <f t="shared" si="354"/>
        <v>615.83066666666673</v>
      </c>
      <c r="AA3244" s="227">
        <f t="shared" si="356"/>
        <v>581.22222222222217</v>
      </c>
    </row>
    <row r="3245" spans="2:27" ht="13.5" hidden="1">
      <c r="B3245" s="232" t="s">
        <v>1110</v>
      </c>
      <c r="C3245" s="232" t="s">
        <v>1384</v>
      </c>
      <c r="D3245" s="232" t="s">
        <v>982</v>
      </c>
      <c r="E3245" s="232" t="s">
        <v>988</v>
      </c>
      <c r="F3245" s="232">
        <v>2</v>
      </c>
      <c r="G3245" s="232" t="s">
        <v>1315</v>
      </c>
      <c r="H3245" s="233">
        <v>0.17430000000000001</v>
      </c>
      <c r="I3245" s="233">
        <v>0</v>
      </c>
      <c r="J3245" s="233">
        <v>0.10218000000000001</v>
      </c>
      <c r="K3245" s="234">
        <v>431</v>
      </c>
      <c r="L3245" s="233">
        <v>4.8750000000000002E-2</v>
      </c>
      <c r="M3245" s="234">
        <v>850</v>
      </c>
      <c r="N3245" s="233">
        <v>0</v>
      </c>
      <c r="O3245" s="233">
        <v>0</v>
      </c>
      <c r="P3245" s="233">
        <v>7.5300000000000006E-2</v>
      </c>
      <c r="Q3245" s="234">
        <v>944</v>
      </c>
      <c r="R3245" s="233">
        <v>3.5680000000000003E-2</v>
      </c>
      <c r="S3245" s="234">
        <v>1810</v>
      </c>
      <c r="T3245" s="233">
        <v>0</v>
      </c>
      <c r="U3245" s="235">
        <f t="shared" si="350"/>
        <v>127.239</v>
      </c>
      <c r="V3245" s="227">
        <f t="shared" si="351"/>
        <v>74.591400000000007</v>
      </c>
      <c r="W3245" s="227">
        <f t="shared" si="352"/>
        <v>71.504166666666663</v>
      </c>
      <c r="X3245" s="227">
        <f t="shared" si="355"/>
        <v>70.833333333333329</v>
      </c>
      <c r="Y3245" s="227">
        <f t="shared" si="353"/>
        <v>54.969000000000001</v>
      </c>
      <c r="Z3245" s="227">
        <f t="shared" si="354"/>
        <v>52.26862222222222</v>
      </c>
      <c r="AA3245" s="227">
        <f t="shared" si="356"/>
        <v>50.277777777777779</v>
      </c>
    </row>
    <row r="3246" spans="2:27" ht="13.5" hidden="1">
      <c r="B3246" s="232" t="s">
        <v>1110</v>
      </c>
      <c r="C3246" s="232" t="s">
        <v>1385</v>
      </c>
      <c r="D3246" s="232" t="s">
        <v>982</v>
      </c>
      <c r="E3246" s="232" t="s">
        <v>988</v>
      </c>
      <c r="F3246" s="232">
        <v>128</v>
      </c>
      <c r="G3246" s="232" t="s">
        <v>1364</v>
      </c>
      <c r="H3246" s="233">
        <v>7.6769999999999996</v>
      </c>
      <c r="I3246" s="233">
        <v>0</v>
      </c>
      <c r="J3246" s="233">
        <v>4.9992000000000001</v>
      </c>
      <c r="K3246" s="234">
        <v>20866</v>
      </c>
      <c r="L3246" s="233">
        <v>2.3820000000000001</v>
      </c>
      <c r="M3246" s="234">
        <v>40908</v>
      </c>
      <c r="N3246" s="233">
        <v>0</v>
      </c>
      <c r="O3246" s="233">
        <v>0</v>
      </c>
      <c r="P3246" s="233">
        <v>3.4650699999999999</v>
      </c>
      <c r="Q3246" s="234">
        <v>42211</v>
      </c>
      <c r="R3246" s="233">
        <v>1.6062000000000001</v>
      </c>
      <c r="S3246" s="234">
        <v>79441</v>
      </c>
      <c r="T3246" s="233">
        <v>0</v>
      </c>
      <c r="U3246" s="235">
        <f t="shared" si="350"/>
        <v>5604.21</v>
      </c>
      <c r="V3246" s="227">
        <f t="shared" si="351"/>
        <v>3649.4160000000002</v>
      </c>
      <c r="W3246" s="227">
        <f t="shared" si="352"/>
        <v>3477.6933333333336</v>
      </c>
      <c r="X3246" s="227">
        <f t="shared" si="355"/>
        <v>3409</v>
      </c>
      <c r="Y3246" s="227">
        <f t="shared" si="353"/>
        <v>2529.5011</v>
      </c>
      <c r="Z3246" s="227">
        <f t="shared" si="354"/>
        <v>2345.0537777777781</v>
      </c>
      <c r="AA3246" s="227">
        <f t="shared" si="356"/>
        <v>2206.6944444444443</v>
      </c>
    </row>
    <row r="3247" spans="2:27" ht="13.5" hidden="1">
      <c r="B3247" s="232" t="s">
        <v>1110</v>
      </c>
      <c r="C3247" s="232" t="s">
        <v>1386</v>
      </c>
      <c r="D3247" s="232" t="s">
        <v>982</v>
      </c>
      <c r="E3247" s="232" t="s">
        <v>988</v>
      </c>
      <c r="F3247" s="232">
        <v>4</v>
      </c>
      <c r="G3247" s="232" t="s">
        <v>1311</v>
      </c>
      <c r="H3247" s="233">
        <v>0.2923</v>
      </c>
      <c r="I3247" s="233">
        <v>0</v>
      </c>
      <c r="J3247" s="233">
        <v>0.20435</v>
      </c>
      <c r="K3247" s="234">
        <v>863</v>
      </c>
      <c r="L3247" s="233">
        <v>9.8500000000000004E-2</v>
      </c>
      <c r="M3247" s="234">
        <v>1699</v>
      </c>
      <c r="N3247" s="233">
        <v>0</v>
      </c>
      <c r="O3247" s="233">
        <v>0</v>
      </c>
      <c r="P3247" s="233">
        <v>0.15160000000000001</v>
      </c>
      <c r="Q3247" s="234">
        <v>1888</v>
      </c>
      <c r="R3247" s="233">
        <v>7.1349999999999997E-2</v>
      </c>
      <c r="S3247" s="234">
        <v>3621</v>
      </c>
      <c r="T3247" s="233">
        <v>0</v>
      </c>
      <c r="U3247" s="235">
        <f t="shared" si="350"/>
        <v>213.37899999999999</v>
      </c>
      <c r="V3247" s="227">
        <f t="shared" si="351"/>
        <v>149.1755</v>
      </c>
      <c r="W3247" s="227">
        <f t="shared" si="352"/>
        <v>143.82166666666666</v>
      </c>
      <c r="X3247" s="227">
        <f t="shared" si="355"/>
        <v>141.58333333333334</v>
      </c>
      <c r="Y3247" s="227">
        <f t="shared" si="353"/>
        <v>110.66800000000001</v>
      </c>
      <c r="Z3247" s="227">
        <f t="shared" si="354"/>
        <v>104.52994444444444</v>
      </c>
      <c r="AA3247" s="227">
        <f t="shared" si="356"/>
        <v>100.58333333333333</v>
      </c>
    </row>
    <row r="3248" spans="2:27" ht="13.5" hidden="1">
      <c r="B3248" s="232" t="s">
        <v>1110</v>
      </c>
      <c r="C3248" s="232" t="s">
        <v>834</v>
      </c>
      <c r="D3248" s="232" t="s">
        <v>982</v>
      </c>
      <c r="E3248" s="232" t="s">
        <v>988</v>
      </c>
      <c r="F3248" s="232">
        <v>64</v>
      </c>
      <c r="G3248" s="232" t="s">
        <v>1387</v>
      </c>
      <c r="H3248" s="233">
        <v>23.54</v>
      </c>
      <c r="I3248" s="233">
        <v>0</v>
      </c>
      <c r="J3248" s="233">
        <v>16.463000000000001</v>
      </c>
      <c r="K3248" s="234">
        <v>68665</v>
      </c>
      <c r="L3248" s="233">
        <v>7.8310000000000004</v>
      </c>
      <c r="M3248" s="234">
        <v>134529</v>
      </c>
      <c r="N3248" s="233">
        <v>0</v>
      </c>
      <c r="O3248" s="233">
        <v>0</v>
      </c>
      <c r="P3248" s="233">
        <v>12.509</v>
      </c>
      <c r="Q3248" s="234">
        <v>152313</v>
      </c>
      <c r="R3248" s="233">
        <v>5.7949999999999999</v>
      </c>
      <c r="S3248" s="234">
        <v>286382</v>
      </c>
      <c r="T3248" s="233">
        <v>0</v>
      </c>
      <c r="U3248" s="235">
        <f t="shared" si="350"/>
        <v>17184.2</v>
      </c>
      <c r="V3248" s="227">
        <f t="shared" si="351"/>
        <v>12017.990000000002</v>
      </c>
      <c r="W3248" s="227">
        <f t="shared" si="352"/>
        <v>11438.713333333333</v>
      </c>
      <c r="X3248" s="227">
        <f t="shared" si="355"/>
        <v>11210.75</v>
      </c>
      <c r="Y3248" s="227">
        <f t="shared" si="353"/>
        <v>9131.57</v>
      </c>
      <c r="Z3248" s="227">
        <f t="shared" si="354"/>
        <v>8461.2666666666664</v>
      </c>
      <c r="AA3248" s="227">
        <f t="shared" si="356"/>
        <v>7955.0555555555557</v>
      </c>
    </row>
    <row r="3249" spans="2:27" ht="13.5" hidden="1">
      <c r="B3249" s="232" t="s">
        <v>1110</v>
      </c>
      <c r="C3249" s="232" t="s">
        <v>835</v>
      </c>
      <c r="D3249" s="232" t="s">
        <v>982</v>
      </c>
      <c r="E3249" s="232" t="s">
        <v>988</v>
      </c>
      <c r="F3249" s="232">
        <v>32</v>
      </c>
      <c r="G3249" s="232" t="s">
        <v>1355</v>
      </c>
      <c r="H3249" s="233">
        <v>11.82</v>
      </c>
      <c r="I3249" s="233">
        <v>0</v>
      </c>
      <c r="J3249" s="233">
        <v>8.2479999999999993</v>
      </c>
      <c r="K3249" s="234">
        <v>34421</v>
      </c>
      <c r="L3249" s="233">
        <v>3.9220000000000002</v>
      </c>
      <c r="M3249" s="234">
        <v>67409</v>
      </c>
      <c r="N3249" s="233">
        <v>0</v>
      </c>
      <c r="O3249" s="233">
        <v>0</v>
      </c>
      <c r="P3249" s="233">
        <v>6.2709999999999999</v>
      </c>
      <c r="Q3249" s="234">
        <v>76333</v>
      </c>
      <c r="R3249" s="233">
        <v>2.9039999999999999</v>
      </c>
      <c r="S3249" s="234">
        <v>143538</v>
      </c>
      <c r="T3249" s="233">
        <v>0</v>
      </c>
      <c r="U3249" s="235">
        <f t="shared" si="350"/>
        <v>8628.6</v>
      </c>
      <c r="V3249" s="227">
        <f t="shared" si="351"/>
        <v>6021.04</v>
      </c>
      <c r="W3249" s="227">
        <f t="shared" si="352"/>
        <v>5731.4766666666665</v>
      </c>
      <c r="X3249" s="227">
        <f t="shared" si="355"/>
        <v>5617.416666666667</v>
      </c>
      <c r="Y3249" s="227">
        <f t="shared" si="353"/>
        <v>4577.83</v>
      </c>
      <c r="Z3249" s="227">
        <f t="shared" si="354"/>
        <v>4240.2811111111114</v>
      </c>
      <c r="AA3249" s="227">
        <f t="shared" si="356"/>
        <v>3987.1666666666665</v>
      </c>
    </row>
    <row r="3250" spans="2:27" ht="13.5" hidden="1">
      <c r="B3250" s="232" t="s">
        <v>1110</v>
      </c>
      <c r="C3250" s="232" t="s">
        <v>836</v>
      </c>
      <c r="D3250" s="232" t="s">
        <v>982</v>
      </c>
      <c r="E3250" s="232" t="s">
        <v>988</v>
      </c>
      <c r="F3250" s="232">
        <v>4</v>
      </c>
      <c r="G3250" s="232" t="s">
        <v>1351</v>
      </c>
      <c r="H3250" s="233">
        <v>1.5649999999999999</v>
      </c>
      <c r="I3250" s="233">
        <v>0</v>
      </c>
      <c r="J3250" s="233">
        <v>1.06</v>
      </c>
      <c r="K3250" s="234">
        <v>4457</v>
      </c>
      <c r="L3250" s="233">
        <v>0.502</v>
      </c>
      <c r="M3250" s="234">
        <v>8680</v>
      </c>
      <c r="N3250" s="233">
        <v>0</v>
      </c>
      <c r="O3250" s="233">
        <v>0</v>
      </c>
      <c r="P3250" s="233">
        <v>0.81299999999999994</v>
      </c>
      <c r="Q3250" s="234">
        <v>9850</v>
      </c>
      <c r="R3250" s="233">
        <v>0.374</v>
      </c>
      <c r="S3250" s="234">
        <v>18549</v>
      </c>
      <c r="T3250" s="233">
        <v>0</v>
      </c>
      <c r="U3250" s="235">
        <f t="shared" si="350"/>
        <v>1142.45</v>
      </c>
      <c r="V3250" s="227">
        <f t="shared" si="351"/>
        <v>773.80000000000007</v>
      </c>
      <c r="W3250" s="227">
        <f t="shared" si="352"/>
        <v>737.87666666666667</v>
      </c>
      <c r="X3250" s="227">
        <f t="shared" si="355"/>
        <v>723.33333333333337</v>
      </c>
      <c r="Y3250" s="227">
        <f t="shared" si="353"/>
        <v>593.49</v>
      </c>
      <c r="Z3250" s="227">
        <f t="shared" si="354"/>
        <v>546.63111111111107</v>
      </c>
      <c r="AA3250" s="227">
        <f t="shared" si="356"/>
        <v>515.25</v>
      </c>
    </row>
    <row r="3251" spans="2:27" ht="13.5" hidden="1">
      <c r="B3251" s="232" t="s">
        <v>1110</v>
      </c>
      <c r="C3251" s="232" t="s">
        <v>837</v>
      </c>
      <c r="D3251" s="232" t="s">
        <v>982</v>
      </c>
      <c r="E3251" s="232" t="s">
        <v>988</v>
      </c>
      <c r="F3251" s="232">
        <v>64</v>
      </c>
      <c r="G3251" s="232" t="s">
        <v>1355</v>
      </c>
      <c r="H3251" s="233">
        <v>33.972000000000001</v>
      </c>
      <c r="I3251" s="233">
        <v>0</v>
      </c>
      <c r="J3251" s="233">
        <v>23.754999999999999</v>
      </c>
      <c r="K3251" s="234">
        <v>99132</v>
      </c>
      <c r="L3251" s="233">
        <v>11.308999999999999</v>
      </c>
      <c r="M3251" s="234">
        <v>194243</v>
      </c>
      <c r="N3251" s="233">
        <v>0</v>
      </c>
      <c r="O3251" s="233">
        <v>0</v>
      </c>
      <c r="P3251" s="233">
        <v>15.433999999999999</v>
      </c>
      <c r="Q3251" s="234">
        <v>187730</v>
      </c>
      <c r="R3251" s="233">
        <v>7.1429999999999998</v>
      </c>
      <c r="S3251" s="234">
        <v>352964</v>
      </c>
      <c r="T3251" s="233">
        <v>0</v>
      </c>
      <c r="U3251" s="235">
        <f t="shared" si="350"/>
        <v>24799.56</v>
      </c>
      <c r="V3251" s="227">
        <f t="shared" si="351"/>
        <v>17341.149999999998</v>
      </c>
      <c r="W3251" s="227">
        <f t="shared" si="352"/>
        <v>16516.57</v>
      </c>
      <c r="X3251" s="227">
        <f t="shared" si="355"/>
        <v>16186.916666666666</v>
      </c>
      <c r="Y3251" s="227">
        <f t="shared" si="353"/>
        <v>11266.82</v>
      </c>
      <c r="Z3251" s="227">
        <f t="shared" si="354"/>
        <v>10429.112222222222</v>
      </c>
      <c r="AA3251" s="227">
        <f t="shared" si="356"/>
        <v>9804.5555555555547</v>
      </c>
    </row>
    <row r="3252" spans="2:27" ht="13.5" hidden="1">
      <c r="B3252" s="232" t="s">
        <v>1110</v>
      </c>
      <c r="C3252" s="232" t="s">
        <v>838</v>
      </c>
      <c r="D3252" s="232" t="s">
        <v>982</v>
      </c>
      <c r="E3252" s="232" t="s">
        <v>988</v>
      </c>
      <c r="F3252" s="232">
        <v>8</v>
      </c>
      <c r="G3252" s="232" t="s">
        <v>1351</v>
      </c>
      <c r="H3252" s="233">
        <v>4.3339999999999996</v>
      </c>
      <c r="I3252" s="233">
        <v>0</v>
      </c>
      <c r="J3252" s="233">
        <v>2.9980000000000002</v>
      </c>
      <c r="K3252" s="234">
        <v>12545</v>
      </c>
      <c r="L3252" s="233">
        <v>1.425</v>
      </c>
      <c r="M3252" s="234">
        <v>24534</v>
      </c>
      <c r="N3252" s="233">
        <v>0</v>
      </c>
      <c r="O3252" s="233">
        <v>0</v>
      </c>
      <c r="P3252" s="233">
        <v>1.958</v>
      </c>
      <c r="Q3252" s="234">
        <v>23774</v>
      </c>
      <c r="R3252" s="233">
        <v>0.90400000000000003</v>
      </c>
      <c r="S3252" s="234">
        <v>44728</v>
      </c>
      <c r="T3252" s="233">
        <v>0</v>
      </c>
      <c r="U3252" s="235">
        <f t="shared" si="350"/>
        <v>3163.8199999999997</v>
      </c>
      <c r="V3252" s="227">
        <f t="shared" si="351"/>
        <v>2188.54</v>
      </c>
      <c r="W3252" s="227">
        <f t="shared" si="352"/>
        <v>2085.666666666667</v>
      </c>
      <c r="X3252" s="227">
        <f t="shared" si="355"/>
        <v>2044.5</v>
      </c>
      <c r="Y3252" s="227">
        <f t="shared" si="353"/>
        <v>1429.34</v>
      </c>
      <c r="Z3252" s="227">
        <f t="shared" si="354"/>
        <v>1320.308888888889</v>
      </c>
      <c r="AA3252" s="227">
        <f t="shared" si="356"/>
        <v>1242.4444444444443</v>
      </c>
    </row>
    <row r="3253" spans="2:27" ht="13.5" hidden="1">
      <c r="B3253" s="232" t="s">
        <v>1110</v>
      </c>
      <c r="C3253" s="232" t="s">
        <v>839</v>
      </c>
      <c r="D3253" s="232" t="s">
        <v>982</v>
      </c>
      <c r="E3253" s="232" t="s">
        <v>988</v>
      </c>
      <c r="F3253" s="232">
        <v>32</v>
      </c>
      <c r="G3253" s="232" t="s">
        <v>1353</v>
      </c>
      <c r="H3253" s="233">
        <v>17.036000000000001</v>
      </c>
      <c r="I3253" s="233">
        <v>0</v>
      </c>
      <c r="J3253" s="233">
        <v>11.894</v>
      </c>
      <c r="K3253" s="234">
        <v>49654</v>
      </c>
      <c r="L3253" s="233">
        <v>5.6609999999999996</v>
      </c>
      <c r="M3253" s="234">
        <v>97267</v>
      </c>
      <c r="N3253" s="233">
        <v>0</v>
      </c>
      <c r="O3253" s="233">
        <v>0</v>
      </c>
      <c r="P3253" s="233">
        <v>7.7329999999999997</v>
      </c>
      <c r="Q3253" s="234">
        <v>94041</v>
      </c>
      <c r="R3253" s="233">
        <v>3.5779999999999998</v>
      </c>
      <c r="S3253" s="234">
        <v>176829</v>
      </c>
      <c r="T3253" s="233">
        <v>0</v>
      </c>
      <c r="U3253" s="235">
        <f t="shared" si="350"/>
        <v>12436.28</v>
      </c>
      <c r="V3253" s="227">
        <f t="shared" si="351"/>
        <v>8682.6200000000008</v>
      </c>
      <c r="W3253" s="227">
        <f t="shared" si="352"/>
        <v>8270.3633333333328</v>
      </c>
      <c r="X3253" s="227">
        <f t="shared" si="355"/>
        <v>8105.583333333333</v>
      </c>
      <c r="Y3253" s="227">
        <f t="shared" si="353"/>
        <v>5645.09</v>
      </c>
      <c r="Z3253" s="227">
        <f t="shared" si="354"/>
        <v>5224.1900000000005</v>
      </c>
      <c r="AA3253" s="227">
        <f t="shared" si="356"/>
        <v>4911.916666666667</v>
      </c>
    </row>
    <row r="3254" spans="2:27" ht="13.5" hidden="1">
      <c r="B3254" s="232" t="s">
        <v>1110</v>
      </c>
      <c r="C3254" s="232" t="s">
        <v>1061</v>
      </c>
      <c r="D3254" s="232" t="s">
        <v>982</v>
      </c>
      <c r="E3254" s="232" t="s">
        <v>988</v>
      </c>
      <c r="F3254" s="232">
        <v>96</v>
      </c>
      <c r="G3254" s="232" t="s">
        <v>1388</v>
      </c>
      <c r="H3254" s="233">
        <v>45.513480000000001</v>
      </c>
      <c r="I3254" s="233">
        <v>0</v>
      </c>
      <c r="J3254" s="233">
        <v>28.763923699999999</v>
      </c>
      <c r="K3254" s="234">
        <v>119999</v>
      </c>
      <c r="L3254" s="233">
        <v>13.698535100000001</v>
      </c>
      <c r="M3254" s="234">
        <v>235208</v>
      </c>
      <c r="N3254" s="233">
        <v>0</v>
      </c>
      <c r="O3254" s="233">
        <v>0</v>
      </c>
      <c r="P3254" s="233">
        <v>21.307267899999999</v>
      </c>
      <c r="Q3254" s="234">
        <v>259291</v>
      </c>
      <c r="R3254" s="233">
        <v>9.8664758999999993</v>
      </c>
      <c r="S3254" s="234">
        <v>487552</v>
      </c>
      <c r="T3254" s="233">
        <v>0</v>
      </c>
      <c r="U3254" s="235">
        <f t="shared" si="350"/>
        <v>33224.840400000001</v>
      </c>
      <c r="V3254" s="227">
        <f t="shared" si="351"/>
        <v>20997.664301000001</v>
      </c>
      <c r="W3254" s="227">
        <f t="shared" si="352"/>
        <v>19999.847289666664</v>
      </c>
      <c r="X3254" s="227">
        <f t="shared" si="355"/>
        <v>19600.666666666668</v>
      </c>
      <c r="Y3254" s="227">
        <f t="shared" si="353"/>
        <v>15554.305566999999</v>
      </c>
      <c r="Z3254" s="227">
        <f t="shared" si="354"/>
        <v>14405.055184777777</v>
      </c>
      <c r="AA3254" s="227">
        <f t="shared" si="356"/>
        <v>13543.111111111111</v>
      </c>
    </row>
    <row r="3255" spans="2:27" ht="13.5" hidden="1">
      <c r="B3255" s="232" t="s">
        <v>1110</v>
      </c>
      <c r="C3255" s="232" t="s">
        <v>840</v>
      </c>
      <c r="D3255" s="232" t="s">
        <v>982</v>
      </c>
      <c r="E3255" s="232" t="s">
        <v>988</v>
      </c>
      <c r="F3255" s="232">
        <v>8</v>
      </c>
      <c r="G3255" s="232" t="s">
        <v>1351</v>
      </c>
      <c r="H3255" s="233">
        <v>0.89800000000000002</v>
      </c>
      <c r="I3255" s="233">
        <v>0</v>
      </c>
      <c r="J3255" s="233">
        <v>0.64</v>
      </c>
      <c r="K3255" s="234">
        <v>2449</v>
      </c>
      <c r="L3255" s="233">
        <v>0.27300000000000002</v>
      </c>
      <c r="M3255" s="234">
        <v>4746</v>
      </c>
      <c r="N3255" s="233">
        <v>0</v>
      </c>
      <c r="O3255" s="233">
        <v>0</v>
      </c>
      <c r="P3255" s="233">
        <v>0</v>
      </c>
      <c r="Q3255" s="234">
        <v>5043</v>
      </c>
      <c r="R3255" s="233">
        <v>0.192</v>
      </c>
      <c r="S3255" s="234">
        <v>9513</v>
      </c>
      <c r="T3255" s="233">
        <v>0</v>
      </c>
      <c r="U3255" s="235">
        <f t="shared" si="350"/>
        <v>655.54</v>
      </c>
      <c r="V3255" s="227">
        <f t="shared" si="351"/>
        <v>467.2</v>
      </c>
      <c r="W3255" s="227">
        <f t="shared" si="352"/>
        <v>403.37333333333333</v>
      </c>
      <c r="X3255" s="227">
        <f t="shared" si="355"/>
        <v>395.5</v>
      </c>
      <c r="Y3255" s="227">
        <f t="shared" si="353"/>
        <v>0</v>
      </c>
      <c r="Z3255" s="227">
        <f t="shared" si="354"/>
        <v>280.24333333333334</v>
      </c>
      <c r="AA3255" s="227">
        <f t="shared" si="356"/>
        <v>264.25</v>
      </c>
    </row>
    <row r="3256" spans="2:27" ht="13.5" hidden="1">
      <c r="B3256" s="232" t="s">
        <v>1110</v>
      </c>
      <c r="C3256" s="232" t="s">
        <v>841</v>
      </c>
      <c r="D3256" s="232" t="s">
        <v>982</v>
      </c>
      <c r="E3256" s="232" t="s">
        <v>988</v>
      </c>
      <c r="F3256" s="232">
        <v>16</v>
      </c>
      <c r="G3256" s="232" t="s">
        <v>1352</v>
      </c>
      <c r="H3256" s="233">
        <v>1.696</v>
      </c>
      <c r="I3256" s="233">
        <v>0</v>
      </c>
      <c r="J3256" s="233">
        <v>1.2490000000000001</v>
      </c>
      <c r="K3256" s="234">
        <v>4727</v>
      </c>
      <c r="L3256" s="233">
        <v>0.53300000000000003</v>
      </c>
      <c r="M3256" s="234">
        <v>9210</v>
      </c>
      <c r="N3256" s="233">
        <v>0</v>
      </c>
      <c r="O3256" s="233">
        <v>0</v>
      </c>
      <c r="P3256" s="233">
        <v>0</v>
      </c>
      <c r="Q3256" s="234">
        <v>9734</v>
      </c>
      <c r="R3256" s="233">
        <v>0.37</v>
      </c>
      <c r="S3256" s="234">
        <v>18332</v>
      </c>
      <c r="T3256" s="233">
        <v>0</v>
      </c>
      <c r="U3256" s="235">
        <f t="shared" si="350"/>
        <v>1238.08</v>
      </c>
      <c r="V3256" s="227">
        <f t="shared" si="351"/>
        <v>911.7700000000001</v>
      </c>
      <c r="W3256" s="227">
        <f t="shared" si="352"/>
        <v>783.00666666666666</v>
      </c>
      <c r="X3256" s="227">
        <f t="shared" si="355"/>
        <v>767.5</v>
      </c>
      <c r="Y3256" s="227">
        <f t="shared" si="353"/>
        <v>0</v>
      </c>
      <c r="Z3256" s="227">
        <f t="shared" si="354"/>
        <v>540.48888888888894</v>
      </c>
      <c r="AA3256" s="227">
        <f t="shared" si="356"/>
        <v>509.22222222222223</v>
      </c>
    </row>
    <row r="3257" spans="2:27" ht="13.5" hidden="1">
      <c r="B3257" s="232" t="s">
        <v>1110</v>
      </c>
      <c r="C3257" s="232" t="s">
        <v>842</v>
      </c>
      <c r="D3257" s="232" t="s">
        <v>982</v>
      </c>
      <c r="E3257" s="232" t="s">
        <v>988</v>
      </c>
      <c r="F3257" s="232">
        <v>32</v>
      </c>
      <c r="G3257" s="232" t="s">
        <v>1353</v>
      </c>
      <c r="H3257" s="233">
        <v>3.2919999999999998</v>
      </c>
      <c r="I3257" s="233">
        <v>0</v>
      </c>
      <c r="J3257" s="233">
        <v>2.464</v>
      </c>
      <c r="K3257" s="234">
        <v>9278</v>
      </c>
      <c r="L3257" s="233">
        <v>1.052</v>
      </c>
      <c r="M3257" s="234">
        <v>18129</v>
      </c>
      <c r="N3257" s="233">
        <v>0</v>
      </c>
      <c r="O3257" s="233">
        <v>0</v>
      </c>
      <c r="P3257" s="233">
        <v>0</v>
      </c>
      <c r="Q3257" s="234">
        <v>19103</v>
      </c>
      <c r="R3257" s="233">
        <v>0.72699999999999998</v>
      </c>
      <c r="S3257" s="234">
        <v>35945</v>
      </c>
      <c r="T3257" s="233">
        <v>0</v>
      </c>
      <c r="U3257" s="235">
        <f t="shared" si="350"/>
        <v>2403.16</v>
      </c>
      <c r="V3257" s="227">
        <f t="shared" si="351"/>
        <v>1798.72</v>
      </c>
      <c r="W3257" s="227">
        <f t="shared" si="352"/>
        <v>1541.1266666666666</v>
      </c>
      <c r="X3257" s="227">
        <f t="shared" si="355"/>
        <v>1510.75</v>
      </c>
      <c r="Y3257" s="227">
        <f t="shared" si="353"/>
        <v>0</v>
      </c>
      <c r="Z3257" s="227">
        <f t="shared" si="354"/>
        <v>1061.348888888889</v>
      </c>
      <c r="AA3257" s="227">
        <f t="shared" si="356"/>
        <v>998.47222222222217</v>
      </c>
    </row>
    <row r="3258" spans="2:27" ht="13.5" hidden="1">
      <c r="B3258" s="232" t="s">
        <v>1110</v>
      </c>
      <c r="C3258" s="232" t="s">
        <v>843</v>
      </c>
      <c r="D3258" s="232" t="s">
        <v>982</v>
      </c>
      <c r="E3258" s="232" t="s">
        <v>988</v>
      </c>
      <c r="F3258" s="232">
        <v>2</v>
      </c>
      <c r="G3258" s="232" t="s">
        <v>1363</v>
      </c>
      <c r="H3258" s="233">
        <v>0.3</v>
      </c>
      <c r="I3258" s="233">
        <v>0</v>
      </c>
      <c r="J3258" s="233">
        <v>0.185</v>
      </c>
      <c r="K3258" s="234">
        <v>745</v>
      </c>
      <c r="L3258" s="233">
        <v>7.8E-2</v>
      </c>
      <c r="M3258" s="234">
        <v>1406</v>
      </c>
      <c r="N3258" s="233">
        <v>0</v>
      </c>
      <c r="O3258" s="233">
        <v>0</v>
      </c>
      <c r="P3258" s="233">
        <v>0</v>
      </c>
      <c r="Q3258" s="234">
        <v>1535</v>
      </c>
      <c r="R3258" s="233">
        <v>5.8000000000000003E-2</v>
      </c>
      <c r="S3258" s="234">
        <v>2917</v>
      </c>
      <c r="T3258" s="233">
        <v>0</v>
      </c>
      <c r="U3258" s="235">
        <f t="shared" si="350"/>
        <v>219</v>
      </c>
      <c r="V3258" s="227">
        <f t="shared" si="351"/>
        <v>135.05000000000001</v>
      </c>
      <c r="W3258" s="227">
        <f t="shared" si="352"/>
        <v>119.02333333333334</v>
      </c>
      <c r="X3258" s="227">
        <f t="shared" si="355"/>
        <v>117.16666666666667</v>
      </c>
      <c r="Y3258" s="227">
        <f t="shared" si="353"/>
        <v>0</v>
      </c>
      <c r="Z3258" s="227">
        <f t="shared" si="354"/>
        <v>84.978888888888889</v>
      </c>
      <c r="AA3258" s="227">
        <f t="shared" si="356"/>
        <v>81.027777777777771</v>
      </c>
    </row>
    <row r="3259" spans="2:27" ht="13.5" hidden="1">
      <c r="B3259" s="232" t="s">
        <v>1110</v>
      </c>
      <c r="C3259" s="232" t="s">
        <v>844</v>
      </c>
      <c r="D3259" s="232" t="s">
        <v>982</v>
      </c>
      <c r="E3259" s="232" t="s">
        <v>988</v>
      </c>
      <c r="F3259" s="232">
        <v>4</v>
      </c>
      <c r="G3259" s="232" t="s">
        <v>1354</v>
      </c>
      <c r="H3259" s="233">
        <v>0.499</v>
      </c>
      <c r="I3259" s="233">
        <v>0</v>
      </c>
      <c r="J3259" s="233">
        <v>0.33700000000000002</v>
      </c>
      <c r="K3259" s="234">
        <v>1315</v>
      </c>
      <c r="L3259" s="233">
        <v>0.14299999999999999</v>
      </c>
      <c r="M3259" s="234">
        <v>2522</v>
      </c>
      <c r="N3259" s="233">
        <v>0</v>
      </c>
      <c r="O3259" s="233">
        <v>0</v>
      </c>
      <c r="P3259" s="233">
        <v>0</v>
      </c>
      <c r="Q3259" s="234">
        <v>2691</v>
      </c>
      <c r="R3259" s="233">
        <v>0.10199999999999999</v>
      </c>
      <c r="S3259" s="234">
        <v>5091</v>
      </c>
      <c r="T3259" s="233">
        <v>0</v>
      </c>
      <c r="U3259" s="235">
        <f t="shared" si="350"/>
        <v>364.27</v>
      </c>
      <c r="V3259" s="227">
        <f t="shared" si="351"/>
        <v>246.01000000000002</v>
      </c>
      <c r="W3259" s="227">
        <f t="shared" si="352"/>
        <v>213.9733333333333</v>
      </c>
      <c r="X3259" s="227">
        <f t="shared" si="355"/>
        <v>210.16666666666666</v>
      </c>
      <c r="Y3259" s="227">
        <f t="shared" si="353"/>
        <v>0</v>
      </c>
      <c r="Z3259" s="227">
        <f t="shared" si="354"/>
        <v>149.20999999999998</v>
      </c>
      <c r="AA3259" s="227">
        <f t="shared" si="356"/>
        <v>141.41666666666666</v>
      </c>
    </row>
    <row r="3260" spans="2:27" ht="13.5" hidden="1">
      <c r="B3260" s="232" t="s">
        <v>1110</v>
      </c>
      <c r="C3260" s="232" t="s">
        <v>845</v>
      </c>
      <c r="D3260" s="232" t="s">
        <v>982</v>
      </c>
      <c r="E3260" s="232" t="s">
        <v>988</v>
      </c>
      <c r="F3260" s="232">
        <v>64</v>
      </c>
      <c r="G3260" s="232" t="s">
        <v>1355</v>
      </c>
      <c r="H3260" s="233">
        <v>5.22</v>
      </c>
      <c r="I3260" s="233">
        <v>0</v>
      </c>
      <c r="J3260" s="233">
        <v>3.2585999999999999</v>
      </c>
      <c r="K3260" s="234">
        <v>13631</v>
      </c>
      <c r="L3260" s="233">
        <v>1.5489999999999999</v>
      </c>
      <c r="M3260" s="234">
        <v>26663</v>
      </c>
      <c r="N3260" s="233">
        <v>0</v>
      </c>
      <c r="O3260" s="233">
        <v>0</v>
      </c>
      <c r="P3260" s="233">
        <v>2.2448000000000001</v>
      </c>
      <c r="Q3260" s="234">
        <v>27263</v>
      </c>
      <c r="R3260" s="233">
        <v>1.0369999999999999</v>
      </c>
      <c r="S3260" s="234">
        <v>51286</v>
      </c>
      <c r="T3260" s="233">
        <v>0</v>
      </c>
      <c r="U3260" s="235">
        <f t="shared" si="350"/>
        <v>3810.6</v>
      </c>
      <c r="V3260" s="227">
        <f t="shared" si="351"/>
        <v>2378.7779999999998</v>
      </c>
      <c r="W3260" s="227">
        <f t="shared" si="352"/>
        <v>2266.6866666666665</v>
      </c>
      <c r="X3260" s="227">
        <f t="shared" si="355"/>
        <v>2221.9166666666665</v>
      </c>
      <c r="Y3260" s="227">
        <f t="shared" si="353"/>
        <v>1638.7040000000002</v>
      </c>
      <c r="Z3260" s="227">
        <f t="shared" si="354"/>
        <v>1514.3155555555554</v>
      </c>
      <c r="AA3260" s="227">
        <f t="shared" si="356"/>
        <v>1424.6111111111111</v>
      </c>
    </row>
    <row r="3261" spans="2:27" ht="13.5" hidden="1">
      <c r="B3261" s="232" t="s">
        <v>1110</v>
      </c>
      <c r="C3261" s="232" t="s">
        <v>846</v>
      </c>
      <c r="D3261" s="232" t="s">
        <v>982</v>
      </c>
      <c r="E3261" s="232" t="s">
        <v>988</v>
      </c>
      <c r="F3261" s="232">
        <v>8</v>
      </c>
      <c r="G3261" s="232" t="s">
        <v>1351</v>
      </c>
      <c r="H3261" s="233">
        <v>0.74</v>
      </c>
      <c r="I3261" s="233">
        <v>0</v>
      </c>
      <c r="J3261" s="233">
        <v>0.43619999999999998</v>
      </c>
      <c r="K3261" s="234">
        <v>1858</v>
      </c>
      <c r="L3261" s="233">
        <v>0.20499999999999999</v>
      </c>
      <c r="M3261" s="234">
        <v>3587</v>
      </c>
      <c r="N3261" s="233">
        <v>0</v>
      </c>
      <c r="O3261" s="233">
        <v>0</v>
      </c>
      <c r="P3261" s="233">
        <v>0.3095</v>
      </c>
      <c r="Q3261" s="234">
        <v>3716</v>
      </c>
      <c r="R3261" s="233">
        <v>0.14099999999999999</v>
      </c>
      <c r="S3261" s="234">
        <v>7018</v>
      </c>
      <c r="T3261" s="233">
        <v>0</v>
      </c>
      <c r="U3261" s="235">
        <f t="shared" si="350"/>
        <v>540.20000000000005</v>
      </c>
      <c r="V3261" s="227">
        <f t="shared" si="351"/>
        <v>318.42599999999999</v>
      </c>
      <c r="W3261" s="227">
        <f t="shared" si="352"/>
        <v>304.48333333333335</v>
      </c>
      <c r="X3261" s="227">
        <f t="shared" si="355"/>
        <v>298.91666666666669</v>
      </c>
      <c r="Y3261" s="227">
        <f t="shared" si="353"/>
        <v>225.935</v>
      </c>
      <c r="Z3261" s="227">
        <f t="shared" si="354"/>
        <v>206.15222222222224</v>
      </c>
      <c r="AA3261" s="227">
        <f t="shared" si="356"/>
        <v>194.94444444444446</v>
      </c>
    </row>
    <row r="3262" spans="2:27" ht="13.5" hidden="1">
      <c r="B3262" s="232" t="s">
        <v>1110</v>
      </c>
      <c r="C3262" s="232" t="s">
        <v>847</v>
      </c>
      <c r="D3262" s="232" t="s">
        <v>982</v>
      </c>
      <c r="E3262" s="232" t="s">
        <v>988</v>
      </c>
      <c r="F3262" s="232">
        <v>16</v>
      </c>
      <c r="G3262" s="232" t="s">
        <v>1352</v>
      </c>
      <c r="H3262" s="233">
        <v>1.38</v>
      </c>
      <c r="I3262" s="233">
        <v>0</v>
      </c>
      <c r="J3262" s="233">
        <v>0.83940000000000003</v>
      </c>
      <c r="K3262" s="234">
        <v>3540</v>
      </c>
      <c r="L3262" s="233">
        <v>0.39700000000000002</v>
      </c>
      <c r="M3262" s="234">
        <v>6883</v>
      </c>
      <c r="N3262" s="233">
        <v>0</v>
      </c>
      <c r="O3262" s="233">
        <v>0</v>
      </c>
      <c r="P3262" s="233">
        <v>0.58599999999999997</v>
      </c>
      <c r="Q3262" s="234">
        <v>7080</v>
      </c>
      <c r="R3262" s="233">
        <v>0.26900000000000002</v>
      </c>
      <c r="S3262" s="234">
        <v>13342</v>
      </c>
      <c r="T3262" s="233">
        <v>0</v>
      </c>
      <c r="U3262" s="235">
        <f t="shared" si="350"/>
        <v>1007.4</v>
      </c>
      <c r="V3262" s="227">
        <f t="shared" si="351"/>
        <v>612.76200000000006</v>
      </c>
      <c r="W3262" s="227">
        <f t="shared" si="352"/>
        <v>584.80999999999995</v>
      </c>
      <c r="X3262" s="227">
        <f t="shared" si="355"/>
        <v>573.58333333333337</v>
      </c>
      <c r="Y3262" s="227">
        <f t="shared" si="353"/>
        <v>427.78</v>
      </c>
      <c r="Z3262" s="227">
        <f t="shared" si="354"/>
        <v>393.03666666666663</v>
      </c>
      <c r="AA3262" s="227">
        <f t="shared" si="356"/>
        <v>370.61111111111109</v>
      </c>
    </row>
    <row r="3263" spans="2:27" ht="13.5" hidden="1">
      <c r="B3263" s="232" t="s">
        <v>1110</v>
      </c>
      <c r="C3263" s="232" t="s">
        <v>848</v>
      </c>
      <c r="D3263" s="232" t="s">
        <v>982</v>
      </c>
      <c r="E3263" s="232" t="s">
        <v>988</v>
      </c>
      <c r="F3263" s="232">
        <v>32</v>
      </c>
      <c r="G3263" s="232" t="s">
        <v>1353</v>
      </c>
      <c r="H3263" s="233">
        <v>2.66</v>
      </c>
      <c r="I3263" s="233">
        <v>0</v>
      </c>
      <c r="J3263" s="233">
        <v>1.6457999999999999</v>
      </c>
      <c r="K3263" s="234">
        <v>6904</v>
      </c>
      <c r="L3263" s="233">
        <v>0.78100000000000003</v>
      </c>
      <c r="M3263" s="234">
        <v>13476</v>
      </c>
      <c r="N3263" s="233">
        <v>0</v>
      </c>
      <c r="O3263" s="233">
        <v>0</v>
      </c>
      <c r="P3263" s="233">
        <v>1.1389</v>
      </c>
      <c r="Q3263" s="234">
        <v>13807</v>
      </c>
      <c r="R3263" s="233">
        <v>0.52500000000000002</v>
      </c>
      <c r="S3263" s="234">
        <v>25990</v>
      </c>
      <c r="T3263" s="233">
        <v>0</v>
      </c>
      <c r="U3263" s="235">
        <f t="shared" si="350"/>
        <v>1941.8000000000002</v>
      </c>
      <c r="V3263" s="227">
        <f t="shared" si="351"/>
        <v>1201.434</v>
      </c>
      <c r="W3263" s="227">
        <f t="shared" si="352"/>
        <v>1145.4633333333334</v>
      </c>
      <c r="X3263" s="227">
        <f t="shared" si="355"/>
        <v>1123</v>
      </c>
      <c r="Y3263" s="227">
        <f t="shared" si="353"/>
        <v>831.39700000000005</v>
      </c>
      <c r="Z3263" s="227">
        <f t="shared" si="354"/>
        <v>766.77777777777783</v>
      </c>
      <c r="AA3263" s="227">
        <f t="shared" si="356"/>
        <v>721.94444444444446</v>
      </c>
    </row>
    <row r="3264" spans="2:27" ht="13.5" hidden="1">
      <c r="B3264" s="232" t="s">
        <v>1110</v>
      </c>
      <c r="C3264" s="232" t="s">
        <v>849</v>
      </c>
      <c r="D3264" s="232" t="s">
        <v>982</v>
      </c>
      <c r="E3264" s="232" t="s">
        <v>988</v>
      </c>
      <c r="F3264" s="232">
        <v>2</v>
      </c>
      <c r="G3264" s="232" t="s">
        <v>1363</v>
      </c>
      <c r="H3264" s="233">
        <v>0.26</v>
      </c>
      <c r="I3264" s="233">
        <v>0</v>
      </c>
      <c r="J3264" s="233">
        <v>0.1338</v>
      </c>
      <c r="K3264" s="234">
        <v>596</v>
      </c>
      <c r="L3264" s="233">
        <v>6.0999999999999999E-2</v>
      </c>
      <c r="M3264" s="234">
        <v>1114</v>
      </c>
      <c r="N3264" s="233">
        <v>0</v>
      </c>
      <c r="O3264" s="233">
        <v>0</v>
      </c>
      <c r="P3264" s="233">
        <v>0.1021</v>
      </c>
      <c r="Q3264" s="234">
        <v>1193</v>
      </c>
      <c r="R3264" s="233">
        <v>4.4999999999999998E-2</v>
      </c>
      <c r="S3264" s="234">
        <v>2275</v>
      </c>
      <c r="T3264" s="233">
        <v>0</v>
      </c>
      <c r="U3264" s="235">
        <f t="shared" si="350"/>
        <v>189.8</v>
      </c>
      <c r="V3264" s="227">
        <f t="shared" si="351"/>
        <v>97.674000000000007</v>
      </c>
      <c r="W3264" s="227">
        <f t="shared" si="352"/>
        <v>94.196666666666658</v>
      </c>
      <c r="X3264" s="227">
        <f t="shared" si="355"/>
        <v>92.833333333333329</v>
      </c>
      <c r="Y3264" s="227">
        <f t="shared" si="353"/>
        <v>74.533000000000001</v>
      </c>
      <c r="Z3264" s="227">
        <f t="shared" si="354"/>
        <v>65.98888888888888</v>
      </c>
      <c r="AA3264" s="227">
        <f t="shared" si="356"/>
        <v>63.194444444444443</v>
      </c>
    </row>
    <row r="3265" spans="2:27" ht="13.5" hidden="1">
      <c r="B3265" s="232" t="s">
        <v>1110</v>
      </c>
      <c r="C3265" s="232" t="s">
        <v>850</v>
      </c>
      <c r="D3265" s="232" t="s">
        <v>982</v>
      </c>
      <c r="E3265" s="232" t="s">
        <v>988</v>
      </c>
      <c r="F3265" s="232">
        <v>4</v>
      </c>
      <c r="G3265" s="232" t="s">
        <v>1354</v>
      </c>
      <c r="H3265" s="233">
        <v>0.42</v>
      </c>
      <c r="I3265" s="233">
        <v>0</v>
      </c>
      <c r="J3265" s="233">
        <v>0.2346</v>
      </c>
      <c r="K3265" s="234">
        <v>1017</v>
      </c>
      <c r="L3265" s="233">
        <v>0.109</v>
      </c>
      <c r="M3265" s="234">
        <v>1938</v>
      </c>
      <c r="N3265" s="233">
        <v>0</v>
      </c>
      <c r="O3265" s="233">
        <v>0</v>
      </c>
      <c r="P3265" s="233">
        <v>0.17119999999999999</v>
      </c>
      <c r="Q3265" s="234">
        <v>2034</v>
      </c>
      <c r="R3265" s="233">
        <v>7.6999999999999999E-2</v>
      </c>
      <c r="S3265" s="234">
        <v>3856</v>
      </c>
      <c r="T3265" s="233">
        <v>0</v>
      </c>
      <c r="U3265" s="235">
        <f t="shared" si="350"/>
        <v>306.59999999999997</v>
      </c>
      <c r="V3265" s="227">
        <f t="shared" si="351"/>
        <v>171.25800000000001</v>
      </c>
      <c r="W3265" s="227">
        <f t="shared" si="352"/>
        <v>164.32</v>
      </c>
      <c r="X3265" s="227">
        <f t="shared" si="355"/>
        <v>161.5</v>
      </c>
      <c r="Y3265" s="227">
        <f t="shared" si="353"/>
        <v>124.976</v>
      </c>
      <c r="Z3265" s="227">
        <f t="shared" si="354"/>
        <v>112.71000000000001</v>
      </c>
      <c r="AA3265" s="227">
        <f t="shared" si="356"/>
        <v>107.11111111111111</v>
      </c>
    </row>
    <row r="3266" spans="2:27" ht="13.5" hidden="1">
      <c r="B3266" s="232" t="s">
        <v>1110</v>
      </c>
      <c r="C3266" s="232" t="s">
        <v>851</v>
      </c>
      <c r="D3266" s="232" t="s">
        <v>982</v>
      </c>
      <c r="E3266" s="232" t="s">
        <v>988</v>
      </c>
      <c r="F3266" s="232">
        <v>48</v>
      </c>
      <c r="G3266" s="232" t="s">
        <v>1356</v>
      </c>
      <c r="H3266" s="233">
        <v>3.7730000000000001</v>
      </c>
      <c r="I3266" s="233">
        <v>0</v>
      </c>
      <c r="J3266" s="233">
        <v>2.3580000000000001</v>
      </c>
      <c r="K3266" s="234">
        <v>9849</v>
      </c>
      <c r="L3266" s="233">
        <v>1.1240000000000001</v>
      </c>
      <c r="M3266" s="234">
        <v>19315</v>
      </c>
      <c r="N3266" s="233">
        <v>0</v>
      </c>
      <c r="O3266" s="233">
        <v>0</v>
      </c>
      <c r="P3266" s="233">
        <v>1.63</v>
      </c>
      <c r="Q3266" s="234">
        <v>19883</v>
      </c>
      <c r="R3266" s="233">
        <v>0.75700000000000001</v>
      </c>
      <c r="S3266" s="234">
        <v>37466</v>
      </c>
      <c r="T3266" s="233">
        <v>0</v>
      </c>
      <c r="U3266" s="235">
        <f t="shared" si="350"/>
        <v>2754.29</v>
      </c>
      <c r="V3266" s="227">
        <f t="shared" si="351"/>
        <v>1721.3400000000001</v>
      </c>
      <c r="W3266" s="227">
        <f t="shared" si="352"/>
        <v>1641.27</v>
      </c>
      <c r="X3266" s="227">
        <f t="shared" si="355"/>
        <v>1609.5833333333333</v>
      </c>
      <c r="Y3266" s="227">
        <f t="shared" si="353"/>
        <v>1189.8999999999999</v>
      </c>
      <c r="Z3266" s="227">
        <f t="shared" si="354"/>
        <v>1104.9155555555556</v>
      </c>
      <c r="AA3266" s="227">
        <f t="shared" si="356"/>
        <v>1040.7222222222222</v>
      </c>
    </row>
    <row r="3267" spans="2:27" ht="13.5" hidden="1">
      <c r="B3267" s="232" t="s">
        <v>1110</v>
      </c>
      <c r="C3267" s="232" t="s">
        <v>852</v>
      </c>
      <c r="D3267" s="232" t="s">
        <v>982</v>
      </c>
      <c r="E3267" s="232" t="s">
        <v>988</v>
      </c>
      <c r="F3267" s="232">
        <v>64</v>
      </c>
      <c r="G3267" s="232" t="s">
        <v>1364</v>
      </c>
      <c r="H3267" s="233">
        <v>4.9889999999999999</v>
      </c>
      <c r="I3267" s="233">
        <v>0</v>
      </c>
      <c r="J3267" s="233">
        <v>3.1240000000000001</v>
      </c>
      <c r="K3267" s="234">
        <v>13045</v>
      </c>
      <c r="L3267" s="233">
        <v>1.4890000000000001</v>
      </c>
      <c r="M3267" s="234">
        <v>25579</v>
      </c>
      <c r="N3267" s="233">
        <v>0</v>
      </c>
      <c r="O3267" s="233">
        <v>0</v>
      </c>
      <c r="P3267" s="233">
        <v>2.1549999999999998</v>
      </c>
      <c r="Q3267" s="234">
        <v>26275</v>
      </c>
      <c r="R3267" s="233">
        <v>1</v>
      </c>
      <c r="S3267" s="234">
        <v>49481</v>
      </c>
      <c r="T3267" s="233">
        <v>0</v>
      </c>
      <c r="U3267" s="235">
        <f t="shared" si="350"/>
        <v>3641.97</v>
      </c>
      <c r="V3267" s="227">
        <f t="shared" si="351"/>
        <v>2280.52</v>
      </c>
      <c r="W3267" s="227">
        <f t="shared" si="352"/>
        <v>2174.0533333333333</v>
      </c>
      <c r="X3267" s="227">
        <f t="shared" si="355"/>
        <v>2131.5833333333335</v>
      </c>
      <c r="Y3267" s="227">
        <f t="shared" si="353"/>
        <v>1573.1499999999999</v>
      </c>
      <c r="Z3267" s="227">
        <f t="shared" si="354"/>
        <v>1459.8611111111111</v>
      </c>
      <c r="AA3267" s="227">
        <f t="shared" si="356"/>
        <v>1374.4722222222222</v>
      </c>
    </row>
    <row r="3268" spans="2:27" ht="13.5" hidden="1">
      <c r="B3268" s="232" t="s">
        <v>1110</v>
      </c>
      <c r="C3268" s="232" t="s">
        <v>853</v>
      </c>
      <c r="D3268" s="232" t="s">
        <v>982</v>
      </c>
      <c r="E3268" s="232" t="s">
        <v>988</v>
      </c>
      <c r="F3268" s="232">
        <v>96</v>
      </c>
      <c r="G3268" s="232" t="s">
        <v>1365</v>
      </c>
      <c r="H3268" s="233">
        <v>7.4210000000000003</v>
      </c>
      <c r="I3268" s="233">
        <v>0</v>
      </c>
      <c r="J3268" s="233">
        <v>4.6559999999999997</v>
      </c>
      <c r="K3268" s="234">
        <v>19436</v>
      </c>
      <c r="L3268" s="233">
        <v>2.2189999999999999</v>
      </c>
      <c r="M3268" s="234">
        <v>38106</v>
      </c>
      <c r="N3268" s="233">
        <v>0</v>
      </c>
      <c r="O3268" s="233">
        <v>0</v>
      </c>
      <c r="P3268" s="233">
        <v>3.206</v>
      </c>
      <c r="Q3268" s="234">
        <v>39057</v>
      </c>
      <c r="R3268" s="233">
        <v>1.486</v>
      </c>
      <c r="S3268" s="234">
        <v>73513</v>
      </c>
      <c r="T3268" s="233">
        <v>0</v>
      </c>
      <c r="U3268" s="235">
        <f t="shared" ref="U3268:U3331" si="357">H3268*hour_M</f>
        <v>5417.33</v>
      </c>
      <c r="V3268" s="227">
        <f t="shared" ref="V3268:V3331" si="358">J3268*hour_M</f>
        <v>3398.8799999999997</v>
      </c>
      <c r="W3268" s="227">
        <f t="shared" ref="W3268:W3331" si="359">K3268/12+L3268*hour_M</f>
        <v>3239.5366666666669</v>
      </c>
      <c r="X3268" s="227">
        <f t="shared" si="355"/>
        <v>3175.5</v>
      </c>
      <c r="Y3268" s="227">
        <f t="shared" ref="Y3268:Y3331" si="360">P3268*hour_M</f>
        <v>2340.38</v>
      </c>
      <c r="Z3268" s="227">
        <f t="shared" ref="Z3268:Z3331" si="361">Q3268/36+R3268*hour_M</f>
        <v>2169.6966666666667</v>
      </c>
      <c r="AA3268" s="227">
        <f t="shared" si="356"/>
        <v>2042.0277777777778</v>
      </c>
    </row>
    <row r="3269" spans="2:27" ht="13.5" hidden="1">
      <c r="B3269" s="232" t="s">
        <v>1110</v>
      </c>
      <c r="C3269" s="232" t="s">
        <v>854</v>
      </c>
      <c r="D3269" s="232" t="s">
        <v>982</v>
      </c>
      <c r="E3269" s="232" t="s">
        <v>988</v>
      </c>
      <c r="F3269" s="232">
        <v>8</v>
      </c>
      <c r="G3269" s="232" t="s">
        <v>1317</v>
      </c>
      <c r="H3269" s="233">
        <v>0.73299999999999998</v>
      </c>
      <c r="I3269" s="233">
        <v>0</v>
      </c>
      <c r="J3269" s="233">
        <v>0.443</v>
      </c>
      <c r="K3269" s="234">
        <v>1860</v>
      </c>
      <c r="L3269" s="233">
        <v>0.21199999999999999</v>
      </c>
      <c r="M3269" s="234">
        <v>3657</v>
      </c>
      <c r="N3269" s="233">
        <v>0</v>
      </c>
      <c r="O3269" s="233">
        <v>0</v>
      </c>
      <c r="P3269" s="233">
        <v>0.317</v>
      </c>
      <c r="Q3269" s="234">
        <v>3905</v>
      </c>
      <c r="R3269" s="233">
        <v>0.14899999999999999</v>
      </c>
      <c r="S3269" s="234">
        <v>7427</v>
      </c>
      <c r="T3269" s="233">
        <v>0</v>
      </c>
      <c r="U3269" s="235">
        <f t="shared" si="357"/>
        <v>535.09</v>
      </c>
      <c r="V3269" s="227">
        <f t="shared" si="358"/>
        <v>323.39</v>
      </c>
      <c r="W3269" s="227">
        <f t="shared" si="359"/>
        <v>309.76</v>
      </c>
      <c r="X3269" s="227">
        <f t="shared" ref="X3269:X3332" si="362">M3269/12</f>
        <v>304.75</v>
      </c>
      <c r="Y3269" s="227">
        <f t="shared" si="360"/>
        <v>231.41</v>
      </c>
      <c r="Z3269" s="227">
        <f t="shared" si="361"/>
        <v>217.24222222222221</v>
      </c>
      <c r="AA3269" s="227">
        <f t="shared" ref="AA3269:AA3332" si="363">S3269/36</f>
        <v>206.30555555555554</v>
      </c>
    </row>
    <row r="3270" spans="2:27" ht="13.5" hidden="1">
      <c r="B3270" s="232" t="s">
        <v>1110</v>
      </c>
      <c r="C3270" s="232" t="s">
        <v>855</v>
      </c>
      <c r="D3270" s="232" t="s">
        <v>982</v>
      </c>
      <c r="E3270" s="232" t="s">
        <v>988</v>
      </c>
      <c r="F3270" s="232">
        <v>16</v>
      </c>
      <c r="G3270" s="232" t="s">
        <v>1316</v>
      </c>
      <c r="H3270" s="233">
        <v>1.341</v>
      </c>
      <c r="I3270" s="233">
        <v>0</v>
      </c>
      <c r="J3270" s="233">
        <v>0.82599999999999996</v>
      </c>
      <c r="K3270" s="234">
        <v>3458</v>
      </c>
      <c r="L3270" s="233">
        <v>0.39500000000000002</v>
      </c>
      <c r="M3270" s="234">
        <v>6788</v>
      </c>
      <c r="N3270" s="233">
        <v>0</v>
      </c>
      <c r="O3270" s="233">
        <v>0</v>
      </c>
      <c r="P3270" s="233">
        <v>0.57899999999999996</v>
      </c>
      <c r="Q3270" s="234">
        <v>7101</v>
      </c>
      <c r="R3270" s="233">
        <v>0.27</v>
      </c>
      <c r="S3270" s="234">
        <v>13434</v>
      </c>
      <c r="T3270" s="233">
        <v>0</v>
      </c>
      <c r="U3270" s="235">
        <f t="shared" si="357"/>
        <v>978.93</v>
      </c>
      <c r="V3270" s="227">
        <f t="shared" si="358"/>
        <v>602.98</v>
      </c>
      <c r="W3270" s="227">
        <f t="shared" si="359"/>
        <v>576.51666666666665</v>
      </c>
      <c r="X3270" s="227">
        <f t="shared" si="362"/>
        <v>565.66666666666663</v>
      </c>
      <c r="Y3270" s="227">
        <f t="shared" si="360"/>
        <v>422.66999999999996</v>
      </c>
      <c r="Z3270" s="227">
        <f t="shared" si="361"/>
        <v>394.35</v>
      </c>
      <c r="AA3270" s="227">
        <f t="shared" si="363"/>
        <v>373.16666666666669</v>
      </c>
    </row>
    <row r="3271" spans="2:27" ht="13.5" hidden="1">
      <c r="B3271" s="232" t="s">
        <v>1110</v>
      </c>
      <c r="C3271" s="232" t="s">
        <v>856</v>
      </c>
      <c r="D3271" s="232" t="s">
        <v>982</v>
      </c>
      <c r="E3271" s="232" t="s">
        <v>988</v>
      </c>
      <c r="F3271" s="232">
        <v>32</v>
      </c>
      <c r="G3271" s="232" t="s">
        <v>1345</v>
      </c>
      <c r="H3271" s="233">
        <v>2.5569999999999999</v>
      </c>
      <c r="I3271" s="233">
        <v>0</v>
      </c>
      <c r="J3271" s="233">
        <v>1.5920000000000001</v>
      </c>
      <c r="K3271" s="234">
        <v>6654</v>
      </c>
      <c r="L3271" s="233">
        <v>0.76</v>
      </c>
      <c r="M3271" s="234">
        <v>13052</v>
      </c>
      <c r="N3271" s="233">
        <v>0</v>
      </c>
      <c r="O3271" s="233">
        <v>0</v>
      </c>
      <c r="P3271" s="233">
        <v>1.105</v>
      </c>
      <c r="Q3271" s="234">
        <v>13492</v>
      </c>
      <c r="R3271" s="233">
        <v>0.51300000000000001</v>
      </c>
      <c r="S3271" s="234">
        <v>25450</v>
      </c>
      <c r="T3271" s="233">
        <v>0</v>
      </c>
      <c r="U3271" s="235">
        <f t="shared" si="357"/>
        <v>1866.61</v>
      </c>
      <c r="V3271" s="227">
        <f t="shared" si="358"/>
        <v>1162.1600000000001</v>
      </c>
      <c r="W3271" s="227">
        <f t="shared" si="359"/>
        <v>1109.3</v>
      </c>
      <c r="X3271" s="227">
        <f t="shared" si="362"/>
        <v>1087.6666666666667</v>
      </c>
      <c r="Y3271" s="227">
        <f t="shared" si="360"/>
        <v>806.65</v>
      </c>
      <c r="Z3271" s="227">
        <f t="shared" si="361"/>
        <v>749.26777777777784</v>
      </c>
      <c r="AA3271" s="227">
        <f t="shared" si="363"/>
        <v>706.94444444444446</v>
      </c>
    </row>
    <row r="3272" spans="2:27" ht="13.5" hidden="1">
      <c r="B3272" s="232" t="s">
        <v>1110</v>
      </c>
      <c r="C3272" s="232" t="s">
        <v>857</v>
      </c>
      <c r="D3272" s="232" t="s">
        <v>982</v>
      </c>
      <c r="E3272" s="232" t="s">
        <v>988</v>
      </c>
      <c r="F3272" s="232">
        <v>2</v>
      </c>
      <c r="G3272" s="232" t="s">
        <v>1311</v>
      </c>
      <c r="H3272" s="233">
        <v>0.20799999999999999</v>
      </c>
      <c r="I3272" s="233">
        <v>0</v>
      </c>
      <c r="J3272" s="233">
        <v>0.121</v>
      </c>
      <c r="K3272" s="234">
        <v>509</v>
      </c>
      <c r="L3272" s="233">
        <v>5.8000000000000003E-2</v>
      </c>
      <c r="M3272" s="234">
        <v>1002</v>
      </c>
      <c r="N3272" s="233">
        <v>0</v>
      </c>
      <c r="O3272" s="233">
        <v>0</v>
      </c>
      <c r="P3272" s="233">
        <v>8.7999999999999995E-2</v>
      </c>
      <c r="Q3272" s="234">
        <v>1095</v>
      </c>
      <c r="R3272" s="233">
        <v>4.1000000000000002E-2</v>
      </c>
      <c r="S3272" s="234">
        <v>2093</v>
      </c>
      <c r="T3272" s="233">
        <v>0</v>
      </c>
      <c r="U3272" s="235">
        <f t="shared" si="357"/>
        <v>151.84</v>
      </c>
      <c r="V3272" s="227">
        <f t="shared" si="358"/>
        <v>88.33</v>
      </c>
      <c r="W3272" s="227">
        <f t="shared" si="359"/>
        <v>84.756666666666661</v>
      </c>
      <c r="X3272" s="227">
        <f t="shared" si="362"/>
        <v>83.5</v>
      </c>
      <c r="Y3272" s="227">
        <f t="shared" si="360"/>
        <v>64.239999999999995</v>
      </c>
      <c r="Z3272" s="227">
        <f t="shared" si="361"/>
        <v>60.346666666666664</v>
      </c>
      <c r="AA3272" s="227">
        <f t="shared" si="363"/>
        <v>58.138888888888886</v>
      </c>
    </row>
    <row r="3273" spans="2:27" ht="13.5" hidden="1">
      <c r="B3273" s="232" t="s">
        <v>1110</v>
      </c>
      <c r="C3273" s="232" t="s">
        <v>858</v>
      </c>
      <c r="D3273" s="232" t="s">
        <v>982</v>
      </c>
      <c r="E3273" s="232" t="s">
        <v>988</v>
      </c>
      <c r="F3273" s="232">
        <v>96</v>
      </c>
      <c r="G3273" s="232" t="s">
        <v>1365</v>
      </c>
      <c r="H3273" s="233">
        <v>7.4210000000000003</v>
      </c>
      <c r="I3273" s="233">
        <v>0</v>
      </c>
      <c r="J3273" s="233">
        <v>4.6559999999999997</v>
      </c>
      <c r="K3273" s="234">
        <v>19436</v>
      </c>
      <c r="L3273" s="233">
        <v>2.2189999999999999</v>
      </c>
      <c r="M3273" s="234">
        <v>38106</v>
      </c>
      <c r="N3273" s="233">
        <v>0</v>
      </c>
      <c r="O3273" s="233">
        <v>0</v>
      </c>
      <c r="P3273" s="233">
        <v>3.206</v>
      </c>
      <c r="Q3273" s="234">
        <v>39057</v>
      </c>
      <c r="R3273" s="233">
        <v>1.486</v>
      </c>
      <c r="S3273" s="234">
        <v>73513</v>
      </c>
      <c r="T3273" s="233">
        <v>0</v>
      </c>
      <c r="U3273" s="235">
        <f t="shared" si="357"/>
        <v>5417.33</v>
      </c>
      <c r="V3273" s="227">
        <f t="shared" si="358"/>
        <v>3398.8799999999997</v>
      </c>
      <c r="W3273" s="227">
        <f t="shared" si="359"/>
        <v>3239.5366666666669</v>
      </c>
      <c r="X3273" s="227">
        <f t="shared" si="362"/>
        <v>3175.5</v>
      </c>
      <c r="Y3273" s="227">
        <f t="shared" si="360"/>
        <v>2340.38</v>
      </c>
      <c r="Z3273" s="227">
        <f t="shared" si="361"/>
        <v>2169.6966666666667</v>
      </c>
      <c r="AA3273" s="227">
        <f t="shared" si="363"/>
        <v>2042.0277777777778</v>
      </c>
    </row>
    <row r="3274" spans="2:27" ht="13.5" hidden="1">
      <c r="B3274" s="232" t="s">
        <v>1110</v>
      </c>
      <c r="C3274" s="232" t="s">
        <v>859</v>
      </c>
      <c r="D3274" s="232" t="s">
        <v>982</v>
      </c>
      <c r="E3274" s="232" t="s">
        <v>988</v>
      </c>
      <c r="F3274" s="232">
        <v>4</v>
      </c>
      <c r="G3274" s="232" t="s">
        <v>1312</v>
      </c>
      <c r="H3274" s="233">
        <v>0.36</v>
      </c>
      <c r="I3274" s="233">
        <v>0</v>
      </c>
      <c r="J3274" s="233">
        <v>0.24199999999999999</v>
      </c>
      <c r="K3274" s="234">
        <v>1018</v>
      </c>
      <c r="L3274" s="233">
        <v>0.11600000000000001</v>
      </c>
      <c r="M3274" s="234">
        <v>2003</v>
      </c>
      <c r="N3274" s="233">
        <v>0</v>
      </c>
      <c r="O3274" s="233">
        <v>0</v>
      </c>
      <c r="P3274" s="233">
        <v>0.17599999999999999</v>
      </c>
      <c r="Q3274" s="234">
        <v>2189</v>
      </c>
      <c r="R3274" s="233">
        <v>8.3000000000000004E-2</v>
      </c>
      <c r="S3274" s="234">
        <v>4186</v>
      </c>
      <c r="T3274" s="233">
        <v>0</v>
      </c>
      <c r="U3274" s="235">
        <f t="shared" si="357"/>
        <v>262.8</v>
      </c>
      <c r="V3274" s="227">
        <f t="shared" si="358"/>
        <v>176.66</v>
      </c>
      <c r="W3274" s="227">
        <f t="shared" si="359"/>
        <v>169.51333333333332</v>
      </c>
      <c r="X3274" s="227">
        <f t="shared" si="362"/>
        <v>166.91666666666666</v>
      </c>
      <c r="Y3274" s="227">
        <f t="shared" si="360"/>
        <v>128.47999999999999</v>
      </c>
      <c r="Z3274" s="227">
        <f t="shared" si="361"/>
        <v>121.39555555555556</v>
      </c>
      <c r="AA3274" s="227">
        <f t="shared" si="363"/>
        <v>116.27777777777777</v>
      </c>
    </row>
    <row r="3275" spans="2:27" ht="13.5" hidden="1">
      <c r="B3275" s="232" t="s">
        <v>1110</v>
      </c>
      <c r="C3275" s="232" t="s">
        <v>860</v>
      </c>
      <c r="D3275" s="232" t="s">
        <v>982</v>
      </c>
      <c r="E3275" s="232" t="s">
        <v>988</v>
      </c>
      <c r="F3275" s="232">
        <v>48</v>
      </c>
      <c r="G3275" s="232" t="s">
        <v>1356</v>
      </c>
      <c r="H3275" s="233">
        <v>3.3889999999999998</v>
      </c>
      <c r="I3275" s="233">
        <v>0</v>
      </c>
      <c r="J3275" s="233">
        <v>2.1160000000000001</v>
      </c>
      <c r="K3275" s="234">
        <v>8840</v>
      </c>
      <c r="L3275" s="233">
        <v>1.0089999999999999</v>
      </c>
      <c r="M3275" s="234">
        <v>17337</v>
      </c>
      <c r="N3275" s="233">
        <v>0</v>
      </c>
      <c r="O3275" s="233">
        <v>0</v>
      </c>
      <c r="P3275" s="233">
        <v>1.464</v>
      </c>
      <c r="Q3275" s="234">
        <v>17865</v>
      </c>
      <c r="R3275" s="233">
        <v>0.68</v>
      </c>
      <c r="S3275" s="234">
        <v>33671</v>
      </c>
      <c r="T3275" s="233">
        <v>0</v>
      </c>
      <c r="U3275" s="235">
        <f t="shared" si="357"/>
        <v>2473.9699999999998</v>
      </c>
      <c r="V3275" s="227">
        <f t="shared" si="358"/>
        <v>1544.68</v>
      </c>
      <c r="W3275" s="227">
        <f t="shared" si="359"/>
        <v>1473.2366666666667</v>
      </c>
      <c r="X3275" s="227">
        <f t="shared" si="362"/>
        <v>1444.75</v>
      </c>
      <c r="Y3275" s="227">
        <f t="shared" si="360"/>
        <v>1068.72</v>
      </c>
      <c r="Z3275" s="227">
        <f t="shared" si="361"/>
        <v>992.65000000000009</v>
      </c>
      <c r="AA3275" s="227">
        <f t="shared" si="363"/>
        <v>935.30555555555554</v>
      </c>
    </row>
    <row r="3276" spans="2:27" ht="13.5" hidden="1">
      <c r="B3276" s="232" t="s">
        <v>1110</v>
      </c>
      <c r="C3276" s="232" t="s">
        <v>861</v>
      </c>
      <c r="D3276" s="232" t="s">
        <v>982</v>
      </c>
      <c r="E3276" s="232" t="s">
        <v>988</v>
      </c>
      <c r="F3276" s="232">
        <v>64</v>
      </c>
      <c r="G3276" s="232" t="s">
        <v>1364</v>
      </c>
      <c r="H3276" s="233">
        <v>4.4770000000000003</v>
      </c>
      <c r="I3276" s="233">
        <v>0</v>
      </c>
      <c r="J3276" s="233">
        <v>2.802</v>
      </c>
      <c r="K3276" s="234">
        <v>11700</v>
      </c>
      <c r="L3276" s="233">
        <v>1.3360000000000001</v>
      </c>
      <c r="M3276" s="234">
        <v>22942</v>
      </c>
      <c r="N3276" s="233">
        <v>0</v>
      </c>
      <c r="O3276" s="233">
        <v>0</v>
      </c>
      <c r="P3276" s="233">
        <v>1.9339999999999999</v>
      </c>
      <c r="Q3276" s="234">
        <v>23583</v>
      </c>
      <c r="R3276" s="233">
        <v>0.89700000000000002</v>
      </c>
      <c r="S3276" s="234">
        <v>44422</v>
      </c>
      <c r="T3276" s="233">
        <v>0</v>
      </c>
      <c r="U3276" s="235">
        <f t="shared" si="357"/>
        <v>3268.21</v>
      </c>
      <c r="V3276" s="227">
        <f t="shared" si="358"/>
        <v>2045.46</v>
      </c>
      <c r="W3276" s="227">
        <f t="shared" si="359"/>
        <v>1950.2800000000002</v>
      </c>
      <c r="X3276" s="227">
        <f t="shared" si="362"/>
        <v>1911.8333333333333</v>
      </c>
      <c r="Y3276" s="227">
        <f t="shared" si="360"/>
        <v>1411.82</v>
      </c>
      <c r="Z3276" s="227">
        <f t="shared" si="361"/>
        <v>1309.8933333333334</v>
      </c>
      <c r="AA3276" s="227">
        <f t="shared" si="363"/>
        <v>1233.9444444444443</v>
      </c>
    </row>
    <row r="3277" spans="2:27" ht="13.5" hidden="1">
      <c r="B3277" s="232" t="s">
        <v>1110</v>
      </c>
      <c r="C3277" s="232" t="s">
        <v>862</v>
      </c>
      <c r="D3277" s="232" t="s">
        <v>982</v>
      </c>
      <c r="E3277" s="232" t="s">
        <v>988</v>
      </c>
      <c r="F3277" s="232">
        <v>96</v>
      </c>
      <c r="G3277" s="232" t="s">
        <v>1365</v>
      </c>
      <c r="H3277" s="233">
        <v>6.6529999999999996</v>
      </c>
      <c r="I3277" s="233">
        <v>0</v>
      </c>
      <c r="J3277" s="233">
        <v>4.173</v>
      </c>
      <c r="K3277" s="234">
        <v>17418</v>
      </c>
      <c r="L3277" s="233">
        <v>1.988</v>
      </c>
      <c r="M3277" s="234">
        <v>34150</v>
      </c>
      <c r="N3277" s="233">
        <v>0</v>
      </c>
      <c r="O3277" s="233">
        <v>0</v>
      </c>
      <c r="P3277" s="233">
        <v>2.8740000000000001</v>
      </c>
      <c r="Q3277" s="234">
        <v>35021</v>
      </c>
      <c r="R3277" s="233">
        <v>1.333</v>
      </c>
      <c r="S3277" s="234">
        <v>65924</v>
      </c>
      <c r="T3277" s="233">
        <v>0</v>
      </c>
      <c r="U3277" s="235">
        <f t="shared" si="357"/>
        <v>4856.6899999999996</v>
      </c>
      <c r="V3277" s="227">
        <f t="shared" si="358"/>
        <v>3046.29</v>
      </c>
      <c r="W3277" s="227">
        <f t="shared" si="359"/>
        <v>2902.74</v>
      </c>
      <c r="X3277" s="227">
        <f t="shared" si="362"/>
        <v>2845.8333333333335</v>
      </c>
      <c r="Y3277" s="227">
        <f t="shared" si="360"/>
        <v>2098.02</v>
      </c>
      <c r="Z3277" s="227">
        <f t="shared" si="361"/>
        <v>1945.8955555555553</v>
      </c>
      <c r="AA3277" s="227">
        <f t="shared" si="363"/>
        <v>1831.2222222222222</v>
      </c>
    </row>
    <row r="3278" spans="2:27" ht="13.5" hidden="1">
      <c r="B3278" s="232" t="s">
        <v>1110</v>
      </c>
      <c r="C3278" s="232" t="s">
        <v>863</v>
      </c>
      <c r="D3278" s="232" t="s">
        <v>982</v>
      </c>
      <c r="E3278" s="232" t="s">
        <v>988</v>
      </c>
      <c r="F3278" s="232">
        <v>8</v>
      </c>
      <c r="G3278" s="232" t="s">
        <v>1317</v>
      </c>
      <c r="H3278" s="233">
        <v>0.66900000000000004</v>
      </c>
      <c r="I3278" s="233">
        <v>0</v>
      </c>
      <c r="J3278" s="233">
        <v>0.40300000000000002</v>
      </c>
      <c r="K3278" s="234">
        <v>1692</v>
      </c>
      <c r="L3278" s="233">
        <v>0.193</v>
      </c>
      <c r="M3278" s="234">
        <v>3327</v>
      </c>
      <c r="N3278" s="233">
        <v>0</v>
      </c>
      <c r="O3278" s="233">
        <v>0</v>
      </c>
      <c r="P3278" s="233">
        <v>0.28899999999999998</v>
      </c>
      <c r="Q3278" s="234">
        <v>3569</v>
      </c>
      <c r="R3278" s="233">
        <v>0.13600000000000001</v>
      </c>
      <c r="S3278" s="234">
        <v>6794</v>
      </c>
      <c r="T3278" s="233">
        <v>0</v>
      </c>
      <c r="U3278" s="235">
        <f t="shared" si="357"/>
        <v>488.37</v>
      </c>
      <c r="V3278" s="227">
        <f t="shared" si="358"/>
        <v>294.19</v>
      </c>
      <c r="W3278" s="227">
        <f t="shared" si="359"/>
        <v>281.89</v>
      </c>
      <c r="X3278" s="227">
        <f t="shared" si="362"/>
        <v>277.25</v>
      </c>
      <c r="Y3278" s="227">
        <f t="shared" si="360"/>
        <v>210.97</v>
      </c>
      <c r="Z3278" s="227">
        <f t="shared" si="361"/>
        <v>198.41888888888889</v>
      </c>
      <c r="AA3278" s="227">
        <f t="shared" si="363"/>
        <v>188.72222222222223</v>
      </c>
    </row>
    <row r="3279" spans="2:27" ht="13.5" hidden="1">
      <c r="B3279" s="232" t="s">
        <v>1110</v>
      </c>
      <c r="C3279" s="232" t="s">
        <v>864</v>
      </c>
      <c r="D3279" s="232" t="s">
        <v>982</v>
      </c>
      <c r="E3279" s="232" t="s">
        <v>988</v>
      </c>
      <c r="F3279" s="232">
        <v>16</v>
      </c>
      <c r="G3279" s="232" t="s">
        <v>1316</v>
      </c>
      <c r="H3279" s="233">
        <v>1.2130000000000001</v>
      </c>
      <c r="I3279" s="233">
        <v>0</v>
      </c>
      <c r="J3279" s="233">
        <v>0.745</v>
      </c>
      <c r="K3279" s="234">
        <v>3122</v>
      </c>
      <c r="L3279" s="233">
        <v>0.35599999999999998</v>
      </c>
      <c r="M3279" s="234">
        <v>6129</v>
      </c>
      <c r="N3279" s="233">
        <v>0</v>
      </c>
      <c r="O3279" s="233">
        <v>0</v>
      </c>
      <c r="P3279" s="233">
        <v>0.52400000000000002</v>
      </c>
      <c r="Q3279" s="234">
        <v>6428</v>
      </c>
      <c r="R3279" s="233">
        <v>0.245</v>
      </c>
      <c r="S3279" s="234">
        <v>12170</v>
      </c>
      <c r="T3279" s="233">
        <v>0</v>
      </c>
      <c r="U3279" s="235">
        <f t="shared" si="357"/>
        <v>885.49</v>
      </c>
      <c r="V3279" s="227">
        <f t="shared" si="358"/>
        <v>543.85</v>
      </c>
      <c r="W3279" s="227">
        <f t="shared" si="359"/>
        <v>520.04666666666662</v>
      </c>
      <c r="X3279" s="227">
        <f t="shared" si="362"/>
        <v>510.75</v>
      </c>
      <c r="Y3279" s="227">
        <f t="shared" si="360"/>
        <v>382.52000000000004</v>
      </c>
      <c r="Z3279" s="227">
        <f t="shared" si="361"/>
        <v>357.40555555555557</v>
      </c>
      <c r="AA3279" s="227">
        <f t="shared" si="363"/>
        <v>338.05555555555554</v>
      </c>
    </row>
    <row r="3280" spans="2:27" ht="13.5" hidden="1">
      <c r="B3280" s="232" t="s">
        <v>1110</v>
      </c>
      <c r="C3280" s="232" t="s">
        <v>865</v>
      </c>
      <c r="D3280" s="232" t="s">
        <v>982</v>
      </c>
      <c r="E3280" s="232" t="s">
        <v>988</v>
      </c>
      <c r="F3280" s="232">
        <v>32</v>
      </c>
      <c r="G3280" s="232" t="s">
        <v>1345</v>
      </c>
      <c r="H3280" s="233">
        <v>2.3010000000000002</v>
      </c>
      <c r="I3280" s="233">
        <v>0</v>
      </c>
      <c r="J3280" s="233">
        <v>1.431</v>
      </c>
      <c r="K3280" s="234">
        <v>5981</v>
      </c>
      <c r="L3280" s="233">
        <v>0.68300000000000005</v>
      </c>
      <c r="M3280" s="234">
        <v>11733</v>
      </c>
      <c r="N3280" s="233">
        <v>0</v>
      </c>
      <c r="O3280" s="233">
        <v>0</v>
      </c>
      <c r="P3280" s="233">
        <v>0.99399999999999999</v>
      </c>
      <c r="Q3280" s="234">
        <v>12146</v>
      </c>
      <c r="R3280" s="233">
        <v>0.46200000000000002</v>
      </c>
      <c r="S3280" s="234">
        <v>22920</v>
      </c>
      <c r="T3280" s="233">
        <v>0</v>
      </c>
      <c r="U3280" s="235">
        <f t="shared" si="357"/>
        <v>1679.73</v>
      </c>
      <c r="V3280" s="227">
        <f t="shared" si="358"/>
        <v>1044.6300000000001</v>
      </c>
      <c r="W3280" s="227">
        <f t="shared" si="359"/>
        <v>997.00666666666666</v>
      </c>
      <c r="X3280" s="227">
        <f t="shared" si="362"/>
        <v>977.75</v>
      </c>
      <c r="Y3280" s="227">
        <f t="shared" si="360"/>
        <v>725.62</v>
      </c>
      <c r="Z3280" s="227">
        <f t="shared" si="361"/>
        <v>674.64888888888891</v>
      </c>
      <c r="AA3280" s="227">
        <f t="shared" si="363"/>
        <v>636.66666666666663</v>
      </c>
    </row>
    <row r="3281" spans="2:27" ht="13.5" hidden="1">
      <c r="B3281" s="232" t="s">
        <v>1110</v>
      </c>
      <c r="C3281" s="232" t="s">
        <v>866</v>
      </c>
      <c r="D3281" s="232" t="s">
        <v>982</v>
      </c>
      <c r="E3281" s="232" t="s">
        <v>988</v>
      </c>
      <c r="F3281" s="232">
        <v>2</v>
      </c>
      <c r="G3281" s="232" t="s">
        <v>1311</v>
      </c>
      <c r="H3281" s="233">
        <v>0.192</v>
      </c>
      <c r="I3281" s="233">
        <v>0</v>
      </c>
      <c r="J3281" s="233">
        <v>0.111</v>
      </c>
      <c r="K3281" s="234">
        <v>467</v>
      </c>
      <c r="L3281" s="233">
        <v>5.2999999999999999E-2</v>
      </c>
      <c r="M3281" s="234">
        <v>919</v>
      </c>
      <c r="N3281" s="233">
        <v>0</v>
      </c>
      <c r="O3281" s="233">
        <v>0</v>
      </c>
      <c r="P3281" s="233">
        <v>8.1000000000000003E-2</v>
      </c>
      <c r="Q3281" s="234">
        <v>1010</v>
      </c>
      <c r="R3281" s="233">
        <v>3.7999999999999999E-2</v>
      </c>
      <c r="S3281" s="234">
        <v>1935</v>
      </c>
      <c r="T3281" s="233">
        <v>0</v>
      </c>
      <c r="U3281" s="235">
        <f t="shared" si="357"/>
        <v>140.16</v>
      </c>
      <c r="V3281" s="227">
        <f t="shared" si="358"/>
        <v>81.03</v>
      </c>
      <c r="W3281" s="227">
        <f t="shared" si="359"/>
        <v>77.606666666666655</v>
      </c>
      <c r="X3281" s="227">
        <f t="shared" si="362"/>
        <v>76.583333333333329</v>
      </c>
      <c r="Y3281" s="227">
        <f t="shared" si="360"/>
        <v>59.13</v>
      </c>
      <c r="Z3281" s="227">
        <f t="shared" si="361"/>
        <v>55.795555555555552</v>
      </c>
      <c r="AA3281" s="227">
        <f t="shared" si="363"/>
        <v>53.75</v>
      </c>
    </row>
    <row r="3282" spans="2:27" ht="13.5" hidden="1">
      <c r="B3282" s="232" t="s">
        <v>1110</v>
      </c>
      <c r="C3282" s="232" t="s">
        <v>867</v>
      </c>
      <c r="D3282" s="232" t="s">
        <v>982</v>
      </c>
      <c r="E3282" s="232" t="s">
        <v>988</v>
      </c>
      <c r="F3282" s="232">
        <v>4</v>
      </c>
      <c r="G3282" s="232" t="s">
        <v>1312</v>
      </c>
      <c r="H3282" s="233">
        <v>0.32800000000000001</v>
      </c>
      <c r="I3282" s="233">
        <v>0</v>
      </c>
      <c r="J3282" s="233">
        <v>0.221</v>
      </c>
      <c r="K3282" s="234">
        <v>934</v>
      </c>
      <c r="L3282" s="233">
        <v>0.107</v>
      </c>
      <c r="M3282" s="234">
        <v>1839</v>
      </c>
      <c r="N3282" s="233">
        <v>0</v>
      </c>
      <c r="O3282" s="233">
        <v>0</v>
      </c>
      <c r="P3282" s="233">
        <v>0.16300000000000001</v>
      </c>
      <c r="Q3282" s="234">
        <v>2021</v>
      </c>
      <c r="R3282" s="233">
        <v>7.5999999999999998E-2</v>
      </c>
      <c r="S3282" s="234">
        <v>3870</v>
      </c>
      <c r="T3282" s="233">
        <v>0</v>
      </c>
      <c r="U3282" s="235">
        <f t="shared" si="357"/>
        <v>239.44</v>
      </c>
      <c r="V3282" s="227">
        <f t="shared" si="358"/>
        <v>161.33000000000001</v>
      </c>
      <c r="W3282" s="227">
        <f t="shared" si="359"/>
        <v>155.94333333333333</v>
      </c>
      <c r="X3282" s="227">
        <f t="shared" si="362"/>
        <v>153.25</v>
      </c>
      <c r="Y3282" s="227">
        <f t="shared" si="360"/>
        <v>118.99000000000001</v>
      </c>
      <c r="Z3282" s="227">
        <f t="shared" si="361"/>
        <v>111.61888888888888</v>
      </c>
      <c r="AA3282" s="227">
        <f t="shared" si="363"/>
        <v>107.5</v>
      </c>
    </row>
    <row r="3283" spans="2:27" ht="13.5" hidden="1">
      <c r="B3283" s="232" t="s">
        <v>1110</v>
      </c>
      <c r="C3283" s="232" t="s">
        <v>868</v>
      </c>
      <c r="D3283" s="232" t="s">
        <v>982</v>
      </c>
      <c r="E3283" s="232" t="s">
        <v>988</v>
      </c>
      <c r="F3283" s="232">
        <v>48</v>
      </c>
      <c r="G3283" s="232" t="s">
        <v>1356</v>
      </c>
      <c r="H3283" s="233">
        <v>3.9169999999999998</v>
      </c>
      <c r="I3283" s="233">
        <v>0</v>
      </c>
      <c r="J3283" s="233">
        <v>2.4420000000000002</v>
      </c>
      <c r="K3283" s="234">
        <v>10200</v>
      </c>
      <c r="L3283" s="233">
        <v>1.1639999999999999</v>
      </c>
      <c r="M3283" s="234">
        <v>20002</v>
      </c>
      <c r="N3283" s="233">
        <v>0</v>
      </c>
      <c r="O3283" s="233">
        <v>0</v>
      </c>
      <c r="P3283" s="233">
        <v>1.6919999999999999</v>
      </c>
      <c r="Q3283" s="234">
        <v>20640</v>
      </c>
      <c r="R3283" s="233">
        <v>0.78500000000000003</v>
      </c>
      <c r="S3283" s="234">
        <v>38889</v>
      </c>
      <c r="T3283" s="233">
        <v>0</v>
      </c>
      <c r="U3283" s="235">
        <f t="shared" si="357"/>
        <v>2859.41</v>
      </c>
      <c r="V3283" s="227">
        <f t="shared" si="358"/>
        <v>1782.66</v>
      </c>
      <c r="W3283" s="227">
        <f t="shared" si="359"/>
        <v>1699.7199999999998</v>
      </c>
      <c r="X3283" s="227">
        <f t="shared" si="362"/>
        <v>1666.8333333333333</v>
      </c>
      <c r="Y3283" s="227">
        <f t="shared" si="360"/>
        <v>1235.1599999999999</v>
      </c>
      <c r="Z3283" s="227">
        <f t="shared" si="361"/>
        <v>1146.3833333333334</v>
      </c>
      <c r="AA3283" s="227">
        <f t="shared" si="363"/>
        <v>1080.25</v>
      </c>
    </row>
    <row r="3284" spans="2:27" ht="13.5" hidden="1">
      <c r="B3284" s="232" t="s">
        <v>1110</v>
      </c>
      <c r="C3284" s="232" t="s">
        <v>869</v>
      </c>
      <c r="D3284" s="232" t="s">
        <v>982</v>
      </c>
      <c r="E3284" s="232" t="s">
        <v>988</v>
      </c>
      <c r="F3284" s="232">
        <v>64</v>
      </c>
      <c r="G3284" s="232" t="s">
        <v>1364</v>
      </c>
      <c r="H3284" s="233">
        <v>5.181</v>
      </c>
      <c r="I3284" s="233">
        <v>0</v>
      </c>
      <c r="J3284" s="233">
        <v>3.2360000000000002</v>
      </c>
      <c r="K3284" s="234">
        <v>13512</v>
      </c>
      <c r="L3284" s="233">
        <v>1.5429999999999999</v>
      </c>
      <c r="M3284" s="234">
        <v>26494</v>
      </c>
      <c r="N3284" s="233">
        <v>0</v>
      </c>
      <c r="O3284" s="233">
        <v>0</v>
      </c>
      <c r="P3284" s="233">
        <v>2.238</v>
      </c>
      <c r="Q3284" s="234">
        <v>27284</v>
      </c>
      <c r="R3284" s="233">
        <v>1.038</v>
      </c>
      <c r="S3284" s="234">
        <v>51379</v>
      </c>
      <c r="T3284" s="233">
        <v>0</v>
      </c>
      <c r="U3284" s="235">
        <f t="shared" si="357"/>
        <v>3782.13</v>
      </c>
      <c r="V3284" s="227">
        <f t="shared" si="358"/>
        <v>2362.2800000000002</v>
      </c>
      <c r="W3284" s="227">
        <f t="shared" si="359"/>
        <v>2252.39</v>
      </c>
      <c r="X3284" s="227">
        <f t="shared" si="362"/>
        <v>2207.8333333333335</v>
      </c>
      <c r="Y3284" s="227">
        <f t="shared" si="360"/>
        <v>1633.74</v>
      </c>
      <c r="Z3284" s="227">
        <f t="shared" si="361"/>
        <v>1515.6288888888889</v>
      </c>
      <c r="AA3284" s="227">
        <f t="shared" si="363"/>
        <v>1427.1944444444443</v>
      </c>
    </row>
    <row r="3285" spans="2:27" ht="13.5" hidden="1">
      <c r="B3285" s="232" t="s">
        <v>1110</v>
      </c>
      <c r="C3285" s="232" t="s">
        <v>870</v>
      </c>
      <c r="D3285" s="232" t="s">
        <v>982</v>
      </c>
      <c r="E3285" s="232" t="s">
        <v>988</v>
      </c>
      <c r="F3285" s="232">
        <v>96</v>
      </c>
      <c r="G3285" s="232" t="s">
        <v>1365</v>
      </c>
      <c r="H3285" s="233">
        <v>7.7089999999999996</v>
      </c>
      <c r="I3285" s="233">
        <v>0</v>
      </c>
      <c r="J3285" s="233">
        <v>4.8239999999999998</v>
      </c>
      <c r="K3285" s="234">
        <v>20137</v>
      </c>
      <c r="L3285" s="233">
        <v>2.2989999999999999</v>
      </c>
      <c r="M3285" s="234">
        <v>39479</v>
      </c>
      <c r="N3285" s="233">
        <v>0</v>
      </c>
      <c r="O3285" s="233">
        <v>0</v>
      </c>
      <c r="P3285" s="233">
        <v>3.33</v>
      </c>
      <c r="Q3285" s="234">
        <v>40571</v>
      </c>
      <c r="R3285" s="233">
        <v>1.544</v>
      </c>
      <c r="S3285" s="234">
        <v>76358</v>
      </c>
      <c r="T3285" s="233">
        <v>0</v>
      </c>
      <c r="U3285" s="235">
        <f t="shared" si="357"/>
        <v>5627.57</v>
      </c>
      <c r="V3285" s="227">
        <f t="shared" si="358"/>
        <v>3521.52</v>
      </c>
      <c r="W3285" s="227">
        <f t="shared" si="359"/>
        <v>3356.3533333333335</v>
      </c>
      <c r="X3285" s="227">
        <f t="shared" si="362"/>
        <v>3289.9166666666665</v>
      </c>
      <c r="Y3285" s="227">
        <f t="shared" si="360"/>
        <v>2430.9</v>
      </c>
      <c r="Z3285" s="227">
        <f t="shared" si="361"/>
        <v>2254.0922222222225</v>
      </c>
      <c r="AA3285" s="227">
        <f t="shared" si="363"/>
        <v>2121.0555555555557</v>
      </c>
    </row>
    <row r="3286" spans="2:27" ht="13.5" hidden="1">
      <c r="B3286" s="232" t="s">
        <v>1110</v>
      </c>
      <c r="C3286" s="232" t="s">
        <v>871</v>
      </c>
      <c r="D3286" s="232" t="s">
        <v>982</v>
      </c>
      <c r="E3286" s="232" t="s">
        <v>988</v>
      </c>
      <c r="F3286" s="232">
        <v>8</v>
      </c>
      <c r="G3286" s="232" t="s">
        <v>1317</v>
      </c>
      <c r="H3286" s="233">
        <v>0.75700000000000001</v>
      </c>
      <c r="I3286" s="233">
        <v>0</v>
      </c>
      <c r="J3286" s="233">
        <v>0.45700000000000002</v>
      </c>
      <c r="K3286" s="234">
        <v>1919</v>
      </c>
      <c r="L3286" s="233">
        <v>0.219</v>
      </c>
      <c r="M3286" s="234">
        <v>3771</v>
      </c>
      <c r="N3286" s="233">
        <v>0</v>
      </c>
      <c r="O3286" s="233">
        <v>0</v>
      </c>
      <c r="P3286" s="233">
        <v>0.32700000000000001</v>
      </c>
      <c r="Q3286" s="234">
        <v>4031</v>
      </c>
      <c r="R3286" s="233">
        <v>0.153</v>
      </c>
      <c r="S3286" s="234">
        <v>7664</v>
      </c>
      <c r="T3286" s="233">
        <v>0</v>
      </c>
      <c r="U3286" s="235">
        <f t="shared" si="357"/>
        <v>552.61</v>
      </c>
      <c r="V3286" s="227">
        <f t="shared" si="358"/>
        <v>333.61</v>
      </c>
      <c r="W3286" s="227">
        <f t="shared" si="359"/>
        <v>319.78666666666663</v>
      </c>
      <c r="X3286" s="227">
        <f t="shared" si="362"/>
        <v>314.25</v>
      </c>
      <c r="Y3286" s="227">
        <f t="shared" si="360"/>
        <v>238.71</v>
      </c>
      <c r="Z3286" s="227">
        <f t="shared" si="361"/>
        <v>223.66222222222223</v>
      </c>
      <c r="AA3286" s="227">
        <f t="shared" si="363"/>
        <v>212.88888888888889</v>
      </c>
    </row>
    <row r="3287" spans="2:27" ht="13.5" hidden="1">
      <c r="B3287" s="232" t="s">
        <v>1110</v>
      </c>
      <c r="C3287" s="232" t="s">
        <v>872</v>
      </c>
      <c r="D3287" s="232" t="s">
        <v>982</v>
      </c>
      <c r="E3287" s="232" t="s">
        <v>988</v>
      </c>
      <c r="F3287" s="232">
        <v>16</v>
      </c>
      <c r="G3287" s="232" t="s">
        <v>1316</v>
      </c>
      <c r="H3287" s="233">
        <v>1.389</v>
      </c>
      <c r="I3287" s="233">
        <v>0</v>
      </c>
      <c r="J3287" s="233">
        <v>0.85399999999999998</v>
      </c>
      <c r="K3287" s="234">
        <v>3575</v>
      </c>
      <c r="L3287" s="233">
        <v>0.40799999999999997</v>
      </c>
      <c r="M3287" s="234">
        <v>7017</v>
      </c>
      <c r="N3287" s="233">
        <v>0</v>
      </c>
      <c r="O3287" s="233">
        <v>0</v>
      </c>
      <c r="P3287" s="233">
        <v>0.6</v>
      </c>
      <c r="Q3287" s="234">
        <v>7353</v>
      </c>
      <c r="R3287" s="233">
        <v>0.28000000000000003</v>
      </c>
      <c r="S3287" s="234">
        <v>13909</v>
      </c>
      <c r="T3287" s="233">
        <v>0</v>
      </c>
      <c r="U3287" s="235">
        <f t="shared" si="357"/>
        <v>1013.97</v>
      </c>
      <c r="V3287" s="227">
        <f t="shared" si="358"/>
        <v>623.41999999999996</v>
      </c>
      <c r="W3287" s="227">
        <f t="shared" si="359"/>
        <v>595.75666666666666</v>
      </c>
      <c r="X3287" s="227">
        <f t="shared" si="362"/>
        <v>584.75</v>
      </c>
      <c r="Y3287" s="227">
        <f t="shared" si="360"/>
        <v>438</v>
      </c>
      <c r="Z3287" s="227">
        <f t="shared" si="361"/>
        <v>408.65</v>
      </c>
      <c r="AA3287" s="227">
        <f t="shared" si="363"/>
        <v>386.36111111111109</v>
      </c>
    </row>
    <row r="3288" spans="2:27" ht="13.5" hidden="1">
      <c r="B3288" s="232" t="s">
        <v>1110</v>
      </c>
      <c r="C3288" s="232" t="s">
        <v>298</v>
      </c>
      <c r="D3288" s="232" t="s">
        <v>982</v>
      </c>
      <c r="E3288" s="232" t="s">
        <v>988</v>
      </c>
      <c r="F3288" s="232">
        <v>32</v>
      </c>
      <c r="G3288" s="232" t="s">
        <v>1345</v>
      </c>
      <c r="H3288" s="233">
        <v>2.653</v>
      </c>
      <c r="I3288" s="233">
        <v>0</v>
      </c>
      <c r="J3288" s="233">
        <v>1.6479999999999999</v>
      </c>
      <c r="K3288" s="234">
        <v>6887</v>
      </c>
      <c r="L3288" s="233">
        <v>0.78600000000000003</v>
      </c>
      <c r="M3288" s="234">
        <v>13510</v>
      </c>
      <c r="N3288" s="233">
        <v>0</v>
      </c>
      <c r="O3288" s="233">
        <v>0</v>
      </c>
      <c r="P3288" s="233">
        <v>1.1459999999999999</v>
      </c>
      <c r="Q3288" s="234">
        <v>13997</v>
      </c>
      <c r="R3288" s="233">
        <v>0.53300000000000003</v>
      </c>
      <c r="S3288" s="234">
        <v>26399</v>
      </c>
      <c r="T3288" s="233">
        <v>0</v>
      </c>
      <c r="U3288" s="235">
        <f t="shared" si="357"/>
        <v>1936.69</v>
      </c>
      <c r="V3288" s="227">
        <f t="shared" si="358"/>
        <v>1203.04</v>
      </c>
      <c r="W3288" s="227">
        <f t="shared" si="359"/>
        <v>1147.6966666666667</v>
      </c>
      <c r="X3288" s="227">
        <f t="shared" si="362"/>
        <v>1125.8333333333333</v>
      </c>
      <c r="Y3288" s="227">
        <f t="shared" si="360"/>
        <v>836.57999999999993</v>
      </c>
      <c r="Z3288" s="227">
        <f t="shared" si="361"/>
        <v>777.89555555555557</v>
      </c>
      <c r="AA3288" s="227">
        <f t="shared" si="363"/>
        <v>733.30555555555554</v>
      </c>
    </row>
    <row r="3289" spans="2:27" ht="13.5" hidden="1">
      <c r="B3289" s="232" t="s">
        <v>1110</v>
      </c>
      <c r="C3289" s="232" t="s">
        <v>873</v>
      </c>
      <c r="D3289" s="232" t="s">
        <v>982</v>
      </c>
      <c r="E3289" s="232" t="s">
        <v>988</v>
      </c>
      <c r="F3289" s="232">
        <v>2</v>
      </c>
      <c r="G3289" s="232" t="s">
        <v>1311</v>
      </c>
      <c r="H3289" s="233">
        <v>0.214</v>
      </c>
      <c r="I3289" s="233">
        <v>0</v>
      </c>
      <c r="J3289" s="233">
        <v>0.124</v>
      </c>
      <c r="K3289" s="234">
        <v>523</v>
      </c>
      <c r="L3289" s="233">
        <v>5.8999999999999997E-2</v>
      </c>
      <c r="M3289" s="234">
        <v>1030</v>
      </c>
      <c r="N3289" s="233">
        <v>0</v>
      </c>
      <c r="O3289" s="233">
        <v>0</v>
      </c>
      <c r="P3289" s="233">
        <v>0.09</v>
      </c>
      <c r="Q3289" s="234">
        <v>1126</v>
      </c>
      <c r="R3289" s="233">
        <v>4.2999999999999997E-2</v>
      </c>
      <c r="S3289" s="234">
        <v>2152</v>
      </c>
      <c r="T3289" s="233">
        <v>0</v>
      </c>
      <c r="U3289" s="235">
        <f t="shared" si="357"/>
        <v>156.22</v>
      </c>
      <c r="V3289" s="227">
        <f t="shared" si="358"/>
        <v>90.52</v>
      </c>
      <c r="W3289" s="227">
        <f t="shared" si="359"/>
        <v>86.653333333333336</v>
      </c>
      <c r="X3289" s="227">
        <f t="shared" si="362"/>
        <v>85.833333333333329</v>
      </c>
      <c r="Y3289" s="227">
        <f t="shared" si="360"/>
        <v>65.7</v>
      </c>
      <c r="Z3289" s="227">
        <f t="shared" si="361"/>
        <v>62.667777777777772</v>
      </c>
      <c r="AA3289" s="227">
        <f t="shared" si="363"/>
        <v>59.777777777777779</v>
      </c>
    </row>
    <row r="3290" spans="2:27" ht="13.5" hidden="1">
      <c r="B3290" s="232" t="s">
        <v>1110</v>
      </c>
      <c r="C3290" s="232" t="s">
        <v>874</v>
      </c>
      <c r="D3290" s="232" t="s">
        <v>982</v>
      </c>
      <c r="E3290" s="232" t="s">
        <v>988</v>
      </c>
      <c r="F3290" s="232">
        <v>4</v>
      </c>
      <c r="G3290" s="232" t="s">
        <v>1312</v>
      </c>
      <c r="H3290" s="233">
        <v>0.372</v>
      </c>
      <c r="I3290" s="233">
        <v>0</v>
      </c>
      <c r="J3290" s="233">
        <v>0.249</v>
      </c>
      <c r="K3290" s="234">
        <v>1047</v>
      </c>
      <c r="L3290" s="233">
        <v>0.12</v>
      </c>
      <c r="M3290" s="234">
        <v>2061</v>
      </c>
      <c r="N3290" s="233">
        <v>0</v>
      </c>
      <c r="O3290" s="233">
        <v>0</v>
      </c>
      <c r="P3290" s="233">
        <v>0.182</v>
      </c>
      <c r="Q3290" s="234">
        <v>2252</v>
      </c>
      <c r="R3290" s="233">
        <v>8.5000000000000006E-2</v>
      </c>
      <c r="S3290" s="234">
        <v>4305</v>
      </c>
      <c r="T3290" s="233">
        <v>0</v>
      </c>
      <c r="U3290" s="235">
        <f t="shared" si="357"/>
        <v>271.56</v>
      </c>
      <c r="V3290" s="227">
        <f t="shared" si="358"/>
        <v>181.77</v>
      </c>
      <c r="W3290" s="227">
        <f t="shared" si="359"/>
        <v>174.85</v>
      </c>
      <c r="X3290" s="227">
        <f t="shared" si="362"/>
        <v>171.75</v>
      </c>
      <c r="Y3290" s="227">
        <f t="shared" si="360"/>
        <v>132.85999999999999</v>
      </c>
      <c r="Z3290" s="227">
        <f t="shared" si="361"/>
        <v>124.60555555555555</v>
      </c>
      <c r="AA3290" s="227">
        <f t="shared" si="363"/>
        <v>119.58333333333333</v>
      </c>
    </row>
    <row r="3291" spans="2:27" ht="13.5" hidden="1">
      <c r="B3291" s="232" t="s">
        <v>1110</v>
      </c>
      <c r="C3291" s="232" t="s">
        <v>1389</v>
      </c>
      <c r="D3291" s="232" t="s">
        <v>982</v>
      </c>
      <c r="E3291" s="232" t="s">
        <v>988</v>
      </c>
      <c r="F3291" s="232">
        <v>48</v>
      </c>
      <c r="G3291" s="232" t="s">
        <v>1356</v>
      </c>
      <c r="H3291" s="233">
        <v>4.3970000000000002</v>
      </c>
      <c r="I3291" s="233">
        <v>0</v>
      </c>
      <c r="J3291" s="233">
        <v>2.75136</v>
      </c>
      <c r="K3291" s="234">
        <v>11489</v>
      </c>
      <c r="L3291" s="233">
        <v>1.3116000000000001</v>
      </c>
      <c r="M3291" s="234">
        <v>22530</v>
      </c>
      <c r="N3291" s="233">
        <v>0</v>
      </c>
      <c r="O3291" s="233">
        <v>0</v>
      </c>
      <c r="P3291" s="233">
        <v>1.8256838</v>
      </c>
      <c r="Q3291" s="234">
        <v>22265</v>
      </c>
      <c r="R3291" s="233">
        <v>0.84722399999999998</v>
      </c>
      <c r="S3291" s="234">
        <v>41943</v>
      </c>
      <c r="T3291" s="233">
        <v>0</v>
      </c>
      <c r="U3291" s="235">
        <f t="shared" si="357"/>
        <v>3209.8100000000004</v>
      </c>
      <c r="V3291" s="227">
        <f t="shared" si="358"/>
        <v>2008.4928</v>
      </c>
      <c r="W3291" s="227">
        <f t="shared" si="359"/>
        <v>1914.8846666666668</v>
      </c>
      <c r="X3291" s="227">
        <f t="shared" si="362"/>
        <v>1877.5</v>
      </c>
      <c r="Y3291" s="227">
        <f t="shared" si="360"/>
        <v>1332.749174</v>
      </c>
      <c r="Z3291" s="227">
        <f t="shared" si="361"/>
        <v>1236.9457422222222</v>
      </c>
      <c r="AA3291" s="227">
        <f t="shared" si="363"/>
        <v>1165.0833333333333</v>
      </c>
    </row>
    <row r="3292" spans="2:27" ht="13.5" hidden="1">
      <c r="B3292" s="232" t="s">
        <v>1110</v>
      </c>
      <c r="C3292" s="232" t="s">
        <v>1390</v>
      </c>
      <c r="D3292" s="232" t="s">
        <v>982</v>
      </c>
      <c r="E3292" s="232" t="s">
        <v>988</v>
      </c>
      <c r="F3292" s="232">
        <v>64</v>
      </c>
      <c r="G3292" s="232" t="s">
        <v>1364</v>
      </c>
      <c r="H3292" s="233">
        <v>5.8209999999999997</v>
      </c>
      <c r="I3292" s="233">
        <v>0</v>
      </c>
      <c r="J3292" s="233">
        <v>3.6484800000000002</v>
      </c>
      <c r="K3292" s="234">
        <v>15232</v>
      </c>
      <c r="L3292" s="233">
        <v>1.7387999999999999</v>
      </c>
      <c r="M3292" s="234">
        <v>29864</v>
      </c>
      <c r="N3292" s="233">
        <v>0</v>
      </c>
      <c r="O3292" s="233">
        <v>0</v>
      </c>
      <c r="P3292" s="233">
        <v>2.4162450999999998</v>
      </c>
      <c r="Q3292" s="234">
        <v>29450</v>
      </c>
      <c r="R3292" s="233">
        <v>1.1206320000000001</v>
      </c>
      <c r="S3292" s="234">
        <v>55451</v>
      </c>
      <c r="T3292" s="233">
        <v>0</v>
      </c>
      <c r="U3292" s="235">
        <f t="shared" si="357"/>
        <v>4249.33</v>
      </c>
      <c r="V3292" s="227">
        <f t="shared" si="358"/>
        <v>2663.3904000000002</v>
      </c>
      <c r="W3292" s="227">
        <f t="shared" si="359"/>
        <v>2538.6573333333331</v>
      </c>
      <c r="X3292" s="227">
        <f t="shared" si="362"/>
        <v>2488.6666666666665</v>
      </c>
      <c r="Y3292" s="227">
        <f t="shared" si="360"/>
        <v>1763.8589229999998</v>
      </c>
      <c r="Z3292" s="227">
        <f t="shared" si="361"/>
        <v>1636.1169155555556</v>
      </c>
      <c r="AA3292" s="227">
        <f t="shared" si="363"/>
        <v>1540.3055555555557</v>
      </c>
    </row>
    <row r="3293" spans="2:27" ht="13.5" hidden="1">
      <c r="B3293" s="232" t="s">
        <v>1110</v>
      </c>
      <c r="C3293" s="232" t="s">
        <v>1391</v>
      </c>
      <c r="D3293" s="232" t="s">
        <v>982</v>
      </c>
      <c r="E3293" s="232" t="s">
        <v>988</v>
      </c>
      <c r="F3293" s="232">
        <v>96</v>
      </c>
      <c r="G3293" s="232" t="s">
        <v>1365</v>
      </c>
      <c r="H3293" s="233">
        <v>8.6690000000000005</v>
      </c>
      <c r="I3293" s="233">
        <v>0</v>
      </c>
      <c r="J3293" s="233">
        <v>5.4427199999999996</v>
      </c>
      <c r="K3293" s="234">
        <v>22716</v>
      </c>
      <c r="L3293" s="233">
        <v>2.5931999999999999</v>
      </c>
      <c r="M3293" s="234">
        <v>44534</v>
      </c>
      <c r="N3293" s="233">
        <v>0</v>
      </c>
      <c r="O3293" s="233">
        <v>0</v>
      </c>
      <c r="P3293" s="233">
        <v>3.5973676999999999</v>
      </c>
      <c r="Q3293" s="234">
        <v>43820</v>
      </c>
      <c r="R3293" s="233">
        <v>1.667448</v>
      </c>
      <c r="S3293" s="234">
        <v>82467</v>
      </c>
      <c r="T3293" s="233">
        <v>0</v>
      </c>
      <c r="U3293" s="235">
        <f t="shared" si="357"/>
        <v>6328.3700000000008</v>
      </c>
      <c r="V3293" s="227">
        <f t="shared" si="358"/>
        <v>3973.1855999999998</v>
      </c>
      <c r="W3293" s="227">
        <f t="shared" si="359"/>
        <v>3786.0360000000001</v>
      </c>
      <c r="X3293" s="227">
        <f t="shared" si="362"/>
        <v>3711.1666666666665</v>
      </c>
      <c r="Y3293" s="227">
        <f t="shared" si="360"/>
        <v>2626.0784210000002</v>
      </c>
      <c r="Z3293" s="227">
        <f t="shared" si="361"/>
        <v>2434.4592622222222</v>
      </c>
      <c r="AA3293" s="227">
        <f t="shared" si="363"/>
        <v>2290.75</v>
      </c>
    </row>
    <row r="3294" spans="2:27" ht="13.5" hidden="1">
      <c r="B3294" s="232" t="s">
        <v>1110</v>
      </c>
      <c r="C3294" s="232" t="s">
        <v>1392</v>
      </c>
      <c r="D3294" s="232" t="s">
        <v>982</v>
      </c>
      <c r="E3294" s="232" t="s">
        <v>988</v>
      </c>
      <c r="F3294" s="232">
        <v>8</v>
      </c>
      <c r="G3294" s="232" t="s">
        <v>1317</v>
      </c>
      <c r="H3294" s="233">
        <v>0.83699999999999997</v>
      </c>
      <c r="I3294" s="233">
        <v>0</v>
      </c>
      <c r="J3294" s="233">
        <v>0.50856000000000001</v>
      </c>
      <c r="K3294" s="234">
        <v>2134</v>
      </c>
      <c r="L3294" s="233">
        <v>0.24360000000000001</v>
      </c>
      <c r="M3294" s="234">
        <v>4192</v>
      </c>
      <c r="N3294" s="233">
        <v>0</v>
      </c>
      <c r="O3294" s="233">
        <v>0</v>
      </c>
      <c r="P3294" s="233">
        <v>0.3492806</v>
      </c>
      <c r="Q3294" s="234">
        <v>4302</v>
      </c>
      <c r="R3294" s="233">
        <v>0.16370399999999999</v>
      </c>
      <c r="S3294" s="234">
        <v>8173</v>
      </c>
      <c r="T3294" s="233">
        <v>0</v>
      </c>
      <c r="U3294" s="235">
        <f t="shared" si="357"/>
        <v>611.01</v>
      </c>
      <c r="V3294" s="227">
        <f t="shared" si="358"/>
        <v>371.24880000000002</v>
      </c>
      <c r="W3294" s="227">
        <f t="shared" si="359"/>
        <v>355.66133333333335</v>
      </c>
      <c r="X3294" s="227">
        <f t="shared" si="362"/>
        <v>349.33333333333331</v>
      </c>
      <c r="Y3294" s="227">
        <f t="shared" si="360"/>
        <v>254.97483800000001</v>
      </c>
      <c r="Z3294" s="227">
        <f t="shared" si="361"/>
        <v>239.00391999999999</v>
      </c>
      <c r="AA3294" s="227">
        <f t="shared" si="363"/>
        <v>227.02777777777777</v>
      </c>
    </row>
    <row r="3295" spans="2:27" ht="13.5" hidden="1">
      <c r="B3295" s="232" t="s">
        <v>1110</v>
      </c>
      <c r="C3295" s="232" t="s">
        <v>1393</v>
      </c>
      <c r="D3295" s="232" t="s">
        <v>982</v>
      </c>
      <c r="E3295" s="232" t="s">
        <v>988</v>
      </c>
      <c r="F3295" s="232">
        <v>16</v>
      </c>
      <c r="G3295" s="232" t="s">
        <v>1316</v>
      </c>
      <c r="H3295" s="233">
        <v>1.5489999999999999</v>
      </c>
      <c r="I3295" s="233">
        <v>0</v>
      </c>
      <c r="J3295" s="233">
        <v>0.95711999999999997</v>
      </c>
      <c r="K3295" s="234">
        <v>4005</v>
      </c>
      <c r="L3295" s="233">
        <v>0.4572</v>
      </c>
      <c r="M3295" s="234">
        <v>7860</v>
      </c>
      <c r="N3295" s="233">
        <v>0</v>
      </c>
      <c r="O3295" s="233">
        <v>0</v>
      </c>
      <c r="P3295" s="233">
        <v>0.6445613</v>
      </c>
      <c r="Q3295" s="234">
        <v>7895</v>
      </c>
      <c r="R3295" s="233">
        <v>0.30040800000000001</v>
      </c>
      <c r="S3295" s="234">
        <v>14927</v>
      </c>
      <c r="T3295" s="233">
        <v>0</v>
      </c>
      <c r="U3295" s="235">
        <f t="shared" si="357"/>
        <v>1130.77</v>
      </c>
      <c r="V3295" s="227">
        <f t="shared" si="358"/>
        <v>698.69759999999997</v>
      </c>
      <c r="W3295" s="227">
        <f t="shared" si="359"/>
        <v>667.50599999999997</v>
      </c>
      <c r="X3295" s="227">
        <f t="shared" si="362"/>
        <v>655</v>
      </c>
      <c r="Y3295" s="227">
        <f t="shared" si="360"/>
        <v>470.52974899999998</v>
      </c>
      <c r="Z3295" s="227">
        <f t="shared" si="361"/>
        <v>438.60339555555555</v>
      </c>
      <c r="AA3295" s="227">
        <f t="shared" si="363"/>
        <v>414.63888888888891</v>
      </c>
    </row>
    <row r="3296" spans="2:27" ht="13.5" hidden="1">
      <c r="B3296" s="232" t="s">
        <v>1110</v>
      </c>
      <c r="C3296" s="232" t="s">
        <v>1394</v>
      </c>
      <c r="D3296" s="232" t="s">
        <v>982</v>
      </c>
      <c r="E3296" s="232" t="s">
        <v>988</v>
      </c>
      <c r="F3296" s="232">
        <v>32</v>
      </c>
      <c r="G3296" s="232" t="s">
        <v>1345</v>
      </c>
      <c r="H3296" s="233">
        <v>2.9729999999999999</v>
      </c>
      <c r="I3296" s="233">
        <v>0</v>
      </c>
      <c r="J3296" s="233">
        <v>1.8542400000000001</v>
      </c>
      <c r="K3296" s="234">
        <v>7747</v>
      </c>
      <c r="L3296" s="233">
        <v>0.88439999999999996</v>
      </c>
      <c r="M3296" s="234">
        <v>15195</v>
      </c>
      <c r="N3296" s="233">
        <v>0</v>
      </c>
      <c r="O3296" s="233">
        <v>0</v>
      </c>
      <c r="P3296" s="233">
        <v>1.2351226</v>
      </c>
      <c r="Q3296" s="234">
        <v>15080</v>
      </c>
      <c r="R3296" s="233">
        <v>0.57381599999999999</v>
      </c>
      <c r="S3296" s="234">
        <v>28435</v>
      </c>
      <c r="T3296" s="233">
        <v>0</v>
      </c>
      <c r="U3296" s="235">
        <f t="shared" si="357"/>
        <v>2170.29</v>
      </c>
      <c r="V3296" s="227">
        <f t="shared" si="358"/>
        <v>1353.5952</v>
      </c>
      <c r="W3296" s="227">
        <f t="shared" si="359"/>
        <v>1291.1953333333333</v>
      </c>
      <c r="X3296" s="227">
        <f t="shared" si="362"/>
        <v>1266.25</v>
      </c>
      <c r="Y3296" s="227">
        <f t="shared" si="360"/>
        <v>901.639498</v>
      </c>
      <c r="Z3296" s="227">
        <f t="shared" si="361"/>
        <v>837.77456888888889</v>
      </c>
      <c r="AA3296" s="227">
        <f t="shared" si="363"/>
        <v>789.86111111111109</v>
      </c>
    </row>
    <row r="3297" spans="2:27" ht="13.5" hidden="1">
      <c r="B3297" s="232" t="s">
        <v>1110</v>
      </c>
      <c r="C3297" s="232" t="s">
        <v>1395</v>
      </c>
      <c r="D3297" s="232" t="s">
        <v>982</v>
      </c>
      <c r="E3297" s="232" t="s">
        <v>988</v>
      </c>
      <c r="F3297" s="232">
        <v>2</v>
      </c>
      <c r="G3297" s="232" t="s">
        <v>1311</v>
      </c>
      <c r="H3297" s="233">
        <v>0.23430000000000001</v>
      </c>
      <c r="I3297" s="233">
        <v>0</v>
      </c>
      <c r="J3297" s="233">
        <v>0.13714000000000001</v>
      </c>
      <c r="K3297" s="234">
        <v>577</v>
      </c>
      <c r="L3297" s="233">
        <v>6.54E-2</v>
      </c>
      <c r="M3297" s="234">
        <v>1136</v>
      </c>
      <c r="N3297" s="233">
        <v>0</v>
      </c>
      <c r="O3297" s="233">
        <v>0</v>
      </c>
      <c r="P3297" s="233">
        <v>9.5820199999999994E-2</v>
      </c>
      <c r="Q3297" s="234">
        <v>1194</v>
      </c>
      <c r="R3297" s="233">
        <v>4.5176000000000001E-2</v>
      </c>
      <c r="S3297" s="234">
        <v>2280</v>
      </c>
      <c r="T3297" s="233">
        <v>0</v>
      </c>
      <c r="U3297" s="235">
        <f t="shared" si="357"/>
        <v>171.03900000000002</v>
      </c>
      <c r="V3297" s="227">
        <f t="shared" si="358"/>
        <v>100.11220000000002</v>
      </c>
      <c r="W3297" s="227">
        <f t="shared" si="359"/>
        <v>95.825333333333333</v>
      </c>
      <c r="X3297" s="227">
        <f t="shared" si="362"/>
        <v>94.666666666666671</v>
      </c>
      <c r="Y3297" s="227">
        <f t="shared" si="360"/>
        <v>69.948746</v>
      </c>
      <c r="Z3297" s="227">
        <f t="shared" si="361"/>
        <v>66.145146666666662</v>
      </c>
      <c r="AA3297" s="227">
        <f t="shared" si="363"/>
        <v>63.333333333333336</v>
      </c>
    </row>
    <row r="3298" spans="2:27" ht="13.5" hidden="1">
      <c r="B3298" s="232" t="s">
        <v>1110</v>
      </c>
      <c r="C3298" s="232" t="s">
        <v>1396</v>
      </c>
      <c r="D3298" s="232" t="s">
        <v>982</v>
      </c>
      <c r="E3298" s="232" t="s">
        <v>988</v>
      </c>
      <c r="F3298" s="232">
        <v>96</v>
      </c>
      <c r="G3298" s="232" t="s">
        <v>1365</v>
      </c>
      <c r="H3298" s="233">
        <v>8.6690000000000005</v>
      </c>
      <c r="I3298" s="233">
        <v>0</v>
      </c>
      <c r="J3298" s="233">
        <v>5.4427199999999996</v>
      </c>
      <c r="K3298" s="234">
        <v>22716</v>
      </c>
      <c r="L3298" s="233">
        <v>2.5931999999999999</v>
      </c>
      <c r="M3298" s="234">
        <v>44534</v>
      </c>
      <c r="N3298" s="233">
        <v>0</v>
      </c>
      <c r="O3298" s="233">
        <v>0</v>
      </c>
      <c r="P3298" s="233">
        <v>3.5973676999999999</v>
      </c>
      <c r="Q3298" s="234">
        <v>43820</v>
      </c>
      <c r="R3298" s="233">
        <v>1.667448</v>
      </c>
      <c r="S3298" s="234">
        <v>82467</v>
      </c>
      <c r="T3298" s="233">
        <v>0</v>
      </c>
      <c r="U3298" s="235">
        <f t="shared" si="357"/>
        <v>6328.3700000000008</v>
      </c>
      <c r="V3298" s="227">
        <f t="shared" si="358"/>
        <v>3973.1855999999998</v>
      </c>
      <c r="W3298" s="227">
        <f t="shared" si="359"/>
        <v>3786.0360000000001</v>
      </c>
      <c r="X3298" s="227">
        <f t="shared" si="362"/>
        <v>3711.1666666666665</v>
      </c>
      <c r="Y3298" s="227">
        <f t="shared" si="360"/>
        <v>2626.0784210000002</v>
      </c>
      <c r="Z3298" s="227">
        <f t="shared" si="361"/>
        <v>2434.4592622222222</v>
      </c>
      <c r="AA3298" s="227">
        <f t="shared" si="363"/>
        <v>2290.75</v>
      </c>
    </row>
    <row r="3299" spans="2:27" ht="13.5" hidden="1">
      <c r="B3299" s="232" t="s">
        <v>1110</v>
      </c>
      <c r="C3299" s="232" t="s">
        <v>1397</v>
      </c>
      <c r="D3299" s="232" t="s">
        <v>982</v>
      </c>
      <c r="E3299" s="232" t="s">
        <v>988</v>
      </c>
      <c r="F3299" s="232">
        <v>4</v>
      </c>
      <c r="G3299" s="232" t="s">
        <v>1312</v>
      </c>
      <c r="H3299" s="233">
        <v>0.4123</v>
      </c>
      <c r="I3299" s="233">
        <v>0</v>
      </c>
      <c r="J3299" s="233">
        <v>0.27428000000000002</v>
      </c>
      <c r="K3299" s="234">
        <v>1154</v>
      </c>
      <c r="L3299" s="233">
        <v>0.1318</v>
      </c>
      <c r="M3299" s="234">
        <v>2271</v>
      </c>
      <c r="N3299" s="233">
        <v>0</v>
      </c>
      <c r="O3299" s="233">
        <v>0</v>
      </c>
      <c r="P3299" s="233">
        <v>0.19264029999999999</v>
      </c>
      <c r="Q3299" s="234">
        <v>2388</v>
      </c>
      <c r="R3299" s="233">
        <v>9.0352000000000002E-2</v>
      </c>
      <c r="S3299" s="234">
        <v>4560</v>
      </c>
      <c r="T3299" s="233">
        <v>0</v>
      </c>
      <c r="U3299" s="235">
        <f t="shared" si="357"/>
        <v>300.97899999999998</v>
      </c>
      <c r="V3299" s="227">
        <f t="shared" si="358"/>
        <v>200.22440000000003</v>
      </c>
      <c r="W3299" s="227">
        <f t="shared" si="359"/>
        <v>192.38066666666668</v>
      </c>
      <c r="X3299" s="227">
        <f t="shared" si="362"/>
        <v>189.25</v>
      </c>
      <c r="Y3299" s="227">
        <f t="shared" si="360"/>
        <v>140.627419</v>
      </c>
      <c r="Z3299" s="227">
        <f t="shared" si="361"/>
        <v>132.29029333333332</v>
      </c>
      <c r="AA3299" s="227">
        <f t="shared" si="363"/>
        <v>126.66666666666667</v>
      </c>
    </row>
    <row r="3300" spans="2:27" ht="13.5" hidden="1">
      <c r="B3300" s="232" t="s">
        <v>1110</v>
      </c>
      <c r="C3300" s="232" t="s">
        <v>875</v>
      </c>
      <c r="D3300" s="232" t="s">
        <v>982</v>
      </c>
      <c r="E3300" s="232" t="s">
        <v>988</v>
      </c>
      <c r="F3300" s="232">
        <v>48</v>
      </c>
      <c r="G3300" s="232" t="s">
        <v>1356</v>
      </c>
      <c r="H3300" s="233">
        <v>4.2770000000000001</v>
      </c>
      <c r="I3300" s="233">
        <v>0</v>
      </c>
      <c r="J3300" s="233">
        <v>2.6709999999999998</v>
      </c>
      <c r="K3300" s="234">
        <v>11153</v>
      </c>
      <c r="L3300" s="233">
        <v>1.2729999999999999</v>
      </c>
      <c r="M3300" s="234">
        <v>21870</v>
      </c>
      <c r="N3300" s="233">
        <v>0</v>
      </c>
      <c r="O3300" s="233">
        <v>0</v>
      </c>
      <c r="P3300" s="233">
        <v>1.8480000000000001</v>
      </c>
      <c r="Q3300" s="234">
        <v>22532</v>
      </c>
      <c r="R3300" s="233">
        <v>0.85699999999999998</v>
      </c>
      <c r="S3300" s="234">
        <v>42446</v>
      </c>
      <c r="T3300" s="233">
        <v>0</v>
      </c>
      <c r="U3300" s="235">
        <f t="shared" si="357"/>
        <v>3122.21</v>
      </c>
      <c r="V3300" s="227">
        <f t="shared" si="358"/>
        <v>1949.83</v>
      </c>
      <c r="W3300" s="227">
        <f t="shared" si="359"/>
        <v>1858.7066666666665</v>
      </c>
      <c r="X3300" s="227">
        <f t="shared" si="362"/>
        <v>1822.5</v>
      </c>
      <c r="Y3300" s="227">
        <f t="shared" si="360"/>
        <v>1349.04</v>
      </c>
      <c r="Z3300" s="227">
        <f t="shared" si="361"/>
        <v>1251.4988888888888</v>
      </c>
      <c r="AA3300" s="227">
        <f t="shared" si="363"/>
        <v>1179.0555555555557</v>
      </c>
    </row>
    <row r="3301" spans="2:27" ht="13.5" hidden="1">
      <c r="B3301" s="232" t="s">
        <v>1110</v>
      </c>
      <c r="C3301" s="232" t="s">
        <v>876</v>
      </c>
      <c r="D3301" s="232" t="s">
        <v>982</v>
      </c>
      <c r="E3301" s="232" t="s">
        <v>988</v>
      </c>
      <c r="F3301" s="232">
        <v>64</v>
      </c>
      <c r="G3301" s="232" t="s">
        <v>1364</v>
      </c>
      <c r="H3301" s="233">
        <v>5.6609999999999996</v>
      </c>
      <c r="I3301" s="233">
        <v>0</v>
      </c>
      <c r="J3301" s="233">
        <v>3.5409999999999999</v>
      </c>
      <c r="K3301" s="234">
        <v>14783</v>
      </c>
      <c r="L3301" s="233">
        <v>1.6879999999999999</v>
      </c>
      <c r="M3301" s="234">
        <v>28986</v>
      </c>
      <c r="N3301" s="233">
        <v>0</v>
      </c>
      <c r="O3301" s="233">
        <v>0</v>
      </c>
      <c r="P3301" s="233">
        <v>2.4460000000000002</v>
      </c>
      <c r="Q3301" s="234">
        <v>29807</v>
      </c>
      <c r="R3301" s="233">
        <v>1.1339999999999999</v>
      </c>
      <c r="S3301" s="234">
        <v>56122</v>
      </c>
      <c r="T3301" s="233">
        <v>0</v>
      </c>
      <c r="U3301" s="235">
        <f t="shared" si="357"/>
        <v>4132.53</v>
      </c>
      <c r="V3301" s="227">
        <f t="shared" si="358"/>
        <v>2584.9299999999998</v>
      </c>
      <c r="W3301" s="227">
        <f t="shared" si="359"/>
        <v>2464.1566666666668</v>
      </c>
      <c r="X3301" s="227">
        <f t="shared" si="362"/>
        <v>2415.5</v>
      </c>
      <c r="Y3301" s="227">
        <f t="shared" si="360"/>
        <v>1785.5800000000002</v>
      </c>
      <c r="Z3301" s="227">
        <f t="shared" si="361"/>
        <v>1655.7922222222221</v>
      </c>
      <c r="AA3301" s="227">
        <f t="shared" si="363"/>
        <v>1558.9444444444443</v>
      </c>
    </row>
    <row r="3302" spans="2:27" ht="13.5" hidden="1">
      <c r="B3302" s="232" t="s">
        <v>1110</v>
      </c>
      <c r="C3302" s="232" t="s">
        <v>877</v>
      </c>
      <c r="D3302" s="232" t="s">
        <v>982</v>
      </c>
      <c r="E3302" s="232" t="s">
        <v>988</v>
      </c>
      <c r="F3302" s="232">
        <v>96</v>
      </c>
      <c r="G3302" s="232" t="s">
        <v>1365</v>
      </c>
      <c r="H3302" s="233">
        <v>8.4290000000000003</v>
      </c>
      <c r="I3302" s="233">
        <v>0</v>
      </c>
      <c r="J3302" s="233">
        <v>5.2809999999999997</v>
      </c>
      <c r="K3302" s="234">
        <v>22044</v>
      </c>
      <c r="L3302" s="233">
        <v>2.516</v>
      </c>
      <c r="M3302" s="234">
        <v>43216</v>
      </c>
      <c r="N3302" s="233">
        <v>0</v>
      </c>
      <c r="O3302" s="233">
        <v>0</v>
      </c>
      <c r="P3302" s="233">
        <v>3.641</v>
      </c>
      <c r="Q3302" s="234">
        <v>44355</v>
      </c>
      <c r="R3302" s="233">
        <v>1.6879999999999999</v>
      </c>
      <c r="S3302" s="234">
        <v>83473</v>
      </c>
      <c r="T3302" s="233">
        <v>0</v>
      </c>
      <c r="U3302" s="235">
        <f t="shared" si="357"/>
        <v>6153.17</v>
      </c>
      <c r="V3302" s="227">
        <f t="shared" si="358"/>
        <v>3855.1299999999997</v>
      </c>
      <c r="W3302" s="227">
        <f t="shared" si="359"/>
        <v>3673.6800000000003</v>
      </c>
      <c r="X3302" s="227">
        <f t="shared" si="362"/>
        <v>3601.3333333333335</v>
      </c>
      <c r="Y3302" s="227">
        <f t="shared" si="360"/>
        <v>2657.93</v>
      </c>
      <c r="Z3302" s="227">
        <f t="shared" si="361"/>
        <v>2464.3233333333333</v>
      </c>
      <c r="AA3302" s="227">
        <f t="shared" si="363"/>
        <v>2318.6944444444443</v>
      </c>
    </row>
    <row r="3303" spans="2:27" ht="13.5" hidden="1">
      <c r="B3303" s="232" t="s">
        <v>1110</v>
      </c>
      <c r="C3303" s="232" t="s">
        <v>878</v>
      </c>
      <c r="D3303" s="232" t="s">
        <v>982</v>
      </c>
      <c r="E3303" s="232" t="s">
        <v>988</v>
      </c>
      <c r="F3303" s="232">
        <v>8</v>
      </c>
      <c r="G3303" s="232" t="s">
        <v>1317</v>
      </c>
      <c r="H3303" s="233">
        <v>0.81699999999999995</v>
      </c>
      <c r="I3303" s="233">
        <v>0</v>
      </c>
      <c r="J3303" s="233">
        <v>0.495</v>
      </c>
      <c r="K3303" s="234">
        <v>2078</v>
      </c>
      <c r="L3303" s="233">
        <v>0.23699999999999999</v>
      </c>
      <c r="M3303" s="234">
        <v>4083</v>
      </c>
      <c r="N3303" s="233">
        <v>0</v>
      </c>
      <c r="O3303" s="233">
        <v>0</v>
      </c>
      <c r="P3303" s="233">
        <v>0.35299999999999998</v>
      </c>
      <c r="Q3303" s="234">
        <v>4347</v>
      </c>
      <c r="R3303" s="233">
        <v>0.16500000000000001</v>
      </c>
      <c r="S3303" s="234">
        <v>8257</v>
      </c>
      <c r="T3303" s="233">
        <v>0</v>
      </c>
      <c r="U3303" s="235">
        <f t="shared" si="357"/>
        <v>596.41</v>
      </c>
      <c r="V3303" s="227">
        <f t="shared" si="358"/>
        <v>361.35</v>
      </c>
      <c r="W3303" s="227">
        <f t="shared" si="359"/>
        <v>346.17666666666662</v>
      </c>
      <c r="X3303" s="227">
        <f t="shared" si="362"/>
        <v>340.25</v>
      </c>
      <c r="Y3303" s="227">
        <f t="shared" si="360"/>
        <v>257.69</v>
      </c>
      <c r="Z3303" s="227">
        <f t="shared" si="361"/>
        <v>241.2</v>
      </c>
      <c r="AA3303" s="227">
        <f t="shared" si="363"/>
        <v>229.36111111111111</v>
      </c>
    </row>
    <row r="3304" spans="2:27" ht="13.5" hidden="1">
      <c r="B3304" s="232" t="s">
        <v>1110</v>
      </c>
      <c r="C3304" s="232" t="s">
        <v>879</v>
      </c>
      <c r="D3304" s="232" t="s">
        <v>982</v>
      </c>
      <c r="E3304" s="232" t="s">
        <v>988</v>
      </c>
      <c r="F3304" s="232">
        <v>16</v>
      </c>
      <c r="G3304" s="232" t="s">
        <v>1316</v>
      </c>
      <c r="H3304" s="233">
        <v>1.5089999999999999</v>
      </c>
      <c r="I3304" s="233">
        <v>0</v>
      </c>
      <c r="J3304" s="233">
        <v>0.93</v>
      </c>
      <c r="K3304" s="234">
        <v>3893</v>
      </c>
      <c r="L3304" s="233">
        <v>0.44400000000000001</v>
      </c>
      <c r="M3304" s="234">
        <v>7640</v>
      </c>
      <c r="N3304" s="233">
        <v>0</v>
      </c>
      <c r="O3304" s="233">
        <v>0</v>
      </c>
      <c r="P3304" s="233">
        <v>0.65200000000000002</v>
      </c>
      <c r="Q3304" s="234">
        <v>7984</v>
      </c>
      <c r="R3304" s="233">
        <v>0.30399999999999999</v>
      </c>
      <c r="S3304" s="234">
        <v>15094</v>
      </c>
      <c r="T3304" s="233">
        <v>0</v>
      </c>
      <c r="U3304" s="235">
        <f t="shared" si="357"/>
        <v>1101.57</v>
      </c>
      <c r="V3304" s="227">
        <f t="shared" si="358"/>
        <v>678.90000000000009</v>
      </c>
      <c r="W3304" s="227">
        <f t="shared" si="359"/>
        <v>648.53666666666663</v>
      </c>
      <c r="X3304" s="227">
        <f t="shared" si="362"/>
        <v>636.66666666666663</v>
      </c>
      <c r="Y3304" s="227">
        <f t="shared" si="360"/>
        <v>475.96000000000004</v>
      </c>
      <c r="Z3304" s="227">
        <f t="shared" si="361"/>
        <v>443.69777777777779</v>
      </c>
      <c r="AA3304" s="227">
        <f t="shared" si="363"/>
        <v>419.27777777777777</v>
      </c>
    </row>
    <row r="3305" spans="2:27" ht="13.5" hidden="1">
      <c r="B3305" s="232" t="s">
        <v>1110</v>
      </c>
      <c r="C3305" s="232" t="s">
        <v>880</v>
      </c>
      <c r="D3305" s="232" t="s">
        <v>982</v>
      </c>
      <c r="E3305" s="232" t="s">
        <v>988</v>
      </c>
      <c r="F3305" s="232">
        <v>32</v>
      </c>
      <c r="G3305" s="232" t="s">
        <v>1345</v>
      </c>
      <c r="H3305" s="233">
        <v>2.8929999999999998</v>
      </c>
      <c r="I3305" s="233">
        <v>0</v>
      </c>
      <c r="J3305" s="233">
        <v>1.8</v>
      </c>
      <c r="K3305" s="234">
        <v>7523</v>
      </c>
      <c r="L3305" s="233">
        <v>0.85899999999999999</v>
      </c>
      <c r="M3305" s="234">
        <v>14755</v>
      </c>
      <c r="N3305" s="233">
        <v>0</v>
      </c>
      <c r="O3305" s="233">
        <v>0</v>
      </c>
      <c r="P3305" s="233">
        <v>1.25</v>
      </c>
      <c r="Q3305" s="234">
        <v>15258</v>
      </c>
      <c r="R3305" s="233">
        <v>0.58099999999999996</v>
      </c>
      <c r="S3305" s="234">
        <v>28770</v>
      </c>
      <c r="T3305" s="233">
        <v>0</v>
      </c>
      <c r="U3305" s="235">
        <f t="shared" si="357"/>
        <v>2111.89</v>
      </c>
      <c r="V3305" s="227">
        <f t="shared" si="358"/>
        <v>1314</v>
      </c>
      <c r="W3305" s="227">
        <f t="shared" si="359"/>
        <v>1253.9866666666667</v>
      </c>
      <c r="X3305" s="227">
        <f t="shared" si="362"/>
        <v>1229.5833333333333</v>
      </c>
      <c r="Y3305" s="227">
        <f t="shared" si="360"/>
        <v>912.5</v>
      </c>
      <c r="Z3305" s="227">
        <f t="shared" si="361"/>
        <v>847.96333333333337</v>
      </c>
      <c r="AA3305" s="227">
        <f t="shared" si="363"/>
        <v>799.16666666666663</v>
      </c>
    </row>
    <row r="3306" spans="2:27" ht="13.5" hidden="1">
      <c r="B3306" s="232" t="s">
        <v>1110</v>
      </c>
      <c r="C3306" s="232" t="s">
        <v>881</v>
      </c>
      <c r="D3306" s="232" t="s">
        <v>982</v>
      </c>
      <c r="E3306" s="232" t="s">
        <v>988</v>
      </c>
      <c r="F3306" s="232">
        <v>2</v>
      </c>
      <c r="G3306" s="232" t="s">
        <v>1311</v>
      </c>
      <c r="H3306" s="233">
        <v>0.22900000000000001</v>
      </c>
      <c r="I3306" s="233">
        <v>0</v>
      </c>
      <c r="J3306" s="233">
        <v>0.13400000000000001</v>
      </c>
      <c r="K3306" s="234">
        <v>563</v>
      </c>
      <c r="L3306" s="233">
        <v>6.4000000000000001E-2</v>
      </c>
      <c r="M3306" s="234">
        <v>1108</v>
      </c>
      <c r="N3306" s="233">
        <v>0</v>
      </c>
      <c r="O3306" s="233">
        <v>0</v>
      </c>
      <c r="P3306" s="233">
        <v>9.7000000000000003E-2</v>
      </c>
      <c r="Q3306" s="234">
        <v>1205</v>
      </c>
      <c r="R3306" s="233">
        <v>4.5999999999999999E-2</v>
      </c>
      <c r="S3306" s="234">
        <v>2301</v>
      </c>
      <c r="T3306" s="233">
        <v>0</v>
      </c>
      <c r="U3306" s="235">
        <f t="shared" si="357"/>
        <v>167.17000000000002</v>
      </c>
      <c r="V3306" s="227">
        <f t="shared" si="358"/>
        <v>97.820000000000007</v>
      </c>
      <c r="W3306" s="227">
        <f t="shared" si="359"/>
        <v>93.636666666666656</v>
      </c>
      <c r="X3306" s="227">
        <f t="shared" si="362"/>
        <v>92.333333333333329</v>
      </c>
      <c r="Y3306" s="227">
        <f t="shared" si="360"/>
        <v>70.81</v>
      </c>
      <c r="Z3306" s="227">
        <f t="shared" si="361"/>
        <v>67.052222222222213</v>
      </c>
      <c r="AA3306" s="227">
        <f t="shared" si="363"/>
        <v>63.916666666666664</v>
      </c>
    </row>
    <row r="3307" spans="2:27" ht="13.5" hidden="1">
      <c r="B3307" s="232" t="s">
        <v>1110</v>
      </c>
      <c r="C3307" s="232" t="s">
        <v>882</v>
      </c>
      <c r="D3307" s="232" t="s">
        <v>982</v>
      </c>
      <c r="E3307" s="232" t="s">
        <v>988</v>
      </c>
      <c r="F3307" s="232">
        <v>96</v>
      </c>
      <c r="G3307" s="232" t="s">
        <v>1365</v>
      </c>
      <c r="H3307" s="233">
        <v>8.4290000000000003</v>
      </c>
      <c r="I3307" s="233">
        <v>0</v>
      </c>
      <c r="J3307" s="233">
        <v>5.2809999999999997</v>
      </c>
      <c r="K3307" s="234">
        <v>22044</v>
      </c>
      <c r="L3307" s="233">
        <v>2.516</v>
      </c>
      <c r="M3307" s="234">
        <v>43216</v>
      </c>
      <c r="N3307" s="233">
        <v>0</v>
      </c>
      <c r="O3307" s="233">
        <v>0</v>
      </c>
      <c r="P3307" s="233">
        <v>3.641</v>
      </c>
      <c r="Q3307" s="234">
        <v>44355</v>
      </c>
      <c r="R3307" s="233">
        <v>1.6879999999999999</v>
      </c>
      <c r="S3307" s="234">
        <v>83473</v>
      </c>
      <c r="T3307" s="233">
        <v>0</v>
      </c>
      <c r="U3307" s="235">
        <f t="shared" si="357"/>
        <v>6153.17</v>
      </c>
      <c r="V3307" s="227">
        <f t="shared" si="358"/>
        <v>3855.1299999999997</v>
      </c>
      <c r="W3307" s="227">
        <f t="shared" si="359"/>
        <v>3673.6800000000003</v>
      </c>
      <c r="X3307" s="227">
        <f t="shared" si="362"/>
        <v>3601.3333333333335</v>
      </c>
      <c r="Y3307" s="227">
        <f t="shared" si="360"/>
        <v>2657.93</v>
      </c>
      <c r="Z3307" s="227">
        <f t="shared" si="361"/>
        <v>2464.3233333333333</v>
      </c>
      <c r="AA3307" s="227">
        <f t="shared" si="363"/>
        <v>2318.6944444444443</v>
      </c>
    </row>
    <row r="3308" spans="2:27" ht="13.5" hidden="1">
      <c r="B3308" s="232" t="s">
        <v>1110</v>
      </c>
      <c r="C3308" s="232" t="s">
        <v>883</v>
      </c>
      <c r="D3308" s="232" t="s">
        <v>982</v>
      </c>
      <c r="E3308" s="232" t="s">
        <v>988</v>
      </c>
      <c r="F3308" s="232">
        <v>4</v>
      </c>
      <c r="G3308" s="232" t="s">
        <v>1312</v>
      </c>
      <c r="H3308" s="233">
        <v>0.40200000000000002</v>
      </c>
      <c r="I3308" s="233">
        <v>0</v>
      </c>
      <c r="J3308" s="233">
        <v>0.26800000000000002</v>
      </c>
      <c r="K3308" s="234">
        <v>1126</v>
      </c>
      <c r="L3308" s="233">
        <v>0.129</v>
      </c>
      <c r="M3308" s="234">
        <v>2216</v>
      </c>
      <c r="N3308" s="233">
        <v>0</v>
      </c>
      <c r="O3308" s="233">
        <v>0</v>
      </c>
      <c r="P3308" s="233">
        <v>0.19400000000000001</v>
      </c>
      <c r="Q3308" s="234">
        <v>2410</v>
      </c>
      <c r="R3308" s="233">
        <v>9.0999999999999998E-2</v>
      </c>
      <c r="S3308" s="234">
        <v>4601</v>
      </c>
      <c r="T3308" s="233">
        <v>0</v>
      </c>
      <c r="U3308" s="235">
        <f t="shared" si="357"/>
        <v>293.46000000000004</v>
      </c>
      <c r="V3308" s="227">
        <f t="shared" si="358"/>
        <v>195.64000000000001</v>
      </c>
      <c r="W3308" s="227">
        <f t="shared" si="359"/>
        <v>188.00333333333333</v>
      </c>
      <c r="X3308" s="227">
        <f t="shared" si="362"/>
        <v>184.66666666666666</v>
      </c>
      <c r="Y3308" s="227">
        <f t="shared" si="360"/>
        <v>141.62</v>
      </c>
      <c r="Z3308" s="227">
        <f t="shared" si="361"/>
        <v>133.37444444444444</v>
      </c>
      <c r="AA3308" s="227">
        <f t="shared" si="363"/>
        <v>127.80555555555556</v>
      </c>
    </row>
    <row r="3309" spans="2:27" ht="13.5" hidden="1">
      <c r="B3309" s="232" t="s">
        <v>1110</v>
      </c>
      <c r="C3309" s="232" t="s">
        <v>1398</v>
      </c>
      <c r="D3309" s="232" t="s">
        <v>982</v>
      </c>
      <c r="E3309" s="232" t="s">
        <v>988</v>
      </c>
      <c r="F3309" s="232">
        <v>48</v>
      </c>
      <c r="G3309" s="232" t="s">
        <v>1356</v>
      </c>
      <c r="H3309" s="233">
        <v>4.9009999999999998</v>
      </c>
      <c r="I3309" s="233">
        <v>0</v>
      </c>
      <c r="J3309" s="233">
        <v>3.0688800000000001</v>
      </c>
      <c r="K3309" s="234">
        <v>12814</v>
      </c>
      <c r="L3309" s="233">
        <v>1.4628000000000001</v>
      </c>
      <c r="M3309" s="234">
        <v>25126</v>
      </c>
      <c r="N3309" s="233">
        <v>0</v>
      </c>
      <c r="O3309" s="233">
        <v>0</v>
      </c>
      <c r="P3309" s="233">
        <v>2.0450200000000001</v>
      </c>
      <c r="Q3309" s="234">
        <v>24933</v>
      </c>
      <c r="R3309" s="233">
        <v>0.94877</v>
      </c>
      <c r="S3309" s="234">
        <v>46960</v>
      </c>
      <c r="T3309" s="233">
        <v>0</v>
      </c>
      <c r="U3309" s="235">
        <f t="shared" si="357"/>
        <v>3577.73</v>
      </c>
      <c r="V3309" s="227">
        <f t="shared" si="358"/>
        <v>2240.2824000000001</v>
      </c>
      <c r="W3309" s="227">
        <f t="shared" si="359"/>
        <v>2135.6773333333331</v>
      </c>
      <c r="X3309" s="227">
        <f t="shared" si="362"/>
        <v>2093.8333333333335</v>
      </c>
      <c r="Y3309" s="227">
        <f t="shared" si="360"/>
        <v>1492.8646000000001</v>
      </c>
      <c r="Z3309" s="227">
        <f t="shared" si="361"/>
        <v>1385.1854333333333</v>
      </c>
      <c r="AA3309" s="227">
        <f t="shared" si="363"/>
        <v>1304.4444444444443</v>
      </c>
    </row>
    <row r="3310" spans="2:27" ht="13.5" hidden="1">
      <c r="B3310" s="232" t="s">
        <v>1110</v>
      </c>
      <c r="C3310" s="232" t="s">
        <v>1399</v>
      </c>
      <c r="D3310" s="232" t="s">
        <v>982</v>
      </c>
      <c r="E3310" s="232" t="s">
        <v>988</v>
      </c>
      <c r="F3310" s="232">
        <v>64</v>
      </c>
      <c r="G3310" s="232" t="s">
        <v>1364</v>
      </c>
      <c r="H3310" s="233">
        <v>6.4930000000000003</v>
      </c>
      <c r="I3310" s="233">
        <v>0</v>
      </c>
      <c r="J3310" s="233">
        <v>4.0718399999999999</v>
      </c>
      <c r="K3310" s="234">
        <v>16998</v>
      </c>
      <c r="L3310" s="233">
        <v>1.9403999999999999</v>
      </c>
      <c r="M3310" s="234">
        <v>33326</v>
      </c>
      <c r="N3310" s="233">
        <v>0</v>
      </c>
      <c r="O3310" s="233">
        <v>0</v>
      </c>
      <c r="P3310" s="233">
        <v>2.7086899999999998</v>
      </c>
      <c r="Q3310" s="234">
        <v>33008</v>
      </c>
      <c r="R3310" s="233">
        <v>1.2560199999999999</v>
      </c>
      <c r="S3310" s="234">
        <v>62140</v>
      </c>
      <c r="T3310" s="233">
        <v>0</v>
      </c>
      <c r="U3310" s="235">
        <f t="shared" si="357"/>
        <v>4739.8900000000003</v>
      </c>
      <c r="V3310" s="227">
        <f t="shared" si="358"/>
        <v>2972.4431999999997</v>
      </c>
      <c r="W3310" s="227">
        <f t="shared" si="359"/>
        <v>2832.9920000000002</v>
      </c>
      <c r="X3310" s="227">
        <f t="shared" si="362"/>
        <v>2777.1666666666665</v>
      </c>
      <c r="Y3310" s="227">
        <f t="shared" si="360"/>
        <v>1977.3436999999999</v>
      </c>
      <c r="Z3310" s="227">
        <f t="shared" si="361"/>
        <v>1833.7834888888888</v>
      </c>
      <c r="AA3310" s="227">
        <f t="shared" si="363"/>
        <v>1726.1111111111111</v>
      </c>
    </row>
    <row r="3311" spans="2:27" ht="13.5" hidden="1">
      <c r="B3311" s="232" t="s">
        <v>1110</v>
      </c>
      <c r="C3311" s="232" t="s">
        <v>1400</v>
      </c>
      <c r="D3311" s="232" t="s">
        <v>982</v>
      </c>
      <c r="E3311" s="232" t="s">
        <v>988</v>
      </c>
      <c r="F3311" s="232">
        <v>96</v>
      </c>
      <c r="G3311" s="232" t="s">
        <v>1365</v>
      </c>
      <c r="H3311" s="233">
        <v>9.6769999999999996</v>
      </c>
      <c r="I3311" s="233">
        <v>0</v>
      </c>
      <c r="J3311" s="233">
        <v>6.0777599999999996</v>
      </c>
      <c r="K3311" s="234">
        <v>25365</v>
      </c>
      <c r="L3311" s="233">
        <v>2.8956</v>
      </c>
      <c r="M3311" s="234">
        <v>49726</v>
      </c>
      <c r="N3311" s="233">
        <v>0</v>
      </c>
      <c r="O3311" s="233">
        <v>0</v>
      </c>
      <c r="P3311" s="233">
        <v>4.0360399999999998</v>
      </c>
      <c r="Q3311" s="234">
        <v>49158</v>
      </c>
      <c r="R3311" s="233">
        <v>1.8705400000000001</v>
      </c>
      <c r="S3311" s="234">
        <v>92501</v>
      </c>
      <c r="T3311" s="233">
        <v>0</v>
      </c>
      <c r="U3311" s="235">
        <f t="shared" si="357"/>
        <v>7064.21</v>
      </c>
      <c r="V3311" s="227">
        <f t="shared" si="358"/>
        <v>4436.7647999999999</v>
      </c>
      <c r="W3311" s="227">
        <f t="shared" si="359"/>
        <v>4227.5380000000005</v>
      </c>
      <c r="X3311" s="227">
        <f t="shared" si="362"/>
        <v>4143.833333333333</v>
      </c>
      <c r="Y3311" s="227">
        <f t="shared" si="360"/>
        <v>2946.3091999999997</v>
      </c>
      <c r="Z3311" s="227">
        <f t="shared" si="361"/>
        <v>2730.9942000000001</v>
      </c>
      <c r="AA3311" s="227">
        <f t="shared" si="363"/>
        <v>2569.4722222222222</v>
      </c>
    </row>
    <row r="3312" spans="2:27" ht="13.5" hidden="1">
      <c r="B3312" s="232" t="s">
        <v>1110</v>
      </c>
      <c r="C3312" s="232" t="s">
        <v>1401</v>
      </c>
      <c r="D3312" s="232" t="s">
        <v>982</v>
      </c>
      <c r="E3312" s="232" t="s">
        <v>988</v>
      </c>
      <c r="F3312" s="232">
        <v>8</v>
      </c>
      <c r="G3312" s="232" t="s">
        <v>1317</v>
      </c>
      <c r="H3312" s="233">
        <v>0.92100000000000004</v>
      </c>
      <c r="I3312" s="233">
        <v>0</v>
      </c>
      <c r="J3312" s="233">
        <v>0.56147999999999998</v>
      </c>
      <c r="K3312" s="234">
        <v>2354</v>
      </c>
      <c r="L3312" s="233">
        <v>0.26879999999999998</v>
      </c>
      <c r="M3312" s="234">
        <v>4625</v>
      </c>
      <c r="N3312" s="233">
        <v>0</v>
      </c>
      <c r="O3312" s="233">
        <v>0</v>
      </c>
      <c r="P3312" s="233">
        <v>0.38584000000000002</v>
      </c>
      <c r="Q3312" s="234">
        <v>4747</v>
      </c>
      <c r="R3312" s="233">
        <v>0.18063000000000001</v>
      </c>
      <c r="S3312" s="234">
        <v>9009</v>
      </c>
      <c r="T3312" s="233">
        <v>0</v>
      </c>
      <c r="U3312" s="235">
        <f t="shared" si="357"/>
        <v>672.33</v>
      </c>
      <c r="V3312" s="227">
        <f t="shared" si="358"/>
        <v>409.88040000000001</v>
      </c>
      <c r="W3312" s="227">
        <f t="shared" si="359"/>
        <v>392.39066666666668</v>
      </c>
      <c r="X3312" s="227">
        <f t="shared" si="362"/>
        <v>385.41666666666669</v>
      </c>
      <c r="Y3312" s="227">
        <f t="shared" si="360"/>
        <v>281.66320000000002</v>
      </c>
      <c r="Z3312" s="227">
        <f t="shared" si="361"/>
        <v>263.72101111111112</v>
      </c>
      <c r="AA3312" s="227">
        <f t="shared" si="363"/>
        <v>250.25</v>
      </c>
    </row>
    <row r="3313" spans="2:27" ht="13.5" hidden="1">
      <c r="B3313" s="232" t="s">
        <v>1110</v>
      </c>
      <c r="C3313" s="232" t="s">
        <v>1402</v>
      </c>
      <c r="D3313" s="232" t="s">
        <v>982</v>
      </c>
      <c r="E3313" s="232" t="s">
        <v>988</v>
      </c>
      <c r="F3313" s="232">
        <v>16</v>
      </c>
      <c r="G3313" s="232" t="s">
        <v>1316</v>
      </c>
      <c r="H3313" s="233">
        <v>1.7170000000000001</v>
      </c>
      <c r="I3313" s="233">
        <v>0</v>
      </c>
      <c r="J3313" s="233">
        <v>1.0629599999999999</v>
      </c>
      <c r="K3313" s="234">
        <v>4446</v>
      </c>
      <c r="L3313" s="233">
        <v>0.50760000000000005</v>
      </c>
      <c r="M3313" s="234">
        <v>8725</v>
      </c>
      <c r="N3313" s="233">
        <v>0</v>
      </c>
      <c r="O3313" s="233">
        <v>0</v>
      </c>
      <c r="P3313" s="233">
        <v>0.71767000000000003</v>
      </c>
      <c r="Q3313" s="234">
        <v>8784</v>
      </c>
      <c r="R3313" s="233">
        <v>0.33426</v>
      </c>
      <c r="S3313" s="234">
        <v>16599</v>
      </c>
      <c r="T3313" s="233">
        <v>0</v>
      </c>
      <c r="U3313" s="235">
        <f t="shared" si="357"/>
        <v>1253.4100000000001</v>
      </c>
      <c r="V3313" s="227">
        <f t="shared" si="358"/>
        <v>775.96079999999995</v>
      </c>
      <c r="W3313" s="227">
        <f t="shared" si="359"/>
        <v>741.048</v>
      </c>
      <c r="X3313" s="227">
        <f t="shared" si="362"/>
        <v>727.08333333333337</v>
      </c>
      <c r="Y3313" s="227">
        <f t="shared" si="360"/>
        <v>523.89909999999998</v>
      </c>
      <c r="Z3313" s="227">
        <f t="shared" si="361"/>
        <v>488.00980000000004</v>
      </c>
      <c r="AA3313" s="227">
        <f t="shared" si="363"/>
        <v>461.08333333333331</v>
      </c>
    </row>
    <row r="3314" spans="2:27" ht="13.5" hidden="1">
      <c r="B3314" s="232" t="s">
        <v>1110</v>
      </c>
      <c r="C3314" s="232" t="s">
        <v>1403</v>
      </c>
      <c r="D3314" s="232" t="s">
        <v>982</v>
      </c>
      <c r="E3314" s="232" t="s">
        <v>988</v>
      </c>
      <c r="F3314" s="232">
        <v>32</v>
      </c>
      <c r="G3314" s="232" t="s">
        <v>1345</v>
      </c>
      <c r="H3314" s="233">
        <v>3.3090000000000002</v>
      </c>
      <c r="I3314" s="233">
        <v>0</v>
      </c>
      <c r="J3314" s="233">
        <v>2.0659200000000002</v>
      </c>
      <c r="K3314" s="234">
        <v>8630</v>
      </c>
      <c r="L3314" s="233">
        <v>0.98519999999999996</v>
      </c>
      <c r="M3314" s="234">
        <v>16925</v>
      </c>
      <c r="N3314" s="233">
        <v>0</v>
      </c>
      <c r="O3314" s="233">
        <v>0</v>
      </c>
      <c r="P3314" s="233">
        <v>1.3813500000000001</v>
      </c>
      <c r="Q3314" s="234">
        <v>16859</v>
      </c>
      <c r="R3314" s="233">
        <v>0.64151000000000002</v>
      </c>
      <c r="S3314" s="234">
        <v>31780</v>
      </c>
      <c r="T3314" s="233">
        <v>0</v>
      </c>
      <c r="U3314" s="235">
        <f t="shared" si="357"/>
        <v>2415.5700000000002</v>
      </c>
      <c r="V3314" s="227">
        <f t="shared" si="358"/>
        <v>1508.1216000000002</v>
      </c>
      <c r="W3314" s="227">
        <f t="shared" si="359"/>
        <v>1438.3626666666667</v>
      </c>
      <c r="X3314" s="227">
        <f t="shared" si="362"/>
        <v>1410.4166666666667</v>
      </c>
      <c r="Y3314" s="227">
        <f t="shared" si="360"/>
        <v>1008.3855000000001</v>
      </c>
      <c r="Z3314" s="227">
        <f t="shared" si="361"/>
        <v>936.60785555555549</v>
      </c>
      <c r="AA3314" s="227">
        <f t="shared" si="363"/>
        <v>882.77777777777783</v>
      </c>
    </row>
    <row r="3315" spans="2:27" ht="13.5" hidden="1">
      <c r="B3315" s="232" t="s">
        <v>1110</v>
      </c>
      <c r="C3315" s="232" t="s">
        <v>1404</v>
      </c>
      <c r="D3315" s="232" t="s">
        <v>982</v>
      </c>
      <c r="E3315" s="232" t="s">
        <v>988</v>
      </c>
      <c r="F3315" s="232">
        <v>2</v>
      </c>
      <c r="G3315" s="232" t="s">
        <v>1311</v>
      </c>
      <c r="H3315" s="233">
        <v>0.25530000000000003</v>
      </c>
      <c r="I3315" s="233">
        <v>0</v>
      </c>
      <c r="J3315" s="233">
        <v>0.15037</v>
      </c>
      <c r="K3315" s="234">
        <v>632</v>
      </c>
      <c r="L3315" s="233">
        <v>7.17E-2</v>
      </c>
      <c r="M3315" s="234">
        <v>1244</v>
      </c>
      <c r="N3315" s="233">
        <v>0</v>
      </c>
      <c r="O3315" s="233">
        <v>0</v>
      </c>
      <c r="P3315" s="233">
        <v>0.10496</v>
      </c>
      <c r="Q3315" s="234">
        <v>1305</v>
      </c>
      <c r="R3315" s="233">
        <v>4.9410000000000003E-2</v>
      </c>
      <c r="S3315" s="234">
        <v>2489</v>
      </c>
      <c r="T3315" s="233">
        <v>0</v>
      </c>
      <c r="U3315" s="235">
        <f t="shared" si="357"/>
        <v>186.36900000000003</v>
      </c>
      <c r="V3315" s="227">
        <f t="shared" si="358"/>
        <v>109.7701</v>
      </c>
      <c r="W3315" s="227">
        <f t="shared" si="359"/>
        <v>105.00766666666667</v>
      </c>
      <c r="X3315" s="227">
        <f t="shared" si="362"/>
        <v>103.66666666666667</v>
      </c>
      <c r="Y3315" s="227">
        <f t="shared" si="360"/>
        <v>76.620800000000003</v>
      </c>
      <c r="Z3315" s="227">
        <f t="shared" si="361"/>
        <v>72.319299999999998</v>
      </c>
      <c r="AA3315" s="227">
        <f t="shared" si="363"/>
        <v>69.138888888888886</v>
      </c>
    </row>
    <row r="3316" spans="2:27" ht="13.5" hidden="1">
      <c r="B3316" s="232" t="s">
        <v>1110</v>
      </c>
      <c r="C3316" s="232" t="s">
        <v>1405</v>
      </c>
      <c r="D3316" s="232" t="s">
        <v>982</v>
      </c>
      <c r="E3316" s="232" t="s">
        <v>988</v>
      </c>
      <c r="F3316" s="232">
        <v>96</v>
      </c>
      <c r="G3316" s="232" t="s">
        <v>1365</v>
      </c>
      <c r="H3316" s="233">
        <v>9.6769999999999996</v>
      </c>
      <c r="I3316" s="233">
        <v>0</v>
      </c>
      <c r="J3316" s="233">
        <v>6.0777599999999996</v>
      </c>
      <c r="K3316" s="234">
        <v>25365</v>
      </c>
      <c r="L3316" s="233">
        <v>2.8956</v>
      </c>
      <c r="M3316" s="234">
        <v>49726</v>
      </c>
      <c r="N3316" s="233">
        <v>0</v>
      </c>
      <c r="O3316" s="233">
        <v>0</v>
      </c>
      <c r="P3316" s="233">
        <v>4.0360399999999998</v>
      </c>
      <c r="Q3316" s="234">
        <v>49158</v>
      </c>
      <c r="R3316" s="233">
        <v>1.8705400000000001</v>
      </c>
      <c r="S3316" s="234">
        <v>92501</v>
      </c>
      <c r="T3316" s="233">
        <v>0</v>
      </c>
      <c r="U3316" s="235">
        <f t="shared" si="357"/>
        <v>7064.21</v>
      </c>
      <c r="V3316" s="227">
        <f t="shared" si="358"/>
        <v>4436.7647999999999</v>
      </c>
      <c r="W3316" s="227">
        <f t="shared" si="359"/>
        <v>4227.5380000000005</v>
      </c>
      <c r="X3316" s="227">
        <f t="shared" si="362"/>
        <v>4143.833333333333</v>
      </c>
      <c r="Y3316" s="227">
        <f t="shared" si="360"/>
        <v>2946.3091999999997</v>
      </c>
      <c r="Z3316" s="227">
        <f t="shared" si="361"/>
        <v>2730.9942000000001</v>
      </c>
      <c r="AA3316" s="227">
        <f t="shared" si="363"/>
        <v>2569.4722222222222</v>
      </c>
    </row>
    <row r="3317" spans="2:27" ht="13.5" hidden="1">
      <c r="B3317" s="232" t="s">
        <v>1110</v>
      </c>
      <c r="C3317" s="232" t="s">
        <v>1406</v>
      </c>
      <c r="D3317" s="232" t="s">
        <v>982</v>
      </c>
      <c r="E3317" s="232" t="s">
        <v>988</v>
      </c>
      <c r="F3317" s="232">
        <v>4</v>
      </c>
      <c r="G3317" s="232" t="s">
        <v>1312</v>
      </c>
      <c r="H3317" s="233">
        <v>0.45429999999999998</v>
      </c>
      <c r="I3317" s="233">
        <v>0</v>
      </c>
      <c r="J3317" s="233">
        <v>0.30074000000000001</v>
      </c>
      <c r="K3317" s="234">
        <v>1265</v>
      </c>
      <c r="L3317" s="233">
        <v>0.1444</v>
      </c>
      <c r="M3317" s="234">
        <v>2488</v>
      </c>
      <c r="N3317" s="233">
        <v>0</v>
      </c>
      <c r="O3317" s="233">
        <v>0</v>
      </c>
      <c r="P3317" s="233">
        <v>0.21092</v>
      </c>
      <c r="Q3317" s="234">
        <v>2610</v>
      </c>
      <c r="R3317" s="233">
        <v>9.8809999999999995E-2</v>
      </c>
      <c r="S3317" s="234">
        <v>4978</v>
      </c>
      <c r="T3317" s="233">
        <v>0</v>
      </c>
      <c r="U3317" s="235">
        <f t="shared" si="357"/>
        <v>331.63900000000001</v>
      </c>
      <c r="V3317" s="227">
        <f t="shared" si="358"/>
        <v>219.5402</v>
      </c>
      <c r="W3317" s="227">
        <f t="shared" si="359"/>
        <v>210.82866666666666</v>
      </c>
      <c r="X3317" s="227">
        <f t="shared" si="362"/>
        <v>207.33333333333334</v>
      </c>
      <c r="Y3317" s="227">
        <f t="shared" si="360"/>
        <v>153.9716</v>
      </c>
      <c r="Z3317" s="227">
        <f t="shared" si="361"/>
        <v>144.63130000000001</v>
      </c>
      <c r="AA3317" s="227">
        <f t="shared" si="363"/>
        <v>138.27777777777777</v>
      </c>
    </row>
    <row r="3318" spans="2:27" ht="13.5" hidden="1">
      <c r="B3318" s="232" t="s">
        <v>1110</v>
      </c>
      <c r="C3318" s="232" t="s">
        <v>1062</v>
      </c>
      <c r="D3318" s="232" t="s">
        <v>982</v>
      </c>
      <c r="E3318" s="232" t="s">
        <v>988</v>
      </c>
      <c r="F3318" s="232">
        <v>48</v>
      </c>
      <c r="G3318" s="232" t="s">
        <v>1356</v>
      </c>
      <c r="H3318" s="233">
        <v>4.3970000000000002</v>
      </c>
      <c r="I3318" s="233">
        <v>0</v>
      </c>
      <c r="J3318" s="233">
        <v>2.7509999999999999</v>
      </c>
      <c r="K3318" s="234">
        <v>11489</v>
      </c>
      <c r="L3318" s="233">
        <v>1.3120000000000001</v>
      </c>
      <c r="M3318" s="234">
        <v>22530</v>
      </c>
      <c r="N3318" s="233">
        <v>0</v>
      </c>
      <c r="O3318" s="233">
        <v>0</v>
      </c>
      <c r="P3318" s="233">
        <v>1.8260000000000001</v>
      </c>
      <c r="Q3318" s="234">
        <v>22265</v>
      </c>
      <c r="R3318" s="233">
        <v>0.84699999999999998</v>
      </c>
      <c r="S3318" s="234">
        <v>41943</v>
      </c>
      <c r="T3318" s="233">
        <v>0</v>
      </c>
      <c r="U3318" s="235">
        <f t="shared" si="357"/>
        <v>3209.8100000000004</v>
      </c>
      <c r="V3318" s="227">
        <f t="shared" si="358"/>
        <v>2008.23</v>
      </c>
      <c r="W3318" s="227">
        <f t="shared" si="359"/>
        <v>1915.1766666666667</v>
      </c>
      <c r="X3318" s="227">
        <f t="shared" si="362"/>
        <v>1877.5</v>
      </c>
      <c r="Y3318" s="227">
        <f t="shared" si="360"/>
        <v>1332.98</v>
      </c>
      <c r="Z3318" s="227">
        <f t="shared" si="361"/>
        <v>1236.7822222222221</v>
      </c>
      <c r="AA3318" s="227">
        <f t="shared" si="363"/>
        <v>1165.0833333333333</v>
      </c>
    </row>
    <row r="3319" spans="2:27" ht="13.5" hidden="1">
      <c r="B3319" s="232" t="s">
        <v>1110</v>
      </c>
      <c r="C3319" s="232" t="s">
        <v>1063</v>
      </c>
      <c r="D3319" s="232" t="s">
        <v>982</v>
      </c>
      <c r="E3319" s="232" t="s">
        <v>988</v>
      </c>
      <c r="F3319" s="232">
        <v>64</v>
      </c>
      <c r="G3319" s="232" t="s">
        <v>1364</v>
      </c>
      <c r="H3319" s="233">
        <v>5.8209999999999997</v>
      </c>
      <c r="I3319" s="233">
        <v>0</v>
      </c>
      <c r="J3319" s="233">
        <v>3.6480000000000001</v>
      </c>
      <c r="K3319" s="234">
        <v>15232</v>
      </c>
      <c r="L3319" s="233">
        <v>1.7390000000000001</v>
      </c>
      <c r="M3319" s="234">
        <v>29864</v>
      </c>
      <c r="N3319" s="233">
        <v>0</v>
      </c>
      <c r="O3319" s="233">
        <v>0</v>
      </c>
      <c r="P3319" s="233">
        <v>2.4159999999999999</v>
      </c>
      <c r="Q3319" s="234">
        <v>29450</v>
      </c>
      <c r="R3319" s="233">
        <v>1.121</v>
      </c>
      <c r="S3319" s="234">
        <v>55451</v>
      </c>
      <c r="T3319" s="233">
        <v>0</v>
      </c>
      <c r="U3319" s="235">
        <f t="shared" si="357"/>
        <v>4249.33</v>
      </c>
      <c r="V3319" s="227">
        <f t="shared" si="358"/>
        <v>2663.04</v>
      </c>
      <c r="W3319" s="227">
        <f t="shared" si="359"/>
        <v>2538.8033333333333</v>
      </c>
      <c r="X3319" s="227">
        <f t="shared" si="362"/>
        <v>2488.6666666666665</v>
      </c>
      <c r="Y3319" s="227">
        <f t="shared" si="360"/>
        <v>1763.6799999999998</v>
      </c>
      <c r="Z3319" s="227">
        <f t="shared" si="361"/>
        <v>1636.3855555555556</v>
      </c>
      <c r="AA3319" s="227">
        <f t="shared" si="363"/>
        <v>1540.3055555555557</v>
      </c>
    </row>
    <row r="3320" spans="2:27" ht="13.5" hidden="1">
      <c r="B3320" s="232" t="s">
        <v>1110</v>
      </c>
      <c r="C3320" s="232" t="s">
        <v>1064</v>
      </c>
      <c r="D3320" s="232" t="s">
        <v>982</v>
      </c>
      <c r="E3320" s="232" t="s">
        <v>988</v>
      </c>
      <c r="F3320" s="232">
        <v>96</v>
      </c>
      <c r="G3320" s="232" t="s">
        <v>1365</v>
      </c>
      <c r="H3320" s="233">
        <v>8.6690000000000005</v>
      </c>
      <c r="I3320" s="233">
        <v>0</v>
      </c>
      <c r="J3320" s="233">
        <v>5.4429999999999996</v>
      </c>
      <c r="K3320" s="234">
        <v>22716</v>
      </c>
      <c r="L3320" s="233">
        <v>2.593</v>
      </c>
      <c r="M3320" s="234">
        <v>44534</v>
      </c>
      <c r="N3320" s="233">
        <v>0</v>
      </c>
      <c r="O3320" s="233">
        <v>0</v>
      </c>
      <c r="P3320" s="233">
        <v>3.597</v>
      </c>
      <c r="Q3320" s="234">
        <v>43820</v>
      </c>
      <c r="R3320" s="233">
        <v>1.667</v>
      </c>
      <c r="S3320" s="234">
        <v>82467</v>
      </c>
      <c r="T3320" s="233">
        <v>0</v>
      </c>
      <c r="U3320" s="235">
        <f t="shared" si="357"/>
        <v>6328.3700000000008</v>
      </c>
      <c r="V3320" s="227">
        <f t="shared" si="358"/>
        <v>3973.39</v>
      </c>
      <c r="W3320" s="227">
        <f t="shared" si="359"/>
        <v>3785.89</v>
      </c>
      <c r="X3320" s="227">
        <f t="shared" si="362"/>
        <v>3711.1666666666665</v>
      </c>
      <c r="Y3320" s="227">
        <f t="shared" si="360"/>
        <v>2625.81</v>
      </c>
      <c r="Z3320" s="227">
        <f t="shared" si="361"/>
        <v>2434.1322222222225</v>
      </c>
      <c r="AA3320" s="227">
        <f t="shared" si="363"/>
        <v>2290.75</v>
      </c>
    </row>
    <row r="3321" spans="2:27" ht="13.5" hidden="1">
      <c r="B3321" s="232" t="s">
        <v>1110</v>
      </c>
      <c r="C3321" s="232" t="s">
        <v>1065</v>
      </c>
      <c r="D3321" s="232" t="s">
        <v>982</v>
      </c>
      <c r="E3321" s="232" t="s">
        <v>988</v>
      </c>
      <c r="F3321" s="232">
        <v>8</v>
      </c>
      <c r="G3321" s="232" t="s">
        <v>1317</v>
      </c>
      <c r="H3321" s="233">
        <v>0.83699999999999997</v>
      </c>
      <c r="I3321" s="233">
        <v>0</v>
      </c>
      <c r="J3321" s="233">
        <v>0.50900000000000001</v>
      </c>
      <c r="K3321" s="234">
        <v>2134</v>
      </c>
      <c r="L3321" s="233">
        <v>0.24399999999999999</v>
      </c>
      <c r="M3321" s="234">
        <v>4192</v>
      </c>
      <c r="N3321" s="233">
        <v>0</v>
      </c>
      <c r="O3321" s="233">
        <v>0</v>
      </c>
      <c r="P3321" s="233">
        <v>0.34899999999999998</v>
      </c>
      <c r="Q3321" s="234">
        <v>4302</v>
      </c>
      <c r="R3321" s="233">
        <v>0.16400000000000001</v>
      </c>
      <c r="S3321" s="234">
        <v>8173</v>
      </c>
      <c r="T3321" s="233">
        <v>0</v>
      </c>
      <c r="U3321" s="235">
        <f t="shared" si="357"/>
        <v>611.01</v>
      </c>
      <c r="V3321" s="227">
        <f t="shared" si="358"/>
        <v>371.57</v>
      </c>
      <c r="W3321" s="227">
        <f t="shared" si="359"/>
        <v>355.95333333333338</v>
      </c>
      <c r="X3321" s="227">
        <f t="shared" si="362"/>
        <v>349.33333333333331</v>
      </c>
      <c r="Y3321" s="227">
        <f t="shared" si="360"/>
        <v>254.76999999999998</v>
      </c>
      <c r="Z3321" s="227">
        <f t="shared" si="361"/>
        <v>239.22</v>
      </c>
      <c r="AA3321" s="227">
        <f t="shared" si="363"/>
        <v>227.02777777777777</v>
      </c>
    </row>
    <row r="3322" spans="2:27" ht="13.5" hidden="1">
      <c r="B3322" s="232" t="s">
        <v>1110</v>
      </c>
      <c r="C3322" s="232" t="s">
        <v>1066</v>
      </c>
      <c r="D3322" s="232" t="s">
        <v>982</v>
      </c>
      <c r="E3322" s="232" t="s">
        <v>988</v>
      </c>
      <c r="F3322" s="232">
        <v>16</v>
      </c>
      <c r="G3322" s="232" t="s">
        <v>1316</v>
      </c>
      <c r="H3322" s="233">
        <v>1.5489999999999999</v>
      </c>
      <c r="I3322" s="233">
        <v>0</v>
      </c>
      <c r="J3322" s="233">
        <v>0.95699999999999996</v>
      </c>
      <c r="K3322" s="234">
        <v>4005</v>
      </c>
      <c r="L3322" s="233">
        <v>0.45700000000000002</v>
      </c>
      <c r="M3322" s="234">
        <v>7860</v>
      </c>
      <c r="N3322" s="233">
        <v>0</v>
      </c>
      <c r="O3322" s="233">
        <v>0</v>
      </c>
      <c r="P3322" s="233">
        <v>0.64500000000000002</v>
      </c>
      <c r="Q3322" s="234">
        <v>7895</v>
      </c>
      <c r="R3322" s="233">
        <v>0.3</v>
      </c>
      <c r="S3322" s="234">
        <v>14927</v>
      </c>
      <c r="T3322" s="233">
        <v>0</v>
      </c>
      <c r="U3322" s="235">
        <f t="shared" si="357"/>
        <v>1130.77</v>
      </c>
      <c r="V3322" s="227">
        <f t="shared" si="358"/>
        <v>698.61</v>
      </c>
      <c r="W3322" s="227">
        <f t="shared" si="359"/>
        <v>667.36</v>
      </c>
      <c r="X3322" s="227">
        <f t="shared" si="362"/>
        <v>655</v>
      </c>
      <c r="Y3322" s="227">
        <f t="shared" si="360"/>
        <v>470.85</v>
      </c>
      <c r="Z3322" s="227">
        <f t="shared" si="361"/>
        <v>438.30555555555554</v>
      </c>
      <c r="AA3322" s="227">
        <f t="shared" si="363"/>
        <v>414.63888888888891</v>
      </c>
    </row>
    <row r="3323" spans="2:27" ht="13.5" hidden="1">
      <c r="B3323" s="232" t="s">
        <v>1110</v>
      </c>
      <c r="C3323" s="232" t="s">
        <v>1067</v>
      </c>
      <c r="D3323" s="232" t="s">
        <v>982</v>
      </c>
      <c r="E3323" s="232" t="s">
        <v>988</v>
      </c>
      <c r="F3323" s="232">
        <v>32</v>
      </c>
      <c r="G3323" s="232" t="s">
        <v>1345</v>
      </c>
      <c r="H3323" s="233">
        <v>2.9729999999999999</v>
      </c>
      <c r="I3323" s="233">
        <v>0</v>
      </c>
      <c r="J3323" s="233">
        <v>1.8540000000000001</v>
      </c>
      <c r="K3323" s="234">
        <v>7747</v>
      </c>
      <c r="L3323" s="233">
        <v>0.88400000000000001</v>
      </c>
      <c r="M3323" s="234">
        <v>15195</v>
      </c>
      <c r="N3323" s="233">
        <v>0</v>
      </c>
      <c r="O3323" s="233">
        <v>0</v>
      </c>
      <c r="P3323" s="233">
        <v>1.2350000000000001</v>
      </c>
      <c r="Q3323" s="234">
        <v>15080</v>
      </c>
      <c r="R3323" s="233">
        <v>0.57399999999999995</v>
      </c>
      <c r="S3323" s="234">
        <v>28435</v>
      </c>
      <c r="T3323" s="233">
        <v>0</v>
      </c>
      <c r="U3323" s="235">
        <f t="shared" si="357"/>
        <v>2170.29</v>
      </c>
      <c r="V3323" s="227">
        <f t="shared" si="358"/>
        <v>1353.42</v>
      </c>
      <c r="W3323" s="227">
        <f t="shared" si="359"/>
        <v>1290.9033333333334</v>
      </c>
      <c r="X3323" s="227">
        <f t="shared" si="362"/>
        <v>1266.25</v>
      </c>
      <c r="Y3323" s="227">
        <f t="shared" si="360"/>
        <v>901.55000000000007</v>
      </c>
      <c r="Z3323" s="227">
        <f t="shared" si="361"/>
        <v>837.9088888888889</v>
      </c>
      <c r="AA3323" s="227">
        <f t="shared" si="363"/>
        <v>789.86111111111109</v>
      </c>
    </row>
    <row r="3324" spans="2:27" ht="13.5" hidden="1">
      <c r="B3324" s="232" t="s">
        <v>1110</v>
      </c>
      <c r="C3324" s="232" t="s">
        <v>1068</v>
      </c>
      <c r="D3324" s="232" t="s">
        <v>982</v>
      </c>
      <c r="E3324" s="232" t="s">
        <v>988</v>
      </c>
      <c r="F3324" s="232">
        <v>2</v>
      </c>
      <c r="G3324" s="232" t="s">
        <v>1311</v>
      </c>
      <c r="H3324" s="233">
        <v>0.23400000000000001</v>
      </c>
      <c r="I3324" s="233">
        <v>0</v>
      </c>
      <c r="J3324" s="233">
        <v>0.13700000000000001</v>
      </c>
      <c r="K3324" s="234">
        <v>577</v>
      </c>
      <c r="L3324" s="233">
        <v>6.5000000000000002E-2</v>
      </c>
      <c r="M3324" s="234">
        <v>1136</v>
      </c>
      <c r="N3324" s="233">
        <v>0</v>
      </c>
      <c r="O3324" s="233">
        <v>0</v>
      </c>
      <c r="P3324" s="233">
        <v>9.6000000000000002E-2</v>
      </c>
      <c r="Q3324" s="234">
        <v>1194</v>
      </c>
      <c r="R3324" s="233">
        <v>4.4999999999999998E-2</v>
      </c>
      <c r="S3324" s="234">
        <v>2280</v>
      </c>
      <c r="T3324" s="233">
        <v>0</v>
      </c>
      <c r="U3324" s="235">
        <f t="shared" si="357"/>
        <v>170.82000000000002</v>
      </c>
      <c r="V3324" s="227">
        <f t="shared" si="358"/>
        <v>100.01</v>
      </c>
      <c r="W3324" s="227">
        <f t="shared" si="359"/>
        <v>95.533333333333331</v>
      </c>
      <c r="X3324" s="227">
        <f t="shared" si="362"/>
        <v>94.666666666666671</v>
      </c>
      <c r="Y3324" s="227">
        <f t="shared" si="360"/>
        <v>70.08</v>
      </c>
      <c r="Z3324" s="227">
        <f t="shared" si="361"/>
        <v>66.016666666666666</v>
      </c>
      <c r="AA3324" s="227">
        <f t="shared" si="363"/>
        <v>63.333333333333336</v>
      </c>
    </row>
    <row r="3325" spans="2:27" ht="13.5" hidden="1">
      <c r="B3325" s="232" t="s">
        <v>1110</v>
      </c>
      <c r="C3325" s="232" t="s">
        <v>1069</v>
      </c>
      <c r="D3325" s="232" t="s">
        <v>982</v>
      </c>
      <c r="E3325" s="232" t="s">
        <v>988</v>
      </c>
      <c r="F3325" s="232">
        <v>96</v>
      </c>
      <c r="G3325" s="232" t="s">
        <v>1365</v>
      </c>
      <c r="H3325" s="233">
        <v>8.6690000000000005</v>
      </c>
      <c r="I3325" s="233">
        <v>0</v>
      </c>
      <c r="J3325" s="233">
        <v>5.4429999999999996</v>
      </c>
      <c r="K3325" s="234">
        <v>22716</v>
      </c>
      <c r="L3325" s="233">
        <v>2.593</v>
      </c>
      <c r="M3325" s="234">
        <v>44534</v>
      </c>
      <c r="N3325" s="233">
        <v>0</v>
      </c>
      <c r="O3325" s="233">
        <v>0</v>
      </c>
      <c r="P3325" s="233">
        <v>3.597</v>
      </c>
      <c r="Q3325" s="234">
        <v>43820</v>
      </c>
      <c r="R3325" s="233">
        <v>1.667</v>
      </c>
      <c r="S3325" s="234">
        <v>82467</v>
      </c>
      <c r="T3325" s="233">
        <v>0</v>
      </c>
      <c r="U3325" s="235">
        <f t="shared" si="357"/>
        <v>6328.3700000000008</v>
      </c>
      <c r="V3325" s="227">
        <f t="shared" si="358"/>
        <v>3973.39</v>
      </c>
      <c r="W3325" s="227">
        <f t="shared" si="359"/>
        <v>3785.89</v>
      </c>
      <c r="X3325" s="227">
        <f t="shared" si="362"/>
        <v>3711.1666666666665</v>
      </c>
      <c r="Y3325" s="227">
        <f t="shared" si="360"/>
        <v>2625.81</v>
      </c>
      <c r="Z3325" s="227">
        <f t="shared" si="361"/>
        <v>2434.1322222222225</v>
      </c>
      <c r="AA3325" s="227">
        <f t="shared" si="363"/>
        <v>2290.75</v>
      </c>
    </row>
    <row r="3326" spans="2:27" ht="13.5" hidden="1">
      <c r="B3326" s="232" t="s">
        <v>1110</v>
      </c>
      <c r="C3326" s="232" t="s">
        <v>1070</v>
      </c>
      <c r="D3326" s="232" t="s">
        <v>982</v>
      </c>
      <c r="E3326" s="232" t="s">
        <v>988</v>
      </c>
      <c r="F3326" s="232">
        <v>4</v>
      </c>
      <c r="G3326" s="232" t="s">
        <v>1312</v>
      </c>
      <c r="H3326" s="233">
        <v>0.41199999999999998</v>
      </c>
      <c r="I3326" s="233">
        <v>0</v>
      </c>
      <c r="J3326" s="233">
        <v>0.27400000000000002</v>
      </c>
      <c r="K3326" s="234">
        <v>1154</v>
      </c>
      <c r="L3326" s="233">
        <v>0.13200000000000001</v>
      </c>
      <c r="M3326" s="234">
        <v>2271</v>
      </c>
      <c r="N3326" s="233">
        <v>0</v>
      </c>
      <c r="O3326" s="233">
        <v>0</v>
      </c>
      <c r="P3326" s="233">
        <v>0.193</v>
      </c>
      <c r="Q3326" s="234">
        <v>2388</v>
      </c>
      <c r="R3326" s="233">
        <v>0.09</v>
      </c>
      <c r="S3326" s="234">
        <v>4560</v>
      </c>
      <c r="T3326" s="233">
        <v>0</v>
      </c>
      <c r="U3326" s="235">
        <f t="shared" si="357"/>
        <v>300.76</v>
      </c>
      <c r="V3326" s="227">
        <f t="shared" si="358"/>
        <v>200.02</v>
      </c>
      <c r="W3326" s="227">
        <f t="shared" si="359"/>
        <v>192.52666666666667</v>
      </c>
      <c r="X3326" s="227">
        <f t="shared" si="362"/>
        <v>189.25</v>
      </c>
      <c r="Y3326" s="227">
        <f t="shared" si="360"/>
        <v>140.89000000000001</v>
      </c>
      <c r="Z3326" s="227">
        <f t="shared" si="361"/>
        <v>132.03333333333333</v>
      </c>
      <c r="AA3326" s="227">
        <f t="shared" si="363"/>
        <v>126.66666666666667</v>
      </c>
    </row>
    <row r="3327" spans="2:27" ht="13.5" hidden="1">
      <c r="B3327" s="232" t="s">
        <v>1110</v>
      </c>
      <c r="C3327" s="232" t="s">
        <v>1071</v>
      </c>
      <c r="D3327" s="232" t="s">
        <v>982</v>
      </c>
      <c r="E3327" s="232" t="s">
        <v>988</v>
      </c>
      <c r="F3327" s="232">
        <v>48</v>
      </c>
      <c r="G3327" s="232" t="s">
        <v>1356</v>
      </c>
      <c r="H3327" s="233">
        <v>3.0529999999999999</v>
      </c>
      <c r="I3327" s="233">
        <v>0</v>
      </c>
      <c r="J3327" s="233">
        <v>1.8996999999999999</v>
      </c>
      <c r="K3327" s="234">
        <v>7937</v>
      </c>
      <c r="L3327" s="233">
        <v>0.90610000000000002</v>
      </c>
      <c r="M3327" s="234">
        <v>15567</v>
      </c>
      <c r="N3327" s="233">
        <v>0</v>
      </c>
      <c r="O3327" s="233">
        <v>0</v>
      </c>
      <c r="P3327" s="233">
        <v>1.3240000000000001</v>
      </c>
      <c r="Q3327" s="234">
        <v>16161</v>
      </c>
      <c r="R3327" s="233">
        <v>0.6149</v>
      </c>
      <c r="S3327" s="234">
        <v>30467</v>
      </c>
      <c r="T3327" s="233">
        <v>0</v>
      </c>
      <c r="U3327" s="235">
        <f t="shared" si="357"/>
        <v>2228.69</v>
      </c>
      <c r="V3327" s="227">
        <f t="shared" si="358"/>
        <v>1386.7809999999999</v>
      </c>
      <c r="W3327" s="227">
        <f t="shared" si="359"/>
        <v>1322.8696666666665</v>
      </c>
      <c r="X3327" s="227">
        <f t="shared" si="362"/>
        <v>1297.25</v>
      </c>
      <c r="Y3327" s="227">
        <f t="shared" si="360"/>
        <v>966.5200000000001</v>
      </c>
      <c r="Z3327" s="227">
        <f t="shared" si="361"/>
        <v>897.7936666666667</v>
      </c>
      <c r="AA3327" s="227">
        <f t="shared" si="363"/>
        <v>846.30555555555554</v>
      </c>
    </row>
    <row r="3328" spans="2:27" ht="13.5" hidden="1">
      <c r="B3328" s="232" t="s">
        <v>1110</v>
      </c>
      <c r="C3328" s="232" t="s">
        <v>1072</v>
      </c>
      <c r="D3328" s="232" t="s">
        <v>982</v>
      </c>
      <c r="E3328" s="232" t="s">
        <v>988</v>
      </c>
      <c r="F3328" s="232">
        <v>64</v>
      </c>
      <c r="G3328" s="232" t="s">
        <v>1364</v>
      </c>
      <c r="H3328" s="233">
        <v>4.0289999999999999</v>
      </c>
      <c r="I3328" s="233">
        <v>0</v>
      </c>
      <c r="J3328" s="233">
        <v>2.5129999999999999</v>
      </c>
      <c r="K3328" s="234">
        <v>10495</v>
      </c>
      <c r="L3328" s="233">
        <v>1.1980999999999999</v>
      </c>
      <c r="M3328" s="234">
        <v>20580</v>
      </c>
      <c r="N3328" s="233">
        <v>0</v>
      </c>
      <c r="O3328" s="233">
        <v>0</v>
      </c>
      <c r="P3328" s="233">
        <v>1.7473000000000001</v>
      </c>
      <c r="Q3328" s="234">
        <v>21311</v>
      </c>
      <c r="R3328" s="233">
        <v>0.81089999999999995</v>
      </c>
      <c r="S3328" s="234">
        <v>40150</v>
      </c>
      <c r="T3328" s="233">
        <v>0</v>
      </c>
      <c r="U3328" s="235">
        <f t="shared" si="357"/>
        <v>2941.17</v>
      </c>
      <c r="V3328" s="227">
        <f t="shared" si="358"/>
        <v>1834.49</v>
      </c>
      <c r="W3328" s="227">
        <f t="shared" si="359"/>
        <v>1749.1963333333333</v>
      </c>
      <c r="X3328" s="227">
        <f t="shared" si="362"/>
        <v>1715</v>
      </c>
      <c r="Y3328" s="227">
        <f t="shared" si="360"/>
        <v>1275.529</v>
      </c>
      <c r="Z3328" s="227">
        <f t="shared" si="361"/>
        <v>1183.9292222222221</v>
      </c>
      <c r="AA3328" s="227">
        <f t="shared" si="363"/>
        <v>1115.2777777777778</v>
      </c>
    </row>
    <row r="3329" spans="2:27" ht="13.5" hidden="1">
      <c r="B3329" s="232" t="s">
        <v>1110</v>
      </c>
      <c r="C3329" s="232" t="s">
        <v>1073</v>
      </c>
      <c r="D3329" s="232" t="s">
        <v>982</v>
      </c>
      <c r="E3329" s="232" t="s">
        <v>988</v>
      </c>
      <c r="F3329" s="232">
        <v>8</v>
      </c>
      <c r="G3329" s="232" t="s">
        <v>1317</v>
      </c>
      <c r="H3329" s="233">
        <v>0.61299999999999999</v>
      </c>
      <c r="I3329" s="233">
        <v>0</v>
      </c>
      <c r="J3329" s="233">
        <v>0.36659999999999998</v>
      </c>
      <c r="K3329" s="234">
        <v>1542</v>
      </c>
      <c r="L3329" s="233">
        <v>0.17599999999999999</v>
      </c>
      <c r="M3329" s="234">
        <v>3032</v>
      </c>
      <c r="N3329" s="233">
        <v>0</v>
      </c>
      <c r="O3329" s="233">
        <v>0</v>
      </c>
      <c r="P3329" s="233">
        <v>0.26569999999999999</v>
      </c>
      <c r="Q3329" s="234">
        <v>3285</v>
      </c>
      <c r="R3329" s="233">
        <v>0.125</v>
      </c>
      <c r="S3329" s="234">
        <v>6260</v>
      </c>
      <c r="T3329" s="233">
        <v>0</v>
      </c>
      <c r="U3329" s="235">
        <f t="shared" si="357"/>
        <v>447.49</v>
      </c>
      <c r="V3329" s="227">
        <f t="shared" si="358"/>
        <v>267.61799999999999</v>
      </c>
      <c r="W3329" s="227">
        <f t="shared" si="359"/>
        <v>256.98</v>
      </c>
      <c r="X3329" s="227">
        <f t="shared" si="362"/>
        <v>252.66666666666666</v>
      </c>
      <c r="Y3329" s="227">
        <f t="shared" si="360"/>
        <v>193.96099999999998</v>
      </c>
      <c r="Z3329" s="227">
        <f t="shared" si="361"/>
        <v>182.5</v>
      </c>
      <c r="AA3329" s="227">
        <f t="shared" si="363"/>
        <v>173.88888888888889</v>
      </c>
    </row>
    <row r="3330" spans="2:27" ht="13.5" hidden="1">
      <c r="B3330" s="232" t="s">
        <v>1110</v>
      </c>
      <c r="C3330" s="232" t="s">
        <v>1074</v>
      </c>
      <c r="D3330" s="232" t="s">
        <v>982</v>
      </c>
      <c r="E3330" s="232" t="s">
        <v>988</v>
      </c>
      <c r="F3330" s="232">
        <v>16</v>
      </c>
      <c r="G3330" s="232" t="s">
        <v>1316</v>
      </c>
      <c r="H3330" s="233">
        <v>1.101</v>
      </c>
      <c r="I3330" s="233">
        <v>0</v>
      </c>
      <c r="J3330" s="233">
        <v>0.67320000000000002</v>
      </c>
      <c r="K3330" s="234">
        <v>2821</v>
      </c>
      <c r="L3330" s="233">
        <v>0.32200000000000001</v>
      </c>
      <c r="M3330" s="234">
        <v>5539</v>
      </c>
      <c r="N3330" s="233">
        <v>0</v>
      </c>
      <c r="O3330" s="233">
        <v>0</v>
      </c>
      <c r="P3330" s="233">
        <v>0.4773</v>
      </c>
      <c r="Q3330" s="234">
        <v>5860</v>
      </c>
      <c r="R3330" s="233">
        <v>0.223</v>
      </c>
      <c r="S3330" s="234">
        <v>11101</v>
      </c>
      <c r="T3330" s="233">
        <v>0</v>
      </c>
      <c r="U3330" s="235">
        <f t="shared" si="357"/>
        <v>803.73</v>
      </c>
      <c r="V3330" s="227">
        <f t="shared" si="358"/>
        <v>491.43600000000004</v>
      </c>
      <c r="W3330" s="227">
        <f t="shared" si="359"/>
        <v>470.14333333333332</v>
      </c>
      <c r="X3330" s="227">
        <f t="shared" si="362"/>
        <v>461.58333333333331</v>
      </c>
      <c r="Y3330" s="227">
        <f t="shared" si="360"/>
        <v>348.42899999999997</v>
      </c>
      <c r="Z3330" s="227">
        <f t="shared" si="361"/>
        <v>325.56777777777779</v>
      </c>
      <c r="AA3330" s="227">
        <f t="shared" si="363"/>
        <v>308.36111111111109</v>
      </c>
    </row>
    <row r="3331" spans="2:27" ht="13.5" hidden="1">
      <c r="B3331" s="232" t="s">
        <v>1110</v>
      </c>
      <c r="C3331" s="232" t="s">
        <v>1075</v>
      </c>
      <c r="D3331" s="232" t="s">
        <v>982</v>
      </c>
      <c r="E3331" s="232" t="s">
        <v>988</v>
      </c>
      <c r="F3331" s="232">
        <v>32</v>
      </c>
      <c r="G3331" s="232" t="s">
        <v>1345</v>
      </c>
      <c r="H3331" s="233">
        <v>2.077</v>
      </c>
      <c r="I3331" s="233">
        <v>0</v>
      </c>
      <c r="J3331" s="233">
        <v>1.2865</v>
      </c>
      <c r="K3331" s="234">
        <v>5379</v>
      </c>
      <c r="L3331" s="233">
        <v>0.61399999999999999</v>
      </c>
      <c r="M3331" s="234">
        <v>10553</v>
      </c>
      <c r="N3331" s="233">
        <v>0</v>
      </c>
      <c r="O3331" s="233">
        <v>0</v>
      </c>
      <c r="P3331" s="233">
        <v>0.90059999999999996</v>
      </c>
      <c r="Q3331" s="234">
        <v>11010</v>
      </c>
      <c r="R3331" s="233">
        <v>0.41899999999999998</v>
      </c>
      <c r="S3331" s="234">
        <v>20784</v>
      </c>
      <c r="T3331" s="233">
        <v>0</v>
      </c>
      <c r="U3331" s="235">
        <f t="shared" si="357"/>
        <v>1516.21</v>
      </c>
      <c r="V3331" s="227">
        <f t="shared" si="358"/>
        <v>939.14499999999998</v>
      </c>
      <c r="W3331" s="227">
        <f t="shared" si="359"/>
        <v>896.47</v>
      </c>
      <c r="X3331" s="227">
        <f t="shared" si="362"/>
        <v>879.41666666666663</v>
      </c>
      <c r="Y3331" s="227">
        <f t="shared" si="360"/>
        <v>657.43799999999999</v>
      </c>
      <c r="Z3331" s="227">
        <f t="shared" si="361"/>
        <v>611.70333333333338</v>
      </c>
      <c r="AA3331" s="227">
        <f t="shared" si="363"/>
        <v>577.33333333333337</v>
      </c>
    </row>
    <row r="3332" spans="2:27" ht="13.5" hidden="1">
      <c r="B3332" s="232" t="s">
        <v>1110</v>
      </c>
      <c r="C3332" s="232" t="s">
        <v>1076</v>
      </c>
      <c r="D3332" s="232" t="s">
        <v>982</v>
      </c>
      <c r="E3332" s="232" t="s">
        <v>988</v>
      </c>
      <c r="F3332" s="232">
        <v>2</v>
      </c>
      <c r="G3332" s="232" t="s">
        <v>1311</v>
      </c>
      <c r="H3332" s="233">
        <v>0.17829999999999999</v>
      </c>
      <c r="I3332" s="233">
        <v>0</v>
      </c>
      <c r="J3332" s="233">
        <v>0.1017</v>
      </c>
      <c r="K3332" s="234">
        <v>429</v>
      </c>
      <c r="L3332" s="233">
        <v>4.8500000000000001E-2</v>
      </c>
      <c r="M3332" s="234">
        <v>845</v>
      </c>
      <c r="N3332" s="233">
        <v>0</v>
      </c>
      <c r="O3332" s="233">
        <v>0</v>
      </c>
      <c r="P3332" s="233">
        <v>7.4899999999999994E-2</v>
      </c>
      <c r="Q3332" s="234">
        <v>939</v>
      </c>
      <c r="R3332" s="233">
        <v>3.5499999999999997E-2</v>
      </c>
      <c r="S3332" s="234">
        <v>1802</v>
      </c>
      <c r="T3332" s="233">
        <v>0</v>
      </c>
      <c r="U3332" s="235">
        <f t="shared" ref="U3332:U3395" si="364">H3332*hour_M</f>
        <v>130.15899999999999</v>
      </c>
      <c r="V3332" s="227">
        <f t="shared" ref="V3332:V3395" si="365">J3332*hour_M</f>
        <v>74.241</v>
      </c>
      <c r="W3332" s="227">
        <f t="shared" ref="W3332:W3395" si="366">K3332/12+L3332*hour_M</f>
        <v>71.155000000000001</v>
      </c>
      <c r="X3332" s="227">
        <f t="shared" si="362"/>
        <v>70.416666666666671</v>
      </c>
      <c r="Y3332" s="227">
        <f t="shared" ref="Y3332:Y3395" si="367">P3332*hour_M</f>
        <v>54.676999999999992</v>
      </c>
      <c r="Z3332" s="227">
        <f t="shared" ref="Z3332:Z3395" si="368">Q3332/36+R3332*hour_M</f>
        <v>51.998333333333335</v>
      </c>
      <c r="AA3332" s="227">
        <f t="shared" si="363"/>
        <v>50.055555555555557</v>
      </c>
    </row>
    <row r="3333" spans="2:27" ht="13.5" hidden="1">
      <c r="B3333" s="232" t="s">
        <v>1110</v>
      </c>
      <c r="C3333" s="232" t="s">
        <v>1077</v>
      </c>
      <c r="D3333" s="232" t="s">
        <v>982</v>
      </c>
      <c r="E3333" s="232" t="s">
        <v>988</v>
      </c>
      <c r="F3333" s="232">
        <v>1</v>
      </c>
      <c r="G3333" s="232" t="s">
        <v>1315</v>
      </c>
      <c r="H3333" s="233">
        <v>9.1999999999999998E-2</v>
      </c>
      <c r="I3333" s="233">
        <v>0</v>
      </c>
      <c r="J3333" s="233">
        <v>5.1299999999999998E-2</v>
      </c>
      <c r="K3333" s="234">
        <v>215</v>
      </c>
      <c r="L3333" s="233">
        <v>2.4299999999999999E-2</v>
      </c>
      <c r="M3333" s="234">
        <v>423</v>
      </c>
      <c r="N3333" s="233">
        <v>0</v>
      </c>
      <c r="O3333" s="233">
        <v>0</v>
      </c>
      <c r="P3333" s="233">
        <v>3.7499999999999999E-2</v>
      </c>
      <c r="Q3333" s="234">
        <v>470</v>
      </c>
      <c r="R3333" s="233">
        <v>1.8200000000000001E-2</v>
      </c>
      <c r="S3333" s="234">
        <v>901</v>
      </c>
      <c r="T3333" s="233">
        <v>0</v>
      </c>
      <c r="U3333" s="235">
        <f t="shared" si="364"/>
        <v>67.16</v>
      </c>
      <c r="V3333" s="227">
        <f t="shared" si="365"/>
        <v>37.448999999999998</v>
      </c>
      <c r="W3333" s="227">
        <f t="shared" si="366"/>
        <v>35.655666666666669</v>
      </c>
      <c r="X3333" s="227">
        <f t="shared" ref="X3333:X3396" si="369">M3333/12</f>
        <v>35.25</v>
      </c>
      <c r="Y3333" s="227">
        <f t="shared" si="367"/>
        <v>27.375</v>
      </c>
      <c r="Z3333" s="227">
        <f t="shared" si="368"/>
        <v>26.341555555555558</v>
      </c>
      <c r="AA3333" s="227">
        <f t="shared" ref="AA3333:AA3396" si="370">S3333/36</f>
        <v>25.027777777777779</v>
      </c>
    </row>
    <row r="3334" spans="2:27" ht="13.5" hidden="1">
      <c r="B3334" s="232" t="s">
        <v>1110</v>
      </c>
      <c r="C3334" s="232" t="s">
        <v>1078</v>
      </c>
      <c r="D3334" s="232" t="s">
        <v>982</v>
      </c>
      <c r="E3334" s="232" t="s">
        <v>988</v>
      </c>
      <c r="F3334" s="232">
        <v>64</v>
      </c>
      <c r="G3334" s="232" t="s">
        <v>1364</v>
      </c>
      <c r="H3334" s="233">
        <v>4.0289999999999999</v>
      </c>
      <c r="I3334" s="233">
        <v>0</v>
      </c>
      <c r="J3334" s="233">
        <v>2.5129999999999999</v>
      </c>
      <c r="K3334" s="234">
        <v>10495</v>
      </c>
      <c r="L3334" s="233">
        <v>1.1980999999999999</v>
      </c>
      <c r="M3334" s="234">
        <v>20580</v>
      </c>
      <c r="N3334" s="233">
        <v>0</v>
      </c>
      <c r="O3334" s="233">
        <v>0</v>
      </c>
      <c r="P3334" s="233">
        <v>1.7473000000000001</v>
      </c>
      <c r="Q3334" s="234">
        <v>21311</v>
      </c>
      <c r="R3334" s="233">
        <v>0.81089999999999995</v>
      </c>
      <c r="S3334" s="234">
        <v>40150</v>
      </c>
      <c r="T3334" s="233">
        <v>0</v>
      </c>
      <c r="U3334" s="235">
        <f t="shared" si="364"/>
        <v>2941.17</v>
      </c>
      <c r="V3334" s="227">
        <f t="shared" si="365"/>
        <v>1834.49</v>
      </c>
      <c r="W3334" s="227">
        <f t="shared" si="366"/>
        <v>1749.1963333333333</v>
      </c>
      <c r="X3334" s="227">
        <f t="shared" si="369"/>
        <v>1715</v>
      </c>
      <c r="Y3334" s="227">
        <f t="shared" si="367"/>
        <v>1275.529</v>
      </c>
      <c r="Z3334" s="227">
        <f t="shared" si="368"/>
        <v>1183.9292222222221</v>
      </c>
      <c r="AA3334" s="227">
        <f t="shared" si="370"/>
        <v>1115.2777777777778</v>
      </c>
    </row>
    <row r="3335" spans="2:27" ht="13.5" hidden="1">
      <c r="B3335" s="232" t="s">
        <v>1110</v>
      </c>
      <c r="C3335" s="232" t="s">
        <v>1079</v>
      </c>
      <c r="D3335" s="232" t="s">
        <v>982</v>
      </c>
      <c r="E3335" s="232" t="s">
        <v>988</v>
      </c>
      <c r="F3335" s="232">
        <v>4</v>
      </c>
      <c r="G3335" s="232" t="s">
        <v>1312</v>
      </c>
      <c r="H3335" s="233">
        <v>0.30030000000000001</v>
      </c>
      <c r="I3335" s="233">
        <v>0</v>
      </c>
      <c r="J3335" s="233">
        <v>0.20330000000000001</v>
      </c>
      <c r="K3335" s="234">
        <v>858</v>
      </c>
      <c r="L3335" s="233">
        <v>9.8000000000000004E-2</v>
      </c>
      <c r="M3335" s="234">
        <v>1691</v>
      </c>
      <c r="N3335" s="233">
        <v>0</v>
      </c>
      <c r="O3335" s="233">
        <v>0</v>
      </c>
      <c r="P3335" s="233">
        <v>0.15079999999999999</v>
      </c>
      <c r="Q3335" s="234">
        <v>1879</v>
      </c>
      <c r="R3335" s="233">
        <v>7.0999999999999994E-2</v>
      </c>
      <c r="S3335" s="234">
        <v>3603</v>
      </c>
      <c r="T3335" s="233">
        <v>0</v>
      </c>
      <c r="U3335" s="235">
        <f t="shared" si="364"/>
        <v>219.21899999999999</v>
      </c>
      <c r="V3335" s="227">
        <f t="shared" si="365"/>
        <v>148.40900000000002</v>
      </c>
      <c r="W3335" s="227">
        <f t="shared" si="366"/>
        <v>143.04000000000002</v>
      </c>
      <c r="X3335" s="227">
        <f t="shared" si="369"/>
        <v>140.91666666666666</v>
      </c>
      <c r="Y3335" s="227">
        <f t="shared" si="367"/>
        <v>110.08399999999999</v>
      </c>
      <c r="Z3335" s="227">
        <f t="shared" si="368"/>
        <v>104.02444444444444</v>
      </c>
      <c r="AA3335" s="227">
        <f t="shared" si="370"/>
        <v>100.08333333333333</v>
      </c>
    </row>
    <row r="3336" spans="2:27" ht="13.5" hidden="1">
      <c r="B3336" s="232" t="s">
        <v>1110</v>
      </c>
      <c r="C3336" s="232" t="s">
        <v>1407</v>
      </c>
      <c r="D3336" s="232" t="s">
        <v>982</v>
      </c>
      <c r="E3336" s="232" t="s">
        <v>988</v>
      </c>
      <c r="F3336" s="232">
        <v>48</v>
      </c>
      <c r="G3336" s="232" t="s">
        <v>1356</v>
      </c>
      <c r="H3336" s="233">
        <v>3.7730000000000001</v>
      </c>
      <c r="I3336" s="233">
        <v>0</v>
      </c>
      <c r="J3336" s="233">
        <v>2.4678599999999999</v>
      </c>
      <c r="K3336" s="234">
        <v>10307</v>
      </c>
      <c r="L3336" s="233">
        <v>1.1766000000000001</v>
      </c>
      <c r="M3336" s="234">
        <v>20212</v>
      </c>
      <c r="N3336" s="233">
        <v>0</v>
      </c>
      <c r="O3336" s="233">
        <v>0</v>
      </c>
      <c r="P3336" s="233">
        <v>1.71418</v>
      </c>
      <c r="Q3336" s="234">
        <v>20908</v>
      </c>
      <c r="R3336" s="233">
        <v>0.79559999999999997</v>
      </c>
      <c r="S3336" s="234">
        <v>39393</v>
      </c>
      <c r="T3336" s="233">
        <v>0</v>
      </c>
      <c r="U3336" s="235">
        <f t="shared" si="364"/>
        <v>2754.29</v>
      </c>
      <c r="V3336" s="227">
        <f t="shared" si="365"/>
        <v>1801.5378000000001</v>
      </c>
      <c r="W3336" s="227">
        <f t="shared" si="366"/>
        <v>1717.8346666666666</v>
      </c>
      <c r="X3336" s="227">
        <f t="shared" si="369"/>
        <v>1684.3333333333333</v>
      </c>
      <c r="Y3336" s="227">
        <f t="shared" si="367"/>
        <v>1251.3514</v>
      </c>
      <c r="Z3336" s="227">
        <f t="shared" si="368"/>
        <v>1161.5657777777778</v>
      </c>
      <c r="AA3336" s="227">
        <f t="shared" si="370"/>
        <v>1094.25</v>
      </c>
    </row>
    <row r="3337" spans="2:27" ht="13.5" hidden="1">
      <c r="B3337" s="232" t="s">
        <v>1110</v>
      </c>
      <c r="C3337" s="232" t="s">
        <v>1408</v>
      </c>
      <c r="D3337" s="232" t="s">
        <v>982</v>
      </c>
      <c r="E3337" s="232" t="s">
        <v>988</v>
      </c>
      <c r="F3337" s="232">
        <v>64</v>
      </c>
      <c r="G3337" s="232" t="s">
        <v>1364</v>
      </c>
      <c r="H3337" s="233">
        <v>4.9889999999999999</v>
      </c>
      <c r="I3337" s="233">
        <v>0</v>
      </c>
      <c r="J3337" s="233">
        <v>3.2704800000000001</v>
      </c>
      <c r="K3337" s="234">
        <v>13655</v>
      </c>
      <c r="L3337" s="233">
        <v>1.5588</v>
      </c>
      <c r="M3337" s="234">
        <v>26774</v>
      </c>
      <c r="N3337" s="233">
        <v>0</v>
      </c>
      <c r="O3337" s="233">
        <v>0</v>
      </c>
      <c r="P3337" s="233">
        <v>2.2675700000000001</v>
      </c>
      <c r="Q3337" s="234">
        <v>27641</v>
      </c>
      <c r="R3337" s="233">
        <v>1.0518000000000001</v>
      </c>
      <c r="S3337" s="234">
        <v>52050</v>
      </c>
      <c r="T3337" s="233">
        <v>0</v>
      </c>
      <c r="U3337" s="235">
        <f t="shared" si="364"/>
        <v>3641.97</v>
      </c>
      <c r="V3337" s="227">
        <f t="shared" si="365"/>
        <v>2387.4504000000002</v>
      </c>
      <c r="W3337" s="227">
        <f t="shared" si="366"/>
        <v>2275.8406666666669</v>
      </c>
      <c r="X3337" s="227">
        <f t="shared" si="369"/>
        <v>2231.1666666666665</v>
      </c>
      <c r="Y3337" s="227">
        <f t="shared" si="367"/>
        <v>1655.3261</v>
      </c>
      <c r="Z3337" s="227">
        <f t="shared" si="368"/>
        <v>1535.6195555555555</v>
      </c>
      <c r="AA3337" s="227">
        <f t="shared" si="370"/>
        <v>1445.8333333333333</v>
      </c>
    </row>
    <row r="3338" spans="2:27" ht="13.5" hidden="1">
      <c r="B3338" s="232" t="s">
        <v>1110</v>
      </c>
      <c r="C3338" s="232" t="s">
        <v>1409</v>
      </c>
      <c r="D3338" s="232" t="s">
        <v>982</v>
      </c>
      <c r="E3338" s="232" t="s">
        <v>988</v>
      </c>
      <c r="F3338" s="232">
        <v>96</v>
      </c>
      <c r="G3338" s="232" t="s">
        <v>1365</v>
      </c>
      <c r="H3338" s="233">
        <v>7.4210000000000003</v>
      </c>
      <c r="I3338" s="233">
        <v>0</v>
      </c>
      <c r="J3338" s="233">
        <v>4.8757200000000003</v>
      </c>
      <c r="K3338" s="234">
        <v>20351</v>
      </c>
      <c r="L3338" s="233">
        <v>2.3231999999999999</v>
      </c>
      <c r="M3338" s="234">
        <v>39898</v>
      </c>
      <c r="N3338" s="233">
        <v>0</v>
      </c>
      <c r="O3338" s="233">
        <v>0</v>
      </c>
      <c r="P3338" s="233">
        <v>3.3743500000000002</v>
      </c>
      <c r="Q3338" s="234">
        <v>41107</v>
      </c>
      <c r="R3338" s="233">
        <v>1.5642</v>
      </c>
      <c r="S3338" s="234">
        <v>77366</v>
      </c>
      <c r="T3338" s="233">
        <v>0</v>
      </c>
      <c r="U3338" s="235">
        <f t="shared" si="364"/>
        <v>5417.33</v>
      </c>
      <c r="V3338" s="227">
        <f t="shared" si="365"/>
        <v>3559.2756000000004</v>
      </c>
      <c r="W3338" s="227">
        <f t="shared" si="366"/>
        <v>3391.8526666666667</v>
      </c>
      <c r="X3338" s="227">
        <f t="shared" si="369"/>
        <v>3324.8333333333335</v>
      </c>
      <c r="Y3338" s="227">
        <f t="shared" si="367"/>
        <v>2463.2755000000002</v>
      </c>
      <c r="Z3338" s="227">
        <f t="shared" si="368"/>
        <v>2283.7271111111113</v>
      </c>
      <c r="AA3338" s="227">
        <f t="shared" si="370"/>
        <v>2149.0555555555557</v>
      </c>
    </row>
    <row r="3339" spans="2:27" ht="13.5" hidden="1">
      <c r="B3339" s="232" t="s">
        <v>1110</v>
      </c>
      <c r="C3339" s="232" t="s">
        <v>1410</v>
      </c>
      <c r="D3339" s="232" t="s">
        <v>982</v>
      </c>
      <c r="E3339" s="232" t="s">
        <v>988</v>
      </c>
      <c r="F3339" s="232">
        <v>8</v>
      </c>
      <c r="G3339" s="232" t="s">
        <v>1317</v>
      </c>
      <c r="H3339" s="233">
        <v>0.73299999999999998</v>
      </c>
      <c r="I3339" s="233">
        <v>0</v>
      </c>
      <c r="J3339" s="233">
        <v>0.46131</v>
      </c>
      <c r="K3339" s="234">
        <v>1937</v>
      </c>
      <c r="L3339" s="233">
        <v>0.22109999999999999</v>
      </c>
      <c r="M3339" s="234">
        <v>3806</v>
      </c>
      <c r="N3339" s="233">
        <v>0</v>
      </c>
      <c r="O3339" s="233">
        <v>0</v>
      </c>
      <c r="P3339" s="233">
        <v>0.33069999999999999</v>
      </c>
      <c r="Q3339" s="234">
        <v>4076</v>
      </c>
      <c r="R3339" s="233">
        <v>0.15509999999999999</v>
      </c>
      <c r="S3339" s="234">
        <v>7748</v>
      </c>
      <c r="T3339" s="233">
        <v>0</v>
      </c>
      <c r="U3339" s="235">
        <f t="shared" si="364"/>
        <v>535.09</v>
      </c>
      <c r="V3339" s="227">
        <f t="shared" si="365"/>
        <v>336.75630000000001</v>
      </c>
      <c r="W3339" s="227">
        <f t="shared" si="366"/>
        <v>322.81966666666665</v>
      </c>
      <c r="X3339" s="227">
        <f t="shared" si="369"/>
        <v>317.16666666666669</v>
      </c>
      <c r="Y3339" s="227">
        <f t="shared" si="367"/>
        <v>241.411</v>
      </c>
      <c r="Z3339" s="227">
        <f t="shared" si="368"/>
        <v>226.44522222222221</v>
      </c>
      <c r="AA3339" s="227">
        <f t="shared" si="370"/>
        <v>215.22222222222223</v>
      </c>
    </row>
    <row r="3340" spans="2:27" ht="13.5" hidden="1">
      <c r="B3340" s="232" t="s">
        <v>1110</v>
      </c>
      <c r="C3340" s="232" t="s">
        <v>1411</v>
      </c>
      <c r="D3340" s="232" t="s">
        <v>982</v>
      </c>
      <c r="E3340" s="232" t="s">
        <v>988</v>
      </c>
      <c r="F3340" s="232">
        <v>128</v>
      </c>
      <c r="G3340" s="232" t="s">
        <v>1369</v>
      </c>
      <c r="H3340" s="233">
        <v>9.8529999999999998</v>
      </c>
      <c r="I3340" s="233">
        <v>0</v>
      </c>
      <c r="J3340" s="233">
        <v>6.4809599999999996</v>
      </c>
      <c r="K3340" s="234">
        <v>27047</v>
      </c>
      <c r="L3340" s="233">
        <v>3.0876000000000001</v>
      </c>
      <c r="M3340" s="234">
        <v>53023</v>
      </c>
      <c r="N3340" s="233">
        <v>0</v>
      </c>
      <c r="O3340" s="233">
        <v>0</v>
      </c>
      <c r="P3340" s="233">
        <v>4.4811399999999999</v>
      </c>
      <c r="Q3340" s="234">
        <v>54573</v>
      </c>
      <c r="R3340" s="233">
        <v>2.0766</v>
      </c>
      <c r="S3340" s="234">
        <v>102682</v>
      </c>
      <c r="T3340" s="233">
        <v>0</v>
      </c>
      <c r="U3340" s="235">
        <f t="shared" si="364"/>
        <v>7192.69</v>
      </c>
      <c r="V3340" s="227">
        <f t="shared" si="365"/>
        <v>4731.1008000000002</v>
      </c>
      <c r="W3340" s="227">
        <f t="shared" si="366"/>
        <v>4507.8646666666664</v>
      </c>
      <c r="X3340" s="227">
        <f t="shared" si="369"/>
        <v>4418.583333333333</v>
      </c>
      <c r="Y3340" s="227">
        <f t="shared" si="367"/>
        <v>3271.2321999999999</v>
      </c>
      <c r="Z3340" s="227">
        <f t="shared" si="368"/>
        <v>3031.8346666666666</v>
      </c>
      <c r="AA3340" s="227">
        <f t="shared" si="370"/>
        <v>2852.2777777777778</v>
      </c>
    </row>
    <row r="3341" spans="2:27" ht="13.5" hidden="1">
      <c r="B3341" s="232" t="s">
        <v>1110</v>
      </c>
      <c r="C3341" s="232" t="s">
        <v>1412</v>
      </c>
      <c r="D3341" s="232" t="s">
        <v>982</v>
      </c>
      <c r="E3341" s="232" t="s">
        <v>988</v>
      </c>
      <c r="F3341" s="232">
        <v>16</v>
      </c>
      <c r="G3341" s="232" t="s">
        <v>1316</v>
      </c>
      <c r="H3341" s="233">
        <v>1.341</v>
      </c>
      <c r="I3341" s="233">
        <v>0</v>
      </c>
      <c r="J3341" s="233">
        <v>0.86262000000000005</v>
      </c>
      <c r="K3341" s="234">
        <v>3611</v>
      </c>
      <c r="L3341" s="233">
        <v>0.41220000000000001</v>
      </c>
      <c r="M3341" s="234">
        <v>7087</v>
      </c>
      <c r="N3341" s="233">
        <v>0</v>
      </c>
      <c r="O3341" s="233">
        <v>0</v>
      </c>
      <c r="P3341" s="233">
        <v>0.60738999999999999</v>
      </c>
      <c r="Q3341" s="234">
        <v>7442</v>
      </c>
      <c r="R3341" s="233">
        <v>0.28320000000000001</v>
      </c>
      <c r="S3341" s="234">
        <v>14077</v>
      </c>
      <c r="T3341" s="233">
        <v>0</v>
      </c>
      <c r="U3341" s="235">
        <f t="shared" si="364"/>
        <v>978.93</v>
      </c>
      <c r="V3341" s="227">
        <f t="shared" si="365"/>
        <v>629.71260000000007</v>
      </c>
      <c r="W3341" s="227">
        <f t="shared" si="366"/>
        <v>601.82266666666669</v>
      </c>
      <c r="X3341" s="227">
        <f t="shared" si="369"/>
        <v>590.58333333333337</v>
      </c>
      <c r="Y3341" s="227">
        <f t="shared" si="367"/>
        <v>443.3947</v>
      </c>
      <c r="Z3341" s="227">
        <f t="shared" si="368"/>
        <v>413.45822222222228</v>
      </c>
      <c r="AA3341" s="227">
        <f t="shared" si="370"/>
        <v>391.02777777777777</v>
      </c>
    </row>
    <row r="3342" spans="2:27" ht="13.5" hidden="1">
      <c r="B3342" s="232" t="s">
        <v>1110</v>
      </c>
      <c r="C3342" s="232" t="s">
        <v>1413</v>
      </c>
      <c r="D3342" s="232" t="s">
        <v>982</v>
      </c>
      <c r="E3342" s="232" t="s">
        <v>988</v>
      </c>
      <c r="F3342" s="232">
        <v>32</v>
      </c>
      <c r="G3342" s="232" t="s">
        <v>1345</v>
      </c>
      <c r="H3342" s="233">
        <v>2.5569999999999999</v>
      </c>
      <c r="I3342" s="233">
        <v>0</v>
      </c>
      <c r="J3342" s="233">
        <v>1.6652400000000001</v>
      </c>
      <c r="K3342" s="234">
        <v>6959</v>
      </c>
      <c r="L3342" s="233">
        <v>0.7944</v>
      </c>
      <c r="M3342" s="234">
        <v>13649</v>
      </c>
      <c r="N3342" s="233">
        <v>0</v>
      </c>
      <c r="O3342" s="233">
        <v>0</v>
      </c>
      <c r="P3342" s="233">
        <v>1.1607799999999999</v>
      </c>
      <c r="Q3342" s="234">
        <v>14175</v>
      </c>
      <c r="R3342" s="233">
        <v>0.53939999999999999</v>
      </c>
      <c r="S3342" s="234">
        <v>26735</v>
      </c>
      <c r="T3342" s="233">
        <v>0</v>
      </c>
      <c r="U3342" s="235">
        <f t="shared" si="364"/>
        <v>1866.61</v>
      </c>
      <c r="V3342" s="227">
        <f t="shared" si="365"/>
        <v>1215.6251999999999</v>
      </c>
      <c r="W3342" s="227">
        <f t="shared" si="366"/>
        <v>1159.8286666666668</v>
      </c>
      <c r="X3342" s="227">
        <f t="shared" si="369"/>
        <v>1137.4166666666667</v>
      </c>
      <c r="Y3342" s="227">
        <f t="shared" si="367"/>
        <v>847.36939999999993</v>
      </c>
      <c r="Z3342" s="227">
        <f t="shared" si="368"/>
        <v>787.51199999999994</v>
      </c>
      <c r="AA3342" s="227">
        <f t="shared" si="370"/>
        <v>742.63888888888891</v>
      </c>
    </row>
    <row r="3343" spans="2:27" ht="13.5" hidden="1">
      <c r="B3343" s="232" t="s">
        <v>1110</v>
      </c>
      <c r="C3343" s="232" t="s">
        <v>1414</v>
      </c>
      <c r="D3343" s="232" t="s">
        <v>982</v>
      </c>
      <c r="E3343" s="232" t="s">
        <v>988</v>
      </c>
      <c r="F3343" s="232">
        <v>2</v>
      </c>
      <c r="G3343" s="232" t="s">
        <v>1311</v>
      </c>
      <c r="H3343" s="233">
        <v>0.20830000000000001</v>
      </c>
      <c r="I3343" s="233">
        <v>0</v>
      </c>
      <c r="J3343" s="233">
        <v>0.12533</v>
      </c>
      <c r="K3343" s="234">
        <v>528</v>
      </c>
      <c r="L3343" s="233">
        <v>5.978E-2</v>
      </c>
      <c r="M3343" s="234">
        <v>1039</v>
      </c>
      <c r="N3343" s="233">
        <v>0</v>
      </c>
      <c r="O3343" s="233">
        <v>0</v>
      </c>
      <c r="P3343" s="233">
        <v>9.1170000000000001E-2</v>
      </c>
      <c r="Q3343" s="234">
        <v>1137</v>
      </c>
      <c r="R3343" s="233">
        <v>4.3020000000000003E-2</v>
      </c>
      <c r="S3343" s="234">
        <v>2173</v>
      </c>
      <c r="T3343" s="233">
        <v>0</v>
      </c>
      <c r="U3343" s="235">
        <f t="shared" si="364"/>
        <v>152.059</v>
      </c>
      <c r="V3343" s="227">
        <f t="shared" si="365"/>
        <v>91.490899999999996</v>
      </c>
      <c r="W3343" s="227">
        <f t="shared" si="366"/>
        <v>87.639399999999995</v>
      </c>
      <c r="X3343" s="227">
        <f t="shared" si="369"/>
        <v>86.583333333333329</v>
      </c>
      <c r="Y3343" s="227">
        <f t="shared" si="367"/>
        <v>66.554100000000005</v>
      </c>
      <c r="Z3343" s="227">
        <f t="shared" si="368"/>
        <v>62.987933333333331</v>
      </c>
      <c r="AA3343" s="227">
        <f t="shared" si="370"/>
        <v>60.361111111111114</v>
      </c>
    </row>
    <row r="3344" spans="2:27" ht="13.5" hidden="1">
      <c r="B3344" s="232" t="s">
        <v>1110</v>
      </c>
      <c r="C3344" s="232" t="s">
        <v>1415</v>
      </c>
      <c r="D3344" s="232" t="s">
        <v>982</v>
      </c>
      <c r="E3344" s="232" t="s">
        <v>988</v>
      </c>
      <c r="F3344" s="232">
        <v>128</v>
      </c>
      <c r="G3344" s="232" t="s">
        <v>1369</v>
      </c>
      <c r="H3344" s="233">
        <v>9.8529999999999998</v>
      </c>
      <c r="I3344" s="233">
        <v>0</v>
      </c>
      <c r="J3344" s="233">
        <v>6.4809599999999996</v>
      </c>
      <c r="K3344" s="234">
        <v>27047</v>
      </c>
      <c r="L3344" s="233">
        <v>3.0876000000000001</v>
      </c>
      <c r="M3344" s="234">
        <v>53023</v>
      </c>
      <c r="N3344" s="233">
        <v>0</v>
      </c>
      <c r="O3344" s="233">
        <v>0</v>
      </c>
      <c r="P3344" s="233">
        <v>4.4811399999999999</v>
      </c>
      <c r="Q3344" s="234">
        <v>54573</v>
      </c>
      <c r="R3344" s="233">
        <v>2.0766</v>
      </c>
      <c r="S3344" s="234">
        <v>102682</v>
      </c>
      <c r="T3344" s="233">
        <v>0</v>
      </c>
      <c r="U3344" s="235">
        <f t="shared" si="364"/>
        <v>7192.69</v>
      </c>
      <c r="V3344" s="227">
        <f t="shared" si="365"/>
        <v>4731.1008000000002</v>
      </c>
      <c r="W3344" s="227">
        <f t="shared" si="366"/>
        <v>4507.8646666666664</v>
      </c>
      <c r="X3344" s="227">
        <f t="shared" si="369"/>
        <v>4418.583333333333</v>
      </c>
      <c r="Y3344" s="227">
        <f t="shared" si="367"/>
        <v>3271.2321999999999</v>
      </c>
      <c r="Z3344" s="227">
        <f t="shared" si="368"/>
        <v>3031.8346666666666</v>
      </c>
      <c r="AA3344" s="227">
        <f t="shared" si="370"/>
        <v>2852.2777777777778</v>
      </c>
    </row>
    <row r="3345" spans="2:27" ht="13.5" hidden="1">
      <c r="B3345" s="232" t="s">
        <v>1110</v>
      </c>
      <c r="C3345" s="232" t="s">
        <v>1416</v>
      </c>
      <c r="D3345" s="232" t="s">
        <v>982</v>
      </c>
      <c r="E3345" s="232" t="s">
        <v>988</v>
      </c>
      <c r="F3345" s="232">
        <v>4</v>
      </c>
      <c r="G3345" s="232" t="s">
        <v>1312</v>
      </c>
      <c r="H3345" s="233">
        <v>0.36030000000000001</v>
      </c>
      <c r="I3345" s="233">
        <v>0</v>
      </c>
      <c r="J3345" s="233">
        <v>0.25065999999999999</v>
      </c>
      <c r="K3345" s="234">
        <v>1056</v>
      </c>
      <c r="L3345" s="233">
        <v>0.12055</v>
      </c>
      <c r="M3345" s="234">
        <v>2078</v>
      </c>
      <c r="N3345" s="233">
        <v>0</v>
      </c>
      <c r="O3345" s="233">
        <v>0</v>
      </c>
      <c r="P3345" s="233">
        <v>0.18335000000000001</v>
      </c>
      <c r="Q3345" s="234">
        <v>2274</v>
      </c>
      <c r="R3345" s="233">
        <v>8.6050000000000001E-2</v>
      </c>
      <c r="S3345" s="234">
        <v>4347</v>
      </c>
      <c r="T3345" s="233">
        <v>0</v>
      </c>
      <c r="U3345" s="235">
        <f t="shared" si="364"/>
        <v>263.01900000000001</v>
      </c>
      <c r="V3345" s="227">
        <f t="shared" si="365"/>
        <v>182.98179999999999</v>
      </c>
      <c r="W3345" s="227">
        <f t="shared" si="366"/>
        <v>176.00150000000002</v>
      </c>
      <c r="X3345" s="227">
        <f t="shared" si="369"/>
        <v>173.16666666666666</v>
      </c>
      <c r="Y3345" s="227">
        <f t="shared" si="367"/>
        <v>133.84550000000002</v>
      </c>
      <c r="Z3345" s="227">
        <f t="shared" si="368"/>
        <v>125.98316666666666</v>
      </c>
      <c r="AA3345" s="227">
        <f t="shared" si="370"/>
        <v>120.75</v>
      </c>
    </row>
    <row r="3346" spans="2:27" ht="13.5" hidden="1">
      <c r="B3346" s="232" t="s">
        <v>1110</v>
      </c>
      <c r="C3346" s="232" t="s">
        <v>884</v>
      </c>
      <c r="D3346" s="232" t="s">
        <v>982</v>
      </c>
      <c r="E3346" s="232" t="s">
        <v>988</v>
      </c>
      <c r="F3346" s="232">
        <v>8</v>
      </c>
      <c r="G3346" s="232" t="s">
        <v>1312</v>
      </c>
      <c r="H3346" s="233">
        <v>0.56079999999999997</v>
      </c>
      <c r="I3346" s="233">
        <v>0</v>
      </c>
      <c r="J3346" s="233">
        <v>0.30840000000000001</v>
      </c>
      <c r="K3346" s="234">
        <v>1325</v>
      </c>
      <c r="L3346" s="233">
        <v>0.14410000000000001</v>
      </c>
      <c r="M3346" s="234">
        <v>2541</v>
      </c>
      <c r="N3346" s="233">
        <v>0</v>
      </c>
      <c r="O3346" s="233">
        <v>0</v>
      </c>
      <c r="P3346" s="233">
        <v>0.23530000000000001</v>
      </c>
      <c r="Q3346" s="234">
        <v>2813</v>
      </c>
      <c r="R3346" s="233">
        <v>0.1067</v>
      </c>
      <c r="S3346" s="234">
        <v>5321</v>
      </c>
      <c r="T3346" s="233">
        <v>0</v>
      </c>
      <c r="U3346" s="235">
        <f t="shared" si="364"/>
        <v>409.38399999999996</v>
      </c>
      <c r="V3346" s="227">
        <f t="shared" si="365"/>
        <v>225.13200000000001</v>
      </c>
      <c r="W3346" s="227">
        <f t="shared" si="366"/>
        <v>215.60966666666667</v>
      </c>
      <c r="X3346" s="227">
        <f t="shared" si="369"/>
        <v>211.75</v>
      </c>
      <c r="Y3346" s="227">
        <f t="shared" si="367"/>
        <v>171.76900000000001</v>
      </c>
      <c r="Z3346" s="227">
        <f t="shared" si="368"/>
        <v>156.02988888888888</v>
      </c>
      <c r="AA3346" s="227">
        <f t="shared" si="370"/>
        <v>147.80555555555554</v>
      </c>
    </row>
    <row r="3347" spans="2:27" ht="13.5" hidden="1">
      <c r="B3347" s="232" t="s">
        <v>1110</v>
      </c>
      <c r="C3347" s="232" t="s">
        <v>885</v>
      </c>
      <c r="D3347" s="232" t="s">
        <v>982</v>
      </c>
      <c r="E3347" s="232" t="s">
        <v>988</v>
      </c>
      <c r="F3347" s="232">
        <v>2</v>
      </c>
      <c r="G3347" s="232" t="s">
        <v>1315</v>
      </c>
      <c r="H3347" s="233">
        <v>0.2152</v>
      </c>
      <c r="I3347" s="233">
        <v>0</v>
      </c>
      <c r="J3347" s="233">
        <v>0.1018</v>
      </c>
      <c r="K3347" s="234">
        <v>463</v>
      </c>
      <c r="L3347" s="233">
        <v>4.58E-2</v>
      </c>
      <c r="M3347" s="234">
        <v>853</v>
      </c>
      <c r="N3347" s="233">
        <v>0</v>
      </c>
      <c r="O3347" s="233">
        <v>0</v>
      </c>
      <c r="P3347" s="233">
        <v>8.3599999999999994E-2</v>
      </c>
      <c r="Q3347" s="234">
        <v>967</v>
      </c>
      <c r="R3347" s="233">
        <v>3.6400000000000002E-2</v>
      </c>
      <c r="S3347" s="234">
        <v>1851</v>
      </c>
      <c r="T3347" s="233">
        <v>0</v>
      </c>
      <c r="U3347" s="235">
        <f t="shared" si="364"/>
        <v>157.096</v>
      </c>
      <c r="V3347" s="227">
        <f t="shared" si="365"/>
        <v>74.314000000000007</v>
      </c>
      <c r="W3347" s="227">
        <f t="shared" si="366"/>
        <v>72.01733333333334</v>
      </c>
      <c r="X3347" s="227">
        <f t="shared" si="369"/>
        <v>71.083333333333329</v>
      </c>
      <c r="Y3347" s="227">
        <f t="shared" si="367"/>
        <v>61.027999999999999</v>
      </c>
      <c r="Z3347" s="227">
        <f t="shared" si="368"/>
        <v>53.433111111111117</v>
      </c>
      <c r="AA3347" s="227">
        <f t="shared" si="370"/>
        <v>51.416666666666664</v>
      </c>
    </row>
    <row r="3348" spans="2:27" ht="13.5" hidden="1">
      <c r="B3348" s="232" t="s">
        <v>1110</v>
      </c>
      <c r="C3348" s="232" t="s">
        <v>886</v>
      </c>
      <c r="D3348" s="232" t="s">
        <v>982</v>
      </c>
      <c r="E3348" s="232" t="s">
        <v>988</v>
      </c>
      <c r="F3348" s="232">
        <v>2</v>
      </c>
      <c r="G3348" s="232" t="s">
        <v>1314</v>
      </c>
      <c r="H3348" s="233">
        <v>0.15759999999999999</v>
      </c>
      <c r="I3348" s="233">
        <v>0</v>
      </c>
      <c r="J3348" s="233">
        <v>6.7400000000000002E-2</v>
      </c>
      <c r="K3348" s="234">
        <v>320</v>
      </c>
      <c r="L3348" s="233">
        <v>2.9399999999999999E-2</v>
      </c>
      <c r="M3348" s="234">
        <v>571</v>
      </c>
      <c r="N3348" s="233">
        <v>0</v>
      </c>
      <c r="O3348" s="233">
        <v>0</v>
      </c>
      <c r="P3348" s="233">
        <v>5.8299999999999998E-2</v>
      </c>
      <c r="Q3348" s="234">
        <v>660</v>
      </c>
      <c r="R3348" s="233">
        <v>2.47E-2</v>
      </c>
      <c r="S3348" s="234">
        <v>1272</v>
      </c>
      <c r="T3348" s="233">
        <v>0</v>
      </c>
      <c r="U3348" s="235">
        <f t="shared" si="364"/>
        <v>115.04799999999999</v>
      </c>
      <c r="V3348" s="227">
        <f t="shared" si="365"/>
        <v>49.201999999999998</v>
      </c>
      <c r="W3348" s="227">
        <f t="shared" si="366"/>
        <v>48.128666666666668</v>
      </c>
      <c r="X3348" s="227">
        <f t="shared" si="369"/>
        <v>47.583333333333336</v>
      </c>
      <c r="Y3348" s="227">
        <f t="shared" si="367"/>
        <v>42.558999999999997</v>
      </c>
      <c r="Z3348" s="227">
        <f t="shared" si="368"/>
        <v>36.364333333333335</v>
      </c>
      <c r="AA3348" s="227">
        <f t="shared" si="370"/>
        <v>35.333333333333336</v>
      </c>
    </row>
    <row r="3349" spans="2:27" ht="13.5" hidden="1">
      <c r="B3349" s="232" t="s">
        <v>1110</v>
      </c>
      <c r="C3349" s="232" t="s">
        <v>887</v>
      </c>
      <c r="D3349" s="232" t="s">
        <v>982</v>
      </c>
      <c r="E3349" s="232" t="s">
        <v>988</v>
      </c>
      <c r="F3349" s="232">
        <v>1</v>
      </c>
      <c r="G3349" s="232" t="s">
        <v>1417</v>
      </c>
      <c r="H3349" s="233">
        <v>1.44E-2</v>
      </c>
      <c r="I3349" s="233">
        <v>0</v>
      </c>
      <c r="J3349" s="233">
        <v>8.6E-3</v>
      </c>
      <c r="K3349" s="234">
        <v>36</v>
      </c>
      <c r="L3349" s="233">
        <v>4.1000000000000003E-3</v>
      </c>
      <c r="M3349" s="234">
        <v>70</v>
      </c>
      <c r="N3349" s="233">
        <v>0</v>
      </c>
      <c r="O3349" s="233">
        <v>0</v>
      </c>
      <c r="P3349" s="233">
        <v>6.3E-3</v>
      </c>
      <c r="Q3349" s="234">
        <v>77</v>
      </c>
      <c r="R3349" s="233">
        <v>2.8999999999999998E-3</v>
      </c>
      <c r="S3349" s="234">
        <v>145</v>
      </c>
      <c r="T3349" s="233">
        <v>0</v>
      </c>
      <c r="U3349" s="235">
        <f t="shared" si="364"/>
        <v>10.512</v>
      </c>
      <c r="V3349" s="227">
        <f t="shared" si="365"/>
        <v>6.2779999999999996</v>
      </c>
      <c r="W3349" s="227">
        <f t="shared" si="366"/>
        <v>5.9930000000000003</v>
      </c>
      <c r="X3349" s="227">
        <f t="shared" si="369"/>
        <v>5.833333333333333</v>
      </c>
      <c r="Y3349" s="227">
        <f t="shared" si="367"/>
        <v>4.5990000000000002</v>
      </c>
      <c r="Z3349" s="227">
        <f t="shared" si="368"/>
        <v>4.2558888888888884</v>
      </c>
      <c r="AA3349" s="227">
        <f t="shared" si="370"/>
        <v>4.0277777777777777</v>
      </c>
    </row>
    <row r="3350" spans="2:27" ht="13.5" hidden="1">
      <c r="B3350" s="232" t="s">
        <v>1110</v>
      </c>
      <c r="C3350" s="232" t="s">
        <v>888</v>
      </c>
      <c r="D3350" s="232" t="s">
        <v>982</v>
      </c>
      <c r="E3350" s="232" t="s">
        <v>988</v>
      </c>
      <c r="F3350" s="232">
        <v>1</v>
      </c>
      <c r="G3350" s="232" t="s">
        <v>1418</v>
      </c>
      <c r="H3350" s="233">
        <v>7.1999999999999998E-3</v>
      </c>
      <c r="I3350" s="233">
        <v>0</v>
      </c>
      <c r="J3350" s="233">
        <v>4.3E-3</v>
      </c>
      <c r="K3350" s="234">
        <v>18</v>
      </c>
      <c r="L3350" s="233">
        <v>2E-3</v>
      </c>
      <c r="M3350" s="234">
        <v>35</v>
      </c>
      <c r="N3350" s="233">
        <v>0</v>
      </c>
      <c r="O3350" s="233">
        <v>0</v>
      </c>
      <c r="P3350" s="233">
        <v>3.2000000000000002E-3</v>
      </c>
      <c r="Q3350" s="234">
        <v>38</v>
      </c>
      <c r="R3350" s="233">
        <v>1.5E-3</v>
      </c>
      <c r="S3350" s="234">
        <v>72</v>
      </c>
      <c r="T3350" s="233">
        <v>0</v>
      </c>
      <c r="U3350" s="235">
        <f t="shared" si="364"/>
        <v>5.2560000000000002</v>
      </c>
      <c r="V3350" s="227">
        <f t="shared" si="365"/>
        <v>3.1389999999999998</v>
      </c>
      <c r="W3350" s="227">
        <f t="shared" si="366"/>
        <v>2.96</v>
      </c>
      <c r="X3350" s="227">
        <f t="shared" si="369"/>
        <v>2.9166666666666665</v>
      </c>
      <c r="Y3350" s="227">
        <f t="shared" si="367"/>
        <v>2.3360000000000003</v>
      </c>
      <c r="Z3350" s="227">
        <f t="shared" si="368"/>
        <v>2.1505555555555556</v>
      </c>
      <c r="AA3350" s="227">
        <f t="shared" si="370"/>
        <v>2</v>
      </c>
    </row>
    <row r="3351" spans="2:27" ht="13.5" hidden="1">
      <c r="B3351" s="232" t="s">
        <v>1110</v>
      </c>
      <c r="C3351" s="232" t="s">
        <v>889</v>
      </c>
      <c r="D3351" s="232" t="s">
        <v>982</v>
      </c>
      <c r="E3351" s="232" t="s">
        <v>988</v>
      </c>
      <c r="F3351" s="232">
        <v>1</v>
      </c>
      <c r="G3351" s="232" t="s">
        <v>1322</v>
      </c>
      <c r="H3351" s="233">
        <v>5.8799999999999998E-2</v>
      </c>
      <c r="I3351" s="233">
        <v>0</v>
      </c>
      <c r="J3351" s="233">
        <v>3.6999999999999998E-2</v>
      </c>
      <c r="K3351" s="234">
        <v>160</v>
      </c>
      <c r="L3351" s="233">
        <v>2.12E-2</v>
      </c>
      <c r="M3351" s="234">
        <v>343</v>
      </c>
      <c r="N3351" s="233">
        <v>0</v>
      </c>
      <c r="O3351" s="233">
        <v>0</v>
      </c>
      <c r="P3351" s="233">
        <v>3.56E-2</v>
      </c>
      <c r="Q3351" s="234">
        <v>330</v>
      </c>
      <c r="R3351" s="233">
        <v>1.89E-2</v>
      </c>
      <c r="S3351" s="234">
        <v>807</v>
      </c>
      <c r="T3351" s="233">
        <v>0</v>
      </c>
      <c r="U3351" s="235">
        <f t="shared" si="364"/>
        <v>42.923999999999999</v>
      </c>
      <c r="V3351" s="227">
        <f t="shared" si="365"/>
        <v>27.009999999999998</v>
      </c>
      <c r="W3351" s="227">
        <f t="shared" si="366"/>
        <v>28.809333333333335</v>
      </c>
      <c r="X3351" s="227">
        <f t="shared" si="369"/>
        <v>28.583333333333332</v>
      </c>
      <c r="Y3351" s="227">
        <f t="shared" si="367"/>
        <v>25.988</v>
      </c>
      <c r="Z3351" s="227">
        <f t="shared" si="368"/>
        <v>22.963666666666668</v>
      </c>
      <c r="AA3351" s="227">
        <f t="shared" si="370"/>
        <v>22.416666666666668</v>
      </c>
    </row>
    <row r="3352" spans="2:27" ht="13.5" hidden="1">
      <c r="B3352" s="232" t="s">
        <v>1110</v>
      </c>
      <c r="C3352" s="232" t="s">
        <v>890</v>
      </c>
      <c r="D3352" s="232" t="s">
        <v>982</v>
      </c>
      <c r="E3352" s="232" t="s">
        <v>988</v>
      </c>
      <c r="F3352" s="232">
        <v>4</v>
      </c>
      <c r="G3352" s="232" t="s">
        <v>1311</v>
      </c>
      <c r="H3352" s="233">
        <v>0.33040000000000003</v>
      </c>
      <c r="I3352" s="233">
        <v>0</v>
      </c>
      <c r="J3352" s="233">
        <v>0.17069999999999999</v>
      </c>
      <c r="K3352" s="234">
        <v>750</v>
      </c>
      <c r="L3352" s="233">
        <v>7.8600000000000003E-2</v>
      </c>
      <c r="M3352" s="234">
        <v>1416</v>
      </c>
      <c r="N3352" s="233">
        <v>0</v>
      </c>
      <c r="O3352" s="233">
        <v>0</v>
      </c>
      <c r="P3352" s="233">
        <v>0.13420000000000001</v>
      </c>
      <c r="Q3352" s="234">
        <v>1583</v>
      </c>
      <c r="R3352" s="233">
        <v>5.9799999999999999E-2</v>
      </c>
      <c r="S3352" s="234">
        <v>3008</v>
      </c>
      <c r="T3352" s="233">
        <v>0</v>
      </c>
      <c r="U3352" s="235">
        <f t="shared" si="364"/>
        <v>241.19200000000001</v>
      </c>
      <c r="V3352" s="227">
        <f t="shared" si="365"/>
        <v>124.61099999999999</v>
      </c>
      <c r="W3352" s="227">
        <f t="shared" si="366"/>
        <v>119.878</v>
      </c>
      <c r="X3352" s="227">
        <f t="shared" si="369"/>
        <v>118</v>
      </c>
      <c r="Y3352" s="227">
        <f t="shared" si="367"/>
        <v>97.966000000000008</v>
      </c>
      <c r="Z3352" s="227">
        <f t="shared" si="368"/>
        <v>87.626222222222225</v>
      </c>
      <c r="AA3352" s="227">
        <f t="shared" si="370"/>
        <v>83.555555555555557</v>
      </c>
    </row>
    <row r="3353" spans="2:27" ht="13.5" hidden="1">
      <c r="B3353" s="232" t="s">
        <v>1110</v>
      </c>
      <c r="C3353" s="232" t="s">
        <v>891</v>
      </c>
      <c r="D3353" s="232" t="s">
        <v>982</v>
      </c>
      <c r="E3353" s="232" t="s">
        <v>988</v>
      </c>
      <c r="F3353" s="232">
        <v>8</v>
      </c>
      <c r="G3353" s="232" t="s">
        <v>1312</v>
      </c>
      <c r="H3353" s="233">
        <v>0.54100000000000004</v>
      </c>
      <c r="I3353" s="233">
        <v>0</v>
      </c>
      <c r="J3353" s="233">
        <v>0.31140000000000001</v>
      </c>
      <c r="K3353" s="234">
        <v>1311</v>
      </c>
      <c r="L3353" s="233">
        <v>0.1497</v>
      </c>
      <c r="M3353" s="234">
        <v>2580</v>
      </c>
      <c r="N3353" s="233">
        <v>0</v>
      </c>
      <c r="O3353" s="233">
        <v>0</v>
      </c>
      <c r="P3353" s="233">
        <v>0.23369999999999999</v>
      </c>
      <c r="Q3353" s="234">
        <v>2896</v>
      </c>
      <c r="R3353" s="233">
        <v>0.11020000000000001</v>
      </c>
      <c r="S3353" s="234">
        <v>5529</v>
      </c>
      <c r="T3353" s="233">
        <v>0</v>
      </c>
      <c r="U3353" s="235">
        <f t="shared" si="364"/>
        <v>394.93</v>
      </c>
      <c r="V3353" s="227">
        <f t="shared" si="365"/>
        <v>227.322</v>
      </c>
      <c r="W3353" s="227">
        <f t="shared" si="366"/>
        <v>218.53100000000001</v>
      </c>
      <c r="X3353" s="227">
        <f t="shared" si="369"/>
        <v>215</v>
      </c>
      <c r="Y3353" s="227">
        <f t="shared" si="367"/>
        <v>170.601</v>
      </c>
      <c r="Z3353" s="227">
        <f t="shared" si="368"/>
        <v>160.89044444444443</v>
      </c>
      <c r="AA3353" s="227">
        <f t="shared" si="370"/>
        <v>153.58333333333334</v>
      </c>
    </row>
    <row r="3354" spans="2:27" ht="13.5" hidden="1">
      <c r="B3354" s="232" t="s">
        <v>1110</v>
      </c>
      <c r="C3354" s="232" t="s">
        <v>892</v>
      </c>
      <c r="D3354" s="232" t="s">
        <v>982</v>
      </c>
      <c r="E3354" s="232" t="s">
        <v>988</v>
      </c>
      <c r="F3354" s="232">
        <v>2</v>
      </c>
      <c r="G3354" s="232" t="s">
        <v>1315</v>
      </c>
      <c r="H3354" s="233">
        <v>0.1603</v>
      </c>
      <c r="I3354" s="233">
        <v>0</v>
      </c>
      <c r="J3354" s="233">
        <v>8.7800000000000003E-2</v>
      </c>
      <c r="K3354" s="234">
        <v>372</v>
      </c>
      <c r="L3354" s="233">
        <v>4.19E-2</v>
      </c>
      <c r="M3354" s="234">
        <v>733</v>
      </c>
      <c r="N3354" s="233">
        <v>0</v>
      </c>
      <c r="O3354" s="233">
        <v>0</v>
      </c>
      <c r="P3354" s="233">
        <v>6.6900000000000001E-2</v>
      </c>
      <c r="Q3354" s="234">
        <v>842</v>
      </c>
      <c r="R3354" s="233">
        <v>3.1800000000000002E-2</v>
      </c>
      <c r="S3354" s="234">
        <v>1619</v>
      </c>
      <c r="T3354" s="233">
        <v>0</v>
      </c>
      <c r="U3354" s="235">
        <f t="shared" si="364"/>
        <v>117.01900000000001</v>
      </c>
      <c r="V3354" s="227">
        <f t="shared" si="365"/>
        <v>64.094000000000008</v>
      </c>
      <c r="W3354" s="227">
        <f t="shared" si="366"/>
        <v>61.587000000000003</v>
      </c>
      <c r="X3354" s="227">
        <f t="shared" si="369"/>
        <v>61.083333333333336</v>
      </c>
      <c r="Y3354" s="227">
        <f t="shared" si="367"/>
        <v>48.837000000000003</v>
      </c>
      <c r="Z3354" s="227">
        <f t="shared" si="368"/>
        <v>46.602888888888891</v>
      </c>
      <c r="AA3354" s="227">
        <f t="shared" si="370"/>
        <v>44.972222222222221</v>
      </c>
    </row>
    <row r="3355" spans="2:27" ht="13.5" hidden="1">
      <c r="B3355" s="232" t="s">
        <v>1110</v>
      </c>
      <c r="C3355" s="232" t="s">
        <v>297</v>
      </c>
      <c r="D3355" s="232" t="s">
        <v>982</v>
      </c>
      <c r="E3355" s="232" t="s">
        <v>988</v>
      </c>
      <c r="F3355" s="232">
        <v>2</v>
      </c>
      <c r="G3355" s="232" t="s">
        <v>1314</v>
      </c>
      <c r="H3355" s="233">
        <v>0.10829999999999999</v>
      </c>
      <c r="I3355" s="233">
        <v>0</v>
      </c>
      <c r="J3355" s="233">
        <v>5.6399999999999999E-2</v>
      </c>
      <c r="K3355" s="234">
        <v>240</v>
      </c>
      <c r="L3355" s="233">
        <v>2.7E-2</v>
      </c>
      <c r="M3355" s="234">
        <v>476</v>
      </c>
      <c r="N3355" s="233">
        <v>0</v>
      </c>
      <c r="O3355" s="233">
        <v>0</v>
      </c>
      <c r="P3355" s="233">
        <v>4.4499999999999998E-2</v>
      </c>
      <c r="Q3355" s="234">
        <v>569</v>
      </c>
      <c r="R3355" s="233">
        <v>2.1399999999999999E-2</v>
      </c>
      <c r="S3355" s="234">
        <v>1105</v>
      </c>
      <c r="T3355" s="233">
        <v>0</v>
      </c>
      <c r="U3355" s="235">
        <f t="shared" si="364"/>
        <v>79.058999999999997</v>
      </c>
      <c r="V3355" s="227">
        <f t="shared" si="365"/>
        <v>41.171999999999997</v>
      </c>
      <c r="W3355" s="227">
        <f t="shared" si="366"/>
        <v>39.71</v>
      </c>
      <c r="X3355" s="227">
        <f t="shared" si="369"/>
        <v>39.666666666666664</v>
      </c>
      <c r="Y3355" s="227">
        <f t="shared" si="367"/>
        <v>32.484999999999999</v>
      </c>
      <c r="Z3355" s="227">
        <f t="shared" si="368"/>
        <v>31.427555555555557</v>
      </c>
      <c r="AA3355" s="227">
        <f t="shared" si="370"/>
        <v>30.694444444444443</v>
      </c>
    </row>
    <row r="3356" spans="2:27" ht="13.5" hidden="1">
      <c r="B3356" s="232" t="s">
        <v>1110</v>
      </c>
      <c r="C3356" s="232" t="s">
        <v>893</v>
      </c>
      <c r="D3356" s="232" t="s">
        <v>982</v>
      </c>
      <c r="E3356" s="232" t="s">
        <v>988</v>
      </c>
      <c r="F3356" s="232">
        <v>2</v>
      </c>
      <c r="G3356" s="232" t="s">
        <v>1417</v>
      </c>
      <c r="H3356" s="233">
        <v>1.2999999999999999E-2</v>
      </c>
      <c r="I3356" s="233">
        <v>0</v>
      </c>
      <c r="J3356" s="233">
        <v>7.9000000000000008E-3</v>
      </c>
      <c r="K3356" s="234">
        <v>33</v>
      </c>
      <c r="L3356" s="233">
        <v>3.7000000000000002E-3</v>
      </c>
      <c r="M3356" s="234">
        <v>64</v>
      </c>
      <c r="N3356" s="233">
        <v>0</v>
      </c>
      <c r="O3356" s="233">
        <v>0</v>
      </c>
      <c r="P3356" s="233">
        <v>5.5999999999999999E-3</v>
      </c>
      <c r="Q3356" s="234">
        <v>68</v>
      </c>
      <c r="R3356" s="233">
        <v>2.5999999999999999E-3</v>
      </c>
      <c r="S3356" s="234">
        <v>128</v>
      </c>
      <c r="T3356" s="233">
        <v>0</v>
      </c>
      <c r="U3356" s="235">
        <f t="shared" si="364"/>
        <v>9.49</v>
      </c>
      <c r="V3356" s="227">
        <f t="shared" si="365"/>
        <v>5.7670000000000003</v>
      </c>
      <c r="W3356" s="227">
        <f t="shared" si="366"/>
        <v>5.4510000000000005</v>
      </c>
      <c r="X3356" s="227">
        <f t="shared" si="369"/>
        <v>5.333333333333333</v>
      </c>
      <c r="Y3356" s="227">
        <f t="shared" si="367"/>
        <v>4.0880000000000001</v>
      </c>
      <c r="Z3356" s="227">
        <f t="shared" si="368"/>
        <v>3.786888888888889</v>
      </c>
      <c r="AA3356" s="227">
        <f t="shared" si="370"/>
        <v>3.5555555555555554</v>
      </c>
    </row>
    <row r="3357" spans="2:27" ht="13.5" hidden="1">
      <c r="B3357" s="232" t="s">
        <v>1110</v>
      </c>
      <c r="C3357" s="232" t="s">
        <v>894</v>
      </c>
      <c r="D3357" s="232" t="s">
        <v>982</v>
      </c>
      <c r="E3357" s="232" t="s">
        <v>988</v>
      </c>
      <c r="F3357" s="232">
        <v>2</v>
      </c>
      <c r="G3357" s="232" t="s">
        <v>1418</v>
      </c>
      <c r="H3357" s="233">
        <v>6.4999999999999997E-3</v>
      </c>
      <c r="I3357" s="233">
        <v>0</v>
      </c>
      <c r="J3357" s="233">
        <v>3.8999999999999998E-3</v>
      </c>
      <c r="K3357" s="234">
        <v>16</v>
      </c>
      <c r="L3357" s="233">
        <v>1.9E-3</v>
      </c>
      <c r="M3357" s="234">
        <v>32</v>
      </c>
      <c r="N3357" s="233">
        <v>0</v>
      </c>
      <c r="O3357" s="233">
        <v>0</v>
      </c>
      <c r="P3357" s="233">
        <v>2.8E-3</v>
      </c>
      <c r="Q3357" s="234">
        <v>34</v>
      </c>
      <c r="R3357" s="233">
        <v>1.2999999999999999E-3</v>
      </c>
      <c r="S3357" s="234">
        <v>64</v>
      </c>
      <c r="T3357" s="233">
        <v>0</v>
      </c>
      <c r="U3357" s="235">
        <f t="shared" si="364"/>
        <v>4.7450000000000001</v>
      </c>
      <c r="V3357" s="227">
        <f t="shared" si="365"/>
        <v>2.847</v>
      </c>
      <c r="W3357" s="227">
        <f t="shared" si="366"/>
        <v>2.7203333333333335</v>
      </c>
      <c r="X3357" s="227">
        <f t="shared" si="369"/>
        <v>2.6666666666666665</v>
      </c>
      <c r="Y3357" s="227">
        <f t="shared" si="367"/>
        <v>2.044</v>
      </c>
      <c r="Z3357" s="227">
        <f t="shared" si="368"/>
        <v>1.8934444444444445</v>
      </c>
      <c r="AA3357" s="227">
        <f t="shared" si="370"/>
        <v>1.7777777777777777</v>
      </c>
    </row>
    <row r="3358" spans="2:27" ht="13.5" hidden="1">
      <c r="B3358" s="232" t="s">
        <v>1110</v>
      </c>
      <c r="C3358" s="232" t="s">
        <v>895</v>
      </c>
      <c r="D3358" s="232" t="s">
        <v>982</v>
      </c>
      <c r="E3358" s="232" t="s">
        <v>988</v>
      </c>
      <c r="F3358" s="232">
        <v>2</v>
      </c>
      <c r="G3358" s="232" t="s">
        <v>1322</v>
      </c>
      <c r="H3358" s="233">
        <v>5.7000000000000002E-2</v>
      </c>
      <c r="I3358" s="233">
        <v>0</v>
      </c>
      <c r="J3358" s="233">
        <v>2.87E-2</v>
      </c>
      <c r="K3358" s="234">
        <v>121</v>
      </c>
      <c r="L3358" s="233">
        <v>1.35E-2</v>
      </c>
      <c r="M3358" s="234">
        <v>238</v>
      </c>
      <c r="N3358" s="233">
        <v>0</v>
      </c>
      <c r="O3358" s="233">
        <v>0</v>
      </c>
      <c r="P3358" s="233">
        <v>2.2200000000000001E-2</v>
      </c>
      <c r="Q3358" s="234">
        <v>285</v>
      </c>
      <c r="R3358" s="233">
        <v>1.12E-2</v>
      </c>
      <c r="S3358" s="234">
        <v>553</v>
      </c>
      <c r="T3358" s="233">
        <v>0</v>
      </c>
      <c r="U3358" s="235">
        <f t="shared" si="364"/>
        <v>41.61</v>
      </c>
      <c r="V3358" s="227">
        <f t="shared" si="365"/>
        <v>20.951000000000001</v>
      </c>
      <c r="W3358" s="227">
        <f t="shared" si="366"/>
        <v>19.938333333333333</v>
      </c>
      <c r="X3358" s="227">
        <f t="shared" si="369"/>
        <v>19.833333333333332</v>
      </c>
      <c r="Y3358" s="227">
        <f t="shared" si="367"/>
        <v>16.206</v>
      </c>
      <c r="Z3358" s="227">
        <f t="shared" si="368"/>
        <v>16.092666666666666</v>
      </c>
      <c r="AA3358" s="227">
        <f t="shared" si="370"/>
        <v>15.361111111111111</v>
      </c>
    </row>
    <row r="3359" spans="2:27" ht="13.5" hidden="1">
      <c r="B3359" s="232" t="s">
        <v>1110</v>
      </c>
      <c r="C3359" s="232" t="s">
        <v>896</v>
      </c>
      <c r="D3359" s="232" t="s">
        <v>982</v>
      </c>
      <c r="E3359" s="232" t="s">
        <v>988</v>
      </c>
      <c r="F3359" s="232">
        <v>4</v>
      </c>
      <c r="G3359" s="232" t="s">
        <v>1311</v>
      </c>
      <c r="H3359" s="233">
        <v>0.26429999999999998</v>
      </c>
      <c r="I3359" s="233">
        <v>0</v>
      </c>
      <c r="J3359" s="233">
        <v>0.1757</v>
      </c>
      <c r="K3359" s="234">
        <v>743</v>
      </c>
      <c r="L3359" s="233">
        <v>8.48E-2</v>
      </c>
      <c r="M3359" s="234">
        <v>1465</v>
      </c>
      <c r="N3359" s="233">
        <v>0</v>
      </c>
      <c r="O3359" s="233">
        <v>0</v>
      </c>
      <c r="P3359" s="233">
        <v>0.13489999999999999</v>
      </c>
      <c r="Q3359" s="234">
        <v>1684</v>
      </c>
      <c r="R3359" s="233">
        <v>6.3600000000000004E-2</v>
      </c>
      <c r="S3359" s="234">
        <v>3238</v>
      </c>
      <c r="T3359" s="233">
        <v>0</v>
      </c>
      <c r="U3359" s="235">
        <f t="shared" si="364"/>
        <v>192.93899999999999</v>
      </c>
      <c r="V3359" s="227">
        <f t="shared" si="365"/>
        <v>128.261</v>
      </c>
      <c r="W3359" s="227">
        <f t="shared" si="366"/>
        <v>123.82066666666667</v>
      </c>
      <c r="X3359" s="227">
        <f t="shared" si="369"/>
        <v>122.08333333333333</v>
      </c>
      <c r="Y3359" s="227">
        <f t="shared" si="367"/>
        <v>98.47699999999999</v>
      </c>
      <c r="Z3359" s="227">
        <f t="shared" si="368"/>
        <v>93.205777777777783</v>
      </c>
      <c r="AA3359" s="227">
        <f t="shared" si="370"/>
        <v>89.944444444444443</v>
      </c>
    </row>
    <row r="3360" spans="2:27" ht="13.5" hidden="1">
      <c r="B3360" s="232" t="s">
        <v>1110</v>
      </c>
      <c r="C3360" s="232" t="s">
        <v>897</v>
      </c>
      <c r="D3360" s="232" t="s">
        <v>982</v>
      </c>
      <c r="E3360" s="232" t="s">
        <v>988</v>
      </c>
      <c r="F3360" s="232">
        <v>8</v>
      </c>
      <c r="G3360" s="232" t="s">
        <v>1312</v>
      </c>
      <c r="H3360" s="233">
        <v>0.49940000000000001</v>
      </c>
      <c r="I3360" s="233">
        <v>0</v>
      </c>
      <c r="J3360" s="233">
        <v>0.28620000000000001</v>
      </c>
      <c r="K3360" s="234">
        <v>1206</v>
      </c>
      <c r="L3360" s="233">
        <v>0.13769999999999999</v>
      </c>
      <c r="M3360" s="234">
        <v>2375</v>
      </c>
      <c r="N3360" s="233">
        <v>0</v>
      </c>
      <c r="O3360" s="233">
        <v>0</v>
      </c>
      <c r="P3360" s="233">
        <v>0.2157</v>
      </c>
      <c r="Q3360" s="234">
        <v>2677</v>
      </c>
      <c r="R3360" s="233">
        <v>0.1019</v>
      </c>
      <c r="S3360" s="234">
        <v>5118</v>
      </c>
      <c r="T3360" s="233">
        <v>0</v>
      </c>
      <c r="U3360" s="235">
        <f t="shared" si="364"/>
        <v>364.56200000000001</v>
      </c>
      <c r="V3360" s="227">
        <f t="shared" si="365"/>
        <v>208.92600000000002</v>
      </c>
      <c r="W3360" s="227">
        <f t="shared" si="366"/>
        <v>201.02099999999999</v>
      </c>
      <c r="X3360" s="227">
        <f t="shared" si="369"/>
        <v>197.91666666666666</v>
      </c>
      <c r="Y3360" s="227">
        <f t="shared" si="367"/>
        <v>157.46100000000001</v>
      </c>
      <c r="Z3360" s="227">
        <f t="shared" si="368"/>
        <v>148.74811111111111</v>
      </c>
      <c r="AA3360" s="227">
        <f t="shared" si="370"/>
        <v>142.16666666666666</v>
      </c>
    </row>
    <row r="3361" spans="2:27" ht="13.5" hidden="1">
      <c r="B3361" s="232" t="s">
        <v>1110</v>
      </c>
      <c r="C3361" s="232" t="s">
        <v>898</v>
      </c>
      <c r="D3361" s="232" t="s">
        <v>982</v>
      </c>
      <c r="E3361" s="232" t="s">
        <v>988</v>
      </c>
      <c r="F3361" s="232">
        <v>2</v>
      </c>
      <c r="G3361" s="232" t="s">
        <v>1315</v>
      </c>
      <c r="H3361" s="233">
        <v>0.14990000000000001</v>
      </c>
      <c r="I3361" s="233">
        <v>0</v>
      </c>
      <c r="J3361" s="233">
        <v>8.1600000000000006E-2</v>
      </c>
      <c r="K3361" s="234">
        <v>345</v>
      </c>
      <c r="L3361" s="233">
        <v>3.8899999999999997E-2</v>
      </c>
      <c r="M3361" s="234">
        <v>681</v>
      </c>
      <c r="N3361" s="233">
        <v>0</v>
      </c>
      <c r="O3361" s="233">
        <v>0</v>
      </c>
      <c r="P3361" s="233">
        <v>6.2399999999999997E-2</v>
      </c>
      <c r="Q3361" s="234">
        <v>788</v>
      </c>
      <c r="R3361" s="233">
        <v>2.9700000000000001E-2</v>
      </c>
      <c r="S3361" s="234">
        <v>1516</v>
      </c>
      <c r="T3361" s="233">
        <v>0</v>
      </c>
      <c r="U3361" s="235">
        <f t="shared" si="364"/>
        <v>109.42700000000001</v>
      </c>
      <c r="V3361" s="227">
        <f t="shared" si="365"/>
        <v>59.568000000000005</v>
      </c>
      <c r="W3361" s="227">
        <f t="shared" si="366"/>
        <v>57.146999999999998</v>
      </c>
      <c r="X3361" s="227">
        <f t="shared" si="369"/>
        <v>56.75</v>
      </c>
      <c r="Y3361" s="227">
        <f t="shared" si="367"/>
        <v>45.552</v>
      </c>
      <c r="Z3361" s="227">
        <f t="shared" si="368"/>
        <v>43.56988888888889</v>
      </c>
      <c r="AA3361" s="227">
        <f t="shared" si="370"/>
        <v>42.111111111111114</v>
      </c>
    </row>
    <row r="3362" spans="2:27" ht="13.5" hidden="1">
      <c r="B3362" s="232" t="s">
        <v>1110</v>
      </c>
      <c r="C3362" s="232" t="s">
        <v>899</v>
      </c>
      <c r="D3362" s="232" t="s">
        <v>982</v>
      </c>
      <c r="E3362" s="232" t="s">
        <v>988</v>
      </c>
      <c r="F3362" s="232">
        <v>2</v>
      </c>
      <c r="G3362" s="232" t="s">
        <v>1314</v>
      </c>
      <c r="H3362" s="233">
        <v>0.1031</v>
      </c>
      <c r="I3362" s="233">
        <v>0</v>
      </c>
      <c r="J3362" s="233">
        <v>5.33E-2</v>
      </c>
      <c r="K3362" s="234">
        <v>227</v>
      </c>
      <c r="L3362" s="233">
        <v>2.5499999999999998E-2</v>
      </c>
      <c r="M3362" s="234">
        <v>450</v>
      </c>
      <c r="N3362" s="233">
        <v>0</v>
      </c>
      <c r="O3362" s="233">
        <v>0</v>
      </c>
      <c r="P3362" s="233">
        <v>4.2200000000000001E-2</v>
      </c>
      <c r="Q3362" s="234">
        <v>542</v>
      </c>
      <c r="R3362" s="233">
        <v>2.0400000000000001E-2</v>
      </c>
      <c r="S3362" s="234">
        <v>1054</v>
      </c>
      <c r="T3362" s="233">
        <v>0</v>
      </c>
      <c r="U3362" s="235">
        <f t="shared" si="364"/>
        <v>75.262999999999991</v>
      </c>
      <c r="V3362" s="227">
        <f t="shared" si="365"/>
        <v>38.908999999999999</v>
      </c>
      <c r="W3362" s="227">
        <f t="shared" si="366"/>
        <v>37.531666666666666</v>
      </c>
      <c r="X3362" s="227">
        <f t="shared" si="369"/>
        <v>37.5</v>
      </c>
      <c r="Y3362" s="227">
        <f t="shared" si="367"/>
        <v>30.806000000000001</v>
      </c>
      <c r="Z3362" s="227">
        <f t="shared" si="368"/>
        <v>29.947555555555557</v>
      </c>
      <c r="AA3362" s="227">
        <f t="shared" si="370"/>
        <v>29.277777777777779</v>
      </c>
    </row>
    <row r="3363" spans="2:27" ht="13.5" hidden="1">
      <c r="B3363" s="232" t="s">
        <v>1110</v>
      </c>
      <c r="C3363" s="232" t="s">
        <v>900</v>
      </c>
      <c r="D3363" s="232" t="s">
        <v>982</v>
      </c>
      <c r="E3363" s="232" t="s">
        <v>988</v>
      </c>
      <c r="F3363" s="232">
        <v>2</v>
      </c>
      <c r="G3363" s="232" t="s">
        <v>1417</v>
      </c>
      <c r="H3363" s="233">
        <v>1.17E-2</v>
      </c>
      <c r="I3363" s="233">
        <v>0</v>
      </c>
      <c r="J3363" s="233">
        <v>7.1000000000000004E-3</v>
      </c>
      <c r="K3363" s="234">
        <v>29</v>
      </c>
      <c r="L3363" s="233">
        <v>3.3999999999999998E-3</v>
      </c>
      <c r="M3363" s="234">
        <v>58</v>
      </c>
      <c r="N3363" s="233">
        <v>0</v>
      </c>
      <c r="O3363" s="233">
        <v>0</v>
      </c>
      <c r="P3363" s="233">
        <v>5.1000000000000004E-3</v>
      </c>
      <c r="Q3363" s="234">
        <v>61</v>
      </c>
      <c r="R3363" s="233">
        <v>2.3E-3</v>
      </c>
      <c r="S3363" s="234">
        <v>116</v>
      </c>
      <c r="T3363" s="233">
        <v>0</v>
      </c>
      <c r="U3363" s="235">
        <f t="shared" si="364"/>
        <v>8.5410000000000004</v>
      </c>
      <c r="V3363" s="227">
        <f t="shared" si="365"/>
        <v>5.1830000000000007</v>
      </c>
      <c r="W3363" s="227">
        <f t="shared" si="366"/>
        <v>4.8986666666666663</v>
      </c>
      <c r="X3363" s="227">
        <f t="shared" si="369"/>
        <v>4.833333333333333</v>
      </c>
      <c r="Y3363" s="227">
        <f t="shared" si="367"/>
        <v>3.7230000000000003</v>
      </c>
      <c r="Z3363" s="227">
        <f t="shared" si="368"/>
        <v>3.3734444444444445</v>
      </c>
      <c r="AA3363" s="227">
        <f t="shared" si="370"/>
        <v>3.2222222222222223</v>
      </c>
    </row>
    <row r="3364" spans="2:27" ht="13.5" hidden="1">
      <c r="B3364" s="232" t="s">
        <v>1110</v>
      </c>
      <c r="C3364" s="232" t="s">
        <v>901</v>
      </c>
      <c r="D3364" s="232" t="s">
        <v>982</v>
      </c>
      <c r="E3364" s="232" t="s">
        <v>988</v>
      </c>
      <c r="F3364" s="232">
        <v>2</v>
      </c>
      <c r="G3364" s="232" t="s">
        <v>1418</v>
      </c>
      <c r="H3364" s="233">
        <v>5.8999999999999999E-3</v>
      </c>
      <c r="I3364" s="233">
        <v>0</v>
      </c>
      <c r="J3364" s="233">
        <v>3.5000000000000001E-3</v>
      </c>
      <c r="K3364" s="234">
        <v>15</v>
      </c>
      <c r="L3364" s="233">
        <v>1.6999999999999999E-3</v>
      </c>
      <c r="M3364" s="234">
        <v>29</v>
      </c>
      <c r="N3364" s="233">
        <v>0</v>
      </c>
      <c r="O3364" s="233">
        <v>0</v>
      </c>
      <c r="P3364" s="233">
        <v>2.5000000000000001E-3</v>
      </c>
      <c r="Q3364" s="234">
        <v>31</v>
      </c>
      <c r="R3364" s="233">
        <v>1.1999999999999999E-3</v>
      </c>
      <c r="S3364" s="234">
        <v>58</v>
      </c>
      <c r="T3364" s="233">
        <v>0</v>
      </c>
      <c r="U3364" s="235">
        <f t="shared" si="364"/>
        <v>4.3069999999999995</v>
      </c>
      <c r="V3364" s="227">
        <f t="shared" si="365"/>
        <v>2.5550000000000002</v>
      </c>
      <c r="W3364" s="227">
        <f t="shared" si="366"/>
        <v>2.4909999999999997</v>
      </c>
      <c r="X3364" s="227">
        <f t="shared" si="369"/>
        <v>2.4166666666666665</v>
      </c>
      <c r="Y3364" s="227">
        <f t="shared" si="367"/>
        <v>1.825</v>
      </c>
      <c r="Z3364" s="227">
        <f t="shared" si="368"/>
        <v>1.7371111111111111</v>
      </c>
      <c r="AA3364" s="227">
        <f t="shared" si="370"/>
        <v>1.6111111111111112</v>
      </c>
    </row>
    <row r="3365" spans="2:27" ht="13.5" hidden="1">
      <c r="B3365" s="232" t="s">
        <v>1110</v>
      </c>
      <c r="C3365" s="232" t="s">
        <v>902</v>
      </c>
      <c r="D3365" s="232" t="s">
        <v>982</v>
      </c>
      <c r="E3365" s="232" t="s">
        <v>988</v>
      </c>
      <c r="F3365" s="232">
        <v>2</v>
      </c>
      <c r="G3365" s="232" t="s">
        <v>1322</v>
      </c>
      <c r="H3365" s="233">
        <v>5.4399999999999997E-2</v>
      </c>
      <c r="I3365" s="233">
        <v>0</v>
      </c>
      <c r="J3365" s="233">
        <v>2.7099999999999999E-2</v>
      </c>
      <c r="K3365" s="234">
        <v>114</v>
      </c>
      <c r="L3365" s="233">
        <v>1.2699999999999999E-2</v>
      </c>
      <c r="M3365" s="234">
        <v>226</v>
      </c>
      <c r="N3365" s="233">
        <v>0</v>
      </c>
      <c r="O3365" s="233">
        <v>0</v>
      </c>
      <c r="P3365" s="233">
        <v>2.1100000000000001E-2</v>
      </c>
      <c r="Q3365" s="234">
        <v>271</v>
      </c>
      <c r="R3365" s="233">
        <v>1.0699999999999999E-2</v>
      </c>
      <c r="S3365" s="234">
        <v>527</v>
      </c>
      <c r="T3365" s="233">
        <v>0</v>
      </c>
      <c r="U3365" s="235">
        <f t="shared" si="364"/>
        <v>39.711999999999996</v>
      </c>
      <c r="V3365" s="227">
        <f t="shared" si="365"/>
        <v>19.782999999999998</v>
      </c>
      <c r="W3365" s="227">
        <f t="shared" si="366"/>
        <v>18.771000000000001</v>
      </c>
      <c r="X3365" s="227">
        <f t="shared" si="369"/>
        <v>18.833333333333332</v>
      </c>
      <c r="Y3365" s="227">
        <f t="shared" si="367"/>
        <v>15.403</v>
      </c>
      <c r="Z3365" s="227">
        <f t="shared" si="368"/>
        <v>15.338777777777779</v>
      </c>
      <c r="AA3365" s="227">
        <f t="shared" si="370"/>
        <v>14.638888888888889</v>
      </c>
    </row>
    <row r="3366" spans="2:27" ht="13.5" hidden="1">
      <c r="B3366" s="232" t="s">
        <v>1110</v>
      </c>
      <c r="C3366" s="232" t="s">
        <v>903</v>
      </c>
      <c r="D3366" s="232" t="s">
        <v>982</v>
      </c>
      <c r="E3366" s="232" t="s">
        <v>988</v>
      </c>
      <c r="F3366" s="232">
        <v>4</v>
      </c>
      <c r="G3366" s="232" t="s">
        <v>1311</v>
      </c>
      <c r="H3366" s="233">
        <v>0.24349999999999999</v>
      </c>
      <c r="I3366" s="233">
        <v>0</v>
      </c>
      <c r="J3366" s="233">
        <v>0.16309999999999999</v>
      </c>
      <c r="K3366" s="234">
        <v>691</v>
      </c>
      <c r="L3366" s="233">
        <v>7.8899999999999998E-2</v>
      </c>
      <c r="M3366" s="234">
        <v>1362</v>
      </c>
      <c r="N3366" s="233">
        <v>0</v>
      </c>
      <c r="O3366" s="233">
        <v>0</v>
      </c>
      <c r="P3366" s="233">
        <v>0.12590000000000001</v>
      </c>
      <c r="Q3366" s="234">
        <v>1575</v>
      </c>
      <c r="R3366" s="233">
        <v>5.9400000000000001E-2</v>
      </c>
      <c r="S3366" s="234">
        <v>3032</v>
      </c>
      <c r="T3366" s="233">
        <v>0</v>
      </c>
      <c r="U3366" s="235">
        <f t="shared" si="364"/>
        <v>177.755</v>
      </c>
      <c r="V3366" s="227">
        <f t="shared" si="365"/>
        <v>119.063</v>
      </c>
      <c r="W3366" s="227">
        <f t="shared" si="366"/>
        <v>115.18033333333334</v>
      </c>
      <c r="X3366" s="227">
        <f t="shared" si="369"/>
        <v>113.5</v>
      </c>
      <c r="Y3366" s="227">
        <f t="shared" si="367"/>
        <v>91.907000000000011</v>
      </c>
      <c r="Z3366" s="227">
        <f t="shared" si="368"/>
        <v>87.111999999999995</v>
      </c>
      <c r="AA3366" s="227">
        <f t="shared" si="370"/>
        <v>84.222222222222229</v>
      </c>
    </row>
    <row r="3367" spans="2:27" ht="13.5" hidden="1">
      <c r="B3367" s="232" t="s">
        <v>1110</v>
      </c>
      <c r="C3367" s="232" t="s">
        <v>1080</v>
      </c>
      <c r="D3367" s="232" t="s">
        <v>982</v>
      </c>
      <c r="E3367" s="232" t="s">
        <v>988</v>
      </c>
      <c r="F3367" s="232">
        <v>8</v>
      </c>
      <c r="G3367" s="232" t="s">
        <v>1312</v>
      </c>
      <c r="H3367" s="233">
        <v>0.45779999999999998</v>
      </c>
      <c r="I3367" s="233">
        <v>0</v>
      </c>
      <c r="J3367" s="233">
        <v>0.26129999999999998</v>
      </c>
      <c r="K3367" s="234">
        <v>1102</v>
      </c>
      <c r="L3367" s="233">
        <v>0.12590000000000001</v>
      </c>
      <c r="M3367" s="234">
        <v>2171</v>
      </c>
      <c r="N3367" s="233">
        <v>0</v>
      </c>
      <c r="O3367" s="233">
        <v>0</v>
      </c>
      <c r="P3367" s="233">
        <v>0.19769999999999999</v>
      </c>
      <c r="Q3367" s="234">
        <v>2458</v>
      </c>
      <c r="R3367" s="233">
        <v>9.35E-2</v>
      </c>
      <c r="S3367" s="234">
        <v>4706</v>
      </c>
      <c r="T3367" s="233">
        <v>0</v>
      </c>
      <c r="U3367" s="235">
        <f t="shared" si="364"/>
        <v>334.19400000000002</v>
      </c>
      <c r="V3367" s="227">
        <f t="shared" si="365"/>
        <v>190.749</v>
      </c>
      <c r="W3367" s="227">
        <f t="shared" si="366"/>
        <v>183.74033333333335</v>
      </c>
      <c r="X3367" s="227">
        <f t="shared" si="369"/>
        <v>180.91666666666666</v>
      </c>
      <c r="Y3367" s="227">
        <f t="shared" si="367"/>
        <v>144.321</v>
      </c>
      <c r="Z3367" s="227">
        <f t="shared" si="368"/>
        <v>136.53277777777777</v>
      </c>
      <c r="AA3367" s="227">
        <f t="shared" si="370"/>
        <v>130.72222222222223</v>
      </c>
    </row>
    <row r="3368" spans="2:27" ht="13.5" hidden="1">
      <c r="B3368" s="232" t="s">
        <v>1110</v>
      </c>
      <c r="C3368" s="232" t="s">
        <v>1081</v>
      </c>
      <c r="D3368" s="232" t="s">
        <v>982</v>
      </c>
      <c r="E3368" s="232" t="s">
        <v>988</v>
      </c>
      <c r="F3368" s="232">
        <v>2</v>
      </c>
      <c r="G3368" s="232" t="s">
        <v>1315</v>
      </c>
      <c r="H3368" s="233">
        <v>0.13950000000000001</v>
      </c>
      <c r="I3368" s="233">
        <v>0</v>
      </c>
      <c r="J3368" s="233">
        <v>7.5300000000000006E-2</v>
      </c>
      <c r="K3368" s="234">
        <v>319</v>
      </c>
      <c r="L3368" s="233">
        <v>3.5999999999999997E-2</v>
      </c>
      <c r="M3368" s="234">
        <v>630</v>
      </c>
      <c r="N3368" s="233">
        <v>0</v>
      </c>
      <c r="O3368" s="233">
        <v>0</v>
      </c>
      <c r="P3368" s="233">
        <v>5.79E-2</v>
      </c>
      <c r="Q3368" s="234">
        <v>733</v>
      </c>
      <c r="R3368" s="233">
        <v>2.76E-2</v>
      </c>
      <c r="S3368" s="234">
        <v>1413</v>
      </c>
      <c r="T3368" s="233">
        <v>0</v>
      </c>
      <c r="U3368" s="235">
        <f t="shared" si="364"/>
        <v>101.83500000000001</v>
      </c>
      <c r="V3368" s="227">
        <f t="shared" si="365"/>
        <v>54.969000000000001</v>
      </c>
      <c r="W3368" s="227">
        <f t="shared" si="366"/>
        <v>52.86333333333333</v>
      </c>
      <c r="X3368" s="227">
        <f t="shared" si="369"/>
        <v>52.5</v>
      </c>
      <c r="Y3368" s="227">
        <f t="shared" si="367"/>
        <v>42.267000000000003</v>
      </c>
      <c r="Z3368" s="227">
        <f t="shared" si="368"/>
        <v>40.50911111111111</v>
      </c>
      <c r="AA3368" s="227">
        <f t="shared" si="370"/>
        <v>39.25</v>
      </c>
    </row>
    <row r="3369" spans="2:27" ht="13.5" hidden="1">
      <c r="B3369" s="232" t="s">
        <v>1110</v>
      </c>
      <c r="C3369" s="232" t="s">
        <v>1082</v>
      </c>
      <c r="D3369" s="232" t="s">
        <v>982</v>
      </c>
      <c r="E3369" s="232" t="s">
        <v>988</v>
      </c>
      <c r="F3369" s="232">
        <v>2</v>
      </c>
      <c r="G3369" s="232" t="s">
        <v>1314</v>
      </c>
      <c r="H3369" s="233">
        <v>9.7900000000000001E-2</v>
      </c>
      <c r="I3369" s="233">
        <v>0</v>
      </c>
      <c r="J3369" s="233">
        <v>5.0200000000000002E-2</v>
      </c>
      <c r="K3369" s="234">
        <v>214</v>
      </c>
      <c r="L3369" s="233">
        <v>2.4E-2</v>
      </c>
      <c r="M3369" s="234">
        <v>424</v>
      </c>
      <c r="N3369" s="233">
        <v>0</v>
      </c>
      <c r="O3369" s="233">
        <v>0</v>
      </c>
      <c r="P3369" s="233">
        <v>0.04</v>
      </c>
      <c r="Q3369" s="234">
        <v>514</v>
      </c>
      <c r="R3369" s="233">
        <v>1.9300000000000001E-2</v>
      </c>
      <c r="S3369" s="234">
        <v>1002</v>
      </c>
      <c r="T3369" s="233">
        <v>0</v>
      </c>
      <c r="U3369" s="235">
        <f t="shared" si="364"/>
        <v>71.466999999999999</v>
      </c>
      <c r="V3369" s="227">
        <f t="shared" si="365"/>
        <v>36.646000000000001</v>
      </c>
      <c r="W3369" s="227">
        <f t="shared" si="366"/>
        <v>35.353333333333332</v>
      </c>
      <c r="X3369" s="227">
        <f t="shared" si="369"/>
        <v>35.333333333333336</v>
      </c>
      <c r="Y3369" s="227">
        <f t="shared" si="367"/>
        <v>29.2</v>
      </c>
      <c r="Z3369" s="227">
        <f t="shared" si="368"/>
        <v>28.366777777777777</v>
      </c>
      <c r="AA3369" s="227">
        <f t="shared" si="370"/>
        <v>27.833333333333332</v>
      </c>
    </row>
    <row r="3370" spans="2:27" ht="13.5" hidden="1">
      <c r="B3370" s="232" t="s">
        <v>1110</v>
      </c>
      <c r="C3370" s="232" t="s">
        <v>1083</v>
      </c>
      <c r="D3370" s="232" t="s">
        <v>982</v>
      </c>
      <c r="E3370" s="232" t="s">
        <v>988</v>
      </c>
      <c r="F3370" s="232">
        <v>2</v>
      </c>
      <c r="G3370" s="232" t="s">
        <v>1417</v>
      </c>
      <c r="H3370" s="233">
        <v>1.04E-2</v>
      </c>
      <c r="I3370" s="233">
        <v>0</v>
      </c>
      <c r="J3370" s="233">
        <v>6.3E-3</v>
      </c>
      <c r="K3370" s="234">
        <v>26</v>
      </c>
      <c r="L3370" s="233">
        <v>3.0000000000000001E-3</v>
      </c>
      <c r="M3370" s="234">
        <v>51</v>
      </c>
      <c r="N3370" s="233">
        <v>0</v>
      </c>
      <c r="O3370" s="233">
        <v>0</v>
      </c>
      <c r="P3370" s="233">
        <v>4.4999999999999997E-3</v>
      </c>
      <c r="Q3370" s="234">
        <v>55</v>
      </c>
      <c r="R3370" s="233">
        <v>2.0999999999999999E-3</v>
      </c>
      <c r="S3370" s="234">
        <v>103</v>
      </c>
      <c r="T3370" s="233">
        <v>0</v>
      </c>
      <c r="U3370" s="235">
        <f t="shared" si="364"/>
        <v>7.5919999999999996</v>
      </c>
      <c r="V3370" s="227">
        <f t="shared" si="365"/>
        <v>4.5990000000000002</v>
      </c>
      <c r="W3370" s="227">
        <f t="shared" si="366"/>
        <v>4.3566666666666665</v>
      </c>
      <c r="X3370" s="227">
        <f t="shared" si="369"/>
        <v>4.25</v>
      </c>
      <c r="Y3370" s="227">
        <f t="shared" si="367"/>
        <v>3.2849999999999997</v>
      </c>
      <c r="Z3370" s="227">
        <f t="shared" si="368"/>
        <v>3.0607777777777776</v>
      </c>
      <c r="AA3370" s="227">
        <f t="shared" si="370"/>
        <v>2.8611111111111112</v>
      </c>
    </row>
    <row r="3371" spans="2:27" ht="13.5" hidden="1">
      <c r="B3371" s="232" t="s">
        <v>1110</v>
      </c>
      <c r="C3371" s="232" t="s">
        <v>1084</v>
      </c>
      <c r="D3371" s="232" t="s">
        <v>982</v>
      </c>
      <c r="E3371" s="232" t="s">
        <v>988</v>
      </c>
      <c r="F3371" s="232">
        <v>2</v>
      </c>
      <c r="G3371" s="232" t="s">
        <v>1418</v>
      </c>
      <c r="H3371" s="233">
        <v>5.1999999999999998E-3</v>
      </c>
      <c r="I3371" s="233">
        <v>0</v>
      </c>
      <c r="J3371" s="233">
        <v>3.0999999999999999E-3</v>
      </c>
      <c r="K3371" s="234">
        <v>13</v>
      </c>
      <c r="L3371" s="233">
        <v>1.5E-3</v>
      </c>
      <c r="M3371" s="234">
        <v>26</v>
      </c>
      <c r="N3371" s="233">
        <v>0</v>
      </c>
      <c r="O3371" s="233">
        <v>0</v>
      </c>
      <c r="P3371" s="233">
        <v>2.2000000000000001E-3</v>
      </c>
      <c r="Q3371" s="234">
        <v>27</v>
      </c>
      <c r="R3371" s="233">
        <v>1E-3</v>
      </c>
      <c r="S3371" s="234">
        <v>51</v>
      </c>
      <c r="T3371" s="233">
        <v>0</v>
      </c>
      <c r="U3371" s="235">
        <f t="shared" si="364"/>
        <v>3.7959999999999998</v>
      </c>
      <c r="V3371" s="227">
        <f t="shared" si="365"/>
        <v>2.2629999999999999</v>
      </c>
      <c r="W3371" s="227">
        <f t="shared" si="366"/>
        <v>2.1783333333333332</v>
      </c>
      <c r="X3371" s="227">
        <f t="shared" si="369"/>
        <v>2.1666666666666665</v>
      </c>
      <c r="Y3371" s="227">
        <f t="shared" si="367"/>
        <v>1.6060000000000001</v>
      </c>
      <c r="Z3371" s="227">
        <f t="shared" si="368"/>
        <v>1.48</v>
      </c>
      <c r="AA3371" s="227">
        <f t="shared" si="370"/>
        <v>1.4166666666666667</v>
      </c>
    </row>
    <row r="3372" spans="2:27" ht="13.5" hidden="1">
      <c r="B3372" s="232" t="s">
        <v>1110</v>
      </c>
      <c r="C3372" s="232" t="s">
        <v>1085</v>
      </c>
      <c r="D3372" s="232" t="s">
        <v>982</v>
      </c>
      <c r="E3372" s="232" t="s">
        <v>988</v>
      </c>
      <c r="F3372" s="232">
        <v>2</v>
      </c>
      <c r="G3372" s="232" t="s">
        <v>1322</v>
      </c>
      <c r="H3372" s="233">
        <v>5.21E-2</v>
      </c>
      <c r="I3372" s="233">
        <v>0</v>
      </c>
      <c r="J3372" s="233">
        <v>2.5600000000000001E-2</v>
      </c>
      <c r="K3372" s="234">
        <v>107</v>
      </c>
      <c r="L3372" s="233">
        <v>1.2E-2</v>
      </c>
      <c r="M3372" s="234">
        <v>213</v>
      </c>
      <c r="N3372" s="233">
        <v>0</v>
      </c>
      <c r="O3372" s="233">
        <v>0</v>
      </c>
      <c r="P3372" s="233">
        <v>0.02</v>
      </c>
      <c r="Q3372" s="234">
        <v>257</v>
      </c>
      <c r="R3372" s="233">
        <v>1.0200000000000001E-2</v>
      </c>
      <c r="S3372" s="234">
        <v>502</v>
      </c>
      <c r="T3372" s="233">
        <v>0</v>
      </c>
      <c r="U3372" s="235">
        <f t="shared" si="364"/>
        <v>38.033000000000001</v>
      </c>
      <c r="V3372" s="227">
        <f t="shared" si="365"/>
        <v>18.688000000000002</v>
      </c>
      <c r="W3372" s="227">
        <f t="shared" si="366"/>
        <v>17.676666666666666</v>
      </c>
      <c r="X3372" s="227">
        <f t="shared" si="369"/>
        <v>17.75</v>
      </c>
      <c r="Y3372" s="227">
        <f t="shared" si="367"/>
        <v>14.6</v>
      </c>
      <c r="Z3372" s="227">
        <f t="shared" si="368"/>
        <v>14.584888888888891</v>
      </c>
      <c r="AA3372" s="227">
        <f t="shared" si="370"/>
        <v>13.944444444444445</v>
      </c>
    </row>
    <row r="3373" spans="2:27" ht="13.5" hidden="1">
      <c r="B3373" s="232" t="s">
        <v>1110</v>
      </c>
      <c r="C3373" s="232" t="s">
        <v>1086</v>
      </c>
      <c r="D3373" s="232" t="s">
        <v>982</v>
      </c>
      <c r="E3373" s="232" t="s">
        <v>988</v>
      </c>
      <c r="F3373" s="232">
        <v>4</v>
      </c>
      <c r="G3373" s="232" t="s">
        <v>1311</v>
      </c>
      <c r="H3373" s="233">
        <v>0.22270000000000001</v>
      </c>
      <c r="I3373" s="233">
        <v>0</v>
      </c>
      <c r="J3373" s="233">
        <v>0.1507</v>
      </c>
      <c r="K3373" s="234">
        <v>639</v>
      </c>
      <c r="L3373" s="233">
        <v>7.2900000000000006E-2</v>
      </c>
      <c r="M3373" s="234">
        <v>1260</v>
      </c>
      <c r="N3373" s="233">
        <v>0</v>
      </c>
      <c r="O3373" s="233">
        <v>0</v>
      </c>
      <c r="P3373" s="233">
        <v>0.1168</v>
      </c>
      <c r="Q3373" s="234">
        <v>1465</v>
      </c>
      <c r="R3373" s="233">
        <v>5.5300000000000002E-2</v>
      </c>
      <c r="S3373" s="234">
        <v>2826</v>
      </c>
      <c r="T3373" s="233">
        <v>0</v>
      </c>
      <c r="U3373" s="235">
        <f t="shared" si="364"/>
        <v>162.571</v>
      </c>
      <c r="V3373" s="227">
        <f t="shared" si="365"/>
        <v>110.011</v>
      </c>
      <c r="W3373" s="227">
        <f t="shared" si="366"/>
        <v>106.46700000000001</v>
      </c>
      <c r="X3373" s="227">
        <f t="shared" si="369"/>
        <v>105</v>
      </c>
      <c r="Y3373" s="227">
        <f t="shared" si="367"/>
        <v>85.263999999999996</v>
      </c>
      <c r="Z3373" s="227">
        <f t="shared" si="368"/>
        <v>81.063444444444443</v>
      </c>
      <c r="AA3373" s="227">
        <f t="shared" si="370"/>
        <v>78.5</v>
      </c>
    </row>
    <row r="3374" spans="2:27" ht="13.5" hidden="1">
      <c r="B3374" s="232" t="s">
        <v>1110</v>
      </c>
      <c r="C3374" s="232" t="s">
        <v>1419</v>
      </c>
      <c r="D3374" s="232" t="s">
        <v>982</v>
      </c>
      <c r="E3374" s="232" t="s">
        <v>988</v>
      </c>
      <c r="F3374" s="232">
        <v>448</v>
      </c>
      <c r="G3374" s="232" t="s">
        <v>1420</v>
      </c>
      <c r="H3374" s="233">
        <v>263.59500000000003</v>
      </c>
      <c r="I3374" s="233">
        <v>0</v>
      </c>
      <c r="J3374" s="233">
        <v>162.42196999999999</v>
      </c>
      <c r="K3374" s="234">
        <v>677544</v>
      </c>
      <c r="L3374" s="233">
        <v>77.345219999999998</v>
      </c>
      <c r="M3374" s="234">
        <v>1327997</v>
      </c>
      <c r="N3374" s="233">
        <v>0</v>
      </c>
      <c r="O3374" s="233">
        <v>0</v>
      </c>
      <c r="P3374" s="233">
        <v>84.706909999999993</v>
      </c>
      <c r="Q3374" s="234">
        <v>1030653</v>
      </c>
      <c r="R3374" s="233">
        <v>39.218159999999997</v>
      </c>
      <c r="S3374" s="234">
        <v>1937713</v>
      </c>
      <c r="T3374" s="233">
        <v>0</v>
      </c>
      <c r="U3374" s="235">
        <f t="shared" si="364"/>
        <v>192424.35</v>
      </c>
      <c r="V3374" s="227">
        <f t="shared" si="365"/>
        <v>118568.03809999999</v>
      </c>
      <c r="W3374" s="227">
        <f t="shared" si="366"/>
        <v>112924.01060000001</v>
      </c>
      <c r="X3374" s="227">
        <f t="shared" si="369"/>
        <v>110666.41666666667</v>
      </c>
      <c r="Y3374" s="227">
        <f t="shared" si="367"/>
        <v>61836.044299999994</v>
      </c>
      <c r="Z3374" s="227">
        <f t="shared" si="368"/>
        <v>57258.506800000003</v>
      </c>
      <c r="AA3374" s="227">
        <f t="shared" si="370"/>
        <v>53825.361111111109</v>
      </c>
    </row>
    <row r="3375" spans="2:27" ht="13.5" hidden="1">
      <c r="B3375" s="232" t="s">
        <v>1110</v>
      </c>
      <c r="C3375" s="232" t="s">
        <v>1421</v>
      </c>
      <c r="D3375" s="232" t="s">
        <v>982</v>
      </c>
      <c r="E3375" s="232" t="s">
        <v>988</v>
      </c>
      <c r="F3375" s="232">
        <v>448</v>
      </c>
      <c r="G3375" s="232" t="s">
        <v>1422</v>
      </c>
      <c r="H3375" s="233">
        <v>65.992000000000004</v>
      </c>
      <c r="I3375" s="233">
        <v>0</v>
      </c>
      <c r="J3375" s="233">
        <v>40.650210000000001</v>
      </c>
      <c r="K3375" s="234">
        <v>169582</v>
      </c>
      <c r="L3375" s="233">
        <v>19.35867</v>
      </c>
      <c r="M3375" s="234">
        <v>332391</v>
      </c>
      <c r="N3375" s="233">
        <v>0</v>
      </c>
      <c r="O3375" s="233">
        <v>0</v>
      </c>
      <c r="P3375" s="233">
        <v>21.21707</v>
      </c>
      <c r="Q3375" s="234">
        <v>258193</v>
      </c>
      <c r="R3375" s="233">
        <v>9.8247199999999992</v>
      </c>
      <c r="S3375" s="234">
        <v>485489</v>
      </c>
      <c r="T3375" s="233">
        <v>0</v>
      </c>
      <c r="U3375" s="235">
        <f t="shared" si="364"/>
        <v>48174.16</v>
      </c>
      <c r="V3375" s="227">
        <f t="shared" si="365"/>
        <v>29674.653300000002</v>
      </c>
      <c r="W3375" s="227">
        <f t="shared" si="366"/>
        <v>28263.662433333335</v>
      </c>
      <c r="X3375" s="227">
        <f t="shared" si="369"/>
        <v>27699.25</v>
      </c>
      <c r="Y3375" s="227">
        <f t="shared" si="367"/>
        <v>15488.4611</v>
      </c>
      <c r="Z3375" s="227">
        <f t="shared" si="368"/>
        <v>14344.073377777777</v>
      </c>
      <c r="AA3375" s="227">
        <f t="shared" si="370"/>
        <v>13485.805555555555</v>
      </c>
    </row>
    <row r="3376" spans="2:27" ht="13.5" hidden="1">
      <c r="B3376" s="232" t="s">
        <v>1110</v>
      </c>
      <c r="C3376" s="232" t="s">
        <v>1423</v>
      </c>
      <c r="D3376" s="232" t="s">
        <v>982</v>
      </c>
      <c r="E3376" s="232" t="s">
        <v>988</v>
      </c>
      <c r="F3376" s="232">
        <v>224</v>
      </c>
      <c r="G3376" s="232" t="s">
        <v>1422</v>
      </c>
      <c r="H3376" s="233">
        <v>56.104599999999998</v>
      </c>
      <c r="I3376" s="233">
        <v>0</v>
      </c>
      <c r="J3376" s="233">
        <v>34.55715</v>
      </c>
      <c r="K3376" s="234">
        <v>144165</v>
      </c>
      <c r="L3376" s="233">
        <v>16.45721</v>
      </c>
      <c r="M3376" s="234">
        <v>282574</v>
      </c>
      <c r="N3376" s="233">
        <v>0</v>
      </c>
      <c r="O3376" s="233">
        <v>0</v>
      </c>
      <c r="P3376" s="233">
        <v>18.04025</v>
      </c>
      <c r="Q3376" s="234">
        <v>219542</v>
      </c>
      <c r="R3376" s="233">
        <v>8.3539700000000003</v>
      </c>
      <c r="S3376" s="234">
        <v>412824</v>
      </c>
      <c r="T3376" s="233">
        <v>0</v>
      </c>
      <c r="U3376" s="235">
        <f t="shared" si="364"/>
        <v>40956.358</v>
      </c>
      <c r="V3376" s="227">
        <f t="shared" si="365"/>
        <v>25226.719499999999</v>
      </c>
      <c r="W3376" s="227">
        <f t="shared" si="366"/>
        <v>24027.513299999999</v>
      </c>
      <c r="X3376" s="227">
        <f t="shared" si="369"/>
        <v>23547.833333333332</v>
      </c>
      <c r="Y3376" s="227">
        <f t="shared" si="367"/>
        <v>13169.3825</v>
      </c>
      <c r="Z3376" s="227">
        <f t="shared" si="368"/>
        <v>12196.786988888889</v>
      </c>
      <c r="AA3376" s="227">
        <f t="shared" si="370"/>
        <v>11467.333333333334</v>
      </c>
    </row>
    <row r="3377" spans="2:27" ht="13.5" hidden="1">
      <c r="B3377" s="232" t="s">
        <v>1110</v>
      </c>
      <c r="C3377" s="232" t="s">
        <v>904</v>
      </c>
      <c r="D3377" s="232" t="s">
        <v>982</v>
      </c>
      <c r="E3377" s="232" t="s">
        <v>988</v>
      </c>
      <c r="F3377" s="232">
        <v>64</v>
      </c>
      <c r="G3377" s="232" t="s">
        <v>1424</v>
      </c>
      <c r="H3377" s="233">
        <v>9.7710000000000008</v>
      </c>
      <c r="I3377" s="233">
        <v>0</v>
      </c>
      <c r="J3377" s="233">
        <v>5.992</v>
      </c>
      <c r="K3377" s="234">
        <v>25032</v>
      </c>
      <c r="L3377" s="233">
        <v>2.85</v>
      </c>
      <c r="M3377" s="234">
        <v>49009</v>
      </c>
      <c r="N3377" s="233">
        <v>0</v>
      </c>
      <c r="O3377" s="233">
        <v>0</v>
      </c>
      <c r="P3377" s="233">
        <v>3.1419999999999999</v>
      </c>
      <c r="Q3377" s="234">
        <v>38182</v>
      </c>
      <c r="R3377" s="233">
        <v>1.452</v>
      </c>
      <c r="S3377" s="234">
        <v>71815</v>
      </c>
      <c r="T3377" s="233">
        <v>0</v>
      </c>
      <c r="U3377" s="235">
        <f t="shared" si="364"/>
        <v>7132.8300000000008</v>
      </c>
      <c r="V3377" s="227">
        <f t="shared" si="365"/>
        <v>4374.16</v>
      </c>
      <c r="W3377" s="227">
        <f t="shared" si="366"/>
        <v>4166.5</v>
      </c>
      <c r="X3377" s="227">
        <f t="shared" si="369"/>
        <v>4084.0833333333335</v>
      </c>
      <c r="Y3377" s="227">
        <f t="shared" si="367"/>
        <v>2293.66</v>
      </c>
      <c r="Z3377" s="227">
        <f t="shared" si="368"/>
        <v>2120.5711111111113</v>
      </c>
      <c r="AA3377" s="227">
        <f t="shared" si="370"/>
        <v>1994.8611111111111</v>
      </c>
    </row>
    <row r="3378" spans="2:27" ht="13.5" hidden="1">
      <c r="B3378" s="232" t="s">
        <v>1110</v>
      </c>
      <c r="C3378" s="232" t="s">
        <v>905</v>
      </c>
      <c r="D3378" s="232" t="s">
        <v>982</v>
      </c>
      <c r="E3378" s="232" t="s">
        <v>988</v>
      </c>
      <c r="F3378" s="232">
        <v>128</v>
      </c>
      <c r="G3378" s="232" t="s">
        <v>1425</v>
      </c>
      <c r="H3378" s="233">
        <v>19.440999999999999</v>
      </c>
      <c r="I3378" s="233">
        <v>0</v>
      </c>
      <c r="J3378" s="233">
        <v>11.951000000000001</v>
      </c>
      <c r="K3378" s="234">
        <v>49889</v>
      </c>
      <c r="L3378" s="233">
        <v>5.6879999999999997</v>
      </c>
      <c r="M3378" s="234">
        <v>97727</v>
      </c>
      <c r="N3378" s="233">
        <v>0</v>
      </c>
      <c r="O3378" s="233">
        <v>0</v>
      </c>
      <c r="P3378" s="233">
        <v>6.2519999999999998</v>
      </c>
      <c r="Q3378" s="234">
        <v>75999</v>
      </c>
      <c r="R3378" s="233">
        <v>2.891</v>
      </c>
      <c r="S3378" s="234">
        <v>142910</v>
      </c>
      <c r="T3378" s="233">
        <v>0</v>
      </c>
      <c r="U3378" s="235">
        <f t="shared" si="364"/>
        <v>14191.929999999998</v>
      </c>
      <c r="V3378" s="227">
        <f t="shared" si="365"/>
        <v>8724.23</v>
      </c>
      <c r="W3378" s="227">
        <f t="shared" si="366"/>
        <v>8309.6566666666658</v>
      </c>
      <c r="X3378" s="227">
        <f t="shared" si="369"/>
        <v>8143.916666666667</v>
      </c>
      <c r="Y3378" s="227">
        <f t="shared" si="367"/>
        <v>4563.96</v>
      </c>
      <c r="Z3378" s="227">
        <f t="shared" si="368"/>
        <v>4221.5133333333333</v>
      </c>
      <c r="AA3378" s="227">
        <f t="shared" si="370"/>
        <v>3969.7222222222222</v>
      </c>
    </row>
    <row r="3379" spans="2:27" ht="13.5" hidden="1">
      <c r="B3379" s="232" t="s">
        <v>1110</v>
      </c>
      <c r="C3379" s="232" t="s">
        <v>906</v>
      </c>
      <c r="D3379" s="232" t="s">
        <v>982</v>
      </c>
      <c r="E3379" s="232" t="s">
        <v>988</v>
      </c>
      <c r="F3379" s="232">
        <v>64</v>
      </c>
      <c r="G3379" s="232" t="s">
        <v>1425</v>
      </c>
      <c r="H3379" s="233">
        <v>19.443999999999999</v>
      </c>
      <c r="I3379" s="233">
        <v>0</v>
      </c>
      <c r="J3379" s="233">
        <v>11.952</v>
      </c>
      <c r="K3379" s="234">
        <v>49897</v>
      </c>
      <c r="L3379" s="233">
        <v>5.6890000000000001</v>
      </c>
      <c r="M3379" s="234">
        <v>97743</v>
      </c>
      <c r="N3379" s="233">
        <v>0</v>
      </c>
      <c r="O3379" s="233">
        <v>0</v>
      </c>
      <c r="P3379" s="233">
        <v>6.2519999999999998</v>
      </c>
      <c r="Q3379" s="234">
        <v>76011</v>
      </c>
      <c r="R3379" s="233">
        <v>2.8919999999999999</v>
      </c>
      <c r="S3379" s="234">
        <v>142932</v>
      </c>
      <c r="T3379" s="233">
        <v>0</v>
      </c>
      <c r="U3379" s="235">
        <f t="shared" si="364"/>
        <v>14194.119999999999</v>
      </c>
      <c r="V3379" s="227">
        <f t="shared" si="365"/>
        <v>8724.9599999999991</v>
      </c>
      <c r="W3379" s="227">
        <f t="shared" si="366"/>
        <v>8311.0533333333333</v>
      </c>
      <c r="X3379" s="227">
        <f t="shared" si="369"/>
        <v>8145.25</v>
      </c>
      <c r="Y3379" s="227">
        <f t="shared" si="367"/>
        <v>4563.96</v>
      </c>
      <c r="Z3379" s="227">
        <f t="shared" si="368"/>
        <v>4222.5766666666659</v>
      </c>
      <c r="AA3379" s="227">
        <f t="shared" si="370"/>
        <v>3970.3333333333335</v>
      </c>
    </row>
    <row r="3380" spans="2:27" ht="13.5" hidden="1">
      <c r="B3380" s="232" t="s">
        <v>1110</v>
      </c>
      <c r="C3380" s="232" t="s">
        <v>907</v>
      </c>
      <c r="D3380" s="232" t="s">
        <v>982</v>
      </c>
      <c r="E3380" s="232" t="s">
        <v>988</v>
      </c>
      <c r="F3380" s="232">
        <v>8</v>
      </c>
      <c r="G3380" s="232" t="s">
        <v>1353</v>
      </c>
      <c r="H3380" s="233">
        <v>2.5179999999999998</v>
      </c>
      <c r="I3380" s="233">
        <v>0</v>
      </c>
      <c r="J3380" s="233">
        <v>1.5229999999999999</v>
      </c>
      <c r="K3380" s="234">
        <v>6391</v>
      </c>
      <c r="L3380" s="233">
        <v>0.72199999999999998</v>
      </c>
      <c r="M3380" s="234">
        <v>12472</v>
      </c>
      <c r="N3380" s="233">
        <v>0</v>
      </c>
      <c r="O3380" s="233">
        <v>0</v>
      </c>
      <c r="P3380" s="233">
        <v>0.81</v>
      </c>
      <c r="Q3380" s="234">
        <v>9809</v>
      </c>
      <c r="R3380" s="233">
        <v>0.373</v>
      </c>
      <c r="S3380" s="234">
        <v>18474</v>
      </c>
      <c r="T3380" s="233">
        <v>0</v>
      </c>
      <c r="U3380" s="235">
        <f t="shared" si="364"/>
        <v>1838.1399999999999</v>
      </c>
      <c r="V3380" s="227">
        <f t="shared" si="365"/>
        <v>1111.79</v>
      </c>
      <c r="W3380" s="227">
        <f t="shared" si="366"/>
        <v>1059.6433333333334</v>
      </c>
      <c r="X3380" s="227">
        <f t="shared" si="369"/>
        <v>1039.3333333333333</v>
      </c>
      <c r="Y3380" s="227">
        <f t="shared" si="367"/>
        <v>591.30000000000007</v>
      </c>
      <c r="Z3380" s="227">
        <f t="shared" si="368"/>
        <v>544.76222222222225</v>
      </c>
      <c r="AA3380" s="227">
        <f t="shared" si="370"/>
        <v>513.16666666666663</v>
      </c>
    </row>
    <row r="3381" spans="2:27" ht="13.5" hidden="1">
      <c r="B3381" s="232" t="s">
        <v>1110</v>
      </c>
      <c r="C3381" s="232" t="s">
        <v>908</v>
      </c>
      <c r="D3381" s="232" t="s">
        <v>982</v>
      </c>
      <c r="E3381" s="232" t="s">
        <v>988</v>
      </c>
      <c r="F3381" s="232">
        <v>128</v>
      </c>
      <c r="G3381" s="232" t="s">
        <v>1426</v>
      </c>
      <c r="H3381" s="233">
        <v>38.787999999999997</v>
      </c>
      <c r="I3381" s="233">
        <v>0</v>
      </c>
      <c r="J3381" s="233">
        <v>23.872</v>
      </c>
      <c r="K3381" s="234">
        <v>99617</v>
      </c>
      <c r="L3381" s="233">
        <v>11.365</v>
      </c>
      <c r="M3381" s="234">
        <v>195195</v>
      </c>
      <c r="N3381" s="233">
        <v>0</v>
      </c>
      <c r="O3381" s="233">
        <v>0</v>
      </c>
      <c r="P3381" s="233">
        <v>12.47</v>
      </c>
      <c r="Q3381" s="234">
        <v>151669</v>
      </c>
      <c r="R3381" s="233">
        <v>5.7709999999999999</v>
      </c>
      <c r="S3381" s="234">
        <v>285171</v>
      </c>
      <c r="T3381" s="233">
        <v>0</v>
      </c>
      <c r="U3381" s="235">
        <f t="shared" si="364"/>
        <v>28315.239999999998</v>
      </c>
      <c r="V3381" s="227">
        <f t="shared" si="365"/>
        <v>17426.560000000001</v>
      </c>
      <c r="W3381" s="227">
        <f t="shared" si="366"/>
        <v>16597.866666666669</v>
      </c>
      <c r="X3381" s="227">
        <f t="shared" si="369"/>
        <v>16266.25</v>
      </c>
      <c r="Y3381" s="227">
        <f t="shared" si="367"/>
        <v>9103.1</v>
      </c>
      <c r="Z3381" s="227">
        <f t="shared" si="368"/>
        <v>8425.8577777777773</v>
      </c>
      <c r="AA3381" s="227">
        <f t="shared" si="370"/>
        <v>7921.416666666667</v>
      </c>
    </row>
    <row r="3382" spans="2:27" ht="13.5" hidden="1">
      <c r="B3382" s="232" t="s">
        <v>1110</v>
      </c>
      <c r="C3382" s="232" t="s">
        <v>909</v>
      </c>
      <c r="D3382" s="232" t="s">
        <v>982</v>
      </c>
      <c r="E3382" s="232" t="s">
        <v>988</v>
      </c>
      <c r="F3382" s="232">
        <v>16</v>
      </c>
      <c r="G3382" s="232" t="s">
        <v>1355</v>
      </c>
      <c r="H3382" s="233">
        <v>4.9359999999999999</v>
      </c>
      <c r="I3382" s="233">
        <v>0</v>
      </c>
      <c r="J3382" s="233">
        <v>3.0129999999999999</v>
      </c>
      <c r="K3382" s="234">
        <v>12606</v>
      </c>
      <c r="L3382" s="233">
        <v>1.4319999999999999</v>
      </c>
      <c r="M3382" s="234">
        <v>24653</v>
      </c>
      <c r="N3382" s="233">
        <v>0</v>
      </c>
      <c r="O3382" s="233">
        <v>0</v>
      </c>
      <c r="P3382" s="233">
        <v>1.5880000000000001</v>
      </c>
      <c r="Q3382" s="234">
        <v>19267</v>
      </c>
      <c r="R3382" s="233">
        <v>0.73299999999999998</v>
      </c>
      <c r="S3382" s="234">
        <v>36254</v>
      </c>
      <c r="T3382" s="233">
        <v>0</v>
      </c>
      <c r="U3382" s="235">
        <f t="shared" si="364"/>
        <v>3603.2799999999997</v>
      </c>
      <c r="V3382" s="227">
        <f t="shared" si="365"/>
        <v>2199.4899999999998</v>
      </c>
      <c r="W3382" s="227">
        <f t="shared" si="366"/>
        <v>2095.8599999999997</v>
      </c>
      <c r="X3382" s="227">
        <f t="shared" si="369"/>
        <v>2054.4166666666665</v>
      </c>
      <c r="Y3382" s="227">
        <f t="shared" si="367"/>
        <v>1159.24</v>
      </c>
      <c r="Z3382" s="227">
        <f t="shared" si="368"/>
        <v>1070.2844444444445</v>
      </c>
      <c r="AA3382" s="227">
        <f t="shared" si="370"/>
        <v>1007.0555555555555</v>
      </c>
    </row>
    <row r="3383" spans="2:27" ht="13.5" hidden="1">
      <c r="B3383" s="232" t="s">
        <v>1110</v>
      </c>
      <c r="C3383" s="232" t="s">
        <v>910</v>
      </c>
      <c r="D3383" s="232" t="s">
        <v>982</v>
      </c>
      <c r="E3383" s="232" t="s">
        <v>988</v>
      </c>
      <c r="F3383" s="232">
        <v>32</v>
      </c>
      <c r="G3383" s="232" t="s">
        <v>1424</v>
      </c>
      <c r="H3383" s="233">
        <v>9.7720000000000002</v>
      </c>
      <c r="I3383" s="233">
        <v>0</v>
      </c>
      <c r="J3383" s="233">
        <v>5.9930000000000003</v>
      </c>
      <c r="K3383" s="234">
        <v>25036</v>
      </c>
      <c r="L3383" s="233">
        <v>2.851</v>
      </c>
      <c r="M3383" s="234">
        <v>49016</v>
      </c>
      <c r="N3383" s="233">
        <v>0</v>
      </c>
      <c r="O3383" s="233">
        <v>0</v>
      </c>
      <c r="P3383" s="233">
        <v>3.1419999999999999</v>
      </c>
      <c r="Q3383" s="234">
        <v>38181</v>
      </c>
      <c r="R3383" s="233">
        <v>1.452</v>
      </c>
      <c r="S3383" s="234">
        <v>71813</v>
      </c>
      <c r="T3383" s="233">
        <v>0</v>
      </c>
      <c r="U3383" s="235">
        <f t="shared" si="364"/>
        <v>7133.56</v>
      </c>
      <c r="V3383" s="227">
        <f t="shared" si="365"/>
        <v>4374.8900000000003</v>
      </c>
      <c r="W3383" s="227">
        <f t="shared" si="366"/>
        <v>4167.5633333333335</v>
      </c>
      <c r="X3383" s="227">
        <f t="shared" si="369"/>
        <v>4084.6666666666665</v>
      </c>
      <c r="Y3383" s="227">
        <f t="shared" si="367"/>
        <v>2293.66</v>
      </c>
      <c r="Z3383" s="227">
        <f t="shared" si="368"/>
        <v>2120.5433333333331</v>
      </c>
      <c r="AA3383" s="227">
        <f t="shared" si="370"/>
        <v>1994.8055555555557</v>
      </c>
    </row>
    <row r="3384" spans="2:27" ht="13.5" hidden="1">
      <c r="B3384" s="232" t="s">
        <v>1110</v>
      </c>
      <c r="C3384" s="232" t="s">
        <v>911</v>
      </c>
      <c r="D3384" s="232" t="s">
        <v>982</v>
      </c>
      <c r="E3384" s="232" t="s">
        <v>988</v>
      </c>
      <c r="F3384" s="232">
        <v>4</v>
      </c>
      <c r="G3384" s="232" t="s">
        <v>1352</v>
      </c>
      <c r="H3384" s="233">
        <v>1.2649999999999999</v>
      </c>
      <c r="I3384" s="233">
        <v>0</v>
      </c>
      <c r="J3384" s="233">
        <v>0.77800000000000002</v>
      </c>
      <c r="K3384" s="234">
        <v>3284</v>
      </c>
      <c r="L3384" s="233">
        <v>0.36799999999999999</v>
      </c>
      <c r="M3384" s="234">
        <v>6381</v>
      </c>
      <c r="N3384" s="233">
        <v>0</v>
      </c>
      <c r="O3384" s="233">
        <v>0</v>
      </c>
      <c r="P3384" s="233">
        <v>0.42199999999999999</v>
      </c>
      <c r="Q3384" s="234">
        <v>5081</v>
      </c>
      <c r="R3384" s="233">
        <v>0.193</v>
      </c>
      <c r="S3384" s="234">
        <v>9584</v>
      </c>
      <c r="T3384" s="233">
        <v>0</v>
      </c>
      <c r="U3384" s="235">
        <f t="shared" si="364"/>
        <v>923.44999999999993</v>
      </c>
      <c r="V3384" s="227">
        <f t="shared" si="365"/>
        <v>567.94000000000005</v>
      </c>
      <c r="W3384" s="227">
        <f t="shared" si="366"/>
        <v>542.30666666666662</v>
      </c>
      <c r="X3384" s="227">
        <f t="shared" si="369"/>
        <v>531.75</v>
      </c>
      <c r="Y3384" s="227">
        <f t="shared" si="367"/>
        <v>308.06</v>
      </c>
      <c r="Z3384" s="227">
        <f t="shared" si="368"/>
        <v>282.0288888888889</v>
      </c>
      <c r="AA3384" s="227">
        <f t="shared" si="370"/>
        <v>266.22222222222223</v>
      </c>
    </row>
    <row r="3385" spans="2:27" ht="13.5" hidden="1">
      <c r="B3385" s="232" t="s">
        <v>1110</v>
      </c>
      <c r="C3385" s="232" t="s">
        <v>1427</v>
      </c>
      <c r="D3385" s="232" t="s">
        <v>982</v>
      </c>
      <c r="E3385" s="232" t="s">
        <v>988</v>
      </c>
      <c r="F3385" s="232">
        <v>64</v>
      </c>
      <c r="G3385" s="232" t="s">
        <v>1369</v>
      </c>
      <c r="H3385" s="233">
        <v>9.7955000000000005</v>
      </c>
      <c r="I3385" s="233">
        <v>0</v>
      </c>
      <c r="J3385" s="233">
        <v>6.0102599999999997</v>
      </c>
      <c r="K3385" s="234">
        <v>25084</v>
      </c>
      <c r="L3385" s="233">
        <v>2.8634599999999999</v>
      </c>
      <c r="M3385" s="234">
        <v>49174</v>
      </c>
      <c r="N3385" s="233">
        <v>0</v>
      </c>
      <c r="O3385" s="233">
        <v>0</v>
      </c>
      <c r="P3385" s="233">
        <v>3.15591</v>
      </c>
      <c r="Q3385" s="234">
        <v>38449</v>
      </c>
      <c r="R3385" s="233">
        <v>1.4630700000000001</v>
      </c>
      <c r="S3385" s="234">
        <v>72370</v>
      </c>
      <c r="T3385" s="233">
        <v>0</v>
      </c>
      <c r="U3385" s="235">
        <f t="shared" si="364"/>
        <v>7150.7150000000001</v>
      </c>
      <c r="V3385" s="227">
        <f t="shared" si="365"/>
        <v>4387.4897999999994</v>
      </c>
      <c r="W3385" s="227">
        <f t="shared" si="366"/>
        <v>4180.6591333333336</v>
      </c>
      <c r="X3385" s="227">
        <f t="shared" si="369"/>
        <v>4097.833333333333</v>
      </c>
      <c r="Y3385" s="227">
        <f t="shared" si="367"/>
        <v>2303.8143</v>
      </c>
      <c r="Z3385" s="227">
        <f t="shared" si="368"/>
        <v>2136.0688777777777</v>
      </c>
      <c r="AA3385" s="227">
        <f t="shared" si="370"/>
        <v>2010.2777777777778</v>
      </c>
    </row>
    <row r="3386" spans="2:27" ht="13.5" hidden="1">
      <c r="B3386" s="232" t="s">
        <v>1110</v>
      </c>
      <c r="C3386" s="232" t="s">
        <v>1428</v>
      </c>
      <c r="D3386" s="232" t="s">
        <v>982</v>
      </c>
      <c r="E3386" s="232" t="s">
        <v>988</v>
      </c>
      <c r="F3386" s="232">
        <v>96</v>
      </c>
      <c r="G3386" s="232" t="s">
        <v>1429</v>
      </c>
      <c r="H3386" s="233">
        <v>14.630750000000001</v>
      </c>
      <c r="I3386" s="233">
        <v>0</v>
      </c>
      <c r="J3386" s="233">
        <v>8.9853900000000007</v>
      </c>
      <c r="K3386" s="234">
        <v>37494</v>
      </c>
      <c r="L3386" s="233">
        <v>4.2801799999999997</v>
      </c>
      <c r="M3386" s="234">
        <v>73499</v>
      </c>
      <c r="N3386" s="233">
        <v>0</v>
      </c>
      <c r="O3386" s="233">
        <v>0</v>
      </c>
      <c r="P3386" s="233">
        <v>4.7068599999999998</v>
      </c>
      <c r="Q3386" s="234">
        <v>57319</v>
      </c>
      <c r="R3386" s="233">
        <v>2.1810999999999998</v>
      </c>
      <c r="S3386" s="234">
        <v>107845</v>
      </c>
      <c r="T3386" s="233">
        <v>0</v>
      </c>
      <c r="U3386" s="235">
        <f t="shared" si="364"/>
        <v>10680.4475</v>
      </c>
      <c r="V3386" s="227">
        <f t="shared" si="365"/>
        <v>6559.3347000000003</v>
      </c>
      <c r="W3386" s="227">
        <f t="shared" si="366"/>
        <v>6249.0313999999998</v>
      </c>
      <c r="X3386" s="227">
        <f t="shared" si="369"/>
        <v>6124.916666666667</v>
      </c>
      <c r="Y3386" s="227">
        <f t="shared" si="367"/>
        <v>3436.0077999999999</v>
      </c>
      <c r="Z3386" s="227">
        <f t="shared" si="368"/>
        <v>3184.3974444444443</v>
      </c>
      <c r="AA3386" s="227">
        <f t="shared" si="370"/>
        <v>2995.6944444444443</v>
      </c>
    </row>
    <row r="3387" spans="2:27" ht="13.5" hidden="1">
      <c r="B3387" s="232" t="s">
        <v>1110</v>
      </c>
      <c r="C3387" s="232" t="s">
        <v>1430</v>
      </c>
      <c r="D3387" s="232" t="s">
        <v>982</v>
      </c>
      <c r="E3387" s="232" t="s">
        <v>988</v>
      </c>
      <c r="F3387" s="232">
        <v>128</v>
      </c>
      <c r="G3387" s="232" t="s">
        <v>1431</v>
      </c>
      <c r="H3387" s="233">
        <v>19.466000000000001</v>
      </c>
      <c r="I3387" s="233">
        <v>0</v>
      </c>
      <c r="J3387" s="233">
        <v>11.960520000000001</v>
      </c>
      <c r="K3387" s="234">
        <v>49905</v>
      </c>
      <c r="L3387" s="233">
        <v>5.6969099999999999</v>
      </c>
      <c r="M3387" s="234">
        <v>97824</v>
      </c>
      <c r="N3387" s="233">
        <v>0</v>
      </c>
      <c r="O3387" s="233">
        <v>0</v>
      </c>
      <c r="P3387" s="233">
        <v>6.2578199999999997</v>
      </c>
      <c r="Q3387" s="234">
        <v>76189</v>
      </c>
      <c r="R3387" s="233">
        <v>2.8991400000000001</v>
      </c>
      <c r="S3387" s="234">
        <v>143321</v>
      </c>
      <c r="T3387" s="233">
        <v>0</v>
      </c>
      <c r="U3387" s="235">
        <f t="shared" si="364"/>
        <v>14210.18</v>
      </c>
      <c r="V3387" s="227">
        <f t="shared" si="365"/>
        <v>8731.1796000000013</v>
      </c>
      <c r="W3387" s="227">
        <f t="shared" si="366"/>
        <v>8317.4943000000003</v>
      </c>
      <c r="X3387" s="227">
        <f t="shared" si="369"/>
        <v>8152</v>
      </c>
      <c r="Y3387" s="227">
        <f t="shared" si="367"/>
        <v>4568.2085999999999</v>
      </c>
      <c r="Z3387" s="227">
        <f t="shared" si="368"/>
        <v>4232.7333111111111</v>
      </c>
      <c r="AA3387" s="227">
        <f t="shared" si="370"/>
        <v>3981.1388888888887</v>
      </c>
    </row>
    <row r="3388" spans="2:27" ht="13.5" hidden="1">
      <c r="B3388" s="232" t="s">
        <v>1110</v>
      </c>
      <c r="C3388" s="232" t="s">
        <v>1432</v>
      </c>
      <c r="D3388" s="232" t="s">
        <v>982</v>
      </c>
      <c r="E3388" s="232" t="s">
        <v>988</v>
      </c>
      <c r="F3388" s="232">
        <v>128</v>
      </c>
      <c r="G3388" s="232" t="s">
        <v>1431</v>
      </c>
      <c r="H3388" s="233">
        <v>19.466000000000001</v>
      </c>
      <c r="I3388" s="233">
        <v>0</v>
      </c>
      <c r="J3388" s="233">
        <v>11.960520000000001</v>
      </c>
      <c r="K3388" s="234">
        <v>49905</v>
      </c>
      <c r="L3388" s="233">
        <v>5.6969099999999999</v>
      </c>
      <c r="M3388" s="234">
        <v>97824</v>
      </c>
      <c r="N3388" s="233">
        <v>0</v>
      </c>
      <c r="O3388" s="233">
        <v>0</v>
      </c>
      <c r="P3388" s="233">
        <v>6.2578199999999997</v>
      </c>
      <c r="Q3388" s="234">
        <v>76189</v>
      </c>
      <c r="R3388" s="233">
        <v>2.8991400000000001</v>
      </c>
      <c r="S3388" s="234">
        <v>143321</v>
      </c>
      <c r="T3388" s="233">
        <v>0</v>
      </c>
      <c r="U3388" s="235">
        <f t="shared" si="364"/>
        <v>14210.18</v>
      </c>
      <c r="V3388" s="227">
        <f t="shared" si="365"/>
        <v>8731.1796000000013</v>
      </c>
      <c r="W3388" s="227">
        <f t="shared" si="366"/>
        <v>8317.4943000000003</v>
      </c>
      <c r="X3388" s="227">
        <f t="shared" si="369"/>
        <v>8152</v>
      </c>
      <c r="Y3388" s="227">
        <f t="shared" si="367"/>
        <v>4568.2085999999999</v>
      </c>
      <c r="Z3388" s="227">
        <f t="shared" si="368"/>
        <v>4232.7333111111111</v>
      </c>
      <c r="AA3388" s="227">
        <f t="shared" si="370"/>
        <v>3981.1388888888887</v>
      </c>
    </row>
    <row r="3389" spans="2:27" ht="13.5" hidden="1">
      <c r="B3389" s="232" t="s">
        <v>1110</v>
      </c>
      <c r="C3389" s="232" t="s">
        <v>1433</v>
      </c>
      <c r="D3389" s="232" t="s">
        <v>982</v>
      </c>
      <c r="E3389" s="232" t="s">
        <v>988</v>
      </c>
      <c r="F3389" s="232">
        <v>64</v>
      </c>
      <c r="G3389" s="232" t="s">
        <v>1431</v>
      </c>
      <c r="H3389" s="233">
        <v>19.466000000000001</v>
      </c>
      <c r="I3389" s="233">
        <v>0</v>
      </c>
      <c r="J3389" s="233">
        <v>11.960520000000001</v>
      </c>
      <c r="K3389" s="234">
        <v>49905</v>
      </c>
      <c r="L3389" s="233">
        <v>5.6969099999999999</v>
      </c>
      <c r="M3389" s="234">
        <v>97824</v>
      </c>
      <c r="N3389" s="233">
        <v>0</v>
      </c>
      <c r="O3389" s="233">
        <v>0</v>
      </c>
      <c r="P3389" s="233">
        <v>6.2578199999999997</v>
      </c>
      <c r="Q3389" s="234">
        <v>76189</v>
      </c>
      <c r="R3389" s="233">
        <v>2.8991400000000001</v>
      </c>
      <c r="S3389" s="234">
        <v>143321</v>
      </c>
      <c r="T3389" s="233">
        <v>0</v>
      </c>
      <c r="U3389" s="235">
        <f t="shared" si="364"/>
        <v>14210.18</v>
      </c>
      <c r="V3389" s="227">
        <f t="shared" si="365"/>
        <v>8731.1796000000013</v>
      </c>
      <c r="W3389" s="227">
        <f t="shared" si="366"/>
        <v>8317.4943000000003</v>
      </c>
      <c r="X3389" s="227">
        <f t="shared" si="369"/>
        <v>8152</v>
      </c>
      <c r="Y3389" s="227">
        <f t="shared" si="367"/>
        <v>4568.2085999999999</v>
      </c>
      <c r="Z3389" s="227">
        <f t="shared" si="368"/>
        <v>4232.7333111111111</v>
      </c>
      <c r="AA3389" s="227">
        <f t="shared" si="370"/>
        <v>3981.1388888888887</v>
      </c>
    </row>
    <row r="3390" spans="2:27" ht="13.5" hidden="1">
      <c r="B3390" s="232" t="s">
        <v>1110</v>
      </c>
      <c r="C3390" s="232" t="s">
        <v>1434</v>
      </c>
      <c r="D3390" s="232" t="s">
        <v>982</v>
      </c>
      <c r="E3390" s="232" t="s">
        <v>988</v>
      </c>
      <c r="F3390" s="232">
        <v>96</v>
      </c>
      <c r="G3390" s="232" t="s">
        <v>1435</v>
      </c>
      <c r="H3390" s="233">
        <v>29.136500000000002</v>
      </c>
      <c r="I3390" s="233">
        <v>0</v>
      </c>
      <c r="J3390" s="233">
        <v>17.910779999999999</v>
      </c>
      <c r="K3390" s="234">
        <v>74726</v>
      </c>
      <c r="L3390" s="233">
        <v>8.5303699999999996</v>
      </c>
      <c r="M3390" s="234">
        <v>146473</v>
      </c>
      <c r="N3390" s="233">
        <v>0</v>
      </c>
      <c r="O3390" s="233">
        <v>0</v>
      </c>
      <c r="P3390" s="233">
        <v>9.3597300000000008</v>
      </c>
      <c r="Q3390" s="234">
        <v>113929</v>
      </c>
      <c r="R3390" s="233">
        <v>4.33521</v>
      </c>
      <c r="S3390" s="234">
        <v>214272</v>
      </c>
      <c r="T3390" s="233">
        <v>0</v>
      </c>
      <c r="U3390" s="235">
        <f t="shared" si="364"/>
        <v>21269.645</v>
      </c>
      <c r="V3390" s="227">
        <f t="shared" si="365"/>
        <v>13074.8694</v>
      </c>
      <c r="W3390" s="227">
        <f t="shared" si="366"/>
        <v>12454.336766666667</v>
      </c>
      <c r="X3390" s="227">
        <f t="shared" si="369"/>
        <v>12206.083333333334</v>
      </c>
      <c r="Y3390" s="227">
        <f t="shared" si="367"/>
        <v>6832.6029000000008</v>
      </c>
      <c r="Z3390" s="227">
        <f t="shared" si="368"/>
        <v>6329.3977444444445</v>
      </c>
      <c r="AA3390" s="227">
        <f t="shared" si="370"/>
        <v>5952</v>
      </c>
    </row>
    <row r="3391" spans="2:27" ht="13.5" hidden="1">
      <c r="B3391" s="232" t="s">
        <v>1110</v>
      </c>
      <c r="C3391" s="232" t="s">
        <v>1436</v>
      </c>
      <c r="D3391" s="232" t="s">
        <v>982</v>
      </c>
      <c r="E3391" s="232" t="s">
        <v>988</v>
      </c>
      <c r="F3391" s="232">
        <v>8</v>
      </c>
      <c r="G3391" s="232" t="s">
        <v>1345</v>
      </c>
      <c r="H3391" s="233">
        <v>2.5426299999999999</v>
      </c>
      <c r="I3391" s="233">
        <v>0</v>
      </c>
      <c r="J3391" s="233">
        <v>1.54756</v>
      </c>
      <c r="K3391" s="234">
        <v>6468</v>
      </c>
      <c r="L3391" s="233">
        <v>0.73836000000000002</v>
      </c>
      <c r="M3391" s="234">
        <v>12687</v>
      </c>
      <c r="N3391" s="233">
        <v>0</v>
      </c>
      <c r="O3391" s="233">
        <v>0</v>
      </c>
      <c r="P3391" s="233">
        <v>0.82948</v>
      </c>
      <c r="Q3391" s="234">
        <v>10144</v>
      </c>
      <c r="R3391" s="233">
        <v>0.38601999999999997</v>
      </c>
      <c r="S3391" s="234">
        <v>19157</v>
      </c>
      <c r="T3391" s="233">
        <v>0</v>
      </c>
      <c r="U3391" s="235">
        <f t="shared" si="364"/>
        <v>1856.1198999999999</v>
      </c>
      <c r="V3391" s="227">
        <f t="shared" si="365"/>
        <v>1129.7188000000001</v>
      </c>
      <c r="W3391" s="227">
        <f t="shared" si="366"/>
        <v>1078.0028</v>
      </c>
      <c r="X3391" s="227">
        <f t="shared" si="369"/>
        <v>1057.25</v>
      </c>
      <c r="Y3391" s="227">
        <f t="shared" si="367"/>
        <v>605.5204</v>
      </c>
      <c r="Z3391" s="227">
        <f t="shared" si="368"/>
        <v>563.57237777777777</v>
      </c>
      <c r="AA3391" s="227">
        <f t="shared" si="370"/>
        <v>532.13888888888891</v>
      </c>
    </row>
    <row r="3392" spans="2:27" ht="13.5" hidden="1">
      <c r="B3392" s="232" t="s">
        <v>1110</v>
      </c>
      <c r="C3392" s="232" t="s">
        <v>1437</v>
      </c>
      <c r="D3392" s="232" t="s">
        <v>982</v>
      </c>
      <c r="E3392" s="232" t="s">
        <v>988</v>
      </c>
      <c r="F3392" s="232">
        <v>128</v>
      </c>
      <c r="G3392" s="232" t="s">
        <v>1438</v>
      </c>
      <c r="H3392" s="233">
        <v>38.807000000000002</v>
      </c>
      <c r="I3392" s="233">
        <v>0</v>
      </c>
      <c r="J3392" s="233">
        <v>23.86103</v>
      </c>
      <c r="K3392" s="234">
        <v>99547</v>
      </c>
      <c r="L3392" s="233">
        <v>11.36383</v>
      </c>
      <c r="M3392" s="234">
        <v>195122</v>
      </c>
      <c r="N3392" s="233">
        <v>0</v>
      </c>
      <c r="O3392" s="233">
        <v>0</v>
      </c>
      <c r="P3392" s="233">
        <v>12.461639999999999</v>
      </c>
      <c r="Q3392" s="234">
        <v>151669</v>
      </c>
      <c r="R3392" s="233">
        <v>5.77128</v>
      </c>
      <c r="S3392" s="234">
        <v>285223</v>
      </c>
      <c r="T3392" s="233">
        <v>0</v>
      </c>
      <c r="U3392" s="235">
        <f t="shared" si="364"/>
        <v>28329.11</v>
      </c>
      <c r="V3392" s="227">
        <f t="shared" si="365"/>
        <v>17418.551899999999</v>
      </c>
      <c r="W3392" s="227">
        <f t="shared" si="366"/>
        <v>16591.179233333336</v>
      </c>
      <c r="X3392" s="227">
        <f t="shared" si="369"/>
        <v>16260.166666666666</v>
      </c>
      <c r="Y3392" s="227">
        <f t="shared" si="367"/>
        <v>9096.9971999999998</v>
      </c>
      <c r="Z3392" s="227">
        <f t="shared" si="368"/>
        <v>8426.0621777777778</v>
      </c>
      <c r="AA3392" s="227">
        <f t="shared" si="370"/>
        <v>7922.8611111111113</v>
      </c>
    </row>
    <row r="3393" spans="2:27" ht="13.5" hidden="1">
      <c r="B3393" s="232" t="s">
        <v>1110</v>
      </c>
      <c r="C3393" s="232" t="s">
        <v>1439</v>
      </c>
      <c r="D3393" s="232" t="s">
        <v>982</v>
      </c>
      <c r="E3393" s="232" t="s">
        <v>988</v>
      </c>
      <c r="F3393" s="232">
        <v>16</v>
      </c>
      <c r="G3393" s="232" t="s">
        <v>1364</v>
      </c>
      <c r="H3393" s="233">
        <v>4.9602500000000003</v>
      </c>
      <c r="I3393" s="233">
        <v>0</v>
      </c>
      <c r="J3393" s="233">
        <v>3.0351300000000001</v>
      </c>
      <c r="K3393" s="234">
        <v>12673</v>
      </c>
      <c r="L3393" s="233">
        <v>1.4467300000000001</v>
      </c>
      <c r="M3393" s="234">
        <v>24850</v>
      </c>
      <c r="N3393" s="233">
        <v>0</v>
      </c>
      <c r="O3393" s="233">
        <v>0</v>
      </c>
      <c r="P3393" s="233">
        <v>1.6049500000000001</v>
      </c>
      <c r="Q3393" s="234">
        <v>19579</v>
      </c>
      <c r="R3393" s="233">
        <v>0.74502999999999997</v>
      </c>
      <c r="S3393" s="234">
        <v>36894</v>
      </c>
      <c r="T3393" s="233">
        <v>0</v>
      </c>
      <c r="U3393" s="235">
        <f t="shared" si="364"/>
        <v>3620.9825000000001</v>
      </c>
      <c r="V3393" s="227">
        <f t="shared" si="365"/>
        <v>2215.6449000000002</v>
      </c>
      <c r="W3393" s="227">
        <f t="shared" si="366"/>
        <v>2112.1962333333331</v>
      </c>
      <c r="X3393" s="227">
        <f t="shared" si="369"/>
        <v>2070.8333333333335</v>
      </c>
      <c r="Y3393" s="227">
        <f t="shared" si="367"/>
        <v>1171.6135000000002</v>
      </c>
      <c r="Z3393" s="227">
        <f t="shared" si="368"/>
        <v>1087.733011111111</v>
      </c>
      <c r="AA3393" s="227">
        <f t="shared" si="370"/>
        <v>1024.8333333333333</v>
      </c>
    </row>
    <row r="3394" spans="2:27" ht="13.5" hidden="1">
      <c r="B3394" s="232" t="s">
        <v>1110</v>
      </c>
      <c r="C3394" s="232" t="s">
        <v>1440</v>
      </c>
      <c r="D3394" s="232" t="s">
        <v>982</v>
      </c>
      <c r="E3394" s="232" t="s">
        <v>988</v>
      </c>
      <c r="F3394" s="232">
        <v>32</v>
      </c>
      <c r="G3394" s="232" t="s">
        <v>1369</v>
      </c>
      <c r="H3394" s="233">
        <v>9.7955000000000005</v>
      </c>
      <c r="I3394" s="233">
        <v>0</v>
      </c>
      <c r="J3394" s="233">
        <v>6.0102599999999997</v>
      </c>
      <c r="K3394" s="234">
        <v>25084</v>
      </c>
      <c r="L3394" s="233">
        <v>2.8634599999999999</v>
      </c>
      <c r="M3394" s="234">
        <v>49174</v>
      </c>
      <c r="N3394" s="233">
        <v>0</v>
      </c>
      <c r="O3394" s="233">
        <v>0</v>
      </c>
      <c r="P3394" s="233">
        <v>3.15591</v>
      </c>
      <c r="Q3394" s="234">
        <v>38449</v>
      </c>
      <c r="R3394" s="233">
        <v>1.4630700000000001</v>
      </c>
      <c r="S3394" s="234">
        <v>72370</v>
      </c>
      <c r="T3394" s="233">
        <v>0</v>
      </c>
      <c r="U3394" s="235">
        <f t="shared" si="364"/>
        <v>7150.7150000000001</v>
      </c>
      <c r="V3394" s="227">
        <f t="shared" si="365"/>
        <v>4387.4897999999994</v>
      </c>
      <c r="W3394" s="227">
        <f t="shared" si="366"/>
        <v>4180.6591333333336</v>
      </c>
      <c r="X3394" s="227">
        <f t="shared" si="369"/>
        <v>4097.833333333333</v>
      </c>
      <c r="Y3394" s="227">
        <f t="shared" si="367"/>
        <v>2303.8143</v>
      </c>
      <c r="Z3394" s="227">
        <f t="shared" si="368"/>
        <v>2136.0688777777777</v>
      </c>
      <c r="AA3394" s="227">
        <f t="shared" si="370"/>
        <v>2010.2777777777778</v>
      </c>
    </row>
    <row r="3395" spans="2:27" ht="13.5" hidden="1">
      <c r="B3395" s="232" t="s">
        <v>1110</v>
      </c>
      <c r="C3395" s="232" t="s">
        <v>1441</v>
      </c>
      <c r="D3395" s="232" t="s">
        <v>982</v>
      </c>
      <c r="E3395" s="232" t="s">
        <v>988</v>
      </c>
      <c r="F3395" s="232">
        <v>128</v>
      </c>
      <c r="G3395" s="232" t="s">
        <v>1438</v>
      </c>
      <c r="H3395" s="233">
        <v>38.807000000000002</v>
      </c>
      <c r="I3395" s="233">
        <v>0</v>
      </c>
      <c r="J3395" s="233">
        <v>23.86103</v>
      </c>
      <c r="K3395" s="234">
        <v>99547</v>
      </c>
      <c r="L3395" s="233">
        <v>11.36383</v>
      </c>
      <c r="M3395" s="234">
        <v>195122</v>
      </c>
      <c r="N3395" s="233">
        <v>0</v>
      </c>
      <c r="O3395" s="233">
        <v>0</v>
      </c>
      <c r="P3395" s="233">
        <v>12.461639999999999</v>
      </c>
      <c r="Q3395" s="234">
        <v>151669</v>
      </c>
      <c r="R3395" s="233">
        <v>5.77128</v>
      </c>
      <c r="S3395" s="234">
        <v>285223</v>
      </c>
      <c r="T3395" s="233">
        <v>0</v>
      </c>
      <c r="U3395" s="235">
        <f t="shared" si="364"/>
        <v>28329.11</v>
      </c>
      <c r="V3395" s="227">
        <f t="shared" si="365"/>
        <v>17418.551899999999</v>
      </c>
      <c r="W3395" s="227">
        <f t="shared" si="366"/>
        <v>16591.179233333336</v>
      </c>
      <c r="X3395" s="227">
        <f t="shared" si="369"/>
        <v>16260.166666666666</v>
      </c>
      <c r="Y3395" s="227">
        <f t="shared" si="367"/>
        <v>9096.9971999999998</v>
      </c>
      <c r="Z3395" s="227">
        <f t="shared" si="368"/>
        <v>8426.0621777777778</v>
      </c>
      <c r="AA3395" s="227">
        <f t="shared" si="370"/>
        <v>7922.8611111111113</v>
      </c>
    </row>
    <row r="3396" spans="2:27" ht="13.5" hidden="1">
      <c r="B3396" s="232" t="s">
        <v>1110</v>
      </c>
      <c r="C3396" s="232" t="s">
        <v>1442</v>
      </c>
      <c r="D3396" s="232" t="s">
        <v>982</v>
      </c>
      <c r="E3396" s="232" t="s">
        <v>988</v>
      </c>
      <c r="F3396" s="232">
        <v>4</v>
      </c>
      <c r="G3396" s="232" t="s">
        <v>1316</v>
      </c>
      <c r="H3396" s="233">
        <v>1.26511</v>
      </c>
      <c r="I3396" s="233">
        <v>0</v>
      </c>
      <c r="J3396" s="233">
        <v>0.79378000000000004</v>
      </c>
      <c r="K3396" s="234">
        <v>3321</v>
      </c>
      <c r="L3396" s="233">
        <v>0.37918000000000002</v>
      </c>
      <c r="M3396" s="234">
        <v>6519</v>
      </c>
      <c r="N3396" s="233">
        <v>0</v>
      </c>
      <c r="O3396" s="233">
        <v>0</v>
      </c>
      <c r="P3396" s="233">
        <v>0.43274000000000001</v>
      </c>
      <c r="Q3396" s="234">
        <v>5309</v>
      </c>
      <c r="R3396" s="233">
        <v>0.20150999999999999</v>
      </c>
      <c r="S3396" s="234">
        <v>10051</v>
      </c>
      <c r="T3396" s="233">
        <v>0</v>
      </c>
      <c r="U3396" s="235">
        <f t="shared" ref="U3396:U3459" si="371">H3396*hour_M</f>
        <v>923.53030000000001</v>
      </c>
      <c r="V3396" s="227">
        <f t="shared" ref="V3396:V3459" si="372">J3396*hour_M</f>
        <v>579.45940000000007</v>
      </c>
      <c r="W3396" s="227">
        <f t="shared" ref="W3396:W3459" si="373">K3396/12+L3396*hour_M</f>
        <v>553.55140000000006</v>
      </c>
      <c r="X3396" s="227">
        <f t="shared" si="369"/>
        <v>543.25</v>
      </c>
      <c r="Y3396" s="227">
        <f t="shared" ref="Y3396:Y3459" si="374">P3396*hour_M</f>
        <v>315.90019999999998</v>
      </c>
      <c r="Z3396" s="227">
        <f t="shared" ref="Z3396:Z3459" si="375">Q3396/36+R3396*hour_M</f>
        <v>294.57452222222219</v>
      </c>
      <c r="AA3396" s="227">
        <f t="shared" si="370"/>
        <v>279.19444444444446</v>
      </c>
    </row>
    <row r="3397" spans="2:27" ht="13.5" hidden="1">
      <c r="B3397" s="232" t="s">
        <v>1110</v>
      </c>
      <c r="C3397" s="232" t="s">
        <v>912</v>
      </c>
      <c r="D3397" s="232" t="s">
        <v>982</v>
      </c>
      <c r="E3397" s="232" t="s">
        <v>988</v>
      </c>
      <c r="F3397" s="232">
        <v>48</v>
      </c>
      <c r="G3397" s="232" t="s">
        <v>1356</v>
      </c>
      <c r="H3397" s="233">
        <v>5.5250000000000004</v>
      </c>
      <c r="I3397" s="233">
        <v>0</v>
      </c>
      <c r="J3397" s="233">
        <v>3.4620000000000002</v>
      </c>
      <c r="K3397" s="234">
        <v>14454</v>
      </c>
      <c r="L3397" s="233">
        <v>1.65</v>
      </c>
      <c r="M3397" s="234">
        <v>28340</v>
      </c>
      <c r="N3397" s="233">
        <v>0</v>
      </c>
      <c r="O3397" s="233">
        <v>0</v>
      </c>
      <c r="P3397" s="233">
        <v>2.3010000000000002</v>
      </c>
      <c r="Q3397" s="234">
        <v>28047</v>
      </c>
      <c r="R3397" s="233">
        <v>1.0669999999999999</v>
      </c>
      <c r="S3397" s="234">
        <v>52813</v>
      </c>
      <c r="T3397" s="233">
        <v>0</v>
      </c>
      <c r="U3397" s="235">
        <f t="shared" si="371"/>
        <v>4033.2500000000005</v>
      </c>
      <c r="V3397" s="227">
        <f t="shared" si="372"/>
        <v>2527.2600000000002</v>
      </c>
      <c r="W3397" s="227">
        <f t="shared" si="373"/>
        <v>2409</v>
      </c>
      <c r="X3397" s="227">
        <f t="shared" ref="X3397:X3460" si="376">M3397/12</f>
        <v>2361.6666666666665</v>
      </c>
      <c r="Y3397" s="227">
        <f t="shared" si="374"/>
        <v>1679.73</v>
      </c>
      <c r="Z3397" s="227">
        <f t="shared" si="375"/>
        <v>1557.9933333333333</v>
      </c>
      <c r="AA3397" s="227">
        <f t="shared" ref="AA3397:AA3460" si="377">S3397/36</f>
        <v>1467.0277777777778</v>
      </c>
    </row>
    <row r="3398" spans="2:27" ht="13.5" hidden="1">
      <c r="B3398" s="232" t="s">
        <v>1110</v>
      </c>
      <c r="C3398" s="232" t="s">
        <v>913</v>
      </c>
      <c r="D3398" s="232" t="s">
        <v>982</v>
      </c>
      <c r="E3398" s="232" t="s">
        <v>988</v>
      </c>
      <c r="F3398" s="232">
        <v>8</v>
      </c>
      <c r="G3398" s="232" t="s">
        <v>1317</v>
      </c>
      <c r="H3398" s="233">
        <v>1.0249999999999999</v>
      </c>
      <c r="I3398" s="233">
        <v>0</v>
      </c>
      <c r="J3398" s="233">
        <v>0.627</v>
      </c>
      <c r="K3398" s="234">
        <v>2628</v>
      </c>
      <c r="L3398" s="233">
        <v>0.3</v>
      </c>
      <c r="M3398" s="234">
        <v>5161</v>
      </c>
      <c r="N3398" s="233">
        <v>0</v>
      </c>
      <c r="O3398" s="233">
        <v>0</v>
      </c>
      <c r="P3398" s="233">
        <v>0.42799999999999999</v>
      </c>
      <c r="Q3398" s="234">
        <v>5266</v>
      </c>
      <c r="R3398" s="233">
        <v>0.2</v>
      </c>
      <c r="S3398" s="234">
        <v>9984</v>
      </c>
      <c r="T3398" s="233">
        <v>0</v>
      </c>
      <c r="U3398" s="235">
        <f t="shared" si="371"/>
        <v>748.24999999999989</v>
      </c>
      <c r="V3398" s="227">
        <f t="shared" si="372"/>
        <v>457.71</v>
      </c>
      <c r="W3398" s="227">
        <f t="shared" si="373"/>
        <v>438</v>
      </c>
      <c r="X3398" s="227">
        <f t="shared" si="376"/>
        <v>430.08333333333331</v>
      </c>
      <c r="Y3398" s="227">
        <f t="shared" si="374"/>
        <v>312.44</v>
      </c>
      <c r="Z3398" s="227">
        <f t="shared" si="375"/>
        <v>292.27777777777777</v>
      </c>
      <c r="AA3398" s="227">
        <f t="shared" si="377"/>
        <v>277.33333333333331</v>
      </c>
    </row>
    <row r="3399" spans="2:27" ht="13.5" hidden="1">
      <c r="B3399" s="232" t="s">
        <v>1110</v>
      </c>
      <c r="C3399" s="232" t="s">
        <v>914</v>
      </c>
      <c r="D3399" s="232" t="s">
        <v>982</v>
      </c>
      <c r="E3399" s="232" t="s">
        <v>988</v>
      </c>
      <c r="F3399" s="232">
        <v>12</v>
      </c>
      <c r="G3399" s="232" t="s">
        <v>1308</v>
      </c>
      <c r="H3399" s="233">
        <v>1.4750000000000001</v>
      </c>
      <c r="I3399" s="233">
        <v>0</v>
      </c>
      <c r="J3399" s="233">
        <v>0.91100000000000003</v>
      </c>
      <c r="K3399" s="234">
        <v>3810</v>
      </c>
      <c r="L3399" s="233">
        <v>0.435</v>
      </c>
      <c r="M3399" s="234">
        <v>7479</v>
      </c>
      <c r="N3399" s="233">
        <v>0</v>
      </c>
      <c r="O3399" s="233">
        <v>0</v>
      </c>
      <c r="P3399" s="233">
        <v>0.61599999999999999</v>
      </c>
      <c r="Q3399" s="234">
        <v>7544</v>
      </c>
      <c r="R3399" s="233">
        <v>0.28699999999999998</v>
      </c>
      <c r="S3399" s="234">
        <v>14267</v>
      </c>
      <c r="T3399" s="233">
        <v>0</v>
      </c>
      <c r="U3399" s="235">
        <f t="shared" si="371"/>
        <v>1076.75</v>
      </c>
      <c r="V3399" s="227">
        <f t="shared" si="372"/>
        <v>665.03</v>
      </c>
      <c r="W3399" s="227">
        <f t="shared" si="373"/>
        <v>635.04999999999995</v>
      </c>
      <c r="X3399" s="227">
        <f t="shared" si="376"/>
        <v>623.25</v>
      </c>
      <c r="Y3399" s="227">
        <f t="shared" si="374"/>
        <v>449.68</v>
      </c>
      <c r="Z3399" s="227">
        <f t="shared" si="375"/>
        <v>419.06555555555553</v>
      </c>
      <c r="AA3399" s="227">
        <f t="shared" si="377"/>
        <v>396.30555555555554</v>
      </c>
    </row>
    <row r="3400" spans="2:27" ht="13.5" hidden="1">
      <c r="B3400" s="232" t="s">
        <v>1110</v>
      </c>
      <c r="C3400" s="232" t="s">
        <v>915</v>
      </c>
      <c r="D3400" s="232" t="s">
        <v>982</v>
      </c>
      <c r="E3400" s="232" t="s">
        <v>988</v>
      </c>
      <c r="F3400" s="232">
        <v>24</v>
      </c>
      <c r="G3400" s="232" t="s">
        <v>1310</v>
      </c>
      <c r="H3400" s="233">
        <v>2.8250000000000002</v>
      </c>
      <c r="I3400" s="233">
        <v>0</v>
      </c>
      <c r="J3400" s="233">
        <v>1.7609999999999999</v>
      </c>
      <c r="K3400" s="234">
        <v>7358</v>
      </c>
      <c r="L3400" s="233">
        <v>0.84</v>
      </c>
      <c r="M3400" s="234">
        <v>14432</v>
      </c>
      <c r="N3400" s="233">
        <v>0</v>
      </c>
      <c r="O3400" s="233">
        <v>0</v>
      </c>
      <c r="P3400" s="233">
        <v>1.177</v>
      </c>
      <c r="Q3400" s="234">
        <v>14378</v>
      </c>
      <c r="R3400" s="233">
        <v>0.54700000000000004</v>
      </c>
      <c r="S3400" s="234">
        <v>27116</v>
      </c>
      <c r="T3400" s="233">
        <v>0</v>
      </c>
      <c r="U3400" s="235">
        <f t="shared" si="371"/>
        <v>2062.25</v>
      </c>
      <c r="V3400" s="227">
        <f t="shared" si="372"/>
        <v>1285.53</v>
      </c>
      <c r="W3400" s="227">
        <f t="shared" si="373"/>
        <v>1226.3666666666666</v>
      </c>
      <c r="X3400" s="227">
        <f t="shared" si="376"/>
        <v>1202.6666666666667</v>
      </c>
      <c r="Y3400" s="227">
        <f t="shared" si="374"/>
        <v>859.21</v>
      </c>
      <c r="Z3400" s="227">
        <f t="shared" si="375"/>
        <v>798.69888888888886</v>
      </c>
      <c r="AA3400" s="227">
        <f t="shared" si="377"/>
        <v>753.22222222222217</v>
      </c>
    </row>
    <row r="3401" spans="2:27" ht="13.5" hidden="1">
      <c r="B3401" s="232" t="s">
        <v>1110</v>
      </c>
      <c r="C3401" s="232" t="s">
        <v>916</v>
      </c>
      <c r="D3401" s="232" t="s">
        <v>982</v>
      </c>
      <c r="E3401" s="232" t="s">
        <v>988</v>
      </c>
      <c r="F3401" s="232">
        <v>2</v>
      </c>
      <c r="G3401" s="232" t="s">
        <v>1311</v>
      </c>
      <c r="H3401" s="233">
        <v>0.28100000000000003</v>
      </c>
      <c r="I3401" s="233">
        <v>0</v>
      </c>
      <c r="J3401" s="233">
        <v>0.16700000000000001</v>
      </c>
      <c r="K3401" s="234">
        <v>701</v>
      </c>
      <c r="L3401" s="233">
        <v>0.08</v>
      </c>
      <c r="M3401" s="234">
        <v>1378</v>
      </c>
      <c r="N3401" s="233">
        <v>0</v>
      </c>
      <c r="O3401" s="233">
        <v>0</v>
      </c>
      <c r="P3401" s="233">
        <v>0.11600000000000001</v>
      </c>
      <c r="Q3401" s="234">
        <v>1435</v>
      </c>
      <c r="R3401" s="233">
        <v>5.3999999999999999E-2</v>
      </c>
      <c r="S3401" s="234">
        <v>2733</v>
      </c>
      <c r="T3401" s="233">
        <v>0</v>
      </c>
      <c r="U3401" s="235">
        <f t="shared" si="371"/>
        <v>205.13000000000002</v>
      </c>
      <c r="V3401" s="227">
        <f t="shared" si="372"/>
        <v>121.91000000000001</v>
      </c>
      <c r="W3401" s="227">
        <f t="shared" si="373"/>
        <v>116.81666666666666</v>
      </c>
      <c r="X3401" s="227">
        <f t="shared" si="376"/>
        <v>114.83333333333333</v>
      </c>
      <c r="Y3401" s="227">
        <f t="shared" si="374"/>
        <v>84.68</v>
      </c>
      <c r="Z3401" s="227">
        <f t="shared" si="375"/>
        <v>79.281111111111116</v>
      </c>
      <c r="AA3401" s="227">
        <f t="shared" si="377"/>
        <v>75.916666666666671</v>
      </c>
    </row>
    <row r="3402" spans="2:27" ht="13.5" hidden="1">
      <c r="B3402" s="232" t="s">
        <v>1110</v>
      </c>
      <c r="C3402" s="232" t="s">
        <v>917</v>
      </c>
      <c r="D3402" s="232" t="s">
        <v>982</v>
      </c>
      <c r="E3402" s="232" t="s">
        <v>988</v>
      </c>
      <c r="F3402" s="232">
        <v>48</v>
      </c>
      <c r="G3402" s="232" t="s">
        <v>1356</v>
      </c>
      <c r="H3402" s="233">
        <v>5.5250000000000004</v>
      </c>
      <c r="I3402" s="233">
        <v>0</v>
      </c>
      <c r="J3402" s="233">
        <v>3.4620000000000002</v>
      </c>
      <c r="K3402" s="234">
        <v>14454</v>
      </c>
      <c r="L3402" s="233">
        <v>1.65</v>
      </c>
      <c r="M3402" s="234">
        <v>28340</v>
      </c>
      <c r="N3402" s="233">
        <v>0</v>
      </c>
      <c r="O3402" s="233">
        <v>0</v>
      </c>
      <c r="P3402" s="233">
        <v>2.3010000000000002</v>
      </c>
      <c r="Q3402" s="234">
        <v>28047</v>
      </c>
      <c r="R3402" s="233">
        <v>1.0669999999999999</v>
      </c>
      <c r="S3402" s="234">
        <v>52813</v>
      </c>
      <c r="T3402" s="233">
        <v>0</v>
      </c>
      <c r="U3402" s="235">
        <f t="shared" si="371"/>
        <v>4033.2500000000005</v>
      </c>
      <c r="V3402" s="227">
        <f t="shared" si="372"/>
        <v>2527.2600000000002</v>
      </c>
      <c r="W3402" s="227">
        <f t="shared" si="373"/>
        <v>2409</v>
      </c>
      <c r="X3402" s="227">
        <f t="shared" si="376"/>
        <v>2361.6666666666665</v>
      </c>
      <c r="Y3402" s="227">
        <f t="shared" si="374"/>
        <v>1679.73</v>
      </c>
      <c r="Z3402" s="227">
        <f t="shared" si="375"/>
        <v>1557.9933333333333</v>
      </c>
      <c r="AA3402" s="227">
        <f t="shared" si="377"/>
        <v>1467.0277777777778</v>
      </c>
    </row>
    <row r="3403" spans="2:27" ht="13.5" hidden="1">
      <c r="B3403" s="232" t="s">
        <v>1110</v>
      </c>
      <c r="C3403" s="232" t="s">
        <v>918</v>
      </c>
      <c r="D3403" s="232" t="s">
        <v>982</v>
      </c>
      <c r="E3403" s="232" t="s">
        <v>988</v>
      </c>
      <c r="F3403" s="232">
        <v>4</v>
      </c>
      <c r="G3403" s="232" t="s">
        <v>1312</v>
      </c>
      <c r="H3403" s="233">
        <v>0.50600000000000001</v>
      </c>
      <c r="I3403" s="233">
        <v>0</v>
      </c>
      <c r="J3403" s="233">
        <v>0.33400000000000002</v>
      </c>
      <c r="K3403" s="234">
        <v>1401</v>
      </c>
      <c r="L3403" s="233">
        <v>0.16</v>
      </c>
      <c r="M3403" s="234">
        <v>2755</v>
      </c>
      <c r="N3403" s="233">
        <v>0</v>
      </c>
      <c r="O3403" s="233">
        <v>0</v>
      </c>
      <c r="P3403" s="233">
        <v>0.23200000000000001</v>
      </c>
      <c r="Q3403" s="234">
        <v>2869</v>
      </c>
      <c r="R3403" s="233">
        <v>0.109</v>
      </c>
      <c r="S3403" s="234">
        <v>5465</v>
      </c>
      <c r="T3403" s="233">
        <v>0</v>
      </c>
      <c r="U3403" s="235">
        <f t="shared" si="371"/>
        <v>369.38</v>
      </c>
      <c r="V3403" s="227">
        <f t="shared" si="372"/>
        <v>243.82000000000002</v>
      </c>
      <c r="W3403" s="227">
        <f t="shared" si="373"/>
        <v>233.55</v>
      </c>
      <c r="X3403" s="227">
        <f t="shared" si="376"/>
        <v>229.58333333333334</v>
      </c>
      <c r="Y3403" s="227">
        <f t="shared" si="374"/>
        <v>169.36</v>
      </c>
      <c r="Z3403" s="227">
        <f t="shared" si="375"/>
        <v>159.26444444444445</v>
      </c>
      <c r="AA3403" s="227">
        <f t="shared" si="377"/>
        <v>151.80555555555554</v>
      </c>
    </row>
    <row r="3404" spans="2:27" ht="13.5" hidden="1">
      <c r="B3404" s="232" t="s">
        <v>1110</v>
      </c>
      <c r="C3404" s="232" t="s">
        <v>1298</v>
      </c>
      <c r="D3404" s="232" t="s">
        <v>983</v>
      </c>
      <c r="E3404" s="232" t="s">
        <v>988</v>
      </c>
      <c r="F3404" s="232">
        <v>8</v>
      </c>
      <c r="G3404" s="232" t="s">
        <v>1299</v>
      </c>
      <c r="H3404" s="233">
        <v>0.46</v>
      </c>
      <c r="I3404" s="233">
        <v>0</v>
      </c>
      <c r="J3404" s="233">
        <v>0</v>
      </c>
      <c r="K3404" s="234">
        <v>0</v>
      </c>
      <c r="L3404" s="233">
        <v>0</v>
      </c>
      <c r="M3404" s="234">
        <v>0</v>
      </c>
      <c r="N3404" s="233">
        <v>0</v>
      </c>
      <c r="O3404" s="233">
        <v>0</v>
      </c>
      <c r="P3404" s="233">
        <v>0</v>
      </c>
      <c r="Q3404" s="234">
        <v>0</v>
      </c>
      <c r="R3404" s="233">
        <v>0</v>
      </c>
      <c r="S3404" s="234">
        <v>0</v>
      </c>
      <c r="T3404" s="233">
        <v>0</v>
      </c>
      <c r="U3404" s="235">
        <f t="shared" si="371"/>
        <v>335.8</v>
      </c>
      <c r="V3404" s="227">
        <f t="shared" si="372"/>
        <v>0</v>
      </c>
      <c r="W3404" s="227">
        <f t="shared" si="373"/>
        <v>0</v>
      </c>
      <c r="X3404" s="227">
        <f t="shared" si="376"/>
        <v>0</v>
      </c>
      <c r="Y3404" s="227">
        <f t="shared" si="374"/>
        <v>0</v>
      </c>
      <c r="Z3404" s="227">
        <f t="shared" si="375"/>
        <v>0</v>
      </c>
      <c r="AA3404" s="227">
        <f t="shared" si="377"/>
        <v>0</v>
      </c>
    </row>
    <row r="3405" spans="2:27" ht="13.5" hidden="1">
      <c r="B3405" s="232" t="s">
        <v>1110</v>
      </c>
      <c r="C3405" s="232" t="s">
        <v>1300</v>
      </c>
      <c r="D3405" s="232" t="s">
        <v>983</v>
      </c>
      <c r="E3405" s="232" t="s">
        <v>988</v>
      </c>
      <c r="F3405" s="232">
        <v>16</v>
      </c>
      <c r="G3405" s="232" t="s">
        <v>1301</v>
      </c>
      <c r="H3405" s="233">
        <v>0.91900000000000004</v>
      </c>
      <c r="I3405" s="233">
        <v>0</v>
      </c>
      <c r="J3405" s="233">
        <v>0</v>
      </c>
      <c r="K3405" s="234">
        <v>0</v>
      </c>
      <c r="L3405" s="233">
        <v>0</v>
      </c>
      <c r="M3405" s="234">
        <v>0</v>
      </c>
      <c r="N3405" s="233">
        <v>0</v>
      </c>
      <c r="O3405" s="233">
        <v>0</v>
      </c>
      <c r="P3405" s="233">
        <v>0</v>
      </c>
      <c r="Q3405" s="234">
        <v>0</v>
      </c>
      <c r="R3405" s="233">
        <v>0</v>
      </c>
      <c r="S3405" s="234">
        <v>0</v>
      </c>
      <c r="T3405" s="233">
        <v>0</v>
      </c>
      <c r="U3405" s="235">
        <f t="shared" si="371"/>
        <v>670.87</v>
      </c>
      <c r="V3405" s="227">
        <f t="shared" si="372"/>
        <v>0</v>
      </c>
      <c r="W3405" s="227">
        <f t="shared" si="373"/>
        <v>0</v>
      </c>
      <c r="X3405" s="227">
        <f t="shared" si="376"/>
        <v>0</v>
      </c>
      <c r="Y3405" s="227">
        <f t="shared" si="374"/>
        <v>0</v>
      </c>
      <c r="Z3405" s="227">
        <f t="shared" si="375"/>
        <v>0</v>
      </c>
      <c r="AA3405" s="227">
        <f t="shared" si="377"/>
        <v>0</v>
      </c>
    </row>
    <row r="3406" spans="2:27" ht="13.5" hidden="1">
      <c r="B3406" s="232" t="s">
        <v>1110</v>
      </c>
      <c r="C3406" s="232" t="s">
        <v>1302</v>
      </c>
      <c r="D3406" s="232" t="s">
        <v>983</v>
      </c>
      <c r="E3406" s="232" t="s">
        <v>988</v>
      </c>
      <c r="F3406" s="232">
        <v>32</v>
      </c>
      <c r="G3406" s="232" t="s">
        <v>1303</v>
      </c>
      <c r="H3406" s="233">
        <v>1.839</v>
      </c>
      <c r="I3406" s="233">
        <v>0</v>
      </c>
      <c r="J3406" s="233">
        <v>0</v>
      </c>
      <c r="K3406" s="234">
        <v>0</v>
      </c>
      <c r="L3406" s="233">
        <v>0</v>
      </c>
      <c r="M3406" s="234">
        <v>0</v>
      </c>
      <c r="N3406" s="233">
        <v>0</v>
      </c>
      <c r="O3406" s="233">
        <v>0</v>
      </c>
      <c r="P3406" s="233">
        <v>0</v>
      </c>
      <c r="Q3406" s="234">
        <v>0</v>
      </c>
      <c r="R3406" s="233">
        <v>0</v>
      </c>
      <c r="S3406" s="234">
        <v>0</v>
      </c>
      <c r="T3406" s="233">
        <v>0</v>
      </c>
      <c r="U3406" s="235">
        <f t="shared" si="371"/>
        <v>1342.47</v>
      </c>
      <c r="V3406" s="227">
        <f t="shared" si="372"/>
        <v>0</v>
      </c>
      <c r="W3406" s="227">
        <f t="shared" si="373"/>
        <v>0</v>
      </c>
      <c r="X3406" s="227">
        <f t="shared" si="376"/>
        <v>0</v>
      </c>
      <c r="Y3406" s="227">
        <f t="shared" si="374"/>
        <v>0</v>
      </c>
      <c r="Z3406" s="227">
        <f t="shared" si="375"/>
        <v>0</v>
      </c>
      <c r="AA3406" s="227">
        <f t="shared" si="377"/>
        <v>0</v>
      </c>
    </row>
    <row r="3407" spans="2:27" ht="13.5" hidden="1">
      <c r="B3407" s="232" t="s">
        <v>1110</v>
      </c>
      <c r="C3407" s="232" t="s">
        <v>1304</v>
      </c>
      <c r="D3407" s="232" t="s">
        <v>983</v>
      </c>
      <c r="E3407" s="232" t="s">
        <v>988</v>
      </c>
      <c r="F3407" s="232">
        <v>2</v>
      </c>
      <c r="G3407" s="232" t="s">
        <v>1305</v>
      </c>
      <c r="H3407" s="233">
        <v>0.115</v>
      </c>
      <c r="I3407" s="233">
        <v>0</v>
      </c>
      <c r="J3407" s="233">
        <v>0</v>
      </c>
      <c r="K3407" s="234">
        <v>0</v>
      </c>
      <c r="L3407" s="233">
        <v>0</v>
      </c>
      <c r="M3407" s="234">
        <v>0</v>
      </c>
      <c r="N3407" s="233">
        <v>0</v>
      </c>
      <c r="O3407" s="233">
        <v>0</v>
      </c>
      <c r="P3407" s="233">
        <v>0</v>
      </c>
      <c r="Q3407" s="234">
        <v>0</v>
      </c>
      <c r="R3407" s="233">
        <v>0</v>
      </c>
      <c r="S3407" s="234">
        <v>0</v>
      </c>
      <c r="T3407" s="233">
        <v>0</v>
      </c>
      <c r="U3407" s="235">
        <f t="shared" si="371"/>
        <v>83.95</v>
      </c>
      <c r="V3407" s="227">
        <f t="shared" si="372"/>
        <v>0</v>
      </c>
      <c r="W3407" s="227">
        <f t="shared" si="373"/>
        <v>0</v>
      </c>
      <c r="X3407" s="227">
        <f t="shared" si="376"/>
        <v>0</v>
      </c>
      <c r="Y3407" s="227">
        <f t="shared" si="374"/>
        <v>0</v>
      </c>
      <c r="Z3407" s="227">
        <f t="shared" si="375"/>
        <v>0</v>
      </c>
      <c r="AA3407" s="227">
        <f t="shared" si="377"/>
        <v>0</v>
      </c>
    </row>
    <row r="3408" spans="2:27" ht="13.5" hidden="1">
      <c r="B3408" s="232" t="s">
        <v>1110</v>
      </c>
      <c r="C3408" s="232" t="s">
        <v>1306</v>
      </c>
      <c r="D3408" s="232" t="s">
        <v>983</v>
      </c>
      <c r="E3408" s="232" t="s">
        <v>988</v>
      </c>
      <c r="F3408" s="232">
        <v>4</v>
      </c>
      <c r="G3408" s="232" t="s">
        <v>1307</v>
      </c>
      <c r="H3408" s="233">
        <v>0.23</v>
      </c>
      <c r="I3408" s="233">
        <v>0</v>
      </c>
      <c r="J3408" s="233">
        <v>0</v>
      </c>
      <c r="K3408" s="234">
        <v>0</v>
      </c>
      <c r="L3408" s="233">
        <v>0</v>
      </c>
      <c r="M3408" s="234">
        <v>0</v>
      </c>
      <c r="N3408" s="233">
        <v>0</v>
      </c>
      <c r="O3408" s="233">
        <v>0</v>
      </c>
      <c r="P3408" s="233">
        <v>0</v>
      </c>
      <c r="Q3408" s="234">
        <v>0</v>
      </c>
      <c r="R3408" s="233">
        <v>0</v>
      </c>
      <c r="S3408" s="234">
        <v>0</v>
      </c>
      <c r="T3408" s="233">
        <v>0</v>
      </c>
      <c r="U3408" s="235">
        <f t="shared" si="371"/>
        <v>167.9</v>
      </c>
      <c r="V3408" s="227">
        <f t="shared" si="372"/>
        <v>0</v>
      </c>
      <c r="W3408" s="227">
        <f t="shared" si="373"/>
        <v>0</v>
      </c>
      <c r="X3408" s="227">
        <f t="shared" si="376"/>
        <v>0</v>
      </c>
      <c r="Y3408" s="227">
        <f t="shared" si="374"/>
        <v>0</v>
      </c>
      <c r="Z3408" s="227">
        <f t="shared" si="375"/>
        <v>0</v>
      </c>
      <c r="AA3408" s="227">
        <f t="shared" si="377"/>
        <v>0</v>
      </c>
    </row>
    <row r="3409" spans="2:27" ht="13.5" hidden="1">
      <c r="B3409" s="232" t="s">
        <v>1110</v>
      </c>
      <c r="C3409" s="232" t="s">
        <v>579</v>
      </c>
      <c r="D3409" s="232" t="s">
        <v>983</v>
      </c>
      <c r="E3409" s="232" t="s">
        <v>988</v>
      </c>
      <c r="F3409" s="232">
        <v>8</v>
      </c>
      <c r="G3409" s="232" t="s">
        <v>1299</v>
      </c>
      <c r="H3409" s="233">
        <v>0.45400000000000001</v>
      </c>
      <c r="I3409" s="233">
        <v>0</v>
      </c>
      <c r="J3409" s="233">
        <v>0</v>
      </c>
      <c r="K3409" s="234">
        <v>0</v>
      </c>
      <c r="L3409" s="233">
        <v>0</v>
      </c>
      <c r="M3409" s="234">
        <v>0</v>
      </c>
      <c r="N3409" s="233">
        <v>0</v>
      </c>
      <c r="O3409" s="233">
        <v>0</v>
      </c>
      <c r="P3409" s="233">
        <v>0</v>
      </c>
      <c r="Q3409" s="234">
        <v>0</v>
      </c>
      <c r="R3409" s="233">
        <v>0</v>
      </c>
      <c r="S3409" s="234">
        <v>0</v>
      </c>
      <c r="T3409" s="233">
        <v>0</v>
      </c>
      <c r="U3409" s="235">
        <f t="shared" si="371"/>
        <v>331.42</v>
      </c>
      <c r="V3409" s="227">
        <f t="shared" si="372"/>
        <v>0</v>
      </c>
      <c r="W3409" s="227">
        <f t="shared" si="373"/>
        <v>0</v>
      </c>
      <c r="X3409" s="227">
        <f t="shared" si="376"/>
        <v>0</v>
      </c>
      <c r="Y3409" s="227">
        <f t="shared" si="374"/>
        <v>0</v>
      </c>
      <c r="Z3409" s="227">
        <f t="shared" si="375"/>
        <v>0</v>
      </c>
      <c r="AA3409" s="227">
        <f t="shared" si="377"/>
        <v>0</v>
      </c>
    </row>
    <row r="3410" spans="2:27" ht="13.5" hidden="1">
      <c r="B3410" s="232" t="s">
        <v>1110</v>
      </c>
      <c r="C3410" s="232" t="s">
        <v>593</v>
      </c>
      <c r="D3410" s="232" t="s">
        <v>983</v>
      </c>
      <c r="E3410" s="232" t="s">
        <v>988</v>
      </c>
      <c r="F3410" s="232">
        <v>16</v>
      </c>
      <c r="G3410" s="232" t="s">
        <v>1301</v>
      </c>
      <c r="H3410" s="233">
        <v>0.90700000000000003</v>
      </c>
      <c r="I3410" s="233">
        <v>0</v>
      </c>
      <c r="J3410" s="233">
        <v>0</v>
      </c>
      <c r="K3410" s="234">
        <v>0</v>
      </c>
      <c r="L3410" s="233">
        <v>0</v>
      </c>
      <c r="M3410" s="234">
        <v>0</v>
      </c>
      <c r="N3410" s="233">
        <v>0</v>
      </c>
      <c r="O3410" s="233">
        <v>0</v>
      </c>
      <c r="P3410" s="233">
        <v>0</v>
      </c>
      <c r="Q3410" s="234">
        <v>0</v>
      </c>
      <c r="R3410" s="233">
        <v>0</v>
      </c>
      <c r="S3410" s="234">
        <v>0</v>
      </c>
      <c r="T3410" s="233">
        <v>0</v>
      </c>
      <c r="U3410" s="235">
        <f t="shared" si="371"/>
        <v>662.11</v>
      </c>
      <c r="V3410" s="227">
        <f t="shared" si="372"/>
        <v>0</v>
      </c>
      <c r="W3410" s="227">
        <f t="shared" si="373"/>
        <v>0</v>
      </c>
      <c r="X3410" s="227">
        <f t="shared" si="376"/>
        <v>0</v>
      </c>
      <c r="Y3410" s="227">
        <f t="shared" si="374"/>
        <v>0</v>
      </c>
      <c r="Z3410" s="227">
        <f t="shared" si="375"/>
        <v>0</v>
      </c>
      <c r="AA3410" s="227">
        <f t="shared" si="377"/>
        <v>0</v>
      </c>
    </row>
    <row r="3411" spans="2:27" ht="13.5" hidden="1">
      <c r="B3411" s="232" t="s">
        <v>1110</v>
      </c>
      <c r="C3411" s="232" t="s">
        <v>604</v>
      </c>
      <c r="D3411" s="232" t="s">
        <v>983</v>
      </c>
      <c r="E3411" s="232" t="s">
        <v>988</v>
      </c>
      <c r="F3411" s="232">
        <v>36</v>
      </c>
      <c r="G3411" s="232" t="s">
        <v>1303</v>
      </c>
      <c r="H3411" s="233">
        <v>1.8149999999999999</v>
      </c>
      <c r="I3411" s="233">
        <v>0</v>
      </c>
      <c r="J3411" s="233">
        <v>0</v>
      </c>
      <c r="K3411" s="234">
        <v>0</v>
      </c>
      <c r="L3411" s="233">
        <v>0</v>
      </c>
      <c r="M3411" s="234">
        <v>0</v>
      </c>
      <c r="N3411" s="233">
        <v>0</v>
      </c>
      <c r="O3411" s="233">
        <v>0</v>
      </c>
      <c r="P3411" s="233">
        <v>0</v>
      </c>
      <c r="Q3411" s="234">
        <v>0</v>
      </c>
      <c r="R3411" s="233">
        <v>0</v>
      </c>
      <c r="S3411" s="234">
        <v>0</v>
      </c>
      <c r="T3411" s="233">
        <v>0</v>
      </c>
      <c r="U3411" s="235">
        <f t="shared" si="371"/>
        <v>1324.95</v>
      </c>
      <c r="V3411" s="227">
        <f t="shared" si="372"/>
        <v>0</v>
      </c>
      <c r="W3411" s="227">
        <f t="shared" si="373"/>
        <v>0</v>
      </c>
      <c r="X3411" s="227">
        <f t="shared" si="376"/>
        <v>0</v>
      </c>
      <c r="Y3411" s="227">
        <f t="shared" si="374"/>
        <v>0</v>
      </c>
      <c r="Z3411" s="227">
        <f t="shared" si="375"/>
        <v>0</v>
      </c>
      <c r="AA3411" s="227">
        <f t="shared" si="377"/>
        <v>0</v>
      </c>
    </row>
    <row r="3412" spans="2:27" ht="13.5" hidden="1">
      <c r="B3412" s="232" t="s">
        <v>1110</v>
      </c>
      <c r="C3412" s="232" t="s">
        <v>614</v>
      </c>
      <c r="D3412" s="232" t="s">
        <v>983</v>
      </c>
      <c r="E3412" s="232" t="s">
        <v>988</v>
      </c>
      <c r="F3412" s="232">
        <v>2</v>
      </c>
      <c r="G3412" s="232" t="s">
        <v>1305</v>
      </c>
      <c r="H3412" s="233">
        <v>0.114</v>
      </c>
      <c r="I3412" s="233">
        <v>0</v>
      </c>
      <c r="J3412" s="233">
        <v>0</v>
      </c>
      <c r="K3412" s="234">
        <v>0</v>
      </c>
      <c r="L3412" s="233">
        <v>0</v>
      </c>
      <c r="M3412" s="234">
        <v>0</v>
      </c>
      <c r="N3412" s="233">
        <v>0</v>
      </c>
      <c r="O3412" s="233">
        <v>0</v>
      </c>
      <c r="P3412" s="233">
        <v>0</v>
      </c>
      <c r="Q3412" s="234">
        <v>0</v>
      </c>
      <c r="R3412" s="233">
        <v>0</v>
      </c>
      <c r="S3412" s="234">
        <v>0</v>
      </c>
      <c r="T3412" s="233">
        <v>0</v>
      </c>
      <c r="U3412" s="235">
        <f t="shared" si="371"/>
        <v>83.22</v>
      </c>
      <c r="V3412" s="227">
        <f t="shared" si="372"/>
        <v>0</v>
      </c>
      <c r="W3412" s="227">
        <f t="shared" si="373"/>
        <v>0</v>
      </c>
      <c r="X3412" s="227">
        <f t="shared" si="376"/>
        <v>0</v>
      </c>
      <c r="Y3412" s="227">
        <f t="shared" si="374"/>
        <v>0</v>
      </c>
      <c r="Z3412" s="227">
        <f t="shared" si="375"/>
        <v>0</v>
      </c>
      <c r="AA3412" s="227">
        <f t="shared" si="377"/>
        <v>0</v>
      </c>
    </row>
    <row r="3413" spans="2:27" ht="13.5" hidden="1">
      <c r="B3413" s="232" t="s">
        <v>1110</v>
      </c>
      <c r="C3413" s="232" t="s">
        <v>623</v>
      </c>
      <c r="D3413" s="232" t="s">
        <v>983</v>
      </c>
      <c r="E3413" s="232" t="s">
        <v>988</v>
      </c>
      <c r="F3413" s="232">
        <v>4</v>
      </c>
      <c r="G3413" s="232" t="s">
        <v>1307</v>
      </c>
      <c r="H3413" s="233">
        <v>0.22700000000000001</v>
      </c>
      <c r="I3413" s="233">
        <v>0</v>
      </c>
      <c r="J3413" s="233">
        <v>0</v>
      </c>
      <c r="K3413" s="234">
        <v>0</v>
      </c>
      <c r="L3413" s="233">
        <v>0</v>
      </c>
      <c r="M3413" s="234">
        <v>0</v>
      </c>
      <c r="N3413" s="233">
        <v>0</v>
      </c>
      <c r="O3413" s="233">
        <v>0</v>
      </c>
      <c r="P3413" s="233">
        <v>0</v>
      </c>
      <c r="Q3413" s="234">
        <v>0</v>
      </c>
      <c r="R3413" s="233">
        <v>0</v>
      </c>
      <c r="S3413" s="234">
        <v>0</v>
      </c>
      <c r="T3413" s="233">
        <v>0</v>
      </c>
      <c r="U3413" s="235">
        <f t="shared" si="371"/>
        <v>165.71</v>
      </c>
      <c r="V3413" s="227">
        <f t="shared" si="372"/>
        <v>0</v>
      </c>
      <c r="W3413" s="227">
        <f t="shared" si="373"/>
        <v>0</v>
      </c>
      <c r="X3413" s="227">
        <f t="shared" si="376"/>
        <v>0</v>
      </c>
      <c r="Y3413" s="227">
        <f t="shared" si="374"/>
        <v>0</v>
      </c>
      <c r="Z3413" s="227">
        <f t="shared" si="375"/>
        <v>0</v>
      </c>
      <c r="AA3413" s="227">
        <f t="shared" si="377"/>
        <v>0</v>
      </c>
    </row>
    <row r="3414" spans="2:27" ht="13.5" hidden="1">
      <c r="B3414" s="232" t="s">
        <v>1110</v>
      </c>
      <c r="C3414" s="232" t="s">
        <v>635</v>
      </c>
      <c r="D3414" s="232" t="s">
        <v>983</v>
      </c>
      <c r="E3414" s="232" t="s">
        <v>988</v>
      </c>
      <c r="F3414" s="232">
        <v>48</v>
      </c>
      <c r="G3414" s="232" t="s">
        <v>1308</v>
      </c>
      <c r="H3414" s="233">
        <v>2.3039999999999998</v>
      </c>
      <c r="I3414" s="233">
        <v>0</v>
      </c>
      <c r="J3414" s="233">
        <v>0</v>
      </c>
      <c r="K3414" s="234">
        <v>0</v>
      </c>
      <c r="L3414" s="233">
        <v>0</v>
      </c>
      <c r="M3414" s="234">
        <v>0</v>
      </c>
      <c r="N3414" s="233">
        <v>0</v>
      </c>
      <c r="O3414" s="233">
        <v>0</v>
      </c>
      <c r="P3414" s="233">
        <v>0</v>
      </c>
      <c r="Q3414" s="234">
        <v>0</v>
      </c>
      <c r="R3414" s="233">
        <v>0</v>
      </c>
      <c r="S3414" s="234">
        <v>0</v>
      </c>
      <c r="T3414" s="233">
        <v>0</v>
      </c>
      <c r="U3414" s="235">
        <f t="shared" si="371"/>
        <v>1681.9199999999998</v>
      </c>
      <c r="V3414" s="227">
        <f t="shared" si="372"/>
        <v>0</v>
      </c>
      <c r="W3414" s="227">
        <f t="shared" si="373"/>
        <v>0</v>
      </c>
      <c r="X3414" s="227">
        <f t="shared" si="376"/>
        <v>0</v>
      </c>
      <c r="Y3414" s="227">
        <f t="shared" si="374"/>
        <v>0</v>
      </c>
      <c r="Z3414" s="227">
        <f t="shared" si="375"/>
        <v>0</v>
      </c>
      <c r="AA3414" s="227">
        <f t="shared" si="377"/>
        <v>0</v>
      </c>
    </row>
    <row r="3415" spans="2:27" ht="13.5" hidden="1">
      <c r="B3415" s="232" t="s">
        <v>1110</v>
      </c>
      <c r="C3415" s="232" t="s">
        <v>643</v>
      </c>
      <c r="D3415" s="232" t="s">
        <v>983</v>
      </c>
      <c r="E3415" s="232" t="s">
        <v>988</v>
      </c>
      <c r="F3415" s="232">
        <v>72</v>
      </c>
      <c r="G3415" s="232" t="s">
        <v>1309</v>
      </c>
      <c r="H3415" s="233">
        <v>3.456</v>
      </c>
      <c r="I3415" s="233">
        <v>0</v>
      </c>
      <c r="J3415" s="233">
        <v>0</v>
      </c>
      <c r="K3415" s="234">
        <v>0</v>
      </c>
      <c r="L3415" s="233">
        <v>0</v>
      </c>
      <c r="M3415" s="234">
        <v>0</v>
      </c>
      <c r="N3415" s="233">
        <v>0</v>
      </c>
      <c r="O3415" s="233">
        <v>0</v>
      </c>
      <c r="P3415" s="233">
        <v>0</v>
      </c>
      <c r="Q3415" s="234">
        <v>0</v>
      </c>
      <c r="R3415" s="233">
        <v>0</v>
      </c>
      <c r="S3415" s="234">
        <v>0</v>
      </c>
      <c r="T3415" s="233">
        <v>0</v>
      </c>
      <c r="U3415" s="235">
        <f t="shared" si="371"/>
        <v>2522.88</v>
      </c>
      <c r="V3415" s="227">
        <f t="shared" si="372"/>
        <v>0</v>
      </c>
      <c r="W3415" s="227">
        <f t="shared" si="373"/>
        <v>0</v>
      </c>
      <c r="X3415" s="227">
        <f t="shared" si="376"/>
        <v>0</v>
      </c>
      <c r="Y3415" s="227">
        <f t="shared" si="374"/>
        <v>0</v>
      </c>
      <c r="Z3415" s="227">
        <f t="shared" si="375"/>
        <v>0</v>
      </c>
      <c r="AA3415" s="227">
        <f t="shared" si="377"/>
        <v>0</v>
      </c>
    </row>
    <row r="3416" spans="2:27" ht="13.5" hidden="1">
      <c r="B3416" s="232" t="s">
        <v>1110</v>
      </c>
      <c r="C3416" s="232" t="s">
        <v>649</v>
      </c>
      <c r="D3416" s="232" t="s">
        <v>983</v>
      </c>
      <c r="E3416" s="232" t="s">
        <v>988</v>
      </c>
      <c r="F3416" s="232">
        <v>96</v>
      </c>
      <c r="G3416" s="232" t="s">
        <v>1310</v>
      </c>
      <c r="H3416" s="233">
        <v>4.6079999999999997</v>
      </c>
      <c r="I3416" s="233">
        <v>0</v>
      </c>
      <c r="J3416" s="233">
        <v>0</v>
      </c>
      <c r="K3416" s="234">
        <v>0</v>
      </c>
      <c r="L3416" s="233">
        <v>0</v>
      </c>
      <c r="M3416" s="234">
        <v>0</v>
      </c>
      <c r="N3416" s="233">
        <v>0</v>
      </c>
      <c r="O3416" s="233">
        <v>0</v>
      </c>
      <c r="P3416" s="233">
        <v>0</v>
      </c>
      <c r="Q3416" s="234">
        <v>0</v>
      </c>
      <c r="R3416" s="233">
        <v>0</v>
      </c>
      <c r="S3416" s="234">
        <v>0</v>
      </c>
      <c r="T3416" s="233">
        <v>0</v>
      </c>
      <c r="U3416" s="235">
        <f t="shared" si="371"/>
        <v>3363.8399999999997</v>
      </c>
      <c r="V3416" s="227">
        <f t="shared" si="372"/>
        <v>0</v>
      </c>
      <c r="W3416" s="227">
        <f t="shared" si="373"/>
        <v>0</v>
      </c>
      <c r="X3416" s="227">
        <f t="shared" si="376"/>
        <v>0</v>
      </c>
      <c r="Y3416" s="227">
        <f t="shared" si="374"/>
        <v>0</v>
      </c>
      <c r="Z3416" s="227">
        <f t="shared" si="375"/>
        <v>0</v>
      </c>
      <c r="AA3416" s="227">
        <f t="shared" si="377"/>
        <v>0</v>
      </c>
    </row>
    <row r="3417" spans="2:27" ht="13.5" hidden="1">
      <c r="B3417" s="232" t="s">
        <v>1110</v>
      </c>
      <c r="C3417" s="232" t="s">
        <v>654</v>
      </c>
      <c r="D3417" s="232" t="s">
        <v>983</v>
      </c>
      <c r="E3417" s="232" t="s">
        <v>988</v>
      </c>
      <c r="F3417" s="232">
        <v>8</v>
      </c>
      <c r="G3417" s="232" t="s">
        <v>1311</v>
      </c>
      <c r="H3417" s="233">
        <v>0.38400000000000001</v>
      </c>
      <c r="I3417" s="233">
        <v>0</v>
      </c>
      <c r="J3417" s="233">
        <v>0</v>
      </c>
      <c r="K3417" s="234">
        <v>0</v>
      </c>
      <c r="L3417" s="233">
        <v>0</v>
      </c>
      <c r="M3417" s="234">
        <v>0</v>
      </c>
      <c r="N3417" s="233">
        <v>0</v>
      </c>
      <c r="O3417" s="233">
        <v>0</v>
      </c>
      <c r="P3417" s="233">
        <v>0</v>
      </c>
      <c r="Q3417" s="234">
        <v>0</v>
      </c>
      <c r="R3417" s="233">
        <v>0</v>
      </c>
      <c r="S3417" s="234">
        <v>0</v>
      </c>
      <c r="T3417" s="233">
        <v>0</v>
      </c>
      <c r="U3417" s="235">
        <f t="shared" si="371"/>
        <v>280.32</v>
      </c>
      <c r="V3417" s="227">
        <f t="shared" si="372"/>
        <v>0</v>
      </c>
      <c r="W3417" s="227">
        <f t="shared" si="373"/>
        <v>0</v>
      </c>
      <c r="X3417" s="227">
        <f t="shared" si="376"/>
        <v>0</v>
      </c>
      <c r="Y3417" s="227">
        <f t="shared" si="374"/>
        <v>0</v>
      </c>
      <c r="Z3417" s="227">
        <f t="shared" si="375"/>
        <v>0</v>
      </c>
      <c r="AA3417" s="227">
        <f t="shared" si="377"/>
        <v>0</v>
      </c>
    </row>
    <row r="3418" spans="2:27" ht="13.5" hidden="1">
      <c r="B3418" s="232" t="s">
        <v>1110</v>
      </c>
      <c r="C3418" s="232" t="s">
        <v>660</v>
      </c>
      <c r="D3418" s="232" t="s">
        <v>983</v>
      </c>
      <c r="E3418" s="232" t="s">
        <v>988</v>
      </c>
      <c r="F3418" s="232">
        <v>16</v>
      </c>
      <c r="G3418" s="232" t="s">
        <v>1312</v>
      </c>
      <c r="H3418" s="233">
        <v>0.76800000000000002</v>
      </c>
      <c r="I3418" s="233">
        <v>0</v>
      </c>
      <c r="J3418" s="233">
        <v>0</v>
      </c>
      <c r="K3418" s="234">
        <v>0</v>
      </c>
      <c r="L3418" s="233">
        <v>0</v>
      </c>
      <c r="M3418" s="234">
        <v>0</v>
      </c>
      <c r="N3418" s="233">
        <v>0</v>
      </c>
      <c r="O3418" s="233">
        <v>0</v>
      </c>
      <c r="P3418" s="233">
        <v>0</v>
      </c>
      <c r="Q3418" s="234">
        <v>0</v>
      </c>
      <c r="R3418" s="233">
        <v>0</v>
      </c>
      <c r="S3418" s="234">
        <v>0</v>
      </c>
      <c r="T3418" s="233">
        <v>0</v>
      </c>
      <c r="U3418" s="235">
        <f t="shared" si="371"/>
        <v>560.64</v>
      </c>
      <c r="V3418" s="227">
        <f t="shared" si="372"/>
        <v>0</v>
      </c>
      <c r="W3418" s="227">
        <f t="shared" si="373"/>
        <v>0</v>
      </c>
      <c r="X3418" s="227">
        <f t="shared" si="376"/>
        <v>0</v>
      </c>
      <c r="Y3418" s="227">
        <f t="shared" si="374"/>
        <v>0</v>
      </c>
      <c r="Z3418" s="227">
        <f t="shared" si="375"/>
        <v>0</v>
      </c>
      <c r="AA3418" s="227">
        <f t="shared" si="377"/>
        <v>0</v>
      </c>
    </row>
    <row r="3419" spans="2:27" ht="13.5" hidden="1">
      <c r="B3419" s="232" t="s">
        <v>1110</v>
      </c>
      <c r="C3419" s="232" t="s">
        <v>666</v>
      </c>
      <c r="D3419" s="232" t="s">
        <v>983</v>
      </c>
      <c r="E3419" s="232" t="s">
        <v>988</v>
      </c>
      <c r="F3419" s="232">
        <v>36</v>
      </c>
      <c r="G3419" s="232" t="s">
        <v>1313</v>
      </c>
      <c r="H3419" s="233">
        <v>1.728</v>
      </c>
      <c r="I3419" s="233">
        <v>0</v>
      </c>
      <c r="J3419" s="233">
        <v>0</v>
      </c>
      <c r="K3419" s="234">
        <v>0</v>
      </c>
      <c r="L3419" s="233">
        <v>0</v>
      </c>
      <c r="M3419" s="234">
        <v>0</v>
      </c>
      <c r="N3419" s="233">
        <v>0</v>
      </c>
      <c r="O3419" s="233">
        <v>0</v>
      </c>
      <c r="P3419" s="233">
        <v>0</v>
      </c>
      <c r="Q3419" s="234">
        <v>0</v>
      </c>
      <c r="R3419" s="233">
        <v>0</v>
      </c>
      <c r="S3419" s="234">
        <v>0</v>
      </c>
      <c r="T3419" s="233">
        <v>0</v>
      </c>
      <c r="U3419" s="235">
        <f t="shared" si="371"/>
        <v>1261.44</v>
      </c>
      <c r="V3419" s="227">
        <f t="shared" si="372"/>
        <v>0</v>
      </c>
      <c r="W3419" s="227">
        <f t="shared" si="373"/>
        <v>0</v>
      </c>
      <c r="X3419" s="227">
        <f t="shared" si="376"/>
        <v>0</v>
      </c>
      <c r="Y3419" s="227">
        <f t="shared" si="374"/>
        <v>0</v>
      </c>
      <c r="Z3419" s="227">
        <f t="shared" si="375"/>
        <v>0</v>
      </c>
      <c r="AA3419" s="227">
        <f t="shared" si="377"/>
        <v>0</v>
      </c>
    </row>
    <row r="3420" spans="2:27" ht="13.5" hidden="1">
      <c r="B3420" s="232" t="s">
        <v>1110</v>
      </c>
      <c r="C3420" s="232" t="s">
        <v>671</v>
      </c>
      <c r="D3420" s="232" t="s">
        <v>983</v>
      </c>
      <c r="E3420" s="232" t="s">
        <v>988</v>
      </c>
      <c r="F3420" s="232">
        <v>2</v>
      </c>
      <c r="G3420" s="232" t="s">
        <v>1314</v>
      </c>
      <c r="H3420" s="233">
        <v>9.6000000000000002E-2</v>
      </c>
      <c r="I3420" s="233">
        <v>0</v>
      </c>
      <c r="J3420" s="233">
        <v>0</v>
      </c>
      <c r="K3420" s="234">
        <v>0</v>
      </c>
      <c r="L3420" s="233">
        <v>0</v>
      </c>
      <c r="M3420" s="234">
        <v>0</v>
      </c>
      <c r="N3420" s="233">
        <v>0</v>
      </c>
      <c r="O3420" s="233">
        <v>0</v>
      </c>
      <c r="P3420" s="233">
        <v>0</v>
      </c>
      <c r="Q3420" s="234">
        <v>0</v>
      </c>
      <c r="R3420" s="233">
        <v>0</v>
      </c>
      <c r="S3420" s="234">
        <v>0</v>
      </c>
      <c r="T3420" s="233">
        <v>0</v>
      </c>
      <c r="U3420" s="235">
        <f t="shared" si="371"/>
        <v>70.08</v>
      </c>
      <c r="V3420" s="227">
        <f t="shared" si="372"/>
        <v>0</v>
      </c>
      <c r="W3420" s="227">
        <f t="shared" si="373"/>
        <v>0</v>
      </c>
      <c r="X3420" s="227">
        <f t="shared" si="376"/>
        <v>0</v>
      </c>
      <c r="Y3420" s="227">
        <f t="shared" si="374"/>
        <v>0</v>
      </c>
      <c r="Z3420" s="227">
        <f t="shared" si="375"/>
        <v>0</v>
      </c>
      <c r="AA3420" s="227">
        <f t="shared" si="377"/>
        <v>0</v>
      </c>
    </row>
    <row r="3421" spans="2:27" ht="13.5" hidden="1">
      <c r="B3421" s="232" t="s">
        <v>1110</v>
      </c>
      <c r="C3421" s="232" t="s">
        <v>676</v>
      </c>
      <c r="D3421" s="232" t="s">
        <v>983</v>
      </c>
      <c r="E3421" s="232" t="s">
        <v>988</v>
      </c>
      <c r="F3421" s="232">
        <v>96</v>
      </c>
      <c r="G3421" s="232" t="s">
        <v>1310</v>
      </c>
      <c r="H3421" s="233">
        <v>4.6079999999999997</v>
      </c>
      <c r="I3421" s="233">
        <v>0</v>
      </c>
      <c r="J3421" s="233">
        <v>0</v>
      </c>
      <c r="K3421" s="234">
        <v>0</v>
      </c>
      <c r="L3421" s="233">
        <v>0</v>
      </c>
      <c r="M3421" s="234">
        <v>0</v>
      </c>
      <c r="N3421" s="233">
        <v>0</v>
      </c>
      <c r="O3421" s="233">
        <v>0</v>
      </c>
      <c r="P3421" s="233">
        <v>0</v>
      </c>
      <c r="Q3421" s="234">
        <v>0</v>
      </c>
      <c r="R3421" s="233">
        <v>0</v>
      </c>
      <c r="S3421" s="234">
        <v>0</v>
      </c>
      <c r="T3421" s="233">
        <v>0</v>
      </c>
      <c r="U3421" s="235">
        <f t="shared" si="371"/>
        <v>3363.8399999999997</v>
      </c>
      <c r="V3421" s="227">
        <f t="shared" si="372"/>
        <v>0</v>
      </c>
      <c r="W3421" s="227">
        <f t="shared" si="373"/>
        <v>0</v>
      </c>
      <c r="X3421" s="227">
        <f t="shared" si="376"/>
        <v>0</v>
      </c>
      <c r="Y3421" s="227">
        <f t="shared" si="374"/>
        <v>0</v>
      </c>
      <c r="Z3421" s="227">
        <f t="shared" si="375"/>
        <v>0</v>
      </c>
      <c r="AA3421" s="227">
        <f t="shared" si="377"/>
        <v>0</v>
      </c>
    </row>
    <row r="3422" spans="2:27" ht="13.5" hidden="1">
      <c r="B3422" s="232" t="s">
        <v>1110</v>
      </c>
      <c r="C3422" s="232" t="s">
        <v>681</v>
      </c>
      <c r="D3422" s="232" t="s">
        <v>983</v>
      </c>
      <c r="E3422" s="232" t="s">
        <v>988</v>
      </c>
      <c r="F3422" s="232">
        <v>4</v>
      </c>
      <c r="G3422" s="232" t="s">
        <v>1315</v>
      </c>
      <c r="H3422" s="233">
        <v>0.192</v>
      </c>
      <c r="I3422" s="233">
        <v>0</v>
      </c>
      <c r="J3422" s="233">
        <v>0</v>
      </c>
      <c r="K3422" s="234">
        <v>0</v>
      </c>
      <c r="L3422" s="233">
        <v>0</v>
      </c>
      <c r="M3422" s="234">
        <v>0</v>
      </c>
      <c r="N3422" s="233">
        <v>0</v>
      </c>
      <c r="O3422" s="233">
        <v>0</v>
      </c>
      <c r="P3422" s="233">
        <v>0</v>
      </c>
      <c r="Q3422" s="234">
        <v>0</v>
      </c>
      <c r="R3422" s="233">
        <v>0</v>
      </c>
      <c r="S3422" s="234">
        <v>0</v>
      </c>
      <c r="T3422" s="233">
        <v>0</v>
      </c>
      <c r="U3422" s="235">
        <f t="shared" si="371"/>
        <v>140.16</v>
      </c>
      <c r="V3422" s="227">
        <f t="shared" si="372"/>
        <v>0</v>
      </c>
      <c r="W3422" s="227">
        <f t="shared" si="373"/>
        <v>0</v>
      </c>
      <c r="X3422" s="227">
        <f t="shared" si="376"/>
        <v>0</v>
      </c>
      <c r="Y3422" s="227">
        <f t="shared" si="374"/>
        <v>0</v>
      </c>
      <c r="Z3422" s="227">
        <f t="shared" si="375"/>
        <v>0</v>
      </c>
      <c r="AA3422" s="227">
        <f t="shared" si="377"/>
        <v>0</v>
      </c>
    </row>
    <row r="3423" spans="2:27" ht="13.5" hidden="1">
      <c r="B3423" s="232" t="s">
        <v>1110</v>
      </c>
      <c r="C3423" s="232" t="s">
        <v>691</v>
      </c>
      <c r="D3423" s="232" t="s">
        <v>983</v>
      </c>
      <c r="E3423" s="232" t="s">
        <v>988</v>
      </c>
      <c r="F3423" s="232">
        <v>72</v>
      </c>
      <c r="G3423" s="232" t="s">
        <v>1309</v>
      </c>
      <c r="H3423" s="233">
        <v>3.96</v>
      </c>
      <c r="I3423" s="233">
        <v>0</v>
      </c>
      <c r="J3423" s="233">
        <v>0</v>
      </c>
      <c r="K3423" s="234">
        <v>0</v>
      </c>
      <c r="L3423" s="233">
        <v>0</v>
      </c>
      <c r="M3423" s="234">
        <v>0</v>
      </c>
      <c r="N3423" s="233">
        <v>0</v>
      </c>
      <c r="O3423" s="233">
        <v>0</v>
      </c>
      <c r="P3423" s="233">
        <v>0</v>
      </c>
      <c r="Q3423" s="234">
        <v>0</v>
      </c>
      <c r="R3423" s="233">
        <v>0</v>
      </c>
      <c r="S3423" s="234">
        <v>0</v>
      </c>
      <c r="T3423" s="233">
        <v>0</v>
      </c>
      <c r="U3423" s="235">
        <f t="shared" si="371"/>
        <v>2890.8</v>
      </c>
      <c r="V3423" s="227">
        <f t="shared" si="372"/>
        <v>0</v>
      </c>
      <c r="W3423" s="227">
        <f t="shared" si="373"/>
        <v>0</v>
      </c>
      <c r="X3423" s="227">
        <f t="shared" si="376"/>
        <v>0</v>
      </c>
      <c r="Y3423" s="227">
        <f t="shared" si="374"/>
        <v>0</v>
      </c>
      <c r="Z3423" s="227">
        <f t="shared" si="375"/>
        <v>0</v>
      </c>
      <c r="AA3423" s="227">
        <f t="shared" si="377"/>
        <v>0</v>
      </c>
    </row>
    <row r="3424" spans="2:27" ht="13.5" hidden="1">
      <c r="B3424" s="232" t="s">
        <v>1110</v>
      </c>
      <c r="C3424" s="232" t="s">
        <v>697</v>
      </c>
      <c r="D3424" s="232" t="s">
        <v>983</v>
      </c>
      <c r="E3424" s="232" t="s">
        <v>988</v>
      </c>
      <c r="F3424" s="232">
        <v>8</v>
      </c>
      <c r="G3424" s="232" t="s">
        <v>1311</v>
      </c>
      <c r="H3424" s="233">
        <v>0.44</v>
      </c>
      <c r="I3424" s="233">
        <v>0</v>
      </c>
      <c r="J3424" s="233">
        <v>0</v>
      </c>
      <c r="K3424" s="234">
        <v>0</v>
      </c>
      <c r="L3424" s="233">
        <v>0</v>
      </c>
      <c r="M3424" s="234">
        <v>0</v>
      </c>
      <c r="N3424" s="233">
        <v>0</v>
      </c>
      <c r="O3424" s="233">
        <v>0</v>
      </c>
      <c r="P3424" s="233">
        <v>0</v>
      </c>
      <c r="Q3424" s="234">
        <v>0</v>
      </c>
      <c r="R3424" s="233">
        <v>0</v>
      </c>
      <c r="S3424" s="234">
        <v>0</v>
      </c>
      <c r="T3424" s="233">
        <v>0</v>
      </c>
      <c r="U3424" s="235">
        <f t="shared" si="371"/>
        <v>321.2</v>
      </c>
      <c r="V3424" s="227">
        <f t="shared" si="372"/>
        <v>0</v>
      </c>
      <c r="W3424" s="227">
        <f t="shared" si="373"/>
        <v>0</v>
      </c>
      <c r="X3424" s="227">
        <f t="shared" si="376"/>
        <v>0</v>
      </c>
      <c r="Y3424" s="227">
        <f t="shared" si="374"/>
        <v>0</v>
      </c>
      <c r="Z3424" s="227">
        <f t="shared" si="375"/>
        <v>0</v>
      </c>
      <c r="AA3424" s="227">
        <f t="shared" si="377"/>
        <v>0</v>
      </c>
    </row>
    <row r="3425" spans="2:27" ht="13.5" hidden="1">
      <c r="B3425" s="232" t="s">
        <v>1110</v>
      </c>
      <c r="C3425" s="232" t="s">
        <v>700</v>
      </c>
      <c r="D3425" s="232" t="s">
        <v>983</v>
      </c>
      <c r="E3425" s="232" t="s">
        <v>988</v>
      </c>
      <c r="F3425" s="232">
        <v>16</v>
      </c>
      <c r="G3425" s="232" t="s">
        <v>1312</v>
      </c>
      <c r="H3425" s="233">
        <v>0.88</v>
      </c>
      <c r="I3425" s="233">
        <v>0</v>
      </c>
      <c r="J3425" s="233">
        <v>0</v>
      </c>
      <c r="K3425" s="234">
        <v>0</v>
      </c>
      <c r="L3425" s="233">
        <v>0</v>
      </c>
      <c r="M3425" s="234">
        <v>0</v>
      </c>
      <c r="N3425" s="233">
        <v>0</v>
      </c>
      <c r="O3425" s="233">
        <v>0</v>
      </c>
      <c r="P3425" s="233">
        <v>0</v>
      </c>
      <c r="Q3425" s="234">
        <v>0</v>
      </c>
      <c r="R3425" s="233">
        <v>0</v>
      </c>
      <c r="S3425" s="234">
        <v>0</v>
      </c>
      <c r="T3425" s="233">
        <v>0</v>
      </c>
      <c r="U3425" s="235">
        <f t="shared" si="371"/>
        <v>642.4</v>
      </c>
      <c r="V3425" s="227">
        <f t="shared" si="372"/>
        <v>0</v>
      </c>
      <c r="W3425" s="227">
        <f t="shared" si="373"/>
        <v>0</v>
      </c>
      <c r="X3425" s="227">
        <f t="shared" si="376"/>
        <v>0</v>
      </c>
      <c r="Y3425" s="227">
        <f t="shared" si="374"/>
        <v>0</v>
      </c>
      <c r="Z3425" s="227">
        <f t="shared" si="375"/>
        <v>0</v>
      </c>
      <c r="AA3425" s="227">
        <f t="shared" si="377"/>
        <v>0</v>
      </c>
    </row>
    <row r="3426" spans="2:27" ht="13.5" hidden="1">
      <c r="B3426" s="232" t="s">
        <v>1110</v>
      </c>
      <c r="C3426" s="232" t="s">
        <v>703</v>
      </c>
      <c r="D3426" s="232" t="s">
        <v>983</v>
      </c>
      <c r="E3426" s="232" t="s">
        <v>988</v>
      </c>
      <c r="F3426" s="232">
        <v>36</v>
      </c>
      <c r="G3426" s="232" t="s">
        <v>1313</v>
      </c>
      <c r="H3426" s="233">
        <v>1.98</v>
      </c>
      <c r="I3426" s="233">
        <v>0</v>
      </c>
      <c r="J3426" s="233">
        <v>0</v>
      </c>
      <c r="K3426" s="234">
        <v>0</v>
      </c>
      <c r="L3426" s="233">
        <v>0</v>
      </c>
      <c r="M3426" s="234">
        <v>0</v>
      </c>
      <c r="N3426" s="233">
        <v>0</v>
      </c>
      <c r="O3426" s="233">
        <v>0</v>
      </c>
      <c r="P3426" s="233">
        <v>0</v>
      </c>
      <c r="Q3426" s="234">
        <v>0</v>
      </c>
      <c r="R3426" s="233">
        <v>0</v>
      </c>
      <c r="S3426" s="234">
        <v>0</v>
      </c>
      <c r="T3426" s="233">
        <v>0</v>
      </c>
      <c r="U3426" s="235">
        <f t="shared" si="371"/>
        <v>1445.4</v>
      </c>
      <c r="V3426" s="227">
        <f t="shared" si="372"/>
        <v>0</v>
      </c>
      <c r="W3426" s="227">
        <f t="shared" si="373"/>
        <v>0</v>
      </c>
      <c r="X3426" s="227">
        <f t="shared" si="376"/>
        <v>0</v>
      </c>
      <c r="Y3426" s="227">
        <f t="shared" si="374"/>
        <v>0</v>
      </c>
      <c r="Z3426" s="227">
        <f t="shared" si="375"/>
        <v>0</v>
      </c>
      <c r="AA3426" s="227">
        <f t="shared" si="377"/>
        <v>0</v>
      </c>
    </row>
    <row r="3427" spans="2:27" ht="13.5" hidden="1">
      <c r="B3427" s="232" t="s">
        <v>1110</v>
      </c>
      <c r="C3427" s="232" t="s">
        <v>706</v>
      </c>
      <c r="D3427" s="232" t="s">
        <v>983</v>
      </c>
      <c r="E3427" s="232" t="s">
        <v>988</v>
      </c>
      <c r="F3427" s="232">
        <v>2</v>
      </c>
      <c r="G3427" s="232" t="s">
        <v>1314</v>
      </c>
      <c r="H3427" s="233">
        <v>0.11</v>
      </c>
      <c r="I3427" s="233">
        <v>0</v>
      </c>
      <c r="J3427" s="233">
        <v>0</v>
      </c>
      <c r="K3427" s="234">
        <v>0</v>
      </c>
      <c r="L3427" s="233">
        <v>0</v>
      </c>
      <c r="M3427" s="234">
        <v>0</v>
      </c>
      <c r="N3427" s="233">
        <v>0</v>
      </c>
      <c r="O3427" s="233">
        <v>0</v>
      </c>
      <c r="P3427" s="233">
        <v>0</v>
      </c>
      <c r="Q3427" s="234">
        <v>0</v>
      </c>
      <c r="R3427" s="233">
        <v>0</v>
      </c>
      <c r="S3427" s="234">
        <v>0</v>
      </c>
      <c r="T3427" s="233">
        <v>0</v>
      </c>
      <c r="U3427" s="235">
        <f t="shared" si="371"/>
        <v>80.3</v>
      </c>
      <c r="V3427" s="227">
        <f t="shared" si="372"/>
        <v>0</v>
      </c>
      <c r="W3427" s="227">
        <f t="shared" si="373"/>
        <v>0</v>
      </c>
      <c r="X3427" s="227">
        <f t="shared" si="376"/>
        <v>0</v>
      </c>
      <c r="Y3427" s="227">
        <f t="shared" si="374"/>
        <v>0</v>
      </c>
      <c r="Z3427" s="227">
        <f t="shared" si="375"/>
        <v>0</v>
      </c>
      <c r="AA3427" s="227">
        <f t="shared" si="377"/>
        <v>0</v>
      </c>
    </row>
    <row r="3428" spans="2:27" ht="13.5" hidden="1">
      <c r="B3428" s="232" t="s">
        <v>1110</v>
      </c>
      <c r="C3428" s="232" t="s">
        <v>711</v>
      </c>
      <c r="D3428" s="232" t="s">
        <v>983</v>
      </c>
      <c r="E3428" s="232" t="s">
        <v>988</v>
      </c>
      <c r="F3428" s="232">
        <v>4</v>
      </c>
      <c r="G3428" s="232" t="s">
        <v>1315</v>
      </c>
      <c r="H3428" s="233">
        <v>0.22</v>
      </c>
      <c r="I3428" s="233">
        <v>0</v>
      </c>
      <c r="J3428" s="233">
        <v>0</v>
      </c>
      <c r="K3428" s="234">
        <v>0</v>
      </c>
      <c r="L3428" s="233">
        <v>0</v>
      </c>
      <c r="M3428" s="234">
        <v>0</v>
      </c>
      <c r="N3428" s="233">
        <v>0</v>
      </c>
      <c r="O3428" s="233">
        <v>0</v>
      </c>
      <c r="P3428" s="233">
        <v>0</v>
      </c>
      <c r="Q3428" s="234">
        <v>0</v>
      </c>
      <c r="R3428" s="233">
        <v>0</v>
      </c>
      <c r="S3428" s="234">
        <v>0</v>
      </c>
      <c r="T3428" s="233">
        <v>0</v>
      </c>
      <c r="U3428" s="235">
        <f t="shared" si="371"/>
        <v>160.6</v>
      </c>
      <c r="V3428" s="227">
        <f t="shared" si="372"/>
        <v>0</v>
      </c>
      <c r="W3428" s="227">
        <f t="shared" si="373"/>
        <v>0</v>
      </c>
      <c r="X3428" s="227">
        <f t="shared" si="376"/>
        <v>0</v>
      </c>
      <c r="Y3428" s="227">
        <f t="shared" si="374"/>
        <v>0</v>
      </c>
      <c r="Z3428" s="227">
        <f t="shared" si="375"/>
        <v>0</v>
      </c>
      <c r="AA3428" s="227">
        <f t="shared" si="377"/>
        <v>0</v>
      </c>
    </row>
    <row r="3429" spans="2:27" ht="13.5" hidden="1">
      <c r="B3429" s="232" t="s">
        <v>1110</v>
      </c>
      <c r="C3429" s="232" t="s">
        <v>1340</v>
      </c>
      <c r="D3429" s="232" t="s">
        <v>983</v>
      </c>
      <c r="E3429" s="232" t="s">
        <v>988</v>
      </c>
      <c r="F3429" s="232">
        <v>48</v>
      </c>
      <c r="G3429" s="232" t="s">
        <v>1308</v>
      </c>
      <c r="H3429" s="233">
        <v>2.3039999999999998</v>
      </c>
      <c r="I3429" s="233">
        <v>0</v>
      </c>
      <c r="J3429" s="233">
        <v>1.5220800000000001</v>
      </c>
      <c r="K3429" s="234">
        <v>6349</v>
      </c>
      <c r="L3429" s="233">
        <v>0.7248</v>
      </c>
      <c r="M3429" s="234">
        <v>12445</v>
      </c>
      <c r="N3429" s="233">
        <v>0</v>
      </c>
      <c r="O3429" s="233">
        <v>0</v>
      </c>
      <c r="P3429" s="233">
        <v>1.0471699999999999</v>
      </c>
      <c r="Q3429" s="234">
        <v>12741</v>
      </c>
      <c r="R3429" s="233">
        <v>0.48480000000000001</v>
      </c>
      <c r="S3429" s="234">
        <v>23952</v>
      </c>
      <c r="T3429" s="233">
        <v>0</v>
      </c>
      <c r="U3429" s="235">
        <f t="shared" si="371"/>
        <v>1681.9199999999998</v>
      </c>
      <c r="V3429" s="227">
        <f t="shared" si="372"/>
        <v>1111.1184000000001</v>
      </c>
      <c r="W3429" s="227">
        <f t="shared" si="373"/>
        <v>1058.1873333333333</v>
      </c>
      <c r="X3429" s="227">
        <f t="shared" si="376"/>
        <v>1037.0833333333333</v>
      </c>
      <c r="Y3429" s="227">
        <f t="shared" si="374"/>
        <v>764.43409999999994</v>
      </c>
      <c r="Z3429" s="227">
        <f t="shared" si="375"/>
        <v>707.82066666666674</v>
      </c>
      <c r="AA3429" s="227">
        <f t="shared" si="377"/>
        <v>665.33333333333337</v>
      </c>
    </row>
    <row r="3430" spans="2:27" ht="13.5" hidden="1">
      <c r="B3430" s="232" t="s">
        <v>1110</v>
      </c>
      <c r="C3430" s="232" t="s">
        <v>1341</v>
      </c>
      <c r="D3430" s="232" t="s">
        <v>983</v>
      </c>
      <c r="E3430" s="232" t="s">
        <v>988</v>
      </c>
      <c r="F3430" s="232">
        <v>64</v>
      </c>
      <c r="G3430" s="232" t="s">
        <v>1316</v>
      </c>
      <c r="H3430" s="233">
        <v>3.0720000000000001</v>
      </c>
      <c r="I3430" s="233">
        <v>0</v>
      </c>
      <c r="J3430" s="233">
        <v>2.0294400000000001</v>
      </c>
      <c r="K3430" s="234">
        <v>8466</v>
      </c>
      <c r="L3430" s="233">
        <v>0.96640000000000004</v>
      </c>
      <c r="M3430" s="234">
        <v>16593</v>
      </c>
      <c r="N3430" s="233">
        <v>0</v>
      </c>
      <c r="O3430" s="233">
        <v>0</v>
      </c>
      <c r="P3430" s="233">
        <v>1.39622</v>
      </c>
      <c r="Q3430" s="234">
        <v>16987</v>
      </c>
      <c r="R3430" s="233">
        <v>0.64639999999999997</v>
      </c>
      <c r="S3430" s="234">
        <v>31936</v>
      </c>
      <c r="T3430" s="233">
        <v>0</v>
      </c>
      <c r="U3430" s="235">
        <f t="shared" si="371"/>
        <v>2242.56</v>
      </c>
      <c r="V3430" s="227">
        <f t="shared" si="372"/>
        <v>1481.4912000000002</v>
      </c>
      <c r="W3430" s="227">
        <f t="shared" si="373"/>
        <v>1410.972</v>
      </c>
      <c r="X3430" s="227">
        <f t="shared" si="376"/>
        <v>1382.75</v>
      </c>
      <c r="Y3430" s="227">
        <f t="shared" si="374"/>
        <v>1019.2406</v>
      </c>
      <c r="Z3430" s="227">
        <f t="shared" si="375"/>
        <v>943.73311111111104</v>
      </c>
      <c r="AA3430" s="227">
        <f t="shared" si="377"/>
        <v>887.11111111111109</v>
      </c>
    </row>
    <row r="3431" spans="2:27" ht="13.5" hidden="1">
      <c r="B3431" s="232" t="s">
        <v>1110</v>
      </c>
      <c r="C3431" s="232" t="s">
        <v>1342</v>
      </c>
      <c r="D3431" s="232" t="s">
        <v>983</v>
      </c>
      <c r="E3431" s="232" t="s">
        <v>988</v>
      </c>
      <c r="F3431" s="232">
        <v>96</v>
      </c>
      <c r="G3431" s="232" t="s">
        <v>1310</v>
      </c>
      <c r="H3431" s="233">
        <v>4.6079999999999997</v>
      </c>
      <c r="I3431" s="233">
        <v>0</v>
      </c>
      <c r="J3431" s="233">
        <v>3.0441600000000002</v>
      </c>
      <c r="K3431" s="234">
        <v>12698</v>
      </c>
      <c r="L3431" s="233">
        <v>1.4496</v>
      </c>
      <c r="M3431" s="234">
        <v>24889</v>
      </c>
      <c r="N3431" s="233">
        <v>0</v>
      </c>
      <c r="O3431" s="233">
        <v>0</v>
      </c>
      <c r="P3431" s="233">
        <v>2.0943399999999999</v>
      </c>
      <c r="Q3431" s="234">
        <v>25481</v>
      </c>
      <c r="R3431" s="233">
        <v>0.96960000000000002</v>
      </c>
      <c r="S3431" s="234">
        <v>47904</v>
      </c>
      <c r="T3431" s="233">
        <v>0</v>
      </c>
      <c r="U3431" s="235">
        <f t="shared" si="371"/>
        <v>3363.8399999999997</v>
      </c>
      <c r="V3431" s="227">
        <f t="shared" si="372"/>
        <v>2222.2368000000001</v>
      </c>
      <c r="W3431" s="227">
        <f t="shared" si="373"/>
        <v>2116.3746666666666</v>
      </c>
      <c r="X3431" s="227">
        <f t="shared" si="376"/>
        <v>2074.0833333333335</v>
      </c>
      <c r="Y3431" s="227">
        <f t="shared" si="374"/>
        <v>1528.8681999999999</v>
      </c>
      <c r="Z3431" s="227">
        <f t="shared" si="375"/>
        <v>1415.6135555555556</v>
      </c>
      <c r="AA3431" s="227">
        <f t="shared" si="377"/>
        <v>1330.6666666666667</v>
      </c>
    </row>
    <row r="3432" spans="2:27" ht="13.5" hidden="1">
      <c r="B3432" s="232" t="s">
        <v>1110</v>
      </c>
      <c r="C3432" s="232" t="s">
        <v>1343</v>
      </c>
      <c r="D3432" s="232" t="s">
        <v>983</v>
      </c>
      <c r="E3432" s="232" t="s">
        <v>988</v>
      </c>
      <c r="F3432" s="232">
        <v>8</v>
      </c>
      <c r="G3432" s="232" t="s">
        <v>1311</v>
      </c>
      <c r="H3432" s="233">
        <v>0.38400000000000001</v>
      </c>
      <c r="I3432" s="233">
        <v>0</v>
      </c>
      <c r="J3432" s="233">
        <v>0.25368000000000002</v>
      </c>
      <c r="K3432" s="234">
        <v>1058</v>
      </c>
      <c r="L3432" s="233">
        <v>0.1208</v>
      </c>
      <c r="M3432" s="234">
        <v>2074</v>
      </c>
      <c r="N3432" s="233">
        <v>0</v>
      </c>
      <c r="O3432" s="233">
        <v>0</v>
      </c>
      <c r="P3432" s="233">
        <v>0.17452999999999999</v>
      </c>
      <c r="Q3432" s="234">
        <v>2123</v>
      </c>
      <c r="R3432" s="233">
        <v>8.0799999999999997E-2</v>
      </c>
      <c r="S3432" s="234">
        <v>3992</v>
      </c>
      <c r="T3432" s="233">
        <v>0</v>
      </c>
      <c r="U3432" s="235">
        <f t="shared" si="371"/>
        <v>280.32</v>
      </c>
      <c r="V3432" s="227">
        <f t="shared" si="372"/>
        <v>185.18640000000002</v>
      </c>
      <c r="W3432" s="227">
        <f t="shared" si="373"/>
        <v>176.35066666666665</v>
      </c>
      <c r="X3432" s="227">
        <f t="shared" si="376"/>
        <v>172.83333333333334</v>
      </c>
      <c r="Y3432" s="227">
        <f t="shared" si="374"/>
        <v>127.40689999999999</v>
      </c>
      <c r="Z3432" s="227">
        <f t="shared" si="375"/>
        <v>117.95622222222221</v>
      </c>
      <c r="AA3432" s="227">
        <f t="shared" si="377"/>
        <v>110.88888888888889</v>
      </c>
    </row>
    <row r="3433" spans="2:27" ht="13.5" hidden="1">
      <c r="B3433" s="232" t="s">
        <v>1110</v>
      </c>
      <c r="C3433" s="232" t="s">
        <v>1344</v>
      </c>
      <c r="D3433" s="232" t="s">
        <v>983</v>
      </c>
      <c r="E3433" s="232" t="s">
        <v>988</v>
      </c>
      <c r="F3433" s="232">
        <v>128</v>
      </c>
      <c r="G3433" s="232" t="s">
        <v>1345</v>
      </c>
      <c r="H3433" s="233">
        <v>6.1440000000000001</v>
      </c>
      <c r="I3433" s="233">
        <v>0</v>
      </c>
      <c r="J3433" s="233">
        <v>4.0588800000000003</v>
      </c>
      <c r="K3433" s="234">
        <v>16931</v>
      </c>
      <c r="L3433" s="233">
        <v>1.9328000000000001</v>
      </c>
      <c r="M3433" s="234">
        <v>33185</v>
      </c>
      <c r="N3433" s="233">
        <v>0</v>
      </c>
      <c r="O3433" s="233">
        <v>0</v>
      </c>
      <c r="P3433" s="233">
        <v>2.7924500000000001</v>
      </c>
      <c r="Q3433" s="234">
        <v>33975</v>
      </c>
      <c r="R3433" s="233">
        <v>1.2927999999999999</v>
      </c>
      <c r="S3433" s="234">
        <v>63873</v>
      </c>
      <c r="T3433" s="233">
        <v>0</v>
      </c>
      <c r="U3433" s="235">
        <f t="shared" si="371"/>
        <v>4485.12</v>
      </c>
      <c r="V3433" s="227">
        <f t="shared" si="372"/>
        <v>2962.9824000000003</v>
      </c>
      <c r="W3433" s="227">
        <f t="shared" si="373"/>
        <v>2821.8606666666665</v>
      </c>
      <c r="X3433" s="227">
        <f t="shared" si="376"/>
        <v>2765.4166666666665</v>
      </c>
      <c r="Y3433" s="227">
        <f t="shared" si="374"/>
        <v>2038.4885000000002</v>
      </c>
      <c r="Z3433" s="227">
        <f t="shared" si="375"/>
        <v>1887.4939999999999</v>
      </c>
      <c r="AA3433" s="227">
        <f t="shared" si="377"/>
        <v>1774.25</v>
      </c>
    </row>
    <row r="3434" spans="2:27" ht="13.5" hidden="1">
      <c r="B3434" s="232" t="s">
        <v>1110</v>
      </c>
      <c r="C3434" s="232" t="s">
        <v>1346</v>
      </c>
      <c r="D3434" s="232" t="s">
        <v>983</v>
      </c>
      <c r="E3434" s="232" t="s">
        <v>988</v>
      </c>
      <c r="F3434" s="232">
        <v>16</v>
      </c>
      <c r="G3434" s="232" t="s">
        <v>1312</v>
      </c>
      <c r="H3434" s="233">
        <v>0.76800000000000002</v>
      </c>
      <c r="I3434" s="233">
        <v>0</v>
      </c>
      <c r="J3434" s="233">
        <v>0.50736000000000003</v>
      </c>
      <c r="K3434" s="234">
        <v>2116</v>
      </c>
      <c r="L3434" s="233">
        <v>0.24160000000000001</v>
      </c>
      <c r="M3434" s="234">
        <v>4148</v>
      </c>
      <c r="N3434" s="233">
        <v>0</v>
      </c>
      <c r="O3434" s="233">
        <v>0</v>
      </c>
      <c r="P3434" s="233">
        <v>0.34905999999999998</v>
      </c>
      <c r="Q3434" s="234">
        <v>4247</v>
      </c>
      <c r="R3434" s="233">
        <v>0.16159999999999999</v>
      </c>
      <c r="S3434" s="234">
        <v>7984</v>
      </c>
      <c r="T3434" s="233">
        <v>0</v>
      </c>
      <c r="U3434" s="235">
        <f t="shared" si="371"/>
        <v>560.64</v>
      </c>
      <c r="V3434" s="227">
        <f t="shared" si="372"/>
        <v>370.37280000000004</v>
      </c>
      <c r="W3434" s="227">
        <f t="shared" si="373"/>
        <v>352.70133333333331</v>
      </c>
      <c r="X3434" s="227">
        <f t="shared" si="376"/>
        <v>345.66666666666669</v>
      </c>
      <c r="Y3434" s="227">
        <f t="shared" si="374"/>
        <v>254.81379999999999</v>
      </c>
      <c r="Z3434" s="227">
        <f t="shared" si="375"/>
        <v>235.94022222222222</v>
      </c>
      <c r="AA3434" s="227">
        <f t="shared" si="377"/>
        <v>221.77777777777777</v>
      </c>
    </row>
    <row r="3435" spans="2:27" ht="13.5" hidden="1">
      <c r="B3435" s="232" t="s">
        <v>1110</v>
      </c>
      <c r="C3435" s="232" t="s">
        <v>1347</v>
      </c>
      <c r="D3435" s="232" t="s">
        <v>983</v>
      </c>
      <c r="E3435" s="232" t="s">
        <v>988</v>
      </c>
      <c r="F3435" s="232">
        <v>32</v>
      </c>
      <c r="G3435" s="232" t="s">
        <v>1317</v>
      </c>
      <c r="H3435" s="233">
        <v>1.536</v>
      </c>
      <c r="I3435" s="233">
        <v>0</v>
      </c>
      <c r="J3435" s="233">
        <v>1.0147200000000001</v>
      </c>
      <c r="K3435" s="234">
        <v>4233</v>
      </c>
      <c r="L3435" s="233">
        <v>0.48320000000000002</v>
      </c>
      <c r="M3435" s="234">
        <v>8296</v>
      </c>
      <c r="N3435" s="233">
        <v>0</v>
      </c>
      <c r="O3435" s="233">
        <v>0</v>
      </c>
      <c r="P3435" s="233">
        <v>0.69811000000000001</v>
      </c>
      <c r="Q3435" s="234">
        <v>8494</v>
      </c>
      <c r="R3435" s="233">
        <v>0.32319999999999999</v>
      </c>
      <c r="S3435" s="234">
        <v>15968</v>
      </c>
      <c r="T3435" s="233">
        <v>0</v>
      </c>
      <c r="U3435" s="235">
        <f t="shared" si="371"/>
        <v>1121.28</v>
      </c>
      <c r="V3435" s="227">
        <f t="shared" si="372"/>
        <v>740.74560000000008</v>
      </c>
      <c r="W3435" s="227">
        <f t="shared" si="373"/>
        <v>705.48599999999999</v>
      </c>
      <c r="X3435" s="227">
        <f t="shared" si="376"/>
        <v>691.33333333333337</v>
      </c>
      <c r="Y3435" s="227">
        <f t="shared" si="374"/>
        <v>509.62029999999999</v>
      </c>
      <c r="Z3435" s="227">
        <f t="shared" si="375"/>
        <v>471.88044444444444</v>
      </c>
      <c r="AA3435" s="227">
        <f t="shared" si="377"/>
        <v>443.55555555555554</v>
      </c>
    </row>
    <row r="3436" spans="2:27" ht="13.5" hidden="1">
      <c r="B3436" s="232" t="s">
        <v>1110</v>
      </c>
      <c r="C3436" s="232" t="s">
        <v>1348</v>
      </c>
      <c r="D3436" s="232" t="s">
        <v>983</v>
      </c>
      <c r="E3436" s="232" t="s">
        <v>988</v>
      </c>
      <c r="F3436" s="232">
        <v>2</v>
      </c>
      <c r="G3436" s="232" t="s">
        <v>1314</v>
      </c>
      <c r="H3436" s="233">
        <v>9.6000000000000002E-2</v>
      </c>
      <c r="I3436" s="233">
        <v>0</v>
      </c>
      <c r="J3436" s="233">
        <v>6.3420000000000004E-2</v>
      </c>
      <c r="K3436" s="234">
        <v>265</v>
      </c>
      <c r="L3436" s="233">
        <v>3.0200000000000001E-2</v>
      </c>
      <c r="M3436" s="234">
        <v>519</v>
      </c>
      <c r="N3436" s="233">
        <v>0</v>
      </c>
      <c r="O3436" s="233">
        <v>0</v>
      </c>
      <c r="P3436" s="233">
        <v>4.3630000000000002E-2</v>
      </c>
      <c r="Q3436" s="234">
        <v>531</v>
      </c>
      <c r="R3436" s="233">
        <v>2.0199999999999999E-2</v>
      </c>
      <c r="S3436" s="234">
        <v>998</v>
      </c>
      <c r="T3436" s="233">
        <v>0</v>
      </c>
      <c r="U3436" s="235">
        <f t="shared" si="371"/>
        <v>70.08</v>
      </c>
      <c r="V3436" s="227">
        <f t="shared" si="372"/>
        <v>46.296600000000005</v>
      </c>
      <c r="W3436" s="227">
        <f t="shared" si="373"/>
        <v>44.129333333333335</v>
      </c>
      <c r="X3436" s="227">
        <f t="shared" si="376"/>
        <v>43.25</v>
      </c>
      <c r="Y3436" s="227">
        <f t="shared" si="374"/>
        <v>31.849900000000002</v>
      </c>
      <c r="Z3436" s="227">
        <f t="shared" si="375"/>
        <v>29.495999999999999</v>
      </c>
      <c r="AA3436" s="227">
        <f t="shared" si="377"/>
        <v>27.722222222222221</v>
      </c>
    </row>
    <row r="3437" spans="2:27" ht="13.5" hidden="1">
      <c r="B3437" s="232" t="s">
        <v>1110</v>
      </c>
      <c r="C3437" s="232" t="s">
        <v>1349</v>
      </c>
      <c r="D3437" s="232" t="s">
        <v>983</v>
      </c>
      <c r="E3437" s="232" t="s">
        <v>988</v>
      </c>
      <c r="F3437" s="232">
        <v>128</v>
      </c>
      <c r="G3437" s="232" t="s">
        <v>1345</v>
      </c>
      <c r="H3437" s="233">
        <v>6.1440000000000001</v>
      </c>
      <c r="I3437" s="233">
        <v>0</v>
      </c>
      <c r="J3437" s="233">
        <v>4.0588800000000003</v>
      </c>
      <c r="K3437" s="234">
        <v>16931</v>
      </c>
      <c r="L3437" s="233">
        <v>1.9328000000000001</v>
      </c>
      <c r="M3437" s="234">
        <v>33185</v>
      </c>
      <c r="N3437" s="233">
        <v>0</v>
      </c>
      <c r="O3437" s="233">
        <v>0</v>
      </c>
      <c r="P3437" s="233">
        <v>2.7924500000000001</v>
      </c>
      <c r="Q3437" s="234">
        <v>33975</v>
      </c>
      <c r="R3437" s="233">
        <v>1.2927999999999999</v>
      </c>
      <c r="S3437" s="234">
        <v>63873</v>
      </c>
      <c r="T3437" s="233">
        <v>0</v>
      </c>
      <c r="U3437" s="235">
        <f t="shared" si="371"/>
        <v>4485.12</v>
      </c>
      <c r="V3437" s="227">
        <f t="shared" si="372"/>
        <v>2962.9824000000003</v>
      </c>
      <c r="W3437" s="227">
        <f t="shared" si="373"/>
        <v>2821.8606666666665</v>
      </c>
      <c r="X3437" s="227">
        <f t="shared" si="376"/>
        <v>2765.4166666666665</v>
      </c>
      <c r="Y3437" s="227">
        <f t="shared" si="374"/>
        <v>2038.4885000000002</v>
      </c>
      <c r="Z3437" s="227">
        <f t="shared" si="375"/>
        <v>1887.4939999999999</v>
      </c>
      <c r="AA3437" s="227">
        <f t="shared" si="377"/>
        <v>1774.25</v>
      </c>
    </row>
    <row r="3438" spans="2:27" ht="13.5" hidden="1">
      <c r="B3438" s="232" t="s">
        <v>1110</v>
      </c>
      <c r="C3438" s="232" t="s">
        <v>1350</v>
      </c>
      <c r="D3438" s="232" t="s">
        <v>983</v>
      </c>
      <c r="E3438" s="232" t="s">
        <v>988</v>
      </c>
      <c r="F3438" s="232">
        <v>4</v>
      </c>
      <c r="G3438" s="232" t="s">
        <v>1315</v>
      </c>
      <c r="H3438" s="233">
        <v>0.192</v>
      </c>
      <c r="I3438" s="233">
        <v>0</v>
      </c>
      <c r="J3438" s="233">
        <v>0.12684000000000001</v>
      </c>
      <c r="K3438" s="234">
        <v>529</v>
      </c>
      <c r="L3438" s="233">
        <v>6.0400000000000002E-2</v>
      </c>
      <c r="M3438" s="234">
        <v>1037</v>
      </c>
      <c r="N3438" s="233">
        <v>0</v>
      </c>
      <c r="O3438" s="233">
        <v>0</v>
      </c>
      <c r="P3438" s="233">
        <v>8.7260000000000004E-2</v>
      </c>
      <c r="Q3438" s="234">
        <v>1062</v>
      </c>
      <c r="R3438" s="233">
        <v>4.0399999999999998E-2</v>
      </c>
      <c r="S3438" s="234">
        <v>1996</v>
      </c>
      <c r="T3438" s="233">
        <v>0</v>
      </c>
      <c r="U3438" s="235">
        <f t="shared" si="371"/>
        <v>140.16</v>
      </c>
      <c r="V3438" s="227">
        <f t="shared" si="372"/>
        <v>92.59320000000001</v>
      </c>
      <c r="W3438" s="227">
        <f t="shared" si="373"/>
        <v>88.175333333333327</v>
      </c>
      <c r="X3438" s="227">
        <f t="shared" si="376"/>
        <v>86.416666666666671</v>
      </c>
      <c r="Y3438" s="227">
        <f t="shared" si="374"/>
        <v>63.699800000000003</v>
      </c>
      <c r="Z3438" s="227">
        <f t="shared" si="375"/>
        <v>58.991999999999997</v>
      </c>
      <c r="AA3438" s="227">
        <f t="shared" si="377"/>
        <v>55.444444444444443</v>
      </c>
    </row>
    <row r="3439" spans="2:27" ht="13.5" hidden="1">
      <c r="B3439" s="232" t="s">
        <v>1110</v>
      </c>
      <c r="C3439" s="232" t="s">
        <v>736</v>
      </c>
      <c r="D3439" s="232" t="s">
        <v>983</v>
      </c>
      <c r="E3439" s="232" t="s">
        <v>988</v>
      </c>
      <c r="F3439" s="232">
        <v>8</v>
      </c>
      <c r="G3439" s="232" t="s">
        <v>1351</v>
      </c>
      <c r="H3439" s="233">
        <v>1.6879999999999999</v>
      </c>
      <c r="I3439" s="233">
        <v>0</v>
      </c>
      <c r="J3439" s="233">
        <v>0</v>
      </c>
      <c r="K3439" s="234">
        <v>0</v>
      </c>
      <c r="L3439" s="233">
        <v>0</v>
      </c>
      <c r="M3439" s="234">
        <v>0</v>
      </c>
      <c r="N3439" s="233">
        <v>0</v>
      </c>
      <c r="O3439" s="233">
        <v>0</v>
      </c>
      <c r="P3439" s="233">
        <v>0</v>
      </c>
      <c r="Q3439" s="234">
        <v>0</v>
      </c>
      <c r="R3439" s="233">
        <v>0</v>
      </c>
      <c r="S3439" s="234">
        <v>0</v>
      </c>
      <c r="T3439" s="233">
        <v>0</v>
      </c>
      <c r="U3439" s="235">
        <f t="shared" si="371"/>
        <v>1232.24</v>
      </c>
      <c r="V3439" s="227">
        <f t="shared" si="372"/>
        <v>0</v>
      </c>
      <c r="W3439" s="227">
        <f t="shared" si="373"/>
        <v>0</v>
      </c>
      <c r="X3439" s="227">
        <f t="shared" si="376"/>
        <v>0</v>
      </c>
      <c r="Y3439" s="227">
        <f t="shared" si="374"/>
        <v>0</v>
      </c>
      <c r="Z3439" s="227">
        <f t="shared" si="375"/>
        <v>0</v>
      </c>
      <c r="AA3439" s="227">
        <f t="shared" si="377"/>
        <v>0</v>
      </c>
    </row>
    <row r="3440" spans="2:27" ht="13.5" hidden="1">
      <c r="B3440" s="232" t="s">
        <v>1110</v>
      </c>
      <c r="C3440" s="232" t="s">
        <v>738</v>
      </c>
      <c r="D3440" s="232" t="s">
        <v>983</v>
      </c>
      <c r="E3440" s="232" t="s">
        <v>988</v>
      </c>
      <c r="F3440" s="232">
        <v>16</v>
      </c>
      <c r="G3440" s="232" t="s">
        <v>1352</v>
      </c>
      <c r="H3440" s="233">
        <v>3.3759999999999999</v>
      </c>
      <c r="I3440" s="233">
        <v>0</v>
      </c>
      <c r="J3440" s="233">
        <v>0</v>
      </c>
      <c r="K3440" s="234">
        <v>0</v>
      </c>
      <c r="L3440" s="233">
        <v>0</v>
      </c>
      <c r="M3440" s="234">
        <v>0</v>
      </c>
      <c r="N3440" s="233">
        <v>0</v>
      </c>
      <c r="O3440" s="233">
        <v>0</v>
      </c>
      <c r="P3440" s="233">
        <v>0</v>
      </c>
      <c r="Q3440" s="234">
        <v>0</v>
      </c>
      <c r="R3440" s="233">
        <v>0</v>
      </c>
      <c r="S3440" s="234">
        <v>0</v>
      </c>
      <c r="T3440" s="233">
        <v>0</v>
      </c>
      <c r="U3440" s="235">
        <f t="shared" si="371"/>
        <v>2464.48</v>
      </c>
      <c r="V3440" s="227">
        <f t="shared" si="372"/>
        <v>0</v>
      </c>
      <c r="W3440" s="227">
        <f t="shared" si="373"/>
        <v>0</v>
      </c>
      <c r="X3440" s="227">
        <f t="shared" si="376"/>
        <v>0</v>
      </c>
      <c r="Y3440" s="227">
        <f t="shared" si="374"/>
        <v>0</v>
      </c>
      <c r="Z3440" s="227">
        <f t="shared" si="375"/>
        <v>0</v>
      </c>
      <c r="AA3440" s="227">
        <f t="shared" si="377"/>
        <v>0</v>
      </c>
    </row>
    <row r="3441" spans="2:27" ht="13.5" hidden="1">
      <c r="B3441" s="232" t="s">
        <v>1110</v>
      </c>
      <c r="C3441" s="232" t="s">
        <v>740</v>
      </c>
      <c r="D3441" s="232" t="s">
        <v>983</v>
      </c>
      <c r="E3441" s="232" t="s">
        <v>988</v>
      </c>
      <c r="F3441" s="232">
        <v>36</v>
      </c>
      <c r="G3441" s="232" t="s">
        <v>1353</v>
      </c>
      <c r="H3441" s="233">
        <v>6.7519999999999998</v>
      </c>
      <c r="I3441" s="233">
        <v>0</v>
      </c>
      <c r="J3441" s="233">
        <v>0</v>
      </c>
      <c r="K3441" s="234">
        <v>0</v>
      </c>
      <c r="L3441" s="233">
        <v>0</v>
      </c>
      <c r="M3441" s="234">
        <v>0</v>
      </c>
      <c r="N3441" s="233">
        <v>0</v>
      </c>
      <c r="O3441" s="233">
        <v>0</v>
      </c>
      <c r="P3441" s="233">
        <v>0</v>
      </c>
      <c r="Q3441" s="234">
        <v>0</v>
      </c>
      <c r="R3441" s="233">
        <v>0</v>
      </c>
      <c r="S3441" s="234">
        <v>0</v>
      </c>
      <c r="T3441" s="233">
        <v>0</v>
      </c>
      <c r="U3441" s="235">
        <f t="shared" si="371"/>
        <v>4928.96</v>
      </c>
      <c r="V3441" s="227">
        <f t="shared" si="372"/>
        <v>0</v>
      </c>
      <c r="W3441" s="227">
        <f t="shared" si="373"/>
        <v>0</v>
      </c>
      <c r="X3441" s="227">
        <f t="shared" si="376"/>
        <v>0</v>
      </c>
      <c r="Y3441" s="227">
        <f t="shared" si="374"/>
        <v>0</v>
      </c>
      <c r="Z3441" s="227">
        <f t="shared" si="375"/>
        <v>0</v>
      </c>
      <c r="AA3441" s="227">
        <f t="shared" si="377"/>
        <v>0</v>
      </c>
    </row>
    <row r="3442" spans="2:27" ht="13.5" hidden="1">
      <c r="B3442" s="232" t="s">
        <v>1110</v>
      </c>
      <c r="C3442" s="232" t="s">
        <v>742</v>
      </c>
      <c r="D3442" s="232" t="s">
        <v>983</v>
      </c>
      <c r="E3442" s="232" t="s">
        <v>988</v>
      </c>
      <c r="F3442" s="232">
        <v>4</v>
      </c>
      <c r="G3442" s="232" t="s">
        <v>1354</v>
      </c>
      <c r="H3442" s="233">
        <v>0.84399999999999997</v>
      </c>
      <c r="I3442" s="233">
        <v>0</v>
      </c>
      <c r="J3442" s="233">
        <v>0</v>
      </c>
      <c r="K3442" s="234">
        <v>0</v>
      </c>
      <c r="L3442" s="233">
        <v>0</v>
      </c>
      <c r="M3442" s="234">
        <v>0</v>
      </c>
      <c r="N3442" s="233">
        <v>0</v>
      </c>
      <c r="O3442" s="233">
        <v>0</v>
      </c>
      <c r="P3442" s="233">
        <v>0</v>
      </c>
      <c r="Q3442" s="234">
        <v>0</v>
      </c>
      <c r="R3442" s="233">
        <v>0</v>
      </c>
      <c r="S3442" s="234">
        <v>0</v>
      </c>
      <c r="T3442" s="233">
        <v>0</v>
      </c>
      <c r="U3442" s="235">
        <f t="shared" si="371"/>
        <v>616.12</v>
      </c>
      <c r="V3442" s="227">
        <f t="shared" si="372"/>
        <v>0</v>
      </c>
      <c r="W3442" s="227">
        <f t="shared" si="373"/>
        <v>0</v>
      </c>
      <c r="X3442" s="227">
        <f t="shared" si="376"/>
        <v>0</v>
      </c>
      <c r="Y3442" s="227">
        <f t="shared" si="374"/>
        <v>0</v>
      </c>
      <c r="Z3442" s="227">
        <f t="shared" si="375"/>
        <v>0</v>
      </c>
      <c r="AA3442" s="227">
        <f t="shared" si="377"/>
        <v>0</v>
      </c>
    </row>
    <row r="3443" spans="2:27" ht="13.5" hidden="1">
      <c r="B3443" s="232" t="s">
        <v>1110</v>
      </c>
      <c r="C3443" s="232" t="s">
        <v>744</v>
      </c>
      <c r="D3443" s="232" t="s">
        <v>983</v>
      </c>
      <c r="E3443" s="232" t="s">
        <v>988</v>
      </c>
      <c r="F3443" s="232">
        <v>8</v>
      </c>
      <c r="G3443" s="232" t="s">
        <v>1299</v>
      </c>
      <c r="H3443" s="233">
        <v>0.89800000000000002</v>
      </c>
      <c r="I3443" s="233">
        <v>0</v>
      </c>
      <c r="J3443" s="233">
        <v>0</v>
      </c>
      <c r="K3443" s="234">
        <v>0</v>
      </c>
      <c r="L3443" s="233">
        <v>0</v>
      </c>
      <c r="M3443" s="234">
        <v>0</v>
      </c>
      <c r="N3443" s="233">
        <v>0</v>
      </c>
      <c r="O3443" s="233">
        <v>0</v>
      </c>
      <c r="P3443" s="233">
        <v>0</v>
      </c>
      <c r="Q3443" s="234">
        <v>0</v>
      </c>
      <c r="R3443" s="233">
        <v>0</v>
      </c>
      <c r="S3443" s="234">
        <v>0</v>
      </c>
      <c r="T3443" s="233">
        <v>0</v>
      </c>
      <c r="U3443" s="235">
        <f t="shared" si="371"/>
        <v>655.54</v>
      </c>
      <c r="V3443" s="227">
        <f t="shared" si="372"/>
        <v>0</v>
      </c>
      <c r="W3443" s="227">
        <f t="shared" si="373"/>
        <v>0</v>
      </c>
      <c r="X3443" s="227">
        <f t="shared" si="376"/>
        <v>0</v>
      </c>
      <c r="Y3443" s="227">
        <f t="shared" si="374"/>
        <v>0</v>
      </c>
      <c r="Z3443" s="227">
        <f t="shared" si="375"/>
        <v>0</v>
      </c>
      <c r="AA3443" s="227">
        <f t="shared" si="377"/>
        <v>0</v>
      </c>
    </row>
    <row r="3444" spans="2:27" ht="13.5" hidden="1">
      <c r="B3444" s="232" t="s">
        <v>1110</v>
      </c>
      <c r="C3444" s="232" t="s">
        <v>746</v>
      </c>
      <c r="D3444" s="232" t="s">
        <v>983</v>
      </c>
      <c r="E3444" s="232" t="s">
        <v>988</v>
      </c>
      <c r="F3444" s="232">
        <v>32</v>
      </c>
      <c r="G3444" s="232" t="s">
        <v>1303</v>
      </c>
      <c r="H3444" s="233">
        <v>3.5920000000000001</v>
      </c>
      <c r="I3444" s="233">
        <v>0</v>
      </c>
      <c r="J3444" s="233">
        <v>0</v>
      </c>
      <c r="K3444" s="234">
        <v>0</v>
      </c>
      <c r="L3444" s="233">
        <v>0</v>
      </c>
      <c r="M3444" s="234">
        <v>0</v>
      </c>
      <c r="N3444" s="233">
        <v>0</v>
      </c>
      <c r="O3444" s="233">
        <v>0</v>
      </c>
      <c r="P3444" s="233">
        <v>0</v>
      </c>
      <c r="Q3444" s="234">
        <v>0</v>
      </c>
      <c r="R3444" s="233">
        <v>0</v>
      </c>
      <c r="S3444" s="234">
        <v>0</v>
      </c>
      <c r="T3444" s="233">
        <v>0</v>
      </c>
      <c r="U3444" s="235">
        <f t="shared" si="371"/>
        <v>2622.16</v>
      </c>
      <c r="V3444" s="227">
        <f t="shared" si="372"/>
        <v>0</v>
      </c>
      <c r="W3444" s="227">
        <f t="shared" si="373"/>
        <v>0</v>
      </c>
      <c r="X3444" s="227">
        <f t="shared" si="376"/>
        <v>0</v>
      </c>
      <c r="Y3444" s="227">
        <f t="shared" si="374"/>
        <v>0</v>
      </c>
      <c r="Z3444" s="227">
        <f t="shared" si="375"/>
        <v>0</v>
      </c>
      <c r="AA3444" s="227">
        <f t="shared" si="377"/>
        <v>0</v>
      </c>
    </row>
    <row r="3445" spans="2:27" ht="13.5" hidden="1">
      <c r="B3445" s="232" t="s">
        <v>1110</v>
      </c>
      <c r="C3445" s="232" t="s">
        <v>772</v>
      </c>
      <c r="D3445" s="232" t="s">
        <v>983</v>
      </c>
      <c r="E3445" s="232" t="s">
        <v>988</v>
      </c>
      <c r="F3445" s="232">
        <v>8</v>
      </c>
      <c r="G3445" s="232" t="s">
        <v>1351</v>
      </c>
      <c r="H3445" s="233">
        <v>2.0009999999999999</v>
      </c>
      <c r="I3445" s="233">
        <v>0</v>
      </c>
      <c r="J3445" s="233">
        <v>0</v>
      </c>
      <c r="K3445" s="234">
        <v>0</v>
      </c>
      <c r="L3445" s="233">
        <v>0</v>
      </c>
      <c r="M3445" s="234">
        <v>0</v>
      </c>
      <c r="N3445" s="233">
        <v>0</v>
      </c>
      <c r="O3445" s="233">
        <v>0</v>
      </c>
      <c r="P3445" s="233">
        <v>0</v>
      </c>
      <c r="Q3445" s="234">
        <v>0</v>
      </c>
      <c r="R3445" s="233">
        <v>0</v>
      </c>
      <c r="S3445" s="234">
        <v>0</v>
      </c>
      <c r="T3445" s="233">
        <v>0</v>
      </c>
      <c r="U3445" s="235">
        <f t="shared" si="371"/>
        <v>1460.73</v>
      </c>
      <c r="V3445" s="227">
        <f t="shared" si="372"/>
        <v>0</v>
      </c>
      <c r="W3445" s="227">
        <f t="shared" si="373"/>
        <v>0</v>
      </c>
      <c r="X3445" s="227">
        <f t="shared" si="376"/>
        <v>0</v>
      </c>
      <c r="Y3445" s="227">
        <f t="shared" si="374"/>
        <v>0</v>
      </c>
      <c r="Z3445" s="227">
        <f t="shared" si="375"/>
        <v>0</v>
      </c>
      <c r="AA3445" s="227">
        <f t="shared" si="377"/>
        <v>0</v>
      </c>
    </row>
    <row r="3446" spans="2:27" ht="13.5" hidden="1">
      <c r="B3446" s="232" t="s">
        <v>1110</v>
      </c>
      <c r="C3446" s="232" t="s">
        <v>773</v>
      </c>
      <c r="D3446" s="232" t="s">
        <v>983</v>
      </c>
      <c r="E3446" s="232" t="s">
        <v>988</v>
      </c>
      <c r="F3446" s="232">
        <v>16</v>
      </c>
      <c r="G3446" s="232" t="s">
        <v>1352</v>
      </c>
      <c r="H3446" s="233">
        <v>4.0019999999999998</v>
      </c>
      <c r="I3446" s="233">
        <v>0</v>
      </c>
      <c r="J3446" s="233">
        <v>0</v>
      </c>
      <c r="K3446" s="234">
        <v>0</v>
      </c>
      <c r="L3446" s="233">
        <v>0</v>
      </c>
      <c r="M3446" s="234">
        <v>0</v>
      </c>
      <c r="N3446" s="233">
        <v>0</v>
      </c>
      <c r="O3446" s="233">
        <v>0</v>
      </c>
      <c r="P3446" s="233">
        <v>0</v>
      </c>
      <c r="Q3446" s="234">
        <v>0</v>
      </c>
      <c r="R3446" s="233">
        <v>0</v>
      </c>
      <c r="S3446" s="234">
        <v>0</v>
      </c>
      <c r="T3446" s="233">
        <v>0</v>
      </c>
      <c r="U3446" s="235">
        <f t="shared" si="371"/>
        <v>2921.46</v>
      </c>
      <c r="V3446" s="227">
        <f t="shared" si="372"/>
        <v>0</v>
      </c>
      <c r="W3446" s="227">
        <f t="shared" si="373"/>
        <v>0</v>
      </c>
      <c r="X3446" s="227">
        <f t="shared" si="376"/>
        <v>0</v>
      </c>
      <c r="Y3446" s="227">
        <f t="shared" si="374"/>
        <v>0</v>
      </c>
      <c r="Z3446" s="227">
        <f t="shared" si="375"/>
        <v>0</v>
      </c>
      <c r="AA3446" s="227">
        <f t="shared" si="377"/>
        <v>0</v>
      </c>
    </row>
    <row r="3447" spans="2:27" ht="13.5" hidden="1">
      <c r="B3447" s="232" t="s">
        <v>1110</v>
      </c>
      <c r="C3447" s="232" t="s">
        <v>774</v>
      </c>
      <c r="D3447" s="232" t="s">
        <v>983</v>
      </c>
      <c r="E3447" s="232" t="s">
        <v>988</v>
      </c>
      <c r="F3447" s="232">
        <v>32</v>
      </c>
      <c r="G3447" s="232" t="s">
        <v>1353</v>
      </c>
      <c r="H3447" s="233">
        <v>8.0039999999999996</v>
      </c>
      <c r="I3447" s="233">
        <v>0</v>
      </c>
      <c r="J3447" s="233">
        <v>0</v>
      </c>
      <c r="K3447" s="234">
        <v>0</v>
      </c>
      <c r="L3447" s="233">
        <v>0</v>
      </c>
      <c r="M3447" s="234">
        <v>0</v>
      </c>
      <c r="N3447" s="233">
        <v>0</v>
      </c>
      <c r="O3447" s="233">
        <v>0</v>
      </c>
      <c r="P3447" s="233">
        <v>0</v>
      </c>
      <c r="Q3447" s="234">
        <v>0</v>
      </c>
      <c r="R3447" s="233">
        <v>0</v>
      </c>
      <c r="S3447" s="234">
        <v>0</v>
      </c>
      <c r="T3447" s="233">
        <v>0</v>
      </c>
      <c r="U3447" s="235">
        <f t="shared" si="371"/>
        <v>5842.92</v>
      </c>
      <c r="V3447" s="227">
        <f t="shared" si="372"/>
        <v>0</v>
      </c>
      <c r="W3447" s="227">
        <f t="shared" si="373"/>
        <v>0</v>
      </c>
      <c r="X3447" s="227">
        <f t="shared" si="376"/>
        <v>0</v>
      </c>
      <c r="Y3447" s="227">
        <f t="shared" si="374"/>
        <v>0</v>
      </c>
      <c r="Z3447" s="227">
        <f t="shared" si="375"/>
        <v>0</v>
      </c>
      <c r="AA3447" s="227">
        <f t="shared" si="377"/>
        <v>0</v>
      </c>
    </row>
    <row r="3448" spans="2:27" ht="13.5" hidden="1">
      <c r="B3448" s="232" t="s">
        <v>1110</v>
      </c>
      <c r="C3448" s="232" t="s">
        <v>775</v>
      </c>
      <c r="D3448" s="232" t="s">
        <v>983</v>
      </c>
      <c r="E3448" s="232" t="s">
        <v>988</v>
      </c>
      <c r="F3448" s="232">
        <v>4</v>
      </c>
      <c r="G3448" s="232" t="s">
        <v>1354</v>
      </c>
      <c r="H3448" s="233">
        <v>1.0009999999999999</v>
      </c>
      <c r="I3448" s="233">
        <v>0</v>
      </c>
      <c r="J3448" s="233">
        <v>0</v>
      </c>
      <c r="K3448" s="234">
        <v>0</v>
      </c>
      <c r="L3448" s="233">
        <v>0</v>
      </c>
      <c r="M3448" s="234">
        <v>0</v>
      </c>
      <c r="N3448" s="233">
        <v>0</v>
      </c>
      <c r="O3448" s="233">
        <v>0</v>
      </c>
      <c r="P3448" s="233">
        <v>0</v>
      </c>
      <c r="Q3448" s="234">
        <v>0</v>
      </c>
      <c r="R3448" s="233">
        <v>0</v>
      </c>
      <c r="S3448" s="234">
        <v>0</v>
      </c>
      <c r="T3448" s="233">
        <v>0</v>
      </c>
      <c r="U3448" s="235">
        <f t="shared" si="371"/>
        <v>730.7299999999999</v>
      </c>
      <c r="V3448" s="227">
        <f t="shared" si="372"/>
        <v>0</v>
      </c>
      <c r="W3448" s="227">
        <f t="shared" si="373"/>
        <v>0</v>
      </c>
      <c r="X3448" s="227">
        <f t="shared" si="376"/>
        <v>0</v>
      </c>
      <c r="Y3448" s="227">
        <f t="shared" si="374"/>
        <v>0</v>
      </c>
      <c r="Z3448" s="227">
        <f t="shared" si="375"/>
        <v>0</v>
      </c>
      <c r="AA3448" s="227">
        <f t="shared" si="377"/>
        <v>0</v>
      </c>
    </row>
    <row r="3449" spans="2:27" ht="13.5" hidden="1">
      <c r="B3449" s="232" t="s">
        <v>1110</v>
      </c>
      <c r="C3449" s="232" t="s">
        <v>776</v>
      </c>
      <c r="D3449" s="232" t="s">
        <v>983</v>
      </c>
      <c r="E3449" s="232" t="s">
        <v>988</v>
      </c>
      <c r="F3449" s="232">
        <v>64</v>
      </c>
      <c r="G3449" s="232" t="s">
        <v>1355</v>
      </c>
      <c r="H3449" s="233">
        <v>5.8559999999999999</v>
      </c>
      <c r="I3449" s="233">
        <v>0</v>
      </c>
      <c r="J3449" s="233">
        <v>0</v>
      </c>
      <c r="K3449" s="234">
        <v>0</v>
      </c>
      <c r="L3449" s="233">
        <v>0</v>
      </c>
      <c r="M3449" s="234">
        <v>0</v>
      </c>
      <c r="N3449" s="233">
        <v>0</v>
      </c>
      <c r="O3449" s="233">
        <v>0</v>
      </c>
      <c r="P3449" s="233">
        <v>0</v>
      </c>
      <c r="Q3449" s="234">
        <v>0</v>
      </c>
      <c r="R3449" s="233">
        <v>0</v>
      </c>
      <c r="S3449" s="234">
        <v>0</v>
      </c>
      <c r="T3449" s="233">
        <v>0</v>
      </c>
      <c r="U3449" s="235">
        <f t="shared" si="371"/>
        <v>4274.88</v>
      </c>
      <c r="V3449" s="227">
        <f t="shared" si="372"/>
        <v>0</v>
      </c>
      <c r="W3449" s="227">
        <f t="shared" si="373"/>
        <v>0</v>
      </c>
      <c r="X3449" s="227">
        <f t="shared" si="376"/>
        <v>0</v>
      </c>
      <c r="Y3449" s="227">
        <f t="shared" si="374"/>
        <v>0</v>
      </c>
      <c r="Z3449" s="227">
        <f t="shared" si="375"/>
        <v>0</v>
      </c>
      <c r="AA3449" s="227">
        <f t="shared" si="377"/>
        <v>0</v>
      </c>
    </row>
    <row r="3450" spans="2:27" ht="13.5" hidden="1">
      <c r="B3450" s="232" t="s">
        <v>1110</v>
      </c>
      <c r="C3450" s="232" t="s">
        <v>777</v>
      </c>
      <c r="D3450" s="232" t="s">
        <v>983</v>
      </c>
      <c r="E3450" s="232" t="s">
        <v>988</v>
      </c>
      <c r="F3450" s="232">
        <v>8</v>
      </c>
      <c r="G3450" s="232" t="s">
        <v>1351</v>
      </c>
      <c r="H3450" s="233">
        <v>0.73199999999999998</v>
      </c>
      <c r="I3450" s="233">
        <v>0</v>
      </c>
      <c r="J3450" s="233">
        <v>0</v>
      </c>
      <c r="K3450" s="234">
        <v>0</v>
      </c>
      <c r="L3450" s="233">
        <v>0</v>
      </c>
      <c r="M3450" s="234">
        <v>0</v>
      </c>
      <c r="N3450" s="233">
        <v>0</v>
      </c>
      <c r="O3450" s="233">
        <v>0</v>
      </c>
      <c r="P3450" s="233">
        <v>0</v>
      </c>
      <c r="Q3450" s="234">
        <v>0</v>
      </c>
      <c r="R3450" s="233">
        <v>0</v>
      </c>
      <c r="S3450" s="234">
        <v>0</v>
      </c>
      <c r="T3450" s="233">
        <v>0</v>
      </c>
      <c r="U3450" s="235">
        <f t="shared" si="371"/>
        <v>534.36</v>
      </c>
      <c r="V3450" s="227">
        <f t="shared" si="372"/>
        <v>0</v>
      </c>
      <c r="W3450" s="227">
        <f t="shared" si="373"/>
        <v>0</v>
      </c>
      <c r="X3450" s="227">
        <f t="shared" si="376"/>
        <v>0</v>
      </c>
      <c r="Y3450" s="227">
        <f t="shared" si="374"/>
        <v>0</v>
      </c>
      <c r="Z3450" s="227">
        <f t="shared" si="375"/>
        <v>0</v>
      </c>
      <c r="AA3450" s="227">
        <f t="shared" si="377"/>
        <v>0</v>
      </c>
    </row>
    <row r="3451" spans="2:27" ht="13.5" hidden="1">
      <c r="B3451" s="232" t="s">
        <v>1110</v>
      </c>
      <c r="C3451" s="232" t="s">
        <v>778</v>
      </c>
      <c r="D3451" s="232" t="s">
        <v>983</v>
      </c>
      <c r="E3451" s="232" t="s">
        <v>988</v>
      </c>
      <c r="F3451" s="232">
        <v>16</v>
      </c>
      <c r="G3451" s="232" t="s">
        <v>1352</v>
      </c>
      <c r="H3451" s="233">
        <v>1.464</v>
      </c>
      <c r="I3451" s="233">
        <v>0</v>
      </c>
      <c r="J3451" s="233">
        <v>0</v>
      </c>
      <c r="K3451" s="234">
        <v>0</v>
      </c>
      <c r="L3451" s="233">
        <v>0</v>
      </c>
      <c r="M3451" s="234">
        <v>0</v>
      </c>
      <c r="N3451" s="233">
        <v>0</v>
      </c>
      <c r="O3451" s="233">
        <v>0</v>
      </c>
      <c r="P3451" s="233">
        <v>0</v>
      </c>
      <c r="Q3451" s="234">
        <v>0</v>
      </c>
      <c r="R3451" s="233">
        <v>0</v>
      </c>
      <c r="S3451" s="234">
        <v>0</v>
      </c>
      <c r="T3451" s="233">
        <v>0</v>
      </c>
      <c r="U3451" s="235">
        <f t="shared" si="371"/>
        <v>1068.72</v>
      </c>
      <c r="V3451" s="227">
        <f t="shared" si="372"/>
        <v>0</v>
      </c>
      <c r="W3451" s="227">
        <f t="shared" si="373"/>
        <v>0</v>
      </c>
      <c r="X3451" s="227">
        <f t="shared" si="376"/>
        <v>0</v>
      </c>
      <c r="Y3451" s="227">
        <f t="shared" si="374"/>
        <v>0</v>
      </c>
      <c r="Z3451" s="227">
        <f t="shared" si="375"/>
        <v>0</v>
      </c>
      <c r="AA3451" s="227">
        <f t="shared" si="377"/>
        <v>0</v>
      </c>
    </row>
    <row r="3452" spans="2:27" ht="13.5" hidden="1">
      <c r="B3452" s="232" t="s">
        <v>1110</v>
      </c>
      <c r="C3452" s="232" t="s">
        <v>779</v>
      </c>
      <c r="D3452" s="232" t="s">
        <v>983</v>
      </c>
      <c r="E3452" s="232" t="s">
        <v>988</v>
      </c>
      <c r="F3452" s="232">
        <v>32</v>
      </c>
      <c r="G3452" s="232" t="s">
        <v>1353</v>
      </c>
      <c r="H3452" s="233">
        <v>2.9279999999999999</v>
      </c>
      <c r="I3452" s="233">
        <v>0</v>
      </c>
      <c r="J3452" s="233">
        <v>0</v>
      </c>
      <c r="K3452" s="234">
        <v>0</v>
      </c>
      <c r="L3452" s="233">
        <v>0</v>
      </c>
      <c r="M3452" s="234">
        <v>0</v>
      </c>
      <c r="N3452" s="233">
        <v>0</v>
      </c>
      <c r="O3452" s="233">
        <v>0</v>
      </c>
      <c r="P3452" s="233">
        <v>0</v>
      </c>
      <c r="Q3452" s="234">
        <v>0</v>
      </c>
      <c r="R3452" s="233">
        <v>0</v>
      </c>
      <c r="S3452" s="234">
        <v>0</v>
      </c>
      <c r="T3452" s="233">
        <v>0</v>
      </c>
      <c r="U3452" s="235">
        <f t="shared" si="371"/>
        <v>2137.44</v>
      </c>
      <c r="V3452" s="227">
        <f t="shared" si="372"/>
        <v>0</v>
      </c>
      <c r="W3452" s="227">
        <f t="shared" si="373"/>
        <v>0</v>
      </c>
      <c r="X3452" s="227">
        <f t="shared" si="376"/>
        <v>0</v>
      </c>
      <c r="Y3452" s="227">
        <f t="shared" si="374"/>
        <v>0</v>
      </c>
      <c r="Z3452" s="227">
        <f t="shared" si="375"/>
        <v>0</v>
      </c>
      <c r="AA3452" s="227">
        <f t="shared" si="377"/>
        <v>0</v>
      </c>
    </row>
    <row r="3453" spans="2:27" ht="13.5" hidden="1">
      <c r="B3453" s="232" t="s">
        <v>1110</v>
      </c>
      <c r="C3453" s="232" t="s">
        <v>780</v>
      </c>
      <c r="D3453" s="232" t="s">
        <v>983</v>
      </c>
      <c r="E3453" s="232" t="s">
        <v>988</v>
      </c>
      <c r="F3453" s="232">
        <v>2</v>
      </c>
      <c r="G3453" s="232" t="s">
        <v>1363</v>
      </c>
      <c r="H3453" s="233">
        <v>0.183</v>
      </c>
      <c r="I3453" s="233">
        <v>0</v>
      </c>
      <c r="J3453" s="233">
        <v>0</v>
      </c>
      <c r="K3453" s="234">
        <v>0</v>
      </c>
      <c r="L3453" s="233">
        <v>0</v>
      </c>
      <c r="M3453" s="234">
        <v>0</v>
      </c>
      <c r="N3453" s="233">
        <v>0</v>
      </c>
      <c r="O3453" s="233">
        <v>0</v>
      </c>
      <c r="P3453" s="233">
        <v>0</v>
      </c>
      <c r="Q3453" s="234">
        <v>0</v>
      </c>
      <c r="R3453" s="233">
        <v>0</v>
      </c>
      <c r="S3453" s="234">
        <v>0</v>
      </c>
      <c r="T3453" s="233">
        <v>0</v>
      </c>
      <c r="U3453" s="235">
        <f t="shared" si="371"/>
        <v>133.59</v>
      </c>
      <c r="V3453" s="227">
        <f t="shared" si="372"/>
        <v>0</v>
      </c>
      <c r="W3453" s="227">
        <f t="shared" si="373"/>
        <v>0</v>
      </c>
      <c r="X3453" s="227">
        <f t="shared" si="376"/>
        <v>0</v>
      </c>
      <c r="Y3453" s="227">
        <f t="shared" si="374"/>
        <v>0</v>
      </c>
      <c r="Z3453" s="227">
        <f t="shared" si="375"/>
        <v>0</v>
      </c>
      <c r="AA3453" s="227">
        <f t="shared" si="377"/>
        <v>0</v>
      </c>
    </row>
    <row r="3454" spans="2:27" ht="13.5" hidden="1">
      <c r="B3454" s="232" t="s">
        <v>1110</v>
      </c>
      <c r="C3454" s="232" t="s">
        <v>1044</v>
      </c>
      <c r="D3454" s="232" t="s">
        <v>983</v>
      </c>
      <c r="E3454" s="232" t="s">
        <v>988</v>
      </c>
      <c r="F3454" s="232">
        <v>72</v>
      </c>
      <c r="G3454" s="232" t="s">
        <v>1364</v>
      </c>
      <c r="H3454" s="233">
        <v>5.8559999999999999</v>
      </c>
      <c r="I3454" s="233">
        <v>0</v>
      </c>
      <c r="J3454" s="233">
        <v>0</v>
      </c>
      <c r="K3454" s="234">
        <v>0</v>
      </c>
      <c r="L3454" s="233">
        <v>0</v>
      </c>
      <c r="M3454" s="234">
        <v>0</v>
      </c>
      <c r="N3454" s="233">
        <v>0</v>
      </c>
      <c r="O3454" s="233">
        <v>0</v>
      </c>
      <c r="P3454" s="233">
        <v>0</v>
      </c>
      <c r="Q3454" s="234">
        <v>0</v>
      </c>
      <c r="R3454" s="233">
        <v>0</v>
      </c>
      <c r="S3454" s="234">
        <v>0</v>
      </c>
      <c r="T3454" s="233">
        <v>0</v>
      </c>
      <c r="U3454" s="235">
        <f t="shared" si="371"/>
        <v>4274.88</v>
      </c>
      <c r="V3454" s="227">
        <f t="shared" si="372"/>
        <v>0</v>
      </c>
      <c r="W3454" s="227">
        <f t="shared" si="373"/>
        <v>0</v>
      </c>
      <c r="X3454" s="227">
        <f t="shared" si="376"/>
        <v>0</v>
      </c>
      <c r="Y3454" s="227">
        <f t="shared" si="374"/>
        <v>0</v>
      </c>
      <c r="Z3454" s="227">
        <f t="shared" si="375"/>
        <v>0</v>
      </c>
      <c r="AA3454" s="227">
        <f t="shared" si="377"/>
        <v>0</v>
      </c>
    </row>
    <row r="3455" spans="2:27" ht="13.5" hidden="1">
      <c r="B3455" s="232" t="s">
        <v>1110</v>
      </c>
      <c r="C3455" s="232" t="s">
        <v>781</v>
      </c>
      <c r="D3455" s="232" t="s">
        <v>983</v>
      </c>
      <c r="E3455" s="232" t="s">
        <v>988</v>
      </c>
      <c r="F3455" s="232">
        <v>4</v>
      </c>
      <c r="G3455" s="232" t="s">
        <v>1354</v>
      </c>
      <c r="H3455" s="233">
        <v>0.36599999999999999</v>
      </c>
      <c r="I3455" s="233">
        <v>0</v>
      </c>
      <c r="J3455" s="233">
        <v>0</v>
      </c>
      <c r="K3455" s="234">
        <v>0</v>
      </c>
      <c r="L3455" s="233">
        <v>0</v>
      </c>
      <c r="M3455" s="234">
        <v>0</v>
      </c>
      <c r="N3455" s="233">
        <v>0</v>
      </c>
      <c r="O3455" s="233">
        <v>0</v>
      </c>
      <c r="P3455" s="233">
        <v>0</v>
      </c>
      <c r="Q3455" s="234">
        <v>0</v>
      </c>
      <c r="R3455" s="233">
        <v>0</v>
      </c>
      <c r="S3455" s="234">
        <v>0</v>
      </c>
      <c r="T3455" s="233">
        <v>0</v>
      </c>
      <c r="U3455" s="235">
        <f t="shared" si="371"/>
        <v>267.18</v>
      </c>
      <c r="V3455" s="227">
        <f t="shared" si="372"/>
        <v>0</v>
      </c>
      <c r="W3455" s="227">
        <f t="shared" si="373"/>
        <v>0</v>
      </c>
      <c r="X3455" s="227">
        <f t="shared" si="376"/>
        <v>0</v>
      </c>
      <c r="Y3455" s="227">
        <f t="shared" si="374"/>
        <v>0</v>
      </c>
      <c r="Z3455" s="227">
        <f t="shared" si="375"/>
        <v>0</v>
      </c>
      <c r="AA3455" s="227">
        <f t="shared" si="377"/>
        <v>0</v>
      </c>
    </row>
    <row r="3456" spans="2:27" ht="13.5" hidden="1">
      <c r="B3456" s="232" t="s">
        <v>1110</v>
      </c>
      <c r="C3456" s="232" t="s">
        <v>1366</v>
      </c>
      <c r="D3456" s="232" t="s">
        <v>983</v>
      </c>
      <c r="E3456" s="232" t="s">
        <v>988</v>
      </c>
      <c r="F3456" s="232">
        <v>64</v>
      </c>
      <c r="G3456" s="232" t="s">
        <v>1364</v>
      </c>
      <c r="H3456" s="233">
        <v>6.4420000000000002</v>
      </c>
      <c r="I3456" s="233">
        <v>0</v>
      </c>
      <c r="J3456" s="233">
        <v>4.1630000000000003</v>
      </c>
      <c r="K3456" s="234">
        <v>17366</v>
      </c>
      <c r="L3456" s="233">
        <v>1.982</v>
      </c>
      <c r="M3456" s="234">
        <v>34037</v>
      </c>
      <c r="N3456" s="233">
        <v>0</v>
      </c>
      <c r="O3456" s="233">
        <v>0</v>
      </c>
      <c r="P3456" s="233">
        <v>2.976</v>
      </c>
      <c r="Q3456" s="234">
        <v>36203</v>
      </c>
      <c r="R3456" s="233">
        <v>1.3779999999999999</v>
      </c>
      <c r="S3456" s="234">
        <v>68062</v>
      </c>
      <c r="T3456" s="233">
        <v>0</v>
      </c>
      <c r="U3456" s="235">
        <f t="shared" si="371"/>
        <v>4702.66</v>
      </c>
      <c r="V3456" s="227">
        <f t="shared" si="372"/>
        <v>3038.9900000000002</v>
      </c>
      <c r="W3456" s="227">
        <f t="shared" si="373"/>
        <v>2894.0266666666666</v>
      </c>
      <c r="X3456" s="227">
        <f t="shared" si="376"/>
        <v>2836.4166666666665</v>
      </c>
      <c r="Y3456" s="227">
        <f t="shared" si="374"/>
        <v>2172.48</v>
      </c>
      <c r="Z3456" s="227">
        <f t="shared" si="375"/>
        <v>2011.5788888888887</v>
      </c>
      <c r="AA3456" s="227">
        <f t="shared" si="377"/>
        <v>1890.6111111111111</v>
      </c>
    </row>
    <row r="3457" spans="2:27" ht="13.5" hidden="1">
      <c r="B3457" s="232" t="s">
        <v>1110</v>
      </c>
      <c r="C3457" s="232" t="s">
        <v>1367</v>
      </c>
      <c r="D3457" s="232" t="s">
        <v>983</v>
      </c>
      <c r="E3457" s="232" t="s">
        <v>988</v>
      </c>
      <c r="F3457" s="232">
        <v>8</v>
      </c>
      <c r="G3457" s="232" t="s">
        <v>1317</v>
      </c>
      <c r="H3457" s="233">
        <v>0.80500000000000005</v>
      </c>
      <c r="I3457" s="233">
        <v>0</v>
      </c>
      <c r="J3457" s="233">
        <v>0.52</v>
      </c>
      <c r="K3457" s="234">
        <v>2171</v>
      </c>
      <c r="L3457" s="233">
        <v>0.248</v>
      </c>
      <c r="M3457" s="234">
        <v>4255</v>
      </c>
      <c r="N3457" s="233">
        <v>0</v>
      </c>
      <c r="O3457" s="233">
        <v>0</v>
      </c>
      <c r="P3457" s="233">
        <v>0.372</v>
      </c>
      <c r="Q3457" s="234">
        <v>4525</v>
      </c>
      <c r="R3457" s="233">
        <v>0.17199999999999999</v>
      </c>
      <c r="S3457" s="234">
        <v>8508</v>
      </c>
      <c r="T3457" s="233">
        <v>0</v>
      </c>
      <c r="U3457" s="235">
        <f t="shared" si="371"/>
        <v>587.65000000000009</v>
      </c>
      <c r="V3457" s="227">
        <f t="shared" si="372"/>
        <v>379.6</v>
      </c>
      <c r="W3457" s="227">
        <f t="shared" si="373"/>
        <v>361.95666666666665</v>
      </c>
      <c r="X3457" s="227">
        <f t="shared" si="376"/>
        <v>354.58333333333331</v>
      </c>
      <c r="Y3457" s="227">
        <f t="shared" si="374"/>
        <v>271.56</v>
      </c>
      <c r="Z3457" s="227">
        <f t="shared" si="375"/>
        <v>251.25444444444443</v>
      </c>
      <c r="AA3457" s="227">
        <f t="shared" si="377"/>
        <v>236.33333333333334</v>
      </c>
    </row>
    <row r="3458" spans="2:27" ht="13.5" hidden="1">
      <c r="B3458" s="232" t="s">
        <v>1110</v>
      </c>
      <c r="C3458" s="232" t="s">
        <v>1368</v>
      </c>
      <c r="D3458" s="232" t="s">
        <v>983</v>
      </c>
      <c r="E3458" s="232" t="s">
        <v>988</v>
      </c>
      <c r="F3458" s="232">
        <v>128</v>
      </c>
      <c r="G3458" s="232" t="s">
        <v>1369</v>
      </c>
      <c r="H3458" s="233">
        <v>12.8832</v>
      </c>
      <c r="I3458" s="233">
        <v>0</v>
      </c>
      <c r="J3458" s="233">
        <v>8.3260799999999993</v>
      </c>
      <c r="K3458" s="234">
        <v>34732</v>
      </c>
      <c r="L3458" s="233">
        <v>3.9647999999999999</v>
      </c>
      <c r="M3458" s="234">
        <v>68074</v>
      </c>
      <c r="N3458" s="233">
        <v>0</v>
      </c>
      <c r="O3458" s="233">
        <v>0</v>
      </c>
      <c r="P3458" s="233">
        <v>5.9512299999999998</v>
      </c>
      <c r="Q3458" s="234">
        <v>72407</v>
      </c>
      <c r="R3458" s="233">
        <v>2.7551999999999999</v>
      </c>
      <c r="S3458" s="234">
        <v>136125</v>
      </c>
      <c r="T3458" s="233">
        <v>0</v>
      </c>
      <c r="U3458" s="235">
        <f t="shared" si="371"/>
        <v>9404.7360000000008</v>
      </c>
      <c r="V3458" s="227">
        <f t="shared" si="372"/>
        <v>6078.0383999999995</v>
      </c>
      <c r="W3458" s="227">
        <f t="shared" si="373"/>
        <v>5788.637333333334</v>
      </c>
      <c r="X3458" s="227">
        <f t="shared" si="376"/>
        <v>5672.833333333333</v>
      </c>
      <c r="Y3458" s="227">
        <f t="shared" si="374"/>
        <v>4344.3978999999999</v>
      </c>
      <c r="Z3458" s="227">
        <f t="shared" si="375"/>
        <v>4022.6015555555555</v>
      </c>
      <c r="AA3458" s="227">
        <f t="shared" si="377"/>
        <v>3781.25</v>
      </c>
    </row>
    <row r="3459" spans="2:27" ht="13.5" hidden="1">
      <c r="B3459" s="232" t="s">
        <v>1110</v>
      </c>
      <c r="C3459" s="232" t="s">
        <v>1370</v>
      </c>
      <c r="D3459" s="232" t="s">
        <v>983</v>
      </c>
      <c r="E3459" s="232" t="s">
        <v>988</v>
      </c>
      <c r="F3459" s="232">
        <v>16</v>
      </c>
      <c r="G3459" s="232" t="s">
        <v>1316</v>
      </c>
      <c r="H3459" s="233">
        <v>1.61</v>
      </c>
      <c r="I3459" s="233">
        <v>0</v>
      </c>
      <c r="J3459" s="233">
        <v>1.0409999999999999</v>
      </c>
      <c r="K3459" s="234">
        <v>4341</v>
      </c>
      <c r="L3459" s="233">
        <v>0.496</v>
      </c>
      <c r="M3459" s="234">
        <v>8509</v>
      </c>
      <c r="N3459" s="233">
        <v>0</v>
      </c>
      <c r="O3459" s="233">
        <v>0</v>
      </c>
      <c r="P3459" s="233">
        <v>0.74399999999999999</v>
      </c>
      <c r="Q3459" s="234">
        <v>9051</v>
      </c>
      <c r="R3459" s="233">
        <v>0.34399999999999997</v>
      </c>
      <c r="S3459" s="234">
        <v>17016</v>
      </c>
      <c r="T3459" s="233">
        <v>0</v>
      </c>
      <c r="U3459" s="235">
        <f t="shared" si="371"/>
        <v>1175.3000000000002</v>
      </c>
      <c r="V3459" s="227">
        <f t="shared" si="372"/>
        <v>759.93</v>
      </c>
      <c r="W3459" s="227">
        <f t="shared" si="373"/>
        <v>723.82999999999993</v>
      </c>
      <c r="X3459" s="227">
        <f t="shared" si="376"/>
        <v>709.08333333333337</v>
      </c>
      <c r="Y3459" s="227">
        <f t="shared" si="374"/>
        <v>543.12</v>
      </c>
      <c r="Z3459" s="227">
        <f t="shared" si="375"/>
        <v>502.53666666666663</v>
      </c>
      <c r="AA3459" s="227">
        <f t="shared" si="377"/>
        <v>472.66666666666669</v>
      </c>
    </row>
    <row r="3460" spans="2:27" ht="13.5" hidden="1">
      <c r="B3460" s="232" t="s">
        <v>1110</v>
      </c>
      <c r="C3460" s="232" t="s">
        <v>1371</v>
      </c>
      <c r="D3460" s="232" t="s">
        <v>983</v>
      </c>
      <c r="E3460" s="232" t="s">
        <v>988</v>
      </c>
      <c r="F3460" s="232">
        <v>32</v>
      </c>
      <c r="G3460" s="232" t="s">
        <v>1345</v>
      </c>
      <c r="H3460" s="233">
        <v>3.2210000000000001</v>
      </c>
      <c r="I3460" s="233">
        <v>0</v>
      </c>
      <c r="J3460" s="233">
        <v>2.0819999999999999</v>
      </c>
      <c r="K3460" s="234">
        <v>8683</v>
      </c>
      <c r="L3460" s="233">
        <v>0.99099999999999999</v>
      </c>
      <c r="M3460" s="234">
        <v>17019</v>
      </c>
      <c r="N3460" s="233">
        <v>0</v>
      </c>
      <c r="O3460" s="233">
        <v>0</v>
      </c>
      <c r="P3460" s="233">
        <v>1.488</v>
      </c>
      <c r="Q3460" s="234">
        <v>18102</v>
      </c>
      <c r="R3460" s="233">
        <v>0.68899999999999995</v>
      </c>
      <c r="S3460" s="234">
        <v>34031</v>
      </c>
      <c r="T3460" s="233">
        <v>0</v>
      </c>
      <c r="U3460" s="235">
        <f t="shared" ref="U3460:U3523" si="378">H3460*hour_M</f>
        <v>2351.33</v>
      </c>
      <c r="V3460" s="227">
        <f t="shared" ref="V3460:V3523" si="379">J3460*hour_M</f>
        <v>1519.86</v>
      </c>
      <c r="W3460" s="227">
        <f t="shared" ref="W3460:W3523" si="380">K3460/12+L3460*hour_M</f>
        <v>1447.0133333333333</v>
      </c>
      <c r="X3460" s="227">
        <f t="shared" si="376"/>
        <v>1418.25</v>
      </c>
      <c r="Y3460" s="227">
        <f t="shared" ref="Y3460:Y3523" si="381">P3460*hour_M</f>
        <v>1086.24</v>
      </c>
      <c r="Z3460" s="227">
        <f t="shared" ref="Z3460:Z3523" si="382">Q3460/36+R3460*hour_M</f>
        <v>1005.8033333333333</v>
      </c>
      <c r="AA3460" s="227">
        <f t="shared" si="377"/>
        <v>945.30555555555554</v>
      </c>
    </row>
    <row r="3461" spans="2:27" ht="13.5" hidden="1">
      <c r="B3461" s="232" t="s">
        <v>1110</v>
      </c>
      <c r="C3461" s="232" t="s">
        <v>1372</v>
      </c>
      <c r="D3461" s="232" t="s">
        <v>983</v>
      </c>
      <c r="E3461" s="232" t="s">
        <v>988</v>
      </c>
      <c r="F3461" s="232">
        <v>2</v>
      </c>
      <c r="G3461" s="232" t="s">
        <v>1311</v>
      </c>
      <c r="H3461" s="233">
        <v>0.20100000000000001</v>
      </c>
      <c r="I3461" s="233">
        <v>0</v>
      </c>
      <c r="J3461" s="233">
        <v>0.13</v>
      </c>
      <c r="K3461" s="234">
        <v>543</v>
      </c>
      <c r="L3461" s="233">
        <v>6.2E-2</v>
      </c>
      <c r="M3461" s="234">
        <v>1064</v>
      </c>
      <c r="N3461" s="233">
        <v>0</v>
      </c>
      <c r="O3461" s="233">
        <v>0</v>
      </c>
      <c r="P3461" s="233">
        <v>9.2999999999999999E-2</v>
      </c>
      <c r="Q3461" s="234">
        <v>1131</v>
      </c>
      <c r="R3461" s="233">
        <v>4.2999999999999997E-2</v>
      </c>
      <c r="S3461" s="234">
        <v>2127</v>
      </c>
      <c r="T3461" s="233">
        <v>0</v>
      </c>
      <c r="U3461" s="235">
        <f t="shared" si="378"/>
        <v>146.73000000000002</v>
      </c>
      <c r="V3461" s="227">
        <f t="shared" si="379"/>
        <v>94.9</v>
      </c>
      <c r="W3461" s="227">
        <f t="shared" si="380"/>
        <v>90.509999999999991</v>
      </c>
      <c r="X3461" s="227">
        <f t="shared" ref="X3461:X3524" si="383">M3461/12</f>
        <v>88.666666666666671</v>
      </c>
      <c r="Y3461" s="227">
        <f t="shared" si="381"/>
        <v>67.89</v>
      </c>
      <c r="Z3461" s="227">
        <f t="shared" si="382"/>
        <v>62.806666666666665</v>
      </c>
      <c r="AA3461" s="227">
        <f t="shared" ref="AA3461:AA3524" si="384">S3461/36</f>
        <v>59.083333333333336</v>
      </c>
    </row>
    <row r="3462" spans="2:27" ht="13.5" hidden="1">
      <c r="B3462" s="232" t="s">
        <v>1110</v>
      </c>
      <c r="C3462" s="232" t="s">
        <v>1373</v>
      </c>
      <c r="D3462" s="232" t="s">
        <v>983</v>
      </c>
      <c r="E3462" s="232" t="s">
        <v>988</v>
      </c>
      <c r="F3462" s="232">
        <v>128</v>
      </c>
      <c r="G3462" s="232" t="s">
        <v>1369</v>
      </c>
      <c r="H3462" s="233">
        <v>12.882999999999999</v>
      </c>
      <c r="I3462" s="233">
        <v>0</v>
      </c>
      <c r="J3462" s="233">
        <v>8.3260000000000005</v>
      </c>
      <c r="K3462" s="234">
        <v>34732</v>
      </c>
      <c r="L3462" s="233">
        <v>3.9649999999999999</v>
      </c>
      <c r="M3462" s="234">
        <v>68074</v>
      </c>
      <c r="N3462" s="233">
        <v>0</v>
      </c>
      <c r="O3462" s="233">
        <v>0</v>
      </c>
      <c r="P3462" s="233">
        <v>5.9509999999999996</v>
      </c>
      <c r="Q3462" s="234">
        <v>72407</v>
      </c>
      <c r="R3462" s="233">
        <v>2.7549999999999999</v>
      </c>
      <c r="S3462" s="234">
        <v>136125</v>
      </c>
      <c r="T3462" s="233">
        <v>0</v>
      </c>
      <c r="U3462" s="235">
        <f t="shared" si="378"/>
        <v>9404.59</v>
      </c>
      <c r="V3462" s="227">
        <f t="shared" si="379"/>
        <v>6077.9800000000005</v>
      </c>
      <c r="W3462" s="227">
        <f t="shared" si="380"/>
        <v>5788.7833333333328</v>
      </c>
      <c r="X3462" s="227">
        <f t="shared" si="383"/>
        <v>5672.833333333333</v>
      </c>
      <c r="Y3462" s="227">
        <f t="shared" si="381"/>
        <v>4344.2299999999996</v>
      </c>
      <c r="Z3462" s="227">
        <f t="shared" si="382"/>
        <v>4022.4555555555553</v>
      </c>
      <c r="AA3462" s="227">
        <f t="shared" si="384"/>
        <v>3781.25</v>
      </c>
    </row>
    <row r="3463" spans="2:27" ht="13.5" hidden="1">
      <c r="B3463" s="232" t="s">
        <v>1110</v>
      </c>
      <c r="C3463" s="232" t="s">
        <v>1374</v>
      </c>
      <c r="D3463" s="232" t="s">
        <v>983</v>
      </c>
      <c r="E3463" s="232" t="s">
        <v>988</v>
      </c>
      <c r="F3463" s="232">
        <v>4</v>
      </c>
      <c r="G3463" s="232" t="s">
        <v>1312</v>
      </c>
      <c r="H3463" s="233">
        <v>0.40300000000000002</v>
      </c>
      <c r="I3463" s="233">
        <v>0</v>
      </c>
      <c r="J3463" s="233">
        <v>0.26</v>
      </c>
      <c r="K3463" s="234">
        <v>1085</v>
      </c>
      <c r="L3463" s="233">
        <v>0.124</v>
      </c>
      <c r="M3463" s="234">
        <v>2127</v>
      </c>
      <c r="N3463" s="233">
        <v>0</v>
      </c>
      <c r="O3463" s="233">
        <v>0</v>
      </c>
      <c r="P3463" s="233">
        <v>0.186</v>
      </c>
      <c r="Q3463" s="234">
        <v>2263</v>
      </c>
      <c r="R3463" s="233">
        <v>8.5999999999999993E-2</v>
      </c>
      <c r="S3463" s="234">
        <v>4254</v>
      </c>
      <c r="T3463" s="233">
        <v>0</v>
      </c>
      <c r="U3463" s="235">
        <f t="shared" si="378"/>
        <v>294.19</v>
      </c>
      <c r="V3463" s="227">
        <f t="shared" si="379"/>
        <v>189.8</v>
      </c>
      <c r="W3463" s="227">
        <f t="shared" si="380"/>
        <v>180.93666666666667</v>
      </c>
      <c r="X3463" s="227">
        <f t="shared" si="383"/>
        <v>177.25</v>
      </c>
      <c r="Y3463" s="227">
        <f t="shared" si="381"/>
        <v>135.78</v>
      </c>
      <c r="Z3463" s="227">
        <f t="shared" si="382"/>
        <v>125.64111111111112</v>
      </c>
      <c r="AA3463" s="227">
        <f t="shared" si="384"/>
        <v>118.16666666666667</v>
      </c>
    </row>
    <row r="3464" spans="2:27" ht="13.5" hidden="1">
      <c r="B3464" s="232" t="s">
        <v>1110</v>
      </c>
      <c r="C3464" s="232" t="s">
        <v>790</v>
      </c>
      <c r="D3464" s="232" t="s">
        <v>983</v>
      </c>
      <c r="E3464" s="232" t="s">
        <v>988</v>
      </c>
      <c r="F3464" s="232">
        <v>8</v>
      </c>
      <c r="G3464" s="232" t="s">
        <v>1301</v>
      </c>
      <c r="H3464" s="233">
        <v>0.73199999999999998</v>
      </c>
      <c r="I3464" s="233">
        <v>0</v>
      </c>
      <c r="J3464" s="233">
        <v>0</v>
      </c>
      <c r="K3464" s="234">
        <v>0</v>
      </c>
      <c r="L3464" s="233">
        <v>0</v>
      </c>
      <c r="M3464" s="234">
        <v>0</v>
      </c>
      <c r="N3464" s="233">
        <v>0</v>
      </c>
      <c r="O3464" s="233">
        <v>0</v>
      </c>
      <c r="P3464" s="233">
        <v>0</v>
      </c>
      <c r="Q3464" s="234">
        <v>0</v>
      </c>
      <c r="R3464" s="233">
        <v>0</v>
      </c>
      <c r="S3464" s="234">
        <v>0</v>
      </c>
      <c r="T3464" s="233">
        <v>0</v>
      </c>
      <c r="U3464" s="235">
        <f t="shared" si="378"/>
        <v>534.36</v>
      </c>
      <c r="V3464" s="227">
        <f t="shared" si="379"/>
        <v>0</v>
      </c>
      <c r="W3464" s="227">
        <f t="shared" si="380"/>
        <v>0</v>
      </c>
      <c r="X3464" s="227">
        <f t="shared" si="383"/>
        <v>0</v>
      </c>
      <c r="Y3464" s="227">
        <f t="shared" si="381"/>
        <v>0</v>
      </c>
      <c r="Z3464" s="227">
        <f t="shared" si="382"/>
        <v>0</v>
      </c>
      <c r="AA3464" s="227">
        <f t="shared" si="384"/>
        <v>0</v>
      </c>
    </row>
    <row r="3465" spans="2:27" ht="13.5" hidden="1">
      <c r="B3465" s="232" t="s">
        <v>1110</v>
      </c>
      <c r="C3465" s="232" t="s">
        <v>791</v>
      </c>
      <c r="D3465" s="232" t="s">
        <v>983</v>
      </c>
      <c r="E3465" s="232" t="s">
        <v>988</v>
      </c>
      <c r="F3465" s="232">
        <v>2</v>
      </c>
      <c r="G3465" s="232" t="s">
        <v>1307</v>
      </c>
      <c r="H3465" s="233">
        <v>0.183</v>
      </c>
      <c r="I3465" s="233">
        <v>0</v>
      </c>
      <c r="J3465" s="233">
        <v>0</v>
      </c>
      <c r="K3465" s="234">
        <v>0</v>
      </c>
      <c r="L3465" s="233">
        <v>0</v>
      </c>
      <c r="M3465" s="234">
        <v>0</v>
      </c>
      <c r="N3465" s="233">
        <v>0</v>
      </c>
      <c r="O3465" s="233">
        <v>0</v>
      </c>
      <c r="P3465" s="233">
        <v>0</v>
      </c>
      <c r="Q3465" s="234">
        <v>0</v>
      </c>
      <c r="R3465" s="233">
        <v>0</v>
      </c>
      <c r="S3465" s="234">
        <v>0</v>
      </c>
      <c r="T3465" s="233">
        <v>0</v>
      </c>
      <c r="U3465" s="235">
        <f t="shared" si="378"/>
        <v>133.59</v>
      </c>
      <c r="V3465" s="227">
        <f t="shared" si="379"/>
        <v>0</v>
      </c>
      <c r="W3465" s="227">
        <f t="shared" si="380"/>
        <v>0</v>
      </c>
      <c r="X3465" s="227">
        <f t="shared" si="383"/>
        <v>0</v>
      </c>
      <c r="Y3465" s="227">
        <f t="shared" si="381"/>
        <v>0</v>
      </c>
      <c r="Z3465" s="227">
        <f t="shared" si="382"/>
        <v>0</v>
      </c>
      <c r="AA3465" s="227">
        <f t="shared" si="384"/>
        <v>0</v>
      </c>
    </row>
    <row r="3466" spans="2:27" ht="13.5" hidden="1">
      <c r="B3466" s="232" t="s">
        <v>1110</v>
      </c>
      <c r="C3466" s="232" t="s">
        <v>792</v>
      </c>
      <c r="D3466" s="232" t="s">
        <v>983</v>
      </c>
      <c r="E3466" s="232" t="s">
        <v>988</v>
      </c>
      <c r="F3466" s="232">
        <v>1</v>
      </c>
      <c r="G3466" s="232" t="s">
        <v>1305</v>
      </c>
      <c r="H3466" s="233">
        <v>9.0999999999999998E-2</v>
      </c>
      <c r="I3466" s="233">
        <v>0</v>
      </c>
      <c r="J3466" s="233">
        <v>0</v>
      </c>
      <c r="K3466" s="234">
        <v>0</v>
      </c>
      <c r="L3466" s="233">
        <v>0</v>
      </c>
      <c r="M3466" s="234">
        <v>0</v>
      </c>
      <c r="N3466" s="233">
        <v>0</v>
      </c>
      <c r="O3466" s="233">
        <v>0</v>
      </c>
      <c r="P3466" s="233">
        <v>0</v>
      </c>
      <c r="Q3466" s="234">
        <v>0</v>
      </c>
      <c r="R3466" s="233">
        <v>0</v>
      </c>
      <c r="S3466" s="234">
        <v>0</v>
      </c>
      <c r="T3466" s="233">
        <v>0</v>
      </c>
      <c r="U3466" s="235">
        <f t="shared" si="378"/>
        <v>66.429999999999993</v>
      </c>
      <c r="V3466" s="227">
        <f t="shared" si="379"/>
        <v>0</v>
      </c>
      <c r="W3466" s="227">
        <f t="shared" si="380"/>
        <v>0</v>
      </c>
      <c r="X3466" s="227">
        <f t="shared" si="383"/>
        <v>0</v>
      </c>
      <c r="Y3466" s="227">
        <f t="shared" si="381"/>
        <v>0</v>
      </c>
      <c r="Z3466" s="227">
        <f t="shared" si="382"/>
        <v>0</v>
      </c>
      <c r="AA3466" s="227">
        <f t="shared" si="384"/>
        <v>0</v>
      </c>
    </row>
    <row r="3467" spans="2:27" ht="13.5" hidden="1">
      <c r="B3467" s="232" t="s">
        <v>1110</v>
      </c>
      <c r="C3467" s="232" t="s">
        <v>793</v>
      </c>
      <c r="D3467" s="232" t="s">
        <v>983</v>
      </c>
      <c r="E3467" s="232" t="s">
        <v>988</v>
      </c>
      <c r="F3467" s="232">
        <v>4</v>
      </c>
      <c r="G3467" s="232" t="s">
        <v>1299</v>
      </c>
      <c r="H3467" s="233">
        <v>0.36599999999999999</v>
      </c>
      <c r="I3467" s="233">
        <v>0</v>
      </c>
      <c r="J3467" s="233">
        <v>0</v>
      </c>
      <c r="K3467" s="234">
        <v>0</v>
      </c>
      <c r="L3467" s="233">
        <v>0</v>
      </c>
      <c r="M3467" s="234">
        <v>0</v>
      </c>
      <c r="N3467" s="233">
        <v>0</v>
      </c>
      <c r="O3467" s="233">
        <v>0</v>
      </c>
      <c r="P3467" s="233">
        <v>0</v>
      </c>
      <c r="Q3467" s="234">
        <v>0</v>
      </c>
      <c r="R3467" s="233">
        <v>0</v>
      </c>
      <c r="S3467" s="234">
        <v>0</v>
      </c>
      <c r="T3467" s="233">
        <v>0</v>
      </c>
      <c r="U3467" s="235">
        <f t="shared" si="378"/>
        <v>267.18</v>
      </c>
      <c r="V3467" s="227">
        <f t="shared" si="379"/>
        <v>0</v>
      </c>
      <c r="W3467" s="227">
        <f t="shared" si="380"/>
        <v>0</v>
      </c>
      <c r="X3467" s="227">
        <f t="shared" si="383"/>
        <v>0</v>
      </c>
      <c r="Y3467" s="227">
        <f t="shared" si="381"/>
        <v>0</v>
      </c>
      <c r="Z3467" s="227">
        <f t="shared" si="382"/>
        <v>0</v>
      </c>
      <c r="AA3467" s="227">
        <f t="shared" si="384"/>
        <v>0</v>
      </c>
    </row>
    <row r="3468" spans="2:27" ht="13.5" hidden="1">
      <c r="B3468" s="232" t="s">
        <v>1110</v>
      </c>
      <c r="C3468" s="232" t="s">
        <v>794</v>
      </c>
      <c r="D3468" s="232" t="s">
        <v>983</v>
      </c>
      <c r="E3468" s="232" t="s">
        <v>988</v>
      </c>
      <c r="F3468" s="232">
        <v>40</v>
      </c>
      <c r="G3468" s="232" t="s">
        <v>1376</v>
      </c>
      <c r="H3468" s="233">
        <v>2.46</v>
      </c>
      <c r="I3468" s="233">
        <v>0</v>
      </c>
      <c r="J3468" s="233">
        <v>0</v>
      </c>
      <c r="K3468" s="234">
        <v>0</v>
      </c>
      <c r="L3468" s="233">
        <v>0</v>
      </c>
      <c r="M3468" s="234">
        <v>0</v>
      </c>
      <c r="N3468" s="233">
        <v>0</v>
      </c>
      <c r="O3468" s="233">
        <v>0</v>
      </c>
      <c r="P3468" s="233">
        <v>0</v>
      </c>
      <c r="Q3468" s="234">
        <v>0</v>
      </c>
      <c r="R3468" s="233">
        <v>0</v>
      </c>
      <c r="S3468" s="234">
        <v>0</v>
      </c>
      <c r="T3468" s="233">
        <v>0</v>
      </c>
      <c r="U3468" s="235">
        <f t="shared" si="378"/>
        <v>1795.8</v>
      </c>
      <c r="V3468" s="227">
        <f t="shared" si="379"/>
        <v>0</v>
      </c>
      <c r="W3468" s="227">
        <f t="shared" si="380"/>
        <v>0</v>
      </c>
      <c r="X3468" s="227">
        <f t="shared" si="383"/>
        <v>0</v>
      </c>
      <c r="Y3468" s="227">
        <f t="shared" si="381"/>
        <v>0</v>
      </c>
      <c r="Z3468" s="227">
        <f t="shared" si="382"/>
        <v>0</v>
      </c>
      <c r="AA3468" s="227">
        <f t="shared" si="384"/>
        <v>0</v>
      </c>
    </row>
    <row r="3469" spans="2:27" ht="13.5" hidden="1">
      <c r="B3469" s="232" t="s">
        <v>1110</v>
      </c>
      <c r="C3469" s="232" t="s">
        <v>795</v>
      </c>
      <c r="D3469" s="232" t="s">
        <v>983</v>
      </c>
      <c r="E3469" s="232" t="s">
        <v>988</v>
      </c>
      <c r="F3469" s="232">
        <v>64</v>
      </c>
      <c r="G3469" s="232" t="s">
        <v>1345</v>
      </c>
      <c r="H3469" s="233">
        <v>3.9359999999999999</v>
      </c>
      <c r="I3469" s="233">
        <v>0</v>
      </c>
      <c r="J3469" s="233">
        <v>0</v>
      </c>
      <c r="K3469" s="234">
        <v>0</v>
      </c>
      <c r="L3469" s="233">
        <v>0</v>
      </c>
      <c r="M3469" s="234">
        <v>0</v>
      </c>
      <c r="N3469" s="233">
        <v>0</v>
      </c>
      <c r="O3469" s="233">
        <v>0</v>
      </c>
      <c r="P3469" s="233">
        <v>0</v>
      </c>
      <c r="Q3469" s="234">
        <v>0</v>
      </c>
      <c r="R3469" s="233">
        <v>0</v>
      </c>
      <c r="S3469" s="234">
        <v>0</v>
      </c>
      <c r="T3469" s="233">
        <v>0</v>
      </c>
      <c r="U3469" s="235">
        <f t="shared" si="378"/>
        <v>2873.2799999999997</v>
      </c>
      <c r="V3469" s="227">
        <f t="shared" si="379"/>
        <v>0</v>
      </c>
      <c r="W3469" s="227">
        <f t="shared" si="380"/>
        <v>0</v>
      </c>
      <c r="X3469" s="227">
        <f t="shared" si="383"/>
        <v>0</v>
      </c>
      <c r="Y3469" s="227">
        <f t="shared" si="381"/>
        <v>0</v>
      </c>
      <c r="Z3469" s="227">
        <f t="shared" si="382"/>
        <v>0</v>
      </c>
      <c r="AA3469" s="227">
        <f t="shared" si="384"/>
        <v>0</v>
      </c>
    </row>
    <row r="3470" spans="2:27" ht="13.5" hidden="1">
      <c r="B3470" s="232" t="s">
        <v>1110</v>
      </c>
      <c r="C3470" s="232" t="s">
        <v>796</v>
      </c>
      <c r="D3470" s="232" t="s">
        <v>983</v>
      </c>
      <c r="E3470" s="232" t="s">
        <v>988</v>
      </c>
      <c r="F3470" s="232">
        <v>8</v>
      </c>
      <c r="G3470" s="232" t="s">
        <v>1312</v>
      </c>
      <c r="H3470" s="233">
        <v>0.49199999999999999</v>
      </c>
      <c r="I3470" s="233">
        <v>0</v>
      </c>
      <c r="J3470" s="233">
        <v>0</v>
      </c>
      <c r="K3470" s="234">
        <v>0</v>
      </c>
      <c r="L3470" s="233">
        <v>0</v>
      </c>
      <c r="M3470" s="234">
        <v>0</v>
      </c>
      <c r="N3470" s="233">
        <v>0</v>
      </c>
      <c r="O3470" s="233">
        <v>0</v>
      </c>
      <c r="P3470" s="233">
        <v>0</v>
      </c>
      <c r="Q3470" s="234">
        <v>0</v>
      </c>
      <c r="R3470" s="233">
        <v>0</v>
      </c>
      <c r="S3470" s="234">
        <v>0</v>
      </c>
      <c r="T3470" s="233">
        <v>0</v>
      </c>
      <c r="U3470" s="235">
        <f t="shared" si="378"/>
        <v>359.15999999999997</v>
      </c>
      <c r="V3470" s="227">
        <f t="shared" si="379"/>
        <v>0</v>
      </c>
      <c r="W3470" s="227">
        <f t="shared" si="380"/>
        <v>0</v>
      </c>
      <c r="X3470" s="227">
        <f t="shared" si="383"/>
        <v>0</v>
      </c>
      <c r="Y3470" s="227">
        <f t="shared" si="381"/>
        <v>0</v>
      </c>
      <c r="Z3470" s="227">
        <f t="shared" si="382"/>
        <v>0</v>
      </c>
      <c r="AA3470" s="227">
        <f t="shared" si="384"/>
        <v>0</v>
      </c>
    </row>
    <row r="3471" spans="2:27" ht="13.5" hidden="1">
      <c r="B3471" s="232" t="s">
        <v>1110</v>
      </c>
      <c r="C3471" s="232" t="s">
        <v>797</v>
      </c>
      <c r="D3471" s="232" t="s">
        <v>983</v>
      </c>
      <c r="E3471" s="232" t="s">
        <v>988</v>
      </c>
      <c r="F3471" s="232">
        <v>16</v>
      </c>
      <c r="G3471" s="232" t="s">
        <v>1317</v>
      </c>
      <c r="H3471" s="233">
        <v>0.98399999999999999</v>
      </c>
      <c r="I3471" s="233">
        <v>0</v>
      </c>
      <c r="J3471" s="233">
        <v>0</v>
      </c>
      <c r="K3471" s="234">
        <v>0</v>
      </c>
      <c r="L3471" s="233">
        <v>0</v>
      </c>
      <c r="M3471" s="234">
        <v>0</v>
      </c>
      <c r="N3471" s="233">
        <v>0</v>
      </c>
      <c r="O3471" s="233">
        <v>0</v>
      </c>
      <c r="P3471" s="233">
        <v>0</v>
      </c>
      <c r="Q3471" s="234">
        <v>0</v>
      </c>
      <c r="R3471" s="233">
        <v>0</v>
      </c>
      <c r="S3471" s="234">
        <v>0</v>
      </c>
      <c r="T3471" s="233">
        <v>0</v>
      </c>
      <c r="U3471" s="235">
        <f t="shared" si="378"/>
        <v>718.31999999999994</v>
      </c>
      <c r="V3471" s="227">
        <f t="shared" si="379"/>
        <v>0</v>
      </c>
      <c r="W3471" s="227">
        <f t="shared" si="380"/>
        <v>0</v>
      </c>
      <c r="X3471" s="227">
        <f t="shared" si="383"/>
        <v>0</v>
      </c>
      <c r="Y3471" s="227">
        <f t="shared" si="381"/>
        <v>0</v>
      </c>
      <c r="Z3471" s="227">
        <f t="shared" si="382"/>
        <v>0</v>
      </c>
      <c r="AA3471" s="227">
        <f t="shared" si="384"/>
        <v>0</v>
      </c>
    </row>
    <row r="3472" spans="2:27" ht="13.5" hidden="1">
      <c r="B3472" s="232" t="s">
        <v>1110</v>
      </c>
      <c r="C3472" s="232" t="s">
        <v>798</v>
      </c>
      <c r="D3472" s="232" t="s">
        <v>983</v>
      </c>
      <c r="E3472" s="232" t="s">
        <v>988</v>
      </c>
      <c r="F3472" s="232">
        <v>2</v>
      </c>
      <c r="G3472" s="232" t="s">
        <v>1315</v>
      </c>
      <c r="H3472" s="233">
        <v>0.123</v>
      </c>
      <c r="I3472" s="233">
        <v>0</v>
      </c>
      <c r="J3472" s="233">
        <v>0</v>
      </c>
      <c r="K3472" s="234">
        <v>0</v>
      </c>
      <c r="L3472" s="233">
        <v>0</v>
      </c>
      <c r="M3472" s="234">
        <v>0</v>
      </c>
      <c r="N3472" s="233">
        <v>0</v>
      </c>
      <c r="O3472" s="233">
        <v>0</v>
      </c>
      <c r="P3472" s="233">
        <v>0</v>
      </c>
      <c r="Q3472" s="234">
        <v>0</v>
      </c>
      <c r="R3472" s="233">
        <v>0</v>
      </c>
      <c r="S3472" s="234">
        <v>0</v>
      </c>
      <c r="T3472" s="233">
        <v>0</v>
      </c>
      <c r="U3472" s="235">
        <f t="shared" si="378"/>
        <v>89.789999999999992</v>
      </c>
      <c r="V3472" s="227">
        <f t="shared" si="379"/>
        <v>0</v>
      </c>
      <c r="W3472" s="227">
        <f t="shared" si="380"/>
        <v>0</v>
      </c>
      <c r="X3472" s="227">
        <f t="shared" si="383"/>
        <v>0</v>
      </c>
      <c r="Y3472" s="227">
        <f t="shared" si="381"/>
        <v>0</v>
      </c>
      <c r="Z3472" s="227">
        <f t="shared" si="382"/>
        <v>0</v>
      </c>
      <c r="AA3472" s="227">
        <f t="shared" si="384"/>
        <v>0</v>
      </c>
    </row>
    <row r="3473" spans="2:27" ht="13.5" hidden="1">
      <c r="B3473" s="232" t="s">
        <v>1110</v>
      </c>
      <c r="C3473" s="232" t="s">
        <v>799</v>
      </c>
      <c r="D3473" s="232" t="s">
        <v>983</v>
      </c>
      <c r="E3473" s="232" t="s">
        <v>988</v>
      </c>
      <c r="F3473" s="232">
        <v>4</v>
      </c>
      <c r="G3473" s="232" t="s">
        <v>1311</v>
      </c>
      <c r="H3473" s="233">
        <v>0.246</v>
      </c>
      <c r="I3473" s="233">
        <v>0</v>
      </c>
      <c r="J3473" s="233">
        <v>0</v>
      </c>
      <c r="K3473" s="234">
        <v>0</v>
      </c>
      <c r="L3473" s="233">
        <v>0</v>
      </c>
      <c r="M3473" s="234">
        <v>0</v>
      </c>
      <c r="N3473" s="233">
        <v>0</v>
      </c>
      <c r="O3473" s="233">
        <v>0</v>
      </c>
      <c r="P3473" s="233">
        <v>0</v>
      </c>
      <c r="Q3473" s="234">
        <v>0</v>
      </c>
      <c r="R3473" s="233">
        <v>0</v>
      </c>
      <c r="S3473" s="234">
        <v>0</v>
      </c>
      <c r="T3473" s="233">
        <v>0</v>
      </c>
      <c r="U3473" s="235">
        <f t="shared" si="378"/>
        <v>179.57999999999998</v>
      </c>
      <c r="V3473" s="227">
        <f t="shared" si="379"/>
        <v>0</v>
      </c>
      <c r="W3473" s="227">
        <f t="shared" si="380"/>
        <v>0</v>
      </c>
      <c r="X3473" s="227">
        <f t="shared" si="383"/>
        <v>0</v>
      </c>
      <c r="Y3473" s="227">
        <f t="shared" si="381"/>
        <v>0</v>
      </c>
      <c r="Z3473" s="227">
        <f t="shared" si="382"/>
        <v>0</v>
      </c>
      <c r="AA3473" s="227">
        <f t="shared" si="384"/>
        <v>0</v>
      </c>
    </row>
    <row r="3474" spans="2:27" ht="13.5" hidden="1">
      <c r="B3474" s="232" t="s">
        <v>1110</v>
      </c>
      <c r="C3474" s="232" t="s">
        <v>800</v>
      </c>
      <c r="D3474" s="232" t="s">
        <v>983</v>
      </c>
      <c r="E3474" s="232" t="s">
        <v>988</v>
      </c>
      <c r="F3474" s="232">
        <v>48</v>
      </c>
      <c r="G3474" s="232" t="s">
        <v>1310</v>
      </c>
      <c r="H3474" s="233">
        <v>2.8319999999999999</v>
      </c>
      <c r="I3474" s="233">
        <v>0</v>
      </c>
      <c r="J3474" s="233">
        <v>0</v>
      </c>
      <c r="K3474" s="234">
        <v>0</v>
      </c>
      <c r="L3474" s="233">
        <v>0</v>
      </c>
      <c r="M3474" s="234">
        <v>0</v>
      </c>
      <c r="N3474" s="233">
        <v>0</v>
      </c>
      <c r="O3474" s="233">
        <v>0</v>
      </c>
      <c r="P3474" s="233">
        <v>0</v>
      </c>
      <c r="Q3474" s="234">
        <v>0</v>
      </c>
      <c r="R3474" s="233">
        <v>0</v>
      </c>
      <c r="S3474" s="234">
        <v>0</v>
      </c>
      <c r="T3474" s="233">
        <v>0</v>
      </c>
      <c r="U3474" s="235">
        <f t="shared" si="378"/>
        <v>2067.3599999999997</v>
      </c>
      <c r="V3474" s="227">
        <f t="shared" si="379"/>
        <v>0</v>
      </c>
      <c r="W3474" s="227">
        <f t="shared" si="380"/>
        <v>0</v>
      </c>
      <c r="X3474" s="227">
        <f t="shared" si="383"/>
        <v>0</v>
      </c>
      <c r="Y3474" s="227">
        <f t="shared" si="381"/>
        <v>0</v>
      </c>
      <c r="Z3474" s="227">
        <f t="shared" si="382"/>
        <v>0</v>
      </c>
      <c r="AA3474" s="227">
        <f t="shared" si="384"/>
        <v>0</v>
      </c>
    </row>
    <row r="3475" spans="2:27" ht="13.5" hidden="1">
      <c r="B3475" s="232" t="s">
        <v>1110</v>
      </c>
      <c r="C3475" s="232" t="s">
        <v>801</v>
      </c>
      <c r="D3475" s="232" t="s">
        <v>983</v>
      </c>
      <c r="E3475" s="232" t="s">
        <v>988</v>
      </c>
      <c r="F3475" s="232">
        <v>64</v>
      </c>
      <c r="G3475" s="232" t="s">
        <v>1345</v>
      </c>
      <c r="H3475" s="233">
        <v>3.7759999999999998</v>
      </c>
      <c r="I3475" s="233">
        <v>0</v>
      </c>
      <c r="J3475" s="233">
        <v>0</v>
      </c>
      <c r="K3475" s="234">
        <v>0</v>
      </c>
      <c r="L3475" s="233">
        <v>0</v>
      </c>
      <c r="M3475" s="234">
        <v>0</v>
      </c>
      <c r="N3475" s="233">
        <v>0</v>
      </c>
      <c r="O3475" s="233">
        <v>0</v>
      </c>
      <c r="P3475" s="233">
        <v>0</v>
      </c>
      <c r="Q3475" s="234">
        <v>0</v>
      </c>
      <c r="R3475" s="233">
        <v>0</v>
      </c>
      <c r="S3475" s="234">
        <v>0</v>
      </c>
      <c r="T3475" s="233">
        <v>0</v>
      </c>
      <c r="U3475" s="235">
        <f t="shared" si="378"/>
        <v>2756.48</v>
      </c>
      <c r="V3475" s="227">
        <f t="shared" si="379"/>
        <v>0</v>
      </c>
      <c r="W3475" s="227">
        <f t="shared" si="380"/>
        <v>0</v>
      </c>
      <c r="X3475" s="227">
        <f t="shared" si="383"/>
        <v>0</v>
      </c>
      <c r="Y3475" s="227">
        <f t="shared" si="381"/>
        <v>0</v>
      </c>
      <c r="Z3475" s="227">
        <f t="shared" si="382"/>
        <v>0</v>
      </c>
      <c r="AA3475" s="227">
        <f t="shared" si="384"/>
        <v>0</v>
      </c>
    </row>
    <row r="3476" spans="2:27" ht="13.5" hidden="1">
      <c r="B3476" s="232" t="s">
        <v>1110</v>
      </c>
      <c r="C3476" s="232" t="s">
        <v>802</v>
      </c>
      <c r="D3476" s="232" t="s">
        <v>983</v>
      </c>
      <c r="E3476" s="232" t="s">
        <v>988</v>
      </c>
      <c r="F3476" s="232">
        <v>96</v>
      </c>
      <c r="G3476" s="232" t="s">
        <v>1356</v>
      </c>
      <c r="H3476" s="233">
        <v>5.6639999999999997</v>
      </c>
      <c r="I3476" s="233">
        <v>0</v>
      </c>
      <c r="J3476" s="233">
        <v>0</v>
      </c>
      <c r="K3476" s="234">
        <v>0</v>
      </c>
      <c r="L3476" s="233">
        <v>0</v>
      </c>
      <c r="M3476" s="234">
        <v>0</v>
      </c>
      <c r="N3476" s="233">
        <v>0</v>
      </c>
      <c r="O3476" s="233">
        <v>0</v>
      </c>
      <c r="P3476" s="233">
        <v>0</v>
      </c>
      <c r="Q3476" s="234">
        <v>0</v>
      </c>
      <c r="R3476" s="233">
        <v>0</v>
      </c>
      <c r="S3476" s="234">
        <v>0</v>
      </c>
      <c r="T3476" s="233">
        <v>0</v>
      </c>
      <c r="U3476" s="235">
        <f t="shared" si="378"/>
        <v>4134.7199999999993</v>
      </c>
      <c r="V3476" s="227">
        <f t="shared" si="379"/>
        <v>0</v>
      </c>
      <c r="W3476" s="227">
        <f t="shared" si="380"/>
        <v>0</v>
      </c>
      <c r="X3476" s="227">
        <f t="shared" si="383"/>
        <v>0</v>
      </c>
      <c r="Y3476" s="227">
        <f t="shared" si="381"/>
        <v>0</v>
      </c>
      <c r="Z3476" s="227">
        <f t="shared" si="382"/>
        <v>0</v>
      </c>
      <c r="AA3476" s="227">
        <f t="shared" si="384"/>
        <v>0</v>
      </c>
    </row>
    <row r="3477" spans="2:27" ht="13.5" hidden="1">
      <c r="B3477" s="232" t="s">
        <v>1110</v>
      </c>
      <c r="C3477" s="232" t="s">
        <v>803</v>
      </c>
      <c r="D3477" s="232" t="s">
        <v>983</v>
      </c>
      <c r="E3477" s="232" t="s">
        <v>988</v>
      </c>
      <c r="F3477" s="232">
        <v>8</v>
      </c>
      <c r="G3477" s="232" t="s">
        <v>1312</v>
      </c>
      <c r="H3477" s="233">
        <v>0.47199999999999998</v>
      </c>
      <c r="I3477" s="233">
        <v>0</v>
      </c>
      <c r="J3477" s="233">
        <v>0</v>
      </c>
      <c r="K3477" s="234">
        <v>0</v>
      </c>
      <c r="L3477" s="233">
        <v>0</v>
      </c>
      <c r="M3477" s="234">
        <v>0</v>
      </c>
      <c r="N3477" s="233">
        <v>0</v>
      </c>
      <c r="O3477" s="233">
        <v>0</v>
      </c>
      <c r="P3477" s="233">
        <v>0</v>
      </c>
      <c r="Q3477" s="234">
        <v>0</v>
      </c>
      <c r="R3477" s="233">
        <v>0</v>
      </c>
      <c r="S3477" s="234">
        <v>0</v>
      </c>
      <c r="T3477" s="233">
        <v>0</v>
      </c>
      <c r="U3477" s="235">
        <f t="shared" si="378"/>
        <v>344.56</v>
      </c>
      <c r="V3477" s="227">
        <f t="shared" si="379"/>
        <v>0</v>
      </c>
      <c r="W3477" s="227">
        <f t="shared" si="380"/>
        <v>0</v>
      </c>
      <c r="X3477" s="227">
        <f t="shared" si="383"/>
        <v>0</v>
      </c>
      <c r="Y3477" s="227">
        <f t="shared" si="381"/>
        <v>0</v>
      </c>
      <c r="Z3477" s="227">
        <f t="shared" si="382"/>
        <v>0</v>
      </c>
      <c r="AA3477" s="227">
        <f t="shared" si="384"/>
        <v>0</v>
      </c>
    </row>
    <row r="3478" spans="2:27" ht="13.5" hidden="1">
      <c r="B3478" s="232" t="s">
        <v>1110</v>
      </c>
      <c r="C3478" s="232" t="s">
        <v>804</v>
      </c>
      <c r="D3478" s="232" t="s">
        <v>983</v>
      </c>
      <c r="E3478" s="232" t="s">
        <v>988</v>
      </c>
      <c r="F3478" s="232">
        <v>16</v>
      </c>
      <c r="G3478" s="232" t="s">
        <v>1317</v>
      </c>
      <c r="H3478" s="233">
        <v>0.94399999999999995</v>
      </c>
      <c r="I3478" s="233">
        <v>0</v>
      </c>
      <c r="J3478" s="233">
        <v>0</v>
      </c>
      <c r="K3478" s="234">
        <v>0</v>
      </c>
      <c r="L3478" s="233">
        <v>0</v>
      </c>
      <c r="M3478" s="234">
        <v>0</v>
      </c>
      <c r="N3478" s="233">
        <v>0</v>
      </c>
      <c r="O3478" s="233">
        <v>0</v>
      </c>
      <c r="P3478" s="233">
        <v>0</v>
      </c>
      <c r="Q3478" s="234">
        <v>0</v>
      </c>
      <c r="R3478" s="233">
        <v>0</v>
      </c>
      <c r="S3478" s="234">
        <v>0</v>
      </c>
      <c r="T3478" s="233">
        <v>0</v>
      </c>
      <c r="U3478" s="235">
        <f t="shared" si="378"/>
        <v>689.12</v>
      </c>
      <c r="V3478" s="227">
        <f t="shared" si="379"/>
        <v>0</v>
      </c>
      <c r="W3478" s="227">
        <f t="shared" si="380"/>
        <v>0</v>
      </c>
      <c r="X3478" s="227">
        <f t="shared" si="383"/>
        <v>0</v>
      </c>
      <c r="Y3478" s="227">
        <f t="shared" si="381"/>
        <v>0</v>
      </c>
      <c r="Z3478" s="227">
        <f t="shared" si="382"/>
        <v>0</v>
      </c>
      <c r="AA3478" s="227">
        <f t="shared" si="384"/>
        <v>0</v>
      </c>
    </row>
    <row r="3479" spans="2:27" ht="13.5" hidden="1">
      <c r="B3479" s="232" t="s">
        <v>1110</v>
      </c>
      <c r="C3479" s="232" t="s">
        <v>805</v>
      </c>
      <c r="D3479" s="232" t="s">
        <v>983</v>
      </c>
      <c r="E3479" s="232" t="s">
        <v>988</v>
      </c>
      <c r="F3479" s="232">
        <v>32</v>
      </c>
      <c r="G3479" s="232" t="s">
        <v>1316</v>
      </c>
      <c r="H3479" s="233">
        <v>1.8879999999999999</v>
      </c>
      <c r="I3479" s="233">
        <v>0</v>
      </c>
      <c r="J3479" s="233">
        <v>0</v>
      </c>
      <c r="K3479" s="234">
        <v>0</v>
      </c>
      <c r="L3479" s="233">
        <v>0</v>
      </c>
      <c r="M3479" s="234">
        <v>0</v>
      </c>
      <c r="N3479" s="233">
        <v>0</v>
      </c>
      <c r="O3479" s="233">
        <v>0</v>
      </c>
      <c r="P3479" s="233">
        <v>0</v>
      </c>
      <c r="Q3479" s="234">
        <v>0</v>
      </c>
      <c r="R3479" s="233">
        <v>0</v>
      </c>
      <c r="S3479" s="234">
        <v>0</v>
      </c>
      <c r="T3479" s="233">
        <v>0</v>
      </c>
      <c r="U3479" s="235">
        <f t="shared" si="378"/>
        <v>1378.24</v>
      </c>
      <c r="V3479" s="227">
        <f t="shared" si="379"/>
        <v>0</v>
      </c>
      <c r="W3479" s="227">
        <f t="shared" si="380"/>
        <v>0</v>
      </c>
      <c r="X3479" s="227">
        <f t="shared" si="383"/>
        <v>0</v>
      </c>
      <c r="Y3479" s="227">
        <f t="shared" si="381"/>
        <v>0</v>
      </c>
      <c r="Z3479" s="227">
        <f t="shared" si="382"/>
        <v>0</v>
      </c>
      <c r="AA3479" s="227">
        <f t="shared" si="384"/>
        <v>0</v>
      </c>
    </row>
    <row r="3480" spans="2:27" ht="13.5" hidden="1">
      <c r="B3480" s="232" t="s">
        <v>1110</v>
      </c>
      <c r="C3480" s="232" t="s">
        <v>806</v>
      </c>
      <c r="D3480" s="232" t="s">
        <v>983</v>
      </c>
      <c r="E3480" s="232" t="s">
        <v>988</v>
      </c>
      <c r="F3480" s="232">
        <v>2</v>
      </c>
      <c r="G3480" s="232" t="s">
        <v>1315</v>
      </c>
      <c r="H3480" s="233">
        <v>0.11799999999999999</v>
      </c>
      <c r="I3480" s="233">
        <v>0</v>
      </c>
      <c r="J3480" s="233">
        <v>0</v>
      </c>
      <c r="K3480" s="234">
        <v>0</v>
      </c>
      <c r="L3480" s="233">
        <v>0</v>
      </c>
      <c r="M3480" s="234">
        <v>0</v>
      </c>
      <c r="N3480" s="233">
        <v>0</v>
      </c>
      <c r="O3480" s="233">
        <v>0</v>
      </c>
      <c r="P3480" s="233">
        <v>0</v>
      </c>
      <c r="Q3480" s="234">
        <v>0</v>
      </c>
      <c r="R3480" s="233">
        <v>0</v>
      </c>
      <c r="S3480" s="234">
        <v>0</v>
      </c>
      <c r="T3480" s="233">
        <v>0</v>
      </c>
      <c r="U3480" s="235">
        <f t="shared" si="378"/>
        <v>86.14</v>
      </c>
      <c r="V3480" s="227">
        <f t="shared" si="379"/>
        <v>0</v>
      </c>
      <c r="W3480" s="227">
        <f t="shared" si="380"/>
        <v>0</v>
      </c>
      <c r="X3480" s="227">
        <f t="shared" si="383"/>
        <v>0</v>
      </c>
      <c r="Y3480" s="227">
        <f t="shared" si="381"/>
        <v>0</v>
      </c>
      <c r="Z3480" s="227">
        <f t="shared" si="382"/>
        <v>0</v>
      </c>
      <c r="AA3480" s="227">
        <f t="shared" si="384"/>
        <v>0</v>
      </c>
    </row>
    <row r="3481" spans="2:27" ht="13.5" hidden="1">
      <c r="B3481" s="232" t="s">
        <v>1110</v>
      </c>
      <c r="C3481" s="232" t="s">
        <v>807</v>
      </c>
      <c r="D3481" s="232" t="s">
        <v>983</v>
      </c>
      <c r="E3481" s="232" t="s">
        <v>988</v>
      </c>
      <c r="F3481" s="232">
        <v>96</v>
      </c>
      <c r="G3481" s="232" t="s">
        <v>1356</v>
      </c>
      <c r="H3481" s="233">
        <v>5.6639999999999997</v>
      </c>
      <c r="I3481" s="233">
        <v>0</v>
      </c>
      <c r="J3481" s="233">
        <v>0</v>
      </c>
      <c r="K3481" s="234">
        <v>0</v>
      </c>
      <c r="L3481" s="233">
        <v>0</v>
      </c>
      <c r="M3481" s="234">
        <v>0</v>
      </c>
      <c r="N3481" s="233">
        <v>0</v>
      </c>
      <c r="O3481" s="233">
        <v>0</v>
      </c>
      <c r="P3481" s="233">
        <v>0</v>
      </c>
      <c r="Q3481" s="234">
        <v>0</v>
      </c>
      <c r="R3481" s="233">
        <v>0</v>
      </c>
      <c r="S3481" s="234">
        <v>0</v>
      </c>
      <c r="T3481" s="233">
        <v>0</v>
      </c>
      <c r="U3481" s="235">
        <f t="shared" si="378"/>
        <v>4134.7199999999993</v>
      </c>
      <c r="V3481" s="227">
        <f t="shared" si="379"/>
        <v>0</v>
      </c>
      <c r="W3481" s="227">
        <f t="shared" si="380"/>
        <v>0</v>
      </c>
      <c r="X3481" s="227">
        <f t="shared" si="383"/>
        <v>0</v>
      </c>
      <c r="Y3481" s="227">
        <f t="shared" si="381"/>
        <v>0</v>
      </c>
      <c r="Z3481" s="227">
        <f t="shared" si="382"/>
        <v>0</v>
      </c>
      <c r="AA3481" s="227">
        <f t="shared" si="384"/>
        <v>0</v>
      </c>
    </row>
    <row r="3482" spans="2:27" ht="13.5" hidden="1">
      <c r="B3482" s="232" t="s">
        <v>1110</v>
      </c>
      <c r="C3482" s="232" t="s">
        <v>808</v>
      </c>
      <c r="D3482" s="232" t="s">
        <v>983</v>
      </c>
      <c r="E3482" s="232" t="s">
        <v>988</v>
      </c>
      <c r="F3482" s="232">
        <v>4</v>
      </c>
      <c r="G3482" s="232" t="s">
        <v>1311</v>
      </c>
      <c r="H3482" s="233">
        <v>0.23599999999999999</v>
      </c>
      <c r="I3482" s="233">
        <v>0</v>
      </c>
      <c r="J3482" s="233">
        <v>0</v>
      </c>
      <c r="K3482" s="234">
        <v>0</v>
      </c>
      <c r="L3482" s="233">
        <v>0</v>
      </c>
      <c r="M3482" s="234">
        <v>0</v>
      </c>
      <c r="N3482" s="233">
        <v>0</v>
      </c>
      <c r="O3482" s="233">
        <v>0</v>
      </c>
      <c r="P3482" s="233">
        <v>0</v>
      </c>
      <c r="Q3482" s="234">
        <v>0</v>
      </c>
      <c r="R3482" s="233">
        <v>0</v>
      </c>
      <c r="S3482" s="234">
        <v>0</v>
      </c>
      <c r="T3482" s="233">
        <v>0</v>
      </c>
      <c r="U3482" s="235">
        <f t="shared" si="378"/>
        <v>172.28</v>
      </c>
      <c r="V3482" s="227">
        <f t="shared" si="379"/>
        <v>0</v>
      </c>
      <c r="W3482" s="227">
        <f t="shared" si="380"/>
        <v>0</v>
      </c>
      <c r="X3482" s="227">
        <f t="shared" si="383"/>
        <v>0</v>
      </c>
      <c r="Y3482" s="227">
        <f t="shared" si="381"/>
        <v>0</v>
      </c>
      <c r="Z3482" s="227">
        <f t="shared" si="382"/>
        <v>0</v>
      </c>
      <c r="AA3482" s="227">
        <f t="shared" si="384"/>
        <v>0</v>
      </c>
    </row>
    <row r="3483" spans="2:27" ht="13.5" hidden="1">
      <c r="B3483" s="232" t="s">
        <v>1110</v>
      </c>
      <c r="C3483" s="232" t="s">
        <v>1045</v>
      </c>
      <c r="D3483" s="232" t="s">
        <v>983</v>
      </c>
      <c r="E3483" s="232" t="s">
        <v>988</v>
      </c>
      <c r="F3483" s="232">
        <v>48</v>
      </c>
      <c r="G3483" s="232" t="s">
        <v>1310</v>
      </c>
      <c r="H3483" s="233">
        <v>4.8719999999999999</v>
      </c>
      <c r="I3483" s="233">
        <v>0</v>
      </c>
      <c r="J3483" s="233">
        <v>3.024</v>
      </c>
      <c r="K3483" s="234">
        <v>12614</v>
      </c>
      <c r="L3483" s="233">
        <v>1.44</v>
      </c>
      <c r="M3483" s="234">
        <v>24724</v>
      </c>
      <c r="N3483" s="233">
        <v>0</v>
      </c>
      <c r="O3483" s="233">
        <v>0</v>
      </c>
      <c r="P3483" s="233">
        <v>2.1124999999999998</v>
      </c>
      <c r="Q3483" s="234">
        <v>25702</v>
      </c>
      <c r="R3483" s="233">
        <v>0.97799999999999998</v>
      </c>
      <c r="S3483" s="234">
        <v>48320</v>
      </c>
      <c r="T3483" s="233">
        <v>0</v>
      </c>
      <c r="U3483" s="235">
        <f t="shared" si="378"/>
        <v>3556.56</v>
      </c>
      <c r="V3483" s="227">
        <f t="shared" si="379"/>
        <v>2207.52</v>
      </c>
      <c r="W3483" s="227">
        <f t="shared" si="380"/>
        <v>2102.3666666666668</v>
      </c>
      <c r="X3483" s="227">
        <f t="shared" si="383"/>
        <v>2060.3333333333335</v>
      </c>
      <c r="Y3483" s="227">
        <f t="shared" si="381"/>
        <v>1542.1249999999998</v>
      </c>
      <c r="Z3483" s="227">
        <f t="shared" si="382"/>
        <v>1427.8844444444444</v>
      </c>
      <c r="AA3483" s="227">
        <f t="shared" si="384"/>
        <v>1342.2222222222222</v>
      </c>
    </row>
    <row r="3484" spans="2:27" ht="13.5" hidden="1">
      <c r="B3484" s="232" t="s">
        <v>1110</v>
      </c>
      <c r="C3484" s="232" t="s">
        <v>1046</v>
      </c>
      <c r="D3484" s="232" t="s">
        <v>983</v>
      </c>
      <c r="E3484" s="232" t="s">
        <v>988</v>
      </c>
      <c r="F3484" s="232">
        <v>8</v>
      </c>
      <c r="G3484" s="232" t="s">
        <v>1312</v>
      </c>
      <c r="H3484" s="233">
        <v>0.81200000000000006</v>
      </c>
      <c r="I3484" s="233">
        <v>0</v>
      </c>
      <c r="J3484" s="233">
        <v>0.504</v>
      </c>
      <c r="K3484" s="234">
        <v>2102</v>
      </c>
      <c r="L3484" s="233">
        <v>0.24</v>
      </c>
      <c r="M3484" s="234">
        <v>4121</v>
      </c>
      <c r="N3484" s="233">
        <v>0</v>
      </c>
      <c r="O3484" s="233">
        <v>0</v>
      </c>
      <c r="P3484" s="233">
        <v>0.35210000000000002</v>
      </c>
      <c r="Q3484" s="234">
        <v>4284</v>
      </c>
      <c r="R3484" s="233">
        <v>0.16300000000000001</v>
      </c>
      <c r="S3484" s="234">
        <v>8053</v>
      </c>
      <c r="T3484" s="233">
        <v>0</v>
      </c>
      <c r="U3484" s="235">
        <f t="shared" si="378"/>
        <v>592.76</v>
      </c>
      <c r="V3484" s="227">
        <f t="shared" si="379"/>
        <v>367.92</v>
      </c>
      <c r="W3484" s="227">
        <f t="shared" si="380"/>
        <v>350.36666666666667</v>
      </c>
      <c r="X3484" s="227">
        <f t="shared" si="383"/>
        <v>343.41666666666669</v>
      </c>
      <c r="Y3484" s="227">
        <f t="shared" si="381"/>
        <v>257.03300000000002</v>
      </c>
      <c r="Z3484" s="227">
        <f t="shared" si="382"/>
        <v>237.99</v>
      </c>
      <c r="AA3484" s="227">
        <f t="shared" si="384"/>
        <v>223.69444444444446</v>
      </c>
    </row>
    <row r="3485" spans="2:27" ht="13.5" hidden="1">
      <c r="B3485" s="232" t="s">
        <v>1110</v>
      </c>
      <c r="C3485" s="232" t="s">
        <v>1047</v>
      </c>
      <c r="D3485" s="232" t="s">
        <v>983</v>
      </c>
      <c r="E3485" s="232" t="s">
        <v>988</v>
      </c>
      <c r="F3485" s="232">
        <v>12</v>
      </c>
      <c r="G3485" s="232" t="s">
        <v>1375</v>
      </c>
      <c r="H3485" s="233">
        <v>1.218</v>
      </c>
      <c r="I3485" s="233">
        <v>0</v>
      </c>
      <c r="J3485" s="233">
        <v>0.75600000000000001</v>
      </c>
      <c r="K3485" s="234">
        <v>3154</v>
      </c>
      <c r="L3485" s="233">
        <v>0.36</v>
      </c>
      <c r="M3485" s="234">
        <v>6181</v>
      </c>
      <c r="N3485" s="233">
        <v>0</v>
      </c>
      <c r="O3485" s="233">
        <v>0</v>
      </c>
      <c r="P3485" s="233">
        <v>0.52810000000000001</v>
      </c>
      <c r="Q3485" s="234">
        <v>6425</v>
      </c>
      <c r="R3485" s="233">
        <v>0.2445</v>
      </c>
      <c r="S3485" s="234">
        <v>12080</v>
      </c>
      <c r="T3485" s="233">
        <v>0</v>
      </c>
      <c r="U3485" s="235">
        <f t="shared" si="378"/>
        <v>889.14</v>
      </c>
      <c r="V3485" s="227">
        <f t="shared" si="379"/>
        <v>551.88</v>
      </c>
      <c r="W3485" s="227">
        <f t="shared" si="380"/>
        <v>525.63333333333333</v>
      </c>
      <c r="X3485" s="227">
        <f t="shared" si="383"/>
        <v>515.08333333333337</v>
      </c>
      <c r="Y3485" s="227">
        <f t="shared" si="381"/>
        <v>385.51300000000003</v>
      </c>
      <c r="Z3485" s="227">
        <f t="shared" si="382"/>
        <v>356.95722222222219</v>
      </c>
      <c r="AA3485" s="227">
        <f t="shared" si="384"/>
        <v>335.55555555555554</v>
      </c>
    </row>
    <row r="3486" spans="2:27" ht="13.5" hidden="1">
      <c r="B3486" s="232" t="s">
        <v>1110</v>
      </c>
      <c r="C3486" s="232" t="s">
        <v>1048</v>
      </c>
      <c r="D3486" s="232" t="s">
        <v>983</v>
      </c>
      <c r="E3486" s="232" t="s">
        <v>988</v>
      </c>
      <c r="F3486" s="232">
        <v>24</v>
      </c>
      <c r="G3486" s="232" t="s">
        <v>1308</v>
      </c>
      <c r="H3486" s="233">
        <v>2.4359999999999999</v>
      </c>
      <c r="I3486" s="233">
        <v>0</v>
      </c>
      <c r="J3486" s="233">
        <v>1.512</v>
      </c>
      <c r="K3486" s="234">
        <v>6307</v>
      </c>
      <c r="L3486" s="233">
        <v>0.72</v>
      </c>
      <c r="M3486" s="234">
        <v>12362</v>
      </c>
      <c r="N3486" s="233">
        <v>0</v>
      </c>
      <c r="O3486" s="233">
        <v>0</v>
      </c>
      <c r="P3486" s="233">
        <v>1.0562</v>
      </c>
      <c r="Q3486" s="234">
        <v>12851</v>
      </c>
      <c r="R3486" s="233">
        <v>0.48899999999999999</v>
      </c>
      <c r="S3486" s="234">
        <v>24160</v>
      </c>
      <c r="T3486" s="233">
        <v>0</v>
      </c>
      <c r="U3486" s="235">
        <f t="shared" si="378"/>
        <v>1778.28</v>
      </c>
      <c r="V3486" s="227">
        <f t="shared" si="379"/>
        <v>1103.76</v>
      </c>
      <c r="W3486" s="227">
        <f t="shared" si="380"/>
        <v>1051.1833333333334</v>
      </c>
      <c r="X3486" s="227">
        <f t="shared" si="383"/>
        <v>1030.1666666666667</v>
      </c>
      <c r="Y3486" s="227">
        <f t="shared" si="381"/>
        <v>771.02600000000007</v>
      </c>
      <c r="Z3486" s="227">
        <f t="shared" si="382"/>
        <v>713.9422222222222</v>
      </c>
      <c r="AA3486" s="227">
        <f t="shared" si="384"/>
        <v>671.11111111111109</v>
      </c>
    </row>
    <row r="3487" spans="2:27" ht="13.5" hidden="1">
      <c r="B3487" s="232" t="s">
        <v>1110</v>
      </c>
      <c r="C3487" s="232" t="s">
        <v>1049</v>
      </c>
      <c r="D3487" s="232" t="s">
        <v>983</v>
      </c>
      <c r="E3487" s="232" t="s">
        <v>988</v>
      </c>
      <c r="F3487" s="232">
        <v>2</v>
      </c>
      <c r="G3487" s="232" t="s">
        <v>1315</v>
      </c>
      <c r="H3487" s="233">
        <v>0.20300000000000001</v>
      </c>
      <c r="I3487" s="233">
        <v>0</v>
      </c>
      <c r="J3487" s="233">
        <v>0.126</v>
      </c>
      <c r="K3487" s="234">
        <v>526</v>
      </c>
      <c r="L3487" s="233">
        <v>0.06</v>
      </c>
      <c r="M3487" s="234">
        <v>1030</v>
      </c>
      <c r="N3487" s="233">
        <v>0</v>
      </c>
      <c r="O3487" s="233">
        <v>0</v>
      </c>
      <c r="P3487" s="233">
        <v>8.7999999999999995E-2</v>
      </c>
      <c r="Q3487" s="234">
        <v>1071</v>
      </c>
      <c r="R3487" s="233">
        <v>4.0800000000000003E-2</v>
      </c>
      <c r="S3487" s="234">
        <v>2013</v>
      </c>
      <c r="T3487" s="233">
        <v>0</v>
      </c>
      <c r="U3487" s="235">
        <f t="shared" si="378"/>
        <v>148.19</v>
      </c>
      <c r="V3487" s="227">
        <f t="shared" si="379"/>
        <v>91.98</v>
      </c>
      <c r="W3487" s="227">
        <f t="shared" si="380"/>
        <v>87.633333333333326</v>
      </c>
      <c r="X3487" s="227">
        <f t="shared" si="383"/>
        <v>85.833333333333329</v>
      </c>
      <c r="Y3487" s="227">
        <f t="shared" si="381"/>
        <v>64.239999999999995</v>
      </c>
      <c r="Z3487" s="227">
        <f t="shared" si="382"/>
        <v>59.534000000000006</v>
      </c>
      <c r="AA3487" s="227">
        <f t="shared" si="384"/>
        <v>55.916666666666664</v>
      </c>
    </row>
    <row r="3488" spans="2:27" ht="13.5" hidden="1">
      <c r="B3488" s="232" t="s">
        <v>1110</v>
      </c>
      <c r="C3488" s="232" t="s">
        <v>1050</v>
      </c>
      <c r="D3488" s="232" t="s">
        <v>983</v>
      </c>
      <c r="E3488" s="232" t="s">
        <v>988</v>
      </c>
      <c r="F3488" s="232">
        <v>48</v>
      </c>
      <c r="G3488" s="232" t="s">
        <v>1310</v>
      </c>
      <c r="H3488" s="233">
        <v>4.8719999999999999</v>
      </c>
      <c r="I3488" s="233">
        <v>0</v>
      </c>
      <c r="J3488" s="233">
        <v>3.024</v>
      </c>
      <c r="K3488" s="234">
        <v>12614</v>
      </c>
      <c r="L3488" s="233">
        <v>1.44</v>
      </c>
      <c r="M3488" s="234">
        <v>24724</v>
      </c>
      <c r="N3488" s="233">
        <v>0</v>
      </c>
      <c r="O3488" s="233">
        <v>0</v>
      </c>
      <c r="P3488" s="233">
        <v>2.1124999999999998</v>
      </c>
      <c r="Q3488" s="234">
        <v>25702</v>
      </c>
      <c r="R3488" s="233">
        <v>0.97799999999999998</v>
      </c>
      <c r="S3488" s="234">
        <v>48320</v>
      </c>
      <c r="T3488" s="233">
        <v>0</v>
      </c>
      <c r="U3488" s="235">
        <f t="shared" si="378"/>
        <v>3556.56</v>
      </c>
      <c r="V3488" s="227">
        <f t="shared" si="379"/>
        <v>2207.52</v>
      </c>
      <c r="W3488" s="227">
        <f t="shared" si="380"/>
        <v>2102.3666666666668</v>
      </c>
      <c r="X3488" s="227">
        <f t="shared" si="383"/>
        <v>2060.3333333333335</v>
      </c>
      <c r="Y3488" s="227">
        <f t="shared" si="381"/>
        <v>1542.1249999999998</v>
      </c>
      <c r="Z3488" s="227">
        <f t="shared" si="382"/>
        <v>1427.8844444444444</v>
      </c>
      <c r="AA3488" s="227">
        <f t="shared" si="384"/>
        <v>1342.2222222222222</v>
      </c>
    </row>
    <row r="3489" spans="2:27" ht="13.5" hidden="1">
      <c r="B3489" s="232" t="s">
        <v>1110</v>
      </c>
      <c r="C3489" s="232" t="s">
        <v>1051</v>
      </c>
      <c r="D3489" s="232" t="s">
        <v>983</v>
      </c>
      <c r="E3489" s="232" t="s">
        <v>988</v>
      </c>
      <c r="F3489" s="232">
        <v>4</v>
      </c>
      <c r="G3489" s="232" t="s">
        <v>1311</v>
      </c>
      <c r="H3489" s="233">
        <v>0.40600000000000003</v>
      </c>
      <c r="I3489" s="233">
        <v>0</v>
      </c>
      <c r="J3489" s="233">
        <v>0.252</v>
      </c>
      <c r="K3489" s="234">
        <v>1051</v>
      </c>
      <c r="L3489" s="233">
        <v>0.12</v>
      </c>
      <c r="M3489" s="234">
        <v>2060</v>
      </c>
      <c r="N3489" s="233">
        <v>0</v>
      </c>
      <c r="O3489" s="233">
        <v>0</v>
      </c>
      <c r="P3489" s="233">
        <v>0.17599999999999999</v>
      </c>
      <c r="Q3489" s="234">
        <v>2142</v>
      </c>
      <c r="R3489" s="233">
        <v>8.1500000000000003E-2</v>
      </c>
      <c r="S3489" s="234">
        <v>4027</v>
      </c>
      <c r="T3489" s="233">
        <v>0</v>
      </c>
      <c r="U3489" s="235">
        <f t="shared" si="378"/>
        <v>296.38</v>
      </c>
      <c r="V3489" s="227">
        <f t="shared" si="379"/>
        <v>183.96</v>
      </c>
      <c r="W3489" s="227">
        <f t="shared" si="380"/>
        <v>175.18333333333334</v>
      </c>
      <c r="X3489" s="227">
        <f t="shared" si="383"/>
        <v>171.66666666666666</v>
      </c>
      <c r="Y3489" s="227">
        <f t="shared" si="381"/>
        <v>128.47999999999999</v>
      </c>
      <c r="Z3489" s="227">
        <f t="shared" si="382"/>
        <v>118.995</v>
      </c>
      <c r="AA3489" s="227">
        <f t="shared" si="384"/>
        <v>111.86111111111111</v>
      </c>
    </row>
    <row r="3490" spans="2:27" ht="13.5" hidden="1">
      <c r="B3490" s="232" t="s">
        <v>1110</v>
      </c>
      <c r="C3490" s="232" t="s">
        <v>1377</v>
      </c>
      <c r="D3490" s="232" t="s">
        <v>983</v>
      </c>
      <c r="E3490" s="232" t="s">
        <v>988</v>
      </c>
      <c r="F3490" s="232">
        <v>48</v>
      </c>
      <c r="G3490" s="232" t="s">
        <v>1310</v>
      </c>
      <c r="H3490" s="233">
        <v>2.8319999999999999</v>
      </c>
      <c r="I3490" s="233">
        <v>0</v>
      </c>
      <c r="J3490" s="233">
        <v>1.8522000000000001</v>
      </c>
      <c r="K3490" s="234">
        <v>7726</v>
      </c>
      <c r="L3490" s="233">
        <v>0.88200000000000001</v>
      </c>
      <c r="M3490" s="234">
        <v>15144</v>
      </c>
      <c r="N3490" s="233">
        <v>0</v>
      </c>
      <c r="O3490" s="233">
        <v>0</v>
      </c>
      <c r="P3490" s="233">
        <v>1.27915</v>
      </c>
      <c r="Q3490" s="234">
        <v>15563</v>
      </c>
      <c r="R3490" s="233">
        <v>0.59219999999999995</v>
      </c>
      <c r="S3490" s="234">
        <v>29258</v>
      </c>
      <c r="T3490" s="233">
        <v>0</v>
      </c>
      <c r="U3490" s="235">
        <f t="shared" si="378"/>
        <v>2067.3599999999997</v>
      </c>
      <c r="V3490" s="227">
        <f t="shared" si="379"/>
        <v>1352.106</v>
      </c>
      <c r="W3490" s="227">
        <f t="shared" si="380"/>
        <v>1287.6933333333334</v>
      </c>
      <c r="X3490" s="227">
        <f t="shared" si="383"/>
        <v>1262</v>
      </c>
      <c r="Y3490" s="227">
        <f t="shared" si="381"/>
        <v>933.77949999999998</v>
      </c>
      <c r="Z3490" s="227">
        <f t="shared" si="382"/>
        <v>864.61155555555547</v>
      </c>
      <c r="AA3490" s="227">
        <f t="shared" si="384"/>
        <v>812.72222222222217</v>
      </c>
    </row>
    <row r="3491" spans="2:27" ht="13.5" hidden="1">
      <c r="B3491" s="232" t="s">
        <v>1110</v>
      </c>
      <c r="C3491" s="232" t="s">
        <v>1378</v>
      </c>
      <c r="D3491" s="232" t="s">
        <v>983</v>
      </c>
      <c r="E3491" s="232" t="s">
        <v>988</v>
      </c>
      <c r="F3491" s="232">
        <v>64</v>
      </c>
      <c r="G3491" s="232" t="s">
        <v>1345</v>
      </c>
      <c r="H3491" s="233">
        <v>3.7759999999999998</v>
      </c>
      <c r="I3491" s="233">
        <v>0</v>
      </c>
      <c r="J3491" s="233">
        <v>2.4695999999999998</v>
      </c>
      <c r="K3491" s="234">
        <v>10302</v>
      </c>
      <c r="L3491" s="233">
        <v>1.1759999999999999</v>
      </c>
      <c r="M3491" s="234">
        <v>20191</v>
      </c>
      <c r="N3491" s="233">
        <v>0</v>
      </c>
      <c r="O3491" s="233">
        <v>0</v>
      </c>
      <c r="P3491" s="233">
        <v>1.7055400000000001</v>
      </c>
      <c r="Q3491" s="234">
        <v>20751</v>
      </c>
      <c r="R3491" s="233">
        <v>0.78959999999999997</v>
      </c>
      <c r="S3491" s="234">
        <v>39011</v>
      </c>
      <c r="T3491" s="233">
        <v>0</v>
      </c>
      <c r="U3491" s="235">
        <f t="shared" si="378"/>
        <v>2756.48</v>
      </c>
      <c r="V3491" s="227">
        <f t="shared" si="379"/>
        <v>1802.8079999999998</v>
      </c>
      <c r="W3491" s="227">
        <f t="shared" si="380"/>
        <v>1716.98</v>
      </c>
      <c r="X3491" s="227">
        <f t="shared" si="383"/>
        <v>1682.5833333333333</v>
      </c>
      <c r="Y3491" s="227">
        <f t="shared" si="381"/>
        <v>1245.0442</v>
      </c>
      <c r="Z3491" s="227">
        <f t="shared" si="382"/>
        <v>1152.8246666666666</v>
      </c>
      <c r="AA3491" s="227">
        <f t="shared" si="384"/>
        <v>1083.6388888888889</v>
      </c>
    </row>
    <row r="3492" spans="2:27" ht="13.5" hidden="1">
      <c r="B3492" s="232" t="s">
        <v>1110</v>
      </c>
      <c r="C3492" s="232" t="s">
        <v>1379</v>
      </c>
      <c r="D3492" s="232" t="s">
        <v>983</v>
      </c>
      <c r="E3492" s="232" t="s">
        <v>988</v>
      </c>
      <c r="F3492" s="232">
        <v>96</v>
      </c>
      <c r="G3492" s="232" t="s">
        <v>1356</v>
      </c>
      <c r="H3492" s="233">
        <v>5.6639999999999997</v>
      </c>
      <c r="I3492" s="233">
        <v>0</v>
      </c>
      <c r="J3492" s="233">
        <v>3.7044000000000001</v>
      </c>
      <c r="K3492" s="234">
        <v>15453</v>
      </c>
      <c r="L3492" s="233">
        <v>1.764</v>
      </c>
      <c r="M3492" s="234">
        <v>30287</v>
      </c>
      <c r="N3492" s="233">
        <v>0</v>
      </c>
      <c r="O3492" s="233">
        <v>0</v>
      </c>
      <c r="P3492" s="233">
        <v>2.5583</v>
      </c>
      <c r="Q3492" s="234">
        <v>31126</v>
      </c>
      <c r="R3492" s="233">
        <v>1.1843999999999999</v>
      </c>
      <c r="S3492" s="234">
        <v>58517</v>
      </c>
      <c r="T3492" s="233">
        <v>0</v>
      </c>
      <c r="U3492" s="235">
        <f t="shared" si="378"/>
        <v>4134.7199999999993</v>
      </c>
      <c r="V3492" s="227">
        <f t="shared" si="379"/>
        <v>2704.212</v>
      </c>
      <c r="W3492" s="227">
        <f t="shared" si="380"/>
        <v>2575.4700000000003</v>
      </c>
      <c r="X3492" s="227">
        <f t="shared" si="383"/>
        <v>2523.9166666666665</v>
      </c>
      <c r="Y3492" s="227">
        <f t="shared" si="381"/>
        <v>1867.559</v>
      </c>
      <c r="Z3492" s="227">
        <f t="shared" si="382"/>
        <v>1729.2231111111109</v>
      </c>
      <c r="AA3492" s="227">
        <f t="shared" si="384"/>
        <v>1625.4722222222222</v>
      </c>
    </row>
    <row r="3493" spans="2:27" ht="13.5" hidden="1">
      <c r="B3493" s="232" t="s">
        <v>1110</v>
      </c>
      <c r="C3493" s="232" t="s">
        <v>1380</v>
      </c>
      <c r="D3493" s="232" t="s">
        <v>983</v>
      </c>
      <c r="E3493" s="232" t="s">
        <v>988</v>
      </c>
      <c r="F3493" s="232">
        <v>8</v>
      </c>
      <c r="G3493" s="232" t="s">
        <v>1312</v>
      </c>
      <c r="H3493" s="233">
        <v>0.47199999999999998</v>
      </c>
      <c r="I3493" s="233">
        <v>0</v>
      </c>
      <c r="J3493" s="233">
        <v>0.30869999999999997</v>
      </c>
      <c r="K3493" s="234">
        <v>1288</v>
      </c>
      <c r="L3493" s="233">
        <v>0.14699999999999999</v>
      </c>
      <c r="M3493" s="234">
        <v>2524</v>
      </c>
      <c r="N3493" s="233">
        <v>0</v>
      </c>
      <c r="O3493" s="233">
        <v>0</v>
      </c>
      <c r="P3493" s="233">
        <v>0.21318999999999999</v>
      </c>
      <c r="Q3493" s="234">
        <v>2594</v>
      </c>
      <c r="R3493" s="233">
        <v>9.8699999999999996E-2</v>
      </c>
      <c r="S3493" s="234">
        <v>4876</v>
      </c>
      <c r="T3493" s="233">
        <v>0</v>
      </c>
      <c r="U3493" s="235">
        <f t="shared" si="378"/>
        <v>344.56</v>
      </c>
      <c r="V3493" s="227">
        <f t="shared" si="379"/>
        <v>225.35099999999997</v>
      </c>
      <c r="W3493" s="227">
        <f t="shared" si="380"/>
        <v>214.64333333333332</v>
      </c>
      <c r="X3493" s="227">
        <f t="shared" si="383"/>
        <v>210.33333333333334</v>
      </c>
      <c r="Y3493" s="227">
        <f t="shared" si="381"/>
        <v>155.62869999999998</v>
      </c>
      <c r="Z3493" s="227">
        <f t="shared" si="382"/>
        <v>144.10655555555556</v>
      </c>
      <c r="AA3493" s="227">
        <f t="shared" si="384"/>
        <v>135.44444444444446</v>
      </c>
    </row>
    <row r="3494" spans="2:27" ht="13.5" hidden="1">
      <c r="B3494" s="232" t="s">
        <v>1110</v>
      </c>
      <c r="C3494" s="232" t="s">
        <v>1381</v>
      </c>
      <c r="D3494" s="232" t="s">
        <v>983</v>
      </c>
      <c r="E3494" s="232" t="s">
        <v>988</v>
      </c>
      <c r="F3494" s="232">
        <v>128</v>
      </c>
      <c r="G3494" s="232" t="s">
        <v>1364</v>
      </c>
      <c r="H3494" s="233">
        <v>7.5519999999999996</v>
      </c>
      <c r="I3494" s="233">
        <v>0</v>
      </c>
      <c r="J3494" s="233">
        <v>4.9391999999999996</v>
      </c>
      <c r="K3494" s="234">
        <v>20604</v>
      </c>
      <c r="L3494" s="233">
        <v>2.3519999999999999</v>
      </c>
      <c r="M3494" s="234">
        <v>40383</v>
      </c>
      <c r="N3494" s="233">
        <v>0</v>
      </c>
      <c r="O3494" s="233">
        <v>0</v>
      </c>
      <c r="P3494" s="233">
        <v>3.41107</v>
      </c>
      <c r="Q3494" s="234">
        <v>41501</v>
      </c>
      <c r="R3494" s="233">
        <v>1.5791999999999999</v>
      </c>
      <c r="S3494" s="234">
        <v>78023</v>
      </c>
      <c r="T3494" s="233">
        <v>0</v>
      </c>
      <c r="U3494" s="235">
        <f t="shared" si="378"/>
        <v>5512.96</v>
      </c>
      <c r="V3494" s="227">
        <f t="shared" si="379"/>
        <v>3605.6159999999995</v>
      </c>
      <c r="W3494" s="227">
        <f t="shared" si="380"/>
        <v>3433.96</v>
      </c>
      <c r="X3494" s="227">
        <f t="shared" si="383"/>
        <v>3365.25</v>
      </c>
      <c r="Y3494" s="227">
        <f t="shared" si="381"/>
        <v>2490.0810999999999</v>
      </c>
      <c r="Z3494" s="227">
        <f t="shared" si="382"/>
        <v>2305.6215555555555</v>
      </c>
      <c r="AA3494" s="227">
        <f t="shared" si="384"/>
        <v>2167.3055555555557</v>
      </c>
    </row>
    <row r="3495" spans="2:27" ht="13.5" hidden="1">
      <c r="B3495" s="232" t="s">
        <v>1110</v>
      </c>
      <c r="C3495" s="232" t="s">
        <v>1382</v>
      </c>
      <c r="D3495" s="232" t="s">
        <v>983</v>
      </c>
      <c r="E3495" s="232" t="s">
        <v>988</v>
      </c>
      <c r="F3495" s="232">
        <v>16</v>
      </c>
      <c r="G3495" s="232" t="s">
        <v>1317</v>
      </c>
      <c r="H3495" s="233">
        <v>0.94399999999999995</v>
      </c>
      <c r="I3495" s="233">
        <v>0</v>
      </c>
      <c r="J3495" s="233">
        <v>0.61739999999999995</v>
      </c>
      <c r="K3495" s="234">
        <v>2575</v>
      </c>
      <c r="L3495" s="233">
        <v>0.29399999999999998</v>
      </c>
      <c r="M3495" s="234">
        <v>5048</v>
      </c>
      <c r="N3495" s="233">
        <v>0</v>
      </c>
      <c r="O3495" s="233">
        <v>0</v>
      </c>
      <c r="P3495" s="233">
        <v>0.42637999999999998</v>
      </c>
      <c r="Q3495" s="234">
        <v>5188</v>
      </c>
      <c r="R3495" s="233">
        <v>0.19739999999999999</v>
      </c>
      <c r="S3495" s="234">
        <v>9753</v>
      </c>
      <c r="T3495" s="233">
        <v>0</v>
      </c>
      <c r="U3495" s="235">
        <f t="shared" si="378"/>
        <v>689.12</v>
      </c>
      <c r="V3495" s="227">
        <f t="shared" si="379"/>
        <v>450.70199999999994</v>
      </c>
      <c r="W3495" s="227">
        <f t="shared" si="380"/>
        <v>429.20333333333332</v>
      </c>
      <c r="X3495" s="227">
        <f t="shared" si="383"/>
        <v>420.66666666666669</v>
      </c>
      <c r="Y3495" s="227">
        <f t="shared" si="381"/>
        <v>311.25739999999996</v>
      </c>
      <c r="Z3495" s="227">
        <f t="shared" si="382"/>
        <v>288.21311111111112</v>
      </c>
      <c r="AA3495" s="227">
        <f t="shared" si="384"/>
        <v>270.91666666666669</v>
      </c>
    </row>
    <row r="3496" spans="2:27" ht="13.5" hidden="1">
      <c r="B3496" s="232" t="s">
        <v>1110</v>
      </c>
      <c r="C3496" s="232" t="s">
        <v>1383</v>
      </c>
      <c r="D3496" s="232" t="s">
        <v>983</v>
      </c>
      <c r="E3496" s="232" t="s">
        <v>988</v>
      </c>
      <c r="F3496" s="232">
        <v>32</v>
      </c>
      <c r="G3496" s="232" t="s">
        <v>1316</v>
      </c>
      <c r="H3496" s="233">
        <v>1.8879999999999999</v>
      </c>
      <c r="I3496" s="233">
        <v>0</v>
      </c>
      <c r="J3496" s="233">
        <v>1.2347999999999999</v>
      </c>
      <c r="K3496" s="234">
        <v>5151</v>
      </c>
      <c r="L3496" s="233">
        <v>0.58799999999999997</v>
      </c>
      <c r="M3496" s="234">
        <v>10096</v>
      </c>
      <c r="N3496" s="233">
        <v>0</v>
      </c>
      <c r="O3496" s="233">
        <v>0</v>
      </c>
      <c r="P3496" s="233">
        <v>0.85277000000000003</v>
      </c>
      <c r="Q3496" s="234">
        <v>10375</v>
      </c>
      <c r="R3496" s="233">
        <v>0.39479999999999998</v>
      </c>
      <c r="S3496" s="234">
        <v>19506</v>
      </c>
      <c r="T3496" s="233">
        <v>0</v>
      </c>
      <c r="U3496" s="235">
        <f t="shared" si="378"/>
        <v>1378.24</v>
      </c>
      <c r="V3496" s="227">
        <f t="shared" si="379"/>
        <v>901.40399999999988</v>
      </c>
      <c r="W3496" s="227">
        <f t="shared" si="380"/>
        <v>858.49</v>
      </c>
      <c r="X3496" s="227">
        <f t="shared" si="383"/>
        <v>841.33333333333337</v>
      </c>
      <c r="Y3496" s="227">
        <f t="shared" si="381"/>
        <v>622.52210000000002</v>
      </c>
      <c r="Z3496" s="227">
        <f t="shared" si="382"/>
        <v>576.39844444444452</v>
      </c>
      <c r="AA3496" s="227">
        <f t="shared" si="384"/>
        <v>541.83333333333337</v>
      </c>
    </row>
    <row r="3497" spans="2:27" ht="13.5" hidden="1">
      <c r="B3497" s="232" t="s">
        <v>1110</v>
      </c>
      <c r="C3497" s="232" t="s">
        <v>1384</v>
      </c>
      <c r="D3497" s="232" t="s">
        <v>983</v>
      </c>
      <c r="E3497" s="232" t="s">
        <v>988</v>
      </c>
      <c r="F3497" s="232">
        <v>2</v>
      </c>
      <c r="G3497" s="232" t="s">
        <v>1315</v>
      </c>
      <c r="H3497" s="233">
        <v>0.11799999999999999</v>
      </c>
      <c r="I3497" s="233">
        <v>0</v>
      </c>
      <c r="J3497" s="233">
        <v>7.7179999999999999E-2</v>
      </c>
      <c r="K3497" s="234">
        <v>322</v>
      </c>
      <c r="L3497" s="233">
        <v>3.6749999999999998E-2</v>
      </c>
      <c r="M3497" s="234">
        <v>631</v>
      </c>
      <c r="N3497" s="233">
        <v>0</v>
      </c>
      <c r="O3497" s="233">
        <v>0</v>
      </c>
      <c r="P3497" s="233">
        <v>5.33E-2</v>
      </c>
      <c r="Q3497" s="234">
        <v>648</v>
      </c>
      <c r="R3497" s="233">
        <v>2.4680000000000001E-2</v>
      </c>
      <c r="S3497" s="234">
        <v>1219</v>
      </c>
      <c r="T3497" s="233">
        <v>0</v>
      </c>
      <c r="U3497" s="235">
        <f t="shared" si="378"/>
        <v>86.14</v>
      </c>
      <c r="V3497" s="227">
        <f t="shared" si="379"/>
        <v>56.3414</v>
      </c>
      <c r="W3497" s="227">
        <f t="shared" si="380"/>
        <v>53.660833333333329</v>
      </c>
      <c r="X3497" s="227">
        <f t="shared" si="383"/>
        <v>52.583333333333336</v>
      </c>
      <c r="Y3497" s="227">
        <f t="shared" si="381"/>
        <v>38.908999999999999</v>
      </c>
      <c r="Z3497" s="227">
        <f t="shared" si="382"/>
        <v>36.016400000000004</v>
      </c>
      <c r="AA3497" s="227">
        <f t="shared" si="384"/>
        <v>33.861111111111114</v>
      </c>
    </row>
    <row r="3498" spans="2:27" ht="13.5" hidden="1">
      <c r="B3498" s="232" t="s">
        <v>1110</v>
      </c>
      <c r="C3498" s="232" t="s">
        <v>1385</v>
      </c>
      <c r="D3498" s="232" t="s">
        <v>983</v>
      </c>
      <c r="E3498" s="232" t="s">
        <v>988</v>
      </c>
      <c r="F3498" s="232">
        <v>128</v>
      </c>
      <c r="G3498" s="232" t="s">
        <v>1364</v>
      </c>
      <c r="H3498" s="233">
        <v>7.5519999999999996</v>
      </c>
      <c r="I3498" s="233">
        <v>0</v>
      </c>
      <c r="J3498" s="233">
        <v>4.9391999999999996</v>
      </c>
      <c r="K3498" s="234">
        <v>20604</v>
      </c>
      <c r="L3498" s="233">
        <v>2.3519999999999999</v>
      </c>
      <c r="M3498" s="234">
        <v>40383</v>
      </c>
      <c r="N3498" s="233">
        <v>0</v>
      </c>
      <c r="O3498" s="233">
        <v>0</v>
      </c>
      <c r="P3498" s="233">
        <v>3.41107</v>
      </c>
      <c r="Q3498" s="234">
        <v>41501</v>
      </c>
      <c r="R3498" s="233">
        <v>1.5791999999999999</v>
      </c>
      <c r="S3498" s="234">
        <v>78023</v>
      </c>
      <c r="T3498" s="233">
        <v>0</v>
      </c>
      <c r="U3498" s="235">
        <f t="shared" si="378"/>
        <v>5512.96</v>
      </c>
      <c r="V3498" s="227">
        <f t="shared" si="379"/>
        <v>3605.6159999999995</v>
      </c>
      <c r="W3498" s="227">
        <f t="shared" si="380"/>
        <v>3433.96</v>
      </c>
      <c r="X3498" s="227">
        <f t="shared" si="383"/>
        <v>3365.25</v>
      </c>
      <c r="Y3498" s="227">
        <f t="shared" si="381"/>
        <v>2490.0810999999999</v>
      </c>
      <c r="Z3498" s="227">
        <f t="shared" si="382"/>
        <v>2305.6215555555555</v>
      </c>
      <c r="AA3498" s="227">
        <f t="shared" si="384"/>
        <v>2167.3055555555557</v>
      </c>
    </row>
    <row r="3499" spans="2:27" ht="13.5" hidden="1">
      <c r="B3499" s="232" t="s">
        <v>1110</v>
      </c>
      <c r="C3499" s="232" t="s">
        <v>1386</v>
      </c>
      <c r="D3499" s="232" t="s">
        <v>983</v>
      </c>
      <c r="E3499" s="232" t="s">
        <v>988</v>
      </c>
      <c r="F3499" s="232">
        <v>4</v>
      </c>
      <c r="G3499" s="232" t="s">
        <v>1311</v>
      </c>
      <c r="H3499" s="233">
        <v>0.23599999999999999</v>
      </c>
      <c r="I3499" s="233">
        <v>0</v>
      </c>
      <c r="J3499" s="233">
        <v>0.15434999999999999</v>
      </c>
      <c r="K3499" s="234">
        <v>644</v>
      </c>
      <c r="L3499" s="233">
        <v>7.3499999999999996E-2</v>
      </c>
      <c r="M3499" s="234">
        <v>1262</v>
      </c>
      <c r="N3499" s="233">
        <v>0</v>
      </c>
      <c r="O3499" s="233">
        <v>0</v>
      </c>
      <c r="P3499" s="233">
        <v>0.1066</v>
      </c>
      <c r="Q3499" s="234">
        <v>1297</v>
      </c>
      <c r="R3499" s="233">
        <v>4.9349999999999998E-2</v>
      </c>
      <c r="S3499" s="234">
        <v>2438</v>
      </c>
      <c r="T3499" s="233">
        <v>0</v>
      </c>
      <c r="U3499" s="235">
        <f t="shared" si="378"/>
        <v>172.28</v>
      </c>
      <c r="V3499" s="227">
        <f t="shared" si="379"/>
        <v>112.67549999999999</v>
      </c>
      <c r="W3499" s="227">
        <f t="shared" si="380"/>
        <v>107.32166666666666</v>
      </c>
      <c r="X3499" s="227">
        <f t="shared" si="383"/>
        <v>105.16666666666667</v>
      </c>
      <c r="Y3499" s="227">
        <f t="shared" si="381"/>
        <v>77.817999999999998</v>
      </c>
      <c r="Z3499" s="227">
        <f t="shared" si="382"/>
        <v>72.05327777777778</v>
      </c>
      <c r="AA3499" s="227">
        <f t="shared" si="384"/>
        <v>67.722222222222229</v>
      </c>
    </row>
    <row r="3500" spans="2:27" ht="13.5" hidden="1">
      <c r="B3500" s="232" t="s">
        <v>1110</v>
      </c>
      <c r="C3500" s="232" t="s">
        <v>834</v>
      </c>
      <c r="D3500" s="232" t="s">
        <v>983</v>
      </c>
      <c r="E3500" s="232" t="s">
        <v>988</v>
      </c>
      <c r="F3500" s="232">
        <v>64</v>
      </c>
      <c r="G3500" s="232" t="s">
        <v>1387</v>
      </c>
      <c r="H3500" s="233">
        <v>23.44</v>
      </c>
      <c r="I3500" s="233">
        <v>0</v>
      </c>
      <c r="J3500" s="233">
        <v>0</v>
      </c>
      <c r="K3500" s="234">
        <v>0</v>
      </c>
      <c r="L3500" s="233">
        <v>0</v>
      </c>
      <c r="M3500" s="234">
        <v>0</v>
      </c>
      <c r="N3500" s="233">
        <v>0</v>
      </c>
      <c r="O3500" s="233">
        <v>0</v>
      </c>
      <c r="P3500" s="233">
        <v>0</v>
      </c>
      <c r="Q3500" s="234">
        <v>0</v>
      </c>
      <c r="R3500" s="233">
        <v>0</v>
      </c>
      <c r="S3500" s="234">
        <v>0</v>
      </c>
      <c r="T3500" s="233">
        <v>0</v>
      </c>
      <c r="U3500" s="235">
        <f t="shared" si="378"/>
        <v>17111.2</v>
      </c>
      <c r="V3500" s="227">
        <f t="shared" si="379"/>
        <v>0</v>
      </c>
      <c r="W3500" s="227">
        <f t="shared" si="380"/>
        <v>0</v>
      </c>
      <c r="X3500" s="227">
        <f t="shared" si="383"/>
        <v>0</v>
      </c>
      <c r="Y3500" s="227">
        <f t="shared" si="381"/>
        <v>0</v>
      </c>
      <c r="Z3500" s="227">
        <f t="shared" si="382"/>
        <v>0</v>
      </c>
      <c r="AA3500" s="227">
        <f t="shared" si="384"/>
        <v>0</v>
      </c>
    </row>
    <row r="3501" spans="2:27" ht="13.5" hidden="1">
      <c r="B3501" s="232" t="s">
        <v>1110</v>
      </c>
      <c r="C3501" s="232" t="s">
        <v>835</v>
      </c>
      <c r="D3501" s="232" t="s">
        <v>983</v>
      </c>
      <c r="E3501" s="232" t="s">
        <v>988</v>
      </c>
      <c r="F3501" s="232">
        <v>32</v>
      </c>
      <c r="G3501" s="232" t="s">
        <v>1355</v>
      </c>
      <c r="H3501" s="233">
        <v>11.72</v>
      </c>
      <c r="I3501" s="233">
        <v>0</v>
      </c>
      <c r="J3501" s="233">
        <v>0</v>
      </c>
      <c r="K3501" s="234">
        <v>0</v>
      </c>
      <c r="L3501" s="233">
        <v>0</v>
      </c>
      <c r="M3501" s="234">
        <v>0</v>
      </c>
      <c r="N3501" s="233">
        <v>0</v>
      </c>
      <c r="O3501" s="233">
        <v>0</v>
      </c>
      <c r="P3501" s="233">
        <v>0</v>
      </c>
      <c r="Q3501" s="234">
        <v>0</v>
      </c>
      <c r="R3501" s="233">
        <v>0</v>
      </c>
      <c r="S3501" s="234">
        <v>0</v>
      </c>
      <c r="T3501" s="233">
        <v>0</v>
      </c>
      <c r="U3501" s="235">
        <f t="shared" si="378"/>
        <v>8555.6</v>
      </c>
      <c r="V3501" s="227">
        <f t="shared" si="379"/>
        <v>0</v>
      </c>
      <c r="W3501" s="227">
        <f t="shared" si="380"/>
        <v>0</v>
      </c>
      <c r="X3501" s="227">
        <f t="shared" si="383"/>
        <v>0</v>
      </c>
      <c r="Y3501" s="227">
        <f t="shared" si="381"/>
        <v>0</v>
      </c>
      <c r="Z3501" s="227">
        <f t="shared" si="382"/>
        <v>0</v>
      </c>
      <c r="AA3501" s="227">
        <f t="shared" si="384"/>
        <v>0</v>
      </c>
    </row>
    <row r="3502" spans="2:27" ht="13.5" hidden="1">
      <c r="B3502" s="232" t="s">
        <v>1110</v>
      </c>
      <c r="C3502" s="232" t="s">
        <v>836</v>
      </c>
      <c r="D3502" s="232" t="s">
        <v>983</v>
      </c>
      <c r="E3502" s="232" t="s">
        <v>988</v>
      </c>
      <c r="F3502" s="232">
        <v>4</v>
      </c>
      <c r="G3502" s="232" t="s">
        <v>1351</v>
      </c>
      <c r="H3502" s="233">
        <v>1.4650000000000001</v>
      </c>
      <c r="I3502" s="233">
        <v>0</v>
      </c>
      <c r="J3502" s="233">
        <v>0</v>
      </c>
      <c r="K3502" s="234">
        <v>0</v>
      </c>
      <c r="L3502" s="233">
        <v>0</v>
      </c>
      <c r="M3502" s="234">
        <v>0</v>
      </c>
      <c r="N3502" s="233">
        <v>0</v>
      </c>
      <c r="O3502" s="233">
        <v>0</v>
      </c>
      <c r="P3502" s="233">
        <v>0</v>
      </c>
      <c r="Q3502" s="234">
        <v>0</v>
      </c>
      <c r="R3502" s="233">
        <v>0</v>
      </c>
      <c r="S3502" s="234">
        <v>0</v>
      </c>
      <c r="T3502" s="233">
        <v>0</v>
      </c>
      <c r="U3502" s="235">
        <f t="shared" si="378"/>
        <v>1069.45</v>
      </c>
      <c r="V3502" s="227">
        <f t="shared" si="379"/>
        <v>0</v>
      </c>
      <c r="W3502" s="227">
        <f t="shared" si="380"/>
        <v>0</v>
      </c>
      <c r="X3502" s="227">
        <f t="shared" si="383"/>
        <v>0</v>
      </c>
      <c r="Y3502" s="227">
        <f t="shared" si="381"/>
        <v>0</v>
      </c>
      <c r="Z3502" s="227">
        <f t="shared" si="382"/>
        <v>0</v>
      </c>
      <c r="AA3502" s="227">
        <f t="shared" si="384"/>
        <v>0</v>
      </c>
    </row>
    <row r="3503" spans="2:27" ht="13.5" hidden="1">
      <c r="B3503" s="232" t="s">
        <v>1110</v>
      </c>
      <c r="C3503" s="232" t="s">
        <v>837</v>
      </c>
      <c r="D3503" s="232" t="s">
        <v>983</v>
      </c>
      <c r="E3503" s="232" t="s">
        <v>988</v>
      </c>
      <c r="F3503" s="232">
        <v>64</v>
      </c>
      <c r="G3503" s="232" t="s">
        <v>1355</v>
      </c>
      <c r="H3503" s="233">
        <v>33.872</v>
      </c>
      <c r="I3503" s="233">
        <v>0</v>
      </c>
      <c r="J3503" s="233">
        <v>0</v>
      </c>
      <c r="K3503" s="234">
        <v>0</v>
      </c>
      <c r="L3503" s="233">
        <v>0</v>
      </c>
      <c r="M3503" s="234">
        <v>0</v>
      </c>
      <c r="N3503" s="233">
        <v>0</v>
      </c>
      <c r="O3503" s="233">
        <v>0</v>
      </c>
      <c r="P3503" s="233">
        <v>0</v>
      </c>
      <c r="Q3503" s="234">
        <v>0</v>
      </c>
      <c r="R3503" s="233">
        <v>0</v>
      </c>
      <c r="S3503" s="234">
        <v>0</v>
      </c>
      <c r="T3503" s="233">
        <v>0</v>
      </c>
      <c r="U3503" s="235">
        <f t="shared" si="378"/>
        <v>24726.560000000001</v>
      </c>
      <c r="V3503" s="227">
        <f t="shared" si="379"/>
        <v>0</v>
      </c>
      <c r="W3503" s="227">
        <f t="shared" si="380"/>
        <v>0</v>
      </c>
      <c r="X3503" s="227">
        <f t="shared" si="383"/>
        <v>0</v>
      </c>
      <c r="Y3503" s="227">
        <f t="shared" si="381"/>
        <v>0</v>
      </c>
      <c r="Z3503" s="227">
        <f t="shared" si="382"/>
        <v>0</v>
      </c>
      <c r="AA3503" s="227">
        <f t="shared" si="384"/>
        <v>0</v>
      </c>
    </row>
    <row r="3504" spans="2:27" ht="13.5" hidden="1">
      <c r="B3504" s="232" t="s">
        <v>1110</v>
      </c>
      <c r="C3504" s="232" t="s">
        <v>838</v>
      </c>
      <c r="D3504" s="232" t="s">
        <v>983</v>
      </c>
      <c r="E3504" s="232" t="s">
        <v>988</v>
      </c>
      <c r="F3504" s="232">
        <v>8</v>
      </c>
      <c r="G3504" s="232" t="s">
        <v>1351</v>
      </c>
      <c r="H3504" s="233">
        <v>4.234</v>
      </c>
      <c r="I3504" s="233">
        <v>0</v>
      </c>
      <c r="J3504" s="233">
        <v>0</v>
      </c>
      <c r="K3504" s="234">
        <v>0</v>
      </c>
      <c r="L3504" s="233">
        <v>0</v>
      </c>
      <c r="M3504" s="234">
        <v>0</v>
      </c>
      <c r="N3504" s="233">
        <v>0</v>
      </c>
      <c r="O3504" s="233">
        <v>0</v>
      </c>
      <c r="P3504" s="233">
        <v>0</v>
      </c>
      <c r="Q3504" s="234">
        <v>0</v>
      </c>
      <c r="R3504" s="233">
        <v>0</v>
      </c>
      <c r="S3504" s="234">
        <v>0</v>
      </c>
      <c r="T3504" s="233">
        <v>0</v>
      </c>
      <c r="U3504" s="235">
        <f t="shared" si="378"/>
        <v>3090.82</v>
      </c>
      <c r="V3504" s="227">
        <f t="shared" si="379"/>
        <v>0</v>
      </c>
      <c r="W3504" s="227">
        <f t="shared" si="380"/>
        <v>0</v>
      </c>
      <c r="X3504" s="227">
        <f t="shared" si="383"/>
        <v>0</v>
      </c>
      <c r="Y3504" s="227">
        <f t="shared" si="381"/>
        <v>0</v>
      </c>
      <c r="Z3504" s="227">
        <f t="shared" si="382"/>
        <v>0</v>
      </c>
      <c r="AA3504" s="227">
        <f t="shared" si="384"/>
        <v>0</v>
      </c>
    </row>
    <row r="3505" spans="2:27" ht="13.5" hidden="1">
      <c r="B3505" s="232" t="s">
        <v>1110</v>
      </c>
      <c r="C3505" s="232" t="s">
        <v>839</v>
      </c>
      <c r="D3505" s="232" t="s">
        <v>983</v>
      </c>
      <c r="E3505" s="232" t="s">
        <v>988</v>
      </c>
      <c r="F3505" s="232">
        <v>32</v>
      </c>
      <c r="G3505" s="232" t="s">
        <v>1353</v>
      </c>
      <c r="H3505" s="233">
        <v>16.936</v>
      </c>
      <c r="I3505" s="233">
        <v>0</v>
      </c>
      <c r="J3505" s="233">
        <v>0</v>
      </c>
      <c r="K3505" s="234">
        <v>0</v>
      </c>
      <c r="L3505" s="233">
        <v>0</v>
      </c>
      <c r="M3505" s="234">
        <v>0</v>
      </c>
      <c r="N3505" s="233">
        <v>0</v>
      </c>
      <c r="O3505" s="233">
        <v>0</v>
      </c>
      <c r="P3505" s="233">
        <v>0</v>
      </c>
      <c r="Q3505" s="234">
        <v>0</v>
      </c>
      <c r="R3505" s="233">
        <v>0</v>
      </c>
      <c r="S3505" s="234">
        <v>0</v>
      </c>
      <c r="T3505" s="233">
        <v>0</v>
      </c>
      <c r="U3505" s="235">
        <f t="shared" si="378"/>
        <v>12363.28</v>
      </c>
      <c r="V3505" s="227">
        <f t="shared" si="379"/>
        <v>0</v>
      </c>
      <c r="W3505" s="227">
        <f t="shared" si="380"/>
        <v>0</v>
      </c>
      <c r="X3505" s="227">
        <f t="shared" si="383"/>
        <v>0</v>
      </c>
      <c r="Y3505" s="227">
        <f t="shared" si="381"/>
        <v>0</v>
      </c>
      <c r="Z3505" s="227">
        <f t="shared" si="382"/>
        <v>0</v>
      </c>
      <c r="AA3505" s="227">
        <f t="shared" si="384"/>
        <v>0</v>
      </c>
    </row>
    <row r="3506" spans="2:27" ht="13.5" hidden="1">
      <c r="B3506" s="232" t="s">
        <v>1110</v>
      </c>
      <c r="C3506" s="232" t="s">
        <v>840</v>
      </c>
      <c r="D3506" s="232" t="s">
        <v>983</v>
      </c>
      <c r="E3506" s="232" t="s">
        <v>988</v>
      </c>
      <c r="F3506" s="232">
        <v>8</v>
      </c>
      <c r="G3506" s="232" t="s">
        <v>1351</v>
      </c>
      <c r="H3506" s="233">
        <v>0.79800000000000004</v>
      </c>
      <c r="I3506" s="233">
        <v>0</v>
      </c>
      <c r="J3506" s="233">
        <v>0</v>
      </c>
      <c r="K3506" s="234">
        <v>0</v>
      </c>
      <c r="L3506" s="233">
        <v>0</v>
      </c>
      <c r="M3506" s="234">
        <v>0</v>
      </c>
      <c r="N3506" s="233">
        <v>0</v>
      </c>
      <c r="O3506" s="233">
        <v>0</v>
      </c>
      <c r="P3506" s="233">
        <v>0</v>
      </c>
      <c r="Q3506" s="234">
        <v>0</v>
      </c>
      <c r="R3506" s="233">
        <v>0</v>
      </c>
      <c r="S3506" s="234">
        <v>0</v>
      </c>
      <c r="T3506" s="233">
        <v>0</v>
      </c>
      <c r="U3506" s="235">
        <f t="shared" si="378"/>
        <v>582.54000000000008</v>
      </c>
      <c r="V3506" s="227">
        <f t="shared" si="379"/>
        <v>0</v>
      </c>
      <c r="W3506" s="227">
        <f t="shared" si="380"/>
        <v>0</v>
      </c>
      <c r="X3506" s="227">
        <f t="shared" si="383"/>
        <v>0</v>
      </c>
      <c r="Y3506" s="227">
        <f t="shared" si="381"/>
        <v>0</v>
      </c>
      <c r="Z3506" s="227">
        <f t="shared" si="382"/>
        <v>0</v>
      </c>
      <c r="AA3506" s="227">
        <f t="shared" si="384"/>
        <v>0</v>
      </c>
    </row>
    <row r="3507" spans="2:27" ht="13.5" hidden="1">
      <c r="B3507" s="232" t="s">
        <v>1110</v>
      </c>
      <c r="C3507" s="232" t="s">
        <v>841</v>
      </c>
      <c r="D3507" s="232" t="s">
        <v>983</v>
      </c>
      <c r="E3507" s="232" t="s">
        <v>988</v>
      </c>
      <c r="F3507" s="232">
        <v>16</v>
      </c>
      <c r="G3507" s="232" t="s">
        <v>1352</v>
      </c>
      <c r="H3507" s="233">
        <v>1.5960000000000001</v>
      </c>
      <c r="I3507" s="233">
        <v>0</v>
      </c>
      <c r="J3507" s="233">
        <v>0</v>
      </c>
      <c r="K3507" s="234">
        <v>0</v>
      </c>
      <c r="L3507" s="233">
        <v>0</v>
      </c>
      <c r="M3507" s="234">
        <v>0</v>
      </c>
      <c r="N3507" s="233">
        <v>0</v>
      </c>
      <c r="O3507" s="233">
        <v>0</v>
      </c>
      <c r="P3507" s="233">
        <v>0</v>
      </c>
      <c r="Q3507" s="234">
        <v>0</v>
      </c>
      <c r="R3507" s="233">
        <v>0</v>
      </c>
      <c r="S3507" s="234">
        <v>0</v>
      </c>
      <c r="T3507" s="233">
        <v>0</v>
      </c>
      <c r="U3507" s="235">
        <f t="shared" si="378"/>
        <v>1165.0800000000002</v>
      </c>
      <c r="V3507" s="227">
        <f t="shared" si="379"/>
        <v>0</v>
      </c>
      <c r="W3507" s="227">
        <f t="shared" si="380"/>
        <v>0</v>
      </c>
      <c r="X3507" s="227">
        <f t="shared" si="383"/>
        <v>0</v>
      </c>
      <c r="Y3507" s="227">
        <f t="shared" si="381"/>
        <v>0</v>
      </c>
      <c r="Z3507" s="227">
        <f t="shared" si="382"/>
        <v>0</v>
      </c>
      <c r="AA3507" s="227">
        <f t="shared" si="384"/>
        <v>0</v>
      </c>
    </row>
    <row r="3508" spans="2:27" ht="13.5" hidden="1">
      <c r="B3508" s="232" t="s">
        <v>1110</v>
      </c>
      <c r="C3508" s="232" t="s">
        <v>842</v>
      </c>
      <c r="D3508" s="232" t="s">
        <v>983</v>
      </c>
      <c r="E3508" s="232" t="s">
        <v>988</v>
      </c>
      <c r="F3508" s="232">
        <v>32</v>
      </c>
      <c r="G3508" s="232" t="s">
        <v>1353</v>
      </c>
      <c r="H3508" s="233">
        <v>3.1920000000000002</v>
      </c>
      <c r="I3508" s="233">
        <v>0</v>
      </c>
      <c r="J3508" s="233">
        <v>0</v>
      </c>
      <c r="K3508" s="234">
        <v>0</v>
      </c>
      <c r="L3508" s="233">
        <v>0</v>
      </c>
      <c r="M3508" s="234">
        <v>0</v>
      </c>
      <c r="N3508" s="233">
        <v>0</v>
      </c>
      <c r="O3508" s="233">
        <v>0</v>
      </c>
      <c r="P3508" s="233">
        <v>0</v>
      </c>
      <c r="Q3508" s="234">
        <v>0</v>
      </c>
      <c r="R3508" s="233">
        <v>0</v>
      </c>
      <c r="S3508" s="234">
        <v>0</v>
      </c>
      <c r="T3508" s="233">
        <v>0</v>
      </c>
      <c r="U3508" s="235">
        <f t="shared" si="378"/>
        <v>2330.1600000000003</v>
      </c>
      <c r="V3508" s="227">
        <f t="shared" si="379"/>
        <v>0</v>
      </c>
      <c r="W3508" s="227">
        <f t="shared" si="380"/>
        <v>0</v>
      </c>
      <c r="X3508" s="227">
        <f t="shared" si="383"/>
        <v>0</v>
      </c>
      <c r="Y3508" s="227">
        <f t="shared" si="381"/>
        <v>0</v>
      </c>
      <c r="Z3508" s="227">
        <f t="shared" si="382"/>
        <v>0</v>
      </c>
      <c r="AA3508" s="227">
        <f t="shared" si="384"/>
        <v>0</v>
      </c>
    </row>
    <row r="3509" spans="2:27" ht="13.5" hidden="1">
      <c r="B3509" s="232" t="s">
        <v>1110</v>
      </c>
      <c r="C3509" s="232" t="s">
        <v>843</v>
      </c>
      <c r="D3509" s="232" t="s">
        <v>983</v>
      </c>
      <c r="E3509" s="232" t="s">
        <v>988</v>
      </c>
      <c r="F3509" s="232">
        <v>2</v>
      </c>
      <c r="G3509" s="232" t="s">
        <v>1363</v>
      </c>
      <c r="H3509" s="233">
        <v>0.2</v>
      </c>
      <c r="I3509" s="233">
        <v>0</v>
      </c>
      <c r="J3509" s="233">
        <v>0</v>
      </c>
      <c r="K3509" s="234">
        <v>0</v>
      </c>
      <c r="L3509" s="233">
        <v>0</v>
      </c>
      <c r="M3509" s="234">
        <v>0</v>
      </c>
      <c r="N3509" s="233">
        <v>0</v>
      </c>
      <c r="O3509" s="233">
        <v>0</v>
      </c>
      <c r="P3509" s="233">
        <v>0</v>
      </c>
      <c r="Q3509" s="234">
        <v>0</v>
      </c>
      <c r="R3509" s="233">
        <v>0</v>
      </c>
      <c r="S3509" s="234">
        <v>0</v>
      </c>
      <c r="T3509" s="233">
        <v>0</v>
      </c>
      <c r="U3509" s="235">
        <f t="shared" si="378"/>
        <v>146</v>
      </c>
      <c r="V3509" s="227">
        <f t="shared" si="379"/>
        <v>0</v>
      </c>
      <c r="W3509" s="227">
        <f t="shared" si="380"/>
        <v>0</v>
      </c>
      <c r="X3509" s="227">
        <f t="shared" si="383"/>
        <v>0</v>
      </c>
      <c r="Y3509" s="227">
        <f t="shared" si="381"/>
        <v>0</v>
      </c>
      <c r="Z3509" s="227">
        <f t="shared" si="382"/>
        <v>0</v>
      </c>
      <c r="AA3509" s="227">
        <f t="shared" si="384"/>
        <v>0</v>
      </c>
    </row>
    <row r="3510" spans="2:27" ht="13.5" hidden="1">
      <c r="B3510" s="232" t="s">
        <v>1110</v>
      </c>
      <c r="C3510" s="232" t="s">
        <v>844</v>
      </c>
      <c r="D3510" s="232" t="s">
        <v>983</v>
      </c>
      <c r="E3510" s="232" t="s">
        <v>988</v>
      </c>
      <c r="F3510" s="232">
        <v>4</v>
      </c>
      <c r="G3510" s="232" t="s">
        <v>1354</v>
      </c>
      <c r="H3510" s="233">
        <v>0.39900000000000002</v>
      </c>
      <c r="I3510" s="233">
        <v>0</v>
      </c>
      <c r="J3510" s="233">
        <v>0</v>
      </c>
      <c r="K3510" s="234">
        <v>0</v>
      </c>
      <c r="L3510" s="233">
        <v>0</v>
      </c>
      <c r="M3510" s="234">
        <v>0</v>
      </c>
      <c r="N3510" s="233">
        <v>0</v>
      </c>
      <c r="O3510" s="233">
        <v>0</v>
      </c>
      <c r="P3510" s="233">
        <v>0</v>
      </c>
      <c r="Q3510" s="234">
        <v>0</v>
      </c>
      <c r="R3510" s="233">
        <v>0</v>
      </c>
      <c r="S3510" s="234">
        <v>0</v>
      </c>
      <c r="T3510" s="233">
        <v>0</v>
      </c>
      <c r="U3510" s="235">
        <f t="shared" si="378"/>
        <v>291.27000000000004</v>
      </c>
      <c r="V3510" s="227">
        <f t="shared" si="379"/>
        <v>0</v>
      </c>
      <c r="W3510" s="227">
        <f t="shared" si="380"/>
        <v>0</v>
      </c>
      <c r="X3510" s="227">
        <f t="shared" si="383"/>
        <v>0</v>
      </c>
      <c r="Y3510" s="227">
        <f t="shared" si="381"/>
        <v>0</v>
      </c>
      <c r="Z3510" s="227">
        <f t="shared" si="382"/>
        <v>0</v>
      </c>
      <c r="AA3510" s="227">
        <f t="shared" si="384"/>
        <v>0</v>
      </c>
    </row>
    <row r="3511" spans="2:27" ht="13.5" hidden="1">
      <c r="B3511" s="232" t="s">
        <v>1110</v>
      </c>
      <c r="C3511" s="232" t="s">
        <v>845</v>
      </c>
      <c r="D3511" s="232" t="s">
        <v>983</v>
      </c>
      <c r="E3511" s="232" t="s">
        <v>988</v>
      </c>
      <c r="F3511" s="232">
        <v>64</v>
      </c>
      <c r="G3511" s="232" t="s">
        <v>1355</v>
      </c>
      <c r="H3511" s="233">
        <v>5.12</v>
      </c>
      <c r="I3511" s="233">
        <v>0</v>
      </c>
      <c r="J3511" s="233">
        <v>0</v>
      </c>
      <c r="K3511" s="234">
        <v>0</v>
      </c>
      <c r="L3511" s="233">
        <v>0</v>
      </c>
      <c r="M3511" s="234">
        <v>0</v>
      </c>
      <c r="N3511" s="233">
        <v>0</v>
      </c>
      <c r="O3511" s="233">
        <v>0</v>
      </c>
      <c r="P3511" s="233">
        <v>0</v>
      </c>
      <c r="Q3511" s="234">
        <v>0</v>
      </c>
      <c r="R3511" s="233">
        <v>0</v>
      </c>
      <c r="S3511" s="234">
        <v>0</v>
      </c>
      <c r="T3511" s="233">
        <v>0</v>
      </c>
      <c r="U3511" s="235">
        <f t="shared" si="378"/>
        <v>3737.6</v>
      </c>
      <c r="V3511" s="227">
        <f t="shared" si="379"/>
        <v>0</v>
      </c>
      <c r="W3511" s="227">
        <f t="shared" si="380"/>
        <v>0</v>
      </c>
      <c r="X3511" s="227">
        <f t="shared" si="383"/>
        <v>0</v>
      </c>
      <c r="Y3511" s="227">
        <f t="shared" si="381"/>
        <v>0</v>
      </c>
      <c r="Z3511" s="227">
        <f t="shared" si="382"/>
        <v>0</v>
      </c>
      <c r="AA3511" s="227">
        <f t="shared" si="384"/>
        <v>0</v>
      </c>
    </row>
    <row r="3512" spans="2:27" ht="13.5" hidden="1">
      <c r="B3512" s="232" t="s">
        <v>1110</v>
      </c>
      <c r="C3512" s="232" t="s">
        <v>846</v>
      </c>
      <c r="D3512" s="232" t="s">
        <v>983</v>
      </c>
      <c r="E3512" s="232" t="s">
        <v>988</v>
      </c>
      <c r="F3512" s="232">
        <v>8</v>
      </c>
      <c r="G3512" s="232" t="s">
        <v>1351</v>
      </c>
      <c r="H3512" s="233">
        <v>0.64</v>
      </c>
      <c r="I3512" s="233">
        <v>0</v>
      </c>
      <c r="J3512" s="233">
        <v>0</v>
      </c>
      <c r="K3512" s="234">
        <v>0</v>
      </c>
      <c r="L3512" s="233">
        <v>0</v>
      </c>
      <c r="M3512" s="234">
        <v>0</v>
      </c>
      <c r="N3512" s="233">
        <v>0</v>
      </c>
      <c r="O3512" s="233">
        <v>0</v>
      </c>
      <c r="P3512" s="233">
        <v>0</v>
      </c>
      <c r="Q3512" s="234">
        <v>0</v>
      </c>
      <c r="R3512" s="233">
        <v>0</v>
      </c>
      <c r="S3512" s="234">
        <v>0</v>
      </c>
      <c r="T3512" s="233">
        <v>0</v>
      </c>
      <c r="U3512" s="235">
        <f t="shared" si="378"/>
        <v>467.2</v>
      </c>
      <c r="V3512" s="227">
        <f t="shared" si="379"/>
        <v>0</v>
      </c>
      <c r="W3512" s="227">
        <f t="shared" si="380"/>
        <v>0</v>
      </c>
      <c r="X3512" s="227">
        <f t="shared" si="383"/>
        <v>0</v>
      </c>
      <c r="Y3512" s="227">
        <f t="shared" si="381"/>
        <v>0</v>
      </c>
      <c r="Z3512" s="227">
        <f t="shared" si="382"/>
        <v>0</v>
      </c>
      <c r="AA3512" s="227">
        <f t="shared" si="384"/>
        <v>0</v>
      </c>
    </row>
    <row r="3513" spans="2:27" ht="13.5" hidden="1">
      <c r="B3513" s="232" t="s">
        <v>1110</v>
      </c>
      <c r="C3513" s="232" t="s">
        <v>847</v>
      </c>
      <c r="D3513" s="232" t="s">
        <v>983</v>
      </c>
      <c r="E3513" s="232" t="s">
        <v>988</v>
      </c>
      <c r="F3513" s="232">
        <v>16</v>
      </c>
      <c r="G3513" s="232" t="s">
        <v>1352</v>
      </c>
      <c r="H3513" s="233">
        <v>1.28</v>
      </c>
      <c r="I3513" s="233">
        <v>0</v>
      </c>
      <c r="J3513" s="233">
        <v>0</v>
      </c>
      <c r="K3513" s="234">
        <v>0</v>
      </c>
      <c r="L3513" s="233">
        <v>0</v>
      </c>
      <c r="M3513" s="234">
        <v>0</v>
      </c>
      <c r="N3513" s="233">
        <v>0</v>
      </c>
      <c r="O3513" s="233">
        <v>0</v>
      </c>
      <c r="P3513" s="233">
        <v>0</v>
      </c>
      <c r="Q3513" s="234">
        <v>0</v>
      </c>
      <c r="R3513" s="233">
        <v>0</v>
      </c>
      <c r="S3513" s="234">
        <v>0</v>
      </c>
      <c r="T3513" s="233">
        <v>0</v>
      </c>
      <c r="U3513" s="235">
        <f t="shared" si="378"/>
        <v>934.4</v>
      </c>
      <c r="V3513" s="227">
        <f t="shared" si="379"/>
        <v>0</v>
      </c>
      <c r="W3513" s="227">
        <f t="shared" si="380"/>
        <v>0</v>
      </c>
      <c r="X3513" s="227">
        <f t="shared" si="383"/>
        <v>0</v>
      </c>
      <c r="Y3513" s="227">
        <f t="shared" si="381"/>
        <v>0</v>
      </c>
      <c r="Z3513" s="227">
        <f t="shared" si="382"/>
        <v>0</v>
      </c>
      <c r="AA3513" s="227">
        <f t="shared" si="384"/>
        <v>0</v>
      </c>
    </row>
    <row r="3514" spans="2:27" ht="13.5" hidden="1">
      <c r="B3514" s="232" t="s">
        <v>1110</v>
      </c>
      <c r="C3514" s="232" t="s">
        <v>848</v>
      </c>
      <c r="D3514" s="232" t="s">
        <v>983</v>
      </c>
      <c r="E3514" s="232" t="s">
        <v>988</v>
      </c>
      <c r="F3514" s="232">
        <v>32</v>
      </c>
      <c r="G3514" s="232" t="s">
        <v>1353</v>
      </c>
      <c r="H3514" s="233">
        <v>2.56</v>
      </c>
      <c r="I3514" s="233">
        <v>0</v>
      </c>
      <c r="J3514" s="233">
        <v>0</v>
      </c>
      <c r="K3514" s="234">
        <v>0</v>
      </c>
      <c r="L3514" s="233">
        <v>0</v>
      </c>
      <c r="M3514" s="234">
        <v>0</v>
      </c>
      <c r="N3514" s="233">
        <v>0</v>
      </c>
      <c r="O3514" s="233">
        <v>0</v>
      </c>
      <c r="P3514" s="233">
        <v>0</v>
      </c>
      <c r="Q3514" s="234">
        <v>0</v>
      </c>
      <c r="R3514" s="233">
        <v>0</v>
      </c>
      <c r="S3514" s="234">
        <v>0</v>
      </c>
      <c r="T3514" s="233">
        <v>0</v>
      </c>
      <c r="U3514" s="235">
        <f t="shared" si="378"/>
        <v>1868.8</v>
      </c>
      <c r="V3514" s="227">
        <f t="shared" si="379"/>
        <v>0</v>
      </c>
      <c r="W3514" s="227">
        <f t="shared" si="380"/>
        <v>0</v>
      </c>
      <c r="X3514" s="227">
        <f t="shared" si="383"/>
        <v>0</v>
      </c>
      <c r="Y3514" s="227">
        <f t="shared" si="381"/>
        <v>0</v>
      </c>
      <c r="Z3514" s="227">
        <f t="shared" si="382"/>
        <v>0</v>
      </c>
      <c r="AA3514" s="227">
        <f t="shared" si="384"/>
        <v>0</v>
      </c>
    </row>
    <row r="3515" spans="2:27" ht="13.5" hidden="1">
      <c r="B3515" s="232" t="s">
        <v>1110</v>
      </c>
      <c r="C3515" s="232" t="s">
        <v>849</v>
      </c>
      <c r="D3515" s="232" t="s">
        <v>983</v>
      </c>
      <c r="E3515" s="232" t="s">
        <v>988</v>
      </c>
      <c r="F3515" s="232">
        <v>2</v>
      </c>
      <c r="G3515" s="232" t="s">
        <v>1363</v>
      </c>
      <c r="H3515" s="233">
        <v>0.16</v>
      </c>
      <c r="I3515" s="233">
        <v>0</v>
      </c>
      <c r="J3515" s="233">
        <v>0</v>
      </c>
      <c r="K3515" s="234">
        <v>0</v>
      </c>
      <c r="L3515" s="233">
        <v>0</v>
      </c>
      <c r="M3515" s="234">
        <v>0</v>
      </c>
      <c r="N3515" s="233">
        <v>0</v>
      </c>
      <c r="O3515" s="233">
        <v>0</v>
      </c>
      <c r="P3515" s="233">
        <v>0</v>
      </c>
      <c r="Q3515" s="234">
        <v>0</v>
      </c>
      <c r="R3515" s="233">
        <v>0</v>
      </c>
      <c r="S3515" s="234">
        <v>0</v>
      </c>
      <c r="T3515" s="233">
        <v>0</v>
      </c>
      <c r="U3515" s="235">
        <f t="shared" si="378"/>
        <v>116.8</v>
      </c>
      <c r="V3515" s="227">
        <f t="shared" si="379"/>
        <v>0</v>
      </c>
      <c r="W3515" s="227">
        <f t="shared" si="380"/>
        <v>0</v>
      </c>
      <c r="X3515" s="227">
        <f t="shared" si="383"/>
        <v>0</v>
      </c>
      <c r="Y3515" s="227">
        <f t="shared" si="381"/>
        <v>0</v>
      </c>
      <c r="Z3515" s="227">
        <f t="shared" si="382"/>
        <v>0</v>
      </c>
      <c r="AA3515" s="227">
        <f t="shared" si="384"/>
        <v>0</v>
      </c>
    </row>
    <row r="3516" spans="2:27" ht="13.5" hidden="1">
      <c r="B3516" s="232" t="s">
        <v>1110</v>
      </c>
      <c r="C3516" s="232" t="s">
        <v>850</v>
      </c>
      <c r="D3516" s="232" t="s">
        <v>983</v>
      </c>
      <c r="E3516" s="232" t="s">
        <v>988</v>
      </c>
      <c r="F3516" s="232">
        <v>4</v>
      </c>
      <c r="G3516" s="232" t="s">
        <v>1354</v>
      </c>
      <c r="H3516" s="233">
        <v>0.32</v>
      </c>
      <c r="I3516" s="233">
        <v>0</v>
      </c>
      <c r="J3516" s="233">
        <v>0</v>
      </c>
      <c r="K3516" s="234">
        <v>0</v>
      </c>
      <c r="L3516" s="233">
        <v>0</v>
      </c>
      <c r="M3516" s="234">
        <v>0</v>
      </c>
      <c r="N3516" s="233">
        <v>0</v>
      </c>
      <c r="O3516" s="233">
        <v>0</v>
      </c>
      <c r="P3516" s="233">
        <v>0</v>
      </c>
      <c r="Q3516" s="234">
        <v>0</v>
      </c>
      <c r="R3516" s="233">
        <v>0</v>
      </c>
      <c r="S3516" s="234">
        <v>0</v>
      </c>
      <c r="T3516" s="233">
        <v>0</v>
      </c>
      <c r="U3516" s="235">
        <f t="shared" si="378"/>
        <v>233.6</v>
      </c>
      <c r="V3516" s="227">
        <f t="shared" si="379"/>
        <v>0</v>
      </c>
      <c r="W3516" s="227">
        <f t="shared" si="380"/>
        <v>0</v>
      </c>
      <c r="X3516" s="227">
        <f t="shared" si="383"/>
        <v>0</v>
      </c>
      <c r="Y3516" s="227">
        <f t="shared" si="381"/>
        <v>0</v>
      </c>
      <c r="Z3516" s="227">
        <f t="shared" si="382"/>
        <v>0</v>
      </c>
      <c r="AA3516" s="227">
        <f t="shared" si="384"/>
        <v>0</v>
      </c>
    </row>
    <row r="3517" spans="2:27" ht="13.5" hidden="1">
      <c r="B3517" s="232" t="s">
        <v>1110</v>
      </c>
      <c r="C3517" s="232" t="s">
        <v>851</v>
      </c>
      <c r="D3517" s="232" t="s">
        <v>983</v>
      </c>
      <c r="E3517" s="232" t="s">
        <v>988</v>
      </c>
      <c r="F3517" s="232">
        <v>48</v>
      </c>
      <c r="G3517" s="232" t="s">
        <v>1356</v>
      </c>
      <c r="H3517" s="233">
        <v>3.6480000000000001</v>
      </c>
      <c r="I3517" s="233">
        <v>0</v>
      </c>
      <c r="J3517" s="233">
        <v>0</v>
      </c>
      <c r="K3517" s="234">
        <v>0</v>
      </c>
      <c r="L3517" s="233">
        <v>0</v>
      </c>
      <c r="M3517" s="234">
        <v>0</v>
      </c>
      <c r="N3517" s="233">
        <v>0</v>
      </c>
      <c r="O3517" s="233">
        <v>0</v>
      </c>
      <c r="P3517" s="233">
        <v>0</v>
      </c>
      <c r="Q3517" s="234">
        <v>0</v>
      </c>
      <c r="R3517" s="233">
        <v>0</v>
      </c>
      <c r="S3517" s="234">
        <v>0</v>
      </c>
      <c r="T3517" s="233">
        <v>0</v>
      </c>
      <c r="U3517" s="235">
        <f t="shared" si="378"/>
        <v>2663.04</v>
      </c>
      <c r="V3517" s="227">
        <f t="shared" si="379"/>
        <v>0</v>
      </c>
      <c r="W3517" s="227">
        <f t="shared" si="380"/>
        <v>0</v>
      </c>
      <c r="X3517" s="227">
        <f t="shared" si="383"/>
        <v>0</v>
      </c>
      <c r="Y3517" s="227">
        <f t="shared" si="381"/>
        <v>0</v>
      </c>
      <c r="Z3517" s="227">
        <f t="shared" si="382"/>
        <v>0</v>
      </c>
      <c r="AA3517" s="227">
        <f t="shared" si="384"/>
        <v>0</v>
      </c>
    </row>
    <row r="3518" spans="2:27" ht="13.5" hidden="1">
      <c r="B3518" s="232" t="s">
        <v>1110</v>
      </c>
      <c r="C3518" s="232" t="s">
        <v>852</v>
      </c>
      <c r="D3518" s="232" t="s">
        <v>983</v>
      </c>
      <c r="E3518" s="232" t="s">
        <v>988</v>
      </c>
      <c r="F3518" s="232">
        <v>64</v>
      </c>
      <c r="G3518" s="232" t="s">
        <v>1364</v>
      </c>
      <c r="H3518" s="233">
        <v>4.8639999999999999</v>
      </c>
      <c r="I3518" s="233">
        <v>0</v>
      </c>
      <c r="J3518" s="233">
        <v>0</v>
      </c>
      <c r="K3518" s="234">
        <v>0</v>
      </c>
      <c r="L3518" s="233">
        <v>0</v>
      </c>
      <c r="M3518" s="234">
        <v>0</v>
      </c>
      <c r="N3518" s="233">
        <v>0</v>
      </c>
      <c r="O3518" s="233">
        <v>0</v>
      </c>
      <c r="P3518" s="233">
        <v>0</v>
      </c>
      <c r="Q3518" s="234">
        <v>0</v>
      </c>
      <c r="R3518" s="233">
        <v>0</v>
      </c>
      <c r="S3518" s="234">
        <v>0</v>
      </c>
      <c r="T3518" s="233">
        <v>0</v>
      </c>
      <c r="U3518" s="235">
        <f t="shared" si="378"/>
        <v>3550.72</v>
      </c>
      <c r="V3518" s="227">
        <f t="shared" si="379"/>
        <v>0</v>
      </c>
      <c r="W3518" s="227">
        <f t="shared" si="380"/>
        <v>0</v>
      </c>
      <c r="X3518" s="227">
        <f t="shared" si="383"/>
        <v>0</v>
      </c>
      <c r="Y3518" s="227">
        <f t="shared" si="381"/>
        <v>0</v>
      </c>
      <c r="Z3518" s="227">
        <f t="shared" si="382"/>
        <v>0</v>
      </c>
      <c r="AA3518" s="227">
        <f t="shared" si="384"/>
        <v>0</v>
      </c>
    </row>
    <row r="3519" spans="2:27" ht="13.5" hidden="1">
      <c r="B3519" s="232" t="s">
        <v>1110</v>
      </c>
      <c r="C3519" s="232" t="s">
        <v>853</v>
      </c>
      <c r="D3519" s="232" t="s">
        <v>983</v>
      </c>
      <c r="E3519" s="232" t="s">
        <v>988</v>
      </c>
      <c r="F3519" s="232">
        <v>96</v>
      </c>
      <c r="G3519" s="232" t="s">
        <v>1365</v>
      </c>
      <c r="H3519" s="233">
        <v>7.2960000000000003</v>
      </c>
      <c r="I3519" s="233">
        <v>0</v>
      </c>
      <c r="J3519" s="233">
        <v>0</v>
      </c>
      <c r="K3519" s="234">
        <v>0</v>
      </c>
      <c r="L3519" s="233">
        <v>0</v>
      </c>
      <c r="M3519" s="234">
        <v>0</v>
      </c>
      <c r="N3519" s="233">
        <v>0</v>
      </c>
      <c r="O3519" s="233">
        <v>0</v>
      </c>
      <c r="P3519" s="233">
        <v>0</v>
      </c>
      <c r="Q3519" s="234">
        <v>0</v>
      </c>
      <c r="R3519" s="233">
        <v>0</v>
      </c>
      <c r="S3519" s="234">
        <v>0</v>
      </c>
      <c r="T3519" s="233">
        <v>0</v>
      </c>
      <c r="U3519" s="235">
        <f t="shared" si="378"/>
        <v>5326.08</v>
      </c>
      <c r="V3519" s="227">
        <f t="shared" si="379"/>
        <v>0</v>
      </c>
      <c r="W3519" s="227">
        <f t="shared" si="380"/>
        <v>0</v>
      </c>
      <c r="X3519" s="227">
        <f t="shared" si="383"/>
        <v>0</v>
      </c>
      <c r="Y3519" s="227">
        <f t="shared" si="381"/>
        <v>0</v>
      </c>
      <c r="Z3519" s="227">
        <f t="shared" si="382"/>
        <v>0</v>
      </c>
      <c r="AA3519" s="227">
        <f t="shared" si="384"/>
        <v>0</v>
      </c>
    </row>
    <row r="3520" spans="2:27" ht="13.5" hidden="1">
      <c r="B3520" s="232" t="s">
        <v>1110</v>
      </c>
      <c r="C3520" s="232" t="s">
        <v>854</v>
      </c>
      <c r="D3520" s="232" t="s">
        <v>983</v>
      </c>
      <c r="E3520" s="232" t="s">
        <v>988</v>
      </c>
      <c r="F3520" s="232">
        <v>8</v>
      </c>
      <c r="G3520" s="232" t="s">
        <v>1317</v>
      </c>
      <c r="H3520" s="233">
        <v>0.60799999999999998</v>
      </c>
      <c r="I3520" s="233">
        <v>0</v>
      </c>
      <c r="J3520" s="233">
        <v>0</v>
      </c>
      <c r="K3520" s="234">
        <v>0</v>
      </c>
      <c r="L3520" s="233">
        <v>0</v>
      </c>
      <c r="M3520" s="234">
        <v>0</v>
      </c>
      <c r="N3520" s="233">
        <v>0</v>
      </c>
      <c r="O3520" s="233">
        <v>0</v>
      </c>
      <c r="P3520" s="233">
        <v>0</v>
      </c>
      <c r="Q3520" s="234">
        <v>0</v>
      </c>
      <c r="R3520" s="233">
        <v>0</v>
      </c>
      <c r="S3520" s="234">
        <v>0</v>
      </c>
      <c r="T3520" s="233">
        <v>0</v>
      </c>
      <c r="U3520" s="235">
        <f t="shared" si="378"/>
        <v>443.84</v>
      </c>
      <c r="V3520" s="227">
        <f t="shared" si="379"/>
        <v>0</v>
      </c>
      <c r="W3520" s="227">
        <f t="shared" si="380"/>
        <v>0</v>
      </c>
      <c r="X3520" s="227">
        <f t="shared" si="383"/>
        <v>0</v>
      </c>
      <c r="Y3520" s="227">
        <f t="shared" si="381"/>
        <v>0</v>
      </c>
      <c r="Z3520" s="227">
        <f t="shared" si="382"/>
        <v>0</v>
      </c>
      <c r="AA3520" s="227">
        <f t="shared" si="384"/>
        <v>0</v>
      </c>
    </row>
    <row r="3521" spans="2:27" ht="13.5" hidden="1">
      <c r="B3521" s="232" t="s">
        <v>1110</v>
      </c>
      <c r="C3521" s="232" t="s">
        <v>855</v>
      </c>
      <c r="D3521" s="232" t="s">
        <v>983</v>
      </c>
      <c r="E3521" s="232" t="s">
        <v>988</v>
      </c>
      <c r="F3521" s="232">
        <v>16</v>
      </c>
      <c r="G3521" s="232" t="s">
        <v>1316</v>
      </c>
      <c r="H3521" s="233">
        <v>1.216</v>
      </c>
      <c r="I3521" s="233">
        <v>0</v>
      </c>
      <c r="J3521" s="233">
        <v>0</v>
      </c>
      <c r="K3521" s="234">
        <v>0</v>
      </c>
      <c r="L3521" s="233">
        <v>0</v>
      </c>
      <c r="M3521" s="234">
        <v>0</v>
      </c>
      <c r="N3521" s="233">
        <v>0</v>
      </c>
      <c r="O3521" s="233">
        <v>0</v>
      </c>
      <c r="P3521" s="233">
        <v>0</v>
      </c>
      <c r="Q3521" s="234">
        <v>0</v>
      </c>
      <c r="R3521" s="233">
        <v>0</v>
      </c>
      <c r="S3521" s="234">
        <v>0</v>
      </c>
      <c r="T3521" s="233">
        <v>0</v>
      </c>
      <c r="U3521" s="235">
        <f t="shared" si="378"/>
        <v>887.68</v>
      </c>
      <c r="V3521" s="227">
        <f t="shared" si="379"/>
        <v>0</v>
      </c>
      <c r="W3521" s="227">
        <f t="shared" si="380"/>
        <v>0</v>
      </c>
      <c r="X3521" s="227">
        <f t="shared" si="383"/>
        <v>0</v>
      </c>
      <c r="Y3521" s="227">
        <f t="shared" si="381"/>
        <v>0</v>
      </c>
      <c r="Z3521" s="227">
        <f t="shared" si="382"/>
        <v>0</v>
      </c>
      <c r="AA3521" s="227">
        <f t="shared" si="384"/>
        <v>0</v>
      </c>
    </row>
    <row r="3522" spans="2:27" ht="13.5" hidden="1">
      <c r="B3522" s="232" t="s">
        <v>1110</v>
      </c>
      <c r="C3522" s="232" t="s">
        <v>856</v>
      </c>
      <c r="D3522" s="232" t="s">
        <v>983</v>
      </c>
      <c r="E3522" s="232" t="s">
        <v>988</v>
      </c>
      <c r="F3522" s="232">
        <v>32</v>
      </c>
      <c r="G3522" s="232" t="s">
        <v>1345</v>
      </c>
      <c r="H3522" s="233">
        <v>2.4319999999999999</v>
      </c>
      <c r="I3522" s="233">
        <v>0</v>
      </c>
      <c r="J3522" s="233">
        <v>0</v>
      </c>
      <c r="K3522" s="234">
        <v>0</v>
      </c>
      <c r="L3522" s="233">
        <v>0</v>
      </c>
      <c r="M3522" s="234">
        <v>0</v>
      </c>
      <c r="N3522" s="233">
        <v>0</v>
      </c>
      <c r="O3522" s="233">
        <v>0</v>
      </c>
      <c r="P3522" s="233">
        <v>0</v>
      </c>
      <c r="Q3522" s="234">
        <v>0</v>
      </c>
      <c r="R3522" s="233">
        <v>0</v>
      </c>
      <c r="S3522" s="234">
        <v>0</v>
      </c>
      <c r="T3522" s="233">
        <v>0</v>
      </c>
      <c r="U3522" s="235">
        <f t="shared" si="378"/>
        <v>1775.36</v>
      </c>
      <c r="V3522" s="227">
        <f t="shared" si="379"/>
        <v>0</v>
      </c>
      <c r="W3522" s="227">
        <f t="shared" si="380"/>
        <v>0</v>
      </c>
      <c r="X3522" s="227">
        <f t="shared" si="383"/>
        <v>0</v>
      </c>
      <c r="Y3522" s="227">
        <f t="shared" si="381"/>
        <v>0</v>
      </c>
      <c r="Z3522" s="227">
        <f t="shared" si="382"/>
        <v>0</v>
      </c>
      <c r="AA3522" s="227">
        <f t="shared" si="384"/>
        <v>0</v>
      </c>
    </row>
    <row r="3523" spans="2:27" ht="13.5" hidden="1">
      <c r="B3523" s="232" t="s">
        <v>1110</v>
      </c>
      <c r="C3523" s="232" t="s">
        <v>857</v>
      </c>
      <c r="D3523" s="232" t="s">
        <v>983</v>
      </c>
      <c r="E3523" s="232" t="s">
        <v>988</v>
      </c>
      <c r="F3523" s="232">
        <v>2</v>
      </c>
      <c r="G3523" s="232" t="s">
        <v>1311</v>
      </c>
      <c r="H3523" s="233">
        <v>0.152</v>
      </c>
      <c r="I3523" s="233">
        <v>0</v>
      </c>
      <c r="J3523" s="233">
        <v>0</v>
      </c>
      <c r="K3523" s="234">
        <v>0</v>
      </c>
      <c r="L3523" s="233">
        <v>0</v>
      </c>
      <c r="M3523" s="234">
        <v>0</v>
      </c>
      <c r="N3523" s="233">
        <v>0</v>
      </c>
      <c r="O3523" s="233">
        <v>0</v>
      </c>
      <c r="P3523" s="233">
        <v>0</v>
      </c>
      <c r="Q3523" s="234">
        <v>0</v>
      </c>
      <c r="R3523" s="233">
        <v>0</v>
      </c>
      <c r="S3523" s="234">
        <v>0</v>
      </c>
      <c r="T3523" s="233">
        <v>0</v>
      </c>
      <c r="U3523" s="235">
        <f t="shared" si="378"/>
        <v>110.96</v>
      </c>
      <c r="V3523" s="227">
        <f t="shared" si="379"/>
        <v>0</v>
      </c>
      <c r="W3523" s="227">
        <f t="shared" si="380"/>
        <v>0</v>
      </c>
      <c r="X3523" s="227">
        <f t="shared" si="383"/>
        <v>0</v>
      </c>
      <c r="Y3523" s="227">
        <f t="shared" si="381"/>
        <v>0</v>
      </c>
      <c r="Z3523" s="227">
        <f t="shared" si="382"/>
        <v>0</v>
      </c>
      <c r="AA3523" s="227">
        <f t="shared" si="384"/>
        <v>0</v>
      </c>
    </row>
    <row r="3524" spans="2:27" ht="13.5" hidden="1">
      <c r="B3524" s="232" t="s">
        <v>1110</v>
      </c>
      <c r="C3524" s="232" t="s">
        <v>858</v>
      </c>
      <c r="D3524" s="232" t="s">
        <v>983</v>
      </c>
      <c r="E3524" s="232" t="s">
        <v>988</v>
      </c>
      <c r="F3524" s="232">
        <v>96</v>
      </c>
      <c r="G3524" s="232" t="s">
        <v>1365</v>
      </c>
      <c r="H3524" s="233">
        <v>7.2960000000000003</v>
      </c>
      <c r="I3524" s="233">
        <v>0</v>
      </c>
      <c r="J3524" s="233">
        <v>0</v>
      </c>
      <c r="K3524" s="234">
        <v>0</v>
      </c>
      <c r="L3524" s="233">
        <v>0</v>
      </c>
      <c r="M3524" s="234">
        <v>0</v>
      </c>
      <c r="N3524" s="233">
        <v>0</v>
      </c>
      <c r="O3524" s="233">
        <v>0</v>
      </c>
      <c r="P3524" s="233">
        <v>0</v>
      </c>
      <c r="Q3524" s="234">
        <v>0</v>
      </c>
      <c r="R3524" s="233">
        <v>0</v>
      </c>
      <c r="S3524" s="234">
        <v>0</v>
      </c>
      <c r="T3524" s="233">
        <v>0</v>
      </c>
      <c r="U3524" s="235">
        <f t="shared" ref="U3524:U3587" si="385">H3524*hour_M</f>
        <v>5326.08</v>
      </c>
      <c r="V3524" s="227">
        <f t="shared" ref="V3524:V3587" si="386">J3524*hour_M</f>
        <v>0</v>
      </c>
      <c r="W3524" s="227">
        <f t="shared" ref="W3524:W3587" si="387">K3524/12+L3524*hour_M</f>
        <v>0</v>
      </c>
      <c r="X3524" s="227">
        <f t="shared" si="383"/>
        <v>0</v>
      </c>
      <c r="Y3524" s="227">
        <f t="shared" ref="Y3524:Y3587" si="388">P3524*hour_M</f>
        <v>0</v>
      </c>
      <c r="Z3524" s="227">
        <f t="shared" ref="Z3524:Z3587" si="389">Q3524/36+R3524*hour_M</f>
        <v>0</v>
      </c>
      <c r="AA3524" s="227">
        <f t="shared" si="384"/>
        <v>0</v>
      </c>
    </row>
    <row r="3525" spans="2:27" ht="13.5" hidden="1">
      <c r="B3525" s="232" t="s">
        <v>1110</v>
      </c>
      <c r="C3525" s="232" t="s">
        <v>859</v>
      </c>
      <c r="D3525" s="232" t="s">
        <v>983</v>
      </c>
      <c r="E3525" s="232" t="s">
        <v>988</v>
      </c>
      <c r="F3525" s="232">
        <v>4</v>
      </c>
      <c r="G3525" s="232" t="s">
        <v>1312</v>
      </c>
      <c r="H3525" s="233">
        <v>0.30399999999999999</v>
      </c>
      <c r="I3525" s="233">
        <v>0</v>
      </c>
      <c r="J3525" s="233">
        <v>0</v>
      </c>
      <c r="K3525" s="234">
        <v>0</v>
      </c>
      <c r="L3525" s="233">
        <v>0</v>
      </c>
      <c r="M3525" s="234">
        <v>0</v>
      </c>
      <c r="N3525" s="233">
        <v>0</v>
      </c>
      <c r="O3525" s="233">
        <v>0</v>
      </c>
      <c r="P3525" s="233">
        <v>0</v>
      </c>
      <c r="Q3525" s="234">
        <v>0</v>
      </c>
      <c r="R3525" s="233">
        <v>0</v>
      </c>
      <c r="S3525" s="234">
        <v>0</v>
      </c>
      <c r="T3525" s="233">
        <v>0</v>
      </c>
      <c r="U3525" s="235">
        <f t="shared" si="385"/>
        <v>221.92</v>
      </c>
      <c r="V3525" s="227">
        <f t="shared" si="386"/>
        <v>0</v>
      </c>
      <c r="W3525" s="227">
        <f t="shared" si="387"/>
        <v>0</v>
      </c>
      <c r="X3525" s="227">
        <f t="shared" ref="X3525:X3588" si="390">M3525/12</f>
        <v>0</v>
      </c>
      <c r="Y3525" s="227">
        <f t="shared" si="388"/>
        <v>0</v>
      </c>
      <c r="Z3525" s="227">
        <f t="shared" si="389"/>
        <v>0</v>
      </c>
      <c r="AA3525" s="227">
        <f t="shared" ref="AA3525:AA3588" si="391">S3525/36</f>
        <v>0</v>
      </c>
    </row>
    <row r="3526" spans="2:27" ht="13.5" hidden="1">
      <c r="B3526" s="232" t="s">
        <v>1110</v>
      </c>
      <c r="C3526" s="232" t="s">
        <v>1389</v>
      </c>
      <c r="D3526" s="232" t="s">
        <v>983</v>
      </c>
      <c r="E3526" s="232" t="s">
        <v>988</v>
      </c>
      <c r="F3526" s="232">
        <v>48</v>
      </c>
      <c r="G3526" s="232" t="s">
        <v>1356</v>
      </c>
      <c r="H3526" s="233">
        <v>4.2720000000000002</v>
      </c>
      <c r="I3526" s="233">
        <v>0</v>
      </c>
      <c r="J3526" s="233">
        <v>2.69136</v>
      </c>
      <c r="K3526" s="234">
        <v>11227</v>
      </c>
      <c r="L3526" s="233">
        <v>1.2816000000000001</v>
      </c>
      <c r="M3526" s="234">
        <v>22005</v>
      </c>
      <c r="N3526" s="233">
        <v>0</v>
      </c>
      <c r="O3526" s="233">
        <v>0</v>
      </c>
      <c r="P3526" s="233">
        <v>1.7716837999999999</v>
      </c>
      <c r="Q3526" s="234">
        <v>21555</v>
      </c>
      <c r="R3526" s="233">
        <v>0.82022399999999995</v>
      </c>
      <c r="S3526" s="234">
        <v>40524</v>
      </c>
      <c r="T3526" s="233">
        <v>0</v>
      </c>
      <c r="U3526" s="235">
        <f t="shared" si="385"/>
        <v>3118.5600000000004</v>
      </c>
      <c r="V3526" s="227">
        <f t="shared" si="386"/>
        <v>1964.6928</v>
      </c>
      <c r="W3526" s="227">
        <f t="shared" si="387"/>
        <v>1871.1513333333335</v>
      </c>
      <c r="X3526" s="227">
        <f t="shared" si="390"/>
        <v>1833.75</v>
      </c>
      <c r="Y3526" s="227">
        <f t="shared" si="388"/>
        <v>1293.329174</v>
      </c>
      <c r="Z3526" s="227">
        <f t="shared" si="389"/>
        <v>1197.51352</v>
      </c>
      <c r="AA3526" s="227">
        <f t="shared" si="391"/>
        <v>1125.6666666666667</v>
      </c>
    </row>
    <row r="3527" spans="2:27" ht="13.5" hidden="1">
      <c r="B3527" s="232" t="s">
        <v>1110</v>
      </c>
      <c r="C3527" s="232" t="s">
        <v>1390</v>
      </c>
      <c r="D3527" s="232" t="s">
        <v>983</v>
      </c>
      <c r="E3527" s="232" t="s">
        <v>988</v>
      </c>
      <c r="F3527" s="232">
        <v>64</v>
      </c>
      <c r="G3527" s="232" t="s">
        <v>1364</v>
      </c>
      <c r="H3527" s="233">
        <v>5.6959999999999997</v>
      </c>
      <c r="I3527" s="233">
        <v>0</v>
      </c>
      <c r="J3527" s="233">
        <v>3.5884800000000001</v>
      </c>
      <c r="K3527" s="234">
        <v>14969</v>
      </c>
      <c r="L3527" s="233">
        <v>1.7088000000000001</v>
      </c>
      <c r="M3527" s="234">
        <v>29339</v>
      </c>
      <c r="N3527" s="233">
        <v>0</v>
      </c>
      <c r="O3527" s="233">
        <v>0</v>
      </c>
      <c r="P3527" s="233">
        <v>2.3622451</v>
      </c>
      <c r="Q3527" s="234">
        <v>28741</v>
      </c>
      <c r="R3527" s="233">
        <v>1.0936319999999999</v>
      </c>
      <c r="S3527" s="234">
        <v>54032</v>
      </c>
      <c r="T3527" s="233">
        <v>0</v>
      </c>
      <c r="U3527" s="235">
        <f t="shared" si="385"/>
        <v>4158.08</v>
      </c>
      <c r="V3527" s="227">
        <f t="shared" si="386"/>
        <v>2619.5904</v>
      </c>
      <c r="W3527" s="227">
        <f t="shared" si="387"/>
        <v>2494.8406666666669</v>
      </c>
      <c r="X3527" s="227">
        <f t="shared" si="390"/>
        <v>2444.9166666666665</v>
      </c>
      <c r="Y3527" s="227">
        <f t="shared" si="388"/>
        <v>1724.4389229999999</v>
      </c>
      <c r="Z3527" s="227">
        <f t="shared" si="389"/>
        <v>1596.712471111111</v>
      </c>
      <c r="AA3527" s="227">
        <f t="shared" si="391"/>
        <v>1500.8888888888889</v>
      </c>
    </row>
    <row r="3528" spans="2:27" ht="13.5" hidden="1">
      <c r="B3528" s="232" t="s">
        <v>1110</v>
      </c>
      <c r="C3528" s="232" t="s">
        <v>1391</v>
      </c>
      <c r="D3528" s="232" t="s">
        <v>983</v>
      </c>
      <c r="E3528" s="232" t="s">
        <v>988</v>
      </c>
      <c r="F3528" s="232">
        <v>96</v>
      </c>
      <c r="G3528" s="232" t="s">
        <v>1365</v>
      </c>
      <c r="H3528" s="233">
        <v>8.5440000000000005</v>
      </c>
      <c r="I3528" s="233">
        <v>0</v>
      </c>
      <c r="J3528" s="233">
        <v>5.3827199999999999</v>
      </c>
      <c r="K3528" s="234">
        <v>22454</v>
      </c>
      <c r="L3528" s="233">
        <v>2.5632000000000001</v>
      </c>
      <c r="M3528" s="234">
        <v>44009</v>
      </c>
      <c r="N3528" s="233">
        <v>0</v>
      </c>
      <c r="O3528" s="233">
        <v>0</v>
      </c>
      <c r="P3528" s="233">
        <v>3.5433677000000001</v>
      </c>
      <c r="Q3528" s="234">
        <v>43111</v>
      </c>
      <c r="R3528" s="233">
        <v>1.6404479999999999</v>
      </c>
      <c r="S3528" s="234">
        <v>81049</v>
      </c>
      <c r="T3528" s="233">
        <v>0</v>
      </c>
      <c r="U3528" s="235">
        <f t="shared" si="385"/>
        <v>6237.1200000000008</v>
      </c>
      <c r="V3528" s="227">
        <f t="shared" si="386"/>
        <v>3929.3856000000001</v>
      </c>
      <c r="W3528" s="227">
        <f t="shared" si="387"/>
        <v>3742.3026666666669</v>
      </c>
      <c r="X3528" s="227">
        <f t="shared" si="390"/>
        <v>3667.4166666666665</v>
      </c>
      <c r="Y3528" s="227">
        <f t="shared" si="388"/>
        <v>2586.6584210000001</v>
      </c>
      <c r="Z3528" s="227">
        <f t="shared" si="389"/>
        <v>2395.0548177777778</v>
      </c>
      <c r="AA3528" s="227">
        <f t="shared" si="391"/>
        <v>2251.3611111111113</v>
      </c>
    </row>
    <row r="3529" spans="2:27" ht="13.5" hidden="1">
      <c r="B3529" s="232" t="s">
        <v>1110</v>
      </c>
      <c r="C3529" s="232" t="s">
        <v>1392</v>
      </c>
      <c r="D3529" s="232" t="s">
        <v>983</v>
      </c>
      <c r="E3529" s="232" t="s">
        <v>988</v>
      </c>
      <c r="F3529" s="232">
        <v>8</v>
      </c>
      <c r="G3529" s="232" t="s">
        <v>1317</v>
      </c>
      <c r="H3529" s="233">
        <v>0.71199999999999997</v>
      </c>
      <c r="I3529" s="233">
        <v>0</v>
      </c>
      <c r="J3529" s="233">
        <v>0.44856000000000001</v>
      </c>
      <c r="K3529" s="234">
        <v>1871</v>
      </c>
      <c r="L3529" s="233">
        <v>0.21360000000000001</v>
      </c>
      <c r="M3529" s="234">
        <v>3667</v>
      </c>
      <c r="N3529" s="233">
        <v>0</v>
      </c>
      <c r="O3529" s="233">
        <v>0</v>
      </c>
      <c r="P3529" s="233">
        <v>0.2952806</v>
      </c>
      <c r="Q3529" s="234">
        <v>3593</v>
      </c>
      <c r="R3529" s="233">
        <v>0.13670399999999999</v>
      </c>
      <c r="S3529" s="234">
        <v>6754</v>
      </c>
      <c r="T3529" s="233">
        <v>0</v>
      </c>
      <c r="U3529" s="235">
        <f t="shared" si="385"/>
        <v>519.76</v>
      </c>
      <c r="V3529" s="227">
        <f t="shared" si="386"/>
        <v>327.44880000000001</v>
      </c>
      <c r="W3529" s="227">
        <f t="shared" si="387"/>
        <v>311.84466666666663</v>
      </c>
      <c r="X3529" s="227">
        <f t="shared" si="390"/>
        <v>305.58333333333331</v>
      </c>
      <c r="Y3529" s="227">
        <f t="shared" si="388"/>
        <v>215.55483799999999</v>
      </c>
      <c r="Z3529" s="227">
        <f t="shared" si="389"/>
        <v>199.59947555555556</v>
      </c>
      <c r="AA3529" s="227">
        <f t="shared" si="391"/>
        <v>187.61111111111111</v>
      </c>
    </row>
    <row r="3530" spans="2:27" ht="13.5" hidden="1">
      <c r="B3530" s="232" t="s">
        <v>1110</v>
      </c>
      <c r="C3530" s="232" t="s">
        <v>1393</v>
      </c>
      <c r="D3530" s="232" t="s">
        <v>983</v>
      </c>
      <c r="E3530" s="232" t="s">
        <v>988</v>
      </c>
      <c r="F3530" s="232">
        <v>16</v>
      </c>
      <c r="G3530" s="232" t="s">
        <v>1316</v>
      </c>
      <c r="H3530" s="233">
        <v>1.4239999999999999</v>
      </c>
      <c r="I3530" s="233">
        <v>0</v>
      </c>
      <c r="J3530" s="233">
        <v>0.89712000000000003</v>
      </c>
      <c r="K3530" s="234">
        <v>3742</v>
      </c>
      <c r="L3530" s="233">
        <v>0.42720000000000002</v>
      </c>
      <c r="M3530" s="234">
        <v>7335</v>
      </c>
      <c r="N3530" s="233">
        <v>0</v>
      </c>
      <c r="O3530" s="233">
        <v>0</v>
      </c>
      <c r="P3530" s="233">
        <v>0.59056129999999996</v>
      </c>
      <c r="Q3530" s="234">
        <v>7185</v>
      </c>
      <c r="R3530" s="233">
        <v>0.27340799999999998</v>
      </c>
      <c r="S3530" s="234">
        <v>13508</v>
      </c>
      <c r="T3530" s="233">
        <v>0</v>
      </c>
      <c r="U3530" s="235">
        <f t="shared" si="385"/>
        <v>1039.52</v>
      </c>
      <c r="V3530" s="227">
        <f t="shared" si="386"/>
        <v>654.89760000000001</v>
      </c>
      <c r="W3530" s="227">
        <f t="shared" si="387"/>
        <v>623.68933333333325</v>
      </c>
      <c r="X3530" s="227">
        <f t="shared" si="390"/>
        <v>611.25</v>
      </c>
      <c r="Y3530" s="227">
        <f t="shared" si="388"/>
        <v>431.10974899999997</v>
      </c>
      <c r="Z3530" s="227">
        <f t="shared" si="389"/>
        <v>399.17117333333334</v>
      </c>
      <c r="AA3530" s="227">
        <f t="shared" si="391"/>
        <v>375.22222222222223</v>
      </c>
    </row>
    <row r="3531" spans="2:27" ht="13.5" hidden="1">
      <c r="B3531" s="232" t="s">
        <v>1110</v>
      </c>
      <c r="C3531" s="232" t="s">
        <v>1394</v>
      </c>
      <c r="D3531" s="232" t="s">
        <v>983</v>
      </c>
      <c r="E3531" s="232" t="s">
        <v>988</v>
      </c>
      <c r="F3531" s="232">
        <v>32</v>
      </c>
      <c r="G3531" s="232" t="s">
        <v>1345</v>
      </c>
      <c r="H3531" s="233">
        <v>2.8479999999999999</v>
      </c>
      <c r="I3531" s="233">
        <v>0</v>
      </c>
      <c r="J3531" s="233">
        <v>1.7942400000000001</v>
      </c>
      <c r="K3531" s="234">
        <v>7485</v>
      </c>
      <c r="L3531" s="233">
        <v>0.85440000000000005</v>
      </c>
      <c r="M3531" s="234">
        <v>14670</v>
      </c>
      <c r="N3531" s="233">
        <v>0</v>
      </c>
      <c r="O3531" s="233">
        <v>0</v>
      </c>
      <c r="P3531" s="233">
        <v>1.1811225999999999</v>
      </c>
      <c r="Q3531" s="234">
        <v>14370</v>
      </c>
      <c r="R3531" s="233">
        <v>0.54681599999999997</v>
      </c>
      <c r="S3531" s="234">
        <v>27016</v>
      </c>
      <c r="T3531" s="233">
        <v>0</v>
      </c>
      <c r="U3531" s="235">
        <f t="shared" si="385"/>
        <v>2079.04</v>
      </c>
      <c r="V3531" s="227">
        <f t="shared" si="386"/>
        <v>1309.7952</v>
      </c>
      <c r="W3531" s="227">
        <f t="shared" si="387"/>
        <v>1247.462</v>
      </c>
      <c r="X3531" s="227">
        <f t="shared" si="390"/>
        <v>1222.5</v>
      </c>
      <c r="Y3531" s="227">
        <f t="shared" si="388"/>
        <v>862.21949799999993</v>
      </c>
      <c r="Z3531" s="227">
        <f t="shared" si="389"/>
        <v>798.34234666666669</v>
      </c>
      <c r="AA3531" s="227">
        <f t="shared" si="391"/>
        <v>750.44444444444446</v>
      </c>
    </row>
    <row r="3532" spans="2:27" ht="13.5" hidden="1">
      <c r="B3532" s="232" t="s">
        <v>1110</v>
      </c>
      <c r="C3532" s="232" t="s">
        <v>1395</v>
      </c>
      <c r="D3532" s="232" t="s">
        <v>983</v>
      </c>
      <c r="E3532" s="232" t="s">
        <v>988</v>
      </c>
      <c r="F3532" s="232">
        <v>2</v>
      </c>
      <c r="G3532" s="232" t="s">
        <v>1311</v>
      </c>
      <c r="H3532" s="233">
        <v>0.17799999999999999</v>
      </c>
      <c r="I3532" s="233">
        <v>0</v>
      </c>
      <c r="J3532" s="233">
        <v>0.11214</v>
      </c>
      <c r="K3532" s="234">
        <v>468</v>
      </c>
      <c r="L3532" s="233">
        <v>5.3400000000000003E-2</v>
      </c>
      <c r="M3532" s="234">
        <v>917</v>
      </c>
      <c r="N3532" s="233">
        <v>0</v>
      </c>
      <c r="O3532" s="233">
        <v>0</v>
      </c>
      <c r="P3532" s="233">
        <v>7.3820200000000002E-2</v>
      </c>
      <c r="Q3532" s="234">
        <v>898</v>
      </c>
      <c r="R3532" s="233">
        <v>3.4175999999999998E-2</v>
      </c>
      <c r="S3532" s="234">
        <v>1689</v>
      </c>
      <c r="T3532" s="233">
        <v>0</v>
      </c>
      <c r="U3532" s="235">
        <f t="shared" si="385"/>
        <v>129.94</v>
      </c>
      <c r="V3532" s="227">
        <f t="shared" si="386"/>
        <v>81.862200000000001</v>
      </c>
      <c r="W3532" s="227">
        <f t="shared" si="387"/>
        <v>77.981999999999999</v>
      </c>
      <c r="X3532" s="227">
        <f t="shared" si="390"/>
        <v>76.416666666666671</v>
      </c>
      <c r="Y3532" s="227">
        <f t="shared" si="388"/>
        <v>53.888746000000005</v>
      </c>
      <c r="Z3532" s="227">
        <f t="shared" si="389"/>
        <v>49.892924444444446</v>
      </c>
      <c r="AA3532" s="227">
        <f t="shared" si="391"/>
        <v>46.916666666666664</v>
      </c>
    </row>
    <row r="3533" spans="2:27" ht="13.5" hidden="1">
      <c r="B3533" s="232" t="s">
        <v>1110</v>
      </c>
      <c r="C3533" s="232" t="s">
        <v>1396</v>
      </c>
      <c r="D3533" s="232" t="s">
        <v>983</v>
      </c>
      <c r="E3533" s="232" t="s">
        <v>988</v>
      </c>
      <c r="F3533" s="232">
        <v>96</v>
      </c>
      <c r="G3533" s="232" t="s">
        <v>1365</v>
      </c>
      <c r="H3533" s="233">
        <v>8.5440000000000005</v>
      </c>
      <c r="I3533" s="233">
        <v>0</v>
      </c>
      <c r="J3533" s="233">
        <v>5.3827199999999999</v>
      </c>
      <c r="K3533" s="234">
        <v>22454</v>
      </c>
      <c r="L3533" s="233">
        <v>2.5632000000000001</v>
      </c>
      <c r="M3533" s="234">
        <v>44009</v>
      </c>
      <c r="N3533" s="233">
        <v>0</v>
      </c>
      <c r="O3533" s="233">
        <v>0</v>
      </c>
      <c r="P3533" s="233">
        <v>3.5433677000000001</v>
      </c>
      <c r="Q3533" s="234">
        <v>43111</v>
      </c>
      <c r="R3533" s="233">
        <v>1.6404479999999999</v>
      </c>
      <c r="S3533" s="234">
        <v>81049</v>
      </c>
      <c r="T3533" s="233">
        <v>0</v>
      </c>
      <c r="U3533" s="235">
        <f t="shared" si="385"/>
        <v>6237.1200000000008</v>
      </c>
      <c r="V3533" s="227">
        <f t="shared" si="386"/>
        <v>3929.3856000000001</v>
      </c>
      <c r="W3533" s="227">
        <f t="shared" si="387"/>
        <v>3742.3026666666669</v>
      </c>
      <c r="X3533" s="227">
        <f t="shared" si="390"/>
        <v>3667.4166666666665</v>
      </c>
      <c r="Y3533" s="227">
        <f t="shared" si="388"/>
        <v>2586.6584210000001</v>
      </c>
      <c r="Z3533" s="227">
        <f t="shared" si="389"/>
        <v>2395.0548177777778</v>
      </c>
      <c r="AA3533" s="227">
        <f t="shared" si="391"/>
        <v>2251.3611111111113</v>
      </c>
    </row>
    <row r="3534" spans="2:27" ht="13.5" hidden="1">
      <c r="B3534" s="232" t="s">
        <v>1110</v>
      </c>
      <c r="C3534" s="232" t="s">
        <v>1397</v>
      </c>
      <c r="D3534" s="232" t="s">
        <v>983</v>
      </c>
      <c r="E3534" s="232" t="s">
        <v>988</v>
      </c>
      <c r="F3534" s="232">
        <v>4</v>
      </c>
      <c r="G3534" s="232" t="s">
        <v>1312</v>
      </c>
      <c r="H3534" s="233">
        <v>0.35599999999999998</v>
      </c>
      <c r="I3534" s="233">
        <v>0</v>
      </c>
      <c r="J3534" s="233">
        <v>0.22428000000000001</v>
      </c>
      <c r="K3534" s="234">
        <v>936</v>
      </c>
      <c r="L3534" s="233">
        <v>0.10680000000000001</v>
      </c>
      <c r="M3534" s="234">
        <v>1834</v>
      </c>
      <c r="N3534" s="233">
        <v>0</v>
      </c>
      <c r="O3534" s="233">
        <v>0</v>
      </c>
      <c r="P3534" s="233">
        <v>0.1476403</v>
      </c>
      <c r="Q3534" s="234">
        <v>1796</v>
      </c>
      <c r="R3534" s="233">
        <v>6.8351999999999996E-2</v>
      </c>
      <c r="S3534" s="234">
        <v>3377</v>
      </c>
      <c r="T3534" s="233">
        <v>0</v>
      </c>
      <c r="U3534" s="235">
        <f t="shared" si="385"/>
        <v>259.88</v>
      </c>
      <c r="V3534" s="227">
        <f t="shared" si="386"/>
        <v>163.7244</v>
      </c>
      <c r="W3534" s="227">
        <f t="shared" si="387"/>
        <v>155.964</v>
      </c>
      <c r="X3534" s="227">
        <f t="shared" si="390"/>
        <v>152.83333333333334</v>
      </c>
      <c r="Y3534" s="227">
        <f t="shared" si="388"/>
        <v>107.77741899999999</v>
      </c>
      <c r="Z3534" s="227">
        <f t="shared" si="389"/>
        <v>99.785848888888893</v>
      </c>
      <c r="AA3534" s="227">
        <f t="shared" si="391"/>
        <v>93.805555555555557</v>
      </c>
    </row>
    <row r="3535" spans="2:27" ht="13.5" hidden="1">
      <c r="B3535" s="232" t="s">
        <v>1110</v>
      </c>
      <c r="C3535" s="232" t="s">
        <v>1398</v>
      </c>
      <c r="D3535" s="232" t="s">
        <v>983</v>
      </c>
      <c r="E3535" s="232" t="s">
        <v>988</v>
      </c>
      <c r="F3535" s="232">
        <v>48</v>
      </c>
      <c r="G3535" s="232" t="s">
        <v>1356</v>
      </c>
      <c r="H3535" s="233">
        <v>4.7759999999999998</v>
      </c>
      <c r="I3535" s="233">
        <v>0</v>
      </c>
      <c r="J3535" s="233">
        <v>3.00888</v>
      </c>
      <c r="K3535" s="234">
        <v>12551</v>
      </c>
      <c r="L3535" s="233">
        <v>1.4328000000000001</v>
      </c>
      <c r="M3535" s="234">
        <v>24601</v>
      </c>
      <c r="N3535" s="233">
        <v>0</v>
      </c>
      <c r="O3535" s="233">
        <v>0</v>
      </c>
      <c r="P3535" s="233">
        <v>1.99102</v>
      </c>
      <c r="Q3535" s="234">
        <v>24224</v>
      </c>
      <c r="R3535" s="233">
        <v>0.92176999999999998</v>
      </c>
      <c r="S3535" s="234">
        <v>45541</v>
      </c>
      <c r="T3535" s="233">
        <v>0</v>
      </c>
      <c r="U3535" s="235">
        <f t="shared" si="385"/>
        <v>3486.48</v>
      </c>
      <c r="V3535" s="227">
        <f t="shared" si="386"/>
        <v>2196.4823999999999</v>
      </c>
      <c r="W3535" s="227">
        <f t="shared" si="387"/>
        <v>2091.8606666666665</v>
      </c>
      <c r="X3535" s="227">
        <f t="shared" si="390"/>
        <v>2050.0833333333335</v>
      </c>
      <c r="Y3535" s="227">
        <f t="shared" si="388"/>
        <v>1453.4446</v>
      </c>
      <c r="Z3535" s="227">
        <f t="shared" si="389"/>
        <v>1345.7809888888889</v>
      </c>
      <c r="AA3535" s="227">
        <f t="shared" si="391"/>
        <v>1265.0277777777778</v>
      </c>
    </row>
    <row r="3536" spans="2:27" ht="13.5" hidden="1">
      <c r="B3536" s="232" t="s">
        <v>1110</v>
      </c>
      <c r="C3536" s="232" t="s">
        <v>1399</v>
      </c>
      <c r="D3536" s="232" t="s">
        <v>983</v>
      </c>
      <c r="E3536" s="232" t="s">
        <v>988</v>
      </c>
      <c r="F3536" s="232">
        <v>64</v>
      </c>
      <c r="G3536" s="232" t="s">
        <v>1364</v>
      </c>
      <c r="H3536" s="233">
        <v>6.3680000000000003</v>
      </c>
      <c r="I3536" s="233">
        <v>0</v>
      </c>
      <c r="J3536" s="233">
        <v>4.0118400000000003</v>
      </c>
      <c r="K3536" s="234">
        <v>16735</v>
      </c>
      <c r="L3536" s="233">
        <v>1.9104000000000001</v>
      </c>
      <c r="M3536" s="234">
        <v>32801</v>
      </c>
      <c r="N3536" s="233">
        <v>0</v>
      </c>
      <c r="O3536" s="233">
        <v>0</v>
      </c>
      <c r="P3536" s="233">
        <v>2.65469</v>
      </c>
      <c r="Q3536" s="234">
        <v>32299</v>
      </c>
      <c r="R3536" s="233">
        <v>1.22902</v>
      </c>
      <c r="S3536" s="234">
        <v>60722</v>
      </c>
      <c r="T3536" s="233">
        <v>0</v>
      </c>
      <c r="U3536" s="235">
        <f t="shared" si="385"/>
        <v>4648.6400000000003</v>
      </c>
      <c r="V3536" s="227">
        <f t="shared" si="386"/>
        <v>2928.6432000000004</v>
      </c>
      <c r="W3536" s="227">
        <f t="shared" si="387"/>
        <v>2789.1753333333336</v>
      </c>
      <c r="X3536" s="227">
        <f t="shared" si="390"/>
        <v>2733.4166666666665</v>
      </c>
      <c r="Y3536" s="227">
        <f t="shared" si="388"/>
        <v>1937.9237000000001</v>
      </c>
      <c r="Z3536" s="227">
        <f t="shared" si="389"/>
        <v>1794.3790444444444</v>
      </c>
      <c r="AA3536" s="227">
        <f t="shared" si="391"/>
        <v>1686.7222222222222</v>
      </c>
    </row>
    <row r="3537" spans="2:27" ht="13.5" hidden="1">
      <c r="B3537" s="232" t="s">
        <v>1110</v>
      </c>
      <c r="C3537" s="232" t="s">
        <v>1400</v>
      </c>
      <c r="D3537" s="232" t="s">
        <v>983</v>
      </c>
      <c r="E3537" s="232" t="s">
        <v>988</v>
      </c>
      <c r="F3537" s="232">
        <v>96</v>
      </c>
      <c r="G3537" s="232" t="s">
        <v>1365</v>
      </c>
      <c r="H3537" s="233">
        <v>9.5519999999999996</v>
      </c>
      <c r="I3537" s="233">
        <v>0</v>
      </c>
      <c r="J3537" s="233">
        <v>6.01776</v>
      </c>
      <c r="K3537" s="234">
        <v>25103</v>
      </c>
      <c r="L3537" s="233">
        <v>2.8656000000000001</v>
      </c>
      <c r="M3537" s="234">
        <v>49201</v>
      </c>
      <c r="N3537" s="233">
        <v>0</v>
      </c>
      <c r="O3537" s="233">
        <v>0</v>
      </c>
      <c r="P3537" s="233">
        <v>3.98204</v>
      </c>
      <c r="Q3537" s="234">
        <v>48448</v>
      </c>
      <c r="R3537" s="233">
        <v>1.84354</v>
      </c>
      <c r="S3537" s="234">
        <v>91082</v>
      </c>
      <c r="T3537" s="233">
        <v>0</v>
      </c>
      <c r="U3537" s="235">
        <f t="shared" si="385"/>
        <v>6972.96</v>
      </c>
      <c r="V3537" s="227">
        <f t="shared" si="386"/>
        <v>4392.9647999999997</v>
      </c>
      <c r="W3537" s="227">
        <f t="shared" si="387"/>
        <v>4183.8046666666669</v>
      </c>
      <c r="X3537" s="227">
        <f t="shared" si="390"/>
        <v>4100.083333333333</v>
      </c>
      <c r="Y3537" s="227">
        <f t="shared" si="388"/>
        <v>2906.8892000000001</v>
      </c>
      <c r="Z3537" s="227">
        <f t="shared" si="389"/>
        <v>2691.5619777777779</v>
      </c>
      <c r="AA3537" s="227">
        <f t="shared" si="391"/>
        <v>2530.0555555555557</v>
      </c>
    </row>
    <row r="3538" spans="2:27" ht="13.5" hidden="1">
      <c r="B3538" s="232" t="s">
        <v>1110</v>
      </c>
      <c r="C3538" s="232" t="s">
        <v>1401</v>
      </c>
      <c r="D3538" s="232" t="s">
        <v>983</v>
      </c>
      <c r="E3538" s="232" t="s">
        <v>988</v>
      </c>
      <c r="F3538" s="232">
        <v>8</v>
      </c>
      <c r="G3538" s="232" t="s">
        <v>1317</v>
      </c>
      <c r="H3538" s="233">
        <v>0.79600000000000004</v>
      </c>
      <c r="I3538" s="233">
        <v>0</v>
      </c>
      <c r="J3538" s="233">
        <v>0.50148000000000004</v>
      </c>
      <c r="K3538" s="234">
        <v>2092</v>
      </c>
      <c r="L3538" s="233">
        <v>0.23880000000000001</v>
      </c>
      <c r="M3538" s="234">
        <v>4100</v>
      </c>
      <c r="N3538" s="233">
        <v>0</v>
      </c>
      <c r="O3538" s="233">
        <v>0</v>
      </c>
      <c r="P3538" s="233">
        <v>0.33184000000000002</v>
      </c>
      <c r="Q3538" s="234">
        <v>4037</v>
      </c>
      <c r="R3538" s="233">
        <v>0.15362999999999999</v>
      </c>
      <c r="S3538" s="234">
        <v>7590</v>
      </c>
      <c r="T3538" s="233">
        <v>0</v>
      </c>
      <c r="U3538" s="235">
        <f t="shared" si="385"/>
        <v>581.08000000000004</v>
      </c>
      <c r="V3538" s="227">
        <f t="shared" si="386"/>
        <v>366.08040000000005</v>
      </c>
      <c r="W3538" s="227">
        <f t="shared" si="387"/>
        <v>348.65733333333333</v>
      </c>
      <c r="X3538" s="227">
        <f t="shared" si="390"/>
        <v>341.66666666666669</v>
      </c>
      <c r="Y3538" s="227">
        <f t="shared" si="388"/>
        <v>242.24320000000003</v>
      </c>
      <c r="Z3538" s="227">
        <f t="shared" si="389"/>
        <v>224.28878888888886</v>
      </c>
      <c r="AA3538" s="227">
        <f t="shared" si="391"/>
        <v>210.83333333333334</v>
      </c>
    </row>
    <row r="3539" spans="2:27" ht="13.5" hidden="1">
      <c r="B3539" s="232" t="s">
        <v>1110</v>
      </c>
      <c r="C3539" s="232" t="s">
        <v>1402</v>
      </c>
      <c r="D3539" s="232" t="s">
        <v>983</v>
      </c>
      <c r="E3539" s="232" t="s">
        <v>988</v>
      </c>
      <c r="F3539" s="232">
        <v>16</v>
      </c>
      <c r="G3539" s="232" t="s">
        <v>1316</v>
      </c>
      <c r="H3539" s="233">
        <v>1.5920000000000001</v>
      </c>
      <c r="I3539" s="233">
        <v>0</v>
      </c>
      <c r="J3539" s="233">
        <v>1.0029600000000001</v>
      </c>
      <c r="K3539" s="234">
        <v>4184</v>
      </c>
      <c r="L3539" s="233">
        <v>0.47760000000000002</v>
      </c>
      <c r="M3539" s="234">
        <v>8200</v>
      </c>
      <c r="N3539" s="233">
        <v>0</v>
      </c>
      <c r="O3539" s="233">
        <v>0</v>
      </c>
      <c r="P3539" s="233">
        <v>0.66366999999999998</v>
      </c>
      <c r="Q3539" s="234">
        <v>8075</v>
      </c>
      <c r="R3539" s="233">
        <v>0.30725999999999998</v>
      </c>
      <c r="S3539" s="234">
        <v>15180</v>
      </c>
      <c r="T3539" s="233">
        <v>0</v>
      </c>
      <c r="U3539" s="235">
        <f t="shared" si="385"/>
        <v>1162.1600000000001</v>
      </c>
      <c r="V3539" s="227">
        <f t="shared" si="386"/>
        <v>732.16080000000011</v>
      </c>
      <c r="W3539" s="227">
        <f t="shared" si="387"/>
        <v>697.31466666666665</v>
      </c>
      <c r="X3539" s="227">
        <f t="shared" si="390"/>
        <v>683.33333333333337</v>
      </c>
      <c r="Y3539" s="227">
        <f t="shared" si="388"/>
        <v>484.47909999999996</v>
      </c>
      <c r="Z3539" s="227">
        <f t="shared" si="389"/>
        <v>448.60535555555555</v>
      </c>
      <c r="AA3539" s="227">
        <f t="shared" si="391"/>
        <v>421.66666666666669</v>
      </c>
    </row>
    <row r="3540" spans="2:27" ht="13.5" hidden="1">
      <c r="B3540" s="232" t="s">
        <v>1110</v>
      </c>
      <c r="C3540" s="232" t="s">
        <v>1403</v>
      </c>
      <c r="D3540" s="232" t="s">
        <v>983</v>
      </c>
      <c r="E3540" s="232" t="s">
        <v>988</v>
      </c>
      <c r="F3540" s="232">
        <v>32</v>
      </c>
      <c r="G3540" s="232" t="s">
        <v>1345</v>
      </c>
      <c r="H3540" s="233">
        <v>3.1840000000000002</v>
      </c>
      <c r="I3540" s="233">
        <v>0</v>
      </c>
      <c r="J3540" s="233">
        <v>2.0059200000000001</v>
      </c>
      <c r="K3540" s="234">
        <v>8368</v>
      </c>
      <c r="L3540" s="233">
        <v>0.95520000000000005</v>
      </c>
      <c r="M3540" s="234">
        <v>16400</v>
      </c>
      <c r="N3540" s="233">
        <v>0</v>
      </c>
      <c r="O3540" s="233">
        <v>0</v>
      </c>
      <c r="P3540" s="233">
        <v>1.32735</v>
      </c>
      <c r="Q3540" s="234">
        <v>16149</v>
      </c>
      <c r="R3540" s="233">
        <v>0.61451</v>
      </c>
      <c r="S3540" s="234">
        <v>30361</v>
      </c>
      <c r="T3540" s="233">
        <v>0</v>
      </c>
      <c r="U3540" s="235">
        <f t="shared" si="385"/>
        <v>2324.3200000000002</v>
      </c>
      <c r="V3540" s="227">
        <f t="shared" si="386"/>
        <v>1464.3216000000002</v>
      </c>
      <c r="W3540" s="227">
        <f t="shared" si="387"/>
        <v>1394.6293333333333</v>
      </c>
      <c r="X3540" s="227">
        <f t="shared" si="390"/>
        <v>1366.6666666666667</v>
      </c>
      <c r="Y3540" s="227">
        <f t="shared" si="388"/>
        <v>968.96550000000002</v>
      </c>
      <c r="Z3540" s="227">
        <f t="shared" si="389"/>
        <v>897.17563333333328</v>
      </c>
      <c r="AA3540" s="227">
        <f t="shared" si="391"/>
        <v>843.36111111111109</v>
      </c>
    </row>
    <row r="3541" spans="2:27" ht="13.5" hidden="1">
      <c r="B3541" s="232" t="s">
        <v>1110</v>
      </c>
      <c r="C3541" s="232" t="s">
        <v>1404</v>
      </c>
      <c r="D3541" s="232" t="s">
        <v>983</v>
      </c>
      <c r="E3541" s="232" t="s">
        <v>988</v>
      </c>
      <c r="F3541" s="232">
        <v>2</v>
      </c>
      <c r="G3541" s="232" t="s">
        <v>1311</v>
      </c>
      <c r="H3541" s="233">
        <v>0.19900000000000001</v>
      </c>
      <c r="I3541" s="233">
        <v>0</v>
      </c>
      <c r="J3541" s="233">
        <v>0.12537000000000001</v>
      </c>
      <c r="K3541" s="234">
        <v>523</v>
      </c>
      <c r="L3541" s="233">
        <v>5.9700000000000003E-2</v>
      </c>
      <c r="M3541" s="234">
        <v>1025</v>
      </c>
      <c r="N3541" s="233">
        <v>0</v>
      </c>
      <c r="O3541" s="233">
        <v>0</v>
      </c>
      <c r="P3541" s="233">
        <v>8.2960000000000006E-2</v>
      </c>
      <c r="Q3541" s="234">
        <v>1009</v>
      </c>
      <c r="R3541" s="233">
        <v>3.841E-2</v>
      </c>
      <c r="S3541" s="234">
        <v>1898</v>
      </c>
      <c r="T3541" s="233">
        <v>0</v>
      </c>
      <c r="U3541" s="235">
        <f t="shared" si="385"/>
        <v>145.27000000000001</v>
      </c>
      <c r="V3541" s="227">
        <f t="shared" si="386"/>
        <v>91.520100000000014</v>
      </c>
      <c r="W3541" s="227">
        <f t="shared" si="387"/>
        <v>87.164333333333332</v>
      </c>
      <c r="X3541" s="227">
        <f t="shared" si="390"/>
        <v>85.416666666666671</v>
      </c>
      <c r="Y3541" s="227">
        <f t="shared" si="388"/>
        <v>60.560800000000008</v>
      </c>
      <c r="Z3541" s="227">
        <f t="shared" si="389"/>
        <v>56.067077777777783</v>
      </c>
      <c r="AA3541" s="227">
        <f t="shared" si="391"/>
        <v>52.722222222222221</v>
      </c>
    </row>
    <row r="3542" spans="2:27" ht="13.5" hidden="1">
      <c r="B3542" s="232" t="s">
        <v>1110</v>
      </c>
      <c r="C3542" s="232" t="s">
        <v>1405</v>
      </c>
      <c r="D3542" s="232" t="s">
        <v>983</v>
      </c>
      <c r="E3542" s="232" t="s">
        <v>988</v>
      </c>
      <c r="F3542" s="232">
        <v>96</v>
      </c>
      <c r="G3542" s="232" t="s">
        <v>1365</v>
      </c>
      <c r="H3542" s="233">
        <v>9.5519999999999996</v>
      </c>
      <c r="I3542" s="233">
        <v>0</v>
      </c>
      <c r="J3542" s="233">
        <v>6.01776</v>
      </c>
      <c r="K3542" s="234">
        <v>25103</v>
      </c>
      <c r="L3542" s="233">
        <v>2.8656000000000001</v>
      </c>
      <c r="M3542" s="234">
        <v>49201</v>
      </c>
      <c r="N3542" s="233">
        <v>0</v>
      </c>
      <c r="O3542" s="233">
        <v>0</v>
      </c>
      <c r="P3542" s="233">
        <v>3.98204</v>
      </c>
      <c r="Q3542" s="234">
        <v>48448</v>
      </c>
      <c r="R3542" s="233">
        <v>1.84354</v>
      </c>
      <c r="S3542" s="234">
        <v>91082</v>
      </c>
      <c r="T3542" s="233">
        <v>0</v>
      </c>
      <c r="U3542" s="235">
        <f t="shared" si="385"/>
        <v>6972.96</v>
      </c>
      <c r="V3542" s="227">
        <f t="shared" si="386"/>
        <v>4392.9647999999997</v>
      </c>
      <c r="W3542" s="227">
        <f t="shared" si="387"/>
        <v>4183.8046666666669</v>
      </c>
      <c r="X3542" s="227">
        <f t="shared" si="390"/>
        <v>4100.083333333333</v>
      </c>
      <c r="Y3542" s="227">
        <f t="shared" si="388"/>
        <v>2906.8892000000001</v>
      </c>
      <c r="Z3542" s="227">
        <f t="shared" si="389"/>
        <v>2691.5619777777779</v>
      </c>
      <c r="AA3542" s="227">
        <f t="shared" si="391"/>
        <v>2530.0555555555557</v>
      </c>
    </row>
    <row r="3543" spans="2:27" ht="13.5" hidden="1">
      <c r="B3543" s="232" t="s">
        <v>1110</v>
      </c>
      <c r="C3543" s="232" t="s">
        <v>1406</v>
      </c>
      <c r="D3543" s="232" t="s">
        <v>983</v>
      </c>
      <c r="E3543" s="232" t="s">
        <v>988</v>
      </c>
      <c r="F3543" s="232">
        <v>4</v>
      </c>
      <c r="G3543" s="232" t="s">
        <v>1312</v>
      </c>
      <c r="H3543" s="233">
        <v>0.39800000000000002</v>
      </c>
      <c r="I3543" s="233">
        <v>0</v>
      </c>
      <c r="J3543" s="233">
        <v>0.25074000000000002</v>
      </c>
      <c r="K3543" s="234">
        <v>1046</v>
      </c>
      <c r="L3543" s="233">
        <v>0.11940000000000001</v>
      </c>
      <c r="M3543" s="234">
        <v>2050</v>
      </c>
      <c r="N3543" s="233">
        <v>0</v>
      </c>
      <c r="O3543" s="233">
        <v>0</v>
      </c>
      <c r="P3543" s="233">
        <v>0.16592000000000001</v>
      </c>
      <c r="Q3543" s="234">
        <v>2019</v>
      </c>
      <c r="R3543" s="233">
        <v>7.6810000000000003E-2</v>
      </c>
      <c r="S3543" s="234">
        <v>3795</v>
      </c>
      <c r="T3543" s="233">
        <v>0</v>
      </c>
      <c r="U3543" s="235">
        <f t="shared" si="385"/>
        <v>290.54000000000002</v>
      </c>
      <c r="V3543" s="227">
        <f t="shared" si="386"/>
        <v>183.04020000000003</v>
      </c>
      <c r="W3543" s="227">
        <f t="shared" si="387"/>
        <v>174.32866666666666</v>
      </c>
      <c r="X3543" s="227">
        <f t="shared" si="390"/>
        <v>170.83333333333334</v>
      </c>
      <c r="Y3543" s="227">
        <f t="shared" si="388"/>
        <v>121.12160000000002</v>
      </c>
      <c r="Z3543" s="227">
        <f t="shared" si="389"/>
        <v>112.15463333333334</v>
      </c>
      <c r="AA3543" s="227">
        <f t="shared" si="391"/>
        <v>105.41666666666667</v>
      </c>
    </row>
    <row r="3544" spans="2:27" ht="13.5" hidden="1">
      <c r="B3544" s="232" t="s">
        <v>1110</v>
      </c>
      <c r="C3544" s="232" t="s">
        <v>1062</v>
      </c>
      <c r="D3544" s="232" t="s">
        <v>983</v>
      </c>
      <c r="E3544" s="232" t="s">
        <v>988</v>
      </c>
      <c r="F3544" s="232">
        <v>48</v>
      </c>
      <c r="G3544" s="232" t="s">
        <v>1356</v>
      </c>
      <c r="H3544" s="233">
        <v>4.2720000000000002</v>
      </c>
      <c r="I3544" s="233">
        <v>0</v>
      </c>
      <c r="J3544" s="233">
        <v>2.6909999999999998</v>
      </c>
      <c r="K3544" s="234">
        <v>11227</v>
      </c>
      <c r="L3544" s="233">
        <v>1.282</v>
      </c>
      <c r="M3544" s="234">
        <v>22005</v>
      </c>
      <c r="N3544" s="233">
        <v>0</v>
      </c>
      <c r="O3544" s="233">
        <v>0</v>
      </c>
      <c r="P3544" s="233">
        <v>1.772</v>
      </c>
      <c r="Q3544" s="234">
        <v>21555</v>
      </c>
      <c r="R3544" s="233">
        <v>0.82</v>
      </c>
      <c r="S3544" s="234">
        <v>40524</v>
      </c>
      <c r="T3544" s="233">
        <v>0</v>
      </c>
      <c r="U3544" s="235">
        <f t="shared" si="385"/>
        <v>3118.5600000000004</v>
      </c>
      <c r="V3544" s="227">
        <f t="shared" si="386"/>
        <v>1964.4299999999998</v>
      </c>
      <c r="W3544" s="227">
        <f t="shared" si="387"/>
        <v>1871.4433333333334</v>
      </c>
      <c r="X3544" s="227">
        <f t="shared" si="390"/>
        <v>1833.75</v>
      </c>
      <c r="Y3544" s="227">
        <f t="shared" si="388"/>
        <v>1293.56</v>
      </c>
      <c r="Z3544" s="227">
        <f t="shared" si="389"/>
        <v>1197.3499999999999</v>
      </c>
      <c r="AA3544" s="227">
        <f t="shared" si="391"/>
        <v>1125.6666666666667</v>
      </c>
    </row>
    <row r="3545" spans="2:27" ht="13.5" hidden="1">
      <c r="B3545" s="232" t="s">
        <v>1110</v>
      </c>
      <c r="C3545" s="232" t="s">
        <v>1063</v>
      </c>
      <c r="D3545" s="232" t="s">
        <v>983</v>
      </c>
      <c r="E3545" s="232" t="s">
        <v>988</v>
      </c>
      <c r="F3545" s="232">
        <v>64</v>
      </c>
      <c r="G3545" s="232" t="s">
        <v>1364</v>
      </c>
      <c r="H3545" s="233">
        <v>5.6959999999999997</v>
      </c>
      <c r="I3545" s="233">
        <v>0</v>
      </c>
      <c r="J3545" s="233">
        <v>3.5880000000000001</v>
      </c>
      <c r="K3545" s="234">
        <v>14969</v>
      </c>
      <c r="L3545" s="233">
        <v>1.7090000000000001</v>
      </c>
      <c r="M3545" s="234">
        <v>29339</v>
      </c>
      <c r="N3545" s="233">
        <v>0</v>
      </c>
      <c r="O3545" s="233">
        <v>0</v>
      </c>
      <c r="P3545" s="233">
        <v>2.3620000000000001</v>
      </c>
      <c r="Q3545" s="234">
        <v>28741</v>
      </c>
      <c r="R3545" s="233">
        <v>1.0940000000000001</v>
      </c>
      <c r="S3545" s="234">
        <v>54032</v>
      </c>
      <c r="T3545" s="233">
        <v>0</v>
      </c>
      <c r="U3545" s="235">
        <f t="shared" si="385"/>
        <v>4158.08</v>
      </c>
      <c r="V3545" s="227">
        <f t="shared" si="386"/>
        <v>2619.2400000000002</v>
      </c>
      <c r="W3545" s="227">
        <f t="shared" si="387"/>
        <v>2494.9866666666667</v>
      </c>
      <c r="X3545" s="227">
        <f t="shared" si="390"/>
        <v>2444.9166666666665</v>
      </c>
      <c r="Y3545" s="227">
        <f t="shared" si="388"/>
        <v>1724.26</v>
      </c>
      <c r="Z3545" s="227">
        <f t="shared" si="389"/>
        <v>1596.9811111111112</v>
      </c>
      <c r="AA3545" s="227">
        <f t="shared" si="391"/>
        <v>1500.8888888888889</v>
      </c>
    </row>
    <row r="3546" spans="2:27" ht="13.5" hidden="1">
      <c r="B3546" s="232" t="s">
        <v>1110</v>
      </c>
      <c r="C3546" s="232" t="s">
        <v>1064</v>
      </c>
      <c r="D3546" s="232" t="s">
        <v>983</v>
      </c>
      <c r="E3546" s="232" t="s">
        <v>988</v>
      </c>
      <c r="F3546" s="232">
        <v>96</v>
      </c>
      <c r="G3546" s="232" t="s">
        <v>1365</v>
      </c>
      <c r="H3546" s="233">
        <v>8.5440000000000005</v>
      </c>
      <c r="I3546" s="233">
        <v>0</v>
      </c>
      <c r="J3546" s="233">
        <v>5.383</v>
      </c>
      <c r="K3546" s="234">
        <v>22454</v>
      </c>
      <c r="L3546" s="233">
        <v>2.5630000000000002</v>
      </c>
      <c r="M3546" s="234">
        <v>44009</v>
      </c>
      <c r="N3546" s="233">
        <v>0</v>
      </c>
      <c r="O3546" s="233">
        <v>0</v>
      </c>
      <c r="P3546" s="233">
        <v>3.5430000000000001</v>
      </c>
      <c r="Q3546" s="234">
        <v>43111</v>
      </c>
      <c r="R3546" s="233">
        <v>1.64</v>
      </c>
      <c r="S3546" s="234">
        <v>81049</v>
      </c>
      <c r="T3546" s="233">
        <v>0</v>
      </c>
      <c r="U3546" s="235">
        <f t="shared" si="385"/>
        <v>6237.1200000000008</v>
      </c>
      <c r="V3546" s="227">
        <f t="shared" si="386"/>
        <v>3929.59</v>
      </c>
      <c r="W3546" s="227">
        <f t="shared" si="387"/>
        <v>3742.1566666666668</v>
      </c>
      <c r="X3546" s="227">
        <f t="shared" si="390"/>
        <v>3667.4166666666665</v>
      </c>
      <c r="Y3546" s="227">
        <f t="shared" si="388"/>
        <v>2586.3900000000003</v>
      </c>
      <c r="Z3546" s="227">
        <f t="shared" si="389"/>
        <v>2394.7277777777776</v>
      </c>
      <c r="AA3546" s="227">
        <f t="shared" si="391"/>
        <v>2251.3611111111113</v>
      </c>
    </row>
    <row r="3547" spans="2:27" ht="13.5" hidden="1">
      <c r="B3547" s="232" t="s">
        <v>1110</v>
      </c>
      <c r="C3547" s="232" t="s">
        <v>1065</v>
      </c>
      <c r="D3547" s="232" t="s">
        <v>983</v>
      </c>
      <c r="E3547" s="232" t="s">
        <v>988</v>
      </c>
      <c r="F3547" s="232">
        <v>8</v>
      </c>
      <c r="G3547" s="232" t="s">
        <v>1317</v>
      </c>
      <c r="H3547" s="233">
        <v>0.71199999999999997</v>
      </c>
      <c r="I3547" s="233">
        <v>0</v>
      </c>
      <c r="J3547" s="233">
        <v>0.44900000000000001</v>
      </c>
      <c r="K3547" s="234">
        <v>1871</v>
      </c>
      <c r="L3547" s="233">
        <v>0.214</v>
      </c>
      <c r="M3547" s="234">
        <v>3667</v>
      </c>
      <c r="N3547" s="233">
        <v>0</v>
      </c>
      <c r="O3547" s="233">
        <v>0</v>
      </c>
      <c r="P3547" s="233">
        <v>0.29499999999999998</v>
      </c>
      <c r="Q3547" s="234">
        <v>3593</v>
      </c>
      <c r="R3547" s="233">
        <v>0.13700000000000001</v>
      </c>
      <c r="S3547" s="234">
        <v>6754</v>
      </c>
      <c r="T3547" s="233">
        <v>0</v>
      </c>
      <c r="U3547" s="235">
        <f t="shared" si="385"/>
        <v>519.76</v>
      </c>
      <c r="V3547" s="227">
        <f t="shared" si="386"/>
        <v>327.77</v>
      </c>
      <c r="W3547" s="227">
        <f t="shared" si="387"/>
        <v>312.13666666666666</v>
      </c>
      <c r="X3547" s="227">
        <f t="shared" si="390"/>
        <v>305.58333333333331</v>
      </c>
      <c r="Y3547" s="227">
        <f t="shared" si="388"/>
        <v>215.35</v>
      </c>
      <c r="Z3547" s="227">
        <f t="shared" si="389"/>
        <v>199.81555555555556</v>
      </c>
      <c r="AA3547" s="227">
        <f t="shared" si="391"/>
        <v>187.61111111111111</v>
      </c>
    </row>
    <row r="3548" spans="2:27" ht="13.5" hidden="1">
      <c r="B3548" s="232" t="s">
        <v>1110</v>
      </c>
      <c r="C3548" s="232" t="s">
        <v>1066</v>
      </c>
      <c r="D3548" s="232" t="s">
        <v>983</v>
      </c>
      <c r="E3548" s="232" t="s">
        <v>988</v>
      </c>
      <c r="F3548" s="232">
        <v>16</v>
      </c>
      <c r="G3548" s="232" t="s">
        <v>1316</v>
      </c>
      <c r="H3548" s="233">
        <v>1.4239999999999999</v>
      </c>
      <c r="I3548" s="233">
        <v>0</v>
      </c>
      <c r="J3548" s="233">
        <v>0.89700000000000002</v>
      </c>
      <c r="K3548" s="234">
        <v>3742</v>
      </c>
      <c r="L3548" s="233">
        <v>0.42699999999999999</v>
      </c>
      <c r="M3548" s="234">
        <v>7335</v>
      </c>
      <c r="N3548" s="233">
        <v>0</v>
      </c>
      <c r="O3548" s="233">
        <v>0</v>
      </c>
      <c r="P3548" s="233">
        <v>0.59099999999999997</v>
      </c>
      <c r="Q3548" s="234">
        <v>7185</v>
      </c>
      <c r="R3548" s="233">
        <v>0.27300000000000002</v>
      </c>
      <c r="S3548" s="234">
        <v>13508</v>
      </c>
      <c r="T3548" s="233">
        <v>0</v>
      </c>
      <c r="U3548" s="235">
        <f t="shared" si="385"/>
        <v>1039.52</v>
      </c>
      <c r="V3548" s="227">
        <f t="shared" si="386"/>
        <v>654.81000000000006</v>
      </c>
      <c r="W3548" s="227">
        <f t="shared" si="387"/>
        <v>623.54333333333329</v>
      </c>
      <c r="X3548" s="227">
        <f t="shared" si="390"/>
        <v>611.25</v>
      </c>
      <c r="Y3548" s="227">
        <f t="shared" si="388"/>
        <v>431.42999999999995</v>
      </c>
      <c r="Z3548" s="227">
        <f t="shared" si="389"/>
        <v>398.87333333333333</v>
      </c>
      <c r="AA3548" s="227">
        <f t="shared" si="391"/>
        <v>375.22222222222223</v>
      </c>
    </row>
    <row r="3549" spans="2:27" ht="13.5" hidden="1">
      <c r="B3549" s="232" t="s">
        <v>1110</v>
      </c>
      <c r="C3549" s="232" t="s">
        <v>1067</v>
      </c>
      <c r="D3549" s="232" t="s">
        <v>983</v>
      </c>
      <c r="E3549" s="232" t="s">
        <v>988</v>
      </c>
      <c r="F3549" s="232">
        <v>32</v>
      </c>
      <c r="G3549" s="232" t="s">
        <v>1345</v>
      </c>
      <c r="H3549" s="233">
        <v>2.8479999999999999</v>
      </c>
      <c r="I3549" s="233">
        <v>0</v>
      </c>
      <c r="J3549" s="233">
        <v>1.794</v>
      </c>
      <c r="K3549" s="234">
        <v>7485</v>
      </c>
      <c r="L3549" s="233">
        <v>0.85399999999999998</v>
      </c>
      <c r="M3549" s="234">
        <v>14670</v>
      </c>
      <c r="N3549" s="233">
        <v>0</v>
      </c>
      <c r="O3549" s="233">
        <v>0</v>
      </c>
      <c r="P3549" s="233">
        <v>1.181</v>
      </c>
      <c r="Q3549" s="234">
        <v>14370</v>
      </c>
      <c r="R3549" s="233">
        <v>0.54700000000000004</v>
      </c>
      <c r="S3549" s="234">
        <v>27016</v>
      </c>
      <c r="T3549" s="233">
        <v>0</v>
      </c>
      <c r="U3549" s="235">
        <f t="shared" si="385"/>
        <v>2079.04</v>
      </c>
      <c r="V3549" s="227">
        <f t="shared" si="386"/>
        <v>1309.6200000000001</v>
      </c>
      <c r="W3549" s="227">
        <f t="shared" si="387"/>
        <v>1247.17</v>
      </c>
      <c r="X3549" s="227">
        <f t="shared" si="390"/>
        <v>1222.5</v>
      </c>
      <c r="Y3549" s="227">
        <f t="shared" si="388"/>
        <v>862.13</v>
      </c>
      <c r="Z3549" s="227">
        <f t="shared" si="389"/>
        <v>798.47666666666669</v>
      </c>
      <c r="AA3549" s="227">
        <f t="shared" si="391"/>
        <v>750.44444444444446</v>
      </c>
    </row>
    <row r="3550" spans="2:27" ht="13.5" hidden="1">
      <c r="B3550" s="232" t="s">
        <v>1110</v>
      </c>
      <c r="C3550" s="232" t="s">
        <v>1068</v>
      </c>
      <c r="D3550" s="232" t="s">
        <v>983</v>
      </c>
      <c r="E3550" s="232" t="s">
        <v>988</v>
      </c>
      <c r="F3550" s="232">
        <v>2</v>
      </c>
      <c r="G3550" s="232" t="s">
        <v>1311</v>
      </c>
      <c r="H3550" s="233">
        <v>0.17799999999999999</v>
      </c>
      <c r="I3550" s="233">
        <v>0</v>
      </c>
      <c r="J3550" s="233">
        <v>0.112</v>
      </c>
      <c r="K3550" s="234">
        <v>468</v>
      </c>
      <c r="L3550" s="233">
        <v>5.2999999999999999E-2</v>
      </c>
      <c r="M3550" s="234">
        <v>917</v>
      </c>
      <c r="N3550" s="233">
        <v>0</v>
      </c>
      <c r="O3550" s="233">
        <v>0</v>
      </c>
      <c r="P3550" s="233">
        <v>7.3999999999999996E-2</v>
      </c>
      <c r="Q3550" s="234">
        <v>898</v>
      </c>
      <c r="R3550" s="233">
        <v>3.4000000000000002E-2</v>
      </c>
      <c r="S3550" s="234">
        <v>1689</v>
      </c>
      <c r="T3550" s="233">
        <v>0</v>
      </c>
      <c r="U3550" s="235">
        <f t="shared" si="385"/>
        <v>129.94</v>
      </c>
      <c r="V3550" s="227">
        <f t="shared" si="386"/>
        <v>81.760000000000005</v>
      </c>
      <c r="W3550" s="227">
        <f t="shared" si="387"/>
        <v>77.69</v>
      </c>
      <c r="X3550" s="227">
        <f t="shared" si="390"/>
        <v>76.416666666666671</v>
      </c>
      <c r="Y3550" s="227">
        <f t="shared" si="388"/>
        <v>54.019999999999996</v>
      </c>
      <c r="Z3550" s="227">
        <f t="shared" si="389"/>
        <v>49.764444444444443</v>
      </c>
      <c r="AA3550" s="227">
        <f t="shared" si="391"/>
        <v>46.916666666666664</v>
      </c>
    </row>
    <row r="3551" spans="2:27" ht="13.5" hidden="1">
      <c r="B3551" s="232" t="s">
        <v>1110</v>
      </c>
      <c r="C3551" s="232" t="s">
        <v>1069</v>
      </c>
      <c r="D3551" s="232" t="s">
        <v>983</v>
      </c>
      <c r="E3551" s="232" t="s">
        <v>988</v>
      </c>
      <c r="F3551" s="232">
        <v>96</v>
      </c>
      <c r="G3551" s="232" t="s">
        <v>1365</v>
      </c>
      <c r="H3551" s="233">
        <v>8.5440000000000005</v>
      </c>
      <c r="I3551" s="233">
        <v>0</v>
      </c>
      <c r="J3551" s="233">
        <v>5.383</v>
      </c>
      <c r="K3551" s="234">
        <v>22454</v>
      </c>
      <c r="L3551" s="233">
        <v>2.5630000000000002</v>
      </c>
      <c r="M3551" s="234">
        <v>44009</v>
      </c>
      <c r="N3551" s="233">
        <v>0</v>
      </c>
      <c r="O3551" s="233">
        <v>0</v>
      </c>
      <c r="P3551" s="233">
        <v>3.5430000000000001</v>
      </c>
      <c r="Q3551" s="234">
        <v>43111</v>
      </c>
      <c r="R3551" s="233">
        <v>1.64</v>
      </c>
      <c r="S3551" s="234">
        <v>81049</v>
      </c>
      <c r="T3551" s="233">
        <v>0</v>
      </c>
      <c r="U3551" s="235">
        <f t="shared" si="385"/>
        <v>6237.1200000000008</v>
      </c>
      <c r="V3551" s="227">
        <f t="shared" si="386"/>
        <v>3929.59</v>
      </c>
      <c r="W3551" s="227">
        <f t="shared" si="387"/>
        <v>3742.1566666666668</v>
      </c>
      <c r="X3551" s="227">
        <f t="shared" si="390"/>
        <v>3667.4166666666665</v>
      </c>
      <c r="Y3551" s="227">
        <f t="shared" si="388"/>
        <v>2586.3900000000003</v>
      </c>
      <c r="Z3551" s="227">
        <f t="shared" si="389"/>
        <v>2394.7277777777776</v>
      </c>
      <c r="AA3551" s="227">
        <f t="shared" si="391"/>
        <v>2251.3611111111113</v>
      </c>
    </row>
    <row r="3552" spans="2:27" ht="13.5" hidden="1">
      <c r="B3552" s="232" t="s">
        <v>1110</v>
      </c>
      <c r="C3552" s="232" t="s">
        <v>1070</v>
      </c>
      <c r="D3552" s="232" t="s">
        <v>983</v>
      </c>
      <c r="E3552" s="232" t="s">
        <v>988</v>
      </c>
      <c r="F3552" s="232">
        <v>4</v>
      </c>
      <c r="G3552" s="232" t="s">
        <v>1312</v>
      </c>
      <c r="H3552" s="233">
        <v>0.35599999999999998</v>
      </c>
      <c r="I3552" s="233">
        <v>0</v>
      </c>
      <c r="J3552" s="233">
        <v>0.224</v>
      </c>
      <c r="K3552" s="234">
        <v>936</v>
      </c>
      <c r="L3552" s="233">
        <v>0.107</v>
      </c>
      <c r="M3552" s="234">
        <v>1834</v>
      </c>
      <c r="N3552" s="233">
        <v>0</v>
      </c>
      <c r="O3552" s="233">
        <v>0</v>
      </c>
      <c r="P3552" s="233">
        <v>0.14799999999999999</v>
      </c>
      <c r="Q3552" s="234">
        <v>1796</v>
      </c>
      <c r="R3552" s="233">
        <v>6.8000000000000005E-2</v>
      </c>
      <c r="S3552" s="234">
        <v>3377</v>
      </c>
      <c r="T3552" s="233">
        <v>0</v>
      </c>
      <c r="U3552" s="235">
        <f t="shared" si="385"/>
        <v>259.88</v>
      </c>
      <c r="V3552" s="227">
        <f t="shared" si="386"/>
        <v>163.52000000000001</v>
      </c>
      <c r="W3552" s="227">
        <f t="shared" si="387"/>
        <v>156.11000000000001</v>
      </c>
      <c r="X3552" s="227">
        <f t="shared" si="390"/>
        <v>152.83333333333334</v>
      </c>
      <c r="Y3552" s="227">
        <f t="shared" si="388"/>
        <v>108.03999999999999</v>
      </c>
      <c r="Z3552" s="227">
        <f t="shared" si="389"/>
        <v>99.528888888888886</v>
      </c>
      <c r="AA3552" s="227">
        <f t="shared" si="391"/>
        <v>93.805555555555557</v>
      </c>
    </row>
    <row r="3553" spans="2:27" ht="13.5" hidden="1">
      <c r="B3553" s="232" t="s">
        <v>1110</v>
      </c>
      <c r="C3553" s="232" t="s">
        <v>1407</v>
      </c>
      <c r="D3553" s="232" t="s">
        <v>983</v>
      </c>
      <c r="E3553" s="232" t="s">
        <v>988</v>
      </c>
      <c r="F3553" s="232">
        <v>48</v>
      </c>
      <c r="G3553" s="232" t="s">
        <v>1356</v>
      </c>
      <c r="H3553" s="233">
        <v>3.6480000000000001</v>
      </c>
      <c r="I3553" s="233">
        <v>0</v>
      </c>
      <c r="J3553" s="233">
        <v>2.4078599999999999</v>
      </c>
      <c r="K3553" s="234">
        <v>10044</v>
      </c>
      <c r="L3553" s="233">
        <v>1.1466000000000001</v>
      </c>
      <c r="M3553" s="234">
        <v>19687</v>
      </c>
      <c r="N3553" s="233">
        <v>0</v>
      </c>
      <c r="O3553" s="233">
        <v>0</v>
      </c>
      <c r="P3553" s="233">
        <v>1.66018</v>
      </c>
      <c r="Q3553" s="234">
        <v>20199</v>
      </c>
      <c r="R3553" s="233">
        <v>0.76859999999999995</v>
      </c>
      <c r="S3553" s="234">
        <v>37974</v>
      </c>
      <c r="T3553" s="233">
        <v>0</v>
      </c>
      <c r="U3553" s="235">
        <f t="shared" si="385"/>
        <v>2663.04</v>
      </c>
      <c r="V3553" s="227">
        <f t="shared" si="386"/>
        <v>1757.7377999999999</v>
      </c>
      <c r="W3553" s="227">
        <f t="shared" si="387"/>
        <v>1674.018</v>
      </c>
      <c r="X3553" s="227">
        <f t="shared" si="390"/>
        <v>1640.5833333333333</v>
      </c>
      <c r="Y3553" s="227">
        <f t="shared" si="388"/>
        <v>1211.9313999999999</v>
      </c>
      <c r="Z3553" s="227">
        <f t="shared" si="389"/>
        <v>1122.1613333333335</v>
      </c>
      <c r="AA3553" s="227">
        <f t="shared" si="391"/>
        <v>1054.8333333333333</v>
      </c>
    </row>
    <row r="3554" spans="2:27" ht="13.5" hidden="1">
      <c r="B3554" s="232" t="s">
        <v>1110</v>
      </c>
      <c r="C3554" s="232" t="s">
        <v>1408</v>
      </c>
      <c r="D3554" s="232" t="s">
        <v>983</v>
      </c>
      <c r="E3554" s="232" t="s">
        <v>988</v>
      </c>
      <c r="F3554" s="232">
        <v>64</v>
      </c>
      <c r="G3554" s="232" t="s">
        <v>1364</v>
      </c>
      <c r="H3554" s="233">
        <v>4.8639999999999999</v>
      </c>
      <c r="I3554" s="233">
        <v>0</v>
      </c>
      <c r="J3554" s="233">
        <v>3.21048</v>
      </c>
      <c r="K3554" s="234">
        <v>13392</v>
      </c>
      <c r="L3554" s="233">
        <v>1.5287999999999999</v>
      </c>
      <c r="M3554" s="234">
        <v>26249</v>
      </c>
      <c r="N3554" s="233">
        <v>0</v>
      </c>
      <c r="O3554" s="233">
        <v>0</v>
      </c>
      <c r="P3554" s="233">
        <v>2.2135699999999998</v>
      </c>
      <c r="Q3554" s="234">
        <v>26932</v>
      </c>
      <c r="R3554" s="233">
        <v>1.0247999999999999</v>
      </c>
      <c r="S3554" s="234">
        <v>50632</v>
      </c>
      <c r="T3554" s="233">
        <v>0</v>
      </c>
      <c r="U3554" s="235">
        <f t="shared" si="385"/>
        <v>3550.72</v>
      </c>
      <c r="V3554" s="227">
        <f t="shared" si="386"/>
        <v>2343.6504</v>
      </c>
      <c r="W3554" s="227">
        <f t="shared" si="387"/>
        <v>2232.0239999999999</v>
      </c>
      <c r="X3554" s="227">
        <f t="shared" si="390"/>
        <v>2187.4166666666665</v>
      </c>
      <c r="Y3554" s="227">
        <f t="shared" si="388"/>
        <v>1615.9060999999999</v>
      </c>
      <c r="Z3554" s="227">
        <f t="shared" si="389"/>
        <v>1496.2151111111111</v>
      </c>
      <c r="AA3554" s="227">
        <f t="shared" si="391"/>
        <v>1406.4444444444443</v>
      </c>
    </row>
    <row r="3555" spans="2:27" ht="13.5" hidden="1">
      <c r="B3555" s="232" t="s">
        <v>1110</v>
      </c>
      <c r="C3555" s="232" t="s">
        <v>1409</v>
      </c>
      <c r="D3555" s="232" t="s">
        <v>983</v>
      </c>
      <c r="E3555" s="232" t="s">
        <v>988</v>
      </c>
      <c r="F3555" s="232">
        <v>96</v>
      </c>
      <c r="G3555" s="232" t="s">
        <v>1365</v>
      </c>
      <c r="H3555" s="233">
        <v>7.2960000000000003</v>
      </c>
      <c r="I3555" s="233">
        <v>0</v>
      </c>
      <c r="J3555" s="233">
        <v>4.8157199999999998</v>
      </c>
      <c r="K3555" s="234">
        <v>20088</v>
      </c>
      <c r="L3555" s="233">
        <v>2.2932000000000001</v>
      </c>
      <c r="M3555" s="234">
        <v>39373</v>
      </c>
      <c r="N3555" s="233">
        <v>0</v>
      </c>
      <c r="O3555" s="233">
        <v>0</v>
      </c>
      <c r="P3555" s="233">
        <v>3.3203499999999999</v>
      </c>
      <c r="Q3555" s="234">
        <v>40398</v>
      </c>
      <c r="R3555" s="233">
        <v>1.5371999999999999</v>
      </c>
      <c r="S3555" s="234">
        <v>75948</v>
      </c>
      <c r="T3555" s="233">
        <v>0</v>
      </c>
      <c r="U3555" s="235">
        <f t="shared" si="385"/>
        <v>5326.08</v>
      </c>
      <c r="V3555" s="227">
        <f t="shared" si="386"/>
        <v>3515.4755999999998</v>
      </c>
      <c r="W3555" s="227">
        <f t="shared" si="387"/>
        <v>3348.0360000000001</v>
      </c>
      <c r="X3555" s="227">
        <f t="shared" si="390"/>
        <v>3281.0833333333335</v>
      </c>
      <c r="Y3555" s="227">
        <f t="shared" si="388"/>
        <v>2423.8555000000001</v>
      </c>
      <c r="Z3555" s="227">
        <f t="shared" si="389"/>
        <v>2244.3226666666669</v>
      </c>
      <c r="AA3555" s="227">
        <f t="shared" si="391"/>
        <v>2109.6666666666665</v>
      </c>
    </row>
    <row r="3556" spans="2:27" ht="13.5" hidden="1">
      <c r="B3556" s="232" t="s">
        <v>1110</v>
      </c>
      <c r="C3556" s="232" t="s">
        <v>1410</v>
      </c>
      <c r="D3556" s="232" t="s">
        <v>983</v>
      </c>
      <c r="E3556" s="232" t="s">
        <v>988</v>
      </c>
      <c r="F3556" s="232">
        <v>8</v>
      </c>
      <c r="G3556" s="232" t="s">
        <v>1317</v>
      </c>
      <c r="H3556" s="233">
        <v>0.60799999999999998</v>
      </c>
      <c r="I3556" s="233">
        <v>0</v>
      </c>
      <c r="J3556" s="233">
        <v>0.40131</v>
      </c>
      <c r="K3556" s="234">
        <v>1674</v>
      </c>
      <c r="L3556" s="233">
        <v>0.19109999999999999</v>
      </c>
      <c r="M3556" s="234">
        <v>3281</v>
      </c>
      <c r="N3556" s="233">
        <v>0</v>
      </c>
      <c r="O3556" s="233">
        <v>0</v>
      </c>
      <c r="P3556" s="233">
        <v>0.2767</v>
      </c>
      <c r="Q3556" s="234">
        <v>3366</v>
      </c>
      <c r="R3556" s="233">
        <v>0.12809999999999999</v>
      </c>
      <c r="S3556" s="234">
        <v>6329</v>
      </c>
      <c r="T3556" s="233">
        <v>0</v>
      </c>
      <c r="U3556" s="235">
        <f t="shared" si="385"/>
        <v>443.84</v>
      </c>
      <c r="V3556" s="227">
        <f t="shared" si="386"/>
        <v>292.9563</v>
      </c>
      <c r="W3556" s="227">
        <f t="shared" si="387"/>
        <v>279.00299999999999</v>
      </c>
      <c r="X3556" s="227">
        <f t="shared" si="390"/>
        <v>273.41666666666669</v>
      </c>
      <c r="Y3556" s="227">
        <f t="shared" si="388"/>
        <v>201.99100000000001</v>
      </c>
      <c r="Z3556" s="227">
        <f t="shared" si="389"/>
        <v>187.01299999999998</v>
      </c>
      <c r="AA3556" s="227">
        <f t="shared" si="391"/>
        <v>175.80555555555554</v>
      </c>
    </row>
    <row r="3557" spans="2:27" ht="13.5" hidden="1">
      <c r="B3557" s="232" t="s">
        <v>1110</v>
      </c>
      <c r="C3557" s="232" t="s">
        <v>1411</v>
      </c>
      <c r="D3557" s="232" t="s">
        <v>983</v>
      </c>
      <c r="E3557" s="232" t="s">
        <v>988</v>
      </c>
      <c r="F3557" s="232">
        <v>128</v>
      </c>
      <c r="G3557" s="232" t="s">
        <v>1369</v>
      </c>
      <c r="H3557" s="233">
        <v>9.7279999999999998</v>
      </c>
      <c r="I3557" s="233">
        <v>0</v>
      </c>
      <c r="J3557" s="233">
        <v>6.42096</v>
      </c>
      <c r="K3557" s="234">
        <v>26785</v>
      </c>
      <c r="L3557" s="233">
        <v>3.0575999999999999</v>
      </c>
      <c r="M3557" s="234">
        <v>52498</v>
      </c>
      <c r="N3557" s="233">
        <v>0</v>
      </c>
      <c r="O3557" s="233">
        <v>0</v>
      </c>
      <c r="P3557" s="233">
        <v>4.4271399999999996</v>
      </c>
      <c r="Q3557" s="234">
        <v>53863</v>
      </c>
      <c r="R3557" s="233">
        <v>2.0495999999999999</v>
      </c>
      <c r="S3557" s="234">
        <v>101263</v>
      </c>
      <c r="T3557" s="233">
        <v>0</v>
      </c>
      <c r="U3557" s="235">
        <f t="shared" si="385"/>
        <v>7101.44</v>
      </c>
      <c r="V3557" s="227">
        <f t="shared" si="386"/>
        <v>4687.3008</v>
      </c>
      <c r="W3557" s="227">
        <f t="shared" si="387"/>
        <v>4464.1313333333328</v>
      </c>
      <c r="X3557" s="227">
        <f t="shared" si="390"/>
        <v>4374.833333333333</v>
      </c>
      <c r="Y3557" s="227">
        <f t="shared" si="388"/>
        <v>3231.8121999999998</v>
      </c>
      <c r="Z3557" s="227">
        <f t="shared" si="389"/>
        <v>2992.402444444444</v>
      </c>
      <c r="AA3557" s="227">
        <f t="shared" si="391"/>
        <v>2812.8611111111113</v>
      </c>
    </row>
    <row r="3558" spans="2:27" ht="13.5" hidden="1">
      <c r="B3558" s="232" t="s">
        <v>1110</v>
      </c>
      <c r="C3558" s="232" t="s">
        <v>1412</v>
      </c>
      <c r="D3558" s="232" t="s">
        <v>983</v>
      </c>
      <c r="E3558" s="232" t="s">
        <v>988</v>
      </c>
      <c r="F3558" s="232">
        <v>16</v>
      </c>
      <c r="G3558" s="232" t="s">
        <v>1316</v>
      </c>
      <c r="H3558" s="233">
        <v>1.216</v>
      </c>
      <c r="I3558" s="233">
        <v>0</v>
      </c>
      <c r="J3558" s="233">
        <v>0.80262</v>
      </c>
      <c r="K3558" s="234">
        <v>3348</v>
      </c>
      <c r="L3558" s="233">
        <v>0.38219999999999998</v>
      </c>
      <c r="M3558" s="234">
        <v>6562</v>
      </c>
      <c r="N3558" s="233">
        <v>0</v>
      </c>
      <c r="O3558" s="233">
        <v>0</v>
      </c>
      <c r="P3558" s="233">
        <v>0.55339000000000005</v>
      </c>
      <c r="Q3558" s="234">
        <v>6733</v>
      </c>
      <c r="R3558" s="233">
        <v>0.25619999999999998</v>
      </c>
      <c r="S3558" s="234">
        <v>12658</v>
      </c>
      <c r="T3558" s="233">
        <v>0</v>
      </c>
      <c r="U3558" s="235">
        <f t="shared" si="385"/>
        <v>887.68</v>
      </c>
      <c r="V3558" s="227">
        <f t="shared" si="386"/>
        <v>585.9126</v>
      </c>
      <c r="W3558" s="227">
        <f t="shared" si="387"/>
        <v>558.00599999999997</v>
      </c>
      <c r="X3558" s="227">
        <f t="shared" si="390"/>
        <v>546.83333333333337</v>
      </c>
      <c r="Y3558" s="227">
        <f t="shared" si="388"/>
        <v>403.97470000000004</v>
      </c>
      <c r="Z3558" s="227">
        <f t="shared" si="389"/>
        <v>374.05377777777778</v>
      </c>
      <c r="AA3558" s="227">
        <f t="shared" si="391"/>
        <v>351.61111111111109</v>
      </c>
    </row>
    <row r="3559" spans="2:27" ht="13.5" hidden="1">
      <c r="B3559" s="232" t="s">
        <v>1110</v>
      </c>
      <c r="C3559" s="232" t="s">
        <v>1413</v>
      </c>
      <c r="D3559" s="232" t="s">
        <v>983</v>
      </c>
      <c r="E3559" s="232" t="s">
        <v>988</v>
      </c>
      <c r="F3559" s="232">
        <v>32</v>
      </c>
      <c r="G3559" s="232" t="s">
        <v>1345</v>
      </c>
      <c r="H3559" s="233">
        <v>2.4319999999999999</v>
      </c>
      <c r="I3559" s="233">
        <v>0</v>
      </c>
      <c r="J3559" s="233">
        <v>1.60524</v>
      </c>
      <c r="K3559" s="234">
        <v>6696</v>
      </c>
      <c r="L3559" s="233">
        <v>0.76439999999999997</v>
      </c>
      <c r="M3559" s="234">
        <v>13124</v>
      </c>
      <c r="N3559" s="233">
        <v>0</v>
      </c>
      <c r="O3559" s="233">
        <v>0</v>
      </c>
      <c r="P3559" s="233">
        <v>1.1067800000000001</v>
      </c>
      <c r="Q3559" s="234">
        <v>13466</v>
      </c>
      <c r="R3559" s="233">
        <v>0.51239999999999997</v>
      </c>
      <c r="S3559" s="234">
        <v>25316</v>
      </c>
      <c r="T3559" s="233">
        <v>0</v>
      </c>
      <c r="U3559" s="235">
        <f t="shared" si="385"/>
        <v>1775.36</v>
      </c>
      <c r="V3559" s="227">
        <f t="shared" si="386"/>
        <v>1171.8252</v>
      </c>
      <c r="W3559" s="227">
        <f t="shared" si="387"/>
        <v>1116.0119999999999</v>
      </c>
      <c r="X3559" s="227">
        <f t="shared" si="390"/>
        <v>1093.6666666666667</v>
      </c>
      <c r="Y3559" s="227">
        <f t="shared" si="388"/>
        <v>807.94940000000008</v>
      </c>
      <c r="Z3559" s="227">
        <f t="shared" si="389"/>
        <v>748.10755555555556</v>
      </c>
      <c r="AA3559" s="227">
        <f t="shared" si="391"/>
        <v>703.22222222222217</v>
      </c>
    </row>
    <row r="3560" spans="2:27" ht="13.5" hidden="1">
      <c r="B3560" s="232" t="s">
        <v>1110</v>
      </c>
      <c r="C3560" s="232" t="s">
        <v>1414</v>
      </c>
      <c r="D3560" s="232" t="s">
        <v>983</v>
      </c>
      <c r="E3560" s="232" t="s">
        <v>988</v>
      </c>
      <c r="F3560" s="232">
        <v>2</v>
      </c>
      <c r="G3560" s="232" t="s">
        <v>1311</v>
      </c>
      <c r="H3560" s="233">
        <v>0.152</v>
      </c>
      <c r="I3560" s="233">
        <v>0</v>
      </c>
      <c r="J3560" s="233">
        <v>0.10033</v>
      </c>
      <c r="K3560" s="234">
        <v>419</v>
      </c>
      <c r="L3560" s="233">
        <v>4.7780000000000003E-2</v>
      </c>
      <c r="M3560" s="234">
        <v>820</v>
      </c>
      <c r="N3560" s="233">
        <v>0</v>
      </c>
      <c r="O3560" s="233">
        <v>0</v>
      </c>
      <c r="P3560" s="233">
        <v>6.9169999999999995E-2</v>
      </c>
      <c r="Q3560" s="234">
        <v>842</v>
      </c>
      <c r="R3560" s="233">
        <v>3.202E-2</v>
      </c>
      <c r="S3560" s="234">
        <v>1582</v>
      </c>
      <c r="T3560" s="233">
        <v>0</v>
      </c>
      <c r="U3560" s="235">
        <f t="shared" si="385"/>
        <v>110.96</v>
      </c>
      <c r="V3560" s="227">
        <f t="shared" si="386"/>
        <v>73.240899999999996</v>
      </c>
      <c r="W3560" s="227">
        <f t="shared" si="387"/>
        <v>69.796066666666661</v>
      </c>
      <c r="X3560" s="227">
        <f t="shared" si="390"/>
        <v>68.333333333333329</v>
      </c>
      <c r="Y3560" s="227">
        <f t="shared" si="388"/>
        <v>50.494099999999996</v>
      </c>
      <c r="Z3560" s="227">
        <f t="shared" si="389"/>
        <v>46.763488888888887</v>
      </c>
      <c r="AA3560" s="227">
        <f t="shared" si="391"/>
        <v>43.944444444444443</v>
      </c>
    </row>
    <row r="3561" spans="2:27" ht="13.5" hidden="1">
      <c r="B3561" s="232" t="s">
        <v>1110</v>
      </c>
      <c r="C3561" s="232" t="s">
        <v>1415</v>
      </c>
      <c r="D3561" s="232" t="s">
        <v>983</v>
      </c>
      <c r="E3561" s="232" t="s">
        <v>988</v>
      </c>
      <c r="F3561" s="232">
        <v>128</v>
      </c>
      <c r="G3561" s="232" t="s">
        <v>1369</v>
      </c>
      <c r="H3561" s="233">
        <v>9.7279999999999998</v>
      </c>
      <c r="I3561" s="233">
        <v>0</v>
      </c>
      <c r="J3561" s="233">
        <v>6.42096</v>
      </c>
      <c r="K3561" s="234">
        <v>26785</v>
      </c>
      <c r="L3561" s="233">
        <v>3.0575999999999999</v>
      </c>
      <c r="M3561" s="234">
        <v>52498</v>
      </c>
      <c r="N3561" s="233">
        <v>0</v>
      </c>
      <c r="O3561" s="233">
        <v>0</v>
      </c>
      <c r="P3561" s="233">
        <v>4.4271399999999996</v>
      </c>
      <c r="Q3561" s="234">
        <v>53863</v>
      </c>
      <c r="R3561" s="233">
        <v>2.0495999999999999</v>
      </c>
      <c r="S3561" s="234">
        <v>101263</v>
      </c>
      <c r="T3561" s="233">
        <v>0</v>
      </c>
      <c r="U3561" s="235">
        <f t="shared" si="385"/>
        <v>7101.44</v>
      </c>
      <c r="V3561" s="227">
        <f t="shared" si="386"/>
        <v>4687.3008</v>
      </c>
      <c r="W3561" s="227">
        <f t="shared" si="387"/>
        <v>4464.1313333333328</v>
      </c>
      <c r="X3561" s="227">
        <f t="shared" si="390"/>
        <v>4374.833333333333</v>
      </c>
      <c r="Y3561" s="227">
        <f t="shared" si="388"/>
        <v>3231.8121999999998</v>
      </c>
      <c r="Z3561" s="227">
        <f t="shared" si="389"/>
        <v>2992.402444444444</v>
      </c>
      <c r="AA3561" s="227">
        <f t="shared" si="391"/>
        <v>2812.8611111111113</v>
      </c>
    </row>
    <row r="3562" spans="2:27" ht="13.5" hidden="1">
      <c r="B3562" s="232" t="s">
        <v>1110</v>
      </c>
      <c r="C3562" s="232" t="s">
        <v>1416</v>
      </c>
      <c r="D3562" s="232" t="s">
        <v>983</v>
      </c>
      <c r="E3562" s="232" t="s">
        <v>988</v>
      </c>
      <c r="F3562" s="232">
        <v>4</v>
      </c>
      <c r="G3562" s="232" t="s">
        <v>1312</v>
      </c>
      <c r="H3562" s="233">
        <v>0.30399999999999999</v>
      </c>
      <c r="I3562" s="233">
        <v>0</v>
      </c>
      <c r="J3562" s="233">
        <v>0.20066000000000001</v>
      </c>
      <c r="K3562" s="234">
        <v>837</v>
      </c>
      <c r="L3562" s="233">
        <v>9.5549999999999996E-2</v>
      </c>
      <c r="M3562" s="234">
        <v>1641</v>
      </c>
      <c r="N3562" s="233">
        <v>0</v>
      </c>
      <c r="O3562" s="233">
        <v>0</v>
      </c>
      <c r="P3562" s="233">
        <v>0.13835</v>
      </c>
      <c r="Q3562" s="234">
        <v>1683</v>
      </c>
      <c r="R3562" s="233">
        <v>6.4049999999999996E-2</v>
      </c>
      <c r="S3562" s="234">
        <v>3164</v>
      </c>
      <c r="T3562" s="233">
        <v>0</v>
      </c>
      <c r="U3562" s="235">
        <f t="shared" si="385"/>
        <v>221.92</v>
      </c>
      <c r="V3562" s="227">
        <f t="shared" si="386"/>
        <v>146.48179999999999</v>
      </c>
      <c r="W3562" s="227">
        <f t="shared" si="387"/>
        <v>139.50149999999999</v>
      </c>
      <c r="X3562" s="227">
        <f t="shared" si="390"/>
        <v>136.75</v>
      </c>
      <c r="Y3562" s="227">
        <f t="shared" si="388"/>
        <v>100.99550000000001</v>
      </c>
      <c r="Z3562" s="227">
        <f t="shared" si="389"/>
        <v>93.506499999999988</v>
      </c>
      <c r="AA3562" s="227">
        <f t="shared" si="391"/>
        <v>87.888888888888886</v>
      </c>
    </row>
    <row r="3563" spans="2:27" ht="13.5" hidden="1">
      <c r="B3563" s="232" t="s">
        <v>1110</v>
      </c>
      <c r="C3563" s="232" t="s">
        <v>884</v>
      </c>
      <c r="D3563" s="232" t="s">
        <v>983</v>
      </c>
      <c r="E3563" s="232" t="s">
        <v>988</v>
      </c>
      <c r="F3563" s="232">
        <v>8</v>
      </c>
      <c r="G3563" s="232" t="s">
        <v>1312</v>
      </c>
      <c r="H3563" s="233">
        <v>0.46079999999999999</v>
      </c>
      <c r="I3563" s="233">
        <v>0</v>
      </c>
      <c r="J3563" s="233">
        <v>0</v>
      </c>
      <c r="K3563" s="234">
        <v>0</v>
      </c>
      <c r="L3563" s="233">
        <v>0</v>
      </c>
      <c r="M3563" s="234">
        <v>0</v>
      </c>
      <c r="N3563" s="233">
        <v>0</v>
      </c>
      <c r="O3563" s="233">
        <v>0</v>
      </c>
      <c r="P3563" s="233">
        <v>0</v>
      </c>
      <c r="Q3563" s="234">
        <v>0</v>
      </c>
      <c r="R3563" s="233">
        <v>0</v>
      </c>
      <c r="S3563" s="234">
        <v>0</v>
      </c>
      <c r="T3563" s="233">
        <v>0</v>
      </c>
      <c r="U3563" s="235">
        <f t="shared" si="385"/>
        <v>336.38400000000001</v>
      </c>
      <c r="V3563" s="227">
        <f t="shared" si="386"/>
        <v>0</v>
      </c>
      <c r="W3563" s="227">
        <f t="shared" si="387"/>
        <v>0</v>
      </c>
      <c r="X3563" s="227">
        <f t="shared" si="390"/>
        <v>0</v>
      </c>
      <c r="Y3563" s="227">
        <f t="shared" si="388"/>
        <v>0</v>
      </c>
      <c r="Z3563" s="227">
        <f t="shared" si="389"/>
        <v>0</v>
      </c>
      <c r="AA3563" s="227">
        <f t="shared" si="391"/>
        <v>0</v>
      </c>
    </row>
    <row r="3564" spans="2:27" ht="13.5" hidden="1">
      <c r="B3564" s="232" t="s">
        <v>1110</v>
      </c>
      <c r="C3564" s="232" t="s">
        <v>885</v>
      </c>
      <c r="D3564" s="232" t="s">
        <v>983</v>
      </c>
      <c r="E3564" s="232" t="s">
        <v>988</v>
      </c>
      <c r="F3564" s="232">
        <v>2</v>
      </c>
      <c r="G3564" s="232" t="s">
        <v>1315</v>
      </c>
      <c r="H3564" s="233">
        <v>0.1152</v>
      </c>
      <c r="I3564" s="233">
        <v>0</v>
      </c>
      <c r="J3564" s="233">
        <v>0</v>
      </c>
      <c r="K3564" s="234">
        <v>0</v>
      </c>
      <c r="L3564" s="233">
        <v>0</v>
      </c>
      <c r="M3564" s="234">
        <v>0</v>
      </c>
      <c r="N3564" s="233">
        <v>0</v>
      </c>
      <c r="O3564" s="233">
        <v>0</v>
      </c>
      <c r="P3564" s="233">
        <v>0</v>
      </c>
      <c r="Q3564" s="234">
        <v>0</v>
      </c>
      <c r="R3564" s="233">
        <v>0</v>
      </c>
      <c r="S3564" s="234">
        <v>0</v>
      </c>
      <c r="T3564" s="233">
        <v>0</v>
      </c>
      <c r="U3564" s="235">
        <f t="shared" si="385"/>
        <v>84.096000000000004</v>
      </c>
      <c r="V3564" s="227">
        <f t="shared" si="386"/>
        <v>0</v>
      </c>
      <c r="W3564" s="227">
        <f t="shared" si="387"/>
        <v>0</v>
      </c>
      <c r="X3564" s="227">
        <f t="shared" si="390"/>
        <v>0</v>
      </c>
      <c r="Y3564" s="227">
        <f t="shared" si="388"/>
        <v>0</v>
      </c>
      <c r="Z3564" s="227">
        <f t="shared" si="389"/>
        <v>0</v>
      </c>
      <c r="AA3564" s="227">
        <f t="shared" si="391"/>
        <v>0</v>
      </c>
    </row>
    <row r="3565" spans="2:27" ht="13.5" hidden="1">
      <c r="B3565" s="232" t="s">
        <v>1110</v>
      </c>
      <c r="C3565" s="232" t="s">
        <v>886</v>
      </c>
      <c r="D3565" s="232" t="s">
        <v>983</v>
      </c>
      <c r="E3565" s="232" t="s">
        <v>988</v>
      </c>
      <c r="F3565" s="232">
        <v>2</v>
      </c>
      <c r="G3565" s="232" t="s">
        <v>1314</v>
      </c>
      <c r="H3565" s="233">
        <v>5.7599999999999998E-2</v>
      </c>
      <c r="I3565" s="233">
        <v>0</v>
      </c>
      <c r="J3565" s="233">
        <v>0</v>
      </c>
      <c r="K3565" s="234">
        <v>0</v>
      </c>
      <c r="L3565" s="233">
        <v>0</v>
      </c>
      <c r="M3565" s="234">
        <v>0</v>
      </c>
      <c r="N3565" s="233">
        <v>0</v>
      </c>
      <c r="O3565" s="233">
        <v>0</v>
      </c>
      <c r="P3565" s="233">
        <v>0</v>
      </c>
      <c r="Q3565" s="234">
        <v>0</v>
      </c>
      <c r="R3565" s="233">
        <v>0</v>
      </c>
      <c r="S3565" s="234">
        <v>0</v>
      </c>
      <c r="T3565" s="233">
        <v>0</v>
      </c>
      <c r="U3565" s="235">
        <f t="shared" si="385"/>
        <v>42.048000000000002</v>
      </c>
      <c r="V3565" s="227">
        <f t="shared" si="386"/>
        <v>0</v>
      </c>
      <c r="W3565" s="227">
        <f t="shared" si="387"/>
        <v>0</v>
      </c>
      <c r="X3565" s="227">
        <f t="shared" si="390"/>
        <v>0</v>
      </c>
      <c r="Y3565" s="227">
        <f t="shared" si="388"/>
        <v>0</v>
      </c>
      <c r="Z3565" s="227">
        <f t="shared" si="389"/>
        <v>0</v>
      </c>
      <c r="AA3565" s="227">
        <f t="shared" si="391"/>
        <v>0</v>
      </c>
    </row>
    <row r="3566" spans="2:27" ht="13.5" hidden="1">
      <c r="B3566" s="232" t="s">
        <v>1110</v>
      </c>
      <c r="C3566" s="232" t="s">
        <v>887</v>
      </c>
      <c r="D3566" s="232" t="s">
        <v>983</v>
      </c>
      <c r="E3566" s="232" t="s">
        <v>988</v>
      </c>
      <c r="F3566" s="232">
        <v>1</v>
      </c>
      <c r="G3566" s="232" t="s">
        <v>1417</v>
      </c>
      <c r="H3566" s="233">
        <v>1.44E-2</v>
      </c>
      <c r="I3566" s="233">
        <v>0</v>
      </c>
      <c r="J3566" s="233">
        <v>0</v>
      </c>
      <c r="K3566" s="234">
        <v>0</v>
      </c>
      <c r="L3566" s="233">
        <v>0</v>
      </c>
      <c r="M3566" s="234">
        <v>0</v>
      </c>
      <c r="N3566" s="233">
        <v>0</v>
      </c>
      <c r="O3566" s="233">
        <v>0</v>
      </c>
      <c r="P3566" s="233">
        <v>0</v>
      </c>
      <c r="Q3566" s="234">
        <v>0</v>
      </c>
      <c r="R3566" s="233">
        <v>0</v>
      </c>
      <c r="S3566" s="234">
        <v>0</v>
      </c>
      <c r="T3566" s="233">
        <v>0</v>
      </c>
      <c r="U3566" s="235">
        <f t="shared" si="385"/>
        <v>10.512</v>
      </c>
      <c r="V3566" s="227">
        <f t="shared" si="386"/>
        <v>0</v>
      </c>
      <c r="W3566" s="227">
        <f t="shared" si="387"/>
        <v>0</v>
      </c>
      <c r="X3566" s="227">
        <f t="shared" si="390"/>
        <v>0</v>
      </c>
      <c r="Y3566" s="227">
        <f t="shared" si="388"/>
        <v>0</v>
      </c>
      <c r="Z3566" s="227">
        <f t="shared" si="389"/>
        <v>0</v>
      </c>
      <c r="AA3566" s="227">
        <f t="shared" si="391"/>
        <v>0</v>
      </c>
    </row>
    <row r="3567" spans="2:27" ht="13.5" hidden="1">
      <c r="B3567" s="232" t="s">
        <v>1110</v>
      </c>
      <c r="C3567" s="232" t="s">
        <v>888</v>
      </c>
      <c r="D3567" s="232" t="s">
        <v>983</v>
      </c>
      <c r="E3567" s="232" t="s">
        <v>988</v>
      </c>
      <c r="F3567" s="232">
        <v>1</v>
      </c>
      <c r="G3567" s="232" t="s">
        <v>1418</v>
      </c>
      <c r="H3567" s="233">
        <v>7.1999999999999998E-3</v>
      </c>
      <c r="I3567" s="233">
        <v>0</v>
      </c>
      <c r="J3567" s="233">
        <v>0</v>
      </c>
      <c r="K3567" s="234">
        <v>0</v>
      </c>
      <c r="L3567" s="233">
        <v>0</v>
      </c>
      <c r="M3567" s="234">
        <v>0</v>
      </c>
      <c r="N3567" s="233">
        <v>0</v>
      </c>
      <c r="O3567" s="233">
        <v>0</v>
      </c>
      <c r="P3567" s="233">
        <v>0</v>
      </c>
      <c r="Q3567" s="234">
        <v>0</v>
      </c>
      <c r="R3567" s="233">
        <v>0</v>
      </c>
      <c r="S3567" s="234">
        <v>0</v>
      </c>
      <c r="T3567" s="233">
        <v>0</v>
      </c>
      <c r="U3567" s="235">
        <f t="shared" si="385"/>
        <v>5.2560000000000002</v>
      </c>
      <c r="V3567" s="227">
        <f t="shared" si="386"/>
        <v>0</v>
      </c>
      <c r="W3567" s="227">
        <f t="shared" si="387"/>
        <v>0</v>
      </c>
      <c r="X3567" s="227">
        <f t="shared" si="390"/>
        <v>0</v>
      </c>
      <c r="Y3567" s="227">
        <f t="shared" si="388"/>
        <v>0</v>
      </c>
      <c r="Z3567" s="227">
        <f t="shared" si="389"/>
        <v>0</v>
      </c>
      <c r="AA3567" s="227">
        <f t="shared" si="391"/>
        <v>0</v>
      </c>
    </row>
    <row r="3568" spans="2:27" ht="13.5" hidden="1">
      <c r="B3568" s="232" t="s">
        <v>1110</v>
      </c>
      <c r="C3568" s="232" t="s">
        <v>889</v>
      </c>
      <c r="D3568" s="232" t="s">
        <v>983</v>
      </c>
      <c r="E3568" s="232" t="s">
        <v>988</v>
      </c>
      <c r="F3568" s="232">
        <v>1</v>
      </c>
      <c r="G3568" s="232" t="s">
        <v>1322</v>
      </c>
      <c r="H3568" s="233">
        <v>2.8799999999999999E-2</v>
      </c>
      <c r="I3568" s="233">
        <v>0</v>
      </c>
      <c r="J3568" s="233">
        <v>0</v>
      </c>
      <c r="K3568" s="234">
        <v>0</v>
      </c>
      <c r="L3568" s="233">
        <v>0</v>
      </c>
      <c r="M3568" s="234">
        <v>0</v>
      </c>
      <c r="N3568" s="233">
        <v>0</v>
      </c>
      <c r="O3568" s="233">
        <v>0</v>
      </c>
      <c r="P3568" s="233">
        <v>0</v>
      </c>
      <c r="Q3568" s="234">
        <v>0</v>
      </c>
      <c r="R3568" s="233">
        <v>0</v>
      </c>
      <c r="S3568" s="234">
        <v>0</v>
      </c>
      <c r="T3568" s="233">
        <v>0</v>
      </c>
      <c r="U3568" s="235">
        <f t="shared" si="385"/>
        <v>21.024000000000001</v>
      </c>
      <c r="V3568" s="227">
        <f t="shared" si="386"/>
        <v>0</v>
      </c>
      <c r="W3568" s="227">
        <f t="shared" si="387"/>
        <v>0</v>
      </c>
      <c r="X3568" s="227">
        <f t="shared" si="390"/>
        <v>0</v>
      </c>
      <c r="Y3568" s="227">
        <f t="shared" si="388"/>
        <v>0</v>
      </c>
      <c r="Z3568" s="227">
        <f t="shared" si="389"/>
        <v>0</v>
      </c>
      <c r="AA3568" s="227">
        <f t="shared" si="391"/>
        <v>0</v>
      </c>
    </row>
    <row r="3569" spans="2:27" ht="13.5" hidden="1">
      <c r="B3569" s="232" t="s">
        <v>1110</v>
      </c>
      <c r="C3569" s="232" t="s">
        <v>890</v>
      </c>
      <c r="D3569" s="232" t="s">
        <v>983</v>
      </c>
      <c r="E3569" s="232" t="s">
        <v>988</v>
      </c>
      <c r="F3569" s="232">
        <v>4</v>
      </c>
      <c r="G3569" s="232" t="s">
        <v>1311</v>
      </c>
      <c r="H3569" s="233">
        <v>0.23039999999999999</v>
      </c>
      <c r="I3569" s="233">
        <v>0</v>
      </c>
      <c r="J3569" s="233">
        <v>0</v>
      </c>
      <c r="K3569" s="234">
        <v>0</v>
      </c>
      <c r="L3569" s="233">
        <v>0</v>
      </c>
      <c r="M3569" s="234">
        <v>0</v>
      </c>
      <c r="N3569" s="233">
        <v>0</v>
      </c>
      <c r="O3569" s="233">
        <v>0</v>
      </c>
      <c r="P3569" s="233">
        <v>0</v>
      </c>
      <c r="Q3569" s="234">
        <v>0</v>
      </c>
      <c r="R3569" s="233">
        <v>0</v>
      </c>
      <c r="S3569" s="234">
        <v>0</v>
      </c>
      <c r="T3569" s="233">
        <v>0</v>
      </c>
      <c r="U3569" s="235">
        <f t="shared" si="385"/>
        <v>168.19200000000001</v>
      </c>
      <c r="V3569" s="227">
        <f t="shared" si="386"/>
        <v>0</v>
      </c>
      <c r="W3569" s="227">
        <f t="shared" si="387"/>
        <v>0</v>
      </c>
      <c r="X3569" s="227">
        <f t="shared" si="390"/>
        <v>0</v>
      </c>
      <c r="Y3569" s="227">
        <f t="shared" si="388"/>
        <v>0</v>
      </c>
      <c r="Z3569" s="227">
        <f t="shared" si="389"/>
        <v>0</v>
      </c>
      <c r="AA3569" s="227">
        <f t="shared" si="391"/>
        <v>0</v>
      </c>
    </row>
    <row r="3570" spans="2:27" ht="13.5" hidden="1">
      <c r="B3570" s="232" t="s">
        <v>1110</v>
      </c>
      <c r="C3570" s="232" t="s">
        <v>891</v>
      </c>
      <c r="D3570" s="232" t="s">
        <v>983</v>
      </c>
      <c r="E3570" s="232" t="s">
        <v>988</v>
      </c>
      <c r="F3570" s="232">
        <v>8</v>
      </c>
      <c r="G3570" s="232" t="s">
        <v>1312</v>
      </c>
      <c r="H3570" s="233">
        <v>0.41599999999999998</v>
      </c>
      <c r="I3570" s="233">
        <v>0</v>
      </c>
      <c r="J3570" s="233">
        <v>0</v>
      </c>
      <c r="K3570" s="234">
        <v>0</v>
      </c>
      <c r="L3570" s="233">
        <v>0</v>
      </c>
      <c r="M3570" s="234">
        <v>0</v>
      </c>
      <c r="N3570" s="233">
        <v>0</v>
      </c>
      <c r="O3570" s="233">
        <v>0</v>
      </c>
      <c r="P3570" s="233">
        <v>0</v>
      </c>
      <c r="Q3570" s="234">
        <v>0</v>
      </c>
      <c r="R3570" s="233">
        <v>0</v>
      </c>
      <c r="S3570" s="234">
        <v>0</v>
      </c>
      <c r="T3570" s="233">
        <v>0</v>
      </c>
      <c r="U3570" s="235">
        <f t="shared" si="385"/>
        <v>303.68</v>
      </c>
      <c r="V3570" s="227">
        <f t="shared" si="386"/>
        <v>0</v>
      </c>
      <c r="W3570" s="227">
        <f t="shared" si="387"/>
        <v>0</v>
      </c>
      <c r="X3570" s="227">
        <f t="shared" si="390"/>
        <v>0</v>
      </c>
      <c r="Y3570" s="227">
        <f t="shared" si="388"/>
        <v>0</v>
      </c>
      <c r="Z3570" s="227">
        <f t="shared" si="389"/>
        <v>0</v>
      </c>
      <c r="AA3570" s="227">
        <f t="shared" si="391"/>
        <v>0</v>
      </c>
    </row>
    <row r="3571" spans="2:27" ht="13.5" hidden="1">
      <c r="B3571" s="232" t="s">
        <v>1110</v>
      </c>
      <c r="C3571" s="232" t="s">
        <v>892</v>
      </c>
      <c r="D3571" s="232" t="s">
        <v>983</v>
      </c>
      <c r="E3571" s="232" t="s">
        <v>988</v>
      </c>
      <c r="F3571" s="232">
        <v>2</v>
      </c>
      <c r="G3571" s="232" t="s">
        <v>1315</v>
      </c>
      <c r="H3571" s="233">
        <v>0.104</v>
      </c>
      <c r="I3571" s="233">
        <v>0</v>
      </c>
      <c r="J3571" s="233">
        <v>0</v>
      </c>
      <c r="K3571" s="234">
        <v>0</v>
      </c>
      <c r="L3571" s="233">
        <v>0</v>
      </c>
      <c r="M3571" s="234">
        <v>0</v>
      </c>
      <c r="N3571" s="233">
        <v>0</v>
      </c>
      <c r="O3571" s="233">
        <v>0</v>
      </c>
      <c r="P3571" s="233">
        <v>0</v>
      </c>
      <c r="Q3571" s="234">
        <v>0</v>
      </c>
      <c r="R3571" s="233">
        <v>0</v>
      </c>
      <c r="S3571" s="234">
        <v>0</v>
      </c>
      <c r="T3571" s="233">
        <v>0</v>
      </c>
      <c r="U3571" s="235">
        <f t="shared" si="385"/>
        <v>75.92</v>
      </c>
      <c r="V3571" s="227">
        <f t="shared" si="386"/>
        <v>0</v>
      </c>
      <c r="W3571" s="227">
        <f t="shared" si="387"/>
        <v>0</v>
      </c>
      <c r="X3571" s="227">
        <f t="shared" si="390"/>
        <v>0</v>
      </c>
      <c r="Y3571" s="227">
        <f t="shared" si="388"/>
        <v>0</v>
      </c>
      <c r="Z3571" s="227">
        <f t="shared" si="389"/>
        <v>0</v>
      </c>
      <c r="AA3571" s="227">
        <f t="shared" si="391"/>
        <v>0</v>
      </c>
    </row>
    <row r="3572" spans="2:27" ht="13.5" hidden="1">
      <c r="B3572" s="232" t="s">
        <v>1110</v>
      </c>
      <c r="C3572" s="232" t="s">
        <v>297</v>
      </c>
      <c r="D3572" s="232" t="s">
        <v>983</v>
      </c>
      <c r="E3572" s="232" t="s">
        <v>988</v>
      </c>
      <c r="F3572" s="232">
        <v>2</v>
      </c>
      <c r="G3572" s="232" t="s">
        <v>1314</v>
      </c>
      <c r="H3572" s="233">
        <v>5.1999999999999998E-2</v>
      </c>
      <c r="I3572" s="233">
        <v>0</v>
      </c>
      <c r="J3572" s="233">
        <v>0</v>
      </c>
      <c r="K3572" s="234">
        <v>0</v>
      </c>
      <c r="L3572" s="233">
        <v>0</v>
      </c>
      <c r="M3572" s="234">
        <v>0</v>
      </c>
      <c r="N3572" s="233">
        <v>0</v>
      </c>
      <c r="O3572" s="233">
        <v>0</v>
      </c>
      <c r="P3572" s="233">
        <v>0</v>
      </c>
      <c r="Q3572" s="234">
        <v>0</v>
      </c>
      <c r="R3572" s="233">
        <v>0</v>
      </c>
      <c r="S3572" s="234">
        <v>0</v>
      </c>
      <c r="T3572" s="233">
        <v>0</v>
      </c>
      <c r="U3572" s="235">
        <f t="shared" si="385"/>
        <v>37.96</v>
      </c>
      <c r="V3572" s="227">
        <f t="shared" si="386"/>
        <v>0</v>
      </c>
      <c r="W3572" s="227">
        <f t="shared" si="387"/>
        <v>0</v>
      </c>
      <c r="X3572" s="227">
        <f t="shared" si="390"/>
        <v>0</v>
      </c>
      <c r="Y3572" s="227">
        <f t="shared" si="388"/>
        <v>0</v>
      </c>
      <c r="Z3572" s="227">
        <f t="shared" si="389"/>
        <v>0</v>
      </c>
      <c r="AA3572" s="227">
        <f t="shared" si="391"/>
        <v>0</v>
      </c>
    </row>
    <row r="3573" spans="2:27" ht="13.5" hidden="1">
      <c r="B3573" s="232" t="s">
        <v>1110</v>
      </c>
      <c r="C3573" s="232" t="s">
        <v>893</v>
      </c>
      <c r="D3573" s="232" t="s">
        <v>983</v>
      </c>
      <c r="E3573" s="232" t="s">
        <v>988</v>
      </c>
      <c r="F3573" s="232">
        <v>2</v>
      </c>
      <c r="G3573" s="232" t="s">
        <v>1417</v>
      </c>
      <c r="H3573" s="233">
        <v>1.2999999999999999E-2</v>
      </c>
      <c r="I3573" s="233">
        <v>0</v>
      </c>
      <c r="J3573" s="233">
        <v>0</v>
      </c>
      <c r="K3573" s="234">
        <v>0</v>
      </c>
      <c r="L3573" s="233">
        <v>0</v>
      </c>
      <c r="M3573" s="234">
        <v>0</v>
      </c>
      <c r="N3573" s="233">
        <v>0</v>
      </c>
      <c r="O3573" s="233">
        <v>0</v>
      </c>
      <c r="P3573" s="233">
        <v>0</v>
      </c>
      <c r="Q3573" s="234">
        <v>0</v>
      </c>
      <c r="R3573" s="233">
        <v>0</v>
      </c>
      <c r="S3573" s="234">
        <v>0</v>
      </c>
      <c r="T3573" s="233">
        <v>0</v>
      </c>
      <c r="U3573" s="235">
        <f t="shared" si="385"/>
        <v>9.49</v>
      </c>
      <c r="V3573" s="227">
        <f t="shared" si="386"/>
        <v>0</v>
      </c>
      <c r="W3573" s="227">
        <f t="shared" si="387"/>
        <v>0</v>
      </c>
      <c r="X3573" s="227">
        <f t="shared" si="390"/>
        <v>0</v>
      </c>
      <c r="Y3573" s="227">
        <f t="shared" si="388"/>
        <v>0</v>
      </c>
      <c r="Z3573" s="227">
        <f t="shared" si="389"/>
        <v>0</v>
      </c>
      <c r="AA3573" s="227">
        <f t="shared" si="391"/>
        <v>0</v>
      </c>
    </row>
    <row r="3574" spans="2:27" ht="13.5" hidden="1">
      <c r="B3574" s="232" t="s">
        <v>1110</v>
      </c>
      <c r="C3574" s="232" t="s">
        <v>894</v>
      </c>
      <c r="D3574" s="232" t="s">
        <v>983</v>
      </c>
      <c r="E3574" s="232" t="s">
        <v>988</v>
      </c>
      <c r="F3574" s="232">
        <v>2</v>
      </c>
      <c r="G3574" s="232" t="s">
        <v>1418</v>
      </c>
      <c r="H3574" s="233">
        <v>6.4999999999999997E-3</v>
      </c>
      <c r="I3574" s="233">
        <v>0</v>
      </c>
      <c r="J3574" s="233">
        <v>0</v>
      </c>
      <c r="K3574" s="234">
        <v>0</v>
      </c>
      <c r="L3574" s="233">
        <v>0</v>
      </c>
      <c r="M3574" s="234">
        <v>0</v>
      </c>
      <c r="N3574" s="233">
        <v>0</v>
      </c>
      <c r="O3574" s="233">
        <v>0</v>
      </c>
      <c r="P3574" s="233">
        <v>0</v>
      </c>
      <c r="Q3574" s="234">
        <v>0</v>
      </c>
      <c r="R3574" s="233">
        <v>0</v>
      </c>
      <c r="S3574" s="234">
        <v>0</v>
      </c>
      <c r="T3574" s="233">
        <v>0</v>
      </c>
      <c r="U3574" s="235">
        <f t="shared" si="385"/>
        <v>4.7450000000000001</v>
      </c>
      <c r="V3574" s="227">
        <f t="shared" si="386"/>
        <v>0</v>
      </c>
      <c r="W3574" s="227">
        <f t="shared" si="387"/>
        <v>0</v>
      </c>
      <c r="X3574" s="227">
        <f t="shared" si="390"/>
        <v>0</v>
      </c>
      <c r="Y3574" s="227">
        <f t="shared" si="388"/>
        <v>0</v>
      </c>
      <c r="Z3574" s="227">
        <f t="shared" si="389"/>
        <v>0</v>
      </c>
      <c r="AA3574" s="227">
        <f t="shared" si="391"/>
        <v>0</v>
      </c>
    </row>
    <row r="3575" spans="2:27" ht="13.5" hidden="1">
      <c r="B3575" s="232" t="s">
        <v>1110</v>
      </c>
      <c r="C3575" s="232" t="s">
        <v>895</v>
      </c>
      <c r="D3575" s="232" t="s">
        <v>983</v>
      </c>
      <c r="E3575" s="232" t="s">
        <v>988</v>
      </c>
      <c r="F3575" s="232">
        <v>2</v>
      </c>
      <c r="G3575" s="232" t="s">
        <v>1322</v>
      </c>
      <c r="H3575" s="233">
        <v>2.5999999999999999E-2</v>
      </c>
      <c r="I3575" s="233">
        <v>0</v>
      </c>
      <c r="J3575" s="233">
        <v>0</v>
      </c>
      <c r="K3575" s="234">
        <v>0</v>
      </c>
      <c r="L3575" s="233">
        <v>0</v>
      </c>
      <c r="M3575" s="234">
        <v>0</v>
      </c>
      <c r="N3575" s="233">
        <v>0</v>
      </c>
      <c r="O3575" s="233">
        <v>0</v>
      </c>
      <c r="P3575" s="233">
        <v>0</v>
      </c>
      <c r="Q3575" s="234">
        <v>0</v>
      </c>
      <c r="R3575" s="233">
        <v>0</v>
      </c>
      <c r="S3575" s="234">
        <v>0</v>
      </c>
      <c r="T3575" s="233">
        <v>0</v>
      </c>
      <c r="U3575" s="235">
        <f t="shared" si="385"/>
        <v>18.98</v>
      </c>
      <c r="V3575" s="227">
        <f t="shared" si="386"/>
        <v>0</v>
      </c>
      <c r="W3575" s="227">
        <f t="shared" si="387"/>
        <v>0</v>
      </c>
      <c r="X3575" s="227">
        <f t="shared" si="390"/>
        <v>0</v>
      </c>
      <c r="Y3575" s="227">
        <f t="shared" si="388"/>
        <v>0</v>
      </c>
      <c r="Z3575" s="227">
        <f t="shared" si="389"/>
        <v>0</v>
      </c>
      <c r="AA3575" s="227">
        <f t="shared" si="391"/>
        <v>0</v>
      </c>
    </row>
    <row r="3576" spans="2:27" ht="13.5" hidden="1">
      <c r="B3576" s="232" t="s">
        <v>1110</v>
      </c>
      <c r="C3576" s="232" t="s">
        <v>896</v>
      </c>
      <c r="D3576" s="232" t="s">
        <v>983</v>
      </c>
      <c r="E3576" s="232" t="s">
        <v>988</v>
      </c>
      <c r="F3576" s="232">
        <v>4</v>
      </c>
      <c r="G3576" s="232" t="s">
        <v>1311</v>
      </c>
      <c r="H3576" s="233">
        <v>0.20799999999999999</v>
      </c>
      <c r="I3576" s="233">
        <v>0</v>
      </c>
      <c r="J3576" s="233">
        <v>0</v>
      </c>
      <c r="K3576" s="234">
        <v>0</v>
      </c>
      <c r="L3576" s="233">
        <v>0</v>
      </c>
      <c r="M3576" s="234">
        <v>0</v>
      </c>
      <c r="N3576" s="233">
        <v>0</v>
      </c>
      <c r="O3576" s="233">
        <v>0</v>
      </c>
      <c r="P3576" s="233">
        <v>0</v>
      </c>
      <c r="Q3576" s="234">
        <v>0</v>
      </c>
      <c r="R3576" s="233">
        <v>0</v>
      </c>
      <c r="S3576" s="234">
        <v>0</v>
      </c>
      <c r="T3576" s="233">
        <v>0</v>
      </c>
      <c r="U3576" s="235">
        <f t="shared" si="385"/>
        <v>151.84</v>
      </c>
      <c r="V3576" s="227">
        <f t="shared" si="386"/>
        <v>0</v>
      </c>
      <c r="W3576" s="227">
        <f t="shared" si="387"/>
        <v>0</v>
      </c>
      <c r="X3576" s="227">
        <f t="shared" si="390"/>
        <v>0</v>
      </c>
      <c r="Y3576" s="227">
        <f t="shared" si="388"/>
        <v>0</v>
      </c>
      <c r="Z3576" s="227">
        <f t="shared" si="389"/>
        <v>0</v>
      </c>
      <c r="AA3576" s="227">
        <f t="shared" si="391"/>
        <v>0</v>
      </c>
    </row>
    <row r="3577" spans="2:27" ht="13.5" hidden="1">
      <c r="B3577" s="232" t="s">
        <v>1110</v>
      </c>
      <c r="C3577" s="232" t="s">
        <v>1419</v>
      </c>
      <c r="D3577" s="232" t="s">
        <v>983</v>
      </c>
      <c r="E3577" s="232" t="s">
        <v>988</v>
      </c>
      <c r="F3577" s="232">
        <v>448</v>
      </c>
      <c r="G3577" s="232" t="s">
        <v>1420</v>
      </c>
      <c r="H3577" s="233">
        <v>263.47000000000003</v>
      </c>
      <c r="I3577" s="233">
        <v>0</v>
      </c>
      <c r="J3577" s="233">
        <v>162.36206999999999</v>
      </c>
      <c r="K3577" s="234">
        <v>677282</v>
      </c>
      <c r="L3577" s="233">
        <v>77.315269999999998</v>
      </c>
      <c r="M3577" s="234">
        <v>1327472</v>
      </c>
      <c r="N3577" s="233">
        <v>0</v>
      </c>
      <c r="O3577" s="233">
        <v>0</v>
      </c>
      <c r="P3577" s="233">
        <v>84.652910000000006</v>
      </c>
      <c r="Q3577" s="234">
        <v>1029944</v>
      </c>
      <c r="R3577" s="233">
        <v>39.191160000000004</v>
      </c>
      <c r="S3577" s="234">
        <v>1936294</v>
      </c>
      <c r="T3577" s="233">
        <v>0</v>
      </c>
      <c r="U3577" s="235">
        <f t="shared" si="385"/>
        <v>192333.1</v>
      </c>
      <c r="V3577" s="227">
        <f t="shared" si="386"/>
        <v>118524.31109999999</v>
      </c>
      <c r="W3577" s="227">
        <f t="shared" si="387"/>
        <v>112880.31376666666</v>
      </c>
      <c r="X3577" s="227">
        <f t="shared" si="390"/>
        <v>110622.66666666667</v>
      </c>
      <c r="Y3577" s="227">
        <f t="shared" si="388"/>
        <v>61796.624300000003</v>
      </c>
      <c r="Z3577" s="227">
        <f t="shared" si="389"/>
        <v>57219.102355555558</v>
      </c>
      <c r="AA3577" s="227">
        <f t="shared" si="391"/>
        <v>53785.944444444445</v>
      </c>
    </row>
    <row r="3578" spans="2:27" ht="13.5" hidden="1">
      <c r="B3578" s="232" t="s">
        <v>1110</v>
      </c>
      <c r="C3578" s="232" t="s">
        <v>1421</v>
      </c>
      <c r="D3578" s="232" t="s">
        <v>983</v>
      </c>
      <c r="E3578" s="232" t="s">
        <v>988</v>
      </c>
      <c r="F3578" s="232">
        <v>448</v>
      </c>
      <c r="G3578" s="232" t="s">
        <v>1422</v>
      </c>
      <c r="H3578" s="233">
        <v>65.867000000000004</v>
      </c>
      <c r="I3578" s="233">
        <v>0</v>
      </c>
      <c r="J3578" s="233">
        <v>40.590209999999999</v>
      </c>
      <c r="K3578" s="234">
        <v>169319</v>
      </c>
      <c r="L3578" s="233">
        <v>19.328669999999999</v>
      </c>
      <c r="M3578" s="234">
        <v>331866</v>
      </c>
      <c r="N3578" s="233">
        <v>0</v>
      </c>
      <c r="O3578" s="233">
        <v>0</v>
      </c>
      <c r="P3578" s="233">
        <v>21.163070000000001</v>
      </c>
      <c r="Q3578" s="234">
        <v>257484</v>
      </c>
      <c r="R3578" s="233">
        <v>9.79772</v>
      </c>
      <c r="S3578" s="234">
        <v>484070</v>
      </c>
      <c r="T3578" s="233">
        <v>0</v>
      </c>
      <c r="U3578" s="235">
        <f t="shared" si="385"/>
        <v>48082.91</v>
      </c>
      <c r="V3578" s="227">
        <f t="shared" si="386"/>
        <v>29630.853299999999</v>
      </c>
      <c r="W3578" s="227">
        <f t="shared" si="387"/>
        <v>28219.845766666665</v>
      </c>
      <c r="X3578" s="227">
        <f t="shared" si="390"/>
        <v>27655.5</v>
      </c>
      <c r="Y3578" s="227">
        <f t="shared" si="388"/>
        <v>15449.0411</v>
      </c>
      <c r="Z3578" s="227">
        <f t="shared" si="389"/>
        <v>14304.668933333334</v>
      </c>
      <c r="AA3578" s="227">
        <f t="shared" si="391"/>
        <v>13446.388888888889</v>
      </c>
    </row>
    <row r="3579" spans="2:27" ht="13.5" hidden="1">
      <c r="B3579" s="232" t="s">
        <v>1110</v>
      </c>
      <c r="C3579" s="232" t="s">
        <v>1423</v>
      </c>
      <c r="D3579" s="232" t="s">
        <v>983</v>
      </c>
      <c r="E3579" s="232" t="s">
        <v>988</v>
      </c>
      <c r="F3579" s="232">
        <v>224</v>
      </c>
      <c r="G3579" s="232" t="s">
        <v>1422</v>
      </c>
      <c r="H3579" s="233">
        <v>55.979599999999998</v>
      </c>
      <c r="I3579" s="233">
        <v>0</v>
      </c>
      <c r="J3579" s="233">
        <v>34.497149999999998</v>
      </c>
      <c r="K3579" s="234">
        <v>143902</v>
      </c>
      <c r="L3579" s="233">
        <v>16.427209999999999</v>
      </c>
      <c r="M3579" s="234">
        <v>282049</v>
      </c>
      <c r="N3579" s="233">
        <v>0</v>
      </c>
      <c r="O3579" s="233">
        <v>0</v>
      </c>
      <c r="P3579" s="233">
        <v>17.986249999999998</v>
      </c>
      <c r="Q3579" s="234">
        <v>218833</v>
      </c>
      <c r="R3579" s="233">
        <v>8.3269699999999993</v>
      </c>
      <c r="S3579" s="234">
        <v>411405</v>
      </c>
      <c r="T3579" s="233">
        <v>0</v>
      </c>
      <c r="U3579" s="235">
        <f t="shared" si="385"/>
        <v>40865.108</v>
      </c>
      <c r="V3579" s="227">
        <f t="shared" si="386"/>
        <v>25182.9195</v>
      </c>
      <c r="W3579" s="227">
        <f t="shared" si="387"/>
        <v>23983.696633333333</v>
      </c>
      <c r="X3579" s="227">
        <f t="shared" si="390"/>
        <v>23504.083333333332</v>
      </c>
      <c r="Y3579" s="227">
        <f t="shared" si="388"/>
        <v>13129.9625</v>
      </c>
      <c r="Z3579" s="227">
        <f t="shared" si="389"/>
        <v>12157.382544444445</v>
      </c>
      <c r="AA3579" s="227">
        <f t="shared" si="391"/>
        <v>11427.916666666666</v>
      </c>
    </row>
    <row r="3580" spans="2:27" ht="13.5" hidden="1">
      <c r="B3580" s="232" t="s">
        <v>1110</v>
      </c>
      <c r="C3580" s="232" t="s">
        <v>904</v>
      </c>
      <c r="D3580" s="232" t="s">
        <v>983</v>
      </c>
      <c r="E3580" s="232" t="s">
        <v>988</v>
      </c>
      <c r="F3580" s="232">
        <v>64</v>
      </c>
      <c r="G3580" s="232" t="s">
        <v>1424</v>
      </c>
      <c r="H3580" s="233">
        <v>9.6709999999999994</v>
      </c>
      <c r="I3580" s="233">
        <v>0</v>
      </c>
      <c r="J3580" s="233">
        <v>0</v>
      </c>
      <c r="K3580" s="234">
        <v>0</v>
      </c>
      <c r="L3580" s="233">
        <v>0</v>
      </c>
      <c r="M3580" s="234">
        <v>0</v>
      </c>
      <c r="N3580" s="233">
        <v>0</v>
      </c>
      <c r="O3580" s="233">
        <v>0</v>
      </c>
      <c r="P3580" s="233">
        <v>0</v>
      </c>
      <c r="Q3580" s="234">
        <v>0</v>
      </c>
      <c r="R3580" s="233">
        <v>0</v>
      </c>
      <c r="S3580" s="234">
        <v>0</v>
      </c>
      <c r="T3580" s="233">
        <v>0</v>
      </c>
      <c r="U3580" s="235">
        <f t="shared" si="385"/>
        <v>7059.83</v>
      </c>
      <c r="V3580" s="227">
        <f t="shared" si="386"/>
        <v>0</v>
      </c>
      <c r="W3580" s="227">
        <f t="shared" si="387"/>
        <v>0</v>
      </c>
      <c r="X3580" s="227">
        <f t="shared" si="390"/>
        <v>0</v>
      </c>
      <c r="Y3580" s="227">
        <f t="shared" si="388"/>
        <v>0</v>
      </c>
      <c r="Z3580" s="227">
        <f t="shared" si="389"/>
        <v>0</v>
      </c>
      <c r="AA3580" s="227">
        <f t="shared" si="391"/>
        <v>0</v>
      </c>
    </row>
    <row r="3581" spans="2:27" ht="13.5" hidden="1">
      <c r="B3581" s="232" t="s">
        <v>1110</v>
      </c>
      <c r="C3581" s="232" t="s">
        <v>905</v>
      </c>
      <c r="D3581" s="232" t="s">
        <v>983</v>
      </c>
      <c r="E3581" s="232" t="s">
        <v>988</v>
      </c>
      <c r="F3581" s="232">
        <v>128</v>
      </c>
      <c r="G3581" s="232" t="s">
        <v>1425</v>
      </c>
      <c r="H3581" s="233">
        <v>19.341000000000001</v>
      </c>
      <c r="I3581" s="233">
        <v>0</v>
      </c>
      <c r="J3581" s="233">
        <v>0</v>
      </c>
      <c r="K3581" s="234">
        <v>0</v>
      </c>
      <c r="L3581" s="233">
        <v>0</v>
      </c>
      <c r="M3581" s="234">
        <v>0</v>
      </c>
      <c r="N3581" s="233">
        <v>0</v>
      </c>
      <c r="O3581" s="233">
        <v>0</v>
      </c>
      <c r="P3581" s="233">
        <v>0</v>
      </c>
      <c r="Q3581" s="234">
        <v>0</v>
      </c>
      <c r="R3581" s="233">
        <v>0</v>
      </c>
      <c r="S3581" s="234">
        <v>0</v>
      </c>
      <c r="T3581" s="233">
        <v>0</v>
      </c>
      <c r="U3581" s="235">
        <f t="shared" si="385"/>
        <v>14118.93</v>
      </c>
      <c r="V3581" s="227">
        <f t="shared" si="386"/>
        <v>0</v>
      </c>
      <c r="W3581" s="227">
        <f t="shared" si="387"/>
        <v>0</v>
      </c>
      <c r="X3581" s="227">
        <f t="shared" si="390"/>
        <v>0</v>
      </c>
      <c r="Y3581" s="227">
        <f t="shared" si="388"/>
        <v>0</v>
      </c>
      <c r="Z3581" s="227">
        <f t="shared" si="389"/>
        <v>0</v>
      </c>
      <c r="AA3581" s="227">
        <f t="shared" si="391"/>
        <v>0</v>
      </c>
    </row>
    <row r="3582" spans="2:27" ht="13.5" hidden="1">
      <c r="B3582" s="232" t="s">
        <v>1110</v>
      </c>
      <c r="C3582" s="232" t="s">
        <v>906</v>
      </c>
      <c r="D3582" s="232" t="s">
        <v>983</v>
      </c>
      <c r="E3582" s="232" t="s">
        <v>988</v>
      </c>
      <c r="F3582" s="232">
        <v>64</v>
      </c>
      <c r="G3582" s="232" t="s">
        <v>1425</v>
      </c>
      <c r="H3582" s="233">
        <v>19.344000000000001</v>
      </c>
      <c r="I3582" s="233">
        <v>0</v>
      </c>
      <c r="J3582" s="233">
        <v>0</v>
      </c>
      <c r="K3582" s="234">
        <v>0</v>
      </c>
      <c r="L3582" s="233">
        <v>0</v>
      </c>
      <c r="M3582" s="234">
        <v>0</v>
      </c>
      <c r="N3582" s="233">
        <v>0</v>
      </c>
      <c r="O3582" s="233">
        <v>0</v>
      </c>
      <c r="P3582" s="233">
        <v>0</v>
      </c>
      <c r="Q3582" s="234">
        <v>0</v>
      </c>
      <c r="R3582" s="233">
        <v>0</v>
      </c>
      <c r="S3582" s="234">
        <v>0</v>
      </c>
      <c r="T3582" s="233">
        <v>0</v>
      </c>
      <c r="U3582" s="235">
        <f t="shared" si="385"/>
        <v>14121.12</v>
      </c>
      <c r="V3582" s="227">
        <f t="shared" si="386"/>
        <v>0</v>
      </c>
      <c r="W3582" s="227">
        <f t="shared" si="387"/>
        <v>0</v>
      </c>
      <c r="X3582" s="227">
        <f t="shared" si="390"/>
        <v>0</v>
      </c>
      <c r="Y3582" s="227">
        <f t="shared" si="388"/>
        <v>0</v>
      </c>
      <c r="Z3582" s="227">
        <f t="shared" si="389"/>
        <v>0</v>
      </c>
      <c r="AA3582" s="227">
        <f t="shared" si="391"/>
        <v>0</v>
      </c>
    </row>
    <row r="3583" spans="2:27" ht="13.5" hidden="1">
      <c r="B3583" s="232" t="s">
        <v>1110</v>
      </c>
      <c r="C3583" s="232" t="s">
        <v>907</v>
      </c>
      <c r="D3583" s="232" t="s">
        <v>983</v>
      </c>
      <c r="E3583" s="232" t="s">
        <v>988</v>
      </c>
      <c r="F3583" s="232">
        <v>8</v>
      </c>
      <c r="G3583" s="232" t="s">
        <v>1353</v>
      </c>
      <c r="H3583" s="233">
        <v>2.4180000000000001</v>
      </c>
      <c r="I3583" s="233">
        <v>0</v>
      </c>
      <c r="J3583" s="233">
        <v>0</v>
      </c>
      <c r="K3583" s="234">
        <v>0</v>
      </c>
      <c r="L3583" s="233">
        <v>0</v>
      </c>
      <c r="M3583" s="234">
        <v>0</v>
      </c>
      <c r="N3583" s="233">
        <v>0</v>
      </c>
      <c r="O3583" s="233">
        <v>0</v>
      </c>
      <c r="P3583" s="233">
        <v>0</v>
      </c>
      <c r="Q3583" s="234">
        <v>0</v>
      </c>
      <c r="R3583" s="233">
        <v>0</v>
      </c>
      <c r="S3583" s="234">
        <v>0</v>
      </c>
      <c r="T3583" s="233">
        <v>0</v>
      </c>
      <c r="U3583" s="235">
        <f t="shared" si="385"/>
        <v>1765.14</v>
      </c>
      <c r="V3583" s="227">
        <f t="shared" si="386"/>
        <v>0</v>
      </c>
      <c r="W3583" s="227">
        <f t="shared" si="387"/>
        <v>0</v>
      </c>
      <c r="X3583" s="227">
        <f t="shared" si="390"/>
        <v>0</v>
      </c>
      <c r="Y3583" s="227">
        <f t="shared" si="388"/>
        <v>0</v>
      </c>
      <c r="Z3583" s="227">
        <f t="shared" si="389"/>
        <v>0</v>
      </c>
      <c r="AA3583" s="227">
        <f t="shared" si="391"/>
        <v>0</v>
      </c>
    </row>
    <row r="3584" spans="2:27" ht="13.5" hidden="1">
      <c r="B3584" s="232" t="s">
        <v>1110</v>
      </c>
      <c r="C3584" s="232" t="s">
        <v>908</v>
      </c>
      <c r="D3584" s="232" t="s">
        <v>983</v>
      </c>
      <c r="E3584" s="232" t="s">
        <v>988</v>
      </c>
      <c r="F3584" s="232">
        <v>128</v>
      </c>
      <c r="G3584" s="232" t="s">
        <v>1426</v>
      </c>
      <c r="H3584" s="233">
        <v>38.688000000000002</v>
      </c>
      <c r="I3584" s="233">
        <v>0</v>
      </c>
      <c r="J3584" s="233">
        <v>0</v>
      </c>
      <c r="K3584" s="234">
        <v>0</v>
      </c>
      <c r="L3584" s="233">
        <v>0</v>
      </c>
      <c r="M3584" s="234">
        <v>0</v>
      </c>
      <c r="N3584" s="233">
        <v>0</v>
      </c>
      <c r="O3584" s="233">
        <v>0</v>
      </c>
      <c r="P3584" s="233">
        <v>0</v>
      </c>
      <c r="Q3584" s="234">
        <v>0</v>
      </c>
      <c r="R3584" s="233">
        <v>0</v>
      </c>
      <c r="S3584" s="234">
        <v>0</v>
      </c>
      <c r="T3584" s="233">
        <v>0</v>
      </c>
      <c r="U3584" s="235">
        <f t="shared" si="385"/>
        <v>28242.240000000002</v>
      </c>
      <c r="V3584" s="227">
        <f t="shared" si="386"/>
        <v>0</v>
      </c>
      <c r="W3584" s="227">
        <f t="shared" si="387"/>
        <v>0</v>
      </c>
      <c r="X3584" s="227">
        <f t="shared" si="390"/>
        <v>0</v>
      </c>
      <c r="Y3584" s="227">
        <f t="shared" si="388"/>
        <v>0</v>
      </c>
      <c r="Z3584" s="227">
        <f t="shared" si="389"/>
        <v>0</v>
      </c>
      <c r="AA3584" s="227">
        <f t="shared" si="391"/>
        <v>0</v>
      </c>
    </row>
    <row r="3585" spans="2:27" ht="13.5" hidden="1">
      <c r="B3585" s="232" t="s">
        <v>1110</v>
      </c>
      <c r="C3585" s="232" t="s">
        <v>909</v>
      </c>
      <c r="D3585" s="232" t="s">
        <v>983</v>
      </c>
      <c r="E3585" s="232" t="s">
        <v>988</v>
      </c>
      <c r="F3585" s="232">
        <v>16</v>
      </c>
      <c r="G3585" s="232" t="s">
        <v>1355</v>
      </c>
      <c r="H3585" s="233">
        <v>4.8360000000000003</v>
      </c>
      <c r="I3585" s="233">
        <v>0</v>
      </c>
      <c r="J3585" s="233">
        <v>0</v>
      </c>
      <c r="K3585" s="234">
        <v>0</v>
      </c>
      <c r="L3585" s="233">
        <v>0</v>
      </c>
      <c r="M3585" s="234">
        <v>0</v>
      </c>
      <c r="N3585" s="233">
        <v>0</v>
      </c>
      <c r="O3585" s="233">
        <v>0</v>
      </c>
      <c r="P3585" s="233">
        <v>0</v>
      </c>
      <c r="Q3585" s="234">
        <v>0</v>
      </c>
      <c r="R3585" s="233">
        <v>0</v>
      </c>
      <c r="S3585" s="234">
        <v>0</v>
      </c>
      <c r="T3585" s="233">
        <v>0</v>
      </c>
      <c r="U3585" s="235">
        <f t="shared" si="385"/>
        <v>3530.28</v>
      </c>
      <c r="V3585" s="227">
        <f t="shared" si="386"/>
        <v>0</v>
      </c>
      <c r="W3585" s="227">
        <f t="shared" si="387"/>
        <v>0</v>
      </c>
      <c r="X3585" s="227">
        <f t="shared" si="390"/>
        <v>0</v>
      </c>
      <c r="Y3585" s="227">
        <f t="shared" si="388"/>
        <v>0</v>
      </c>
      <c r="Z3585" s="227">
        <f t="shared" si="389"/>
        <v>0</v>
      </c>
      <c r="AA3585" s="227">
        <f t="shared" si="391"/>
        <v>0</v>
      </c>
    </row>
    <row r="3586" spans="2:27" ht="13.5" hidden="1">
      <c r="B3586" s="232" t="s">
        <v>1110</v>
      </c>
      <c r="C3586" s="232" t="s">
        <v>910</v>
      </c>
      <c r="D3586" s="232" t="s">
        <v>983</v>
      </c>
      <c r="E3586" s="232" t="s">
        <v>988</v>
      </c>
      <c r="F3586" s="232">
        <v>32</v>
      </c>
      <c r="G3586" s="232" t="s">
        <v>1424</v>
      </c>
      <c r="H3586" s="233">
        <v>9.6720000000000006</v>
      </c>
      <c r="I3586" s="233">
        <v>0</v>
      </c>
      <c r="J3586" s="233">
        <v>0</v>
      </c>
      <c r="K3586" s="234">
        <v>0</v>
      </c>
      <c r="L3586" s="233">
        <v>0</v>
      </c>
      <c r="M3586" s="234">
        <v>0</v>
      </c>
      <c r="N3586" s="233">
        <v>0</v>
      </c>
      <c r="O3586" s="233">
        <v>0</v>
      </c>
      <c r="P3586" s="233">
        <v>0</v>
      </c>
      <c r="Q3586" s="234">
        <v>0</v>
      </c>
      <c r="R3586" s="233">
        <v>0</v>
      </c>
      <c r="S3586" s="234">
        <v>0</v>
      </c>
      <c r="T3586" s="233">
        <v>0</v>
      </c>
      <c r="U3586" s="235">
        <f t="shared" si="385"/>
        <v>7060.56</v>
      </c>
      <c r="V3586" s="227">
        <f t="shared" si="386"/>
        <v>0</v>
      </c>
      <c r="W3586" s="227">
        <f t="shared" si="387"/>
        <v>0</v>
      </c>
      <c r="X3586" s="227">
        <f t="shared" si="390"/>
        <v>0</v>
      </c>
      <c r="Y3586" s="227">
        <f t="shared" si="388"/>
        <v>0</v>
      </c>
      <c r="Z3586" s="227">
        <f t="shared" si="389"/>
        <v>0</v>
      </c>
      <c r="AA3586" s="227">
        <f t="shared" si="391"/>
        <v>0</v>
      </c>
    </row>
    <row r="3587" spans="2:27" ht="13.5" hidden="1">
      <c r="B3587" s="232" t="s">
        <v>1110</v>
      </c>
      <c r="C3587" s="232" t="s">
        <v>911</v>
      </c>
      <c r="D3587" s="232" t="s">
        <v>983</v>
      </c>
      <c r="E3587" s="232" t="s">
        <v>988</v>
      </c>
      <c r="F3587" s="232">
        <v>4</v>
      </c>
      <c r="G3587" s="232" t="s">
        <v>1352</v>
      </c>
      <c r="H3587" s="233">
        <v>1.2090000000000001</v>
      </c>
      <c r="I3587" s="233">
        <v>0</v>
      </c>
      <c r="J3587" s="233">
        <v>0</v>
      </c>
      <c r="K3587" s="234">
        <v>0</v>
      </c>
      <c r="L3587" s="233">
        <v>0</v>
      </c>
      <c r="M3587" s="234">
        <v>0</v>
      </c>
      <c r="N3587" s="233">
        <v>0</v>
      </c>
      <c r="O3587" s="233">
        <v>0</v>
      </c>
      <c r="P3587" s="233">
        <v>0</v>
      </c>
      <c r="Q3587" s="234">
        <v>0</v>
      </c>
      <c r="R3587" s="233">
        <v>0</v>
      </c>
      <c r="S3587" s="234">
        <v>0</v>
      </c>
      <c r="T3587" s="233">
        <v>0</v>
      </c>
      <c r="U3587" s="235">
        <f t="shared" si="385"/>
        <v>882.57</v>
      </c>
      <c r="V3587" s="227">
        <f t="shared" si="386"/>
        <v>0</v>
      </c>
      <c r="W3587" s="227">
        <f t="shared" si="387"/>
        <v>0</v>
      </c>
      <c r="X3587" s="227">
        <f t="shared" si="390"/>
        <v>0</v>
      </c>
      <c r="Y3587" s="227">
        <f t="shared" si="388"/>
        <v>0</v>
      </c>
      <c r="Z3587" s="227">
        <f t="shared" si="389"/>
        <v>0</v>
      </c>
      <c r="AA3587" s="227">
        <f t="shared" si="391"/>
        <v>0</v>
      </c>
    </row>
    <row r="3588" spans="2:27" ht="13.5" hidden="1">
      <c r="B3588" s="232" t="s">
        <v>1110</v>
      </c>
      <c r="C3588" s="232" t="s">
        <v>1427</v>
      </c>
      <c r="D3588" s="232" t="s">
        <v>983</v>
      </c>
      <c r="E3588" s="232" t="s">
        <v>988</v>
      </c>
      <c r="F3588" s="232">
        <v>64</v>
      </c>
      <c r="G3588" s="232" t="s">
        <v>1369</v>
      </c>
      <c r="H3588" s="233">
        <v>9.6705000000000005</v>
      </c>
      <c r="I3588" s="233">
        <v>0</v>
      </c>
      <c r="J3588" s="233">
        <v>5.9502600000000001</v>
      </c>
      <c r="K3588" s="234">
        <v>24821</v>
      </c>
      <c r="L3588" s="233">
        <v>2.8334600000000001</v>
      </c>
      <c r="M3588" s="234">
        <v>48649</v>
      </c>
      <c r="N3588" s="233">
        <v>0</v>
      </c>
      <c r="O3588" s="233">
        <v>0</v>
      </c>
      <c r="P3588" s="233">
        <v>3.1019100000000002</v>
      </c>
      <c r="Q3588" s="234">
        <v>37740</v>
      </c>
      <c r="R3588" s="233">
        <v>1.43607</v>
      </c>
      <c r="S3588" s="234">
        <v>70951</v>
      </c>
      <c r="T3588" s="233">
        <v>0</v>
      </c>
      <c r="U3588" s="235">
        <f t="shared" ref="U3588:U3651" si="392">H3588*hour_M</f>
        <v>7059.4650000000001</v>
      </c>
      <c r="V3588" s="227">
        <f t="shared" ref="V3588:V3651" si="393">J3588*hour_M</f>
        <v>4343.6898000000001</v>
      </c>
      <c r="W3588" s="227">
        <f t="shared" ref="W3588:W3651" si="394">K3588/12+L3588*hour_M</f>
        <v>4136.842466666667</v>
      </c>
      <c r="X3588" s="227">
        <f t="shared" si="390"/>
        <v>4054.0833333333335</v>
      </c>
      <c r="Y3588" s="227">
        <f t="shared" ref="Y3588:Y3651" si="395">P3588*hour_M</f>
        <v>2264.3942999999999</v>
      </c>
      <c r="Z3588" s="227">
        <f t="shared" ref="Z3588:Z3651" si="396">Q3588/36+R3588*hour_M</f>
        <v>2096.6644333333334</v>
      </c>
      <c r="AA3588" s="227">
        <f t="shared" si="391"/>
        <v>1970.8611111111111</v>
      </c>
    </row>
    <row r="3589" spans="2:27" ht="13.5" hidden="1">
      <c r="B3589" s="232" t="s">
        <v>1110</v>
      </c>
      <c r="C3589" s="232" t="s">
        <v>1428</v>
      </c>
      <c r="D3589" s="232" t="s">
        <v>983</v>
      </c>
      <c r="E3589" s="232" t="s">
        <v>988</v>
      </c>
      <c r="F3589" s="232">
        <v>96</v>
      </c>
      <c r="G3589" s="232" t="s">
        <v>1429</v>
      </c>
      <c r="H3589" s="233">
        <v>14.505750000000001</v>
      </c>
      <c r="I3589" s="233">
        <v>0</v>
      </c>
      <c r="J3589" s="233">
        <v>8.9253900000000002</v>
      </c>
      <c r="K3589" s="234">
        <v>37232</v>
      </c>
      <c r="L3589" s="233">
        <v>4.2501800000000003</v>
      </c>
      <c r="M3589" s="234">
        <v>72974</v>
      </c>
      <c r="N3589" s="233">
        <v>0</v>
      </c>
      <c r="O3589" s="233">
        <v>0</v>
      </c>
      <c r="P3589" s="233">
        <v>4.6528600000000004</v>
      </c>
      <c r="Q3589" s="234">
        <v>56610</v>
      </c>
      <c r="R3589" s="233">
        <v>2.1541000000000001</v>
      </c>
      <c r="S3589" s="234">
        <v>106427</v>
      </c>
      <c r="T3589" s="233">
        <v>0</v>
      </c>
      <c r="U3589" s="235">
        <f t="shared" si="392"/>
        <v>10589.1975</v>
      </c>
      <c r="V3589" s="227">
        <f t="shared" si="393"/>
        <v>6515.5347000000002</v>
      </c>
      <c r="W3589" s="227">
        <f t="shared" si="394"/>
        <v>6205.2980666666663</v>
      </c>
      <c r="X3589" s="227">
        <f t="shared" ref="X3589:X3652" si="397">M3589/12</f>
        <v>6081.166666666667</v>
      </c>
      <c r="Y3589" s="227">
        <f t="shared" si="395"/>
        <v>3396.5878000000002</v>
      </c>
      <c r="Z3589" s="227">
        <f t="shared" si="396"/>
        <v>3144.9930000000004</v>
      </c>
      <c r="AA3589" s="227">
        <f t="shared" ref="AA3589:AA3652" si="398">S3589/36</f>
        <v>2956.3055555555557</v>
      </c>
    </row>
    <row r="3590" spans="2:27" ht="13.5" hidden="1">
      <c r="B3590" s="232" t="s">
        <v>1110</v>
      </c>
      <c r="C3590" s="232" t="s">
        <v>1430</v>
      </c>
      <c r="D3590" s="232" t="s">
        <v>983</v>
      </c>
      <c r="E3590" s="232" t="s">
        <v>988</v>
      </c>
      <c r="F3590" s="232">
        <v>128</v>
      </c>
      <c r="G3590" s="232" t="s">
        <v>1431</v>
      </c>
      <c r="H3590" s="233">
        <v>19.341000000000001</v>
      </c>
      <c r="I3590" s="233">
        <v>0</v>
      </c>
      <c r="J3590" s="233">
        <v>11.90052</v>
      </c>
      <c r="K3590" s="234">
        <v>49642</v>
      </c>
      <c r="L3590" s="233">
        <v>5.6669099999999997</v>
      </c>
      <c r="M3590" s="234">
        <v>97299</v>
      </c>
      <c r="N3590" s="233">
        <v>0</v>
      </c>
      <c r="O3590" s="233">
        <v>0</v>
      </c>
      <c r="P3590" s="233">
        <v>6.2038200000000003</v>
      </c>
      <c r="Q3590" s="234">
        <v>75480</v>
      </c>
      <c r="R3590" s="233">
        <v>2.8721399999999999</v>
      </c>
      <c r="S3590" s="234">
        <v>141902</v>
      </c>
      <c r="T3590" s="233">
        <v>0</v>
      </c>
      <c r="U3590" s="235">
        <f t="shared" si="392"/>
        <v>14118.93</v>
      </c>
      <c r="V3590" s="227">
        <f t="shared" si="393"/>
        <v>8687.3796000000002</v>
      </c>
      <c r="W3590" s="227">
        <f t="shared" si="394"/>
        <v>8273.6776333333328</v>
      </c>
      <c r="X3590" s="227">
        <f t="shared" si="397"/>
        <v>8108.25</v>
      </c>
      <c r="Y3590" s="227">
        <f t="shared" si="395"/>
        <v>4528.7885999999999</v>
      </c>
      <c r="Z3590" s="227">
        <f t="shared" si="396"/>
        <v>4193.3288666666667</v>
      </c>
      <c r="AA3590" s="227">
        <f t="shared" si="398"/>
        <v>3941.7222222222222</v>
      </c>
    </row>
    <row r="3591" spans="2:27" ht="13.5" hidden="1">
      <c r="B3591" s="232" t="s">
        <v>1110</v>
      </c>
      <c r="C3591" s="232" t="s">
        <v>1432</v>
      </c>
      <c r="D3591" s="232" t="s">
        <v>983</v>
      </c>
      <c r="E3591" s="232" t="s">
        <v>988</v>
      </c>
      <c r="F3591" s="232">
        <v>128</v>
      </c>
      <c r="G3591" s="232" t="s">
        <v>1431</v>
      </c>
      <c r="H3591" s="233">
        <v>19.341000000000001</v>
      </c>
      <c r="I3591" s="233">
        <v>0</v>
      </c>
      <c r="J3591" s="233">
        <v>11.90052</v>
      </c>
      <c r="K3591" s="234">
        <v>49642</v>
      </c>
      <c r="L3591" s="233">
        <v>5.6669099999999997</v>
      </c>
      <c r="M3591" s="234">
        <v>97299</v>
      </c>
      <c r="N3591" s="233">
        <v>0</v>
      </c>
      <c r="O3591" s="233">
        <v>0</v>
      </c>
      <c r="P3591" s="233">
        <v>6.2038200000000003</v>
      </c>
      <c r="Q3591" s="234">
        <v>75480</v>
      </c>
      <c r="R3591" s="233">
        <v>2.8721399999999999</v>
      </c>
      <c r="S3591" s="234">
        <v>141902</v>
      </c>
      <c r="T3591" s="233">
        <v>0</v>
      </c>
      <c r="U3591" s="235">
        <f t="shared" si="392"/>
        <v>14118.93</v>
      </c>
      <c r="V3591" s="227">
        <f t="shared" si="393"/>
        <v>8687.3796000000002</v>
      </c>
      <c r="W3591" s="227">
        <f t="shared" si="394"/>
        <v>8273.6776333333328</v>
      </c>
      <c r="X3591" s="227">
        <f t="shared" si="397"/>
        <v>8108.25</v>
      </c>
      <c r="Y3591" s="227">
        <f t="shared" si="395"/>
        <v>4528.7885999999999</v>
      </c>
      <c r="Z3591" s="227">
        <f t="shared" si="396"/>
        <v>4193.3288666666667</v>
      </c>
      <c r="AA3591" s="227">
        <f t="shared" si="398"/>
        <v>3941.7222222222222</v>
      </c>
    </row>
    <row r="3592" spans="2:27" ht="13.5" hidden="1">
      <c r="B3592" s="232" t="s">
        <v>1110</v>
      </c>
      <c r="C3592" s="232" t="s">
        <v>1433</v>
      </c>
      <c r="D3592" s="232" t="s">
        <v>983</v>
      </c>
      <c r="E3592" s="232" t="s">
        <v>988</v>
      </c>
      <c r="F3592" s="232">
        <v>64</v>
      </c>
      <c r="G3592" s="232" t="s">
        <v>1431</v>
      </c>
      <c r="H3592" s="233">
        <v>19.341000000000001</v>
      </c>
      <c r="I3592" s="233">
        <v>0</v>
      </c>
      <c r="J3592" s="233">
        <v>11.90052</v>
      </c>
      <c r="K3592" s="234">
        <v>49642</v>
      </c>
      <c r="L3592" s="233">
        <v>5.6669099999999997</v>
      </c>
      <c r="M3592" s="234">
        <v>97299</v>
      </c>
      <c r="N3592" s="233">
        <v>0</v>
      </c>
      <c r="O3592" s="233">
        <v>0</v>
      </c>
      <c r="P3592" s="233">
        <v>6.2038200000000003</v>
      </c>
      <c r="Q3592" s="234">
        <v>75480</v>
      </c>
      <c r="R3592" s="233">
        <v>2.8721399999999999</v>
      </c>
      <c r="S3592" s="234">
        <v>141902</v>
      </c>
      <c r="T3592" s="233">
        <v>0</v>
      </c>
      <c r="U3592" s="235">
        <f t="shared" si="392"/>
        <v>14118.93</v>
      </c>
      <c r="V3592" s="227">
        <f t="shared" si="393"/>
        <v>8687.3796000000002</v>
      </c>
      <c r="W3592" s="227">
        <f t="shared" si="394"/>
        <v>8273.6776333333328</v>
      </c>
      <c r="X3592" s="227">
        <f t="shared" si="397"/>
        <v>8108.25</v>
      </c>
      <c r="Y3592" s="227">
        <f t="shared" si="395"/>
        <v>4528.7885999999999</v>
      </c>
      <c r="Z3592" s="227">
        <f t="shared" si="396"/>
        <v>4193.3288666666667</v>
      </c>
      <c r="AA3592" s="227">
        <f t="shared" si="398"/>
        <v>3941.7222222222222</v>
      </c>
    </row>
    <row r="3593" spans="2:27" ht="13.5" hidden="1">
      <c r="B3593" s="232" t="s">
        <v>1110</v>
      </c>
      <c r="C3593" s="232" t="s">
        <v>1434</v>
      </c>
      <c r="D3593" s="232" t="s">
        <v>983</v>
      </c>
      <c r="E3593" s="232" t="s">
        <v>988</v>
      </c>
      <c r="F3593" s="232">
        <v>96</v>
      </c>
      <c r="G3593" s="232" t="s">
        <v>1435</v>
      </c>
      <c r="H3593" s="233">
        <v>29.011500000000002</v>
      </c>
      <c r="I3593" s="233">
        <v>0</v>
      </c>
      <c r="J3593" s="233">
        <v>17.85078</v>
      </c>
      <c r="K3593" s="234">
        <v>74463</v>
      </c>
      <c r="L3593" s="233">
        <v>8.5003700000000002</v>
      </c>
      <c r="M3593" s="234">
        <v>145948</v>
      </c>
      <c r="N3593" s="233">
        <v>0</v>
      </c>
      <c r="O3593" s="233">
        <v>0</v>
      </c>
      <c r="P3593" s="233">
        <v>9.3057300000000005</v>
      </c>
      <c r="Q3593" s="234">
        <v>113220</v>
      </c>
      <c r="R3593" s="233">
        <v>4.3082099999999999</v>
      </c>
      <c r="S3593" s="234">
        <v>212853</v>
      </c>
      <c r="T3593" s="233">
        <v>0</v>
      </c>
      <c r="U3593" s="235">
        <f t="shared" si="392"/>
        <v>21178.395</v>
      </c>
      <c r="V3593" s="227">
        <f t="shared" si="393"/>
        <v>13031.0694</v>
      </c>
      <c r="W3593" s="227">
        <f t="shared" si="394"/>
        <v>12410.5201</v>
      </c>
      <c r="X3593" s="227">
        <f t="shared" si="397"/>
        <v>12162.333333333334</v>
      </c>
      <c r="Y3593" s="227">
        <f t="shared" si="395"/>
        <v>6793.1829000000007</v>
      </c>
      <c r="Z3593" s="227">
        <f t="shared" si="396"/>
        <v>6289.9933000000001</v>
      </c>
      <c r="AA3593" s="227">
        <f t="shared" si="398"/>
        <v>5912.583333333333</v>
      </c>
    </row>
    <row r="3594" spans="2:27" ht="13.5" hidden="1">
      <c r="B3594" s="232" t="s">
        <v>1110</v>
      </c>
      <c r="C3594" s="232" t="s">
        <v>1436</v>
      </c>
      <c r="D3594" s="232" t="s">
        <v>983</v>
      </c>
      <c r="E3594" s="232" t="s">
        <v>988</v>
      </c>
      <c r="F3594" s="232">
        <v>8</v>
      </c>
      <c r="G3594" s="232" t="s">
        <v>1345</v>
      </c>
      <c r="H3594" s="233">
        <v>2.4176299999999999</v>
      </c>
      <c r="I3594" s="233">
        <v>0</v>
      </c>
      <c r="J3594" s="233">
        <v>1.48756</v>
      </c>
      <c r="K3594" s="234">
        <v>6205</v>
      </c>
      <c r="L3594" s="233">
        <v>0.70835999999999999</v>
      </c>
      <c r="M3594" s="234">
        <v>12162</v>
      </c>
      <c r="N3594" s="233">
        <v>0</v>
      </c>
      <c r="O3594" s="233">
        <v>0</v>
      </c>
      <c r="P3594" s="233">
        <v>0.77547999999999995</v>
      </c>
      <c r="Q3594" s="234">
        <v>9435</v>
      </c>
      <c r="R3594" s="233">
        <v>0.35902000000000001</v>
      </c>
      <c r="S3594" s="234">
        <v>17738</v>
      </c>
      <c r="T3594" s="233">
        <v>0</v>
      </c>
      <c r="U3594" s="235">
        <f t="shared" si="392"/>
        <v>1764.8698999999999</v>
      </c>
      <c r="V3594" s="227">
        <f t="shared" si="393"/>
        <v>1085.9187999999999</v>
      </c>
      <c r="W3594" s="227">
        <f t="shared" si="394"/>
        <v>1034.1861333333334</v>
      </c>
      <c r="X3594" s="227">
        <f t="shared" si="397"/>
        <v>1013.5</v>
      </c>
      <c r="Y3594" s="227">
        <f t="shared" si="395"/>
        <v>566.10039999999992</v>
      </c>
      <c r="Z3594" s="227">
        <f t="shared" si="396"/>
        <v>524.16793333333339</v>
      </c>
      <c r="AA3594" s="227">
        <f t="shared" si="398"/>
        <v>492.72222222222223</v>
      </c>
    </row>
    <row r="3595" spans="2:27" ht="13.5" hidden="1">
      <c r="B3595" s="232" t="s">
        <v>1110</v>
      </c>
      <c r="C3595" s="232" t="s">
        <v>1437</v>
      </c>
      <c r="D3595" s="232" t="s">
        <v>983</v>
      </c>
      <c r="E3595" s="232" t="s">
        <v>988</v>
      </c>
      <c r="F3595" s="232">
        <v>128</v>
      </c>
      <c r="G3595" s="232" t="s">
        <v>1438</v>
      </c>
      <c r="H3595" s="233">
        <v>38.682000000000002</v>
      </c>
      <c r="I3595" s="233">
        <v>0</v>
      </c>
      <c r="J3595" s="233">
        <v>23.801030000000001</v>
      </c>
      <c r="K3595" s="234">
        <v>99284</v>
      </c>
      <c r="L3595" s="233">
        <v>11.333830000000001</v>
      </c>
      <c r="M3595" s="234">
        <v>194597</v>
      </c>
      <c r="N3595" s="233">
        <v>0</v>
      </c>
      <c r="O3595" s="233">
        <v>0</v>
      </c>
      <c r="P3595" s="233">
        <v>12.407640000000001</v>
      </c>
      <c r="Q3595" s="234">
        <v>150960</v>
      </c>
      <c r="R3595" s="233">
        <v>5.7442799999999998</v>
      </c>
      <c r="S3595" s="234">
        <v>283804</v>
      </c>
      <c r="T3595" s="233">
        <v>0</v>
      </c>
      <c r="U3595" s="235">
        <f t="shared" si="392"/>
        <v>28237.86</v>
      </c>
      <c r="V3595" s="227">
        <f t="shared" si="393"/>
        <v>17374.751899999999</v>
      </c>
      <c r="W3595" s="227">
        <f t="shared" si="394"/>
        <v>16547.362566666667</v>
      </c>
      <c r="X3595" s="227">
        <f t="shared" si="397"/>
        <v>16216.416666666666</v>
      </c>
      <c r="Y3595" s="227">
        <f t="shared" si="395"/>
        <v>9057.5771999999997</v>
      </c>
      <c r="Z3595" s="227">
        <f t="shared" si="396"/>
        <v>8386.6577333333335</v>
      </c>
      <c r="AA3595" s="227">
        <f t="shared" si="398"/>
        <v>7883.4444444444443</v>
      </c>
    </row>
    <row r="3596" spans="2:27" ht="13.5" hidden="1">
      <c r="B3596" s="232" t="s">
        <v>1110</v>
      </c>
      <c r="C3596" s="232" t="s">
        <v>1439</v>
      </c>
      <c r="D3596" s="232" t="s">
        <v>983</v>
      </c>
      <c r="E3596" s="232" t="s">
        <v>988</v>
      </c>
      <c r="F3596" s="232">
        <v>16</v>
      </c>
      <c r="G3596" s="232" t="s">
        <v>1364</v>
      </c>
      <c r="H3596" s="233">
        <v>4.8352500000000003</v>
      </c>
      <c r="I3596" s="233">
        <v>0</v>
      </c>
      <c r="J3596" s="233">
        <v>2.9751300000000001</v>
      </c>
      <c r="K3596" s="234">
        <v>12411</v>
      </c>
      <c r="L3596" s="233">
        <v>1.41673</v>
      </c>
      <c r="M3596" s="234">
        <v>24325</v>
      </c>
      <c r="N3596" s="233">
        <v>0</v>
      </c>
      <c r="O3596" s="233">
        <v>0</v>
      </c>
      <c r="P3596" s="233">
        <v>1.5509500000000001</v>
      </c>
      <c r="Q3596" s="234">
        <v>18870</v>
      </c>
      <c r="R3596" s="233">
        <v>0.71802999999999995</v>
      </c>
      <c r="S3596" s="234">
        <v>35476</v>
      </c>
      <c r="T3596" s="233">
        <v>0</v>
      </c>
      <c r="U3596" s="235">
        <f t="shared" si="392"/>
        <v>3529.7325000000001</v>
      </c>
      <c r="V3596" s="227">
        <f t="shared" si="393"/>
        <v>2171.8449000000001</v>
      </c>
      <c r="W3596" s="227">
        <f t="shared" si="394"/>
        <v>2068.4629</v>
      </c>
      <c r="X3596" s="227">
        <f t="shared" si="397"/>
        <v>2027.0833333333333</v>
      </c>
      <c r="Y3596" s="227">
        <f t="shared" si="395"/>
        <v>1132.1935000000001</v>
      </c>
      <c r="Z3596" s="227">
        <f t="shared" si="396"/>
        <v>1048.3285666666666</v>
      </c>
      <c r="AA3596" s="227">
        <f t="shared" si="398"/>
        <v>985.44444444444446</v>
      </c>
    </row>
    <row r="3597" spans="2:27" ht="13.5" hidden="1">
      <c r="B3597" s="232" t="s">
        <v>1110</v>
      </c>
      <c r="C3597" s="232" t="s">
        <v>1440</v>
      </c>
      <c r="D3597" s="232" t="s">
        <v>983</v>
      </c>
      <c r="E3597" s="232" t="s">
        <v>988</v>
      </c>
      <c r="F3597" s="232">
        <v>32</v>
      </c>
      <c r="G3597" s="232" t="s">
        <v>1369</v>
      </c>
      <c r="H3597" s="233">
        <v>9.6705000000000005</v>
      </c>
      <c r="I3597" s="233">
        <v>0</v>
      </c>
      <c r="J3597" s="233">
        <v>5.9502600000000001</v>
      </c>
      <c r="K3597" s="234">
        <v>24821</v>
      </c>
      <c r="L3597" s="233">
        <v>2.8334600000000001</v>
      </c>
      <c r="M3597" s="234">
        <v>48649</v>
      </c>
      <c r="N3597" s="233">
        <v>0</v>
      </c>
      <c r="O3597" s="233">
        <v>0</v>
      </c>
      <c r="P3597" s="233">
        <v>3.1019100000000002</v>
      </c>
      <c r="Q3597" s="234">
        <v>37740</v>
      </c>
      <c r="R3597" s="233">
        <v>1.43607</v>
      </c>
      <c r="S3597" s="234">
        <v>70951</v>
      </c>
      <c r="T3597" s="233">
        <v>0</v>
      </c>
      <c r="U3597" s="235">
        <f t="shared" si="392"/>
        <v>7059.4650000000001</v>
      </c>
      <c r="V3597" s="227">
        <f t="shared" si="393"/>
        <v>4343.6898000000001</v>
      </c>
      <c r="W3597" s="227">
        <f t="shared" si="394"/>
        <v>4136.842466666667</v>
      </c>
      <c r="X3597" s="227">
        <f t="shared" si="397"/>
        <v>4054.0833333333335</v>
      </c>
      <c r="Y3597" s="227">
        <f t="shared" si="395"/>
        <v>2264.3942999999999</v>
      </c>
      <c r="Z3597" s="227">
        <f t="shared" si="396"/>
        <v>2096.6644333333334</v>
      </c>
      <c r="AA3597" s="227">
        <f t="shared" si="398"/>
        <v>1970.8611111111111</v>
      </c>
    </row>
    <row r="3598" spans="2:27" ht="13.5" hidden="1">
      <c r="B3598" s="232" t="s">
        <v>1110</v>
      </c>
      <c r="C3598" s="232" t="s">
        <v>1441</v>
      </c>
      <c r="D3598" s="232" t="s">
        <v>983</v>
      </c>
      <c r="E3598" s="232" t="s">
        <v>988</v>
      </c>
      <c r="F3598" s="232">
        <v>128</v>
      </c>
      <c r="G3598" s="232" t="s">
        <v>1438</v>
      </c>
      <c r="H3598" s="233">
        <v>38.682000000000002</v>
      </c>
      <c r="I3598" s="233">
        <v>0</v>
      </c>
      <c r="J3598" s="233">
        <v>23.801030000000001</v>
      </c>
      <c r="K3598" s="234">
        <v>99284</v>
      </c>
      <c r="L3598" s="233">
        <v>11.333830000000001</v>
      </c>
      <c r="M3598" s="234">
        <v>194597</v>
      </c>
      <c r="N3598" s="233">
        <v>0</v>
      </c>
      <c r="O3598" s="233">
        <v>0</v>
      </c>
      <c r="P3598" s="233">
        <v>12.407640000000001</v>
      </c>
      <c r="Q3598" s="234">
        <v>150960</v>
      </c>
      <c r="R3598" s="233">
        <v>5.7442799999999998</v>
      </c>
      <c r="S3598" s="234">
        <v>283804</v>
      </c>
      <c r="T3598" s="233">
        <v>0</v>
      </c>
      <c r="U3598" s="235">
        <f t="shared" si="392"/>
        <v>28237.86</v>
      </c>
      <c r="V3598" s="227">
        <f t="shared" si="393"/>
        <v>17374.751899999999</v>
      </c>
      <c r="W3598" s="227">
        <f t="shared" si="394"/>
        <v>16547.362566666667</v>
      </c>
      <c r="X3598" s="227">
        <f t="shared" si="397"/>
        <v>16216.416666666666</v>
      </c>
      <c r="Y3598" s="227">
        <f t="shared" si="395"/>
        <v>9057.5771999999997</v>
      </c>
      <c r="Z3598" s="227">
        <f t="shared" si="396"/>
        <v>8386.6577333333335</v>
      </c>
      <c r="AA3598" s="227">
        <f t="shared" si="398"/>
        <v>7883.4444444444443</v>
      </c>
    </row>
    <row r="3599" spans="2:27" ht="13.5" hidden="1">
      <c r="B3599" s="232" t="s">
        <v>1110</v>
      </c>
      <c r="C3599" s="232" t="s">
        <v>1442</v>
      </c>
      <c r="D3599" s="232" t="s">
        <v>983</v>
      </c>
      <c r="E3599" s="232" t="s">
        <v>988</v>
      </c>
      <c r="F3599" s="232">
        <v>4</v>
      </c>
      <c r="G3599" s="232" t="s">
        <v>1316</v>
      </c>
      <c r="H3599" s="233">
        <v>1.2088099999999999</v>
      </c>
      <c r="I3599" s="233">
        <v>0</v>
      </c>
      <c r="J3599" s="233">
        <v>0.74378</v>
      </c>
      <c r="K3599" s="234">
        <v>3103</v>
      </c>
      <c r="L3599" s="233">
        <v>0.35417999999999999</v>
      </c>
      <c r="M3599" s="234">
        <v>6081</v>
      </c>
      <c r="N3599" s="233">
        <v>0</v>
      </c>
      <c r="O3599" s="233">
        <v>0</v>
      </c>
      <c r="P3599" s="233">
        <v>0.38773999999999997</v>
      </c>
      <c r="Q3599" s="234">
        <v>4717</v>
      </c>
      <c r="R3599" s="233">
        <v>0.17951</v>
      </c>
      <c r="S3599" s="234">
        <v>8869</v>
      </c>
      <c r="T3599" s="233">
        <v>0</v>
      </c>
      <c r="U3599" s="235">
        <f t="shared" si="392"/>
        <v>882.43129999999996</v>
      </c>
      <c r="V3599" s="227">
        <f t="shared" si="393"/>
        <v>542.95939999999996</v>
      </c>
      <c r="W3599" s="227">
        <f t="shared" si="394"/>
        <v>517.13473333333332</v>
      </c>
      <c r="X3599" s="227">
        <f t="shared" si="397"/>
        <v>506.75</v>
      </c>
      <c r="Y3599" s="227">
        <f t="shared" si="395"/>
        <v>283.05019999999996</v>
      </c>
      <c r="Z3599" s="227">
        <f t="shared" si="396"/>
        <v>262.07007777777778</v>
      </c>
      <c r="AA3599" s="227">
        <f t="shared" si="398"/>
        <v>246.36111111111111</v>
      </c>
    </row>
    <row r="3600" spans="2:27" ht="13.5" hidden="1">
      <c r="B3600" s="232" t="s">
        <v>1110</v>
      </c>
      <c r="C3600" s="232" t="s">
        <v>1298</v>
      </c>
      <c r="D3600" s="232" t="s">
        <v>985</v>
      </c>
      <c r="E3600" s="232" t="s">
        <v>988</v>
      </c>
      <c r="F3600" s="232">
        <v>8</v>
      </c>
      <c r="G3600" s="232" t="s">
        <v>1299</v>
      </c>
      <c r="H3600" s="233">
        <v>0.82799999999999996</v>
      </c>
      <c r="I3600" s="233">
        <v>0</v>
      </c>
      <c r="J3600" s="233">
        <v>0</v>
      </c>
      <c r="K3600" s="234">
        <v>0</v>
      </c>
      <c r="L3600" s="233">
        <v>0</v>
      </c>
      <c r="M3600" s="234">
        <v>0</v>
      </c>
      <c r="N3600" s="233">
        <v>0</v>
      </c>
      <c r="O3600" s="233">
        <v>0</v>
      </c>
      <c r="P3600" s="233">
        <v>0</v>
      </c>
      <c r="Q3600" s="234">
        <v>0</v>
      </c>
      <c r="R3600" s="233">
        <v>0</v>
      </c>
      <c r="S3600" s="234">
        <v>0</v>
      </c>
      <c r="T3600" s="233">
        <v>0</v>
      </c>
      <c r="U3600" s="235">
        <f t="shared" si="392"/>
        <v>604.43999999999994</v>
      </c>
      <c r="V3600" s="227">
        <f t="shared" si="393"/>
        <v>0</v>
      </c>
      <c r="W3600" s="227">
        <f t="shared" si="394"/>
        <v>0</v>
      </c>
      <c r="X3600" s="227">
        <f t="shared" si="397"/>
        <v>0</v>
      </c>
      <c r="Y3600" s="227">
        <f t="shared" si="395"/>
        <v>0</v>
      </c>
      <c r="Z3600" s="227">
        <f t="shared" si="396"/>
        <v>0</v>
      </c>
      <c r="AA3600" s="227">
        <f t="shared" si="398"/>
        <v>0</v>
      </c>
    </row>
    <row r="3601" spans="2:27" ht="13.5" hidden="1">
      <c r="B3601" s="232" t="s">
        <v>1110</v>
      </c>
      <c r="C3601" s="232" t="s">
        <v>1300</v>
      </c>
      <c r="D3601" s="232" t="s">
        <v>985</v>
      </c>
      <c r="E3601" s="232" t="s">
        <v>988</v>
      </c>
      <c r="F3601" s="232">
        <v>16</v>
      </c>
      <c r="G3601" s="232" t="s">
        <v>1301</v>
      </c>
      <c r="H3601" s="233">
        <v>1.655</v>
      </c>
      <c r="I3601" s="233">
        <v>0</v>
      </c>
      <c r="J3601" s="233">
        <v>0</v>
      </c>
      <c r="K3601" s="234">
        <v>0</v>
      </c>
      <c r="L3601" s="233">
        <v>0</v>
      </c>
      <c r="M3601" s="234">
        <v>0</v>
      </c>
      <c r="N3601" s="233">
        <v>0</v>
      </c>
      <c r="O3601" s="233">
        <v>0</v>
      </c>
      <c r="P3601" s="233">
        <v>0</v>
      </c>
      <c r="Q3601" s="234">
        <v>0</v>
      </c>
      <c r="R3601" s="233">
        <v>0</v>
      </c>
      <c r="S3601" s="234">
        <v>0</v>
      </c>
      <c r="T3601" s="233">
        <v>0</v>
      </c>
      <c r="U3601" s="235">
        <f t="shared" si="392"/>
        <v>1208.1500000000001</v>
      </c>
      <c r="V3601" s="227">
        <f t="shared" si="393"/>
        <v>0</v>
      </c>
      <c r="W3601" s="227">
        <f t="shared" si="394"/>
        <v>0</v>
      </c>
      <c r="X3601" s="227">
        <f t="shared" si="397"/>
        <v>0</v>
      </c>
      <c r="Y3601" s="227">
        <f t="shared" si="395"/>
        <v>0</v>
      </c>
      <c r="Z3601" s="227">
        <f t="shared" si="396"/>
        <v>0</v>
      </c>
      <c r="AA3601" s="227">
        <f t="shared" si="398"/>
        <v>0</v>
      </c>
    </row>
    <row r="3602" spans="2:27" ht="13.5" hidden="1">
      <c r="B3602" s="232" t="s">
        <v>1110</v>
      </c>
      <c r="C3602" s="232" t="s">
        <v>1302</v>
      </c>
      <c r="D3602" s="232" t="s">
        <v>985</v>
      </c>
      <c r="E3602" s="232" t="s">
        <v>988</v>
      </c>
      <c r="F3602" s="232">
        <v>32</v>
      </c>
      <c r="G3602" s="232" t="s">
        <v>1303</v>
      </c>
      <c r="H3602" s="233">
        <v>3.3109999999999999</v>
      </c>
      <c r="I3602" s="233">
        <v>0</v>
      </c>
      <c r="J3602" s="233">
        <v>0</v>
      </c>
      <c r="K3602" s="234">
        <v>0</v>
      </c>
      <c r="L3602" s="233">
        <v>0</v>
      </c>
      <c r="M3602" s="234">
        <v>0</v>
      </c>
      <c r="N3602" s="233">
        <v>0</v>
      </c>
      <c r="O3602" s="233">
        <v>0</v>
      </c>
      <c r="P3602" s="233">
        <v>0</v>
      </c>
      <c r="Q3602" s="234">
        <v>0</v>
      </c>
      <c r="R3602" s="233">
        <v>0</v>
      </c>
      <c r="S3602" s="234">
        <v>0</v>
      </c>
      <c r="T3602" s="233">
        <v>0</v>
      </c>
      <c r="U3602" s="235">
        <f t="shared" si="392"/>
        <v>2417.0299999999997</v>
      </c>
      <c r="V3602" s="227">
        <f t="shared" si="393"/>
        <v>0</v>
      </c>
      <c r="W3602" s="227">
        <f t="shared" si="394"/>
        <v>0</v>
      </c>
      <c r="X3602" s="227">
        <f t="shared" si="397"/>
        <v>0</v>
      </c>
      <c r="Y3602" s="227">
        <f t="shared" si="395"/>
        <v>0</v>
      </c>
      <c r="Z3602" s="227">
        <f t="shared" si="396"/>
        <v>0</v>
      </c>
      <c r="AA3602" s="227">
        <f t="shared" si="398"/>
        <v>0</v>
      </c>
    </row>
    <row r="3603" spans="2:27" ht="13.5" hidden="1">
      <c r="B3603" s="232" t="s">
        <v>1110</v>
      </c>
      <c r="C3603" s="232" t="s">
        <v>1304</v>
      </c>
      <c r="D3603" s="232" t="s">
        <v>985</v>
      </c>
      <c r="E3603" s="232" t="s">
        <v>988</v>
      </c>
      <c r="F3603" s="232">
        <v>2</v>
      </c>
      <c r="G3603" s="232" t="s">
        <v>1305</v>
      </c>
      <c r="H3603" s="233">
        <v>0.20699999999999999</v>
      </c>
      <c r="I3603" s="233">
        <v>0</v>
      </c>
      <c r="J3603" s="233">
        <v>0</v>
      </c>
      <c r="K3603" s="234">
        <v>0</v>
      </c>
      <c r="L3603" s="233">
        <v>0</v>
      </c>
      <c r="M3603" s="234">
        <v>0</v>
      </c>
      <c r="N3603" s="233">
        <v>0</v>
      </c>
      <c r="O3603" s="233">
        <v>0</v>
      </c>
      <c r="P3603" s="233">
        <v>0</v>
      </c>
      <c r="Q3603" s="234">
        <v>0</v>
      </c>
      <c r="R3603" s="233">
        <v>0</v>
      </c>
      <c r="S3603" s="234">
        <v>0</v>
      </c>
      <c r="T3603" s="233">
        <v>0</v>
      </c>
      <c r="U3603" s="235">
        <f t="shared" si="392"/>
        <v>151.10999999999999</v>
      </c>
      <c r="V3603" s="227">
        <f t="shared" si="393"/>
        <v>0</v>
      </c>
      <c r="W3603" s="227">
        <f t="shared" si="394"/>
        <v>0</v>
      </c>
      <c r="X3603" s="227">
        <f t="shared" si="397"/>
        <v>0</v>
      </c>
      <c r="Y3603" s="227">
        <f t="shared" si="395"/>
        <v>0</v>
      </c>
      <c r="Z3603" s="227">
        <f t="shared" si="396"/>
        <v>0</v>
      </c>
      <c r="AA3603" s="227">
        <f t="shared" si="398"/>
        <v>0</v>
      </c>
    </row>
    <row r="3604" spans="2:27" ht="13.5" hidden="1">
      <c r="B3604" s="232" t="s">
        <v>1110</v>
      </c>
      <c r="C3604" s="232" t="s">
        <v>1306</v>
      </c>
      <c r="D3604" s="232" t="s">
        <v>985</v>
      </c>
      <c r="E3604" s="232" t="s">
        <v>988</v>
      </c>
      <c r="F3604" s="232">
        <v>4</v>
      </c>
      <c r="G3604" s="232" t="s">
        <v>1307</v>
      </c>
      <c r="H3604" s="233">
        <v>0.41399999999999998</v>
      </c>
      <c r="I3604" s="233">
        <v>0</v>
      </c>
      <c r="J3604" s="233">
        <v>0</v>
      </c>
      <c r="K3604" s="234">
        <v>0</v>
      </c>
      <c r="L3604" s="233">
        <v>0</v>
      </c>
      <c r="M3604" s="234">
        <v>0</v>
      </c>
      <c r="N3604" s="233">
        <v>0</v>
      </c>
      <c r="O3604" s="233">
        <v>0</v>
      </c>
      <c r="P3604" s="233">
        <v>0</v>
      </c>
      <c r="Q3604" s="234">
        <v>0</v>
      </c>
      <c r="R3604" s="233">
        <v>0</v>
      </c>
      <c r="S3604" s="234">
        <v>0</v>
      </c>
      <c r="T3604" s="233">
        <v>0</v>
      </c>
      <c r="U3604" s="235">
        <f t="shared" si="392"/>
        <v>302.21999999999997</v>
      </c>
      <c r="V3604" s="227">
        <f t="shared" si="393"/>
        <v>0</v>
      </c>
      <c r="W3604" s="227">
        <f t="shared" si="394"/>
        <v>0</v>
      </c>
      <c r="X3604" s="227">
        <f t="shared" si="397"/>
        <v>0</v>
      </c>
      <c r="Y3604" s="227">
        <f t="shared" si="395"/>
        <v>0</v>
      </c>
      <c r="Z3604" s="227">
        <f t="shared" si="396"/>
        <v>0</v>
      </c>
      <c r="AA3604" s="227">
        <f t="shared" si="398"/>
        <v>0</v>
      </c>
    </row>
    <row r="3605" spans="2:27" ht="13.5" hidden="1">
      <c r="B3605" s="232" t="s">
        <v>1110</v>
      </c>
      <c r="C3605" s="232" t="s">
        <v>579</v>
      </c>
      <c r="D3605" s="232" t="s">
        <v>985</v>
      </c>
      <c r="E3605" s="232" t="s">
        <v>988</v>
      </c>
      <c r="F3605" s="232">
        <v>8</v>
      </c>
      <c r="G3605" s="232" t="s">
        <v>1299</v>
      </c>
      <c r="H3605" s="233">
        <v>0.82199999999999995</v>
      </c>
      <c r="I3605" s="233">
        <v>0</v>
      </c>
      <c r="J3605" s="233">
        <v>0.67500000000000004</v>
      </c>
      <c r="K3605" s="234">
        <v>2900</v>
      </c>
      <c r="L3605" s="233">
        <v>0.33100000000000002</v>
      </c>
      <c r="M3605" s="234">
        <v>5747</v>
      </c>
      <c r="N3605" s="233">
        <v>0</v>
      </c>
      <c r="O3605" s="233">
        <v>0</v>
      </c>
      <c r="P3605" s="233">
        <v>0.60599999999999998</v>
      </c>
      <c r="Q3605" s="234">
        <v>7726</v>
      </c>
      <c r="R3605" s="233">
        <v>0.29399999999999998</v>
      </c>
      <c r="S3605" s="234">
        <v>15111</v>
      </c>
      <c r="T3605" s="233">
        <v>0</v>
      </c>
      <c r="U3605" s="235">
        <f t="shared" si="392"/>
        <v>600.05999999999995</v>
      </c>
      <c r="V3605" s="227">
        <f t="shared" si="393"/>
        <v>492.75000000000006</v>
      </c>
      <c r="W3605" s="227">
        <f t="shared" si="394"/>
        <v>483.29666666666668</v>
      </c>
      <c r="X3605" s="227">
        <f t="shared" si="397"/>
        <v>478.91666666666669</v>
      </c>
      <c r="Y3605" s="227">
        <f t="shared" si="395"/>
        <v>442.38</v>
      </c>
      <c r="Z3605" s="227">
        <f t="shared" si="396"/>
        <v>429.23111111111109</v>
      </c>
      <c r="AA3605" s="227">
        <f t="shared" si="398"/>
        <v>419.75</v>
      </c>
    </row>
    <row r="3606" spans="2:27" ht="13.5" hidden="1">
      <c r="B3606" s="232" t="s">
        <v>1110</v>
      </c>
      <c r="C3606" s="232" t="s">
        <v>593</v>
      </c>
      <c r="D3606" s="232" t="s">
        <v>985</v>
      </c>
      <c r="E3606" s="232" t="s">
        <v>988</v>
      </c>
      <c r="F3606" s="232">
        <v>16</v>
      </c>
      <c r="G3606" s="232" t="s">
        <v>1301</v>
      </c>
      <c r="H3606" s="233">
        <v>1.643</v>
      </c>
      <c r="I3606" s="233">
        <v>0</v>
      </c>
      <c r="J3606" s="233">
        <v>1.349</v>
      </c>
      <c r="K3606" s="234">
        <v>5790</v>
      </c>
      <c r="L3606" s="233">
        <v>0.66200000000000003</v>
      </c>
      <c r="M3606" s="234">
        <v>11484</v>
      </c>
      <c r="N3606" s="233">
        <v>0</v>
      </c>
      <c r="O3606" s="233">
        <v>0</v>
      </c>
      <c r="P3606" s="233">
        <v>1.2110000000000001</v>
      </c>
      <c r="Q3606" s="234">
        <v>15453</v>
      </c>
      <c r="R3606" s="233">
        <v>0.58899999999999997</v>
      </c>
      <c r="S3606" s="234">
        <v>30248</v>
      </c>
      <c r="T3606" s="233">
        <v>0</v>
      </c>
      <c r="U3606" s="235">
        <f t="shared" si="392"/>
        <v>1199.3900000000001</v>
      </c>
      <c r="V3606" s="227">
        <f t="shared" si="393"/>
        <v>984.77</v>
      </c>
      <c r="W3606" s="227">
        <f t="shared" si="394"/>
        <v>965.76</v>
      </c>
      <c r="X3606" s="227">
        <f t="shared" si="397"/>
        <v>957</v>
      </c>
      <c r="Y3606" s="227">
        <f t="shared" si="395"/>
        <v>884.03000000000009</v>
      </c>
      <c r="Z3606" s="227">
        <f t="shared" si="396"/>
        <v>859.22</v>
      </c>
      <c r="AA3606" s="227">
        <f t="shared" si="398"/>
        <v>840.22222222222217</v>
      </c>
    </row>
    <row r="3607" spans="2:27" ht="13.5" hidden="1">
      <c r="B3607" s="232" t="s">
        <v>1110</v>
      </c>
      <c r="C3607" s="232" t="s">
        <v>604</v>
      </c>
      <c r="D3607" s="232" t="s">
        <v>985</v>
      </c>
      <c r="E3607" s="232" t="s">
        <v>988</v>
      </c>
      <c r="F3607" s="232">
        <v>36</v>
      </c>
      <c r="G3607" s="232" t="s">
        <v>1303</v>
      </c>
      <c r="H3607" s="233">
        <v>3.4710000000000001</v>
      </c>
      <c r="I3607" s="233">
        <v>0</v>
      </c>
      <c r="J3607" s="233">
        <v>2.8820000000000001</v>
      </c>
      <c r="K3607" s="234">
        <v>12395</v>
      </c>
      <c r="L3607" s="233">
        <v>1.4159999999999999</v>
      </c>
      <c r="M3607" s="234">
        <v>24589</v>
      </c>
      <c r="N3607" s="233">
        <v>0</v>
      </c>
      <c r="O3607" s="233">
        <v>0</v>
      </c>
      <c r="P3607" s="233">
        <v>2.6059999999999999</v>
      </c>
      <c r="Q3607" s="234">
        <v>33323</v>
      </c>
      <c r="R3607" s="233">
        <v>1.2689999999999999</v>
      </c>
      <c r="S3607" s="234">
        <v>65280</v>
      </c>
      <c r="T3607" s="233">
        <v>0</v>
      </c>
      <c r="U3607" s="235">
        <f t="shared" si="392"/>
        <v>2533.83</v>
      </c>
      <c r="V3607" s="227">
        <f t="shared" si="393"/>
        <v>2103.86</v>
      </c>
      <c r="W3607" s="227">
        <f t="shared" si="394"/>
        <v>2066.5966666666664</v>
      </c>
      <c r="X3607" s="227">
        <f t="shared" si="397"/>
        <v>2049.0833333333335</v>
      </c>
      <c r="Y3607" s="227">
        <f t="shared" si="395"/>
        <v>1902.3799999999999</v>
      </c>
      <c r="Z3607" s="227">
        <f t="shared" si="396"/>
        <v>1852.0088888888888</v>
      </c>
      <c r="AA3607" s="227">
        <f t="shared" si="398"/>
        <v>1813.3333333333333</v>
      </c>
    </row>
    <row r="3608" spans="2:27" ht="13.5" hidden="1">
      <c r="B3608" s="232" t="s">
        <v>1110</v>
      </c>
      <c r="C3608" s="232" t="s">
        <v>614</v>
      </c>
      <c r="D3608" s="232" t="s">
        <v>985</v>
      </c>
      <c r="E3608" s="232" t="s">
        <v>988</v>
      </c>
      <c r="F3608" s="232">
        <v>2</v>
      </c>
      <c r="G3608" s="232" t="s">
        <v>1305</v>
      </c>
      <c r="H3608" s="233">
        <v>0.20599999999999999</v>
      </c>
      <c r="I3608" s="233">
        <v>0</v>
      </c>
      <c r="J3608" s="233">
        <v>0.16900000000000001</v>
      </c>
      <c r="K3608" s="234">
        <v>718</v>
      </c>
      <c r="L3608" s="233">
        <v>8.3000000000000004E-2</v>
      </c>
      <c r="M3608" s="234">
        <v>1437</v>
      </c>
      <c r="N3608" s="233">
        <v>0</v>
      </c>
      <c r="O3608" s="233">
        <v>0</v>
      </c>
      <c r="P3608" s="233">
        <v>0.151</v>
      </c>
      <c r="Q3608" s="234">
        <v>1918</v>
      </c>
      <c r="R3608" s="233">
        <v>7.3999999999999996E-2</v>
      </c>
      <c r="S3608" s="234">
        <v>3784</v>
      </c>
      <c r="T3608" s="233">
        <v>0</v>
      </c>
      <c r="U3608" s="235">
        <f t="shared" si="392"/>
        <v>150.38</v>
      </c>
      <c r="V3608" s="227">
        <f t="shared" si="393"/>
        <v>123.37</v>
      </c>
      <c r="W3608" s="227">
        <f t="shared" si="394"/>
        <v>120.42333333333335</v>
      </c>
      <c r="X3608" s="227">
        <f t="shared" si="397"/>
        <v>119.75</v>
      </c>
      <c r="Y3608" s="227">
        <f t="shared" si="395"/>
        <v>110.22999999999999</v>
      </c>
      <c r="Z3608" s="227">
        <f t="shared" si="396"/>
        <v>107.29777777777778</v>
      </c>
      <c r="AA3608" s="227">
        <f t="shared" si="398"/>
        <v>105.11111111111111</v>
      </c>
    </row>
    <row r="3609" spans="2:27" ht="13.5" hidden="1">
      <c r="B3609" s="232" t="s">
        <v>1110</v>
      </c>
      <c r="C3609" s="232" t="s">
        <v>623</v>
      </c>
      <c r="D3609" s="232" t="s">
        <v>985</v>
      </c>
      <c r="E3609" s="232" t="s">
        <v>988</v>
      </c>
      <c r="F3609" s="232">
        <v>4</v>
      </c>
      <c r="G3609" s="232" t="s">
        <v>1307</v>
      </c>
      <c r="H3609" s="233">
        <v>0.41099999999999998</v>
      </c>
      <c r="I3609" s="233">
        <v>0</v>
      </c>
      <c r="J3609" s="233">
        <v>0.33700000000000002</v>
      </c>
      <c r="K3609" s="234">
        <v>1445</v>
      </c>
      <c r="L3609" s="233">
        <v>0.16600000000000001</v>
      </c>
      <c r="M3609" s="234">
        <v>2873</v>
      </c>
      <c r="N3609" s="233">
        <v>0</v>
      </c>
      <c r="O3609" s="233">
        <v>0</v>
      </c>
      <c r="P3609" s="233">
        <v>0.30299999999999999</v>
      </c>
      <c r="Q3609" s="234">
        <v>3863</v>
      </c>
      <c r="R3609" s="233">
        <v>0.14699999999999999</v>
      </c>
      <c r="S3609" s="234">
        <v>7542</v>
      </c>
      <c r="T3609" s="233">
        <v>0</v>
      </c>
      <c r="U3609" s="235">
        <f t="shared" si="392"/>
        <v>300.02999999999997</v>
      </c>
      <c r="V3609" s="227">
        <f t="shared" si="393"/>
        <v>246.01000000000002</v>
      </c>
      <c r="W3609" s="227">
        <f t="shared" si="394"/>
        <v>241.59666666666669</v>
      </c>
      <c r="X3609" s="227">
        <f t="shared" si="397"/>
        <v>239.41666666666666</v>
      </c>
      <c r="Y3609" s="227">
        <f t="shared" si="395"/>
        <v>221.19</v>
      </c>
      <c r="Z3609" s="227">
        <f t="shared" si="396"/>
        <v>214.61555555555555</v>
      </c>
      <c r="AA3609" s="227">
        <f t="shared" si="398"/>
        <v>209.5</v>
      </c>
    </row>
    <row r="3610" spans="2:27" ht="13.5" hidden="1">
      <c r="B3610" s="232" t="s">
        <v>1110</v>
      </c>
      <c r="C3610" s="232" t="s">
        <v>635</v>
      </c>
      <c r="D3610" s="232" t="s">
        <v>985</v>
      </c>
      <c r="E3610" s="232" t="s">
        <v>988</v>
      </c>
      <c r="F3610" s="232">
        <v>48</v>
      </c>
      <c r="G3610" s="232" t="s">
        <v>1308</v>
      </c>
      <c r="H3610" s="233">
        <v>4.5119999999999996</v>
      </c>
      <c r="I3610" s="233">
        <v>0</v>
      </c>
      <c r="J3610" s="233">
        <v>3.66</v>
      </c>
      <c r="K3610" s="234">
        <v>15726</v>
      </c>
      <c r="L3610" s="233">
        <v>1.7949999999999999</v>
      </c>
      <c r="M3610" s="234">
        <v>31210</v>
      </c>
      <c r="N3610" s="233">
        <v>0</v>
      </c>
      <c r="O3610" s="233">
        <v>0</v>
      </c>
      <c r="P3610" s="233">
        <v>3.2029999999999998</v>
      </c>
      <c r="Q3610" s="234">
        <v>41123</v>
      </c>
      <c r="R3610" s="233">
        <v>1.5649999999999999</v>
      </c>
      <c r="S3610" s="234">
        <v>80793</v>
      </c>
      <c r="T3610" s="233">
        <v>0</v>
      </c>
      <c r="U3610" s="235">
        <f t="shared" si="392"/>
        <v>3293.7599999999998</v>
      </c>
      <c r="V3610" s="227">
        <f t="shared" si="393"/>
        <v>2671.8</v>
      </c>
      <c r="W3610" s="227">
        <f t="shared" si="394"/>
        <v>2620.85</v>
      </c>
      <c r="X3610" s="227">
        <f t="shared" si="397"/>
        <v>2600.8333333333335</v>
      </c>
      <c r="Y3610" s="227">
        <f t="shared" si="395"/>
        <v>2338.19</v>
      </c>
      <c r="Z3610" s="227">
        <f t="shared" si="396"/>
        <v>2284.7555555555555</v>
      </c>
      <c r="AA3610" s="227">
        <f t="shared" si="398"/>
        <v>2244.25</v>
      </c>
    </row>
    <row r="3611" spans="2:27" ht="13.5" hidden="1">
      <c r="B3611" s="232" t="s">
        <v>1110</v>
      </c>
      <c r="C3611" s="232" t="s">
        <v>643</v>
      </c>
      <c r="D3611" s="232" t="s">
        <v>985</v>
      </c>
      <c r="E3611" s="232" t="s">
        <v>988</v>
      </c>
      <c r="F3611" s="232">
        <v>72</v>
      </c>
      <c r="G3611" s="232" t="s">
        <v>1309</v>
      </c>
      <c r="H3611" s="233">
        <v>6.7679999999999998</v>
      </c>
      <c r="I3611" s="233">
        <v>0</v>
      </c>
      <c r="J3611" s="233">
        <v>5.4889999999999999</v>
      </c>
      <c r="K3611" s="234">
        <v>23589</v>
      </c>
      <c r="L3611" s="233">
        <v>2.6930000000000001</v>
      </c>
      <c r="M3611" s="234">
        <v>46815</v>
      </c>
      <c r="N3611" s="233">
        <v>0</v>
      </c>
      <c r="O3611" s="233">
        <v>0</v>
      </c>
      <c r="P3611" s="233">
        <v>4.8049999999999997</v>
      </c>
      <c r="Q3611" s="234">
        <v>61684</v>
      </c>
      <c r="R3611" s="233">
        <v>2.347</v>
      </c>
      <c r="S3611" s="234">
        <v>121189</v>
      </c>
      <c r="T3611" s="233">
        <v>0</v>
      </c>
      <c r="U3611" s="235">
        <f t="shared" si="392"/>
        <v>4940.6399999999994</v>
      </c>
      <c r="V3611" s="227">
        <f t="shared" si="393"/>
        <v>4006.97</v>
      </c>
      <c r="W3611" s="227">
        <f t="shared" si="394"/>
        <v>3931.6400000000003</v>
      </c>
      <c r="X3611" s="227">
        <f t="shared" si="397"/>
        <v>3901.25</v>
      </c>
      <c r="Y3611" s="227">
        <f t="shared" si="395"/>
        <v>3507.6499999999996</v>
      </c>
      <c r="Z3611" s="227">
        <f t="shared" si="396"/>
        <v>3426.7544444444443</v>
      </c>
      <c r="AA3611" s="227">
        <f t="shared" si="398"/>
        <v>3366.3611111111113</v>
      </c>
    </row>
    <row r="3612" spans="2:27" ht="13.5" hidden="1">
      <c r="B3612" s="232" t="s">
        <v>1110</v>
      </c>
      <c r="C3612" s="232" t="s">
        <v>649</v>
      </c>
      <c r="D3612" s="232" t="s">
        <v>985</v>
      </c>
      <c r="E3612" s="232" t="s">
        <v>988</v>
      </c>
      <c r="F3612" s="232">
        <v>96</v>
      </c>
      <c r="G3612" s="232" t="s">
        <v>1310</v>
      </c>
      <c r="H3612" s="233">
        <v>9.0239999999999991</v>
      </c>
      <c r="I3612" s="233">
        <v>0</v>
      </c>
      <c r="J3612" s="233">
        <v>7.319</v>
      </c>
      <c r="K3612" s="234">
        <v>31452</v>
      </c>
      <c r="L3612" s="233">
        <v>3.59</v>
      </c>
      <c r="M3612" s="234">
        <v>62419</v>
      </c>
      <c r="N3612" s="233">
        <v>0</v>
      </c>
      <c r="O3612" s="233">
        <v>0</v>
      </c>
      <c r="P3612" s="233">
        <v>6.407</v>
      </c>
      <c r="Q3612" s="234">
        <v>82246</v>
      </c>
      <c r="R3612" s="233">
        <v>3.13</v>
      </c>
      <c r="S3612" s="234">
        <v>161585</v>
      </c>
      <c r="T3612" s="233">
        <v>0</v>
      </c>
      <c r="U3612" s="235">
        <f t="shared" si="392"/>
        <v>6587.5199999999995</v>
      </c>
      <c r="V3612" s="227">
        <f t="shared" si="393"/>
        <v>5342.87</v>
      </c>
      <c r="W3612" s="227">
        <f t="shared" si="394"/>
        <v>5241.7</v>
      </c>
      <c r="X3612" s="227">
        <f t="shared" si="397"/>
        <v>5201.583333333333</v>
      </c>
      <c r="Y3612" s="227">
        <f t="shared" si="395"/>
        <v>4677.1099999999997</v>
      </c>
      <c r="Z3612" s="227">
        <f t="shared" si="396"/>
        <v>4569.5111111111109</v>
      </c>
      <c r="AA3612" s="227">
        <f t="shared" si="398"/>
        <v>4488.4722222222226</v>
      </c>
    </row>
    <row r="3613" spans="2:27" ht="13.5" hidden="1">
      <c r="B3613" s="232" t="s">
        <v>1110</v>
      </c>
      <c r="C3613" s="232" t="s">
        <v>654</v>
      </c>
      <c r="D3613" s="232" t="s">
        <v>985</v>
      </c>
      <c r="E3613" s="232" t="s">
        <v>988</v>
      </c>
      <c r="F3613" s="232">
        <v>8</v>
      </c>
      <c r="G3613" s="232" t="s">
        <v>1311</v>
      </c>
      <c r="H3613" s="233">
        <v>0.752</v>
      </c>
      <c r="I3613" s="233">
        <v>0</v>
      </c>
      <c r="J3613" s="233">
        <v>0.61</v>
      </c>
      <c r="K3613" s="234">
        <v>2621</v>
      </c>
      <c r="L3613" s="233">
        <v>0.29899999999999999</v>
      </c>
      <c r="M3613" s="234">
        <v>5202</v>
      </c>
      <c r="N3613" s="233">
        <v>0</v>
      </c>
      <c r="O3613" s="233">
        <v>0</v>
      </c>
      <c r="P3613" s="233">
        <v>0.53400000000000003</v>
      </c>
      <c r="Q3613" s="234">
        <v>6854</v>
      </c>
      <c r="R3613" s="233">
        <v>0.26100000000000001</v>
      </c>
      <c r="S3613" s="234">
        <v>13465</v>
      </c>
      <c r="T3613" s="233">
        <v>0</v>
      </c>
      <c r="U3613" s="235">
        <f t="shared" si="392"/>
        <v>548.96</v>
      </c>
      <c r="V3613" s="227">
        <f t="shared" si="393"/>
        <v>445.3</v>
      </c>
      <c r="W3613" s="227">
        <f t="shared" si="394"/>
        <v>436.68666666666661</v>
      </c>
      <c r="X3613" s="227">
        <f t="shared" si="397"/>
        <v>433.5</v>
      </c>
      <c r="Y3613" s="227">
        <f t="shared" si="395"/>
        <v>389.82000000000005</v>
      </c>
      <c r="Z3613" s="227">
        <f t="shared" si="396"/>
        <v>380.91888888888889</v>
      </c>
      <c r="AA3613" s="227">
        <f t="shared" si="398"/>
        <v>374.02777777777777</v>
      </c>
    </row>
    <row r="3614" spans="2:27" ht="13.5" hidden="1">
      <c r="B3614" s="232" t="s">
        <v>1110</v>
      </c>
      <c r="C3614" s="232" t="s">
        <v>660</v>
      </c>
      <c r="D3614" s="232" t="s">
        <v>985</v>
      </c>
      <c r="E3614" s="232" t="s">
        <v>988</v>
      </c>
      <c r="F3614" s="232">
        <v>16</v>
      </c>
      <c r="G3614" s="232" t="s">
        <v>1312</v>
      </c>
      <c r="H3614" s="233">
        <v>1.504</v>
      </c>
      <c r="I3614" s="233">
        <v>0</v>
      </c>
      <c r="J3614" s="233">
        <v>1.22</v>
      </c>
      <c r="K3614" s="234">
        <v>5242</v>
      </c>
      <c r="L3614" s="233">
        <v>0.59799999999999998</v>
      </c>
      <c r="M3614" s="234">
        <v>10403</v>
      </c>
      <c r="N3614" s="233">
        <v>0</v>
      </c>
      <c r="O3614" s="233">
        <v>0</v>
      </c>
      <c r="P3614" s="233">
        <v>1.0680000000000001</v>
      </c>
      <c r="Q3614" s="234">
        <v>13708</v>
      </c>
      <c r="R3614" s="233">
        <v>0.52200000000000002</v>
      </c>
      <c r="S3614" s="234">
        <v>26931</v>
      </c>
      <c r="T3614" s="233">
        <v>0</v>
      </c>
      <c r="U3614" s="235">
        <f t="shared" si="392"/>
        <v>1097.92</v>
      </c>
      <c r="V3614" s="227">
        <f t="shared" si="393"/>
        <v>890.6</v>
      </c>
      <c r="W3614" s="227">
        <f t="shared" si="394"/>
        <v>873.37333333333322</v>
      </c>
      <c r="X3614" s="227">
        <f t="shared" si="397"/>
        <v>866.91666666666663</v>
      </c>
      <c r="Y3614" s="227">
        <f t="shared" si="395"/>
        <v>779.6400000000001</v>
      </c>
      <c r="Z3614" s="227">
        <f t="shared" si="396"/>
        <v>761.83777777777777</v>
      </c>
      <c r="AA3614" s="227">
        <f t="shared" si="398"/>
        <v>748.08333333333337</v>
      </c>
    </row>
    <row r="3615" spans="2:27" ht="13.5" hidden="1">
      <c r="B3615" s="232" t="s">
        <v>1110</v>
      </c>
      <c r="C3615" s="232" t="s">
        <v>666</v>
      </c>
      <c r="D3615" s="232" t="s">
        <v>985</v>
      </c>
      <c r="E3615" s="232" t="s">
        <v>988</v>
      </c>
      <c r="F3615" s="232">
        <v>36</v>
      </c>
      <c r="G3615" s="232" t="s">
        <v>1313</v>
      </c>
      <c r="H3615" s="233">
        <v>3.3839999999999999</v>
      </c>
      <c r="I3615" s="233">
        <v>0</v>
      </c>
      <c r="J3615" s="233">
        <v>2.7450000000000001</v>
      </c>
      <c r="K3615" s="234">
        <v>11794</v>
      </c>
      <c r="L3615" s="233">
        <v>1.3460000000000001</v>
      </c>
      <c r="M3615" s="234">
        <v>23407</v>
      </c>
      <c r="N3615" s="233">
        <v>0</v>
      </c>
      <c r="O3615" s="233">
        <v>0</v>
      </c>
      <c r="P3615" s="233">
        <v>2.4020000000000001</v>
      </c>
      <c r="Q3615" s="234">
        <v>30842</v>
      </c>
      <c r="R3615" s="233">
        <v>1.1739999999999999</v>
      </c>
      <c r="S3615" s="234">
        <v>60595</v>
      </c>
      <c r="T3615" s="233">
        <v>0</v>
      </c>
      <c r="U3615" s="235">
        <f t="shared" si="392"/>
        <v>2470.3199999999997</v>
      </c>
      <c r="V3615" s="227">
        <f t="shared" si="393"/>
        <v>2003.8500000000001</v>
      </c>
      <c r="W3615" s="227">
        <f t="shared" si="394"/>
        <v>1965.4133333333334</v>
      </c>
      <c r="X3615" s="227">
        <f t="shared" si="397"/>
        <v>1950.5833333333333</v>
      </c>
      <c r="Y3615" s="227">
        <f t="shared" si="395"/>
        <v>1753.46</v>
      </c>
      <c r="Z3615" s="227">
        <f t="shared" si="396"/>
        <v>1713.7422222222222</v>
      </c>
      <c r="AA3615" s="227">
        <f t="shared" si="398"/>
        <v>1683.1944444444443</v>
      </c>
    </row>
    <row r="3616" spans="2:27" ht="13.5" hidden="1">
      <c r="B3616" s="232" t="s">
        <v>1110</v>
      </c>
      <c r="C3616" s="232" t="s">
        <v>671</v>
      </c>
      <c r="D3616" s="232" t="s">
        <v>985</v>
      </c>
      <c r="E3616" s="232" t="s">
        <v>988</v>
      </c>
      <c r="F3616" s="232">
        <v>2</v>
      </c>
      <c r="G3616" s="232" t="s">
        <v>1314</v>
      </c>
      <c r="H3616" s="233">
        <v>0.188</v>
      </c>
      <c r="I3616" s="233">
        <v>0</v>
      </c>
      <c r="J3616" s="233">
        <v>0.152</v>
      </c>
      <c r="K3616" s="234">
        <v>655</v>
      </c>
      <c r="L3616" s="233">
        <v>7.4999999999999997E-2</v>
      </c>
      <c r="M3616" s="234">
        <v>1300</v>
      </c>
      <c r="N3616" s="233">
        <v>0</v>
      </c>
      <c r="O3616" s="233">
        <v>0</v>
      </c>
      <c r="P3616" s="233">
        <v>0.13300000000000001</v>
      </c>
      <c r="Q3616" s="234">
        <v>1713</v>
      </c>
      <c r="R3616" s="233">
        <v>6.5000000000000002E-2</v>
      </c>
      <c r="S3616" s="234">
        <v>3366</v>
      </c>
      <c r="T3616" s="233">
        <v>0</v>
      </c>
      <c r="U3616" s="235">
        <f t="shared" si="392"/>
        <v>137.24</v>
      </c>
      <c r="V3616" s="227">
        <f t="shared" si="393"/>
        <v>110.96</v>
      </c>
      <c r="W3616" s="227">
        <f t="shared" si="394"/>
        <v>109.33333333333334</v>
      </c>
      <c r="X3616" s="227">
        <f t="shared" si="397"/>
        <v>108.33333333333333</v>
      </c>
      <c r="Y3616" s="227">
        <f t="shared" si="395"/>
        <v>97.09</v>
      </c>
      <c r="Z3616" s="227">
        <f t="shared" si="396"/>
        <v>95.033333333333331</v>
      </c>
      <c r="AA3616" s="227">
        <f t="shared" si="398"/>
        <v>93.5</v>
      </c>
    </row>
    <row r="3617" spans="2:27" ht="13.5" hidden="1">
      <c r="B3617" s="232" t="s">
        <v>1110</v>
      </c>
      <c r="C3617" s="232" t="s">
        <v>676</v>
      </c>
      <c r="D3617" s="232" t="s">
        <v>985</v>
      </c>
      <c r="E3617" s="232" t="s">
        <v>988</v>
      </c>
      <c r="F3617" s="232">
        <v>96</v>
      </c>
      <c r="G3617" s="232" t="s">
        <v>1310</v>
      </c>
      <c r="H3617" s="233">
        <v>9.0239999999999991</v>
      </c>
      <c r="I3617" s="233">
        <v>0</v>
      </c>
      <c r="J3617" s="233">
        <v>7.319</v>
      </c>
      <c r="K3617" s="234">
        <v>31452</v>
      </c>
      <c r="L3617" s="233">
        <v>3.59</v>
      </c>
      <c r="M3617" s="234">
        <v>62419</v>
      </c>
      <c r="N3617" s="233">
        <v>0</v>
      </c>
      <c r="O3617" s="233">
        <v>0</v>
      </c>
      <c r="P3617" s="233">
        <v>6.407</v>
      </c>
      <c r="Q3617" s="234">
        <v>82246</v>
      </c>
      <c r="R3617" s="233">
        <v>3.13</v>
      </c>
      <c r="S3617" s="234">
        <v>161585</v>
      </c>
      <c r="T3617" s="233">
        <v>0</v>
      </c>
      <c r="U3617" s="235">
        <f t="shared" si="392"/>
        <v>6587.5199999999995</v>
      </c>
      <c r="V3617" s="227">
        <f t="shared" si="393"/>
        <v>5342.87</v>
      </c>
      <c r="W3617" s="227">
        <f t="shared" si="394"/>
        <v>5241.7</v>
      </c>
      <c r="X3617" s="227">
        <f t="shared" si="397"/>
        <v>5201.583333333333</v>
      </c>
      <c r="Y3617" s="227">
        <f t="shared" si="395"/>
        <v>4677.1099999999997</v>
      </c>
      <c r="Z3617" s="227">
        <f t="shared" si="396"/>
        <v>4569.5111111111109</v>
      </c>
      <c r="AA3617" s="227">
        <f t="shared" si="398"/>
        <v>4488.4722222222226</v>
      </c>
    </row>
    <row r="3618" spans="2:27" ht="13.5" hidden="1">
      <c r="B3618" s="232" t="s">
        <v>1110</v>
      </c>
      <c r="C3618" s="232" t="s">
        <v>681</v>
      </c>
      <c r="D3618" s="232" t="s">
        <v>985</v>
      </c>
      <c r="E3618" s="232" t="s">
        <v>988</v>
      </c>
      <c r="F3618" s="232">
        <v>4</v>
      </c>
      <c r="G3618" s="232" t="s">
        <v>1315</v>
      </c>
      <c r="H3618" s="233">
        <v>0.376</v>
      </c>
      <c r="I3618" s="233">
        <v>0</v>
      </c>
      <c r="J3618" s="233">
        <v>0.30499999999999999</v>
      </c>
      <c r="K3618" s="234">
        <v>1310</v>
      </c>
      <c r="L3618" s="233">
        <v>0.15</v>
      </c>
      <c r="M3618" s="234">
        <v>2601</v>
      </c>
      <c r="N3618" s="233">
        <v>0</v>
      </c>
      <c r="O3618" s="233">
        <v>0</v>
      </c>
      <c r="P3618" s="233">
        <v>0.26700000000000002</v>
      </c>
      <c r="Q3618" s="234">
        <v>3427</v>
      </c>
      <c r="R3618" s="233">
        <v>0.13</v>
      </c>
      <c r="S3618" s="234">
        <v>6733</v>
      </c>
      <c r="T3618" s="233">
        <v>0</v>
      </c>
      <c r="U3618" s="235">
        <f t="shared" si="392"/>
        <v>274.48</v>
      </c>
      <c r="V3618" s="227">
        <f t="shared" si="393"/>
        <v>222.65</v>
      </c>
      <c r="W3618" s="227">
        <f t="shared" si="394"/>
        <v>218.66666666666669</v>
      </c>
      <c r="X3618" s="227">
        <f t="shared" si="397"/>
        <v>216.75</v>
      </c>
      <c r="Y3618" s="227">
        <f t="shared" si="395"/>
        <v>194.91000000000003</v>
      </c>
      <c r="Z3618" s="227">
        <f t="shared" si="396"/>
        <v>190.09444444444443</v>
      </c>
      <c r="AA3618" s="227">
        <f t="shared" si="398"/>
        <v>187.02777777777777</v>
      </c>
    </row>
    <row r="3619" spans="2:27" ht="13.5" hidden="1">
      <c r="B3619" s="232" t="s">
        <v>1110</v>
      </c>
      <c r="C3619" s="232" t="s">
        <v>1022</v>
      </c>
      <c r="D3619" s="232" t="s">
        <v>985</v>
      </c>
      <c r="E3619" s="232" t="s">
        <v>988</v>
      </c>
      <c r="F3619" s="232">
        <v>48</v>
      </c>
      <c r="G3619" s="232" t="s">
        <v>1308</v>
      </c>
      <c r="H3619" s="233">
        <v>4.2720000000000002</v>
      </c>
      <c r="I3619" s="233">
        <v>0</v>
      </c>
      <c r="J3619" s="233">
        <v>3.508</v>
      </c>
      <c r="K3619" s="234">
        <v>15095</v>
      </c>
      <c r="L3619" s="233">
        <v>1.7230000000000001</v>
      </c>
      <c r="M3619" s="234">
        <v>29973</v>
      </c>
      <c r="N3619" s="233">
        <v>0</v>
      </c>
      <c r="O3619" s="233">
        <v>0</v>
      </c>
      <c r="P3619" s="233">
        <v>3.1</v>
      </c>
      <c r="Q3619" s="234">
        <v>39862</v>
      </c>
      <c r="R3619" s="233">
        <v>1.5169999999999999</v>
      </c>
      <c r="S3619" s="234">
        <v>78421</v>
      </c>
      <c r="T3619" s="233">
        <v>0</v>
      </c>
      <c r="U3619" s="235">
        <f t="shared" si="392"/>
        <v>3118.5600000000004</v>
      </c>
      <c r="V3619" s="227">
        <f t="shared" si="393"/>
        <v>2560.84</v>
      </c>
      <c r="W3619" s="227">
        <f t="shared" si="394"/>
        <v>2515.7066666666669</v>
      </c>
      <c r="X3619" s="227">
        <f t="shared" si="397"/>
        <v>2497.75</v>
      </c>
      <c r="Y3619" s="227">
        <f t="shared" si="395"/>
        <v>2263</v>
      </c>
      <c r="Z3619" s="227">
        <f t="shared" si="396"/>
        <v>2214.6877777777777</v>
      </c>
      <c r="AA3619" s="227">
        <f t="shared" si="398"/>
        <v>2178.3611111111113</v>
      </c>
    </row>
    <row r="3620" spans="2:27" ht="13.5" hidden="1">
      <c r="B3620" s="232" t="s">
        <v>1110</v>
      </c>
      <c r="C3620" s="232" t="s">
        <v>1023</v>
      </c>
      <c r="D3620" s="232" t="s">
        <v>985</v>
      </c>
      <c r="E3620" s="232" t="s">
        <v>988</v>
      </c>
      <c r="F3620" s="232">
        <v>64</v>
      </c>
      <c r="G3620" s="232" t="s">
        <v>1316</v>
      </c>
      <c r="H3620" s="233">
        <v>5.6959999999999997</v>
      </c>
      <c r="I3620" s="233">
        <v>0</v>
      </c>
      <c r="J3620" s="233">
        <v>4.6779999999999999</v>
      </c>
      <c r="K3620" s="234">
        <v>20127</v>
      </c>
      <c r="L3620" s="233">
        <v>2.298</v>
      </c>
      <c r="M3620" s="234">
        <v>39965</v>
      </c>
      <c r="N3620" s="233">
        <v>0</v>
      </c>
      <c r="O3620" s="233">
        <v>0</v>
      </c>
      <c r="P3620" s="233">
        <v>4.133</v>
      </c>
      <c r="Q3620" s="234">
        <v>53149</v>
      </c>
      <c r="R3620" s="233">
        <v>2.0219999999999998</v>
      </c>
      <c r="S3620" s="234">
        <v>104562</v>
      </c>
      <c r="T3620" s="233">
        <v>0</v>
      </c>
      <c r="U3620" s="235">
        <f t="shared" si="392"/>
        <v>4158.08</v>
      </c>
      <c r="V3620" s="227">
        <f t="shared" si="393"/>
        <v>3414.94</v>
      </c>
      <c r="W3620" s="227">
        <f t="shared" si="394"/>
        <v>3354.79</v>
      </c>
      <c r="X3620" s="227">
        <f t="shared" si="397"/>
        <v>3330.4166666666665</v>
      </c>
      <c r="Y3620" s="227">
        <f t="shared" si="395"/>
        <v>3017.09</v>
      </c>
      <c r="Z3620" s="227">
        <f t="shared" si="396"/>
        <v>2952.4211111111108</v>
      </c>
      <c r="AA3620" s="227">
        <f t="shared" si="398"/>
        <v>2904.5</v>
      </c>
    </row>
    <row r="3621" spans="2:27" ht="13.5" hidden="1">
      <c r="B3621" s="232" t="s">
        <v>1110</v>
      </c>
      <c r="C3621" s="232" t="s">
        <v>1024</v>
      </c>
      <c r="D3621" s="232" t="s">
        <v>985</v>
      </c>
      <c r="E3621" s="232" t="s">
        <v>988</v>
      </c>
      <c r="F3621" s="232">
        <v>96</v>
      </c>
      <c r="G3621" s="232" t="s">
        <v>1310</v>
      </c>
      <c r="H3621" s="233">
        <v>8.5440000000000005</v>
      </c>
      <c r="I3621" s="233">
        <v>0</v>
      </c>
      <c r="J3621" s="233">
        <v>7.0170000000000003</v>
      </c>
      <c r="K3621" s="234">
        <v>30190</v>
      </c>
      <c r="L3621" s="233">
        <v>3.4460000000000002</v>
      </c>
      <c r="M3621" s="234">
        <v>59947</v>
      </c>
      <c r="N3621" s="233">
        <v>0</v>
      </c>
      <c r="O3621" s="233">
        <v>0</v>
      </c>
      <c r="P3621" s="233">
        <v>6.1989999999999998</v>
      </c>
      <c r="Q3621" s="234">
        <v>79723</v>
      </c>
      <c r="R3621" s="233">
        <v>3.0339999999999998</v>
      </c>
      <c r="S3621" s="234">
        <v>156842</v>
      </c>
      <c r="T3621" s="233">
        <v>0</v>
      </c>
      <c r="U3621" s="235">
        <f t="shared" si="392"/>
        <v>6237.1200000000008</v>
      </c>
      <c r="V3621" s="227">
        <f t="shared" si="393"/>
        <v>5122.41</v>
      </c>
      <c r="W3621" s="227">
        <f t="shared" si="394"/>
        <v>5031.4133333333339</v>
      </c>
      <c r="X3621" s="227">
        <f t="shared" si="397"/>
        <v>4995.583333333333</v>
      </c>
      <c r="Y3621" s="227">
        <f t="shared" si="395"/>
        <v>4525.2699999999995</v>
      </c>
      <c r="Z3621" s="227">
        <f t="shared" si="396"/>
        <v>4429.3477777777771</v>
      </c>
      <c r="AA3621" s="227">
        <f t="shared" si="398"/>
        <v>4356.7222222222226</v>
      </c>
    </row>
    <row r="3622" spans="2:27" ht="13.5" hidden="1">
      <c r="B3622" s="232" t="s">
        <v>1110</v>
      </c>
      <c r="C3622" s="232" t="s">
        <v>1025</v>
      </c>
      <c r="D3622" s="232" t="s">
        <v>985</v>
      </c>
      <c r="E3622" s="232" t="s">
        <v>988</v>
      </c>
      <c r="F3622" s="232">
        <v>8</v>
      </c>
      <c r="G3622" s="232" t="s">
        <v>1311</v>
      </c>
      <c r="H3622" s="233">
        <v>0.71199999999999997</v>
      </c>
      <c r="I3622" s="233">
        <v>0</v>
      </c>
      <c r="J3622" s="233">
        <v>0.58499999999999996</v>
      </c>
      <c r="K3622" s="234">
        <v>2516</v>
      </c>
      <c r="L3622" s="233">
        <v>0.28699999999999998</v>
      </c>
      <c r="M3622" s="234">
        <v>4996</v>
      </c>
      <c r="N3622" s="233">
        <v>0</v>
      </c>
      <c r="O3622" s="233">
        <v>0</v>
      </c>
      <c r="P3622" s="233">
        <v>0.51700000000000002</v>
      </c>
      <c r="Q3622" s="234">
        <v>6644</v>
      </c>
      <c r="R3622" s="233">
        <v>0.253</v>
      </c>
      <c r="S3622" s="234">
        <v>13070</v>
      </c>
      <c r="T3622" s="233">
        <v>0</v>
      </c>
      <c r="U3622" s="235">
        <f t="shared" si="392"/>
        <v>519.76</v>
      </c>
      <c r="V3622" s="227">
        <f t="shared" si="393"/>
        <v>427.04999999999995</v>
      </c>
      <c r="W3622" s="227">
        <f t="shared" si="394"/>
        <v>419.17666666666662</v>
      </c>
      <c r="X3622" s="227">
        <f t="shared" si="397"/>
        <v>416.33333333333331</v>
      </c>
      <c r="Y3622" s="227">
        <f t="shared" si="395"/>
        <v>377.41</v>
      </c>
      <c r="Z3622" s="227">
        <f t="shared" si="396"/>
        <v>369.24555555555554</v>
      </c>
      <c r="AA3622" s="227">
        <f t="shared" si="398"/>
        <v>363.05555555555554</v>
      </c>
    </row>
    <row r="3623" spans="2:27" ht="13.5" hidden="1">
      <c r="B3623" s="232" t="s">
        <v>1110</v>
      </c>
      <c r="C3623" s="232" t="s">
        <v>1026</v>
      </c>
      <c r="D3623" s="232" t="s">
        <v>985</v>
      </c>
      <c r="E3623" s="232" t="s">
        <v>988</v>
      </c>
      <c r="F3623" s="232">
        <v>16</v>
      </c>
      <c r="G3623" s="232" t="s">
        <v>1312</v>
      </c>
      <c r="H3623" s="233">
        <v>1.4239999999999999</v>
      </c>
      <c r="I3623" s="233">
        <v>0</v>
      </c>
      <c r="J3623" s="233">
        <v>1.169</v>
      </c>
      <c r="K3623" s="234">
        <v>5032</v>
      </c>
      <c r="L3623" s="233">
        <v>0.57399999999999995</v>
      </c>
      <c r="M3623" s="234">
        <v>9991</v>
      </c>
      <c r="N3623" s="233">
        <v>0</v>
      </c>
      <c r="O3623" s="233">
        <v>0</v>
      </c>
      <c r="P3623" s="233">
        <v>1.0329999999999999</v>
      </c>
      <c r="Q3623" s="234">
        <v>13287</v>
      </c>
      <c r="R3623" s="233">
        <v>0.50600000000000001</v>
      </c>
      <c r="S3623" s="234">
        <v>26140</v>
      </c>
      <c r="T3623" s="233">
        <v>0</v>
      </c>
      <c r="U3623" s="235">
        <f t="shared" si="392"/>
        <v>1039.52</v>
      </c>
      <c r="V3623" s="227">
        <f t="shared" si="393"/>
        <v>853.37</v>
      </c>
      <c r="W3623" s="227">
        <f t="shared" si="394"/>
        <v>838.35333333333324</v>
      </c>
      <c r="X3623" s="227">
        <f t="shared" si="397"/>
        <v>832.58333333333337</v>
      </c>
      <c r="Y3623" s="227">
        <f t="shared" si="395"/>
        <v>754.08999999999992</v>
      </c>
      <c r="Z3623" s="227">
        <f t="shared" si="396"/>
        <v>738.46333333333337</v>
      </c>
      <c r="AA3623" s="227">
        <f t="shared" si="398"/>
        <v>726.11111111111109</v>
      </c>
    </row>
    <row r="3624" spans="2:27" ht="13.5" hidden="1">
      <c r="B3624" s="232" t="s">
        <v>1110</v>
      </c>
      <c r="C3624" s="232" t="s">
        <v>1027</v>
      </c>
      <c r="D3624" s="232" t="s">
        <v>985</v>
      </c>
      <c r="E3624" s="232" t="s">
        <v>988</v>
      </c>
      <c r="F3624" s="232">
        <v>32</v>
      </c>
      <c r="G3624" s="232" t="s">
        <v>1317</v>
      </c>
      <c r="H3624" s="233">
        <v>2.8479999999999999</v>
      </c>
      <c r="I3624" s="233">
        <v>0</v>
      </c>
      <c r="J3624" s="233">
        <v>2.339</v>
      </c>
      <c r="K3624" s="234">
        <v>10063</v>
      </c>
      <c r="L3624" s="233">
        <v>1.149</v>
      </c>
      <c r="M3624" s="234">
        <v>19982</v>
      </c>
      <c r="N3624" s="233">
        <v>0</v>
      </c>
      <c r="O3624" s="233">
        <v>0</v>
      </c>
      <c r="P3624" s="233">
        <v>2.0659999999999998</v>
      </c>
      <c r="Q3624" s="234">
        <v>26574</v>
      </c>
      <c r="R3624" s="233">
        <v>1.0109999999999999</v>
      </c>
      <c r="S3624" s="234">
        <v>52281</v>
      </c>
      <c r="T3624" s="233">
        <v>0</v>
      </c>
      <c r="U3624" s="235">
        <f t="shared" si="392"/>
        <v>2079.04</v>
      </c>
      <c r="V3624" s="227">
        <f t="shared" si="393"/>
        <v>1707.47</v>
      </c>
      <c r="W3624" s="227">
        <f t="shared" si="394"/>
        <v>1677.3533333333335</v>
      </c>
      <c r="X3624" s="227">
        <f t="shared" si="397"/>
        <v>1665.1666666666667</v>
      </c>
      <c r="Y3624" s="227">
        <f t="shared" si="395"/>
        <v>1508.1799999999998</v>
      </c>
      <c r="Z3624" s="227">
        <f t="shared" si="396"/>
        <v>1476.1966666666667</v>
      </c>
      <c r="AA3624" s="227">
        <f t="shared" si="398"/>
        <v>1452.25</v>
      </c>
    </row>
    <row r="3625" spans="2:27" ht="13.5" hidden="1">
      <c r="B3625" s="232" t="s">
        <v>1110</v>
      </c>
      <c r="C3625" s="232" t="s">
        <v>1028</v>
      </c>
      <c r="D3625" s="232" t="s">
        <v>985</v>
      </c>
      <c r="E3625" s="232" t="s">
        <v>988</v>
      </c>
      <c r="F3625" s="232">
        <v>2</v>
      </c>
      <c r="G3625" s="232" t="s">
        <v>1314</v>
      </c>
      <c r="H3625" s="233">
        <v>0.17799999999999999</v>
      </c>
      <c r="I3625" s="233">
        <v>0</v>
      </c>
      <c r="J3625" s="233">
        <v>0.14599999999999999</v>
      </c>
      <c r="K3625" s="234">
        <v>629</v>
      </c>
      <c r="L3625" s="233">
        <v>7.1999999999999995E-2</v>
      </c>
      <c r="M3625" s="234">
        <v>1249</v>
      </c>
      <c r="N3625" s="233">
        <v>0</v>
      </c>
      <c r="O3625" s="233">
        <v>0</v>
      </c>
      <c r="P3625" s="233">
        <v>0.129</v>
      </c>
      <c r="Q3625" s="234">
        <v>1661</v>
      </c>
      <c r="R3625" s="233">
        <v>6.3E-2</v>
      </c>
      <c r="S3625" s="234">
        <v>3268</v>
      </c>
      <c r="T3625" s="233">
        <v>0</v>
      </c>
      <c r="U3625" s="235">
        <f t="shared" si="392"/>
        <v>129.94</v>
      </c>
      <c r="V3625" s="227">
        <f t="shared" si="393"/>
        <v>106.58</v>
      </c>
      <c r="W3625" s="227">
        <f t="shared" si="394"/>
        <v>104.97666666666666</v>
      </c>
      <c r="X3625" s="227">
        <f t="shared" si="397"/>
        <v>104.08333333333333</v>
      </c>
      <c r="Y3625" s="227">
        <f t="shared" si="395"/>
        <v>94.17</v>
      </c>
      <c r="Z3625" s="227">
        <f t="shared" si="396"/>
        <v>92.128888888888895</v>
      </c>
      <c r="AA3625" s="227">
        <f t="shared" si="398"/>
        <v>90.777777777777771</v>
      </c>
    </row>
    <row r="3626" spans="2:27" ht="13.5" hidden="1">
      <c r="B3626" s="232" t="s">
        <v>1110</v>
      </c>
      <c r="C3626" s="232" t="s">
        <v>1029</v>
      </c>
      <c r="D3626" s="232" t="s">
        <v>985</v>
      </c>
      <c r="E3626" s="232" t="s">
        <v>988</v>
      </c>
      <c r="F3626" s="232">
        <v>4</v>
      </c>
      <c r="G3626" s="232" t="s">
        <v>1315</v>
      </c>
      <c r="H3626" s="233">
        <v>0.35599999999999998</v>
      </c>
      <c r="I3626" s="233">
        <v>0</v>
      </c>
      <c r="J3626" s="233">
        <v>0.29199999999999998</v>
      </c>
      <c r="K3626" s="234">
        <v>1258</v>
      </c>
      <c r="L3626" s="233">
        <v>0.14399999999999999</v>
      </c>
      <c r="M3626" s="234">
        <v>2498</v>
      </c>
      <c r="N3626" s="233">
        <v>0</v>
      </c>
      <c r="O3626" s="233">
        <v>0</v>
      </c>
      <c r="P3626" s="233">
        <v>0.25800000000000001</v>
      </c>
      <c r="Q3626" s="234">
        <v>3322</v>
      </c>
      <c r="R3626" s="233">
        <v>0.126</v>
      </c>
      <c r="S3626" s="234">
        <v>6535</v>
      </c>
      <c r="T3626" s="233">
        <v>0</v>
      </c>
      <c r="U3626" s="235">
        <f t="shared" si="392"/>
        <v>259.88</v>
      </c>
      <c r="V3626" s="227">
        <f t="shared" si="393"/>
        <v>213.16</v>
      </c>
      <c r="W3626" s="227">
        <f t="shared" si="394"/>
        <v>209.95333333333332</v>
      </c>
      <c r="X3626" s="227">
        <f t="shared" si="397"/>
        <v>208.16666666666666</v>
      </c>
      <c r="Y3626" s="227">
        <f t="shared" si="395"/>
        <v>188.34</v>
      </c>
      <c r="Z3626" s="227">
        <f t="shared" si="396"/>
        <v>184.25777777777779</v>
      </c>
      <c r="AA3626" s="227">
        <f t="shared" si="398"/>
        <v>181.52777777777777</v>
      </c>
    </row>
    <row r="3627" spans="2:27" ht="13.5" hidden="1">
      <c r="B3627" s="232" t="s">
        <v>1110</v>
      </c>
      <c r="C3627" s="232" t="s">
        <v>688</v>
      </c>
      <c r="D3627" s="232" t="s">
        <v>985</v>
      </c>
      <c r="E3627" s="232" t="s">
        <v>988</v>
      </c>
      <c r="F3627" s="232">
        <v>48</v>
      </c>
      <c r="G3627" s="232" t="s">
        <v>1308</v>
      </c>
      <c r="H3627" s="233">
        <v>4.8479999999999999</v>
      </c>
      <c r="I3627" s="233">
        <v>0</v>
      </c>
      <c r="J3627" s="233">
        <v>3.871</v>
      </c>
      <c r="K3627" s="234">
        <v>16609</v>
      </c>
      <c r="L3627" s="233">
        <v>1.8959999999999999</v>
      </c>
      <c r="M3627" s="234">
        <v>32940</v>
      </c>
      <c r="N3627" s="233">
        <v>0</v>
      </c>
      <c r="O3627" s="233">
        <v>0</v>
      </c>
      <c r="P3627" s="233">
        <v>3.3479999999999999</v>
      </c>
      <c r="Q3627" s="234">
        <v>42889</v>
      </c>
      <c r="R3627" s="233">
        <v>1.6319999999999999</v>
      </c>
      <c r="S3627" s="234">
        <v>84113</v>
      </c>
      <c r="T3627" s="233">
        <v>0</v>
      </c>
      <c r="U3627" s="235">
        <f t="shared" si="392"/>
        <v>3539.04</v>
      </c>
      <c r="V3627" s="227">
        <f t="shared" si="393"/>
        <v>2825.83</v>
      </c>
      <c r="W3627" s="227">
        <f t="shared" si="394"/>
        <v>2768.163333333333</v>
      </c>
      <c r="X3627" s="227">
        <f t="shared" si="397"/>
        <v>2745</v>
      </c>
      <c r="Y3627" s="227">
        <f t="shared" si="395"/>
        <v>2444.04</v>
      </c>
      <c r="Z3627" s="227">
        <f t="shared" si="396"/>
        <v>2382.721111111111</v>
      </c>
      <c r="AA3627" s="227">
        <f t="shared" si="398"/>
        <v>2336.4722222222222</v>
      </c>
    </row>
    <row r="3628" spans="2:27" ht="13.5" hidden="1">
      <c r="B3628" s="232" t="s">
        <v>1110</v>
      </c>
      <c r="C3628" s="232" t="s">
        <v>691</v>
      </c>
      <c r="D3628" s="232" t="s">
        <v>985</v>
      </c>
      <c r="E3628" s="232" t="s">
        <v>988</v>
      </c>
      <c r="F3628" s="232">
        <v>72</v>
      </c>
      <c r="G3628" s="232" t="s">
        <v>1309</v>
      </c>
      <c r="H3628" s="233">
        <v>7.2720000000000002</v>
      </c>
      <c r="I3628" s="233">
        <v>0</v>
      </c>
      <c r="J3628" s="233">
        <v>5.8070000000000004</v>
      </c>
      <c r="K3628" s="234">
        <v>24913</v>
      </c>
      <c r="L3628" s="233">
        <v>2.8439999999999999</v>
      </c>
      <c r="M3628" s="234">
        <v>49411</v>
      </c>
      <c r="N3628" s="233">
        <v>0</v>
      </c>
      <c r="O3628" s="233">
        <v>0</v>
      </c>
      <c r="P3628" s="233">
        <v>5.0229999999999997</v>
      </c>
      <c r="Q3628" s="234">
        <v>64333</v>
      </c>
      <c r="R3628" s="233">
        <v>2.448</v>
      </c>
      <c r="S3628" s="234">
        <v>126169</v>
      </c>
      <c r="T3628" s="233">
        <v>0</v>
      </c>
      <c r="U3628" s="235">
        <f t="shared" si="392"/>
        <v>5308.56</v>
      </c>
      <c r="V3628" s="227">
        <f t="shared" si="393"/>
        <v>4239.1100000000006</v>
      </c>
      <c r="W3628" s="227">
        <f t="shared" si="394"/>
        <v>4152.2033333333329</v>
      </c>
      <c r="X3628" s="227">
        <f t="shared" si="397"/>
        <v>4117.583333333333</v>
      </c>
      <c r="Y3628" s="227">
        <f t="shared" si="395"/>
        <v>3666.79</v>
      </c>
      <c r="Z3628" s="227">
        <f t="shared" si="396"/>
        <v>3574.0677777777778</v>
      </c>
      <c r="AA3628" s="227">
        <f t="shared" si="398"/>
        <v>3504.6944444444443</v>
      </c>
    </row>
    <row r="3629" spans="2:27" ht="13.5" hidden="1">
      <c r="B3629" s="232" t="s">
        <v>1110</v>
      </c>
      <c r="C3629" s="232" t="s">
        <v>694</v>
      </c>
      <c r="D3629" s="232" t="s">
        <v>985</v>
      </c>
      <c r="E3629" s="232" t="s">
        <v>988</v>
      </c>
      <c r="F3629" s="232">
        <v>96</v>
      </c>
      <c r="G3629" s="232" t="s">
        <v>1310</v>
      </c>
      <c r="H3629" s="233">
        <v>9.6959999999999997</v>
      </c>
      <c r="I3629" s="233">
        <v>0</v>
      </c>
      <c r="J3629" s="233">
        <v>7.742</v>
      </c>
      <c r="K3629" s="234">
        <v>33218</v>
      </c>
      <c r="L3629" s="233">
        <v>3.7919999999999998</v>
      </c>
      <c r="M3629" s="234">
        <v>65881</v>
      </c>
      <c r="N3629" s="233">
        <v>0</v>
      </c>
      <c r="O3629" s="233">
        <v>0</v>
      </c>
      <c r="P3629" s="233">
        <v>6.6970000000000001</v>
      </c>
      <c r="Q3629" s="234">
        <v>85778</v>
      </c>
      <c r="R3629" s="233">
        <v>3.2639999999999998</v>
      </c>
      <c r="S3629" s="234">
        <v>168226</v>
      </c>
      <c r="T3629" s="233">
        <v>0</v>
      </c>
      <c r="U3629" s="235">
        <f t="shared" si="392"/>
        <v>7078.08</v>
      </c>
      <c r="V3629" s="227">
        <f t="shared" si="393"/>
        <v>5651.66</v>
      </c>
      <c r="W3629" s="227">
        <f t="shared" si="394"/>
        <v>5536.3266666666659</v>
      </c>
      <c r="X3629" s="227">
        <f t="shared" si="397"/>
        <v>5490.083333333333</v>
      </c>
      <c r="Y3629" s="227">
        <f t="shared" si="395"/>
        <v>4888.8100000000004</v>
      </c>
      <c r="Z3629" s="227">
        <f t="shared" si="396"/>
        <v>4765.442222222222</v>
      </c>
      <c r="AA3629" s="227">
        <f t="shared" si="398"/>
        <v>4672.9444444444443</v>
      </c>
    </row>
    <row r="3630" spans="2:27" ht="13.5" hidden="1">
      <c r="B3630" s="232" t="s">
        <v>1110</v>
      </c>
      <c r="C3630" s="232" t="s">
        <v>697</v>
      </c>
      <c r="D3630" s="232" t="s">
        <v>985</v>
      </c>
      <c r="E3630" s="232" t="s">
        <v>988</v>
      </c>
      <c r="F3630" s="232">
        <v>8</v>
      </c>
      <c r="G3630" s="232" t="s">
        <v>1311</v>
      </c>
      <c r="H3630" s="233">
        <v>0.80800000000000005</v>
      </c>
      <c r="I3630" s="233">
        <v>0</v>
      </c>
      <c r="J3630" s="233">
        <v>0.64500000000000002</v>
      </c>
      <c r="K3630" s="234">
        <v>2768</v>
      </c>
      <c r="L3630" s="233">
        <v>0.316</v>
      </c>
      <c r="M3630" s="234">
        <v>5490</v>
      </c>
      <c r="N3630" s="233">
        <v>0</v>
      </c>
      <c r="O3630" s="233">
        <v>0</v>
      </c>
      <c r="P3630" s="233">
        <v>0.55800000000000005</v>
      </c>
      <c r="Q3630" s="234">
        <v>7148</v>
      </c>
      <c r="R3630" s="233">
        <v>0.27200000000000002</v>
      </c>
      <c r="S3630" s="234">
        <v>14019</v>
      </c>
      <c r="T3630" s="233">
        <v>0</v>
      </c>
      <c r="U3630" s="235">
        <f t="shared" si="392"/>
        <v>589.84</v>
      </c>
      <c r="V3630" s="227">
        <f t="shared" si="393"/>
        <v>470.85</v>
      </c>
      <c r="W3630" s="227">
        <f t="shared" si="394"/>
        <v>461.34666666666669</v>
      </c>
      <c r="X3630" s="227">
        <f t="shared" si="397"/>
        <v>457.5</v>
      </c>
      <c r="Y3630" s="227">
        <f t="shared" si="395"/>
        <v>407.34000000000003</v>
      </c>
      <c r="Z3630" s="227">
        <f t="shared" si="396"/>
        <v>397.11555555555555</v>
      </c>
      <c r="AA3630" s="227">
        <f t="shared" si="398"/>
        <v>389.41666666666669</v>
      </c>
    </row>
    <row r="3631" spans="2:27" ht="13.5" hidden="1">
      <c r="B3631" s="232" t="s">
        <v>1110</v>
      </c>
      <c r="C3631" s="232" t="s">
        <v>700</v>
      </c>
      <c r="D3631" s="232" t="s">
        <v>985</v>
      </c>
      <c r="E3631" s="232" t="s">
        <v>988</v>
      </c>
      <c r="F3631" s="232">
        <v>16</v>
      </c>
      <c r="G3631" s="232" t="s">
        <v>1312</v>
      </c>
      <c r="H3631" s="233">
        <v>1.6160000000000001</v>
      </c>
      <c r="I3631" s="233">
        <v>0</v>
      </c>
      <c r="J3631" s="233">
        <v>1.29</v>
      </c>
      <c r="K3631" s="234">
        <v>5536</v>
      </c>
      <c r="L3631" s="233">
        <v>0.63200000000000001</v>
      </c>
      <c r="M3631" s="234">
        <v>10980</v>
      </c>
      <c r="N3631" s="233">
        <v>0</v>
      </c>
      <c r="O3631" s="233">
        <v>0</v>
      </c>
      <c r="P3631" s="233">
        <v>1.1160000000000001</v>
      </c>
      <c r="Q3631" s="234">
        <v>14296</v>
      </c>
      <c r="R3631" s="233">
        <v>0.54400000000000004</v>
      </c>
      <c r="S3631" s="234">
        <v>28038</v>
      </c>
      <c r="T3631" s="233">
        <v>0</v>
      </c>
      <c r="U3631" s="235">
        <f t="shared" si="392"/>
        <v>1179.68</v>
      </c>
      <c r="V3631" s="227">
        <f t="shared" si="393"/>
        <v>941.7</v>
      </c>
      <c r="W3631" s="227">
        <f t="shared" si="394"/>
        <v>922.69333333333338</v>
      </c>
      <c r="X3631" s="227">
        <f t="shared" si="397"/>
        <v>915</v>
      </c>
      <c r="Y3631" s="227">
        <f t="shared" si="395"/>
        <v>814.68000000000006</v>
      </c>
      <c r="Z3631" s="227">
        <f t="shared" si="396"/>
        <v>794.23111111111109</v>
      </c>
      <c r="AA3631" s="227">
        <f t="shared" si="398"/>
        <v>778.83333333333337</v>
      </c>
    </row>
    <row r="3632" spans="2:27" ht="13.5" hidden="1">
      <c r="B3632" s="232" t="s">
        <v>1110</v>
      </c>
      <c r="C3632" s="232" t="s">
        <v>703</v>
      </c>
      <c r="D3632" s="232" t="s">
        <v>985</v>
      </c>
      <c r="E3632" s="232" t="s">
        <v>988</v>
      </c>
      <c r="F3632" s="232">
        <v>36</v>
      </c>
      <c r="G3632" s="232" t="s">
        <v>1313</v>
      </c>
      <c r="H3632" s="233">
        <v>3.6360000000000001</v>
      </c>
      <c r="I3632" s="233">
        <v>0</v>
      </c>
      <c r="J3632" s="233">
        <v>2.903</v>
      </c>
      <c r="K3632" s="234">
        <v>12457</v>
      </c>
      <c r="L3632" s="233">
        <v>1.4219999999999999</v>
      </c>
      <c r="M3632" s="234">
        <v>24705</v>
      </c>
      <c r="N3632" s="233">
        <v>0</v>
      </c>
      <c r="O3632" s="233">
        <v>0</v>
      </c>
      <c r="P3632" s="233">
        <v>2.5110000000000001</v>
      </c>
      <c r="Q3632" s="234">
        <v>32167</v>
      </c>
      <c r="R3632" s="233">
        <v>1.224</v>
      </c>
      <c r="S3632" s="234">
        <v>63085</v>
      </c>
      <c r="T3632" s="233">
        <v>0</v>
      </c>
      <c r="U3632" s="235">
        <f t="shared" si="392"/>
        <v>2654.28</v>
      </c>
      <c r="V3632" s="227">
        <f t="shared" si="393"/>
        <v>2119.19</v>
      </c>
      <c r="W3632" s="227">
        <f t="shared" si="394"/>
        <v>2076.1433333333334</v>
      </c>
      <c r="X3632" s="227">
        <f t="shared" si="397"/>
        <v>2058.75</v>
      </c>
      <c r="Y3632" s="227">
        <f t="shared" si="395"/>
        <v>1833.0300000000002</v>
      </c>
      <c r="Z3632" s="227">
        <f t="shared" si="396"/>
        <v>1787.0477777777778</v>
      </c>
      <c r="AA3632" s="227">
        <f t="shared" si="398"/>
        <v>1752.3611111111111</v>
      </c>
    </row>
    <row r="3633" spans="2:27" ht="13.5" hidden="1">
      <c r="B3633" s="232" t="s">
        <v>1110</v>
      </c>
      <c r="C3633" s="232" t="s">
        <v>706</v>
      </c>
      <c r="D3633" s="232" t="s">
        <v>985</v>
      </c>
      <c r="E3633" s="232" t="s">
        <v>988</v>
      </c>
      <c r="F3633" s="232">
        <v>2</v>
      </c>
      <c r="G3633" s="232" t="s">
        <v>1314</v>
      </c>
      <c r="H3633" s="233">
        <v>0.20200000000000001</v>
      </c>
      <c r="I3633" s="233">
        <v>0</v>
      </c>
      <c r="J3633" s="233">
        <v>0.161</v>
      </c>
      <c r="K3633" s="234">
        <v>692</v>
      </c>
      <c r="L3633" s="233">
        <v>7.9000000000000001E-2</v>
      </c>
      <c r="M3633" s="234">
        <v>1373</v>
      </c>
      <c r="N3633" s="233">
        <v>0</v>
      </c>
      <c r="O3633" s="233">
        <v>0</v>
      </c>
      <c r="P3633" s="233">
        <v>0.14000000000000001</v>
      </c>
      <c r="Q3633" s="234">
        <v>1787</v>
      </c>
      <c r="R3633" s="233">
        <v>6.8000000000000005E-2</v>
      </c>
      <c r="S3633" s="234">
        <v>3505</v>
      </c>
      <c r="T3633" s="233">
        <v>0</v>
      </c>
      <c r="U3633" s="235">
        <f t="shared" si="392"/>
        <v>147.46</v>
      </c>
      <c r="V3633" s="227">
        <f t="shared" si="393"/>
        <v>117.53</v>
      </c>
      <c r="W3633" s="227">
        <f t="shared" si="394"/>
        <v>115.33666666666667</v>
      </c>
      <c r="X3633" s="227">
        <f t="shared" si="397"/>
        <v>114.41666666666667</v>
      </c>
      <c r="Y3633" s="227">
        <f t="shared" si="395"/>
        <v>102.2</v>
      </c>
      <c r="Z3633" s="227">
        <f t="shared" si="396"/>
        <v>99.278888888888886</v>
      </c>
      <c r="AA3633" s="227">
        <f t="shared" si="398"/>
        <v>97.361111111111114</v>
      </c>
    </row>
    <row r="3634" spans="2:27" ht="13.5" hidden="1">
      <c r="B3634" s="232" t="s">
        <v>1110</v>
      </c>
      <c r="C3634" s="232" t="s">
        <v>709</v>
      </c>
      <c r="D3634" s="232" t="s">
        <v>985</v>
      </c>
      <c r="E3634" s="232" t="s">
        <v>988</v>
      </c>
      <c r="F3634" s="232">
        <v>96</v>
      </c>
      <c r="G3634" s="232" t="s">
        <v>1310</v>
      </c>
      <c r="H3634" s="233">
        <v>9.6959999999999997</v>
      </c>
      <c r="I3634" s="233">
        <v>0</v>
      </c>
      <c r="J3634" s="233">
        <v>7.742</v>
      </c>
      <c r="K3634" s="234">
        <v>33218</v>
      </c>
      <c r="L3634" s="233">
        <v>3.7919999999999998</v>
      </c>
      <c r="M3634" s="234">
        <v>65881</v>
      </c>
      <c r="N3634" s="233">
        <v>0</v>
      </c>
      <c r="O3634" s="233">
        <v>0</v>
      </c>
      <c r="P3634" s="233">
        <v>6.6970000000000001</v>
      </c>
      <c r="Q3634" s="234">
        <v>85778</v>
      </c>
      <c r="R3634" s="233">
        <v>3.2639999999999998</v>
      </c>
      <c r="S3634" s="234">
        <v>168226</v>
      </c>
      <c r="T3634" s="233">
        <v>0</v>
      </c>
      <c r="U3634" s="235">
        <f t="shared" si="392"/>
        <v>7078.08</v>
      </c>
      <c r="V3634" s="227">
        <f t="shared" si="393"/>
        <v>5651.66</v>
      </c>
      <c r="W3634" s="227">
        <f t="shared" si="394"/>
        <v>5536.3266666666659</v>
      </c>
      <c r="X3634" s="227">
        <f t="shared" si="397"/>
        <v>5490.083333333333</v>
      </c>
      <c r="Y3634" s="227">
        <f t="shared" si="395"/>
        <v>4888.8100000000004</v>
      </c>
      <c r="Z3634" s="227">
        <f t="shared" si="396"/>
        <v>4765.442222222222</v>
      </c>
      <c r="AA3634" s="227">
        <f t="shared" si="398"/>
        <v>4672.9444444444443</v>
      </c>
    </row>
    <row r="3635" spans="2:27" ht="13.5" hidden="1">
      <c r="B3635" s="232" t="s">
        <v>1110</v>
      </c>
      <c r="C3635" s="232" t="s">
        <v>711</v>
      </c>
      <c r="D3635" s="232" t="s">
        <v>985</v>
      </c>
      <c r="E3635" s="232" t="s">
        <v>988</v>
      </c>
      <c r="F3635" s="232">
        <v>4</v>
      </c>
      <c r="G3635" s="232" t="s">
        <v>1315</v>
      </c>
      <c r="H3635" s="233">
        <v>0.40400000000000003</v>
      </c>
      <c r="I3635" s="233">
        <v>0</v>
      </c>
      <c r="J3635" s="233">
        <v>0.32300000000000001</v>
      </c>
      <c r="K3635" s="234">
        <v>1384</v>
      </c>
      <c r="L3635" s="233">
        <v>0.158</v>
      </c>
      <c r="M3635" s="234">
        <v>2745</v>
      </c>
      <c r="N3635" s="233">
        <v>0</v>
      </c>
      <c r="O3635" s="233">
        <v>0</v>
      </c>
      <c r="P3635" s="233">
        <v>0.27900000000000003</v>
      </c>
      <c r="Q3635" s="234">
        <v>3574</v>
      </c>
      <c r="R3635" s="233">
        <v>0.13600000000000001</v>
      </c>
      <c r="S3635" s="234">
        <v>7009</v>
      </c>
      <c r="T3635" s="233">
        <v>0</v>
      </c>
      <c r="U3635" s="235">
        <f t="shared" si="392"/>
        <v>294.92</v>
      </c>
      <c r="V3635" s="227">
        <f t="shared" si="393"/>
        <v>235.79000000000002</v>
      </c>
      <c r="W3635" s="227">
        <f t="shared" si="394"/>
        <v>230.67333333333335</v>
      </c>
      <c r="X3635" s="227">
        <f t="shared" si="397"/>
        <v>228.75</v>
      </c>
      <c r="Y3635" s="227">
        <f t="shared" si="395"/>
        <v>203.67000000000002</v>
      </c>
      <c r="Z3635" s="227">
        <f t="shared" si="396"/>
        <v>198.55777777777777</v>
      </c>
      <c r="AA3635" s="227">
        <f t="shared" si="398"/>
        <v>194.69444444444446</v>
      </c>
    </row>
    <row r="3636" spans="2:27" ht="13.5" hidden="1">
      <c r="B3636" s="232" t="s">
        <v>1110</v>
      </c>
      <c r="C3636" s="232" t="s">
        <v>716</v>
      </c>
      <c r="D3636" s="232" t="s">
        <v>985</v>
      </c>
      <c r="E3636" s="232" t="s">
        <v>988</v>
      </c>
      <c r="F3636" s="232">
        <v>72</v>
      </c>
      <c r="G3636" s="232" t="s">
        <v>1310</v>
      </c>
      <c r="H3636" s="233">
        <v>7.7039999999999997</v>
      </c>
      <c r="I3636" s="233">
        <v>0</v>
      </c>
      <c r="J3636" s="233">
        <v>6.0789999999999997</v>
      </c>
      <c r="K3636" s="234">
        <v>26049</v>
      </c>
      <c r="L3636" s="233">
        <v>2.9740000000000002</v>
      </c>
      <c r="M3636" s="234">
        <v>51636</v>
      </c>
      <c r="N3636" s="233">
        <v>0</v>
      </c>
      <c r="O3636" s="233">
        <v>0</v>
      </c>
      <c r="P3636" s="233">
        <v>5.1669999999999998</v>
      </c>
      <c r="Q3636" s="234">
        <v>66085</v>
      </c>
      <c r="R3636" s="233">
        <v>2.5150000000000001</v>
      </c>
      <c r="S3636" s="234">
        <v>129461</v>
      </c>
      <c r="T3636" s="233">
        <v>0</v>
      </c>
      <c r="U3636" s="235">
        <f t="shared" si="392"/>
        <v>5623.92</v>
      </c>
      <c r="V3636" s="227">
        <f t="shared" si="393"/>
        <v>4437.67</v>
      </c>
      <c r="W3636" s="227">
        <f t="shared" si="394"/>
        <v>4341.7700000000004</v>
      </c>
      <c r="X3636" s="227">
        <f t="shared" si="397"/>
        <v>4303</v>
      </c>
      <c r="Y3636" s="227">
        <f t="shared" si="395"/>
        <v>3771.91</v>
      </c>
      <c r="Z3636" s="227">
        <f t="shared" si="396"/>
        <v>3671.6444444444442</v>
      </c>
      <c r="AA3636" s="227">
        <f t="shared" si="398"/>
        <v>3596.1388888888887</v>
      </c>
    </row>
    <row r="3637" spans="2:27" ht="13.5" hidden="1">
      <c r="B3637" s="232" t="s">
        <v>1110</v>
      </c>
      <c r="C3637" s="232" t="s">
        <v>719</v>
      </c>
      <c r="D3637" s="232" t="s">
        <v>985</v>
      </c>
      <c r="E3637" s="232" t="s">
        <v>988</v>
      </c>
      <c r="F3637" s="232">
        <v>8</v>
      </c>
      <c r="G3637" s="232" t="s">
        <v>1318</v>
      </c>
      <c r="H3637" s="233">
        <v>0.85599999999999998</v>
      </c>
      <c r="I3637" s="233">
        <v>0</v>
      </c>
      <c r="J3637" s="233">
        <v>0.67500000000000004</v>
      </c>
      <c r="K3637" s="234">
        <v>2894</v>
      </c>
      <c r="L3637" s="233">
        <v>0.33</v>
      </c>
      <c r="M3637" s="234">
        <v>5737</v>
      </c>
      <c r="N3637" s="233">
        <v>0</v>
      </c>
      <c r="O3637" s="233">
        <v>0</v>
      </c>
      <c r="P3637" s="233">
        <v>0.57399999999999995</v>
      </c>
      <c r="Q3637" s="234">
        <v>7343</v>
      </c>
      <c r="R3637" s="233">
        <v>0.27900000000000003</v>
      </c>
      <c r="S3637" s="234">
        <v>14385</v>
      </c>
      <c r="T3637" s="233">
        <v>0</v>
      </c>
      <c r="U3637" s="235">
        <f t="shared" si="392"/>
        <v>624.88</v>
      </c>
      <c r="V3637" s="227">
        <f t="shared" si="393"/>
        <v>492.75000000000006</v>
      </c>
      <c r="W3637" s="227">
        <f t="shared" si="394"/>
        <v>482.06666666666666</v>
      </c>
      <c r="X3637" s="227">
        <f t="shared" si="397"/>
        <v>478.08333333333331</v>
      </c>
      <c r="Y3637" s="227">
        <f t="shared" si="395"/>
        <v>419.02</v>
      </c>
      <c r="Z3637" s="227">
        <f t="shared" si="396"/>
        <v>407.64222222222224</v>
      </c>
      <c r="AA3637" s="227">
        <f t="shared" si="398"/>
        <v>399.58333333333331</v>
      </c>
    </row>
    <row r="3638" spans="2:27" ht="13.5" hidden="1">
      <c r="B3638" s="232" t="s">
        <v>1110</v>
      </c>
      <c r="C3638" s="232" t="s">
        <v>722</v>
      </c>
      <c r="D3638" s="232" t="s">
        <v>985</v>
      </c>
      <c r="E3638" s="232" t="s">
        <v>988</v>
      </c>
      <c r="F3638" s="232">
        <v>16</v>
      </c>
      <c r="G3638" s="232" t="s">
        <v>1319</v>
      </c>
      <c r="H3638" s="233">
        <v>1.712</v>
      </c>
      <c r="I3638" s="233">
        <v>0</v>
      </c>
      <c r="J3638" s="233">
        <v>1.351</v>
      </c>
      <c r="K3638" s="234">
        <v>5789</v>
      </c>
      <c r="L3638" s="233">
        <v>0.66100000000000003</v>
      </c>
      <c r="M3638" s="234">
        <v>11475</v>
      </c>
      <c r="N3638" s="233">
        <v>0</v>
      </c>
      <c r="O3638" s="233">
        <v>0</v>
      </c>
      <c r="P3638" s="233">
        <v>1.1479999999999999</v>
      </c>
      <c r="Q3638" s="234">
        <v>14685</v>
      </c>
      <c r="R3638" s="233">
        <v>0.55900000000000005</v>
      </c>
      <c r="S3638" s="234">
        <v>28769</v>
      </c>
      <c r="T3638" s="233">
        <v>0</v>
      </c>
      <c r="U3638" s="235">
        <f t="shared" si="392"/>
        <v>1249.76</v>
      </c>
      <c r="V3638" s="227">
        <f t="shared" si="393"/>
        <v>986.23</v>
      </c>
      <c r="W3638" s="227">
        <f t="shared" si="394"/>
        <v>964.94666666666672</v>
      </c>
      <c r="X3638" s="227">
        <f t="shared" si="397"/>
        <v>956.25</v>
      </c>
      <c r="Y3638" s="227">
        <f t="shared" si="395"/>
        <v>838.04</v>
      </c>
      <c r="Z3638" s="227">
        <f t="shared" si="396"/>
        <v>815.98666666666668</v>
      </c>
      <c r="AA3638" s="227">
        <f t="shared" si="398"/>
        <v>799.13888888888891</v>
      </c>
    </row>
    <row r="3639" spans="2:27" ht="13.5" hidden="1">
      <c r="B3639" s="232" t="s">
        <v>1110</v>
      </c>
      <c r="C3639" s="232" t="s">
        <v>725</v>
      </c>
      <c r="D3639" s="232" t="s">
        <v>985</v>
      </c>
      <c r="E3639" s="232" t="s">
        <v>988</v>
      </c>
      <c r="F3639" s="232">
        <v>36</v>
      </c>
      <c r="G3639" s="232" t="s">
        <v>1308</v>
      </c>
      <c r="H3639" s="233">
        <v>3.8519999999999999</v>
      </c>
      <c r="I3639" s="233">
        <v>0</v>
      </c>
      <c r="J3639" s="233">
        <v>3.0390000000000001</v>
      </c>
      <c r="K3639" s="234">
        <v>13024</v>
      </c>
      <c r="L3639" s="233">
        <v>1.4870000000000001</v>
      </c>
      <c r="M3639" s="234">
        <v>25818</v>
      </c>
      <c r="N3639" s="233">
        <v>0</v>
      </c>
      <c r="O3639" s="233">
        <v>0</v>
      </c>
      <c r="P3639" s="233">
        <v>2.5830000000000002</v>
      </c>
      <c r="Q3639" s="234">
        <v>33042</v>
      </c>
      <c r="R3639" s="233">
        <v>1.2569999999999999</v>
      </c>
      <c r="S3639" s="234">
        <v>64731</v>
      </c>
      <c r="T3639" s="233">
        <v>0</v>
      </c>
      <c r="U3639" s="235">
        <f t="shared" si="392"/>
        <v>2811.96</v>
      </c>
      <c r="V3639" s="227">
        <f t="shared" si="393"/>
        <v>2218.4700000000003</v>
      </c>
      <c r="W3639" s="227">
        <f t="shared" si="394"/>
        <v>2170.8433333333332</v>
      </c>
      <c r="X3639" s="227">
        <f t="shared" si="397"/>
        <v>2151.5</v>
      </c>
      <c r="Y3639" s="227">
        <f t="shared" si="395"/>
        <v>1885.5900000000001</v>
      </c>
      <c r="Z3639" s="227">
        <f t="shared" si="396"/>
        <v>1835.4433333333332</v>
      </c>
      <c r="AA3639" s="227">
        <f t="shared" si="398"/>
        <v>1798.0833333333333</v>
      </c>
    </row>
    <row r="3640" spans="2:27" ht="13.5" hidden="1">
      <c r="B3640" s="232" t="s">
        <v>1110</v>
      </c>
      <c r="C3640" s="232" t="s">
        <v>728</v>
      </c>
      <c r="D3640" s="232" t="s">
        <v>985</v>
      </c>
      <c r="E3640" s="232" t="s">
        <v>988</v>
      </c>
      <c r="F3640" s="232">
        <v>2</v>
      </c>
      <c r="G3640" s="232" t="s">
        <v>1320</v>
      </c>
      <c r="H3640" s="233">
        <v>0.214</v>
      </c>
      <c r="I3640" s="233">
        <v>0</v>
      </c>
      <c r="J3640" s="233">
        <v>0.16900000000000001</v>
      </c>
      <c r="K3640" s="234">
        <v>724</v>
      </c>
      <c r="L3640" s="233">
        <v>8.3000000000000004E-2</v>
      </c>
      <c r="M3640" s="234">
        <v>1434</v>
      </c>
      <c r="N3640" s="233">
        <v>0</v>
      </c>
      <c r="O3640" s="233">
        <v>0</v>
      </c>
      <c r="P3640" s="233">
        <v>0.14399999999999999</v>
      </c>
      <c r="Q3640" s="234">
        <v>1836</v>
      </c>
      <c r="R3640" s="233">
        <v>7.0000000000000007E-2</v>
      </c>
      <c r="S3640" s="234">
        <v>3596</v>
      </c>
      <c r="T3640" s="233">
        <v>0</v>
      </c>
      <c r="U3640" s="235">
        <f t="shared" si="392"/>
        <v>156.22</v>
      </c>
      <c r="V3640" s="227">
        <f t="shared" si="393"/>
        <v>123.37</v>
      </c>
      <c r="W3640" s="227">
        <f t="shared" si="394"/>
        <v>120.92333333333335</v>
      </c>
      <c r="X3640" s="227">
        <f t="shared" si="397"/>
        <v>119.5</v>
      </c>
      <c r="Y3640" s="227">
        <f t="shared" si="395"/>
        <v>105.11999999999999</v>
      </c>
      <c r="Z3640" s="227">
        <f t="shared" si="396"/>
        <v>102.1</v>
      </c>
      <c r="AA3640" s="227">
        <f t="shared" si="398"/>
        <v>99.888888888888886</v>
      </c>
    </row>
    <row r="3641" spans="2:27" ht="13.5" hidden="1">
      <c r="B3641" s="232" t="s">
        <v>1110</v>
      </c>
      <c r="C3641" s="232" t="s">
        <v>731</v>
      </c>
      <c r="D3641" s="232" t="s">
        <v>985</v>
      </c>
      <c r="E3641" s="232" t="s">
        <v>988</v>
      </c>
      <c r="F3641" s="232">
        <v>72</v>
      </c>
      <c r="G3641" s="232" t="s">
        <v>1310</v>
      </c>
      <c r="H3641" s="233">
        <v>7.7039999999999997</v>
      </c>
      <c r="I3641" s="233">
        <v>0</v>
      </c>
      <c r="J3641" s="233">
        <v>6.0789999999999997</v>
      </c>
      <c r="K3641" s="234">
        <v>26049</v>
      </c>
      <c r="L3641" s="233">
        <v>2.9740000000000002</v>
      </c>
      <c r="M3641" s="234">
        <v>51636</v>
      </c>
      <c r="N3641" s="233">
        <v>0</v>
      </c>
      <c r="O3641" s="233">
        <v>0</v>
      </c>
      <c r="P3641" s="233">
        <v>5.1669999999999998</v>
      </c>
      <c r="Q3641" s="234">
        <v>66085</v>
      </c>
      <c r="R3641" s="233">
        <v>2.5150000000000001</v>
      </c>
      <c r="S3641" s="234">
        <v>129461</v>
      </c>
      <c r="T3641" s="233">
        <v>0</v>
      </c>
      <c r="U3641" s="235">
        <f t="shared" si="392"/>
        <v>5623.92</v>
      </c>
      <c r="V3641" s="227">
        <f t="shared" si="393"/>
        <v>4437.67</v>
      </c>
      <c r="W3641" s="227">
        <f t="shared" si="394"/>
        <v>4341.7700000000004</v>
      </c>
      <c r="X3641" s="227">
        <f t="shared" si="397"/>
        <v>4303</v>
      </c>
      <c r="Y3641" s="227">
        <f t="shared" si="395"/>
        <v>3771.91</v>
      </c>
      <c r="Z3641" s="227">
        <f t="shared" si="396"/>
        <v>3671.6444444444442</v>
      </c>
      <c r="AA3641" s="227">
        <f t="shared" si="398"/>
        <v>3596.1388888888887</v>
      </c>
    </row>
    <row r="3642" spans="2:27" ht="13.5" hidden="1">
      <c r="B3642" s="232" t="s">
        <v>1110</v>
      </c>
      <c r="C3642" s="232" t="s">
        <v>733</v>
      </c>
      <c r="D3642" s="232" t="s">
        <v>985</v>
      </c>
      <c r="E3642" s="232" t="s">
        <v>988</v>
      </c>
      <c r="F3642" s="232">
        <v>4</v>
      </c>
      <c r="G3642" s="232" t="s">
        <v>1321</v>
      </c>
      <c r="H3642" s="233">
        <v>0.42799999999999999</v>
      </c>
      <c r="I3642" s="233">
        <v>0</v>
      </c>
      <c r="J3642" s="233">
        <v>0.33800000000000002</v>
      </c>
      <c r="K3642" s="234">
        <v>1447</v>
      </c>
      <c r="L3642" s="233">
        <v>0.16500000000000001</v>
      </c>
      <c r="M3642" s="234">
        <v>2869</v>
      </c>
      <c r="N3642" s="233">
        <v>0</v>
      </c>
      <c r="O3642" s="233">
        <v>0</v>
      </c>
      <c r="P3642" s="233">
        <v>0.28699999999999998</v>
      </c>
      <c r="Q3642" s="234">
        <v>3671</v>
      </c>
      <c r="R3642" s="233">
        <v>0.14000000000000001</v>
      </c>
      <c r="S3642" s="234">
        <v>7192</v>
      </c>
      <c r="T3642" s="233">
        <v>0</v>
      </c>
      <c r="U3642" s="235">
        <f t="shared" si="392"/>
        <v>312.44</v>
      </c>
      <c r="V3642" s="227">
        <f t="shared" si="393"/>
        <v>246.74</v>
      </c>
      <c r="W3642" s="227">
        <f t="shared" si="394"/>
        <v>241.03333333333333</v>
      </c>
      <c r="X3642" s="227">
        <f t="shared" si="397"/>
        <v>239.08333333333334</v>
      </c>
      <c r="Y3642" s="227">
        <f t="shared" si="395"/>
        <v>209.51</v>
      </c>
      <c r="Z3642" s="227">
        <f t="shared" si="396"/>
        <v>204.17222222222222</v>
      </c>
      <c r="AA3642" s="227">
        <f t="shared" si="398"/>
        <v>199.77777777777777</v>
      </c>
    </row>
    <row r="3643" spans="2:27" ht="13.5" hidden="1">
      <c r="B3643" s="232" t="s">
        <v>1110</v>
      </c>
      <c r="C3643" s="232" t="s">
        <v>1340</v>
      </c>
      <c r="D3643" s="232" t="s">
        <v>985</v>
      </c>
      <c r="E3643" s="232" t="s">
        <v>988</v>
      </c>
      <c r="F3643" s="232">
        <v>48</v>
      </c>
      <c r="G3643" s="232" t="s">
        <v>1308</v>
      </c>
      <c r="H3643" s="233">
        <v>4.5119999999999996</v>
      </c>
      <c r="I3643" s="233">
        <v>0</v>
      </c>
      <c r="J3643" s="233">
        <v>3.7300800000000001</v>
      </c>
      <c r="K3643" s="234">
        <v>16020</v>
      </c>
      <c r="L3643" s="233">
        <v>1.8288</v>
      </c>
      <c r="M3643" s="234">
        <v>31787</v>
      </c>
      <c r="N3643" s="233">
        <v>0</v>
      </c>
      <c r="O3643" s="233">
        <v>0</v>
      </c>
      <c r="P3643" s="233">
        <v>3.2551700000000001</v>
      </c>
      <c r="Q3643" s="234">
        <v>41754</v>
      </c>
      <c r="R3643" s="233">
        <v>1.5888</v>
      </c>
      <c r="S3643" s="234">
        <v>81978</v>
      </c>
      <c r="T3643" s="233">
        <v>0</v>
      </c>
      <c r="U3643" s="235">
        <f t="shared" si="392"/>
        <v>3293.7599999999998</v>
      </c>
      <c r="V3643" s="227">
        <f t="shared" si="393"/>
        <v>2722.9584</v>
      </c>
      <c r="W3643" s="227">
        <f t="shared" si="394"/>
        <v>2670.0239999999999</v>
      </c>
      <c r="X3643" s="227">
        <f t="shared" si="397"/>
        <v>2648.9166666666665</v>
      </c>
      <c r="Y3643" s="227">
        <f t="shared" si="395"/>
        <v>2376.2741000000001</v>
      </c>
      <c r="Z3643" s="227">
        <f t="shared" si="396"/>
        <v>2319.6573333333336</v>
      </c>
      <c r="AA3643" s="227">
        <f t="shared" si="398"/>
        <v>2277.1666666666665</v>
      </c>
    </row>
    <row r="3644" spans="2:27" ht="13.5" hidden="1">
      <c r="B3644" s="232" t="s">
        <v>1110</v>
      </c>
      <c r="C3644" s="232" t="s">
        <v>1341</v>
      </c>
      <c r="D3644" s="232" t="s">
        <v>985</v>
      </c>
      <c r="E3644" s="232" t="s">
        <v>988</v>
      </c>
      <c r="F3644" s="232">
        <v>64</v>
      </c>
      <c r="G3644" s="232" t="s">
        <v>1316</v>
      </c>
      <c r="H3644" s="233">
        <v>6.016</v>
      </c>
      <c r="I3644" s="233">
        <v>0</v>
      </c>
      <c r="J3644" s="233">
        <v>4.9734400000000001</v>
      </c>
      <c r="K3644" s="234">
        <v>21360</v>
      </c>
      <c r="L3644" s="233">
        <v>2.4384000000000001</v>
      </c>
      <c r="M3644" s="234">
        <v>42382</v>
      </c>
      <c r="N3644" s="233">
        <v>0</v>
      </c>
      <c r="O3644" s="233">
        <v>0</v>
      </c>
      <c r="P3644" s="233">
        <v>4.3402200000000004</v>
      </c>
      <c r="Q3644" s="234">
        <v>55672</v>
      </c>
      <c r="R3644" s="233">
        <v>2.1183999999999998</v>
      </c>
      <c r="S3644" s="234">
        <v>109305</v>
      </c>
      <c r="T3644" s="233">
        <v>0</v>
      </c>
      <c r="U3644" s="235">
        <f t="shared" si="392"/>
        <v>4391.68</v>
      </c>
      <c r="V3644" s="227">
        <f t="shared" si="393"/>
        <v>3630.6112000000003</v>
      </c>
      <c r="W3644" s="227">
        <f t="shared" si="394"/>
        <v>3560.0320000000002</v>
      </c>
      <c r="X3644" s="227">
        <f t="shared" si="397"/>
        <v>3531.8333333333335</v>
      </c>
      <c r="Y3644" s="227">
        <f t="shared" si="395"/>
        <v>3168.3606000000004</v>
      </c>
      <c r="Z3644" s="227">
        <f t="shared" si="396"/>
        <v>3092.8764444444441</v>
      </c>
      <c r="AA3644" s="227">
        <f t="shared" si="398"/>
        <v>3036.25</v>
      </c>
    </row>
    <row r="3645" spans="2:27" ht="13.5" hidden="1">
      <c r="B3645" s="232" t="s">
        <v>1110</v>
      </c>
      <c r="C3645" s="232" t="s">
        <v>1342</v>
      </c>
      <c r="D3645" s="232" t="s">
        <v>985</v>
      </c>
      <c r="E3645" s="232" t="s">
        <v>988</v>
      </c>
      <c r="F3645" s="232">
        <v>96</v>
      </c>
      <c r="G3645" s="232" t="s">
        <v>1310</v>
      </c>
      <c r="H3645" s="233">
        <v>9.0239999999999991</v>
      </c>
      <c r="I3645" s="233">
        <v>0</v>
      </c>
      <c r="J3645" s="233">
        <v>7.4601600000000001</v>
      </c>
      <c r="K3645" s="234">
        <v>32041</v>
      </c>
      <c r="L3645" s="233">
        <v>3.6576</v>
      </c>
      <c r="M3645" s="234">
        <v>63573</v>
      </c>
      <c r="N3645" s="233">
        <v>0</v>
      </c>
      <c r="O3645" s="233">
        <v>0</v>
      </c>
      <c r="P3645" s="233">
        <v>6.5103400000000002</v>
      </c>
      <c r="Q3645" s="234">
        <v>83507</v>
      </c>
      <c r="R3645" s="233">
        <v>3.1776</v>
      </c>
      <c r="S3645" s="234">
        <v>163957</v>
      </c>
      <c r="T3645" s="233">
        <v>0</v>
      </c>
      <c r="U3645" s="235">
        <f t="shared" si="392"/>
        <v>6587.5199999999995</v>
      </c>
      <c r="V3645" s="227">
        <f t="shared" si="393"/>
        <v>5445.9168</v>
      </c>
      <c r="W3645" s="227">
        <f t="shared" si="394"/>
        <v>5340.1313333333328</v>
      </c>
      <c r="X3645" s="227">
        <f t="shared" si="397"/>
        <v>5297.75</v>
      </c>
      <c r="Y3645" s="227">
        <f t="shared" si="395"/>
        <v>4752.5482000000002</v>
      </c>
      <c r="Z3645" s="227">
        <f t="shared" si="396"/>
        <v>4639.2868888888888</v>
      </c>
      <c r="AA3645" s="227">
        <f t="shared" si="398"/>
        <v>4554.3611111111113</v>
      </c>
    </row>
    <row r="3646" spans="2:27" ht="13.5" hidden="1">
      <c r="B3646" s="232" t="s">
        <v>1110</v>
      </c>
      <c r="C3646" s="232" t="s">
        <v>1343</v>
      </c>
      <c r="D3646" s="232" t="s">
        <v>985</v>
      </c>
      <c r="E3646" s="232" t="s">
        <v>988</v>
      </c>
      <c r="F3646" s="232">
        <v>8</v>
      </c>
      <c r="G3646" s="232" t="s">
        <v>1311</v>
      </c>
      <c r="H3646" s="233">
        <v>0.752</v>
      </c>
      <c r="I3646" s="233">
        <v>0</v>
      </c>
      <c r="J3646" s="233">
        <v>0.62168000000000001</v>
      </c>
      <c r="K3646" s="234">
        <v>2670</v>
      </c>
      <c r="L3646" s="233">
        <v>0.30480000000000002</v>
      </c>
      <c r="M3646" s="234">
        <v>5298</v>
      </c>
      <c r="N3646" s="233">
        <v>0</v>
      </c>
      <c r="O3646" s="233">
        <v>0</v>
      </c>
      <c r="P3646" s="233">
        <v>0.54252999999999996</v>
      </c>
      <c r="Q3646" s="234">
        <v>6959</v>
      </c>
      <c r="R3646" s="233">
        <v>0.26479999999999998</v>
      </c>
      <c r="S3646" s="234">
        <v>13663</v>
      </c>
      <c r="T3646" s="233">
        <v>0</v>
      </c>
      <c r="U3646" s="235">
        <f t="shared" si="392"/>
        <v>548.96</v>
      </c>
      <c r="V3646" s="227">
        <f t="shared" si="393"/>
        <v>453.82640000000004</v>
      </c>
      <c r="W3646" s="227">
        <f t="shared" si="394"/>
        <v>445.00400000000002</v>
      </c>
      <c r="X3646" s="227">
        <f t="shared" si="397"/>
        <v>441.5</v>
      </c>
      <c r="Y3646" s="227">
        <f t="shared" si="395"/>
        <v>396.04689999999999</v>
      </c>
      <c r="Z3646" s="227">
        <f t="shared" si="396"/>
        <v>386.60955555555552</v>
      </c>
      <c r="AA3646" s="227">
        <f t="shared" si="398"/>
        <v>379.52777777777777</v>
      </c>
    </row>
    <row r="3647" spans="2:27" ht="13.5" hidden="1">
      <c r="B3647" s="232" t="s">
        <v>1110</v>
      </c>
      <c r="C3647" s="232" t="s">
        <v>1344</v>
      </c>
      <c r="D3647" s="232" t="s">
        <v>985</v>
      </c>
      <c r="E3647" s="232" t="s">
        <v>988</v>
      </c>
      <c r="F3647" s="232">
        <v>128</v>
      </c>
      <c r="G3647" s="232" t="s">
        <v>1345</v>
      </c>
      <c r="H3647" s="233">
        <v>12.032</v>
      </c>
      <c r="I3647" s="233">
        <v>0</v>
      </c>
      <c r="J3647" s="233">
        <v>9.9468800000000002</v>
      </c>
      <c r="K3647" s="234">
        <v>42721</v>
      </c>
      <c r="L3647" s="233">
        <v>4.8768000000000002</v>
      </c>
      <c r="M3647" s="234">
        <v>84764</v>
      </c>
      <c r="N3647" s="233">
        <v>0</v>
      </c>
      <c r="O3647" s="233">
        <v>0</v>
      </c>
      <c r="P3647" s="233">
        <v>8.6804500000000004</v>
      </c>
      <c r="Q3647" s="234">
        <v>111343</v>
      </c>
      <c r="R3647" s="233">
        <v>4.2367999999999997</v>
      </c>
      <c r="S3647" s="234">
        <v>218609</v>
      </c>
      <c r="T3647" s="233">
        <v>0</v>
      </c>
      <c r="U3647" s="235">
        <f t="shared" si="392"/>
        <v>8783.36</v>
      </c>
      <c r="V3647" s="227">
        <f t="shared" si="393"/>
        <v>7261.2224000000006</v>
      </c>
      <c r="W3647" s="227">
        <f t="shared" si="394"/>
        <v>7120.1473333333342</v>
      </c>
      <c r="X3647" s="227">
        <f t="shared" si="397"/>
        <v>7063.666666666667</v>
      </c>
      <c r="Y3647" s="227">
        <f t="shared" si="395"/>
        <v>6336.7285000000002</v>
      </c>
      <c r="Z3647" s="227">
        <f t="shared" si="396"/>
        <v>6185.7251111111109</v>
      </c>
      <c r="AA3647" s="227">
        <f t="shared" si="398"/>
        <v>6072.4722222222226</v>
      </c>
    </row>
    <row r="3648" spans="2:27" ht="13.5" hidden="1">
      <c r="B3648" s="232" t="s">
        <v>1110</v>
      </c>
      <c r="C3648" s="232" t="s">
        <v>1346</v>
      </c>
      <c r="D3648" s="232" t="s">
        <v>985</v>
      </c>
      <c r="E3648" s="232" t="s">
        <v>988</v>
      </c>
      <c r="F3648" s="232">
        <v>16</v>
      </c>
      <c r="G3648" s="232" t="s">
        <v>1312</v>
      </c>
      <c r="H3648" s="233">
        <v>1.504</v>
      </c>
      <c r="I3648" s="233">
        <v>0</v>
      </c>
      <c r="J3648" s="233">
        <v>1.24336</v>
      </c>
      <c r="K3648" s="234">
        <v>5340</v>
      </c>
      <c r="L3648" s="233">
        <v>0.60960000000000003</v>
      </c>
      <c r="M3648" s="234">
        <v>10596</v>
      </c>
      <c r="N3648" s="233">
        <v>0</v>
      </c>
      <c r="O3648" s="233">
        <v>0</v>
      </c>
      <c r="P3648" s="233">
        <v>1.0850599999999999</v>
      </c>
      <c r="Q3648" s="234">
        <v>13918</v>
      </c>
      <c r="R3648" s="233">
        <v>0.52959999999999996</v>
      </c>
      <c r="S3648" s="234">
        <v>27326</v>
      </c>
      <c r="T3648" s="233">
        <v>0</v>
      </c>
      <c r="U3648" s="235">
        <f t="shared" si="392"/>
        <v>1097.92</v>
      </c>
      <c r="V3648" s="227">
        <f t="shared" si="393"/>
        <v>907.65280000000007</v>
      </c>
      <c r="W3648" s="227">
        <f t="shared" si="394"/>
        <v>890.00800000000004</v>
      </c>
      <c r="X3648" s="227">
        <f t="shared" si="397"/>
        <v>883</v>
      </c>
      <c r="Y3648" s="227">
        <f t="shared" si="395"/>
        <v>792.09379999999999</v>
      </c>
      <c r="Z3648" s="227">
        <f t="shared" si="396"/>
        <v>773.21911111111103</v>
      </c>
      <c r="AA3648" s="227">
        <f t="shared" si="398"/>
        <v>759.05555555555554</v>
      </c>
    </row>
    <row r="3649" spans="2:27" ht="13.5" hidden="1">
      <c r="B3649" s="232" t="s">
        <v>1110</v>
      </c>
      <c r="C3649" s="232" t="s">
        <v>1347</v>
      </c>
      <c r="D3649" s="232" t="s">
        <v>985</v>
      </c>
      <c r="E3649" s="232" t="s">
        <v>988</v>
      </c>
      <c r="F3649" s="232">
        <v>32</v>
      </c>
      <c r="G3649" s="232" t="s">
        <v>1317</v>
      </c>
      <c r="H3649" s="233">
        <v>3.008</v>
      </c>
      <c r="I3649" s="233">
        <v>0</v>
      </c>
      <c r="J3649" s="233">
        <v>2.48672</v>
      </c>
      <c r="K3649" s="234">
        <v>10680</v>
      </c>
      <c r="L3649" s="233">
        <v>1.2192000000000001</v>
      </c>
      <c r="M3649" s="234">
        <v>21191</v>
      </c>
      <c r="N3649" s="233">
        <v>0</v>
      </c>
      <c r="O3649" s="233">
        <v>0</v>
      </c>
      <c r="P3649" s="233">
        <v>2.1701100000000002</v>
      </c>
      <c r="Q3649" s="234">
        <v>27836</v>
      </c>
      <c r="R3649" s="233">
        <v>1.0591999999999999</v>
      </c>
      <c r="S3649" s="234">
        <v>54652</v>
      </c>
      <c r="T3649" s="233">
        <v>0</v>
      </c>
      <c r="U3649" s="235">
        <f t="shared" si="392"/>
        <v>2195.84</v>
      </c>
      <c r="V3649" s="227">
        <f t="shared" si="393"/>
        <v>1815.3056000000001</v>
      </c>
      <c r="W3649" s="227">
        <f t="shared" si="394"/>
        <v>1780.0160000000001</v>
      </c>
      <c r="X3649" s="227">
        <f t="shared" si="397"/>
        <v>1765.9166666666667</v>
      </c>
      <c r="Y3649" s="227">
        <f t="shared" si="395"/>
        <v>1584.1803000000002</v>
      </c>
      <c r="Z3649" s="227">
        <f t="shared" si="396"/>
        <v>1546.4382222222221</v>
      </c>
      <c r="AA3649" s="227">
        <f t="shared" si="398"/>
        <v>1518.1111111111111</v>
      </c>
    </row>
    <row r="3650" spans="2:27" ht="13.5" hidden="1">
      <c r="B3650" s="232" t="s">
        <v>1110</v>
      </c>
      <c r="C3650" s="232" t="s">
        <v>1348</v>
      </c>
      <c r="D3650" s="232" t="s">
        <v>985</v>
      </c>
      <c r="E3650" s="232" t="s">
        <v>988</v>
      </c>
      <c r="F3650" s="232">
        <v>2</v>
      </c>
      <c r="G3650" s="232" t="s">
        <v>1314</v>
      </c>
      <c r="H3650" s="233">
        <v>0.188</v>
      </c>
      <c r="I3650" s="233">
        <v>0</v>
      </c>
      <c r="J3650" s="233">
        <v>0.15542</v>
      </c>
      <c r="K3650" s="234">
        <v>668</v>
      </c>
      <c r="L3650" s="233">
        <v>7.6200000000000004E-2</v>
      </c>
      <c r="M3650" s="234">
        <v>1324</v>
      </c>
      <c r="N3650" s="233">
        <v>0</v>
      </c>
      <c r="O3650" s="233">
        <v>0</v>
      </c>
      <c r="P3650" s="233">
        <v>0.13563</v>
      </c>
      <c r="Q3650" s="234">
        <v>1740</v>
      </c>
      <c r="R3650" s="233">
        <v>6.6199999999999995E-2</v>
      </c>
      <c r="S3650" s="234">
        <v>3416</v>
      </c>
      <c r="T3650" s="233">
        <v>0</v>
      </c>
      <c r="U3650" s="235">
        <f t="shared" si="392"/>
        <v>137.24</v>
      </c>
      <c r="V3650" s="227">
        <f t="shared" si="393"/>
        <v>113.45660000000001</v>
      </c>
      <c r="W3650" s="227">
        <f t="shared" si="394"/>
        <v>111.29266666666666</v>
      </c>
      <c r="X3650" s="227">
        <f t="shared" si="397"/>
        <v>110.33333333333333</v>
      </c>
      <c r="Y3650" s="227">
        <f t="shared" si="395"/>
        <v>99.009900000000002</v>
      </c>
      <c r="Z3650" s="227">
        <f t="shared" si="396"/>
        <v>96.659333333333336</v>
      </c>
      <c r="AA3650" s="227">
        <f t="shared" si="398"/>
        <v>94.888888888888886</v>
      </c>
    </row>
    <row r="3651" spans="2:27" ht="13.5" hidden="1">
      <c r="B3651" s="232" t="s">
        <v>1110</v>
      </c>
      <c r="C3651" s="232" t="s">
        <v>1349</v>
      </c>
      <c r="D3651" s="232" t="s">
        <v>985</v>
      </c>
      <c r="E3651" s="232" t="s">
        <v>988</v>
      </c>
      <c r="F3651" s="232">
        <v>128</v>
      </c>
      <c r="G3651" s="232" t="s">
        <v>1345</v>
      </c>
      <c r="H3651" s="233">
        <v>12.032</v>
      </c>
      <c r="I3651" s="233">
        <v>0</v>
      </c>
      <c r="J3651" s="233">
        <v>9.9468800000000002</v>
      </c>
      <c r="K3651" s="234">
        <v>42721</v>
      </c>
      <c r="L3651" s="233">
        <v>4.8768000000000002</v>
      </c>
      <c r="M3651" s="234">
        <v>84764</v>
      </c>
      <c r="N3651" s="233">
        <v>0</v>
      </c>
      <c r="O3651" s="233">
        <v>0</v>
      </c>
      <c r="P3651" s="233">
        <v>8.6804500000000004</v>
      </c>
      <c r="Q3651" s="234">
        <v>111343</v>
      </c>
      <c r="R3651" s="233">
        <v>4.2367999999999997</v>
      </c>
      <c r="S3651" s="234">
        <v>218609</v>
      </c>
      <c r="T3651" s="233">
        <v>0</v>
      </c>
      <c r="U3651" s="235">
        <f t="shared" si="392"/>
        <v>8783.36</v>
      </c>
      <c r="V3651" s="227">
        <f t="shared" si="393"/>
        <v>7261.2224000000006</v>
      </c>
      <c r="W3651" s="227">
        <f t="shared" si="394"/>
        <v>7120.1473333333342</v>
      </c>
      <c r="X3651" s="227">
        <f t="shared" si="397"/>
        <v>7063.666666666667</v>
      </c>
      <c r="Y3651" s="227">
        <f t="shared" si="395"/>
        <v>6336.7285000000002</v>
      </c>
      <c r="Z3651" s="227">
        <f t="shared" si="396"/>
        <v>6185.7251111111109</v>
      </c>
      <c r="AA3651" s="227">
        <f t="shared" si="398"/>
        <v>6072.4722222222226</v>
      </c>
    </row>
    <row r="3652" spans="2:27" ht="13.5" hidden="1">
      <c r="B3652" s="232" t="s">
        <v>1110</v>
      </c>
      <c r="C3652" s="232" t="s">
        <v>1350</v>
      </c>
      <c r="D3652" s="232" t="s">
        <v>985</v>
      </c>
      <c r="E3652" s="232" t="s">
        <v>988</v>
      </c>
      <c r="F3652" s="232">
        <v>4</v>
      </c>
      <c r="G3652" s="232" t="s">
        <v>1315</v>
      </c>
      <c r="H3652" s="233">
        <v>0.376</v>
      </c>
      <c r="I3652" s="233">
        <v>0</v>
      </c>
      <c r="J3652" s="233">
        <v>0.31084000000000001</v>
      </c>
      <c r="K3652" s="234">
        <v>1335</v>
      </c>
      <c r="L3652" s="233">
        <v>0.15240000000000001</v>
      </c>
      <c r="M3652" s="234">
        <v>2649</v>
      </c>
      <c r="N3652" s="233">
        <v>0</v>
      </c>
      <c r="O3652" s="233">
        <v>0</v>
      </c>
      <c r="P3652" s="233">
        <v>0.27126</v>
      </c>
      <c r="Q3652" s="234">
        <v>3479</v>
      </c>
      <c r="R3652" s="233">
        <v>0.13239999999999999</v>
      </c>
      <c r="S3652" s="234">
        <v>6832</v>
      </c>
      <c r="T3652" s="233">
        <v>0</v>
      </c>
      <c r="U3652" s="235">
        <f t="shared" ref="U3652:U3715" si="399">H3652*hour_M</f>
        <v>274.48</v>
      </c>
      <c r="V3652" s="227">
        <f t="shared" ref="V3652:V3715" si="400">J3652*hour_M</f>
        <v>226.91320000000002</v>
      </c>
      <c r="W3652" s="227">
        <f t="shared" ref="W3652:W3715" si="401">K3652/12+L3652*hour_M</f>
        <v>222.50200000000001</v>
      </c>
      <c r="X3652" s="227">
        <f t="shared" si="397"/>
        <v>220.75</v>
      </c>
      <c r="Y3652" s="227">
        <f t="shared" ref="Y3652:Y3715" si="402">P3652*hour_M</f>
        <v>198.0198</v>
      </c>
      <c r="Z3652" s="227">
        <f t="shared" ref="Z3652:Z3715" si="403">Q3652/36+R3652*hour_M</f>
        <v>193.29088888888887</v>
      </c>
      <c r="AA3652" s="227">
        <f t="shared" si="398"/>
        <v>189.77777777777777</v>
      </c>
    </row>
    <row r="3653" spans="2:27" ht="13.5" hidden="1">
      <c r="B3653" s="232" t="s">
        <v>1110</v>
      </c>
      <c r="C3653" s="232" t="s">
        <v>736</v>
      </c>
      <c r="D3653" s="232" t="s">
        <v>985</v>
      </c>
      <c r="E3653" s="232" t="s">
        <v>988</v>
      </c>
      <c r="F3653" s="232">
        <v>8</v>
      </c>
      <c r="G3653" s="232" t="s">
        <v>1351</v>
      </c>
      <c r="H3653" s="233">
        <v>2.056</v>
      </c>
      <c r="I3653" s="233">
        <v>0</v>
      </c>
      <c r="J3653" s="233">
        <v>1.425</v>
      </c>
      <c r="K3653" s="234">
        <v>5571</v>
      </c>
      <c r="L3653" s="233">
        <v>0.63600000000000001</v>
      </c>
      <c r="M3653" s="234">
        <v>10983</v>
      </c>
      <c r="N3653" s="233">
        <v>0</v>
      </c>
      <c r="O3653" s="233">
        <v>0</v>
      </c>
      <c r="P3653" s="233">
        <v>0</v>
      </c>
      <c r="Q3653" s="234">
        <v>13297</v>
      </c>
      <c r="R3653" s="233">
        <v>0.50600000000000001</v>
      </c>
      <c r="S3653" s="234">
        <v>25578</v>
      </c>
      <c r="T3653" s="233">
        <v>0</v>
      </c>
      <c r="U3653" s="235">
        <f t="shared" si="399"/>
        <v>1500.88</v>
      </c>
      <c r="V3653" s="227">
        <f t="shared" si="400"/>
        <v>1040.25</v>
      </c>
      <c r="W3653" s="227">
        <f t="shared" si="401"/>
        <v>928.53</v>
      </c>
      <c r="X3653" s="227">
        <f t="shared" ref="X3653:X3716" si="404">M3653/12</f>
        <v>915.25</v>
      </c>
      <c r="Y3653" s="227">
        <f t="shared" si="402"/>
        <v>0</v>
      </c>
      <c r="Z3653" s="227">
        <f t="shared" si="403"/>
        <v>738.74111111111108</v>
      </c>
      <c r="AA3653" s="227">
        <f t="shared" ref="AA3653:AA3716" si="405">S3653/36</f>
        <v>710.5</v>
      </c>
    </row>
    <row r="3654" spans="2:27" ht="13.5" hidden="1">
      <c r="B3654" s="232" t="s">
        <v>1110</v>
      </c>
      <c r="C3654" s="232" t="s">
        <v>738</v>
      </c>
      <c r="D3654" s="232" t="s">
        <v>985</v>
      </c>
      <c r="E3654" s="232" t="s">
        <v>988</v>
      </c>
      <c r="F3654" s="232">
        <v>16</v>
      </c>
      <c r="G3654" s="232" t="s">
        <v>1352</v>
      </c>
      <c r="H3654" s="233">
        <v>4.1120000000000001</v>
      </c>
      <c r="I3654" s="233">
        <v>0</v>
      </c>
      <c r="J3654" s="233">
        <v>2.851</v>
      </c>
      <c r="K3654" s="234">
        <v>11141</v>
      </c>
      <c r="L3654" s="233">
        <v>1.272</v>
      </c>
      <c r="M3654" s="234">
        <v>21966</v>
      </c>
      <c r="N3654" s="233">
        <v>0</v>
      </c>
      <c r="O3654" s="233">
        <v>0</v>
      </c>
      <c r="P3654" s="233">
        <v>0</v>
      </c>
      <c r="Q3654" s="234">
        <v>26593</v>
      </c>
      <c r="R3654" s="233">
        <v>1.012</v>
      </c>
      <c r="S3654" s="234">
        <v>51156</v>
      </c>
      <c r="T3654" s="233">
        <v>0</v>
      </c>
      <c r="U3654" s="235">
        <f t="shared" si="399"/>
        <v>3001.76</v>
      </c>
      <c r="V3654" s="227">
        <f t="shared" si="400"/>
        <v>2081.23</v>
      </c>
      <c r="W3654" s="227">
        <f t="shared" si="401"/>
        <v>1856.9766666666667</v>
      </c>
      <c r="X3654" s="227">
        <f t="shared" si="404"/>
        <v>1830.5</v>
      </c>
      <c r="Y3654" s="227">
        <f t="shared" si="402"/>
        <v>0</v>
      </c>
      <c r="Z3654" s="227">
        <f t="shared" si="403"/>
        <v>1477.4544444444446</v>
      </c>
      <c r="AA3654" s="227">
        <f t="shared" si="405"/>
        <v>1421</v>
      </c>
    </row>
    <row r="3655" spans="2:27" ht="13.5" hidden="1">
      <c r="B3655" s="232" t="s">
        <v>1110</v>
      </c>
      <c r="C3655" s="232" t="s">
        <v>740</v>
      </c>
      <c r="D3655" s="232" t="s">
        <v>985</v>
      </c>
      <c r="E3655" s="232" t="s">
        <v>988</v>
      </c>
      <c r="F3655" s="232">
        <v>36</v>
      </c>
      <c r="G3655" s="232" t="s">
        <v>1353</v>
      </c>
      <c r="H3655" s="233">
        <v>8.4079999999999995</v>
      </c>
      <c r="I3655" s="233">
        <v>0</v>
      </c>
      <c r="J3655" s="233">
        <v>5.8860000000000001</v>
      </c>
      <c r="K3655" s="234">
        <v>23088</v>
      </c>
      <c r="L3655" s="233">
        <v>2.6360000000000001</v>
      </c>
      <c r="M3655" s="234">
        <v>45543</v>
      </c>
      <c r="N3655" s="233">
        <v>0</v>
      </c>
      <c r="O3655" s="233">
        <v>0</v>
      </c>
      <c r="P3655" s="233">
        <v>0</v>
      </c>
      <c r="Q3655" s="234">
        <v>55604</v>
      </c>
      <c r="R3655" s="233">
        <v>2.1160000000000001</v>
      </c>
      <c r="S3655" s="234">
        <v>107147</v>
      </c>
      <c r="T3655" s="233">
        <v>0</v>
      </c>
      <c r="U3655" s="235">
        <f t="shared" si="399"/>
        <v>6137.8399999999992</v>
      </c>
      <c r="V3655" s="227">
        <f t="shared" si="400"/>
        <v>4296.78</v>
      </c>
      <c r="W3655" s="227">
        <f t="shared" si="401"/>
        <v>3848.28</v>
      </c>
      <c r="X3655" s="227">
        <f t="shared" si="404"/>
        <v>3795.25</v>
      </c>
      <c r="Y3655" s="227">
        <f t="shared" si="402"/>
        <v>0</v>
      </c>
      <c r="Z3655" s="227">
        <f t="shared" si="403"/>
        <v>3089.2355555555559</v>
      </c>
      <c r="AA3655" s="227">
        <f t="shared" si="405"/>
        <v>2976.3055555555557</v>
      </c>
    </row>
    <row r="3656" spans="2:27" ht="13.5" hidden="1">
      <c r="B3656" s="232" t="s">
        <v>1110</v>
      </c>
      <c r="C3656" s="232" t="s">
        <v>742</v>
      </c>
      <c r="D3656" s="232" t="s">
        <v>985</v>
      </c>
      <c r="E3656" s="232" t="s">
        <v>988</v>
      </c>
      <c r="F3656" s="232">
        <v>4</v>
      </c>
      <c r="G3656" s="232" t="s">
        <v>1354</v>
      </c>
      <c r="H3656" s="233">
        <v>1.028</v>
      </c>
      <c r="I3656" s="233">
        <v>0</v>
      </c>
      <c r="J3656" s="233">
        <v>0.71299999999999997</v>
      </c>
      <c r="K3656" s="234">
        <v>2785</v>
      </c>
      <c r="L3656" s="233">
        <v>0.318</v>
      </c>
      <c r="M3656" s="234">
        <v>5491</v>
      </c>
      <c r="N3656" s="233">
        <v>0</v>
      </c>
      <c r="O3656" s="233">
        <v>0</v>
      </c>
      <c r="P3656" s="233">
        <v>0</v>
      </c>
      <c r="Q3656" s="234">
        <v>6648</v>
      </c>
      <c r="R3656" s="233">
        <v>0.253</v>
      </c>
      <c r="S3656" s="234">
        <v>12789</v>
      </c>
      <c r="T3656" s="233">
        <v>0</v>
      </c>
      <c r="U3656" s="235">
        <f t="shared" si="399"/>
        <v>750.44</v>
      </c>
      <c r="V3656" s="227">
        <f t="shared" si="400"/>
        <v>520.49</v>
      </c>
      <c r="W3656" s="227">
        <f t="shared" si="401"/>
        <v>464.22333333333336</v>
      </c>
      <c r="X3656" s="227">
        <f t="shared" si="404"/>
        <v>457.58333333333331</v>
      </c>
      <c r="Y3656" s="227">
        <f t="shared" si="402"/>
        <v>0</v>
      </c>
      <c r="Z3656" s="227">
        <f t="shared" si="403"/>
        <v>369.35666666666668</v>
      </c>
      <c r="AA3656" s="227">
        <f t="shared" si="405"/>
        <v>355.25</v>
      </c>
    </row>
    <row r="3657" spans="2:27" ht="13.5" hidden="1">
      <c r="B3657" s="232" t="s">
        <v>1110</v>
      </c>
      <c r="C3657" s="232" t="s">
        <v>744</v>
      </c>
      <c r="D3657" s="232" t="s">
        <v>985</v>
      </c>
      <c r="E3657" s="232" t="s">
        <v>988</v>
      </c>
      <c r="F3657" s="232">
        <v>8</v>
      </c>
      <c r="G3657" s="232" t="s">
        <v>1299</v>
      </c>
      <c r="H3657" s="233">
        <v>1.266</v>
      </c>
      <c r="I3657" s="233">
        <v>0</v>
      </c>
      <c r="J3657" s="233">
        <v>0</v>
      </c>
      <c r="K3657" s="234">
        <v>0</v>
      </c>
      <c r="L3657" s="233">
        <v>0</v>
      </c>
      <c r="M3657" s="234">
        <v>0</v>
      </c>
      <c r="N3657" s="233">
        <v>0</v>
      </c>
      <c r="O3657" s="233">
        <v>0</v>
      </c>
      <c r="P3657" s="233">
        <v>0</v>
      </c>
      <c r="Q3657" s="234">
        <v>0</v>
      </c>
      <c r="R3657" s="233">
        <v>0</v>
      </c>
      <c r="S3657" s="234">
        <v>0</v>
      </c>
      <c r="T3657" s="233">
        <v>0</v>
      </c>
      <c r="U3657" s="235">
        <f t="shared" si="399"/>
        <v>924.18000000000006</v>
      </c>
      <c r="V3657" s="227">
        <f t="shared" si="400"/>
        <v>0</v>
      </c>
      <c r="W3657" s="227">
        <f t="shared" si="401"/>
        <v>0</v>
      </c>
      <c r="X3657" s="227">
        <f t="shared" si="404"/>
        <v>0</v>
      </c>
      <c r="Y3657" s="227">
        <f t="shared" si="402"/>
        <v>0</v>
      </c>
      <c r="Z3657" s="227">
        <f t="shared" si="403"/>
        <v>0</v>
      </c>
      <c r="AA3657" s="227">
        <f t="shared" si="405"/>
        <v>0</v>
      </c>
    </row>
    <row r="3658" spans="2:27" ht="13.5" hidden="1">
      <c r="B3658" s="232" t="s">
        <v>1110</v>
      </c>
      <c r="C3658" s="232" t="s">
        <v>746</v>
      </c>
      <c r="D3658" s="232" t="s">
        <v>985</v>
      </c>
      <c r="E3658" s="232" t="s">
        <v>988</v>
      </c>
      <c r="F3658" s="232">
        <v>32</v>
      </c>
      <c r="G3658" s="232" t="s">
        <v>1303</v>
      </c>
      <c r="H3658" s="233">
        <v>5.0640000000000001</v>
      </c>
      <c r="I3658" s="233">
        <v>0</v>
      </c>
      <c r="J3658" s="233">
        <v>0</v>
      </c>
      <c r="K3658" s="234">
        <v>0</v>
      </c>
      <c r="L3658" s="233">
        <v>0</v>
      </c>
      <c r="M3658" s="234">
        <v>0</v>
      </c>
      <c r="N3658" s="233">
        <v>0</v>
      </c>
      <c r="O3658" s="233">
        <v>0</v>
      </c>
      <c r="P3658" s="233">
        <v>0</v>
      </c>
      <c r="Q3658" s="234">
        <v>0</v>
      </c>
      <c r="R3658" s="233">
        <v>0</v>
      </c>
      <c r="S3658" s="234">
        <v>0</v>
      </c>
      <c r="T3658" s="233">
        <v>0</v>
      </c>
      <c r="U3658" s="235">
        <f t="shared" si="399"/>
        <v>3696.7200000000003</v>
      </c>
      <c r="V3658" s="227">
        <f t="shared" si="400"/>
        <v>0</v>
      </c>
      <c r="W3658" s="227">
        <f t="shared" si="401"/>
        <v>0</v>
      </c>
      <c r="X3658" s="227">
        <f t="shared" si="404"/>
        <v>0</v>
      </c>
      <c r="Y3658" s="227">
        <f t="shared" si="402"/>
        <v>0</v>
      </c>
      <c r="Z3658" s="227">
        <f t="shared" si="403"/>
        <v>0</v>
      </c>
      <c r="AA3658" s="227">
        <f t="shared" si="405"/>
        <v>0</v>
      </c>
    </row>
    <row r="3659" spans="2:27" ht="13.5" hidden="1">
      <c r="B3659" s="232" t="s">
        <v>1110</v>
      </c>
      <c r="C3659" s="232" t="s">
        <v>749</v>
      </c>
      <c r="D3659" s="232" t="s">
        <v>985</v>
      </c>
      <c r="E3659" s="232" t="s">
        <v>988</v>
      </c>
      <c r="F3659" s="232">
        <v>64</v>
      </c>
      <c r="G3659" s="232" t="s">
        <v>1355</v>
      </c>
      <c r="H3659" s="233">
        <v>8.6240000000000006</v>
      </c>
      <c r="I3659" s="233">
        <v>0</v>
      </c>
      <c r="J3659" s="233">
        <v>6.9547999999999996</v>
      </c>
      <c r="K3659" s="234">
        <v>29625</v>
      </c>
      <c r="L3659" s="233">
        <v>3.3818999999999999</v>
      </c>
      <c r="M3659" s="234">
        <v>58582</v>
      </c>
      <c r="N3659" s="233">
        <v>0</v>
      </c>
      <c r="O3659" s="233">
        <v>0</v>
      </c>
      <c r="P3659" s="233">
        <v>6.0933999999999999</v>
      </c>
      <c r="Q3659" s="234">
        <v>77002</v>
      </c>
      <c r="R3659" s="233">
        <v>2.9300999999999999</v>
      </c>
      <c r="S3659" s="234">
        <v>149406</v>
      </c>
      <c r="T3659" s="233">
        <v>0</v>
      </c>
      <c r="U3659" s="235">
        <f t="shared" si="399"/>
        <v>6295.52</v>
      </c>
      <c r="V3659" s="227">
        <f t="shared" si="400"/>
        <v>5077.0039999999999</v>
      </c>
      <c r="W3659" s="227">
        <f t="shared" si="401"/>
        <v>4937.5370000000003</v>
      </c>
      <c r="X3659" s="227">
        <f t="shared" si="404"/>
        <v>4881.833333333333</v>
      </c>
      <c r="Y3659" s="227">
        <f t="shared" si="402"/>
        <v>4448.1819999999998</v>
      </c>
      <c r="Z3659" s="227">
        <f t="shared" si="403"/>
        <v>4277.9174444444443</v>
      </c>
      <c r="AA3659" s="227">
        <f t="shared" si="405"/>
        <v>4150.166666666667</v>
      </c>
    </row>
    <row r="3660" spans="2:27" ht="13.5" hidden="1">
      <c r="B3660" s="232" t="s">
        <v>1110</v>
      </c>
      <c r="C3660" s="232" t="s">
        <v>751</v>
      </c>
      <c r="D3660" s="232" t="s">
        <v>985</v>
      </c>
      <c r="E3660" s="232" t="s">
        <v>988</v>
      </c>
      <c r="F3660" s="232">
        <v>16</v>
      </c>
      <c r="G3660" s="232" t="s">
        <v>1352</v>
      </c>
      <c r="H3660" s="233">
        <v>2.1560000000000001</v>
      </c>
      <c r="I3660" s="233">
        <v>0</v>
      </c>
      <c r="J3660" s="233">
        <v>1.7386999999999999</v>
      </c>
      <c r="K3660" s="234">
        <v>7406</v>
      </c>
      <c r="L3660" s="233">
        <v>0.84550000000000003</v>
      </c>
      <c r="M3660" s="234">
        <v>14645</v>
      </c>
      <c r="N3660" s="233">
        <v>0</v>
      </c>
      <c r="O3660" s="233">
        <v>0</v>
      </c>
      <c r="P3660" s="233">
        <v>1.5234000000000001</v>
      </c>
      <c r="Q3660" s="234">
        <v>19250</v>
      </c>
      <c r="R3660" s="233">
        <v>0.73250000000000004</v>
      </c>
      <c r="S3660" s="234">
        <v>37351</v>
      </c>
      <c r="T3660" s="233">
        <v>0</v>
      </c>
      <c r="U3660" s="235">
        <f t="shared" si="399"/>
        <v>1573.88</v>
      </c>
      <c r="V3660" s="227">
        <f t="shared" si="400"/>
        <v>1269.251</v>
      </c>
      <c r="W3660" s="227">
        <f t="shared" si="401"/>
        <v>1234.3816666666667</v>
      </c>
      <c r="X3660" s="227">
        <f t="shared" si="404"/>
        <v>1220.4166666666667</v>
      </c>
      <c r="Y3660" s="227">
        <f t="shared" si="402"/>
        <v>1112.0820000000001</v>
      </c>
      <c r="Z3660" s="227">
        <f t="shared" si="403"/>
        <v>1069.4472222222221</v>
      </c>
      <c r="AA3660" s="227">
        <f t="shared" si="405"/>
        <v>1037.5277777777778</v>
      </c>
    </row>
    <row r="3661" spans="2:27" ht="13.5" hidden="1">
      <c r="B3661" s="232" t="s">
        <v>1110</v>
      </c>
      <c r="C3661" s="232" t="s">
        <v>753</v>
      </c>
      <c r="D3661" s="232" t="s">
        <v>985</v>
      </c>
      <c r="E3661" s="232" t="s">
        <v>988</v>
      </c>
      <c r="F3661" s="232">
        <v>32</v>
      </c>
      <c r="G3661" s="232" t="s">
        <v>1353</v>
      </c>
      <c r="H3661" s="233">
        <v>4.3120000000000003</v>
      </c>
      <c r="I3661" s="233">
        <v>0</v>
      </c>
      <c r="J3661" s="233">
        <v>3.4773999999999998</v>
      </c>
      <c r="K3661" s="234">
        <v>14813</v>
      </c>
      <c r="L3661" s="233">
        <v>1.6910000000000001</v>
      </c>
      <c r="M3661" s="234">
        <v>29291</v>
      </c>
      <c r="N3661" s="233">
        <v>0</v>
      </c>
      <c r="O3661" s="233">
        <v>0</v>
      </c>
      <c r="P3661" s="233">
        <v>3.0467</v>
      </c>
      <c r="Q3661" s="234">
        <v>38501</v>
      </c>
      <c r="R3661" s="233">
        <v>1.4650000000000001</v>
      </c>
      <c r="S3661" s="234">
        <v>74703</v>
      </c>
      <c r="T3661" s="233">
        <v>0</v>
      </c>
      <c r="U3661" s="235">
        <f t="shared" si="399"/>
        <v>3147.76</v>
      </c>
      <c r="V3661" s="227">
        <f t="shared" si="400"/>
        <v>2538.502</v>
      </c>
      <c r="W3661" s="227">
        <f t="shared" si="401"/>
        <v>2468.8466666666668</v>
      </c>
      <c r="X3661" s="227">
        <f t="shared" si="404"/>
        <v>2440.9166666666665</v>
      </c>
      <c r="Y3661" s="227">
        <f t="shared" si="402"/>
        <v>2224.0909999999999</v>
      </c>
      <c r="Z3661" s="227">
        <f t="shared" si="403"/>
        <v>2138.9222222222224</v>
      </c>
      <c r="AA3661" s="227">
        <f t="shared" si="405"/>
        <v>2075.0833333333335</v>
      </c>
    </row>
    <row r="3662" spans="2:27" ht="13.5" hidden="1">
      <c r="B3662" s="232" t="s">
        <v>1110</v>
      </c>
      <c r="C3662" s="232" t="s">
        <v>755</v>
      </c>
      <c r="D3662" s="232" t="s">
        <v>985</v>
      </c>
      <c r="E3662" s="232" t="s">
        <v>988</v>
      </c>
      <c r="F3662" s="232">
        <v>4</v>
      </c>
      <c r="G3662" s="232" t="s">
        <v>1354</v>
      </c>
      <c r="H3662" s="233">
        <v>1.1180000000000001</v>
      </c>
      <c r="I3662" s="233">
        <v>0</v>
      </c>
      <c r="J3662" s="233">
        <v>0.89400000000000002</v>
      </c>
      <c r="K3662" s="234">
        <v>3769</v>
      </c>
      <c r="L3662" s="233">
        <v>0.43</v>
      </c>
      <c r="M3662" s="234">
        <v>7419</v>
      </c>
      <c r="N3662" s="233">
        <v>0</v>
      </c>
      <c r="O3662" s="233">
        <v>0</v>
      </c>
      <c r="P3662" s="233">
        <v>0.77700000000000002</v>
      </c>
      <c r="Q3662" s="234">
        <v>9627</v>
      </c>
      <c r="R3662" s="233">
        <v>0.36599999999999999</v>
      </c>
      <c r="S3662" s="234">
        <v>18388</v>
      </c>
      <c r="T3662" s="233">
        <v>0</v>
      </c>
      <c r="U3662" s="235">
        <f t="shared" si="399"/>
        <v>816.1400000000001</v>
      </c>
      <c r="V3662" s="227">
        <f t="shared" si="400"/>
        <v>652.62</v>
      </c>
      <c r="W3662" s="227">
        <f t="shared" si="401"/>
        <v>627.98333333333335</v>
      </c>
      <c r="X3662" s="227">
        <f t="shared" si="404"/>
        <v>618.25</v>
      </c>
      <c r="Y3662" s="227">
        <f t="shared" si="402"/>
        <v>567.21</v>
      </c>
      <c r="Z3662" s="227">
        <f t="shared" si="403"/>
        <v>534.59666666666669</v>
      </c>
      <c r="AA3662" s="227">
        <f t="shared" si="405"/>
        <v>510.77777777777777</v>
      </c>
    </row>
    <row r="3663" spans="2:27" ht="13.5" hidden="1">
      <c r="B3663" s="232" t="s">
        <v>1110</v>
      </c>
      <c r="C3663" s="232" t="s">
        <v>758</v>
      </c>
      <c r="D3663" s="232" t="s">
        <v>985</v>
      </c>
      <c r="E3663" s="232" t="s">
        <v>988</v>
      </c>
      <c r="F3663" s="232">
        <v>48</v>
      </c>
      <c r="G3663" s="232" t="s">
        <v>1310</v>
      </c>
      <c r="H3663" s="233">
        <v>7.02</v>
      </c>
      <c r="I3663" s="233">
        <v>0</v>
      </c>
      <c r="J3663" s="233">
        <v>5.234</v>
      </c>
      <c r="K3663" s="234">
        <v>22296</v>
      </c>
      <c r="L3663" s="233">
        <v>2.5449999999999999</v>
      </c>
      <c r="M3663" s="234">
        <v>44086</v>
      </c>
      <c r="N3663" s="233">
        <v>0</v>
      </c>
      <c r="O3663" s="233">
        <v>0</v>
      </c>
      <c r="P3663" s="233">
        <v>4.2869999999999999</v>
      </c>
      <c r="Q3663" s="234">
        <v>54305</v>
      </c>
      <c r="R3663" s="233">
        <v>2.0659999999999998</v>
      </c>
      <c r="S3663" s="234">
        <v>105574</v>
      </c>
      <c r="T3663" s="233">
        <v>0</v>
      </c>
      <c r="U3663" s="235">
        <f t="shared" si="399"/>
        <v>5124.5999999999995</v>
      </c>
      <c r="V3663" s="227">
        <f t="shared" si="400"/>
        <v>3820.82</v>
      </c>
      <c r="W3663" s="227">
        <f t="shared" si="401"/>
        <v>3715.85</v>
      </c>
      <c r="X3663" s="227">
        <f t="shared" si="404"/>
        <v>3673.8333333333335</v>
      </c>
      <c r="Y3663" s="227">
        <f t="shared" si="402"/>
        <v>3129.5099999999998</v>
      </c>
      <c r="Z3663" s="227">
        <f t="shared" si="403"/>
        <v>3016.652222222222</v>
      </c>
      <c r="AA3663" s="227">
        <f t="shared" si="405"/>
        <v>2932.6111111111113</v>
      </c>
    </row>
    <row r="3664" spans="2:27" ht="13.5" hidden="1">
      <c r="B3664" s="232" t="s">
        <v>1110</v>
      </c>
      <c r="C3664" s="232" t="s">
        <v>760</v>
      </c>
      <c r="D3664" s="232" t="s">
        <v>985</v>
      </c>
      <c r="E3664" s="232" t="s">
        <v>988</v>
      </c>
      <c r="F3664" s="232">
        <v>64</v>
      </c>
      <c r="G3664" s="232" t="s">
        <v>1345</v>
      </c>
      <c r="H3664" s="233">
        <v>8.2970000000000006</v>
      </c>
      <c r="I3664" s="233">
        <v>0</v>
      </c>
      <c r="J3664" s="233">
        <v>6.3109999999999999</v>
      </c>
      <c r="K3664" s="234">
        <v>26939</v>
      </c>
      <c r="L3664" s="233">
        <v>3.0750000000000002</v>
      </c>
      <c r="M3664" s="234">
        <v>53317</v>
      </c>
      <c r="N3664" s="233">
        <v>0</v>
      </c>
      <c r="O3664" s="233">
        <v>0</v>
      </c>
      <c r="P3664" s="233">
        <v>5.2569999999999997</v>
      </c>
      <c r="Q3664" s="234">
        <v>66820</v>
      </c>
      <c r="R3664" s="233">
        <v>2.5430000000000001</v>
      </c>
      <c r="S3664" s="234">
        <v>130264</v>
      </c>
      <c r="T3664" s="233">
        <v>0</v>
      </c>
      <c r="U3664" s="235">
        <f t="shared" si="399"/>
        <v>6056.81</v>
      </c>
      <c r="V3664" s="227">
        <f t="shared" si="400"/>
        <v>4607.03</v>
      </c>
      <c r="W3664" s="227">
        <f t="shared" si="401"/>
        <v>4489.6666666666661</v>
      </c>
      <c r="X3664" s="227">
        <f t="shared" si="404"/>
        <v>4443.083333333333</v>
      </c>
      <c r="Y3664" s="227">
        <f t="shared" si="402"/>
        <v>3837.6099999999997</v>
      </c>
      <c r="Z3664" s="227">
        <f t="shared" si="403"/>
        <v>3712.5011111111112</v>
      </c>
      <c r="AA3664" s="227">
        <f t="shared" si="405"/>
        <v>3618.4444444444443</v>
      </c>
    </row>
    <row r="3665" spans="2:27" ht="13.5" hidden="1">
      <c r="B3665" s="232" t="s">
        <v>1110</v>
      </c>
      <c r="C3665" s="232" t="s">
        <v>762</v>
      </c>
      <c r="D3665" s="232" t="s">
        <v>985</v>
      </c>
      <c r="E3665" s="232" t="s">
        <v>988</v>
      </c>
      <c r="F3665" s="232">
        <v>8</v>
      </c>
      <c r="G3665" s="232" t="s">
        <v>1312</v>
      </c>
      <c r="H3665" s="233">
        <v>1.2929999999999999</v>
      </c>
      <c r="I3665" s="233">
        <v>0</v>
      </c>
      <c r="J3665" s="233">
        <v>0.95</v>
      </c>
      <c r="K3665" s="234">
        <v>4039</v>
      </c>
      <c r="L3665" s="233">
        <v>0.46100000000000002</v>
      </c>
      <c r="M3665" s="234">
        <v>7980</v>
      </c>
      <c r="N3665" s="233">
        <v>0</v>
      </c>
      <c r="O3665" s="233">
        <v>0</v>
      </c>
      <c r="P3665" s="233">
        <v>0.76800000000000002</v>
      </c>
      <c r="Q3665" s="234">
        <v>9697</v>
      </c>
      <c r="R3665" s="233">
        <v>0.36899999999999999</v>
      </c>
      <c r="S3665" s="234">
        <v>18811</v>
      </c>
      <c r="T3665" s="233">
        <v>0</v>
      </c>
      <c r="U3665" s="235">
        <f t="shared" si="399"/>
        <v>943.89</v>
      </c>
      <c r="V3665" s="227">
        <f t="shared" si="400"/>
        <v>693.5</v>
      </c>
      <c r="W3665" s="227">
        <f t="shared" si="401"/>
        <v>673.11333333333334</v>
      </c>
      <c r="X3665" s="227">
        <f t="shared" si="404"/>
        <v>665</v>
      </c>
      <c r="Y3665" s="227">
        <f t="shared" si="402"/>
        <v>560.64</v>
      </c>
      <c r="Z3665" s="227">
        <f t="shared" si="403"/>
        <v>538.73111111111109</v>
      </c>
      <c r="AA3665" s="227">
        <f t="shared" si="405"/>
        <v>522.52777777777783</v>
      </c>
    </row>
    <row r="3666" spans="2:27" ht="13.5" hidden="1">
      <c r="B3666" s="232" t="s">
        <v>1110</v>
      </c>
      <c r="C3666" s="232" t="s">
        <v>764</v>
      </c>
      <c r="D3666" s="232" t="s">
        <v>985</v>
      </c>
      <c r="E3666" s="232" t="s">
        <v>988</v>
      </c>
      <c r="F3666" s="232">
        <v>16</v>
      </c>
      <c r="G3666" s="232" t="s">
        <v>1317</v>
      </c>
      <c r="H3666" s="233">
        <v>2.2170000000000001</v>
      </c>
      <c r="I3666" s="233">
        <v>0</v>
      </c>
      <c r="J3666" s="233">
        <v>1.667</v>
      </c>
      <c r="K3666" s="234">
        <v>7109</v>
      </c>
      <c r="L3666" s="233">
        <v>0.81200000000000006</v>
      </c>
      <c r="M3666" s="234">
        <v>14063</v>
      </c>
      <c r="N3666" s="233">
        <v>0</v>
      </c>
      <c r="O3666" s="233">
        <v>0</v>
      </c>
      <c r="P3666" s="233">
        <v>1.3759999999999999</v>
      </c>
      <c r="Q3666" s="234">
        <v>17455</v>
      </c>
      <c r="R3666" s="233">
        <v>0.66400000000000003</v>
      </c>
      <c r="S3666" s="234">
        <v>33976</v>
      </c>
      <c r="T3666" s="233">
        <v>0</v>
      </c>
      <c r="U3666" s="235">
        <f t="shared" si="399"/>
        <v>1618.41</v>
      </c>
      <c r="V3666" s="227">
        <f t="shared" si="400"/>
        <v>1216.9100000000001</v>
      </c>
      <c r="W3666" s="227">
        <f t="shared" si="401"/>
        <v>1185.1766666666667</v>
      </c>
      <c r="X3666" s="227">
        <f t="shared" si="404"/>
        <v>1171.9166666666667</v>
      </c>
      <c r="Y3666" s="227">
        <f t="shared" si="402"/>
        <v>1004.4799999999999</v>
      </c>
      <c r="Z3666" s="227">
        <f t="shared" si="403"/>
        <v>969.58111111111111</v>
      </c>
      <c r="AA3666" s="227">
        <f t="shared" si="405"/>
        <v>943.77777777777783</v>
      </c>
    </row>
    <row r="3667" spans="2:27" ht="13.5" hidden="1">
      <c r="B3667" s="232" t="s">
        <v>1110</v>
      </c>
      <c r="C3667" s="232" t="s">
        <v>766</v>
      </c>
      <c r="D3667" s="232" t="s">
        <v>985</v>
      </c>
      <c r="E3667" s="232" t="s">
        <v>988</v>
      </c>
      <c r="F3667" s="232">
        <v>32</v>
      </c>
      <c r="G3667" s="232" t="s">
        <v>1316</v>
      </c>
      <c r="H3667" s="233">
        <v>4.149</v>
      </c>
      <c r="I3667" s="233">
        <v>0</v>
      </c>
      <c r="J3667" s="233">
        <v>3.1549999999999998</v>
      </c>
      <c r="K3667" s="234">
        <v>13470</v>
      </c>
      <c r="L3667" s="233">
        <v>1.538</v>
      </c>
      <c r="M3667" s="234">
        <v>26658</v>
      </c>
      <c r="N3667" s="233">
        <v>0</v>
      </c>
      <c r="O3667" s="233">
        <v>0</v>
      </c>
      <c r="P3667" s="233">
        <v>2.6280000000000001</v>
      </c>
      <c r="Q3667" s="234">
        <v>33410</v>
      </c>
      <c r="R3667" s="233">
        <v>1.2709999999999999</v>
      </c>
      <c r="S3667" s="234">
        <v>65132</v>
      </c>
      <c r="T3667" s="233">
        <v>0</v>
      </c>
      <c r="U3667" s="235">
        <f t="shared" si="399"/>
        <v>3028.77</v>
      </c>
      <c r="V3667" s="227">
        <f t="shared" si="400"/>
        <v>2303.1499999999996</v>
      </c>
      <c r="W3667" s="227">
        <f t="shared" si="401"/>
        <v>2245.2399999999998</v>
      </c>
      <c r="X3667" s="227">
        <f t="shared" si="404"/>
        <v>2221.5</v>
      </c>
      <c r="Y3667" s="227">
        <f t="shared" si="402"/>
        <v>1918.44</v>
      </c>
      <c r="Z3667" s="227">
        <f t="shared" si="403"/>
        <v>1855.8855555555556</v>
      </c>
      <c r="AA3667" s="227">
        <f t="shared" si="405"/>
        <v>1809.2222222222222</v>
      </c>
    </row>
    <row r="3668" spans="2:27" ht="13.5" hidden="1">
      <c r="B3668" s="232" t="s">
        <v>1110</v>
      </c>
      <c r="C3668" s="232" t="s">
        <v>768</v>
      </c>
      <c r="D3668" s="232" t="s">
        <v>985</v>
      </c>
      <c r="E3668" s="232" t="s">
        <v>988</v>
      </c>
      <c r="F3668" s="232">
        <v>96</v>
      </c>
      <c r="G3668" s="232" t="s">
        <v>1356</v>
      </c>
      <c r="H3668" s="233">
        <v>14.04</v>
      </c>
      <c r="I3668" s="233">
        <v>0</v>
      </c>
      <c r="J3668" s="233">
        <v>10.468999999999999</v>
      </c>
      <c r="K3668" s="234">
        <v>44591</v>
      </c>
      <c r="L3668" s="233">
        <v>5.09</v>
      </c>
      <c r="M3668" s="234">
        <v>88173</v>
      </c>
      <c r="N3668" s="233">
        <v>0</v>
      </c>
      <c r="O3668" s="233">
        <v>0</v>
      </c>
      <c r="P3668" s="233">
        <v>8.5730000000000004</v>
      </c>
      <c r="Q3668" s="234">
        <v>108609</v>
      </c>
      <c r="R3668" s="233">
        <v>4.133</v>
      </c>
      <c r="S3668" s="234">
        <v>211148</v>
      </c>
      <c r="T3668" s="233">
        <v>0</v>
      </c>
      <c r="U3668" s="235">
        <f t="shared" si="399"/>
        <v>10249.199999999999</v>
      </c>
      <c r="V3668" s="227">
        <f t="shared" si="400"/>
        <v>7642.37</v>
      </c>
      <c r="W3668" s="227">
        <f t="shared" si="401"/>
        <v>7431.6166666666668</v>
      </c>
      <c r="X3668" s="227">
        <f t="shared" si="404"/>
        <v>7347.75</v>
      </c>
      <c r="Y3668" s="227">
        <f t="shared" si="402"/>
        <v>6258.29</v>
      </c>
      <c r="Z3668" s="227">
        <f t="shared" si="403"/>
        <v>6034.0066666666662</v>
      </c>
      <c r="AA3668" s="227">
        <f t="shared" si="405"/>
        <v>5865.2222222222226</v>
      </c>
    </row>
    <row r="3669" spans="2:27" ht="13.5" hidden="1">
      <c r="B3669" s="232" t="s">
        <v>1110</v>
      </c>
      <c r="C3669" s="232" t="s">
        <v>770</v>
      </c>
      <c r="D3669" s="232" t="s">
        <v>985</v>
      </c>
      <c r="E3669" s="232" t="s">
        <v>988</v>
      </c>
      <c r="F3669" s="232">
        <v>4</v>
      </c>
      <c r="G3669" s="232" t="s">
        <v>1311</v>
      </c>
      <c r="H3669" s="233">
        <v>0.83099999999999996</v>
      </c>
      <c r="I3669" s="233">
        <v>0</v>
      </c>
      <c r="J3669" s="233">
        <v>0.59099999999999997</v>
      </c>
      <c r="K3669" s="234">
        <v>2503</v>
      </c>
      <c r="L3669" s="233">
        <v>0.28599999999999998</v>
      </c>
      <c r="M3669" s="234">
        <v>4939</v>
      </c>
      <c r="N3669" s="233">
        <v>0</v>
      </c>
      <c r="O3669" s="233">
        <v>0</v>
      </c>
      <c r="P3669" s="233">
        <v>0.46400000000000002</v>
      </c>
      <c r="Q3669" s="234">
        <v>5818</v>
      </c>
      <c r="R3669" s="233">
        <v>0.221</v>
      </c>
      <c r="S3669" s="234">
        <v>11229</v>
      </c>
      <c r="T3669" s="233">
        <v>0</v>
      </c>
      <c r="U3669" s="235">
        <f t="shared" si="399"/>
        <v>606.63</v>
      </c>
      <c r="V3669" s="227">
        <f t="shared" si="400"/>
        <v>431.42999999999995</v>
      </c>
      <c r="W3669" s="227">
        <f t="shared" si="401"/>
        <v>417.36333333333334</v>
      </c>
      <c r="X3669" s="227">
        <f t="shared" si="404"/>
        <v>411.58333333333331</v>
      </c>
      <c r="Y3669" s="227">
        <f t="shared" si="402"/>
        <v>338.72</v>
      </c>
      <c r="Z3669" s="227">
        <f t="shared" si="403"/>
        <v>322.94111111111113</v>
      </c>
      <c r="AA3669" s="227">
        <f t="shared" si="405"/>
        <v>311.91666666666669</v>
      </c>
    </row>
    <row r="3670" spans="2:27" ht="13.5" hidden="1">
      <c r="B3670" s="232" t="s">
        <v>1110</v>
      </c>
      <c r="C3670" s="232" t="s">
        <v>772</v>
      </c>
      <c r="D3670" s="232" t="s">
        <v>985</v>
      </c>
      <c r="E3670" s="232" t="s">
        <v>988</v>
      </c>
      <c r="F3670" s="232">
        <v>8</v>
      </c>
      <c r="G3670" s="232" t="s">
        <v>1351</v>
      </c>
      <c r="H3670" s="233">
        <v>2.3690000000000002</v>
      </c>
      <c r="I3670" s="233">
        <v>0</v>
      </c>
      <c r="J3670" s="233">
        <v>1.615</v>
      </c>
      <c r="K3670" s="234">
        <v>6279</v>
      </c>
      <c r="L3670" s="233">
        <v>0.71699999999999997</v>
      </c>
      <c r="M3670" s="234">
        <v>12371</v>
      </c>
      <c r="N3670" s="233">
        <v>0</v>
      </c>
      <c r="O3670" s="233">
        <v>0</v>
      </c>
      <c r="P3670" s="233">
        <v>0</v>
      </c>
      <c r="Q3670" s="234">
        <v>13492</v>
      </c>
      <c r="R3670" s="233">
        <v>0.51300000000000001</v>
      </c>
      <c r="S3670" s="234">
        <v>25946</v>
      </c>
      <c r="T3670" s="233">
        <v>0</v>
      </c>
      <c r="U3670" s="235">
        <f t="shared" si="399"/>
        <v>1729.3700000000001</v>
      </c>
      <c r="V3670" s="227">
        <f t="shared" si="400"/>
        <v>1178.95</v>
      </c>
      <c r="W3670" s="227">
        <f t="shared" si="401"/>
        <v>1046.6599999999999</v>
      </c>
      <c r="X3670" s="227">
        <f t="shared" si="404"/>
        <v>1030.9166666666667</v>
      </c>
      <c r="Y3670" s="227">
        <f t="shared" si="402"/>
        <v>0</v>
      </c>
      <c r="Z3670" s="227">
        <f t="shared" si="403"/>
        <v>749.26777777777784</v>
      </c>
      <c r="AA3670" s="227">
        <f t="shared" si="405"/>
        <v>720.72222222222217</v>
      </c>
    </row>
    <row r="3671" spans="2:27" ht="13.5" hidden="1">
      <c r="B3671" s="232" t="s">
        <v>1110</v>
      </c>
      <c r="C3671" s="232" t="s">
        <v>773</v>
      </c>
      <c r="D3671" s="232" t="s">
        <v>985</v>
      </c>
      <c r="E3671" s="232" t="s">
        <v>988</v>
      </c>
      <c r="F3671" s="232">
        <v>16</v>
      </c>
      <c r="G3671" s="232" t="s">
        <v>1352</v>
      </c>
      <c r="H3671" s="233">
        <v>4.7380000000000004</v>
      </c>
      <c r="I3671" s="233">
        <v>0</v>
      </c>
      <c r="J3671" s="233">
        <v>3.2269999999999999</v>
      </c>
      <c r="K3671" s="234">
        <v>12548</v>
      </c>
      <c r="L3671" s="233">
        <v>1.4319999999999999</v>
      </c>
      <c r="M3671" s="234">
        <v>24723</v>
      </c>
      <c r="N3671" s="233">
        <v>0</v>
      </c>
      <c r="O3671" s="233">
        <v>0</v>
      </c>
      <c r="P3671" s="233">
        <v>0</v>
      </c>
      <c r="Q3671" s="234">
        <v>26998</v>
      </c>
      <c r="R3671" s="233">
        <v>1.0269999999999999</v>
      </c>
      <c r="S3671" s="234">
        <v>51917</v>
      </c>
      <c r="T3671" s="233">
        <v>0</v>
      </c>
      <c r="U3671" s="235">
        <f t="shared" si="399"/>
        <v>3458.7400000000002</v>
      </c>
      <c r="V3671" s="227">
        <f t="shared" si="400"/>
        <v>2355.71</v>
      </c>
      <c r="W3671" s="227">
        <f t="shared" si="401"/>
        <v>2091.0266666666666</v>
      </c>
      <c r="X3671" s="227">
        <f t="shared" si="404"/>
        <v>2060.25</v>
      </c>
      <c r="Y3671" s="227">
        <f t="shared" si="402"/>
        <v>0</v>
      </c>
      <c r="Z3671" s="227">
        <f t="shared" si="403"/>
        <v>1499.6544444444444</v>
      </c>
      <c r="AA3671" s="227">
        <f t="shared" si="405"/>
        <v>1442.1388888888889</v>
      </c>
    </row>
    <row r="3672" spans="2:27" ht="13.5" hidden="1">
      <c r="B3672" s="232" t="s">
        <v>1110</v>
      </c>
      <c r="C3672" s="232" t="s">
        <v>774</v>
      </c>
      <c r="D3672" s="232" t="s">
        <v>985</v>
      </c>
      <c r="E3672" s="232" t="s">
        <v>988</v>
      </c>
      <c r="F3672" s="232">
        <v>32</v>
      </c>
      <c r="G3672" s="232" t="s">
        <v>1353</v>
      </c>
      <c r="H3672" s="233">
        <v>9.4760000000000009</v>
      </c>
      <c r="I3672" s="233">
        <v>0</v>
      </c>
      <c r="J3672" s="233">
        <v>6.4560000000000004</v>
      </c>
      <c r="K3672" s="234">
        <v>25105</v>
      </c>
      <c r="L3672" s="233">
        <v>2.8660000000000001</v>
      </c>
      <c r="M3672" s="234">
        <v>49463</v>
      </c>
      <c r="N3672" s="233">
        <v>0</v>
      </c>
      <c r="O3672" s="233">
        <v>0</v>
      </c>
      <c r="P3672" s="233">
        <v>0</v>
      </c>
      <c r="Q3672" s="234">
        <v>53997</v>
      </c>
      <c r="R3672" s="233">
        <v>2.0550000000000002</v>
      </c>
      <c r="S3672" s="234">
        <v>103835</v>
      </c>
      <c r="T3672" s="233">
        <v>0</v>
      </c>
      <c r="U3672" s="235">
        <f t="shared" si="399"/>
        <v>6917.4800000000005</v>
      </c>
      <c r="V3672" s="227">
        <f t="shared" si="400"/>
        <v>4712.88</v>
      </c>
      <c r="W3672" s="227">
        <f t="shared" si="401"/>
        <v>4184.2633333333342</v>
      </c>
      <c r="X3672" s="227">
        <f t="shared" si="404"/>
        <v>4121.916666666667</v>
      </c>
      <c r="Y3672" s="227">
        <f t="shared" si="402"/>
        <v>0</v>
      </c>
      <c r="Z3672" s="227">
        <f t="shared" si="403"/>
        <v>3000.0666666666666</v>
      </c>
      <c r="AA3672" s="227">
        <f t="shared" si="405"/>
        <v>2884.3055555555557</v>
      </c>
    </row>
    <row r="3673" spans="2:27" ht="13.5" hidden="1">
      <c r="B3673" s="232" t="s">
        <v>1110</v>
      </c>
      <c r="C3673" s="232" t="s">
        <v>775</v>
      </c>
      <c r="D3673" s="232" t="s">
        <v>985</v>
      </c>
      <c r="E3673" s="232" t="s">
        <v>988</v>
      </c>
      <c r="F3673" s="232">
        <v>4</v>
      </c>
      <c r="G3673" s="232" t="s">
        <v>1354</v>
      </c>
      <c r="H3673" s="233">
        <v>1.1850000000000001</v>
      </c>
      <c r="I3673" s="233">
        <v>0</v>
      </c>
      <c r="J3673" s="233">
        <v>0.80700000000000005</v>
      </c>
      <c r="K3673" s="234">
        <v>3140</v>
      </c>
      <c r="L3673" s="233">
        <v>0.35799999999999998</v>
      </c>
      <c r="M3673" s="234">
        <v>6186</v>
      </c>
      <c r="N3673" s="233">
        <v>0</v>
      </c>
      <c r="O3673" s="233">
        <v>0</v>
      </c>
      <c r="P3673" s="233">
        <v>0</v>
      </c>
      <c r="Q3673" s="234">
        <v>6753</v>
      </c>
      <c r="R3673" s="233">
        <v>0.25700000000000001</v>
      </c>
      <c r="S3673" s="234">
        <v>12986</v>
      </c>
      <c r="T3673" s="233">
        <v>0</v>
      </c>
      <c r="U3673" s="235">
        <f t="shared" si="399"/>
        <v>865.05000000000007</v>
      </c>
      <c r="V3673" s="227">
        <f t="shared" si="400"/>
        <v>589.11</v>
      </c>
      <c r="W3673" s="227">
        <f t="shared" si="401"/>
        <v>523.00666666666666</v>
      </c>
      <c r="X3673" s="227">
        <f t="shared" si="404"/>
        <v>515.5</v>
      </c>
      <c r="Y3673" s="227">
        <f t="shared" si="402"/>
        <v>0</v>
      </c>
      <c r="Z3673" s="227">
        <f t="shared" si="403"/>
        <v>375.19333333333338</v>
      </c>
      <c r="AA3673" s="227">
        <f t="shared" si="405"/>
        <v>360.72222222222223</v>
      </c>
    </row>
    <row r="3674" spans="2:27" ht="13.5" hidden="1">
      <c r="B3674" s="232" t="s">
        <v>1110</v>
      </c>
      <c r="C3674" s="232" t="s">
        <v>776</v>
      </c>
      <c r="D3674" s="232" t="s">
        <v>985</v>
      </c>
      <c r="E3674" s="232" t="s">
        <v>988</v>
      </c>
      <c r="F3674" s="232">
        <v>64</v>
      </c>
      <c r="G3674" s="232" t="s">
        <v>1355</v>
      </c>
      <c r="H3674" s="233">
        <v>8.8000000000000007</v>
      </c>
      <c r="I3674" s="233">
        <v>0</v>
      </c>
      <c r="J3674" s="233">
        <v>6.9089999999999998</v>
      </c>
      <c r="K3674" s="234">
        <v>29434</v>
      </c>
      <c r="L3674" s="233">
        <v>3.36</v>
      </c>
      <c r="M3674" s="234">
        <v>58206</v>
      </c>
      <c r="N3674" s="233">
        <v>0</v>
      </c>
      <c r="O3674" s="233">
        <v>0</v>
      </c>
      <c r="P3674" s="233">
        <v>5.7779999999999996</v>
      </c>
      <c r="Q3674" s="234">
        <v>73164</v>
      </c>
      <c r="R3674" s="233">
        <v>2.7839999999999998</v>
      </c>
      <c r="S3674" s="234">
        <v>142190</v>
      </c>
      <c r="T3674" s="233">
        <v>0</v>
      </c>
      <c r="U3674" s="235">
        <f t="shared" si="399"/>
        <v>6424.0000000000009</v>
      </c>
      <c r="V3674" s="227">
        <f t="shared" si="400"/>
        <v>5043.57</v>
      </c>
      <c r="W3674" s="227">
        <f t="shared" si="401"/>
        <v>4905.6333333333332</v>
      </c>
      <c r="X3674" s="227">
        <f t="shared" si="404"/>
        <v>4850.5</v>
      </c>
      <c r="Y3674" s="227">
        <f t="shared" si="402"/>
        <v>4217.9399999999996</v>
      </c>
      <c r="Z3674" s="227">
        <f t="shared" si="403"/>
        <v>4064.6533333333332</v>
      </c>
      <c r="AA3674" s="227">
        <f t="shared" si="405"/>
        <v>3949.7222222222222</v>
      </c>
    </row>
    <row r="3675" spans="2:27" ht="13.5" hidden="1">
      <c r="B3675" s="232" t="s">
        <v>1110</v>
      </c>
      <c r="C3675" s="232" t="s">
        <v>777</v>
      </c>
      <c r="D3675" s="232" t="s">
        <v>985</v>
      </c>
      <c r="E3675" s="232" t="s">
        <v>988</v>
      </c>
      <c r="F3675" s="232">
        <v>8</v>
      </c>
      <c r="G3675" s="232" t="s">
        <v>1351</v>
      </c>
      <c r="H3675" s="233">
        <v>1.1000000000000001</v>
      </c>
      <c r="I3675" s="233">
        <v>0</v>
      </c>
      <c r="J3675" s="233">
        <v>0.86399999999999999</v>
      </c>
      <c r="K3675" s="234">
        <v>3679</v>
      </c>
      <c r="L3675" s="233">
        <v>0.42</v>
      </c>
      <c r="M3675" s="234">
        <v>7276</v>
      </c>
      <c r="N3675" s="233">
        <v>0</v>
      </c>
      <c r="O3675" s="233">
        <v>0</v>
      </c>
      <c r="P3675" s="233">
        <v>0.72199999999999998</v>
      </c>
      <c r="Q3675" s="234">
        <v>9145</v>
      </c>
      <c r="R3675" s="233">
        <v>0.34799999999999998</v>
      </c>
      <c r="S3675" s="234">
        <v>17774</v>
      </c>
      <c r="T3675" s="233">
        <v>0</v>
      </c>
      <c r="U3675" s="235">
        <f t="shared" si="399"/>
        <v>803.00000000000011</v>
      </c>
      <c r="V3675" s="227">
        <f t="shared" si="400"/>
        <v>630.72</v>
      </c>
      <c r="W3675" s="227">
        <f t="shared" si="401"/>
        <v>613.18333333333328</v>
      </c>
      <c r="X3675" s="227">
        <f t="shared" si="404"/>
        <v>606.33333333333337</v>
      </c>
      <c r="Y3675" s="227">
        <f t="shared" si="402"/>
        <v>527.05999999999995</v>
      </c>
      <c r="Z3675" s="227">
        <f t="shared" si="403"/>
        <v>508.06777777777779</v>
      </c>
      <c r="AA3675" s="227">
        <f t="shared" si="405"/>
        <v>493.72222222222223</v>
      </c>
    </row>
    <row r="3676" spans="2:27" ht="13.5" hidden="1">
      <c r="B3676" s="232" t="s">
        <v>1110</v>
      </c>
      <c r="C3676" s="232" t="s">
        <v>778</v>
      </c>
      <c r="D3676" s="232" t="s">
        <v>985</v>
      </c>
      <c r="E3676" s="232" t="s">
        <v>988</v>
      </c>
      <c r="F3676" s="232">
        <v>16</v>
      </c>
      <c r="G3676" s="232" t="s">
        <v>1352</v>
      </c>
      <c r="H3676" s="233">
        <v>2.2000000000000002</v>
      </c>
      <c r="I3676" s="233">
        <v>0</v>
      </c>
      <c r="J3676" s="233">
        <v>1.7270000000000001</v>
      </c>
      <c r="K3676" s="234">
        <v>7358</v>
      </c>
      <c r="L3676" s="233">
        <v>0.84</v>
      </c>
      <c r="M3676" s="234">
        <v>14551</v>
      </c>
      <c r="N3676" s="233">
        <v>0</v>
      </c>
      <c r="O3676" s="233">
        <v>0</v>
      </c>
      <c r="P3676" s="233">
        <v>1.444</v>
      </c>
      <c r="Q3676" s="234">
        <v>18291</v>
      </c>
      <c r="R3676" s="233">
        <v>0.69599999999999995</v>
      </c>
      <c r="S3676" s="234">
        <v>35547</v>
      </c>
      <c r="T3676" s="233">
        <v>0</v>
      </c>
      <c r="U3676" s="235">
        <f t="shared" si="399"/>
        <v>1606.0000000000002</v>
      </c>
      <c r="V3676" s="227">
        <f t="shared" si="400"/>
        <v>1260.71</v>
      </c>
      <c r="W3676" s="227">
        <f t="shared" si="401"/>
        <v>1226.3666666666666</v>
      </c>
      <c r="X3676" s="227">
        <f t="shared" si="404"/>
        <v>1212.5833333333333</v>
      </c>
      <c r="Y3676" s="227">
        <f t="shared" si="402"/>
        <v>1054.1199999999999</v>
      </c>
      <c r="Z3676" s="227">
        <f t="shared" si="403"/>
        <v>1016.1633333333333</v>
      </c>
      <c r="AA3676" s="227">
        <f t="shared" si="405"/>
        <v>987.41666666666663</v>
      </c>
    </row>
    <row r="3677" spans="2:27" ht="13.5" hidden="1">
      <c r="B3677" s="232" t="s">
        <v>1110</v>
      </c>
      <c r="C3677" s="232" t="s">
        <v>779</v>
      </c>
      <c r="D3677" s="232" t="s">
        <v>985</v>
      </c>
      <c r="E3677" s="232" t="s">
        <v>988</v>
      </c>
      <c r="F3677" s="232">
        <v>32</v>
      </c>
      <c r="G3677" s="232" t="s">
        <v>1353</v>
      </c>
      <c r="H3677" s="233">
        <v>4.4000000000000004</v>
      </c>
      <c r="I3677" s="233">
        <v>0</v>
      </c>
      <c r="J3677" s="233">
        <v>3.4540000000000002</v>
      </c>
      <c r="K3677" s="234">
        <v>14717</v>
      </c>
      <c r="L3677" s="233">
        <v>1.68</v>
      </c>
      <c r="M3677" s="234">
        <v>29103</v>
      </c>
      <c r="N3677" s="233">
        <v>0</v>
      </c>
      <c r="O3677" s="233">
        <v>0</v>
      </c>
      <c r="P3677" s="233">
        <v>2.8889999999999998</v>
      </c>
      <c r="Q3677" s="234">
        <v>36582</v>
      </c>
      <c r="R3677" s="233">
        <v>1.3919999999999999</v>
      </c>
      <c r="S3677" s="234">
        <v>71095</v>
      </c>
      <c r="T3677" s="233">
        <v>0</v>
      </c>
      <c r="U3677" s="235">
        <f t="shared" si="399"/>
        <v>3212.0000000000005</v>
      </c>
      <c r="V3677" s="227">
        <f t="shared" si="400"/>
        <v>2521.42</v>
      </c>
      <c r="W3677" s="227">
        <f t="shared" si="401"/>
        <v>2452.8166666666666</v>
      </c>
      <c r="X3677" s="227">
        <f t="shared" si="404"/>
        <v>2425.25</v>
      </c>
      <c r="Y3677" s="227">
        <f t="shared" si="402"/>
        <v>2108.9699999999998</v>
      </c>
      <c r="Z3677" s="227">
        <f t="shared" si="403"/>
        <v>2032.3266666666666</v>
      </c>
      <c r="AA3677" s="227">
        <f t="shared" si="405"/>
        <v>1974.8611111111111</v>
      </c>
    </row>
    <row r="3678" spans="2:27" ht="13.5" hidden="1">
      <c r="B3678" s="232" t="s">
        <v>1110</v>
      </c>
      <c r="C3678" s="232" t="s">
        <v>780</v>
      </c>
      <c r="D3678" s="232" t="s">
        <v>985</v>
      </c>
      <c r="E3678" s="232" t="s">
        <v>988</v>
      </c>
      <c r="F3678" s="232">
        <v>2</v>
      </c>
      <c r="G3678" s="232" t="s">
        <v>1363</v>
      </c>
      <c r="H3678" s="233">
        <v>0.27500000000000002</v>
      </c>
      <c r="I3678" s="233">
        <v>0</v>
      </c>
      <c r="J3678" s="233">
        <v>0.216</v>
      </c>
      <c r="K3678" s="234">
        <v>920</v>
      </c>
      <c r="L3678" s="233">
        <v>0.105</v>
      </c>
      <c r="M3678" s="234">
        <v>1819</v>
      </c>
      <c r="N3678" s="233">
        <v>0</v>
      </c>
      <c r="O3678" s="233">
        <v>0</v>
      </c>
      <c r="P3678" s="233">
        <v>0.18099999999999999</v>
      </c>
      <c r="Q3678" s="234">
        <v>2286</v>
      </c>
      <c r="R3678" s="233">
        <v>8.6999999999999994E-2</v>
      </c>
      <c r="S3678" s="234">
        <v>4443</v>
      </c>
      <c r="T3678" s="233">
        <v>0</v>
      </c>
      <c r="U3678" s="235">
        <f t="shared" si="399"/>
        <v>200.75000000000003</v>
      </c>
      <c r="V3678" s="227">
        <f t="shared" si="400"/>
        <v>157.68</v>
      </c>
      <c r="W3678" s="227">
        <f t="shared" si="401"/>
        <v>153.31666666666666</v>
      </c>
      <c r="X3678" s="227">
        <f t="shared" si="404"/>
        <v>151.58333333333334</v>
      </c>
      <c r="Y3678" s="227">
        <f t="shared" si="402"/>
        <v>132.13</v>
      </c>
      <c r="Z3678" s="227">
        <f t="shared" si="403"/>
        <v>127.00999999999999</v>
      </c>
      <c r="AA3678" s="227">
        <f t="shared" si="405"/>
        <v>123.41666666666667</v>
      </c>
    </row>
    <row r="3679" spans="2:27" ht="13.5" hidden="1">
      <c r="B3679" s="232" t="s">
        <v>1110</v>
      </c>
      <c r="C3679" s="232" t="s">
        <v>1044</v>
      </c>
      <c r="D3679" s="232" t="s">
        <v>985</v>
      </c>
      <c r="E3679" s="232" t="s">
        <v>988</v>
      </c>
      <c r="F3679" s="232">
        <v>72</v>
      </c>
      <c r="G3679" s="232" t="s">
        <v>1364</v>
      </c>
      <c r="H3679" s="233">
        <v>8.8000000000000007</v>
      </c>
      <c r="I3679" s="233">
        <v>0</v>
      </c>
      <c r="J3679" s="233">
        <v>6.9089999999999998</v>
      </c>
      <c r="K3679" s="234">
        <v>29434</v>
      </c>
      <c r="L3679" s="233">
        <v>3.36</v>
      </c>
      <c r="M3679" s="234">
        <v>58206</v>
      </c>
      <c r="N3679" s="233">
        <v>0</v>
      </c>
      <c r="O3679" s="233">
        <v>0</v>
      </c>
      <c r="P3679" s="233">
        <v>5.7779999999999996</v>
      </c>
      <c r="Q3679" s="234">
        <v>73164</v>
      </c>
      <c r="R3679" s="233">
        <v>2.7839999999999998</v>
      </c>
      <c r="S3679" s="234">
        <v>142190</v>
      </c>
      <c r="T3679" s="233">
        <v>0</v>
      </c>
      <c r="U3679" s="235">
        <f t="shared" si="399"/>
        <v>6424.0000000000009</v>
      </c>
      <c r="V3679" s="227">
        <f t="shared" si="400"/>
        <v>5043.57</v>
      </c>
      <c r="W3679" s="227">
        <f t="shared" si="401"/>
        <v>4905.6333333333332</v>
      </c>
      <c r="X3679" s="227">
        <f t="shared" si="404"/>
        <v>4850.5</v>
      </c>
      <c r="Y3679" s="227">
        <f t="shared" si="402"/>
        <v>4217.9399999999996</v>
      </c>
      <c r="Z3679" s="227">
        <f t="shared" si="403"/>
        <v>4064.6533333333332</v>
      </c>
      <c r="AA3679" s="227">
        <f t="shared" si="405"/>
        <v>3949.7222222222222</v>
      </c>
    </row>
    <row r="3680" spans="2:27" ht="13.5" hidden="1">
      <c r="B3680" s="232" t="s">
        <v>1110</v>
      </c>
      <c r="C3680" s="232" t="s">
        <v>781</v>
      </c>
      <c r="D3680" s="232" t="s">
        <v>985</v>
      </c>
      <c r="E3680" s="232" t="s">
        <v>988</v>
      </c>
      <c r="F3680" s="232">
        <v>4</v>
      </c>
      <c r="G3680" s="232" t="s">
        <v>1354</v>
      </c>
      <c r="H3680" s="233">
        <v>0.55000000000000004</v>
      </c>
      <c r="I3680" s="233">
        <v>0</v>
      </c>
      <c r="J3680" s="233">
        <v>0.432</v>
      </c>
      <c r="K3680" s="234">
        <v>1840</v>
      </c>
      <c r="L3680" s="233">
        <v>0.21</v>
      </c>
      <c r="M3680" s="234">
        <v>3638</v>
      </c>
      <c r="N3680" s="233">
        <v>0</v>
      </c>
      <c r="O3680" s="233">
        <v>0</v>
      </c>
      <c r="P3680" s="233">
        <v>0.36099999999999999</v>
      </c>
      <c r="Q3680" s="234">
        <v>4573</v>
      </c>
      <c r="R3680" s="233">
        <v>0.17399999999999999</v>
      </c>
      <c r="S3680" s="234">
        <v>8887</v>
      </c>
      <c r="T3680" s="233">
        <v>0</v>
      </c>
      <c r="U3680" s="235">
        <f t="shared" si="399"/>
        <v>401.50000000000006</v>
      </c>
      <c r="V3680" s="227">
        <f t="shared" si="400"/>
        <v>315.36</v>
      </c>
      <c r="W3680" s="227">
        <f t="shared" si="401"/>
        <v>306.63333333333333</v>
      </c>
      <c r="X3680" s="227">
        <f t="shared" si="404"/>
        <v>303.16666666666669</v>
      </c>
      <c r="Y3680" s="227">
        <f t="shared" si="402"/>
        <v>263.52999999999997</v>
      </c>
      <c r="Z3680" s="227">
        <f t="shared" si="403"/>
        <v>254.04777777777775</v>
      </c>
      <c r="AA3680" s="227">
        <f t="shared" si="405"/>
        <v>246.86111111111111</v>
      </c>
    </row>
    <row r="3681" spans="2:27" ht="13.5" hidden="1">
      <c r="B3681" s="232" t="s">
        <v>1110</v>
      </c>
      <c r="C3681" s="232" t="s">
        <v>782</v>
      </c>
      <c r="D3681" s="232" t="s">
        <v>985</v>
      </c>
      <c r="E3681" s="232" t="s">
        <v>988</v>
      </c>
      <c r="F3681" s="232">
        <v>48</v>
      </c>
      <c r="G3681" s="232" t="s">
        <v>1356</v>
      </c>
      <c r="H3681" s="233">
        <v>8.5920000000000005</v>
      </c>
      <c r="I3681" s="233">
        <v>0</v>
      </c>
      <c r="J3681" s="233">
        <v>6.5659999999999998</v>
      </c>
      <c r="K3681" s="234">
        <v>27850</v>
      </c>
      <c r="L3681" s="233">
        <v>3.1789999999999998</v>
      </c>
      <c r="M3681" s="234">
        <v>54973</v>
      </c>
      <c r="N3681" s="233">
        <v>0</v>
      </c>
      <c r="O3681" s="233">
        <v>0</v>
      </c>
      <c r="P3681" s="233">
        <v>4.984</v>
      </c>
      <c r="Q3681" s="234">
        <v>62784</v>
      </c>
      <c r="R3681" s="233">
        <v>2.3889999999999998</v>
      </c>
      <c r="S3681" s="234">
        <v>121515</v>
      </c>
      <c r="T3681" s="233">
        <v>0</v>
      </c>
      <c r="U3681" s="235">
        <f t="shared" si="399"/>
        <v>6272.1600000000008</v>
      </c>
      <c r="V3681" s="227">
        <f t="shared" si="400"/>
        <v>4793.18</v>
      </c>
      <c r="W3681" s="227">
        <f t="shared" si="401"/>
        <v>4641.503333333334</v>
      </c>
      <c r="X3681" s="227">
        <f t="shared" si="404"/>
        <v>4581.083333333333</v>
      </c>
      <c r="Y3681" s="227">
        <f t="shared" si="402"/>
        <v>3638.32</v>
      </c>
      <c r="Z3681" s="227">
        <f t="shared" si="403"/>
        <v>3487.97</v>
      </c>
      <c r="AA3681" s="227">
        <f t="shared" si="405"/>
        <v>3375.4166666666665</v>
      </c>
    </row>
    <row r="3682" spans="2:27" ht="13.5" hidden="1">
      <c r="B3682" s="232" t="s">
        <v>1110</v>
      </c>
      <c r="C3682" s="232" t="s">
        <v>783</v>
      </c>
      <c r="D3682" s="232" t="s">
        <v>985</v>
      </c>
      <c r="E3682" s="232" t="s">
        <v>988</v>
      </c>
      <c r="F3682" s="232">
        <v>96</v>
      </c>
      <c r="G3682" s="232" t="s">
        <v>1365</v>
      </c>
      <c r="H3682" s="233">
        <v>17.184000000000001</v>
      </c>
      <c r="I3682" s="233">
        <v>0</v>
      </c>
      <c r="J3682" s="233">
        <v>13.132</v>
      </c>
      <c r="K3682" s="234">
        <v>55700</v>
      </c>
      <c r="L3682" s="233">
        <v>6.3579999999999997</v>
      </c>
      <c r="M3682" s="234">
        <v>109946</v>
      </c>
      <c r="N3682" s="233">
        <v>0</v>
      </c>
      <c r="O3682" s="233">
        <v>0</v>
      </c>
      <c r="P3682" s="233">
        <v>9.9670000000000005</v>
      </c>
      <c r="Q3682" s="234">
        <v>125568</v>
      </c>
      <c r="R3682" s="233">
        <v>4.7779999999999996</v>
      </c>
      <c r="S3682" s="234">
        <v>243030</v>
      </c>
      <c r="T3682" s="233">
        <v>0</v>
      </c>
      <c r="U3682" s="235">
        <f t="shared" si="399"/>
        <v>12544.320000000002</v>
      </c>
      <c r="V3682" s="227">
        <f t="shared" si="400"/>
        <v>9586.36</v>
      </c>
      <c r="W3682" s="227">
        <f t="shared" si="401"/>
        <v>9283.006666666668</v>
      </c>
      <c r="X3682" s="227">
        <f t="shared" si="404"/>
        <v>9162.1666666666661</v>
      </c>
      <c r="Y3682" s="227">
        <f t="shared" si="402"/>
        <v>7275.9100000000008</v>
      </c>
      <c r="Z3682" s="227">
        <f t="shared" si="403"/>
        <v>6975.94</v>
      </c>
      <c r="AA3682" s="227">
        <f t="shared" si="405"/>
        <v>6750.833333333333</v>
      </c>
    </row>
    <row r="3683" spans="2:27" ht="13.5" hidden="1">
      <c r="B3683" s="232" t="s">
        <v>1110</v>
      </c>
      <c r="C3683" s="232" t="s">
        <v>784</v>
      </c>
      <c r="D3683" s="232" t="s">
        <v>985</v>
      </c>
      <c r="E3683" s="232" t="s">
        <v>988</v>
      </c>
      <c r="F3683" s="232">
        <v>8</v>
      </c>
      <c r="G3683" s="232" t="s">
        <v>1317</v>
      </c>
      <c r="H3683" s="233">
        <v>1.4319999999999999</v>
      </c>
      <c r="I3683" s="233">
        <v>0</v>
      </c>
      <c r="J3683" s="233">
        <v>1.0940000000000001</v>
      </c>
      <c r="K3683" s="234">
        <v>4642</v>
      </c>
      <c r="L3683" s="233">
        <v>0.53</v>
      </c>
      <c r="M3683" s="234">
        <v>9162</v>
      </c>
      <c r="N3683" s="233">
        <v>0</v>
      </c>
      <c r="O3683" s="233">
        <v>0</v>
      </c>
      <c r="P3683" s="233">
        <v>0.83099999999999996</v>
      </c>
      <c r="Q3683" s="234">
        <v>10464</v>
      </c>
      <c r="R3683" s="233">
        <v>0.39800000000000002</v>
      </c>
      <c r="S3683" s="234">
        <v>20253</v>
      </c>
      <c r="T3683" s="233">
        <v>0</v>
      </c>
      <c r="U3683" s="235">
        <f t="shared" si="399"/>
        <v>1045.3599999999999</v>
      </c>
      <c r="V3683" s="227">
        <f t="shared" si="400"/>
        <v>798.62</v>
      </c>
      <c r="W3683" s="227">
        <f t="shared" si="401"/>
        <v>773.73333333333335</v>
      </c>
      <c r="X3683" s="227">
        <f t="shared" si="404"/>
        <v>763.5</v>
      </c>
      <c r="Y3683" s="227">
        <f t="shared" si="402"/>
        <v>606.63</v>
      </c>
      <c r="Z3683" s="227">
        <f t="shared" si="403"/>
        <v>581.20666666666671</v>
      </c>
      <c r="AA3683" s="227">
        <f t="shared" si="405"/>
        <v>562.58333333333337</v>
      </c>
    </row>
    <row r="3684" spans="2:27" ht="13.5" hidden="1">
      <c r="B3684" s="232" t="s">
        <v>1110</v>
      </c>
      <c r="C3684" s="232" t="s">
        <v>785</v>
      </c>
      <c r="D3684" s="232" t="s">
        <v>985</v>
      </c>
      <c r="E3684" s="232" t="s">
        <v>988</v>
      </c>
      <c r="F3684" s="232">
        <v>12</v>
      </c>
      <c r="G3684" s="232" t="s">
        <v>1308</v>
      </c>
      <c r="H3684" s="233">
        <v>2.1480000000000001</v>
      </c>
      <c r="I3684" s="233">
        <v>0</v>
      </c>
      <c r="J3684" s="233">
        <v>1.6419999999999999</v>
      </c>
      <c r="K3684" s="234">
        <v>6963</v>
      </c>
      <c r="L3684" s="233">
        <v>0.79500000000000004</v>
      </c>
      <c r="M3684" s="234">
        <v>13743</v>
      </c>
      <c r="N3684" s="233">
        <v>0</v>
      </c>
      <c r="O3684" s="233">
        <v>0</v>
      </c>
      <c r="P3684" s="233">
        <v>1.246</v>
      </c>
      <c r="Q3684" s="234">
        <v>15696</v>
      </c>
      <c r="R3684" s="233">
        <v>0.59699999999999998</v>
      </c>
      <c r="S3684" s="234">
        <v>30379</v>
      </c>
      <c r="T3684" s="233">
        <v>0</v>
      </c>
      <c r="U3684" s="235">
        <f t="shared" si="399"/>
        <v>1568.0400000000002</v>
      </c>
      <c r="V3684" s="227">
        <f t="shared" si="400"/>
        <v>1198.6599999999999</v>
      </c>
      <c r="W3684" s="227">
        <f t="shared" si="401"/>
        <v>1160.5999999999999</v>
      </c>
      <c r="X3684" s="227">
        <f t="shared" si="404"/>
        <v>1145.25</v>
      </c>
      <c r="Y3684" s="227">
        <f t="shared" si="402"/>
        <v>909.58</v>
      </c>
      <c r="Z3684" s="227">
        <f t="shared" si="403"/>
        <v>871.81</v>
      </c>
      <c r="AA3684" s="227">
        <f t="shared" si="405"/>
        <v>843.86111111111109</v>
      </c>
    </row>
    <row r="3685" spans="2:27" ht="13.5" hidden="1">
      <c r="B3685" s="232" t="s">
        <v>1110</v>
      </c>
      <c r="C3685" s="232" t="s">
        <v>786</v>
      </c>
      <c r="D3685" s="232" t="s">
        <v>985</v>
      </c>
      <c r="E3685" s="232" t="s">
        <v>988</v>
      </c>
      <c r="F3685" s="232">
        <v>24</v>
      </c>
      <c r="G3685" s="232" t="s">
        <v>1310</v>
      </c>
      <c r="H3685" s="233">
        <v>4.2960000000000003</v>
      </c>
      <c r="I3685" s="233">
        <v>0</v>
      </c>
      <c r="J3685" s="233">
        <v>3.2829999999999999</v>
      </c>
      <c r="K3685" s="234">
        <v>13925</v>
      </c>
      <c r="L3685" s="233">
        <v>1.59</v>
      </c>
      <c r="M3685" s="234">
        <v>27487</v>
      </c>
      <c r="N3685" s="233">
        <v>0</v>
      </c>
      <c r="O3685" s="233">
        <v>0</v>
      </c>
      <c r="P3685" s="233">
        <v>2.492</v>
      </c>
      <c r="Q3685" s="234">
        <v>31392</v>
      </c>
      <c r="R3685" s="233">
        <v>1.1950000000000001</v>
      </c>
      <c r="S3685" s="234">
        <v>60758</v>
      </c>
      <c r="T3685" s="233">
        <v>0</v>
      </c>
      <c r="U3685" s="235">
        <f t="shared" si="399"/>
        <v>3136.0800000000004</v>
      </c>
      <c r="V3685" s="227">
        <f t="shared" si="400"/>
        <v>2396.59</v>
      </c>
      <c r="W3685" s="227">
        <f t="shared" si="401"/>
        <v>2321.1166666666668</v>
      </c>
      <c r="X3685" s="227">
        <f t="shared" si="404"/>
        <v>2290.5833333333335</v>
      </c>
      <c r="Y3685" s="227">
        <f t="shared" si="402"/>
        <v>1819.16</v>
      </c>
      <c r="Z3685" s="227">
        <f t="shared" si="403"/>
        <v>1744.35</v>
      </c>
      <c r="AA3685" s="227">
        <f t="shared" si="405"/>
        <v>1687.7222222222222</v>
      </c>
    </row>
    <row r="3686" spans="2:27" ht="13.5" hidden="1">
      <c r="B3686" s="232" t="s">
        <v>1110</v>
      </c>
      <c r="C3686" s="232" t="s">
        <v>787</v>
      </c>
      <c r="D3686" s="232" t="s">
        <v>985</v>
      </c>
      <c r="E3686" s="232" t="s">
        <v>988</v>
      </c>
      <c r="F3686" s="232">
        <v>2</v>
      </c>
      <c r="G3686" s="232" t="s">
        <v>1311</v>
      </c>
      <c r="H3686" s="233">
        <v>0.35799999999999998</v>
      </c>
      <c r="I3686" s="233">
        <v>0</v>
      </c>
      <c r="J3686" s="233">
        <v>0.27400000000000002</v>
      </c>
      <c r="K3686" s="234">
        <v>1160</v>
      </c>
      <c r="L3686" s="233">
        <v>0.13200000000000001</v>
      </c>
      <c r="M3686" s="234">
        <v>2291</v>
      </c>
      <c r="N3686" s="233">
        <v>0</v>
      </c>
      <c r="O3686" s="233">
        <v>0</v>
      </c>
      <c r="P3686" s="233">
        <v>0.20799999999999999</v>
      </c>
      <c r="Q3686" s="234">
        <v>2616</v>
      </c>
      <c r="R3686" s="233">
        <v>0.1</v>
      </c>
      <c r="S3686" s="234">
        <v>5063</v>
      </c>
      <c r="T3686" s="233">
        <v>0</v>
      </c>
      <c r="U3686" s="235">
        <f t="shared" si="399"/>
        <v>261.33999999999997</v>
      </c>
      <c r="V3686" s="227">
        <f t="shared" si="400"/>
        <v>200.02</v>
      </c>
      <c r="W3686" s="227">
        <f t="shared" si="401"/>
        <v>193.02666666666667</v>
      </c>
      <c r="X3686" s="227">
        <f t="shared" si="404"/>
        <v>190.91666666666666</v>
      </c>
      <c r="Y3686" s="227">
        <f t="shared" si="402"/>
        <v>151.84</v>
      </c>
      <c r="Z3686" s="227">
        <f t="shared" si="403"/>
        <v>145.66666666666669</v>
      </c>
      <c r="AA3686" s="227">
        <f t="shared" si="405"/>
        <v>140.63888888888889</v>
      </c>
    </row>
    <row r="3687" spans="2:27" ht="13.5" hidden="1">
      <c r="B3687" s="232" t="s">
        <v>1110</v>
      </c>
      <c r="C3687" s="232" t="s">
        <v>788</v>
      </c>
      <c r="D3687" s="232" t="s">
        <v>985</v>
      </c>
      <c r="E3687" s="232" t="s">
        <v>988</v>
      </c>
      <c r="F3687" s="232">
        <v>96</v>
      </c>
      <c r="G3687" s="232" t="s">
        <v>1365</v>
      </c>
      <c r="H3687" s="233">
        <v>17.184000000000001</v>
      </c>
      <c r="I3687" s="233">
        <v>0</v>
      </c>
      <c r="J3687" s="233">
        <v>13.132</v>
      </c>
      <c r="K3687" s="234">
        <v>55700</v>
      </c>
      <c r="L3687" s="233">
        <v>6.3579999999999997</v>
      </c>
      <c r="M3687" s="234">
        <v>109946</v>
      </c>
      <c r="N3687" s="233">
        <v>0</v>
      </c>
      <c r="O3687" s="233">
        <v>0</v>
      </c>
      <c r="P3687" s="233">
        <v>9.9670000000000005</v>
      </c>
      <c r="Q3687" s="234">
        <v>125568</v>
      </c>
      <c r="R3687" s="233">
        <v>4.7779999999999996</v>
      </c>
      <c r="S3687" s="234">
        <v>243030</v>
      </c>
      <c r="T3687" s="233">
        <v>0</v>
      </c>
      <c r="U3687" s="235">
        <f t="shared" si="399"/>
        <v>12544.320000000002</v>
      </c>
      <c r="V3687" s="227">
        <f t="shared" si="400"/>
        <v>9586.36</v>
      </c>
      <c r="W3687" s="227">
        <f t="shared" si="401"/>
        <v>9283.006666666668</v>
      </c>
      <c r="X3687" s="227">
        <f t="shared" si="404"/>
        <v>9162.1666666666661</v>
      </c>
      <c r="Y3687" s="227">
        <f t="shared" si="402"/>
        <v>7275.9100000000008</v>
      </c>
      <c r="Z3687" s="227">
        <f t="shared" si="403"/>
        <v>6975.94</v>
      </c>
      <c r="AA3687" s="227">
        <f t="shared" si="405"/>
        <v>6750.833333333333</v>
      </c>
    </row>
    <row r="3688" spans="2:27" ht="13.5" hidden="1">
      <c r="B3688" s="232" t="s">
        <v>1110</v>
      </c>
      <c r="C3688" s="232" t="s">
        <v>789</v>
      </c>
      <c r="D3688" s="232" t="s">
        <v>985</v>
      </c>
      <c r="E3688" s="232" t="s">
        <v>988</v>
      </c>
      <c r="F3688" s="232">
        <v>4</v>
      </c>
      <c r="G3688" s="232" t="s">
        <v>1312</v>
      </c>
      <c r="H3688" s="233">
        <v>0.71599999999999997</v>
      </c>
      <c r="I3688" s="233">
        <v>0</v>
      </c>
      <c r="J3688" s="233">
        <v>0.54700000000000004</v>
      </c>
      <c r="K3688" s="234">
        <v>2321</v>
      </c>
      <c r="L3688" s="233">
        <v>0.26500000000000001</v>
      </c>
      <c r="M3688" s="234">
        <v>4581</v>
      </c>
      <c r="N3688" s="233">
        <v>0</v>
      </c>
      <c r="O3688" s="233">
        <v>0</v>
      </c>
      <c r="P3688" s="233">
        <v>0.41499999999999998</v>
      </c>
      <c r="Q3688" s="234">
        <v>5232</v>
      </c>
      <c r="R3688" s="233">
        <v>0.19900000000000001</v>
      </c>
      <c r="S3688" s="234">
        <v>10126</v>
      </c>
      <c r="T3688" s="233">
        <v>0</v>
      </c>
      <c r="U3688" s="235">
        <f t="shared" si="399"/>
        <v>522.67999999999995</v>
      </c>
      <c r="V3688" s="227">
        <f t="shared" si="400"/>
        <v>399.31</v>
      </c>
      <c r="W3688" s="227">
        <f t="shared" si="401"/>
        <v>386.86666666666667</v>
      </c>
      <c r="X3688" s="227">
        <f t="shared" si="404"/>
        <v>381.75</v>
      </c>
      <c r="Y3688" s="227">
        <f t="shared" si="402"/>
        <v>302.95</v>
      </c>
      <c r="Z3688" s="227">
        <f t="shared" si="403"/>
        <v>290.60333333333335</v>
      </c>
      <c r="AA3688" s="227">
        <f t="shared" si="405"/>
        <v>281.27777777777777</v>
      </c>
    </row>
    <row r="3689" spans="2:27" ht="13.5" hidden="1">
      <c r="B3689" s="232" t="s">
        <v>1110</v>
      </c>
      <c r="C3689" s="232" t="s">
        <v>1366</v>
      </c>
      <c r="D3689" s="232" t="s">
        <v>985</v>
      </c>
      <c r="E3689" s="232" t="s">
        <v>988</v>
      </c>
      <c r="F3689" s="232">
        <v>64</v>
      </c>
      <c r="G3689" s="232" t="s">
        <v>1364</v>
      </c>
      <c r="H3689" s="233">
        <v>9.3859999999999992</v>
      </c>
      <c r="I3689" s="233">
        <v>0</v>
      </c>
      <c r="J3689" s="233">
        <v>7.1070000000000002</v>
      </c>
      <c r="K3689" s="234">
        <v>30261</v>
      </c>
      <c r="L3689" s="233">
        <v>3.4540000000000002</v>
      </c>
      <c r="M3689" s="234">
        <v>59826</v>
      </c>
      <c r="N3689" s="233">
        <v>0</v>
      </c>
      <c r="O3689" s="233">
        <v>0</v>
      </c>
      <c r="P3689" s="233">
        <v>5.92</v>
      </c>
      <c r="Q3689" s="234">
        <v>74887</v>
      </c>
      <c r="R3689" s="233">
        <v>2.85</v>
      </c>
      <c r="S3689" s="234">
        <v>145431</v>
      </c>
      <c r="T3689" s="233">
        <v>0</v>
      </c>
      <c r="U3689" s="235">
        <f t="shared" si="399"/>
        <v>6851.78</v>
      </c>
      <c r="V3689" s="227">
        <f t="shared" si="400"/>
        <v>5188.1100000000006</v>
      </c>
      <c r="W3689" s="227">
        <f t="shared" si="401"/>
        <v>5043.17</v>
      </c>
      <c r="X3689" s="227">
        <f t="shared" si="404"/>
        <v>4985.5</v>
      </c>
      <c r="Y3689" s="227">
        <f t="shared" si="402"/>
        <v>4321.6000000000004</v>
      </c>
      <c r="Z3689" s="227">
        <f t="shared" si="403"/>
        <v>4160.6944444444443</v>
      </c>
      <c r="AA3689" s="227">
        <f t="shared" si="405"/>
        <v>4039.75</v>
      </c>
    </row>
    <row r="3690" spans="2:27" ht="13.5" hidden="1">
      <c r="B3690" s="232" t="s">
        <v>1110</v>
      </c>
      <c r="C3690" s="232" t="s">
        <v>1367</v>
      </c>
      <c r="D3690" s="232" t="s">
        <v>985</v>
      </c>
      <c r="E3690" s="232" t="s">
        <v>988</v>
      </c>
      <c r="F3690" s="232">
        <v>8</v>
      </c>
      <c r="G3690" s="232" t="s">
        <v>1317</v>
      </c>
      <c r="H3690" s="233">
        <v>1.173</v>
      </c>
      <c r="I3690" s="233">
        <v>0</v>
      </c>
      <c r="J3690" s="233">
        <v>0.88800000000000001</v>
      </c>
      <c r="K3690" s="234">
        <v>3783</v>
      </c>
      <c r="L3690" s="233">
        <v>0.432</v>
      </c>
      <c r="M3690" s="234">
        <v>7478</v>
      </c>
      <c r="N3690" s="233">
        <v>0</v>
      </c>
      <c r="O3690" s="233">
        <v>0</v>
      </c>
      <c r="P3690" s="233">
        <v>0.74</v>
      </c>
      <c r="Q3690" s="234">
        <v>9361</v>
      </c>
      <c r="R3690" s="233">
        <v>0.35599999999999998</v>
      </c>
      <c r="S3690" s="234">
        <v>18179</v>
      </c>
      <c r="T3690" s="233">
        <v>0</v>
      </c>
      <c r="U3690" s="235">
        <f t="shared" si="399"/>
        <v>856.29000000000008</v>
      </c>
      <c r="V3690" s="227">
        <f t="shared" si="400"/>
        <v>648.24</v>
      </c>
      <c r="W3690" s="227">
        <f t="shared" si="401"/>
        <v>630.61</v>
      </c>
      <c r="X3690" s="227">
        <f t="shared" si="404"/>
        <v>623.16666666666663</v>
      </c>
      <c r="Y3690" s="227">
        <f t="shared" si="402"/>
        <v>540.20000000000005</v>
      </c>
      <c r="Z3690" s="227">
        <f t="shared" si="403"/>
        <v>519.90777777777771</v>
      </c>
      <c r="AA3690" s="227">
        <f t="shared" si="405"/>
        <v>504.97222222222223</v>
      </c>
    </row>
    <row r="3691" spans="2:27" ht="13.5" hidden="1">
      <c r="B3691" s="232" t="s">
        <v>1110</v>
      </c>
      <c r="C3691" s="232" t="s">
        <v>1368</v>
      </c>
      <c r="D3691" s="232" t="s">
        <v>985</v>
      </c>
      <c r="E3691" s="232" t="s">
        <v>988</v>
      </c>
      <c r="F3691" s="232">
        <v>128</v>
      </c>
      <c r="G3691" s="232" t="s">
        <v>1369</v>
      </c>
      <c r="H3691" s="233">
        <v>18.7712</v>
      </c>
      <c r="I3691" s="233">
        <v>0</v>
      </c>
      <c r="J3691" s="233">
        <v>14.214079999999999</v>
      </c>
      <c r="K3691" s="234">
        <v>60521</v>
      </c>
      <c r="L3691" s="233">
        <v>6.9088000000000003</v>
      </c>
      <c r="M3691" s="234">
        <v>119653</v>
      </c>
      <c r="N3691" s="233">
        <v>0</v>
      </c>
      <c r="O3691" s="233">
        <v>0</v>
      </c>
      <c r="P3691" s="233">
        <v>11.839230000000001</v>
      </c>
      <c r="Q3691" s="234">
        <v>149775</v>
      </c>
      <c r="R3691" s="233">
        <v>5.6992000000000003</v>
      </c>
      <c r="S3691" s="234">
        <v>290861</v>
      </c>
      <c r="T3691" s="233">
        <v>0</v>
      </c>
      <c r="U3691" s="235">
        <f t="shared" si="399"/>
        <v>13702.976000000001</v>
      </c>
      <c r="V3691" s="227">
        <f t="shared" si="400"/>
        <v>10376.278399999999</v>
      </c>
      <c r="W3691" s="227">
        <f t="shared" si="401"/>
        <v>10086.840666666667</v>
      </c>
      <c r="X3691" s="227">
        <f t="shared" si="404"/>
        <v>9971.0833333333339</v>
      </c>
      <c r="Y3691" s="227">
        <f t="shared" si="402"/>
        <v>8642.6378999999997</v>
      </c>
      <c r="Z3691" s="227">
        <f t="shared" si="403"/>
        <v>8320.8326666666671</v>
      </c>
      <c r="AA3691" s="227">
        <f t="shared" si="405"/>
        <v>8079.4722222222226</v>
      </c>
    </row>
    <row r="3692" spans="2:27" ht="13.5" hidden="1">
      <c r="B3692" s="232" t="s">
        <v>1110</v>
      </c>
      <c r="C3692" s="232" t="s">
        <v>1370</v>
      </c>
      <c r="D3692" s="232" t="s">
        <v>985</v>
      </c>
      <c r="E3692" s="232" t="s">
        <v>988</v>
      </c>
      <c r="F3692" s="232">
        <v>16</v>
      </c>
      <c r="G3692" s="232" t="s">
        <v>1316</v>
      </c>
      <c r="H3692" s="233">
        <v>2.3460000000000001</v>
      </c>
      <c r="I3692" s="233">
        <v>0</v>
      </c>
      <c r="J3692" s="233">
        <v>1.7769999999999999</v>
      </c>
      <c r="K3692" s="234">
        <v>7565</v>
      </c>
      <c r="L3692" s="233">
        <v>0.86399999999999999</v>
      </c>
      <c r="M3692" s="234">
        <v>14957</v>
      </c>
      <c r="N3692" s="233">
        <v>0</v>
      </c>
      <c r="O3692" s="233">
        <v>0</v>
      </c>
      <c r="P3692" s="233">
        <v>1.48</v>
      </c>
      <c r="Q3692" s="234">
        <v>18722</v>
      </c>
      <c r="R3692" s="233">
        <v>0.71199999999999997</v>
      </c>
      <c r="S3692" s="234">
        <v>36358</v>
      </c>
      <c r="T3692" s="233">
        <v>0</v>
      </c>
      <c r="U3692" s="235">
        <f t="shared" si="399"/>
        <v>1712.5800000000002</v>
      </c>
      <c r="V3692" s="227">
        <f t="shared" si="400"/>
        <v>1297.21</v>
      </c>
      <c r="W3692" s="227">
        <f t="shared" si="401"/>
        <v>1261.1366666666668</v>
      </c>
      <c r="X3692" s="227">
        <f t="shared" si="404"/>
        <v>1246.4166666666667</v>
      </c>
      <c r="Y3692" s="227">
        <f t="shared" si="402"/>
        <v>1080.4000000000001</v>
      </c>
      <c r="Z3692" s="227">
        <f t="shared" si="403"/>
        <v>1039.8155555555554</v>
      </c>
      <c r="AA3692" s="227">
        <f t="shared" si="405"/>
        <v>1009.9444444444445</v>
      </c>
    </row>
    <row r="3693" spans="2:27" ht="13.5" hidden="1">
      <c r="B3693" s="232" t="s">
        <v>1110</v>
      </c>
      <c r="C3693" s="232" t="s">
        <v>1371</v>
      </c>
      <c r="D3693" s="232" t="s">
        <v>985</v>
      </c>
      <c r="E3693" s="232" t="s">
        <v>988</v>
      </c>
      <c r="F3693" s="232">
        <v>32</v>
      </c>
      <c r="G3693" s="232" t="s">
        <v>1345</v>
      </c>
      <c r="H3693" s="233">
        <v>4.6929999999999996</v>
      </c>
      <c r="I3693" s="233">
        <v>0</v>
      </c>
      <c r="J3693" s="233">
        <v>3.5539999999999998</v>
      </c>
      <c r="K3693" s="234">
        <v>15130</v>
      </c>
      <c r="L3693" s="233">
        <v>1.7270000000000001</v>
      </c>
      <c r="M3693" s="234">
        <v>29913</v>
      </c>
      <c r="N3693" s="233">
        <v>0</v>
      </c>
      <c r="O3693" s="233">
        <v>0</v>
      </c>
      <c r="P3693" s="233">
        <v>2.96</v>
      </c>
      <c r="Q3693" s="234">
        <v>37444</v>
      </c>
      <c r="R3693" s="233">
        <v>1.425</v>
      </c>
      <c r="S3693" s="234">
        <v>72715</v>
      </c>
      <c r="T3693" s="233">
        <v>0</v>
      </c>
      <c r="U3693" s="235">
        <f t="shared" si="399"/>
        <v>3425.89</v>
      </c>
      <c r="V3693" s="227">
        <f t="shared" si="400"/>
        <v>2594.42</v>
      </c>
      <c r="W3693" s="227">
        <f t="shared" si="401"/>
        <v>2521.5433333333331</v>
      </c>
      <c r="X3693" s="227">
        <f t="shared" si="404"/>
        <v>2492.75</v>
      </c>
      <c r="Y3693" s="227">
        <f t="shared" si="402"/>
        <v>2160.8000000000002</v>
      </c>
      <c r="Z3693" s="227">
        <f t="shared" si="403"/>
        <v>2080.3611111111113</v>
      </c>
      <c r="AA3693" s="227">
        <f t="shared" si="405"/>
        <v>2019.8611111111111</v>
      </c>
    </row>
    <row r="3694" spans="2:27" ht="13.5" hidden="1">
      <c r="B3694" s="232" t="s">
        <v>1110</v>
      </c>
      <c r="C3694" s="232" t="s">
        <v>1372</v>
      </c>
      <c r="D3694" s="232" t="s">
        <v>985</v>
      </c>
      <c r="E3694" s="232" t="s">
        <v>988</v>
      </c>
      <c r="F3694" s="232">
        <v>2</v>
      </c>
      <c r="G3694" s="232" t="s">
        <v>1311</v>
      </c>
      <c r="H3694" s="233">
        <v>0.29299999999999998</v>
      </c>
      <c r="I3694" s="233">
        <v>0</v>
      </c>
      <c r="J3694" s="233">
        <v>0.222</v>
      </c>
      <c r="K3694" s="234">
        <v>946</v>
      </c>
      <c r="L3694" s="233">
        <v>0.108</v>
      </c>
      <c r="M3694" s="234">
        <v>1870</v>
      </c>
      <c r="N3694" s="233">
        <v>0</v>
      </c>
      <c r="O3694" s="233">
        <v>0</v>
      </c>
      <c r="P3694" s="233">
        <v>0.185</v>
      </c>
      <c r="Q3694" s="234">
        <v>2340</v>
      </c>
      <c r="R3694" s="233">
        <v>8.8999999999999996E-2</v>
      </c>
      <c r="S3694" s="234">
        <v>4545</v>
      </c>
      <c r="T3694" s="233">
        <v>0</v>
      </c>
      <c r="U3694" s="235">
        <f t="shared" si="399"/>
        <v>213.89</v>
      </c>
      <c r="V3694" s="227">
        <f t="shared" si="400"/>
        <v>162.06</v>
      </c>
      <c r="W3694" s="227">
        <f t="shared" si="401"/>
        <v>157.67333333333335</v>
      </c>
      <c r="X3694" s="227">
        <f t="shared" si="404"/>
        <v>155.83333333333334</v>
      </c>
      <c r="Y3694" s="227">
        <f t="shared" si="402"/>
        <v>135.05000000000001</v>
      </c>
      <c r="Z3694" s="227">
        <f t="shared" si="403"/>
        <v>129.97</v>
      </c>
      <c r="AA3694" s="227">
        <f t="shared" si="405"/>
        <v>126.25</v>
      </c>
    </row>
    <row r="3695" spans="2:27" ht="13.5" hidden="1">
      <c r="B3695" s="232" t="s">
        <v>1110</v>
      </c>
      <c r="C3695" s="232" t="s">
        <v>1373</v>
      </c>
      <c r="D3695" s="232" t="s">
        <v>985</v>
      </c>
      <c r="E3695" s="232" t="s">
        <v>988</v>
      </c>
      <c r="F3695" s="232">
        <v>128</v>
      </c>
      <c r="G3695" s="232" t="s">
        <v>1369</v>
      </c>
      <c r="H3695" s="233">
        <v>18.771000000000001</v>
      </c>
      <c r="I3695" s="233">
        <v>0</v>
      </c>
      <c r="J3695" s="233">
        <v>14.214</v>
      </c>
      <c r="K3695" s="234">
        <v>60521</v>
      </c>
      <c r="L3695" s="233">
        <v>6.9089999999999998</v>
      </c>
      <c r="M3695" s="234">
        <v>119653</v>
      </c>
      <c r="N3695" s="233">
        <v>0</v>
      </c>
      <c r="O3695" s="233">
        <v>0</v>
      </c>
      <c r="P3695" s="233">
        <v>11.839</v>
      </c>
      <c r="Q3695" s="234">
        <v>149775</v>
      </c>
      <c r="R3695" s="233">
        <v>5.6989999999999998</v>
      </c>
      <c r="S3695" s="234">
        <v>290861</v>
      </c>
      <c r="T3695" s="233">
        <v>0</v>
      </c>
      <c r="U3695" s="235">
        <f t="shared" si="399"/>
        <v>13702.83</v>
      </c>
      <c r="V3695" s="227">
        <f t="shared" si="400"/>
        <v>10376.220000000001</v>
      </c>
      <c r="W3695" s="227">
        <f t="shared" si="401"/>
        <v>10086.986666666668</v>
      </c>
      <c r="X3695" s="227">
        <f t="shared" si="404"/>
        <v>9971.0833333333339</v>
      </c>
      <c r="Y3695" s="227">
        <f t="shared" si="402"/>
        <v>8642.4700000000012</v>
      </c>
      <c r="Z3695" s="227">
        <f t="shared" si="403"/>
        <v>8320.6866666666665</v>
      </c>
      <c r="AA3695" s="227">
        <f t="shared" si="405"/>
        <v>8079.4722222222226</v>
      </c>
    </row>
    <row r="3696" spans="2:27" ht="13.5" hidden="1">
      <c r="B3696" s="232" t="s">
        <v>1110</v>
      </c>
      <c r="C3696" s="232" t="s">
        <v>1374</v>
      </c>
      <c r="D3696" s="232" t="s">
        <v>985</v>
      </c>
      <c r="E3696" s="232" t="s">
        <v>988</v>
      </c>
      <c r="F3696" s="232">
        <v>4</v>
      </c>
      <c r="G3696" s="232" t="s">
        <v>1312</v>
      </c>
      <c r="H3696" s="233">
        <v>0.58699999999999997</v>
      </c>
      <c r="I3696" s="233">
        <v>0</v>
      </c>
      <c r="J3696" s="233">
        <v>0.44400000000000001</v>
      </c>
      <c r="K3696" s="234">
        <v>1891</v>
      </c>
      <c r="L3696" s="233">
        <v>0.216</v>
      </c>
      <c r="M3696" s="234">
        <v>3739</v>
      </c>
      <c r="N3696" s="233">
        <v>0</v>
      </c>
      <c r="O3696" s="233">
        <v>0</v>
      </c>
      <c r="P3696" s="233">
        <v>0.37</v>
      </c>
      <c r="Q3696" s="234">
        <v>4680</v>
      </c>
      <c r="R3696" s="233">
        <v>0.17799999999999999</v>
      </c>
      <c r="S3696" s="234">
        <v>9089</v>
      </c>
      <c r="T3696" s="233">
        <v>0</v>
      </c>
      <c r="U3696" s="235">
        <f t="shared" si="399"/>
        <v>428.51</v>
      </c>
      <c r="V3696" s="227">
        <f t="shared" si="400"/>
        <v>324.12</v>
      </c>
      <c r="W3696" s="227">
        <f t="shared" si="401"/>
        <v>315.26333333333332</v>
      </c>
      <c r="X3696" s="227">
        <f t="shared" si="404"/>
        <v>311.58333333333331</v>
      </c>
      <c r="Y3696" s="227">
        <f t="shared" si="402"/>
        <v>270.10000000000002</v>
      </c>
      <c r="Z3696" s="227">
        <f t="shared" si="403"/>
        <v>259.94</v>
      </c>
      <c r="AA3696" s="227">
        <f t="shared" si="405"/>
        <v>252.47222222222223</v>
      </c>
    </row>
    <row r="3697" spans="2:27" ht="13.5" hidden="1">
      <c r="B3697" s="232" t="s">
        <v>1110</v>
      </c>
      <c r="C3697" s="232" t="s">
        <v>790</v>
      </c>
      <c r="D3697" s="232" t="s">
        <v>985</v>
      </c>
      <c r="E3697" s="232" t="s">
        <v>988</v>
      </c>
      <c r="F3697" s="232">
        <v>8</v>
      </c>
      <c r="G3697" s="232" t="s">
        <v>1301</v>
      </c>
      <c r="H3697" s="233">
        <v>1.1000000000000001</v>
      </c>
      <c r="I3697" s="233">
        <v>0</v>
      </c>
      <c r="J3697" s="233">
        <v>0</v>
      </c>
      <c r="K3697" s="234">
        <v>0</v>
      </c>
      <c r="L3697" s="233">
        <v>0</v>
      </c>
      <c r="M3697" s="234">
        <v>0</v>
      </c>
      <c r="N3697" s="233">
        <v>0</v>
      </c>
      <c r="O3697" s="233">
        <v>0</v>
      </c>
      <c r="P3697" s="233">
        <v>0</v>
      </c>
      <c r="Q3697" s="234">
        <v>0</v>
      </c>
      <c r="R3697" s="233">
        <v>0</v>
      </c>
      <c r="S3697" s="234">
        <v>0</v>
      </c>
      <c r="T3697" s="233">
        <v>0</v>
      </c>
      <c r="U3697" s="235">
        <f t="shared" si="399"/>
        <v>803.00000000000011</v>
      </c>
      <c r="V3697" s="227">
        <f t="shared" si="400"/>
        <v>0</v>
      </c>
      <c r="W3697" s="227">
        <f t="shared" si="401"/>
        <v>0</v>
      </c>
      <c r="X3697" s="227">
        <f t="shared" si="404"/>
        <v>0</v>
      </c>
      <c r="Y3697" s="227">
        <f t="shared" si="402"/>
        <v>0</v>
      </c>
      <c r="Z3697" s="227">
        <f t="shared" si="403"/>
        <v>0</v>
      </c>
      <c r="AA3697" s="227">
        <f t="shared" si="405"/>
        <v>0</v>
      </c>
    </row>
    <row r="3698" spans="2:27" ht="13.5" hidden="1">
      <c r="B3698" s="232" t="s">
        <v>1110</v>
      </c>
      <c r="C3698" s="232" t="s">
        <v>791</v>
      </c>
      <c r="D3698" s="232" t="s">
        <v>985</v>
      </c>
      <c r="E3698" s="232" t="s">
        <v>988</v>
      </c>
      <c r="F3698" s="232">
        <v>2</v>
      </c>
      <c r="G3698" s="232" t="s">
        <v>1307</v>
      </c>
      <c r="H3698" s="233">
        <v>0.27500000000000002</v>
      </c>
      <c r="I3698" s="233">
        <v>0</v>
      </c>
      <c r="J3698" s="233">
        <v>0</v>
      </c>
      <c r="K3698" s="234">
        <v>0</v>
      </c>
      <c r="L3698" s="233">
        <v>0</v>
      </c>
      <c r="M3698" s="234">
        <v>0</v>
      </c>
      <c r="N3698" s="233">
        <v>0</v>
      </c>
      <c r="O3698" s="233">
        <v>0</v>
      </c>
      <c r="P3698" s="233">
        <v>0</v>
      </c>
      <c r="Q3698" s="234">
        <v>0</v>
      </c>
      <c r="R3698" s="233">
        <v>0</v>
      </c>
      <c r="S3698" s="234">
        <v>0</v>
      </c>
      <c r="T3698" s="233">
        <v>0</v>
      </c>
      <c r="U3698" s="235">
        <f t="shared" si="399"/>
        <v>200.75000000000003</v>
      </c>
      <c r="V3698" s="227">
        <f t="shared" si="400"/>
        <v>0</v>
      </c>
      <c r="W3698" s="227">
        <f t="shared" si="401"/>
        <v>0</v>
      </c>
      <c r="X3698" s="227">
        <f t="shared" si="404"/>
        <v>0</v>
      </c>
      <c r="Y3698" s="227">
        <f t="shared" si="402"/>
        <v>0</v>
      </c>
      <c r="Z3698" s="227">
        <f t="shared" si="403"/>
        <v>0</v>
      </c>
      <c r="AA3698" s="227">
        <f t="shared" si="405"/>
        <v>0</v>
      </c>
    </row>
    <row r="3699" spans="2:27" ht="13.5" hidden="1">
      <c r="B3699" s="232" t="s">
        <v>1110</v>
      </c>
      <c r="C3699" s="232" t="s">
        <v>792</v>
      </c>
      <c r="D3699" s="232" t="s">
        <v>985</v>
      </c>
      <c r="E3699" s="232" t="s">
        <v>988</v>
      </c>
      <c r="F3699" s="232">
        <v>1</v>
      </c>
      <c r="G3699" s="232" t="s">
        <v>1305</v>
      </c>
      <c r="H3699" s="233">
        <v>0.13700000000000001</v>
      </c>
      <c r="I3699" s="233">
        <v>0</v>
      </c>
      <c r="J3699" s="233">
        <v>0</v>
      </c>
      <c r="K3699" s="234">
        <v>0</v>
      </c>
      <c r="L3699" s="233">
        <v>0</v>
      </c>
      <c r="M3699" s="234">
        <v>0</v>
      </c>
      <c r="N3699" s="233">
        <v>0</v>
      </c>
      <c r="O3699" s="233">
        <v>0</v>
      </c>
      <c r="P3699" s="233">
        <v>0</v>
      </c>
      <c r="Q3699" s="234">
        <v>0</v>
      </c>
      <c r="R3699" s="233">
        <v>0</v>
      </c>
      <c r="S3699" s="234">
        <v>0</v>
      </c>
      <c r="T3699" s="233">
        <v>0</v>
      </c>
      <c r="U3699" s="235">
        <f t="shared" si="399"/>
        <v>100.01</v>
      </c>
      <c r="V3699" s="227">
        <f t="shared" si="400"/>
        <v>0</v>
      </c>
      <c r="W3699" s="227">
        <f t="shared" si="401"/>
        <v>0</v>
      </c>
      <c r="X3699" s="227">
        <f t="shared" si="404"/>
        <v>0</v>
      </c>
      <c r="Y3699" s="227">
        <f t="shared" si="402"/>
        <v>0</v>
      </c>
      <c r="Z3699" s="227">
        <f t="shared" si="403"/>
        <v>0</v>
      </c>
      <c r="AA3699" s="227">
        <f t="shared" si="405"/>
        <v>0</v>
      </c>
    </row>
    <row r="3700" spans="2:27" ht="13.5" hidden="1">
      <c r="B3700" s="232" t="s">
        <v>1110</v>
      </c>
      <c r="C3700" s="232" t="s">
        <v>793</v>
      </c>
      <c r="D3700" s="232" t="s">
        <v>985</v>
      </c>
      <c r="E3700" s="232" t="s">
        <v>988</v>
      </c>
      <c r="F3700" s="232">
        <v>4</v>
      </c>
      <c r="G3700" s="232" t="s">
        <v>1299</v>
      </c>
      <c r="H3700" s="233">
        <v>0.55000000000000004</v>
      </c>
      <c r="I3700" s="233">
        <v>0</v>
      </c>
      <c r="J3700" s="233">
        <v>0</v>
      </c>
      <c r="K3700" s="234">
        <v>0</v>
      </c>
      <c r="L3700" s="233">
        <v>0</v>
      </c>
      <c r="M3700" s="234">
        <v>0</v>
      </c>
      <c r="N3700" s="233">
        <v>0</v>
      </c>
      <c r="O3700" s="233">
        <v>0</v>
      </c>
      <c r="P3700" s="233">
        <v>0</v>
      </c>
      <c r="Q3700" s="234">
        <v>0</v>
      </c>
      <c r="R3700" s="233">
        <v>0</v>
      </c>
      <c r="S3700" s="234">
        <v>0</v>
      </c>
      <c r="T3700" s="233">
        <v>0</v>
      </c>
      <c r="U3700" s="235">
        <f t="shared" si="399"/>
        <v>401.50000000000006</v>
      </c>
      <c r="V3700" s="227">
        <f t="shared" si="400"/>
        <v>0</v>
      </c>
      <c r="W3700" s="227">
        <f t="shared" si="401"/>
        <v>0</v>
      </c>
      <c r="X3700" s="227">
        <f t="shared" si="404"/>
        <v>0</v>
      </c>
      <c r="Y3700" s="227">
        <f t="shared" si="402"/>
        <v>0</v>
      </c>
      <c r="Z3700" s="227">
        <f t="shared" si="403"/>
        <v>0</v>
      </c>
      <c r="AA3700" s="227">
        <f t="shared" si="405"/>
        <v>0</v>
      </c>
    </row>
    <row r="3701" spans="2:27" ht="13.5" hidden="1">
      <c r="B3701" s="232" t="s">
        <v>1110</v>
      </c>
      <c r="C3701" s="232" t="s">
        <v>794</v>
      </c>
      <c r="D3701" s="232" t="s">
        <v>985</v>
      </c>
      <c r="E3701" s="232" t="s">
        <v>988</v>
      </c>
      <c r="F3701" s="232">
        <v>40</v>
      </c>
      <c r="G3701" s="232" t="s">
        <v>1376</v>
      </c>
      <c r="H3701" s="233">
        <v>4.3</v>
      </c>
      <c r="I3701" s="233">
        <v>0</v>
      </c>
      <c r="J3701" s="233">
        <v>3.31</v>
      </c>
      <c r="K3701" s="234">
        <v>14191</v>
      </c>
      <c r="L3701" s="233">
        <v>1.62</v>
      </c>
      <c r="M3701" s="234">
        <v>28137</v>
      </c>
      <c r="N3701" s="233">
        <v>0</v>
      </c>
      <c r="O3701" s="233">
        <v>0</v>
      </c>
      <c r="P3701" s="233">
        <v>2.92</v>
      </c>
      <c r="Q3701" s="234">
        <v>37317</v>
      </c>
      <c r="R3701" s="233">
        <v>1.42</v>
      </c>
      <c r="S3701" s="234">
        <v>73058</v>
      </c>
      <c r="T3701" s="233">
        <v>0</v>
      </c>
      <c r="U3701" s="235">
        <f t="shared" si="399"/>
        <v>3139</v>
      </c>
      <c r="V3701" s="227">
        <f t="shared" si="400"/>
        <v>2416.3000000000002</v>
      </c>
      <c r="W3701" s="227">
        <f t="shared" si="401"/>
        <v>2365.1833333333334</v>
      </c>
      <c r="X3701" s="227">
        <f t="shared" si="404"/>
        <v>2344.75</v>
      </c>
      <c r="Y3701" s="227">
        <f t="shared" si="402"/>
        <v>2131.6</v>
      </c>
      <c r="Z3701" s="227">
        <f t="shared" si="403"/>
        <v>2073.1833333333334</v>
      </c>
      <c r="AA3701" s="227">
        <f t="shared" si="405"/>
        <v>2029.3888888888889</v>
      </c>
    </row>
    <row r="3702" spans="2:27" ht="13.5" hidden="1">
      <c r="B3702" s="232" t="s">
        <v>1110</v>
      </c>
      <c r="C3702" s="232" t="s">
        <v>795</v>
      </c>
      <c r="D3702" s="232" t="s">
        <v>985</v>
      </c>
      <c r="E3702" s="232" t="s">
        <v>988</v>
      </c>
      <c r="F3702" s="232">
        <v>64</v>
      </c>
      <c r="G3702" s="232" t="s">
        <v>1345</v>
      </c>
      <c r="H3702" s="233">
        <v>6.88</v>
      </c>
      <c r="I3702" s="233">
        <v>0</v>
      </c>
      <c r="J3702" s="233">
        <v>5.2960000000000003</v>
      </c>
      <c r="K3702" s="234">
        <v>22706</v>
      </c>
      <c r="L3702" s="233">
        <v>2.5920000000000001</v>
      </c>
      <c r="M3702" s="234">
        <v>45020</v>
      </c>
      <c r="N3702" s="233">
        <v>0</v>
      </c>
      <c r="O3702" s="233">
        <v>0</v>
      </c>
      <c r="P3702" s="233">
        <v>4.6719999999999997</v>
      </c>
      <c r="Q3702" s="234">
        <v>59708</v>
      </c>
      <c r="R3702" s="233">
        <v>2.2719999999999998</v>
      </c>
      <c r="S3702" s="234">
        <v>116893</v>
      </c>
      <c r="T3702" s="233">
        <v>0</v>
      </c>
      <c r="U3702" s="235">
        <f t="shared" si="399"/>
        <v>5022.3999999999996</v>
      </c>
      <c r="V3702" s="227">
        <f t="shared" si="400"/>
        <v>3866.0800000000004</v>
      </c>
      <c r="W3702" s="227">
        <f t="shared" si="401"/>
        <v>3784.3266666666668</v>
      </c>
      <c r="X3702" s="227">
        <f t="shared" si="404"/>
        <v>3751.6666666666665</v>
      </c>
      <c r="Y3702" s="227">
        <f t="shared" si="402"/>
        <v>3410.56</v>
      </c>
      <c r="Z3702" s="227">
        <f t="shared" si="403"/>
        <v>3317.1155555555556</v>
      </c>
      <c r="AA3702" s="227">
        <f t="shared" si="405"/>
        <v>3247.0277777777778</v>
      </c>
    </row>
    <row r="3703" spans="2:27" ht="13.5" hidden="1">
      <c r="B3703" s="232" t="s">
        <v>1110</v>
      </c>
      <c r="C3703" s="232" t="s">
        <v>796</v>
      </c>
      <c r="D3703" s="232" t="s">
        <v>985</v>
      </c>
      <c r="E3703" s="232" t="s">
        <v>988</v>
      </c>
      <c r="F3703" s="232">
        <v>8</v>
      </c>
      <c r="G3703" s="232" t="s">
        <v>1312</v>
      </c>
      <c r="H3703" s="233">
        <v>0.86</v>
      </c>
      <c r="I3703" s="233">
        <v>0</v>
      </c>
      <c r="J3703" s="233">
        <v>0.66200000000000003</v>
      </c>
      <c r="K3703" s="234">
        <v>2838</v>
      </c>
      <c r="L3703" s="233">
        <v>0.32400000000000001</v>
      </c>
      <c r="M3703" s="234">
        <v>5627</v>
      </c>
      <c r="N3703" s="233">
        <v>0</v>
      </c>
      <c r="O3703" s="233">
        <v>0</v>
      </c>
      <c r="P3703" s="233">
        <v>0.58399999999999996</v>
      </c>
      <c r="Q3703" s="234">
        <v>7463</v>
      </c>
      <c r="R3703" s="233">
        <v>0.28399999999999997</v>
      </c>
      <c r="S3703" s="234">
        <v>14612</v>
      </c>
      <c r="T3703" s="233">
        <v>0</v>
      </c>
      <c r="U3703" s="235">
        <f t="shared" si="399"/>
        <v>627.79999999999995</v>
      </c>
      <c r="V3703" s="227">
        <f t="shared" si="400"/>
        <v>483.26000000000005</v>
      </c>
      <c r="W3703" s="227">
        <f t="shared" si="401"/>
        <v>473.02</v>
      </c>
      <c r="X3703" s="227">
        <f t="shared" si="404"/>
        <v>468.91666666666669</v>
      </c>
      <c r="Y3703" s="227">
        <f t="shared" si="402"/>
        <v>426.32</v>
      </c>
      <c r="Z3703" s="227">
        <f t="shared" si="403"/>
        <v>414.62555555555554</v>
      </c>
      <c r="AA3703" s="227">
        <f t="shared" si="405"/>
        <v>405.88888888888891</v>
      </c>
    </row>
    <row r="3704" spans="2:27" ht="13.5" hidden="1">
      <c r="B3704" s="232" t="s">
        <v>1110</v>
      </c>
      <c r="C3704" s="232" t="s">
        <v>797</v>
      </c>
      <c r="D3704" s="232" t="s">
        <v>985</v>
      </c>
      <c r="E3704" s="232" t="s">
        <v>988</v>
      </c>
      <c r="F3704" s="232">
        <v>16</v>
      </c>
      <c r="G3704" s="232" t="s">
        <v>1317</v>
      </c>
      <c r="H3704" s="233">
        <v>1.72</v>
      </c>
      <c r="I3704" s="233">
        <v>0</v>
      </c>
      <c r="J3704" s="233">
        <v>1.3240000000000001</v>
      </c>
      <c r="K3704" s="234">
        <v>5676</v>
      </c>
      <c r="L3704" s="233">
        <v>0.64800000000000002</v>
      </c>
      <c r="M3704" s="234">
        <v>11255</v>
      </c>
      <c r="N3704" s="233">
        <v>0</v>
      </c>
      <c r="O3704" s="233">
        <v>0</v>
      </c>
      <c r="P3704" s="233">
        <v>1.1679999999999999</v>
      </c>
      <c r="Q3704" s="234">
        <v>14927</v>
      </c>
      <c r="R3704" s="233">
        <v>0.56799999999999995</v>
      </c>
      <c r="S3704" s="234">
        <v>29223</v>
      </c>
      <c r="T3704" s="233">
        <v>0</v>
      </c>
      <c r="U3704" s="235">
        <f t="shared" si="399"/>
        <v>1255.5999999999999</v>
      </c>
      <c r="V3704" s="227">
        <f t="shared" si="400"/>
        <v>966.5200000000001</v>
      </c>
      <c r="W3704" s="227">
        <f t="shared" si="401"/>
        <v>946.04</v>
      </c>
      <c r="X3704" s="227">
        <f t="shared" si="404"/>
        <v>937.91666666666663</v>
      </c>
      <c r="Y3704" s="227">
        <f t="shared" si="402"/>
        <v>852.64</v>
      </c>
      <c r="Z3704" s="227">
        <f t="shared" si="403"/>
        <v>829.2788888888889</v>
      </c>
      <c r="AA3704" s="227">
        <f t="shared" si="405"/>
        <v>811.75</v>
      </c>
    </row>
    <row r="3705" spans="2:27" ht="13.5" hidden="1">
      <c r="B3705" s="232" t="s">
        <v>1110</v>
      </c>
      <c r="C3705" s="232" t="s">
        <v>798</v>
      </c>
      <c r="D3705" s="232" t="s">
        <v>985</v>
      </c>
      <c r="E3705" s="232" t="s">
        <v>988</v>
      </c>
      <c r="F3705" s="232">
        <v>2</v>
      </c>
      <c r="G3705" s="232" t="s">
        <v>1315</v>
      </c>
      <c r="H3705" s="233">
        <v>0.215</v>
      </c>
      <c r="I3705" s="233">
        <v>0</v>
      </c>
      <c r="J3705" s="233">
        <v>0.16550000000000001</v>
      </c>
      <c r="K3705" s="234">
        <v>710</v>
      </c>
      <c r="L3705" s="233">
        <v>8.1000000000000003E-2</v>
      </c>
      <c r="M3705" s="234">
        <v>1407</v>
      </c>
      <c r="N3705" s="233">
        <v>0</v>
      </c>
      <c r="O3705" s="233">
        <v>0</v>
      </c>
      <c r="P3705" s="233">
        <v>0.14599999999999999</v>
      </c>
      <c r="Q3705" s="234">
        <v>1866</v>
      </c>
      <c r="R3705" s="233">
        <v>7.0999999999999994E-2</v>
      </c>
      <c r="S3705" s="234">
        <v>3653</v>
      </c>
      <c r="T3705" s="233">
        <v>0</v>
      </c>
      <c r="U3705" s="235">
        <f t="shared" si="399"/>
        <v>156.94999999999999</v>
      </c>
      <c r="V3705" s="227">
        <f t="shared" si="400"/>
        <v>120.81500000000001</v>
      </c>
      <c r="W3705" s="227">
        <f t="shared" si="401"/>
        <v>118.29666666666667</v>
      </c>
      <c r="X3705" s="227">
        <f t="shared" si="404"/>
        <v>117.25</v>
      </c>
      <c r="Y3705" s="227">
        <f t="shared" si="402"/>
        <v>106.58</v>
      </c>
      <c r="Z3705" s="227">
        <f t="shared" si="403"/>
        <v>103.66333333333333</v>
      </c>
      <c r="AA3705" s="227">
        <f t="shared" si="405"/>
        <v>101.47222222222223</v>
      </c>
    </row>
    <row r="3706" spans="2:27" ht="13.5" hidden="1">
      <c r="B3706" s="232" t="s">
        <v>1110</v>
      </c>
      <c r="C3706" s="232" t="s">
        <v>799</v>
      </c>
      <c r="D3706" s="232" t="s">
        <v>985</v>
      </c>
      <c r="E3706" s="232" t="s">
        <v>988</v>
      </c>
      <c r="F3706" s="232">
        <v>4</v>
      </c>
      <c r="G3706" s="232" t="s">
        <v>1311</v>
      </c>
      <c r="H3706" s="233">
        <v>0.43</v>
      </c>
      <c r="I3706" s="233">
        <v>0</v>
      </c>
      <c r="J3706" s="233">
        <v>0.33100000000000002</v>
      </c>
      <c r="K3706" s="234">
        <v>1419</v>
      </c>
      <c r="L3706" s="233">
        <v>0.16200000000000001</v>
      </c>
      <c r="M3706" s="234">
        <v>2814</v>
      </c>
      <c r="N3706" s="233">
        <v>0</v>
      </c>
      <c r="O3706" s="233">
        <v>0</v>
      </c>
      <c r="P3706" s="233">
        <v>0.29199999999999998</v>
      </c>
      <c r="Q3706" s="234">
        <v>3732</v>
      </c>
      <c r="R3706" s="233">
        <v>0.14199999999999999</v>
      </c>
      <c r="S3706" s="234">
        <v>7306</v>
      </c>
      <c r="T3706" s="233">
        <v>0</v>
      </c>
      <c r="U3706" s="235">
        <f t="shared" si="399"/>
        <v>313.89999999999998</v>
      </c>
      <c r="V3706" s="227">
        <f t="shared" si="400"/>
        <v>241.63000000000002</v>
      </c>
      <c r="W3706" s="227">
        <f t="shared" si="401"/>
        <v>236.51</v>
      </c>
      <c r="X3706" s="227">
        <f t="shared" si="404"/>
        <v>234.5</v>
      </c>
      <c r="Y3706" s="227">
        <f t="shared" si="402"/>
        <v>213.16</v>
      </c>
      <c r="Z3706" s="227">
        <f t="shared" si="403"/>
        <v>207.32666666666665</v>
      </c>
      <c r="AA3706" s="227">
        <f t="shared" si="405"/>
        <v>202.94444444444446</v>
      </c>
    </row>
    <row r="3707" spans="2:27" ht="13.5" hidden="1">
      <c r="B3707" s="232" t="s">
        <v>1110</v>
      </c>
      <c r="C3707" s="232" t="s">
        <v>800</v>
      </c>
      <c r="D3707" s="232" t="s">
        <v>985</v>
      </c>
      <c r="E3707" s="232" t="s">
        <v>988</v>
      </c>
      <c r="F3707" s="232">
        <v>48</v>
      </c>
      <c r="G3707" s="232" t="s">
        <v>1310</v>
      </c>
      <c r="H3707" s="233">
        <v>5.04</v>
      </c>
      <c r="I3707" s="233">
        <v>0</v>
      </c>
      <c r="J3707" s="233">
        <v>3.972</v>
      </c>
      <c r="K3707" s="234">
        <v>17029</v>
      </c>
      <c r="L3707" s="233">
        <v>1.944</v>
      </c>
      <c r="M3707" s="234">
        <v>33765</v>
      </c>
      <c r="N3707" s="233">
        <v>0</v>
      </c>
      <c r="O3707" s="233">
        <v>0</v>
      </c>
      <c r="P3707" s="233">
        <v>3.431</v>
      </c>
      <c r="Q3707" s="234">
        <v>43898</v>
      </c>
      <c r="R3707" s="233">
        <v>1.67</v>
      </c>
      <c r="S3707" s="234">
        <v>86010</v>
      </c>
      <c r="T3707" s="233">
        <v>0</v>
      </c>
      <c r="U3707" s="235">
        <f t="shared" si="399"/>
        <v>3679.2</v>
      </c>
      <c r="V3707" s="227">
        <f t="shared" si="400"/>
        <v>2899.56</v>
      </c>
      <c r="W3707" s="227">
        <f t="shared" si="401"/>
        <v>2838.2033333333329</v>
      </c>
      <c r="X3707" s="227">
        <f t="shared" si="404"/>
        <v>2813.75</v>
      </c>
      <c r="Y3707" s="227">
        <f t="shared" si="402"/>
        <v>2504.63</v>
      </c>
      <c r="Z3707" s="227">
        <f t="shared" si="403"/>
        <v>2438.4888888888891</v>
      </c>
      <c r="AA3707" s="227">
        <f t="shared" si="405"/>
        <v>2389.1666666666665</v>
      </c>
    </row>
    <row r="3708" spans="2:27" ht="13.5" hidden="1">
      <c r="B3708" s="232" t="s">
        <v>1110</v>
      </c>
      <c r="C3708" s="232" t="s">
        <v>801</v>
      </c>
      <c r="D3708" s="232" t="s">
        <v>985</v>
      </c>
      <c r="E3708" s="232" t="s">
        <v>988</v>
      </c>
      <c r="F3708" s="232">
        <v>64</v>
      </c>
      <c r="G3708" s="232" t="s">
        <v>1345</v>
      </c>
      <c r="H3708" s="233">
        <v>6.72</v>
      </c>
      <c r="I3708" s="233">
        <v>0</v>
      </c>
      <c r="J3708" s="233">
        <v>5.2960000000000003</v>
      </c>
      <c r="K3708" s="234">
        <v>22706</v>
      </c>
      <c r="L3708" s="233">
        <v>2.5920000000000001</v>
      </c>
      <c r="M3708" s="234">
        <v>45019</v>
      </c>
      <c r="N3708" s="233">
        <v>0</v>
      </c>
      <c r="O3708" s="233">
        <v>0</v>
      </c>
      <c r="P3708" s="233">
        <v>4.5750000000000002</v>
      </c>
      <c r="Q3708" s="234">
        <v>58531</v>
      </c>
      <c r="R3708" s="233">
        <v>2.2269999999999999</v>
      </c>
      <c r="S3708" s="234">
        <v>114680</v>
      </c>
      <c r="T3708" s="233">
        <v>0</v>
      </c>
      <c r="U3708" s="235">
        <f t="shared" si="399"/>
        <v>4905.5999999999995</v>
      </c>
      <c r="V3708" s="227">
        <f t="shared" si="400"/>
        <v>3866.0800000000004</v>
      </c>
      <c r="W3708" s="227">
        <f t="shared" si="401"/>
        <v>3784.3266666666668</v>
      </c>
      <c r="X3708" s="227">
        <f t="shared" si="404"/>
        <v>3751.5833333333335</v>
      </c>
      <c r="Y3708" s="227">
        <f t="shared" si="402"/>
        <v>3339.75</v>
      </c>
      <c r="Z3708" s="227">
        <f t="shared" si="403"/>
        <v>3251.5711111111109</v>
      </c>
      <c r="AA3708" s="227">
        <f t="shared" si="405"/>
        <v>3185.5555555555557</v>
      </c>
    </row>
    <row r="3709" spans="2:27" ht="13.5" hidden="1">
      <c r="B3709" s="232" t="s">
        <v>1110</v>
      </c>
      <c r="C3709" s="232" t="s">
        <v>802</v>
      </c>
      <c r="D3709" s="232" t="s">
        <v>985</v>
      </c>
      <c r="E3709" s="232" t="s">
        <v>988</v>
      </c>
      <c r="F3709" s="232">
        <v>96</v>
      </c>
      <c r="G3709" s="232" t="s">
        <v>1356</v>
      </c>
      <c r="H3709" s="233">
        <v>10.08</v>
      </c>
      <c r="I3709" s="233">
        <v>0</v>
      </c>
      <c r="J3709" s="233">
        <v>7.944</v>
      </c>
      <c r="K3709" s="234">
        <v>34059</v>
      </c>
      <c r="L3709" s="233">
        <v>3.8879999999999999</v>
      </c>
      <c r="M3709" s="234">
        <v>67529</v>
      </c>
      <c r="N3709" s="233">
        <v>0</v>
      </c>
      <c r="O3709" s="233">
        <v>0</v>
      </c>
      <c r="P3709" s="233">
        <v>6.8630000000000004</v>
      </c>
      <c r="Q3709" s="234">
        <v>87796</v>
      </c>
      <c r="R3709" s="233">
        <v>3.3410000000000002</v>
      </c>
      <c r="S3709" s="234">
        <v>172020</v>
      </c>
      <c r="T3709" s="233">
        <v>0</v>
      </c>
      <c r="U3709" s="235">
        <f t="shared" si="399"/>
        <v>7358.4</v>
      </c>
      <c r="V3709" s="227">
        <f t="shared" si="400"/>
        <v>5799.12</v>
      </c>
      <c r="W3709" s="227">
        <f t="shared" si="401"/>
        <v>5676.49</v>
      </c>
      <c r="X3709" s="227">
        <f t="shared" si="404"/>
        <v>5627.416666666667</v>
      </c>
      <c r="Y3709" s="227">
        <f t="shared" si="402"/>
        <v>5009.9900000000007</v>
      </c>
      <c r="Z3709" s="227">
        <f t="shared" si="403"/>
        <v>4877.7077777777777</v>
      </c>
      <c r="AA3709" s="227">
        <f t="shared" si="405"/>
        <v>4778.333333333333</v>
      </c>
    </row>
    <row r="3710" spans="2:27" ht="13.5" hidden="1">
      <c r="B3710" s="232" t="s">
        <v>1110</v>
      </c>
      <c r="C3710" s="232" t="s">
        <v>803</v>
      </c>
      <c r="D3710" s="232" t="s">
        <v>985</v>
      </c>
      <c r="E3710" s="232" t="s">
        <v>988</v>
      </c>
      <c r="F3710" s="232">
        <v>8</v>
      </c>
      <c r="G3710" s="232" t="s">
        <v>1312</v>
      </c>
      <c r="H3710" s="233">
        <v>0.84</v>
      </c>
      <c r="I3710" s="233">
        <v>0</v>
      </c>
      <c r="J3710" s="233">
        <v>0.66200000000000003</v>
      </c>
      <c r="K3710" s="234">
        <v>2838</v>
      </c>
      <c r="L3710" s="233">
        <v>0.32400000000000001</v>
      </c>
      <c r="M3710" s="234">
        <v>5627</v>
      </c>
      <c r="N3710" s="233">
        <v>0</v>
      </c>
      <c r="O3710" s="233">
        <v>0</v>
      </c>
      <c r="P3710" s="233">
        <v>0.57199999999999995</v>
      </c>
      <c r="Q3710" s="234">
        <v>7316</v>
      </c>
      <c r="R3710" s="233">
        <v>0.27800000000000002</v>
      </c>
      <c r="S3710" s="234">
        <v>14335</v>
      </c>
      <c r="T3710" s="233">
        <v>0</v>
      </c>
      <c r="U3710" s="235">
        <f t="shared" si="399"/>
        <v>613.19999999999993</v>
      </c>
      <c r="V3710" s="227">
        <f t="shared" si="400"/>
        <v>483.26000000000005</v>
      </c>
      <c r="W3710" s="227">
        <f t="shared" si="401"/>
        <v>473.02</v>
      </c>
      <c r="X3710" s="227">
        <f t="shared" si="404"/>
        <v>468.91666666666669</v>
      </c>
      <c r="Y3710" s="227">
        <f t="shared" si="402"/>
        <v>417.55999999999995</v>
      </c>
      <c r="Z3710" s="227">
        <f t="shared" si="403"/>
        <v>406.16222222222223</v>
      </c>
      <c r="AA3710" s="227">
        <f t="shared" si="405"/>
        <v>398.19444444444446</v>
      </c>
    </row>
    <row r="3711" spans="2:27" ht="13.5" hidden="1">
      <c r="B3711" s="232" t="s">
        <v>1110</v>
      </c>
      <c r="C3711" s="232" t="s">
        <v>804</v>
      </c>
      <c r="D3711" s="232" t="s">
        <v>985</v>
      </c>
      <c r="E3711" s="232" t="s">
        <v>988</v>
      </c>
      <c r="F3711" s="232">
        <v>16</v>
      </c>
      <c r="G3711" s="232" t="s">
        <v>1317</v>
      </c>
      <c r="H3711" s="233">
        <v>1.68</v>
      </c>
      <c r="I3711" s="233">
        <v>0</v>
      </c>
      <c r="J3711" s="233">
        <v>1.3240000000000001</v>
      </c>
      <c r="K3711" s="234">
        <v>5676</v>
      </c>
      <c r="L3711" s="233">
        <v>0.64800000000000002</v>
      </c>
      <c r="M3711" s="234">
        <v>11255</v>
      </c>
      <c r="N3711" s="233">
        <v>0</v>
      </c>
      <c r="O3711" s="233">
        <v>0</v>
      </c>
      <c r="P3711" s="233">
        <v>1.1439999999999999</v>
      </c>
      <c r="Q3711" s="234">
        <v>14633</v>
      </c>
      <c r="R3711" s="233">
        <v>0.55700000000000005</v>
      </c>
      <c r="S3711" s="234">
        <v>28670</v>
      </c>
      <c r="T3711" s="233">
        <v>0</v>
      </c>
      <c r="U3711" s="235">
        <f t="shared" si="399"/>
        <v>1226.3999999999999</v>
      </c>
      <c r="V3711" s="227">
        <f t="shared" si="400"/>
        <v>966.5200000000001</v>
      </c>
      <c r="W3711" s="227">
        <f t="shared" si="401"/>
        <v>946.04</v>
      </c>
      <c r="X3711" s="227">
        <f t="shared" si="404"/>
        <v>937.91666666666663</v>
      </c>
      <c r="Y3711" s="227">
        <f t="shared" si="402"/>
        <v>835.11999999999989</v>
      </c>
      <c r="Z3711" s="227">
        <f t="shared" si="403"/>
        <v>813.0822222222223</v>
      </c>
      <c r="AA3711" s="227">
        <f t="shared" si="405"/>
        <v>796.38888888888891</v>
      </c>
    </row>
    <row r="3712" spans="2:27" ht="13.5" hidden="1">
      <c r="B3712" s="232" t="s">
        <v>1110</v>
      </c>
      <c r="C3712" s="232" t="s">
        <v>805</v>
      </c>
      <c r="D3712" s="232" t="s">
        <v>985</v>
      </c>
      <c r="E3712" s="232" t="s">
        <v>988</v>
      </c>
      <c r="F3712" s="232">
        <v>32</v>
      </c>
      <c r="G3712" s="232" t="s">
        <v>1316</v>
      </c>
      <c r="H3712" s="233">
        <v>3.36</v>
      </c>
      <c r="I3712" s="233">
        <v>0</v>
      </c>
      <c r="J3712" s="233">
        <v>2.6480000000000001</v>
      </c>
      <c r="K3712" s="234">
        <v>11353</v>
      </c>
      <c r="L3712" s="233">
        <v>1.296</v>
      </c>
      <c r="M3712" s="234">
        <v>22510</v>
      </c>
      <c r="N3712" s="233">
        <v>0</v>
      </c>
      <c r="O3712" s="233">
        <v>0</v>
      </c>
      <c r="P3712" s="233">
        <v>2.2879999999999998</v>
      </c>
      <c r="Q3712" s="234">
        <v>29265</v>
      </c>
      <c r="R3712" s="233">
        <v>1.1140000000000001</v>
      </c>
      <c r="S3712" s="234">
        <v>57340</v>
      </c>
      <c r="T3712" s="233">
        <v>0</v>
      </c>
      <c r="U3712" s="235">
        <f t="shared" si="399"/>
        <v>2452.7999999999997</v>
      </c>
      <c r="V3712" s="227">
        <f t="shared" si="400"/>
        <v>1933.0400000000002</v>
      </c>
      <c r="W3712" s="227">
        <f t="shared" si="401"/>
        <v>1892.1633333333334</v>
      </c>
      <c r="X3712" s="227">
        <f t="shared" si="404"/>
        <v>1875.8333333333333</v>
      </c>
      <c r="Y3712" s="227">
        <f t="shared" si="402"/>
        <v>1670.2399999999998</v>
      </c>
      <c r="Z3712" s="227">
        <f t="shared" si="403"/>
        <v>1626.1366666666668</v>
      </c>
      <c r="AA3712" s="227">
        <f t="shared" si="405"/>
        <v>1592.7777777777778</v>
      </c>
    </row>
    <row r="3713" spans="2:27" ht="13.5" hidden="1">
      <c r="B3713" s="232" t="s">
        <v>1110</v>
      </c>
      <c r="C3713" s="232" t="s">
        <v>806</v>
      </c>
      <c r="D3713" s="232" t="s">
        <v>985</v>
      </c>
      <c r="E3713" s="232" t="s">
        <v>988</v>
      </c>
      <c r="F3713" s="232">
        <v>2</v>
      </c>
      <c r="G3713" s="232" t="s">
        <v>1315</v>
      </c>
      <c r="H3713" s="233">
        <v>0.21</v>
      </c>
      <c r="I3713" s="233">
        <v>0</v>
      </c>
      <c r="J3713" s="233">
        <v>0.16500000000000001</v>
      </c>
      <c r="K3713" s="234">
        <v>710</v>
      </c>
      <c r="L3713" s="233">
        <v>8.1000000000000003E-2</v>
      </c>
      <c r="M3713" s="234">
        <v>1407</v>
      </c>
      <c r="N3713" s="233">
        <v>0</v>
      </c>
      <c r="O3713" s="233">
        <v>0</v>
      </c>
      <c r="P3713" s="233">
        <v>0.14299999999999999</v>
      </c>
      <c r="Q3713" s="234">
        <v>1829</v>
      </c>
      <c r="R3713" s="233">
        <v>7.0000000000000007E-2</v>
      </c>
      <c r="S3713" s="234">
        <v>3584</v>
      </c>
      <c r="T3713" s="233">
        <v>0</v>
      </c>
      <c r="U3713" s="235">
        <f t="shared" si="399"/>
        <v>153.29999999999998</v>
      </c>
      <c r="V3713" s="227">
        <f t="shared" si="400"/>
        <v>120.45</v>
      </c>
      <c r="W3713" s="227">
        <f t="shared" si="401"/>
        <v>118.29666666666667</v>
      </c>
      <c r="X3713" s="227">
        <f t="shared" si="404"/>
        <v>117.25</v>
      </c>
      <c r="Y3713" s="227">
        <f t="shared" si="402"/>
        <v>104.38999999999999</v>
      </c>
      <c r="Z3713" s="227">
        <f t="shared" si="403"/>
        <v>101.90555555555557</v>
      </c>
      <c r="AA3713" s="227">
        <f t="shared" si="405"/>
        <v>99.555555555555557</v>
      </c>
    </row>
    <row r="3714" spans="2:27" ht="13.5" hidden="1">
      <c r="B3714" s="232" t="s">
        <v>1110</v>
      </c>
      <c r="C3714" s="232" t="s">
        <v>807</v>
      </c>
      <c r="D3714" s="232" t="s">
        <v>985</v>
      </c>
      <c r="E3714" s="232" t="s">
        <v>988</v>
      </c>
      <c r="F3714" s="232">
        <v>96</v>
      </c>
      <c r="G3714" s="232" t="s">
        <v>1356</v>
      </c>
      <c r="H3714" s="233">
        <v>10.08</v>
      </c>
      <c r="I3714" s="233">
        <v>0</v>
      </c>
      <c r="J3714" s="233">
        <v>7.944</v>
      </c>
      <c r="K3714" s="234">
        <v>34059</v>
      </c>
      <c r="L3714" s="233">
        <v>3.8879999999999999</v>
      </c>
      <c r="M3714" s="234">
        <v>67529</v>
      </c>
      <c r="N3714" s="233">
        <v>0</v>
      </c>
      <c r="O3714" s="233">
        <v>0</v>
      </c>
      <c r="P3714" s="233">
        <v>6.8630000000000004</v>
      </c>
      <c r="Q3714" s="234">
        <v>87796</v>
      </c>
      <c r="R3714" s="233">
        <v>3.3410000000000002</v>
      </c>
      <c r="S3714" s="234">
        <v>172020</v>
      </c>
      <c r="T3714" s="233">
        <v>0</v>
      </c>
      <c r="U3714" s="235">
        <f t="shared" si="399"/>
        <v>7358.4</v>
      </c>
      <c r="V3714" s="227">
        <f t="shared" si="400"/>
        <v>5799.12</v>
      </c>
      <c r="W3714" s="227">
        <f t="shared" si="401"/>
        <v>5676.49</v>
      </c>
      <c r="X3714" s="227">
        <f t="shared" si="404"/>
        <v>5627.416666666667</v>
      </c>
      <c r="Y3714" s="227">
        <f t="shared" si="402"/>
        <v>5009.9900000000007</v>
      </c>
      <c r="Z3714" s="227">
        <f t="shared" si="403"/>
        <v>4877.7077777777777</v>
      </c>
      <c r="AA3714" s="227">
        <f t="shared" si="405"/>
        <v>4778.333333333333</v>
      </c>
    </row>
    <row r="3715" spans="2:27" ht="13.5" hidden="1">
      <c r="B3715" s="232" t="s">
        <v>1110</v>
      </c>
      <c r="C3715" s="232" t="s">
        <v>808</v>
      </c>
      <c r="D3715" s="232" t="s">
        <v>985</v>
      </c>
      <c r="E3715" s="232" t="s">
        <v>988</v>
      </c>
      <c r="F3715" s="232">
        <v>4</v>
      </c>
      <c r="G3715" s="232" t="s">
        <v>1311</v>
      </c>
      <c r="H3715" s="233">
        <v>0.42</v>
      </c>
      <c r="I3715" s="233">
        <v>0</v>
      </c>
      <c r="J3715" s="233">
        <v>0.33100000000000002</v>
      </c>
      <c r="K3715" s="234">
        <v>1419</v>
      </c>
      <c r="L3715" s="233">
        <v>0.16200000000000001</v>
      </c>
      <c r="M3715" s="234">
        <v>2814</v>
      </c>
      <c r="N3715" s="233">
        <v>0</v>
      </c>
      <c r="O3715" s="233">
        <v>0</v>
      </c>
      <c r="P3715" s="233">
        <v>0.28599999999999998</v>
      </c>
      <c r="Q3715" s="234">
        <v>3658</v>
      </c>
      <c r="R3715" s="233">
        <v>0.13900000000000001</v>
      </c>
      <c r="S3715" s="234">
        <v>7168</v>
      </c>
      <c r="T3715" s="233">
        <v>0</v>
      </c>
      <c r="U3715" s="235">
        <f t="shared" si="399"/>
        <v>306.59999999999997</v>
      </c>
      <c r="V3715" s="227">
        <f t="shared" si="400"/>
        <v>241.63000000000002</v>
      </c>
      <c r="W3715" s="227">
        <f t="shared" si="401"/>
        <v>236.51</v>
      </c>
      <c r="X3715" s="227">
        <f t="shared" si="404"/>
        <v>234.5</v>
      </c>
      <c r="Y3715" s="227">
        <f t="shared" si="402"/>
        <v>208.77999999999997</v>
      </c>
      <c r="Z3715" s="227">
        <f t="shared" si="403"/>
        <v>203.08111111111111</v>
      </c>
      <c r="AA3715" s="227">
        <f t="shared" si="405"/>
        <v>199.11111111111111</v>
      </c>
    </row>
    <row r="3716" spans="2:27" ht="13.5" hidden="1">
      <c r="B3716" s="232" t="s">
        <v>1110</v>
      </c>
      <c r="C3716" s="232" t="s">
        <v>809</v>
      </c>
      <c r="D3716" s="232" t="s">
        <v>985</v>
      </c>
      <c r="E3716" s="232" t="s">
        <v>988</v>
      </c>
      <c r="F3716" s="232">
        <v>48</v>
      </c>
      <c r="G3716" s="232" t="s">
        <v>1310</v>
      </c>
      <c r="H3716" s="233">
        <v>4.7519999999999998</v>
      </c>
      <c r="I3716" s="233">
        <v>0</v>
      </c>
      <c r="J3716" s="233">
        <v>3.7919999999999998</v>
      </c>
      <c r="K3716" s="234">
        <v>16280</v>
      </c>
      <c r="L3716" s="233">
        <v>1.8580000000000001</v>
      </c>
      <c r="M3716" s="234">
        <v>32296</v>
      </c>
      <c r="N3716" s="233">
        <v>0</v>
      </c>
      <c r="O3716" s="233">
        <v>0</v>
      </c>
      <c r="P3716" s="233">
        <v>3.3069999999999999</v>
      </c>
      <c r="Q3716" s="234">
        <v>42384</v>
      </c>
      <c r="R3716" s="233">
        <v>1.613</v>
      </c>
      <c r="S3716" s="234">
        <v>83164</v>
      </c>
      <c r="T3716" s="233">
        <v>0</v>
      </c>
      <c r="U3716" s="235">
        <f t="shared" ref="U3716:U3779" si="406">H3716*hour_M</f>
        <v>3468.96</v>
      </c>
      <c r="V3716" s="227">
        <f t="shared" ref="V3716:V3779" si="407">J3716*hour_M</f>
        <v>2768.16</v>
      </c>
      <c r="W3716" s="227">
        <f t="shared" ref="W3716:W3779" si="408">K3716/12+L3716*hour_M</f>
        <v>2713.0066666666671</v>
      </c>
      <c r="X3716" s="227">
        <f t="shared" si="404"/>
        <v>2691.3333333333335</v>
      </c>
      <c r="Y3716" s="227">
        <f t="shared" ref="Y3716:Y3779" si="409">P3716*hour_M</f>
        <v>2414.11</v>
      </c>
      <c r="Z3716" s="227">
        <f t="shared" ref="Z3716:Z3779" si="410">Q3716/36+R3716*hour_M</f>
        <v>2354.8233333333333</v>
      </c>
      <c r="AA3716" s="227">
        <f t="shared" si="405"/>
        <v>2310.1111111111113</v>
      </c>
    </row>
    <row r="3717" spans="2:27" ht="13.5" hidden="1">
      <c r="B3717" s="232" t="s">
        <v>1110</v>
      </c>
      <c r="C3717" s="232" t="s">
        <v>810</v>
      </c>
      <c r="D3717" s="232" t="s">
        <v>985</v>
      </c>
      <c r="E3717" s="232" t="s">
        <v>988</v>
      </c>
      <c r="F3717" s="232">
        <v>64</v>
      </c>
      <c r="G3717" s="232" t="s">
        <v>1345</v>
      </c>
      <c r="H3717" s="233">
        <v>6.3360000000000003</v>
      </c>
      <c r="I3717" s="233">
        <v>0</v>
      </c>
      <c r="J3717" s="233">
        <v>5.056</v>
      </c>
      <c r="K3717" s="234">
        <v>21707</v>
      </c>
      <c r="L3717" s="233">
        <v>2.4780000000000002</v>
      </c>
      <c r="M3717" s="234">
        <v>43061</v>
      </c>
      <c r="N3717" s="233">
        <v>0</v>
      </c>
      <c r="O3717" s="233">
        <v>0</v>
      </c>
      <c r="P3717" s="233">
        <v>4.4089999999999998</v>
      </c>
      <c r="Q3717" s="234">
        <v>56513</v>
      </c>
      <c r="R3717" s="233">
        <v>2.15</v>
      </c>
      <c r="S3717" s="234">
        <v>110886</v>
      </c>
      <c r="T3717" s="233">
        <v>0</v>
      </c>
      <c r="U3717" s="235">
        <f t="shared" si="406"/>
        <v>4625.2800000000007</v>
      </c>
      <c r="V3717" s="227">
        <f t="shared" si="407"/>
        <v>3690.88</v>
      </c>
      <c r="W3717" s="227">
        <f t="shared" si="408"/>
        <v>3617.8566666666666</v>
      </c>
      <c r="X3717" s="227">
        <f t="shared" ref="X3717:X3780" si="411">M3717/12</f>
        <v>3588.4166666666665</v>
      </c>
      <c r="Y3717" s="227">
        <f t="shared" si="409"/>
        <v>3218.5699999999997</v>
      </c>
      <c r="Z3717" s="227">
        <f t="shared" si="410"/>
        <v>3139.3055555555557</v>
      </c>
      <c r="AA3717" s="227">
        <f t="shared" ref="AA3717:AA3780" si="412">S3717/36</f>
        <v>3080.1666666666665</v>
      </c>
    </row>
    <row r="3718" spans="2:27" ht="13.5" hidden="1">
      <c r="B3718" s="232" t="s">
        <v>1110</v>
      </c>
      <c r="C3718" s="232" t="s">
        <v>811</v>
      </c>
      <c r="D3718" s="232" t="s">
        <v>985</v>
      </c>
      <c r="E3718" s="232" t="s">
        <v>988</v>
      </c>
      <c r="F3718" s="232">
        <v>96</v>
      </c>
      <c r="G3718" s="232" t="s">
        <v>1356</v>
      </c>
      <c r="H3718" s="233">
        <v>9.5039999999999996</v>
      </c>
      <c r="I3718" s="233">
        <v>0</v>
      </c>
      <c r="J3718" s="233">
        <v>7.585</v>
      </c>
      <c r="K3718" s="234">
        <v>32560</v>
      </c>
      <c r="L3718" s="233">
        <v>3.7170000000000001</v>
      </c>
      <c r="M3718" s="234">
        <v>64592</v>
      </c>
      <c r="N3718" s="233">
        <v>0</v>
      </c>
      <c r="O3718" s="233">
        <v>0</v>
      </c>
      <c r="P3718" s="233">
        <v>6.6139999999999999</v>
      </c>
      <c r="Q3718" s="234">
        <v>84769</v>
      </c>
      <c r="R3718" s="233">
        <v>3.226</v>
      </c>
      <c r="S3718" s="234">
        <v>166328</v>
      </c>
      <c r="T3718" s="233">
        <v>0</v>
      </c>
      <c r="U3718" s="235">
        <f t="shared" si="406"/>
        <v>6937.92</v>
      </c>
      <c r="V3718" s="227">
        <f t="shared" si="407"/>
        <v>5537.05</v>
      </c>
      <c r="W3718" s="227">
        <f t="shared" si="408"/>
        <v>5426.7433333333338</v>
      </c>
      <c r="X3718" s="227">
        <f t="shared" si="411"/>
        <v>5382.666666666667</v>
      </c>
      <c r="Y3718" s="227">
        <f t="shared" si="409"/>
        <v>4828.22</v>
      </c>
      <c r="Z3718" s="227">
        <f t="shared" si="410"/>
        <v>4709.6744444444448</v>
      </c>
      <c r="AA3718" s="227">
        <f t="shared" si="412"/>
        <v>4620.2222222222226</v>
      </c>
    </row>
    <row r="3719" spans="2:27" ht="13.5" hidden="1">
      <c r="B3719" s="232" t="s">
        <v>1110</v>
      </c>
      <c r="C3719" s="232" t="s">
        <v>812</v>
      </c>
      <c r="D3719" s="232" t="s">
        <v>985</v>
      </c>
      <c r="E3719" s="232" t="s">
        <v>988</v>
      </c>
      <c r="F3719" s="232">
        <v>8</v>
      </c>
      <c r="G3719" s="232" t="s">
        <v>1312</v>
      </c>
      <c r="H3719" s="233">
        <v>0.79200000000000004</v>
      </c>
      <c r="I3719" s="233">
        <v>0</v>
      </c>
      <c r="J3719" s="233">
        <v>0.63200000000000001</v>
      </c>
      <c r="K3719" s="234">
        <v>2713</v>
      </c>
      <c r="L3719" s="233">
        <v>0.31</v>
      </c>
      <c r="M3719" s="234">
        <v>5383</v>
      </c>
      <c r="N3719" s="233">
        <v>0</v>
      </c>
      <c r="O3719" s="233">
        <v>0</v>
      </c>
      <c r="P3719" s="233">
        <v>0.55100000000000005</v>
      </c>
      <c r="Q3719" s="234">
        <v>7064</v>
      </c>
      <c r="R3719" s="233">
        <v>0.26900000000000002</v>
      </c>
      <c r="S3719" s="234">
        <v>13861</v>
      </c>
      <c r="T3719" s="233">
        <v>0</v>
      </c>
      <c r="U3719" s="235">
        <f t="shared" si="406"/>
        <v>578.16000000000008</v>
      </c>
      <c r="V3719" s="227">
        <f t="shared" si="407"/>
        <v>461.36</v>
      </c>
      <c r="W3719" s="227">
        <f t="shared" si="408"/>
        <v>452.38333333333333</v>
      </c>
      <c r="X3719" s="227">
        <f t="shared" si="411"/>
        <v>448.58333333333331</v>
      </c>
      <c r="Y3719" s="227">
        <f t="shared" si="409"/>
        <v>402.23</v>
      </c>
      <c r="Z3719" s="227">
        <f t="shared" si="410"/>
        <v>392.59222222222223</v>
      </c>
      <c r="AA3719" s="227">
        <f t="shared" si="412"/>
        <v>385.02777777777777</v>
      </c>
    </row>
    <row r="3720" spans="2:27" ht="13.5" hidden="1">
      <c r="B3720" s="232" t="s">
        <v>1110</v>
      </c>
      <c r="C3720" s="232" t="s">
        <v>813</v>
      </c>
      <c r="D3720" s="232" t="s">
        <v>985</v>
      </c>
      <c r="E3720" s="232" t="s">
        <v>988</v>
      </c>
      <c r="F3720" s="232">
        <v>16</v>
      </c>
      <c r="G3720" s="232" t="s">
        <v>1317</v>
      </c>
      <c r="H3720" s="233">
        <v>1.5840000000000001</v>
      </c>
      <c r="I3720" s="233">
        <v>0</v>
      </c>
      <c r="J3720" s="233">
        <v>1.264</v>
      </c>
      <c r="K3720" s="234">
        <v>5427</v>
      </c>
      <c r="L3720" s="233">
        <v>0.61899999999999999</v>
      </c>
      <c r="M3720" s="234">
        <v>10765</v>
      </c>
      <c r="N3720" s="233">
        <v>0</v>
      </c>
      <c r="O3720" s="233">
        <v>0</v>
      </c>
      <c r="P3720" s="233">
        <v>1.1020000000000001</v>
      </c>
      <c r="Q3720" s="234">
        <v>14128</v>
      </c>
      <c r="R3720" s="233">
        <v>0.53800000000000003</v>
      </c>
      <c r="S3720" s="234">
        <v>27721</v>
      </c>
      <c r="T3720" s="233">
        <v>0</v>
      </c>
      <c r="U3720" s="235">
        <f t="shared" si="406"/>
        <v>1156.3200000000002</v>
      </c>
      <c r="V3720" s="227">
        <f t="shared" si="407"/>
        <v>922.72</v>
      </c>
      <c r="W3720" s="227">
        <f t="shared" si="408"/>
        <v>904.12</v>
      </c>
      <c r="X3720" s="227">
        <f t="shared" si="411"/>
        <v>897.08333333333337</v>
      </c>
      <c r="Y3720" s="227">
        <f t="shared" si="409"/>
        <v>804.46</v>
      </c>
      <c r="Z3720" s="227">
        <f t="shared" si="410"/>
        <v>785.18444444444447</v>
      </c>
      <c r="AA3720" s="227">
        <f t="shared" si="412"/>
        <v>770.02777777777783</v>
      </c>
    </row>
    <row r="3721" spans="2:27" ht="13.5" hidden="1">
      <c r="B3721" s="232" t="s">
        <v>1110</v>
      </c>
      <c r="C3721" s="232" t="s">
        <v>814</v>
      </c>
      <c r="D3721" s="232" t="s">
        <v>985</v>
      </c>
      <c r="E3721" s="232" t="s">
        <v>988</v>
      </c>
      <c r="F3721" s="232">
        <v>32</v>
      </c>
      <c r="G3721" s="232" t="s">
        <v>1316</v>
      </c>
      <c r="H3721" s="233">
        <v>3.1680000000000001</v>
      </c>
      <c r="I3721" s="233">
        <v>0</v>
      </c>
      <c r="J3721" s="233">
        <v>2.528</v>
      </c>
      <c r="K3721" s="234">
        <v>10853</v>
      </c>
      <c r="L3721" s="233">
        <v>1.2390000000000001</v>
      </c>
      <c r="M3721" s="234">
        <v>21531</v>
      </c>
      <c r="N3721" s="233">
        <v>0</v>
      </c>
      <c r="O3721" s="233">
        <v>0</v>
      </c>
      <c r="P3721" s="233">
        <v>2.2050000000000001</v>
      </c>
      <c r="Q3721" s="234">
        <v>28256</v>
      </c>
      <c r="R3721" s="233">
        <v>1.075</v>
      </c>
      <c r="S3721" s="234">
        <v>55443</v>
      </c>
      <c r="T3721" s="233">
        <v>0</v>
      </c>
      <c r="U3721" s="235">
        <f t="shared" si="406"/>
        <v>2312.6400000000003</v>
      </c>
      <c r="V3721" s="227">
        <f t="shared" si="407"/>
        <v>1845.44</v>
      </c>
      <c r="W3721" s="227">
        <f t="shared" si="408"/>
        <v>1808.8866666666668</v>
      </c>
      <c r="X3721" s="227">
        <f t="shared" si="411"/>
        <v>1794.25</v>
      </c>
      <c r="Y3721" s="227">
        <f t="shared" si="409"/>
        <v>1609.65</v>
      </c>
      <c r="Z3721" s="227">
        <f t="shared" si="410"/>
        <v>1569.6388888888889</v>
      </c>
      <c r="AA3721" s="227">
        <f t="shared" si="412"/>
        <v>1540.0833333333333</v>
      </c>
    </row>
    <row r="3722" spans="2:27" ht="13.5" hidden="1">
      <c r="B3722" s="232" t="s">
        <v>1110</v>
      </c>
      <c r="C3722" s="232" t="s">
        <v>815</v>
      </c>
      <c r="D3722" s="232" t="s">
        <v>985</v>
      </c>
      <c r="E3722" s="232" t="s">
        <v>988</v>
      </c>
      <c r="F3722" s="232">
        <v>2</v>
      </c>
      <c r="G3722" s="232" t="s">
        <v>1315</v>
      </c>
      <c r="H3722" s="233">
        <v>0.19800000000000001</v>
      </c>
      <c r="I3722" s="233">
        <v>0</v>
      </c>
      <c r="J3722" s="233">
        <v>0.158</v>
      </c>
      <c r="K3722" s="234">
        <v>678</v>
      </c>
      <c r="L3722" s="233">
        <v>7.6999999999999999E-2</v>
      </c>
      <c r="M3722" s="234">
        <v>1346</v>
      </c>
      <c r="N3722" s="233">
        <v>0</v>
      </c>
      <c r="O3722" s="233">
        <v>0</v>
      </c>
      <c r="P3722" s="233">
        <v>0.13800000000000001</v>
      </c>
      <c r="Q3722" s="234">
        <v>1766</v>
      </c>
      <c r="R3722" s="233">
        <v>6.7000000000000004E-2</v>
      </c>
      <c r="S3722" s="234">
        <v>3465</v>
      </c>
      <c r="T3722" s="233">
        <v>0</v>
      </c>
      <c r="U3722" s="235">
        <f t="shared" si="406"/>
        <v>144.54000000000002</v>
      </c>
      <c r="V3722" s="227">
        <f t="shared" si="407"/>
        <v>115.34</v>
      </c>
      <c r="W3722" s="227">
        <f t="shared" si="408"/>
        <v>112.71000000000001</v>
      </c>
      <c r="X3722" s="227">
        <f t="shared" si="411"/>
        <v>112.16666666666667</v>
      </c>
      <c r="Y3722" s="227">
        <f t="shared" si="409"/>
        <v>100.74000000000001</v>
      </c>
      <c r="Z3722" s="227">
        <f t="shared" si="410"/>
        <v>97.965555555555568</v>
      </c>
      <c r="AA3722" s="227">
        <f t="shared" si="412"/>
        <v>96.25</v>
      </c>
    </row>
    <row r="3723" spans="2:27" ht="13.5" hidden="1">
      <c r="B3723" s="232" t="s">
        <v>1110</v>
      </c>
      <c r="C3723" s="232" t="s">
        <v>816</v>
      </c>
      <c r="D3723" s="232" t="s">
        <v>985</v>
      </c>
      <c r="E3723" s="232" t="s">
        <v>988</v>
      </c>
      <c r="F3723" s="232">
        <v>4</v>
      </c>
      <c r="G3723" s="232" t="s">
        <v>1311</v>
      </c>
      <c r="H3723" s="233">
        <v>0.39600000000000002</v>
      </c>
      <c r="I3723" s="233">
        <v>0</v>
      </c>
      <c r="J3723" s="233">
        <v>0.316</v>
      </c>
      <c r="K3723" s="234">
        <v>1357</v>
      </c>
      <c r="L3723" s="233">
        <v>0.155</v>
      </c>
      <c r="M3723" s="234">
        <v>2691</v>
      </c>
      <c r="N3723" s="233">
        <v>0</v>
      </c>
      <c r="O3723" s="233">
        <v>0</v>
      </c>
      <c r="P3723" s="233">
        <v>0.27600000000000002</v>
      </c>
      <c r="Q3723" s="234">
        <v>3532</v>
      </c>
      <c r="R3723" s="233">
        <v>0.13400000000000001</v>
      </c>
      <c r="S3723" s="234">
        <v>6930</v>
      </c>
      <c r="T3723" s="233">
        <v>0</v>
      </c>
      <c r="U3723" s="235">
        <f t="shared" si="406"/>
        <v>289.08000000000004</v>
      </c>
      <c r="V3723" s="227">
        <f t="shared" si="407"/>
        <v>230.68</v>
      </c>
      <c r="W3723" s="227">
        <f t="shared" si="408"/>
        <v>226.23333333333335</v>
      </c>
      <c r="X3723" s="227">
        <f t="shared" si="411"/>
        <v>224.25</v>
      </c>
      <c r="Y3723" s="227">
        <f t="shared" si="409"/>
        <v>201.48000000000002</v>
      </c>
      <c r="Z3723" s="227">
        <f t="shared" si="410"/>
        <v>195.93111111111114</v>
      </c>
      <c r="AA3723" s="227">
        <f t="shared" si="412"/>
        <v>192.5</v>
      </c>
    </row>
    <row r="3724" spans="2:27" ht="13.5" hidden="1">
      <c r="B3724" s="232" t="s">
        <v>1110</v>
      </c>
      <c r="C3724" s="232" t="s">
        <v>817</v>
      </c>
      <c r="D3724" s="232" t="s">
        <v>985</v>
      </c>
      <c r="E3724" s="232" t="s">
        <v>988</v>
      </c>
      <c r="F3724" s="232">
        <v>48</v>
      </c>
      <c r="G3724" s="232" t="s">
        <v>1310</v>
      </c>
      <c r="H3724" s="233">
        <v>5.2560000000000002</v>
      </c>
      <c r="I3724" s="233">
        <v>0</v>
      </c>
      <c r="J3724" s="233">
        <v>4.1070000000000002</v>
      </c>
      <c r="K3724" s="234">
        <v>17592</v>
      </c>
      <c r="L3724" s="233">
        <v>2.008</v>
      </c>
      <c r="M3724" s="234">
        <v>34867</v>
      </c>
      <c r="N3724" s="233">
        <v>0</v>
      </c>
      <c r="O3724" s="233">
        <v>0</v>
      </c>
      <c r="P3724" s="233">
        <v>3.5249999999999999</v>
      </c>
      <c r="Q3724" s="234">
        <v>45033</v>
      </c>
      <c r="R3724" s="233">
        <v>1.714</v>
      </c>
      <c r="S3724" s="234">
        <v>88144</v>
      </c>
      <c r="T3724" s="233">
        <v>0</v>
      </c>
      <c r="U3724" s="235">
        <f t="shared" si="406"/>
        <v>3836.88</v>
      </c>
      <c r="V3724" s="227">
        <f t="shared" si="407"/>
        <v>2998.11</v>
      </c>
      <c r="W3724" s="227">
        <f t="shared" si="408"/>
        <v>2931.84</v>
      </c>
      <c r="X3724" s="227">
        <f t="shared" si="411"/>
        <v>2905.5833333333335</v>
      </c>
      <c r="Y3724" s="227">
        <f t="shared" si="409"/>
        <v>2573.25</v>
      </c>
      <c r="Z3724" s="227">
        <f t="shared" si="410"/>
        <v>2502.1366666666668</v>
      </c>
      <c r="AA3724" s="227">
        <f t="shared" si="412"/>
        <v>2448.4444444444443</v>
      </c>
    </row>
    <row r="3725" spans="2:27" ht="13.5" hidden="1">
      <c r="B3725" s="232" t="s">
        <v>1110</v>
      </c>
      <c r="C3725" s="232" t="s">
        <v>818</v>
      </c>
      <c r="D3725" s="232" t="s">
        <v>985</v>
      </c>
      <c r="E3725" s="232" t="s">
        <v>988</v>
      </c>
      <c r="F3725" s="232">
        <v>64</v>
      </c>
      <c r="G3725" s="232" t="s">
        <v>1345</v>
      </c>
      <c r="H3725" s="233">
        <v>7.008</v>
      </c>
      <c r="I3725" s="233">
        <v>0</v>
      </c>
      <c r="J3725" s="233">
        <v>5.476</v>
      </c>
      <c r="K3725" s="234">
        <v>23456</v>
      </c>
      <c r="L3725" s="233">
        <v>2.6779999999999999</v>
      </c>
      <c r="M3725" s="234">
        <v>46490</v>
      </c>
      <c r="N3725" s="233">
        <v>0</v>
      </c>
      <c r="O3725" s="233">
        <v>0</v>
      </c>
      <c r="P3725" s="233">
        <v>4.7</v>
      </c>
      <c r="Q3725" s="234">
        <v>60045</v>
      </c>
      <c r="R3725" s="233">
        <v>2.2850000000000001</v>
      </c>
      <c r="S3725" s="234">
        <v>117526</v>
      </c>
      <c r="T3725" s="233">
        <v>0</v>
      </c>
      <c r="U3725" s="235">
        <f t="shared" si="406"/>
        <v>5115.84</v>
      </c>
      <c r="V3725" s="227">
        <f t="shared" si="407"/>
        <v>3997.48</v>
      </c>
      <c r="W3725" s="227">
        <f t="shared" si="408"/>
        <v>3909.6066666666666</v>
      </c>
      <c r="X3725" s="227">
        <f t="shared" si="411"/>
        <v>3874.1666666666665</v>
      </c>
      <c r="Y3725" s="227">
        <f t="shared" si="409"/>
        <v>3431</v>
      </c>
      <c r="Z3725" s="227">
        <f t="shared" si="410"/>
        <v>3335.9666666666672</v>
      </c>
      <c r="AA3725" s="227">
        <f t="shared" si="412"/>
        <v>3264.6111111111113</v>
      </c>
    </row>
    <row r="3726" spans="2:27" ht="13.5" hidden="1">
      <c r="B3726" s="232" t="s">
        <v>1110</v>
      </c>
      <c r="C3726" s="232" t="s">
        <v>819</v>
      </c>
      <c r="D3726" s="232" t="s">
        <v>985</v>
      </c>
      <c r="E3726" s="232" t="s">
        <v>988</v>
      </c>
      <c r="F3726" s="232">
        <v>96</v>
      </c>
      <c r="G3726" s="232" t="s">
        <v>1356</v>
      </c>
      <c r="H3726" s="233">
        <v>10.512</v>
      </c>
      <c r="I3726" s="233">
        <v>0</v>
      </c>
      <c r="J3726" s="233">
        <v>8.2140000000000004</v>
      </c>
      <c r="K3726" s="234">
        <v>35184</v>
      </c>
      <c r="L3726" s="233">
        <v>4.016</v>
      </c>
      <c r="M3726" s="234">
        <v>69735</v>
      </c>
      <c r="N3726" s="233">
        <v>0</v>
      </c>
      <c r="O3726" s="233">
        <v>0</v>
      </c>
      <c r="P3726" s="233">
        <v>7.0490000000000004</v>
      </c>
      <c r="Q3726" s="234">
        <v>90067</v>
      </c>
      <c r="R3726" s="233">
        <v>3.427</v>
      </c>
      <c r="S3726" s="234">
        <v>176289</v>
      </c>
      <c r="T3726" s="233">
        <v>0</v>
      </c>
      <c r="U3726" s="235">
        <f t="shared" si="406"/>
        <v>7673.76</v>
      </c>
      <c r="V3726" s="227">
        <f t="shared" si="407"/>
        <v>5996.22</v>
      </c>
      <c r="W3726" s="227">
        <f t="shared" si="408"/>
        <v>5863.68</v>
      </c>
      <c r="X3726" s="227">
        <f t="shared" si="411"/>
        <v>5811.25</v>
      </c>
      <c r="Y3726" s="227">
        <f t="shared" si="409"/>
        <v>5145.7700000000004</v>
      </c>
      <c r="Z3726" s="227">
        <f t="shared" si="410"/>
        <v>5003.5711111111113</v>
      </c>
      <c r="AA3726" s="227">
        <f t="shared" si="412"/>
        <v>4896.916666666667</v>
      </c>
    </row>
    <row r="3727" spans="2:27" ht="13.5" hidden="1">
      <c r="B3727" s="232" t="s">
        <v>1110</v>
      </c>
      <c r="C3727" s="232" t="s">
        <v>820</v>
      </c>
      <c r="D3727" s="232" t="s">
        <v>985</v>
      </c>
      <c r="E3727" s="232" t="s">
        <v>988</v>
      </c>
      <c r="F3727" s="232">
        <v>8</v>
      </c>
      <c r="G3727" s="232" t="s">
        <v>1312</v>
      </c>
      <c r="H3727" s="233">
        <v>0.876</v>
      </c>
      <c r="I3727" s="233">
        <v>0</v>
      </c>
      <c r="J3727" s="233">
        <v>0.68400000000000005</v>
      </c>
      <c r="K3727" s="234">
        <v>2932</v>
      </c>
      <c r="L3727" s="233">
        <v>0.33500000000000002</v>
      </c>
      <c r="M3727" s="234">
        <v>5811</v>
      </c>
      <c r="N3727" s="233">
        <v>0</v>
      </c>
      <c r="O3727" s="233">
        <v>0</v>
      </c>
      <c r="P3727" s="233">
        <v>0.58699999999999997</v>
      </c>
      <c r="Q3727" s="234">
        <v>7506</v>
      </c>
      <c r="R3727" s="233">
        <v>0.28599999999999998</v>
      </c>
      <c r="S3727" s="234">
        <v>14691</v>
      </c>
      <c r="T3727" s="233">
        <v>0</v>
      </c>
      <c r="U3727" s="235">
        <f t="shared" si="406"/>
        <v>639.48</v>
      </c>
      <c r="V3727" s="227">
        <f t="shared" si="407"/>
        <v>499.32000000000005</v>
      </c>
      <c r="W3727" s="227">
        <f t="shared" si="408"/>
        <v>488.88333333333333</v>
      </c>
      <c r="X3727" s="227">
        <f t="shared" si="411"/>
        <v>484.25</v>
      </c>
      <c r="Y3727" s="227">
        <f t="shared" si="409"/>
        <v>428.51</v>
      </c>
      <c r="Z3727" s="227">
        <f t="shared" si="410"/>
        <v>417.28</v>
      </c>
      <c r="AA3727" s="227">
        <f t="shared" si="412"/>
        <v>408.08333333333331</v>
      </c>
    </row>
    <row r="3728" spans="2:27" ht="13.5" hidden="1">
      <c r="B3728" s="232" t="s">
        <v>1110</v>
      </c>
      <c r="C3728" s="232" t="s">
        <v>821</v>
      </c>
      <c r="D3728" s="232" t="s">
        <v>985</v>
      </c>
      <c r="E3728" s="232" t="s">
        <v>988</v>
      </c>
      <c r="F3728" s="232">
        <v>16</v>
      </c>
      <c r="G3728" s="232" t="s">
        <v>1317</v>
      </c>
      <c r="H3728" s="233">
        <v>1.752</v>
      </c>
      <c r="I3728" s="233">
        <v>0</v>
      </c>
      <c r="J3728" s="233">
        <v>1.369</v>
      </c>
      <c r="K3728" s="234">
        <v>5864</v>
      </c>
      <c r="L3728" s="233">
        <v>0.66900000000000004</v>
      </c>
      <c r="M3728" s="234">
        <v>11622</v>
      </c>
      <c r="N3728" s="233">
        <v>0</v>
      </c>
      <c r="O3728" s="233">
        <v>0</v>
      </c>
      <c r="P3728" s="233">
        <v>1.175</v>
      </c>
      <c r="Q3728" s="234">
        <v>15011</v>
      </c>
      <c r="R3728" s="233">
        <v>0.57099999999999995</v>
      </c>
      <c r="S3728" s="234">
        <v>29381</v>
      </c>
      <c r="T3728" s="233">
        <v>0</v>
      </c>
      <c r="U3728" s="235">
        <f t="shared" si="406"/>
        <v>1278.96</v>
      </c>
      <c r="V3728" s="227">
        <f t="shared" si="407"/>
        <v>999.37</v>
      </c>
      <c r="W3728" s="227">
        <f t="shared" si="408"/>
        <v>977.03666666666663</v>
      </c>
      <c r="X3728" s="227">
        <f t="shared" si="411"/>
        <v>968.5</v>
      </c>
      <c r="Y3728" s="227">
        <f t="shared" si="409"/>
        <v>857.75</v>
      </c>
      <c r="Z3728" s="227">
        <f t="shared" si="410"/>
        <v>833.80222222222221</v>
      </c>
      <c r="AA3728" s="227">
        <f t="shared" si="412"/>
        <v>816.13888888888891</v>
      </c>
    </row>
    <row r="3729" spans="2:27" ht="13.5" hidden="1">
      <c r="B3729" s="232" t="s">
        <v>1110</v>
      </c>
      <c r="C3729" s="232" t="s">
        <v>822</v>
      </c>
      <c r="D3729" s="232" t="s">
        <v>985</v>
      </c>
      <c r="E3729" s="232" t="s">
        <v>988</v>
      </c>
      <c r="F3729" s="232">
        <v>32</v>
      </c>
      <c r="G3729" s="232" t="s">
        <v>1316</v>
      </c>
      <c r="H3729" s="233">
        <v>3.504</v>
      </c>
      <c r="I3729" s="233">
        <v>0</v>
      </c>
      <c r="J3729" s="233">
        <v>2.738</v>
      </c>
      <c r="K3729" s="234">
        <v>11728</v>
      </c>
      <c r="L3729" s="233">
        <v>1.339</v>
      </c>
      <c r="M3729" s="234">
        <v>23245</v>
      </c>
      <c r="N3729" s="233">
        <v>0</v>
      </c>
      <c r="O3729" s="233">
        <v>0</v>
      </c>
      <c r="P3729" s="233">
        <v>2.35</v>
      </c>
      <c r="Q3729" s="234">
        <v>30022</v>
      </c>
      <c r="R3729" s="233">
        <v>1.1419999999999999</v>
      </c>
      <c r="S3729" s="234">
        <v>58763</v>
      </c>
      <c r="T3729" s="233">
        <v>0</v>
      </c>
      <c r="U3729" s="235">
        <f t="shared" si="406"/>
        <v>2557.92</v>
      </c>
      <c r="V3729" s="227">
        <f t="shared" si="407"/>
        <v>1998.74</v>
      </c>
      <c r="W3729" s="227">
        <f t="shared" si="408"/>
        <v>1954.8033333333333</v>
      </c>
      <c r="X3729" s="227">
        <f t="shared" si="411"/>
        <v>1937.0833333333333</v>
      </c>
      <c r="Y3729" s="227">
        <f t="shared" si="409"/>
        <v>1715.5</v>
      </c>
      <c r="Z3729" s="227">
        <f t="shared" si="410"/>
        <v>1667.6044444444444</v>
      </c>
      <c r="AA3729" s="227">
        <f t="shared" si="412"/>
        <v>1632.3055555555557</v>
      </c>
    </row>
    <row r="3730" spans="2:27" ht="13.5" hidden="1">
      <c r="B3730" s="232" t="s">
        <v>1110</v>
      </c>
      <c r="C3730" s="232" t="s">
        <v>823</v>
      </c>
      <c r="D3730" s="232" t="s">
        <v>985</v>
      </c>
      <c r="E3730" s="232" t="s">
        <v>988</v>
      </c>
      <c r="F3730" s="232">
        <v>2</v>
      </c>
      <c r="G3730" s="232" t="s">
        <v>1315</v>
      </c>
      <c r="H3730" s="233">
        <v>0.219</v>
      </c>
      <c r="I3730" s="233">
        <v>0</v>
      </c>
      <c r="J3730" s="233">
        <v>0.17100000000000001</v>
      </c>
      <c r="K3730" s="234">
        <v>733</v>
      </c>
      <c r="L3730" s="233">
        <v>8.4000000000000005E-2</v>
      </c>
      <c r="M3730" s="234">
        <v>1453</v>
      </c>
      <c r="N3730" s="233">
        <v>0</v>
      </c>
      <c r="O3730" s="233">
        <v>0</v>
      </c>
      <c r="P3730" s="233">
        <v>0.14699999999999999</v>
      </c>
      <c r="Q3730" s="234">
        <v>1876</v>
      </c>
      <c r="R3730" s="233">
        <v>7.0999999999999994E-2</v>
      </c>
      <c r="S3730" s="234">
        <v>3673</v>
      </c>
      <c r="T3730" s="233">
        <v>0</v>
      </c>
      <c r="U3730" s="235">
        <f t="shared" si="406"/>
        <v>159.87</v>
      </c>
      <c r="V3730" s="227">
        <f t="shared" si="407"/>
        <v>124.83000000000001</v>
      </c>
      <c r="W3730" s="227">
        <f t="shared" si="408"/>
        <v>122.40333333333334</v>
      </c>
      <c r="X3730" s="227">
        <f t="shared" si="411"/>
        <v>121.08333333333333</v>
      </c>
      <c r="Y3730" s="227">
        <f t="shared" si="409"/>
        <v>107.30999999999999</v>
      </c>
      <c r="Z3730" s="227">
        <f t="shared" si="410"/>
        <v>103.94111111111111</v>
      </c>
      <c r="AA3730" s="227">
        <f t="shared" si="412"/>
        <v>102.02777777777777</v>
      </c>
    </row>
    <row r="3731" spans="2:27" ht="13.5" hidden="1">
      <c r="B3731" s="232" t="s">
        <v>1110</v>
      </c>
      <c r="C3731" s="232" t="s">
        <v>824</v>
      </c>
      <c r="D3731" s="232" t="s">
        <v>985</v>
      </c>
      <c r="E3731" s="232" t="s">
        <v>988</v>
      </c>
      <c r="F3731" s="232">
        <v>4</v>
      </c>
      <c r="G3731" s="232" t="s">
        <v>1311</v>
      </c>
      <c r="H3731" s="233">
        <v>0.438</v>
      </c>
      <c r="I3731" s="233">
        <v>0</v>
      </c>
      <c r="J3731" s="233">
        <v>0.34200000000000003</v>
      </c>
      <c r="K3731" s="234">
        <v>1466</v>
      </c>
      <c r="L3731" s="233">
        <v>0.16700000000000001</v>
      </c>
      <c r="M3731" s="234">
        <v>2906</v>
      </c>
      <c r="N3731" s="233">
        <v>0</v>
      </c>
      <c r="O3731" s="233">
        <v>0</v>
      </c>
      <c r="P3731" s="233">
        <v>0.29399999999999998</v>
      </c>
      <c r="Q3731" s="234">
        <v>3753</v>
      </c>
      <c r="R3731" s="233">
        <v>0.14299999999999999</v>
      </c>
      <c r="S3731" s="234">
        <v>7345</v>
      </c>
      <c r="T3731" s="233">
        <v>0</v>
      </c>
      <c r="U3731" s="235">
        <f t="shared" si="406"/>
        <v>319.74</v>
      </c>
      <c r="V3731" s="227">
        <f t="shared" si="407"/>
        <v>249.66000000000003</v>
      </c>
      <c r="W3731" s="227">
        <f t="shared" si="408"/>
        <v>244.07666666666668</v>
      </c>
      <c r="X3731" s="227">
        <f t="shared" si="411"/>
        <v>242.16666666666666</v>
      </c>
      <c r="Y3731" s="227">
        <f t="shared" si="409"/>
        <v>214.61999999999998</v>
      </c>
      <c r="Z3731" s="227">
        <f t="shared" si="410"/>
        <v>208.64</v>
      </c>
      <c r="AA3731" s="227">
        <f t="shared" si="412"/>
        <v>204.02777777777777</v>
      </c>
    </row>
    <row r="3732" spans="2:27" ht="13.5" hidden="1">
      <c r="B3732" s="232" t="s">
        <v>1110</v>
      </c>
      <c r="C3732" s="232" t="s">
        <v>825</v>
      </c>
      <c r="D3732" s="232" t="s">
        <v>985</v>
      </c>
      <c r="E3732" s="232" t="s">
        <v>988</v>
      </c>
      <c r="F3732" s="232">
        <v>48</v>
      </c>
      <c r="G3732" s="232" t="s">
        <v>1310</v>
      </c>
      <c r="H3732" s="233">
        <v>5.5439999999999996</v>
      </c>
      <c r="I3732" s="233">
        <v>0</v>
      </c>
      <c r="J3732" s="233">
        <v>4.2889999999999997</v>
      </c>
      <c r="K3732" s="234">
        <v>18350</v>
      </c>
      <c r="L3732" s="233">
        <v>2.0950000000000002</v>
      </c>
      <c r="M3732" s="234">
        <v>36353</v>
      </c>
      <c r="N3732" s="233">
        <v>0</v>
      </c>
      <c r="O3732" s="233">
        <v>0</v>
      </c>
      <c r="P3732" s="233">
        <v>3.649</v>
      </c>
      <c r="Q3732" s="234">
        <v>46547</v>
      </c>
      <c r="R3732" s="233">
        <v>1.7709999999999999</v>
      </c>
      <c r="S3732" s="234">
        <v>90990</v>
      </c>
      <c r="T3732" s="233">
        <v>0</v>
      </c>
      <c r="U3732" s="235">
        <f t="shared" si="406"/>
        <v>4047.12</v>
      </c>
      <c r="V3732" s="227">
        <f t="shared" si="407"/>
        <v>3130.97</v>
      </c>
      <c r="W3732" s="227">
        <f t="shared" si="408"/>
        <v>3058.5166666666669</v>
      </c>
      <c r="X3732" s="227">
        <f t="shared" si="411"/>
        <v>3029.4166666666665</v>
      </c>
      <c r="Y3732" s="227">
        <f t="shared" si="409"/>
        <v>2663.77</v>
      </c>
      <c r="Z3732" s="227">
        <f t="shared" si="410"/>
        <v>2585.8022222222221</v>
      </c>
      <c r="AA3732" s="227">
        <f t="shared" si="412"/>
        <v>2527.5</v>
      </c>
    </row>
    <row r="3733" spans="2:27" ht="13.5" hidden="1">
      <c r="B3733" s="232" t="s">
        <v>1110</v>
      </c>
      <c r="C3733" s="232" t="s">
        <v>826</v>
      </c>
      <c r="D3733" s="232" t="s">
        <v>985</v>
      </c>
      <c r="E3733" s="232" t="s">
        <v>988</v>
      </c>
      <c r="F3733" s="232">
        <v>64</v>
      </c>
      <c r="G3733" s="232" t="s">
        <v>1345</v>
      </c>
      <c r="H3733" s="233">
        <v>7.3920000000000003</v>
      </c>
      <c r="I3733" s="233">
        <v>0</v>
      </c>
      <c r="J3733" s="233">
        <v>5.718</v>
      </c>
      <c r="K3733" s="234">
        <v>24466</v>
      </c>
      <c r="L3733" s="233">
        <v>2.7930000000000001</v>
      </c>
      <c r="M3733" s="234">
        <v>48470</v>
      </c>
      <c r="N3733" s="233">
        <v>0</v>
      </c>
      <c r="O3733" s="233">
        <v>0</v>
      </c>
      <c r="P3733" s="233">
        <v>4.8659999999999997</v>
      </c>
      <c r="Q3733" s="234">
        <v>62063</v>
      </c>
      <c r="R3733" s="233">
        <v>2.3620000000000001</v>
      </c>
      <c r="S3733" s="234">
        <v>121320</v>
      </c>
      <c r="T3733" s="233">
        <v>0</v>
      </c>
      <c r="U3733" s="235">
        <f t="shared" si="406"/>
        <v>5396.16</v>
      </c>
      <c r="V3733" s="227">
        <f t="shared" si="407"/>
        <v>4174.1400000000003</v>
      </c>
      <c r="W3733" s="227">
        <f t="shared" si="408"/>
        <v>4077.7233333333334</v>
      </c>
      <c r="X3733" s="227">
        <f t="shared" si="411"/>
        <v>4039.1666666666665</v>
      </c>
      <c r="Y3733" s="227">
        <f t="shared" si="409"/>
        <v>3552.18</v>
      </c>
      <c r="Z3733" s="227">
        <f t="shared" si="410"/>
        <v>3448.2322222222219</v>
      </c>
      <c r="AA3733" s="227">
        <f t="shared" si="412"/>
        <v>3370</v>
      </c>
    </row>
    <row r="3734" spans="2:27" ht="13.5" hidden="1">
      <c r="B3734" s="232" t="s">
        <v>1110</v>
      </c>
      <c r="C3734" s="232" t="s">
        <v>827</v>
      </c>
      <c r="D3734" s="232" t="s">
        <v>985</v>
      </c>
      <c r="E3734" s="232" t="s">
        <v>988</v>
      </c>
      <c r="F3734" s="232">
        <v>96</v>
      </c>
      <c r="G3734" s="232" t="s">
        <v>1356</v>
      </c>
      <c r="H3734" s="233">
        <v>11.087999999999999</v>
      </c>
      <c r="I3734" s="233">
        <v>0</v>
      </c>
      <c r="J3734" s="233">
        <v>8.577</v>
      </c>
      <c r="K3734" s="234">
        <v>36700</v>
      </c>
      <c r="L3734" s="233">
        <v>4.1890000000000001</v>
      </c>
      <c r="M3734" s="234">
        <v>72705</v>
      </c>
      <c r="N3734" s="233">
        <v>0</v>
      </c>
      <c r="O3734" s="233">
        <v>0</v>
      </c>
      <c r="P3734" s="233">
        <v>7.298</v>
      </c>
      <c r="Q3734" s="234">
        <v>93094</v>
      </c>
      <c r="R3734" s="233">
        <v>3.5419999999999998</v>
      </c>
      <c r="S3734" s="234">
        <v>181980</v>
      </c>
      <c r="T3734" s="233">
        <v>0</v>
      </c>
      <c r="U3734" s="235">
        <f t="shared" si="406"/>
        <v>8094.24</v>
      </c>
      <c r="V3734" s="227">
        <f t="shared" si="407"/>
        <v>6261.21</v>
      </c>
      <c r="W3734" s="227">
        <f t="shared" si="408"/>
        <v>6116.3033333333333</v>
      </c>
      <c r="X3734" s="227">
        <f t="shared" si="411"/>
        <v>6058.75</v>
      </c>
      <c r="Y3734" s="227">
        <f t="shared" si="409"/>
        <v>5327.54</v>
      </c>
      <c r="Z3734" s="227">
        <f t="shared" si="410"/>
        <v>5171.6044444444442</v>
      </c>
      <c r="AA3734" s="227">
        <f t="shared" si="412"/>
        <v>5055</v>
      </c>
    </row>
    <row r="3735" spans="2:27" ht="13.5" hidden="1">
      <c r="B3735" s="232" t="s">
        <v>1110</v>
      </c>
      <c r="C3735" s="232" t="s">
        <v>828</v>
      </c>
      <c r="D3735" s="232" t="s">
        <v>985</v>
      </c>
      <c r="E3735" s="232" t="s">
        <v>988</v>
      </c>
      <c r="F3735" s="232">
        <v>8</v>
      </c>
      <c r="G3735" s="232" t="s">
        <v>1312</v>
      </c>
      <c r="H3735" s="233">
        <v>0.92400000000000004</v>
      </c>
      <c r="I3735" s="233">
        <v>0</v>
      </c>
      <c r="J3735" s="233">
        <v>0.71499999999999997</v>
      </c>
      <c r="K3735" s="234">
        <v>3058</v>
      </c>
      <c r="L3735" s="233">
        <v>0.34899999999999998</v>
      </c>
      <c r="M3735" s="234">
        <v>6059</v>
      </c>
      <c r="N3735" s="233">
        <v>0</v>
      </c>
      <c r="O3735" s="233">
        <v>0</v>
      </c>
      <c r="P3735" s="233">
        <v>0.60799999999999998</v>
      </c>
      <c r="Q3735" s="234">
        <v>7758</v>
      </c>
      <c r="R3735" s="233">
        <v>0.29499999999999998</v>
      </c>
      <c r="S3735" s="234">
        <v>15165</v>
      </c>
      <c r="T3735" s="233">
        <v>0</v>
      </c>
      <c r="U3735" s="235">
        <f t="shared" si="406"/>
        <v>674.52</v>
      </c>
      <c r="V3735" s="227">
        <f t="shared" si="407"/>
        <v>521.94999999999993</v>
      </c>
      <c r="W3735" s="227">
        <f t="shared" si="408"/>
        <v>509.60333333333335</v>
      </c>
      <c r="X3735" s="227">
        <f t="shared" si="411"/>
        <v>504.91666666666669</v>
      </c>
      <c r="Y3735" s="227">
        <f t="shared" si="409"/>
        <v>443.84</v>
      </c>
      <c r="Z3735" s="227">
        <f t="shared" si="410"/>
        <v>430.85</v>
      </c>
      <c r="AA3735" s="227">
        <f t="shared" si="412"/>
        <v>421.25</v>
      </c>
    </row>
    <row r="3736" spans="2:27" ht="13.5" hidden="1">
      <c r="B3736" s="232" t="s">
        <v>1110</v>
      </c>
      <c r="C3736" s="232" t="s">
        <v>829</v>
      </c>
      <c r="D3736" s="232" t="s">
        <v>985</v>
      </c>
      <c r="E3736" s="232" t="s">
        <v>988</v>
      </c>
      <c r="F3736" s="232">
        <v>16</v>
      </c>
      <c r="G3736" s="232" t="s">
        <v>1317</v>
      </c>
      <c r="H3736" s="233">
        <v>1.8480000000000001</v>
      </c>
      <c r="I3736" s="233">
        <v>0</v>
      </c>
      <c r="J3736" s="233">
        <v>1.43</v>
      </c>
      <c r="K3736" s="234">
        <v>6117</v>
      </c>
      <c r="L3736" s="233">
        <v>0.69799999999999995</v>
      </c>
      <c r="M3736" s="234">
        <v>12118</v>
      </c>
      <c r="N3736" s="233">
        <v>0</v>
      </c>
      <c r="O3736" s="233">
        <v>0</v>
      </c>
      <c r="P3736" s="233">
        <v>1.216</v>
      </c>
      <c r="Q3736" s="234">
        <v>15516</v>
      </c>
      <c r="R3736" s="233">
        <v>0.59</v>
      </c>
      <c r="S3736" s="234">
        <v>30330</v>
      </c>
      <c r="T3736" s="233">
        <v>0</v>
      </c>
      <c r="U3736" s="235">
        <f t="shared" si="406"/>
        <v>1349.04</v>
      </c>
      <c r="V3736" s="227">
        <f t="shared" si="407"/>
        <v>1043.8999999999999</v>
      </c>
      <c r="W3736" s="227">
        <f t="shared" si="408"/>
        <v>1019.29</v>
      </c>
      <c r="X3736" s="227">
        <f t="shared" si="411"/>
        <v>1009.8333333333334</v>
      </c>
      <c r="Y3736" s="227">
        <f t="shared" si="409"/>
        <v>887.68</v>
      </c>
      <c r="Z3736" s="227">
        <f t="shared" si="410"/>
        <v>861.7</v>
      </c>
      <c r="AA3736" s="227">
        <f t="shared" si="412"/>
        <v>842.5</v>
      </c>
    </row>
    <row r="3737" spans="2:27" ht="13.5" hidden="1">
      <c r="B3737" s="232" t="s">
        <v>1110</v>
      </c>
      <c r="C3737" s="232" t="s">
        <v>830</v>
      </c>
      <c r="D3737" s="232" t="s">
        <v>985</v>
      </c>
      <c r="E3737" s="232" t="s">
        <v>988</v>
      </c>
      <c r="F3737" s="232">
        <v>32</v>
      </c>
      <c r="G3737" s="232" t="s">
        <v>1316</v>
      </c>
      <c r="H3737" s="233">
        <v>3.6960000000000002</v>
      </c>
      <c r="I3737" s="233">
        <v>0</v>
      </c>
      <c r="J3737" s="233">
        <v>2.859</v>
      </c>
      <c r="K3737" s="234">
        <v>12233</v>
      </c>
      <c r="L3737" s="233">
        <v>1.3959999999999999</v>
      </c>
      <c r="M3737" s="234">
        <v>24235</v>
      </c>
      <c r="N3737" s="233">
        <v>0</v>
      </c>
      <c r="O3737" s="233">
        <v>0</v>
      </c>
      <c r="P3737" s="233">
        <v>2.4329999999999998</v>
      </c>
      <c r="Q3737" s="234">
        <v>31031</v>
      </c>
      <c r="R3737" s="233">
        <v>1.181</v>
      </c>
      <c r="S3737" s="234">
        <v>60660</v>
      </c>
      <c r="T3737" s="233">
        <v>0</v>
      </c>
      <c r="U3737" s="235">
        <f t="shared" si="406"/>
        <v>2698.08</v>
      </c>
      <c r="V3737" s="227">
        <f t="shared" si="407"/>
        <v>2087.0700000000002</v>
      </c>
      <c r="W3737" s="227">
        <f t="shared" si="408"/>
        <v>2038.4966666666664</v>
      </c>
      <c r="X3737" s="227">
        <f t="shared" si="411"/>
        <v>2019.5833333333333</v>
      </c>
      <c r="Y3737" s="227">
        <f t="shared" si="409"/>
        <v>1776.09</v>
      </c>
      <c r="Z3737" s="227">
        <f t="shared" si="410"/>
        <v>1724.1022222222223</v>
      </c>
      <c r="AA3737" s="227">
        <f t="shared" si="412"/>
        <v>1685</v>
      </c>
    </row>
    <row r="3738" spans="2:27" ht="13.5" hidden="1">
      <c r="B3738" s="232" t="s">
        <v>1110</v>
      </c>
      <c r="C3738" s="232" t="s">
        <v>831</v>
      </c>
      <c r="D3738" s="232" t="s">
        <v>985</v>
      </c>
      <c r="E3738" s="232" t="s">
        <v>988</v>
      </c>
      <c r="F3738" s="232">
        <v>2</v>
      </c>
      <c r="G3738" s="232" t="s">
        <v>1315</v>
      </c>
      <c r="H3738" s="233">
        <v>0.23100000000000001</v>
      </c>
      <c r="I3738" s="233">
        <v>0</v>
      </c>
      <c r="J3738" s="233">
        <v>0.17899999999999999</v>
      </c>
      <c r="K3738" s="234">
        <v>765</v>
      </c>
      <c r="L3738" s="233">
        <v>8.6999999999999994E-2</v>
      </c>
      <c r="M3738" s="234">
        <v>1515</v>
      </c>
      <c r="N3738" s="233">
        <v>0</v>
      </c>
      <c r="O3738" s="233">
        <v>0</v>
      </c>
      <c r="P3738" s="233">
        <v>0.152</v>
      </c>
      <c r="Q3738" s="234">
        <v>1939</v>
      </c>
      <c r="R3738" s="233">
        <v>7.3999999999999996E-2</v>
      </c>
      <c r="S3738" s="234">
        <v>3791</v>
      </c>
      <c r="T3738" s="233">
        <v>0</v>
      </c>
      <c r="U3738" s="235">
        <f t="shared" si="406"/>
        <v>168.63</v>
      </c>
      <c r="V3738" s="227">
        <f t="shared" si="407"/>
        <v>130.66999999999999</v>
      </c>
      <c r="W3738" s="227">
        <f t="shared" si="408"/>
        <v>127.25999999999999</v>
      </c>
      <c r="X3738" s="227">
        <f t="shared" si="411"/>
        <v>126.25</v>
      </c>
      <c r="Y3738" s="227">
        <f t="shared" si="409"/>
        <v>110.96</v>
      </c>
      <c r="Z3738" s="227">
        <f t="shared" si="410"/>
        <v>107.88111111111111</v>
      </c>
      <c r="AA3738" s="227">
        <f t="shared" si="412"/>
        <v>105.30555555555556</v>
      </c>
    </row>
    <row r="3739" spans="2:27" ht="13.5" hidden="1">
      <c r="B3739" s="232" t="s">
        <v>1110</v>
      </c>
      <c r="C3739" s="232" t="s">
        <v>832</v>
      </c>
      <c r="D3739" s="232" t="s">
        <v>985</v>
      </c>
      <c r="E3739" s="232" t="s">
        <v>988</v>
      </c>
      <c r="F3739" s="232">
        <v>96</v>
      </c>
      <c r="G3739" s="232" t="s">
        <v>1356</v>
      </c>
      <c r="H3739" s="233">
        <v>11.087999999999999</v>
      </c>
      <c r="I3739" s="233">
        <v>0</v>
      </c>
      <c r="J3739" s="233">
        <v>8.577</v>
      </c>
      <c r="K3739" s="234">
        <v>36700</v>
      </c>
      <c r="L3739" s="233">
        <v>4.1890000000000001</v>
      </c>
      <c r="M3739" s="234">
        <v>72705</v>
      </c>
      <c r="N3739" s="233">
        <v>0</v>
      </c>
      <c r="O3739" s="233">
        <v>0</v>
      </c>
      <c r="P3739" s="233">
        <v>7.298</v>
      </c>
      <c r="Q3739" s="234">
        <v>93094</v>
      </c>
      <c r="R3739" s="233">
        <v>3.5419999999999998</v>
      </c>
      <c r="S3739" s="234">
        <v>181980</v>
      </c>
      <c r="T3739" s="233">
        <v>0</v>
      </c>
      <c r="U3739" s="235">
        <f t="shared" si="406"/>
        <v>8094.24</v>
      </c>
      <c r="V3739" s="227">
        <f t="shared" si="407"/>
        <v>6261.21</v>
      </c>
      <c r="W3739" s="227">
        <f t="shared" si="408"/>
        <v>6116.3033333333333</v>
      </c>
      <c r="X3739" s="227">
        <f t="shared" si="411"/>
        <v>6058.75</v>
      </c>
      <c r="Y3739" s="227">
        <f t="shared" si="409"/>
        <v>5327.54</v>
      </c>
      <c r="Z3739" s="227">
        <f t="shared" si="410"/>
        <v>5171.6044444444442</v>
      </c>
      <c r="AA3739" s="227">
        <f t="shared" si="412"/>
        <v>5055</v>
      </c>
    </row>
    <row r="3740" spans="2:27" ht="13.5" hidden="1">
      <c r="B3740" s="232" t="s">
        <v>1110</v>
      </c>
      <c r="C3740" s="232" t="s">
        <v>833</v>
      </c>
      <c r="D3740" s="232" t="s">
        <v>985</v>
      </c>
      <c r="E3740" s="232" t="s">
        <v>988</v>
      </c>
      <c r="F3740" s="232">
        <v>4</v>
      </c>
      <c r="G3740" s="232" t="s">
        <v>1311</v>
      </c>
      <c r="H3740" s="233">
        <v>0.46200000000000002</v>
      </c>
      <c r="I3740" s="233">
        <v>0</v>
      </c>
      <c r="J3740" s="233">
        <v>0.35699999999999998</v>
      </c>
      <c r="K3740" s="234">
        <v>1529</v>
      </c>
      <c r="L3740" s="233">
        <v>0.17499999999999999</v>
      </c>
      <c r="M3740" s="234">
        <v>3029</v>
      </c>
      <c r="N3740" s="233">
        <v>0</v>
      </c>
      <c r="O3740" s="233">
        <v>0</v>
      </c>
      <c r="P3740" s="233">
        <v>0.30399999999999999</v>
      </c>
      <c r="Q3740" s="234">
        <v>3879</v>
      </c>
      <c r="R3740" s="233">
        <v>0.14799999999999999</v>
      </c>
      <c r="S3740" s="234">
        <v>7583</v>
      </c>
      <c r="T3740" s="233">
        <v>0</v>
      </c>
      <c r="U3740" s="235">
        <f t="shared" si="406"/>
        <v>337.26</v>
      </c>
      <c r="V3740" s="227">
        <f t="shared" si="407"/>
        <v>260.61</v>
      </c>
      <c r="W3740" s="227">
        <f t="shared" si="408"/>
        <v>255.16666666666666</v>
      </c>
      <c r="X3740" s="227">
        <f t="shared" si="411"/>
        <v>252.41666666666666</v>
      </c>
      <c r="Y3740" s="227">
        <f t="shared" si="409"/>
        <v>221.92</v>
      </c>
      <c r="Z3740" s="227">
        <f t="shared" si="410"/>
        <v>215.79</v>
      </c>
      <c r="AA3740" s="227">
        <f t="shared" si="412"/>
        <v>210.63888888888889</v>
      </c>
    </row>
    <row r="3741" spans="2:27" ht="13.5" hidden="1">
      <c r="B3741" s="232" t="s">
        <v>1110</v>
      </c>
      <c r="C3741" s="232" t="s">
        <v>1045</v>
      </c>
      <c r="D3741" s="232" t="s">
        <v>985</v>
      </c>
      <c r="E3741" s="232" t="s">
        <v>988</v>
      </c>
      <c r="F3741" s="232">
        <v>48</v>
      </c>
      <c r="G3741" s="232" t="s">
        <v>1310</v>
      </c>
      <c r="H3741" s="233">
        <v>7.08</v>
      </c>
      <c r="I3741" s="233">
        <v>0</v>
      </c>
      <c r="J3741" s="233">
        <v>5.2320000000000002</v>
      </c>
      <c r="K3741" s="234">
        <v>22285</v>
      </c>
      <c r="L3741" s="233">
        <v>2.544</v>
      </c>
      <c r="M3741" s="234">
        <v>44066</v>
      </c>
      <c r="N3741" s="233">
        <v>0</v>
      </c>
      <c r="O3741" s="233">
        <v>0</v>
      </c>
      <c r="P3741" s="233">
        <v>4.3205</v>
      </c>
      <c r="Q3741" s="234">
        <v>54715</v>
      </c>
      <c r="R3741" s="233">
        <v>2.0819999999999999</v>
      </c>
      <c r="S3741" s="234">
        <v>106346</v>
      </c>
      <c r="T3741" s="233">
        <v>0</v>
      </c>
      <c r="U3741" s="235">
        <f t="shared" si="406"/>
        <v>5168.3999999999996</v>
      </c>
      <c r="V3741" s="227">
        <f t="shared" si="407"/>
        <v>3819.36</v>
      </c>
      <c r="W3741" s="227">
        <f t="shared" si="408"/>
        <v>3714.2033333333334</v>
      </c>
      <c r="X3741" s="227">
        <f t="shared" si="411"/>
        <v>3672.1666666666665</v>
      </c>
      <c r="Y3741" s="227">
        <f t="shared" si="409"/>
        <v>3153.9650000000001</v>
      </c>
      <c r="Z3741" s="227">
        <f t="shared" si="410"/>
        <v>3039.721111111111</v>
      </c>
      <c r="AA3741" s="227">
        <f t="shared" si="412"/>
        <v>2954.0555555555557</v>
      </c>
    </row>
    <row r="3742" spans="2:27" ht="13.5" hidden="1">
      <c r="B3742" s="232" t="s">
        <v>1110</v>
      </c>
      <c r="C3742" s="232" t="s">
        <v>1046</v>
      </c>
      <c r="D3742" s="232" t="s">
        <v>985</v>
      </c>
      <c r="E3742" s="232" t="s">
        <v>988</v>
      </c>
      <c r="F3742" s="232">
        <v>8</v>
      </c>
      <c r="G3742" s="232" t="s">
        <v>1312</v>
      </c>
      <c r="H3742" s="233">
        <v>1.18</v>
      </c>
      <c r="I3742" s="233">
        <v>0</v>
      </c>
      <c r="J3742" s="233">
        <v>0.872</v>
      </c>
      <c r="K3742" s="234">
        <v>3714</v>
      </c>
      <c r="L3742" s="233">
        <v>0.42399999999999999</v>
      </c>
      <c r="M3742" s="234">
        <v>7344</v>
      </c>
      <c r="N3742" s="233">
        <v>0</v>
      </c>
      <c r="O3742" s="233">
        <v>0</v>
      </c>
      <c r="P3742" s="233">
        <v>0.72009999999999996</v>
      </c>
      <c r="Q3742" s="234">
        <v>9119</v>
      </c>
      <c r="R3742" s="233">
        <v>0.34699999999999998</v>
      </c>
      <c r="S3742" s="234">
        <v>17724</v>
      </c>
      <c r="T3742" s="233">
        <v>0</v>
      </c>
      <c r="U3742" s="235">
        <f t="shared" si="406"/>
        <v>861.4</v>
      </c>
      <c r="V3742" s="227">
        <f t="shared" si="407"/>
        <v>636.55999999999995</v>
      </c>
      <c r="W3742" s="227">
        <f t="shared" si="408"/>
        <v>619.02</v>
      </c>
      <c r="X3742" s="227">
        <f t="shared" si="411"/>
        <v>612</v>
      </c>
      <c r="Y3742" s="227">
        <f t="shared" si="409"/>
        <v>525.673</v>
      </c>
      <c r="Z3742" s="227">
        <f t="shared" si="410"/>
        <v>506.61555555555549</v>
      </c>
      <c r="AA3742" s="227">
        <f t="shared" si="412"/>
        <v>492.33333333333331</v>
      </c>
    </row>
    <row r="3743" spans="2:27" ht="13.5" hidden="1">
      <c r="B3743" s="232" t="s">
        <v>1110</v>
      </c>
      <c r="C3743" s="232" t="s">
        <v>1047</v>
      </c>
      <c r="D3743" s="232" t="s">
        <v>985</v>
      </c>
      <c r="E3743" s="232" t="s">
        <v>988</v>
      </c>
      <c r="F3743" s="232">
        <v>12</v>
      </c>
      <c r="G3743" s="232" t="s">
        <v>1375</v>
      </c>
      <c r="H3743" s="233">
        <v>1.77</v>
      </c>
      <c r="I3743" s="233">
        <v>0</v>
      </c>
      <c r="J3743" s="233">
        <v>1.3080000000000001</v>
      </c>
      <c r="K3743" s="234">
        <v>5571</v>
      </c>
      <c r="L3743" s="233">
        <v>0.63600000000000001</v>
      </c>
      <c r="M3743" s="234">
        <v>11017</v>
      </c>
      <c r="N3743" s="233">
        <v>0</v>
      </c>
      <c r="O3743" s="233">
        <v>0</v>
      </c>
      <c r="P3743" s="233">
        <v>1.0801000000000001</v>
      </c>
      <c r="Q3743" s="234">
        <v>13679</v>
      </c>
      <c r="R3743" s="233">
        <v>0.52049999999999996</v>
      </c>
      <c r="S3743" s="234">
        <v>26586</v>
      </c>
      <c r="T3743" s="233">
        <v>0</v>
      </c>
      <c r="U3743" s="235">
        <f t="shared" si="406"/>
        <v>1292.0999999999999</v>
      </c>
      <c r="V3743" s="227">
        <f t="shared" si="407"/>
        <v>954.84</v>
      </c>
      <c r="W3743" s="227">
        <f t="shared" si="408"/>
        <v>928.53</v>
      </c>
      <c r="X3743" s="227">
        <f t="shared" si="411"/>
        <v>918.08333333333337</v>
      </c>
      <c r="Y3743" s="227">
        <f t="shared" si="409"/>
        <v>788.47300000000007</v>
      </c>
      <c r="Z3743" s="227">
        <f t="shared" si="410"/>
        <v>759.9372222222222</v>
      </c>
      <c r="AA3743" s="227">
        <f t="shared" si="412"/>
        <v>738.5</v>
      </c>
    </row>
    <row r="3744" spans="2:27" ht="13.5" hidden="1">
      <c r="B3744" s="232" t="s">
        <v>1110</v>
      </c>
      <c r="C3744" s="232" t="s">
        <v>1048</v>
      </c>
      <c r="D3744" s="232" t="s">
        <v>985</v>
      </c>
      <c r="E3744" s="232" t="s">
        <v>988</v>
      </c>
      <c r="F3744" s="232">
        <v>24</v>
      </c>
      <c r="G3744" s="232" t="s">
        <v>1308</v>
      </c>
      <c r="H3744" s="233">
        <v>3.54</v>
      </c>
      <c r="I3744" s="233">
        <v>0</v>
      </c>
      <c r="J3744" s="233">
        <v>2.6160000000000001</v>
      </c>
      <c r="K3744" s="234">
        <v>11143</v>
      </c>
      <c r="L3744" s="233">
        <v>1.272</v>
      </c>
      <c r="M3744" s="234">
        <v>22033</v>
      </c>
      <c r="N3744" s="233">
        <v>0</v>
      </c>
      <c r="O3744" s="233">
        <v>0</v>
      </c>
      <c r="P3744" s="233">
        <v>2.1602000000000001</v>
      </c>
      <c r="Q3744" s="234">
        <v>27358</v>
      </c>
      <c r="R3744" s="233">
        <v>1.0409999999999999</v>
      </c>
      <c r="S3744" s="234">
        <v>53173</v>
      </c>
      <c r="T3744" s="233">
        <v>0</v>
      </c>
      <c r="U3744" s="235">
        <f t="shared" si="406"/>
        <v>2584.1999999999998</v>
      </c>
      <c r="V3744" s="227">
        <f t="shared" si="407"/>
        <v>1909.68</v>
      </c>
      <c r="W3744" s="227">
        <f t="shared" si="408"/>
        <v>1857.1433333333334</v>
      </c>
      <c r="X3744" s="227">
        <f t="shared" si="411"/>
        <v>1836.0833333333333</v>
      </c>
      <c r="Y3744" s="227">
        <f t="shared" si="409"/>
        <v>1576.9460000000001</v>
      </c>
      <c r="Z3744" s="227">
        <f t="shared" si="410"/>
        <v>1519.8744444444444</v>
      </c>
      <c r="AA3744" s="227">
        <f t="shared" si="412"/>
        <v>1477.0277777777778</v>
      </c>
    </row>
    <row r="3745" spans="2:27" ht="13.5" hidden="1">
      <c r="B3745" s="232" t="s">
        <v>1110</v>
      </c>
      <c r="C3745" s="232" t="s">
        <v>1049</v>
      </c>
      <c r="D3745" s="232" t="s">
        <v>985</v>
      </c>
      <c r="E3745" s="232" t="s">
        <v>988</v>
      </c>
      <c r="F3745" s="232">
        <v>2</v>
      </c>
      <c r="G3745" s="232" t="s">
        <v>1315</v>
      </c>
      <c r="H3745" s="233">
        <v>0.29499999999999998</v>
      </c>
      <c r="I3745" s="233">
        <v>0</v>
      </c>
      <c r="J3745" s="233">
        <v>0.218</v>
      </c>
      <c r="K3745" s="234">
        <v>929</v>
      </c>
      <c r="L3745" s="233">
        <v>0.106</v>
      </c>
      <c r="M3745" s="234">
        <v>1836</v>
      </c>
      <c r="N3745" s="233">
        <v>0</v>
      </c>
      <c r="O3745" s="233">
        <v>0</v>
      </c>
      <c r="P3745" s="233">
        <v>0.18</v>
      </c>
      <c r="Q3745" s="234">
        <v>2280</v>
      </c>
      <c r="R3745" s="233">
        <v>8.6800000000000002E-2</v>
      </c>
      <c r="S3745" s="234">
        <v>4431</v>
      </c>
      <c r="T3745" s="233">
        <v>0</v>
      </c>
      <c r="U3745" s="235">
        <f t="shared" si="406"/>
        <v>215.35</v>
      </c>
      <c r="V3745" s="227">
        <f t="shared" si="407"/>
        <v>159.13999999999999</v>
      </c>
      <c r="W3745" s="227">
        <f t="shared" si="408"/>
        <v>154.79666666666668</v>
      </c>
      <c r="X3745" s="227">
        <f t="shared" si="411"/>
        <v>153</v>
      </c>
      <c r="Y3745" s="227">
        <f t="shared" si="409"/>
        <v>131.4</v>
      </c>
      <c r="Z3745" s="227">
        <f t="shared" si="410"/>
        <v>126.69733333333335</v>
      </c>
      <c r="AA3745" s="227">
        <f t="shared" si="412"/>
        <v>123.08333333333333</v>
      </c>
    </row>
    <row r="3746" spans="2:27" ht="13.5" hidden="1">
      <c r="B3746" s="232" t="s">
        <v>1110</v>
      </c>
      <c r="C3746" s="232" t="s">
        <v>1050</v>
      </c>
      <c r="D3746" s="232" t="s">
        <v>985</v>
      </c>
      <c r="E3746" s="232" t="s">
        <v>988</v>
      </c>
      <c r="F3746" s="232">
        <v>48</v>
      </c>
      <c r="G3746" s="232" t="s">
        <v>1310</v>
      </c>
      <c r="H3746" s="233">
        <v>7.08</v>
      </c>
      <c r="I3746" s="233">
        <v>0</v>
      </c>
      <c r="J3746" s="233">
        <v>5.2320000000000002</v>
      </c>
      <c r="K3746" s="234">
        <v>22285</v>
      </c>
      <c r="L3746" s="233">
        <v>2.544</v>
      </c>
      <c r="M3746" s="234">
        <v>44066</v>
      </c>
      <c r="N3746" s="233">
        <v>0</v>
      </c>
      <c r="O3746" s="233">
        <v>0</v>
      </c>
      <c r="P3746" s="233">
        <v>4.3205</v>
      </c>
      <c r="Q3746" s="234">
        <v>54715</v>
      </c>
      <c r="R3746" s="233">
        <v>2.0819999999999999</v>
      </c>
      <c r="S3746" s="234">
        <v>106346</v>
      </c>
      <c r="T3746" s="233">
        <v>0</v>
      </c>
      <c r="U3746" s="235">
        <f t="shared" si="406"/>
        <v>5168.3999999999996</v>
      </c>
      <c r="V3746" s="227">
        <f t="shared" si="407"/>
        <v>3819.36</v>
      </c>
      <c r="W3746" s="227">
        <f t="shared" si="408"/>
        <v>3714.2033333333334</v>
      </c>
      <c r="X3746" s="227">
        <f t="shared" si="411"/>
        <v>3672.1666666666665</v>
      </c>
      <c r="Y3746" s="227">
        <f t="shared" si="409"/>
        <v>3153.9650000000001</v>
      </c>
      <c r="Z3746" s="227">
        <f t="shared" si="410"/>
        <v>3039.721111111111</v>
      </c>
      <c r="AA3746" s="227">
        <f t="shared" si="412"/>
        <v>2954.0555555555557</v>
      </c>
    </row>
    <row r="3747" spans="2:27" ht="13.5" hidden="1">
      <c r="B3747" s="232" t="s">
        <v>1110</v>
      </c>
      <c r="C3747" s="232" t="s">
        <v>1051</v>
      </c>
      <c r="D3747" s="232" t="s">
        <v>985</v>
      </c>
      <c r="E3747" s="232" t="s">
        <v>988</v>
      </c>
      <c r="F3747" s="232">
        <v>4</v>
      </c>
      <c r="G3747" s="232" t="s">
        <v>1311</v>
      </c>
      <c r="H3747" s="233">
        <v>0.59</v>
      </c>
      <c r="I3747" s="233">
        <v>0</v>
      </c>
      <c r="J3747" s="233">
        <v>0.436</v>
      </c>
      <c r="K3747" s="234">
        <v>1857</v>
      </c>
      <c r="L3747" s="233">
        <v>0.21199999999999999</v>
      </c>
      <c r="M3747" s="234">
        <v>3672</v>
      </c>
      <c r="N3747" s="233">
        <v>0</v>
      </c>
      <c r="O3747" s="233">
        <v>0</v>
      </c>
      <c r="P3747" s="233">
        <v>0.36</v>
      </c>
      <c r="Q3747" s="234">
        <v>4560</v>
      </c>
      <c r="R3747" s="233">
        <v>0.17349999999999999</v>
      </c>
      <c r="S3747" s="234">
        <v>8862</v>
      </c>
      <c r="T3747" s="233">
        <v>0</v>
      </c>
      <c r="U3747" s="235">
        <f t="shared" si="406"/>
        <v>430.7</v>
      </c>
      <c r="V3747" s="227">
        <f t="shared" si="407"/>
        <v>318.27999999999997</v>
      </c>
      <c r="W3747" s="227">
        <f t="shared" si="408"/>
        <v>309.51</v>
      </c>
      <c r="X3747" s="227">
        <f t="shared" si="411"/>
        <v>306</v>
      </c>
      <c r="Y3747" s="227">
        <f t="shared" si="409"/>
        <v>262.8</v>
      </c>
      <c r="Z3747" s="227">
        <f t="shared" si="410"/>
        <v>253.32166666666666</v>
      </c>
      <c r="AA3747" s="227">
        <f t="shared" si="412"/>
        <v>246.16666666666666</v>
      </c>
    </row>
    <row r="3748" spans="2:27" ht="13.5" hidden="1">
      <c r="B3748" s="232" t="s">
        <v>1110</v>
      </c>
      <c r="C3748" s="232" t="s">
        <v>1377</v>
      </c>
      <c r="D3748" s="232" t="s">
        <v>985</v>
      </c>
      <c r="E3748" s="232" t="s">
        <v>988</v>
      </c>
      <c r="F3748" s="232">
        <v>48</v>
      </c>
      <c r="G3748" s="232" t="s">
        <v>1310</v>
      </c>
      <c r="H3748" s="233">
        <v>5.04</v>
      </c>
      <c r="I3748" s="233">
        <v>0</v>
      </c>
      <c r="J3748" s="233">
        <v>4.0602</v>
      </c>
      <c r="K3748" s="234">
        <v>17397</v>
      </c>
      <c r="L3748" s="233">
        <v>1.986</v>
      </c>
      <c r="M3748" s="234">
        <v>34486</v>
      </c>
      <c r="N3748" s="233">
        <v>0</v>
      </c>
      <c r="O3748" s="233">
        <v>0</v>
      </c>
      <c r="P3748" s="233">
        <v>3.4871500000000002</v>
      </c>
      <c r="Q3748" s="234">
        <v>44576</v>
      </c>
      <c r="R3748" s="233">
        <v>1.6961999999999999</v>
      </c>
      <c r="S3748" s="234">
        <v>87285</v>
      </c>
      <c r="T3748" s="233">
        <v>0</v>
      </c>
      <c r="U3748" s="235">
        <f t="shared" si="406"/>
        <v>3679.2</v>
      </c>
      <c r="V3748" s="227">
        <f t="shared" si="407"/>
        <v>2963.9459999999999</v>
      </c>
      <c r="W3748" s="227">
        <f t="shared" si="408"/>
        <v>2899.5299999999997</v>
      </c>
      <c r="X3748" s="227">
        <f t="shared" si="411"/>
        <v>2873.8333333333335</v>
      </c>
      <c r="Y3748" s="227">
        <f t="shared" si="409"/>
        <v>2545.6195000000002</v>
      </c>
      <c r="Z3748" s="227">
        <f t="shared" si="410"/>
        <v>2476.4482222222223</v>
      </c>
      <c r="AA3748" s="227">
        <f t="shared" si="412"/>
        <v>2424.5833333333335</v>
      </c>
    </row>
    <row r="3749" spans="2:27" ht="13.5" hidden="1">
      <c r="B3749" s="232" t="s">
        <v>1110</v>
      </c>
      <c r="C3749" s="232" t="s">
        <v>1378</v>
      </c>
      <c r="D3749" s="232" t="s">
        <v>985</v>
      </c>
      <c r="E3749" s="232" t="s">
        <v>988</v>
      </c>
      <c r="F3749" s="232">
        <v>64</v>
      </c>
      <c r="G3749" s="232" t="s">
        <v>1345</v>
      </c>
      <c r="H3749" s="233">
        <v>6.72</v>
      </c>
      <c r="I3749" s="233">
        <v>0</v>
      </c>
      <c r="J3749" s="233">
        <v>5.4135999999999997</v>
      </c>
      <c r="K3749" s="234">
        <v>23196</v>
      </c>
      <c r="L3749" s="233">
        <v>2.6480000000000001</v>
      </c>
      <c r="M3749" s="234">
        <v>45981</v>
      </c>
      <c r="N3749" s="233">
        <v>0</v>
      </c>
      <c r="O3749" s="233">
        <v>0</v>
      </c>
      <c r="P3749" s="233">
        <v>4.64954</v>
      </c>
      <c r="Q3749" s="234">
        <v>59435</v>
      </c>
      <c r="R3749" s="233">
        <v>2.2616000000000001</v>
      </c>
      <c r="S3749" s="234">
        <v>116380</v>
      </c>
      <c r="T3749" s="233">
        <v>0</v>
      </c>
      <c r="U3749" s="235">
        <f t="shared" si="406"/>
        <v>4905.5999999999995</v>
      </c>
      <c r="V3749" s="227">
        <f t="shared" si="407"/>
        <v>3951.9279999999999</v>
      </c>
      <c r="W3749" s="227">
        <f t="shared" si="408"/>
        <v>3866.04</v>
      </c>
      <c r="X3749" s="227">
        <f t="shared" si="411"/>
        <v>3831.75</v>
      </c>
      <c r="Y3749" s="227">
        <f t="shared" si="409"/>
        <v>3394.1642000000002</v>
      </c>
      <c r="Z3749" s="227">
        <f t="shared" si="410"/>
        <v>3301.9402222222225</v>
      </c>
      <c r="AA3749" s="227">
        <f t="shared" si="412"/>
        <v>3232.7777777777778</v>
      </c>
    </row>
    <row r="3750" spans="2:27" ht="13.5" hidden="1">
      <c r="B3750" s="232" t="s">
        <v>1110</v>
      </c>
      <c r="C3750" s="232" t="s">
        <v>1379</v>
      </c>
      <c r="D3750" s="232" t="s">
        <v>985</v>
      </c>
      <c r="E3750" s="232" t="s">
        <v>988</v>
      </c>
      <c r="F3750" s="232">
        <v>96</v>
      </c>
      <c r="G3750" s="232" t="s">
        <v>1356</v>
      </c>
      <c r="H3750" s="233">
        <v>10.08</v>
      </c>
      <c r="I3750" s="233">
        <v>0</v>
      </c>
      <c r="J3750" s="233">
        <v>8.1204000000000001</v>
      </c>
      <c r="K3750" s="234">
        <v>34795</v>
      </c>
      <c r="L3750" s="233">
        <v>3.972</v>
      </c>
      <c r="M3750" s="234">
        <v>68971</v>
      </c>
      <c r="N3750" s="233">
        <v>0</v>
      </c>
      <c r="O3750" s="233">
        <v>0</v>
      </c>
      <c r="P3750" s="233">
        <v>6.9743000000000004</v>
      </c>
      <c r="Q3750" s="234">
        <v>89152</v>
      </c>
      <c r="R3750" s="233">
        <v>3.3923999999999999</v>
      </c>
      <c r="S3750" s="234">
        <v>174569</v>
      </c>
      <c r="T3750" s="233">
        <v>0</v>
      </c>
      <c r="U3750" s="235">
        <f t="shared" si="406"/>
        <v>7358.4</v>
      </c>
      <c r="V3750" s="227">
        <f t="shared" si="407"/>
        <v>5927.8919999999998</v>
      </c>
      <c r="W3750" s="227">
        <f t="shared" si="408"/>
        <v>5799.1433333333334</v>
      </c>
      <c r="X3750" s="227">
        <f t="shared" si="411"/>
        <v>5747.583333333333</v>
      </c>
      <c r="Y3750" s="227">
        <f t="shared" si="409"/>
        <v>5091.2390000000005</v>
      </c>
      <c r="Z3750" s="227">
        <f t="shared" si="410"/>
        <v>4952.8964444444446</v>
      </c>
      <c r="AA3750" s="227">
        <f t="shared" si="412"/>
        <v>4849.1388888888887</v>
      </c>
    </row>
    <row r="3751" spans="2:27" ht="13.5" hidden="1">
      <c r="B3751" s="232" t="s">
        <v>1110</v>
      </c>
      <c r="C3751" s="232" t="s">
        <v>1380</v>
      </c>
      <c r="D3751" s="232" t="s">
        <v>985</v>
      </c>
      <c r="E3751" s="232" t="s">
        <v>988</v>
      </c>
      <c r="F3751" s="232">
        <v>8</v>
      </c>
      <c r="G3751" s="232" t="s">
        <v>1312</v>
      </c>
      <c r="H3751" s="233">
        <v>0.84</v>
      </c>
      <c r="I3751" s="233">
        <v>0</v>
      </c>
      <c r="J3751" s="233">
        <v>0.67669999999999997</v>
      </c>
      <c r="K3751" s="234">
        <v>2900</v>
      </c>
      <c r="L3751" s="233">
        <v>0.33100000000000002</v>
      </c>
      <c r="M3751" s="234">
        <v>5748</v>
      </c>
      <c r="N3751" s="233">
        <v>0</v>
      </c>
      <c r="O3751" s="233">
        <v>0</v>
      </c>
      <c r="P3751" s="233">
        <v>0.58118999999999998</v>
      </c>
      <c r="Q3751" s="234">
        <v>7429</v>
      </c>
      <c r="R3751" s="233">
        <v>0.28270000000000001</v>
      </c>
      <c r="S3751" s="234">
        <v>14547</v>
      </c>
      <c r="T3751" s="233">
        <v>0</v>
      </c>
      <c r="U3751" s="235">
        <f t="shared" si="406"/>
        <v>613.19999999999993</v>
      </c>
      <c r="V3751" s="227">
        <f t="shared" si="407"/>
        <v>493.99099999999999</v>
      </c>
      <c r="W3751" s="227">
        <f t="shared" si="408"/>
        <v>483.29666666666668</v>
      </c>
      <c r="X3751" s="227">
        <f t="shared" si="411"/>
        <v>479</v>
      </c>
      <c r="Y3751" s="227">
        <f t="shared" si="409"/>
        <v>424.26869999999997</v>
      </c>
      <c r="Z3751" s="227">
        <f t="shared" si="410"/>
        <v>412.73211111111112</v>
      </c>
      <c r="AA3751" s="227">
        <f t="shared" si="412"/>
        <v>404.08333333333331</v>
      </c>
    </row>
    <row r="3752" spans="2:27" ht="13.5" hidden="1">
      <c r="B3752" s="232" t="s">
        <v>1110</v>
      </c>
      <c r="C3752" s="232" t="s">
        <v>1381</v>
      </c>
      <c r="D3752" s="232" t="s">
        <v>985</v>
      </c>
      <c r="E3752" s="232" t="s">
        <v>988</v>
      </c>
      <c r="F3752" s="232">
        <v>128</v>
      </c>
      <c r="G3752" s="232" t="s">
        <v>1364</v>
      </c>
      <c r="H3752" s="233">
        <v>13.44</v>
      </c>
      <c r="I3752" s="233">
        <v>0</v>
      </c>
      <c r="J3752" s="233">
        <v>10.827199999999999</v>
      </c>
      <c r="K3752" s="234">
        <v>46393</v>
      </c>
      <c r="L3752" s="233">
        <v>5.2960000000000003</v>
      </c>
      <c r="M3752" s="234">
        <v>91962</v>
      </c>
      <c r="N3752" s="233">
        <v>0</v>
      </c>
      <c r="O3752" s="233">
        <v>0</v>
      </c>
      <c r="P3752" s="233">
        <v>9.2990700000000004</v>
      </c>
      <c r="Q3752" s="234">
        <v>118870</v>
      </c>
      <c r="R3752" s="233">
        <v>4.5232000000000001</v>
      </c>
      <c r="S3752" s="234">
        <v>232759</v>
      </c>
      <c r="T3752" s="233">
        <v>0</v>
      </c>
      <c r="U3752" s="235">
        <f t="shared" si="406"/>
        <v>9811.1999999999989</v>
      </c>
      <c r="V3752" s="227">
        <f t="shared" si="407"/>
        <v>7903.8559999999998</v>
      </c>
      <c r="W3752" s="227">
        <f t="shared" si="408"/>
        <v>7732.1633333333339</v>
      </c>
      <c r="X3752" s="227">
        <f t="shared" si="411"/>
        <v>7663.5</v>
      </c>
      <c r="Y3752" s="227">
        <f t="shared" si="409"/>
        <v>6788.3211000000001</v>
      </c>
      <c r="Z3752" s="227">
        <f t="shared" si="410"/>
        <v>6603.8804444444449</v>
      </c>
      <c r="AA3752" s="227">
        <f t="shared" si="412"/>
        <v>6465.5277777777774</v>
      </c>
    </row>
    <row r="3753" spans="2:27" ht="13.5" hidden="1">
      <c r="B3753" s="232" t="s">
        <v>1110</v>
      </c>
      <c r="C3753" s="232" t="s">
        <v>1382</v>
      </c>
      <c r="D3753" s="232" t="s">
        <v>985</v>
      </c>
      <c r="E3753" s="232" t="s">
        <v>988</v>
      </c>
      <c r="F3753" s="232">
        <v>16</v>
      </c>
      <c r="G3753" s="232" t="s">
        <v>1317</v>
      </c>
      <c r="H3753" s="233">
        <v>1.68</v>
      </c>
      <c r="I3753" s="233">
        <v>0</v>
      </c>
      <c r="J3753" s="233">
        <v>1.3533999999999999</v>
      </c>
      <c r="K3753" s="234">
        <v>5799</v>
      </c>
      <c r="L3753" s="233">
        <v>0.66200000000000003</v>
      </c>
      <c r="M3753" s="234">
        <v>11495</v>
      </c>
      <c r="N3753" s="233">
        <v>0</v>
      </c>
      <c r="O3753" s="233">
        <v>0</v>
      </c>
      <c r="P3753" s="233">
        <v>1.16238</v>
      </c>
      <c r="Q3753" s="234">
        <v>14859</v>
      </c>
      <c r="R3753" s="233">
        <v>0.56540000000000001</v>
      </c>
      <c r="S3753" s="234">
        <v>29095</v>
      </c>
      <c r="T3753" s="233">
        <v>0</v>
      </c>
      <c r="U3753" s="235">
        <f t="shared" si="406"/>
        <v>1226.3999999999999</v>
      </c>
      <c r="V3753" s="227">
        <f t="shared" si="407"/>
        <v>987.98199999999997</v>
      </c>
      <c r="W3753" s="227">
        <f t="shared" si="408"/>
        <v>966.51</v>
      </c>
      <c r="X3753" s="227">
        <f t="shared" si="411"/>
        <v>957.91666666666663</v>
      </c>
      <c r="Y3753" s="227">
        <f t="shared" si="409"/>
        <v>848.53739999999993</v>
      </c>
      <c r="Z3753" s="227">
        <f t="shared" si="410"/>
        <v>825.49199999999996</v>
      </c>
      <c r="AA3753" s="227">
        <f t="shared" si="412"/>
        <v>808.19444444444446</v>
      </c>
    </row>
    <row r="3754" spans="2:27" ht="13.5" hidden="1">
      <c r="B3754" s="232" t="s">
        <v>1110</v>
      </c>
      <c r="C3754" s="232" t="s">
        <v>1383</v>
      </c>
      <c r="D3754" s="232" t="s">
        <v>985</v>
      </c>
      <c r="E3754" s="232" t="s">
        <v>988</v>
      </c>
      <c r="F3754" s="232">
        <v>32</v>
      </c>
      <c r="G3754" s="232" t="s">
        <v>1316</v>
      </c>
      <c r="H3754" s="233">
        <v>3.36</v>
      </c>
      <c r="I3754" s="233">
        <v>0</v>
      </c>
      <c r="J3754" s="233">
        <v>2.7067999999999999</v>
      </c>
      <c r="K3754" s="234">
        <v>11598</v>
      </c>
      <c r="L3754" s="233">
        <v>1.3240000000000001</v>
      </c>
      <c r="M3754" s="234">
        <v>22990</v>
      </c>
      <c r="N3754" s="233">
        <v>0</v>
      </c>
      <c r="O3754" s="233">
        <v>0</v>
      </c>
      <c r="P3754" s="233">
        <v>2.32477</v>
      </c>
      <c r="Q3754" s="234">
        <v>29717</v>
      </c>
      <c r="R3754" s="233">
        <v>1.1308</v>
      </c>
      <c r="S3754" s="234">
        <v>58190</v>
      </c>
      <c r="T3754" s="233">
        <v>0</v>
      </c>
      <c r="U3754" s="235">
        <f t="shared" si="406"/>
        <v>2452.7999999999997</v>
      </c>
      <c r="V3754" s="227">
        <f t="shared" si="407"/>
        <v>1975.9639999999999</v>
      </c>
      <c r="W3754" s="227">
        <f t="shared" si="408"/>
        <v>1933.02</v>
      </c>
      <c r="X3754" s="227">
        <f t="shared" si="411"/>
        <v>1915.8333333333333</v>
      </c>
      <c r="Y3754" s="227">
        <f t="shared" si="409"/>
        <v>1697.0821000000001</v>
      </c>
      <c r="Z3754" s="227">
        <f t="shared" si="410"/>
        <v>1650.9562222222221</v>
      </c>
      <c r="AA3754" s="227">
        <f t="shared" si="412"/>
        <v>1616.3888888888889</v>
      </c>
    </row>
    <row r="3755" spans="2:27" ht="13.5" hidden="1">
      <c r="B3755" s="232" t="s">
        <v>1110</v>
      </c>
      <c r="C3755" s="232" t="s">
        <v>1384</v>
      </c>
      <c r="D3755" s="232" t="s">
        <v>985</v>
      </c>
      <c r="E3755" s="232" t="s">
        <v>988</v>
      </c>
      <c r="F3755" s="232">
        <v>2</v>
      </c>
      <c r="G3755" s="232" t="s">
        <v>1315</v>
      </c>
      <c r="H3755" s="233">
        <v>0.21</v>
      </c>
      <c r="I3755" s="233">
        <v>0</v>
      </c>
      <c r="J3755" s="233">
        <v>0.16918</v>
      </c>
      <c r="K3755" s="234">
        <v>725</v>
      </c>
      <c r="L3755" s="233">
        <v>8.2750000000000004E-2</v>
      </c>
      <c r="M3755" s="234">
        <v>1437</v>
      </c>
      <c r="N3755" s="233">
        <v>0</v>
      </c>
      <c r="O3755" s="233">
        <v>0</v>
      </c>
      <c r="P3755" s="233">
        <v>0.14530000000000001</v>
      </c>
      <c r="Q3755" s="234">
        <v>1857</v>
      </c>
      <c r="R3755" s="233">
        <v>7.0680000000000007E-2</v>
      </c>
      <c r="S3755" s="234">
        <v>3637</v>
      </c>
      <c r="T3755" s="233">
        <v>0</v>
      </c>
      <c r="U3755" s="235">
        <f t="shared" si="406"/>
        <v>153.29999999999998</v>
      </c>
      <c r="V3755" s="227">
        <f t="shared" si="407"/>
        <v>123.5014</v>
      </c>
      <c r="W3755" s="227">
        <f t="shared" si="408"/>
        <v>120.82416666666667</v>
      </c>
      <c r="X3755" s="227">
        <f t="shared" si="411"/>
        <v>119.75</v>
      </c>
      <c r="Y3755" s="227">
        <f t="shared" si="409"/>
        <v>106.069</v>
      </c>
      <c r="Z3755" s="227">
        <f t="shared" si="410"/>
        <v>103.17973333333333</v>
      </c>
      <c r="AA3755" s="227">
        <f t="shared" si="412"/>
        <v>101.02777777777777</v>
      </c>
    </row>
    <row r="3756" spans="2:27" ht="13.5" hidden="1">
      <c r="B3756" s="232" t="s">
        <v>1110</v>
      </c>
      <c r="C3756" s="232" t="s">
        <v>1385</v>
      </c>
      <c r="D3756" s="232" t="s">
        <v>985</v>
      </c>
      <c r="E3756" s="232" t="s">
        <v>988</v>
      </c>
      <c r="F3756" s="232">
        <v>128</v>
      </c>
      <c r="G3756" s="232" t="s">
        <v>1364</v>
      </c>
      <c r="H3756" s="233">
        <v>13.44</v>
      </c>
      <c r="I3756" s="233">
        <v>0</v>
      </c>
      <c r="J3756" s="233">
        <v>10.827199999999999</v>
      </c>
      <c r="K3756" s="234">
        <v>46393</v>
      </c>
      <c r="L3756" s="233">
        <v>5.2960000000000003</v>
      </c>
      <c r="M3756" s="234">
        <v>91962</v>
      </c>
      <c r="N3756" s="233">
        <v>0</v>
      </c>
      <c r="O3756" s="233">
        <v>0</v>
      </c>
      <c r="P3756" s="233">
        <v>9.2990700000000004</v>
      </c>
      <c r="Q3756" s="234">
        <v>118870</v>
      </c>
      <c r="R3756" s="233">
        <v>4.5232000000000001</v>
      </c>
      <c r="S3756" s="234">
        <v>232759</v>
      </c>
      <c r="T3756" s="233">
        <v>0</v>
      </c>
      <c r="U3756" s="235">
        <f t="shared" si="406"/>
        <v>9811.1999999999989</v>
      </c>
      <c r="V3756" s="227">
        <f t="shared" si="407"/>
        <v>7903.8559999999998</v>
      </c>
      <c r="W3756" s="227">
        <f t="shared" si="408"/>
        <v>7732.1633333333339</v>
      </c>
      <c r="X3756" s="227">
        <f t="shared" si="411"/>
        <v>7663.5</v>
      </c>
      <c r="Y3756" s="227">
        <f t="shared" si="409"/>
        <v>6788.3211000000001</v>
      </c>
      <c r="Z3756" s="227">
        <f t="shared" si="410"/>
        <v>6603.8804444444449</v>
      </c>
      <c r="AA3756" s="227">
        <f t="shared" si="412"/>
        <v>6465.5277777777774</v>
      </c>
    </row>
    <row r="3757" spans="2:27" ht="13.5" hidden="1">
      <c r="B3757" s="232" t="s">
        <v>1110</v>
      </c>
      <c r="C3757" s="232" t="s">
        <v>1386</v>
      </c>
      <c r="D3757" s="232" t="s">
        <v>985</v>
      </c>
      <c r="E3757" s="232" t="s">
        <v>988</v>
      </c>
      <c r="F3757" s="232">
        <v>4</v>
      </c>
      <c r="G3757" s="232" t="s">
        <v>1311</v>
      </c>
      <c r="H3757" s="233">
        <v>0.42</v>
      </c>
      <c r="I3757" s="233">
        <v>0</v>
      </c>
      <c r="J3757" s="233">
        <v>0.33834999999999998</v>
      </c>
      <c r="K3757" s="234">
        <v>1450</v>
      </c>
      <c r="L3757" s="233">
        <v>0.16550000000000001</v>
      </c>
      <c r="M3757" s="234">
        <v>2874</v>
      </c>
      <c r="N3757" s="233">
        <v>0</v>
      </c>
      <c r="O3757" s="233">
        <v>0</v>
      </c>
      <c r="P3757" s="233">
        <v>0.29060000000000002</v>
      </c>
      <c r="Q3757" s="234">
        <v>3715</v>
      </c>
      <c r="R3757" s="233">
        <v>0.14135</v>
      </c>
      <c r="S3757" s="234">
        <v>7274</v>
      </c>
      <c r="T3757" s="233">
        <v>0</v>
      </c>
      <c r="U3757" s="235">
        <f t="shared" si="406"/>
        <v>306.59999999999997</v>
      </c>
      <c r="V3757" s="227">
        <f t="shared" si="407"/>
        <v>246.99549999999999</v>
      </c>
      <c r="W3757" s="227">
        <f t="shared" si="408"/>
        <v>241.64833333333334</v>
      </c>
      <c r="X3757" s="227">
        <f t="shared" si="411"/>
        <v>239.5</v>
      </c>
      <c r="Y3757" s="227">
        <f t="shared" si="409"/>
        <v>212.13800000000001</v>
      </c>
      <c r="Z3757" s="227">
        <f t="shared" si="410"/>
        <v>206.37994444444445</v>
      </c>
      <c r="AA3757" s="227">
        <f t="shared" si="412"/>
        <v>202.05555555555554</v>
      </c>
    </row>
    <row r="3758" spans="2:27" ht="13.5" hidden="1">
      <c r="B3758" s="232" t="s">
        <v>1110</v>
      </c>
      <c r="C3758" s="232" t="s">
        <v>834</v>
      </c>
      <c r="D3758" s="232" t="s">
        <v>985</v>
      </c>
      <c r="E3758" s="232" t="s">
        <v>988</v>
      </c>
      <c r="F3758" s="232">
        <v>64</v>
      </c>
      <c r="G3758" s="232" t="s">
        <v>1387</v>
      </c>
      <c r="H3758" s="233">
        <v>26.384</v>
      </c>
      <c r="I3758" s="233">
        <v>0</v>
      </c>
      <c r="J3758" s="233">
        <v>19.373999999999999</v>
      </c>
      <c r="K3758" s="234">
        <v>81384</v>
      </c>
      <c r="L3758" s="233">
        <v>9.2899999999999991</v>
      </c>
      <c r="M3758" s="234">
        <v>160028</v>
      </c>
      <c r="N3758" s="233">
        <v>0</v>
      </c>
      <c r="O3758" s="233">
        <v>0</v>
      </c>
      <c r="P3758" s="233">
        <v>15.42</v>
      </c>
      <c r="Q3758" s="234">
        <v>190646</v>
      </c>
      <c r="R3758" s="233">
        <v>7.2539999999999996</v>
      </c>
      <c r="S3758" s="234">
        <v>363056</v>
      </c>
      <c r="T3758" s="233">
        <v>0</v>
      </c>
      <c r="U3758" s="235">
        <f t="shared" si="406"/>
        <v>19260.32</v>
      </c>
      <c r="V3758" s="227">
        <f t="shared" si="407"/>
        <v>14143.019999999999</v>
      </c>
      <c r="W3758" s="227">
        <f t="shared" si="408"/>
        <v>13563.7</v>
      </c>
      <c r="X3758" s="227">
        <f t="shared" si="411"/>
        <v>13335.666666666666</v>
      </c>
      <c r="Y3758" s="227">
        <f t="shared" si="409"/>
        <v>11256.6</v>
      </c>
      <c r="Z3758" s="227">
        <f t="shared" si="410"/>
        <v>10591.142222222223</v>
      </c>
      <c r="AA3758" s="227">
        <f t="shared" si="412"/>
        <v>10084.888888888889</v>
      </c>
    </row>
    <row r="3759" spans="2:27" ht="13.5" hidden="1">
      <c r="B3759" s="232" t="s">
        <v>1110</v>
      </c>
      <c r="C3759" s="232" t="s">
        <v>835</v>
      </c>
      <c r="D3759" s="232" t="s">
        <v>985</v>
      </c>
      <c r="E3759" s="232" t="s">
        <v>988</v>
      </c>
      <c r="F3759" s="232">
        <v>32</v>
      </c>
      <c r="G3759" s="232" t="s">
        <v>1355</v>
      </c>
      <c r="H3759" s="233">
        <v>13.192</v>
      </c>
      <c r="I3759" s="233">
        <v>0</v>
      </c>
      <c r="J3759" s="233">
        <v>9.6869999999999994</v>
      </c>
      <c r="K3759" s="234">
        <v>40692</v>
      </c>
      <c r="L3759" s="233">
        <v>4.6449999999999996</v>
      </c>
      <c r="M3759" s="234">
        <v>80014</v>
      </c>
      <c r="N3759" s="233">
        <v>0</v>
      </c>
      <c r="O3759" s="233">
        <v>0</v>
      </c>
      <c r="P3759" s="233">
        <v>7.71</v>
      </c>
      <c r="Q3759" s="234">
        <v>95323</v>
      </c>
      <c r="R3759" s="233">
        <v>3.6269999999999998</v>
      </c>
      <c r="S3759" s="234">
        <v>181528</v>
      </c>
      <c r="T3759" s="233">
        <v>0</v>
      </c>
      <c r="U3759" s="235">
        <f t="shared" si="406"/>
        <v>9630.16</v>
      </c>
      <c r="V3759" s="227">
        <f t="shared" si="407"/>
        <v>7071.5099999999993</v>
      </c>
      <c r="W3759" s="227">
        <f t="shared" si="408"/>
        <v>6781.85</v>
      </c>
      <c r="X3759" s="227">
        <f t="shared" si="411"/>
        <v>6667.833333333333</v>
      </c>
      <c r="Y3759" s="227">
        <f t="shared" si="409"/>
        <v>5628.3</v>
      </c>
      <c r="Z3759" s="227">
        <f t="shared" si="410"/>
        <v>5295.5711111111113</v>
      </c>
      <c r="AA3759" s="227">
        <f t="shared" si="412"/>
        <v>5042.4444444444443</v>
      </c>
    </row>
    <row r="3760" spans="2:27" ht="13.5" hidden="1">
      <c r="B3760" s="232" t="s">
        <v>1110</v>
      </c>
      <c r="C3760" s="232" t="s">
        <v>836</v>
      </c>
      <c r="D3760" s="232" t="s">
        <v>985</v>
      </c>
      <c r="E3760" s="232" t="s">
        <v>988</v>
      </c>
      <c r="F3760" s="232">
        <v>4</v>
      </c>
      <c r="G3760" s="232" t="s">
        <v>1351</v>
      </c>
      <c r="H3760" s="233">
        <v>1.649</v>
      </c>
      <c r="I3760" s="233">
        <v>0</v>
      </c>
      <c r="J3760" s="233">
        <v>1.2110000000000001</v>
      </c>
      <c r="K3760" s="234">
        <v>5086</v>
      </c>
      <c r="L3760" s="233">
        <v>0.58099999999999996</v>
      </c>
      <c r="M3760" s="234">
        <v>10002</v>
      </c>
      <c r="N3760" s="233">
        <v>0</v>
      </c>
      <c r="O3760" s="233">
        <v>0</v>
      </c>
      <c r="P3760" s="233">
        <v>0.96399999999999997</v>
      </c>
      <c r="Q3760" s="234">
        <v>11915</v>
      </c>
      <c r="R3760" s="233">
        <v>0.45300000000000001</v>
      </c>
      <c r="S3760" s="234">
        <v>22691</v>
      </c>
      <c r="T3760" s="233">
        <v>0</v>
      </c>
      <c r="U3760" s="235">
        <f t="shared" si="406"/>
        <v>1203.77</v>
      </c>
      <c r="V3760" s="227">
        <f t="shared" si="407"/>
        <v>884.03000000000009</v>
      </c>
      <c r="W3760" s="227">
        <f t="shared" si="408"/>
        <v>847.96333333333337</v>
      </c>
      <c r="X3760" s="227">
        <f t="shared" si="411"/>
        <v>833.5</v>
      </c>
      <c r="Y3760" s="227">
        <f t="shared" si="409"/>
        <v>703.72</v>
      </c>
      <c r="Z3760" s="227">
        <f t="shared" si="410"/>
        <v>661.66222222222223</v>
      </c>
      <c r="AA3760" s="227">
        <f t="shared" si="412"/>
        <v>630.30555555555554</v>
      </c>
    </row>
    <row r="3761" spans="2:27" ht="13.5" hidden="1">
      <c r="B3761" s="232" t="s">
        <v>1110</v>
      </c>
      <c r="C3761" s="232" t="s">
        <v>837</v>
      </c>
      <c r="D3761" s="232" t="s">
        <v>985</v>
      </c>
      <c r="E3761" s="232" t="s">
        <v>988</v>
      </c>
      <c r="F3761" s="232">
        <v>64</v>
      </c>
      <c r="G3761" s="232" t="s">
        <v>1355</v>
      </c>
      <c r="H3761" s="233">
        <v>36.816000000000003</v>
      </c>
      <c r="I3761" s="233">
        <v>0</v>
      </c>
      <c r="J3761" s="233">
        <v>26.666</v>
      </c>
      <c r="K3761" s="234">
        <v>111850</v>
      </c>
      <c r="L3761" s="233">
        <v>12.768000000000001</v>
      </c>
      <c r="M3761" s="234">
        <v>219743</v>
      </c>
      <c r="N3761" s="233">
        <v>0</v>
      </c>
      <c r="O3761" s="233">
        <v>0</v>
      </c>
      <c r="P3761" s="233">
        <v>18.344999999999999</v>
      </c>
      <c r="Q3761" s="234">
        <v>226062</v>
      </c>
      <c r="R3761" s="233">
        <v>8.6020000000000003</v>
      </c>
      <c r="S3761" s="234">
        <v>429639</v>
      </c>
      <c r="T3761" s="233">
        <v>0</v>
      </c>
      <c r="U3761" s="235">
        <f t="shared" si="406"/>
        <v>26875.68</v>
      </c>
      <c r="V3761" s="227">
        <f t="shared" si="407"/>
        <v>19466.18</v>
      </c>
      <c r="W3761" s="227">
        <f t="shared" si="408"/>
        <v>18641.473333333335</v>
      </c>
      <c r="X3761" s="227">
        <f t="shared" si="411"/>
        <v>18311.916666666668</v>
      </c>
      <c r="Y3761" s="227">
        <f t="shared" si="409"/>
        <v>13391.849999999999</v>
      </c>
      <c r="Z3761" s="227">
        <f t="shared" si="410"/>
        <v>12558.96</v>
      </c>
      <c r="AA3761" s="227">
        <f t="shared" si="412"/>
        <v>11934.416666666666</v>
      </c>
    </row>
    <row r="3762" spans="2:27" ht="13.5" hidden="1">
      <c r="B3762" s="232" t="s">
        <v>1110</v>
      </c>
      <c r="C3762" s="232" t="s">
        <v>838</v>
      </c>
      <c r="D3762" s="232" t="s">
        <v>985</v>
      </c>
      <c r="E3762" s="232" t="s">
        <v>988</v>
      </c>
      <c r="F3762" s="232">
        <v>8</v>
      </c>
      <c r="G3762" s="232" t="s">
        <v>1351</v>
      </c>
      <c r="H3762" s="233">
        <v>4.6020000000000003</v>
      </c>
      <c r="I3762" s="233">
        <v>0</v>
      </c>
      <c r="J3762" s="233">
        <v>3.3330000000000002</v>
      </c>
      <c r="K3762" s="234">
        <v>13981</v>
      </c>
      <c r="L3762" s="233">
        <v>1.5960000000000001</v>
      </c>
      <c r="M3762" s="234">
        <v>27468</v>
      </c>
      <c r="N3762" s="233">
        <v>0</v>
      </c>
      <c r="O3762" s="233">
        <v>0</v>
      </c>
      <c r="P3762" s="233">
        <v>2.2930000000000001</v>
      </c>
      <c r="Q3762" s="234">
        <v>28258</v>
      </c>
      <c r="R3762" s="233">
        <v>1.075</v>
      </c>
      <c r="S3762" s="234">
        <v>53705</v>
      </c>
      <c r="T3762" s="233">
        <v>0</v>
      </c>
      <c r="U3762" s="235">
        <f t="shared" si="406"/>
        <v>3359.46</v>
      </c>
      <c r="V3762" s="227">
        <f t="shared" si="407"/>
        <v>2433.09</v>
      </c>
      <c r="W3762" s="227">
        <f t="shared" si="408"/>
        <v>2330.1633333333334</v>
      </c>
      <c r="X3762" s="227">
        <f t="shared" si="411"/>
        <v>2289</v>
      </c>
      <c r="Y3762" s="227">
        <f t="shared" si="409"/>
        <v>1673.89</v>
      </c>
      <c r="Z3762" s="227">
        <f t="shared" si="410"/>
        <v>1569.6944444444443</v>
      </c>
      <c r="AA3762" s="227">
        <f t="shared" si="412"/>
        <v>1491.8055555555557</v>
      </c>
    </row>
    <row r="3763" spans="2:27" ht="13.5" hidden="1">
      <c r="B3763" s="232" t="s">
        <v>1110</v>
      </c>
      <c r="C3763" s="232" t="s">
        <v>839</v>
      </c>
      <c r="D3763" s="232" t="s">
        <v>985</v>
      </c>
      <c r="E3763" s="232" t="s">
        <v>988</v>
      </c>
      <c r="F3763" s="232">
        <v>32</v>
      </c>
      <c r="G3763" s="232" t="s">
        <v>1353</v>
      </c>
      <c r="H3763" s="233">
        <v>18.408000000000001</v>
      </c>
      <c r="I3763" s="233">
        <v>0</v>
      </c>
      <c r="J3763" s="233">
        <v>13.333</v>
      </c>
      <c r="K3763" s="234">
        <v>55925</v>
      </c>
      <c r="L3763" s="233">
        <v>6.3840000000000003</v>
      </c>
      <c r="M3763" s="234">
        <v>109871</v>
      </c>
      <c r="N3763" s="233">
        <v>0</v>
      </c>
      <c r="O3763" s="233">
        <v>0</v>
      </c>
      <c r="P3763" s="233">
        <v>9.1720000000000006</v>
      </c>
      <c r="Q3763" s="234">
        <v>113031</v>
      </c>
      <c r="R3763" s="233">
        <v>4.3010000000000002</v>
      </c>
      <c r="S3763" s="234">
        <v>214819</v>
      </c>
      <c r="T3763" s="233">
        <v>0</v>
      </c>
      <c r="U3763" s="235">
        <f t="shared" si="406"/>
        <v>13437.84</v>
      </c>
      <c r="V3763" s="227">
        <f t="shared" si="407"/>
        <v>9733.09</v>
      </c>
      <c r="W3763" s="227">
        <f t="shared" si="408"/>
        <v>9320.7366666666676</v>
      </c>
      <c r="X3763" s="227">
        <f t="shared" si="411"/>
        <v>9155.9166666666661</v>
      </c>
      <c r="Y3763" s="227">
        <f t="shared" si="409"/>
        <v>6695.56</v>
      </c>
      <c r="Z3763" s="227">
        <f t="shared" si="410"/>
        <v>6279.48</v>
      </c>
      <c r="AA3763" s="227">
        <f t="shared" si="412"/>
        <v>5967.1944444444443</v>
      </c>
    </row>
    <row r="3764" spans="2:27" ht="13.5" hidden="1">
      <c r="B3764" s="232" t="s">
        <v>1110</v>
      </c>
      <c r="C3764" s="232" t="s">
        <v>840</v>
      </c>
      <c r="D3764" s="232" t="s">
        <v>985</v>
      </c>
      <c r="E3764" s="232" t="s">
        <v>988</v>
      </c>
      <c r="F3764" s="232">
        <v>8</v>
      </c>
      <c r="G3764" s="232" t="s">
        <v>1351</v>
      </c>
      <c r="H3764" s="233">
        <v>1.1659999999999999</v>
      </c>
      <c r="I3764" s="233">
        <v>0</v>
      </c>
      <c r="J3764" s="233">
        <v>0.97499999999999998</v>
      </c>
      <c r="K3764" s="234">
        <v>3885</v>
      </c>
      <c r="L3764" s="233">
        <v>0.44400000000000001</v>
      </c>
      <c r="M3764" s="234">
        <v>7679</v>
      </c>
      <c r="N3764" s="233">
        <v>0</v>
      </c>
      <c r="O3764" s="233">
        <v>0</v>
      </c>
      <c r="P3764" s="233">
        <v>0</v>
      </c>
      <c r="Q3764" s="234">
        <v>9527</v>
      </c>
      <c r="R3764" s="233">
        <v>0.36299999999999999</v>
      </c>
      <c r="S3764" s="234">
        <v>18490</v>
      </c>
      <c r="T3764" s="233">
        <v>0</v>
      </c>
      <c r="U3764" s="235">
        <f t="shared" si="406"/>
        <v>851.18</v>
      </c>
      <c r="V3764" s="227">
        <f t="shared" si="407"/>
        <v>711.75</v>
      </c>
      <c r="W3764" s="227">
        <f t="shared" si="408"/>
        <v>647.87</v>
      </c>
      <c r="X3764" s="227">
        <f t="shared" si="411"/>
        <v>639.91666666666663</v>
      </c>
      <c r="Y3764" s="227">
        <f t="shared" si="409"/>
        <v>0</v>
      </c>
      <c r="Z3764" s="227">
        <f t="shared" si="410"/>
        <v>529.62888888888892</v>
      </c>
      <c r="AA3764" s="227">
        <f t="shared" si="412"/>
        <v>513.61111111111109</v>
      </c>
    </row>
    <row r="3765" spans="2:27" ht="13.5" hidden="1">
      <c r="B3765" s="232" t="s">
        <v>1110</v>
      </c>
      <c r="C3765" s="232" t="s">
        <v>841</v>
      </c>
      <c r="D3765" s="232" t="s">
        <v>985</v>
      </c>
      <c r="E3765" s="232" t="s">
        <v>988</v>
      </c>
      <c r="F3765" s="232">
        <v>16</v>
      </c>
      <c r="G3765" s="232" t="s">
        <v>1352</v>
      </c>
      <c r="H3765" s="233">
        <v>2.3319999999999999</v>
      </c>
      <c r="I3765" s="233">
        <v>0</v>
      </c>
      <c r="J3765" s="233">
        <v>1.952</v>
      </c>
      <c r="K3765" s="234">
        <v>7775</v>
      </c>
      <c r="L3765" s="233">
        <v>0.88800000000000001</v>
      </c>
      <c r="M3765" s="234">
        <v>15367</v>
      </c>
      <c r="N3765" s="233">
        <v>0</v>
      </c>
      <c r="O3765" s="233">
        <v>0</v>
      </c>
      <c r="P3765" s="233">
        <v>0</v>
      </c>
      <c r="Q3765" s="234">
        <v>19053</v>
      </c>
      <c r="R3765" s="233">
        <v>0.72499999999999998</v>
      </c>
      <c r="S3765" s="234">
        <v>36980</v>
      </c>
      <c r="T3765" s="233">
        <v>0</v>
      </c>
      <c r="U3765" s="235">
        <f t="shared" si="406"/>
        <v>1702.36</v>
      </c>
      <c r="V3765" s="227">
        <f t="shared" si="407"/>
        <v>1424.96</v>
      </c>
      <c r="W3765" s="227">
        <f t="shared" si="408"/>
        <v>1296.1566666666668</v>
      </c>
      <c r="X3765" s="227">
        <f t="shared" si="411"/>
        <v>1280.5833333333333</v>
      </c>
      <c r="Y3765" s="227">
        <f t="shared" si="409"/>
        <v>0</v>
      </c>
      <c r="Z3765" s="227">
        <f t="shared" si="410"/>
        <v>1058.5</v>
      </c>
      <c r="AA3765" s="227">
        <f t="shared" si="412"/>
        <v>1027.2222222222222</v>
      </c>
    </row>
    <row r="3766" spans="2:27" ht="13.5" hidden="1">
      <c r="B3766" s="232" t="s">
        <v>1110</v>
      </c>
      <c r="C3766" s="232" t="s">
        <v>842</v>
      </c>
      <c r="D3766" s="232" t="s">
        <v>985</v>
      </c>
      <c r="E3766" s="232" t="s">
        <v>988</v>
      </c>
      <c r="F3766" s="232">
        <v>32</v>
      </c>
      <c r="G3766" s="232" t="s">
        <v>1353</v>
      </c>
      <c r="H3766" s="233">
        <v>4.6639999999999997</v>
      </c>
      <c r="I3766" s="233">
        <v>0</v>
      </c>
      <c r="J3766" s="233">
        <v>3.903</v>
      </c>
      <c r="K3766" s="234">
        <v>15549</v>
      </c>
      <c r="L3766" s="233">
        <v>1.7749999999999999</v>
      </c>
      <c r="M3766" s="234">
        <v>30734</v>
      </c>
      <c r="N3766" s="233">
        <v>0</v>
      </c>
      <c r="O3766" s="233">
        <v>0</v>
      </c>
      <c r="P3766" s="233">
        <v>0</v>
      </c>
      <c r="Q3766" s="234">
        <v>38093</v>
      </c>
      <c r="R3766" s="233">
        <v>1.45</v>
      </c>
      <c r="S3766" s="234">
        <v>73936</v>
      </c>
      <c r="T3766" s="233">
        <v>0</v>
      </c>
      <c r="U3766" s="235">
        <f t="shared" si="406"/>
        <v>3404.72</v>
      </c>
      <c r="V3766" s="227">
        <f t="shared" si="407"/>
        <v>2849.19</v>
      </c>
      <c r="W3766" s="227">
        <f t="shared" si="408"/>
        <v>2591.5</v>
      </c>
      <c r="X3766" s="227">
        <f t="shared" si="411"/>
        <v>2561.1666666666665</v>
      </c>
      <c r="Y3766" s="227">
        <f t="shared" si="409"/>
        <v>0</v>
      </c>
      <c r="Z3766" s="227">
        <f t="shared" si="410"/>
        <v>2116.6388888888887</v>
      </c>
      <c r="AA3766" s="227">
        <f t="shared" si="412"/>
        <v>2053.7777777777778</v>
      </c>
    </row>
    <row r="3767" spans="2:27" ht="13.5" hidden="1">
      <c r="B3767" s="232" t="s">
        <v>1110</v>
      </c>
      <c r="C3767" s="232" t="s">
        <v>843</v>
      </c>
      <c r="D3767" s="232" t="s">
        <v>985</v>
      </c>
      <c r="E3767" s="232" t="s">
        <v>988</v>
      </c>
      <c r="F3767" s="232">
        <v>2</v>
      </c>
      <c r="G3767" s="232" t="s">
        <v>1363</v>
      </c>
      <c r="H3767" s="233">
        <v>0.29199999999999998</v>
      </c>
      <c r="I3767" s="233">
        <v>0</v>
      </c>
      <c r="J3767" s="233">
        <v>0.24399999999999999</v>
      </c>
      <c r="K3767" s="234">
        <v>972</v>
      </c>
      <c r="L3767" s="233">
        <v>0.111</v>
      </c>
      <c r="M3767" s="234">
        <v>1922</v>
      </c>
      <c r="N3767" s="233">
        <v>0</v>
      </c>
      <c r="O3767" s="233">
        <v>0</v>
      </c>
      <c r="P3767" s="233">
        <v>0</v>
      </c>
      <c r="Q3767" s="234">
        <v>2391</v>
      </c>
      <c r="R3767" s="233">
        <v>9.0999999999999998E-2</v>
      </c>
      <c r="S3767" s="234">
        <v>4641</v>
      </c>
      <c r="T3767" s="233">
        <v>0</v>
      </c>
      <c r="U3767" s="235">
        <f t="shared" si="406"/>
        <v>213.16</v>
      </c>
      <c r="V3767" s="227">
        <f t="shared" si="407"/>
        <v>178.12</v>
      </c>
      <c r="W3767" s="227">
        <f t="shared" si="408"/>
        <v>162.03</v>
      </c>
      <c r="X3767" s="227">
        <f t="shared" si="411"/>
        <v>160.16666666666666</v>
      </c>
      <c r="Y3767" s="227">
        <f t="shared" si="409"/>
        <v>0</v>
      </c>
      <c r="Z3767" s="227">
        <f t="shared" si="410"/>
        <v>132.84666666666666</v>
      </c>
      <c r="AA3767" s="227">
        <f t="shared" si="412"/>
        <v>128.91666666666666</v>
      </c>
    </row>
    <row r="3768" spans="2:27" ht="13.5" hidden="1">
      <c r="B3768" s="232" t="s">
        <v>1110</v>
      </c>
      <c r="C3768" s="232" t="s">
        <v>844</v>
      </c>
      <c r="D3768" s="232" t="s">
        <v>985</v>
      </c>
      <c r="E3768" s="232" t="s">
        <v>988</v>
      </c>
      <c r="F3768" s="232">
        <v>4</v>
      </c>
      <c r="G3768" s="232" t="s">
        <v>1354</v>
      </c>
      <c r="H3768" s="233">
        <v>0.58299999999999996</v>
      </c>
      <c r="I3768" s="233">
        <v>0</v>
      </c>
      <c r="J3768" s="233">
        <v>0.48799999999999999</v>
      </c>
      <c r="K3768" s="234">
        <v>1945</v>
      </c>
      <c r="L3768" s="233">
        <v>0.222</v>
      </c>
      <c r="M3768" s="234">
        <v>3844</v>
      </c>
      <c r="N3768" s="233">
        <v>0</v>
      </c>
      <c r="O3768" s="233">
        <v>0</v>
      </c>
      <c r="P3768" s="233">
        <v>0</v>
      </c>
      <c r="Q3768" s="234">
        <v>4757</v>
      </c>
      <c r="R3768" s="233">
        <v>0.18099999999999999</v>
      </c>
      <c r="S3768" s="234">
        <v>9233</v>
      </c>
      <c r="T3768" s="233">
        <v>0</v>
      </c>
      <c r="U3768" s="235">
        <f t="shared" si="406"/>
        <v>425.59</v>
      </c>
      <c r="V3768" s="227">
        <f t="shared" si="407"/>
        <v>356.24</v>
      </c>
      <c r="W3768" s="227">
        <f t="shared" si="408"/>
        <v>324.14333333333332</v>
      </c>
      <c r="X3768" s="227">
        <f t="shared" si="411"/>
        <v>320.33333333333331</v>
      </c>
      <c r="Y3768" s="227">
        <f t="shared" si="409"/>
        <v>0</v>
      </c>
      <c r="Z3768" s="227">
        <f t="shared" si="410"/>
        <v>264.26888888888891</v>
      </c>
      <c r="AA3768" s="227">
        <f t="shared" si="412"/>
        <v>256.47222222222223</v>
      </c>
    </row>
    <row r="3769" spans="2:27" ht="13.5" hidden="1">
      <c r="B3769" s="232" t="s">
        <v>1110</v>
      </c>
      <c r="C3769" s="232" t="s">
        <v>845</v>
      </c>
      <c r="D3769" s="232" t="s">
        <v>985</v>
      </c>
      <c r="E3769" s="232" t="s">
        <v>988</v>
      </c>
      <c r="F3769" s="232">
        <v>64</v>
      </c>
      <c r="G3769" s="232" t="s">
        <v>1355</v>
      </c>
      <c r="H3769" s="233">
        <v>8.0640000000000001</v>
      </c>
      <c r="I3769" s="233">
        <v>0</v>
      </c>
      <c r="J3769" s="233">
        <v>6.1696</v>
      </c>
      <c r="K3769" s="234">
        <v>26350</v>
      </c>
      <c r="L3769" s="233">
        <v>3.008</v>
      </c>
      <c r="M3769" s="234">
        <v>52162</v>
      </c>
      <c r="N3769" s="233">
        <v>0</v>
      </c>
      <c r="O3769" s="233">
        <v>0</v>
      </c>
      <c r="P3769" s="233">
        <v>5.1558000000000002</v>
      </c>
      <c r="Q3769" s="234">
        <v>65595</v>
      </c>
      <c r="R3769" s="233">
        <v>2.496</v>
      </c>
      <c r="S3769" s="234">
        <v>127960</v>
      </c>
      <c r="T3769" s="233">
        <v>0</v>
      </c>
      <c r="U3769" s="235">
        <f t="shared" si="406"/>
        <v>5886.72</v>
      </c>
      <c r="V3769" s="227">
        <f t="shared" si="407"/>
        <v>4503.808</v>
      </c>
      <c r="W3769" s="227">
        <f t="shared" si="408"/>
        <v>4391.6733333333341</v>
      </c>
      <c r="X3769" s="227">
        <f t="shared" si="411"/>
        <v>4346.833333333333</v>
      </c>
      <c r="Y3769" s="227">
        <f t="shared" si="409"/>
        <v>3763.7339999999999</v>
      </c>
      <c r="Z3769" s="227">
        <f t="shared" si="410"/>
        <v>3644.163333333333</v>
      </c>
      <c r="AA3769" s="227">
        <f t="shared" si="412"/>
        <v>3554.4444444444443</v>
      </c>
    </row>
    <row r="3770" spans="2:27" ht="13.5" hidden="1">
      <c r="B3770" s="232" t="s">
        <v>1110</v>
      </c>
      <c r="C3770" s="232" t="s">
        <v>846</v>
      </c>
      <c r="D3770" s="232" t="s">
        <v>985</v>
      </c>
      <c r="E3770" s="232" t="s">
        <v>988</v>
      </c>
      <c r="F3770" s="232">
        <v>8</v>
      </c>
      <c r="G3770" s="232" t="s">
        <v>1351</v>
      </c>
      <c r="H3770" s="233">
        <v>1.008</v>
      </c>
      <c r="I3770" s="233">
        <v>0</v>
      </c>
      <c r="J3770" s="233">
        <v>0.7712</v>
      </c>
      <c r="K3770" s="234">
        <v>3294</v>
      </c>
      <c r="L3770" s="233">
        <v>0.376</v>
      </c>
      <c r="M3770" s="234">
        <v>6520</v>
      </c>
      <c r="N3770" s="233">
        <v>0</v>
      </c>
      <c r="O3770" s="233">
        <v>0</v>
      </c>
      <c r="P3770" s="233">
        <v>0.64449999999999996</v>
      </c>
      <c r="Q3770" s="234">
        <v>8199</v>
      </c>
      <c r="R3770" s="233">
        <v>0.312</v>
      </c>
      <c r="S3770" s="234">
        <v>15995</v>
      </c>
      <c r="T3770" s="233">
        <v>0</v>
      </c>
      <c r="U3770" s="235">
        <f t="shared" si="406"/>
        <v>735.84</v>
      </c>
      <c r="V3770" s="227">
        <f t="shared" si="407"/>
        <v>562.976</v>
      </c>
      <c r="W3770" s="227">
        <f t="shared" si="408"/>
        <v>548.98</v>
      </c>
      <c r="X3770" s="227">
        <f t="shared" si="411"/>
        <v>543.33333333333337</v>
      </c>
      <c r="Y3770" s="227">
        <f t="shared" si="409"/>
        <v>470.48499999999996</v>
      </c>
      <c r="Z3770" s="227">
        <f t="shared" si="410"/>
        <v>455.51</v>
      </c>
      <c r="AA3770" s="227">
        <f t="shared" si="412"/>
        <v>444.30555555555554</v>
      </c>
    </row>
    <row r="3771" spans="2:27" ht="13.5" hidden="1">
      <c r="B3771" s="232" t="s">
        <v>1110</v>
      </c>
      <c r="C3771" s="232" t="s">
        <v>847</v>
      </c>
      <c r="D3771" s="232" t="s">
        <v>985</v>
      </c>
      <c r="E3771" s="232" t="s">
        <v>988</v>
      </c>
      <c r="F3771" s="232">
        <v>16</v>
      </c>
      <c r="G3771" s="232" t="s">
        <v>1352</v>
      </c>
      <c r="H3771" s="233">
        <v>2.016</v>
      </c>
      <c r="I3771" s="233">
        <v>0</v>
      </c>
      <c r="J3771" s="233">
        <v>1.5424</v>
      </c>
      <c r="K3771" s="234">
        <v>6588</v>
      </c>
      <c r="L3771" s="233">
        <v>0.752</v>
      </c>
      <c r="M3771" s="234">
        <v>13040</v>
      </c>
      <c r="N3771" s="233">
        <v>0</v>
      </c>
      <c r="O3771" s="233">
        <v>0</v>
      </c>
      <c r="P3771" s="233">
        <v>1.2889999999999999</v>
      </c>
      <c r="Q3771" s="234">
        <v>16399</v>
      </c>
      <c r="R3771" s="233">
        <v>0.624</v>
      </c>
      <c r="S3771" s="234">
        <v>31990</v>
      </c>
      <c r="T3771" s="233">
        <v>0</v>
      </c>
      <c r="U3771" s="235">
        <f t="shared" si="406"/>
        <v>1471.68</v>
      </c>
      <c r="V3771" s="227">
        <f t="shared" si="407"/>
        <v>1125.952</v>
      </c>
      <c r="W3771" s="227">
        <f t="shared" si="408"/>
        <v>1097.96</v>
      </c>
      <c r="X3771" s="227">
        <f t="shared" si="411"/>
        <v>1086.6666666666667</v>
      </c>
      <c r="Y3771" s="227">
        <f t="shared" si="409"/>
        <v>940.96999999999991</v>
      </c>
      <c r="Z3771" s="227">
        <f t="shared" si="410"/>
        <v>911.04777777777781</v>
      </c>
      <c r="AA3771" s="227">
        <f t="shared" si="412"/>
        <v>888.61111111111109</v>
      </c>
    </row>
    <row r="3772" spans="2:27" ht="13.5" hidden="1">
      <c r="B3772" s="232" t="s">
        <v>1110</v>
      </c>
      <c r="C3772" s="232" t="s">
        <v>848</v>
      </c>
      <c r="D3772" s="232" t="s">
        <v>985</v>
      </c>
      <c r="E3772" s="232" t="s">
        <v>988</v>
      </c>
      <c r="F3772" s="232">
        <v>32</v>
      </c>
      <c r="G3772" s="232" t="s">
        <v>1353</v>
      </c>
      <c r="H3772" s="233">
        <v>4.032</v>
      </c>
      <c r="I3772" s="233">
        <v>0</v>
      </c>
      <c r="J3772" s="233">
        <v>3.0848</v>
      </c>
      <c r="K3772" s="234">
        <v>13175</v>
      </c>
      <c r="L3772" s="233">
        <v>1.504</v>
      </c>
      <c r="M3772" s="234">
        <v>26081</v>
      </c>
      <c r="N3772" s="233">
        <v>0</v>
      </c>
      <c r="O3772" s="233">
        <v>0</v>
      </c>
      <c r="P3772" s="233">
        <v>2.5779000000000001</v>
      </c>
      <c r="Q3772" s="234">
        <v>32797</v>
      </c>
      <c r="R3772" s="233">
        <v>1.248</v>
      </c>
      <c r="S3772" s="234">
        <v>63980</v>
      </c>
      <c r="T3772" s="233">
        <v>0</v>
      </c>
      <c r="U3772" s="235">
        <f t="shared" si="406"/>
        <v>2943.36</v>
      </c>
      <c r="V3772" s="227">
        <f t="shared" si="407"/>
        <v>2251.904</v>
      </c>
      <c r="W3772" s="227">
        <f t="shared" si="408"/>
        <v>2195.836666666667</v>
      </c>
      <c r="X3772" s="227">
        <f t="shared" si="411"/>
        <v>2173.4166666666665</v>
      </c>
      <c r="Y3772" s="227">
        <f t="shared" si="409"/>
        <v>1881.867</v>
      </c>
      <c r="Z3772" s="227">
        <f t="shared" si="410"/>
        <v>1822.0677777777778</v>
      </c>
      <c r="AA3772" s="227">
        <f t="shared" si="412"/>
        <v>1777.2222222222222</v>
      </c>
    </row>
    <row r="3773" spans="2:27" ht="13.5" hidden="1">
      <c r="B3773" s="232" t="s">
        <v>1110</v>
      </c>
      <c r="C3773" s="232" t="s">
        <v>849</v>
      </c>
      <c r="D3773" s="232" t="s">
        <v>985</v>
      </c>
      <c r="E3773" s="232" t="s">
        <v>988</v>
      </c>
      <c r="F3773" s="232">
        <v>2</v>
      </c>
      <c r="G3773" s="232" t="s">
        <v>1363</v>
      </c>
      <c r="H3773" s="233">
        <v>0.252</v>
      </c>
      <c r="I3773" s="233">
        <v>0</v>
      </c>
      <c r="J3773" s="233">
        <v>0.1928</v>
      </c>
      <c r="K3773" s="234">
        <v>823</v>
      </c>
      <c r="L3773" s="233">
        <v>9.4E-2</v>
      </c>
      <c r="M3773" s="234">
        <v>1630</v>
      </c>
      <c r="N3773" s="233">
        <v>0</v>
      </c>
      <c r="O3773" s="233">
        <v>0</v>
      </c>
      <c r="P3773" s="233">
        <v>0.16109999999999999</v>
      </c>
      <c r="Q3773" s="234">
        <v>2050</v>
      </c>
      <c r="R3773" s="233">
        <v>7.8E-2</v>
      </c>
      <c r="S3773" s="234">
        <v>3999</v>
      </c>
      <c r="T3773" s="233">
        <v>0</v>
      </c>
      <c r="U3773" s="235">
        <f t="shared" si="406"/>
        <v>183.96</v>
      </c>
      <c r="V3773" s="227">
        <f t="shared" si="407"/>
        <v>140.744</v>
      </c>
      <c r="W3773" s="227">
        <f t="shared" si="408"/>
        <v>137.20333333333332</v>
      </c>
      <c r="X3773" s="227">
        <f t="shared" si="411"/>
        <v>135.83333333333334</v>
      </c>
      <c r="Y3773" s="227">
        <f t="shared" si="409"/>
        <v>117.60299999999999</v>
      </c>
      <c r="Z3773" s="227">
        <f t="shared" si="410"/>
        <v>113.88444444444444</v>
      </c>
      <c r="AA3773" s="227">
        <f t="shared" si="412"/>
        <v>111.08333333333333</v>
      </c>
    </row>
    <row r="3774" spans="2:27" ht="13.5" hidden="1">
      <c r="B3774" s="232" t="s">
        <v>1110</v>
      </c>
      <c r="C3774" s="232" t="s">
        <v>850</v>
      </c>
      <c r="D3774" s="232" t="s">
        <v>985</v>
      </c>
      <c r="E3774" s="232" t="s">
        <v>988</v>
      </c>
      <c r="F3774" s="232">
        <v>4</v>
      </c>
      <c r="G3774" s="232" t="s">
        <v>1354</v>
      </c>
      <c r="H3774" s="233">
        <v>0.504</v>
      </c>
      <c r="I3774" s="233">
        <v>0</v>
      </c>
      <c r="J3774" s="233">
        <v>0.3856</v>
      </c>
      <c r="K3774" s="234">
        <v>1647</v>
      </c>
      <c r="L3774" s="233">
        <v>0.188</v>
      </c>
      <c r="M3774" s="234">
        <v>3260</v>
      </c>
      <c r="N3774" s="233">
        <v>0</v>
      </c>
      <c r="O3774" s="233">
        <v>0</v>
      </c>
      <c r="P3774" s="233">
        <v>0.32219999999999999</v>
      </c>
      <c r="Q3774" s="234">
        <v>4100</v>
      </c>
      <c r="R3774" s="233">
        <v>0.156</v>
      </c>
      <c r="S3774" s="234">
        <v>7998</v>
      </c>
      <c r="T3774" s="233">
        <v>0</v>
      </c>
      <c r="U3774" s="235">
        <f t="shared" si="406"/>
        <v>367.92</v>
      </c>
      <c r="V3774" s="227">
        <f t="shared" si="407"/>
        <v>281.488</v>
      </c>
      <c r="W3774" s="227">
        <f t="shared" si="408"/>
        <v>274.49</v>
      </c>
      <c r="X3774" s="227">
        <f t="shared" si="411"/>
        <v>271.66666666666669</v>
      </c>
      <c r="Y3774" s="227">
        <f t="shared" si="409"/>
        <v>235.20599999999999</v>
      </c>
      <c r="Z3774" s="227">
        <f t="shared" si="410"/>
        <v>227.76888888888888</v>
      </c>
      <c r="AA3774" s="227">
        <f t="shared" si="412"/>
        <v>222.16666666666666</v>
      </c>
    </row>
    <row r="3775" spans="2:27" ht="13.5" hidden="1">
      <c r="B3775" s="232" t="s">
        <v>1110</v>
      </c>
      <c r="C3775" s="232" t="s">
        <v>851</v>
      </c>
      <c r="D3775" s="232" t="s">
        <v>985</v>
      </c>
      <c r="E3775" s="232" t="s">
        <v>988</v>
      </c>
      <c r="F3775" s="232">
        <v>48</v>
      </c>
      <c r="G3775" s="232" t="s">
        <v>1356</v>
      </c>
      <c r="H3775" s="233">
        <v>5.8559999999999999</v>
      </c>
      <c r="I3775" s="233">
        <v>0</v>
      </c>
      <c r="J3775" s="233">
        <v>4.5060000000000002</v>
      </c>
      <c r="K3775" s="234">
        <v>19258</v>
      </c>
      <c r="L3775" s="233">
        <v>2.198</v>
      </c>
      <c r="M3775" s="234">
        <v>38132</v>
      </c>
      <c r="N3775" s="233">
        <v>0</v>
      </c>
      <c r="O3775" s="233">
        <v>0</v>
      </c>
      <c r="P3775" s="233">
        <v>3.7839999999999998</v>
      </c>
      <c r="Q3775" s="234">
        <v>48187</v>
      </c>
      <c r="R3775" s="233">
        <v>1.8340000000000001</v>
      </c>
      <c r="S3775" s="234">
        <v>94073</v>
      </c>
      <c r="T3775" s="233">
        <v>0</v>
      </c>
      <c r="U3775" s="235">
        <f t="shared" si="406"/>
        <v>4274.88</v>
      </c>
      <c r="V3775" s="227">
        <f t="shared" si="407"/>
        <v>3289.38</v>
      </c>
      <c r="W3775" s="227">
        <f t="shared" si="408"/>
        <v>3209.373333333333</v>
      </c>
      <c r="X3775" s="227">
        <f t="shared" si="411"/>
        <v>3177.6666666666665</v>
      </c>
      <c r="Y3775" s="227">
        <f t="shared" si="409"/>
        <v>2762.3199999999997</v>
      </c>
      <c r="Z3775" s="227">
        <f t="shared" si="410"/>
        <v>2677.347777777778</v>
      </c>
      <c r="AA3775" s="227">
        <f t="shared" si="412"/>
        <v>2613.1388888888887</v>
      </c>
    </row>
    <row r="3776" spans="2:27" ht="13.5" hidden="1">
      <c r="B3776" s="232" t="s">
        <v>1110</v>
      </c>
      <c r="C3776" s="232" t="s">
        <v>852</v>
      </c>
      <c r="D3776" s="232" t="s">
        <v>985</v>
      </c>
      <c r="E3776" s="232" t="s">
        <v>988</v>
      </c>
      <c r="F3776" s="232">
        <v>64</v>
      </c>
      <c r="G3776" s="232" t="s">
        <v>1364</v>
      </c>
      <c r="H3776" s="233">
        <v>7.8079999999999998</v>
      </c>
      <c r="I3776" s="233">
        <v>0</v>
      </c>
      <c r="J3776" s="233">
        <v>6.008</v>
      </c>
      <c r="K3776" s="234">
        <v>25677</v>
      </c>
      <c r="L3776" s="233">
        <v>2.931</v>
      </c>
      <c r="M3776" s="234">
        <v>50843</v>
      </c>
      <c r="N3776" s="233">
        <v>0</v>
      </c>
      <c r="O3776" s="233">
        <v>0</v>
      </c>
      <c r="P3776" s="233">
        <v>5.0449999999999999</v>
      </c>
      <c r="Q3776" s="234">
        <v>64249</v>
      </c>
      <c r="R3776" s="233">
        <v>2.4449999999999998</v>
      </c>
      <c r="S3776" s="234">
        <v>125431</v>
      </c>
      <c r="T3776" s="233">
        <v>0</v>
      </c>
      <c r="U3776" s="235">
        <f t="shared" si="406"/>
        <v>5699.84</v>
      </c>
      <c r="V3776" s="227">
        <f t="shared" si="407"/>
        <v>4385.84</v>
      </c>
      <c r="W3776" s="227">
        <f t="shared" si="408"/>
        <v>4279.38</v>
      </c>
      <c r="X3776" s="227">
        <f t="shared" si="411"/>
        <v>4236.916666666667</v>
      </c>
      <c r="Y3776" s="227">
        <f t="shared" si="409"/>
        <v>3682.85</v>
      </c>
      <c r="Z3776" s="227">
        <f t="shared" si="410"/>
        <v>3569.5444444444443</v>
      </c>
      <c r="AA3776" s="227">
        <f t="shared" si="412"/>
        <v>3484.1944444444443</v>
      </c>
    </row>
    <row r="3777" spans="2:27" ht="13.5" hidden="1">
      <c r="B3777" s="232" t="s">
        <v>1110</v>
      </c>
      <c r="C3777" s="232" t="s">
        <v>853</v>
      </c>
      <c r="D3777" s="232" t="s">
        <v>985</v>
      </c>
      <c r="E3777" s="232" t="s">
        <v>988</v>
      </c>
      <c r="F3777" s="232">
        <v>96</v>
      </c>
      <c r="G3777" s="232" t="s">
        <v>1365</v>
      </c>
      <c r="H3777" s="233">
        <v>11.712</v>
      </c>
      <c r="I3777" s="233">
        <v>0</v>
      </c>
      <c r="J3777" s="233">
        <v>9.0120000000000005</v>
      </c>
      <c r="K3777" s="234">
        <v>38516</v>
      </c>
      <c r="L3777" s="233">
        <v>4.3970000000000002</v>
      </c>
      <c r="M3777" s="234">
        <v>76265</v>
      </c>
      <c r="N3777" s="233">
        <v>0</v>
      </c>
      <c r="O3777" s="233">
        <v>0</v>
      </c>
      <c r="P3777" s="233">
        <v>7.5679999999999996</v>
      </c>
      <c r="Q3777" s="234">
        <v>96374</v>
      </c>
      <c r="R3777" s="233">
        <v>3.6669999999999998</v>
      </c>
      <c r="S3777" s="234">
        <v>188146</v>
      </c>
      <c r="T3777" s="233">
        <v>0</v>
      </c>
      <c r="U3777" s="235">
        <f t="shared" si="406"/>
        <v>8549.76</v>
      </c>
      <c r="V3777" s="227">
        <f t="shared" si="407"/>
        <v>6578.76</v>
      </c>
      <c r="W3777" s="227">
        <f t="shared" si="408"/>
        <v>6419.4766666666674</v>
      </c>
      <c r="X3777" s="227">
        <f t="shared" si="411"/>
        <v>6355.416666666667</v>
      </c>
      <c r="Y3777" s="227">
        <f t="shared" si="409"/>
        <v>5524.6399999999994</v>
      </c>
      <c r="Z3777" s="227">
        <f t="shared" si="410"/>
        <v>5353.9655555555555</v>
      </c>
      <c r="AA3777" s="227">
        <f t="shared" si="412"/>
        <v>5226.2777777777774</v>
      </c>
    </row>
    <row r="3778" spans="2:27" ht="13.5" hidden="1">
      <c r="B3778" s="232" t="s">
        <v>1110</v>
      </c>
      <c r="C3778" s="232" t="s">
        <v>854</v>
      </c>
      <c r="D3778" s="232" t="s">
        <v>985</v>
      </c>
      <c r="E3778" s="232" t="s">
        <v>988</v>
      </c>
      <c r="F3778" s="232">
        <v>8</v>
      </c>
      <c r="G3778" s="232" t="s">
        <v>1317</v>
      </c>
      <c r="H3778" s="233">
        <v>0.97599999999999998</v>
      </c>
      <c r="I3778" s="233">
        <v>0</v>
      </c>
      <c r="J3778" s="233">
        <v>0.751</v>
      </c>
      <c r="K3778" s="234">
        <v>3210</v>
      </c>
      <c r="L3778" s="233">
        <v>0.36599999999999999</v>
      </c>
      <c r="M3778" s="234">
        <v>6355</v>
      </c>
      <c r="N3778" s="233">
        <v>0</v>
      </c>
      <c r="O3778" s="233">
        <v>0</v>
      </c>
      <c r="P3778" s="233">
        <v>0.63100000000000001</v>
      </c>
      <c r="Q3778" s="234">
        <v>8031</v>
      </c>
      <c r="R3778" s="233">
        <v>0.30599999999999999</v>
      </c>
      <c r="S3778" s="234">
        <v>15679</v>
      </c>
      <c r="T3778" s="233">
        <v>0</v>
      </c>
      <c r="U3778" s="235">
        <f t="shared" si="406"/>
        <v>712.48</v>
      </c>
      <c r="V3778" s="227">
        <f t="shared" si="407"/>
        <v>548.23</v>
      </c>
      <c r="W3778" s="227">
        <f t="shared" si="408"/>
        <v>534.68000000000006</v>
      </c>
      <c r="X3778" s="227">
        <f t="shared" si="411"/>
        <v>529.58333333333337</v>
      </c>
      <c r="Y3778" s="227">
        <f t="shared" si="409"/>
        <v>460.63</v>
      </c>
      <c r="Z3778" s="227">
        <f t="shared" si="410"/>
        <v>446.46333333333337</v>
      </c>
      <c r="AA3778" s="227">
        <f t="shared" si="412"/>
        <v>435.52777777777777</v>
      </c>
    </row>
    <row r="3779" spans="2:27" ht="13.5" hidden="1">
      <c r="B3779" s="232" t="s">
        <v>1110</v>
      </c>
      <c r="C3779" s="232" t="s">
        <v>855</v>
      </c>
      <c r="D3779" s="232" t="s">
        <v>985</v>
      </c>
      <c r="E3779" s="232" t="s">
        <v>988</v>
      </c>
      <c r="F3779" s="232">
        <v>16</v>
      </c>
      <c r="G3779" s="232" t="s">
        <v>1316</v>
      </c>
      <c r="H3779" s="233">
        <v>1.952</v>
      </c>
      <c r="I3779" s="233">
        <v>0</v>
      </c>
      <c r="J3779" s="233">
        <v>1.502</v>
      </c>
      <c r="K3779" s="234">
        <v>6419</v>
      </c>
      <c r="L3779" s="233">
        <v>0.73299999999999998</v>
      </c>
      <c r="M3779" s="234">
        <v>12711</v>
      </c>
      <c r="N3779" s="233">
        <v>0</v>
      </c>
      <c r="O3779" s="233">
        <v>0</v>
      </c>
      <c r="P3779" s="233">
        <v>1.2609999999999999</v>
      </c>
      <c r="Q3779" s="234">
        <v>16062</v>
      </c>
      <c r="R3779" s="233">
        <v>0.61099999999999999</v>
      </c>
      <c r="S3779" s="234">
        <v>31358</v>
      </c>
      <c r="T3779" s="233">
        <v>0</v>
      </c>
      <c r="U3779" s="235">
        <f t="shared" si="406"/>
        <v>1424.96</v>
      </c>
      <c r="V3779" s="227">
        <f t="shared" si="407"/>
        <v>1096.46</v>
      </c>
      <c r="W3779" s="227">
        <f t="shared" si="408"/>
        <v>1070.0066666666667</v>
      </c>
      <c r="X3779" s="227">
        <f t="shared" si="411"/>
        <v>1059.25</v>
      </c>
      <c r="Y3779" s="227">
        <f t="shared" si="409"/>
        <v>920.53</v>
      </c>
      <c r="Z3779" s="227">
        <f t="shared" si="410"/>
        <v>892.19666666666672</v>
      </c>
      <c r="AA3779" s="227">
        <f t="shared" si="412"/>
        <v>871.05555555555554</v>
      </c>
    </row>
    <row r="3780" spans="2:27" ht="13.5" hidden="1">
      <c r="B3780" s="232" t="s">
        <v>1110</v>
      </c>
      <c r="C3780" s="232" t="s">
        <v>856</v>
      </c>
      <c r="D3780" s="232" t="s">
        <v>985</v>
      </c>
      <c r="E3780" s="232" t="s">
        <v>988</v>
      </c>
      <c r="F3780" s="232">
        <v>32</v>
      </c>
      <c r="G3780" s="232" t="s">
        <v>1345</v>
      </c>
      <c r="H3780" s="233">
        <v>3.9039999999999999</v>
      </c>
      <c r="I3780" s="233">
        <v>0</v>
      </c>
      <c r="J3780" s="233">
        <v>3.004</v>
      </c>
      <c r="K3780" s="234">
        <v>12839</v>
      </c>
      <c r="L3780" s="233">
        <v>1.466</v>
      </c>
      <c r="M3780" s="234">
        <v>25422</v>
      </c>
      <c r="N3780" s="233">
        <v>0</v>
      </c>
      <c r="O3780" s="233">
        <v>0</v>
      </c>
      <c r="P3780" s="233">
        <v>2.5230000000000001</v>
      </c>
      <c r="Q3780" s="234">
        <v>32125</v>
      </c>
      <c r="R3780" s="233">
        <v>1.222</v>
      </c>
      <c r="S3780" s="234">
        <v>62715</v>
      </c>
      <c r="T3780" s="233">
        <v>0</v>
      </c>
      <c r="U3780" s="235">
        <f t="shared" ref="U3780:U3843" si="413">H3780*hour_M</f>
        <v>2849.92</v>
      </c>
      <c r="V3780" s="227">
        <f t="shared" ref="V3780:V3843" si="414">J3780*hour_M</f>
        <v>2192.92</v>
      </c>
      <c r="W3780" s="227">
        <f t="shared" ref="W3780:W3843" si="415">K3780/12+L3780*hour_M</f>
        <v>2140.0966666666668</v>
      </c>
      <c r="X3780" s="227">
        <f t="shared" si="411"/>
        <v>2118.5</v>
      </c>
      <c r="Y3780" s="227">
        <f t="shared" ref="Y3780:Y3843" si="416">P3780*hour_M</f>
        <v>1841.7900000000002</v>
      </c>
      <c r="Z3780" s="227">
        <f t="shared" ref="Z3780:Z3843" si="417">Q3780/36+R3780*hour_M</f>
        <v>1784.421111111111</v>
      </c>
      <c r="AA3780" s="227">
        <f t="shared" si="412"/>
        <v>1742.0833333333333</v>
      </c>
    </row>
    <row r="3781" spans="2:27" ht="13.5" hidden="1">
      <c r="B3781" s="232" t="s">
        <v>1110</v>
      </c>
      <c r="C3781" s="232" t="s">
        <v>857</v>
      </c>
      <c r="D3781" s="232" t="s">
        <v>985</v>
      </c>
      <c r="E3781" s="232" t="s">
        <v>988</v>
      </c>
      <c r="F3781" s="232">
        <v>2</v>
      </c>
      <c r="G3781" s="232" t="s">
        <v>1311</v>
      </c>
      <c r="H3781" s="233">
        <v>0.24399999999999999</v>
      </c>
      <c r="I3781" s="233">
        <v>0</v>
      </c>
      <c r="J3781" s="233">
        <v>0.188</v>
      </c>
      <c r="K3781" s="234">
        <v>802</v>
      </c>
      <c r="L3781" s="233">
        <v>9.1999999999999998E-2</v>
      </c>
      <c r="M3781" s="234">
        <v>1589</v>
      </c>
      <c r="N3781" s="233">
        <v>0</v>
      </c>
      <c r="O3781" s="233">
        <v>0</v>
      </c>
      <c r="P3781" s="233">
        <v>0.158</v>
      </c>
      <c r="Q3781" s="234">
        <v>2008</v>
      </c>
      <c r="R3781" s="233">
        <v>7.5999999999999998E-2</v>
      </c>
      <c r="S3781" s="234">
        <v>3920</v>
      </c>
      <c r="T3781" s="233">
        <v>0</v>
      </c>
      <c r="U3781" s="235">
        <f t="shared" si="413"/>
        <v>178.12</v>
      </c>
      <c r="V3781" s="227">
        <f t="shared" si="414"/>
        <v>137.24</v>
      </c>
      <c r="W3781" s="227">
        <f t="shared" si="415"/>
        <v>133.99333333333334</v>
      </c>
      <c r="X3781" s="227">
        <f t="shared" ref="X3781:X3844" si="418">M3781/12</f>
        <v>132.41666666666666</v>
      </c>
      <c r="Y3781" s="227">
        <f t="shared" si="416"/>
        <v>115.34</v>
      </c>
      <c r="Z3781" s="227">
        <f t="shared" si="417"/>
        <v>111.25777777777778</v>
      </c>
      <c r="AA3781" s="227">
        <f t="shared" ref="AA3781:AA3844" si="419">S3781/36</f>
        <v>108.88888888888889</v>
      </c>
    </row>
    <row r="3782" spans="2:27" ht="13.5" hidden="1">
      <c r="B3782" s="232" t="s">
        <v>1110</v>
      </c>
      <c r="C3782" s="232" t="s">
        <v>858</v>
      </c>
      <c r="D3782" s="232" t="s">
        <v>985</v>
      </c>
      <c r="E3782" s="232" t="s">
        <v>988</v>
      </c>
      <c r="F3782" s="232">
        <v>96</v>
      </c>
      <c r="G3782" s="232" t="s">
        <v>1365</v>
      </c>
      <c r="H3782" s="233">
        <v>11.712</v>
      </c>
      <c r="I3782" s="233">
        <v>0</v>
      </c>
      <c r="J3782" s="233">
        <v>9.0120000000000005</v>
      </c>
      <c r="K3782" s="234">
        <v>38516</v>
      </c>
      <c r="L3782" s="233">
        <v>4.3970000000000002</v>
      </c>
      <c r="M3782" s="234">
        <v>76265</v>
      </c>
      <c r="N3782" s="233">
        <v>0</v>
      </c>
      <c r="O3782" s="233">
        <v>0</v>
      </c>
      <c r="P3782" s="233">
        <v>7.5679999999999996</v>
      </c>
      <c r="Q3782" s="234">
        <v>96374</v>
      </c>
      <c r="R3782" s="233">
        <v>3.6669999999999998</v>
      </c>
      <c r="S3782" s="234">
        <v>188146</v>
      </c>
      <c r="T3782" s="233">
        <v>0</v>
      </c>
      <c r="U3782" s="235">
        <f t="shared" si="413"/>
        <v>8549.76</v>
      </c>
      <c r="V3782" s="227">
        <f t="shared" si="414"/>
        <v>6578.76</v>
      </c>
      <c r="W3782" s="227">
        <f t="shared" si="415"/>
        <v>6419.4766666666674</v>
      </c>
      <c r="X3782" s="227">
        <f t="shared" si="418"/>
        <v>6355.416666666667</v>
      </c>
      <c r="Y3782" s="227">
        <f t="shared" si="416"/>
        <v>5524.6399999999994</v>
      </c>
      <c r="Z3782" s="227">
        <f t="shared" si="417"/>
        <v>5353.9655555555555</v>
      </c>
      <c r="AA3782" s="227">
        <f t="shared" si="419"/>
        <v>5226.2777777777774</v>
      </c>
    </row>
    <row r="3783" spans="2:27" ht="13.5" hidden="1">
      <c r="B3783" s="232" t="s">
        <v>1110</v>
      </c>
      <c r="C3783" s="232" t="s">
        <v>859</v>
      </c>
      <c r="D3783" s="232" t="s">
        <v>985</v>
      </c>
      <c r="E3783" s="232" t="s">
        <v>988</v>
      </c>
      <c r="F3783" s="232">
        <v>4</v>
      </c>
      <c r="G3783" s="232" t="s">
        <v>1312</v>
      </c>
      <c r="H3783" s="233">
        <v>0.48799999999999999</v>
      </c>
      <c r="I3783" s="233">
        <v>0</v>
      </c>
      <c r="J3783" s="233">
        <v>0.376</v>
      </c>
      <c r="K3783" s="234">
        <v>1605</v>
      </c>
      <c r="L3783" s="233">
        <v>0.183</v>
      </c>
      <c r="M3783" s="234">
        <v>3178</v>
      </c>
      <c r="N3783" s="233">
        <v>0</v>
      </c>
      <c r="O3783" s="233">
        <v>0</v>
      </c>
      <c r="P3783" s="233">
        <v>0.315</v>
      </c>
      <c r="Q3783" s="234">
        <v>4016</v>
      </c>
      <c r="R3783" s="233">
        <v>0.153</v>
      </c>
      <c r="S3783" s="234">
        <v>7839</v>
      </c>
      <c r="T3783" s="233">
        <v>0</v>
      </c>
      <c r="U3783" s="235">
        <f t="shared" si="413"/>
        <v>356.24</v>
      </c>
      <c r="V3783" s="227">
        <f t="shared" si="414"/>
        <v>274.48</v>
      </c>
      <c r="W3783" s="227">
        <f t="shared" si="415"/>
        <v>267.34000000000003</v>
      </c>
      <c r="X3783" s="227">
        <f t="shared" si="418"/>
        <v>264.83333333333331</v>
      </c>
      <c r="Y3783" s="227">
        <f t="shared" si="416"/>
        <v>229.95</v>
      </c>
      <c r="Z3783" s="227">
        <f t="shared" si="417"/>
        <v>223.24555555555554</v>
      </c>
      <c r="AA3783" s="227">
        <f t="shared" si="419"/>
        <v>217.75</v>
      </c>
    </row>
    <row r="3784" spans="2:27" ht="13.5" hidden="1">
      <c r="B3784" s="232" t="s">
        <v>1110</v>
      </c>
      <c r="C3784" s="232" t="s">
        <v>860</v>
      </c>
      <c r="D3784" s="232" t="s">
        <v>985</v>
      </c>
      <c r="E3784" s="232" t="s">
        <v>988</v>
      </c>
      <c r="F3784" s="232">
        <v>48</v>
      </c>
      <c r="G3784" s="232" t="s">
        <v>1356</v>
      </c>
      <c r="H3784" s="233">
        <v>5.4720000000000004</v>
      </c>
      <c r="I3784" s="233">
        <v>0</v>
      </c>
      <c r="J3784" s="233">
        <v>4.2640000000000002</v>
      </c>
      <c r="K3784" s="234">
        <v>18249</v>
      </c>
      <c r="L3784" s="233">
        <v>2.0830000000000002</v>
      </c>
      <c r="M3784" s="234">
        <v>36155</v>
      </c>
      <c r="N3784" s="233">
        <v>0</v>
      </c>
      <c r="O3784" s="233">
        <v>0</v>
      </c>
      <c r="P3784" s="233">
        <v>3.6179999999999999</v>
      </c>
      <c r="Q3784" s="234">
        <v>46169</v>
      </c>
      <c r="R3784" s="233">
        <v>1.7569999999999999</v>
      </c>
      <c r="S3784" s="234">
        <v>90279</v>
      </c>
      <c r="T3784" s="233">
        <v>0</v>
      </c>
      <c r="U3784" s="235">
        <f t="shared" si="413"/>
        <v>3994.5600000000004</v>
      </c>
      <c r="V3784" s="227">
        <f t="shared" si="414"/>
        <v>3112.7200000000003</v>
      </c>
      <c r="W3784" s="227">
        <f t="shared" si="415"/>
        <v>3041.34</v>
      </c>
      <c r="X3784" s="227">
        <f t="shared" si="418"/>
        <v>3012.9166666666665</v>
      </c>
      <c r="Y3784" s="227">
        <f t="shared" si="416"/>
        <v>2641.14</v>
      </c>
      <c r="Z3784" s="227">
        <f t="shared" si="417"/>
        <v>2565.0822222222223</v>
      </c>
      <c r="AA3784" s="227">
        <f t="shared" si="419"/>
        <v>2507.75</v>
      </c>
    </row>
    <row r="3785" spans="2:27" ht="13.5" hidden="1">
      <c r="B3785" s="232" t="s">
        <v>1110</v>
      </c>
      <c r="C3785" s="232" t="s">
        <v>861</v>
      </c>
      <c r="D3785" s="232" t="s">
        <v>985</v>
      </c>
      <c r="E3785" s="232" t="s">
        <v>988</v>
      </c>
      <c r="F3785" s="232">
        <v>64</v>
      </c>
      <c r="G3785" s="232" t="s">
        <v>1364</v>
      </c>
      <c r="H3785" s="233">
        <v>7.2960000000000003</v>
      </c>
      <c r="I3785" s="233">
        <v>0</v>
      </c>
      <c r="J3785" s="233">
        <v>5.6859999999999999</v>
      </c>
      <c r="K3785" s="234">
        <v>24332</v>
      </c>
      <c r="L3785" s="233">
        <v>2.778</v>
      </c>
      <c r="M3785" s="234">
        <v>48206</v>
      </c>
      <c r="N3785" s="233">
        <v>0</v>
      </c>
      <c r="O3785" s="233">
        <v>0</v>
      </c>
      <c r="P3785" s="233">
        <v>4.8239999999999998</v>
      </c>
      <c r="Q3785" s="234">
        <v>61558</v>
      </c>
      <c r="R3785" s="233">
        <v>2.3420000000000001</v>
      </c>
      <c r="S3785" s="234">
        <v>120372</v>
      </c>
      <c r="T3785" s="233">
        <v>0</v>
      </c>
      <c r="U3785" s="235">
        <f t="shared" si="413"/>
        <v>5326.08</v>
      </c>
      <c r="V3785" s="227">
        <f t="shared" si="414"/>
        <v>4150.78</v>
      </c>
      <c r="W3785" s="227">
        <f t="shared" si="415"/>
        <v>4055.6066666666666</v>
      </c>
      <c r="X3785" s="227">
        <f t="shared" si="418"/>
        <v>4017.1666666666665</v>
      </c>
      <c r="Y3785" s="227">
        <f t="shared" si="416"/>
        <v>3521.52</v>
      </c>
      <c r="Z3785" s="227">
        <f t="shared" si="417"/>
        <v>3419.6044444444442</v>
      </c>
      <c r="AA3785" s="227">
        <f t="shared" si="419"/>
        <v>3343.6666666666665</v>
      </c>
    </row>
    <row r="3786" spans="2:27" ht="13.5" hidden="1">
      <c r="B3786" s="232" t="s">
        <v>1110</v>
      </c>
      <c r="C3786" s="232" t="s">
        <v>862</v>
      </c>
      <c r="D3786" s="232" t="s">
        <v>985</v>
      </c>
      <c r="E3786" s="232" t="s">
        <v>988</v>
      </c>
      <c r="F3786" s="232">
        <v>96</v>
      </c>
      <c r="G3786" s="232" t="s">
        <v>1365</v>
      </c>
      <c r="H3786" s="233">
        <v>10.944000000000001</v>
      </c>
      <c r="I3786" s="233">
        <v>0</v>
      </c>
      <c r="J3786" s="233">
        <v>8.5289999999999999</v>
      </c>
      <c r="K3786" s="234">
        <v>36498</v>
      </c>
      <c r="L3786" s="233">
        <v>4.1660000000000004</v>
      </c>
      <c r="M3786" s="234">
        <v>72309</v>
      </c>
      <c r="N3786" s="233">
        <v>0</v>
      </c>
      <c r="O3786" s="233">
        <v>0</v>
      </c>
      <c r="P3786" s="233">
        <v>7.2359999999999998</v>
      </c>
      <c r="Q3786" s="234">
        <v>92337</v>
      </c>
      <c r="R3786" s="233">
        <v>3.5139999999999998</v>
      </c>
      <c r="S3786" s="234">
        <v>180557</v>
      </c>
      <c r="T3786" s="233">
        <v>0</v>
      </c>
      <c r="U3786" s="235">
        <f t="shared" si="413"/>
        <v>7989.1200000000008</v>
      </c>
      <c r="V3786" s="227">
        <f t="shared" si="414"/>
        <v>6226.17</v>
      </c>
      <c r="W3786" s="227">
        <f t="shared" si="415"/>
        <v>6082.68</v>
      </c>
      <c r="X3786" s="227">
        <f t="shared" si="418"/>
        <v>6025.75</v>
      </c>
      <c r="Y3786" s="227">
        <f t="shared" si="416"/>
        <v>5282.28</v>
      </c>
      <c r="Z3786" s="227">
        <f t="shared" si="417"/>
        <v>5130.1366666666663</v>
      </c>
      <c r="AA3786" s="227">
        <f t="shared" si="419"/>
        <v>5015.4722222222226</v>
      </c>
    </row>
    <row r="3787" spans="2:27" ht="13.5" hidden="1">
      <c r="B3787" s="232" t="s">
        <v>1110</v>
      </c>
      <c r="C3787" s="232" t="s">
        <v>863</v>
      </c>
      <c r="D3787" s="232" t="s">
        <v>985</v>
      </c>
      <c r="E3787" s="232" t="s">
        <v>988</v>
      </c>
      <c r="F3787" s="232">
        <v>8</v>
      </c>
      <c r="G3787" s="232" t="s">
        <v>1317</v>
      </c>
      <c r="H3787" s="233">
        <v>0.91200000000000003</v>
      </c>
      <c r="I3787" s="233">
        <v>0</v>
      </c>
      <c r="J3787" s="233">
        <v>0.71099999999999997</v>
      </c>
      <c r="K3787" s="234">
        <v>3041</v>
      </c>
      <c r="L3787" s="233">
        <v>0.34699999999999998</v>
      </c>
      <c r="M3787" s="234">
        <v>6026</v>
      </c>
      <c r="N3787" s="233">
        <v>0</v>
      </c>
      <c r="O3787" s="233">
        <v>0</v>
      </c>
      <c r="P3787" s="233">
        <v>0.60299999999999998</v>
      </c>
      <c r="Q3787" s="234">
        <v>7695</v>
      </c>
      <c r="R3787" s="233">
        <v>0.29299999999999998</v>
      </c>
      <c r="S3787" s="234">
        <v>15046</v>
      </c>
      <c r="T3787" s="233">
        <v>0</v>
      </c>
      <c r="U3787" s="235">
        <f t="shared" si="413"/>
        <v>665.76</v>
      </c>
      <c r="V3787" s="227">
        <f t="shared" si="414"/>
        <v>519.03</v>
      </c>
      <c r="W3787" s="227">
        <f t="shared" si="415"/>
        <v>506.72666666666663</v>
      </c>
      <c r="X3787" s="227">
        <f t="shared" si="418"/>
        <v>502.16666666666669</v>
      </c>
      <c r="Y3787" s="227">
        <f t="shared" si="416"/>
        <v>440.19</v>
      </c>
      <c r="Z3787" s="227">
        <f t="shared" si="417"/>
        <v>427.64</v>
      </c>
      <c r="AA3787" s="227">
        <f t="shared" si="419"/>
        <v>417.94444444444446</v>
      </c>
    </row>
    <row r="3788" spans="2:27" ht="13.5" hidden="1">
      <c r="B3788" s="232" t="s">
        <v>1110</v>
      </c>
      <c r="C3788" s="232" t="s">
        <v>864</v>
      </c>
      <c r="D3788" s="232" t="s">
        <v>985</v>
      </c>
      <c r="E3788" s="232" t="s">
        <v>988</v>
      </c>
      <c r="F3788" s="232">
        <v>16</v>
      </c>
      <c r="G3788" s="232" t="s">
        <v>1316</v>
      </c>
      <c r="H3788" s="233">
        <v>1.8240000000000001</v>
      </c>
      <c r="I3788" s="233">
        <v>0</v>
      </c>
      <c r="J3788" s="233">
        <v>1.421</v>
      </c>
      <c r="K3788" s="234">
        <v>6083</v>
      </c>
      <c r="L3788" s="233">
        <v>0.69399999999999995</v>
      </c>
      <c r="M3788" s="234">
        <v>12052</v>
      </c>
      <c r="N3788" s="233">
        <v>0</v>
      </c>
      <c r="O3788" s="233">
        <v>0</v>
      </c>
      <c r="P3788" s="233">
        <v>1.206</v>
      </c>
      <c r="Q3788" s="234">
        <v>15390</v>
      </c>
      <c r="R3788" s="233">
        <v>0.58599999999999997</v>
      </c>
      <c r="S3788" s="234">
        <v>30093</v>
      </c>
      <c r="T3788" s="233">
        <v>0</v>
      </c>
      <c r="U3788" s="235">
        <f t="shared" si="413"/>
        <v>1331.52</v>
      </c>
      <c r="V3788" s="227">
        <f t="shared" si="414"/>
        <v>1037.33</v>
      </c>
      <c r="W3788" s="227">
        <f t="shared" si="415"/>
        <v>1013.5366666666666</v>
      </c>
      <c r="X3788" s="227">
        <f t="shared" si="418"/>
        <v>1004.3333333333334</v>
      </c>
      <c r="Y3788" s="227">
        <f t="shared" si="416"/>
        <v>880.38</v>
      </c>
      <c r="Z3788" s="227">
        <f t="shared" si="417"/>
        <v>855.28</v>
      </c>
      <c r="AA3788" s="227">
        <f t="shared" si="419"/>
        <v>835.91666666666663</v>
      </c>
    </row>
    <row r="3789" spans="2:27" ht="13.5" hidden="1">
      <c r="B3789" s="232" t="s">
        <v>1110</v>
      </c>
      <c r="C3789" s="232" t="s">
        <v>865</v>
      </c>
      <c r="D3789" s="232" t="s">
        <v>985</v>
      </c>
      <c r="E3789" s="232" t="s">
        <v>988</v>
      </c>
      <c r="F3789" s="232">
        <v>32</v>
      </c>
      <c r="G3789" s="232" t="s">
        <v>1345</v>
      </c>
      <c r="H3789" s="233">
        <v>3.6480000000000001</v>
      </c>
      <c r="I3789" s="233">
        <v>0</v>
      </c>
      <c r="J3789" s="233">
        <v>2.843</v>
      </c>
      <c r="K3789" s="234">
        <v>12166</v>
      </c>
      <c r="L3789" s="233">
        <v>1.389</v>
      </c>
      <c r="M3789" s="234">
        <v>24103</v>
      </c>
      <c r="N3789" s="233">
        <v>0</v>
      </c>
      <c r="O3789" s="233">
        <v>0</v>
      </c>
      <c r="P3789" s="233">
        <v>2.4119999999999999</v>
      </c>
      <c r="Q3789" s="234">
        <v>30779</v>
      </c>
      <c r="R3789" s="233">
        <v>1.171</v>
      </c>
      <c r="S3789" s="234">
        <v>60186</v>
      </c>
      <c r="T3789" s="233">
        <v>0</v>
      </c>
      <c r="U3789" s="235">
        <f t="shared" si="413"/>
        <v>2663.04</v>
      </c>
      <c r="V3789" s="227">
        <f t="shared" si="414"/>
        <v>2075.39</v>
      </c>
      <c r="W3789" s="227">
        <f t="shared" si="415"/>
        <v>2027.8033333333333</v>
      </c>
      <c r="X3789" s="227">
        <f t="shared" si="418"/>
        <v>2008.5833333333333</v>
      </c>
      <c r="Y3789" s="227">
        <f t="shared" si="416"/>
        <v>1760.76</v>
      </c>
      <c r="Z3789" s="227">
        <f t="shared" si="417"/>
        <v>1709.8022222222221</v>
      </c>
      <c r="AA3789" s="227">
        <f t="shared" si="419"/>
        <v>1671.8333333333333</v>
      </c>
    </row>
    <row r="3790" spans="2:27" ht="13.5" hidden="1">
      <c r="B3790" s="232" t="s">
        <v>1110</v>
      </c>
      <c r="C3790" s="232" t="s">
        <v>866</v>
      </c>
      <c r="D3790" s="232" t="s">
        <v>985</v>
      </c>
      <c r="E3790" s="232" t="s">
        <v>988</v>
      </c>
      <c r="F3790" s="232">
        <v>2</v>
      </c>
      <c r="G3790" s="232" t="s">
        <v>1311</v>
      </c>
      <c r="H3790" s="233">
        <v>0.22800000000000001</v>
      </c>
      <c r="I3790" s="233">
        <v>0</v>
      </c>
      <c r="J3790" s="233">
        <v>0.17799999999999999</v>
      </c>
      <c r="K3790" s="234">
        <v>760</v>
      </c>
      <c r="L3790" s="233">
        <v>8.6999999999999994E-2</v>
      </c>
      <c r="M3790" s="234">
        <v>1506</v>
      </c>
      <c r="N3790" s="233">
        <v>0</v>
      </c>
      <c r="O3790" s="233">
        <v>0</v>
      </c>
      <c r="P3790" s="233">
        <v>0.151</v>
      </c>
      <c r="Q3790" s="234">
        <v>1924</v>
      </c>
      <c r="R3790" s="233">
        <v>7.2999999999999995E-2</v>
      </c>
      <c r="S3790" s="234">
        <v>3762</v>
      </c>
      <c r="T3790" s="233">
        <v>0</v>
      </c>
      <c r="U3790" s="235">
        <f t="shared" si="413"/>
        <v>166.44</v>
      </c>
      <c r="V3790" s="227">
        <f t="shared" si="414"/>
        <v>129.94</v>
      </c>
      <c r="W3790" s="227">
        <f t="shared" si="415"/>
        <v>126.84333333333333</v>
      </c>
      <c r="X3790" s="227">
        <f t="shared" si="418"/>
        <v>125.5</v>
      </c>
      <c r="Y3790" s="227">
        <f t="shared" si="416"/>
        <v>110.22999999999999</v>
      </c>
      <c r="Z3790" s="227">
        <f t="shared" si="417"/>
        <v>106.73444444444445</v>
      </c>
      <c r="AA3790" s="227">
        <f t="shared" si="419"/>
        <v>104.5</v>
      </c>
    </row>
    <row r="3791" spans="2:27" ht="13.5" hidden="1">
      <c r="B3791" s="232" t="s">
        <v>1110</v>
      </c>
      <c r="C3791" s="232" t="s">
        <v>867</v>
      </c>
      <c r="D3791" s="232" t="s">
        <v>985</v>
      </c>
      <c r="E3791" s="232" t="s">
        <v>988</v>
      </c>
      <c r="F3791" s="232">
        <v>4</v>
      </c>
      <c r="G3791" s="232" t="s">
        <v>1312</v>
      </c>
      <c r="H3791" s="233">
        <v>0.45600000000000002</v>
      </c>
      <c r="I3791" s="233">
        <v>0</v>
      </c>
      <c r="J3791" s="233">
        <v>0.35499999999999998</v>
      </c>
      <c r="K3791" s="234">
        <v>1521</v>
      </c>
      <c r="L3791" s="233">
        <v>0.17399999999999999</v>
      </c>
      <c r="M3791" s="234">
        <v>3013</v>
      </c>
      <c r="N3791" s="233">
        <v>0</v>
      </c>
      <c r="O3791" s="233">
        <v>0</v>
      </c>
      <c r="P3791" s="233">
        <v>0.30199999999999999</v>
      </c>
      <c r="Q3791" s="234">
        <v>3847</v>
      </c>
      <c r="R3791" s="233">
        <v>0.14599999999999999</v>
      </c>
      <c r="S3791" s="234">
        <v>7523</v>
      </c>
      <c r="T3791" s="233">
        <v>0</v>
      </c>
      <c r="U3791" s="235">
        <f t="shared" si="413"/>
        <v>332.88</v>
      </c>
      <c r="V3791" s="227">
        <f t="shared" si="414"/>
        <v>259.14999999999998</v>
      </c>
      <c r="W3791" s="227">
        <f t="shared" si="415"/>
        <v>253.76999999999998</v>
      </c>
      <c r="X3791" s="227">
        <f t="shared" si="418"/>
        <v>251.08333333333334</v>
      </c>
      <c r="Y3791" s="227">
        <f t="shared" si="416"/>
        <v>220.45999999999998</v>
      </c>
      <c r="Z3791" s="227">
        <f t="shared" si="417"/>
        <v>213.44111111111113</v>
      </c>
      <c r="AA3791" s="227">
        <f t="shared" si="419"/>
        <v>208.97222222222223</v>
      </c>
    </row>
    <row r="3792" spans="2:27" ht="13.5" hidden="1">
      <c r="B3792" s="232" t="s">
        <v>1110</v>
      </c>
      <c r="C3792" s="232" t="s">
        <v>868</v>
      </c>
      <c r="D3792" s="232" t="s">
        <v>985</v>
      </c>
      <c r="E3792" s="232" t="s">
        <v>988</v>
      </c>
      <c r="F3792" s="232">
        <v>48</v>
      </c>
      <c r="G3792" s="232" t="s">
        <v>1356</v>
      </c>
      <c r="H3792" s="233">
        <v>6</v>
      </c>
      <c r="I3792" s="233">
        <v>0</v>
      </c>
      <c r="J3792" s="233">
        <v>4.59</v>
      </c>
      <c r="K3792" s="234">
        <v>19608</v>
      </c>
      <c r="L3792" s="233">
        <v>2.238</v>
      </c>
      <c r="M3792" s="234">
        <v>38819</v>
      </c>
      <c r="N3792" s="233">
        <v>0</v>
      </c>
      <c r="O3792" s="233">
        <v>0</v>
      </c>
      <c r="P3792" s="233">
        <v>3.8460000000000001</v>
      </c>
      <c r="Q3792" s="234">
        <v>48944</v>
      </c>
      <c r="R3792" s="233">
        <v>1.8620000000000001</v>
      </c>
      <c r="S3792" s="234">
        <v>95496</v>
      </c>
      <c r="T3792" s="233">
        <v>0</v>
      </c>
      <c r="U3792" s="235">
        <f t="shared" si="413"/>
        <v>4380</v>
      </c>
      <c r="V3792" s="227">
        <f t="shared" si="414"/>
        <v>3350.7</v>
      </c>
      <c r="W3792" s="227">
        <f t="shared" si="415"/>
        <v>3267.74</v>
      </c>
      <c r="X3792" s="227">
        <f t="shared" si="418"/>
        <v>3234.9166666666665</v>
      </c>
      <c r="Y3792" s="227">
        <f t="shared" si="416"/>
        <v>2807.58</v>
      </c>
      <c r="Z3792" s="227">
        <f t="shared" si="417"/>
        <v>2718.8155555555559</v>
      </c>
      <c r="AA3792" s="227">
        <f t="shared" si="419"/>
        <v>2652.6666666666665</v>
      </c>
    </row>
    <row r="3793" spans="2:27" ht="13.5" hidden="1">
      <c r="B3793" s="232" t="s">
        <v>1110</v>
      </c>
      <c r="C3793" s="232" t="s">
        <v>869</v>
      </c>
      <c r="D3793" s="232" t="s">
        <v>985</v>
      </c>
      <c r="E3793" s="232" t="s">
        <v>988</v>
      </c>
      <c r="F3793" s="232">
        <v>64</v>
      </c>
      <c r="G3793" s="232" t="s">
        <v>1364</v>
      </c>
      <c r="H3793" s="233">
        <v>8</v>
      </c>
      <c r="I3793" s="233">
        <v>0</v>
      </c>
      <c r="J3793" s="233">
        <v>6.12</v>
      </c>
      <c r="K3793" s="234">
        <v>26144</v>
      </c>
      <c r="L3793" s="233">
        <v>2.9849999999999999</v>
      </c>
      <c r="M3793" s="234">
        <v>51759</v>
      </c>
      <c r="N3793" s="233">
        <v>0</v>
      </c>
      <c r="O3793" s="233">
        <v>0</v>
      </c>
      <c r="P3793" s="233">
        <v>5.1280000000000001</v>
      </c>
      <c r="Q3793" s="234">
        <v>65258</v>
      </c>
      <c r="R3793" s="233">
        <v>2.4830000000000001</v>
      </c>
      <c r="S3793" s="234">
        <v>127328</v>
      </c>
      <c r="T3793" s="233">
        <v>0</v>
      </c>
      <c r="U3793" s="235">
        <f t="shared" si="413"/>
        <v>5840</v>
      </c>
      <c r="V3793" s="227">
        <f t="shared" si="414"/>
        <v>4467.6000000000004</v>
      </c>
      <c r="W3793" s="227">
        <f t="shared" si="415"/>
        <v>4357.7166666666662</v>
      </c>
      <c r="X3793" s="227">
        <f t="shared" si="418"/>
        <v>4313.25</v>
      </c>
      <c r="Y3793" s="227">
        <f t="shared" si="416"/>
        <v>3743.44</v>
      </c>
      <c r="Z3793" s="227">
        <f t="shared" si="417"/>
        <v>3625.3122222222223</v>
      </c>
      <c r="AA3793" s="227">
        <f t="shared" si="419"/>
        <v>3536.8888888888887</v>
      </c>
    </row>
    <row r="3794" spans="2:27" ht="13.5" hidden="1">
      <c r="B3794" s="232" t="s">
        <v>1110</v>
      </c>
      <c r="C3794" s="232" t="s">
        <v>870</v>
      </c>
      <c r="D3794" s="232" t="s">
        <v>985</v>
      </c>
      <c r="E3794" s="232" t="s">
        <v>988</v>
      </c>
      <c r="F3794" s="232">
        <v>96</v>
      </c>
      <c r="G3794" s="232" t="s">
        <v>1365</v>
      </c>
      <c r="H3794" s="233">
        <v>12</v>
      </c>
      <c r="I3794" s="233">
        <v>0</v>
      </c>
      <c r="J3794" s="233">
        <v>9.18</v>
      </c>
      <c r="K3794" s="234">
        <v>39217</v>
      </c>
      <c r="L3794" s="233">
        <v>4.4770000000000003</v>
      </c>
      <c r="M3794" s="234">
        <v>77638</v>
      </c>
      <c r="N3794" s="233">
        <v>0</v>
      </c>
      <c r="O3794" s="233">
        <v>0</v>
      </c>
      <c r="P3794" s="233">
        <v>7.6920000000000002</v>
      </c>
      <c r="Q3794" s="234">
        <v>97888</v>
      </c>
      <c r="R3794" s="233">
        <v>3.7250000000000001</v>
      </c>
      <c r="S3794" s="234">
        <v>190992</v>
      </c>
      <c r="T3794" s="233">
        <v>0</v>
      </c>
      <c r="U3794" s="235">
        <f t="shared" si="413"/>
        <v>8760</v>
      </c>
      <c r="V3794" s="227">
        <f t="shared" si="414"/>
        <v>6701.4</v>
      </c>
      <c r="W3794" s="227">
        <f t="shared" si="415"/>
        <v>6536.2933333333331</v>
      </c>
      <c r="X3794" s="227">
        <f t="shared" si="418"/>
        <v>6469.833333333333</v>
      </c>
      <c r="Y3794" s="227">
        <f t="shared" si="416"/>
        <v>5615.16</v>
      </c>
      <c r="Z3794" s="227">
        <f t="shared" si="417"/>
        <v>5438.3611111111113</v>
      </c>
      <c r="AA3794" s="227">
        <f t="shared" si="419"/>
        <v>5305.333333333333</v>
      </c>
    </row>
    <row r="3795" spans="2:27" ht="13.5" hidden="1">
      <c r="B3795" s="232" t="s">
        <v>1110</v>
      </c>
      <c r="C3795" s="232" t="s">
        <v>871</v>
      </c>
      <c r="D3795" s="232" t="s">
        <v>985</v>
      </c>
      <c r="E3795" s="232" t="s">
        <v>988</v>
      </c>
      <c r="F3795" s="232">
        <v>8</v>
      </c>
      <c r="G3795" s="232" t="s">
        <v>1317</v>
      </c>
      <c r="H3795" s="233">
        <v>1</v>
      </c>
      <c r="I3795" s="233">
        <v>0</v>
      </c>
      <c r="J3795" s="233">
        <v>0.76500000000000001</v>
      </c>
      <c r="K3795" s="234">
        <v>3268</v>
      </c>
      <c r="L3795" s="233">
        <v>0.373</v>
      </c>
      <c r="M3795" s="234">
        <v>6470</v>
      </c>
      <c r="N3795" s="233">
        <v>0</v>
      </c>
      <c r="O3795" s="233">
        <v>0</v>
      </c>
      <c r="P3795" s="233">
        <v>0.64100000000000001</v>
      </c>
      <c r="Q3795" s="234">
        <v>8157</v>
      </c>
      <c r="R3795" s="233">
        <v>0.31</v>
      </c>
      <c r="S3795" s="234">
        <v>15916</v>
      </c>
      <c r="T3795" s="233">
        <v>0</v>
      </c>
      <c r="U3795" s="235">
        <f t="shared" si="413"/>
        <v>730</v>
      </c>
      <c r="V3795" s="227">
        <f t="shared" si="414"/>
        <v>558.45000000000005</v>
      </c>
      <c r="W3795" s="227">
        <f t="shared" si="415"/>
        <v>544.62333333333333</v>
      </c>
      <c r="X3795" s="227">
        <f t="shared" si="418"/>
        <v>539.16666666666663</v>
      </c>
      <c r="Y3795" s="227">
        <f t="shared" si="416"/>
        <v>467.93</v>
      </c>
      <c r="Z3795" s="227">
        <f t="shared" si="417"/>
        <v>452.88333333333333</v>
      </c>
      <c r="AA3795" s="227">
        <f t="shared" si="419"/>
        <v>442.11111111111109</v>
      </c>
    </row>
    <row r="3796" spans="2:27" ht="13.5" hidden="1">
      <c r="B3796" s="232" t="s">
        <v>1110</v>
      </c>
      <c r="C3796" s="232" t="s">
        <v>872</v>
      </c>
      <c r="D3796" s="232" t="s">
        <v>985</v>
      </c>
      <c r="E3796" s="232" t="s">
        <v>988</v>
      </c>
      <c r="F3796" s="232">
        <v>16</v>
      </c>
      <c r="G3796" s="232" t="s">
        <v>1316</v>
      </c>
      <c r="H3796" s="233">
        <v>2</v>
      </c>
      <c r="I3796" s="233">
        <v>0</v>
      </c>
      <c r="J3796" s="233">
        <v>1.53</v>
      </c>
      <c r="K3796" s="234">
        <v>6536</v>
      </c>
      <c r="L3796" s="233">
        <v>0.746</v>
      </c>
      <c r="M3796" s="234">
        <v>12940</v>
      </c>
      <c r="N3796" s="233">
        <v>0</v>
      </c>
      <c r="O3796" s="233">
        <v>0</v>
      </c>
      <c r="P3796" s="233">
        <v>1.282</v>
      </c>
      <c r="Q3796" s="234">
        <v>16315</v>
      </c>
      <c r="R3796" s="233">
        <v>0.621</v>
      </c>
      <c r="S3796" s="234">
        <v>31832</v>
      </c>
      <c r="T3796" s="233">
        <v>0</v>
      </c>
      <c r="U3796" s="235">
        <f t="shared" si="413"/>
        <v>1460</v>
      </c>
      <c r="V3796" s="227">
        <f t="shared" si="414"/>
        <v>1116.9000000000001</v>
      </c>
      <c r="W3796" s="227">
        <f t="shared" si="415"/>
        <v>1089.2466666666667</v>
      </c>
      <c r="X3796" s="227">
        <f t="shared" si="418"/>
        <v>1078.3333333333333</v>
      </c>
      <c r="Y3796" s="227">
        <f t="shared" si="416"/>
        <v>935.86</v>
      </c>
      <c r="Z3796" s="227">
        <f t="shared" si="417"/>
        <v>906.5244444444445</v>
      </c>
      <c r="AA3796" s="227">
        <f t="shared" si="419"/>
        <v>884.22222222222217</v>
      </c>
    </row>
    <row r="3797" spans="2:27" ht="13.5" hidden="1">
      <c r="B3797" s="232" t="s">
        <v>1110</v>
      </c>
      <c r="C3797" s="232" t="s">
        <v>298</v>
      </c>
      <c r="D3797" s="232" t="s">
        <v>985</v>
      </c>
      <c r="E3797" s="232" t="s">
        <v>988</v>
      </c>
      <c r="F3797" s="232">
        <v>32</v>
      </c>
      <c r="G3797" s="232" t="s">
        <v>1345</v>
      </c>
      <c r="H3797" s="233">
        <v>4</v>
      </c>
      <c r="I3797" s="233">
        <v>0</v>
      </c>
      <c r="J3797" s="233">
        <v>3.06</v>
      </c>
      <c r="K3797" s="234">
        <v>13072</v>
      </c>
      <c r="L3797" s="233">
        <v>1.492</v>
      </c>
      <c r="M3797" s="234">
        <v>25879</v>
      </c>
      <c r="N3797" s="233">
        <v>0</v>
      </c>
      <c r="O3797" s="233">
        <v>0</v>
      </c>
      <c r="P3797" s="233">
        <v>2.5640000000000001</v>
      </c>
      <c r="Q3797" s="234">
        <v>32629</v>
      </c>
      <c r="R3797" s="233">
        <v>1.242</v>
      </c>
      <c r="S3797" s="234">
        <v>63664</v>
      </c>
      <c r="T3797" s="233">
        <v>0</v>
      </c>
      <c r="U3797" s="235">
        <f t="shared" si="413"/>
        <v>2920</v>
      </c>
      <c r="V3797" s="227">
        <f t="shared" si="414"/>
        <v>2233.8000000000002</v>
      </c>
      <c r="W3797" s="227">
        <f t="shared" si="415"/>
        <v>2178.4933333333333</v>
      </c>
      <c r="X3797" s="227">
        <f t="shared" si="418"/>
        <v>2156.5833333333335</v>
      </c>
      <c r="Y3797" s="227">
        <f t="shared" si="416"/>
        <v>1871.72</v>
      </c>
      <c r="Z3797" s="227">
        <f t="shared" si="417"/>
        <v>1813.0211111111112</v>
      </c>
      <c r="AA3797" s="227">
        <f t="shared" si="419"/>
        <v>1768.4444444444443</v>
      </c>
    </row>
    <row r="3798" spans="2:27" ht="13.5" hidden="1">
      <c r="B3798" s="232" t="s">
        <v>1110</v>
      </c>
      <c r="C3798" s="232" t="s">
        <v>873</v>
      </c>
      <c r="D3798" s="232" t="s">
        <v>985</v>
      </c>
      <c r="E3798" s="232" t="s">
        <v>988</v>
      </c>
      <c r="F3798" s="232">
        <v>2</v>
      </c>
      <c r="G3798" s="232" t="s">
        <v>1311</v>
      </c>
      <c r="H3798" s="233">
        <v>0.25</v>
      </c>
      <c r="I3798" s="233">
        <v>0</v>
      </c>
      <c r="J3798" s="233">
        <v>0.191</v>
      </c>
      <c r="K3798" s="234">
        <v>817</v>
      </c>
      <c r="L3798" s="233">
        <v>9.2999999999999999E-2</v>
      </c>
      <c r="M3798" s="234">
        <v>1617</v>
      </c>
      <c r="N3798" s="233">
        <v>0</v>
      </c>
      <c r="O3798" s="233">
        <v>0</v>
      </c>
      <c r="P3798" s="233">
        <v>0.16</v>
      </c>
      <c r="Q3798" s="234">
        <v>2039</v>
      </c>
      <c r="R3798" s="233">
        <v>7.8E-2</v>
      </c>
      <c r="S3798" s="234">
        <v>3979</v>
      </c>
      <c r="T3798" s="233">
        <v>0</v>
      </c>
      <c r="U3798" s="235">
        <f t="shared" si="413"/>
        <v>182.5</v>
      </c>
      <c r="V3798" s="227">
        <f t="shared" si="414"/>
        <v>139.43</v>
      </c>
      <c r="W3798" s="227">
        <f t="shared" si="415"/>
        <v>135.97333333333333</v>
      </c>
      <c r="X3798" s="227">
        <f t="shared" si="418"/>
        <v>134.75</v>
      </c>
      <c r="Y3798" s="227">
        <f t="shared" si="416"/>
        <v>116.8</v>
      </c>
      <c r="Z3798" s="227">
        <f t="shared" si="417"/>
        <v>113.57888888888888</v>
      </c>
      <c r="AA3798" s="227">
        <f t="shared" si="419"/>
        <v>110.52777777777777</v>
      </c>
    </row>
    <row r="3799" spans="2:27" ht="13.5" hidden="1">
      <c r="B3799" s="232" t="s">
        <v>1110</v>
      </c>
      <c r="C3799" s="232" t="s">
        <v>874</v>
      </c>
      <c r="D3799" s="232" t="s">
        <v>985</v>
      </c>
      <c r="E3799" s="232" t="s">
        <v>988</v>
      </c>
      <c r="F3799" s="232">
        <v>4</v>
      </c>
      <c r="G3799" s="232" t="s">
        <v>1312</v>
      </c>
      <c r="H3799" s="233">
        <v>0.5</v>
      </c>
      <c r="I3799" s="233">
        <v>0</v>
      </c>
      <c r="J3799" s="233">
        <v>0.38300000000000001</v>
      </c>
      <c r="K3799" s="234">
        <v>1634</v>
      </c>
      <c r="L3799" s="233">
        <v>0.187</v>
      </c>
      <c r="M3799" s="234">
        <v>3235</v>
      </c>
      <c r="N3799" s="233">
        <v>0</v>
      </c>
      <c r="O3799" s="233">
        <v>0</v>
      </c>
      <c r="P3799" s="233">
        <v>0.32100000000000001</v>
      </c>
      <c r="Q3799" s="234">
        <v>4079</v>
      </c>
      <c r="R3799" s="233">
        <v>0.155</v>
      </c>
      <c r="S3799" s="234">
        <v>7958</v>
      </c>
      <c r="T3799" s="233">
        <v>0</v>
      </c>
      <c r="U3799" s="235">
        <f t="shared" si="413"/>
        <v>365</v>
      </c>
      <c r="V3799" s="227">
        <f t="shared" si="414"/>
        <v>279.59000000000003</v>
      </c>
      <c r="W3799" s="227">
        <f t="shared" si="415"/>
        <v>272.67666666666662</v>
      </c>
      <c r="X3799" s="227">
        <f t="shared" si="418"/>
        <v>269.58333333333331</v>
      </c>
      <c r="Y3799" s="227">
        <f t="shared" si="416"/>
        <v>234.33</v>
      </c>
      <c r="Z3799" s="227">
        <f t="shared" si="417"/>
        <v>226.45555555555558</v>
      </c>
      <c r="AA3799" s="227">
        <f t="shared" si="419"/>
        <v>221.05555555555554</v>
      </c>
    </row>
    <row r="3800" spans="2:27" ht="13.5" hidden="1">
      <c r="B3800" s="232" t="s">
        <v>1110</v>
      </c>
      <c r="C3800" s="232" t="s">
        <v>1389</v>
      </c>
      <c r="D3800" s="232" t="s">
        <v>985</v>
      </c>
      <c r="E3800" s="232" t="s">
        <v>988</v>
      </c>
      <c r="F3800" s="232">
        <v>48</v>
      </c>
      <c r="G3800" s="232" t="s">
        <v>1356</v>
      </c>
      <c r="H3800" s="233">
        <v>6.48</v>
      </c>
      <c r="I3800" s="233">
        <v>0</v>
      </c>
      <c r="J3800" s="233">
        <v>4.8993599999999997</v>
      </c>
      <c r="K3800" s="234">
        <v>20898</v>
      </c>
      <c r="L3800" s="233">
        <v>2.3856000000000002</v>
      </c>
      <c r="M3800" s="234">
        <v>41347</v>
      </c>
      <c r="N3800" s="233">
        <v>0</v>
      </c>
      <c r="O3800" s="233">
        <v>0</v>
      </c>
      <c r="P3800" s="233">
        <v>3.9796838000000001</v>
      </c>
      <c r="Q3800" s="234">
        <v>50569</v>
      </c>
      <c r="R3800" s="233">
        <v>1.9242239999999999</v>
      </c>
      <c r="S3800" s="234">
        <v>98551</v>
      </c>
      <c r="T3800" s="233">
        <v>0</v>
      </c>
      <c r="U3800" s="235">
        <f t="shared" si="413"/>
        <v>4730.4000000000005</v>
      </c>
      <c r="V3800" s="227">
        <f t="shared" si="414"/>
        <v>3576.5328</v>
      </c>
      <c r="W3800" s="227">
        <f t="shared" si="415"/>
        <v>3482.9880000000003</v>
      </c>
      <c r="X3800" s="227">
        <f t="shared" si="418"/>
        <v>3445.5833333333335</v>
      </c>
      <c r="Y3800" s="227">
        <f t="shared" si="416"/>
        <v>2905.1691740000001</v>
      </c>
      <c r="Z3800" s="227">
        <f t="shared" si="417"/>
        <v>2809.3779644444444</v>
      </c>
      <c r="AA3800" s="227">
        <f t="shared" si="419"/>
        <v>2737.5277777777778</v>
      </c>
    </row>
    <row r="3801" spans="2:27" ht="13.5" hidden="1">
      <c r="B3801" s="232" t="s">
        <v>1110</v>
      </c>
      <c r="C3801" s="232" t="s">
        <v>1390</v>
      </c>
      <c r="D3801" s="232" t="s">
        <v>985</v>
      </c>
      <c r="E3801" s="232" t="s">
        <v>988</v>
      </c>
      <c r="F3801" s="232">
        <v>64</v>
      </c>
      <c r="G3801" s="232" t="s">
        <v>1364</v>
      </c>
      <c r="H3801" s="233">
        <v>8.64</v>
      </c>
      <c r="I3801" s="233">
        <v>0</v>
      </c>
      <c r="J3801" s="233">
        <v>6.5324799999999996</v>
      </c>
      <c r="K3801" s="234">
        <v>27864</v>
      </c>
      <c r="L3801" s="233">
        <v>3.1808000000000001</v>
      </c>
      <c r="M3801" s="234">
        <v>55129</v>
      </c>
      <c r="N3801" s="233">
        <v>0</v>
      </c>
      <c r="O3801" s="233">
        <v>0</v>
      </c>
      <c r="P3801" s="233">
        <v>5.3062450999999999</v>
      </c>
      <c r="Q3801" s="234">
        <v>67425</v>
      </c>
      <c r="R3801" s="233">
        <v>2.5656319999999999</v>
      </c>
      <c r="S3801" s="234">
        <v>131401</v>
      </c>
      <c r="T3801" s="233">
        <v>0</v>
      </c>
      <c r="U3801" s="235">
        <f t="shared" si="413"/>
        <v>6307.2000000000007</v>
      </c>
      <c r="V3801" s="227">
        <f t="shared" si="414"/>
        <v>4768.7103999999999</v>
      </c>
      <c r="W3801" s="227">
        <f t="shared" si="415"/>
        <v>4643.9840000000004</v>
      </c>
      <c r="X3801" s="227">
        <f t="shared" si="418"/>
        <v>4594.083333333333</v>
      </c>
      <c r="Y3801" s="227">
        <f t="shared" si="416"/>
        <v>3873.558923</v>
      </c>
      <c r="Z3801" s="227">
        <f t="shared" si="417"/>
        <v>3745.8280266666666</v>
      </c>
      <c r="AA3801" s="227">
        <f t="shared" si="419"/>
        <v>3650.0277777777778</v>
      </c>
    </row>
    <row r="3802" spans="2:27" ht="13.5" hidden="1">
      <c r="B3802" s="232" t="s">
        <v>1110</v>
      </c>
      <c r="C3802" s="232" t="s">
        <v>1391</v>
      </c>
      <c r="D3802" s="232" t="s">
        <v>985</v>
      </c>
      <c r="E3802" s="232" t="s">
        <v>988</v>
      </c>
      <c r="F3802" s="232">
        <v>96</v>
      </c>
      <c r="G3802" s="232" t="s">
        <v>1365</v>
      </c>
      <c r="H3802" s="233">
        <v>12.96</v>
      </c>
      <c r="I3802" s="233">
        <v>0</v>
      </c>
      <c r="J3802" s="233">
        <v>9.7987199999999994</v>
      </c>
      <c r="K3802" s="234">
        <v>41796</v>
      </c>
      <c r="L3802" s="233">
        <v>4.7712000000000003</v>
      </c>
      <c r="M3802" s="234">
        <v>82693</v>
      </c>
      <c r="N3802" s="233">
        <v>0</v>
      </c>
      <c r="O3802" s="233">
        <v>0</v>
      </c>
      <c r="P3802" s="233">
        <v>7.9593676999999996</v>
      </c>
      <c r="Q3802" s="234">
        <v>101137</v>
      </c>
      <c r="R3802" s="233">
        <v>3.8484479999999999</v>
      </c>
      <c r="S3802" s="234">
        <v>197101</v>
      </c>
      <c r="T3802" s="233">
        <v>0</v>
      </c>
      <c r="U3802" s="235">
        <f t="shared" si="413"/>
        <v>9460.8000000000011</v>
      </c>
      <c r="V3802" s="227">
        <f t="shared" si="414"/>
        <v>7153.0655999999999</v>
      </c>
      <c r="W3802" s="227">
        <f t="shared" si="415"/>
        <v>6965.9760000000006</v>
      </c>
      <c r="X3802" s="227">
        <f t="shared" si="418"/>
        <v>6891.083333333333</v>
      </c>
      <c r="Y3802" s="227">
        <f t="shared" si="416"/>
        <v>5810.3384209999995</v>
      </c>
      <c r="Z3802" s="227">
        <f t="shared" si="417"/>
        <v>5618.7281511111114</v>
      </c>
      <c r="AA3802" s="227">
        <f t="shared" si="419"/>
        <v>5475.0277777777774</v>
      </c>
    </row>
    <row r="3803" spans="2:27" ht="13.5" hidden="1">
      <c r="B3803" s="232" t="s">
        <v>1110</v>
      </c>
      <c r="C3803" s="232" t="s">
        <v>1392</v>
      </c>
      <c r="D3803" s="232" t="s">
        <v>985</v>
      </c>
      <c r="E3803" s="232" t="s">
        <v>988</v>
      </c>
      <c r="F3803" s="232">
        <v>8</v>
      </c>
      <c r="G3803" s="232" t="s">
        <v>1317</v>
      </c>
      <c r="H3803" s="233">
        <v>1.08</v>
      </c>
      <c r="I3803" s="233">
        <v>0</v>
      </c>
      <c r="J3803" s="233">
        <v>0.81655999999999995</v>
      </c>
      <c r="K3803" s="234">
        <v>3483</v>
      </c>
      <c r="L3803" s="233">
        <v>0.39760000000000001</v>
      </c>
      <c r="M3803" s="234">
        <v>6891</v>
      </c>
      <c r="N3803" s="233">
        <v>0</v>
      </c>
      <c r="O3803" s="233">
        <v>0</v>
      </c>
      <c r="P3803" s="233">
        <v>0.6632806</v>
      </c>
      <c r="Q3803" s="234">
        <v>8428</v>
      </c>
      <c r="R3803" s="233">
        <v>0.32070399999999999</v>
      </c>
      <c r="S3803" s="234">
        <v>16425</v>
      </c>
      <c r="T3803" s="233">
        <v>0</v>
      </c>
      <c r="U3803" s="235">
        <f t="shared" si="413"/>
        <v>788.40000000000009</v>
      </c>
      <c r="V3803" s="227">
        <f t="shared" si="414"/>
        <v>596.08879999999999</v>
      </c>
      <c r="W3803" s="227">
        <f t="shared" si="415"/>
        <v>580.49800000000005</v>
      </c>
      <c r="X3803" s="227">
        <f t="shared" si="418"/>
        <v>574.25</v>
      </c>
      <c r="Y3803" s="227">
        <f t="shared" si="416"/>
        <v>484.194838</v>
      </c>
      <c r="Z3803" s="227">
        <f t="shared" si="417"/>
        <v>468.22503111111109</v>
      </c>
      <c r="AA3803" s="227">
        <f t="shared" si="419"/>
        <v>456.25</v>
      </c>
    </row>
    <row r="3804" spans="2:27" ht="13.5" hidden="1">
      <c r="B3804" s="232" t="s">
        <v>1110</v>
      </c>
      <c r="C3804" s="232" t="s">
        <v>1393</v>
      </c>
      <c r="D3804" s="232" t="s">
        <v>985</v>
      </c>
      <c r="E3804" s="232" t="s">
        <v>988</v>
      </c>
      <c r="F3804" s="232">
        <v>16</v>
      </c>
      <c r="G3804" s="232" t="s">
        <v>1316</v>
      </c>
      <c r="H3804" s="233">
        <v>2.16</v>
      </c>
      <c r="I3804" s="233">
        <v>0</v>
      </c>
      <c r="J3804" s="233">
        <v>1.6331199999999999</v>
      </c>
      <c r="K3804" s="234">
        <v>6966</v>
      </c>
      <c r="L3804" s="233">
        <v>0.79520000000000002</v>
      </c>
      <c r="M3804" s="234">
        <v>13782</v>
      </c>
      <c r="N3804" s="233">
        <v>0</v>
      </c>
      <c r="O3804" s="233">
        <v>0</v>
      </c>
      <c r="P3804" s="233">
        <v>1.3265613000000001</v>
      </c>
      <c r="Q3804" s="234">
        <v>16856</v>
      </c>
      <c r="R3804" s="233">
        <v>0.64140799999999998</v>
      </c>
      <c r="S3804" s="234">
        <v>32850</v>
      </c>
      <c r="T3804" s="233">
        <v>0</v>
      </c>
      <c r="U3804" s="235">
        <f t="shared" si="413"/>
        <v>1576.8000000000002</v>
      </c>
      <c r="V3804" s="227">
        <f t="shared" si="414"/>
        <v>1192.1776</v>
      </c>
      <c r="W3804" s="227">
        <f t="shared" si="415"/>
        <v>1160.9960000000001</v>
      </c>
      <c r="X3804" s="227">
        <f t="shared" si="418"/>
        <v>1148.5</v>
      </c>
      <c r="Y3804" s="227">
        <f t="shared" si="416"/>
        <v>968.38974900000005</v>
      </c>
      <c r="Z3804" s="227">
        <f t="shared" si="417"/>
        <v>936.45006222222219</v>
      </c>
      <c r="AA3804" s="227">
        <f t="shared" si="419"/>
        <v>912.5</v>
      </c>
    </row>
    <row r="3805" spans="2:27" ht="13.5" hidden="1">
      <c r="B3805" s="232" t="s">
        <v>1110</v>
      </c>
      <c r="C3805" s="232" t="s">
        <v>1394</v>
      </c>
      <c r="D3805" s="232" t="s">
        <v>985</v>
      </c>
      <c r="E3805" s="232" t="s">
        <v>988</v>
      </c>
      <c r="F3805" s="232">
        <v>32</v>
      </c>
      <c r="G3805" s="232" t="s">
        <v>1345</v>
      </c>
      <c r="H3805" s="233">
        <v>4.32</v>
      </c>
      <c r="I3805" s="233">
        <v>0</v>
      </c>
      <c r="J3805" s="233">
        <v>3.2662399999999998</v>
      </c>
      <c r="K3805" s="234">
        <v>13932</v>
      </c>
      <c r="L3805" s="233">
        <v>1.5904</v>
      </c>
      <c r="M3805" s="234">
        <v>27564</v>
      </c>
      <c r="N3805" s="233">
        <v>0</v>
      </c>
      <c r="O3805" s="233">
        <v>0</v>
      </c>
      <c r="P3805" s="233">
        <v>2.6531226000000001</v>
      </c>
      <c r="Q3805" s="234">
        <v>33712</v>
      </c>
      <c r="R3805" s="233">
        <v>1.282816</v>
      </c>
      <c r="S3805" s="234">
        <v>65700</v>
      </c>
      <c r="T3805" s="233">
        <v>0</v>
      </c>
      <c r="U3805" s="235">
        <f t="shared" si="413"/>
        <v>3153.6000000000004</v>
      </c>
      <c r="V3805" s="227">
        <f t="shared" si="414"/>
        <v>2384.3552</v>
      </c>
      <c r="W3805" s="227">
        <f t="shared" si="415"/>
        <v>2321.9920000000002</v>
      </c>
      <c r="X3805" s="227">
        <f t="shared" si="418"/>
        <v>2297</v>
      </c>
      <c r="Y3805" s="227">
        <f t="shared" si="416"/>
        <v>1936.7794980000001</v>
      </c>
      <c r="Z3805" s="227">
        <f t="shared" si="417"/>
        <v>1872.9001244444444</v>
      </c>
      <c r="AA3805" s="227">
        <f t="shared" si="419"/>
        <v>1825</v>
      </c>
    </row>
    <row r="3806" spans="2:27" ht="13.5" hidden="1">
      <c r="B3806" s="232" t="s">
        <v>1110</v>
      </c>
      <c r="C3806" s="232" t="s">
        <v>1395</v>
      </c>
      <c r="D3806" s="232" t="s">
        <v>985</v>
      </c>
      <c r="E3806" s="232" t="s">
        <v>988</v>
      </c>
      <c r="F3806" s="232">
        <v>2</v>
      </c>
      <c r="G3806" s="232" t="s">
        <v>1311</v>
      </c>
      <c r="H3806" s="233">
        <v>0.27</v>
      </c>
      <c r="I3806" s="233">
        <v>0</v>
      </c>
      <c r="J3806" s="233">
        <v>0.20413999999999999</v>
      </c>
      <c r="K3806" s="234">
        <v>871</v>
      </c>
      <c r="L3806" s="233">
        <v>9.9400000000000002E-2</v>
      </c>
      <c r="M3806" s="234">
        <v>1723</v>
      </c>
      <c r="N3806" s="233">
        <v>0</v>
      </c>
      <c r="O3806" s="233">
        <v>0</v>
      </c>
      <c r="P3806" s="233">
        <v>0.1658202</v>
      </c>
      <c r="Q3806" s="234">
        <v>2107</v>
      </c>
      <c r="R3806" s="233">
        <v>8.0175999999999997E-2</v>
      </c>
      <c r="S3806" s="234">
        <v>4106</v>
      </c>
      <c r="T3806" s="233">
        <v>0</v>
      </c>
      <c r="U3806" s="235">
        <f t="shared" si="413"/>
        <v>197.10000000000002</v>
      </c>
      <c r="V3806" s="227">
        <f t="shared" si="414"/>
        <v>149.0222</v>
      </c>
      <c r="W3806" s="227">
        <f t="shared" si="415"/>
        <v>145.14533333333333</v>
      </c>
      <c r="X3806" s="227">
        <f t="shared" si="418"/>
        <v>143.58333333333334</v>
      </c>
      <c r="Y3806" s="227">
        <f t="shared" si="416"/>
        <v>121.04874599999999</v>
      </c>
      <c r="Z3806" s="227">
        <f t="shared" si="417"/>
        <v>117.05625777777777</v>
      </c>
      <c r="AA3806" s="227">
        <f t="shared" si="419"/>
        <v>114.05555555555556</v>
      </c>
    </row>
    <row r="3807" spans="2:27" ht="13.5" hidden="1">
      <c r="B3807" s="232" t="s">
        <v>1110</v>
      </c>
      <c r="C3807" s="232" t="s">
        <v>1396</v>
      </c>
      <c r="D3807" s="232" t="s">
        <v>985</v>
      </c>
      <c r="E3807" s="232" t="s">
        <v>988</v>
      </c>
      <c r="F3807" s="232">
        <v>96</v>
      </c>
      <c r="G3807" s="232" t="s">
        <v>1365</v>
      </c>
      <c r="H3807" s="233">
        <v>12.96</v>
      </c>
      <c r="I3807" s="233">
        <v>0</v>
      </c>
      <c r="J3807" s="233">
        <v>9.7987199999999994</v>
      </c>
      <c r="K3807" s="234">
        <v>41796</v>
      </c>
      <c r="L3807" s="233">
        <v>4.7712000000000003</v>
      </c>
      <c r="M3807" s="234">
        <v>82693</v>
      </c>
      <c r="N3807" s="233">
        <v>0</v>
      </c>
      <c r="O3807" s="233">
        <v>0</v>
      </c>
      <c r="P3807" s="233">
        <v>7.9593676999999996</v>
      </c>
      <c r="Q3807" s="234">
        <v>101137</v>
      </c>
      <c r="R3807" s="233">
        <v>3.8484479999999999</v>
      </c>
      <c r="S3807" s="234">
        <v>197101</v>
      </c>
      <c r="T3807" s="233">
        <v>0</v>
      </c>
      <c r="U3807" s="235">
        <f t="shared" si="413"/>
        <v>9460.8000000000011</v>
      </c>
      <c r="V3807" s="227">
        <f t="shared" si="414"/>
        <v>7153.0655999999999</v>
      </c>
      <c r="W3807" s="227">
        <f t="shared" si="415"/>
        <v>6965.9760000000006</v>
      </c>
      <c r="X3807" s="227">
        <f t="shared" si="418"/>
        <v>6891.083333333333</v>
      </c>
      <c r="Y3807" s="227">
        <f t="shared" si="416"/>
        <v>5810.3384209999995</v>
      </c>
      <c r="Z3807" s="227">
        <f t="shared" si="417"/>
        <v>5618.7281511111114</v>
      </c>
      <c r="AA3807" s="227">
        <f t="shared" si="419"/>
        <v>5475.0277777777774</v>
      </c>
    </row>
    <row r="3808" spans="2:27" ht="13.5" hidden="1">
      <c r="B3808" s="232" t="s">
        <v>1110</v>
      </c>
      <c r="C3808" s="232" t="s">
        <v>1397</v>
      </c>
      <c r="D3808" s="232" t="s">
        <v>985</v>
      </c>
      <c r="E3808" s="232" t="s">
        <v>988</v>
      </c>
      <c r="F3808" s="232">
        <v>4</v>
      </c>
      <c r="G3808" s="232" t="s">
        <v>1312</v>
      </c>
      <c r="H3808" s="233">
        <v>0.54</v>
      </c>
      <c r="I3808" s="233">
        <v>0</v>
      </c>
      <c r="J3808" s="233">
        <v>0.40827999999999998</v>
      </c>
      <c r="K3808" s="234">
        <v>1741</v>
      </c>
      <c r="L3808" s="233">
        <v>0.1988</v>
      </c>
      <c r="M3808" s="234">
        <v>3446</v>
      </c>
      <c r="N3808" s="233">
        <v>0</v>
      </c>
      <c r="O3808" s="233">
        <v>0</v>
      </c>
      <c r="P3808" s="233">
        <v>0.3316403</v>
      </c>
      <c r="Q3808" s="234">
        <v>4214</v>
      </c>
      <c r="R3808" s="233">
        <v>0.16035199999999999</v>
      </c>
      <c r="S3808" s="234">
        <v>8213</v>
      </c>
      <c r="T3808" s="233">
        <v>0</v>
      </c>
      <c r="U3808" s="235">
        <f t="shared" si="413"/>
        <v>394.20000000000005</v>
      </c>
      <c r="V3808" s="227">
        <f t="shared" si="414"/>
        <v>298.0444</v>
      </c>
      <c r="W3808" s="227">
        <f t="shared" si="415"/>
        <v>290.20733333333334</v>
      </c>
      <c r="X3808" s="227">
        <f t="shared" si="418"/>
        <v>287.16666666666669</v>
      </c>
      <c r="Y3808" s="227">
        <f t="shared" si="416"/>
        <v>242.097419</v>
      </c>
      <c r="Z3808" s="227">
        <f t="shared" si="417"/>
        <v>234.11251555555555</v>
      </c>
      <c r="AA3808" s="227">
        <f t="shared" si="419"/>
        <v>228.13888888888889</v>
      </c>
    </row>
    <row r="3809" spans="2:27" ht="13.5" hidden="1">
      <c r="B3809" s="232" t="s">
        <v>1110</v>
      </c>
      <c r="C3809" s="232" t="s">
        <v>875</v>
      </c>
      <c r="D3809" s="232" t="s">
        <v>985</v>
      </c>
      <c r="E3809" s="232" t="s">
        <v>988</v>
      </c>
      <c r="F3809" s="232">
        <v>48</v>
      </c>
      <c r="G3809" s="232" t="s">
        <v>1356</v>
      </c>
      <c r="H3809" s="233">
        <v>6.36</v>
      </c>
      <c r="I3809" s="233">
        <v>0</v>
      </c>
      <c r="J3809" s="233">
        <v>4.819</v>
      </c>
      <c r="K3809" s="234">
        <v>20562</v>
      </c>
      <c r="L3809" s="233">
        <v>2.347</v>
      </c>
      <c r="M3809" s="234">
        <v>40688</v>
      </c>
      <c r="N3809" s="233">
        <v>0</v>
      </c>
      <c r="O3809" s="233">
        <v>0</v>
      </c>
      <c r="P3809" s="233">
        <v>4.0019999999999998</v>
      </c>
      <c r="Q3809" s="234">
        <v>50836</v>
      </c>
      <c r="R3809" s="233">
        <v>1.9339999999999999</v>
      </c>
      <c r="S3809" s="234">
        <v>99053</v>
      </c>
      <c r="T3809" s="233">
        <v>0</v>
      </c>
      <c r="U3809" s="235">
        <f t="shared" si="413"/>
        <v>4642.8</v>
      </c>
      <c r="V3809" s="227">
        <f t="shared" si="414"/>
        <v>3517.87</v>
      </c>
      <c r="W3809" s="227">
        <f t="shared" si="415"/>
        <v>3426.81</v>
      </c>
      <c r="X3809" s="227">
        <f t="shared" si="418"/>
        <v>3390.6666666666665</v>
      </c>
      <c r="Y3809" s="227">
        <f t="shared" si="416"/>
        <v>2921.46</v>
      </c>
      <c r="Z3809" s="227">
        <f t="shared" si="417"/>
        <v>2823.931111111111</v>
      </c>
      <c r="AA3809" s="227">
        <f t="shared" si="419"/>
        <v>2751.4722222222222</v>
      </c>
    </row>
    <row r="3810" spans="2:27" ht="13.5" hidden="1">
      <c r="B3810" s="232" t="s">
        <v>1110</v>
      </c>
      <c r="C3810" s="232" t="s">
        <v>876</v>
      </c>
      <c r="D3810" s="232" t="s">
        <v>985</v>
      </c>
      <c r="E3810" s="232" t="s">
        <v>988</v>
      </c>
      <c r="F3810" s="232">
        <v>64</v>
      </c>
      <c r="G3810" s="232" t="s">
        <v>1364</v>
      </c>
      <c r="H3810" s="233">
        <v>8.48</v>
      </c>
      <c r="I3810" s="233">
        <v>0</v>
      </c>
      <c r="J3810" s="233">
        <v>6.4249999999999998</v>
      </c>
      <c r="K3810" s="234">
        <v>27415</v>
      </c>
      <c r="L3810" s="233">
        <v>3.13</v>
      </c>
      <c r="M3810" s="234">
        <v>54250</v>
      </c>
      <c r="N3810" s="233">
        <v>0</v>
      </c>
      <c r="O3810" s="233">
        <v>0</v>
      </c>
      <c r="P3810" s="233">
        <v>5.3360000000000003</v>
      </c>
      <c r="Q3810" s="234">
        <v>67781</v>
      </c>
      <c r="R3810" s="233">
        <v>2.5790000000000002</v>
      </c>
      <c r="S3810" s="234">
        <v>132071</v>
      </c>
      <c r="T3810" s="233">
        <v>0</v>
      </c>
      <c r="U3810" s="235">
        <f t="shared" si="413"/>
        <v>6190.4000000000005</v>
      </c>
      <c r="V3810" s="227">
        <f t="shared" si="414"/>
        <v>4690.25</v>
      </c>
      <c r="W3810" s="227">
        <f t="shared" si="415"/>
        <v>4569.4833333333336</v>
      </c>
      <c r="X3810" s="227">
        <f t="shared" si="418"/>
        <v>4520.833333333333</v>
      </c>
      <c r="Y3810" s="227">
        <f t="shared" si="416"/>
        <v>3895.28</v>
      </c>
      <c r="Z3810" s="227">
        <f t="shared" si="417"/>
        <v>3765.4755555555557</v>
      </c>
      <c r="AA3810" s="227">
        <f t="shared" si="419"/>
        <v>3668.6388888888887</v>
      </c>
    </row>
    <row r="3811" spans="2:27" ht="13.5" hidden="1">
      <c r="B3811" s="232" t="s">
        <v>1110</v>
      </c>
      <c r="C3811" s="232" t="s">
        <v>877</v>
      </c>
      <c r="D3811" s="232" t="s">
        <v>985</v>
      </c>
      <c r="E3811" s="232" t="s">
        <v>988</v>
      </c>
      <c r="F3811" s="232">
        <v>96</v>
      </c>
      <c r="G3811" s="232" t="s">
        <v>1365</v>
      </c>
      <c r="H3811" s="233">
        <v>12.72</v>
      </c>
      <c r="I3811" s="233">
        <v>0</v>
      </c>
      <c r="J3811" s="233">
        <v>9.6370000000000005</v>
      </c>
      <c r="K3811" s="234">
        <v>41123</v>
      </c>
      <c r="L3811" s="233">
        <v>4.694</v>
      </c>
      <c r="M3811" s="234">
        <v>81375</v>
      </c>
      <c r="N3811" s="233">
        <v>0</v>
      </c>
      <c r="O3811" s="233">
        <v>0</v>
      </c>
      <c r="P3811" s="233">
        <v>8.0030000000000001</v>
      </c>
      <c r="Q3811" s="234">
        <v>101672</v>
      </c>
      <c r="R3811" s="233">
        <v>3.8690000000000002</v>
      </c>
      <c r="S3811" s="234">
        <v>198107</v>
      </c>
      <c r="T3811" s="233">
        <v>0</v>
      </c>
      <c r="U3811" s="235">
        <f t="shared" si="413"/>
        <v>9285.6</v>
      </c>
      <c r="V3811" s="227">
        <f t="shared" si="414"/>
        <v>7035.01</v>
      </c>
      <c r="W3811" s="227">
        <f t="shared" si="415"/>
        <v>6853.5366666666669</v>
      </c>
      <c r="X3811" s="227">
        <f t="shared" si="418"/>
        <v>6781.25</v>
      </c>
      <c r="Y3811" s="227">
        <f t="shared" si="416"/>
        <v>5842.1900000000005</v>
      </c>
      <c r="Z3811" s="227">
        <f t="shared" si="417"/>
        <v>5648.5922222222225</v>
      </c>
      <c r="AA3811" s="227">
        <f t="shared" si="419"/>
        <v>5502.9722222222226</v>
      </c>
    </row>
    <row r="3812" spans="2:27" ht="13.5" hidden="1">
      <c r="B3812" s="232" t="s">
        <v>1110</v>
      </c>
      <c r="C3812" s="232" t="s">
        <v>878</v>
      </c>
      <c r="D3812" s="232" t="s">
        <v>985</v>
      </c>
      <c r="E3812" s="232" t="s">
        <v>988</v>
      </c>
      <c r="F3812" s="232">
        <v>8</v>
      </c>
      <c r="G3812" s="232" t="s">
        <v>1317</v>
      </c>
      <c r="H3812" s="233">
        <v>1.06</v>
      </c>
      <c r="I3812" s="233">
        <v>0</v>
      </c>
      <c r="J3812" s="233">
        <v>0.80300000000000005</v>
      </c>
      <c r="K3812" s="234">
        <v>3427</v>
      </c>
      <c r="L3812" s="233">
        <v>0.39100000000000001</v>
      </c>
      <c r="M3812" s="234">
        <v>6781</v>
      </c>
      <c r="N3812" s="233">
        <v>0</v>
      </c>
      <c r="O3812" s="233">
        <v>0</v>
      </c>
      <c r="P3812" s="233">
        <v>0.66700000000000004</v>
      </c>
      <c r="Q3812" s="234">
        <v>8473</v>
      </c>
      <c r="R3812" s="233">
        <v>0.32200000000000001</v>
      </c>
      <c r="S3812" s="234">
        <v>16509</v>
      </c>
      <c r="T3812" s="233">
        <v>0</v>
      </c>
      <c r="U3812" s="235">
        <f t="shared" si="413"/>
        <v>773.80000000000007</v>
      </c>
      <c r="V3812" s="227">
        <f t="shared" si="414"/>
        <v>586.19000000000005</v>
      </c>
      <c r="W3812" s="227">
        <f t="shared" si="415"/>
        <v>571.01333333333332</v>
      </c>
      <c r="X3812" s="227">
        <f t="shared" si="418"/>
        <v>565.08333333333337</v>
      </c>
      <c r="Y3812" s="227">
        <f t="shared" si="416"/>
        <v>486.91</v>
      </c>
      <c r="Z3812" s="227">
        <f t="shared" si="417"/>
        <v>470.42111111111114</v>
      </c>
      <c r="AA3812" s="227">
        <f t="shared" si="419"/>
        <v>458.58333333333331</v>
      </c>
    </row>
    <row r="3813" spans="2:27" ht="13.5" hidden="1">
      <c r="B3813" s="232" t="s">
        <v>1110</v>
      </c>
      <c r="C3813" s="232" t="s">
        <v>879</v>
      </c>
      <c r="D3813" s="232" t="s">
        <v>985</v>
      </c>
      <c r="E3813" s="232" t="s">
        <v>988</v>
      </c>
      <c r="F3813" s="232">
        <v>16</v>
      </c>
      <c r="G3813" s="232" t="s">
        <v>1316</v>
      </c>
      <c r="H3813" s="233">
        <v>2.12</v>
      </c>
      <c r="I3813" s="233">
        <v>0</v>
      </c>
      <c r="J3813" s="233">
        <v>1.6060000000000001</v>
      </c>
      <c r="K3813" s="234">
        <v>6854</v>
      </c>
      <c r="L3813" s="233">
        <v>0.78200000000000003</v>
      </c>
      <c r="M3813" s="234">
        <v>13563</v>
      </c>
      <c r="N3813" s="233">
        <v>0</v>
      </c>
      <c r="O3813" s="233">
        <v>0</v>
      </c>
      <c r="P3813" s="233">
        <v>1.3340000000000001</v>
      </c>
      <c r="Q3813" s="234">
        <v>16945</v>
      </c>
      <c r="R3813" s="233">
        <v>0.64500000000000002</v>
      </c>
      <c r="S3813" s="234">
        <v>33018</v>
      </c>
      <c r="T3813" s="233">
        <v>0</v>
      </c>
      <c r="U3813" s="235">
        <f t="shared" si="413"/>
        <v>1547.6000000000001</v>
      </c>
      <c r="V3813" s="227">
        <f t="shared" si="414"/>
        <v>1172.3800000000001</v>
      </c>
      <c r="W3813" s="227">
        <f t="shared" si="415"/>
        <v>1142.0266666666666</v>
      </c>
      <c r="X3813" s="227">
        <f t="shared" si="418"/>
        <v>1130.25</v>
      </c>
      <c r="Y3813" s="227">
        <f t="shared" si="416"/>
        <v>973.82</v>
      </c>
      <c r="Z3813" s="227">
        <f t="shared" si="417"/>
        <v>941.54444444444448</v>
      </c>
      <c r="AA3813" s="227">
        <f t="shared" si="419"/>
        <v>917.16666666666663</v>
      </c>
    </row>
    <row r="3814" spans="2:27" ht="13.5" hidden="1">
      <c r="B3814" s="232" t="s">
        <v>1110</v>
      </c>
      <c r="C3814" s="232" t="s">
        <v>880</v>
      </c>
      <c r="D3814" s="232" t="s">
        <v>985</v>
      </c>
      <c r="E3814" s="232" t="s">
        <v>988</v>
      </c>
      <c r="F3814" s="232">
        <v>32</v>
      </c>
      <c r="G3814" s="232" t="s">
        <v>1345</v>
      </c>
      <c r="H3814" s="233">
        <v>4.24</v>
      </c>
      <c r="I3814" s="233">
        <v>0</v>
      </c>
      <c r="J3814" s="233">
        <v>3.2120000000000002</v>
      </c>
      <c r="K3814" s="234">
        <v>13708</v>
      </c>
      <c r="L3814" s="233">
        <v>1.5649999999999999</v>
      </c>
      <c r="M3814" s="234">
        <v>27125</v>
      </c>
      <c r="N3814" s="233">
        <v>0</v>
      </c>
      <c r="O3814" s="233">
        <v>0</v>
      </c>
      <c r="P3814" s="233">
        <v>2.6680000000000001</v>
      </c>
      <c r="Q3814" s="234">
        <v>33891</v>
      </c>
      <c r="R3814" s="233">
        <v>1.29</v>
      </c>
      <c r="S3814" s="234">
        <v>66036</v>
      </c>
      <c r="T3814" s="233">
        <v>0</v>
      </c>
      <c r="U3814" s="235">
        <f t="shared" si="413"/>
        <v>3095.2000000000003</v>
      </c>
      <c r="V3814" s="227">
        <f t="shared" si="414"/>
        <v>2344.7600000000002</v>
      </c>
      <c r="W3814" s="227">
        <f t="shared" si="415"/>
        <v>2284.7833333333333</v>
      </c>
      <c r="X3814" s="227">
        <f t="shared" si="418"/>
        <v>2260.4166666666665</v>
      </c>
      <c r="Y3814" s="227">
        <f t="shared" si="416"/>
        <v>1947.64</v>
      </c>
      <c r="Z3814" s="227">
        <f t="shared" si="417"/>
        <v>1883.1166666666668</v>
      </c>
      <c r="AA3814" s="227">
        <f t="shared" si="419"/>
        <v>1834.3333333333333</v>
      </c>
    </row>
    <row r="3815" spans="2:27" ht="13.5" hidden="1">
      <c r="B3815" s="232" t="s">
        <v>1110</v>
      </c>
      <c r="C3815" s="232" t="s">
        <v>881</v>
      </c>
      <c r="D3815" s="232" t="s">
        <v>985</v>
      </c>
      <c r="E3815" s="232" t="s">
        <v>988</v>
      </c>
      <c r="F3815" s="232">
        <v>2</v>
      </c>
      <c r="G3815" s="232" t="s">
        <v>1311</v>
      </c>
      <c r="H3815" s="233">
        <v>0.26500000000000001</v>
      </c>
      <c r="I3815" s="233">
        <v>0</v>
      </c>
      <c r="J3815" s="233">
        <v>0.20100000000000001</v>
      </c>
      <c r="K3815" s="234">
        <v>857</v>
      </c>
      <c r="L3815" s="233">
        <v>9.8000000000000004E-2</v>
      </c>
      <c r="M3815" s="234">
        <v>1695</v>
      </c>
      <c r="N3815" s="233">
        <v>0</v>
      </c>
      <c r="O3815" s="233">
        <v>0</v>
      </c>
      <c r="P3815" s="233">
        <v>0.16700000000000001</v>
      </c>
      <c r="Q3815" s="234">
        <v>2118</v>
      </c>
      <c r="R3815" s="233">
        <v>8.1000000000000003E-2</v>
      </c>
      <c r="S3815" s="234">
        <v>4127</v>
      </c>
      <c r="T3815" s="233">
        <v>0</v>
      </c>
      <c r="U3815" s="235">
        <f t="shared" si="413"/>
        <v>193.45000000000002</v>
      </c>
      <c r="V3815" s="227">
        <f t="shared" si="414"/>
        <v>146.73000000000002</v>
      </c>
      <c r="W3815" s="227">
        <f t="shared" si="415"/>
        <v>142.95666666666668</v>
      </c>
      <c r="X3815" s="227">
        <f t="shared" si="418"/>
        <v>141.25</v>
      </c>
      <c r="Y3815" s="227">
        <f t="shared" si="416"/>
        <v>121.91000000000001</v>
      </c>
      <c r="Z3815" s="227">
        <f t="shared" si="417"/>
        <v>117.96333333333334</v>
      </c>
      <c r="AA3815" s="227">
        <f t="shared" si="419"/>
        <v>114.63888888888889</v>
      </c>
    </row>
    <row r="3816" spans="2:27" ht="13.5" hidden="1">
      <c r="B3816" s="232" t="s">
        <v>1110</v>
      </c>
      <c r="C3816" s="232" t="s">
        <v>882</v>
      </c>
      <c r="D3816" s="232" t="s">
        <v>985</v>
      </c>
      <c r="E3816" s="232" t="s">
        <v>988</v>
      </c>
      <c r="F3816" s="232">
        <v>96</v>
      </c>
      <c r="G3816" s="232" t="s">
        <v>1365</v>
      </c>
      <c r="H3816" s="233">
        <v>12.72</v>
      </c>
      <c r="I3816" s="233">
        <v>0</v>
      </c>
      <c r="J3816" s="233">
        <v>9.6370000000000005</v>
      </c>
      <c r="K3816" s="234">
        <v>41123</v>
      </c>
      <c r="L3816" s="233">
        <v>4.694</v>
      </c>
      <c r="M3816" s="234">
        <v>81375</v>
      </c>
      <c r="N3816" s="233">
        <v>0</v>
      </c>
      <c r="O3816" s="233">
        <v>0</v>
      </c>
      <c r="P3816" s="233">
        <v>8.0030000000000001</v>
      </c>
      <c r="Q3816" s="234">
        <v>101672</v>
      </c>
      <c r="R3816" s="233">
        <v>3.8690000000000002</v>
      </c>
      <c r="S3816" s="234">
        <v>198107</v>
      </c>
      <c r="T3816" s="233">
        <v>0</v>
      </c>
      <c r="U3816" s="235">
        <f t="shared" si="413"/>
        <v>9285.6</v>
      </c>
      <c r="V3816" s="227">
        <f t="shared" si="414"/>
        <v>7035.01</v>
      </c>
      <c r="W3816" s="227">
        <f t="shared" si="415"/>
        <v>6853.5366666666669</v>
      </c>
      <c r="X3816" s="227">
        <f t="shared" si="418"/>
        <v>6781.25</v>
      </c>
      <c r="Y3816" s="227">
        <f t="shared" si="416"/>
        <v>5842.1900000000005</v>
      </c>
      <c r="Z3816" s="227">
        <f t="shared" si="417"/>
        <v>5648.5922222222225</v>
      </c>
      <c r="AA3816" s="227">
        <f t="shared" si="419"/>
        <v>5502.9722222222226</v>
      </c>
    </row>
    <row r="3817" spans="2:27" ht="13.5" hidden="1">
      <c r="B3817" s="232" t="s">
        <v>1110</v>
      </c>
      <c r="C3817" s="232" t="s">
        <v>883</v>
      </c>
      <c r="D3817" s="232" t="s">
        <v>985</v>
      </c>
      <c r="E3817" s="232" t="s">
        <v>988</v>
      </c>
      <c r="F3817" s="232">
        <v>4</v>
      </c>
      <c r="G3817" s="232" t="s">
        <v>1312</v>
      </c>
      <c r="H3817" s="233">
        <v>0.53</v>
      </c>
      <c r="I3817" s="233">
        <v>0</v>
      </c>
      <c r="J3817" s="233">
        <v>0.40200000000000002</v>
      </c>
      <c r="K3817" s="234">
        <v>1713</v>
      </c>
      <c r="L3817" s="233">
        <v>0.19600000000000001</v>
      </c>
      <c r="M3817" s="234">
        <v>3391</v>
      </c>
      <c r="N3817" s="233">
        <v>0</v>
      </c>
      <c r="O3817" s="233">
        <v>0</v>
      </c>
      <c r="P3817" s="233">
        <v>0.33300000000000002</v>
      </c>
      <c r="Q3817" s="234">
        <v>4236</v>
      </c>
      <c r="R3817" s="233">
        <v>0.161</v>
      </c>
      <c r="S3817" s="234">
        <v>8254</v>
      </c>
      <c r="T3817" s="233">
        <v>0</v>
      </c>
      <c r="U3817" s="235">
        <f t="shared" si="413"/>
        <v>386.90000000000003</v>
      </c>
      <c r="V3817" s="227">
        <f t="shared" si="414"/>
        <v>293.46000000000004</v>
      </c>
      <c r="W3817" s="227">
        <f t="shared" si="415"/>
        <v>285.83000000000004</v>
      </c>
      <c r="X3817" s="227">
        <f t="shared" si="418"/>
        <v>282.58333333333331</v>
      </c>
      <c r="Y3817" s="227">
        <f t="shared" si="416"/>
        <v>243.09</v>
      </c>
      <c r="Z3817" s="227">
        <f t="shared" si="417"/>
        <v>235.19666666666666</v>
      </c>
      <c r="AA3817" s="227">
        <f t="shared" si="419"/>
        <v>229.27777777777777</v>
      </c>
    </row>
    <row r="3818" spans="2:27" ht="13.5" hidden="1">
      <c r="B3818" s="232" t="s">
        <v>1110</v>
      </c>
      <c r="C3818" s="232" t="s">
        <v>1398</v>
      </c>
      <c r="D3818" s="232" t="s">
        <v>985</v>
      </c>
      <c r="E3818" s="232" t="s">
        <v>988</v>
      </c>
      <c r="F3818" s="232">
        <v>48</v>
      </c>
      <c r="G3818" s="232" t="s">
        <v>1356</v>
      </c>
      <c r="H3818" s="233">
        <v>6.984</v>
      </c>
      <c r="I3818" s="233">
        <v>0</v>
      </c>
      <c r="J3818" s="233">
        <v>5.2168799999999997</v>
      </c>
      <c r="K3818" s="234">
        <v>22222</v>
      </c>
      <c r="L3818" s="233">
        <v>2.5367999999999999</v>
      </c>
      <c r="M3818" s="234">
        <v>43943</v>
      </c>
      <c r="N3818" s="233">
        <v>0</v>
      </c>
      <c r="O3818" s="233">
        <v>0</v>
      </c>
      <c r="P3818" s="233">
        <v>4.19902</v>
      </c>
      <c r="Q3818" s="234">
        <v>53237</v>
      </c>
      <c r="R3818" s="233">
        <v>2.0257700000000001</v>
      </c>
      <c r="S3818" s="234">
        <v>103567</v>
      </c>
      <c r="T3818" s="233">
        <v>0</v>
      </c>
      <c r="U3818" s="235">
        <f t="shared" si="413"/>
        <v>5098.32</v>
      </c>
      <c r="V3818" s="227">
        <f t="shared" si="414"/>
        <v>3808.3224</v>
      </c>
      <c r="W3818" s="227">
        <f t="shared" si="415"/>
        <v>3703.6973333333335</v>
      </c>
      <c r="X3818" s="227">
        <f t="shared" si="418"/>
        <v>3661.9166666666665</v>
      </c>
      <c r="Y3818" s="227">
        <f t="shared" si="416"/>
        <v>3065.2846</v>
      </c>
      <c r="Z3818" s="227">
        <f t="shared" si="417"/>
        <v>2957.6176555555558</v>
      </c>
      <c r="AA3818" s="227">
        <f t="shared" si="419"/>
        <v>2876.8611111111113</v>
      </c>
    </row>
    <row r="3819" spans="2:27" ht="13.5" hidden="1">
      <c r="B3819" s="232" t="s">
        <v>1110</v>
      </c>
      <c r="C3819" s="232" t="s">
        <v>1399</v>
      </c>
      <c r="D3819" s="232" t="s">
        <v>985</v>
      </c>
      <c r="E3819" s="232" t="s">
        <v>988</v>
      </c>
      <c r="F3819" s="232">
        <v>64</v>
      </c>
      <c r="G3819" s="232" t="s">
        <v>1364</v>
      </c>
      <c r="H3819" s="233">
        <v>9.3119999999999994</v>
      </c>
      <c r="I3819" s="233">
        <v>0</v>
      </c>
      <c r="J3819" s="233">
        <v>6.9558400000000002</v>
      </c>
      <c r="K3819" s="234">
        <v>29630</v>
      </c>
      <c r="L3819" s="233">
        <v>3.3824000000000001</v>
      </c>
      <c r="M3819" s="234">
        <v>58590</v>
      </c>
      <c r="N3819" s="233">
        <v>0</v>
      </c>
      <c r="O3819" s="233">
        <v>0</v>
      </c>
      <c r="P3819" s="233">
        <v>5.5986900000000004</v>
      </c>
      <c r="Q3819" s="234">
        <v>70983</v>
      </c>
      <c r="R3819" s="233">
        <v>2.7010200000000002</v>
      </c>
      <c r="S3819" s="234">
        <v>138090</v>
      </c>
      <c r="T3819" s="233">
        <v>0</v>
      </c>
      <c r="U3819" s="235">
        <f t="shared" si="413"/>
        <v>6797.7599999999993</v>
      </c>
      <c r="V3819" s="227">
        <f t="shared" si="414"/>
        <v>5077.7632000000003</v>
      </c>
      <c r="W3819" s="227">
        <f t="shared" si="415"/>
        <v>4938.3186666666661</v>
      </c>
      <c r="X3819" s="227">
        <f t="shared" si="418"/>
        <v>4882.5</v>
      </c>
      <c r="Y3819" s="227">
        <f t="shared" si="416"/>
        <v>4087.0437000000002</v>
      </c>
      <c r="Z3819" s="227">
        <f t="shared" si="417"/>
        <v>3943.4946</v>
      </c>
      <c r="AA3819" s="227">
        <f t="shared" si="419"/>
        <v>3835.8333333333335</v>
      </c>
    </row>
    <row r="3820" spans="2:27" ht="13.5" hidden="1">
      <c r="B3820" s="232" t="s">
        <v>1110</v>
      </c>
      <c r="C3820" s="232" t="s">
        <v>1400</v>
      </c>
      <c r="D3820" s="232" t="s">
        <v>985</v>
      </c>
      <c r="E3820" s="232" t="s">
        <v>988</v>
      </c>
      <c r="F3820" s="232">
        <v>96</v>
      </c>
      <c r="G3820" s="232" t="s">
        <v>1365</v>
      </c>
      <c r="H3820" s="233">
        <v>13.968</v>
      </c>
      <c r="I3820" s="233">
        <v>0</v>
      </c>
      <c r="J3820" s="233">
        <v>10.433759999999999</v>
      </c>
      <c r="K3820" s="234">
        <v>44445</v>
      </c>
      <c r="L3820" s="233">
        <v>5.0735999999999999</v>
      </c>
      <c r="M3820" s="234">
        <v>87885</v>
      </c>
      <c r="N3820" s="233">
        <v>0</v>
      </c>
      <c r="O3820" s="233">
        <v>0</v>
      </c>
      <c r="P3820" s="233">
        <v>8.3980399999999999</v>
      </c>
      <c r="Q3820" s="234">
        <v>106474</v>
      </c>
      <c r="R3820" s="233">
        <v>4.0515400000000001</v>
      </c>
      <c r="S3820" s="234">
        <v>207135</v>
      </c>
      <c r="T3820" s="233">
        <v>0</v>
      </c>
      <c r="U3820" s="235">
        <f t="shared" si="413"/>
        <v>10196.64</v>
      </c>
      <c r="V3820" s="227">
        <f t="shared" si="414"/>
        <v>7616.6448</v>
      </c>
      <c r="W3820" s="227">
        <f t="shared" si="415"/>
        <v>7407.4780000000001</v>
      </c>
      <c r="X3820" s="227">
        <f t="shared" si="418"/>
        <v>7323.75</v>
      </c>
      <c r="Y3820" s="227">
        <f t="shared" si="416"/>
        <v>6130.5691999999999</v>
      </c>
      <c r="Z3820" s="227">
        <f t="shared" si="417"/>
        <v>5915.2353111111115</v>
      </c>
      <c r="AA3820" s="227">
        <f t="shared" si="419"/>
        <v>5753.75</v>
      </c>
    </row>
    <row r="3821" spans="2:27" ht="13.5" hidden="1">
      <c r="B3821" s="232" t="s">
        <v>1110</v>
      </c>
      <c r="C3821" s="232" t="s">
        <v>1401</v>
      </c>
      <c r="D3821" s="232" t="s">
        <v>985</v>
      </c>
      <c r="E3821" s="232" t="s">
        <v>988</v>
      </c>
      <c r="F3821" s="232">
        <v>8</v>
      </c>
      <c r="G3821" s="232" t="s">
        <v>1317</v>
      </c>
      <c r="H3821" s="233">
        <v>1.1639999999999999</v>
      </c>
      <c r="I3821" s="233">
        <v>0</v>
      </c>
      <c r="J3821" s="233">
        <v>0.86948000000000003</v>
      </c>
      <c r="K3821" s="234">
        <v>3704</v>
      </c>
      <c r="L3821" s="233">
        <v>0.42280000000000001</v>
      </c>
      <c r="M3821" s="234">
        <v>7324</v>
      </c>
      <c r="N3821" s="233">
        <v>0</v>
      </c>
      <c r="O3821" s="233">
        <v>0</v>
      </c>
      <c r="P3821" s="233">
        <v>0.69984000000000002</v>
      </c>
      <c r="Q3821" s="234">
        <v>8873</v>
      </c>
      <c r="R3821" s="233">
        <v>0.33762999999999999</v>
      </c>
      <c r="S3821" s="234">
        <v>17261</v>
      </c>
      <c r="T3821" s="233">
        <v>0</v>
      </c>
      <c r="U3821" s="235">
        <f t="shared" si="413"/>
        <v>849.71999999999991</v>
      </c>
      <c r="V3821" s="227">
        <f t="shared" si="414"/>
        <v>634.72040000000004</v>
      </c>
      <c r="W3821" s="227">
        <f t="shared" si="415"/>
        <v>617.31066666666675</v>
      </c>
      <c r="X3821" s="227">
        <f t="shared" si="418"/>
        <v>610.33333333333337</v>
      </c>
      <c r="Y3821" s="227">
        <f t="shared" si="416"/>
        <v>510.88319999999999</v>
      </c>
      <c r="Z3821" s="227">
        <f t="shared" si="417"/>
        <v>492.94212222222222</v>
      </c>
      <c r="AA3821" s="227">
        <f t="shared" si="419"/>
        <v>479.47222222222223</v>
      </c>
    </row>
    <row r="3822" spans="2:27" ht="13.5" hidden="1">
      <c r="B3822" s="232" t="s">
        <v>1110</v>
      </c>
      <c r="C3822" s="232" t="s">
        <v>1402</v>
      </c>
      <c r="D3822" s="232" t="s">
        <v>985</v>
      </c>
      <c r="E3822" s="232" t="s">
        <v>988</v>
      </c>
      <c r="F3822" s="232">
        <v>16</v>
      </c>
      <c r="G3822" s="232" t="s">
        <v>1316</v>
      </c>
      <c r="H3822" s="233">
        <v>2.3279999999999998</v>
      </c>
      <c r="I3822" s="233">
        <v>0</v>
      </c>
      <c r="J3822" s="233">
        <v>1.7389600000000001</v>
      </c>
      <c r="K3822" s="234">
        <v>7407</v>
      </c>
      <c r="L3822" s="233">
        <v>0.84560000000000002</v>
      </c>
      <c r="M3822" s="234">
        <v>14648</v>
      </c>
      <c r="N3822" s="233">
        <v>0</v>
      </c>
      <c r="O3822" s="233">
        <v>0</v>
      </c>
      <c r="P3822" s="233">
        <v>1.39967</v>
      </c>
      <c r="Q3822" s="234">
        <v>17746</v>
      </c>
      <c r="R3822" s="233">
        <v>0.67525999999999997</v>
      </c>
      <c r="S3822" s="234">
        <v>34522</v>
      </c>
      <c r="T3822" s="233">
        <v>0</v>
      </c>
      <c r="U3822" s="235">
        <f t="shared" si="413"/>
        <v>1699.4399999999998</v>
      </c>
      <c r="V3822" s="227">
        <f t="shared" si="414"/>
        <v>1269.4408000000001</v>
      </c>
      <c r="W3822" s="227">
        <f t="shared" si="415"/>
        <v>1234.538</v>
      </c>
      <c r="X3822" s="227">
        <f t="shared" si="418"/>
        <v>1220.6666666666667</v>
      </c>
      <c r="Y3822" s="227">
        <f t="shared" si="416"/>
        <v>1021.7591</v>
      </c>
      <c r="Z3822" s="227">
        <f t="shared" si="417"/>
        <v>985.88424444444445</v>
      </c>
      <c r="AA3822" s="227">
        <f t="shared" si="419"/>
        <v>958.94444444444446</v>
      </c>
    </row>
    <row r="3823" spans="2:27" ht="13.5" hidden="1">
      <c r="B3823" s="232" t="s">
        <v>1110</v>
      </c>
      <c r="C3823" s="232" t="s">
        <v>1403</v>
      </c>
      <c r="D3823" s="232" t="s">
        <v>985</v>
      </c>
      <c r="E3823" s="232" t="s">
        <v>988</v>
      </c>
      <c r="F3823" s="232">
        <v>32</v>
      </c>
      <c r="G3823" s="232" t="s">
        <v>1345</v>
      </c>
      <c r="H3823" s="233">
        <v>4.6559999999999997</v>
      </c>
      <c r="I3823" s="233">
        <v>0</v>
      </c>
      <c r="J3823" s="233">
        <v>3.4779200000000001</v>
      </c>
      <c r="K3823" s="234">
        <v>14815</v>
      </c>
      <c r="L3823" s="233">
        <v>1.6912</v>
      </c>
      <c r="M3823" s="234">
        <v>29295</v>
      </c>
      <c r="N3823" s="233">
        <v>0</v>
      </c>
      <c r="O3823" s="233">
        <v>0</v>
      </c>
      <c r="P3823" s="233">
        <v>2.79935</v>
      </c>
      <c r="Q3823" s="234">
        <v>35491</v>
      </c>
      <c r="R3823" s="233">
        <v>1.3505100000000001</v>
      </c>
      <c r="S3823" s="234">
        <v>69045</v>
      </c>
      <c r="T3823" s="233">
        <v>0</v>
      </c>
      <c r="U3823" s="235">
        <f t="shared" si="413"/>
        <v>3398.8799999999997</v>
      </c>
      <c r="V3823" s="227">
        <f t="shared" si="414"/>
        <v>2538.8816000000002</v>
      </c>
      <c r="W3823" s="227">
        <f t="shared" si="415"/>
        <v>2469.1593333333331</v>
      </c>
      <c r="X3823" s="227">
        <f t="shared" si="418"/>
        <v>2441.25</v>
      </c>
      <c r="Y3823" s="227">
        <f t="shared" si="416"/>
        <v>2043.5255</v>
      </c>
      <c r="Z3823" s="227">
        <f t="shared" si="417"/>
        <v>1971.7334111111113</v>
      </c>
      <c r="AA3823" s="227">
        <f t="shared" si="419"/>
        <v>1917.9166666666667</v>
      </c>
    </row>
    <row r="3824" spans="2:27" ht="13.5" hidden="1">
      <c r="B3824" s="232" t="s">
        <v>1110</v>
      </c>
      <c r="C3824" s="232" t="s">
        <v>1404</v>
      </c>
      <c r="D3824" s="232" t="s">
        <v>985</v>
      </c>
      <c r="E3824" s="232" t="s">
        <v>988</v>
      </c>
      <c r="F3824" s="232">
        <v>2</v>
      </c>
      <c r="G3824" s="232" t="s">
        <v>1311</v>
      </c>
      <c r="H3824" s="233">
        <v>0.29099999999999998</v>
      </c>
      <c r="I3824" s="233">
        <v>0</v>
      </c>
      <c r="J3824" s="233">
        <v>0.21737000000000001</v>
      </c>
      <c r="K3824" s="234">
        <v>926</v>
      </c>
      <c r="L3824" s="233">
        <v>0.1057</v>
      </c>
      <c r="M3824" s="234">
        <v>1831</v>
      </c>
      <c r="N3824" s="233">
        <v>0</v>
      </c>
      <c r="O3824" s="233">
        <v>0</v>
      </c>
      <c r="P3824" s="233">
        <v>0.17496</v>
      </c>
      <c r="Q3824" s="234">
        <v>2218</v>
      </c>
      <c r="R3824" s="233">
        <v>8.4409999999999999E-2</v>
      </c>
      <c r="S3824" s="234">
        <v>4315</v>
      </c>
      <c r="T3824" s="233">
        <v>0</v>
      </c>
      <c r="U3824" s="235">
        <f t="shared" si="413"/>
        <v>212.42999999999998</v>
      </c>
      <c r="V3824" s="227">
        <f t="shared" si="414"/>
        <v>158.68010000000001</v>
      </c>
      <c r="W3824" s="227">
        <f t="shared" si="415"/>
        <v>154.32766666666669</v>
      </c>
      <c r="X3824" s="227">
        <f t="shared" si="418"/>
        <v>152.58333333333334</v>
      </c>
      <c r="Y3824" s="227">
        <f t="shared" si="416"/>
        <v>127.7208</v>
      </c>
      <c r="Z3824" s="227">
        <f t="shared" si="417"/>
        <v>123.23041111111112</v>
      </c>
      <c r="AA3824" s="227">
        <f t="shared" si="419"/>
        <v>119.86111111111111</v>
      </c>
    </row>
    <row r="3825" spans="2:27" ht="13.5" hidden="1">
      <c r="B3825" s="232" t="s">
        <v>1110</v>
      </c>
      <c r="C3825" s="232" t="s">
        <v>1405</v>
      </c>
      <c r="D3825" s="232" t="s">
        <v>985</v>
      </c>
      <c r="E3825" s="232" t="s">
        <v>988</v>
      </c>
      <c r="F3825" s="232">
        <v>96</v>
      </c>
      <c r="G3825" s="232" t="s">
        <v>1365</v>
      </c>
      <c r="H3825" s="233">
        <v>13.968</v>
      </c>
      <c r="I3825" s="233">
        <v>0</v>
      </c>
      <c r="J3825" s="233">
        <v>10.433759999999999</v>
      </c>
      <c r="K3825" s="234">
        <v>44445</v>
      </c>
      <c r="L3825" s="233">
        <v>5.0735999999999999</v>
      </c>
      <c r="M3825" s="234">
        <v>87885</v>
      </c>
      <c r="N3825" s="233">
        <v>0</v>
      </c>
      <c r="O3825" s="233">
        <v>0</v>
      </c>
      <c r="P3825" s="233">
        <v>8.3980399999999999</v>
      </c>
      <c r="Q3825" s="234">
        <v>106474</v>
      </c>
      <c r="R3825" s="233">
        <v>4.0515400000000001</v>
      </c>
      <c r="S3825" s="234">
        <v>207135</v>
      </c>
      <c r="T3825" s="233">
        <v>0</v>
      </c>
      <c r="U3825" s="235">
        <f t="shared" si="413"/>
        <v>10196.64</v>
      </c>
      <c r="V3825" s="227">
        <f t="shared" si="414"/>
        <v>7616.6448</v>
      </c>
      <c r="W3825" s="227">
        <f t="shared" si="415"/>
        <v>7407.4780000000001</v>
      </c>
      <c r="X3825" s="227">
        <f t="shared" si="418"/>
        <v>7323.75</v>
      </c>
      <c r="Y3825" s="227">
        <f t="shared" si="416"/>
        <v>6130.5691999999999</v>
      </c>
      <c r="Z3825" s="227">
        <f t="shared" si="417"/>
        <v>5915.2353111111115</v>
      </c>
      <c r="AA3825" s="227">
        <f t="shared" si="419"/>
        <v>5753.75</v>
      </c>
    </row>
    <row r="3826" spans="2:27" ht="13.5" hidden="1">
      <c r="B3826" s="232" t="s">
        <v>1110</v>
      </c>
      <c r="C3826" s="232" t="s">
        <v>1406</v>
      </c>
      <c r="D3826" s="232" t="s">
        <v>985</v>
      </c>
      <c r="E3826" s="232" t="s">
        <v>988</v>
      </c>
      <c r="F3826" s="232">
        <v>4</v>
      </c>
      <c r="G3826" s="232" t="s">
        <v>1312</v>
      </c>
      <c r="H3826" s="233">
        <v>0.58199999999999996</v>
      </c>
      <c r="I3826" s="233">
        <v>0</v>
      </c>
      <c r="J3826" s="233">
        <v>0.43474000000000002</v>
      </c>
      <c r="K3826" s="234">
        <v>1852</v>
      </c>
      <c r="L3826" s="233">
        <v>0.2114</v>
      </c>
      <c r="M3826" s="234">
        <v>3662</v>
      </c>
      <c r="N3826" s="233">
        <v>0</v>
      </c>
      <c r="O3826" s="233">
        <v>0</v>
      </c>
      <c r="P3826" s="233">
        <v>0.34992000000000001</v>
      </c>
      <c r="Q3826" s="234">
        <v>4436</v>
      </c>
      <c r="R3826" s="233">
        <v>0.16880999999999999</v>
      </c>
      <c r="S3826" s="234">
        <v>8631</v>
      </c>
      <c r="T3826" s="233">
        <v>0</v>
      </c>
      <c r="U3826" s="235">
        <f t="shared" si="413"/>
        <v>424.85999999999996</v>
      </c>
      <c r="V3826" s="227">
        <f t="shared" si="414"/>
        <v>317.36020000000002</v>
      </c>
      <c r="W3826" s="227">
        <f t="shared" si="415"/>
        <v>308.65533333333337</v>
      </c>
      <c r="X3826" s="227">
        <f t="shared" si="418"/>
        <v>305.16666666666669</v>
      </c>
      <c r="Y3826" s="227">
        <f t="shared" si="416"/>
        <v>255.44159999999999</v>
      </c>
      <c r="Z3826" s="227">
        <f t="shared" si="417"/>
        <v>246.4535222222222</v>
      </c>
      <c r="AA3826" s="227">
        <f t="shared" si="419"/>
        <v>239.75</v>
      </c>
    </row>
    <row r="3827" spans="2:27" ht="13.5" hidden="1">
      <c r="B3827" s="232" t="s">
        <v>1110</v>
      </c>
      <c r="C3827" s="232" t="s">
        <v>1062</v>
      </c>
      <c r="D3827" s="232" t="s">
        <v>985</v>
      </c>
      <c r="E3827" s="232" t="s">
        <v>988</v>
      </c>
      <c r="F3827" s="232">
        <v>48</v>
      </c>
      <c r="G3827" s="232" t="s">
        <v>1356</v>
      </c>
      <c r="H3827" s="233">
        <v>6.48</v>
      </c>
      <c r="I3827" s="233">
        <v>0</v>
      </c>
      <c r="J3827" s="233">
        <v>4.899</v>
      </c>
      <c r="K3827" s="234">
        <v>20898</v>
      </c>
      <c r="L3827" s="233">
        <v>2.3860000000000001</v>
      </c>
      <c r="M3827" s="234">
        <v>41347</v>
      </c>
      <c r="N3827" s="233">
        <v>0</v>
      </c>
      <c r="O3827" s="233">
        <v>0</v>
      </c>
      <c r="P3827" s="233">
        <v>3.98</v>
      </c>
      <c r="Q3827" s="234">
        <v>50569</v>
      </c>
      <c r="R3827" s="233">
        <v>1.9239999999999999</v>
      </c>
      <c r="S3827" s="234">
        <v>98551</v>
      </c>
      <c r="T3827" s="233">
        <v>0</v>
      </c>
      <c r="U3827" s="235">
        <f t="shared" si="413"/>
        <v>4730.4000000000005</v>
      </c>
      <c r="V3827" s="227">
        <f t="shared" si="414"/>
        <v>3576.27</v>
      </c>
      <c r="W3827" s="227">
        <f t="shared" si="415"/>
        <v>3483.28</v>
      </c>
      <c r="X3827" s="227">
        <f t="shared" si="418"/>
        <v>3445.5833333333335</v>
      </c>
      <c r="Y3827" s="227">
        <f t="shared" si="416"/>
        <v>2905.4</v>
      </c>
      <c r="Z3827" s="227">
        <f t="shared" si="417"/>
        <v>2809.2144444444443</v>
      </c>
      <c r="AA3827" s="227">
        <f t="shared" si="419"/>
        <v>2737.5277777777778</v>
      </c>
    </row>
    <row r="3828" spans="2:27" ht="13.5" hidden="1">
      <c r="B3828" s="232" t="s">
        <v>1110</v>
      </c>
      <c r="C3828" s="232" t="s">
        <v>1063</v>
      </c>
      <c r="D3828" s="232" t="s">
        <v>985</v>
      </c>
      <c r="E3828" s="232" t="s">
        <v>988</v>
      </c>
      <c r="F3828" s="232">
        <v>64</v>
      </c>
      <c r="G3828" s="232" t="s">
        <v>1364</v>
      </c>
      <c r="H3828" s="233">
        <v>8.64</v>
      </c>
      <c r="I3828" s="233">
        <v>0</v>
      </c>
      <c r="J3828" s="233">
        <v>6.532</v>
      </c>
      <c r="K3828" s="234">
        <v>27864</v>
      </c>
      <c r="L3828" s="233">
        <v>3.181</v>
      </c>
      <c r="M3828" s="234">
        <v>55129</v>
      </c>
      <c r="N3828" s="233">
        <v>0</v>
      </c>
      <c r="O3828" s="233">
        <v>0</v>
      </c>
      <c r="P3828" s="233">
        <v>5.306</v>
      </c>
      <c r="Q3828" s="234">
        <v>67425</v>
      </c>
      <c r="R3828" s="233">
        <v>2.5659999999999998</v>
      </c>
      <c r="S3828" s="234">
        <v>131401</v>
      </c>
      <c r="T3828" s="233">
        <v>0</v>
      </c>
      <c r="U3828" s="235">
        <f t="shared" si="413"/>
        <v>6307.2000000000007</v>
      </c>
      <c r="V3828" s="227">
        <f t="shared" si="414"/>
        <v>4768.3599999999997</v>
      </c>
      <c r="W3828" s="227">
        <f t="shared" si="415"/>
        <v>4644.13</v>
      </c>
      <c r="X3828" s="227">
        <f t="shared" si="418"/>
        <v>4594.083333333333</v>
      </c>
      <c r="Y3828" s="227">
        <f t="shared" si="416"/>
        <v>3873.38</v>
      </c>
      <c r="Z3828" s="227">
        <f t="shared" si="417"/>
        <v>3746.0966666666664</v>
      </c>
      <c r="AA3828" s="227">
        <f t="shared" si="419"/>
        <v>3650.0277777777778</v>
      </c>
    </row>
    <row r="3829" spans="2:27" ht="13.5" hidden="1">
      <c r="B3829" s="232" t="s">
        <v>1110</v>
      </c>
      <c r="C3829" s="232" t="s">
        <v>1064</v>
      </c>
      <c r="D3829" s="232" t="s">
        <v>985</v>
      </c>
      <c r="E3829" s="232" t="s">
        <v>988</v>
      </c>
      <c r="F3829" s="232">
        <v>96</v>
      </c>
      <c r="G3829" s="232" t="s">
        <v>1365</v>
      </c>
      <c r="H3829" s="233">
        <v>12.96</v>
      </c>
      <c r="I3829" s="233">
        <v>0</v>
      </c>
      <c r="J3829" s="233">
        <v>9.7989999999999995</v>
      </c>
      <c r="K3829" s="234">
        <v>41796</v>
      </c>
      <c r="L3829" s="233">
        <v>4.7709999999999999</v>
      </c>
      <c r="M3829" s="234">
        <v>82693</v>
      </c>
      <c r="N3829" s="233">
        <v>0</v>
      </c>
      <c r="O3829" s="233">
        <v>0</v>
      </c>
      <c r="P3829" s="233">
        <v>7.9589999999999996</v>
      </c>
      <c r="Q3829" s="234">
        <v>101137</v>
      </c>
      <c r="R3829" s="233">
        <v>3.8479999999999999</v>
      </c>
      <c r="S3829" s="234">
        <v>197101</v>
      </c>
      <c r="T3829" s="233">
        <v>0</v>
      </c>
      <c r="U3829" s="235">
        <f t="shared" si="413"/>
        <v>9460.8000000000011</v>
      </c>
      <c r="V3829" s="227">
        <f t="shared" si="414"/>
        <v>7153.2699999999995</v>
      </c>
      <c r="W3829" s="227">
        <f t="shared" si="415"/>
        <v>6965.83</v>
      </c>
      <c r="X3829" s="227">
        <f t="shared" si="418"/>
        <v>6891.083333333333</v>
      </c>
      <c r="Y3829" s="227">
        <f t="shared" si="416"/>
        <v>5810.07</v>
      </c>
      <c r="Z3829" s="227">
        <f t="shared" si="417"/>
        <v>5618.4011111111113</v>
      </c>
      <c r="AA3829" s="227">
        <f t="shared" si="419"/>
        <v>5475.0277777777774</v>
      </c>
    </row>
    <row r="3830" spans="2:27" ht="13.5" hidden="1">
      <c r="B3830" s="232" t="s">
        <v>1110</v>
      </c>
      <c r="C3830" s="232" t="s">
        <v>1065</v>
      </c>
      <c r="D3830" s="232" t="s">
        <v>985</v>
      </c>
      <c r="E3830" s="232" t="s">
        <v>988</v>
      </c>
      <c r="F3830" s="232">
        <v>8</v>
      </c>
      <c r="G3830" s="232" t="s">
        <v>1317</v>
      </c>
      <c r="H3830" s="233">
        <v>1.08</v>
      </c>
      <c r="I3830" s="233">
        <v>0</v>
      </c>
      <c r="J3830" s="233">
        <v>0.81699999999999995</v>
      </c>
      <c r="K3830" s="234">
        <v>3483</v>
      </c>
      <c r="L3830" s="233">
        <v>0.39800000000000002</v>
      </c>
      <c r="M3830" s="234">
        <v>6891</v>
      </c>
      <c r="N3830" s="233">
        <v>0</v>
      </c>
      <c r="O3830" s="233">
        <v>0</v>
      </c>
      <c r="P3830" s="233">
        <v>0.66300000000000003</v>
      </c>
      <c r="Q3830" s="234">
        <v>8428</v>
      </c>
      <c r="R3830" s="233">
        <v>0.32100000000000001</v>
      </c>
      <c r="S3830" s="234">
        <v>16425</v>
      </c>
      <c r="T3830" s="233">
        <v>0</v>
      </c>
      <c r="U3830" s="235">
        <f t="shared" si="413"/>
        <v>788.40000000000009</v>
      </c>
      <c r="V3830" s="227">
        <f t="shared" si="414"/>
        <v>596.41</v>
      </c>
      <c r="W3830" s="227">
        <f t="shared" si="415"/>
        <v>580.79</v>
      </c>
      <c r="X3830" s="227">
        <f t="shared" si="418"/>
        <v>574.25</v>
      </c>
      <c r="Y3830" s="227">
        <f t="shared" si="416"/>
        <v>483.99</v>
      </c>
      <c r="Z3830" s="227">
        <f t="shared" si="417"/>
        <v>468.44111111111113</v>
      </c>
      <c r="AA3830" s="227">
        <f t="shared" si="419"/>
        <v>456.25</v>
      </c>
    </row>
    <row r="3831" spans="2:27" ht="13.5" hidden="1">
      <c r="B3831" s="232" t="s">
        <v>1110</v>
      </c>
      <c r="C3831" s="232" t="s">
        <v>1066</v>
      </c>
      <c r="D3831" s="232" t="s">
        <v>985</v>
      </c>
      <c r="E3831" s="232" t="s">
        <v>988</v>
      </c>
      <c r="F3831" s="232">
        <v>16</v>
      </c>
      <c r="G3831" s="232" t="s">
        <v>1316</v>
      </c>
      <c r="H3831" s="233">
        <v>2.16</v>
      </c>
      <c r="I3831" s="233">
        <v>0</v>
      </c>
      <c r="J3831" s="233">
        <v>1.633</v>
      </c>
      <c r="K3831" s="234">
        <v>6966</v>
      </c>
      <c r="L3831" s="233">
        <v>0.79500000000000004</v>
      </c>
      <c r="M3831" s="234">
        <v>13782</v>
      </c>
      <c r="N3831" s="233">
        <v>0</v>
      </c>
      <c r="O3831" s="233">
        <v>0</v>
      </c>
      <c r="P3831" s="233">
        <v>1.327</v>
      </c>
      <c r="Q3831" s="234">
        <v>16856</v>
      </c>
      <c r="R3831" s="233">
        <v>0.64100000000000001</v>
      </c>
      <c r="S3831" s="234">
        <v>32850</v>
      </c>
      <c r="T3831" s="233">
        <v>0</v>
      </c>
      <c r="U3831" s="235">
        <f t="shared" si="413"/>
        <v>1576.8000000000002</v>
      </c>
      <c r="V3831" s="227">
        <f t="shared" si="414"/>
        <v>1192.0899999999999</v>
      </c>
      <c r="W3831" s="227">
        <f t="shared" si="415"/>
        <v>1160.8499999999999</v>
      </c>
      <c r="X3831" s="227">
        <f t="shared" si="418"/>
        <v>1148.5</v>
      </c>
      <c r="Y3831" s="227">
        <f t="shared" si="416"/>
        <v>968.70999999999992</v>
      </c>
      <c r="Z3831" s="227">
        <f t="shared" si="417"/>
        <v>936.15222222222224</v>
      </c>
      <c r="AA3831" s="227">
        <f t="shared" si="419"/>
        <v>912.5</v>
      </c>
    </row>
    <row r="3832" spans="2:27" ht="13.5" hidden="1">
      <c r="B3832" s="232" t="s">
        <v>1110</v>
      </c>
      <c r="C3832" s="232" t="s">
        <v>1067</v>
      </c>
      <c r="D3832" s="232" t="s">
        <v>985</v>
      </c>
      <c r="E3832" s="232" t="s">
        <v>988</v>
      </c>
      <c r="F3832" s="232">
        <v>32</v>
      </c>
      <c r="G3832" s="232" t="s">
        <v>1345</v>
      </c>
      <c r="H3832" s="233">
        <v>4.32</v>
      </c>
      <c r="I3832" s="233">
        <v>0</v>
      </c>
      <c r="J3832" s="233">
        <v>3.266</v>
      </c>
      <c r="K3832" s="234">
        <v>13932</v>
      </c>
      <c r="L3832" s="233">
        <v>1.59</v>
      </c>
      <c r="M3832" s="234">
        <v>27564</v>
      </c>
      <c r="N3832" s="233">
        <v>0</v>
      </c>
      <c r="O3832" s="233">
        <v>0</v>
      </c>
      <c r="P3832" s="233">
        <v>2.653</v>
      </c>
      <c r="Q3832" s="234">
        <v>33712</v>
      </c>
      <c r="R3832" s="233">
        <v>1.2829999999999999</v>
      </c>
      <c r="S3832" s="234">
        <v>65700</v>
      </c>
      <c r="T3832" s="233">
        <v>0</v>
      </c>
      <c r="U3832" s="235">
        <f t="shared" si="413"/>
        <v>3153.6000000000004</v>
      </c>
      <c r="V3832" s="227">
        <f t="shared" si="414"/>
        <v>2384.1799999999998</v>
      </c>
      <c r="W3832" s="227">
        <f t="shared" si="415"/>
        <v>2321.6999999999998</v>
      </c>
      <c r="X3832" s="227">
        <f t="shared" si="418"/>
        <v>2297</v>
      </c>
      <c r="Y3832" s="227">
        <f t="shared" si="416"/>
        <v>1936.69</v>
      </c>
      <c r="Z3832" s="227">
        <f t="shared" si="417"/>
        <v>1873.0344444444445</v>
      </c>
      <c r="AA3832" s="227">
        <f t="shared" si="419"/>
        <v>1825</v>
      </c>
    </row>
    <row r="3833" spans="2:27" ht="13.5" hidden="1">
      <c r="B3833" s="232" t="s">
        <v>1110</v>
      </c>
      <c r="C3833" s="232" t="s">
        <v>1068</v>
      </c>
      <c r="D3833" s="232" t="s">
        <v>985</v>
      </c>
      <c r="E3833" s="232" t="s">
        <v>988</v>
      </c>
      <c r="F3833" s="232">
        <v>2</v>
      </c>
      <c r="G3833" s="232" t="s">
        <v>1311</v>
      </c>
      <c r="H3833" s="233">
        <v>0.27</v>
      </c>
      <c r="I3833" s="233">
        <v>0</v>
      </c>
      <c r="J3833" s="233">
        <v>0.20399999999999999</v>
      </c>
      <c r="K3833" s="234">
        <v>871</v>
      </c>
      <c r="L3833" s="233">
        <v>9.9000000000000005E-2</v>
      </c>
      <c r="M3833" s="234">
        <v>1723</v>
      </c>
      <c r="N3833" s="233">
        <v>0</v>
      </c>
      <c r="O3833" s="233">
        <v>0</v>
      </c>
      <c r="P3833" s="233">
        <v>0.16600000000000001</v>
      </c>
      <c r="Q3833" s="234">
        <v>2107</v>
      </c>
      <c r="R3833" s="233">
        <v>0.08</v>
      </c>
      <c r="S3833" s="234">
        <v>4106</v>
      </c>
      <c r="T3833" s="233">
        <v>0</v>
      </c>
      <c r="U3833" s="235">
        <f t="shared" si="413"/>
        <v>197.10000000000002</v>
      </c>
      <c r="V3833" s="227">
        <f t="shared" si="414"/>
        <v>148.91999999999999</v>
      </c>
      <c r="W3833" s="227">
        <f t="shared" si="415"/>
        <v>144.85333333333335</v>
      </c>
      <c r="X3833" s="227">
        <f t="shared" si="418"/>
        <v>143.58333333333334</v>
      </c>
      <c r="Y3833" s="227">
        <f t="shared" si="416"/>
        <v>121.18</v>
      </c>
      <c r="Z3833" s="227">
        <f t="shared" si="417"/>
        <v>116.92777777777778</v>
      </c>
      <c r="AA3833" s="227">
        <f t="shared" si="419"/>
        <v>114.05555555555556</v>
      </c>
    </row>
    <row r="3834" spans="2:27" ht="13.5" hidden="1">
      <c r="B3834" s="232" t="s">
        <v>1110</v>
      </c>
      <c r="C3834" s="232" t="s">
        <v>1069</v>
      </c>
      <c r="D3834" s="232" t="s">
        <v>985</v>
      </c>
      <c r="E3834" s="232" t="s">
        <v>988</v>
      </c>
      <c r="F3834" s="232">
        <v>96</v>
      </c>
      <c r="G3834" s="232" t="s">
        <v>1365</v>
      </c>
      <c r="H3834" s="233">
        <v>12.96</v>
      </c>
      <c r="I3834" s="233">
        <v>0</v>
      </c>
      <c r="J3834" s="233">
        <v>9.7989999999999995</v>
      </c>
      <c r="K3834" s="234">
        <v>41796</v>
      </c>
      <c r="L3834" s="233">
        <v>4.7709999999999999</v>
      </c>
      <c r="M3834" s="234">
        <v>82693</v>
      </c>
      <c r="N3834" s="233">
        <v>0</v>
      </c>
      <c r="O3834" s="233">
        <v>0</v>
      </c>
      <c r="P3834" s="233">
        <v>7.9589999999999996</v>
      </c>
      <c r="Q3834" s="234">
        <v>101137</v>
      </c>
      <c r="R3834" s="233">
        <v>3.8479999999999999</v>
      </c>
      <c r="S3834" s="234">
        <v>197101</v>
      </c>
      <c r="T3834" s="233">
        <v>0</v>
      </c>
      <c r="U3834" s="235">
        <f t="shared" si="413"/>
        <v>9460.8000000000011</v>
      </c>
      <c r="V3834" s="227">
        <f t="shared" si="414"/>
        <v>7153.2699999999995</v>
      </c>
      <c r="W3834" s="227">
        <f t="shared" si="415"/>
        <v>6965.83</v>
      </c>
      <c r="X3834" s="227">
        <f t="shared" si="418"/>
        <v>6891.083333333333</v>
      </c>
      <c r="Y3834" s="227">
        <f t="shared" si="416"/>
        <v>5810.07</v>
      </c>
      <c r="Z3834" s="227">
        <f t="shared" si="417"/>
        <v>5618.4011111111113</v>
      </c>
      <c r="AA3834" s="227">
        <f t="shared" si="419"/>
        <v>5475.0277777777774</v>
      </c>
    </row>
    <row r="3835" spans="2:27" ht="13.5" hidden="1">
      <c r="B3835" s="232" t="s">
        <v>1110</v>
      </c>
      <c r="C3835" s="232" t="s">
        <v>1070</v>
      </c>
      <c r="D3835" s="232" t="s">
        <v>985</v>
      </c>
      <c r="E3835" s="232" t="s">
        <v>988</v>
      </c>
      <c r="F3835" s="232">
        <v>4</v>
      </c>
      <c r="G3835" s="232" t="s">
        <v>1312</v>
      </c>
      <c r="H3835" s="233">
        <v>0.54</v>
      </c>
      <c r="I3835" s="233">
        <v>0</v>
      </c>
      <c r="J3835" s="233">
        <v>0.40799999999999997</v>
      </c>
      <c r="K3835" s="234">
        <v>1741</v>
      </c>
      <c r="L3835" s="233">
        <v>0.19900000000000001</v>
      </c>
      <c r="M3835" s="234">
        <v>3446</v>
      </c>
      <c r="N3835" s="233">
        <v>0</v>
      </c>
      <c r="O3835" s="233">
        <v>0</v>
      </c>
      <c r="P3835" s="233">
        <v>0.33200000000000002</v>
      </c>
      <c r="Q3835" s="234">
        <v>4214</v>
      </c>
      <c r="R3835" s="233">
        <v>0.16</v>
      </c>
      <c r="S3835" s="234">
        <v>8213</v>
      </c>
      <c r="T3835" s="233">
        <v>0</v>
      </c>
      <c r="U3835" s="235">
        <f t="shared" si="413"/>
        <v>394.20000000000005</v>
      </c>
      <c r="V3835" s="227">
        <f t="shared" si="414"/>
        <v>297.83999999999997</v>
      </c>
      <c r="W3835" s="227">
        <f t="shared" si="415"/>
        <v>290.35333333333335</v>
      </c>
      <c r="X3835" s="227">
        <f t="shared" si="418"/>
        <v>287.16666666666669</v>
      </c>
      <c r="Y3835" s="227">
        <f t="shared" si="416"/>
        <v>242.36</v>
      </c>
      <c r="Z3835" s="227">
        <f t="shared" si="417"/>
        <v>233.85555555555555</v>
      </c>
      <c r="AA3835" s="227">
        <f t="shared" si="419"/>
        <v>228.13888888888889</v>
      </c>
    </row>
    <row r="3836" spans="2:27" ht="13.5" hidden="1">
      <c r="B3836" s="232" t="s">
        <v>1110</v>
      </c>
      <c r="C3836" s="232" t="s">
        <v>1407</v>
      </c>
      <c r="D3836" s="232" t="s">
        <v>985</v>
      </c>
      <c r="E3836" s="232" t="s">
        <v>988</v>
      </c>
      <c r="F3836" s="232">
        <v>48</v>
      </c>
      <c r="G3836" s="232" t="s">
        <v>1356</v>
      </c>
      <c r="H3836" s="233">
        <v>5.8559999999999999</v>
      </c>
      <c r="I3836" s="233">
        <v>0</v>
      </c>
      <c r="J3836" s="233">
        <v>4.6158599999999996</v>
      </c>
      <c r="K3836" s="234">
        <v>19715</v>
      </c>
      <c r="L3836" s="233">
        <v>2.2505999999999999</v>
      </c>
      <c r="M3836" s="234">
        <v>39029</v>
      </c>
      <c r="N3836" s="233">
        <v>0</v>
      </c>
      <c r="O3836" s="233">
        <v>0</v>
      </c>
      <c r="P3836" s="233">
        <v>3.8681800000000002</v>
      </c>
      <c r="Q3836" s="234">
        <v>49212</v>
      </c>
      <c r="R3836" s="233">
        <v>1.8726</v>
      </c>
      <c r="S3836" s="234">
        <v>96000</v>
      </c>
      <c r="T3836" s="233">
        <v>0</v>
      </c>
      <c r="U3836" s="235">
        <f t="shared" si="413"/>
        <v>4274.88</v>
      </c>
      <c r="V3836" s="227">
        <f t="shared" si="414"/>
        <v>3369.5777999999996</v>
      </c>
      <c r="W3836" s="227">
        <f t="shared" si="415"/>
        <v>3285.8546666666666</v>
      </c>
      <c r="X3836" s="227">
        <f t="shared" si="418"/>
        <v>3252.4166666666665</v>
      </c>
      <c r="Y3836" s="227">
        <f t="shared" si="416"/>
        <v>2823.7714000000001</v>
      </c>
      <c r="Z3836" s="227">
        <f t="shared" si="417"/>
        <v>2733.998</v>
      </c>
      <c r="AA3836" s="227">
        <f t="shared" si="419"/>
        <v>2666.6666666666665</v>
      </c>
    </row>
    <row r="3837" spans="2:27" ht="13.5" hidden="1">
      <c r="B3837" s="232" t="s">
        <v>1110</v>
      </c>
      <c r="C3837" s="232" t="s">
        <v>1408</v>
      </c>
      <c r="D3837" s="232" t="s">
        <v>985</v>
      </c>
      <c r="E3837" s="232" t="s">
        <v>988</v>
      </c>
      <c r="F3837" s="232">
        <v>64</v>
      </c>
      <c r="G3837" s="232" t="s">
        <v>1364</v>
      </c>
      <c r="H3837" s="233">
        <v>7.8079999999999998</v>
      </c>
      <c r="I3837" s="233">
        <v>0</v>
      </c>
      <c r="J3837" s="233">
        <v>6.1544800000000004</v>
      </c>
      <c r="K3837" s="234">
        <v>26287</v>
      </c>
      <c r="L3837" s="233">
        <v>3.0007999999999999</v>
      </c>
      <c r="M3837" s="234">
        <v>52038</v>
      </c>
      <c r="N3837" s="233">
        <v>0</v>
      </c>
      <c r="O3837" s="233">
        <v>0</v>
      </c>
      <c r="P3837" s="233">
        <v>5.1575699999999998</v>
      </c>
      <c r="Q3837" s="234">
        <v>65616</v>
      </c>
      <c r="R3837" s="233">
        <v>2.4967999999999999</v>
      </c>
      <c r="S3837" s="234">
        <v>128000</v>
      </c>
      <c r="T3837" s="233">
        <v>0</v>
      </c>
      <c r="U3837" s="235">
        <f t="shared" si="413"/>
        <v>5699.84</v>
      </c>
      <c r="V3837" s="227">
        <f t="shared" si="414"/>
        <v>4492.7704000000003</v>
      </c>
      <c r="W3837" s="227">
        <f t="shared" si="415"/>
        <v>4381.1673333333329</v>
      </c>
      <c r="X3837" s="227">
        <f t="shared" si="418"/>
        <v>4336.5</v>
      </c>
      <c r="Y3837" s="227">
        <f t="shared" si="416"/>
        <v>3765.0261</v>
      </c>
      <c r="Z3837" s="227">
        <f t="shared" si="417"/>
        <v>3645.3306666666667</v>
      </c>
      <c r="AA3837" s="227">
        <f t="shared" si="419"/>
        <v>3555.5555555555557</v>
      </c>
    </row>
    <row r="3838" spans="2:27" ht="13.5" hidden="1">
      <c r="B3838" s="232" t="s">
        <v>1110</v>
      </c>
      <c r="C3838" s="232" t="s">
        <v>1409</v>
      </c>
      <c r="D3838" s="232" t="s">
        <v>985</v>
      </c>
      <c r="E3838" s="232" t="s">
        <v>988</v>
      </c>
      <c r="F3838" s="232">
        <v>96</v>
      </c>
      <c r="G3838" s="232" t="s">
        <v>1365</v>
      </c>
      <c r="H3838" s="233">
        <v>11.712</v>
      </c>
      <c r="I3838" s="233">
        <v>0</v>
      </c>
      <c r="J3838" s="233">
        <v>9.2317199999999993</v>
      </c>
      <c r="K3838" s="234">
        <v>39431</v>
      </c>
      <c r="L3838" s="233">
        <v>4.5011999999999999</v>
      </c>
      <c r="M3838" s="234">
        <v>78057</v>
      </c>
      <c r="N3838" s="233">
        <v>0</v>
      </c>
      <c r="O3838" s="233">
        <v>0</v>
      </c>
      <c r="P3838" s="233">
        <v>7.7363499999999998</v>
      </c>
      <c r="Q3838" s="234">
        <v>98424</v>
      </c>
      <c r="R3838" s="233">
        <v>3.7452000000000001</v>
      </c>
      <c r="S3838" s="234">
        <v>192000</v>
      </c>
      <c r="T3838" s="233">
        <v>0</v>
      </c>
      <c r="U3838" s="235">
        <f t="shared" si="413"/>
        <v>8549.76</v>
      </c>
      <c r="V3838" s="227">
        <f t="shared" si="414"/>
        <v>6739.1555999999991</v>
      </c>
      <c r="W3838" s="227">
        <f t="shared" si="415"/>
        <v>6571.7926666666663</v>
      </c>
      <c r="X3838" s="227">
        <f t="shared" si="418"/>
        <v>6504.75</v>
      </c>
      <c r="Y3838" s="227">
        <f t="shared" si="416"/>
        <v>5647.5355</v>
      </c>
      <c r="Z3838" s="227">
        <f t="shared" si="417"/>
        <v>5467.9960000000001</v>
      </c>
      <c r="AA3838" s="227">
        <f t="shared" si="419"/>
        <v>5333.333333333333</v>
      </c>
    </row>
    <row r="3839" spans="2:27" ht="13.5" hidden="1">
      <c r="B3839" s="232" t="s">
        <v>1110</v>
      </c>
      <c r="C3839" s="232" t="s">
        <v>1410</v>
      </c>
      <c r="D3839" s="232" t="s">
        <v>985</v>
      </c>
      <c r="E3839" s="232" t="s">
        <v>988</v>
      </c>
      <c r="F3839" s="232">
        <v>8</v>
      </c>
      <c r="G3839" s="232" t="s">
        <v>1317</v>
      </c>
      <c r="H3839" s="233">
        <v>0.97599999999999998</v>
      </c>
      <c r="I3839" s="233">
        <v>0</v>
      </c>
      <c r="J3839" s="233">
        <v>0.76931000000000005</v>
      </c>
      <c r="K3839" s="234">
        <v>3286</v>
      </c>
      <c r="L3839" s="233">
        <v>0.37509999999999999</v>
      </c>
      <c r="M3839" s="234">
        <v>6505</v>
      </c>
      <c r="N3839" s="233">
        <v>0</v>
      </c>
      <c r="O3839" s="233">
        <v>0</v>
      </c>
      <c r="P3839" s="233">
        <v>0.64470000000000005</v>
      </c>
      <c r="Q3839" s="234">
        <v>8202</v>
      </c>
      <c r="R3839" s="233">
        <v>0.31209999999999999</v>
      </c>
      <c r="S3839" s="234">
        <v>16000</v>
      </c>
      <c r="T3839" s="233">
        <v>0</v>
      </c>
      <c r="U3839" s="235">
        <f t="shared" si="413"/>
        <v>712.48</v>
      </c>
      <c r="V3839" s="227">
        <f t="shared" si="414"/>
        <v>561.59630000000004</v>
      </c>
      <c r="W3839" s="227">
        <f t="shared" si="415"/>
        <v>547.65633333333335</v>
      </c>
      <c r="X3839" s="227">
        <f t="shared" si="418"/>
        <v>542.08333333333337</v>
      </c>
      <c r="Y3839" s="227">
        <f t="shared" si="416"/>
        <v>470.63100000000003</v>
      </c>
      <c r="Z3839" s="227">
        <f t="shared" si="417"/>
        <v>455.66633333333334</v>
      </c>
      <c r="AA3839" s="227">
        <f t="shared" si="419"/>
        <v>444.44444444444446</v>
      </c>
    </row>
    <row r="3840" spans="2:27" ht="13.5" hidden="1">
      <c r="B3840" s="232" t="s">
        <v>1110</v>
      </c>
      <c r="C3840" s="232" t="s">
        <v>1411</v>
      </c>
      <c r="D3840" s="232" t="s">
        <v>985</v>
      </c>
      <c r="E3840" s="232" t="s">
        <v>988</v>
      </c>
      <c r="F3840" s="232">
        <v>128</v>
      </c>
      <c r="G3840" s="232" t="s">
        <v>1369</v>
      </c>
      <c r="H3840" s="233">
        <v>15.616</v>
      </c>
      <c r="I3840" s="233">
        <v>0</v>
      </c>
      <c r="J3840" s="233">
        <v>12.308960000000001</v>
      </c>
      <c r="K3840" s="234">
        <v>52574</v>
      </c>
      <c r="L3840" s="233">
        <v>6.0015999999999998</v>
      </c>
      <c r="M3840" s="234">
        <v>104077</v>
      </c>
      <c r="N3840" s="233">
        <v>0</v>
      </c>
      <c r="O3840" s="233">
        <v>0</v>
      </c>
      <c r="P3840" s="233">
        <v>10.31514</v>
      </c>
      <c r="Q3840" s="234">
        <v>131232</v>
      </c>
      <c r="R3840" s="233">
        <v>4.9935999999999998</v>
      </c>
      <c r="S3840" s="234">
        <v>256000</v>
      </c>
      <c r="T3840" s="233">
        <v>0</v>
      </c>
      <c r="U3840" s="235">
        <f t="shared" si="413"/>
        <v>11399.68</v>
      </c>
      <c r="V3840" s="227">
        <f t="shared" si="414"/>
        <v>8985.5408000000007</v>
      </c>
      <c r="W3840" s="227">
        <f t="shared" si="415"/>
        <v>8762.3346666666657</v>
      </c>
      <c r="X3840" s="227">
        <f t="shared" si="418"/>
        <v>8673.0833333333339</v>
      </c>
      <c r="Y3840" s="227">
        <f t="shared" si="416"/>
        <v>7530.0522000000001</v>
      </c>
      <c r="Z3840" s="227">
        <f t="shared" si="417"/>
        <v>7290.6613333333335</v>
      </c>
      <c r="AA3840" s="227">
        <f t="shared" si="419"/>
        <v>7111.1111111111113</v>
      </c>
    </row>
    <row r="3841" spans="2:27" ht="13.5" hidden="1">
      <c r="B3841" s="232" t="s">
        <v>1110</v>
      </c>
      <c r="C3841" s="232" t="s">
        <v>1412</v>
      </c>
      <c r="D3841" s="232" t="s">
        <v>985</v>
      </c>
      <c r="E3841" s="232" t="s">
        <v>988</v>
      </c>
      <c r="F3841" s="232">
        <v>16</v>
      </c>
      <c r="G3841" s="232" t="s">
        <v>1316</v>
      </c>
      <c r="H3841" s="233">
        <v>1.952</v>
      </c>
      <c r="I3841" s="233">
        <v>0</v>
      </c>
      <c r="J3841" s="233">
        <v>1.5386200000000001</v>
      </c>
      <c r="K3841" s="234">
        <v>6572</v>
      </c>
      <c r="L3841" s="233">
        <v>0.75019999999999998</v>
      </c>
      <c r="M3841" s="234">
        <v>13010</v>
      </c>
      <c r="N3841" s="233">
        <v>0</v>
      </c>
      <c r="O3841" s="233">
        <v>0</v>
      </c>
      <c r="P3841" s="233">
        <v>1.28939</v>
      </c>
      <c r="Q3841" s="234">
        <v>16404</v>
      </c>
      <c r="R3841" s="233">
        <v>0.62419999999999998</v>
      </c>
      <c r="S3841" s="234">
        <v>32000</v>
      </c>
      <c r="T3841" s="233">
        <v>0</v>
      </c>
      <c r="U3841" s="235">
        <f t="shared" si="413"/>
        <v>1424.96</v>
      </c>
      <c r="V3841" s="227">
        <f t="shared" si="414"/>
        <v>1123.1926000000001</v>
      </c>
      <c r="W3841" s="227">
        <f t="shared" si="415"/>
        <v>1095.3126666666667</v>
      </c>
      <c r="X3841" s="227">
        <f t="shared" si="418"/>
        <v>1084.1666666666667</v>
      </c>
      <c r="Y3841" s="227">
        <f t="shared" si="416"/>
        <v>941.25470000000007</v>
      </c>
      <c r="Z3841" s="227">
        <f t="shared" si="417"/>
        <v>911.33266666666668</v>
      </c>
      <c r="AA3841" s="227">
        <f t="shared" si="419"/>
        <v>888.88888888888891</v>
      </c>
    </row>
    <row r="3842" spans="2:27" ht="13.5" hidden="1">
      <c r="B3842" s="232" t="s">
        <v>1110</v>
      </c>
      <c r="C3842" s="232" t="s">
        <v>1413</v>
      </c>
      <c r="D3842" s="232" t="s">
        <v>985</v>
      </c>
      <c r="E3842" s="232" t="s">
        <v>988</v>
      </c>
      <c r="F3842" s="232">
        <v>32</v>
      </c>
      <c r="G3842" s="232" t="s">
        <v>1345</v>
      </c>
      <c r="H3842" s="233">
        <v>3.9039999999999999</v>
      </c>
      <c r="I3842" s="233">
        <v>0</v>
      </c>
      <c r="J3842" s="233">
        <v>3.0772400000000002</v>
      </c>
      <c r="K3842" s="234">
        <v>13144</v>
      </c>
      <c r="L3842" s="233">
        <v>1.5004</v>
      </c>
      <c r="M3842" s="234">
        <v>26019</v>
      </c>
      <c r="N3842" s="233">
        <v>0</v>
      </c>
      <c r="O3842" s="233">
        <v>0</v>
      </c>
      <c r="P3842" s="233">
        <v>2.5787800000000001</v>
      </c>
      <c r="Q3842" s="234">
        <v>32808</v>
      </c>
      <c r="R3842" s="233">
        <v>1.2484</v>
      </c>
      <c r="S3842" s="234">
        <v>64000</v>
      </c>
      <c r="T3842" s="233">
        <v>0</v>
      </c>
      <c r="U3842" s="235">
        <f t="shared" si="413"/>
        <v>2849.92</v>
      </c>
      <c r="V3842" s="227">
        <f t="shared" si="414"/>
        <v>2246.3852000000002</v>
      </c>
      <c r="W3842" s="227">
        <f t="shared" si="415"/>
        <v>2190.6253333333334</v>
      </c>
      <c r="X3842" s="227">
        <f t="shared" si="418"/>
        <v>2168.25</v>
      </c>
      <c r="Y3842" s="227">
        <f t="shared" si="416"/>
        <v>1882.5094000000001</v>
      </c>
      <c r="Z3842" s="227">
        <f t="shared" si="417"/>
        <v>1822.6653333333334</v>
      </c>
      <c r="AA3842" s="227">
        <f t="shared" si="419"/>
        <v>1777.7777777777778</v>
      </c>
    </row>
    <row r="3843" spans="2:27" ht="13.5" hidden="1">
      <c r="B3843" s="232" t="s">
        <v>1110</v>
      </c>
      <c r="C3843" s="232" t="s">
        <v>1414</v>
      </c>
      <c r="D3843" s="232" t="s">
        <v>985</v>
      </c>
      <c r="E3843" s="232" t="s">
        <v>988</v>
      </c>
      <c r="F3843" s="232">
        <v>2</v>
      </c>
      <c r="G3843" s="232" t="s">
        <v>1311</v>
      </c>
      <c r="H3843" s="233">
        <v>0.24399999999999999</v>
      </c>
      <c r="I3843" s="233">
        <v>0</v>
      </c>
      <c r="J3843" s="233">
        <v>0.19233</v>
      </c>
      <c r="K3843" s="234">
        <v>821</v>
      </c>
      <c r="L3843" s="233">
        <v>9.3780000000000002E-2</v>
      </c>
      <c r="M3843" s="234">
        <v>1626</v>
      </c>
      <c r="N3843" s="233">
        <v>0</v>
      </c>
      <c r="O3843" s="233">
        <v>0</v>
      </c>
      <c r="P3843" s="233">
        <v>0.16117000000000001</v>
      </c>
      <c r="Q3843" s="234">
        <v>2050</v>
      </c>
      <c r="R3843" s="233">
        <v>7.8020000000000006E-2</v>
      </c>
      <c r="S3843" s="234">
        <v>4000</v>
      </c>
      <c r="T3843" s="233">
        <v>0</v>
      </c>
      <c r="U3843" s="235">
        <f t="shared" si="413"/>
        <v>178.12</v>
      </c>
      <c r="V3843" s="227">
        <f t="shared" si="414"/>
        <v>140.40090000000001</v>
      </c>
      <c r="W3843" s="227">
        <f t="shared" si="415"/>
        <v>136.87606666666667</v>
      </c>
      <c r="X3843" s="227">
        <f t="shared" si="418"/>
        <v>135.5</v>
      </c>
      <c r="Y3843" s="227">
        <f t="shared" si="416"/>
        <v>117.6541</v>
      </c>
      <c r="Z3843" s="227">
        <f t="shared" si="417"/>
        <v>113.89904444444446</v>
      </c>
      <c r="AA3843" s="227">
        <f t="shared" si="419"/>
        <v>111.11111111111111</v>
      </c>
    </row>
    <row r="3844" spans="2:27" ht="13.5" hidden="1">
      <c r="B3844" s="232" t="s">
        <v>1110</v>
      </c>
      <c r="C3844" s="232" t="s">
        <v>1415</v>
      </c>
      <c r="D3844" s="232" t="s">
        <v>985</v>
      </c>
      <c r="E3844" s="232" t="s">
        <v>988</v>
      </c>
      <c r="F3844" s="232">
        <v>128</v>
      </c>
      <c r="G3844" s="232" t="s">
        <v>1369</v>
      </c>
      <c r="H3844" s="233">
        <v>15.616</v>
      </c>
      <c r="I3844" s="233">
        <v>0</v>
      </c>
      <c r="J3844" s="233">
        <v>12.308960000000001</v>
      </c>
      <c r="K3844" s="234">
        <v>52574</v>
      </c>
      <c r="L3844" s="233">
        <v>6.0015999999999998</v>
      </c>
      <c r="M3844" s="234">
        <v>104077</v>
      </c>
      <c r="N3844" s="233">
        <v>0</v>
      </c>
      <c r="O3844" s="233">
        <v>0</v>
      </c>
      <c r="P3844" s="233">
        <v>10.31514</v>
      </c>
      <c r="Q3844" s="234">
        <v>131232</v>
      </c>
      <c r="R3844" s="233">
        <v>4.9935999999999998</v>
      </c>
      <c r="S3844" s="234">
        <v>256000</v>
      </c>
      <c r="T3844" s="233">
        <v>0</v>
      </c>
      <c r="U3844" s="235">
        <f t="shared" ref="U3844:U3907" si="420">H3844*hour_M</f>
        <v>11399.68</v>
      </c>
      <c r="V3844" s="227">
        <f t="shared" ref="V3844:V3907" si="421">J3844*hour_M</f>
        <v>8985.5408000000007</v>
      </c>
      <c r="W3844" s="227">
        <f t="shared" ref="W3844:W3907" si="422">K3844/12+L3844*hour_M</f>
        <v>8762.3346666666657</v>
      </c>
      <c r="X3844" s="227">
        <f t="shared" si="418"/>
        <v>8673.0833333333339</v>
      </c>
      <c r="Y3844" s="227">
        <f t="shared" ref="Y3844:Y3907" si="423">P3844*hour_M</f>
        <v>7530.0522000000001</v>
      </c>
      <c r="Z3844" s="227">
        <f t="shared" ref="Z3844:Z3907" si="424">Q3844/36+R3844*hour_M</f>
        <v>7290.6613333333335</v>
      </c>
      <c r="AA3844" s="227">
        <f t="shared" si="419"/>
        <v>7111.1111111111113</v>
      </c>
    </row>
    <row r="3845" spans="2:27" ht="13.5" hidden="1">
      <c r="B3845" s="232" t="s">
        <v>1110</v>
      </c>
      <c r="C3845" s="232" t="s">
        <v>1416</v>
      </c>
      <c r="D3845" s="232" t="s">
        <v>985</v>
      </c>
      <c r="E3845" s="232" t="s">
        <v>988</v>
      </c>
      <c r="F3845" s="232">
        <v>4</v>
      </c>
      <c r="G3845" s="232" t="s">
        <v>1312</v>
      </c>
      <c r="H3845" s="233">
        <v>0.48799999999999999</v>
      </c>
      <c r="I3845" s="233">
        <v>0</v>
      </c>
      <c r="J3845" s="233">
        <v>0.38466</v>
      </c>
      <c r="K3845" s="234">
        <v>1643</v>
      </c>
      <c r="L3845" s="233">
        <v>0.18754999999999999</v>
      </c>
      <c r="M3845" s="234">
        <v>3252</v>
      </c>
      <c r="N3845" s="233">
        <v>0</v>
      </c>
      <c r="O3845" s="233">
        <v>0</v>
      </c>
      <c r="P3845" s="233">
        <v>0.32235000000000003</v>
      </c>
      <c r="Q3845" s="234">
        <v>4101</v>
      </c>
      <c r="R3845" s="233">
        <v>0.15604999999999999</v>
      </c>
      <c r="S3845" s="234">
        <v>8000</v>
      </c>
      <c r="T3845" s="233">
        <v>0</v>
      </c>
      <c r="U3845" s="235">
        <f t="shared" si="420"/>
        <v>356.24</v>
      </c>
      <c r="V3845" s="227">
        <f t="shared" si="421"/>
        <v>280.80180000000001</v>
      </c>
      <c r="W3845" s="227">
        <f t="shared" si="422"/>
        <v>273.82816666666668</v>
      </c>
      <c r="X3845" s="227">
        <f t="shared" ref="X3845:X3908" si="425">M3845/12</f>
        <v>271</v>
      </c>
      <c r="Y3845" s="227">
        <f t="shared" si="423"/>
        <v>235.31550000000001</v>
      </c>
      <c r="Z3845" s="227">
        <f t="shared" si="424"/>
        <v>227.83316666666667</v>
      </c>
      <c r="AA3845" s="227">
        <f t="shared" ref="AA3845:AA3908" si="426">S3845/36</f>
        <v>222.22222222222223</v>
      </c>
    </row>
    <row r="3846" spans="2:27" ht="13.5" hidden="1">
      <c r="B3846" s="232" t="s">
        <v>1110</v>
      </c>
      <c r="C3846" s="232" t="s">
        <v>884</v>
      </c>
      <c r="D3846" s="232" t="s">
        <v>985</v>
      </c>
      <c r="E3846" s="232" t="s">
        <v>988</v>
      </c>
      <c r="F3846" s="232">
        <v>8</v>
      </c>
      <c r="G3846" s="232" t="s">
        <v>1312</v>
      </c>
      <c r="H3846" s="233">
        <v>0.52280000000000004</v>
      </c>
      <c r="I3846" s="233">
        <v>0</v>
      </c>
      <c r="J3846" s="233">
        <v>0.33739999999999998</v>
      </c>
      <c r="K3846" s="234">
        <v>1420</v>
      </c>
      <c r="L3846" s="233">
        <v>0.16209999999999999</v>
      </c>
      <c r="M3846" s="234">
        <v>2794</v>
      </c>
      <c r="N3846" s="233">
        <v>0</v>
      </c>
      <c r="O3846" s="233">
        <v>0</v>
      </c>
      <c r="P3846" s="233">
        <v>0.26429999999999998</v>
      </c>
      <c r="Q3846" s="234">
        <v>3276</v>
      </c>
      <c r="R3846" s="233">
        <v>0.12470000000000001</v>
      </c>
      <c r="S3846" s="234">
        <v>6257</v>
      </c>
      <c r="T3846" s="233">
        <v>0</v>
      </c>
      <c r="U3846" s="235">
        <f t="shared" si="420"/>
        <v>381.64400000000001</v>
      </c>
      <c r="V3846" s="227">
        <f t="shared" si="421"/>
        <v>246.30199999999999</v>
      </c>
      <c r="W3846" s="227">
        <f t="shared" si="422"/>
        <v>236.66633333333334</v>
      </c>
      <c r="X3846" s="227">
        <f t="shared" si="425"/>
        <v>232.83333333333334</v>
      </c>
      <c r="Y3846" s="227">
        <f t="shared" si="423"/>
        <v>192.93899999999999</v>
      </c>
      <c r="Z3846" s="227">
        <f t="shared" si="424"/>
        <v>182.03100000000001</v>
      </c>
      <c r="AA3846" s="227">
        <f t="shared" si="426"/>
        <v>173.80555555555554</v>
      </c>
    </row>
    <row r="3847" spans="2:27" ht="13.5" hidden="1">
      <c r="B3847" s="232" t="s">
        <v>1110</v>
      </c>
      <c r="C3847" s="232" t="s">
        <v>885</v>
      </c>
      <c r="D3847" s="232" t="s">
        <v>985</v>
      </c>
      <c r="E3847" s="232" t="s">
        <v>988</v>
      </c>
      <c r="F3847" s="232">
        <v>2</v>
      </c>
      <c r="G3847" s="232" t="s">
        <v>1315</v>
      </c>
      <c r="H3847" s="233">
        <v>0.14319999999999999</v>
      </c>
      <c r="I3847" s="233">
        <v>0</v>
      </c>
      <c r="J3847" s="233">
        <v>9.6799999999999997E-2</v>
      </c>
      <c r="K3847" s="234">
        <v>410</v>
      </c>
      <c r="L3847" s="233">
        <v>4.6800000000000001E-2</v>
      </c>
      <c r="M3847" s="234">
        <v>808</v>
      </c>
      <c r="N3847" s="233">
        <v>0</v>
      </c>
      <c r="O3847" s="233">
        <v>0</v>
      </c>
      <c r="P3847" s="233">
        <v>7.8600000000000003E-2</v>
      </c>
      <c r="Q3847" s="234">
        <v>983</v>
      </c>
      <c r="R3847" s="233">
        <v>3.7400000000000003E-2</v>
      </c>
      <c r="S3847" s="234">
        <v>1893</v>
      </c>
      <c r="T3847" s="233">
        <v>0</v>
      </c>
      <c r="U3847" s="235">
        <f t="shared" si="420"/>
        <v>104.536</v>
      </c>
      <c r="V3847" s="227">
        <f t="shared" si="421"/>
        <v>70.664000000000001</v>
      </c>
      <c r="W3847" s="227">
        <f t="shared" si="422"/>
        <v>68.330666666666673</v>
      </c>
      <c r="X3847" s="227">
        <f t="shared" si="425"/>
        <v>67.333333333333329</v>
      </c>
      <c r="Y3847" s="227">
        <f t="shared" si="423"/>
        <v>57.378</v>
      </c>
      <c r="Z3847" s="227">
        <f t="shared" si="424"/>
        <v>54.607555555555564</v>
      </c>
      <c r="AA3847" s="227">
        <f t="shared" si="426"/>
        <v>52.583333333333336</v>
      </c>
    </row>
    <row r="3848" spans="2:27" ht="13.5" hidden="1">
      <c r="B3848" s="232" t="s">
        <v>1110</v>
      </c>
      <c r="C3848" s="232" t="s">
        <v>886</v>
      </c>
      <c r="D3848" s="232" t="s">
        <v>985</v>
      </c>
      <c r="E3848" s="232" t="s">
        <v>988</v>
      </c>
      <c r="F3848" s="232">
        <v>2</v>
      </c>
      <c r="G3848" s="232" t="s">
        <v>1314</v>
      </c>
      <c r="H3848" s="233">
        <v>7.5600000000000001E-2</v>
      </c>
      <c r="I3848" s="233">
        <v>0</v>
      </c>
      <c r="J3848" s="233">
        <v>5.2400000000000002E-2</v>
      </c>
      <c r="K3848" s="234">
        <v>222</v>
      </c>
      <c r="L3848" s="233">
        <v>2.5399999999999999E-2</v>
      </c>
      <c r="M3848" s="234">
        <v>439</v>
      </c>
      <c r="N3848" s="233">
        <v>0</v>
      </c>
      <c r="O3848" s="233">
        <v>0</v>
      </c>
      <c r="P3848" s="233">
        <v>4.3299999999999998E-2</v>
      </c>
      <c r="Q3848" s="234">
        <v>544</v>
      </c>
      <c r="R3848" s="233">
        <v>2.07E-2</v>
      </c>
      <c r="S3848" s="234">
        <v>1051</v>
      </c>
      <c r="T3848" s="233">
        <v>0</v>
      </c>
      <c r="U3848" s="235">
        <f t="shared" si="420"/>
        <v>55.188000000000002</v>
      </c>
      <c r="V3848" s="227">
        <f t="shared" si="421"/>
        <v>38.252000000000002</v>
      </c>
      <c r="W3848" s="227">
        <f t="shared" si="422"/>
        <v>37.042000000000002</v>
      </c>
      <c r="X3848" s="227">
        <f t="shared" si="425"/>
        <v>36.583333333333336</v>
      </c>
      <c r="Y3848" s="227">
        <f t="shared" si="423"/>
        <v>31.608999999999998</v>
      </c>
      <c r="Z3848" s="227">
        <f t="shared" si="424"/>
        <v>30.222111111111111</v>
      </c>
      <c r="AA3848" s="227">
        <f t="shared" si="426"/>
        <v>29.194444444444443</v>
      </c>
    </row>
    <row r="3849" spans="2:27" ht="13.5" hidden="1">
      <c r="B3849" s="232" t="s">
        <v>1110</v>
      </c>
      <c r="C3849" s="232" t="s">
        <v>887</v>
      </c>
      <c r="D3849" s="232" t="s">
        <v>985</v>
      </c>
      <c r="E3849" s="232" t="s">
        <v>988</v>
      </c>
      <c r="F3849" s="232">
        <v>1</v>
      </c>
      <c r="G3849" s="232" t="s">
        <v>1417</v>
      </c>
      <c r="H3849" s="233">
        <v>1.9E-2</v>
      </c>
      <c r="I3849" s="233">
        <v>0</v>
      </c>
      <c r="J3849" s="233">
        <v>1.32E-2</v>
      </c>
      <c r="K3849" s="234">
        <v>56</v>
      </c>
      <c r="L3849" s="233">
        <v>6.4000000000000003E-3</v>
      </c>
      <c r="M3849" s="234">
        <v>111</v>
      </c>
      <c r="N3849" s="233">
        <v>0</v>
      </c>
      <c r="O3849" s="233">
        <v>0</v>
      </c>
      <c r="P3849" s="233">
        <v>1.09E-2</v>
      </c>
      <c r="Q3849" s="234">
        <v>137</v>
      </c>
      <c r="R3849" s="233">
        <v>5.1999999999999998E-3</v>
      </c>
      <c r="S3849" s="234">
        <v>265</v>
      </c>
      <c r="T3849" s="233">
        <v>0</v>
      </c>
      <c r="U3849" s="235">
        <f t="shared" si="420"/>
        <v>13.87</v>
      </c>
      <c r="V3849" s="227">
        <f t="shared" si="421"/>
        <v>9.6359999999999992</v>
      </c>
      <c r="W3849" s="227">
        <f t="shared" si="422"/>
        <v>9.3386666666666684</v>
      </c>
      <c r="X3849" s="227">
        <f t="shared" si="425"/>
        <v>9.25</v>
      </c>
      <c r="Y3849" s="227">
        <f t="shared" si="423"/>
        <v>7.9569999999999999</v>
      </c>
      <c r="Z3849" s="227">
        <f t="shared" si="424"/>
        <v>7.6015555555555547</v>
      </c>
      <c r="AA3849" s="227">
        <f t="shared" si="426"/>
        <v>7.3611111111111107</v>
      </c>
    </row>
    <row r="3850" spans="2:27" ht="13.5" hidden="1">
      <c r="B3850" s="232" t="s">
        <v>1110</v>
      </c>
      <c r="C3850" s="232" t="s">
        <v>888</v>
      </c>
      <c r="D3850" s="232" t="s">
        <v>985</v>
      </c>
      <c r="E3850" s="232" t="s">
        <v>988</v>
      </c>
      <c r="F3850" s="232">
        <v>1</v>
      </c>
      <c r="G3850" s="232" t="s">
        <v>1418</v>
      </c>
      <c r="H3850" s="233">
        <v>9.4999999999999998E-3</v>
      </c>
      <c r="I3850" s="233">
        <v>0</v>
      </c>
      <c r="J3850" s="233">
        <v>6.6E-3</v>
      </c>
      <c r="K3850" s="234">
        <v>28</v>
      </c>
      <c r="L3850" s="233">
        <v>3.2000000000000002E-3</v>
      </c>
      <c r="M3850" s="234">
        <v>55</v>
      </c>
      <c r="N3850" s="233">
        <v>0</v>
      </c>
      <c r="O3850" s="233">
        <v>0</v>
      </c>
      <c r="P3850" s="233">
        <v>5.4999999999999997E-3</v>
      </c>
      <c r="Q3850" s="234">
        <v>69</v>
      </c>
      <c r="R3850" s="233">
        <v>2.5999999999999999E-3</v>
      </c>
      <c r="S3850" s="234">
        <v>133</v>
      </c>
      <c r="T3850" s="233">
        <v>0</v>
      </c>
      <c r="U3850" s="235">
        <f t="shared" si="420"/>
        <v>6.9349999999999996</v>
      </c>
      <c r="V3850" s="227">
        <f t="shared" si="421"/>
        <v>4.8179999999999996</v>
      </c>
      <c r="W3850" s="227">
        <f t="shared" si="422"/>
        <v>4.6693333333333342</v>
      </c>
      <c r="X3850" s="227">
        <f t="shared" si="425"/>
        <v>4.583333333333333</v>
      </c>
      <c r="Y3850" s="227">
        <f t="shared" si="423"/>
        <v>4.0149999999999997</v>
      </c>
      <c r="Z3850" s="227">
        <f t="shared" si="424"/>
        <v>3.8146666666666667</v>
      </c>
      <c r="AA3850" s="227">
        <f t="shared" si="426"/>
        <v>3.6944444444444446</v>
      </c>
    </row>
    <row r="3851" spans="2:27" ht="13.5" hidden="1">
      <c r="B3851" s="232" t="s">
        <v>1110</v>
      </c>
      <c r="C3851" s="232" t="s">
        <v>889</v>
      </c>
      <c r="D3851" s="232" t="s">
        <v>985</v>
      </c>
      <c r="E3851" s="232" t="s">
        <v>988</v>
      </c>
      <c r="F3851" s="232">
        <v>1</v>
      </c>
      <c r="G3851" s="232" t="s">
        <v>1322</v>
      </c>
      <c r="H3851" s="233">
        <v>3.7999999999999999E-2</v>
      </c>
      <c r="I3851" s="233">
        <v>0</v>
      </c>
      <c r="J3851" s="233">
        <v>2.64E-2</v>
      </c>
      <c r="K3851" s="234">
        <v>112</v>
      </c>
      <c r="L3851" s="233">
        <v>1.2800000000000001E-2</v>
      </c>
      <c r="M3851" s="234">
        <v>221</v>
      </c>
      <c r="N3851" s="233">
        <v>0</v>
      </c>
      <c r="O3851" s="233">
        <v>0</v>
      </c>
      <c r="P3851" s="233">
        <v>2.18E-2</v>
      </c>
      <c r="Q3851" s="234">
        <v>275</v>
      </c>
      <c r="R3851" s="233">
        <v>1.0500000000000001E-2</v>
      </c>
      <c r="S3851" s="234">
        <v>531</v>
      </c>
      <c r="T3851" s="233">
        <v>0</v>
      </c>
      <c r="U3851" s="235">
        <f t="shared" si="420"/>
        <v>27.74</v>
      </c>
      <c r="V3851" s="227">
        <f t="shared" si="421"/>
        <v>19.271999999999998</v>
      </c>
      <c r="W3851" s="227">
        <f t="shared" si="422"/>
        <v>18.677333333333337</v>
      </c>
      <c r="X3851" s="227">
        <f t="shared" si="425"/>
        <v>18.416666666666668</v>
      </c>
      <c r="Y3851" s="227">
        <f t="shared" si="423"/>
        <v>15.914</v>
      </c>
      <c r="Z3851" s="227">
        <f t="shared" si="424"/>
        <v>15.303888888888888</v>
      </c>
      <c r="AA3851" s="227">
        <f t="shared" si="426"/>
        <v>14.75</v>
      </c>
    </row>
    <row r="3852" spans="2:27" ht="13.5" hidden="1">
      <c r="B3852" s="232" t="s">
        <v>1110</v>
      </c>
      <c r="C3852" s="232" t="s">
        <v>890</v>
      </c>
      <c r="D3852" s="232" t="s">
        <v>985</v>
      </c>
      <c r="E3852" s="232" t="s">
        <v>988</v>
      </c>
      <c r="F3852" s="232">
        <v>4</v>
      </c>
      <c r="G3852" s="232" t="s">
        <v>1311</v>
      </c>
      <c r="H3852" s="233">
        <v>0.27139999999999997</v>
      </c>
      <c r="I3852" s="233">
        <v>0</v>
      </c>
      <c r="J3852" s="233">
        <v>0.1787</v>
      </c>
      <c r="K3852" s="234">
        <v>754</v>
      </c>
      <c r="L3852" s="233">
        <v>8.6099999999999996E-2</v>
      </c>
      <c r="M3852" s="234">
        <v>1485</v>
      </c>
      <c r="N3852" s="233">
        <v>0</v>
      </c>
      <c r="O3852" s="233">
        <v>0</v>
      </c>
      <c r="P3852" s="233">
        <v>0.14219999999999999</v>
      </c>
      <c r="Q3852" s="234">
        <v>1769</v>
      </c>
      <c r="R3852" s="233">
        <v>6.7299999999999999E-2</v>
      </c>
      <c r="S3852" s="234">
        <v>3391</v>
      </c>
      <c r="T3852" s="233">
        <v>0</v>
      </c>
      <c r="U3852" s="235">
        <f t="shared" si="420"/>
        <v>198.12199999999999</v>
      </c>
      <c r="V3852" s="227">
        <f t="shared" si="421"/>
        <v>130.45099999999999</v>
      </c>
      <c r="W3852" s="227">
        <f t="shared" si="422"/>
        <v>125.68633333333332</v>
      </c>
      <c r="X3852" s="227">
        <f t="shared" si="425"/>
        <v>123.75</v>
      </c>
      <c r="Y3852" s="227">
        <f t="shared" si="423"/>
        <v>103.806</v>
      </c>
      <c r="Z3852" s="227">
        <f t="shared" si="424"/>
        <v>98.267888888888876</v>
      </c>
      <c r="AA3852" s="227">
        <f t="shared" si="426"/>
        <v>94.194444444444443</v>
      </c>
    </row>
    <row r="3853" spans="2:27" ht="13.5" hidden="1">
      <c r="B3853" s="232" t="s">
        <v>1110</v>
      </c>
      <c r="C3853" s="232" t="s">
        <v>891</v>
      </c>
      <c r="D3853" s="232" t="s">
        <v>985</v>
      </c>
      <c r="E3853" s="232" t="s">
        <v>988</v>
      </c>
      <c r="F3853" s="232">
        <v>8</v>
      </c>
      <c r="G3853" s="232" t="s">
        <v>1312</v>
      </c>
      <c r="H3853" s="233">
        <v>0.56320000000000003</v>
      </c>
      <c r="I3853" s="233">
        <v>0</v>
      </c>
      <c r="J3853" s="233">
        <v>0.39860000000000001</v>
      </c>
      <c r="K3853" s="234">
        <v>1693</v>
      </c>
      <c r="L3853" s="233">
        <v>0.1933</v>
      </c>
      <c r="M3853" s="234">
        <v>3345</v>
      </c>
      <c r="N3853" s="233">
        <v>0</v>
      </c>
      <c r="O3853" s="233">
        <v>0</v>
      </c>
      <c r="P3853" s="233">
        <v>0.32690000000000002</v>
      </c>
      <c r="Q3853" s="234">
        <v>4121</v>
      </c>
      <c r="R3853" s="233">
        <v>0.15679999999999999</v>
      </c>
      <c r="S3853" s="234">
        <v>7979</v>
      </c>
      <c r="T3853" s="233">
        <v>0</v>
      </c>
      <c r="U3853" s="235">
        <f t="shared" si="420"/>
        <v>411.13600000000002</v>
      </c>
      <c r="V3853" s="227">
        <f t="shared" si="421"/>
        <v>290.97800000000001</v>
      </c>
      <c r="W3853" s="227">
        <f t="shared" si="422"/>
        <v>282.19233333333335</v>
      </c>
      <c r="X3853" s="227">
        <f t="shared" si="425"/>
        <v>278.75</v>
      </c>
      <c r="Y3853" s="227">
        <f t="shared" si="423"/>
        <v>238.63700000000003</v>
      </c>
      <c r="Z3853" s="227">
        <f t="shared" si="424"/>
        <v>228.93622222222223</v>
      </c>
      <c r="AA3853" s="227">
        <f t="shared" si="426"/>
        <v>221.63888888888889</v>
      </c>
    </row>
    <row r="3854" spans="2:27" ht="13.5" hidden="1">
      <c r="B3854" s="232" t="s">
        <v>1110</v>
      </c>
      <c r="C3854" s="232" t="s">
        <v>892</v>
      </c>
      <c r="D3854" s="232" t="s">
        <v>985</v>
      </c>
      <c r="E3854" s="232" t="s">
        <v>988</v>
      </c>
      <c r="F3854" s="232">
        <v>2</v>
      </c>
      <c r="G3854" s="232" t="s">
        <v>1315</v>
      </c>
      <c r="H3854" s="233">
        <v>0.13159999999999999</v>
      </c>
      <c r="I3854" s="233">
        <v>0</v>
      </c>
      <c r="J3854" s="233">
        <v>9.0399999999999994E-2</v>
      </c>
      <c r="K3854" s="234">
        <v>383</v>
      </c>
      <c r="L3854" s="233">
        <v>4.3700000000000003E-2</v>
      </c>
      <c r="M3854" s="234">
        <v>756</v>
      </c>
      <c r="N3854" s="233">
        <v>0</v>
      </c>
      <c r="O3854" s="233">
        <v>0</v>
      </c>
      <c r="P3854" s="233">
        <v>7.2499999999999995E-2</v>
      </c>
      <c r="Q3854" s="234">
        <v>909</v>
      </c>
      <c r="R3854" s="233">
        <v>3.4599999999999999E-2</v>
      </c>
      <c r="S3854" s="234">
        <v>1753</v>
      </c>
      <c r="T3854" s="233">
        <v>0</v>
      </c>
      <c r="U3854" s="235">
        <f t="shared" si="420"/>
        <v>96.067999999999998</v>
      </c>
      <c r="V3854" s="227">
        <f t="shared" si="421"/>
        <v>65.99199999999999</v>
      </c>
      <c r="W3854" s="227">
        <f t="shared" si="422"/>
        <v>63.817666666666668</v>
      </c>
      <c r="X3854" s="227">
        <f t="shared" si="425"/>
        <v>63</v>
      </c>
      <c r="Y3854" s="227">
        <f t="shared" si="423"/>
        <v>52.924999999999997</v>
      </c>
      <c r="Z3854" s="227">
        <f t="shared" si="424"/>
        <v>50.507999999999996</v>
      </c>
      <c r="AA3854" s="227">
        <f t="shared" si="426"/>
        <v>48.694444444444443</v>
      </c>
    </row>
    <row r="3855" spans="2:27" ht="13.5" hidden="1">
      <c r="B3855" s="232" t="s">
        <v>1110</v>
      </c>
      <c r="C3855" s="232" t="s">
        <v>297</v>
      </c>
      <c r="D3855" s="232" t="s">
        <v>985</v>
      </c>
      <c r="E3855" s="232" t="s">
        <v>988</v>
      </c>
      <c r="F3855" s="232">
        <v>2</v>
      </c>
      <c r="G3855" s="232" t="s">
        <v>1314</v>
      </c>
      <c r="H3855" s="233">
        <v>7.0400000000000004E-2</v>
      </c>
      <c r="I3855" s="233">
        <v>0</v>
      </c>
      <c r="J3855" s="233">
        <v>4.9799999999999997E-2</v>
      </c>
      <c r="K3855" s="234">
        <v>212</v>
      </c>
      <c r="L3855" s="233">
        <v>2.4199999999999999E-2</v>
      </c>
      <c r="M3855" s="234">
        <v>418</v>
      </c>
      <c r="N3855" s="233">
        <v>0</v>
      </c>
      <c r="O3855" s="233">
        <v>0</v>
      </c>
      <c r="P3855" s="233">
        <v>4.0899999999999999E-2</v>
      </c>
      <c r="Q3855" s="234">
        <v>515</v>
      </c>
      <c r="R3855" s="233">
        <v>1.9599999999999999E-2</v>
      </c>
      <c r="S3855" s="234">
        <v>997</v>
      </c>
      <c r="T3855" s="233">
        <v>0</v>
      </c>
      <c r="U3855" s="235">
        <f t="shared" si="420"/>
        <v>51.392000000000003</v>
      </c>
      <c r="V3855" s="227">
        <f t="shared" si="421"/>
        <v>36.353999999999999</v>
      </c>
      <c r="W3855" s="227">
        <f t="shared" si="422"/>
        <v>35.332666666666668</v>
      </c>
      <c r="X3855" s="227">
        <f t="shared" si="425"/>
        <v>34.833333333333336</v>
      </c>
      <c r="Y3855" s="227">
        <f t="shared" si="423"/>
        <v>29.856999999999999</v>
      </c>
      <c r="Z3855" s="227">
        <f t="shared" si="424"/>
        <v>28.613555555555557</v>
      </c>
      <c r="AA3855" s="227">
        <f t="shared" si="426"/>
        <v>27.694444444444443</v>
      </c>
    </row>
    <row r="3856" spans="2:27" ht="13.5" hidden="1">
      <c r="B3856" s="232" t="s">
        <v>1110</v>
      </c>
      <c r="C3856" s="232" t="s">
        <v>893</v>
      </c>
      <c r="D3856" s="232" t="s">
        <v>985</v>
      </c>
      <c r="E3856" s="232" t="s">
        <v>988</v>
      </c>
      <c r="F3856" s="232">
        <v>2</v>
      </c>
      <c r="G3856" s="232" t="s">
        <v>1417</v>
      </c>
      <c r="H3856" s="233">
        <v>2.2200000000000001E-2</v>
      </c>
      <c r="I3856" s="233">
        <v>0</v>
      </c>
      <c r="J3856" s="233">
        <v>1.7100000000000001E-2</v>
      </c>
      <c r="K3856" s="234">
        <v>73</v>
      </c>
      <c r="L3856" s="233">
        <v>8.3000000000000001E-3</v>
      </c>
      <c r="M3856" s="234">
        <v>145</v>
      </c>
      <c r="N3856" s="233">
        <v>0</v>
      </c>
      <c r="O3856" s="233">
        <v>0</v>
      </c>
      <c r="P3856" s="233">
        <v>1.4800000000000001E-2</v>
      </c>
      <c r="Q3856" s="234">
        <v>189</v>
      </c>
      <c r="R3856" s="233">
        <v>7.1999999999999998E-3</v>
      </c>
      <c r="S3856" s="234">
        <v>370</v>
      </c>
      <c r="T3856" s="233">
        <v>0</v>
      </c>
      <c r="U3856" s="235">
        <f t="shared" si="420"/>
        <v>16.206</v>
      </c>
      <c r="V3856" s="227">
        <f t="shared" si="421"/>
        <v>12.483000000000001</v>
      </c>
      <c r="W3856" s="227">
        <f t="shared" si="422"/>
        <v>12.142333333333333</v>
      </c>
      <c r="X3856" s="227">
        <f t="shared" si="425"/>
        <v>12.083333333333334</v>
      </c>
      <c r="Y3856" s="227">
        <f t="shared" si="423"/>
        <v>10.804</v>
      </c>
      <c r="Z3856" s="227">
        <f t="shared" si="424"/>
        <v>10.506</v>
      </c>
      <c r="AA3856" s="227">
        <f t="shared" si="426"/>
        <v>10.277777777777779</v>
      </c>
    </row>
    <row r="3857" spans="2:27" ht="13.5" hidden="1">
      <c r="B3857" s="232" t="s">
        <v>1110</v>
      </c>
      <c r="C3857" s="232" t="s">
        <v>894</v>
      </c>
      <c r="D3857" s="232" t="s">
        <v>985</v>
      </c>
      <c r="E3857" s="232" t="s">
        <v>988</v>
      </c>
      <c r="F3857" s="232">
        <v>2</v>
      </c>
      <c r="G3857" s="232" t="s">
        <v>1418</v>
      </c>
      <c r="H3857" s="233">
        <v>1.11E-2</v>
      </c>
      <c r="I3857" s="233">
        <v>0</v>
      </c>
      <c r="J3857" s="233">
        <v>8.5000000000000006E-3</v>
      </c>
      <c r="K3857" s="234">
        <v>37</v>
      </c>
      <c r="L3857" s="233">
        <v>4.1999999999999997E-3</v>
      </c>
      <c r="M3857" s="234">
        <v>72</v>
      </c>
      <c r="N3857" s="233">
        <v>0</v>
      </c>
      <c r="O3857" s="233">
        <v>0</v>
      </c>
      <c r="P3857" s="233">
        <v>7.4000000000000003E-3</v>
      </c>
      <c r="Q3857" s="234">
        <v>95</v>
      </c>
      <c r="R3857" s="233">
        <v>3.5999999999999999E-3</v>
      </c>
      <c r="S3857" s="234">
        <v>185</v>
      </c>
      <c r="T3857" s="233">
        <v>0</v>
      </c>
      <c r="U3857" s="235">
        <f t="shared" si="420"/>
        <v>8.1029999999999998</v>
      </c>
      <c r="V3857" s="227">
        <f t="shared" si="421"/>
        <v>6.2050000000000001</v>
      </c>
      <c r="W3857" s="227">
        <f t="shared" si="422"/>
        <v>6.1493333333333329</v>
      </c>
      <c r="X3857" s="227">
        <f t="shared" si="425"/>
        <v>6</v>
      </c>
      <c r="Y3857" s="227">
        <f t="shared" si="423"/>
        <v>5.4020000000000001</v>
      </c>
      <c r="Z3857" s="227">
        <f t="shared" si="424"/>
        <v>5.2668888888888894</v>
      </c>
      <c r="AA3857" s="227">
        <f t="shared" si="426"/>
        <v>5.1388888888888893</v>
      </c>
    </row>
    <row r="3858" spans="2:27" ht="13.5" hidden="1">
      <c r="B3858" s="232" t="s">
        <v>1110</v>
      </c>
      <c r="C3858" s="232" t="s">
        <v>895</v>
      </c>
      <c r="D3858" s="232" t="s">
        <v>985</v>
      </c>
      <c r="E3858" s="232" t="s">
        <v>988</v>
      </c>
      <c r="F3858" s="232">
        <v>2</v>
      </c>
      <c r="G3858" s="232" t="s">
        <v>1322</v>
      </c>
      <c r="H3858" s="233">
        <v>4.4400000000000002E-2</v>
      </c>
      <c r="I3858" s="233">
        <v>0</v>
      </c>
      <c r="J3858" s="233">
        <v>3.4099999999999998E-2</v>
      </c>
      <c r="K3858" s="234">
        <v>146</v>
      </c>
      <c r="L3858" s="233">
        <v>1.67E-2</v>
      </c>
      <c r="M3858" s="234">
        <v>290</v>
      </c>
      <c r="N3858" s="233">
        <v>0</v>
      </c>
      <c r="O3858" s="233">
        <v>0</v>
      </c>
      <c r="P3858" s="233">
        <v>2.9600000000000001E-2</v>
      </c>
      <c r="Q3858" s="234">
        <v>378</v>
      </c>
      <c r="R3858" s="233">
        <v>1.44E-2</v>
      </c>
      <c r="S3858" s="234">
        <v>740</v>
      </c>
      <c r="T3858" s="233">
        <v>0</v>
      </c>
      <c r="U3858" s="235">
        <f t="shared" si="420"/>
        <v>32.411999999999999</v>
      </c>
      <c r="V3858" s="227">
        <f t="shared" si="421"/>
        <v>24.892999999999997</v>
      </c>
      <c r="W3858" s="227">
        <f t="shared" si="422"/>
        <v>24.357666666666667</v>
      </c>
      <c r="X3858" s="227">
        <f t="shared" si="425"/>
        <v>24.166666666666668</v>
      </c>
      <c r="Y3858" s="227">
        <f t="shared" si="423"/>
        <v>21.608000000000001</v>
      </c>
      <c r="Z3858" s="227">
        <f t="shared" si="424"/>
        <v>21.012</v>
      </c>
      <c r="AA3858" s="227">
        <f t="shared" si="426"/>
        <v>20.555555555555557</v>
      </c>
    </row>
    <row r="3859" spans="2:27" ht="13.5" hidden="1">
      <c r="B3859" s="232" t="s">
        <v>1110</v>
      </c>
      <c r="C3859" s="232" t="s">
        <v>896</v>
      </c>
      <c r="D3859" s="232" t="s">
        <v>985</v>
      </c>
      <c r="E3859" s="232" t="s">
        <v>988</v>
      </c>
      <c r="F3859" s="232">
        <v>4</v>
      </c>
      <c r="G3859" s="232" t="s">
        <v>1311</v>
      </c>
      <c r="H3859" s="233">
        <v>0.28160000000000002</v>
      </c>
      <c r="I3859" s="233">
        <v>0</v>
      </c>
      <c r="J3859" s="233">
        <v>0.1993</v>
      </c>
      <c r="K3859" s="234">
        <v>847</v>
      </c>
      <c r="L3859" s="233">
        <v>9.6600000000000005E-2</v>
      </c>
      <c r="M3859" s="234">
        <v>1672</v>
      </c>
      <c r="N3859" s="233">
        <v>0</v>
      </c>
      <c r="O3859" s="233">
        <v>0</v>
      </c>
      <c r="P3859" s="233">
        <v>0.16350000000000001</v>
      </c>
      <c r="Q3859" s="234">
        <v>2060</v>
      </c>
      <c r="R3859" s="233">
        <v>7.8399999999999997E-2</v>
      </c>
      <c r="S3859" s="234">
        <v>3990</v>
      </c>
      <c r="T3859" s="233">
        <v>0</v>
      </c>
      <c r="U3859" s="235">
        <f t="shared" si="420"/>
        <v>205.56800000000001</v>
      </c>
      <c r="V3859" s="227">
        <f t="shared" si="421"/>
        <v>145.489</v>
      </c>
      <c r="W3859" s="227">
        <f t="shared" si="422"/>
        <v>141.10133333333334</v>
      </c>
      <c r="X3859" s="227">
        <f t="shared" si="425"/>
        <v>139.33333333333334</v>
      </c>
      <c r="Y3859" s="227">
        <f t="shared" si="423"/>
        <v>119.355</v>
      </c>
      <c r="Z3859" s="227">
        <f t="shared" si="424"/>
        <v>114.45422222222223</v>
      </c>
      <c r="AA3859" s="227">
        <f t="shared" si="426"/>
        <v>110.83333333333333</v>
      </c>
    </row>
    <row r="3860" spans="2:27" ht="13.5" hidden="1">
      <c r="B3860" s="232" t="s">
        <v>1110</v>
      </c>
      <c r="C3860" s="232" t="s">
        <v>897</v>
      </c>
      <c r="D3860" s="232" t="s">
        <v>985</v>
      </c>
      <c r="E3860" s="232" t="s">
        <v>988</v>
      </c>
      <c r="F3860" s="232">
        <v>8</v>
      </c>
      <c r="G3860" s="232" t="s">
        <v>1312</v>
      </c>
      <c r="H3860" s="233">
        <v>0.52159999999999995</v>
      </c>
      <c r="I3860" s="233">
        <v>0</v>
      </c>
      <c r="J3860" s="233">
        <v>0.37340000000000001</v>
      </c>
      <c r="K3860" s="234">
        <v>1588</v>
      </c>
      <c r="L3860" s="233">
        <v>0.18129999999999999</v>
      </c>
      <c r="M3860" s="234">
        <v>3139</v>
      </c>
      <c r="N3860" s="233">
        <v>0</v>
      </c>
      <c r="O3860" s="233">
        <v>0</v>
      </c>
      <c r="P3860" s="233">
        <v>0.30890000000000001</v>
      </c>
      <c r="Q3860" s="234">
        <v>3902</v>
      </c>
      <c r="R3860" s="233">
        <v>0.14849999999999999</v>
      </c>
      <c r="S3860" s="234">
        <v>7568</v>
      </c>
      <c r="T3860" s="233">
        <v>0</v>
      </c>
      <c r="U3860" s="235">
        <f t="shared" si="420"/>
        <v>380.76799999999997</v>
      </c>
      <c r="V3860" s="227">
        <f t="shared" si="421"/>
        <v>272.58199999999999</v>
      </c>
      <c r="W3860" s="227">
        <f t="shared" si="422"/>
        <v>264.6823333333333</v>
      </c>
      <c r="X3860" s="227">
        <f t="shared" si="425"/>
        <v>261.58333333333331</v>
      </c>
      <c r="Y3860" s="227">
        <f t="shared" si="423"/>
        <v>225.49700000000001</v>
      </c>
      <c r="Z3860" s="227">
        <f t="shared" si="424"/>
        <v>216.79388888888889</v>
      </c>
      <c r="AA3860" s="227">
        <f t="shared" si="426"/>
        <v>210.22222222222223</v>
      </c>
    </row>
    <row r="3861" spans="2:27" ht="13.5" hidden="1">
      <c r="B3861" s="232" t="s">
        <v>1110</v>
      </c>
      <c r="C3861" s="232" t="s">
        <v>898</v>
      </c>
      <c r="D3861" s="232" t="s">
        <v>985</v>
      </c>
      <c r="E3861" s="232" t="s">
        <v>988</v>
      </c>
      <c r="F3861" s="232">
        <v>2</v>
      </c>
      <c r="G3861" s="232" t="s">
        <v>1315</v>
      </c>
      <c r="H3861" s="233">
        <v>0.1212</v>
      </c>
      <c r="I3861" s="233">
        <v>0</v>
      </c>
      <c r="J3861" s="233">
        <v>8.4199999999999997E-2</v>
      </c>
      <c r="K3861" s="234">
        <v>357</v>
      </c>
      <c r="L3861" s="233">
        <v>4.07E-2</v>
      </c>
      <c r="M3861" s="234">
        <v>704</v>
      </c>
      <c r="N3861" s="233">
        <v>0</v>
      </c>
      <c r="O3861" s="233">
        <v>0</v>
      </c>
      <c r="P3861" s="233">
        <v>6.8000000000000005E-2</v>
      </c>
      <c r="Q3861" s="234">
        <v>855</v>
      </c>
      <c r="R3861" s="233">
        <v>3.2500000000000001E-2</v>
      </c>
      <c r="S3861" s="234">
        <v>1650</v>
      </c>
      <c r="T3861" s="233">
        <v>0</v>
      </c>
      <c r="U3861" s="235">
        <f t="shared" si="420"/>
        <v>88.475999999999999</v>
      </c>
      <c r="V3861" s="227">
        <f t="shared" si="421"/>
        <v>61.466000000000001</v>
      </c>
      <c r="W3861" s="227">
        <f t="shared" si="422"/>
        <v>59.460999999999999</v>
      </c>
      <c r="X3861" s="227">
        <f t="shared" si="425"/>
        <v>58.666666666666664</v>
      </c>
      <c r="Y3861" s="227">
        <f t="shared" si="423"/>
        <v>49.64</v>
      </c>
      <c r="Z3861" s="227">
        <f t="shared" si="424"/>
        <v>47.475000000000001</v>
      </c>
      <c r="AA3861" s="227">
        <f t="shared" si="426"/>
        <v>45.833333333333336</v>
      </c>
    </row>
    <row r="3862" spans="2:27" ht="13.5" hidden="1">
      <c r="B3862" s="232" t="s">
        <v>1110</v>
      </c>
      <c r="C3862" s="232" t="s">
        <v>899</v>
      </c>
      <c r="D3862" s="232" t="s">
        <v>985</v>
      </c>
      <c r="E3862" s="232" t="s">
        <v>988</v>
      </c>
      <c r="F3862" s="232">
        <v>2</v>
      </c>
      <c r="G3862" s="232" t="s">
        <v>1314</v>
      </c>
      <c r="H3862" s="233">
        <v>6.5199999999999994E-2</v>
      </c>
      <c r="I3862" s="233">
        <v>0</v>
      </c>
      <c r="J3862" s="233">
        <v>4.6699999999999998E-2</v>
      </c>
      <c r="K3862" s="234">
        <v>199</v>
      </c>
      <c r="L3862" s="233">
        <v>2.2700000000000001E-2</v>
      </c>
      <c r="M3862" s="234">
        <v>392</v>
      </c>
      <c r="N3862" s="233">
        <v>0</v>
      </c>
      <c r="O3862" s="233">
        <v>0</v>
      </c>
      <c r="P3862" s="233">
        <v>3.8600000000000002E-2</v>
      </c>
      <c r="Q3862" s="234">
        <v>488</v>
      </c>
      <c r="R3862" s="233">
        <v>1.8599999999999998E-2</v>
      </c>
      <c r="S3862" s="234">
        <v>946</v>
      </c>
      <c r="T3862" s="233">
        <v>0</v>
      </c>
      <c r="U3862" s="235">
        <f t="shared" si="420"/>
        <v>47.595999999999997</v>
      </c>
      <c r="V3862" s="227">
        <f t="shared" si="421"/>
        <v>34.091000000000001</v>
      </c>
      <c r="W3862" s="227">
        <f t="shared" si="422"/>
        <v>33.154333333333334</v>
      </c>
      <c r="X3862" s="227">
        <f t="shared" si="425"/>
        <v>32.666666666666664</v>
      </c>
      <c r="Y3862" s="227">
        <f t="shared" si="423"/>
        <v>28.178000000000001</v>
      </c>
      <c r="Z3862" s="227">
        <f t="shared" si="424"/>
        <v>27.133555555555553</v>
      </c>
      <c r="AA3862" s="227">
        <f t="shared" si="426"/>
        <v>26.277777777777779</v>
      </c>
    </row>
    <row r="3863" spans="2:27" ht="13.5" hidden="1">
      <c r="B3863" s="232" t="s">
        <v>1110</v>
      </c>
      <c r="C3863" s="232" t="s">
        <v>900</v>
      </c>
      <c r="D3863" s="232" t="s">
        <v>985</v>
      </c>
      <c r="E3863" s="232" t="s">
        <v>988</v>
      </c>
      <c r="F3863" s="232">
        <v>2</v>
      </c>
      <c r="G3863" s="232" t="s">
        <v>1417</v>
      </c>
      <c r="H3863" s="233">
        <v>2.0899999999999998E-2</v>
      </c>
      <c r="I3863" s="233">
        <v>0</v>
      </c>
      <c r="J3863" s="233">
        <v>1.6299999999999999E-2</v>
      </c>
      <c r="K3863" s="234">
        <v>70</v>
      </c>
      <c r="L3863" s="233">
        <v>8.0000000000000002E-3</v>
      </c>
      <c r="M3863" s="234">
        <v>138</v>
      </c>
      <c r="N3863" s="233">
        <v>0</v>
      </c>
      <c r="O3863" s="233">
        <v>0</v>
      </c>
      <c r="P3863" s="233">
        <v>1.43E-2</v>
      </c>
      <c r="Q3863" s="234">
        <v>182</v>
      </c>
      <c r="R3863" s="233">
        <v>6.8999999999999999E-3</v>
      </c>
      <c r="S3863" s="234">
        <v>357</v>
      </c>
      <c r="T3863" s="233">
        <v>0</v>
      </c>
      <c r="U3863" s="235">
        <f t="shared" si="420"/>
        <v>15.257</v>
      </c>
      <c r="V3863" s="227">
        <f t="shared" si="421"/>
        <v>11.898999999999999</v>
      </c>
      <c r="W3863" s="227">
        <f t="shared" si="422"/>
        <v>11.673333333333332</v>
      </c>
      <c r="X3863" s="227">
        <f t="shared" si="425"/>
        <v>11.5</v>
      </c>
      <c r="Y3863" s="227">
        <f t="shared" si="423"/>
        <v>10.439</v>
      </c>
      <c r="Z3863" s="227">
        <f t="shared" si="424"/>
        <v>10.092555555555556</v>
      </c>
      <c r="AA3863" s="227">
        <f t="shared" si="426"/>
        <v>9.9166666666666661</v>
      </c>
    </row>
    <row r="3864" spans="2:27" ht="13.5" hidden="1">
      <c r="B3864" s="232" t="s">
        <v>1110</v>
      </c>
      <c r="C3864" s="232" t="s">
        <v>901</v>
      </c>
      <c r="D3864" s="232" t="s">
        <v>985</v>
      </c>
      <c r="E3864" s="232" t="s">
        <v>988</v>
      </c>
      <c r="F3864" s="232">
        <v>2</v>
      </c>
      <c r="G3864" s="232" t="s">
        <v>1418</v>
      </c>
      <c r="H3864" s="233">
        <v>1.0500000000000001E-2</v>
      </c>
      <c r="I3864" s="233">
        <v>0</v>
      </c>
      <c r="J3864" s="233">
        <v>8.0999999999999996E-3</v>
      </c>
      <c r="K3864" s="234">
        <v>35</v>
      </c>
      <c r="L3864" s="233">
        <v>4.0000000000000001E-3</v>
      </c>
      <c r="M3864" s="234">
        <v>69</v>
      </c>
      <c r="N3864" s="233">
        <v>0</v>
      </c>
      <c r="O3864" s="233">
        <v>0</v>
      </c>
      <c r="P3864" s="233">
        <v>7.1000000000000004E-3</v>
      </c>
      <c r="Q3864" s="234">
        <v>91</v>
      </c>
      <c r="R3864" s="233">
        <v>3.5000000000000001E-3</v>
      </c>
      <c r="S3864" s="234">
        <v>179</v>
      </c>
      <c r="T3864" s="233">
        <v>0</v>
      </c>
      <c r="U3864" s="235">
        <f t="shared" si="420"/>
        <v>7.665</v>
      </c>
      <c r="V3864" s="227">
        <f t="shared" si="421"/>
        <v>5.9129999999999994</v>
      </c>
      <c r="W3864" s="227">
        <f t="shared" si="422"/>
        <v>5.836666666666666</v>
      </c>
      <c r="X3864" s="227">
        <f t="shared" si="425"/>
        <v>5.75</v>
      </c>
      <c r="Y3864" s="227">
        <f t="shared" si="423"/>
        <v>5.1830000000000007</v>
      </c>
      <c r="Z3864" s="227">
        <f t="shared" si="424"/>
        <v>5.0827777777777783</v>
      </c>
      <c r="AA3864" s="227">
        <f t="shared" si="426"/>
        <v>4.9722222222222223</v>
      </c>
    </row>
    <row r="3865" spans="2:27" ht="13.5" hidden="1">
      <c r="B3865" s="232" t="s">
        <v>1110</v>
      </c>
      <c r="C3865" s="232" t="s">
        <v>902</v>
      </c>
      <c r="D3865" s="232" t="s">
        <v>985</v>
      </c>
      <c r="E3865" s="232" t="s">
        <v>988</v>
      </c>
      <c r="F3865" s="232">
        <v>2</v>
      </c>
      <c r="G3865" s="232" t="s">
        <v>1322</v>
      </c>
      <c r="H3865" s="233">
        <v>4.1799999999999997E-2</v>
      </c>
      <c r="I3865" s="233">
        <v>0</v>
      </c>
      <c r="J3865" s="233">
        <v>3.2500000000000001E-2</v>
      </c>
      <c r="K3865" s="234">
        <v>140</v>
      </c>
      <c r="L3865" s="233">
        <v>1.5900000000000001E-2</v>
      </c>
      <c r="M3865" s="234">
        <v>277</v>
      </c>
      <c r="N3865" s="233">
        <v>0</v>
      </c>
      <c r="O3865" s="233">
        <v>0</v>
      </c>
      <c r="P3865" s="233">
        <v>2.8500000000000001E-2</v>
      </c>
      <c r="Q3865" s="234">
        <v>365</v>
      </c>
      <c r="R3865" s="233">
        <v>1.3899999999999999E-2</v>
      </c>
      <c r="S3865" s="234">
        <v>715</v>
      </c>
      <c r="T3865" s="233">
        <v>0</v>
      </c>
      <c r="U3865" s="235">
        <f t="shared" si="420"/>
        <v>30.513999999999999</v>
      </c>
      <c r="V3865" s="227">
        <f t="shared" si="421"/>
        <v>23.725000000000001</v>
      </c>
      <c r="W3865" s="227">
        <f t="shared" si="422"/>
        <v>23.273666666666667</v>
      </c>
      <c r="X3865" s="227">
        <f t="shared" si="425"/>
        <v>23.083333333333332</v>
      </c>
      <c r="Y3865" s="227">
        <f t="shared" si="423"/>
        <v>20.805</v>
      </c>
      <c r="Z3865" s="227">
        <f t="shared" si="424"/>
        <v>20.285888888888891</v>
      </c>
      <c r="AA3865" s="227">
        <f t="shared" si="426"/>
        <v>19.861111111111111</v>
      </c>
    </row>
    <row r="3866" spans="2:27" ht="13.5" hidden="1">
      <c r="B3866" s="232" t="s">
        <v>1110</v>
      </c>
      <c r="C3866" s="232" t="s">
        <v>903</v>
      </c>
      <c r="D3866" s="232" t="s">
        <v>985</v>
      </c>
      <c r="E3866" s="232" t="s">
        <v>988</v>
      </c>
      <c r="F3866" s="232">
        <v>4</v>
      </c>
      <c r="G3866" s="232" t="s">
        <v>1311</v>
      </c>
      <c r="H3866" s="233">
        <v>0.26079999999999998</v>
      </c>
      <c r="I3866" s="233">
        <v>0</v>
      </c>
      <c r="J3866" s="233">
        <v>0.1867</v>
      </c>
      <c r="K3866" s="234">
        <v>794</v>
      </c>
      <c r="L3866" s="233">
        <v>9.0700000000000003E-2</v>
      </c>
      <c r="M3866" s="234">
        <v>1570</v>
      </c>
      <c r="N3866" s="233">
        <v>0</v>
      </c>
      <c r="O3866" s="233">
        <v>0</v>
      </c>
      <c r="P3866" s="233">
        <v>0.1545</v>
      </c>
      <c r="Q3866" s="234">
        <v>1951</v>
      </c>
      <c r="R3866" s="233">
        <v>7.4200000000000002E-2</v>
      </c>
      <c r="S3866" s="234">
        <v>3784</v>
      </c>
      <c r="T3866" s="233">
        <v>0</v>
      </c>
      <c r="U3866" s="235">
        <f t="shared" si="420"/>
        <v>190.38399999999999</v>
      </c>
      <c r="V3866" s="227">
        <f t="shared" si="421"/>
        <v>136.291</v>
      </c>
      <c r="W3866" s="227">
        <f t="shared" si="422"/>
        <v>132.37766666666667</v>
      </c>
      <c r="X3866" s="227">
        <f t="shared" si="425"/>
        <v>130.83333333333334</v>
      </c>
      <c r="Y3866" s="227">
        <f t="shared" si="423"/>
        <v>112.785</v>
      </c>
      <c r="Z3866" s="227">
        <f t="shared" si="424"/>
        <v>108.36044444444445</v>
      </c>
      <c r="AA3866" s="227">
        <f t="shared" si="426"/>
        <v>105.11111111111111</v>
      </c>
    </row>
    <row r="3867" spans="2:27" ht="13.5" hidden="1">
      <c r="B3867" s="232" t="s">
        <v>1110</v>
      </c>
      <c r="C3867" s="232" t="s">
        <v>1419</v>
      </c>
      <c r="D3867" s="232" t="s">
        <v>985</v>
      </c>
      <c r="E3867" s="232" t="s">
        <v>988</v>
      </c>
      <c r="F3867" s="232">
        <v>448</v>
      </c>
      <c r="G3867" s="232" t="s">
        <v>1420</v>
      </c>
      <c r="H3867" s="233">
        <v>284.07799999999997</v>
      </c>
      <c r="I3867" s="233">
        <v>0</v>
      </c>
      <c r="J3867" s="233">
        <v>182.97006999999999</v>
      </c>
      <c r="K3867" s="234">
        <v>767545</v>
      </c>
      <c r="L3867" s="233">
        <v>87.61927</v>
      </c>
      <c r="M3867" s="234">
        <v>1507998</v>
      </c>
      <c r="N3867" s="233">
        <v>0</v>
      </c>
      <c r="O3867" s="233">
        <v>0</v>
      </c>
      <c r="P3867" s="233">
        <v>105.26091</v>
      </c>
      <c r="Q3867" s="234">
        <v>1300733</v>
      </c>
      <c r="R3867" s="233">
        <v>49.495159999999998</v>
      </c>
      <c r="S3867" s="234">
        <v>2477872</v>
      </c>
      <c r="T3867" s="233">
        <v>0</v>
      </c>
      <c r="U3867" s="235">
        <f t="shared" si="420"/>
        <v>207376.93999999997</v>
      </c>
      <c r="V3867" s="227">
        <f t="shared" si="421"/>
        <v>133568.15109999999</v>
      </c>
      <c r="W3867" s="227">
        <f t="shared" si="422"/>
        <v>127924.15043333333</v>
      </c>
      <c r="X3867" s="227">
        <f t="shared" si="425"/>
        <v>125666.5</v>
      </c>
      <c r="Y3867" s="227">
        <f t="shared" si="423"/>
        <v>76840.464299999992</v>
      </c>
      <c r="Z3867" s="227">
        <f t="shared" si="424"/>
        <v>72262.939022222214</v>
      </c>
      <c r="AA3867" s="227">
        <f t="shared" si="426"/>
        <v>68829.777777777781</v>
      </c>
    </row>
    <row r="3868" spans="2:27" ht="13.5" hidden="1">
      <c r="B3868" s="232" t="s">
        <v>1110</v>
      </c>
      <c r="C3868" s="232" t="s">
        <v>1421</v>
      </c>
      <c r="D3868" s="232" t="s">
        <v>985</v>
      </c>
      <c r="E3868" s="232" t="s">
        <v>988</v>
      </c>
      <c r="F3868" s="232">
        <v>448</v>
      </c>
      <c r="G3868" s="232" t="s">
        <v>1422</v>
      </c>
      <c r="H3868" s="233">
        <v>86.474999999999994</v>
      </c>
      <c r="I3868" s="233">
        <v>0</v>
      </c>
      <c r="J3868" s="233">
        <v>61.198210000000003</v>
      </c>
      <c r="K3868" s="234">
        <v>259582</v>
      </c>
      <c r="L3868" s="233">
        <v>29.632670000000001</v>
      </c>
      <c r="M3868" s="234">
        <v>512392</v>
      </c>
      <c r="N3868" s="233">
        <v>0</v>
      </c>
      <c r="O3868" s="233">
        <v>0</v>
      </c>
      <c r="P3868" s="233">
        <v>41.771070000000002</v>
      </c>
      <c r="Q3868" s="234">
        <v>528273</v>
      </c>
      <c r="R3868" s="233">
        <v>20.10172</v>
      </c>
      <c r="S3868" s="234">
        <v>1025648</v>
      </c>
      <c r="T3868" s="233">
        <v>0</v>
      </c>
      <c r="U3868" s="235">
        <f t="shared" si="420"/>
        <v>63126.749999999993</v>
      </c>
      <c r="V3868" s="227">
        <f t="shared" si="421"/>
        <v>44674.693299999999</v>
      </c>
      <c r="W3868" s="227">
        <f t="shared" si="422"/>
        <v>43263.682433333335</v>
      </c>
      <c r="X3868" s="227">
        <f t="shared" si="425"/>
        <v>42699.333333333336</v>
      </c>
      <c r="Y3868" s="227">
        <f t="shared" si="423"/>
        <v>30492.881100000002</v>
      </c>
      <c r="Z3868" s="227">
        <f t="shared" si="424"/>
        <v>29348.5056</v>
      </c>
      <c r="AA3868" s="227">
        <f t="shared" si="426"/>
        <v>28490.222222222223</v>
      </c>
    </row>
    <row r="3869" spans="2:27" ht="13.5" hidden="1">
      <c r="B3869" s="232" t="s">
        <v>1110</v>
      </c>
      <c r="C3869" s="232" t="s">
        <v>1423</v>
      </c>
      <c r="D3869" s="232" t="s">
        <v>985</v>
      </c>
      <c r="E3869" s="232" t="s">
        <v>988</v>
      </c>
      <c r="F3869" s="232">
        <v>224</v>
      </c>
      <c r="G3869" s="232" t="s">
        <v>1422</v>
      </c>
      <c r="H3869" s="233">
        <v>66.283600000000007</v>
      </c>
      <c r="I3869" s="233">
        <v>0</v>
      </c>
      <c r="J3869" s="233">
        <v>44.80115</v>
      </c>
      <c r="K3869" s="234">
        <v>189034</v>
      </c>
      <c r="L3869" s="233">
        <v>21.57921</v>
      </c>
      <c r="M3869" s="234">
        <v>372312</v>
      </c>
      <c r="N3869" s="233">
        <v>0</v>
      </c>
      <c r="O3869" s="233">
        <v>0</v>
      </c>
      <c r="P3869" s="233">
        <v>28.29025</v>
      </c>
      <c r="Q3869" s="234">
        <v>354227</v>
      </c>
      <c r="R3869" s="233">
        <v>13.47897</v>
      </c>
      <c r="S3869" s="234">
        <v>682194</v>
      </c>
      <c r="T3869" s="233">
        <v>0</v>
      </c>
      <c r="U3869" s="235">
        <f t="shared" si="420"/>
        <v>48387.028000000006</v>
      </c>
      <c r="V3869" s="227">
        <f t="shared" si="421"/>
        <v>32704.839499999998</v>
      </c>
      <c r="W3869" s="227">
        <f t="shared" si="422"/>
        <v>31505.656633333332</v>
      </c>
      <c r="X3869" s="227">
        <f t="shared" si="425"/>
        <v>31026</v>
      </c>
      <c r="Y3869" s="227">
        <f t="shared" si="423"/>
        <v>20651.8825</v>
      </c>
      <c r="Z3869" s="227">
        <f t="shared" si="424"/>
        <v>19679.286988888889</v>
      </c>
      <c r="AA3869" s="227">
        <f t="shared" si="426"/>
        <v>18949.833333333332</v>
      </c>
    </row>
    <row r="3870" spans="2:27" ht="13.5" hidden="1">
      <c r="B3870" s="232" t="s">
        <v>1110</v>
      </c>
      <c r="C3870" s="232" t="s">
        <v>904</v>
      </c>
      <c r="D3870" s="232" t="s">
        <v>985</v>
      </c>
      <c r="E3870" s="232" t="s">
        <v>988</v>
      </c>
      <c r="F3870" s="232">
        <v>64</v>
      </c>
      <c r="G3870" s="232" t="s">
        <v>1424</v>
      </c>
      <c r="H3870" s="233">
        <v>12.615</v>
      </c>
      <c r="I3870" s="233">
        <v>0</v>
      </c>
      <c r="J3870" s="233">
        <v>8.9030000000000005</v>
      </c>
      <c r="K3870" s="234">
        <v>37751</v>
      </c>
      <c r="L3870" s="233">
        <v>4.3099999999999996</v>
      </c>
      <c r="M3870" s="234">
        <v>74508</v>
      </c>
      <c r="N3870" s="233">
        <v>0</v>
      </c>
      <c r="O3870" s="233">
        <v>0</v>
      </c>
      <c r="P3870" s="233">
        <v>6.0529999999999999</v>
      </c>
      <c r="Q3870" s="234">
        <v>76514</v>
      </c>
      <c r="R3870" s="233">
        <v>2.911</v>
      </c>
      <c r="S3870" s="234">
        <v>148489</v>
      </c>
      <c r="T3870" s="233">
        <v>0</v>
      </c>
      <c r="U3870" s="235">
        <f t="shared" si="420"/>
        <v>9208.9500000000007</v>
      </c>
      <c r="V3870" s="227">
        <f t="shared" si="421"/>
        <v>6499.1900000000005</v>
      </c>
      <c r="W3870" s="227">
        <f t="shared" si="422"/>
        <v>6292.2166666666662</v>
      </c>
      <c r="X3870" s="227">
        <f t="shared" si="425"/>
        <v>6209</v>
      </c>
      <c r="Y3870" s="227">
        <f t="shared" si="423"/>
        <v>4418.6899999999996</v>
      </c>
      <c r="Z3870" s="227">
        <f t="shared" si="424"/>
        <v>4250.4188888888893</v>
      </c>
      <c r="AA3870" s="227">
        <f t="shared" si="426"/>
        <v>4124.6944444444443</v>
      </c>
    </row>
    <row r="3871" spans="2:27" ht="13.5" hidden="1">
      <c r="B3871" s="232" t="s">
        <v>1110</v>
      </c>
      <c r="C3871" s="232" t="s">
        <v>905</v>
      </c>
      <c r="D3871" s="232" t="s">
        <v>985</v>
      </c>
      <c r="E3871" s="232" t="s">
        <v>988</v>
      </c>
      <c r="F3871" s="232">
        <v>128</v>
      </c>
      <c r="G3871" s="232" t="s">
        <v>1425</v>
      </c>
      <c r="H3871" s="233">
        <v>25.228999999999999</v>
      </c>
      <c r="I3871" s="233">
        <v>0</v>
      </c>
      <c r="J3871" s="233">
        <v>17.806000000000001</v>
      </c>
      <c r="K3871" s="234">
        <v>75502</v>
      </c>
      <c r="L3871" s="233">
        <v>8.6189999999999998</v>
      </c>
      <c r="M3871" s="234">
        <v>149016</v>
      </c>
      <c r="N3871" s="233">
        <v>0</v>
      </c>
      <c r="O3871" s="233">
        <v>0</v>
      </c>
      <c r="P3871" s="233">
        <v>12.106999999999999</v>
      </c>
      <c r="Q3871" s="234">
        <v>153015</v>
      </c>
      <c r="R3871" s="233">
        <v>5.8220000000000001</v>
      </c>
      <c r="S3871" s="234">
        <v>296953</v>
      </c>
      <c r="T3871" s="233">
        <v>0</v>
      </c>
      <c r="U3871" s="235">
        <f t="shared" si="420"/>
        <v>18417.169999999998</v>
      </c>
      <c r="V3871" s="227">
        <f t="shared" si="421"/>
        <v>12998.380000000001</v>
      </c>
      <c r="W3871" s="227">
        <f t="shared" si="422"/>
        <v>12583.703333333333</v>
      </c>
      <c r="X3871" s="227">
        <f t="shared" si="425"/>
        <v>12418</v>
      </c>
      <c r="Y3871" s="227">
        <f t="shared" si="423"/>
        <v>8838.1099999999988</v>
      </c>
      <c r="Z3871" s="227">
        <f t="shared" si="424"/>
        <v>8500.4766666666674</v>
      </c>
      <c r="AA3871" s="227">
        <f t="shared" si="426"/>
        <v>8248.6944444444453</v>
      </c>
    </row>
    <row r="3872" spans="2:27" ht="13.5" hidden="1">
      <c r="B3872" s="232" t="s">
        <v>1110</v>
      </c>
      <c r="C3872" s="232" t="s">
        <v>906</v>
      </c>
      <c r="D3872" s="232" t="s">
        <v>985</v>
      </c>
      <c r="E3872" s="232" t="s">
        <v>988</v>
      </c>
      <c r="F3872" s="232">
        <v>64</v>
      </c>
      <c r="G3872" s="232" t="s">
        <v>1425</v>
      </c>
      <c r="H3872" s="233">
        <v>22.288</v>
      </c>
      <c r="I3872" s="233">
        <v>0</v>
      </c>
      <c r="J3872" s="233">
        <v>14.863</v>
      </c>
      <c r="K3872" s="234">
        <v>62615</v>
      </c>
      <c r="L3872" s="233">
        <v>7.1479999999999997</v>
      </c>
      <c r="M3872" s="234">
        <v>123242</v>
      </c>
      <c r="N3872" s="233">
        <v>0</v>
      </c>
      <c r="O3872" s="233">
        <v>0</v>
      </c>
      <c r="P3872" s="233">
        <v>9.1630000000000003</v>
      </c>
      <c r="Q3872" s="234">
        <v>114343</v>
      </c>
      <c r="R3872" s="233">
        <v>4.351</v>
      </c>
      <c r="S3872" s="234">
        <v>219607</v>
      </c>
      <c r="T3872" s="233">
        <v>0</v>
      </c>
      <c r="U3872" s="235">
        <f t="shared" si="420"/>
        <v>16270.24</v>
      </c>
      <c r="V3872" s="227">
        <f t="shared" si="421"/>
        <v>10849.99</v>
      </c>
      <c r="W3872" s="227">
        <f t="shared" si="422"/>
        <v>10435.956666666667</v>
      </c>
      <c r="X3872" s="227">
        <f t="shared" si="425"/>
        <v>10270.166666666666</v>
      </c>
      <c r="Y3872" s="227">
        <f t="shared" si="423"/>
        <v>6688.99</v>
      </c>
      <c r="Z3872" s="227">
        <f t="shared" si="424"/>
        <v>6352.4244444444448</v>
      </c>
      <c r="AA3872" s="227">
        <f t="shared" si="426"/>
        <v>6100.1944444444443</v>
      </c>
    </row>
    <row r="3873" spans="2:27" ht="13.5" hidden="1">
      <c r="B3873" s="232" t="s">
        <v>1110</v>
      </c>
      <c r="C3873" s="232" t="s">
        <v>907</v>
      </c>
      <c r="D3873" s="232" t="s">
        <v>985</v>
      </c>
      <c r="E3873" s="232" t="s">
        <v>988</v>
      </c>
      <c r="F3873" s="232">
        <v>8</v>
      </c>
      <c r="G3873" s="232" t="s">
        <v>1353</v>
      </c>
      <c r="H3873" s="233">
        <v>2.786</v>
      </c>
      <c r="I3873" s="233">
        <v>0</v>
      </c>
      <c r="J3873" s="233">
        <v>1.8580000000000001</v>
      </c>
      <c r="K3873" s="234">
        <v>7827</v>
      </c>
      <c r="L3873" s="233">
        <v>0.89300000000000002</v>
      </c>
      <c r="M3873" s="234">
        <v>15405</v>
      </c>
      <c r="N3873" s="233">
        <v>0</v>
      </c>
      <c r="O3873" s="233">
        <v>0</v>
      </c>
      <c r="P3873" s="233">
        <v>1.145</v>
      </c>
      <c r="Q3873" s="234">
        <v>14293</v>
      </c>
      <c r="R3873" s="233">
        <v>0.54400000000000004</v>
      </c>
      <c r="S3873" s="234">
        <v>27451</v>
      </c>
      <c r="T3873" s="233">
        <v>0</v>
      </c>
      <c r="U3873" s="235">
        <f t="shared" si="420"/>
        <v>2033.78</v>
      </c>
      <c r="V3873" s="227">
        <f t="shared" si="421"/>
        <v>1356.3400000000001</v>
      </c>
      <c r="W3873" s="227">
        <f t="shared" si="422"/>
        <v>1304.1399999999999</v>
      </c>
      <c r="X3873" s="227">
        <f t="shared" si="425"/>
        <v>1283.75</v>
      </c>
      <c r="Y3873" s="227">
        <f t="shared" si="423"/>
        <v>835.85</v>
      </c>
      <c r="Z3873" s="227">
        <f t="shared" si="424"/>
        <v>794.14777777777772</v>
      </c>
      <c r="AA3873" s="227">
        <f t="shared" si="426"/>
        <v>762.52777777777783</v>
      </c>
    </row>
    <row r="3874" spans="2:27" ht="13.5" hidden="1">
      <c r="B3874" s="232" t="s">
        <v>1110</v>
      </c>
      <c r="C3874" s="232" t="s">
        <v>908</v>
      </c>
      <c r="D3874" s="232" t="s">
        <v>985</v>
      </c>
      <c r="E3874" s="232" t="s">
        <v>988</v>
      </c>
      <c r="F3874" s="232">
        <v>128</v>
      </c>
      <c r="G3874" s="232" t="s">
        <v>1426</v>
      </c>
      <c r="H3874" s="233">
        <v>44.576000000000001</v>
      </c>
      <c r="I3874" s="233">
        <v>0</v>
      </c>
      <c r="J3874" s="233">
        <v>29.727</v>
      </c>
      <c r="K3874" s="234">
        <v>125231</v>
      </c>
      <c r="L3874" s="233">
        <v>14.295999999999999</v>
      </c>
      <c r="M3874" s="234">
        <v>246484</v>
      </c>
      <c r="N3874" s="233">
        <v>0</v>
      </c>
      <c r="O3874" s="233">
        <v>0</v>
      </c>
      <c r="P3874" s="233">
        <v>18.324999999999999</v>
      </c>
      <c r="Q3874" s="234">
        <v>228686</v>
      </c>
      <c r="R3874" s="233">
        <v>8.702</v>
      </c>
      <c r="S3874" s="234">
        <v>439213</v>
      </c>
      <c r="T3874" s="233">
        <v>0</v>
      </c>
      <c r="U3874" s="235">
        <f t="shared" si="420"/>
        <v>32540.48</v>
      </c>
      <c r="V3874" s="227">
        <f t="shared" si="421"/>
        <v>21700.71</v>
      </c>
      <c r="W3874" s="227">
        <f t="shared" si="422"/>
        <v>20871.996666666666</v>
      </c>
      <c r="X3874" s="227">
        <f t="shared" si="425"/>
        <v>20540.333333333332</v>
      </c>
      <c r="Y3874" s="227">
        <f t="shared" si="423"/>
        <v>13377.25</v>
      </c>
      <c r="Z3874" s="227">
        <f t="shared" si="424"/>
        <v>12704.84888888889</v>
      </c>
      <c r="AA3874" s="227">
        <f t="shared" si="426"/>
        <v>12200.361111111111</v>
      </c>
    </row>
    <row r="3875" spans="2:27" ht="13.5" hidden="1">
      <c r="B3875" s="232" t="s">
        <v>1110</v>
      </c>
      <c r="C3875" s="232" t="s">
        <v>909</v>
      </c>
      <c r="D3875" s="232" t="s">
        <v>985</v>
      </c>
      <c r="E3875" s="232" t="s">
        <v>988</v>
      </c>
      <c r="F3875" s="232">
        <v>16</v>
      </c>
      <c r="G3875" s="232" t="s">
        <v>1355</v>
      </c>
      <c r="H3875" s="233">
        <v>5.5720000000000001</v>
      </c>
      <c r="I3875" s="233">
        <v>0</v>
      </c>
      <c r="J3875" s="233">
        <v>3.7160000000000002</v>
      </c>
      <c r="K3875" s="234">
        <v>15654</v>
      </c>
      <c r="L3875" s="233">
        <v>1.7869999999999999</v>
      </c>
      <c r="M3875" s="234">
        <v>30811</v>
      </c>
      <c r="N3875" s="233">
        <v>0</v>
      </c>
      <c r="O3875" s="233">
        <v>0</v>
      </c>
      <c r="P3875" s="233">
        <v>2.2909999999999999</v>
      </c>
      <c r="Q3875" s="234">
        <v>28586</v>
      </c>
      <c r="R3875" s="233">
        <v>1.0880000000000001</v>
      </c>
      <c r="S3875" s="234">
        <v>54902</v>
      </c>
      <c r="T3875" s="233">
        <v>0</v>
      </c>
      <c r="U3875" s="235">
        <f t="shared" si="420"/>
        <v>4067.56</v>
      </c>
      <c r="V3875" s="227">
        <f t="shared" si="421"/>
        <v>2712.6800000000003</v>
      </c>
      <c r="W3875" s="227">
        <f t="shared" si="422"/>
        <v>2609.0100000000002</v>
      </c>
      <c r="X3875" s="227">
        <f t="shared" si="425"/>
        <v>2567.5833333333335</v>
      </c>
      <c r="Y3875" s="227">
        <f t="shared" si="423"/>
        <v>1672.4299999999998</v>
      </c>
      <c r="Z3875" s="227">
        <f t="shared" si="424"/>
        <v>1588.2955555555554</v>
      </c>
      <c r="AA3875" s="227">
        <f t="shared" si="426"/>
        <v>1525.0555555555557</v>
      </c>
    </row>
    <row r="3876" spans="2:27" ht="13.5" hidden="1">
      <c r="B3876" s="232" t="s">
        <v>1110</v>
      </c>
      <c r="C3876" s="232" t="s">
        <v>910</v>
      </c>
      <c r="D3876" s="232" t="s">
        <v>985</v>
      </c>
      <c r="E3876" s="232" t="s">
        <v>988</v>
      </c>
      <c r="F3876" s="232">
        <v>32</v>
      </c>
      <c r="G3876" s="232" t="s">
        <v>1424</v>
      </c>
      <c r="H3876" s="233">
        <v>11.144</v>
      </c>
      <c r="I3876" s="233">
        <v>0</v>
      </c>
      <c r="J3876" s="233">
        <v>7.4320000000000004</v>
      </c>
      <c r="K3876" s="234">
        <v>31308</v>
      </c>
      <c r="L3876" s="233">
        <v>3.5739999999999998</v>
      </c>
      <c r="M3876" s="234">
        <v>61621</v>
      </c>
      <c r="N3876" s="233">
        <v>0</v>
      </c>
      <c r="O3876" s="233">
        <v>0</v>
      </c>
      <c r="P3876" s="233">
        <v>4.5810000000000004</v>
      </c>
      <c r="Q3876" s="234">
        <v>57171</v>
      </c>
      <c r="R3876" s="233">
        <v>2.1749999999999998</v>
      </c>
      <c r="S3876" s="234">
        <v>109803</v>
      </c>
      <c r="T3876" s="233">
        <v>0</v>
      </c>
      <c r="U3876" s="235">
        <f t="shared" si="420"/>
        <v>8135.12</v>
      </c>
      <c r="V3876" s="227">
        <f t="shared" si="421"/>
        <v>5425.3600000000006</v>
      </c>
      <c r="W3876" s="227">
        <f t="shared" si="422"/>
        <v>5218.0200000000004</v>
      </c>
      <c r="X3876" s="227">
        <f t="shared" si="425"/>
        <v>5135.083333333333</v>
      </c>
      <c r="Y3876" s="227">
        <f t="shared" si="423"/>
        <v>3344.13</v>
      </c>
      <c r="Z3876" s="227">
        <f t="shared" si="424"/>
        <v>3175.833333333333</v>
      </c>
      <c r="AA3876" s="227">
        <f t="shared" si="426"/>
        <v>3050.0833333333335</v>
      </c>
    </row>
    <row r="3877" spans="2:27" ht="13.5" hidden="1">
      <c r="B3877" s="232" t="s">
        <v>1110</v>
      </c>
      <c r="C3877" s="232" t="s">
        <v>911</v>
      </c>
      <c r="D3877" s="232" t="s">
        <v>985</v>
      </c>
      <c r="E3877" s="232" t="s">
        <v>988</v>
      </c>
      <c r="F3877" s="232">
        <v>4</v>
      </c>
      <c r="G3877" s="232" t="s">
        <v>1352</v>
      </c>
      <c r="H3877" s="233">
        <v>1.393</v>
      </c>
      <c r="I3877" s="233">
        <v>0</v>
      </c>
      <c r="J3877" s="233">
        <v>0.92900000000000005</v>
      </c>
      <c r="K3877" s="234">
        <v>3913</v>
      </c>
      <c r="L3877" s="233">
        <v>0.44700000000000001</v>
      </c>
      <c r="M3877" s="234">
        <v>7703</v>
      </c>
      <c r="N3877" s="233">
        <v>0</v>
      </c>
      <c r="O3877" s="233">
        <v>0</v>
      </c>
      <c r="P3877" s="233">
        <v>0.57299999999999995</v>
      </c>
      <c r="Q3877" s="234">
        <v>7146</v>
      </c>
      <c r="R3877" s="233">
        <v>0.27200000000000002</v>
      </c>
      <c r="S3877" s="234">
        <v>13725</v>
      </c>
      <c r="T3877" s="233">
        <v>0</v>
      </c>
      <c r="U3877" s="235">
        <f t="shared" si="420"/>
        <v>1016.89</v>
      </c>
      <c r="V3877" s="227">
        <f t="shared" si="421"/>
        <v>678.17000000000007</v>
      </c>
      <c r="W3877" s="227">
        <f t="shared" si="422"/>
        <v>652.39333333333332</v>
      </c>
      <c r="X3877" s="227">
        <f t="shared" si="425"/>
        <v>641.91666666666663</v>
      </c>
      <c r="Y3877" s="227">
        <f t="shared" si="423"/>
        <v>418.28999999999996</v>
      </c>
      <c r="Z3877" s="227">
        <f t="shared" si="424"/>
        <v>397.06</v>
      </c>
      <c r="AA3877" s="227">
        <f t="shared" si="426"/>
        <v>381.25</v>
      </c>
    </row>
    <row r="3878" spans="2:27" ht="13.5" hidden="1">
      <c r="B3878" s="232" t="s">
        <v>1110</v>
      </c>
      <c r="C3878" s="232" t="s">
        <v>1427</v>
      </c>
      <c r="D3878" s="232" t="s">
        <v>985</v>
      </c>
      <c r="E3878" s="232" t="s">
        <v>988</v>
      </c>
      <c r="F3878" s="232">
        <v>64</v>
      </c>
      <c r="G3878" s="232" t="s">
        <v>1369</v>
      </c>
      <c r="H3878" s="233">
        <v>12.6145</v>
      </c>
      <c r="I3878" s="233">
        <v>0</v>
      </c>
      <c r="J3878" s="233">
        <v>8.8942599999999992</v>
      </c>
      <c r="K3878" s="234">
        <v>37716</v>
      </c>
      <c r="L3878" s="233">
        <v>4.3054600000000001</v>
      </c>
      <c r="M3878" s="234">
        <v>74439</v>
      </c>
      <c r="N3878" s="233">
        <v>0</v>
      </c>
      <c r="O3878" s="233">
        <v>0</v>
      </c>
      <c r="P3878" s="233">
        <v>6.0459100000000001</v>
      </c>
      <c r="Q3878" s="234">
        <v>76424</v>
      </c>
      <c r="R3878" s="233">
        <v>2.9080699999999999</v>
      </c>
      <c r="S3878" s="234">
        <v>148319</v>
      </c>
      <c r="T3878" s="233">
        <v>0</v>
      </c>
      <c r="U3878" s="235">
        <f t="shared" si="420"/>
        <v>9208.5849999999991</v>
      </c>
      <c r="V3878" s="227">
        <f t="shared" si="421"/>
        <v>6492.8097999999991</v>
      </c>
      <c r="W3878" s="227">
        <f t="shared" si="422"/>
        <v>6285.9858000000004</v>
      </c>
      <c r="X3878" s="227">
        <f t="shared" si="425"/>
        <v>6203.25</v>
      </c>
      <c r="Y3878" s="227">
        <f t="shared" si="423"/>
        <v>4413.5142999999998</v>
      </c>
      <c r="Z3878" s="227">
        <f t="shared" si="424"/>
        <v>4245.7799888888885</v>
      </c>
      <c r="AA3878" s="227">
        <f t="shared" si="426"/>
        <v>4119.9722222222226</v>
      </c>
    </row>
    <row r="3879" spans="2:27" ht="13.5" hidden="1">
      <c r="B3879" s="232" t="s">
        <v>1110</v>
      </c>
      <c r="C3879" s="232" t="s">
        <v>1428</v>
      </c>
      <c r="D3879" s="232" t="s">
        <v>985</v>
      </c>
      <c r="E3879" s="232" t="s">
        <v>988</v>
      </c>
      <c r="F3879" s="232">
        <v>96</v>
      </c>
      <c r="G3879" s="232" t="s">
        <v>1429</v>
      </c>
      <c r="H3879" s="233">
        <v>18.921749999999999</v>
      </c>
      <c r="I3879" s="233">
        <v>0</v>
      </c>
      <c r="J3879" s="233">
        <v>13.341390000000001</v>
      </c>
      <c r="K3879" s="234">
        <v>56574</v>
      </c>
      <c r="L3879" s="233">
        <v>6.4581799999999996</v>
      </c>
      <c r="M3879" s="234">
        <v>111658</v>
      </c>
      <c r="N3879" s="233">
        <v>0</v>
      </c>
      <c r="O3879" s="233">
        <v>0</v>
      </c>
      <c r="P3879" s="233">
        <v>9.0688600000000008</v>
      </c>
      <c r="Q3879" s="234">
        <v>114636</v>
      </c>
      <c r="R3879" s="233">
        <v>4.3620999999999999</v>
      </c>
      <c r="S3879" s="234">
        <v>222479</v>
      </c>
      <c r="T3879" s="233">
        <v>0</v>
      </c>
      <c r="U3879" s="235">
        <f t="shared" si="420"/>
        <v>13812.877499999999</v>
      </c>
      <c r="V3879" s="227">
        <f t="shared" si="421"/>
        <v>9739.2147000000004</v>
      </c>
      <c r="W3879" s="227">
        <f t="shared" si="422"/>
        <v>9428.9713999999985</v>
      </c>
      <c r="X3879" s="227">
        <f t="shared" si="425"/>
        <v>9304.8333333333339</v>
      </c>
      <c r="Y3879" s="227">
        <f t="shared" si="423"/>
        <v>6620.2678000000005</v>
      </c>
      <c r="Z3879" s="227">
        <f t="shared" si="424"/>
        <v>6368.6663333333336</v>
      </c>
      <c r="AA3879" s="227">
        <f t="shared" si="426"/>
        <v>6179.9722222222226</v>
      </c>
    </row>
    <row r="3880" spans="2:27" ht="13.5" hidden="1">
      <c r="B3880" s="232" t="s">
        <v>1110</v>
      </c>
      <c r="C3880" s="232" t="s">
        <v>1430</v>
      </c>
      <c r="D3880" s="232" t="s">
        <v>985</v>
      </c>
      <c r="E3880" s="232" t="s">
        <v>988</v>
      </c>
      <c r="F3880" s="232">
        <v>128</v>
      </c>
      <c r="G3880" s="232" t="s">
        <v>1431</v>
      </c>
      <c r="H3880" s="233">
        <v>25.228999999999999</v>
      </c>
      <c r="I3880" s="233">
        <v>0</v>
      </c>
      <c r="J3880" s="233">
        <v>17.788519999999998</v>
      </c>
      <c r="K3880" s="234">
        <v>75432</v>
      </c>
      <c r="L3880" s="233">
        <v>8.6109100000000005</v>
      </c>
      <c r="M3880" s="234">
        <v>148878</v>
      </c>
      <c r="N3880" s="233">
        <v>0</v>
      </c>
      <c r="O3880" s="233">
        <v>0</v>
      </c>
      <c r="P3880" s="233">
        <v>12.09182</v>
      </c>
      <c r="Q3880" s="234">
        <v>152848</v>
      </c>
      <c r="R3880" s="233">
        <v>5.8161399999999999</v>
      </c>
      <c r="S3880" s="234">
        <v>296639</v>
      </c>
      <c r="T3880" s="233">
        <v>0</v>
      </c>
      <c r="U3880" s="235">
        <f t="shared" si="420"/>
        <v>18417.169999999998</v>
      </c>
      <c r="V3880" s="227">
        <f t="shared" si="421"/>
        <v>12985.619599999998</v>
      </c>
      <c r="W3880" s="227">
        <f t="shared" si="422"/>
        <v>12571.9643</v>
      </c>
      <c r="X3880" s="227">
        <f t="shared" si="425"/>
        <v>12406.5</v>
      </c>
      <c r="Y3880" s="227">
        <f t="shared" si="423"/>
        <v>8827.0285999999996</v>
      </c>
      <c r="Z3880" s="227">
        <f t="shared" si="424"/>
        <v>8491.559977777777</v>
      </c>
      <c r="AA3880" s="227">
        <f t="shared" si="426"/>
        <v>8239.9722222222226</v>
      </c>
    </row>
    <row r="3881" spans="2:27" ht="13.5" hidden="1">
      <c r="B3881" s="232" t="s">
        <v>1110</v>
      </c>
      <c r="C3881" s="232" t="s">
        <v>1432</v>
      </c>
      <c r="D3881" s="232" t="s">
        <v>985</v>
      </c>
      <c r="E3881" s="232" t="s">
        <v>988</v>
      </c>
      <c r="F3881" s="232">
        <v>128</v>
      </c>
      <c r="G3881" s="232" t="s">
        <v>1431</v>
      </c>
      <c r="H3881" s="233">
        <v>25.228999999999999</v>
      </c>
      <c r="I3881" s="233">
        <v>0</v>
      </c>
      <c r="J3881" s="233">
        <v>17.788519999999998</v>
      </c>
      <c r="K3881" s="234">
        <v>75432</v>
      </c>
      <c r="L3881" s="233">
        <v>8.6109100000000005</v>
      </c>
      <c r="M3881" s="234">
        <v>148878</v>
      </c>
      <c r="N3881" s="233">
        <v>0</v>
      </c>
      <c r="O3881" s="233">
        <v>0</v>
      </c>
      <c r="P3881" s="233">
        <v>12.09182</v>
      </c>
      <c r="Q3881" s="234">
        <v>152848</v>
      </c>
      <c r="R3881" s="233">
        <v>5.8161399999999999</v>
      </c>
      <c r="S3881" s="234">
        <v>296639</v>
      </c>
      <c r="T3881" s="233">
        <v>0</v>
      </c>
      <c r="U3881" s="235">
        <f t="shared" si="420"/>
        <v>18417.169999999998</v>
      </c>
      <c r="V3881" s="227">
        <f t="shared" si="421"/>
        <v>12985.619599999998</v>
      </c>
      <c r="W3881" s="227">
        <f t="shared" si="422"/>
        <v>12571.9643</v>
      </c>
      <c r="X3881" s="227">
        <f t="shared" si="425"/>
        <v>12406.5</v>
      </c>
      <c r="Y3881" s="227">
        <f t="shared" si="423"/>
        <v>8827.0285999999996</v>
      </c>
      <c r="Z3881" s="227">
        <f t="shared" si="424"/>
        <v>8491.559977777777</v>
      </c>
      <c r="AA3881" s="227">
        <f t="shared" si="426"/>
        <v>8239.9722222222226</v>
      </c>
    </row>
    <row r="3882" spans="2:27" ht="13.5" hidden="1">
      <c r="B3882" s="232" t="s">
        <v>1110</v>
      </c>
      <c r="C3882" s="232" t="s">
        <v>1433</v>
      </c>
      <c r="D3882" s="232" t="s">
        <v>985</v>
      </c>
      <c r="E3882" s="232" t="s">
        <v>988</v>
      </c>
      <c r="F3882" s="232">
        <v>64</v>
      </c>
      <c r="G3882" s="232" t="s">
        <v>1431</v>
      </c>
      <c r="H3882" s="233">
        <v>22.285</v>
      </c>
      <c r="I3882" s="233">
        <v>0</v>
      </c>
      <c r="J3882" s="233">
        <v>14.844519999999999</v>
      </c>
      <c r="K3882" s="234">
        <v>62537</v>
      </c>
      <c r="L3882" s="233">
        <v>7.1389100000000001</v>
      </c>
      <c r="M3882" s="234">
        <v>123088</v>
      </c>
      <c r="N3882" s="233">
        <v>0</v>
      </c>
      <c r="O3882" s="233">
        <v>0</v>
      </c>
      <c r="P3882" s="233">
        <v>9.1478199999999994</v>
      </c>
      <c r="Q3882" s="234">
        <v>114164</v>
      </c>
      <c r="R3882" s="233">
        <v>4.3441400000000003</v>
      </c>
      <c r="S3882" s="234">
        <v>219270</v>
      </c>
      <c r="T3882" s="233">
        <v>0</v>
      </c>
      <c r="U3882" s="235">
        <f t="shared" si="420"/>
        <v>16268.05</v>
      </c>
      <c r="V3882" s="227">
        <f t="shared" si="421"/>
        <v>10836.499599999999</v>
      </c>
      <c r="W3882" s="227">
        <f t="shared" si="422"/>
        <v>10422.820966666666</v>
      </c>
      <c r="X3882" s="227">
        <f t="shared" si="425"/>
        <v>10257.333333333334</v>
      </c>
      <c r="Y3882" s="227">
        <f t="shared" si="423"/>
        <v>6677.9085999999998</v>
      </c>
      <c r="Z3882" s="227">
        <f t="shared" si="424"/>
        <v>6342.4444222222228</v>
      </c>
      <c r="AA3882" s="227">
        <f t="shared" si="426"/>
        <v>6090.833333333333</v>
      </c>
    </row>
    <row r="3883" spans="2:27" ht="13.5" hidden="1">
      <c r="B3883" s="232" t="s">
        <v>1110</v>
      </c>
      <c r="C3883" s="232" t="s">
        <v>1434</v>
      </c>
      <c r="D3883" s="232" t="s">
        <v>985</v>
      </c>
      <c r="E3883" s="232" t="s">
        <v>988</v>
      </c>
      <c r="F3883" s="232">
        <v>96</v>
      </c>
      <c r="G3883" s="232" t="s">
        <v>1435</v>
      </c>
      <c r="H3883" s="233">
        <v>33.427500000000002</v>
      </c>
      <c r="I3883" s="233">
        <v>0</v>
      </c>
      <c r="J3883" s="233">
        <v>22.266780000000001</v>
      </c>
      <c r="K3883" s="234">
        <v>93805</v>
      </c>
      <c r="L3883" s="233">
        <v>10.70837</v>
      </c>
      <c r="M3883" s="234">
        <v>184632</v>
      </c>
      <c r="N3883" s="233">
        <v>0</v>
      </c>
      <c r="O3883" s="233">
        <v>0</v>
      </c>
      <c r="P3883" s="233">
        <v>13.721730000000001</v>
      </c>
      <c r="Q3883" s="234">
        <v>171246</v>
      </c>
      <c r="R3883" s="233">
        <v>6.5162100000000001</v>
      </c>
      <c r="S3883" s="234">
        <v>328906</v>
      </c>
      <c r="T3883" s="233">
        <v>0</v>
      </c>
      <c r="U3883" s="235">
        <f t="shared" si="420"/>
        <v>24402.075000000001</v>
      </c>
      <c r="V3883" s="227">
        <f t="shared" si="421"/>
        <v>16254.749400000001</v>
      </c>
      <c r="W3883" s="227">
        <f t="shared" si="422"/>
        <v>15634.193433333334</v>
      </c>
      <c r="X3883" s="227">
        <f t="shared" si="425"/>
        <v>15386</v>
      </c>
      <c r="Y3883" s="227">
        <f t="shared" si="423"/>
        <v>10016.8629</v>
      </c>
      <c r="Z3883" s="227">
        <f t="shared" si="424"/>
        <v>9513.6666333333342</v>
      </c>
      <c r="AA3883" s="227">
        <f t="shared" si="426"/>
        <v>9136.2777777777774</v>
      </c>
    </row>
    <row r="3884" spans="2:27" ht="13.5" hidden="1">
      <c r="B3884" s="232" t="s">
        <v>1110</v>
      </c>
      <c r="C3884" s="232" t="s">
        <v>1436</v>
      </c>
      <c r="D3884" s="232" t="s">
        <v>985</v>
      </c>
      <c r="E3884" s="232" t="s">
        <v>988</v>
      </c>
      <c r="F3884" s="232">
        <v>8</v>
      </c>
      <c r="G3884" s="232" t="s">
        <v>1345</v>
      </c>
      <c r="H3884" s="233">
        <v>2.7856299999999998</v>
      </c>
      <c r="I3884" s="233">
        <v>0</v>
      </c>
      <c r="J3884" s="233">
        <v>1.8555600000000001</v>
      </c>
      <c r="K3884" s="234">
        <v>7817</v>
      </c>
      <c r="L3884" s="233">
        <v>0.89236000000000004</v>
      </c>
      <c r="M3884" s="234">
        <v>15386</v>
      </c>
      <c r="N3884" s="233">
        <v>0</v>
      </c>
      <c r="O3884" s="233">
        <v>0</v>
      </c>
      <c r="P3884" s="233">
        <v>1.1434800000000001</v>
      </c>
      <c r="Q3884" s="234">
        <v>14270</v>
      </c>
      <c r="R3884" s="233">
        <v>0.54301999999999995</v>
      </c>
      <c r="S3884" s="234">
        <v>27409</v>
      </c>
      <c r="T3884" s="233">
        <v>0</v>
      </c>
      <c r="U3884" s="235">
        <f t="shared" si="420"/>
        <v>2033.5098999999998</v>
      </c>
      <c r="V3884" s="227">
        <f t="shared" si="421"/>
        <v>1354.5588</v>
      </c>
      <c r="W3884" s="227">
        <f t="shared" si="422"/>
        <v>1302.8394666666668</v>
      </c>
      <c r="X3884" s="227">
        <f t="shared" si="425"/>
        <v>1282.1666666666667</v>
      </c>
      <c r="Y3884" s="227">
        <f t="shared" si="423"/>
        <v>834.74040000000002</v>
      </c>
      <c r="Z3884" s="227">
        <f t="shared" si="424"/>
        <v>792.79348888888887</v>
      </c>
      <c r="AA3884" s="227">
        <f t="shared" si="426"/>
        <v>761.36111111111109</v>
      </c>
    </row>
    <row r="3885" spans="2:27" ht="13.5" hidden="1">
      <c r="B3885" s="232" t="s">
        <v>1110</v>
      </c>
      <c r="C3885" s="232" t="s">
        <v>1437</v>
      </c>
      <c r="D3885" s="232" t="s">
        <v>985</v>
      </c>
      <c r="E3885" s="232" t="s">
        <v>988</v>
      </c>
      <c r="F3885" s="232">
        <v>128</v>
      </c>
      <c r="G3885" s="232" t="s">
        <v>1438</v>
      </c>
      <c r="H3885" s="233">
        <v>44.57</v>
      </c>
      <c r="I3885" s="233">
        <v>0</v>
      </c>
      <c r="J3885" s="233">
        <v>29.689029999999999</v>
      </c>
      <c r="K3885" s="234">
        <v>125074</v>
      </c>
      <c r="L3885" s="233">
        <v>14.27783</v>
      </c>
      <c r="M3885" s="234">
        <v>246176</v>
      </c>
      <c r="N3885" s="233">
        <v>0</v>
      </c>
      <c r="O3885" s="233">
        <v>0</v>
      </c>
      <c r="P3885" s="233">
        <v>18.295639999999999</v>
      </c>
      <c r="Q3885" s="234">
        <v>228328</v>
      </c>
      <c r="R3885" s="233">
        <v>8.6882800000000007</v>
      </c>
      <c r="S3885" s="234">
        <v>438541</v>
      </c>
      <c r="T3885" s="233">
        <v>0</v>
      </c>
      <c r="U3885" s="235">
        <f t="shared" si="420"/>
        <v>32536.1</v>
      </c>
      <c r="V3885" s="227">
        <f t="shared" si="421"/>
        <v>21672.991900000001</v>
      </c>
      <c r="W3885" s="227">
        <f t="shared" si="422"/>
        <v>20845.649233333334</v>
      </c>
      <c r="X3885" s="227">
        <f t="shared" si="425"/>
        <v>20514.666666666668</v>
      </c>
      <c r="Y3885" s="227">
        <f t="shared" si="423"/>
        <v>13355.8172</v>
      </c>
      <c r="Z3885" s="227">
        <f t="shared" si="424"/>
        <v>12684.888844444446</v>
      </c>
      <c r="AA3885" s="227">
        <f t="shared" si="426"/>
        <v>12181.694444444445</v>
      </c>
    </row>
    <row r="3886" spans="2:27" ht="13.5" hidden="1">
      <c r="B3886" s="232" t="s">
        <v>1110</v>
      </c>
      <c r="C3886" s="232" t="s">
        <v>1439</v>
      </c>
      <c r="D3886" s="232" t="s">
        <v>985</v>
      </c>
      <c r="E3886" s="232" t="s">
        <v>988</v>
      </c>
      <c r="F3886" s="232">
        <v>16</v>
      </c>
      <c r="G3886" s="232" t="s">
        <v>1364</v>
      </c>
      <c r="H3886" s="233">
        <v>5.57125</v>
      </c>
      <c r="I3886" s="233">
        <v>0</v>
      </c>
      <c r="J3886" s="233">
        <v>3.7111299999999998</v>
      </c>
      <c r="K3886" s="234">
        <v>15634</v>
      </c>
      <c r="L3886" s="233">
        <v>1.7847299999999999</v>
      </c>
      <c r="M3886" s="234">
        <v>30772</v>
      </c>
      <c r="N3886" s="233">
        <v>0</v>
      </c>
      <c r="O3886" s="233">
        <v>0</v>
      </c>
      <c r="P3886" s="233">
        <v>2.28695</v>
      </c>
      <c r="Q3886" s="234">
        <v>28541</v>
      </c>
      <c r="R3886" s="233">
        <v>1.0860300000000001</v>
      </c>
      <c r="S3886" s="234">
        <v>54818</v>
      </c>
      <c r="T3886" s="233">
        <v>0</v>
      </c>
      <c r="U3886" s="235">
        <f t="shared" si="420"/>
        <v>4067.0124999999998</v>
      </c>
      <c r="V3886" s="227">
        <f t="shared" si="421"/>
        <v>2709.1248999999998</v>
      </c>
      <c r="W3886" s="227">
        <f t="shared" si="422"/>
        <v>2605.6862333333329</v>
      </c>
      <c r="X3886" s="227">
        <f t="shared" si="425"/>
        <v>2564.3333333333335</v>
      </c>
      <c r="Y3886" s="227">
        <f t="shared" si="423"/>
        <v>1669.4735000000001</v>
      </c>
      <c r="Z3886" s="227">
        <f t="shared" si="424"/>
        <v>1585.6074555555556</v>
      </c>
      <c r="AA3886" s="227">
        <f t="shared" si="426"/>
        <v>1522.7222222222222</v>
      </c>
    </row>
    <row r="3887" spans="2:27" ht="13.5" hidden="1">
      <c r="B3887" s="232" t="s">
        <v>1110</v>
      </c>
      <c r="C3887" s="232" t="s">
        <v>1440</v>
      </c>
      <c r="D3887" s="232" t="s">
        <v>985</v>
      </c>
      <c r="E3887" s="232" t="s">
        <v>988</v>
      </c>
      <c r="F3887" s="232">
        <v>32</v>
      </c>
      <c r="G3887" s="232" t="s">
        <v>1369</v>
      </c>
      <c r="H3887" s="233">
        <v>11.1425</v>
      </c>
      <c r="I3887" s="233">
        <v>0</v>
      </c>
      <c r="J3887" s="233">
        <v>7.4222599999999996</v>
      </c>
      <c r="K3887" s="234">
        <v>31268</v>
      </c>
      <c r="L3887" s="233">
        <v>3.5694599999999999</v>
      </c>
      <c r="M3887" s="234">
        <v>61544</v>
      </c>
      <c r="N3887" s="233">
        <v>0</v>
      </c>
      <c r="O3887" s="233">
        <v>0</v>
      </c>
      <c r="P3887" s="233">
        <v>4.5739099999999997</v>
      </c>
      <c r="Q3887" s="234">
        <v>57082</v>
      </c>
      <c r="R3887" s="233">
        <v>2.1720700000000002</v>
      </c>
      <c r="S3887" s="234">
        <v>109635</v>
      </c>
      <c r="T3887" s="233">
        <v>0</v>
      </c>
      <c r="U3887" s="235">
        <f t="shared" si="420"/>
        <v>8134.0249999999996</v>
      </c>
      <c r="V3887" s="227">
        <f t="shared" si="421"/>
        <v>5418.2497999999996</v>
      </c>
      <c r="W3887" s="227">
        <f t="shared" si="422"/>
        <v>5211.3724666666658</v>
      </c>
      <c r="X3887" s="227">
        <f t="shared" si="425"/>
        <v>5128.666666666667</v>
      </c>
      <c r="Y3887" s="227">
        <f t="shared" si="423"/>
        <v>3338.9542999999999</v>
      </c>
      <c r="Z3887" s="227">
        <f t="shared" si="424"/>
        <v>3171.2222111111114</v>
      </c>
      <c r="AA3887" s="227">
        <f t="shared" si="426"/>
        <v>3045.4166666666665</v>
      </c>
    </row>
    <row r="3888" spans="2:27" ht="13.5" hidden="1">
      <c r="B3888" s="232" t="s">
        <v>1110</v>
      </c>
      <c r="C3888" s="232" t="s">
        <v>1441</v>
      </c>
      <c r="D3888" s="232" t="s">
        <v>985</v>
      </c>
      <c r="E3888" s="232" t="s">
        <v>988</v>
      </c>
      <c r="F3888" s="232">
        <v>128</v>
      </c>
      <c r="G3888" s="232" t="s">
        <v>1438</v>
      </c>
      <c r="H3888" s="233">
        <v>44.57</v>
      </c>
      <c r="I3888" s="233">
        <v>0</v>
      </c>
      <c r="J3888" s="233">
        <v>29.689029999999999</v>
      </c>
      <c r="K3888" s="234">
        <v>125074</v>
      </c>
      <c r="L3888" s="233">
        <v>14.27783</v>
      </c>
      <c r="M3888" s="234">
        <v>246176</v>
      </c>
      <c r="N3888" s="233">
        <v>0</v>
      </c>
      <c r="O3888" s="233">
        <v>0</v>
      </c>
      <c r="P3888" s="233">
        <v>18.295639999999999</v>
      </c>
      <c r="Q3888" s="234">
        <v>228328</v>
      </c>
      <c r="R3888" s="233">
        <v>8.6882800000000007</v>
      </c>
      <c r="S3888" s="234">
        <v>438541</v>
      </c>
      <c r="T3888" s="233">
        <v>0</v>
      </c>
      <c r="U3888" s="235">
        <f t="shared" si="420"/>
        <v>32536.1</v>
      </c>
      <c r="V3888" s="227">
        <f t="shared" si="421"/>
        <v>21672.991900000001</v>
      </c>
      <c r="W3888" s="227">
        <f t="shared" si="422"/>
        <v>20845.649233333334</v>
      </c>
      <c r="X3888" s="227">
        <f t="shared" si="425"/>
        <v>20514.666666666668</v>
      </c>
      <c r="Y3888" s="227">
        <f t="shared" si="423"/>
        <v>13355.8172</v>
      </c>
      <c r="Z3888" s="227">
        <f t="shared" si="424"/>
        <v>12684.888844444446</v>
      </c>
      <c r="AA3888" s="227">
        <f t="shared" si="426"/>
        <v>12181.694444444445</v>
      </c>
    </row>
    <row r="3889" spans="2:27" ht="13.5" hidden="1">
      <c r="B3889" s="232" t="s">
        <v>1110</v>
      </c>
      <c r="C3889" s="232" t="s">
        <v>1442</v>
      </c>
      <c r="D3889" s="232" t="s">
        <v>985</v>
      </c>
      <c r="E3889" s="232" t="s">
        <v>988</v>
      </c>
      <c r="F3889" s="232">
        <v>4</v>
      </c>
      <c r="G3889" s="232" t="s">
        <v>1316</v>
      </c>
      <c r="H3889" s="233">
        <v>1.3928100000000001</v>
      </c>
      <c r="I3889" s="233">
        <v>0</v>
      </c>
      <c r="J3889" s="233">
        <v>0.92778000000000005</v>
      </c>
      <c r="K3889" s="234">
        <v>3909</v>
      </c>
      <c r="L3889" s="233">
        <v>0.44618000000000002</v>
      </c>
      <c r="M3889" s="234">
        <v>7693</v>
      </c>
      <c r="N3889" s="233">
        <v>0</v>
      </c>
      <c r="O3889" s="233">
        <v>0</v>
      </c>
      <c r="P3889" s="233">
        <v>0.57174000000000003</v>
      </c>
      <c r="Q3889" s="234">
        <v>7135</v>
      </c>
      <c r="R3889" s="233">
        <v>0.27150999999999997</v>
      </c>
      <c r="S3889" s="234">
        <v>13704</v>
      </c>
      <c r="T3889" s="233">
        <v>0</v>
      </c>
      <c r="U3889" s="235">
        <f t="shared" si="420"/>
        <v>1016.7513000000001</v>
      </c>
      <c r="V3889" s="227">
        <f t="shared" si="421"/>
        <v>677.27940000000001</v>
      </c>
      <c r="W3889" s="227">
        <f t="shared" si="422"/>
        <v>651.46140000000003</v>
      </c>
      <c r="X3889" s="227">
        <f t="shared" si="425"/>
        <v>641.08333333333337</v>
      </c>
      <c r="Y3889" s="227">
        <f t="shared" si="423"/>
        <v>417.37020000000001</v>
      </c>
      <c r="Z3889" s="227">
        <f t="shared" si="424"/>
        <v>396.39674444444444</v>
      </c>
      <c r="AA3889" s="227">
        <f t="shared" si="426"/>
        <v>380.66666666666669</v>
      </c>
    </row>
    <row r="3890" spans="2:27" ht="13.5" hidden="1">
      <c r="B3890" s="232" t="s">
        <v>1110</v>
      </c>
      <c r="C3890" s="232" t="s">
        <v>912</v>
      </c>
      <c r="D3890" s="232" t="s">
        <v>985</v>
      </c>
      <c r="E3890" s="232" t="s">
        <v>988</v>
      </c>
      <c r="F3890" s="232">
        <v>48</v>
      </c>
      <c r="G3890" s="232" t="s">
        <v>1356</v>
      </c>
      <c r="H3890" s="233">
        <v>7.6079999999999997</v>
      </c>
      <c r="I3890" s="233">
        <v>0</v>
      </c>
      <c r="J3890" s="233">
        <v>5.61</v>
      </c>
      <c r="K3890" s="234">
        <v>23862</v>
      </c>
      <c r="L3890" s="233">
        <v>2.7240000000000002</v>
      </c>
      <c r="M3890" s="234">
        <v>47157</v>
      </c>
      <c r="N3890" s="233">
        <v>0</v>
      </c>
      <c r="O3890" s="233">
        <v>0</v>
      </c>
      <c r="P3890" s="233">
        <v>4.4550000000000001</v>
      </c>
      <c r="Q3890" s="234">
        <v>56350</v>
      </c>
      <c r="R3890" s="233">
        <v>2.1440000000000001</v>
      </c>
      <c r="S3890" s="234">
        <v>109420</v>
      </c>
      <c r="T3890" s="233">
        <v>0</v>
      </c>
      <c r="U3890" s="235">
        <f t="shared" si="420"/>
        <v>5553.84</v>
      </c>
      <c r="V3890" s="227">
        <f t="shared" si="421"/>
        <v>4095.3</v>
      </c>
      <c r="W3890" s="227">
        <f t="shared" si="422"/>
        <v>3977.0200000000004</v>
      </c>
      <c r="X3890" s="227">
        <f t="shared" si="425"/>
        <v>3929.75</v>
      </c>
      <c r="Y3890" s="227">
        <f t="shared" si="423"/>
        <v>3252.15</v>
      </c>
      <c r="Z3890" s="227">
        <f t="shared" si="424"/>
        <v>3130.3977777777782</v>
      </c>
      <c r="AA3890" s="227">
        <f t="shared" si="426"/>
        <v>3039.4444444444443</v>
      </c>
    </row>
    <row r="3891" spans="2:27" ht="13.5" hidden="1">
      <c r="B3891" s="232" t="s">
        <v>1110</v>
      </c>
      <c r="C3891" s="232" t="s">
        <v>913</v>
      </c>
      <c r="D3891" s="232" t="s">
        <v>985</v>
      </c>
      <c r="E3891" s="232" t="s">
        <v>988</v>
      </c>
      <c r="F3891" s="232">
        <v>8</v>
      </c>
      <c r="G3891" s="232" t="s">
        <v>1317</v>
      </c>
      <c r="H3891" s="233">
        <v>1.268</v>
      </c>
      <c r="I3891" s="233">
        <v>0</v>
      </c>
      <c r="J3891" s="233">
        <v>0.93500000000000005</v>
      </c>
      <c r="K3891" s="234">
        <v>3977</v>
      </c>
      <c r="L3891" s="233">
        <v>0.45400000000000001</v>
      </c>
      <c r="M3891" s="234">
        <v>7859</v>
      </c>
      <c r="N3891" s="233">
        <v>0</v>
      </c>
      <c r="O3891" s="233">
        <v>0</v>
      </c>
      <c r="P3891" s="233">
        <v>0.74199999999999999</v>
      </c>
      <c r="Q3891" s="234">
        <v>9392</v>
      </c>
      <c r="R3891" s="233">
        <v>0.35699999999999998</v>
      </c>
      <c r="S3891" s="234">
        <v>18237</v>
      </c>
      <c r="T3891" s="233">
        <v>0</v>
      </c>
      <c r="U3891" s="235">
        <f t="shared" si="420"/>
        <v>925.64</v>
      </c>
      <c r="V3891" s="227">
        <f t="shared" si="421"/>
        <v>682.55000000000007</v>
      </c>
      <c r="W3891" s="227">
        <f t="shared" si="422"/>
        <v>662.8366666666667</v>
      </c>
      <c r="X3891" s="227">
        <f t="shared" si="425"/>
        <v>654.91666666666663</v>
      </c>
      <c r="Y3891" s="227">
        <f t="shared" si="423"/>
        <v>541.66</v>
      </c>
      <c r="Z3891" s="227">
        <f t="shared" si="424"/>
        <v>521.49888888888893</v>
      </c>
      <c r="AA3891" s="227">
        <f t="shared" si="426"/>
        <v>506.58333333333331</v>
      </c>
    </row>
    <row r="3892" spans="2:27" ht="13.5" hidden="1">
      <c r="B3892" s="232" t="s">
        <v>1110</v>
      </c>
      <c r="C3892" s="232" t="s">
        <v>914</v>
      </c>
      <c r="D3892" s="232" t="s">
        <v>985</v>
      </c>
      <c r="E3892" s="232" t="s">
        <v>988</v>
      </c>
      <c r="F3892" s="232">
        <v>12</v>
      </c>
      <c r="G3892" s="232" t="s">
        <v>1308</v>
      </c>
      <c r="H3892" s="233">
        <v>1.9019999999999999</v>
      </c>
      <c r="I3892" s="233">
        <v>0</v>
      </c>
      <c r="J3892" s="233">
        <v>1.403</v>
      </c>
      <c r="K3892" s="234">
        <v>5966</v>
      </c>
      <c r="L3892" s="233">
        <v>0.68100000000000005</v>
      </c>
      <c r="M3892" s="234">
        <v>11789</v>
      </c>
      <c r="N3892" s="233">
        <v>0</v>
      </c>
      <c r="O3892" s="233">
        <v>0</v>
      </c>
      <c r="P3892" s="233">
        <v>1.1140000000000001</v>
      </c>
      <c r="Q3892" s="234">
        <v>14088</v>
      </c>
      <c r="R3892" s="233">
        <v>0.53600000000000003</v>
      </c>
      <c r="S3892" s="234">
        <v>27355</v>
      </c>
      <c r="T3892" s="233">
        <v>0</v>
      </c>
      <c r="U3892" s="235">
        <f t="shared" si="420"/>
        <v>1388.46</v>
      </c>
      <c r="V3892" s="227">
        <f t="shared" si="421"/>
        <v>1024.19</v>
      </c>
      <c r="W3892" s="227">
        <f t="shared" si="422"/>
        <v>994.29666666666674</v>
      </c>
      <c r="X3892" s="227">
        <f t="shared" si="425"/>
        <v>982.41666666666663</v>
      </c>
      <c r="Y3892" s="227">
        <f t="shared" si="423"/>
        <v>813.22</v>
      </c>
      <c r="Z3892" s="227">
        <f t="shared" si="424"/>
        <v>782.61333333333334</v>
      </c>
      <c r="AA3892" s="227">
        <f t="shared" si="426"/>
        <v>759.86111111111109</v>
      </c>
    </row>
    <row r="3893" spans="2:27" ht="13.5" hidden="1">
      <c r="B3893" s="232" t="s">
        <v>1110</v>
      </c>
      <c r="C3893" s="232" t="s">
        <v>915</v>
      </c>
      <c r="D3893" s="232" t="s">
        <v>985</v>
      </c>
      <c r="E3893" s="232" t="s">
        <v>988</v>
      </c>
      <c r="F3893" s="232">
        <v>24</v>
      </c>
      <c r="G3893" s="232" t="s">
        <v>1310</v>
      </c>
      <c r="H3893" s="233">
        <v>3.8039999999999998</v>
      </c>
      <c r="I3893" s="233">
        <v>0</v>
      </c>
      <c r="J3893" s="233">
        <v>2.8050000000000002</v>
      </c>
      <c r="K3893" s="234">
        <v>11931</v>
      </c>
      <c r="L3893" s="233">
        <v>1.3620000000000001</v>
      </c>
      <c r="M3893" s="234">
        <v>23578</v>
      </c>
      <c r="N3893" s="233">
        <v>0</v>
      </c>
      <c r="O3893" s="233">
        <v>0</v>
      </c>
      <c r="P3893" s="233">
        <v>2.2269999999999999</v>
      </c>
      <c r="Q3893" s="234">
        <v>28175</v>
      </c>
      <c r="R3893" s="233">
        <v>1.0720000000000001</v>
      </c>
      <c r="S3893" s="234">
        <v>54710</v>
      </c>
      <c r="T3893" s="233">
        <v>0</v>
      </c>
      <c r="U3893" s="235">
        <f t="shared" si="420"/>
        <v>2776.92</v>
      </c>
      <c r="V3893" s="227">
        <f t="shared" si="421"/>
        <v>2047.65</v>
      </c>
      <c r="W3893" s="227">
        <f t="shared" si="422"/>
        <v>1988.5100000000002</v>
      </c>
      <c r="X3893" s="227">
        <f t="shared" si="425"/>
        <v>1964.8333333333333</v>
      </c>
      <c r="Y3893" s="227">
        <f t="shared" si="423"/>
        <v>1625.7099999999998</v>
      </c>
      <c r="Z3893" s="227">
        <f t="shared" si="424"/>
        <v>1565.1988888888891</v>
      </c>
      <c r="AA3893" s="227">
        <f t="shared" si="426"/>
        <v>1519.7222222222222</v>
      </c>
    </row>
    <row r="3894" spans="2:27" ht="13.5" hidden="1">
      <c r="B3894" s="232" t="s">
        <v>1110</v>
      </c>
      <c r="C3894" s="232" t="s">
        <v>916</v>
      </c>
      <c r="D3894" s="232" t="s">
        <v>985</v>
      </c>
      <c r="E3894" s="232" t="s">
        <v>988</v>
      </c>
      <c r="F3894" s="232">
        <v>2</v>
      </c>
      <c r="G3894" s="232" t="s">
        <v>1311</v>
      </c>
      <c r="H3894" s="233">
        <v>0.317</v>
      </c>
      <c r="I3894" s="233">
        <v>0</v>
      </c>
      <c r="J3894" s="233">
        <v>0.23400000000000001</v>
      </c>
      <c r="K3894" s="234">
        <v>994</v>
      </c>
      <c r="L3894" s="233">
        <v>0.114</v>
      </c>
      <c r="M3894" s="234">
        <v>1965</v>
      </c>
      <c r="N3894" s="233">
        <v>0</v>
      </c>
      <c r="O3894" s="233">
        <v>0</v>
      </c>
      <c r="P3894" s="233">
        <v>0.186</v>
      </c>
      <c r="Q3894" s="234">
        <v>2348</v>
      </c>
      <c r="R3894" s="233">
        <v>8.8999999999999996E-2</v>
      </c>
      <c r="S3894" s="234">
        <v>4559</v>
      </c>
      <c r="T3894" s="233">
        <v>0</v>
      </c>
      <c r="U3894" s="235">
        <f t="shared" si="420"/>
        <v>231.41</v>
      </c>
      <c r="V3894" s="227">
        <f t="shared" si="421"/>
        <v>170.82000000000002</v>
      </c>
      <c r="W3894" s="227">
        <f t="shared" si="422"/>
        <v>166.05333333333334</v>
      </c>
      <c r="X3894" s="227">
        <f t="shared" si="425"/>
        <v>163.75</v>
      </c>
      <c r="Y3894" s="227">
        <f t="shared" si="423"/>
        <v>135.78</v>
      </c>
      <c r="Z3894" s="227">
        <f t="shared" si="424"/>
        <v>130.19222222222223</v>
      </c>
      <c r="AA3894" s="227">
        <f t="shared" si="426"/>
        <v>126.63888888888889</v>
      </c>
    </row>
    <row r="3895" spans="2:27" ht="13.5" hidden="1">
      <c r="B3895" s="232" t="s">
        <v>1110</v>
      </c>
      <c r="C3895" s="232" t="s">
        <v>917</v>
      </c>
      <c r="D3895" s="232" t="s">
        <v>985</v>
      </c>
      <c r="E3895" s="232" t="s">
        <v>988</v>
      </c>
      <c r="F3895" s="232">
        <v>48</v>
      </c>
      <c r="G3895" s="232" t="s">
        <v>1356</v>
      </c>
      <c r="H3895" s="233">
        <v>7.6079999999999997</v>
      </c>
      <c r="I3895" s="233">
        <v>0</v>
      </c>
      <c r="J3895" s="233">
        <v>5.61</v>
      </c>
      <c r="K3895" s="234">
        <v>23862</v>
      </c>
      <c r="L3895" s="233">
        <v>2.7240000000000002</v>
      </c>
      <c r="M3895" s="234">
        <v>47157</v>
      </c>
      <c r="N3895" s="233">
        <v>0</v>
      </c>
      <c r="O3895" s="233">
        <v>0</v>
      </c>
      <c r="P3895" s="233">
        <v>4.4550000000000001</v>
      </c>
      <c r="Q3895" s="234">
        <v>56350</v>
      </c>
      <c r="R3895" s="233">
        <v>2.1440000000000001</v>
      </c>
      <c r="S3895" s="234">
        <v>109420</v>
      </c>
      <c r="T3895" s="233">
        <v>0</v>
      </c>
      <c r="U3895" s="235">
        <f t="shared" si="420"/>
        <v>5553.84</v>
      </c>
      <c r="V3895" s="227">
        <f t="shared" si="421"/>
        <v>4095.3</v>
      </c>
      <c r="W3895" s="227">
        <f t="shared" si="422"/>
        <v>3977.0200000000004</v>
      </c>
      <c r="X3895" s="227">
        <f t="shared" si="425"/>
        <v>3929.75</v>
      </c>
      <c r="Y3895" s="227">
        <f t="shared" si="423"/>
        <v>3252.15</v>
      </c>
      <c r="Z3895" s="227">
        <f t="shared" si="424"/>
        <v>3130.3977777777782</v>
      </c>
      <c r="AA3895" s="227">
        <f t="shared" si="426"/>
        <v>3039.4444444444443</v>
      </c>
    </row>
    <row r="3896" spans="2:27" ht="13.5" hidden="1">
      <c r="B3896" s="232" t="s">
        <v>1110</v>
      </c>
      <c r="C3896" s="232" t="s">
        <v>918</v>
      </c>
      <c r="D3896" s="232" t="s">
        <v>985</v>
      </c>
      <c r="E3896" s="232" t="s">
        <v>988</v>
      </c>
      <c r="F3896" s="232">
        <v>4</v>
      </c>
      <c r="G3896" s="232" t="s">
        <v>1312</v>
      </c>
      <c r="H3896" s="233">
        <v>0.63400000000000001</v>
      </c>
      <c r="I3896" s="233">
        <v>0</v>
      </c>
      <c r="J3896" s="233">
        <v>0.46800000000000003</v>
      </c>
      <c r="K3896" s="234">
        <v>1989</v>
      </c>
      <c r="L3896" s="233">
        <v>0.22700000000000001</v>
      </c>
      <c r="M3896" s="234">
        <v>3930</v>
      </c>
      <c r="N3896" s="233">
        <v>0</v>
      </c>
      <c r="O3896" s="233">
        <v>0</v>
      </c>
      <c r="P3896" s="233">
        <v>0.371</v>
      </c>
      <c r="Q3896" s="234">
        <v>4696</v>
      </c>
      <c r="R3896" s="233">
        <v>0.17899999999999999</v>
      </c>
      <c r="S3896" s="234">
        <v>9118</v>
      </c>
      <c r="T3896" s="233">
        <v>0</v>
      </c>
      <c r="U3896" s="235">
        <f t="shared" si="420"/>
        <v>462.82</v>
      </c>
      <c r="V3896" s="227">
        <f t="shared" si="421"/>
        <v>341.64000000000004</v>
      </c>
      <c r="W3896" s="227">
        <f t="shared" si="422"/>
        <v>331.46000000000004</v>
      </c>
      <c r="X3896" s="227">
        <f t="shared" si="425"/>
        <v>327.5</v>
      </c>
      <c r="Y3896" s="227">
        <f t="shared" si="423"/>
        <v>270.83</v>
      </c>
      <c r="Z3896" s="227">
        <f t="shared" si="424"/>
        <v>261.11444444444442</v>
      </c>
      <c r="AA3896" s="227">
        <f t="shared" si="426"/>
        <v>253.27777777777777</v>
      </c>
    </row>
    <row r="3897" spans="2:27" ht="13.5" hidden="1">
      <c r="B3897" s="232" t="s">
        <v>1110</v>
      </c>
      <c r="C3897" s="232" t="s">
        <v>579</v>
      </c>
      <c r="D3897" s="232" t="s">
        <v>968</v>
      </c>
      <c r="E3897" s="232" t="s">
        <v>988</v>
      </c>
      <c r="F3897" s="232">
        <v>8</v>
      </c>
      <c r="G3897" s="232" t="s">
        <v>1299</v>
      </c>
      <c r="H3897" s="233">
        <v>3.8220000000000001</v>
      </c>
      <c r="I3897" s="233">
        <v>0</v>
      </c>
      <c r="J3897" s="233">
        <v>3.6749999999999998</v>
      </c>
      <c r="K3897" s="234">
        <v>16110</v>
      </c>
      <c r="L3897" s="233">
        <v>1.839</v>
      </c>
      <c r="M3897" s="234">
        <v>32165</v>
      </c>
      <c r="N3897" s="233">
        <v>0</v>
      </c>
      <c r="O3897" s="233">
        <v>0</v>
      </c>
      <c r="P3897" s="233">
        <v>3.6059999999999999</v>
      </c>
      <c r="Q3897" s="234">
        <v>47317</v>
      </c>
      <c r="R3897" s="233">
        <v>1.8009999999999999</v>
      </c>
      <c r="S3897" s="234">
        <v>94267</v>
      </c>
      <c r="T3897" s="233">
        <v>0</v>
      </c>
      <c r="U3897" s="235">
        <f t="shared" si="420"/>
        <v>2790.06</v>
      </c>
      <c r="V3897" s="227">
        <f t="shared" si="421"/>
        <v>2682.75</v>
      </c>
      <c r="W3897" s="227">
        <f t="shared" si="422"/>
        <v>2684.9700000000003</v>
      </c>
      <c r="X3897" s="227">
        <f t="shared" si="425"/>
        <v>2680.4166666666665</v>
      </c>
      <c r="Y3897" s="227">
        <f t="shared" si="423"/>
        <v>2632.38</v>
      </c>
      <c r="Z3897" s="227">
        <f t="shared" si="424"/>
        <v>2629.0911111111109</v>
      </c>
      <c r="AA3897" s="227">
        <f t="shared" si="426"/>
        <v>2618.5277777777778</v>
      </c>
    </row>
    <row r="3898" spans="2:27" ht="13.5" hidden="1">
      <c r="B3898" s="232" t="s">
        <v>1110</v>
      </c>
      <c r="C3898" s="232" t="s">
        <v>593</v>
      </c>
      <c r="D3898" s="232" t="s">
        <v>968</v>
      </c>
      <c r="E3898" s="232" t="s">
        <v>988</v>
      </c>
      <c r="F3898" s="232">
        <v>16</v>
      </c>
      <c r="G3898" s="232" t="s">
        <v>1301</v>
      </c>
      <c r="H3898" s="233">
        <v>7.6429999999999998</v>
      </c>
      <c r="I3898" s="233">
        <v>0</v>
      </c>
      <c r="J3898" s="233">
        <v>7.3490000000000002</v>
      </c>
      <c r="K3898" s="234">
        <v>32219</v>
      </c>
      <c r="L3898" s="233">
        <v>3.6779999999999999</v>
      </c>
      <c r="M3898" s="234">
        <v>64330</v>
      </c>
      <c r="N3898" s="233">
        <v>0</v>
      </c>
      <c r="O3898" s="233">
        <v>0</v>
      </c>
      <c r="P3898" s="233">
        <v>7.2110000000000003</v>
      </c>
      <c r="Q3898" s="234">
        <v>94621</v>
      </c>
      <c r="R3898" s="233">
        <v>3.601</v>
      </c>
      <c r="S3898" s="234">
        <v>188509</v>
      </c>
      <c r="T3898" s="233">
        <v>0</v>
      </c>
      <c r="U3898" s="235">
        <f t="shared" si="420"/>
        <v>5579.3899999999994</v>
      </c>
      <c r="V3898" s="227">
        <f t="shared" si="421"/>
        <v>5364.77</v>
      </c>
      <c r="W3898" s="227">
        <f t="shared" si="422"/>
        <v>5369.8566666666666</v>
      </c>
      <c r="X3898" s="227">
        <f t="shared" si="425"/>
        <v>5360.833333333333</v>
      </c>
      <c r="Y3898" s="227">
        <f t="shared" si="423"/>
        <v>5264.0300000000007</v>
      </c>
      <c r="Z3898" s="227">
        <f t="shared" si="424"/>
        <v>5257.0911111111109</v>
      </c>
      <c r="AA3898" s="227">
        <f t="shared" si="426"/>
        <v>5236.3611111111113</v>
      </c>
    </row>
    <row r="3899" spans="2:27" ht="13.5" hidden="1">
      <c r="B3899" s="232" t="s">
        <v>1110</v>
      </c>
      <c r="C3899" s="232" t="s">
        <v>604</v>
      </c>
      <c r="D3899" s="232" t="s">
        <v>968</v>
      </c>
      <c r="E3899" s="232" t="s">
        <v>988</v>
      </c>
      <c r="F3899" s="232">
        <v>36</v>
      </c>
      <c r="G3899" s="232" t="s">
        <v>1303</v>
      </c>
      <c r="H3899" s="233">
        <v>16.971</v>
      </c>
      <c r="I3899" s="233">
        <v>0</v>
      </c>
      <c r="J3899" s="233">
        <v>16.382000000000001</v>
      </c>
      <c r="K3899" s="234">
        <v>71819</v>
      </c>
      <c r="L3899" s="233">
        <v>8.1980000000000004</v>
      </c>
      <c r="M3899" s="234">
        <v>143420</v>
      </c>
      <c r="N3899" s="233">
        <v>0</v>
      </c>
      <c r="O3899" s="233">
        <v>0</v>
      </c>
      <c r="P3899" s="233">
        <v>16.106000000000002</v>
      </c>
      <c r="Q3899" s="234">
        <v>211370</v>
      </c>
      <c r="R3899" s="233">
        <v>8.0429999999999993</v>
      </c>
      <c r="S3899" s="234">
        <v>421274</v>
      </c>
      <c r="T3899" s="233">
        <v>0</v>
      </c>
      <c r="U3899" s="235">
        <f t="shared" si="420"/>
        <v>12388.83</v>
      </c>
      <c r="V3899" s="227">
        <f t="shared" si="421"/>
        <v>11958.86</v>
      </c>
      <c r="W3899" s="227">
        <f t="shared" si="422"/>
        <v>11969.456666666667</v>
      </c>
      <c r="X3899" s="227">
        <f t="shared" si="425"/>
        <v>11951.666666666666</v>
      </c>
      <c r="Y3899" s="227">
        <f t="shared" si="423"/>
        <v>11757.380000000001</v>
      </c>
      <c r="Z3899" s="227">
        <f t="shared" si="424"/>
        <v>11742.778888888888</v>
      </c>
      <c r="AA3899" s="227">
        <f t="shared" si="426"/>
        <v>11702.055555555555</v>
      </c>
    </row>
    <row r="3900" spans="2:27" ht="13.5" hidden="1">
      <c r="B3900" s="232" t="s">
        <v>1110</v>
      </c>
      <c r="C3900" s="232" t="s">
        <v>623</v>
      </c>
      <c r="D3900" s="232" t="s">
        <v>968</v>
      </c>
      <c r="E3900" s="232" t="s">
        <v>988</v>
      </c>
      <c r="F3900" s="232">
        <v>4</v>
      </c>
      <c r="G3900" s="232" t="s">
        <v>1307</v>
      </c>
      <c r="H3900" s="233">
        <v>1.911</v>
      </c>
      <c r="I3900" s="233">
        <v>0</v>
      </c>
      <c r="J3900" s="233">
        <v>1.837</v>
      </c>
      <c r="K3900" s="234">
        <v>8055</v>
      </c>
      <c r="L3900" s="233">
        <v>0.92</v>
      </c>
      <c r="M3900" s="234">
        <v>16082</v>
      </c>
      <c r="N3900" s="233">
        <v>0</v>
      </c>
      <c r="O3900" s="233">
        <v>0</v>
      </c>
      <c r="P3900" s="233">
        <v>1.8029999999999999</v>
      </c>
      <c r="Q3900" s="234">
        <v>23652</v>
      </c>
      <c r="R3900" s="233">
        <v>0.9</v>
      </c>
      <c r="S3900" s="234">
        <v>47121</v>
      </c>
      <c r="T3900" s="233">
        <v>0</v>
      </c>
      <c r="U3900" s="235">
        <f t="shared" si="420"/>
        <v>1395.03</v>
      </c>
      <c r="V3900" s="227">
        <f t="shared" si="421"/>
        <v>1341.01</v>
      </c>
      <c r="W3900" s="227">
        <f t="shared" si="422"/>
        <v>1342.85</v>
      </c>
      <c r="X3900" s="227">
        <f t="shared" si="425"/>
        <v>1340.1666666666667</v>
      </c>
      <c r="Y3900" s="227">
        <f t="shared" si="423"/>
        <v>1316.19</v>
      </c>
      <c r="Z3900" s="227">
        <f t="shared" si="424"/>
        <v>1314</v>
      </c>
      <c r="AA3900" s="227">
        <f t="shared" si="426"/>
        <v>1308.9166666666667</v>
      </c>
    </row>
    <row r="3901" spans="2:27" ht="13.5" hidden="1">
      <c r="B3901" s="232" t="s">
        <v>1110</v>
      </c>
      <c r="C3901" s="232" t="s">
        <v>635</v>
      </c>
      <c r="D3901" s="232" t="s">
        <v>968</v>
      </c>
      <c r="E3901" s="232" t="s">
        <v>988</v>
      </c>
      <c r="F3901" s="232">
        <v>48</v>
      </c>
      <c r="G3901" s="232" t="s">
        <v>1308</v>
      </c>
      <c r="H3901" s="233">
        <v>22.512</v>
      </c>
      <c r="I3901" s="233">
        <v>0</v>
      </c>
      <c r="J3901" s="233">
        <v>21.66</v>
      </c>
      <c r="K3901" s="234">
        <v>94566</v>
      </c>
      <c r="L3901" s="233">
        <v>10.795</v>
      </c>
      <c r="M3901" s="234">
        <v>188890</v>
      </c>
      <c r="N3901" s="233">
        <v>0</v>
      </c>
      <c r="O3901" s="233">
        <v>0</v>
      </c>
      <c r="P3901" s="233">
        <v>21.202999999999999</v>
      </c>
      <c r="Q3901" s="234">
        <v>277643</v>
      </c>
      <c r="R3901" s="233">
        <v>10.565</v>
      </c>
      <c r="S3901" s="234">
        <v>553833</v>
      </c>
      <c r="T3901" s="233">
        <v>0</v>
      </c>
      <c r="U3901" s="235">
        <f t="shared" si="420"/>
        <v>16433.760000000002</v>
      </c>
      <c r="V3901" s="227">
        <f t="shared" si="421"/>
        <v>15811.8</v>
      </c>
      <c r="W3901" s="227">
        <f t="shared" si="422"/>
        <v>15760.85</v>
      </c>
      <c r="X3901" s="227">
        <f t="shared" si="425"/>
        <v>15740.833333333334</v>
      </c>
      <c r="Y3901" s="227">
        <f t="shared" si="423"/>
        <v>15478.189999999999</v>
      </c>
      <c r="Z3901" s="227">
        <f t="shared" si="424"/>
        <v>15424.755555555555</v>
      </c>
      <c r="AA3901" s="227">
        <f t="shared" si="426"/>
        <v>15384.25</v>
      </c>
    </row>
    <row r="3902" spans="2:27" ht="13.5" hidden="1">
      <c r="B3902" s="232" t="s">
        <v>1110</v>
      </c>
      <c r="C3902" s="232" t="s">
        <v>643</v>
      </c>
      <c r="D3902" s="232" t="s">
        <v>968</v>
      </c>
      <c r="E3902" s="232" t="s">
        <v>988</v>
      </c>
      <c r="F3902" s="232">
        <v>72</v>
      </c>
      <c r="G3902" s="232" t="s">
        <v>1309</v>
      </c>
      <c r="H3902" s="233">
        <v>33.768000000000001</v>
      </c>
      <c r="I3902" s="233">
        <v>0</v>
      </c>
      <c r="J3902" s="233">
        <v>32.488999999999997</v>
      </c>
      <c r="K3902" s="234">
        <v>141849</v>
      </c>
      <c r="L3902" s="233">
        <v>16.193000000000001</v>
      </c>
      <c r="M3902" s="234">
        <v>283335</v>
      </c>
      <c r="N3902" s="233">
        <v>0</v>
      </c>
      <c r="O3902" s="233">
        <v>0</v>
      </c>
      <c r="P3902" s="233">
        <v>31.805</v>
      </c>
      <c r="Q3902" s="234">
        <v>416464</v>
      </c>
      <c r="R3902" s="233">
        <v>15.847</v>
      </c>
      <c r="S3902" s="234">
        <v>830749</v>
      </c>
      <c r="T3902" s="233">
        <v>0</v>
      </c>
      <c r="U3902" s="235">
        <f t="shared" si="420"/>
        <v>24650.639999999999</v>
      </c>
      <c r="V3902" s="227">
        <f t="shared" si="421"/>
        <v>23716.969999999998</v>
      </c>
      <c r="W3902" s="227">
        <f t="shared" si="422"/>
        <v>23641.64</v>
      </c>
      <c r="X3902" s="227">
        <f t="shared" si="425"/>
        <v>23611.25</v>
      </c>
      <c r="Y3902" s="227">
        <f t="shared" si="423"/>
        <v>23217.65</v>
      </c>
      <c r="Z3902" s="227">
        <f t="shared" si="424"/>
        <v>23136.754444444443</v>
      </c>
      <c r="AA3902" s="227">
        <f t="shared" si="426"/>
        <v>23076.361111111109</v>
      </c>
    </row>
    <row r="3903" spans="2:27" ht="13.5" hidden="1">
      <c r="B3903" s="232" t="s">
        <v>1110</v>
      </c>
      <c r="C3903" s="232" t="s">
        <v>649</v>
      </c>
      <c r="D3903" s="232" t="s">
        <v>968</v>
      </c>
      <c r="E3903" s="232" t="s">
        <v>988</v>
      </c>
      <c r="F3903" s="232">
        <v>96</v>
      </c>
      <c r="G3903" s="232" t="s">
        <v>1310</v>
      </c>
      <c r="H3903" s="233">
        <v>45.024000000000001</v>
      </c>
      <c r="I3903" s="233">
        <v>0</v>
      </c>
      <c r="J3903" s="233">
        <v>43.319000000000003</v>
      </c>
      <c r="K3903" s="234">
        <v>189132</v>
      </c>
      <c r="L3903" s="233">
        <v>21.59</v>
      </c>
      <c r="M3903" s="234">
        <v>377779</v>
      </c>
      <c r="N3903" s="233">
        <v>0</v>
      </c>
      <c r="O3903" s="233">
        <v>0</v>
      </c>
      <c r="P3903" s="233">
        <v>42.406999999999996</v>
      </c>
      <c r="Q3903" s="234">
        <v>555286</v>
      </c>
      <c r="R3903" s="233">
        <v>21.13</v>
      </c>
      <c r="S3903" s="234">
        <v>1107665</v>
      </c>
      <c r="T3903" s="233">
        <v>0</v>
      </c>
      <c r="U3903" s="235">
        <f t="shared" si="420"/>
        <v>32867.520000000004</v>
      </c>
      <c r="V3903" s="227">
        <f t="shared" si="421"/>
        <v>31622.870000000003</v>
      </c>
      <c r="W3903" s="227">
        <f t="shared" si="422"/>
        <v>31521.7</v>
      </c>
      <c r="X3903" s="227">
        <f t="shared" si="425"/>
        <v>31481.583333333332</v>
      </c>
      <c r="Y3903" s="227">
        <f t="shared" si="423"/>
        <v>30957.109999999997</v>
      </c>
      <c r="Z3903" s="227">
        <f t="shared" si="424"/>
        <v>30849.511111111111</v>
      </c>
      <c r="AA3903" s="227">
        <f t="shared" si="426"/>
        <v>30768.472222222223</v>
      </c>
    </row>
    <row r="3904" spans="2:27" ht="13.5" hidden="1">
      <c r="B3904" s="232" t="s">
        <v>1110</v>
      </c>
      <c r="C3904" s="232" t="s">
        <v>654</v>
      </c>
      <c r="D3904" s="232" t="s">
        <v>968</v>
      </c>
      <c r="E3904" s="232" t="s">
        <v>988</v>
      </c>
      <c r="F3904" s="232">
        <v>8</v>
      </c>
      <c r="G3904" s="232" t="s">
        <v>1311</v>
      </c>
      <c r="H3904" s="233">
        <v>3.7519999999999998</v>
      </c>
      <c r="I3904" s="233">
        <v>0</v>
      </c>
      <c r="J3904" s="233">
        <v>3.61</v>
      </c>
      <c r="K3904" s="234">
        <v>15761</v>
      </c>
      <c r="L3904" s="233">
        <v>1.7989999999999999</v>
      </c>
      <c r="M3904" s="234">
        <v>31482</v>
      </c>
      <c r="N3904" s="233">
        <v>0</v>
      </c>
      <c r="O3904" s="233">
        <v>0</v>
      </c>
      <c r="P3904" s="233">
        <v>3.5339999999999998</v>
      </c>
      <c r="Q3904" s="234">
        <v>46274</v>
      </c>
      <c r="R3904" s="233">
        <v>1.7609999999999999</v>
      </c>
      <c r="S3904" s="234">
        <v>92305</v>
      </c>
      <c r="T3904" s="233">
        <v>0</v>
      </c>
      <c r="U3904" s="235">
        <f t="shared" si="420"/>
        <v>2738.96</v>
      </c>
      <c r="V3904" s="227">
        <f t="shared" si="421"/>
        <v>2635.2999999999997</v>
      </c>
      <c r="W3904" s="227">
        <f t="shared" si="422"/>
        <v>2626.6866666666665</v>
      </c>
      <c r="X3904" s="227">
        <f t="shared" si="425"/>
        <v>2623.5</v>
      </c>
      <c r="Y3904" s="227">
        <f t="shared" si="423"/>
        <v>2579.8199999999997</v>
      </c>
      <c r="Z3904" s="227">
        <f t="shared" si="424"/>
        <v>2570.9188888888889</v>
      </c>
      <c r="AA3904" s="227">
        <f t="shared" si="426"/>
        <v>2564.0277777777778</v>
      </c>
    </row>
    <row r="3905" spans="2:27" ht="13.5" hidden="1">
      <c r="B3905" s="232" t="s">
        <v>1110</v>
      </c>
      <c r="C3905" s="232" t="s">
        <v>660</v>
      </c>
      <c r="D3905" s="232" t="s">
        <v>968</v>
      </c>
      <c r="E3905" s="232" t="s">
        <v>988</v>
      </c>
      <c r="F3905" s="232">
        <v>16</v>
      </c>
      <c r="G3905" s="232" t="s">
        <v>1312</v>
      </c>
      <c r="H3905" s="233">
        <v>7.5039999999999996</v>
      </c>
      <c r="I3905" s="233">
        <v>0</v>
      </c>
      <c r="J3905" s="233">
        <v>7.22</v>
      </c>
      <c r="K3905" s="234">
        <v>31522</v>
      </c>
      <c r="L3905" s="233">
        <v>3.5979999999999999</v>
      </c>
      <c r="M3905" s="234">
        <v>62963</v>
      </c>
      <c r="N3905" s="233">
        <v>0</v>
      </c>
      <c r="O3905" s="233">
        <v>0</v>
      </c>
      <c r="P3905" s="233">
        <v>7.0679999999999996</v>
      </c>
      <c r="Q3905" s="234">
        <v>92548</v>
      </c>
      <c r="R3905" s="233">
        <v>3.5219999999999998</v>
      </c>
      <c r="S3905" s="234">
        <v>184611</v>
      </c>
      <c r="T3905" s="233">
        <v>0</v>
      </c>
      <c r="U3905" s="235">
        <f t="shared" si="420"/>
        <v>5477.92</v>
      </c>
      <c r="V3905" s="227">
        <f t="shared" si="421"/>
        <v>5270.5999999999995</v>
      </c>
      <c r="W3905" s="227">
        <f t="shared" si="422"/>
        <v>5253.373333333333</v>
      </c>
      <c r="X3905" s="227">
        <f t="shared" si="425"/>
        <v>5246.916666666667</v>
      </c>
      <c r="Y3905" s="227">
        <f t="shared" si="423"/>
        <v>5159.6399999999994</v>
      </c>
      <c r="Z3905" s="227">
        <f t="shared" si="424"/>
        <v>5141.8377777777778</v>
      </c>
      <c r="AA3905" s="227">
        <f t="shared" si="426"/>
        <v>5128.083333333333</v>
      </c>
    </row>
    <row r="3906" spans="2:27" ht="13.5" hidden="1">
      <c r="B3906" s="232" t="s">
        <v>1110</v>
      </c>
      <c r="C3906" s="232" t="s">
        <v>666</v>
      </c>
      <c r="D3906" s="232" t="s">
        <v>968</v>
      </c>
      <c r="E3906" s="232" t="s">
        <v>988</v>
      </c>
      <c r="F3906" s="232">
        <v>36</v>
      </c>
      <c r="G3906" s="232" t="s">
        <v>1313</v>
      </c>
      <c r="H3906" s="233">
        <v>16.884</v>
      </c>
      <c r="I3906" s="233">
        <v>0</v>
      </c>
      <c r="J3906" s="233">
        <v>16.245000000000001</v>
      </c>
      <c r="K3906" s="234">
        <v>70924</v>
      </c>
      <c r="L3906" s="233">
        <v>8.0960000000000001</v>
      </c>
      <c r="M3906" s="234">
        <v>141667</v>
      </c>
      <c r="N3906" s="233">
        <v>0</v>
      </c>
      <c r="O3906" s="233">
        <v>0</v>
      </c>
      <c r="P3906" s="233">
        <v>15.901999999999999</v>
      </c>
      <c r="Q3906" s="234">
        <v>208232</v>
      </c>
      <c r="R3906" s="233">
        <v>7.9240000000000004</v>
      </c>
      <c r="S3906" s="234">
        <v>415375</v>
      </c>
      <c r="T3906" s="233">
        <v>0</v>
      </c>
      <c r="U3906" s="235">
        <f t="shared" si="420"/>
        <v>12325.32</v>
      </c>
      <c r="V3906" s="227">
        <f t="shared" si="421"/>
        <v>11858.85</v>
      </c>
      <c r="W3906" s="227">
        <f t="shared" si="422"/>
        <v>11820.413333333334</v>
      </c>
      <c r="X3906" s="227">
        <f t="shared" si="425"/>
        <v>11805.583333333334</v>
      </c>
      <c r="Y3906" s="227">
        <f t="shared" si="423"/>
        <v>11608.46</v>
      </c>
      <c r="Z3906" s="227">
        <f t="shared" si="424"/>
        <v>11568.742222222223</v>
      </c>
      <c r="AA3906" s="227">
        <f t="shared" si="426"/>
        <v>11538.194444444445</v>
      </c>
    </row>
    <row r="3907" spans="2:27" ht="13.5" hidden="1">
      <c r="B3907" s="232" t="s">
        <v>1110</v>
      </c>
      <c r="C3907" s="232" t="s">
        <v>676</v>
      </c>
      <c r="D3907" s="232" t="s">
        <v>968</v>
      </c>
      <c r="E3907" s="232" t="s">
        <v>988</v>
      </c>
      <c r="F3907" s="232">
        <v>96</v>
      </c>
      <c r="G3907" s="232" t="s">
        <v>1310</v>
      </c>
      <c r="H3907" s="233">
        <v>45.024000000000001</v>
      </c>
      <c r="I3907" s="233">
        <v>0</v>
      </c>
      <c r="J3907" s="233">
        <v>43.319000000000003</v>
      </c>
      <c r="K3907" s="234">
        <v>189132</v>
      </c>
      <c r="L3907" s="233">
        <v>21.59</v>
      </c>
      <c r="M3907" s="234">
        <v>377779</v>
      </c>
      <c r="N3907" s="233">
        <v>0</v>
      </c>
      <c r="O3907" s="233">
        <v>0</v>
      </c>
      <c r="P3907" s="233">
        <v>42.406999999999996</v>
      </c>
      <c r="Q3907" s="234">
        <v>555286</v>
      </c>
      <c r="R3907" s="233">
        <v>21.13</v>
      </c>
      <c r="S3907" s="234">
        <v>1107665</v>
      </c>
      <c r="T3907" s="233">
        <v>0</v>
      </c>
      <c r="U3907" s="235">
        <f t="shared" si="420"/>
        <v>32867.520000000004</v>
      </c>
      <c r="V3907" s="227">
        <f t="shared" si="421"/>
        <v>31622.870000000003</v>
      </c>
      <c r="W3907" s="227">
        <f t="shared" si="422"/>
        <v>31521.7</v>
      </c>
      <c r="X3907" s="227">
        <f t="shared" si="425"/>
        <v>31481.583333333332</v>
      </c>
      <c r="Y3907" s="227">
        <f t="shared" si="423"/>
        <v>30957.109999999997</v>
      </c>
      <c r="Z3907" s="227">
        <f t="shared" si="424"/>
        <v>30849.511111111111</v>
      </c>
      <c r="AA3907" s="227">
        <f t="shared" si="426"/>
        <v>30768.472222222223</v>
      </c>
    </row>
    <row r="3908" spans="2:27" ht="13.5" hidden="1">
      <c r="B3908" s="232" t="s">
        <v>1110</v>
      </c>
      <c r="C3908" s="232" t="s">
        <v>681</v>
      </c>
      <c r="D3908" s="232" t="s">
        <v>968</v>
      </c>
      <c r="E3908" s="232" t="s">
        <v>988</v>
      </c>
      <c r="F3908" s="232">
        <v>4</v>
      </c>
      <c r="G3908" s="232" t="s">
        <v>1315</v>
      </c>
      <c r="H3908" s="233">
        <v>1.8759999999999999</v>
      </c>
      <c r="I3908" s="233">
        <v>0</v>
      </c>
      <c r="J3908" s="233">
        <v>1.8049999999999999</v>
      </c>
      <c r="K3908" s="234">
        <v>7880</v>
      </c>
      <c r="L3908" s="233">
        <v>0.9</v>
      </c>
      <c r="M3908" s="234">
        <v>15741</v>
      </c>
      <c r="N3908" s="233">
        <v>0</v>
      </c>
      <c r="O3908" s="233">
        <v>0</v>
      </c>
      <c r="P3908" s="233">
        <v>1.7669999999999999</v>
      </c>
      <c r="Q3908" s="234">
        <v>23137</v>
      </c>
      <c r="R3908" s="233">
        <v>0.88</v>
      </c>
      <c r="S3908" s="234">
        <v>46153</v>
      </c>
      <c r="T3908" s="233">
        <v>0</v>
      </c>
      <c r="U3908" s="235">
        <f t="shared" ref="U3908:U3971" si="427">H3908*hour_M</f>
        <v>1369.48</v>
      </c>
      <c r="V3908" s="227">
        <f t="shared" ref="V3908:V3971" si="428">J3908*hour_M</f>
        <v>1317.6499999999999</v>
      </c>
      <c r="W3908" s="227">
        <f t="shared" ref="W3908:W3971" si="429">K3908/12+L3908*hour_M</f>
        <v>1313.6666666666665</v>
      </c>
      <c r="X3908" s="227">
        <f t="shared" si="425"/>
        <v>1311.75</v>
      </c>
      <c r="Y3908" s="227">
        <f t="shared" ref="Y3908:Y3971" si="430">P3908*hour_M</f>
        <v>1289.9099999999999</v>
      </c>
      <c r="Z3908" s="227">
        <f t="shared" ref="Z3908:Z3971" si="431">Q3908/36+R3908*hour_M</f>
        <v>1285.0944444444444</v>
      </c>
      <c r="AA3908" s="227">
        <f t="shared" si="426"/>
        <v>1282.0277777777778</v>
      </c>
    </row>
    <row r="3909" spans="2:27" ht="13.5" hidden="1">
      <c r="B3909" s="232" t="s">
        <v>1110</v>
      </c>
      <c r="C3909" s="232" t="s">
        <v>1022</v>
      </c>
      <c r="D3909" s="232" t="s">
        <v>968</v>
      </c>
      <c r="E3909" s="232" t="s">
        <v>988</v>
      </c>
      <c r="F3909" s="232">
        <v>48</v>
      </c>
      <c r="G3909" s="232" t="s">
        <v>1308</v>
      </c>
      <c r="H3909" s="233">
        <v>22.271999999999998</v>
      </c>
      <c r="I3909" s="233">
        <v>0</v>
      </c>
      <c r="J3909" s="233">
        <v>21.507999999999999</v>
      </c>
      <c r="K3909" s="234">
        <v>93935</v>
      </c>
      <c r="L3909" s="233">
        <v>10.723000000000001</v>
      </c>
      <c r="M3909" s="234">
        <v>187653</v>
      </c>
      <c r="N3909" s="233">
        <v>0</v>
      </c>
      <c r="O3909" s="233">
        <v>0</v>
      </c>
      <c r="P3909" s="233">
        <v>21.1</v>
      </c>
      <c r="Q3909" s="234">
        <v>276382</v>
      </c>
      <c r="R3909" s="233">
        <v>10.516999999999999</v>
      </c>
      <c r="S3909" s="234">
        <v>551461</v>
      </c>
      <c r="T3909" s="233">
        <v>0</v>
      </c>
      <c r="U3909" s="235">
        <f t="shared" si="427"/>
        <v>16258.56</v>
      </c>
      <c r="V3909" s="227">
        <f t="shared" si="428"/>
        <v>15700.84</v>
      </c>
      <c r="W3909" s="227">
        <f t="shared" si="429"/>
        <v>15655.706666666669</v>
      </c>
      <c r="X3909" s="227">
        <f t="shared" ref="X3909:X3972" si="432">M3909/12</f>
        <v>15637.75</v>
      </c>
      <c r="Y3909" s="227">
        <f t="shared" si="430"/>
        <v>15403.000000000002</v>
      </c>
      <c r="Z3909" s="227">
        <f t="shared" si="431"/>
        <v>15354.687777777777</v>
      </c>
      <c r="AA3909" s="227">
        <f t="shared" ref="AA3909:AA3972" si="433">S3909/36</f>
        <v>15318.361111111111</v>
      </c>
    </row>
    <row r="3910" spans="2:27" ht="13.5" hidden="1">
      <c r="B3910" s="232" t="s">
        <v>1110</v>
      </c>
      <c r="C3910" s="232" t="s">
        <v>1023</v>
      </c>
      <c r="D3910" s="232" t="s">
        <v>968</v>
      </c>
      <c r="E3910" s="232" t="s">
        <v>988</v>
      </c>
      <c r="F3910" s="232">
        <v>64</v>
      </c>
      <c r="G3910" s="232" t="s">
        <v>1316</v>
      </c>
      <c r="H3910" s="233">
        <v>29.696000000000002</v>
      </c>
      <c r="I3910" s="233">
        <v>0</v>
      </c>
      <c r="J3910" s="233">
        <v>28.678000000000001</v>
      </c>
      <c r="K3910" s="234">
        <v>125247</v>
      </c>
      <c r="L3910" s="233">
        <v>14.298</v>
      </c>
      <c r="M3910" s="234">
        <v>250205</v>
      </c>
      <c r="N3910" s="233">
        <v>0</v>
      </c>
      <c r="O3910" s="233">
        <v>0</v>
      </c>
      <c r="P3910" s="233">
        <v>28.132999999999999</v>
      </c>
      <c r="Q3910" s="234">
        <v>368509</v>
      </c>
      <c r="R3910" s="233">
        <v>14.022</v>
      </c>
      <c r="S3910" s="234">
        <v>735282</v>
      </c>
      <c r="T3910" s="233">
        <v>0</v>
      </c>
      <c r="U3910" s="235">
        <f t="shared" si="427"/>
        <v>21678.080000000002</v>
      </c>
      <c r="V3910" s="227">
        <f t="shared" si="428"/>
        <v>20934.940000000002</v>
      </c>
      <c r="W3910" s="227">
        <f t="shared" si="429"/>
        <v>20874.79</v>
      </c>
      <c r="X3910" s="227">
        <f t="shared" si="432"/>
        <v>20850.416666666668</v>
      </c>
      <c r="Y3910" s="227">
        <f t="shared" si="430"/>
        <v>20537.09</v>
      </c>
      <c r="Z3910" s="227">
        <f t="shared" si="431"/>
        <v>20472.421111111111</v>
      </c>
      <c r="AA3910" s="227">
        <f t="shared" si="433"/>
        <v>20424.5</v>
      </c>
    </row>
    <row r="3911" spans="2:27" ht="13.5" hidden="1">
      <c r="B3911" s="232" t="s">
        <v>1110</v>
      </c>
      <c r="C3911" s="232" t="s">
        <v>1024</v>
      </c>
      <c r="D3911" s="232" t="s">
        <v>968</v>
      </c>
      <c r="E3911" s="232" t="s">
        <v>988</v>
      </c>
      <c r="F3911" s="232">
        <v>96</v>
      </c>
      <c r="G3911" s="232" t="s">
        <v>1310</v>
      </c>
      <c r="H3911" s="233">
        <v>44.543999999999997</v>
      </c>
      <c r="I3911" s="233">
        <v>0</v>
      </c>
      <c r="J3911" s="233">
        <v>43.017000000000003</v>
      </c>
      <c r="K3911" s="234">
        <v>187870</v>
      </c>
      <c r="L3911" s="233">
        <v>21.446000000000002</v>
      </c>
      <c r="M3911" s="234">
        <v>375307</v>
      </c>
      <c r="N3911" s="233">
        <v>0</v>
      </c>
      <c r="O3911" s="233">
        <v>0</v>
      </c>
      <c r="P3911" s="233">
        <v>42.198999999999998</v>
      </c>
      <c r="Q3911" s="234">
        <v>552763</v>
      </c>
      <c r="R3911" s="233">
        <v>21.033999999999999</v>
      </c>
      <c r="S3911" s="234">
        <v>1102922</v>
      </c>
      <c r="T3911" s="233">
        <v>0</v>
      </c>
      <c r="U3911" s="235">
        <f t="shared" si="427"/>
        <v>32517.119999999999</v>
      </c>
      <c r="V3911" s="227">
        <f t="shared" si="428"/>
        <v>31402.410000000003</v>
      </c>
      <c r="W3911" s="227">
        <f t="shared" si="429"/>
        <v>31311.413333333338</v>
      </c>
      <c r="X3911" s="227">
        <f t="shared" si="432"/>
        <v>31275.583333333332</v>
      </c>
      <c r="Y3911" s="227">
        <f t="shared" si="430"/>
        <v>30805.269999999997</v>
      </c>
      <c r="Z3911" s="227">
        <f t="shared" si="431"/>
        <v>30709.347777777777</v>
      </c>
      <c r="AA3911" s="227">
        <f t="shared" si="433"/>
        <v>30636.722222222223</v>
      </c>
    </row>
    <row r="3912" spans="2:27" ht="13.5" hidden="1">
      <c r="B3912" s="232" t="s">
        <v>1110</v>
      </c>
      <c r="C3912" s="232" t="s">
        <v>1025</v>
      </c>
      <c r="D3912" s="232" t="s">
        <v>968</v>
      </c>
      <c r="E3912" s="232" t="s">
        <v>988</v>
      </c>
      <c r="F3912" s="232">
        <v>8</v>
      </c>
      <c r="G3912" s="232" t="s">
        <v>1311</v>
      </c>
      <c r="H3912" s="233">
        <v>3.7120000000000002</v>
      </c>
      <c r="I3912" s="233">
        <v>0</v>
      </c>
      <c r="J3912" s="233">
        <v>3.585</v>
      </c>
      <c r="K3912" s="234">
        <v>15656</v>
      </c>
      <c r="L3912" s="233">
        <v>1.7869999999999999</v>
      </c>
      <c r="M3912" s="234">
        <v>31276</v>
      </c>
      <c r="N3912" s="233">
        <v>0</v>
      </c>
      <c r="O3912" s="233">
        <v>0</v>
      </c>
      <c r="P3912" s="233">
        <v>3.5169999999999999</v>
      </c>
      <c r="Q3912" s="234">
        <v>46064</v>
      </c>
      <c r="R3912" s="233">
        <v>1.7529999999999999</v>
      </c>
      <c r="S3912" s="234">
        <v>91910</v>
      </c>
      <c r="T3912" s="233">
        <v>0</v>
      </c>
      <c r="U3912" s="235">
        <f t="shared" si="427"/>
        <v>2709.76</v>
      </c>
      <c r="V3912" s="227">
        <f t="shared" si="428"/>
        <v>2617.0500000000002</v>
      </c>
      <c r="W3912" s="227">
        <f t="shared" si="429"/>
        <v>2609.1766666666667</v>
      </c>
      <c r="X3912" s="227">
        <f t="shared" si="432"/>
        <v>2606.3333333333335</v>
      </c>
      <c r="Y3912" s="227">
        <f t="shared" si="430"/>
        <v>2567.41</v>
      </c>
      <c r="Z3912" s="227">
        <f t="shared" si="431"/>
        <v>2559.2455555555553</v>
      </c>
      <c r="AA3912" s="227">
        <f t="shared" si="433"/>
        <v>2553.0555555555557</v>
      </c>
    </row>
    <row r="3913" spans="2:27" ht="13.5" hidden="1">
      <c r="B3913" s="232" t="s">
        <v>1110</v>
      </c>
      <c r="C3913" s="232" t="s">
        <v>1026</v>
      </c>
      <c r="D3913" s="232" t="s">
        <v>968</v>
      </c>
      <c r="E3913" s="232" t="s">
        <v>988</v>
      </c>
      <c r="F3913" s="232">
        <v>16</v>
      </c>
      <c r="G3913" s="232" t="s">
        <v>1312</v>
      </c>
      <c r="H3913" s="233">
        <v>7.4240000000000004</v>
      </c>
      <c r="I3913" s="233">
        <v>0</v>
      </c>
      <c r="J3913" s="233">
        <v>7.1689999999999996</v>
      </c>
      <c r="K3913" s="234">
        <v>31312</v>
      </c>
      <c r="L3913" s="233">
        <v>3.5739999999999998</v>
      </c>
      <c r="M3913" s="234">
        <v>62551</v>
      </c>
      <c r="N3913" s="233">
        <v>0</v>
      </c>
      <c r="O3913" s="233">
        <v>0</v>
      </c>
      <c r="P3913" s="233">
        <v>7.0330000000000004</v>
      </c>
      <c r="Q3913" s="234">
        <v>92127</v>
      </c>
      <c r="R3913" s="233">
        <v>3.5059999999999998</v>
      </c>
      <c r="S3913" s="234">
        <v>183820</v>
      </c>
      <c r="T3913" s="233">
        <v>0</v>
      </c>
      <c r="U3913" s="235">
        <f t="shared" si="427"/>
        <v>5419.52</v>
      </c>
      <c r="V3913" s="227">
        <f t="shared" si="428"/>
        <v>5233.37</v>
      </c>
      <c r="W3913" s="227">
        <f t="shared" si="429"/>
        <v>5218.3533333333335</v>
      </c>
      <c r="X3913" s="227">
        <f t="shared" si="432"/>
        <v>5212.583333333333</v>
      </c>
      <c r="Y3913" s="227">
        <f t="shared" si="430"/>
        <v>5134.09</v>
      </c>
      <c r="Z3913" s="227">
        <f t="shared" si="431"/>
        <v>5118.4633333333331</v>
      </c>
      <c r="AA3913" s="227">
        <f t="shared" si="433"/>
        <v>5106.1111111111113</v>
      </c>
    </row>
    <row r="3914" spans="2:27" ht="13.5" hidden="1">
      <c r="B3914" s="232" t="s">
        <v>1110</v>
      </c>
      <c r="C3914" s="232" t="s">
        <v>1027</v>
      </c>
      <c r="D3914" s="232" t="s">
        <v>968</v>
      </c>
      <c r="E3914" s="232" t="s">
        <v>988</v>
      </c>
      <c r="F3914" s="232">
        <v>32</v>
      </c>
      <c r="G3914" s="232" t="s">
        <v>1317</v>
      </c>
      <c r="H3914" s="233">
        <v>14.848000000000001</v>
      </c>
      <c r="I3914" s="233">
        <v>0</v>
      </c>
      <c r="J3914" s="233">
        <v>14.339</v>
      </c>
      <c r="K3914" s="234">
        <v>62623</v>
      </c>
      <c r="L3914" s="233">
        <v>7.149</v>
      </c>
      <c r="M3914" s="234">
        <v>125102</v>
      </c>
      <c r="N3914" s="233">
        <v>0</v>
      </c>
      <c r="O3914" s="233">
        <v>0</v>
      </c>
      <c r="P3914" s="233">
        <v>14.066000000000001</v>
      </c>
      <c r="Q3914" s="234">
        <v>184254</v>
      </c>
      <c r="R3914" s="233">
        <v>7.0110000000000001</v>
      </c>
      <c r="S3914" s="234">
        <v>367641</v>
      </c>
      <c r="T3914" s="233">
        <v>0</v>
      </c>
      <c r="U3914" s="235">
        <f t="shared" si="427"/>
        <v>10839.04</v>
      </c>
      <c r="V3914" s="227">
        <f t="shared" si="428"/>
        <v>10467.470000000001</v>
      </c>
      <c r="W3914" s="227">
        <f t="shared" si="429"/>
        <v>10437.353333333333</v>
      </c>
      <c r="X3914" s="227">
        <f t="shared" si="432"/>
        <v>10425.166666666666</v>
      </c>
      <c r="Y3914" s="227">
        <f t="shared" si="430"/>
        <v>10268.18</v>
      </c>
      <c r="Z3914" s="227">
        <f t="shared" si="431"/>
        <v>10236.196666666667</v>
      </c>
      <c r="AA3914" s="227">
        <f t="shared" si="433"/>
        <v>10212.25</v>
      </c>
    </row>
    <row r="3915" spans="2:27" ht="13.5" hidden="1">
      <c r="B3915" s="232" t="s">
        <v>1110</v>
      </c>
      <c r="C3915" s="232" t="s">
        <v>1029</v>
      </c>
      <c r="D3915" s="232" t="s">
        <v>968</v>
      </c>
      <c r="E3915" s="232" t="s">
        <v>988</v>
      </c>
      <c r="F3915" s="232">
        <v>4</v>
      </c>
      <c r="G3915" s="232" t="s">
        <v>1315</v>
      </c>
      <c r="H3915" s="233">
        <v>1.8560000000000001</v>
      </c>
      <c r="I3915" s="233">
        <v>0</v>
      </c>
      <c r="J3915" s="233">
        <v>1.792</v>
      </c>
      <c r="K3915" s="234">
        <v>7828</v>
      </c>
      <c r="L3915" s="233">
        <v>0.89400000000000002</v>
      </c>
      <c r="M3915" s="234">
        <v>15638</v>
      </c>
      <c r="N3915" s="233">
        <v>0</v>
      </c>
      <c r="O3915" s="233">
        <v>0</v>
      </c>
      <c r="P3915" s="233">
        <v>1.758</v>
      </c>
      <c r="Q3915" s="234">
        <v>23032</v>
      </c>
      <c r="R3915" s="233">
        <v>0.876</v>
      </c>
      <c r="S3915" s="234">
        <v>45955</v>
      </c>
      <c r="T3915" s="233">
        <v>0</v>
      </c>
      <c r="U3915" s="235">
        <f t="shared" si="427"/>
        <v>1354.88</v>
      </c>
      <c r="V3915" s="227">
        <f t="shared" si="428"/>
        <v>1308.1600000000001</v>
      </c>
      <c r="W3915" s="227">
        <f t="shared" si="429"/>
        <v>1304.9533333333334</v>
      </c>
      <c r="X3915" s="227">
        <f t="shared" si="432"/>
        <v>1303.1666666666667</v>
      </c>
      <c r="Y3915" s="227">
        <f t="shared" si="430"/>
        <v>1283.3399999999999</v>
      </c>
      <c r="Z3915" s="227">
        <f t="shared" si="431"/>
        <v>1279.2577777777778</v>
      </c>
      <c r="AA3915" s="227">
        <f t="shared" si="433"/>
        <v>1276.5277777777778</v>
      </c>
    </row>
    <row r="3916" spans="2:27" ht="13.5" hidden="1">
      <c r="B3916" s="232" t="s">
        <v>1110</v>
      </c>
      <c r="C3916" s="232" t="s">
        <v>688</v>
      </c>
      <c r="D3916" s="232" t="s">
        <v>968</v>
      </c>
      <c r="E3916" s="232" t="s">
        <v>988</v>
      </c>
      <c r="F3916" s="232">
        <v>48</v>
      </c>
      <c r="G3916" s="232" t="s">
        <v>1308</v>
      </c>
      <c r="H3916" s="233">
        <v>22.847999999999999</v>
      </c>
      <c r="I3916" s="233">
        <v>0</v>
      </c>
      <c r="J3916" s="233">
        <v>21.870999999999999</v>
      </c>
      <c r="K3916" s="234">
        <v>95449</v>
      </c>
      <c r="L3916" s="233">
        <v>10.896000000000001</v>
      </c>
      <c r="M3916" s="234">
        <v>190620</v>
      </c>
      <c r="N3916" s="233">
        <v>0</v>
      </c>
      <c r="O3916" s="233">
        <v>0</v>
      </c>
      <c r="P3916" s="233">
        <v>21.347999999999999</v>
      </c>
      <c r="Q3916" s="234">
        <v>279409</v>
      </c>
      <c r="R3916" s="233">
        <v>10.632</v>
      </c>
      <c r="S3916" s="234">
        <v>557153</v>
      </c>
      <c r="T3916" s="233">
        <v>0</v>
      </c>
      <c r="U3916" s="235">
        <f t="shared" si="427"/>
        <v>16679.04</v>
      </c>
      <c r="V3916" s="227">
        <f t="shared" si="428"/>
        <v>15965.83</v>
      </c>
      <c r="W3916" s="227">
        <f t="shared" si="429"/>
        <v>15908.163333333334</v>
      </c>
      <c r="X3916" s="227">
        <f t="shared" si="432"/>
        <v>15885</v>
      </c>
      <c r="Y3916" s="227">
        <f t="shared" si="430"/>
        <v>15584.039999999999</v>
      </c>
      <c r="Z3916" s="227">
        <f t="shared" si="431"/>
        <v>15522.72111111111</v>
      </c>
      <c r="AA3916" s="227">
        <f t="shared" si="433"/>
        <v>15476.472222222223</v>
      </c>
    </row>
    <row r="3917" spans="2:27" ht="13.5" hidden="1">
      <c r="B3917" s="232" t="s">
        <v>1110</v>
      </c>
      <c r="C3917" s="232" t="s">
        <v>691</v>
      </c>
      <c r="D3917" s="232" t="s">
        <v>968</v>
      </c>
      <c r="E3917" s="232" t="s">
        <v>988</v>
      </c>
      <c r="F3917" s="232">
        <v>72</v>
      </c>
      <c r="G3917" s="232" t="s">
        <v>1309</v>
      </c>
      <c r="H3917" s="233">
        <v>34.271999999999998</v>
      </c>
      <c r="I3917" s="233">
        <v>0</v>
      </c>
      <c r="J3917" s="233">
        <v>32.807000000000002</v>
      </c>
      <c r="K3917" s="234">
        <v>143173</v>
      </c>
      <c r="L3917" s="233">
        <v>16.344000000000001</v>
      </c>
      <c r="M3917" s="234">
        <v>285931</v>
      </c>
      <c r="N3917" s="233">
        <v>0</v>
      </c>
      <c r="O3917" s="233">
        <v>0</v>
      </c>
      <c r="P3917" s="233">
        <v>32.023000000000003</v>
      </c>
      <c r="Q3917" s="234">
        <v>419113</v>
      </c>
      <c r="R3917" s="233">
        <v>15.948</v>
      </c>
      <c r="S3917" s="234">
        <v>835729</v>
      </c>
      <c r="T3917" s="233">
        <v>0</v>
      </c>
      <c r="U3917" s="235">
        <f t="shared" si="427"/>
        <v>25018.559999999998</v>
      </c>
      <c r="V3917" s="227">
        <f t="shared" si="428"/>
        <v>23949.11</v>
      </c>
      <c r="W3917" s="227">
        <f t="shared" si="429"/>
        <v>23862.203333333335</v>
      </c>
      <c r="X3917" s="227">
        <f t="shared" si="432"/>
        <v>23827.583333333332</v>
      </c>
      <c r="Y3917" s="227">
        <f t="shared" si="430"/>
        <v>23376.79</v>
      </c>
      <c r="Z3917" s="227">
        <f t="shared" si="431"/>
        <v>23284.067777777778</v>
      </c>
      <c r="AA3917" s="227">
        <f t="shared" si="433"/>
        <v>23214.694444444445</v>
      </c>
    </row>
    <row r="3918" spans="2:27" ht="13.5" hidden="1">
      <c r="B3918" s="232" t="s">
        <v>1110</v>
      </c>
      <c r="C3918" s="232" t="s">
        <v>694</v>
      </c>
      <c r="D3918" s="232" t="s">
        <v>968</v>
      </c>
      <c r="E3918" s="232" t="s">
        <v>988</v>
      </c>
      <c r="F3918" s="232">
        <v>96</v>
      </c>
      <c r="G3918" s="232" t="s">
        <v>1310</v>
      </c>
      <c r="H3918" s="233">
        <v>45.695999999999998</v>
      </c>
      <c r="I3918" s="233">
        <v>0</v>
      </c>
      <c r="J3918" s="233">
        <v>43.741999999999997</v>
      </c>
      <c r="K3918" s="234">
        <v>190898</v>
      </c>
      <c r="L3918" s="233">
        <v>21.792000000000002</v>
      </c>
      <c r="M3918" s="234">
        <v>381241</v>
      </c>
      <c r="N3918" s="233">
        <v>0</v>
      </c>
      <c r="O3918" s="233">
        <v>0</v>
      </c>
      <c r="P3918" s="233">
        <v>42.697000000000003</v>
      </c>
      <c r="Q3918" s="234">
        <v>558818</v>
      </c>
      <c r="R3918" s="233">
        <v>21.263999999999999</v>
      </c>
      <c r="S3918" s="234">
        <v>1114306</v>
      </c>
      <c r="T3918" s="233">
        <v>0</v>
      </c>
      <c r="U3918" s="235">
        <f t="shared" si="427"/>
        <v>33358.080000000002</v>
      </c>
      <c r="V3918" s="227">
        <f t="shared" si="428"/>
        <v>31931.66</v>
      </c>
      <c r="W3918" s="227">
        <f t="shared" si="429"/>
        <v>31816.326666666668</v>
      </c>
      <c r="X3918" s="227">
        <f t="shared" si="432"/>
        <v>31770.083333333332</v>
      </c>
      <c r="Y3918" s="227">
        <f t="shared" si="430"/>
        <v>31168.81</v>
      </c>
      <c r="Z3918" s="227">
        <f t="shared" si="431"/>
        <v>31045.44222222222</v>
      </c>
      <c r="AA3918" s="227">
        <f t="shared" si="433"/>
        <v>30952.944444444445</v>
      </c>
    </row>
    <row r="3919" spans="2:27" ht="13.5" hidden="1">
      <c r="B3919" s="232" t="s">
        <v>1110</v>
      </c>
      <c r="C3919" s="232" t="s">
        <v>697</v>
      </c>
      <c r="D3919" s="232" t="s">
        <v>968</v>
      </c>
      <c r="E3919" s="232" t="s">
        <v>988</v>
      </c>
      <c r="F3919" s="232">
        <v>8</v>
      </c>
      <c r="G3919" s="232" t="s">
        <v>1311</v>
      </c>
      <c r="H3919" s="233">
        <v>3.8079999999999998</v>
      </c>
      <c r="I3919" s="233">
        <v>0</v>
      </c>
      <c r="J3919" s="233">
        <v>3.645</v>
      </c>
      <c r="K3919" s="234">
        <v>15908</v>
      </c>
      <c r="L3919" s="233">
        <v>1.8160000000000001</v>
      </c>
      <c r="M3919" s="234">
        <v>31770</v>
      </c>
      <c r="N3919" s="233">
        <v>0</v>
      </c>
      <c r="O3919" s="233">
        <v>0</v>
      </c>
      <c r="P3919" s="233">
        <v>3.5579999999999998</v>
      </c>
      <c r="Q3919" s="234">
        <v>46568</v>
      </c>
      <c r="R3919" s="233">
        <v>1.772</v>
      </c>
      <c r="S3919" s="234">
        <v>92859</v>
      </c>
      <c r="T3919" s="233">
        <v>0</v>
      </c>
      <c r="U3919" s="235">
        <f t="shared" si="427"/>
        <v>2779.8399999999997</v>
      </c>
      <c r="V3919" s="227">
        <f t="shared" si="428"/>
        <v>2660.85</v>
      </c>
      <c r="W3919" s="227">
        <f t="shared" si="429"/>
        <v>2651.3466666666668</v>
      </c>
      <c r="X3919" s="227">
        <f t="shared" si="432"/>
        <v>2647.5</v>
      </c>
      <c r="Y3919" s="227">
        <f t="shared" si="430"/>
        <v>2597.3399999999997</v>
      </c>
      <c r="Z3919" s="227">
        <f t="shared" si="431"/>
        <v>2587.1155555555556</v>
      </c>
      <c r="AA3919" s="227">
        <f t="shared" si="433"/>
        <v>2579.4166666666665</v>
      </c>
    </row>
    <row r="3920" spans="2:27" ht="13.5" hidden="1">
      <c r="B3920" s="232" t="s">
        <v>1110</v>
      </c>
      <c r="C3920" s="232" t="s">
        <v>700</v>
      </c>
      <c r="D3920" s="232" t="s">
        <v>968</v>
      </c>
      <c r="E3920" s="232" t="s">
        <v>988</v>
      </c>
      <c r="F3920" s="232">
        <v>16</v>
      </c>
      <c r="G3920" s="232" t="s">
        <v>1312</v>
      </c>
      <c r="H3920" s="233">
        <v>7.6159999999999997</v>
      </c>
      <c r="I3920" s="233">
        <v>0</v>
      </c>
      <c r="J3920" s="233">
        <v>7.29</v>
      </c>
      <c r="K3920" s="234">
        <v>31816</v>
      </c>
      <c r="L3920" s="233">
        <v>3.6320000000000001</v>
      </c>
      <c r="M3920" s="234">
        <v>63540</v>
      </c>
      <c r="N3920" s="233">
        <v>0</v>
      </c>
      <c r="O3920" s="233">
        <v>0</v>
      </c>
      <c r="P3920" s="233">
        <v>7.1159999999999997</v>
      </c>
      <c r="Q3920" s="234">
        <v>93136</v>
      </c>
      <c r="R3920" s="233">
        <v>3.544</v>
      </c>
      <c r="S3920" s="234">
        <v>185718</v>
      </c>
      <c r="T3920" s="233">
        <v>0</v>
      </c>
      <c r="U3920" s="235">
        <f t="shared" si="427"/>
        <v>5559.6799999999994</v>
      </c>
      <c r="V3920" s="227">
        <f t="shared" si="428"/>
        <v>5321.7</v>
      </c>
      <c r="W3920" s="227">
        <f t="shared" si="429"/>
        <v>5302.6933333333336</v>
      </c>
      <c r="X3920" s="227">
        <f t="shared" si="432"/>
        <v>5295</v>
      </c>
      <c r="Y3920" s="227">
        <f t="shared" si="430"/>
        <v>5194.6799999999994</v>
      </c>
      <c r="Z3920" s="227">
        <f t="shared" si="431"/>
        <v>5174.2311111111112</v>
      </c>
      <c r="AA3920" s="227">
        <f t="shared" si="433"/>
        <v>5158.833333333333</v>
      </c>
    </row>
    <row r="3921" spans="2:27" ht="13.5" hidden="1">
      <c r="B3921" s="232" t="s">
        <v>1110</v>
      </c>
      <c r="C3921" s="232" t="s">
        <v>703</v>
      </c>
      <c r="D3921" s="232" t="s">
        <v>968</v>
      </c>
      <c r="E3921" s="232" t="s">
        <v>988</v>
      </c>
      <c r="F3921" s="232">
        <v>36</v>
      </c>
      <c r="G3921" s="232" t="s">
        <v>1313</v>
      </c>
      <c r="H3921" s="233">
        <v>17.135999999999999</v>
      </c>
      <c r="I3921" s="233">
        <v>0</v>
      </c>
      <c r="J3921" s="233">
        <v>16.402999999999999</v>
      </c>
      <c r="K3921" s="234">
        <v>71587</v>
      </c>
      <c r="L3921" s="233">
        <v>8.1720000000000006</v>
      </c>
      <c r="M3921" s="234">
        <v>142965</v>
      </c>
      <c r="N3921" s="233">
        <v>0</v>
      </c>
      <c r="O3921" s="233">
        <v>0</v>
      </c>
      <c r="P3921" s="233">
        <v>16.010999999999999</v>
      </c>
      <c r="Q3921" s="234">
        <v>209557</v>
      </c>
      <c r="R3921" s="233">
        <v>7.9740000000000002</v>
      </c>
      <c r="S3921" s="234">
        <v>417865</v>
      </c>
      <c r="T3921" s="233">
        <v>0</v>
      </c>
      <c r="U3921" s="235">
        <f t="shared" si="427"/>
        <v>12509.279999999999</v>
      </c>
      <c r="V3921" s="227">
        <f t="shared" si="428"/>
        <v>11974.189999999999</v>
      </c>
      <c r="W3921" s="227">
        <f t="shared" si="429"/>
        <v>11931.143333333333</v>
      </c>
      <c r="X3921" s="227">
        <f t="shared" si="432"/>
        <v>11913.75</v>
      </c>
      <c r="Y3921" s="227">
        <f t="shared" si="430"/>
        <v>11688.029999999999</v>
      </c>
      <c r="Z3921" s="227">
        <f t="shared" si="431"/>
        <v>11642.047777777778</v>
      </c>
      <c r="AA3921" s="227">
        <f t="shared" si="433"/>
        <v>11607.361111111111</v>
      </c>
    </row>
    <row r="3922" spans="2:27" ht="13.5" hidden="1">
      <c r="B3922" s="232" t="s">
        <v>1110</v>
      </c>
      <c r="C3922" s="232" t="s">
        <v>709</v>
      </c>
      <c r="D3922" s="232" t="s">
        <v>968</v>
      </c>
      <c r="E3922" s="232" t="s">
        <v>988</v>
      </c>
      <c r="F3922" s="232">
        <v>96</v>
      </c>
      <c r="G3922" s="232" t="s">
        <v>1310</v>
      </c>
      <c r="H3922" s="233">
        <v>45.695999999999998</v>
      </c>
      <c r="I3922" s="233">
        <v>0</v>
      </c>
      <c r="J3922" s="233">
        <v>43.741999999999997</v>
      </c>
      <c r="K3922" s="234">
        <v>190898</v>
      </c>
      <c r="L3922" s="233">
        <v>21.792000000000002</v>
      </c>
      <c r="M3922" s="234">
        <v>381241</v>
      </c>
      <c r="N3922" s="233">
        <v>0</v>
      </c>
      <c r="O3922" s="233">
        <v>0</v>
      </c>
      <c r="P3922" s="233">
        <v>42.697000000000003</v>
      </c>
      <c r="Q3922" s="234">
        <v>558818</v>
      </c>
      <c r="R3922" s="233">
        <v>21.263999999999999</v>
      </c>
      <c r="S3922" s="234">
        <v>1114306</v>
      </c>
      <c r="T3922" s="233">
        <v>0</v>
      </c>
      <c r="U3922" s="235">
        <f t="shared" si="427"/>
        <v>33358.080000000002</v>
      </c>
      <c r="V3922" s="227">
        <f t="shared" si="428"/>
        <v>31931.66</v>
      </c>
      <c r="W3922" s="227">
        <f t="shared" si="429"/>
        <v>31816.326666666668</v>
      </c>
      <c r="X3922" s="227">
        <f t="shared" si="432"/>
        <v>31770.083333333332</v>
      </c>
      <c r="Y3922" s="227">
        <f t="shared" si="430"/>
        <v>31168.81</v>
      </c>
      <c r="Z3922" s="227">
        <f t="shared" si="431"/>
        <v>31045.44222222222</v>
      </c>
      <c r="AA3922" s="227">
        <f t="shared" si="433"/>
        <v>30952.944444444445</v>
      </c>
    </row>
    <row r="3923" spans="2:27" ht="13.5" hidden="1">
      <c r="B3923" s="232" t="s">
        <v>1110</v>
      </c>
      <c r="C3923" s="232" t="s">
        <v>711</v>
      </c>
      <c r="D3923" s="232" t="s">
        <v>968</v>
      </c>
      <c r="E3923" s="232" t="s">
        <v>988</v>
      </c>
      <c r="F3923" s="232">
        <v>4</v>
      </c>
      <c r="G3923" s="232" t="s">
        <v>1315</v>
      </c>
      <c r="H3923" s="233">
        <v>1.9039999999999999</v>
      </c>
      <c r="I3923" s="233">
        <v>0</v>
      </c>
      <c r="J3923" s="233">
        <v>1.823</v>
      </c>
      <c r="K3923" s="234">
        <v>7954</v>
      </c>
      <c r="L3923" s="233">
        <v>0.90800000000000003</v>
      </c>
      <c r="M3923" s="234">
        <v>15885</v>
      </c>
      <c r="N3923" s="233">
        <v>0</v>
      </c>
      <c r="O3923" s="233">
        <v>0</v>
      </c>
      <c r="P3923" s="233">
        <v>1.7789999999999999</v>
      </c>
      <c r="Q3923" s="234">
        <v>23284</v>
      </c>
      <c r="R3923" s="233">
        <v>0.88600000000000001</v>
      </c>
      <c r="S3923" s="234">
        <v>46429</v>
      </c>
      <c r="T3923" s="233">
        <v>0</v>
      </c>
      <c r="U3923" s="235">
        <f t="shared" si="427"/>
        <v>1389.9199999999998</v>
      </c>
      <c r="V3923" s="227">
        <f t="shared" si="428"/>
        <v>1330.79</v>
      </c>
      <c r="W3923" s="227">
        <f t="shared" si="429"/>
        <v>1325.6733333333334</v>
      </c>
      <c r="X3923" s="227">
        <f t="shared" si="432"/>
        <v>1323.75</v>
      </c>
      <c r="Y3923" s="227">
        <f t="shared" si="430"/>
        <v>1298.6699999999998</v>
      </c>
      <c r="Z3923" s="227">
        <f t="shared" si="431"/>
        <v>1293.5577777777778</v>
      </c>
      <c r="AA3923" s="227">
        <f t="shared" si="433"/>
        <v>1289.6944444444443</v>
      </c>
    </row>
    <row r="3924" spans="2:27" ht="13.5" hidden="1">
      <c r="B3924" s="232" t="s">
        <v>1110</v>
      </c>
      <c r="C3924" s="232" t="s">
        <v>716</v>
      </c>
      <c r="D3924" s="232" t="s">
        <v>968</v>
      </c>
      <c r="E3924" s="232" t="s">
        <v>988</v>
      </c>
      <c r="F3924" s="232">
        <v>72</v>
      </c>
      <c r="G3924" s="232" t="s">
        <v>1310</v>
      </c>
      <c r="H3924" s="233">
        <v>34.704000000000001</v>
      </c>
      <c r="I3924" s="233">
        <v>0</v>
      </c>
      <c r="J3924" s="233">
        <v>33.079000000000001</v>
      </c>
      <c r="K3924" s="234">
        <v>144309</v>
      </c>
      <c r="L3924" s="233">
        <v>16.474</v>
      </c>
      <c r="M3924" s="234">
        <v>288156</v>
      </c>
      <c r="N3924" s="233">
        <v>0</v>
      </c>
      <c r="O3924" s="233">
        <v>0</v>
      </c>
      <c r="P3924" s="233">
        <v>32.167000000000002</v>
      </c>
      <c r="Q3924" s="234">
        <v>420865</v>
      </c>
      <c r="R3924" s="233">
        <v>16.015000000000001</v>
      </c>
      <c r="S3924" s="234">
        <v>839021</v>
      </c>
      <c r="T3924" s="233">
        <v>0</v>
      </c>
      <c r="U3924" s="235">
        <f t="shared" si="427"/>
        <v>25333.920000000002</v>
      </c>
      <c r="V3924" s="227">
        <f t="shared" si="428"/>
        <v>24147.670000000002</v>
      </c>
      <c r="W3924" s="227">
        <f t="shared" si="429"/>
        <v>24051.77</v>
      </c>
      <c r="X3924" s="227">
        <f t="shared" si="432"/>
        <v>24013</v>
      </c>
      <c r="Y3924" s="227">
        <f t="shared" si="430"/>
        <v>23481.91</v>
      </c>
      <c r="Z3924" s="227">
        <f t="shared" si="431"/>
        <v>23381.644444444446</v>
      </c>
      <c r="AA3924" s="227">
        <f t="shared" si="433"/>
        <v>23306.138888888891</v>
      </c>
    </row>
    <row r="3925" spans="2:27" ht="13.5" hidden="1">
      <c r="B3925" s="232" t="s">
        <v>1110</v>
      </c>
      <c r="C3925" s="232" t="s">
        <v>719</v>
      </c>
      <c r="D3925" s="232" t="s">
        <v>968</v>
      </c>
      <c r="E3925" s="232" t="s">
        <v>988</v>
      </c>
      <c r="F3925" s="232">
        <v>8</v>
      </c>
      <c r="G3925" s="232" t="s">
        <v>1318</v>
      </c>
      <c r="H3925" s="233">
        <v>3.8559999999999999</v>
      </c>
      <c r="I3925" s="233">
        <v>0</v>
      </c>
      <c r="J3925" s="233">
        <v>3.6749999999999998</v>
      </c>
      <c r="K3925" s="234">
        <v>16034</v>
      </c>
      <c r="L3925" s="233">
        <v>1.83</v>
      </c>
      <c r="M3925" s="234">
        <v>32017</v>
      </c>
      <c r="N3925" s="233">
        <v>0</v>
      </c>
      <c r="O3925" s="233">
        <v>0</v>
      </c>
      <c r="P3925" s="233">
        <v>3.5739999999999998</v>
      </c>
      <c r="Q3925" s="234">
        <v>46763</v>
      </c>
      <c r="R3925" s="233">
        <v>1.7789999999999999</v>
      </c>
      <c r="S3925" s="234">
        <v>93225</v>
      </c>
      <c r="T3925" s="233">
        <v>0</v>
      </c>
      <c r="U3925" s="235">
        <f t="shared" si="427"/>
        <v>2814.88</v>
      </c>
      <c r="V3925" s="227">
        <f t="shared" si="428"/>
        <v>2682.75</v>
      </c>
      <c r="W3925" s="227">
        <f t="shared" si="429"/>
        <v>2672.0666666666666</v>
      </c>
      <c r="X3925" s="227">
        <f t="shared" si="432"/>
        <v>2668.0833333333335</v>
      </c>
      <c r="Y3925" s="227">
        <f t="shared" si="430"/>
        <v>2609.02</v>
      </c>
      <c r="Z3925" s="227">
        <f t="shared" si="431"/>
        <v>2597.6422222222218</v>
      </c>
      <c r="AA3925" s="227">
        <f t="shared" si="433"/>
        <v>2589.5833333333335</v>
      </c>
    </row>
    <row r="3926" spans="2:27" ht="13.5" hidden="1">
      <c r="B3926" s="232" t="s">
        <v>1110</v>
      </c>
      <c r="C3926" s="232" t="s">
        <v>722</v>
      </c>
      <c r="D3926" s="232" t="s">
        <v>968</v>
      </c>
      <c r="E3926" s="232" t="s">
        <v>988</v>
      </c>
      <c r="F3926" s="232">
        <v>16</v>
      </c>
      <c r="G3926" s="232" t="s">
        <v>1319</v>
      </c>
      <c r="H3926" s="233">
        <v>7.7119999999999997</v>
      </c>
      <c r="I3926" s="233">
        <v>0</v>
      </c>
      <c r="J3926" s="233">
        <v>7.351</v>
      </c>
      <c r="K3926" s="234">
        <v>32069</v>
      </c>
      <c r="L3926" s="233">
        <v>3.661</v>
      </c>
      <c r="M3926" s="234">
        <v>64035</v>
      </c>
      <c r="N3926" s="233">
        <v>0</v>
      </c>
      <c r="O3926" s="233">
        <v>0</v>
      </c>
      <c r="P3926" s="233">
        <v>7.1479999999999997</v>
      </c>
      <c r="Q3926" s="234">
        <v>93525</v>
      </c>
      <c r="R3926" s="233">
        <v>3.5590000000000002</v>
      </c>
      <c r="S3926" s="234">
        <v>186449</v>
      </c>
      <c r="T3926" s="233">
        <v>0</v>
      </c>
      <c r="U3926" s="235">
        <f t="shared" si="427"/>
        <v>5629.76</v>
      </c>
      <c r="V3926" s="227">
        <f t="shared" si="428"/>
        <v>5366.23</v>
      </c>
      <c r="W3926" s="227">
        <f t="shared" si="429"/>
        <v>5344.9466666666667</v>
      </c>
      <c r="X3926" s="227">
        <f t="shared" si="432"/>
        <v>5336.25</v>
      </c>
      <c r="Y3926" s="227">
        <f t="shared" si="430"/>
        <v>5218.04</v>
      </c>
      <c r="Z3926" s="227">
        <f t="shared" si="431"/>
        <v>5195.9866666666667</v>
      </c>
      <c r="AA3926" s="227">
        <f t="shared" si="433"/>
        <v>5179.1388888888887</v>
      </c>
    </row>
    <row r="3927" spans="2:27" ht="13.5" hidden="1">
      <c r="B3927" s="232" t="s">
        <v>1110</v>
      </c>
      <c r="C3927" s="232" t="s">
        <v>725</v>
      </c>
      <c r="D3927" s="232" t="s">
        <v>968</v>
      </c>
      <c r="E3927" s="232" t="s">
        <v>988</v>
      </c>
      <c r="F3927" s="232">
        <v>36</v>
      </c>
      <c r="G3927" s="232" t="s">
        <v>1308</v>
      </c>
      <c r="H3927" s="233">
        <v>17.352</v>
      </c>
      <c r="I3927" s="233">
        <v>0</v>
      </c>
      <c r="J3927" s="233">
        <v>16.539000000000001</v>
      </c>
      <c r="K3927" s="234">
        <v>72154</v>
      </c>
      <c r="L3927" s="233">
        <v>8.2370000000000001</v>
      </c>
      <c r="M3927" s="234">
        <v>144078</v>
      </c>
      <c r="N3927" s="233">
        <v>0</v>
      </c>
      <c r="O3927" s="233">
        <v>0</v>
      </c>
      <c r="P3927" s="233">
        <v>16.082999999999998</v>
      </c>
      <c r="Q3927" s="234">
        <v>210432</v>
      </c>
      <c r="R3927" s="233">
        <v>8.0069999999999997</v>
      </c>
      <c r="S3927" s="234">
        <v>419511</v>
      </c>
      <c r="T3927" s="233">
        <v>0</v>
      </c>
      <c r="U3927" s="235">
        <f t="shared" si="427"/>
        <v>12666.960000000001</v>
      </c>
      <c r="V3927" s="227">
        <f t="shared" si="428"/>
        <v>12073.470000000001</v>
      </c>
      <c r="W3927" s="227">
        <f t="shared" si="429"/>
        <v>12025.843333333334</v>
      </c>
      <c r="X3927" s="227">
        <f t="shared" si="432"/>
        <v>12006.5</v>
      </c>
      <c r="Y3927" s="227">
        <f t="shared" si="430"/>
        <v>11740.589999999998</v>
      </c>
      <c r="Z3927" s="227">
        <f t="shared" si="431"/>
        <v>11690.443333333333</v>
      </c>
      <c r="AA3927" s="227">
        <f t="shared" si="433"/>
        <v>11653.083333333334</v>
      </c>
    </row>
    <row r="3928" spans="2:27" ht="13.5" hidden="1">
      <c r="B3928" s="232" t="s">
        <v>1110</v>
      </c>
      <c r="C3928" s="232" t="s">
        <v>731</v>
      </c>
      <c r="D3928" s="232" t="s">
        <v>968</v>
      </c>
      <c r="E3928" s="232" t="s">
        <v>988</v>
      </c>
      <c r="F3928" s="232">
        <v>72</v>
      </c>
      <c r="G3928" s="232" t="s">
        <v>1310</v>
      </c>
      <c r="H3928" s="233">
        <v>34.704000000000001</v>
      </c>
      <c r="I3928" s="233">
        <v>0</v>
      </c>
      <c r="J3928" s="233">
        <v>33.079000000000001</v>
      </c>
      <c r="K3928" s="234">
        <v>144309</v>
      </c>
      <c r="L3928" s="233">
        <v>16.474</v>
      </c>
      <c r="M3928" s="234">
        <v>288156</v>
      </c>
      <c r="N3928" s="233">
        <v>0</v>
      </c>
      <c r="O3928" s="233">
        <v>0</v>
      </c>
      <c r="P3928" s="233">
        <v>32.167000000000002</v>
      </c>
      <c r="Q3928" s="234">
        <v>420865</v>
      </c>
      <c r="R3928" s="233">
        <v>16.015000000000001</v>
      </c>
      <c r="S3928" s="234">
        <v>839021</v>
      </c>
      <c r="T3928" s="233">
        <v>0</v>
      </c>
      <c r="U3928" s="235">
        <f t="shared" si="427"/>
        <v>25333.920000000002</v>
      </c>
      <c r="V3928" s="227">
        <f t="shared" si="428"/>
        <v>24147.670000000002</v>
      </c>
      <c r="W3928" s="227">
        <f t="shared" si="429"/>
        <v>24051.77</v>
      </c>
      <c r="X3928" s="227">
        <f t="shared" si="432"/>
        <v>24013</v>
      </c>
      <c r="Y3928" s="227">
        <f t="shared" si="430"/>
        <v>23481.91</v>
      </c>
      <c r="Z3928" s="227">
        <f t="shared" si="431"/>
        <v>23381.644444444446</v>
      </c>
      <c r="AA3928" s="227">
        <f t="shared" si="433"/>
        <v>23306.138888888891</v>
      </c>
    </row>
    <row r="3929" spans="2:27" ht="13.5" hidden="1">
      <c r="B3929" s="232" t="s">
        <v>1110</v>
      </c>
      <c r="C3929" s="232" t="s">
        <v>733</v>
      </c>
      <c r="D3929" s="232" t="s">
        <v>968</v>
      </c>
      <c r="E3929" s="232" t="s">
        <v>988</v>
      </c>
      <c r="F3929" s="232">
        <v>4</v>
      </c>
      <c r="G3929" s="232" t="s">
        <v>1321</v>
      </c>
      <c r="H3929" s="233">
        <v>1.9279999999999999</v>
      </c>
      <c r="I3929" s="233">
        <v>0</v>
      </c>
      <c r="J3929" s="233">
        <v>1.8380000000000001</v>
      </c>
      <c r="K3929" s="234">
        <v>8017</v>
      </c>
      <c r="L3929" s="233">
        <v>0.91500000000000004</v>
      </c>
      <c r="M3929" s="234">
        <v>16009</v>
      </c>
      <c r="N3929" s="233">
        <v>0</v>
      </c>
      <c r="O3929" s="233">
        <v>0</v>
      </c>
      <c r="P3929" s="233">
        <v>1.7869999999999999</v>
      </c>
      <c r="Q3929" s="234">
        <v>23381</v>
      </c>
      <c r="R3929" s="233">
        <v>0.89</v>
      </c>
      <c r="S3929" s="234">
        <v>46612</v>
      </c>
      <c r="T3929" s="233">
        <v>0</v>
      </c>
      <c r="U3929" s="235">
        <f t="shared" si="427"/>
        <v>1407.44</v>
      </c>
      <c r="V3929" s="227">
        <f t="shared" si="428"/>
        <v>1341.74</v>
      </c>
      <c r="W3929" s="227">
        <f t="shared" si="429"/>
        <v>1336.0333333333333</v>
      </c>
      <c r="X3929" s="227">
        <f t="shared" si="432"/>
        <v>1334.0833333333333</v>
      </c>
      <c r="Y3929" s="227">
        <f t="shared" si="430"/>
        <v>1304.51</v>
      </c>
      <c r="Z3929" s="227">
        <f t="shared" si="431"/>
        <v>1299.1722222222222</v>
      </c>
      <c r="AA3929" s="227">
        <f t="shared" si="433"/>
        <v>1294.7777777777778</v>
      </c>
    </row>
    <row r="3930" spans="2:27" ht="13.5" hidden="1">
      <c r="B3930" s="232" t="s">
        <v>1110</v>
      </c>
      <c r="C3930" s="232" t="s">
        <v>1340</v>
      </c>
      <c r="D3930" s="232" t="s">
        <v>968</v>
      </c>
      <c r="E3930" s="232" t="s">
        <v>988</v>
      </c>
      <c r="F3930" s="232">
        <v>48</v>
      </c>
      <c r="G3930" s="232" t="s">
        <v>1308</v>
      </c>
      <c r="H3930" s="233">
        <v>22.512</v>
      </c>
      <c r="I3930" s="233">
        <v>0</v>
      </c>
      <c r="J3930" s="233">
        <v>21.730080000000001</v>
      </c>
      <c r="K3930" s="234">
        <v>94860</v>
      </c>
      <c r="L3930" s="233">
        <v>10.828799999999999</v>
      </c>
      <c r="M3930" s="234">
        <v>189467</v>
      </c>
      <c r="N3930" s="233">
        <v>0</v>
      </c>
      <c r="O3930" s="233">
        <v>0</v>
      </c>
      <c r="P3930" s="233">
        <v>21.25517</v>
      </c>
      <c r="Q3930" s="234">
        <v>278274</v>
      </c>
      <c r="R3930" s="233">
        <v>10.588800000000001</v>
      </c>
      <c r="S3930" s="234">
        <v>555018</v>
      </c>
      <c r="T3930" s="233">
        <v>0</v>
      </c>
      <c r="U3930" s="235">
        <f t="shared" si="427"/>
        <v>16433.760000000002</v>
      </c>
      <c r="V3930" s="227">
        <f t="shared" si="428"/>
        <v>15862.958400000001</v>
      </c>
      <c r="W3930" s="227">
        <f t="shared" si="429"/>
        <v>15810.023999999999</v>
      </c>
      <c r="X3930" s="227">
        <f t="shared" si="432"/>
        <v>15788.916666666666</v>
      </c>
      <c r="Y3930" s="227">
        <f t="shared" si="430"/>
        <v>15516.274100000001</v>
      </c>
      <c r="Z3930" s="227">
        <f t="shared" si="431"/>
        <v>15459.657333333333</v>
      </c>
      <c r="AA3930" s="227">
        <f t="shared" si="433"/>
        <v>15417.166666666666</v>
      </c>
    </row>
    <row r="3931" spans="2:27" ht="13.5" hidden="1">
      <c r="B3931" s="232" t="s">
        <v>1110</v>
      </c>
      <c r="C3931" s="232" t="s">
        <v>1341</v>
      </c>
      <c r="D3931" s="232" t="s">
        <v>968</v>
      </c>
      <c r="E3931" s="232" t="s">
        <v>988</v>
      </c>
      <c r="F3931" s="232">
        <v>64</v>
      </c>
      <c r="G3931" s="232" t="s">
        <v>1316</v>
      </c>
      <c r="H3931" s="233">
        <v>30.015999999999998</v>
      </c>
      <c r="I3931" s="233">
        <v>0</v>
      </c>
      <c r="J3931" s="233">
        <v>28.97344</v>
      </c>
      <c r="K3931" s="234">
        <v>126480</v>
      </c>
      <c r="L3931" s="233">
        <v>14.4384</v>
      </c>
      <c r="M3931" s="234">
        <v>252622</v>
      </c>
      <c r="N3931" s="233">
        <v>0</v>
      </c>
      <c r="O3931" s="233">
        <v>0</v>
      </c>
      <c r="P3931" s="233">
        <v>28.340219999999999</v>
      </c>
      <c r="Q3931" s="234">
        <v>371032</v>
      </c>
      <c r="R3931" s="233">
        <v>14.118399999999999</v>
      </c>
      <c r="S3931" s="234">
        <v>740025</v>
      </c>
      <c r="T3931" s="233">
        <v>0</v>
      </c>
      <c r="U3931" s="235">
        <f t="shared" si="427"/>
        <v>21911.68</v>
      </c>
      <c r="V3931" s="227">
        <f t="shared" si="428"/>
        <v>21150.611199999999</v>
      </c>
      <c r="W3931" s="227">
        <f t="shared" si="429"/>
        <v>21080.031999999999</v>
      </c>
      <c r="X3931" s="227">
        <f t="shared" si="432"/>
        <v>21051.833333333332</v>
      </c>
      <c r="Y3931" s="227">
        <f t="shared" si="430"/>
        <v>20688.3606</v>
      </c>
      <c r="Z3931" s="227">
        <f t="shared" si="431"/>
        <v>20612.876444444446</v>
      </c>
      <c r="AA3931" s="227">
        <f t="shared" si="433"/>
        <v>20556.25</v>
      </c>
    </row>
    <row r="3932" spans="2:27" ht="13.5" hidden="1">
      <c r="B3932" s="232" t="s">
        <v>1110</v>
      </c>
      <c r="C3932" s="232" t="s">
        <v>1342</v>
      </c>
      <c r="D3932" s="232" t="s">
        <v>968</v>
      </c>
      <c r="E3932" s="232" t="s">
        <v>988</v>
      </c>
      <c r="F3932" s="232">
        <v>96</v>
      </c>
      <c r="G3932" s="232" t="s">
        <v>1310</v>
      </c>
      <c r="H3932" s="233">
        <v>45.024000000000001</v>
      </c>
      <c r="I3932" s="233">
        <v>0</v>
      </c>
      <c r="J3932" s="233">
        <v>43.460160000000002</v>
      </c>
      <c r="K3932" s="234">
        <v>189721</v>
      </c>
      <c r="L3932" s="233">
        <v>21.657599999999999</v>
      </c>
      <c r="M3932" s="234">
        <v>378933</v>
      </c>
      <c r="N3932" s="233">
        <v>0</v>
      </c>
      <c r="O3932" s="233">
        <v>0</v>
      </c>
      <c r="P3932" s="233">
        <v>42.510339999999999</v>
      </c>
      <c r="Q3932" s="234">
        <v>556547</v>
      </c>
      <c r="R3932" s="233">
        <v>21.177600000000002</v>
      </c>
      <c r="S3932" s="234">
        <v>1110037</v>
      </c>
      <c r="T3932" s="233">
        <v>0</v>
      </c>
      <c r="U3932" s="235">
        <f t="shared" si="427"/>
        <v>32867.520000000004</v>
      </c>
      <c r="V3932" s="227">
        <f t="shared" si="428"/>
        <v>31725.916800000003</v>
      </c>
      <c r="W3932" s="227">
        <f t="shared" si="429"/>
        <v>31620.131333333331</v>
      </c>
      <c r="X3932" s="227">
        <f t="shared" si="432"/>
        <v>31577.75</v>
      </c>
      <c r="Y3932" s="227">
        <f t="shared" si="430"/>
        <v>31032.548200000001</v>
      </c>
      <c r="Z3932" s="227">
        <f t="shared" si="431"/>
        <v>30919.286888888892</v>
      </c>
      <c r="AA3932" s="227">
        <f t="shared" si="433"/>
        <v>30834.361111111109</v>
      </c>
    </row>
    <row r="3933" spans="2:27" ht="13.5" hidden="1">
      <c r="B3933" s="232" t="s">
        <v>1110</v>
      </c>
      <c r="C3933" s="232" t="s">
        <v>1343</v>
      </c>
      <c r="D3933" s="232" t="s">
        <v>968</v>
      </c>
      <c r="E3933" s="232" t="s">
        <v>988</v>
      </c>
      <c r="F3933" s="232">
        <v>8</v>
      </c>
      <c r="G3933" s="232" t="s">
        <v>1311</v>
      </c>
      <c r="H3933" s="233">
        <v>3.7519999999999998</v>
      </c>
      <c r="I3933" s="233">
        <v>0</v>
      </c>
      <c r="J3933" s="233">
        <v>3.62168</v>
      </c>
      <c r="K3933" s="234">
        <v>15810</v>
      </c>
      <c r="L3933" s="233">
        <v>1.8048</v>
      </c>
      <c r="M3933" s="234">
        <v>31578</v>
      </c>
      <c r="N3933" s="233">
        <v>0</v>
      </c>
      <c r="O3933" s="233">
        <v>0</v>
      </c>
      <c r="P3933" s="233">
        <v>3.5425300000000002</v>
      </c>
      <c r="Q3933" s="234">
        <v>46379</v>
      </c>
      <c r="R3933" s="233">
        <v>1.7647999999999999</v>
      </c>
      <c r="S3933" s="234">
        <v>92503</v>
      </c>
      <c r="T3933" s="233">
        <v>0</v>
      </c>
      <c r="U3933" s="235">
        <f t="shared" si="427"/>
        <v>2738.96</v>
      </c>
      <c r="V3933" s="227">
        <f t="shared" si="428"/>
        <v>2643.8263999999999</v>
      </c>
      <c r="W3933" s="227">
        <f t="shared" si="429"/>
        <v>2635.0039999999999</v>
      </c>
      <c r="X3933" s="227">
        <f t="shared" si="432"/>
        <v>2631.5</v>
      </c>
      <c r="Y3933" s="227">
        <f t="shared" si="430"/>
        <v>2586.0469000000003</v>
      </c>
      <c r="Z3933" s="227">
        <f t="shared" si="431"/>
        <v>2576.6095555555557</v>
      </c>
      <c r="AA3933" s="227">
        <f t="shared" si="433"/>
        <v>2569.5277777777778</v>
      </c>
    </row>
    <row r="3934" spans="2:27" ht="13.5" hidden="1">
      <c r="B3934" s="232" t="s">
        <v>1110</v>
      </c>
      <c r="C3934" s="232" t="s">
        <v>1344</v>
      </c>
      <c r="D3934" s="232" t="s">
        <v>968</v>
      </c>
      <c r="E3934" s="232" t="s">
        <v>988</v>
      </c>
      <c r="F3934" s="232">
        <v>128</v>
      </c>
      <c r="G3934" s="232" t="s">
        <v>1345</v>
      </c>
      <c r="H3934" s="233">
        <v>60.031999999999996</v>
      </c>
      <c r="I3934" s="233">
        <v>0</v>
      </c>
      <c r="J3934" s="233">
        <v>57.94688</v>
      </c>
      <c r="K3934" s="234">
        <v>252961</v>
      </c>
      <c r="L3934" s="233">
        <v>28.876799999999999</v>
      </c>
      <c r="M3934" s="234">
        <v>505244</v>
      </c>
      <c r="N3934" s="233">
        <v>0</v>
      </c>
      <c r="O3934" s="233">
        <v>0</v>
      </c>
      <c r="P3934" s="233">
        <v>56.68045</v>
      </c>
      <c r="Q3934" s="234">
        <v>742063</v>
      </c>
      <c r="R3934" s="233">
        <v>28.236799999999999</v>
      </c>
      <c r="S3934" s="234">
        <v>1480049</v>
      </c>
      <c r="T3934" s="233">
        <v>0</v>
      </c>
      <c r="U3934" s="235">
        <f t="shared" si="427"/>
        <v>43823.360000000001</v>
      </c>
      <c r="V3934" s="227">
        <f t="shared" si="428"/>
        <v>42301.222399999999</v>
      </c>
      <c r="W3934" s="227">
        <f t="shared" si="429"/>
        <v>42160.147333333327</v>
      </c>
      <c r="X3934" s="227">
        <f t="shared" si="432"/>
        <v>42103.666666666664</v>
      </c>
      <c r="Y3934" s="227">
        <f t="shared" si="430"/>
        <v>41376.728499999997</v>
      </c>
      <c r="Z3934" s="227">
        <f t="shared" si="431"/>
        <v>41225.725111111111</v>
      </c>
      <c r="AA3934" s="227">
        <f t="shared" si="433"/>
        <v>41112.472222222219</v>
      </c>
    </row>
    <row r="3935" spans="2:27" ht="13.5" hidden="1">
      <c r="B3935" s="232" t="s">
        <v>1110</v>
      </c>
      <c r="C3935" s="232" t="s">
        <v>1346</v>
      </c>
      <c r="D3935" s="232" t="s">
        <v>968</v>
      </c>
      <c r="E3935" s="232" t="s">
        <v>988</v>
      </c>
      <c r="F3935" s="232">
        <v>16</v>
      </c>
      <c r="G3935" s="232" t="s">
        <v>1312</v>
      </c>
      <c r="H3935" s="233">
        <v>7.5039999999999996</v>
      </c>
      <c r="I3935" s="233">
        <v>0</v>
      </c>
      <c r="J3935" s="233">
        <v>7.24336</v>
      </c>
      <c r="K3935" s="234">
        <v>31620</v>
      </c>
      <c r="L3935" s="233">
        <v>3.6095999999999999</v>
      </c>
      <c r="M3935" s="234">
        <v>63156</v>
      </c>
      <c r="N3935" s="233">
        <v>0</v>
      </c>
      <c r="O3935" s="233">
        <v>0</v>
      </c>
      <c r="P3935" s="233">
        <v>7.0850600000000004</v>
      </c>
      <c r="Q3935" s="234">
        <v>92758</v>
      </c>
      <c r="R3935" s="233">
        <v>3.5295999999999998</v>
      </c>
      <c r="S3935" s="234">
        <v>185006</v>
      </c>
      <c r="T3935" s="233">
        <v>0</v>
      </c>
      <c r="U3935" s="235">
        <f t="shared" si="427"/>
        <v>5477.92</v>
      </c>
      <c r="V3935" s="227">
        <f t="shared" si="428"/>
        <v>5287.6527999999998</v>
      </c>
      <c r="W3935" s="227">
        <f t="shared" si="429"/>
        <v>5270.0079999999998</v>
      </c>
      <c r="X3935" s="227">
        <f t="shared" si="432"/>
        <v>5263</v>
      </c>
      <c r="Y3935" s="227">
        <f t="shared" si="430"/>
        <v>5172.0938000000006</v>
      </c>
      <c r="Z3935" s="227">
        <f t="shared" si="431"/>
        <v>5153.2191111111115</v>
      </c>
      <c r="AA3935" s="227">
        <f t="shared" si="433"/>
        <v>5139.0555555555557</v>
      </c>
    </row>
    <row r="3936" spans="2:27" ht="13.5" hidden="1">
      <c r="B3936" s="232" t="s">
        <v>1110</v>
      </c>
      <c r="C3936" s="232" t="s">
        <v>1347</v>
      </c>
      <c r="D3936" s="232" t="s">
        <v>968</v>
      </c>
      <c r="E3936" s="232" t="s">
        <v>988</v>
      </c>
      <c r="F3936" s="232">
        <v>32</v>
      </c>
      <c r="G3936" s="232" t="s">
        <v>1317</v>
      </c>
      <c r="H3936" s="233">
        <v>15.007999999999999</v>
      </c>
      <c r="I3936" s="233">
        <v>0</v>
      </c>
      <c r="J3936" s="233">
        <v>14.48672</v>
      </c>
      <c r="K3936" s="234">
        <v>63240</v>
      </c>
      <c r="L3936" s="233">
        <v>7.2191999999999998</v>
      </c>
      <c r="M3936" s="234">
        <v>126311</v>
      </c>
      <c r="N3936" s="233">
        <v>0</v>
      </c>
      <c r="O3936" s="233">
        <v>0</v>
      </c>
      <c r="P3936" s="233">
        <v>14.170109999999999</v>
      </c>
      <c r="Q3936" s="234">
        <v>185516</v>
      </c>
      <c r="R3936" s="233">
        <v>7.0591999999999997</v>
      </c>
      <c r="S3936" s="234">
        <v>370012</v>
      </c>
      <c r="T3936" s="233">
        <v>0</v>
      </c>
      <c r="U3936" s="235">
        <f t="shared" si="427"/>
        <v>10955.84</v>
      </c>
      <c r="V3936" s="227">
        <f t="shared" si="428"/>
        <v>10575.3056</v>
      </c>
      <c r="W3936" s="227">
        <f t="shared" si="429"/>
        <v>10540.016</v>
      </c>
      <c r="X3936" s="227">
        <f t="shared" si="432"/>
        <v>10525.916666666666</v>
      </c>
      <c r="Y3936" s="227">
        <f t="shared" si="430"/>
        <v>10344.1803</v>
      </c>
      <c r="Z3936" s="227">
        <f t="shared" si="431"/>
        <v>10306.438222222223</v>
      </c>
      <c r="AA3936" s="227">
        <f t="shared" si="433"/>
        <v>10278.111111111111</v>
      </c>
    </row>
    <row r="3937" spans="2:27" ht="13.5" hidden="1">
      <c r="B3937" s="232" t="s">
        <v>1110</v>
      </c>
      <c r="C3937" s="232" t="s">
        <v>1349</v>
      </c>
      <c r="D3937" s="232" t="s">
        <v>968</v>
      </c>
      <c r="E3937" s="232" t="s">
        <v>988</v>
      </c>
      <c r="F3937" s="232">
        <v>128</v>
      </c>
      <c r="G3937" s="232" t="s">
        <v>1345</v>
      </c>
      <c r="H3937" s="233">
        <v>60.031999999999996</v>
      </c>
      <c r="I3937" s="233">
        <v>0</v>
      </c>
      <c r="J3937" s="233">
        <v>57.94688</v>
      </c>
      <c r="K3937" s="234">
        <v>252961</v>
      </c>
      <c r="L3937" s="233">
        <v>28.876799999999999</v>
      </c>
      <c r="M3937" s="234">
        <v>505244</v>
      </c>
      <c r="N3937" s="233">
        <v>0</v>
      </c>
      <c r="O3937" s="233">
        <v>0</v>
      </c>
      <c r="P3937" s="233">
        <v>56.68045</v>
      </c>
      <c r="Q3937" s="234">
        <v>742063</v>
      </c>
      <c r="R3937" s="233">
        <v>28.236799999999999</v>
      </c>
      <c r="S3937" s="234">
        <v>1480049</v>
      </c>
      <c r="T3937" s="233">
        <v>0</v>
      </c>
      <c r="U3937" s="235">
        <f t="shared" si="427"/>
        <v>43823.360000000001</v>
      </c>
      <c r="V3937" s="227">
        <f t="shared" si="428"/>
        <v>42301.222399999999</v>
      </c>
      <c r="W3937" s="227">
        <f t="shared" si="429"/>
        <v>42160.147333333327</v>
      </c>
      <c r="X3937" s="227">
        <f t="shared" si="432"/>
        <v>42103.666666666664</v>
      </c>
      <c r="Y3937" s="227">
        <f t="shared" si="430"/>
        <v>41376.728499999997</v>
      </c>
      <c r="Z3937" s="227">
        <f t="shared" si="431"/>
        <v>41225.725111111111</v>
      </c>
      <c r="AA3937" s="227">
        <f t="shared" si="433"/>
        <v>41112.472222222219</v>
      </c>
    </row>
    <row r="3938" spans="2:27" ht="13.5" hidden="1">
      <c r="B3938" s="232" t="s">
        <v>1110</v>
      </c>
      <c r="C3938" s="232" t="s">
        <v>1350</v>
      </c>
      <c r="D3938" s="232" t="s">
        <v>968</v>
      </c>
      <c r="E3938" s="232" t="s">
        <v>988</v>
      </c>
      <c r="F3938" s="232">
        <v>4</v>
      </c>
      <c r="G3938" s="232" t="s">
        <v>1315</v>
      </c>
      <c r="H3938" s="233">
        <v>1.8759999999999999</v>
      </c>
      <c r="I3938" s="233">
        <v>0</v>
      </c>
      <c r="J3938" s="233">
        <v>1.81084</v>
      </c>
      <c r="K3938" s="234">
        <v>7905</v>
      </c>
      <c r="L3938" s="233">
        <v>0.90239999999999998</v>
      </c>
      <c r="M3938" s="234">
        <v>15789</v>
      </c>
      <c r="N3938" s="233">
        <v>0</v>
      </c>
      <c r="O3938" s="233">
        <v>0</v>
      </c>
      <c r="P3938" s="233">
        <v>1.7712600000000001</v>
      </c>
      <c r="Q3938" s="234">
        <v>23189</v>
      </c>
      <c r="R3938" s="233">
        <v>0.88239999999999996</v>
      </c>
      <c r="S3938" s="234">
        <v>46252</v>
      </c>
      <c r="T3938" s="233">
        <v>0</v>
      </c>
      <c r="U3938" s="235">
        <f t="shared" si="427"/>
        <v>1369.48</v>
      </c>
      <c r="V3938" s="227">
        <f t="shared" si="428"/>
        <v>1321.9132</v>
      </c>
      <c r="W3938" s="227">
        <f t="shared" si="429"/>
        <v>1317.502</v>
      </c>
      <c r="X3938" s="227">
        <f t="shared" si="432"/>
        <v>1315.75</v>
      </c>
      <c r="Y3938" s="227">
        <f t="shared" si="430"/>
        <v>1293.0198</v>
      </c>
      <c r="Z3938" s="227">
        <f t="shared" si="431"/>
        <v>1288.2908888888887</v>
      </c>
      <c r="AA3938" s="227">
        <f t="shared" si="433"/>
        <v>1284.7777777777778</v>
      </c>
    </row>
    <row r="3939" spans="2:27" ht="13.5" hidden="1">
      <c r="B3939" s="232" t="s">
        <v>1110</v>
      </c>
      <c r="C3939" s="232" t="s">
        <v>736</v>
      </c>
      <c r="D3939" s="232" t="s">
        <v>968</v>
      </c>
      <c r="E3939" s="232" t="s">
        <v>988</v>
      </c>
      <c r="F3939" s="232">
        <v>8</v>
      </c>
      <c r="G3939" s="232" t="s">
        <v>1351</v>
      </c>
      <c r="H3939" s="233">
        <v>5.056</v>
      </c>
      <c r="I3939" s="233">
        <v>0</v>
      </c>
      <c r="J3939" s="233">
        <v>4.4249999999999998</v>
      </c>
      <c r="K3939" s="234">
        <v>18710</v>
      </c>
      <c r="L3939" s="233">
        <v>2.1360000000000001</v>
      </c>
      <c r="M3939" s="234">
        <v>37263</v>
      </c>
      <c r="N3939" s="233">
        <v>0</v>
      </c>
      <c r="O3939" s="233">
        <v>0</v>
      </c>
      <c r="P3939" s="233">
        <v>0</v>
      </c>
      <c r="Q3939" s="234">
        <v>52716</v>
      </c>
      <c r="R3939" s="233">
        <v>2.0059999999999998</v>
      </c>
      <c r="S3939" s="234">
        <v>104417</v>
      </c>
      <c r="T3939" s="233">
        <v>0</v>
      </c>
      <c r="U3939" s="235">
        <f t="shared" si="427"/>
        <v>3690.88</v>
      </c>
      <c r="V3939" s="227">
        <f t="shared" si="428"/>
        <v>3230.25</v>
      </c>
      <c r="W3939" s="227">
        <f t="shared" si="429"/>
        <v>3118.4466666666667</v>
      </c>
      <c r="X3939" s="227">
        <f t="shared" si="432"/>
        <v>3105.25</v>
      </c>
      <c r="Y3939" s="227">
        <f t="shared" si="430"/>
        <v>0</v>
      </c>
      <c r="Z3939" s="227">
        <f t="shared" si="431"/>
        <v>2928.7133333333331</v>
      </c>
      <c r="AA3939" s="227">
        <f t="shared" si="433"/>
        <v>2900.4722222222222</v>
      </c>
    </row>
    <row r="3940" spans="2:27" ht="13.5" hidden="1">
      <c r="B3940" s="232" t="s">
        <v>1110</v>
      </c>
      <c r="C3940" s="232" t="s">
        <v>738</v>
      </c>
      <c r="D3940" s="232" t="s">
        <v>968</v>
      </c>
      <c r="E3940" s="232" t="s">
        <v>988</v>
      </c>
      <c r="F3940" s="232">
        <v>16</v>
      </c>
      <c r="G3940" s="232" t="s">
        <v>1352</v>
      </c>
      <c r="H3940" s="233">
        <v>10.112</v>
      </c>
      <c r="I3940" s="233">
        <v>0</v>
      </c>
      <c r="J3940" s="233">
        <v>8.8510000000000009</v>
      </c>
      <c r="K3940" s="234">
        <v>37421</v>
      </c>
      <c r="L3940" s="233">
        <v>4.2720000000000002</v>
      </c>
      <c r="M3940" s="234">
        <v>74526</v>
      </c>
      <c r="N3940" s="233">
        <v>0</v>
      </c>
      <c r="O3940" s="233">
        <v>0</v>
      </c>
      <c r="P3940" s="233">
        <v>0</v>
      </c>
      <c r="Q3940" s="234">
        <v>105433</v>
      </c>
      <c r="R3940" s="233">
        <v>4.0119999999999996</v>
      </c>
      <c r="S3940" s="234">
        <v>208835</v>
      </c>
      <c r="T3940" s="233">
        <v>0</v>
      </c>
      <c r="U3940" s="235">
        <f t="shared" si="427"/>
        <v>7381.76</v>
      </c>
      <c r="V3940" s="227">
        <f t="shared" si="428"/>
        <v>6461.2300000000005</v>
      </c>
      <c r="W3940" s="227">
        <f t="shared" si="429"/>
        <v>6236.9766666666674</v>
      </c>
      <c r="X3940" s="227">
        <f t="shared" si="432"/>
        <v>6210.5</v>
      </c>
      <c r="Y3940" s="227">
        <f t="shared" si="430"/>
        <v>0</v>
      </c>
      <c r="Z3940" s="227">
        <f t="shared" si="431"/>
        <v>5857.4544444444437</v>
      </c>
      <c r="AA3940" s="227">
        <f t="shared" si="433"/>
        <v>5800.9722222222226</v>
      </c>
    </row>
    <row r="3941" spans="2:27" ht="13.5" hidden="1">
      <c r="B3941" s="232" t="s">
        <v>1110</v>
      </c>
      <c r="C3941" s="232" t="s">
        <v>740</v>
      </c>
      <c r="D3941" s="232" t="s">
        <v>968</v>
      </c>
      <c r="E3941" s="232" t="s">
        <v>988</v>
      </c>
      <c r="F3941" s="232">
        <v>36</v>
      </c>
      <c r="G3941" s="232" t="s">
        <v>1353</v>
      </c>
      <c r="H3941" s="233">
        <v>21.908000000000001</v>
      </c>
      <c r="I3941" s="233">
        <v>0</v>
      </c>
      <c r="J3941" s="233">
        <v>19.385999999999999</v>
      </c>
      <c r="K3941" s="234">
        <v>82218</v>
      </c>
      <c r="L3941" s="233">
        <v>9.3859999999999992</v>
      </c>
      <c r="M3941" s="234">
        <v>163803</v>
      </c>
      <c r="N3941" s="233">
        <v>0</v>
      </c>
      <c r="O3941" s="233">
        <v>0</v>
      </c>
      <c r="P3941" s="233">
        <v>0</v>
      </c>
      <c r="Q3941" s="234">
        <v>232995</v>
      </c>
      <c r="R3941" s="233">
        <v>8.8659999999999997</v>
      </c>
      <c r="S3941" s="234">
        <v>461928</v>
      </c>
      <c r="T3941" s="233">
        <v>0</v>
      </c>
      <c r="U3941" s="235">
        <f t="shared" si="427"/>
        <v>15992.84</v>
      </c>
      <c r="V3941" s="227">
        <f t="shared" si="428"/>
        <v>14151.779999999999</v>
      </c>
      <c r="W3941" s="227">
        <f t="shared" si="429"/>
        <v>13703.279999999999</v>
      </c>
      <c r="X3941" s="227">
        <f t="shared" si="432"/>
        <v>13650.25</v>
      </c>
      <c r="Y3941" s="227">
        <f t="shared" si="430"/>
        <v>0</v>
      </c>
      <c r="Z3941" s="227">
        <f t="shared" si="431"/>
        <v>12944.263333333332</v>
      </c>
      <c r="AA3941" s="227">
        <f t="shared" si="433"/>
        <v>12831.333333333334</v>
      </c>
    </row>
    <row r="3942" spans="2:27" ht="13.5" hidden="1">
      <c r="B3942" s="232" t="s">
        <v>1110</v>
      </c>
      <c r="C3942" s="232" t="s">
        <v>742</v>
      </c>
      <c r="D3942" s="232" t="s">
        <v>968</v>
      </c>
      <c r="E3942" s="232" t="s">
        <v>988</v>
      </c>
      <c r="F3942" s="232">
        <v>4</v>
      </c>
      <c r="G3942" s="232" t="s">
        <v>1354</v>
      </c>
      <c r="H3942" s="233">
        <v>2.528</v>
      </c>
      <c r="I3942" s="233">
        <v>0</v>
      </c>
      <c r="J3942" s="233">
        <v>2.2130000000000001</v>
      </c>
      <c r="K3942" s="234">
        <v>9355</v>
      </c>
      <c r="L3942" s="233">
        <v>1.0680000000000001</v>
      </c>
      <c r="M3942" s="234">
        <v>18631</v>
      </c>
      <c r="N3942" s="233">
        <v>0</v>
      </c>
      <c r="O3942" s="233">
        <v>0</v>
      </c>
      <c r="P3942" s="233">
        <v>0</v>
      </c>
      <c r="Q3942" s="234">
        <v>26359</v>
      </c>
      <c r="R3942" s="233">
        <v>1.0029999999999999</v>
      </c>
      <c r="S3942" s="234">
        <v>52210</v>
      </c>
      <c r="T3942" s="233">
        <v>0</v>
      </c>
      <c r="U3942" s="235">
        <f t="shared" si="427"/>
        <v>1845.44</v>
      </c>
      <c r="V3942" s="227">
        <f t="shared" si="428"/>
        <v>1615.49</v>
      </c>
      <c r="W3942" s="227">
        <f t="shared" si="429"/>
        <v>1559.2233333333334</v>
      </c>
      <c r="X3942" s="227">
        <f t="shared" si="432"/>
        <v>1552.5833333333333</v>
      </c>
      <c r="Y3942" s="227">
        <f t="shared" si="430"/>
        <v>0</v>
      </c>
      <c r="Z3942" s="227">
        <f t="shared" si="431"/>
        <v>1464.3844444444444</v>
      </c>
      <c r="AA3942" s="227">
        <f t="shared" si="433"/>
        <v>1450.2777777777778</v>
      </c>
    </row>
    <row r="3943" spans="2:27" ht="13.5" hidden="1">
      <c r="B3943" s="232" t="s">
        <v>1110</v>
      </c>
      <c r="C3943" s="232" t="s">
        <v>772</v>
      </c>
      <c r="D3943" s="232" t="s">
        <v>968</v>
      </c>
      <c r="E3943" s="232" t="s">
        <v>988</v>
      </c>
      <c r="F3943" s="232">
        <v>8</v>
      </c>
      <c r="G3943" s="232" t="s">
        <v>1351</v>
      </c>
      <c r="H3943" s="233">
        <v>5.3689999999999998</v>
      </c>
      <c r="I3943" s="233">
        <v>0</v>
      </c>
      <c r="J3943" s="233">
        <v>4.6150000000000002</v>
      </c>
      <c r="K3943" s="234">
        <v>19419</v>
      </c>
      <c r="L3943" s="233">
        <v>2.2170000000000001</v>
      </c>
      <c r="M3943" s="234">
        <v>38651</v>
      </c>
      <c r="N3943" s="233">
        <v>0</v>
      </c>
      <c r="O3943" s="233">
        <v>0</v>
      </c>
      <c r="P3943" s="233">
        <v>0</v>
      </c>
      <c r="Q3943" s="234">
        <v>52912</v>
      </c>
      <c r="R3943" s="233">
        <v>2.0129999999999999</v>
      </c>
      <c r="S3943" s="234">
        <v>104786</v>
      </c>
      <c r="T3943" s="233">
        <v>0</v>
      </c>
      <c r="U3943" s="235">
        <f t="shared" si="427"/>
        <v>3919.37</v>
      </c>
      <c r="V3943" s="227">
        <f t="shared" si="428"/>
        <v>3368.9500000000003</v>
      </c>
      <c r="W3943" s="227">
        <f t="shared" si="429"/>
        <v>3236.66</v>
      </c>
      <c r="X3943" s="227">
        <f t="shared" si="432"/>
        <v>3220.9166666666665</v>
      </c>
      <c r="Y3943" s="227">
        <f t="shared" si="430"/>
        <v>0</v>
      </c>
      <c r="Z3943" s="227">
        <f t="shared" si="431"/>
        <v>2939.2677777777781</v>
      </c>
      <c r="AA3943" s="227">
        <f t="shared" si="433"/>
        <v>2910.7222222222222</v>
      </c>
    </row>
    <row r="3944" spans="2:27" ht="13.5" hidden="1">
      <c r="B3944" s="232" t="s">
        <v>1110</v>
      </c>
      <c r="C3944" s="232" t="s">
        <v>773</v>
      </c>
      <c r="D3944" s="232" t="s">
        <v>968</v>
      </c>
      <c r="E3944" s="232" t="s">
        <v>988</v>
      </c>
      <c r="F3944" s="232">
        <v>16</v>
      </c>
      <c r="G3944" s="232" t="s">
        <v>1352</v>
      </c>
      <c r="H3944" s="233">
        <v>10.738</v>
      </c>
      <c r="I3944" s="233">
        <v>0</v>
      </c>
      <c r="J3944" s="233">
        <v>9.2270000000000003</v>
      </c>
      <c r="K3944" s="234">
        <v>38828</v>
      </c>
      <c r="L3944" s="233">
        <v>4.4320000000000004</v>
      </c>
      <c r="M3944" s="234">
        <v>77283</v>
      </c>
      <c r="N3944" s="233">
        <v>0</v>
      </c>
      <c r="O3944" s="233">
        <v>0</v>
      </c>
      <c r="P3944" s="233">
        <v>0</v>
      </c>
      <c r="Q3944" s="234">
        <v>105837</v>
      </c>
      <c r="R3944" s="233">
        <v>4.0270000000000001</v>
      </c>
      <c r="S3944" s="234">
        <v>209596</v>
      </c>
      <c r="T3944" s="233">
        <v>0</v>
      </c>
      <c r="U3944" s="235">
        <f t="shared" si="427"/>
        <v>7838.74</v>
      </c>
      <c r="V3944" s="227">
        <f t="shared" si="428"/>
        <v>6735.71</v>
      </c>
      <c r="W3944" s="227">
        <f t="shared" si="429"/>
        <v>6471.0266666666666</v>
      </c>
      <c r="X3944" s="227">
        <f t="shared" si="432"/>
        <v>6440.25</v>
      </c>
      <c r="Y3944" s="227">
        <f t="shared" si="430"/>
        <v>0</v>
      </c>
      <c r="Z3944" s="227">
        <f t="shared" si="431"/>
        <v>5879.626666666667</v>
      </c>
      <c r="AA3944" s="227">
        <f t="shared" si="433"/>
        <v>5822.1111111111113</v>
      </c>
    </row>
    <row r="3945" spans="2:27" ht="13.5" hidden="1">
      <c r="B3945" s="232" t="s">
        <v>1110</v>
      </c>
      <c r="C3945" s="232" t="s">
        <v>774</v>
      </c>
      <c r="D3945" s="232" t="s">
        <v>968</v>
      </c>
      <c r="E3945" s="232" t="s">
        <v>988</v>
      </c>
      <c r="F3945" s="232">
        <v>32</v>
      </c>
      <c r="G3945" s="232" t="s">
        <v>1353</v>
      </c>
      <c r="H3945" s="233">
        <v>21.475999999999999</v>
      </c>
      <c r="I3945" s="233">
        <v>0</v>
      </c>
      <c r="J3945" s="233">
        <v>18.456</v>
      </c>
      <c r="K3945" s="234">
        <v>77665</v>
      </c>
      <c r="L3945" s="233">
        <v>8.8659999999999997</v>
      </c>
      <c r="M3945" s="234">
        <v>154583</v>
      </c>
      <c r="N3945" s="233">
        <v>0</v>
      </c>
      <c r="O3945" s="233">
        <v>0</v>
      </c>
      <c r="P3945" s="233">
        <v>0</v>
      </c>
      <c r="Q3945" s="234">
        <v>211678</v>
      </c>
      <c r="R3945" s="233">
        <v>8.0549999999999997</v>
      </c>
      <c r="S3945" s="234">
        <v>419196</v>
      </c>
      <c r="T3945" s="233">
        <v>0</v>
      </c>
      <c r="U3945" s="235">
        <f t="shared" si="427"/>
        <v>15677.48</v>
      </c>
      <c r="V3945" s="227">
        <f t="shared" si="428"/>
        <v>13472.88</v>
      </c>
      <c r="W3945" s="227">
        <f t="shared" si="429"/>
        <v>12944.263333333332</v>
      </c>
      <c r="X3945" s="227">
        <f t="shared" si="432"/>
        <v>12881.916666666666</v>
      </c>
      <c r="Y3945" s="227">
        <f t="shared" si="430"/>
        <v>0</v>
      </c>
      <c r="Z3945" s="227">
        <f t="shared" si="431"/>
        <v>11760.094444444443</v>
      </c>
      <c r="AA3945" s="227">
        <f t="shared" si="433"/>
        <v>11644.333333333334</v>
      </c>
    </row>
    <row r="3946" spans="2:27" ht="13.5" hidden="1">
      <c r="B3946" s="232" t="s">
        <v>1110</v>
      </c>
      <c r="C3946" s="232" t="s">
        <v>775</v>
      </c>
      <c r="D3946" s="232" t="s">
        <v>968</v>
      </c>
      <c r="E3946" s="232" t="s">
        <v>988</v>
      </c>
      <c r="F3946" s="232">
        <v>4</v>
      </c>
      <c r="G3946" s="232" t="s">
        <v>1354</v>
      </c>
      <c r="H3946" s="233">
        <v>2.6850000000000001</v>
      </c>
      <c r="I3946" s="233">
        <v>0</v>
      </c>
      <c r="J3946" s="233">
        <v>2.3069999999999999</v>
      </c>
      <c r="K3946" s="234">
        <v>9710</v>
      </c>
      <c r="L3946" s="233">
        <v>1.1080000000000001</v>
      </c>
      <c r="M3946" s="234">
        <v>19326</v>
      </c>
      <c r="N3946" s="233">
        <v>0</v>
      </c>
      <c r="O3946" s="233">
        <v>0</v>
      </c>
      <c r="P3946" s="233">
        <v>0</v>
      </c>
      <c r="Q3946" s="234">
        <v>26463</v>
      </c>
      <c r="R3946" s="233">
        <v>1.0069999999999999</v>
      </c>
      <c r="S3946" s="234">
        <v>52405</v>
      </c>
      <c r="T3946" s="233">
        <v>0</v>
      </c>
      <c r="U3946" s="235">
        <f t="shared" si="427"/>
        <v>1960.05</v>
      </c>
      <c r="V3946" s="227">
        <f t="shared" si="428"/>
        <v>1684.11</v>
      </c>
      <c r="W3946" s="227">
        <f t="shared" si="429"/>
        <v>1618.0066666666667</v>
      </c>
      <c r="X3946" s="227">
        <f t="shared" si="432"/>
        <v>1610.5</v>
      </c>
      <c r="Y3946" s="227">
        <f t="shared" si="430"/>
        <v>0</v>
      </c>
      <c r="Z3946" s="227">
        <f t="shared" si="431"/>
        <v>1470.1933333333332</v>
      </c>
      <c r="AA3946" s="227">
        <f t="shared" si="433"/>
        <v>1455.6944444444443</v>
      </c>
    </row>
    <row r="3947" spans="2:27" ht="13.5" hidden="1">
      <c r="B3947" s="232" t="s">
        <v>1110</v>
      </c>
      <c r="C3947" s="232" t="s">
        <v>776</v>
      </c>
      <c r="D3947" s="232" t="s">
        <v>968</v>
      </c>
      <c r="E3947" s="232" t="s">
        <v>988</v>
      </c>
      <c r="F3947" s="232">
        <v>64</v>
      </c>
      <c r="G3947" s="232" t="s">
        <v>1355</v>
      </c>
      <c r="H3947" s="233">
        <v>32.799999999999997</v>
      </c>
      <c r="I3947" s="233">
        <v>0</v>
      </c>
      <c r="J3947" s="233">
        <v>30.908999999999999</v>
      </c>
      <c r="K3947" s="234">
        <v>134554</v>
      </c>
      <c r="L3947" s="233">
        <v>15.36</v>
      </c>
      <c r="M3947" s="234">
        <v>268446</v>
      </c>
      <c r="N3947" s="233">
        <v>0</v>
      </c>
      <c r="O3947" s="233">
        <v>0</v>
      </c>
      <c r="P3947" s="233">
        <v>29.777999999999999</v>
      </c>
      <c r="Q3947" s="234">
        <v>388524</v>
      </c>
      <c r="R3947" s="233">
        <v>14.784000000000001</v>
      </c>
      <c r="S3947" s="234">
        <v>772910</v>
      </c>
      <c r="T3947" s="233">
        <v>0</v>
      </c>
      <c r="U3947" s="235">
        <f t="shared" si="427"/>
        <v>23943.999999999996</v>
      </c>
      <c r="V3947" s="227">
        <f t="shared" si="428"/>
        <v>22563.57</v>
      </c>
      <c r="W3947" s="227">
        <f t="shared" si="429"/>
        <v>22425.633333333331</v>
      </c>
      <c r="X3947" s="227">
        <f t="shared" si="432"/>
        <v>22370.5</v>
      </c>
      <c r="Y3947" s="227">
        <f t="shared" si="430"/>
        <v>21737.94</v>
      </c>
      <c r="Z3947" s="227">
        <f t="shared" si="431"/>
        <v>21584.653333333335</v>
      </c>
      <c r="AA3947" s="227">
        <f t="shared" si="433"/>
        <v>21469.722222222223</v>
      </c>
    </row>
    <row r="3948" spans="2:27" ht="13.5" hidden="1">
      <c r="B3948" s="232" t="s">
        <v>1110</v>
      </c>
      <c r="C3948" s="232" t="s">
        <v>777</v>
      </c>
      <c r="D3948" s="232" t="s">
        <v>968</v>
      </c>
      <c r="E3948" s="232" t="s">
        <v>988</v>
      </c>
      <c r="F3948" s="232">
        <v>8</v>
      </c>
      <c r="G3948" s="232" t="s">
        <v>1351</v>
      </c>
      <c r="H3948" s="233">
        <v>4.0999999999999996</v>
      </c>
      <c r="I3948" s="233">
        <v>0</v>
      </c>
      <c r="J3948" s="233">
        <v>3.8639999999999999</v>
      </c>
      <c r="K3948" s="234">
        <v>16819</v>
      </c>
      <c r="L3948" s="233">
        <v>1.92</v>
      </c>
      <c r="M3948" s="234">
        <v>33556</v>
      </c>
      <c r="N3948" s="233">
        <v>0</v>
      </c>
      <c r="O3948" s="233">
        <v>0</v>
      </c>
      <c r="P3948" s="233">
        <v>3.722</v>
      </c>
      <c r="Q3948" s="234">
        <v>48565</v>
      </c>
      <c r="R3948" s="233">
        <v>1.8480000000000001</v>
      </c>
      <c r="S3948" s="234">
        <v>96614</v>
      </c>
      <c r="T3948" s="233">
        <v>0</v>
      </c>
      <c r="U3948" s="235">
        <f t="shared" si="427"/>
        <v>2992.9999999999995</v>
      </c>
      <c r="V3948" s="227">
        <f t="shared" si="428"/>
        <v>2820.72</v>
      </c>
      <c r="W3948" s="227">
        <f t="shared" si="429"/>
        <v>2803.1833333333334</v>
      </c>
      <c r="X3948" s="227">
        <f t="shared" si="432"/>
        <v>2796.3333333333335</v>
      </c>
      <c r="Y3948" s="227">
        <f t="shared" si="430"/>
        <v>2717.06</v>
      </c>
      <c r="Z3948" s="227">
        <f t="shared" si="431"/>
        <v>2698.0677777777778</v>
      </c>
      <c r="AA3948" s="227">
        <f t="shared" si="433"/>
        <v>2683.7222222222222</v>
      </c>
    </row>
    <row r="3949" spans="2:27" ht="13.5" hidden="1">
      <c r="B3949" s="232" t="s">
        <v>1110</v>
      </c>
      <c r="C3949" s="232" t="s">
        <v>778</v>
      </c>
      <c r="D3949" s="232" t="s">
        <v>968</v>
      </c>
      <c r="E3949" s="232" t="s">
        <v>988</v>
      </c>
      <c r="F3949" s="232">
        <v>16</v>
      </c>
      <c r="G3949" s="232" t="s">
        <v>1352</v>
      </c>
      <c r="H3949" s="233">
        <v>8.1999999999999993</v>
      </c>
      <c r="I3949" s="233">
        <v>0</v>
      </c>
      <c r="J3949" s="233">
        <v>7.7270000000000003</v>
      </c>
      <c r="K3949" s="234">
        <v>33638</v>
      </c>
      <c r="L3949" s="233">
        <v>3.84</v>
      </c>
      <c r="M3949" s="234">
        <v>67111</v>
      </c>
      <c r="N3949" s="233">
        <v>0</v>
      </c>
      <c r="O3949" s="233">
        <v>0</v>
      </c>
      <c r="P3949" s="233">
        <v>7.444</v>
      </c>
      <c r="Q3949" s="234">
        <v>97131</v>
      </c>
      <c r="R3949" s="233">
        <v>3.6960000000000002</v>
      </c>
      <c r="S3949" s="234">
        <v>193227</v>
      </c>
      <c r="T3949" s="233">
        <v>0</v>
      </c>
      <c r="U3949" s="235">
        <f t="shared" si="427"/>
        <v>5985.9999999999991</v>
      </c>
      <c r="V3949" s="227">
        <f t="shared" si="428"/>
        <v>5640.71</v>
      </c>
      <c r="W3949" s="227">
        <f t="shared" si="429"/>
        <v>5606.3666666666668</v>
      </c>
      <c r="X3949" s="227">
        <f t="shared" si="432"/>
        <v>5592.583333333333</v>
      </c>
      <c r="Y3949" s="227">
        <f t="shared" si="430"/>
        <v>5434.12</v>
      </c>
      <c r="Z3949" s="227">
        <f t="shared" si="431"/>
        <v>5396.1633333333339</v>
      </c>
      <c r="AA3949" s="227">
        <f t="shared" si="433"/>
        <v>5367.416666666667</v>
      </c>
    </row>
    <row r="3950" spans="2:27" ht="13.5" hidden="1">
      <c r="B3950" s="232" t="s">
        <v>1110</v>
      </c>
      <c r="C3950" s="232" t="s">
        <v>779</v>
      </c>
      <c r="D3950" s="232" t="s">
        <v>968</v>
      </c>
      <c r="E3950" s="232" t="s">
        <v>988</v>
      </c>
      <c r="F3950" s="232">
        <v>32</v>
      </c>
      <c r="G3950" s="232" t="s">
        <v>1353</v>
      </c>
      <c r="H3950" s="233">
        <v>16.399999999999999</v>
      </c>
      <c r="I3950" s="233">
        <v>0</v>
      </c>
      <c r="J3950" s="233">
        <v>15.454000000000001</v>
      </c>
      <c r="K3950" s="234">
        <v>67277</v>
      </c>
      <c r="L3950" s="233">
        <v>7.68</v>
      </c>
      <c r="M3950" s="234">
        <v>134223</v>
      </c>
      <c r="N3950" s="233">
        <v>0</v>
      </c>
      <c r="O3950" s="233">
        <v>0</v>
      </c>
      <c r="P3950" s="233">
        <v>14.888999999999999</v>
      </c>
      <c r="Q3950" s="234">
        <v>194262</v>
      </c>
      <c r="R3950" s="233">
        <v>7.3920000000000003</v>
      </c>
      <c r="S3950" s="234">
        <v>386455</v>
      </c>
      <c r="T3950" s="233">
        <v>0</v>
      </c>
      <c r="U3950" s="235">
        <f t="shared" si="427"/>
        <v>11971.999999999998</v>
      </c>
      <c r="V3950" s="227">
        <f t="shared" si="428"/>
        <v>11281.42</v>
      </c>
      <c r="W3950" s="227">
        <f t="shared" si="429"/>
        <v>11212.816666666666</v>
      </c>
      <c r="X3950" s="227">
        <f t="shared" si="432"/>
        <v>11185.25</v>
      </c>
      <c r="Y3950" s="227">
        <f t="shared" si="430"/>
        <v>10868.97</v>
      </c>
      <c r="Z3950" s="227">
        <f t="shared" si="431"/>
        <v>10792.326666666668</v>
      </c>
      <c r="AA3950" s="227">
        <f t="shared" si="433"/>
        <v>10734.861111111111</v>
      </c>
    </row>
    <row r="3951" spans="2:27" ht="13.5" hidden="1">
      <c r="B3951" s="232" t="s">
        <v>1110</v>
      </c>
      <c r="C3951" s="232" t="s">
        <v>1044</v>
      </c>
      <c r="D3951" s="232" t="s">
        <v>968</v>
      </c>
      <c r="E3951" s="232" t="s">
        <v>988</v>
      </c>
      <c r="F3951" s="232">
        <v>72</v>
      </c>
      <c r="G3951" s="232" t="s">
        <v>1364</v>
      </c>
      <c r="H3951" s="233">
        <v>32.799999999999997</v>
      </c>
      <c r="I3951" s="233">
        <v>0</v>
      </c>
      <c r="J3951" s="233">
        <v>30.908999999999999</v>
      </c>
      <c r="K3951" s="234">
        <v>134554</v>
      </c>
      <c r="L3951" s="233">
        <v>15.36</v>
      </c>
      <c r="M3951" s="234">
        <v>268446</v>
      </c>
      <c r="N3951" s="233">
        <v>0</v>
      </c>
      <c r="O3951" s="233">
        <v>0</v>
      </c>
      <c r="P3951" s="233">
        <v>29.777999999999999</v>
      </c>
      <c r="Q3951" s="234">
        <v>388524</v>
      </c>
      <c r="R3951" s="233">
        <v>14.784000000000001</v>
      </c>
      <c r="S3951" s="234">
        <v>772910</v>
      </c>
      <c r="T3951" s="233">
        <v>0</v>
      </c>
      <c r="U3951" s="235">
        <f t="shared" si="427"/>
        <v>23943.999999999996</v>
      </c>
      <c r="V3951" s="227">
        <f t="shared" si="428"/>
        <v>22563.57</v>
      </c>
      <c r="W3951" s="227">
        <f t="shared" si="429"/>
        <v>22425.633333333331</v>
      </c>
      <c r="X3951" s="227">
        <f t="shared" si="432"/>
        <v>22370.5</v>
      </c>
      <c r="Y3951" s="227">
        <f t="shared" si="430"/>
        <v>21737.94</v>
      </c>
      <c r="Z3951" s="227">
        <f t="shared" si="431"/>
        <v>21584.653333333335</v>
      </c>
      <c r="AA3951" s="227">
        <f t="shared" si="433"/>
        <v>21469.722222222223</v>
      </c>
    </row>
    <row r="3952" spans="2:27" ht="13.5" hidden="1">
      <c r="B3952" s="232" t="s">
        <v>1110</v>
      </c>
      <c r="C3952" s="232" t="s">
        <v>781</v>
      </c>
      <c r="D3952" s="232" t="s">
        <v>968</v>
      </c>
      <c r="E3952" s="232" t="s">
        <v>988</v>
      </c>
      <c r="F3952" s="232">
        <v>4</v>
      </c>
      <c r="G3952" s="232" t="s">
        <v>1354</v>
      </c>
      <c r="H3952" s="233">
        <v>2.0499999999999998</v>
      </c>
      <c r="I3952" s="233">
        <v>0</v>
      </c>
      <c r="J3952" s="233">
        <v>1.9319999999999999</v>
      </c>
      <c r="K3952" s="234">
        <v>8410</v>
      </c>
      <c r="L3952" s="233">
        <v>0.96</v>
      </c>
      <c r="M3952" s="234">
        <v>16778</v>
      </c>
      <c r="N3952" s="233">
        <v>0</v>
      </c>
      <c r="O3952" s="233">
        <v>0</v>
      </c>
      <c r="P3952" s="233">
        <v>1.861</v>
      </c>
      <c r="Q3952" s="234">
        <v>24283</v>
      </c>
      <c r="R3952" s="233">
        <v>0.92400000000000004</v>
      </c>
      <c r="S3952" s="234">
        <v>48307</v>
      </c>
      <c r="T3952" s="233">
        <v>0</v>
      </c>
      <c r="U3952" s="235">
        <f t="shared" si="427"/>
        <v>1496.4999999999998</v>
      </c>
      <c r="V3952" s="227">
        <f t="shared" si="428"/>
        <v>1410.36</v>
      </c>
      <c r="W3952" s="227">
        <f t="shared" si="429"/>
        <v>1401.6333333333332</v>
      </c>
      <c r="X3952" s="227">
        <f t="shared" si="432"/>
        <v>1398.1666666666667</v>
      </c>
      <c r="Y3952" s="227">
        <f t="shared" si="430"/>
        <v>1358.53</v>
      </c>
      <c r="Z3952" s="227">
        <f t="shared" si="431"/>
        <v>1349.0477777777778</v>
      </c>
      <c r="AA3952" s="227">
        <f t="shared" si="433"/>
        <v>1341.8611111111111</v>
      </c>
    </row>
    <row r="3953" spans="2:27" ht="13.5" hidden="1">
      <c r="B3953" s="232" t="s">
        <v>1110</v>
      </c>
      <c r="C3953" s="232" t="s">
        <v>782</v>
      </c>
      <c r="D3953" s="232" t="s">
        <v>968</v>
      </c>
      <c r="E3953" s="232" t="s">
        <v>988</v>
      </c>
      <c r="F3953" s="232">
        <v>48</v>
      </c>
      <c r="G3953" s="232" t="s">
        <v>1356</v>
      </c>
      <c r="H3953" s="233">
        <v>26.591999999999999</v>
      </c>
      <c r="I3953" s="233">
        <v>0</v>
      </c>
      <c r="J3953" s="233">
        <v>24.565999999999999</v>
      </c>
      <c r="K3953" s="234">
        <v>106690</v>
      </c>
      <c r="L3953" s="233">
        <v>12.179</v>
      </c>
      <c r="M3953" s="234">
        <v>212653</v>
      </c>
      <c r="N3953" s="233">
        <v>0</v>
      </c>
      <c r="O3953" s="233">
        <v>0</v>
      </c>
      <c r="P3953" s="233">
        <v>22.984000000000002</v>
      </c>
      <c r="Q3953" s="234">
        <v>299304</v>
      </c>
      <c r="R3953" s="233">
        <v>11.388999999999999</v>
      </c>
      <c r="S3953" s="234">
        <v>594555</v>
      </c>
      <c r="T3953" s="233">
        <v>0</v>
      </c>
      <c r="U3953" s="235">
        <f t="shared" si="427"/>
        <v>19412.16</v>
      </c>
      <c r="V3953" s="227">
        <f t="shared" si="428"/>
        <v>17933.18</v>
      </c>
      <c r="W3953" s="227">
        <f t="shared" si="429"/>
        <v>17781.503333333334</v>
      </c>
      <c r="X3953" s="227">
        <f t="shared" si="432"/>
        <v>17721.083333333332</v>
      </c>
      <c r="Y3953" s="227">
        <f t="shared" si="430"/>
        <v>16778.32</v>
      </c>
      <c r="Z3953" s="227">
        <f t="shared" si="431"/>
        <v>16627.97</v>
      </c>
      <c r="AA3953" s="227">
        <f t="shared" si="433"/>
        <v>16515.416666666668</v>
      </c>
    </row>
    <row r="3954" spans="2:27" ht="13.5" hidden="1">
      <c r="B3954" s="232" t="s">
        <v>1110</v>
      </c>
      <c r="C3954" s="232" t="s">
        <v>783</v>
      </c>
      <c r="D3954" s="232" t="s">
        <v>968</v>
      </c>
      <c r="E3954" s="232" t="s">
        <v>988</v>
      </c>
      <c r="F3954" s="232">
        <v>96</v>
      </c>
      <c r="G3954" s="232" t="s">
        <v>1365</v>
      </c>
      <c r="H3954" s="233">
        <v>53.183999999999997</v>
      </c>
      <c r="I3954" s="233">
        <v>0</v>
      </c>
      <c r="J3954" s="233">
        <v>49.131999999999998</v>
      </c>
      <c r="K3954" s="234">
        <v>213380</v>
      </c>
      <c r="L3954" s="233">
        <v>24.358000000000001</v>
      </c>
      <c r="M3954" s="234">
        <v>425306</v>
      </c>
      <c r="N3954" s="233">
        <v>0</v>
      </c>
      <c r="O3954" s="233">
        <v>0</v>
      </c>
      <c r="P3954" s="233">
        <v>45.966999999999999</v>
      </c>
      <c r="Q3954" s="234">
        <v>598608</v>
      </c>
      <c r="R3954" s="233">
        <v>22.777999999999999</v>
      </c>
      <c r="S3954" s="234">
        <v>1189110</v>
      </c>
      <c r="T3954" s="233">
        <v>0</v>
      </c>
      <c r="U3954" s="235">
        <f t="shared" si="427"/>
        <v>38824.32</v>
      </c>
      <c r="V3954" s="227">
        <f t="shared" si="428"/>
        <v>35866.36</v>
      </c>
      <c r="W3954" s="227">
        <f t="shared" si="429"/>
        <v>35563.006666666668</v>
      </c>
      <c r="X3954" s="227">
        <f t="shared" si="432"/>
        <v>35442.166666666664</v>
      </c>
      <c r="Y3954" s="227">
        <f t="shared" si="430"/>
        <v>33555.909999999996</v>
      </c>
      <c r="Z3954" s="227">
        <f t="shared" si="431"/>
        <v>33255.94</v>
      </c>
      <c r="AA3954" s="227">
        <f t="shared" si="433"/>
        <v>33030.833333333336</v>
      </c>
    </row>
    <row r="3955" spans="2:27" ht="13.5" hidden="1">
      <c r="B3955" s="232" t="s">
        <v>1110</v>
      </c>
      <c r="C3955" s="232" t="s">
        <v>784</v>
      </c>
      <c r="D3955" s="232" t="s">
        <v>968</v>
      </c>
      <c r="E3955" s="232" t="s">
        <v>988</v>
      </c>
      <c r="F3955" s="232">
        <v>8</v>
      </c>
      <c r="G3955" s="232" t="s">
        <v>1317</v>
      </c>
      <c r="H3955" s="233">
        <v>4.4320000000000004</v>
      </c>
      <c r="I3955" s="233">
        <v>0</v>
      </c>
      <c r="J3955" s="233">
        <v>4.0940000000000003</v>
      </c>
      <c r="K3955" s="234">
        <v>17782</v>
      </c>
      <c r="L3955" s="233">
        <v>2.0299999999999998</v>
      </c>
      <c r="M3955" s="234">
        <v>35442</v>
      </c>
      <c r="N3955" s="233">
        <v>0</v>
      </c>
      <c r="O3955" s="233">
        <v>0</v>
      </c>
      <c r="P3955" s="233">
        <v>3.831</v>
      </c>
      <c r="Q3955" s="234">
        <v>49884</v>
      </c>
      <c r="R3955" s="233">
        <v>1.8979999999999999</v>
      </c>
      <c r="S3955" s="234">
        <v>99093</v>
      </c>
      <c r="T3955" s="233">
        <v>0</v>
      </c>
      <c r="U3955" s="235">
        <f t="shared" si="427"/>
        <v>3235.36</v>
      </c>
      <c r="V3955" s="227">
        <f t="shared" si="428"/>
        <v>2988.6200000000003</v>
      </c>
      <c r="W3955" s="227">
        <f t="shared" si="429"/>
        <v>2963.7333333333331</v>
      </c>
      <c r="X3955" s="227">
        <f t="shared" si="432"/>
        <v>2953.5</v>
      </c>
      <c r="Y3955" s="227">
        <f t="shared" si="430"/>
        <v>2796.63</v>
      </c>
      <c r="Z3955" s="227">
        <f t="shared" si="431"/>
        <v>2771.2066666666669</v>
      </c>
      <c r="AA3955" s="227">
        <f t="shared" si="433"/>
        <v>2752.5833333333335</v>
      </c>
    </row>
    <row r="3956" spans="2:27" ht="13.5" hidden="1">
      <c r="B3956" s="232" t="s">
        <v>1110</v>
      </c>
      <c r="C3956" s="232" t="s">
        <v>785</v>
      </c>
      <c r="D3956" s="232" t="s">
        <v>968</v>
      </c>
      <c r="E3956" s="232" t="s">
        <v>988</v>
      </c>
      <c r="F3956" s="232">
        <v>12</v>
      </c>
      <c r="G3956" s="232" t="s">
        <v>1308</v>
      </c>
      <c r="H3956" s="233">
        <v>6.6479999999999997</v>
      </c>
      <c r="I3956" s="233">
        <v>0</v>
      </c>
      <c r="J3956" s="233">
        <v>6.1420000000000003</v>
      </c>
      <c r="K3956" s="234">
        <v>26673</v>
      </c>
      <c r="L3956" s="233">
        <v>3.0449999999999999</v>
      </c>
      <c r="M3956" s="234">
        <v>53163</v>
      </c>
      <c r="N3956" s="233">
        <v>0</v>
      </c>
      <c r="O3956" s="233">
        <v>0</v>
      </c>
      <c r="P3956" s="233">
        <v>5.7460000000000004</v>
      </c>
      <c r="Q3956" s="234">
        <v>74826</v>
      </c>
      <c r="R3956" s="233">
        <v>2.847</v>
      </c>
      <c r="S3956" s="234">
        <v>148639</v>
      </c>
      <c r="T3956" s="233">
        <v>0</v>
      </c>
      <c r="U3956" s="235">
        <f t="shared" si="427"/>
        <v>4853.04</v>
      </c>
      <c r="V3956" s="227">
        <f t="shared" si="428"/>
        <v>4483.66</v>
      </c>
      <c r="W3956" s="227">
        <f t="shared" si="429"/>
        <v>4445.6000000000004</v>
      </c>
      <c r="X3956" s="227">
        <f t="shared" si="432"/>
        <v>4430.25</v>
      </c>
      <c r="Y3956" s="227">
        <f t="shared" si="430"/>
        <v>4194.58</v>
      </c>
      <c r="Z3956" s="227">
        <f t="shared" si="431"/>
        <v>4156.8099999999995</v>
      </c>
      <c r="AA3956" s="227">
        <f t="shared" si="433"/>
        <v>4128.8611111111113</v>
      </c>
    </row>
    <row r="3957" spans="2:27" ht="13.5" hidden="1">
      <c r="B3957" s="232" t="s">
        <v>1110</v>
      </c>
      <c r="C3957" s="232" t="s">
        <v>786</v>
      </c>
      <c r="D3957" s="232" t="s">
        <v>968</v>
      </c>
      <c r="E3957" s="232" t="s">
        <v>988</v>
      </c>
      <c r="F3957" s="232">
        <v>24</v>
      </c>
      <c r="G3957" s="232" t="s">
        <v>1310</v>
      </c>
      <c r="H3957" s="233">
        <v>13.295999999999999</v>
      </c>
      <c r="I3957" s="233">
        <v>0</v>
      </c>
      <c r="J3957" s="233">
        <v>12.282999999999999</v>
      </c>
      <c r="K3957" s="234">
        <v>53345</v>
      </c>
      <c r="L3957" s="233">
        <v>6.09</v>
      </c>
      <c r="M3957" s="234">
        <v>106327</v>
      </c>
      <c r="N3957" s="233">
        <v>0</v>
      </c>
      <c r="O3957" s="233">
        <v>0</v>
      </c>
      <c r="P3957" s="233">
        <v>11.492000000000001</v>
      </c>
      <c r="Q3957" s="234">
        <v>149652</v>
      </c>
      <c r="R3957" s="233">
        <v>5.6950000000000003</v>
      </c>
      <c r="S3957" s="234">
        <v>297278</v>
      </c>
      <c r="T3957" s="233">
        <v>0</v>
      </c>
      <c r="U3957" s="235">
        <f t="shared" si="427"/>
        <v>9706.08</v>
      </c>
      <c r="V3957" s="227">
        <f t="shared" si="428"/>
        <v>8966.59</v>
      </c>
      <c r="W3957" s="227">
        <f t="shared" si="429"/>
        <v>8891.1166666666668</v>
      </c>
      <c r="X3957" s="227">
        <f t="shared" si="432"/>
        <v>8860.5833333333339</v>
      </c>
      <c r="Y3957" s="227">
        <f t="shared" si="430"/>
        <v>8389.16</v>
      </c>
      <c r="Z3957" s="227">
        <f t="shared" si="431"/>
        <v>8314.35</v>
      </c>
      <c r="AA3957" s="227">
        <f t="shared" si="433"/>
        <v>8257.7222222222226</v>
      </c>
    </row>
    <row r="3958" spans="2:27" ht="13.5" hidden="1">
      <c r="B3958" s="232" t="s">
        <v>1110</v>
      </c>
      <c r="C3958" s="232" t="s">
        <v>788</v>
      </c>
      <c r="D3958" s="232" t="s">
        <v>968</v>
      </c>
      <c r="E3958" s="232" t="s">
        <v>988</v>
      </c>
      <c r="F3958" s="232">
        <v>96</v>
      </c>
      <c r="G3958" s="232" t="s">
        <v>1365</v>
      </c>
      <c r="H3958" s="233">
        <v>53.183999999999997</v>
      </c>
      <c r="I3958" s="233">
        <v>0</v>
      </c>
      <c r="J3958" s="233">
        <v>49.131999999999998</v>
      </c>
      <c r="K3958" s="234">
        <v>213380</v>
      </c>
      <c r="L3958" s="233">
        <v>24.358000000000001</v>
      </c>
      <c r="M3958" s="234">
        <v>425306</v>
      </c>
      <c r="N3958" s="233">
        <v>0</v>
      </c>
      <c r="O3958" s="233">
        <v>0</v>
      </c>
      <c r="P3958" s="233">
        <v>45.966999999999999</v>
      </c>
      <c r="Q3958" s="234">
        <v>598608</v>
      </c>
      <c r="R3958" s="233">
        <v>22.777999999999999</v>
      </c>
      <c r="S3958" s="234">
        <v>1189110</v>
      </c>
      <c r="T3958" s="233">
        <v>0</v>
      </c>
      <c r="U3958" s="235">
        <f t="shared" si="427"/>
        <v>38824.32</v>
      </c>
      <c r="V3958" s="227">
        <f t="shared" si="428"/>
        <v>35866.36</v>
      </c>
      <c r="W3958" s="227">
        <f t="shared" si="429"/>
        <v>35563.006666666668</v>
      </c>
      <c r="X3958" s="227">
        <f t="shared" si="432"/>
        <v>35442.166666666664</v>
      </c>
      <c r="Y3958" s="227">
        <f t="shared" si="430"/>
        <v>33555.909999999996</v>
      </c>
      <c r="Z3958" s="227">
        <f t="shared" si="431"/>
        <v>33255.94</v>
      </c>
      <c r="AA3958" s="227">
        <f t="shared" si="433"/>
        <v>33030.833333333336</v>
      </c>
    </row>
    <row r="3959" spans="2:27" ht="13.5" hidden="1">
      <c r="B3959" s="232" t="s">
        <v>1110</v>
      </c>
      <c r="C3959" s="232" t="s">
        <v>789</v>
      </c>
      <c r="D3959" s="232" t="s">
        <v>968</v>
      </c>
      <c r="E3959" s="232" t="s">
        <v>988</v>
      </c>
      <c r="F3959" s="232">
        <v>4</v>
      </c>
      <c r="G3959" s="232" t="s">
        <v>1312</v>
      </c>
      <c r="H3959" s="233">
        <v>2.2160000000000002</v>
      </c>
      <c r="I3959" s="233">
        <v>0</v>
      </c>
      <c r="J3959" s="233">
        <v>2.0470000000000002</v>
      </c>
      <c r="K3959" s="234">
        <v>8891</v>
      </c>
      <c r="L3959" s="233">
        <v>1.0149999999999999</v>
      </c>
      <c r="M3959" s="234">
        <v>17721</v>
      </c>
      <c r="N3959" s="233">
        <v>0</v>
      </c>
      <c r="O3959" s="233">
        <v>0</v>
      </c>
      <c r="P3959" s="233">
        <v>1.915</v>
      </c>
      <c r="Q3959" s="234">
        <v>24942</v>
      </c>
      <c r="R3959" s="233">
        <v>0.94899999999999995</v>
      </c>
      <c r="S3959" s="234">
        <v>49546</v>
      </c>
      <c r="T3959" s="233">
        <v>0</v>
      </c>
      <c r="U3959" s="235">
        <f t="shared" si="427"/>
        <v>1617.68</v>
      </c>
      <c r="V3959" s="227">
        <f t="shared" si="428"/>
        <v>1494.3100000000002</v>
      </c>
      <c r="W3959" s="227">
        <f t="shared" si="429"/>
        <v>1481.8666666666666</v>
      </c>
      <c r="X3959" s="227">
        <f t="shared" si="432"/>
        <v>1476.75</v>
      </c>
      <c r="Y3959" s="227">
        <f t="shared" si="430"/>
        <v>1397.95</v>
      </c>
      <c r="Z3959" s="227">
        <f t="shared" si="431"/>
        <v>1385.6033333333335</v>
      </c>
      <c r="AA3959" s="227">
        <f t="shared" si="433"/>
        <v>1376.2777777777778</v>
      </c>
    </row>
    <row r="3960" spans="2:27" ht="13.5" hidden="1">
      <c r="B3960" s="232" t="s">
        <v>1110</v>
      </c>
      <c r="C3960" s="232" t="s">
        <v>1366</v>
      </c>
      <c r="D3960" s="232" t="s">
        <v>968</v>
      </c>
      <c r="E3960" s="232" t="s">
        <v>988</v>
      </c>
      <c r="F3960" s="232">
        <v>64</v>
      </c>
      <c r="G3960" s="232" t="s">
        <v>1364</v>
      </c>
      <c r="H3960" s="233">
        <v>33.386000000000003</v>
      </c>
      <c r="I3960" s="233">
        <v>0</v>
      </c>
      <c r="J3960" s="233">
        <v>31.106999999999999</v>
      </c>
      <c r="K3960" s="234">
        <v>135381</v>
      </c>
      <c r="L3960" s="233">
        <v>15.454000000000001</v>
      </c>
      <c r="M3960" s="234">
        <v>270066</v>
      </c>
      <c r="N3960" s="233">
        <v>0</v>
      </c>
      <c r="O3960" s="233">
        <v>0</v>
      </c>
      <c r="P3960" s="233">
        <v>29.92</v>
      </c>
      <c r="Q3960" s="234">
        <v>390247</v>
      </c>
      <c r="R3960" s="233">
        <v>14.85</v>
      </c>
      <c r="S3960" s="234">
        <v>776151</v>
      </c>
      <c r="T3960" s="233">
        <v>0</v>
      </c>
      <c r="U3960" s="235">
        <f t="shared" si="427"/>
        <v>24371.780000000002</v>
      </c>
      <c r="V3960" s="227">
        <f t="shared" si="428"/>
        <v>22708.11</v>
      </c>
      <c r="W3960" s="227">
        <f t="shared" si="429"/>
        <v>22563.17</v>
      </c>
      <c r="X3960" s="227">
        <f t="shared" si="432"/>
        <v>22505.5</v>
      </c>
      <c r="Y3960" s="227">
        <f t="shared" si="430"/>
        <v>21841.600000000002</v>
      </c>
      <c r="Z3960" s="227">
        <f t="shared" si="431"/>
        <v>21680.694444444445</v>
      </c>
      <c r="AA3960" s="227">
        <f t="shared" si="433"/>
        <v>21559.75</v>
      </c>
    </row>
    <row r="3961" spans="2:27" ht="13.5" hidden="1">
      <c r="B3961" s="232" t="s">
        <v>1110</v>
      </c>
      <c r="C3961" s="232" t="s">
        <v>1367</v>
      </c>
      <c r="D3961" s="232" t="s">
        <v>968</v>
      </c>
      <c r="E3961" s="232" t="s">
        <v>988</v>
      </c>
      <c r="F3961" s="232">
        <v>8</v>
      </c>
      <c r="G3961" s="232" t="s">
        <v>1317</v>
      </c>
      <c r="H3961" s="233">
        <v>4.173</v>
      </c>
      <c r="I3961" s="233">
        <v>0</v>
      </c>
      <c r="J3961" s="233">
        <v>3.8879999999999999</v>
      </c>
      <c r="K3961" s="234">
        <v>16923</v>
      </c>
      <c r="L3961" s="233">
        <v>1.9319999999999999</v>
      </c>
      <c r="M3961" s="234">
        <v>33758</v>
      </c>
      <c r="N3961" s="233">
        <v>0</v>
      </c>
      <c r="O3961" s="233">
        <v>0</v>
      </c>
      <c r="P3961" s="233">
        <v>3.74</v>
      </c>
      <c r="Q3961" s="234">
        <v>48781</v>
      </c>
      <c r="R3961" s="233">
        <v>1.8560000000000001</v>
      </c>
      <c r="S3961" s="234">
        <v>97019</v>
      </c>
      <c r="T3961" s="233">
        <v>0</v>
      </c>
      <c r="U3961" s="235">
        <f t="shared" si="427"/>
        <v>3046.29</v>
      </c>
      <c r="V3961" s="227">
        <f t="shared" si="428"/>
        <v>2838.24</v>
      </c>
      <c r="W3961" s="227">
        <f t="shared" si="429"/>
        <v>2820.6099999999997</v>
      </c>
      <c r="X3961" s="227">
        <f t="shared" si="432"/>
        <v>2813.1666666666665</v>
      </c>
      <c r="Y3961" s="227">
        <f t="shared" si="430"/>
        <v>2730.2000000000003</v>
      </c>
      <c r="Z3961" s="227">
        <f t="shared" si="431"/>
        <v>2709.9077777777779</v>
      </c>
      <c r="AA3961" s="227">
        <f t="shared" si="433"/>
        <v>2694.9722222222222</v>
      </c>
    </row>
    <row r="3962" spans="2:27" ht="13.5" hidden="1">
      <c r="B3962" s="232" t="s">
        <v>1110</v>
      </c>
      <c r="C3962" s="232" t="s">
        <v>1368</v>
      </c>
      <c r="D3962" s="232" t="s">
        <v>968</v>
      </c>
      <c r="E3962" s="232" t="s">
        <v>988</v>
      </c>
      <c r="F3962" s="232">
        <v>128</v>
      </c>
      <c r="G3962" s="232" t="s">
        <v>1369</v>
      </c>
      <c r="H3962" s="233">
        <v>66.771199999999993</v>
      </c>
      <c r="I3962" s="233">
        <v>0</v>
      </c>
      <c r="J3962" s="233">
        <v>62.214080000000003</v>
      </c>
      <c r="K3962" s="234">
        <v>270761</v>
      </c>
      <c r="L3962" s="233">
        <v>30.908799999999999</v>
      </c>
      <c r="M3962" s="234">
        <v>540133</v>
      </c>
      <c r="N3962" s="233">
        <v>0</v>
      </c>
      <c r="O3962" s="233">
        <v>0</v>
      </c>
      <c r="P3962" s="233">
        <v>59.839230000000001</v>
      </c>
      <c r="Q3962" s="234">
        <v>780495</v>
      </c>
      <c r="R3962" s="233">
        <v>29.699200000000001</v>
      </c>
      <c r="S3962" s="234">
        <v>1552301</v>
      </c>
      <c r="T3962" s="233">
        <v>0</v>
      </c>
      <c r="U3962" s="235">
        <f t="shared" si="427"/>
        <v>48742.975999999995</v>
      </c>
      <c r="V3962" s="227">
        <f t="shared" si="428"/>
        <v>45416.278400000003</v>
      </c>
      <c r="W3962" s="227">
        <f t="shared" si="429"/>
        <v>45126.840666666671</v>
      </c>
      <c r="X3962" s="227">
        <f t="shared" si="432"/>
        <v>45011.083333333336</v>
      </c>
      <c r="Y3962" s="227">
        <f t="shared" si="430"/>
        <v>43682.637900000002</v>
      </c>
      <c r="Z3962" s="227">
        <f t="shared" si="431"/>
        <v>43360.832666666669</v>
      </c>
      <c r="AA3962" s="227">
        <f t="shared" si="433"/>
        <v>43119.472222222219</v>
      </c>
    </row>
    <row r="3963" spans="2:27" ht="13.5" hidden="1">
      <c r="B3963" s="232" t="s">
        <v>1110</v>
      </c>
      <c r="C3963" s="232" t="s">
        <v>1370</v>
      </c>
      <c r="D3963" s="232" t="s">
        <v>968</v>
      </c>
      <c r="E3963" s="232" t="s">
        <v>988</v>
      </c>
      <c r="F3963" s="232">
        <v>16</v>
      </c>
      <c r="G3963" s="232" t="s">
        <v>1316</v>
      </c>
      <c r="H3963" s="233">
        <v>8.3460000000000001</v>
      </c>
      <c r="I3963" s="233">
        <v>0</v>
      </c>
      <c r="J3963" s="233">
        <v>7.7770000000000001</v>
      </c>
      <c r="K3963" s="234">
        <v>33845</v>
      </c>
      <c r="L3963" s="233">
        <v>3.8639999999999999</v>
      </c>
      <c r="M3963" s="234">
        <v>67517</v>
      </c>
      <c r="N3963" s="233">
        <v>0</v>
      </c>
      <c r="O3963" s="233">
        <v>0</v>
      </c>
      <c r="P3963" s="233">
        <v>7.48</v>
      </c>
      <c r="Q3963" s="234">
        <v>97562</v>
      </c>
      <c r="R3963" s="233">
        <v>3.7120000000000002</v>
      </c>
      <c r="S3963" s="234">
        <v>194038</v>
      </c>
      <c r="T3963" s="233">
        <v>0</v>
      </c>
      <c r="U3963" s="235">
        <f t="shared" si="427"/>
        <v>6092.58</v>
      </c>
      <c r="V3963" s="227">
        <f t="shared" si="428"/>
        <v>5677.21</v>
      </c>
      <c r="W3963" s="227">
        <f t="shared" si="429"/>
        <v>5641.1366666666663</v>
      </c>
      <c r="X3963" s="227">
        <f t="shared" si="432"/>
        <v>5626.416666666667</v>
      </c>
      <c r="Y3963" s="227">
        <f t="shared" si="430"/>
        <v>5460.4000000000005</v>
      </c>
      <c r="Z3963" s="227">
        <f t="shared" si="431"/>
        <v>5419.8155555555559</v>
      </c>
      <c r="AA3963" s="227">
        <f t="shared" si="433"/>
        <v>5389.9444444444443</v>
      </c>
    </row>
    <row r="3964" spans="2:27" ht="13.5" hidden="1">
      <c r="B3964" s="232" t="s">
        <v>1110</v>
      </c>
      <c r="C3964" s="232" t="s">
        <v>1371</v>
      </c>
      <c r="D3964" s="232" t="s">
        <v>968</v>
      </c>
      <c r="E3964" s="232" t="s">
        <v>988</v>
      </c>
      <c r="F3964" s="232">
        <v>32</v>
      </c>
      <c r="G3964" s="232" t="s">
        <v>1345</v>
      </c>
      <c r="H3964" s="233">
        <v>16.693000000000001</v>
      </c>
      <c r="I3964" s="233">
        <v>0</v>
      </c>
      <c r="J3964" s="233">
        <v>15.554</v>
      </c>
      <c r="K3964" s="234">
        <v>67690</v>
      </c>
      <c r="L3964" s="233">
        <v>7.7270000000000003</v>
      </c>
      <c r="M3964" s="234">
        <v>135033</v>
      </c>
      <c r="N3964" s="233">
        <v>0</v>
      </c>
      <c r="O3964" s="233">
        <v>0</v>
      </c>
      <c r="P3964" s="233">
        <v>14.96</v>
      </c>
      <c r="Q3964" s="234">
        <v>195124</v>
      </c>
      <c r="R3964" s="233">
        <v>7.4249999999999998</v>
      </c>
      <c r="S3964" s="234">
        <v>388075</v>
      </c>
      <c r="T3964" s="233">
        <v>0</v>
      </c>
      <c r="U3964" s="235">
        <f t="shared" si="427"/>
        <v>12185.890000000001</v>
      </c>
      <c r="V3964" s="227">
        <f t="shared" si="428"/>
        <v>11354.42</v>
      </c>
      <c r="W3964" s="227">
        <f t="shared" si="429"/>
        <v>11281.543333333333</v>
      </c>
      <c r="X3964" s="227">
        <f t="shared" si="432"/>
        <v>11252.75</v>
      </c>
      <c r="Y3964" s="227">
        <f t="shared" si="430"/>
        <v>10920.800000000001</v>
      </c>
      <c r="Z3964" s="227">
        <f t="shared" si="431"/>
        <v>10840.361111111111</v>
      </c>
      <c r="AA3964" s="227">
        <f t="shared" si="433"/>
        <v>10779.861111111111</v>
      </c>
    </row>
    <row r="3965" spans="2:27" ht="13.5" hidden="1">
      <c r="B3965" s="232" t="s">
        <v>1110</v>
      </c>
      <c r="C3965" s="232" t="s">
        <v>1373</v>
      </c>
      <c r="D3965" s="232" t="s">
        <v>968</v>
      </c>
      <c r="E3965" s="232" t="s">
        <v>988</v>
      </c>
      <c r="F3965" s="232">
        <v>128</v>
      </c>
      <c r="G3965" s="232" t="s">
        <v>1369</v>
      </c>
      <c r="H3965" s="233">
        <v>66.771000000000001</v>
      </c>
      <c r="I3965" s="233">
        <v>0</v>
      </c>
      <c r="J3965" s="233">
        <v>62.213999999999999</v>
      </c>
      <c r="K3965" s="234">
        <v>270761</v>
      </c>
      <c r="L3965" s="233">
        <v>30.908999999999999</v>
      </c>
      <c r="M3965" s="234">
        <v>540133</v>
      </c>
      <c r="N3965" s="233">
        <v>0</v>
      </c>
      <c r="O3965" s="233">
        <v>0</v>
      </c>
      <c r="P3965" s="233">
        <v>59.838999999999999</v>
      </c>
      <c r="Q3965" s="234">
        <v>780495</v>
      </c>
      <c r="R3965" s="233">
        <v>29.699000000000002</v>
      </c>
      <c r="S3965" s="234">
        <v>1552301</v>
      </c>
      <c r="T3965" s="233">
        <v>0</v>
      </c>
      <c r="U3965" s="235">
        <f t="shared" si="427"/>
        <v>48742.83</v>
      </c>
      <c r="V3965" s="227">
        <f t="shared" si="428"/>
        <v>45416.22</v>
      </c>
      <c r="W3965" s="227">
        <f t="shared" si="429"/>
        <v>45126.986666666664</v>
      </c>
      <c r="X3965" s="227">
        <f t="shared" si="432"/>
        <v>45011.083333333336</v>
      </c>
      <c r="Y3965" s="227">
        <f t="shared" si="430"/>
        <v>43682.47</v>
      </c>
      <c r="Z3965" s="227">
        <f t="shared" si="431"/>
        <v>43360.686666666668</v>
      </c>
      <c r="AA3965" s="227">
        <f t="shared" si="433"/>
        <v>43119.472222222219</v>
      </c>
    </row>
    <row r="3966" spans="2:27" ht="13.5" hidden="1">
      <c r="B3966" s="232" t="s">
        <v>1110</v>
      </c>
      <c r="C3966" s="232" t="s">
        <v>1374</v>
      </c>
      <c r="D3966" s="232" t="s">
        <v>968</v>
      </c>
      <c r="E3966" s="232" t="s">
        <v>988</v>
      </c>
      <c r="F3966" s="232">
        <v>4</v>
      </c>
      <c r="G3966" s="232" t="s">
        <v>1312</v>
      </c>
      <c r="H3966" s="233">
        <v>2.0870000000000002</v>
      </c>
      <c r="I3966" s="233">
        <v>0</v>
      </c>
      <c r="J3966" s="233">
        <v>1.944</v>
      </c>
      <c r="K3966" s="234">
        <v>8461</v>
      </c>
      <c r="L3966" s="233">
        <v>0.96599999999999997</v>
      </c>
      <c r="M3966" s="234">
        <v>16879</v>
      </c>
      <c r="N3966" s="233">
        <v>0</v>
      </c>
      <c r="O3966" s="233">
        <v>0</v>
      </c>
      <c r="P3966" s="233">
        <v>1.87</v>
      </c>
      <c r="Q3966" s="234">
        <v>24390</v>
      </c>
      <c r="R3966" s="233">
        <v>0.92800000000000005</v>
      </c>
      <c r="S3966" s="234">
        <v>48509</v>
      </c>
      <c r="T3966" s="233">
        <v>0</v>
      </c>
      <c r="U3966" s="235">
        <f t="shared" si="427"/>
        <v>1523.5100000000002</v>
      </c>
      <c r="V3966" s="227">
        <f t="shared" si="428"/>
        <v>1419.12</v>
      </c>
      <c r="W3966" s="227">
        <f t="shared" si="429"/>
        <v>1410.2633333333333</v>
      </c>
      <c r="X3966" s="227">
        <f t="shared" si="432"/>
        <v>1406.5833333333333</v>
      </c>
      <c r="Y3966" s="227">
        <f t="shared" si="430"/>
        <v>1365.1000000000001</v>
      </c>
      <c r="Z3966" s="227">
        <f t="shared" si="431"/>
        <v>1354.94</v>
      </c>
      <c r="AA3966" s="227">
        <f t="shared" si="433"/>
        <v>1347.4722222222222</v>
      </c>
    </row>
    <row r="3967" spans="2:27" ht="13.5" hidden="1">
      <c r="B3967" s="232" t="s">
        <v>1110</v>
      </c>
      <c r="C3967" s="232" t="s">
        <v>794</v>
      </c>
      <c r="D3967" s="232" t="s">
        <v>968</v>
      </c>
      <c r="E3967" s="232" t="s">
        <v>988</v>
      </c>
      <c r="F3967" s="232">
        <v>40</v>
      </c>
      <c r="G3967" s="232" t="s">
        <v>1376</v>
      </c>
      <c r="H3967" s="233">
        <v>19.3</v>
      </c>
      <c r="I3967" s="233">
        <v>0</v>
      </c>
      <c r="J3967" s="233">
        <v>18.309999999999999</v>
      </c>
      <c r="K3967" s="234">
        <v>79891</v>
      </c>
      <c r="L3967" s="233">
        <v>9.1199999999999992</v>
      </c>
      <c r="M3967" s="234">
        <v>159537</v>
      </c>
      <c r="N3967" s="233">
        <v>0</v>
      </c>
      <c r="O3967" s="233">
        <v>0</v>
      </c>
      <c r="P3967" s="233">
        <v>17.920000000000002</v>
      </c>
      <c r="Q3967" s="234">
        <v>234417</v>
      </c>
      <c r="R3967" s="233">
        <v>8.92</v>
      </c>
      <c r="S3967" s="234">
        <v>467258</v>
      </c>
      <c r="T3967" s="233">
        <v>0</v>
      </c>
      <c r="U3967" s="235">
        <f t="shared" si="427"/>
        <v>14089</v>
      </c>
      <c r="V3967" s="227">
        <f t="shared" si="428"/>
        <v>13366.3</v>
      </c>
      <c r="W3967" s="227">
        <f t="shared" si="429"/>
        <v>13315.183333333332</v>
      </c>
      <c r="X3967" s="227">
        <f t="shared" si="432"/>
        <v>13294.75</v>
      </c>
      <c r="Y3967" s="227">
        <f t="shared" si="430"/>
        <v>13081.6</v>
      </c>
      <c r="Z3967" s="227">
        <f t="shared" si="431"/>
        <v>13023.183333333334</v>
      </c>
      <c r="AA3967" s="227">
        <f t="shared" si="433"/>
        <v>12979.388888888889</v>
      </c>
    </row>
    <row r="3968" spans="2:27" ht="13.5" hidden="1">
      <c r="B3968" s="232" t="s">
        <v>1110</v>
      </c>
      <c r="C3968" s="232" t="s">
        <v>795</v>
      </c>
      <c r="D3968" s="232" t="s">
        <v>968</v>
      </c>
      <c r="E3968" s="232" t="s">
        <v>988</v>
      </c>
      <c r="F3968" s="232">
        <v>64</v>
      </c>
      <c r="G3968" s="232" t="s">
        <v>1345</v>
      </c>
      <c r="H3968" s="233">
        <v>30.88</v>
      </c>
      <c r="I3968" s="233">
        <v>0</v>
      </c>
      <c r="J3968" s="233">
        <v>29.295999999999999</v>
      </c>
      <c r="K3968" s="234">
        <v>127826</v>
      </c>
      <c r="L3968" s="233">
        <v>14.592000000000001</v>
      </c>
      <c r="M3968" s="234">
        <v>255260</v>
      </c>
      <c r="N3968" s="233">
        <v>0</v>
      </c>
      <c r="O3968" s="233">
        <v>0</v>
      </c>
      <c r="P3968" s="233">
        <v>28.672000000000001</v>
      </c>
      <c r="Q3968" s="234">
        <v>375068</v>
      </c>
      <c r="R3968" s="233">
        <v>14.272</v>
      </c>
      <c r="S3968" s="234">
        <v>747613</v>
      </c>
      <c r="T3968" s="233">
        <v>0</v>
      </c>
      <c r="U3968" s="235">
        <f t="shared" si="427"/>
        <v>22542.399999999998</v>
      </c>
      <c r="V3968" s="227">
        <f t="shared" si="428"/>
        <v>21386.079999999998</v>
      </c>
      <c r="W3968" s="227">
        <f t="shared" si="429"/>
        <v>21304.326666666668</v>
      </c>
      <c r="X3968" s="227">
        <f t="shared" si="432"/>
        <v>21271.666666666668</v>
      </c>
      <c r="Y3968" s="227">
        <f t="shared" si="430"/>
        <v>20930.560000000001</v>
      </c>
      <c r="Z3968" s="227">
        <f t="shared" si="431"/>
        <v>20837.115555555552</v>
      </c>
      <c r="AA3968" s="227">
        <f t="shared" si="433"/>
        <v>20767.027777777777</v>
      </c>
    </row>
    <row r="3969" spans="2:27" ht="13.5" hidden="1">
      <c r="B3969" s="232" t="s">
        <v>1110</v>
      </c>
      <c r="C3969" s="232" t="s">
        <v>796</v>
      </c>
      <c r="D3969" s="232" t="s">
        <v>968</v>
      </c>
      <c r="E3969" s="232" t="s">
        <v>988</v>
      </c>
      <c r="F3969" s="232">
        <v>8</v>
      </c>
      <c r="G3969" s="232" t="s">
        <v>1312</v>
      </c>
      <c r="H3969" s="233">
        <v>3.86</v>
      </c>
      <c r="I3969" s="233">
        <v>0</v>
      </c>
      <c r="J3969" s="233">
        <v>3.6619999999999999</v>
      </c>
      <c r="K3969" s="234">
        <v>15978</v>
      </c>
      <c r="L3969" s="233">
        <v>1.8240000000000001</v>
      </c>
      <c r="M3969" s="234">
        <v>31907</v>
      </c>
      <c r="N3969" s="233">
        <v>0</v>
      </c>
      <c r="O3969" s="233">
        <v>0</v>
      </c>
      <c r="P3969" s="233">
        <v>3.5840000000000001</v>
      </c>
      <c r="Q3969" s="234">
        <v>46883</v>
      </c>
      <c r="R3969" s="233">
        <v>1.784</v>
      </c>
      <c r="S3969" s="234">
        <v>93452</v>
      </c>
      <c r="T3969" s="233">
        <v>0</v>
      </c>
      <c r="U3969" s="235">
        <f t="shared" si="427"/>
        <v>2817.7999999999997</v>
      </c>
      <c r="V3969" s="227">
        <f t="shared" si="428"/>
        <v>2673.2599999999998</v>
      </c>
      <c r="W3969" s="227">
        <f t="shared" si="429"/>
        <v>2663.02</v>
      </c>
      <c r="X3969" s="227">
        <f t="shared" si="432"/>
        <v>2658.9166666666665</v>
      </c>
      <c r="Y3969" s="227">
        <f t="shared" si="430"/>
        <v>2616.3200000000002</v>
      </c>
      <c r="Z3969" s="227">
        <f t="shared" si="431"/>
        <v>2604.6255555555554</v>
      </c>
      <c r="AA3969" s="227">
        <f t="shared" si="433"/>
        <v>2595.8888888888887</v>
      </c>
    </row>
    <row r="3970" spans="2:27" ht="13.5" hidden="1">
      <c r="B3970" s="232" t="s">
        <v>1110</v>
      </c>
      <c r="C3970" s="232" t="s">
        <v>797</v>
      </c>
      <c r="D3970" s="232" t="s">
        <v>968</v>
      </c>
      <c r="E3970" s="232" t="s">
        <v>988</v>
      </c>
      <c r="F3970" s="232">
        <v>16</v>
      </c>
      <c r="G3970" s="232" t="s">
        <v>1317</v>
      </c>
      <c r="H3970" s="233">
        <v>7.72</v>
      </c>
      <c r="I3970" s="233">
        <v>0</v>
      </c>
      <c r="J3970" s="233">
        <v>7.3239999999999998</v>
      </c>
      <c r="K3970" s="234">
        <v>31956</v>
      </c>
      <c r="L3970" s="233">
        <v>3.6480000000000001</v>
      </c>
      <c r="M3970" s="234">
        <v>63815</v>
      </c>
      <c r="N3970" s="233">
        <v>0</v>
      </c>
      <c r="O3970" s="233">
        <v>0</v>
      </c>
      <c r="P3970" s="233">
        <v>7.1680000000000001</v>
      </c>
      <c r="Q3970" s="234">
        <v>93767</v>
      </c>
      <c r="R3970" s="233">
        <v>3.5680000000000001</v>
      </c>
      <c r="S3970" s="234">
        <v>186903</v>
      </c>
      <c r="T3970" s="233">
        <v>0</v>
      </c>
      <c r="U3970" s="235">
        <f t="shared" si="427"/>
        <v>5635.5999999999995</v>
      </c>
      <c r="V3970" s="227">
        <f t="shared" si="428"/>
        <v>5346.5199999999995</v>
      </c>
      <c r="W3970" s="227">
        <f t="shared" si="429"/>
        <v>5326.04</v>
      </c>
      <c r="X3970" s="227">
        <f t="shared" si="432"/>
        <v>5317.916666666667</v>
      </c>
      <c r="Y3970" s="227">
        <f t="shared" si="430"/>
        <v>5232.6400000000003</v>
      </c>
      <c r="Z3970" s="227">
        <f t="shared" si="431"/>
        <v>5209.2788888888881</v>
      </c>
      <c r="AA3970" s="227">
        <f t="shared" si="433"/>
        <v>5191.75</v>
      </c>
    </row>
    <row r="3971" spans="2:27" ht="13.5" hidden="1">
      <c r="B3971" s="232" t="s">
        <v>1110</v>
      </c>
      <c r="C3971" s="232" t="s">
        <v>799</v>
      </c>
      <c r="D3971" s="232" t="s">
        <v>968</v>
      </c>
      <c r="E3971" s="232" t="s">
        <v>988</v>
      </c>
      <c r="F3971" s="232">
        <v>4</v>
      </c>
      <c r="G3971" s="232" t="s">
        <v>1311</v>
      </c>
      <c r="H3971" s="233">
        <v>1.93</v>
      </c>
      <c r="I3971" s="233">
        <v>0</v>
      </c>
      <c r="J3971" s="233">
        <v>1.831</v>
      </c>
      <c r="K3971" s="234">
        <v>7989</v>
      </c>
      <c r="L3971" s="233">
        <v>0.91200000000000003</v>
      </c>
      <c r="M3971" s="234">
        <v>15954</v>
      </c>
      <c r="N3971" s="233">
        <v>0</v>
      </c>
      <c r="O3971" s="233">
        <v>0</v>
      </c>
      <c r="P3971" s="233">
        <v>1.792</v>
      </c>
      <c r="Q3971" s="234">
        <v>23442</v>
      </c>
      <c r="R3971" s="233">
        <v>0.89200000000000002</v>
      </c>
      <c r="S3971" s="234">
        <v>46726</v>
      </c>
      <c r="T3971" s="233">
        <v>0</v>
      </c>
      <c r="U3971" s="235">
        <f t="shared" si="427"/>
        <v>1408.8999999999999</v>
      </c>
      <c r="V3971" s="227">
        <f t="shared" si="428"/>
        <v>1336.6299999999999</v>
      </c>
      <c r="W3971" s="227">
        <f t="shared" si="429"/>
        <v>1331.51</v>
      </c>
      <c r="X3971" s="227">
        <f t="shared" si="432"/>
        <v>1329.5</v>
      </c>
      <c r="Y3971" s="227">
        <f t="shared" si="430"/>
        <v>1308.1600000000001</v>
      </c>
      <c r="Z3971" s="227">
        <f t="shared" si="431"/>
        <v>1302.3266666666666</v>
      </c>
      <c r="AA3971" s="227">
        <f t="shared" si="433"/>
        <v>1297.9444444444443</v>
      </c>
    </row>
    <row r="3972" spans="2:27" ht="13.5" hidden="1">
      <c r="B3972" s="232" t="s">
        <v>1110</v>
      </c>
      <c r="C3972" s="232" t="s">
        <v>800</v>
      </c>
      <c r="D3972" s="232" t="s">
        <v>968</v>
      </c>
      <c r="E3972" s="232" t="s">
        <v>988</v>
      </c>
      <c r="F3972" s="232">
        <v>48</v>
      </c>
      <c r="G3972" s="232" t="s">
        <v>1310</v>
      </c>
      <c r="H3972" s="233">
        <v>23.04</v>
      </c>
      <c r="I3972" s="233">
        <v>0</v>
      </c>
      <c r="J3972" s="233">
        <v>21.972000000000001</v>
      </c>
      <c r="K3972" s="234">
        <v>95869</v>
      </c>
      <c r="L3972" s="233">
        <v>10.944000000000001</v>
      </c>
      <c r="M3972" s="234">
        <v>191445</v>
      </c>
      <c r="N3972" s="233">
        <v>0</v>
      </c>
      <c r="O3972" s="233">
        <v>0</v>
      </c>
      <c r="P3972" s="233">
        <v>21.431000000000001</v>
      </c>
      <c r="Q3972" s="234">
        <v>280418</v>
      </c>
      <c r="R3972" s="233">
        <v>10.67</v>
      </c>
      <c r="S3972" s="234">
        <v>559050</v>
      </c>
      <c r="T3972" s="233">
        <v>0</v>
      </c>
      <c r="U3972" s="235">
        <f t="shared" ref="U3972:U4035" si="434">H3972*hour_M</f>
        <v>16819.2</v>
      </c>
      <c r="V3972" s="227">
        <f t="shared" ref="V3972:V4035" si="435">J3972*hour_M</f>
        <v>16039.560000000001</v>
      </c>
      <c r="W3972" s="227">
        <f t="shared" ref="W3972:W4035" si="436">K3972/12+L3972*hour_M</f>
        <v>15978.203333333335</v>
      </c>
      <c r="X3972" s="227">
        <f t="shared" si="432"/>
        <v>15953.75</v>
      </c>
      <c r="Y3972" s="227">
        <f t="shared" ref="Y3972:Y4035" si="437">P3972*hour_M</f>
        <v>15644.630000000001</v>
      </c>
      <c r="Z3972" s="227">
        <f t="shared" ref="Z3972:Z4035" si="438">Q3972/36+R3972*hour_M</f>
        <v>15578.488888888889</v>
      </c>
      <c r="AA3972" s="227">
        <f t="shared" si="433"/>
        <v>15529.166666666666</v>
      </c>
    </row>
    <row r="3973" spans="2:27" ht="13.5" hidden="1">
      <c r="B3973" s="232" t="s">
        <v>1110</v>
      </c>
      <c r="C3973" s="232" t="s">
        <v>801</v>
      </c>
      <c r="D3973" s="232" t="s">
        <v>968</v>
      </c>
      <c r="E3973" s="232" t="s">
        <v>988</v>
      </c>
      <c r="F3973" s="232">
        <v>64</v>
      </c>
      <c r="G3973" s="232" t="s">
        <v>1345</v>
      </c>
      <c r="H3973" s="233">
        <v>30.72</v>
      </c>
      <c r="I3973" s="233">
        <v>0</v>
      </c>
      <c r="J3973" s="233">
        <v>29.295999999999999</v>
      </c>
      <c r="K3973" s="234">
        <v>127826</v>
      </c>
      <c r="L3973" s="233">
        <v>14.592000000000001</v>
      </c>
      <c r="M3973" s="234">
        <v>255259</v>
      </c>
      <c r="N3973" s="233">
        <v>0</v>
      </c>
      <c r="O3973" s="233">
        <v>0</v>
      </c>
      <c r="P3973" s="233">
        <v>28.574999999999999</v>
      </c>
      <c r="Q3973" s="234">
        <v>373891</v>
      </c>
      <c r="R3973" s="233">
        <v>14.227</v>
      </c>
      <c r="S3973" s="234">
        <v>745400</v>
      </c>
      <c r="T3973" s="233">
        <v>0</v>
      </c>
      <c r="U3973" s="235">
        <f t="shared" si="434"/>
        <v>22425.599999999999</v>
      </c>
      <c r="V3973" s="227">
        <f t="shared" si="435"/>
        <v>21386.079999999998</v>
      </c>
      <c r="W3973" s="227">
        <f t="shared" si="436"/>
        <v>21304.326666666668</v>
      </c>
      <c r="X3973" s="227">
        <f t="shared" ref="X3973:X4036" si="439">M3973/12</f>
        <v>21271.583333333332</v>
      </c>
      <c r="Y3973" s="227">
        <f t="shared" si="437"/>
        <v>20859.75</v>
      </c>
      <c r="Z3973" s="227">
        <f t="shared" si="438"/>
        <v>20771.571111111112</v>
      </c>
      <c r="AA3973" s="227">
        <f t="shared" ref="AA3973:AA4036" si="440">S3973/36</f>
        <v>20705.555555555555</v>
      </c>
    </row>
    <row r="3974" spans="2:27" ht="13.5" hidden="1">
      <c r="B3974" s="232" t="s">
        <v>1110</v>
      </c>
      <c r="C3974" s="232" t="s">
        <v>802</v>
      </c>
      <c r="D3974" s="232" t="s">
        <v>968</v>
      </c>
      <c r="E3974" s="232" t="s">
        <v>988</v>
      </c>
      <c r="F3974" s="232">
        <v>96</v>
      </c>
      <c r="G3974" s="232" t="s">
        <v>1356</v>
      </c>
      <c r="H3974" s="233">
        <v>46.08</v>
      </c>
      <c r="I3974" s="233">
        <v>0</v>
      </c>
      <c r="J3974" s="233">
        <v>43.944000000000003</v>
      </c>
      <c r="K3974" s="234">
        <v>191739</v>
      </c>
      <c r="L3974" s="233">
        <v>21.888000000000002</v>
      </c>
      <c r="M3974" s="234">
        <v>382889</v>
      </c>
      <c r="N3974" s="233">
        <v>0</v>
      </c>
      <c r="O3974" s="233">
        <v>0</v>
      </c>
      <c r="P3974" s="233">
        <v>42.863</v>
      </c>
      <c r="Q3974" s="234">
        <v>560836</v>
      </c>
      <c r="R3974" s="233">
        <v>21.341000000000001</v>
      </c>
      <c r="S3974" s="234">
        <v>1118100</v>
      </c>
      <c r="T3974" s="233">
        <v>0</v>
      </c>
      <c r="U3974" s="235">
        <f t="shared" si="434"/>
        <v>33638.400000000001</v>
      </c>
      <c r="V3974" s="227">
        <f t="shared" si="435"/>
        <v>32079.120000000003</v>
      </c>
      <c r="W3974" s="227">
        <f t="shared" si="436"/>
        <v>31956.49</v>
      </c>
      <c r="X3974" s="227">
        <f t="shared" si="439"/>
        <v>31907.416666666668</v>
      </c>
      <c r="Y3974" s="227">
        <f t="shared" si="437"/>
        <v>31289.989999999998</v>
      </c>
      <c r="Z3974" s="227">
        <f t="shared" si="438"/>
        <v>31157.707777777778</v>
      </c>
      <c r="AA3974" s="227">
        <f t="shared" si="440"/>
        <v>31058.333333333332</v>
      </c>
    </row>
    <row r="3975" spans="2:27" ht="13.5" hidden="1">
      <c r="B3975" s="232" t="s">
        <v>1110</v>
      </c>
      <c r="C3975" s="232" t="s">
        <v>803</v>
      </c>
      <c r="D3975" s="232" t="s">
        <v>968</v>
      </c>
      <c r="E3975" s="232" t="s">
        <v>988</v>
      </c>
      <c r="F3975" s="232">
        <v>8</v>
      </c>
      <c r="G3975" s="232" t="s">
        <v>1312</v>
      </c>
      <c r="H3975" s="233">
        <v>3.84</v>
      </c>
      <c r="I3975" s="233">
        <v>0</v>
      </c>
      <c r="J3975" s="233">
        <v>3.6619999999999999</v>
      </c>
      <c r="K3975" s="234">
        <v>15978</v>
      </c>
      <c r="L3975" s="233">
        <v>1.8240000000000001</v>
      </c>
      <c r="M3975" s="234">
        <v>31907</v>
      </c>
      <c r="N3975" s="233">
        <v>0</v>
      </c>
      <c r="O3975" s="233">
        <v>0</v>
      </c>
      <c r="P3975" s="233">
        <v>3.5720000000000001</v>
      </c>
      <c r="Q3975" s="234">
        <v>46736</v>
      </c>
      <c r="R3975" s="233">
        <v>1.778</v>
      </c>
      <c r="S3975" s="234">
        <v>93175</v>
      </c>
      <c r="T3975" s="233">
        <v>0</v>
      </c>
      <c r="U3975" s="235">
        <f t="shared" si="434"/>
        <v>2803.2</v>
      </c>
      <c r="V3975" s="227">
        <f t="shared" si="435"/>
        <v>2673.2599999999998</v>
      </c>
      <c r="W3975" s="227">
        <f t="shared" si="436"/>
        <v>2663.02</v>
      </c>
      <c r="X3975" s="227">
        <f t="shared" si="439"/>
        <v>2658.9166666666665</v>
      </c>
      <c r="Y3975" s="227">
        <f t="shared" si="437"/>
        <v>2607.56</v>
      </c>
      <c r="Z3975" s="227">
        <f t="shared" si="438"/>
        <v>2596.1622222222222</v>
      </c>
      <c r="AA3975" s="227">
        <f t="shared" si="440"/>
        <v>2588.1944444444443</v>
      </c>
    </row>
    <row r="3976" spans="2:27" ht="13.5" hidden="1">
      <c r="B3976" s="232" t="s">
        <v>1110</v>
      </c>
      <c r="C3976" s="232" t="s">
        <v>804</v>
      </c>
      <c r="D3976" s="232" t="s">
        <v>968</v>
      </c>
      <c r="E3976" s="232" t="s">
        <v>988</v>
      </c>
      <c r="F3976" s="232">
        <v>16</v>
      </c>
      <c r="G3976" s="232" t="s">
        <v>1317</v>
      </c>
      <c r="H3976" s="233">
        <v>7.68</v>
      </c>
      <c r="I3976" s="233">
        <v>0</v>
      </c>
      <c r="J3976" s="233">
        <v>7.3239999999999998</v>
      </c>
      <c r="K3976" s="234">
        <v>31956</v>
      </c>
      <c r="L3976" s="233">
        <v>3.6480000000000001</v>
      </c>
      <c r="M3976" s="234">
        <v>63815</v>
      </c>
      <c r="N3976" s="233">
        <v>0</v>
      </c>
      <c r="O3976" s="233">
        <v>0</v>
      </c>
      <c r="P3976" s="233">
        <v>7.1440000000000001</v>
      </c>
      <c r="Q3976" s="234">
        <v>93473</v>
      </c>
      <c r="R3976" s="233">
        <v>3.5569999999999999</v>
      </c>
      <c r="S3976" s="234">
        <v>186350</v>
      </c>
      <c r="T3976" s="233">
        <v>0</v>
      </c>
      <c r="U3976" s="235">
        <f t="shared" si="434"/>
        <v>5606.4</v>
      </c>
      <c r="V3976" s="227">
        <f t="shared" si="435"/>
        <v>5346.5199999999995</v>
      </c>
      <c r="W3976" s="227">
        <f t="shared" si="436"/>
        <v>5326.04</v>
      </c>
      <c r="X3976" s="227">
        <f t="shared" si="439"/>
        <v>5317.916666666667</v>
      </c>
      <c r="Y3976" s="227">
        <f t="shared" si="437"/>
        <v>5215.12</v>
      </c>
      <c r="Z3976" s="227">
        <f t="shared" si="438"/>
        <v>5193.0822222222223</v>
      </c>
      <c r="AA3976" s="227">
        <f t="shared" si="440"/>
        <v>5176.3888888888887</v>
      </c>
    </row>
    <row r="3977" spans="2:27" ht="13.5" hidden="1">
      <c r="B3977" s="232" t="s">
        <v>1110</v>
      </c>
      <c r="C3977" s="232" t="s">
        <v>805</v>
      </c>
      <c r="D3977" s="232" t="s">
        <v>968</v>
      </c>
      <c r="E3977" s="232" t="s">
        <v>988</v>
      </c>
      <c r="F3977" s="232">
        <v>32</v>
      </c>
      <c r="G3977" s="232" t="s">
        <v>1316</v>
      </c>
      <c r="H3977" s="233">
        <v>15.36</v>
      </c>
      <c r="I3977" s="233">
        <v>0</v>
      </c>
      <c r="J3977" s="233">
        <v>14.648</v>
      </c>
      <c r="K3977" s="234">
        <v>63913</v>
      </c>
      <c r="L3977" s="233">
        <v>7.2960000000000003</v>
      </c>
      <c r="M3977" s="234">
        <v>127630</v>
      </c>
      <c r="N3977" s="233">
        <v>0</v>
      </c>
      <c r="O3977" s="233">
        <v>0</v>
      </c>
      <c r="P3977" s="233">
        <v>14.288</v>
      </c>
      <c r="Q3977" s="234">
        <v>186945</v>
      </c>
      <c r="R3977" s="233">
        <v>7.1139999999999999</v>
      </c>
      <c r="S3977" s="234">
        <v>372700</v>
      </c>
      <c r="T3977" s="233">
        <v>0</v>
      </c>
      <c r="U3977" s="235">
        <f t="shared" si="434"/>
        <v>11212.8</v>
      </c>
      <c r="V3977" s="227">
        <f t="shared" si="435"/>
        <v>10693.039999999999</v>
      </c>
      <c r="W3977" s="227">
        <f t="shared" si="436"/>
        <v>10652.163333333334</v>
      </c>
      <c r="X3977" s="227">
        <f t="shared" si="439"/>
        <v>10635.833333333334</v>
      </c>
      <c r="Y3977" s="227">
        <f t="shared" si="437"/>
        <v>10430.24</v>
      </c>
      <c r="Z3977" s="227">
        <f t="shared" si="438"/>
        <v>10386.136666666667</v>
      </c>
      <c r="AA3977" s="227">
        <f t="shared" si="440"/>
        <v>10352.777777777777</v>
      </c>
    </row>
    <row r="3978" spans="2:27" ht="13.5" hidden="1">
      <c r="B3978" s="232" t="s">
        <v>1110</v>
      </c>
      <c r="C3978" s="232" t="s">
        <v>807</v>
      </c>
      <c r="D3978" s="232" t="s">
        <v>968</v>
      </c>
      <c r="E3978" s="232" t="s">
        <v>988</v>
      </c>
      <c r="F3978" s="232">
        <v>96</v>
      </c>
      <c r="G3978" s="232" t="s">
        <v>1356</v>
      </c>
      <c r="H3978" s="233">
        <v>46.08</v>
      </c>
      <c r="I3978" s="233">
        <v>0</v>
      </c>
      <c r="J3978" s="233">
        <v>43.944000000000003</v>
      </c>
      <c r="K3978" s="234">
        <v>191739</v>
      </c>
      <c r="L3978" s="233">
        <v>21.888000000000002</v>
      </c>
      <c r="M3978" s="234">
        <v>382889</v>
      </c>
      <c r="N3978" s="233">
        <v>0</v>
      </c>
      <c r="O3978" s="233">
        <v>0</v>
      </c>
      <c r="P3978" s="233">
        <v>42.863</v>
      </c>
      <c r="Q3978" s="234">
        <v>560836</v>
      </c>
      <c r="R3978" s="233">
        <v>21.341000000000001</v>
      </c>
      <c r="S3978" s="234">
        <v>1118100</v>
      </c>
      <c r="T3978" s="233">
        <v>0</v>
      </c>
      <c r="U3978" s="235">
        <f t="shared" si="434"/>
        <v>33638.400000000001</v>
      </c>
      <c r="V3978" s="227">
        <f t="shared" si="435"/>
        <v>32079.120000000003</v>
      </c>
      <c r="W3978" s="227">
        <f t="shared" si="436"/>
        <v>31956.49</v>
      </c>
      <c r="X3978" s="227">
        <f t="shared" si="439"/>
        <v>31907.416666666668</v>
      </c>
      <c r="Y3978" s="227">
        <f t="shared" si="437"/>
        <v>31289.989999999998</v>
      </c>
      <c r="Z3978" s="227">
        <f t="shared" si="438"/>
        <v>31157.707777777778</v>
      </c>
      <c r="AA3978" s="227">
        <f t="shared" si="440"/>
        <v>31058.333333333332</v>
      </c>
    </row>
    <row r="3979" spans="2:27" ht="13.5" hidden="1">
      <c r="B3979" s="232" t="s">
        <v>1110</v>
      </c>
      <c r="C3979" s="232" t="s">
        <v>808</v>
      </c>
      <c r="D3979" s="232" t="s">
        <v>968</v>
      </c>
      <c r="E3979" s="232" t="s">
        <v>988</v>
      </c>
      <c r="F3979" s="232">
        <v>4</v>
      </c>
      <c r="G3979" s="232" t="s">
        <v>1311</v>
      </c>
      <c r="H3979" s="233">
        <v>1.92</v>
      </c>
      <c r="I3979" s="233">
        <v>0</v>
      </c>
      <c r="J3979" s="233">
        <v>1.831</v>
      </c>
      <c r="K3979" s="234">
        <v>7989</v>
      </c>
      <c r="L3979" s="233">
        <v>0.91200000000000003</v>
      </c>
      <c r="M3979" s="234">
        <v>15954</v>
      </c>
      <c r="N3979" s="233">
        <v>0</v>
      </c>
      <c r="O3979" s="233">
        <v>0</v>
      </c>
      <c r="P3979" s="233">
        <v>1.786</v>
      </c>
      <c r="Q3979" s="234">
        <v>23368</v>
      </c>
      <c r="R3979" s="233">
        <v>0.88900000000000001</v>
      </c>
      <c r="S3979" s="234">
        <v>46588</v>
      </c>
      <c r="T3979" s="233">
        <v>0</v>
      </c>
      <c r="U3979" s="235">
        <f t="shared" si="434"/>
        <v>1401.6</v>
      </c>
      <c r="V3979" s="227">
        <f t="shared" si="435"/>
        <v>1336.6299999999999</v>
      </c>
      <c r="W3979" s="227">
        <f t="shared" si="436"/>
        <v>1331.51</v>
      </c>
      <c r="X3979" s="227">
        <f t="shared" si="439"/>
        <v>1329.5</v>
      </c>
      <c r="Y3979" s="227">
        <f t="shared" si="437"/>
        <v>1303.78</v>
      </c>
      <c r="Z3979" s="227">
        <f t="shared" si="438"/>
        <v>1298.0811111111111</v>
      </c>
      <c r="AA3979" s="227">
        <f t="shared" si="440"/>
        <v>1294.1111111111111</v>
      </c>
    </row>
    <row r="3980" spans="2:27" ht="13.5" hidden="1">
      <c r="B3980" s="232" t="s">
        <v>1110</v>
      </c>
      <c r="C3980" s="232" t="s">
        <v>809</v>
      </c>
      <c r="D3980" s="232" t="s">
        <v>968</v>
      </c>
      <c r="E3980" s="232" t="s">
        <v>988</v>
      </c>
      <c r="F3980" s="232">
        <v>48</v>
      </c>
      <c r="G3980" s="232" t="s">
        <v>1310</v>
      </c>
      <c r="H3980" s="233">
        <v>22.751999999999999</v>
      </c>
      <c r="I3980" s="233">
        <v>0</v>
      </c>
      <c r="J3980" s="233">
        <v>21.792000000000002</v>
      </c>
      <c r="K3980" s="234">
        <v>95120</v>
      </c>
      <c r="L3980" s="233">
        <v>10.858000000000001</v>
      </c>
      <c r="M3980" s="234">
        <v>189976</v>
      </c>
      <c r="N3980" s="233">
        <v>0</v>
      </c>
      <c r="O3980" s="233">
        <v>0</v>
      </c>
      <c r="P3980" s="233">
        <v>21.306999999999999</v>
      </c>
      <c r="Q3980" s="234">
        <v>278904</v>
      </c>
      <c r="R3980" s="233">
        <v>10.613</v>
      </c>
      <c r="S3980" s="234">
        <v>556204</v>
      </c>
      <c r="T3980" s="233">
        <v>0</v>
      </c>
      <c r="U3980" s="235">
        <f t="shared" si="434"/>
        <v>16608.96</v>
      </c>
      <c r="V3980" s="227">
        <f t="shared" si="435"/>
        <v>15908.160000000002</v>
      </c>
      <c r="W3980" s="227">
        <f t="shared" si="436"/>
        <v>15853.006666666668</v>
      </c>
      <c r="X3980" s="227">
        <f t="shared" si="439"/>
        <v>15831.333333333334</v>
      </c>
      <c r="Y3980" s="227">
        <f t="shared" si="437"/>
        <v>15554.109999999999</v>
      </c>
      <c r="Z3980" s="227">
        <f t="shared" si="438"/>
        <v>15494.823333333334</v>
      </c>
      <c r="AA3980" s="227">
        <f t="shared" si="440"/>
        <v>15450.111111111111</v>
      </c>
    </row>
    <row r="3981" spans="2:27" ht="13.5" hidden="1">
      <c r="B3981" s="232" t="s">
        <v>1110</v>
      </c>
      <c r="C3981" s="232" t="s">
        <v>810</v>
      </c>
      <c r="D3981" s="232" t="s">
        <v>968</v>
      </c>
      <c r="E3981" s="232" t="s">
        <v>988</v>
      </c>
      <c r="F3981" s="232">
        <v>64</v>
      </c>
      <c r="G3981" s="232" t="s">
        <v>1345</v>
      </c>
      <c r="H3981" s="233">
        <v>30.335999999999999</v>
      </c>
      <c r="I3981" s="233">
        <v>0</v>
      </c>
      <c r="J3981" s="233">
        <v>29.056000000000001</v>
      </c>
      <c r="K3981" s="234">
        <v>126827</v>
      </c>
      <c r="L3981" s="233">
        <v>14.478</v>
      </c>
      <c r="M3981" s="234">
        <v>253301</v>
      </c>
      <c r="N3981" s="233">
        <v>0</v>
      </c>
      <c r="O3981" s="233">
        <v>0</v>
      </c>
      <c r="P3981" s="233">
        <v>28.408999999999999</v>
      </c>
      <c r="Q3981" s="234">
        <v>371873</v>
      </c>
      <c r="R3981" s="233">
        <v>14.15</v>
      </c>
      <c r="S3981" s="234">
        <v>741606</v>
      </c>
      <c r="T3981" s="233">
        <v>0</v>
      </c>
      <c r="U3981" s="235">
        <f t="shared" si="434"/>
        <v>22145.279999999999</v>
      </c>
      <c r="V3981" s="227">
        <f t="shared" si="435"/>
        <v>21210.880000000001</v>
      </c>
      <c r="W3981" s="227">
        <f t="shared" si="436"/>
        <v>21137.856666666667</v>
      </c>
      <c r="X3981" s="227">
        <f t="shared" si="439"/>
        <v>21108.416666666668</v>
      </c>
      <c r="Y3981" s="227">
        <f t="shared" si="437"/>
        <v>20738.57</v>
      </c>
      <c r="Z3981" s="227">
        <f t="shared" si="438"/>
        <v>20659.305555555555</v>
      </c>
      <c r="AA3981" s="227">
        <f t="shared" si="440"/>
        <v>20600.166666666668</v>
      </c>
    </row>
    <row r="3982" spans="2:27" ht="13.5" hidden="1">
      <c r="B3982" s="232" t="s">
        <v>1110</v>
      </c>
      <c r="C3982" s="232" t="s">
        <v>811</v>
      </c>
      <c r="D3982" s="232" t="s">
        <v>968</v>
      </c>
      <c r="E3982" s="232" t="s">
        <v>988</v>
      </c>
      <c r="F3982" s="232">
        <v>96</v>
      </c>
      <c r="G3982" s="232" t="s">
        <v>1356</v>
      </c>
      <c r="H3982" s="233">
        <v>45.503999999999998</v>
      </c>
      <c r="I3982" s="233">
        <v>0</v>
      </c>
      <c r="J3982" s="233">
        <v>43.585000000000001</v>
      </c>
      <c r="K3982" s="234">
        <v>190240</v>
      </c>
      <c r="L3982" s="233">
        <v>21.716999999999999</v>
      </c>
      <c r="M3982" s="234">
        <v>379952</v>
      </c>
      <c r="N3982" s="233">
        <v>0</v>
      </c>
      <c r="O3982" s="233">
        <v>0</v>
      </c>
      <c r="P3982" s="233">
        <v>42.613999999999997</v>
      </c>
      <c r="Q3982" s="234">
        <v>557809</v>
      </c>
      <c r="R3982" s="233">
        <v>21.225999999999999</v>
      </c>
      <c r="S3982" s="234">
        <v>1112408</v>
      </c>
      <c r="T3982" s="233">
        <v>0</v>
      </c>
      <c r="U3982" s="235">
        <f t="shared" si="434"/>
        <v>33217.919999999998</v>
      </c>
      <c r="V3982" s="227">
        <f t="shared" si="435"/>
        <v>31817.05</v>
      </c>
      <c r="W3982" s="227">
        <f t="shared" si="436"/>
        <v>31706.743333333332</v>
      </c>
      <c r="X3982" s="227">
        <f t="shared" si="439"/>
        <v>31662.666666666668</v>
      </c>
      <c r="Y3982" s="227">
        <f t="shared" si="437"/>
        <v>31108.219999999998</v>
      </c>
      <c r="Z3982" s="227">
        <f t="shared" si="438"/>
        <v>30989.674444444445</v>
      </c>
      <c r="AA3982" s="227">
        <f t="shared" si="440"/>
        <v>30900.222222222223</v>
      </c>
    </row>
    <row r="3983" spans="2:27" ht="13.5" hidden="1">
      <c r="B3983" s="232" t="s">
        <v>1110</v>
      </c>
      <c r="C3983" s="232" t="s">
        <v>812</v>
      </c>
      <c r="D3983" s="232" t="s">
        <v>968</v>
      </c>
      <c r="E3983" s="232" t="s">
        <v>988</v>
      </c>
      <c r="F3983" s="232">
        <v>8</v>
      </c>
      <c r="G3983" s="232" t="s">
        <v>1312</v>
      </c>
      <c r="H3983" s="233">
        <v>3.7919999999999998</v>
      </c>
      <c r="I3983" s="233">
        <v>0</v>
      </c>
      <c r="J3983" s="233">
        <v>3.6320000000000001</v>
      </c>
      <c r="K3983" s="234">
        <v>15853</v>
      </c>
      <c r="L3983" s="233">
        <v>1.81</v>
      </c>
      <c r="M3983" s="234">
        <v>31663</v>
      </c>
      <c r="N3983" s="233">
        <v>0</v>
      </c>
      <c r="O3983" s="233">
        <v>0</v>
      </c>
      <c r="P3983" s="233">
        <v>3.5510000000000002</v>
      </c>
      <c r="Q3983" s="234">
        <v>46484</v>
      </c>
      <c r="R3983" s="233">
        <v>1.7689999999999999</v>
      </c>
      <c r="S3983" s="234">
        <v>92701</v>
      </c>
      <c r="T3983" s="233">
        <v>0</v>
      </c>
      <c r="U3983" s="235">
        <f t="shared" si="434"/>
        <v>2768.16</v>
      </c>
      <c r="V3983" s="227">
        <f t="shared" si="435"/>
        <v>2651.36</v>
      </c>
      <c r="W3983" s="227">
        <f t="shared" si="436"/>
        <v>2642.3833333333332</v>
      </c>
      <c r="X3983" s="227">
        <f t="shared" si="439"/>
        <v>2638.5833333333335</v>
      </c>
      <c r="Y3983" s="227">
        <f t="shared" si="437"/>
        <v>2592.23</v>
      </c>
      <c r="Z3983" s="227">
        <f t="shared" si="438"/>
        <v>2582.5922222222221</v>
      </c>
      <c r="AA3983" s="227">
        <f t="shared" si="440"/>
        <v>2575.0277777777778</v>
      </c>
    </row>
    <row r="3984" spans="2:27" ht="13.5" hidden="1">
      <c r="B3984" s="232" t="s">
        <v>1110</v>
      </c>
      <c r="C3984" s="232" t="s">
        <v>813</v>
      </c>
      <c r="D3984" s="232" t="s">
        <v>968</v>
      </c>
      <c r="E3984" s="232" t="s">
        <v>988</v>
      </c>
      <c r="F3984" s="232">
        <v>16</v>
      </c>
      <c r="G3984" s="232" t="s">
        <v>1317</v>
      </c>
      <c r="H3984" s="233">
        <v>7.5839999999999996</v>
      </c>
      <c r="I3984" s="233">
        <v>0</v>
      </c>
      <c r="J3984" s="233">
        <v>7.2640000000000002</v>
      </c>
      <c r="K3984" s="234">
        <v>31707</v>
      </c>
      <c r="L3984" s="233">
        <v>3.6190000000000002</v>
      </c>
      <c r="M3984" s="234">
        <v>63325</v>
      </c>
      <c r="N3984" s="233">
        <v>0</v>
      </c>
      <c r="O3984" s="233">
        <v>0</v>
      </c>
      <c r="P3984" s="233">
        <v>7.1020000000000003</v>
      </c>
      <c r="Q3984" s="234">
        <v>92968</v>
      </c>
      <c r="R3984" s="233">
        <v>3.5379999999999998</v>
      </c>
      <c r="S3984" s="234">
        <v>185401</v>
      </c>
      <c r="T3984" s="233">
        <v>0</v>
      </c>
      <c r="U3984" s="235">
        <f t="shared" si="434"/>
        <v>5536.32</v>
      </c>
      <c r="V3984" s="227">
        <f t="shared" si="435"/>
        <v>5302.72</v>
      </c>
      <c r="W3984" s="227">
        <f t="shared" si="436"/>
        <v>5284.1200000000008</v>
      </c>
      <c r="X3984" s="227">
        <f t="shared" si="439"/>
        <v>5277.083333333333</v>
      </c>
      <c r="Y3984" s="227">
        <f t="shared" si="437"/>
        <v>5184.46</v>
      </c>
      <c r="Z3984" s="227">
        <f t="shared" si="438"/>
        <v>5165.1844444444441</v>
      </c>
      <c r="AA3984" s="227">
        <f t="shared" si="440"/>
        <v>5150.0277777777774</v>
      </c>
    </row>
    <row r="3985" spans="2:27" ht="13.5" hidden="1">
      <c r="B3985" s="232" t="s">
        <v>1110</v>
      </c>
      <c r="C3985" s="232" t="s">
        <v>814</v>
      </c>
      <c r="D3985" s="232" t="s">
        <v>968</v>
      </c>
      <c r="E3985" s="232" t="s">
        <v>988</v>
      </c>
      <c r="F3985" s="232">
        <v>32</v>
      </c>
      <c r="G3985" s="232" t="s">
        <v>1316</v>
      </c>
      <c r="H3985" s="233">
        <v>15.167999999999999</v>
      </c>
      <c r="I3985" s="233">
        <v>0</v>
      </c>
      <c r="J3985" s="233">
        <v>14.528</v>
      </c>
      <c r="K3985" s="234">
        <v>63413</v>
      </c>
      <c r="L3985" s="233">
        <v>7.2389999999999999</v>
      </c>
      <c r="M3985" s="234">
        <v>126651</v>
      </c>
      <c r="N3985" s="233">
        <v>0</v>
      </c>
      <c r="O3985" s="233">
        <v>0</v>
      </c>
      <c r="P3985" s="233">
        <v>14.205</v>
      </c>
      <c r="Q3985" s="234">
        <v>185936</v>
      </c>
      <c r="R3985" s="233">
        <v>7.0750000000000002</v>
      </c>
      <c r="S3985" s="234">
        <v>370803</v>
      </c>
      <c r="T3985" s="233">
        <v>0</v>
      </c>
      <c r="U3985" s="235">
        <f t="shared" si="434"/>
        <v>11072.64</v>
      </c>
      <c r="V3985" s="227">
        <f t="shared" si="435"/>
        <v>10605.44</v>
      </c>
      <c r="W3985" s="227">
        <f t="shared" si="436"/>
        <v>10568.886666666667</v>
      </c>
      <c r="X3985" s="227">
        <f t="shared" si="439"/>
        <v>10554.25</v>
      </c>
      <c r="Y3985" s="227">
        <f t="shared" si="437"/>
        <v>10369.65</v>
      </c>
      <c r="Z3985" s="227">
        <f t="shared" si="438"/>
        <v>10329.638888888889</v>
      </c>
      <c r="AA3985" s="227">
        <f t="shared" si="440"/>
        <v>10300.083333333334</v>
      </c>
    </row>
    <row r="3986" spans="2:27" ht="13.5" hidden="1">
      <c r="B3986" s="232" t="s">
        <v>1110</v>
      </c>
      <c r="C3986" s="232" t="s">
        <v>816</v>
      </c>
      <c r="D3986" s="232" t="s">
        <v>968</v>
      </c>
      <c r="E3986" s="232" t="s">
        <v>988</v>
      </c>
      <c r="F3986" s="232">
        <v>4</v>
      </c>
      <c r="G3986" s="232" t="s">
        <v>1311</v>
      </c>
      <c r="H3986" s="233">
        <v>1.8959999999999999</v>
      </c>
      <c r="I3986" s="233">
        <v>0</v>
      </c>
      <c r="J3986" s="233">
        <v>1.8160000000000001</v>
      </c>
      <c r="K3986" s="234">
        <v>7927</v>
      </c>
      <c r="L3986" s="233">
        <v>0.90500000000000003</v>
      </c>
      <c r="M3986" s="234">
        <v>15831</v>
      </c>
      <c r="N3986" s="233">
        <v>0</v>
      </c>
      <c r="O3986" s="233">
        <v>0</v>
      </c>
      <c r="P3986" s="233">
        <v>1.776</v>
      </c>
      <c r="Q3986" s="234">
        <v>23242</v>
      </c>
      <c r="R3986" s="233">
        <v>0.88400000000000001</v>
      </c>
      <c r="S3986" s="234">
        <v>46350</v>
      </c>
      <c r="T3986" s="233">
        <v>0</v>
      </c>
      <c r="U3986" s="235">
        <f t="shared" si="434"/>
        <v>1384.08</v>
      </c>
      <c r="V3986" s="227">
        <f t="shared" si="435"/>
        <v>1325.68</v>
      </c>
      <c r="W3986" s="227">
        <f t="shared" si="436"/>
        <v>1321.2333333333333</v>
      </c>
      <c r="X3986" s="227">
        <f t="shared" si="439"/>
        <v>1319.25</v>
      </c>
      <c r="Y3986" s="227">
        <f t="shared" si="437"/>
        <v>1296.48</v>
      </c>
      <c r="Z3986" s="227">
        <f t="shared" si="438"/>
        <v>1290.931111111111</v>
      </c>
      <c r="AA3986" s="227">
        <f t="shared" si="440"/>
        <v>1287.5</v>
      </c>
    </row>
    <row r="3987" spans="2:27" ht="13.5" hidden="1">
      <c r="B3987" s="232" t="s">
        <v>1110</v>
      </c>
      <c r="C3987" s="232" t="s">
        <v>817</v>
      </c>
      <c r="D3987" s="232" t="s">
        <v>968</v>
      </c>
      <c r="E3987" s="232" t="s">
        <v>988</v>
      </c>
      <c r="F3987" s="232">
        <v>48</v>
      </c>
      <c r="G3987" s="232" t="s">
        <v>1310</v>
      </c>
      <c r="H3987" s="233">
        <v>23.256</v>
      </c>
      <c r="I3987" s="233">
        <v>0</v>
      </c>
      <c r="J3987" s="233">
        <v>22.106999999999999</v>
      </c>
      <c r="K3987" s="234">
        <v>96432</v>
      </c>
      <c r="L3987" s="233">
        <v>11.007999999999999</v>
      </c>
      <c r="M3987" s="234">
        <v>192547</v>
      </c>
      <c r="N3987" s="233">
        <v>0</v>
      </c>
      <c r="O3987" s="233">
        <v>0</v>
      </c>
      <c r="P3987" s="233">
        <v>21.524999999999999</v>
      </c>
      <c r="Q3987" s="234">
        <v>281553</v>
      </c>
      <c r="R3987" s="233">
        <v>10.714</v>
      </c>
      <c r="S3987" s="234">
        <v>561184</v>
      </c>
      <c r="T3987" s="233">
        <v>0</v>
      </c>
      <c r="U3987" s="235">
        <f t="shared" si="434"/>
        <v>16976.88</v>
      </c>
      <c r="V3987" s="227">
        <f t="shared" si="435"/>
        <v>16138.109999999999</v>
      </c>
      <c r="W3987" s="227">
        <f t="shared" si="436"/>
        <v>16071.84</v>
      </c>
      <c r="X3987" s="227">
        <f t="shared" si="439"/>
        <v>16045.583333333334</v>
      </c>
      <c r="Y3987" s="227">
        <f t="shared" si="437"/>
        <v>15713.249999999998</v>
      </c>
      <c r="Z3987" s="227">
        <f t="shared" si="438"/>
        <v>15642.136666666667</v>
      </c>
      <c r="AA3987" s="227">
        <f t="shared" si="440"/>
        <v>15588.444444444445</v>
      </c>
    </row>
    <row r="3988" spans="2:27" ht="13.5" hidden="1">
      <c r="B3988" s="232" t="s">
        <v>1110</v>
      </c>
      <c r="C3988" s="232" t="s">
        <v>818</v>
      </c>
      <c r="D3988" s="232" t="s">
        <v>968</v>
      </c>
      <c r="E3988" s="232" t="s">
        <v>988</v>
      </c>
      <c r="F3988" s="232">
        <v>64</v>
      </c>
      <c r="G3988" s="232" t="s">
        <v>1345</v>
      </c>
      <c r="H3988" s="233">
        <v>31.007999999999999</v>
      </c>
      <c r="I3988" s="233">
        <v>0</v>
      </c>
      <c r="J3988" s="233">
        <v>29.475999999999999</v>
      </c>
      <c r="K3988" s="234">
        <v>128576</v>
      </c>
      <c r="L3988" s="233">
        <v>14.678000000000001</v>
      </c>
      <c r="M3988" s="234">
        <v>256730</v>
      </c>
      <c r="N3988" s="233">
        <v>0</v>
      </c>
      <c r="O3988" s="233">
        <v>0</v>
      </c>
      <c r="P3988" s="233">
        <v>28.7</v>
      </c>
      <c r="Q3988" s="234">
        <v>375405</v>
      </c>
      <c r="R3988" s="233">
        <v>14.285</v>
      </c>
      <c r="S3988" s="234">
        <v>748246</v>
      </c>
      <c r="T3988" s="233">
        <v>0</v>
      </c>
      <c r="U3988" s="235">
        <f t="shared" si="434"/>
        <v>22635.84</v>
      </c>
      <c r="V3988" s="227">
        <f t="shared" si="435"/>
        <v>21517.48</v>
      </c>
      <c r="W3988" s="227">
        <f t="shared" si="436"/>
        <v>21429.606666666667</v>
      </c>
      <c r="X3988" s="227">
        <f t="shared" si="439"/>
        <v>21394.166666666668</v>
      </c>
      <c r="Y3988" s="227">
        <f t="shared" si="437"/>
        <v>20951</v>
      </c>
      <c r="Z3988" s="227">
        <f t="shared" si="438"/>
        <v>20855.966666666667</v>
      </c>
      <c r="AA3988" s="227">
        <f t="shared" si="440"/>
        <v>20784.611111111109</v>
      </c>
    </row>
    <row r="3989" spans="2:27" ht="13.5" hidden="1">
      <c r="B3989" s="232" t="s">
        <v>1110</v>
      </c>
      <c r="C3989" s="232" t="s">
        <v>819</v>
      </c>
      <c r="D3989" s="232" t="s">
        <v>968</v>
      </c>
      <c r="E3989" s="232" t="s">
        <v>988</v>
      </c>
      <c r="F3989" s="232">
        <v>96</v>
      </c>
      <c r="G3989" s="232" t="s">
        <v>1356</v>
      </c>
      <c r="H3989" s="233">
        <v>46.512</v>
      </c>
      <c r="I3989" s="233">
        <v>0</v>
      </c>
      <c r="J3989" s="233">
        <v>44.213999999999999</v>
      </c>
      <c r="K3989" s="234">
        <v>192864</v>
      </c>
      <c r="L3989" s="233">
        <v>22.015999999999998</v>
      </c>
      <c r="M3989" s="234">
        <v>385095</v>
      </c>
      <c r="N3989" s="233">
        <v>0</v>
      </c>
      <c r="O3989" s="233">
        <v>0</v>
      </c>
      <c r="P3989" s="233">
        <v>43.048999999999999</v>
      </c>
      <c r="Q3989" s="234">
        <v>563107</v>
      </c>
      <c r="R3989" s="233">
        <v>21.427</v>
      </c>
      <c r="S3989" s="234">
        <v>1122369</v>
      </c>
      <c r="T3989" s="233">
        <v>0</v>
      </c>
      <c r="U3989" s="235">
        <f t="shared" si="434"/>
        <v>33953.760000000002</v>
      </c>
      <c r="V3989" s="227">
        <f t="shared" si="435"/>
        <v>32276.219999999998</v>
      </c>
      <c r="W3989" s="227">
        <f t="shared" si="436"/>
        <v>32143.68</v>
      </c>
      <c r="X3989" s="227">
        <f t="shared" si="439"/>
        <v>32091.25</v>
      </c>
      <c r="Y3989" s="227">
        <f t="shared" si="437"/>
        <v>31425.77</v>
      </c>
      <c r="Z3989" s="227">
        <f t="shared" si="438"/>
        <v>31283.571111111109</v>
      </c>
      <c r="AA3989" s="227">
        <f t="shared" si="440"/>
        <v>31176.916666666668</v>
      </c>
    </row>
    <row r="3990" spans="2:27" ht="13.5" hidden="1">
      <c r="B3990" s="232" t="s">
        <v>1110</v>
      </c>
      <c r="C3990" s="232" t="s">
        <v>820</v>
      </c>
      <c r="D3990" s="232" t="s">
        <v>968</v>
      </c>
      <c r="E3990" s="232" t="s">
        <v>988</v>
      </c>
      <c r="F3990" s="232">
        <v>8</v>
      </c>
      <c r="G3990" s="232" t="s">
        <v>1312</v>
      </c>
      <c r="H3990" s="233">
        <v>3.8759999999999999</v>
      </c>
      <c r="I3990" s="233">
        <v>0</v>
      </c>
      <c r="J3990" s="233">
        <v>3.6840000000000002</v>
      </c>
      <c r="K3990" s="234">
        <v>16072</v>
      </c>
      <c r="L3990" s="233">
        <v>1.835</v>
      </c>
      <c r="M3990" s="234">
        <v>32091</v>
      </c>
      <c r="N3990" s="233">
        <v>0</v>
      </c>
      <c r="O3990" s="233">
        <v>0</v>
      </c>
      <c r="P3990" s="233">
        <v>3.5870000000000002</v>
      </c>
      <c r="Q3990" s="234">
        <v>46926</v>
      </c>
      <c r="R3990" s="233">
        <v>1.786</v>
      </c>
      <c r="S3990" s="234">
        <v>93531</v>
      </c>
      <c r="T3990" s="233">
        <v>0</v>
      </c>
      <c r="U3990" s="235">
        <f t="shared" si="434"/>
        <v>2829.48</v>
      </c>
      <c r="V3990" s="227">
        <f t="shared" si="435"/>
        <v>2689.32</v>
      </c>
      <c r="W3990" s="227">
        <f t="shared" si="436"/>
        <v>2678.8833333333332</v>
      </c>
      <c r="X3990" s="227">
        <f t="shared" si="439"/>
        <v>2674.25</v>
      </c>
      <c r="Y3990" s="227">
        <f t="shared" si="437"/>
        <v>2618.5100000000002</v>
      </c>
      <c r="Z3990" s="227">
        <f t="shared" si="438"/>
        <v>2607.2799999999997</v>
      </c>
      <c r="AA3990" s="227">
        <f t="shared" si="440"/>
        <v>2598.0833333333335</v>
      </c>
    </row>
    <row r="3991" spans="2:27" ht="13.5" hidden="1">
      <c r="B3991" s="232" t="s">
        <v>1110</v>
      </c>
      <c r="C3991" s="232" t="s">
        <v>821</v>
      </c>
      <c r="D3991" s="232" t="s">
        <v>968</v>
      </c>
      <c r="E3991" s="232" t="s">
        <v>988</v>
      </c>
      <c r="F3991" s="232">
        <v>16</v>
      </c>
      <c r="G3991" s="232" t="s">
        <v>1317</v>
      </c>
      <c r="H3991" s="233">
        <v>7.7519999999999998</v>
      </c>
      <c r="I3991" s="233">
        <v>0</v>
      </c>
      <c r="J3991" s="233">
        <v>7.3689999999999998</v>
      </c>
      <c r="K3991" s="234">
        <v>32144</v>
      </c>
      <c r="L3991" s="233">
        <v>3.669</v>
      </c>
      <c r="M3991" s="234">
        <v>64182</v>
      </c>
      <c r="N3991" s="233">
        <v>0</v>
      </c>
      <c r="O3991" s="233">
        <v>0</v>
      </c>
      <c r="P3991" s="233">
        <v>7.1749999999999998</v>
      </c>
      <c r="Q3991" s="234">
        <v>93851</v>
      </c>
      <c r="R3991" s="233">
        <v>3.5710000000000002</v>
      </c>
      <c r="S3991" s="234">
        <v>187061</v>
      </c>
      <c r="T3991" s="233">
        <v>0</v>
      </c>
      <c r="U3991" s="235">
        <f t="shared" si="434"/>
        <v>5658.96</v>
      </c>
      <c r="V3991" s="227">
        <f t="shared" si="435"/>
        <v>5379.37</v>
      </c>
      <c r="W3991" s="227">
        <f t="shared" si="436"/>
        <v>5357.0366666666669</v>
      </c>
      <c r="X3991" s="227">
        <f t="shared" si="439"/>
        <v>5348.5</v>
      </c>
      <c r="Y3991" s="227">
        <f t="shared" si="437"/>
        <v>5237.75</v>
      </c>
      <c r="Z3991" s="227">
        <f t="shared" si="438"/>
        <v>5213.8022222222226</v>
      </c>
      <c r="AA3991" s="227">
        <f t="shared" si="440"/>
        <v>5196.1388888888887</v>
      </c>
    </row>
    <row r="3992" spans="2:27" ht="13.5" hidden="1">
      <c r="B3992" s="232" t="s">
        <v>1110</v>
      </c>
      <c r="C3992" s="232" t="s">
        <v>822</v>
      </c>
      <c r="D3992" s="232" t="s">
        <v>968</v>
      </c>
      <c r="E3992" s="232" t="s">
        <v>988</v>
      </c>
      <c r="F3992" s="232">
        <v>32</v>
      </c>
      <c r="G3992" s="232" t="s">
        <v>1316</v>
      </c>
      <c r="H3992" s="233">
        <v>15.504</v>
      </c>
      <c r="I3992" s="233">
        <v>0</v>
      </c>
      <c r="J3992" s="233">
        <v>14.738</v>
      </c>
      <c r="K3992" s="234">
        <v>64288</v>
      </c>
      <c r="L3992" s="233">
        <v>7.3390000000000004</v>
      </c>
      <c r="M3992" s="234">
        <v>128365</v>
      </c>
      <c r="N3992" s="233">
        <v>0</v>
      </c>
      <c r="O3992" s="233">
        <v>0</v>
      </c>
      <c r="P3992" s="233">
        <v>14.35</v>
      </c>
      <c r="Q3992" s="234">
        <v>187702</v>
      </c>
      <c r="R3992" s="233">
        <v>7.1420000000000003</v>
      </c>
      <c r="S3992" s="234">
        <v>374123</v>
      </c>
      <c r="T3992" s="233">
        <v>0</v>
      </c>
      <c r="U3992" s="235">
        <f t="shared" si="434"/>
        <v>11317.92</v>
      </c>
      <c r="V3992" s="227">
        <f t="shared" si="435"/>
        <v>10758.74</v>
      </c>
      <c r="W3992" s="227">
        <f t="shared" si="436"/>
        <v>10714.803333333333</v>
      </c>
      <c r="X3992" s="227">
        <f t="shared" si="439"/>
        <v>10697.083333333334</v>
      </c>
      <c r="Y3992" s="227">
        <f t="shared" si="437"/>
        <v>10475.5</v>
      </c>
      <c r="Z3992" s="227">
        <f t="shared" si="438"/>
        <v>10427.604444444445</v>
      </c>
      <c r="AA3992" s="227">
        <f t="shared" si="440"/>
        <v>10392.305555555555</v>
      </c>
    </row>
    <row r="3993" spans="2:27" ht="13.5" hidden="1">
      <c r="B3993" s="232" t="s">
        <v>1110</v>
      </c>
      <c r="C3993" s="232" t="s">
        <v>824</v>
      </c>
      <c r="D3993" s="232" t="s">
        <v>968</v>
      </c>
      <c r="E3993" s="232" t="s">
        <v>988</v>
      </c>
      <c r="F3993" s="232">
        <v>4</v>
      </c>
      <c r="G3993" s="232" t="s">
        <v>1311</v>
      </c>
      <c r="H3993" s="233">
        <v>1.9379999999999999</v>
      </c>
      <c r="I3993" s="233">
        <v>0</v>
      </c>
      <c r="J3993" s="233">
        <v>1.8420000000000001</v>
      </c>
      <c r="K3993" s="234">
        <v>8036</v>
      </c>
      <c r="L3993" s="233">
        <v>0.91700000000000004</v>
      </c>
      <c r="M3993" s="234">
        <v>16046</v>
      </c>
      <c r="N3993" s="233">
        <v>0</v>
      </c>
      <c r="O3993" s="233">
        <v>0</v>
      </c>
      <c r="P3993" s="233">
        <v>1.794</v>
      </c>
      <c r="Q3993" s="234">
        <v>23463</v>
      </c>
      <c r="R3993" s="233">
        <v>0.89300000000000002</v>
      </c>
      <c r="S3993" s="234">
        <v>46765</v>
      </c>
      <c r="T3993" s="233">
        <v>0</v>
      </c>
      <c r="U3993" s="235">
        <f t="shared" si="434"/>
        <v>1414.74</v>
      </c>
      <c r="V3993" s="227">
        <f t="shared" si="435"/>
        <v>1344.66</v>
      </c>
      <c r="W3993" s="227">
        <f t="shared" si="436"/>
        <v>1339.0766666666668</v>
      </c>
      <c r="X3993" s="227">
        <f t="shared" si="439"/>
        <v>1337.1666666666667</v>
      </c>
      <c r="Y3993" s="227">
        <f t="shared" si="437"/>
        <v>1309.6200000000001</v>
      </c>
      <c r="Z3993" s="227">
        <f t="shared" si="438"/>
        <v>1303.6399999999999</v>
      </c>
      <c r="AA3993" s="227">
        <f t="shared" si="440"/>
        <v>1299.0277777777778</v>
      </c>
    </row>
    <row r="3994" spans="2:27" ht="13.5" hidden="1">
      <c r="B3994" s="232" t="s">
        <v>1110</v>
      </c>
      <c r="C3994" s="232" t="s">
        <v>825</v>
      </c>
      <c r="D3994" s="232" t="s">
        <v>968</v>
      </c>
      <c r="E3994" s="232" t="s">
        <v>988</v>
      </c>
      <c r="F3994" s="232">
        <v>48</v>
      </c>
      <c r="G3994" s="232" t="s">
        <v>1310</v>
      </c>
      <c r="H3994" s="233">
        <v>23.544</v>
      </c>
      <c r="I3994" s="233">
        <v>0</v>
      </c>
      <c r="J3994" s="233">
        <v>22.289000000000001</v>
      </c>
      <c r="K3994" s="234">
        <v>97190</v>
      </c>
      <c r="L3994" s="233">
        <v>11.095000000000001</v>
      </c>
      <c r="M3994" s="234">
        <v>194033</v>
      </c>
      <c r="N3994" s="233">
        <v>0</v>
      </c>
      <c r="O3994" s="233">
        <v>0</v>
      </c>
      <c r="P3994" s="233">
        <v>21.649000000000001</v>
      </c>
      <c r="Q3994" s="234">
        <v>283067</v>
      </c>
      <c r="R3994" s="233">
        <v>10.771000000000001</v>
      </c>
      <c r="S3994" s="234">
        <v>564030</v>
      </c>
      <c r="T3994" s="233">
        <v>0</v>
      </c>
      <c r="U3994" s="235">
        <f t="shared" si="434"/>
        <v>17187.12</v>
      </c>
      <c r="V3994" s="227">
        <f t="shared" si="435"/>
        <v>16270.970000000001</v>
      </c>
      <c r="W3994" s="227">
        <f t="shared" si="436"/>
        <v>16198.516666666666</v>
      </c>
      <c r="X3994" s="227">
        <f t="shared" si="439"/>
        <v>16169.416666666666</v>
      </c>
      <c r="Y3994" s="227">
        <f t="shared" si="437"/>
        <v>15803.77</v>
      </c>
      <c r="Z3994" s="227">
        <f t="shared" si="438"/>
        <v>15725.802222222224</v>
      </c>
      <c r="AA3994" s="227">
        <f t="shared" si="440"/>
        <v>15667.5</v>
      </c>
    </row>
    <row r="3995" spans="2:27" ht="13.5" hidden="1">
      <c r="B3995" s="232" t="s">
        <v>1110</v>
      </c>
      <c r="C3995" s="232" t="s">
        <v>826</v>
      </c>
      <c r="D3995" s="232" t="s">
        <v>968</v>
      </c>
      <c r="E3995" s="232" t="s">
        <v>988</v>
      </c>
      <c r="F3995" s="232">
        <v>64</v>
      </c>
      <c r="G3995" s="232" t="s">
        <v>1345</v>
      </c>
      <c r="H3995" s="233">
        <v>31.391999999999999</v>
      </c>
      <c r="I3995" s="233">
        <v>0</v>
      </c>
      <c r="J3995" s="233">
        <v>29.718</v>
      </c>
      <c r="K3995" s="234">
        <v>129586</v>
      </c>
      <c r="L3995" s="233">
        <v>14.792999999999999</v>
      </c>
      <c r="M3995" s="234">
        <v>258710</v>
      </c>
      <c r="N3995" s="233">
        <v>0</v>
      </c>
      <c r="O3995" s="233">
        <v>0</v>
      </c>
      <c r="P3995" s="233">
        <v>28.866</v>
      </c>
      <c r="Q3995" s="234">
        <v>377423</v>
      </c>
      <c r="R3995" s="233">
        <v>14.362</v>
      </c>
      <c r="S3995" s="234">
        <v>752040</v>
      </c>
      <c r="T3995" s="233">
        <v>0</v>
      </c>
      <c r="U3995" s="235">
        <f t="shared" si="434"/>
        <v>22916.16</v>
      </c>
      <c r="V3995" s="227">
        <f t="shared" si="435"/>
        <v>21694.14</v>
      </c>
      <c r="W3995" s="227">
        <f t="shared" si="436"/>
        <v>21597.723333333335</v>
      </c>
      <c r="X3995" s="227">
        <f t="shared" si="439"/>
        <v>21559.166666666668</v>
      </c>
      <c r="Y3995" s="227">
        <f t="shared" si="437"/>
        <v>21072.18</v>
      </c>
      <c r="Z3995" s="227">
        <f t="shared" si="438"/>
        <v>20968.232222222221</v>
      </c>
      <c r="AA3995" s="227">
        <f t="shared" si="440"/>
        <v>20890</v>
      </c>
    </row>
    <row r="3996" spans="2:27" ht="13.5" hidden="1">
      <c r="B3996" s="232" t="s">
        <v>1110</v>
      </c>
      <c r="C3996" s="232" t="s">
        <v>827</v>
      </c>
      <c r="D3996" s="232" t="s">
        <v>968</v>
      </c>
      <c r="E3996" s="232" t="s">
        <v>988</v>
      </c>
      <c r="F3996" s="232">
        <v>96</v>
      </c>
      <c r="G3996" s="232" t="s">
        <v>1356</v>
      </c>
      <c r="H3996" s="233">
        <v>47.088000000000001</v>
      </c>
      <c r="I3996" s="233">
        <v>0</v>
      </c>
      <c r="J3996" s="233">
        <v>44.576999999999998</v>
      </c>
      <c r="K3996" s="234">
        <v>194380</v>
      </c>
      <c r="L3996" s="233">
        <v>22.189</v>
      </c>
      <c r="M3996" s="234">
        <v>388065</v>
      </c>
      <c r="N3996" s="233">
        <v>0</v>
      </c>
      <c r="O3996" s="233">
        <v>0</v>
      </c>
      <c r="P3996" s="233">
        <v>43.298000000000002</v>
      </c>
      <c r="Q3996" s="234">
        <v>566134</v>
      </c>
      <c r="R3996" s="233">
        <v>21.542000000000002</v>
      </c>
      <c r="S3996" s="234">
        <v>1128060</v>
      </c>
      <c r="T3996" s="233">
        <v>0</v>
      </c>
      <c r="U3996" s="235">
        <f t="shared" si="434"/>
        <v>34374.239999999998</v>
      </c>
      <c r="V3996" s="227">
        <f t="shared" si="435"/>
        <v>32541.21</v>
      </c>
      <c r="W3996" s="227">
        <f t="shared" si="436"/>
        <v>32396.303333333333</v>
      </c>
      <c r="X3996" s="227">
        <f t="shared" si="439"/>
        <v>32338.75</v>
      </c>
      <c r="Y3996" s="227">
        <f t="shared" si="437"/>
        <v>31607.54</v>
      </c>
      <c r="Z3996" s="227">
        <f t="shared" si="438"/>
        <v>31451.604444444449</v>
      </c>
      <c r="AA3996" s="227">
        <f t="shared" si="440"/>
        <v>31335</v>
      </c>
    </row>
    <row r="3997" spans="2:27" ht="13.5" hidden="1">
      <c r="B3997" s="232" t="s">
        <v>1110</v>
      </c>
      <c r="C3997" s="232" t="s">
        <v>828</v>
      </c>
      <c r="D3997" s="232" t="s">
        <v>968</v>
      </c>
      <c r="E3997" s="232" t="s">
        <v>988</v>
      </c>
      <c r="F3997" s="232">
        <v>8</v>
      </c>
      <c r="G3997" s="232" t="s">
        <v>1312</v>
      </c>
      <c r="H3997" s="233">
        <v>3.9239999999999999</v>
      </c>
      <c r="I3997" s="233">
        <v>0</v>
      </c>
      <c r="J3997" s="233">
        <v>3.7149999999999999</v>
      </c>
      <c r="K3997" s="234">
        <v>16198</v>
      </c>
      <c r="L3997" s="233">
        <v>1.849</v>
      </c>
      <c r="M3997" s="234">
        <v>32339</v>
      </c>
      <c r="N3997" s="233">
        <v>0</v>
      </c>
      <c r="O3997" s="233">
        <v>0</v>
      </c>
      <c r="P3997" s="233">
        <v>3.6080000000000001</v>
      </c>
      <c r="Q3997" s="234">
        <v>47178</v>
      </c>
      <c r="R3997" s="233">
        <v>1.7949999999999999</v>
      </c>
      <c r="S3997" s="234">
        <v>94005</v>
      </c>
      <c r="T3997" s="233">
        <v>0</v>
      </c>
      <c r="U3997" s="235">
        <f t="shared" si="434"/>
        <v>2864.52</v>
      </c>
      <c r="V3997" s="227">
        <f t="shared" si="435"/>
        <v>2711.95</v>
      </c>
      <c r="W3997" s="227">
        <f t="shared" si="436"/>
        <v>2699.6033333333335</v>
      </c>
      <c r="X3997" s="227">
        <f t="shared" si="439"/>
        <v>2694.9166666666665</v>
      </c>
      <c r="Y3997" s="227">
        <f t="shared" si="437"/>
        <v>2633.84</v>
      </c>
      <c r="Z3997" s="227">
        <f t="shared" si="438"/>
        <v>2620.85</v>
      </c>
      <c r="AA3997" s="227">
        <f t="shared" si="440"/>
        <v>2611.25</v>
      </c>
    </row>
    <row r="3998" spans="2:27" ht="13.5" hidden="1">
      <c r="B3998" s="232" t="s">
        <v>1110</v>
      </c>
      <c r="C3998" s="232" t="s">
        <v>829</v>
      </c>
      <c r="D3998" s="232" t="s">
        <v>968</v>
      </c>
      <c r="E3998" s="232" t="s">
        <v>988</v>
      </c>
      <c r="F3998" s="232">
        <v>16</v>
      </c>
      <c r="G3998" s="232" t="s">
        <v>1317</v>
      </c>
      <c r="H3998" s="233">
        <v>7.8479999999999999</v>
      </c>
      <c r="I3998" s="233">
        <v>0</v>
      </c>
      <c r="J3998" s="233">
        <v>7.43</v>
      </c>
      <c r="K3998" s="234">
        <v>32397</v>
      </c>
      <c r="L3998" s="233">
        <v>3.698</v>
      </c>
      <c r="M3998" s="234">
        <v>64678</v>
      </c>
      <c r="N3998" s="233">
        <v>0</v>
      </c>
      <c r="O3998" s="233">
        <v>0</v>
      </c>
      <c r="P3998" s="233">
        <v>7.2160000000000002</v>
      </c>
      <c r="Q3998" s="234">
        <v>94356</v>
      </c>
      <c r="R3998" s="233">
        <v>3.59</v>
      </c>
      <c r="S3998" s="234">
        <v>188010</v>
      </c>
      <c r="T3998" s="233">
        <v>0</v>
      </c>
      <c r="U3998" s="235">
        <f t="shared" si="434"/>
        <v>5729.04</v>
      </c>
      <c r="V3998" s="227">
        <f t="shared" si="435"/>
        <v>5423.9</v>
      </c>
      <c r="W3998" s="227">
        <f t="shared" si="436"/>
        <v>5399.29</v>
      </c>
      <c r="X3998" s="227">
        <f t="shared" si="439"/>
        <v>5389.833333333333</v>
      </c>
      <c r="Y3998" s="227">
        <f t="shared" si="437"/>
        <v>5267.68</v>
      </c>
      <c r="Z3998" s="227">
        <f t="shared" si="438"/>
        <v>5241.7</v>
      </c>
      <c r="AA3998" s="227">
        <f t="shared" si="440"/>
        <v>5222.5</v>
      </c>
    </row>
    <row r="3999" spans="2:27" ht="13.5" hidden="1">
      <c r="B3999" s="232" t="s">
        <v>1110</v>
      </c>
      <c r="C3999" s="232" t="s">
        <v>830</v>
      </c>
      <c r="D3999" s="232" t="s">
        <v>968</v>
      </c>
      <c r="E3999" s="232" t="s">
        <v>988</v>
      </c>
      <c r="F3999" s="232">
        <v>32</v>
      </c>
      <c r="G3999" s="232" t="s">
        <v>1316</v>
      </c>
      <c r="H3999" s="233">
        <v>15.696</v>
      </c>
      <c r="I3999" s="233">
        <v>0</v>
      </c>
      <c r="J3999" s="233">
        <v>14.859</v>
      </c>
      <c r="K3999" s="234">
        <v>64793</v>
      </c>
      <c r="L3999" s="233">
        <v>7.3959999999999999</v>
      </c>
      <c r="M3999" s="234">
        <v>129355</v>
      </c>
      <c r="N3999" s="233">
        <v>0</v>
      </c>
      <c r="O3999" s="233">
        <v>0</v>
      </c>
      <c r="P3999" s="233">
        <v>14.433</v>
      </c>
      <c r="Q3999" s="234">
        <v>188711</v>
      </c>
      <c r="R3999" s="233">
        <v>7.181</v>
      </c>
      <c r="S3999" s="234">
        <v>376020</v>
      </c>
      <c r="T3999" s="233">
        <v>0</v>
      </c>
      <c r="U3999" s="235">
        <f t="shared" si="434"/>
        <v>11458.08</v>
      </c>
      <c r="V3999" s="227">
        <f t="shared" si="435"/>
        <v>10847.07</v>
      </c>
      <c r="W3999" s="227">
        <f t="shared" si="436"/>
        <v>10798.496666666666</v>
      </c>
      <c r="X3999" s="227">
        <f t="shared" si="439"/>
        <v>10779.583333333334</v>
      </c>
      <c r="Y3999" s="227">
        <f t="shared" si="437"/>
        <v>10536.09</v>
      </c>
      <c r="Z3999" s="227">
        <f t="shared" si="438"/>
        <v>10484.102222222224</v>
      </c>
      <c r="AA3999" s="227">
        <f t="shared" si="440"/>
        <v>10445</v>
      </c>
    </row>
    <row r="4000" spans="2:27" ht="13.5" hidden="1">
      <c r="B4000" s="232" t="s">
        <v>1110</v>
      </c>
      <c r="C4000" s="232" t="s">
        <v>832</v>
      </c>
      <c r="D4000" s="232" t="s">
        <v>968</v>
      </c>
      <c r="E4000" s="232" t="s">
        <v>988</v>
      </c>
      <c r="F4000" s="232">
        <v>96</v>
      </c>
      <c r="G4000" s="232" t="s">
        <v>1356</v>
      </c>
      <c r="H4000" s="233">
        <v>47.088000000000001</v>
      </c>
      <c r="I4000" s="233">
        <v>0</v>
      </c>
      <c r="J4000" s="233">
        <v>44.576999999999998</v>
      </c>
      <c r="K4000" s="234">
        <v>194380</v>
      </c>
      <c r="L4000" s="233">
        <v>22.189</v>
      </c>
      <c r="M4000" s="234">
        <v>388065</v>
      </c>
      <c r="N4000" s="233">
        <v>0</v>
      </c>
      <c r="O4000" s="233">
        <v>0</v>
      </c>
      <c r="P4000" s="233">
        <v>43.298000000000002</v>
      </c>
      <c r="Q4000" s="234">
        <v>566134</v>
      </c>
      <c r="R4000" s="233">
        <v>21.542000000000002</v>
      </c>
      <c r="S4000" s="234">
        <v>1128060</v>
      </c>
      <c r="T4000" s="233">
        <v>0</v>
      </c>
      <c r="U4000" s="235">
        <f t="shared" si="434"/>
        <v>34374.239999999998</v>
      </c>
      <c r="V4000" s="227">
        <f t="shared" si="435"/>
        <v>32541.21</v>
      </c>
      <c r="W4000" s="227">
        <f t="shared" si="436"/>
        <v>32396.303333333333</v>
      </c>
      <c r="X4000" s="227">
        <f t="shared" si="439"/>
        <v>32338.75</v>
      </c>
      <c r="Y4000" s="227">
        <f t="shared" si="437"/>
        <v>31607.54</v>
      </c>
      <c r="Z4000" s="227">
        <f t="shared" si="438"/>
        <v>31451.604444444449</v>
      </c>
      <c r="AA4000" s="227">
        <f t="shared" si="440"/>
        <v>31335</v>
      </c>
    </row>
    <row r="4001" spans="2:27" ht="13.5" hidden="1">
      <c r="B4001" s="232" t="s">
        <v>1110</v>
      </c>
      <c r="C4001" s="232" t="s">
        <v>833</v>
      </c>
      <c r="D4001" s="232" t="s">
        <v>968</v>
      </c>
      <c r="E4001" s="232" t="s">
        <v>988</v>
      </c>
      <c r="F4001" s="232">
        <v>4</v>
      </c>
      <c r="G4001" s="232" t="s">
        <v>1311</v>
      </c>
      <c r="H4001" s="233">
        <v>1.962</v>
      </c>
      <c r="I4001" s="233">
        <v>0</v>
      </c>
      <c r="J4001" s="233">
        <v>1.857</v>
      </c>
      <c r="K4001" s="234">
        <v>8099</v>
      </c>
      <c r="L4001" s="233">
        <v>0.92500000000000004</v>
      </c>
      <c r="M4001" s="234">
        <v>16169</v>
      </c>
      <c r="N4001" s="233">
        <v>0</v>
      </c>
      <c r="O4001" s="233">
        <v>0</v>
      </c>
      <c r="P4001" s="233">
        <v>1.804</v>
      </c>
      <c r="Q4001" s="234">
        <v>23589</v>
      </c>
      <c r="R4001" s="233">
        <v>0.89800000000000002</v>
      </c>
      <c r="S4001" s="234">
        <v>47003</v>
      </c>
      <c r="T4001" s="233">
        <v>0</v>
      </c>
      <c r="U4001" s="235">
        <f t="shared" si="434"/>
        <v>1432.26</v>
      </c>
      <c r="V4001" s="227">
        <f t="shared" si="435"/>
        <v>1355.61</v>
      </c>
      <c r="W4001" s="227">
        <f t="shared" si="436"/>
        <v>1350.1666666666665</v>
      </c>
      <c r="X4001" s="227">
        <f t="shared" si="439"/>
        <v>1347.4166666666667</v>
      </c>
      <c r="Y4001" s="227">
        <f t="shared" si="437"/>
        <v>1316.92</v>
      </c>
      <c r="Z4001" s="227">
        <f t="shared" si="438"/>
        <v>1310.79</v>
      </c>
      <c r="AA4001" s="227">
        <f t="shared" si="440"/>
        <v>1305.6388888888889</v>
      </c>
    </row>
    <row r="4002" spans="2:27" ht="13.5" hidden="1">
      <c r="B4002" s="232" t="s">
        <v>1110</v>
      </c>
      <c r="C4002" s="232" t="s">
        <v>1045</v>
      </c>
      <c r="D4002" s="232" t="s">
        <v>968</v>
      </c>
      <c r="E4002" s="232" t="s">
        <v>988</v>
      </c>
      <c r="F4002" s="232">
        <v>48</v>
      </c>
      <c r="G4002" s="232" t="s">
        <v>1310</v>
      </c>
      <c r="H4002" s="233">
        <v>25.08</v>
      </c>
      <c r="I4002" s="233">
        <v>0</v>
      </c>
      <c r="J4002" s="233">
        <v>23.231999999999999</v>
      </c>
      <c r="K4002" s="234">
        <v>101125</v>
      </c>
      <c r="L4002" s="233">
        <v>11.544</v>
      </c>
      <c r="M4002" s="234">
        <v>201746</v>
      </c>
      <c r="N4002" s="233">
        <v>0</v>
      </c>
      <c r="O4002" s="233">
        <v>0</v>
      </c>
      <c r="P4002" s="233">
        <v>22.320499999999999</v>
      </c>
      <c r="Q4002" s="234">
        <v>291235</v>
      </c>
      <c r="R4002" s="233">
        <v>11.082000000000001</v>
      </c>
      <c r="S4002" s="234">
        <v>579386</v>
      </c>
      <c r="T4002" s="233">
        <v>0</v>
      </c>
      <c r="U4002" s="235">
        <f t="shared" si="434"/>
        <v>18308.399999999998</v>
      </c>
      <c r="V4002" s="227">
        <f t="shared" si="435"/>
        <v>16959.36</v>
      </c>
      <c r="W4002" s="227">
        <f t="shared" si="436"/>
        <v>16854.203333333335</v>
      </c>
      <c r="X4002" s="227">
        <f t="shared" si="439"/>
        <v>16812.166666666668</v>
      </c>
      <c r="Y4002" s="227">
        <f t="shared" si="437"/>
        <v>16293.965</v>
      </c>
      <c r="Z4002" s="227">
        <f t="shared" si="438"/>
        <v>16179.721111111112</v>
      </c>
      <c r="AA4002" s="227">
        <f t="shared" si="440"/>
        <v>16094.055555555555</v>
      </c>
    </row>
    <row r="4003" spans="2:27" ht="13.5" hidden="1">
      <c r="B4003" s="232" t="s">
        <v>1110</v>
      </c>
      <c r="C4003" s="232" t="s">
        <v>1046</v>
      </c>
      <c r="D4003" s="232" t="s">
        <v>968</v>
      </c>
      <c r="E4003" s="232" t="s">
        <v>988</v>
      </c>
      <c r="F4003" s="232">
        <v>8</v>
      </c>
      <c r="G4003" s="232" t="s">
        <v>1312</v>
      </c>
      <c r="H4003" s="233">
        <v>4.18</v>
      </c>
      <c r="I4003" s="233">
        <v>0</v>
      </c>
      <c r="J4003" s="233">
        <v>3.8719999999999999</v>
      </c>
      <c r="K4003" s="234">
        <v>16854</v>
      </c>
      <c r="L4003" s="233">
        <v>1.9239999999999999</v>
      </c>
      <c r="M4003" s="234">
        <v>33624</v>
      </c>
      <c r="N4003" s="233">
        <v>0</v>
      </c>
      <c r="O4003" s="233">
        <v>0</v>
      </c>
      <c r="P4003" s="233">
        <v>3.7201</v>
      </c>
      <c r="Q4003" s="234">
        <v>48539</v>
      </c>
      <c r="R4003" s="233">
        <v>1.847</v>
      </c>
      <c r="S4003" s="234">
        <v>96564</v>
      </c>
      <c r="T4003" s="233">
        <v>0</v>
      </c>
      <c r="U4003" s="235">
        <f t="shared" si="434"/>
        <v>3051.3999999999996</v>
      </c>
      <c r="V4003" s="227">
        <f t="shared" si="435"/>
        <v>2826.56</v>
      </c>
      <c r="W4003" s="227">
        <f t="shared" si="436"/>
        <v>2809.02</v>
      </c>
      <c r="X4003" s="227">
        <f t="shared" si="439"/>
        <v>2802</v>
      </c>
      <c r="Y4003" s="227">
        <f t="shared" si="437"/>
        <v>2715.6729999999998</v>
      </c>
      <c r="Z4003" s="227">
        <f t="shared" si="438"/>
        <v>2696.6155555555556</v>
      </c>
      <c r="AA4003" s="227">
        <f t="shared" si="440"/>
        <v>2682.3333333333335</v>
      </c>
    </row>
    <row r="4004" spans="2:27" ht="13.5" hidden="1">
      <c r="B4004" s="232" t="s">
        <v>1110</v>
      </c>
      <c r="C4004" s="232" t="s">
        <v>1047</v>
      </c>
      <c r="D4004" s="232" t="s">
        <v>968</v>
      </c>
      <c r="E4004" s="232" t="s">
        <v>988</v>
      </c>
      <c r="F4004" s="232">
        <v>12</v>
      </c>
      <c r="G4004" s="232" t="s">
        <v>1375</v>
      </c>
      <c r="H4004" s="233">
        <v>6.27</v>
      </c>
      <c r="I4004" s="233">
        <v>0</v>
      </c>
      <c r="J4004" s="233">
        <v>5.8079999999999998</v>
      </c>
      <c r="K4004" s="234">
        <v>25281</v>
      </c>
      <c r="L4004" s="233">
        <v>2.8860000000000001</v>
      </c>
      <c r="M4004" s="234">
        <v>50437</v>
      </c>
      <c r="N4004" s="233">
        <v>0</v>
      </c>
      <c r="O4004" s="233">
        <v>0</v>
      </c>
      <c r="P4004" s="233">
        <v>5.5800999999999998</v>
      </c>
      <c r="Q4004" s="234">
        <v>72809</v>
      </c>
      <c r="R4004" s="233">
        <v>2.7705000000000002</v>
      </c>
      <c r="S4004" s="234">
        <v>144846</v>
      </c>
      <c r="T4004" s="233">
        <v>0</v>
      </c>
      <c r="U4004" s="235">
        <f t="shared" si="434"/>
        <v>4577.0999999999995</v>
      </c>
      <c r="V4004" s="227">
        <f t="shared" si="435"/>
        <v>4239.84</v>
      </c>
      <c r="W4004" s="227">
        <f t="shared" si="436"/>
        <v>4213.5300000000007</v>
      </c>
      <c r="X4004" s="227">
        <f t="shared" si="439"/>
        <v>4203.083333333333</v>
      </c>
      <c r="Y4004" s="227">
        <f t="shared" si="437"/>
        <v>4073.473</v>
      </c>
      <c r="Z4004" s="227">
        <f t="shared" si="438"/>
        <v>4044.9372222222223</v>
      </c>
      <c r="AA4004" s="227">
        <f t="shared" si="440"/>
        <v>4023.5</v>
      </c>
    </row>
    <row r="4005" spans="2:27" ht="13.5" hidden="1">
      <c r="B4005" s="232" t="s">
        <v>1110</v>
      </c>
      <c r="C4005" s="232" t="s">
        <v>1048</v>
      </c>
      <c r="D4005" s="232" t="s">
        <v>968</v>
      </c>
      <c r="E4005" s="232" t="s">
        <v>988</v>
      </c>
      <c r="F4005" s="232">
        <v>24</v>
      </c>
      <c r="G4005" s="232" t="s">
        <v>1308</v>
      </c>
      <c r="H4005" s="233">
        <v>12.54</v>
      </c>
      <c r="I4005" s="233">
        <v>0</v>
      </c>
      <c r="J4005" s="233">
        <v>11.616</v>
      </c>
      <c r="K4005" s="234">
        <v>50563</v>
      </c>
      <c r="L4005" s="233">
        <v>5.7720000000000002</v>
      </c>
      <c r="M4005" s="234">
        <v>100873</v>
      </c>
      <c r="N4005" s="233">
        <v>0</v>
      </c>
      <c r="O4005" s="233">
        <v>0</v>
      </c>
      <c r="P4005" s="233">
        <v>11.1602</v>
      </c>
      <c r="Q4005" s="234">
        <v>145618</v>
      </c>
      <c r="R4005" s="233">
        <v>5.5410000000000004</v>
      </c>
      <c r="S4005" s="234">
        <v>289693</v>
      </c>
      <c r="T4005" s="233">
        <v>0</v>
      </c>
      <c r="U4005" s="235">
        <f t="shared" si="434"/>
        <v>9154.1999999999989</v>
      </c>
      <c r="V4005" s="227">
        <f t="shared" si="435"/>
        <v>8479.68</v>
      </c>
      <c r="W4005" s="227">
        <f t="shared" si="436"/>
        <v>8427.1433333333334</v>
      </c>
      <c r="X4005" s="227">
        <f t="shared" si="439"/>
        <v>8406.0833333333339</v>
      </c>
      <c r="Y4005" s="227">
        <f t="shared" si="437"/>
        <v>8146.9459999999999</v>
      </c>
      <c r="Z4005" s="227">
        <f t="shared" si="438"/>
        <v>8089.8744444444446</v>
      </c>
      <c r="AA4005" s="227">
        <f t="shared" si="440"/>
        <v>8047.0277777777774</v>
      </c>
    </row>
    <row r="4006" spans="2:27" ht="13.5" hidden="1">
      <c r="B4006" s="232" t="s">
        <v>1110</v>
      </c>
      <c r="C4006" s="232" t="s">
        <v>1050</v>
      </c>
      <c r="D4006" s="232" t="s">
        <v>968</v>
      </c>
      <c r="E4006" s="232" t="s">
        <v>988</v>
      </c>
      <c r="F4006" s="232">
        <v>48</v>
      </c>
      <c r="G4006" s="232" t="s">
        <v>1310</v>
      </c>
      <c r="H4006" s="233">
        <v>25.08</v>
      </c>
      <c r="I4006" s="233">
        <v>0</v>
      </c>
      <c r="J4006" s="233">
        <v>23.231999999999999</v>
      </c>
      <c r="K4006" s="234">
        <v>101125</v>
      </c>
      <c r="L4006" s="233">
        <v>11.544</v>
      </c>
      <c r="M4006" s="234">
        <v>201746</v>
      </c>
      <c r="N4006" s="233">
        <v>0</v>
      </c>
      <c r="O4006" s="233">
        <v>0</v>
      </c>
      <c r="P4006" s="233">
        <v>22.320499999999999</v>
      </c>
      <c r="Q4006" s="234">
        <v>291235</v>
      </c>
      <c r="R4006" s="233">
        <v>11.082000000000001</v>
      </c>
      <c r="S4006" s="234">
        <v>579386</v>
      </c>
      <c r="T4006" s="233">
        <v>0</v>
      </c>
      <c r="U4006" s="235">
        <f t="shared" si="434"/>
        <v>18308.399999999998</v>
      </c>
      <c r="V4006" s="227">
        <f t="shared" si="435"/>
        <v>16959.36</v>
      </c>
      <c r="W4006" s="227">
        <f t="shared" si="436"/>
        <v>16854.203333333335</v>
      </c>
      <c r="X4006" s="227">
        <f t="shared" si="439"/>
        <v>16812.166666666668</v>
      </c>
      <c r="Y4006" s="227">
        <f t="shared" si="437"/>
        <v>16293.965</v>
      </c>
      <c r="Z4006" s="227">
        <f t="shared" si="438"/>
        <v>16179.721111111112</v>
      </c>
      <c r="AA4006" s="227">
        <f t="shared" si="440"/>
        <v>16094.055555555555</v>
      </c>
    </row>
    <row r="4007" spans="2:27" ht="13.5" hidden="1">
      <c r="B4007" s="232" t="s">
        <v>1110</v>
      </c>
      <c r="C4007" s="232" t="s">
        <v>1051</v>
      </c>
      <c r="D4007" s="232" t="s">
        <v>968</v>
      </c>
      <c r="E4007" s="232" t="s">
        <v>988</v>
      </c>
      <c r="F4007" s="232">
        <v>4</v>
      </c>
      <c r="G4007" s="232" t="s">
        <v>1311</v>
      </c>
      <c r="H4007" s="233">
        <v>2.09</v>
      </c>
      <c r="I4007" s="233">
        <v>0</v>
      </c>
      <c r="J4007" s="233">
        <v>1.9359999999999999</v>
      </c>
      <c r="K4007" s="234">
        <v>8427</v>
      </c>
      <c r="L4007" s="233">
        <v>0.96199999999999997</v>
      </c>
      <c r="M4007" s="234">
        <v>16812</v>
      </c>
      <c r="N4007" s="233">
        <v>0</v>
      </c>
      <c r="O4007" s="233">
        <v>0</v>
      </c>
      <c r="P4007" s="233">
        <v>1.86</v>
      </c>
      <c r="Q4007" s="234">
        <v>24270</v>
      </c>
      <c r="R4007" s="233">
        <v>0.92349999999999999</v>
      </c>
      <c r="S4007" s="234">
        <v>48282</v>
      </c>
      <c r="T4007" s="233">
        <v>0</v>
      </c>
      <c r="U4007" s="235">
        <f t="shared" si="434"/>
        <v>1525.6999999999998</v>
      </c>
      <c r="V4007" s="227">
        <f t="shared" si="435"/>
        <v>1413.28</v>
      </c>
      <c r="W4007" s="227">
        <f t="shared" si="436"/>
        <v>1404.51</v>
      </c>
      <c r="X4007" s="227">
        <f t="shared" si="439"/>
        <v>1401</v>
      </c>
      <c r="Y4007" s="227">
        <f t="shared" si="437"/>
        <v>1357.8000000000002</v>
      </c>
      <c r="Z4007" s="227">
        <f t="shared" si="438"/>
        <v>1348.3216666666667</v>
      </c>
      <c r="AA4007" s="227">
        <f t="shared" si="440"/>
        <v>1341.1666666666667</v>
      </c>
    </row>
    <row r="4008" spans="2:27" ht="13.5" hidden="1">
      <c r="B4008" s="232" t="s">
        <v>1110</v>
      </c>
      <c r="C4008" s="232" t="s">
        <v>1377</v>
      </c>
      <c r="D4008" s="232" t="s">
        <v>968</v>
      </c>
      <c r="E4008" s="232" t="s">
        <v>988</v>
      </c>
      <c r="F4008" s="232">
        <v>48</v>
      </c>
      <c r="G4008" s="232" t="s">
        <v>1310</v>
      </c>
      <c r="H4008" s="233">
        <v>23.04</v>
      </c>
      <c r="I4008" s="233">
        <v>0</v>
      </c>
      <c r="J4008" s="233">
        <v>22.060199999999998</v>
      </c>
      <c r="K4008" s="234">
        <v>96237</v>
      </c>
      <c r="L4008" s="233">
        <v>10.986000000000001</v>
      </c>
      <c r="M4008" s="234">
        <v>192166</v>
      </c>
      <c r="N4008" s="233">
        <v>0</v>
      </c>
      <c r="O4008" s="233">
        <v>0</v>
      </c>
      <c r="P4008" s="233">
        <v>21.48715</v>
      </c>
      <c r="Q4008" s="234">
        <v>281096</v>
      </c>
      <c r="R4008" s="233">
        <v>10.696199999999999</v>
      </c>
      <c r="S4008" s="234">
        <v>560325</v>
      </c>
      <c r="T4008" s="233">
        <v>0</v>
      </c>
      <c r="U4008" s="235">
        <f t="shared" si="434"/>
        <v>16819.2</v>
      </c>
      <c r="V4008" s="227">
        <f t="shared" si="435"/>
        <v>16103.945999999998</v>
      </c>
      <c r="W4008" s="227">
        <f t="shared" si="436"/>
        <v>16039.53</v>
      </c>
      <c r="X4008" s="227">
        <f t="shared" si="439"/>
        <v>16013.833333333334</v>
      </c>
      <c r="Y4008" s="227">
        <f t="shared" si="437"/>
        <v>15685.619500000001</v>
      </c>
      <c r="Z4008" s="227">
        <f t="shared" si="438"/>
        <v>15616.448222222221</v>
      </c>
      <c r="AA4008" s="227">
        <f t="shared" si="440"/>
        <v>15564.583333333334</v>
      </c>
    </row>
    <row r="4009" spans="2:27" ht="13.5" hidden="1">
      <c r="B4009" s="232" t="s">
        <v>1110</v>
      </c>
      <c r="C4009" s="232" t="s">
        <v>1378</v>
      </c>
      <c r="D4009" s="232" t="s">
        <v>968</v>
      </c>
      <c r="E4009" s="232" t="s">
        <v>988</v>
      </c>
      <c r="F4009" s="232">
        <v>64</v>
      </c>
      <c r="G4009" s="232" t="s">
        <v>1345</v>
      </c>
      <c r="H4009" s="233">
        <v>30.72</v>
      </c>
      <c r="I4009" s="233">
        <v>0</v>
      </c>
      <c r="J4009" s="233">
        <v>29.413599999999999</v>
      </c>
      <c r="K4009" s="234">
        <v>128316</v>
      </c>
      <c r="L4009" s="233">
        <v>14.648</v>
      </c>
      <c r="M4009" s="234">
        <v>256221</v>
      </c>
      <c r="N4009" s="233">
        <v>0</v>
      </c>
      <c r="O4009" s="233">
        <v>0</v>
      </c>
      <c r="P4009" s="233">
        <v>28.649539999999998</v>
      </c>
      <c r="Q4009" s="234">
        <v>374795</v>
      </c>
      <c r="R4009" s="233">
        <v>14.2616</v>
      </c>
      <c r="S4009" s="234">
        <v>747100</v>
      </c>
      <c r="T4009" s="233">
        <v>0</v>
      </c>
      <c r="U4009" s="235">
        <f t="shared" si="434"/>
        <v>22425.599999999999</v>
      </c>
      <c r="V4009" s="227">
        <f t="shared" si="435"/>
        <v>21471.928</v>
      </c>
      <c r="W4009" s="227">
        <f t="shared" si="436"/>
        <v>21386.04</v>
      </c>
      <c r="X4009" s="227">
        <f t="shared" si="439"/>
        <v>21351.75</v>
      </c>
      <c r="Y4009" s="227">
        <f t="shared" si="437"/>
        <v>20914.164199999999</v>
      </c>
      <c r="Z4009" s="227">
        <f t="shared" si="438"/>
        <v>20821.94022222222</v>
      </c>
      <c r="AA4009" s="227">
        <f t="shared" si="440"/>
        <v>20752.777777777777</v>
      </c>
    </row>
    <row r="4010" spans="2:27" ht="13.5" hidden="1">
      <c r="B4010" s="232" t="s">
        <v>1110</v>
      </c>
      <c r="C4010" s="232" t="s">
        <v>1379</v>
      </c>
      <c r="D4010" s="232" t="s">
        <v>968</v>
      </c>
      <c r="E4010" s="232" t="s">
        <v>988</v>
      </c>
      <c r="F4010" s="232">
        <v>96</v>
      </c>
      <c r="G4010" s="232" t="s">
        <v>1356</v>
      </c>
      <c r="H4010" s="233">
        <v>46.08</v>
      </c>
      <c r="I4010" s="233">
        <v>0</v>
      </c>
      <c r="J4010" s="233">
        <v>44.120399999999997</v>
      </c>
      <c r="K4010" s="234">
        <v>192475</v>
      </c>
      <c r="L4010" s="233">
        <v>21.972000000000001</v>
      </c>
      <c r="M4010" s="234">
        <v>384331</v>
      </c>
      <c r="N4010" s="233">
        <v>0</v>
      </c>
      <c r="O4010" s="233">
        <v>0</v>
      </c>
      <c r="P4010" s="233">
        <v>42.974299999999999</v>
      </c>
      <c r="Q4010" s="234">
        <v>562192</v>
      </c>
      <c r="R4010" s="233">
        <v>21.392399999999999</v>
      </c>
      <c r="S4010" s="234">
        <v>1120649</v>
      </c>
      <c r="T4010" s="233">
        <v>0</v>
      </c>
      <c r="U4010" s="235">
        <f t="shared" si="434"/>
        <v>33638.400000000001</v>
      </c>
      <c r="V4010" s="227">
        <f t="shared" si="435"/>
        <v>32207.891999999996</v>
      </c>
      <c r="W4010" s="227">
        <f t="shared" si="436"/>
        <v>32079.143333333333</v>
      </c>
      <c r="X4010" s="227">
        <f t="shared" si="439"/>
        <v>32027.583333333332</v>
      </c>
      <c r="Y4010" s="227">
        <f t="shared" si="437"/>
        <v>31371.239000000001</v>
      </c>
      <c r="Z4010" s="227">
        <f t="shared" si="438"/>
        <v>31232.896444444443</v>
      </c>
      <c r="AA4010" s="227">
        <f t="shared" si="440"/>
        <v>31129.138888888891</v>
      </c>
    </row>
    <row r="4011" spans="2:27" ht="13.5" hidden="1">
      <c r="B4011" s="232" t="s">
        <v>1110</v>
      </c>
      <c r="C4011" s="232" t="s">
        <v>1380</v>
      </c>
      <c r="D4011" s="232" t="s">
        <v>968</v>
      </c>
      <c r="E4011" s="232" t="s">
        <v>988</v>
      </c>
      <c r="F4011" s="232">
        <v>8</v>
      </c>
      <c r="G4011" s="232" t="s">
        <v>1312</v>
      </c>
      <c r="H4011" s="233">
        <v>3.84</v>
      </c>
      <c r="I4011" s="233">
        <v>0</v>
      </c>
      <c r="J4011" s="233">
        <v>3.6766999999999999</v>
      </c>
      <c r="K4011" s="234">
        <v>16040</v>
      </c>
      <c r="L4011" s="233">
        <v>1.831</v>
      </c>
      <c r="M4011" s="234">
        <v>32028</v>
      </c>
      <c r="N4011" s="233">
        <v>0</v>
      </c>
      <c r="O4011" s="233">
        <v>0</v>
      </c>
      <c r="P4011" s="233">
        <v>3.5811899999999999</v>
      </c>
      <c r="Q4011" s="234">
        <v>46849</v>
      </c>
      <c r="R4011" s="233">
        <v>1.7827</v>
      </c>
      <c r="S4011" s="234">
        <v>93387</v>
      </c>
      <c r="T4011" s="233">
        <v>0</v>
      </c>
      <c r="U4011" s="235">
        <f t="shared" si="434"/>
        <v>2803.2</v>
      </c>
      <c r="V4011" s="227">
        <f t="shared" si="435"/>
        <v>2683.991</v>
      </c>
      <c r="W4011" s="227">
        <f t="shared" si="436"/>
        <v>2673.2966666666666</v>
      </c>
      <c r="X4011" s="227">
        <f t="shared" si="439"/>
        <v>2669</v>
      </c>
      <c r="Y4011" s="227">
        <f t="shared" si="437"/>
        <v>2614.2687000000001</v>
      </c>
      <c r="Z4011" s="227">
        <f t="shared" si="438"/>
        <v>2602.732111111111</v>
      </c>
      <c r="AA4011" s="227">
        <f t="shared" si="440"/>
        <v>2594.0833333333335</v>
      </c>
    </row>
    <row r="4012" spans="2:27" ht="13.5" hidden="1">
      <c r="B4012" s="232" t="s">
        <v>1110</v>
      </c>
      <c r="C4012" s="232" t="s">
        <v>1381</v>
      </c>
      <c r="D4012" s="232" t="s">
        <v>968</v>
      </c>
      <c r="E4012" s="232" t="s">
        <v>988</v>
      </c>
      <c r="F4012" s="232">
        <v>128</v>
      </c>
      <c r="G4012" s="232" t="s">
        <v>1364</v>
      </c>
      <c r="H4012" s="233">
        <v>61.44</v>
      </c>
      <c r="I4012" s="233">
        <v>0</v>
      </c>
      <c r="J4012" s="233">
        <v>58.827199999999998</v>
      </c>
      <c r="K4012" s="234">
        <v>256633</v>
      </c>
      <c r="L4012" s="233">
        <v>29.295999999999999</v>
      </c>
      <c r="M4012" s="234">
        <v>512442</v>
      </c>
      <c r="N4012" s="233">
        <v>0</v>
      </c>
      <c r="O4012" s="233">
        <v>0</v>
      </c>
      <c r="P4012" s="233">
        <v>57.29907</v>
      </c>
      <c r="Q4012" s="234">
        <v>749590</v>
      </c>
      <c r="R4012" s="233">
        <v>28.523199999999999</v>
      </c>
      <c r="S4012" s="234">
        <v>1494199</v>
      </c>
      <c r="T4012" s="233">
        <v>0</v>
      </c>
      <c r="U4012" s="235">
        <f t="shared" si="434"/>
        <v>44851.199999999997</v>
      </c>
      <c r="V4012" s="227">
        <f t="shared" si="435"/>
        <v>42943.856</v>
      </c>
      <c r="W4012" s="227">
        <f t="shared" si="436"/>
        <v>42772.16333333333</v>
      </c>
      <c r="X4012" s="227">
        <f t="shared" si="439"/>
        <v>42703.5</v>
      </c>
      <c r="Y4012" s="227">
        <f t="shared" si="437"/>
        <v>41828.321100000001</v>
      </c>
      <c r="Z4012" s="227">
        <f t="shared" si="438"/>
        <v>41643.880444444439</v>
      </c>
      <c r="AA4012" s="227">
        <f t="shared" si="440"/>
        <v>41505.527777777781</v>
      </c>
    </row>
    <row r="4013" spans="2:27" ht="13.5" hidden="1">
      <c r="B4013" s="232" t="s">
        <v>1110</v>
      </c>
      <c r="C4013" s="232" t="s">
        <v>1382</v>
      </c>
      <c r="D4013" s="232" t="s">
        <v>968</v>
      </c>
      <c r="E4013" s="232" t="s">
        <v>988</v>
      </c>
      <c r="F4013" s="232">
        <v>16</v>
      </c>
      <c r="G4013" s="232" t="s">
        <v>1317</v>
      </c>
      <c r="H4013" s="233">
        <v>7.68</v>
      </c>
      <c r="I4013" s="233">
        <v>0</v>
      </c>
      <c r="J4013" s="233">
        <v>7.3533999999999997</v>
      </c>
      <c r="K4013" s="234">
        <v>32079</v>
      </c>
      <c r="L4013" s="233">
        <v>3.6619999999999999</v>
      </c>
      <c r="M4013" s="234">
        <v>64055</v>
      </c>
      <c r="N4013" s="233">
        <v>0</v>
      </c>
      <c r="O4013" s="233">
        <v>0</v>
      </c>
      <c r="P4013" s="233">
        <v>7.1623799999999997</v>
      </c>
      <c r="Q4013" s="234">
        <v>93699</v>
      </c>
      <c r="R4013" s="233">
        <v>3.5653999999999999</v>
      </c>
      <c r="S4013" s="234">
        <v>186775</v>
      </c>
      <c r="T4013" s="233">
        <v>0</v>
      </c>
      <c r="U4013" s="235">
        <f t="shared" si="434"/>
        <v>5606.4</v>
      </c>
      <c r="V4013" s="227">
        <f t="shared" si="435"/>
        <v>5367.982</v>
      </c>
      <c r="W4013" s="227">
        <f t="shared" si="436"/>
        <v>5346.51</v>
      </c>
      <c r="X4013" s="227">
        <f t="shared" si="439"/>
        <v>5337.916666666667</v>
      </c>
      <c r="Y4013" s="227">
        <f t="shared" si="437"/>
        <v>5228.5374000000002</v>
      </c>
      <c r="Z4013" s="227">
        <f t="shared" si="438"/>
        <v>5205.4920000000002</v>
      </c>
      <c r="AA4013" s="227">
        <f t="shared" si="440"/>
        <v>5188.1944444444443</v>
      </c>
    </row>
    <row r="4014" spans="2:27" ht="13.5" hidden="1">
      <c r="B4014" s="232" t="s">
        <v>1110</v>
      </c>
      <c r="C4014" s="232" t="s">
        <v>1383</v>
      </c>
      <c r="D4014" s="232" t="s">
        <v>968</v>
      </c>
      <c r="E4014" s="232" t="s">
        <v>988</v>
      </c>
      <c r="F4014" s="232">
        <v>32</v>
      </c>
      <c r="G4014" s="232" t="s">
        <v>1316</v>
      </c>
      <c r="H4014" s="233">
        <v>15.36</v>
      </c>
      <c r="I4014" s="233">
        <v>0</v>
      </c>
      <c r="J4014" s="233">
        <v>14.706799999999999</v>
      </c>
      <c r="K4014" s="234">
        <v>64158</v>
      </c>
      <c r="L4014" s="233">
        <v>7.3239999999999998</v>
      </c>
      <c r="M4014" s="234">
        <v>128110</v>
      </c>
      <c r="N4014" s="233">
        <v>0</v>
      </c>
      <c r="O4014" s="233">
        <v>0</v>
      </c>
      <c r="P4014" s="233">
        <v>14.324769999999999</v>
      </c>
      <c r="Q4014" s="234">
        <v>187397</v>
      </c>
      <c r="R4014" s="233">
        <v>7.1307999999999998</v>
      </c>
      <c r="S4014" s="234">
        <v>373550</v>
      </c>
      <c r="T4014" s="233">
        <v>0</v>
      </c>
      <c r="U4014" s="235">
        <f t="shared" si="434"/>
        <v>11212.8</v>
      </c>
      <c r="V4014" s="227">
        <f t="shared" si="435"/>
        <v>10735.964</v>
      </c>
      <c r="W4014" s="227">
        <f t="shared" si="436"/>
        <v>10693.02</v>
      </c>
      <c r="X4014" s="227">
        <f t="shared" si="439"/>
        <v>10675.833333333334</v>
      </c>
      <c r="Y4014" s="227">
        <f t="shared" si="437"/>
        <v>10457.0821</v>
      </c>
      <c r="Z4014" s="227">
        <f t="shared" si="438"/>
        <v>10410.956222222223</v>
      </c>
      <c r="AA4014" s="227">
        <f t="shared" si="440"/>
        <v>10376.388888888889</v>
      </c>
    </row>
    <row r="4015" spans="2:27" ht="13.5" hidden="1">
      <c r="B4015" s="232" t="s">
        <v>1110</v>
      </c>
      <c r="C4015" s="232" t="s">
        <v>1385</v>
      </c>
      <c r="D4015" s="232" t="s">
        <v>968</v>
      </c>
      <c r="E4015" s="232" t="s">
        <v>988</v>
      </c>
      <c r="F4015" s="232">
        <v>128</v>
      </c>
      <c r="G4015" s="232" t="s">
        <v>1364</v>
      </c>
      <c r="H4015" s="233">
        <v>61.44</v>
      </c>
      <c r="I4015" s="233">
        <v>0</v>
      </c>
      <c r="J4015" s="233">
        <v>58.827199999999998</v>
      </c>
      <c r="K4015" s="234">
        <v>256633</v>
      </c>
      <c r="L4015" s="233">
        <v>29.295999999999999</v>
      </c>
      <c r="M4015" s="234">
        <v>512442</v>
      </c>
      <c r="N4015" s="233">
        <v>0</v>
      </c>
      <c r="O4015" s="233">
        <v>0</v>
      </c>
      <c r="P4015" s="233">
        <v>57.29907</v>
      </c>
      <c r="Q4015" s="234">
        <v>749590</v>
      </c>
      <c r="R4015" s="233">
        <v>28.523199999999999</v>
      </c>
      <c r="S4015" s="234">
        <v>1494199</v>
      </c>
      <c r="T4015" s="233">
        <v>0</v>
      </c>
      <c r="U4015" s="235">
        <f t="shared" si="434"/>
        <v>44851.199999999997</v>
      </c>
      <c r="V4015" s="227">
        <f t="shared" si="435"/>
        <v>42943.856</v>
      </c>
      <c r="W4015" s="227">
        <f t="shared" si="436"/>
        <v>42772.16333333333</v>
      </c>
      <c r="X4015" s="227">
        <f t="shared" si="439"/>
        <v>42703.5</v>
      </c>
      <c r="Y4015" s="227">
        <f t="shared" si="437"/>
        <v>41828.321100000001</v>
      </c>
      <c r="Z4015" s="227">
        <f t="shared" si="438"/>
        <v>41643.880444444439</v>
      </c>
      <c r="AA4015" s="227">
        <f t="shared" si="440"/>
        <v>41505.527777777781</v>
      </c>
    </row>
    <row r="4016" spans="2:27" ht="13.5" hidden="1">
      <c r="B4016" s="232" t="s">
        <v>1110</v>
      </c>
      <c r="C4016" s="232" t="s">
        <v>1386</v>
      </c>
      <c r="D4016" s="232" t="s">
        <v>968</v>
      </c>
      <c r="E4016" s="232" t="s">
        <v>988</v>
      </c>
      <c r="F4016" s="232">
        <v>4</v>
      </c>
      <c r="G4016" s="232" t="s">
        <v>1311</v>
      </c>
      <c r="H4016" s="233">
        <v>1.92</v>
      </c>
      <c r="I4016" s="233">
        <v>0</v>
      </c>
      <c r="J4016" s="233">
        <v>1.8383499999999999</v>
      </c>
      <c r="K4016" s="234">
        <v>8020</v>
      </c>
      <c r="L4016" s="233">
        <v>0.91549999999999998</v>
      </c>
      <c r="M4016" s="234">
        <v>16014</v>
      </c>
      <c r="N4016" s="233">
        <v>0</v>
      </c>
      <c r="O4016" s="233">
        <v>0</v>
      </c>
      <c r="P4016" s="233">
        <v>1.7906</v>
      </c>
      <c r="Q4016" s="234">
        <v>23425</v>
      </c>
      <c r="R4016" s="233">
        <v>0.89134999999999998</v>
      </c>
      <c r="S4016" s="234">
        <v>46694</v>
      </c>
      <c r="T4016" s="233">
        <v>0</v>
      </c>
      <c r="U4016" s="235">
        <f t="shared" si="434"/>
        <v>1401.6</v>
      </c>
      <c r="V4016" s="227">
        <f t="shared" si="435"/>
        <v>1341.9955</v>
      </c>
      <c r="W4016" s="227">
        <f t="shared" si="436"/>
        <v>1336.6483333333333</v>
      </c>
      <c r="X4016" s="227">
        <f t="shared" si="439"/>
        <v>1334.5</v>
      </c>
      <c r="Y4016" s="227">
        <f t="shared" si="437"/>
        <v>1307.1379999999999</v>
      </c>
      <c r="Z4016" s="227">
        <f t="shared" si="438"/>
        <v>1301.3799444444444</v>
      </c>
      <c r="AA4016" s="227">
        <f t="shared" si="440"/>
        <v>1297.0555555555557</v>
      </c>
    </row>
    <row r="4017" spans="2:27" ht="13.5" hidden="1">
      <c r="B4017" s="232" t="s">
        <v>1110</v>
      </c>
      <c r="C4017" s="232" t="s">
        <v>840</v>
      </c>
      <c r="D4017" s="232" t="s">
        <v>968</v>
      </c>
      <c r="E4017" s="232" t="s">
        <v>988</v>
      </c>
      <c r="F4017" s="232">
        <v>8</v>
      </c>
      <c r="G4017" s="232" t="s">
        <v>1351</v>
      </c>
      <c r="H4017" s="233">
        <v>4.1660000000000004</v>
      </c>
      <c r="I4017" s="233">
        <v>0</v>
      </c>
      <c r="J4017" s="233">
        <v>3.9750000000000001</v>
      </c>
      <c r="K4017" s="234">
        <v>17025</v>
      </c>
      <c r="L4017" s="233">
        <v>1.944</v>
      </c>
      <c r="M4017" s="234">
        <v>33959</v>
      </c>
      <c r="N4017" s="233">
        <v>0</v>
      </c>
      <c r="O4017" s="233">
        <v>0</v>
      </c>
      <c r="P4017" s="233">
        <v>0</v>
      </c>
      <c r="Q4017" s="234">
        <v>48946</v>
      </c>
      <c r="R4017" s="233">
        <v>1.863</v>
      </c>
      <c r="S4017" s="234">
        <v>97330</v>
      </c>
      <c r="T4017" s="233">
        <v>0</v>
      </c>
      <c r="U4017" s="235">
        <f t="shared" si="434"/>
        <v>3041.1800000000003</v>
      </c>
      <c r="V4017" s="227">
        <f t="shared" si="435"/>
        <v>2901.75</v>
      </c>
      <c r="W4017" s="227">
        <f t="shared" si="436"/>
        <v>2837.87</v>
      </c>
      <c r="X4017" s="227">
        <f t="shared" si="439"/>
        <v>2829.9166666666665</v>
      </c>
      <c r="Y4017" s="227">
        <f t="shared" si="437"/>
        <v>0</v>
      </c>
      <c r="Z4017" s="227">
        <f t="shared" si="438"/>
        <v>2719.6011111111111</v>
      </c>
      <c r="AA4017" s="227">
        <f t="shared" si="440"/>
        <v>2703.6111111111113</v>
      </c>
    </row>
    <row r="4018" spans="2:27" ht="13.5" hidden="1">
      <c r="B4018" s="232" t="s">
        <v>1110</v>
      </c>
      <c r="C4018" s="232" t="s">
        <v>841</v>
      </c>
      <c r="D4018" s="232" t="s">
        <v>968</v>
      </c>
      <c r="E4018" s="232" t="s">
        <v>988</v>
      </c>
      <c r="F4018" s="232">
        <v>16</v>
      </c>
      <c r="G4018" s="232" t="s">
        <v>1352</v>
      </c>
      <c r="H4018" s="233">
        <v>8.3320000000000007</v>
      </c>
      <c r="I4018" s="233">
        <v>0</v>
      </c>
      <c r="J4018" s="233">
        <v>7.952</v>
      </c>
      <c r="K4018" s="234">
        <v>34054</v>
      </c>
      <c r="L4018" s="233">
        <v>3.8879999999999999</v>
      </c>
      <c r="M4018" s="234">
        <v>67927</v>
      </c>
      <c r="N4018" s="233">
        <v>0</v>
      </c>
      <c r="O4018" s="233">
        <v>0</v>
      </c>
      <c r="P4018" s="233">
        <v>0</v>
      </c>
      <c r="Q4018" s="234">
        <v>97893</v>
      </c>
      <c r="R4018" s="233">
        <v>3.7250000000000001</v>
      </c>
      <c r="S4018" s="234">
        <v>194660</v>
      </c>
      <c r="T4018" s="233">
        <v>0</v>
      </c>
      <c r="U4018" s="235">
        <f t="shared" si="434"/>
        <v>6082.3600000000006</v>
      </c>
      <c r="V4018" s="227">
        <f t="shared" si="435"/>
        <v>5804.96</v>
      </c>
      <c r="W4018" s="227">
        <f t="shared" si="436"/>
        <v>5676.0733333333337</v>
      </c>
      <c r="X4018" s="227">
        <f t="shared" si="439"/>
        <v>5660.583333333333</v>
      </c>
      <c r="Y4018" s="227">
        <f t="shared" si="437"/>
        <v>0</v>
      </c>
      <c r="Z4018" s="227">
        <f t="shared" si="438"/>
        <v>5438.5</v>
      </c>
      <c r="AA4018" s="227">
        <f t="shared" si="440"/>
        <v>5407.2222222222226</v>
      </c>
    </row>
    <row r="4019" spans="2:27" ht="13.5" hidden="1">
      <c r="B4019" s="232" t="s">
        <v>1110</v>
      </c>
      <c r="C4019" s="232" t="s">
        <v>842</v>
      </c>
      <c r="D4019" s="232" t="s">
        <v>968</v>
      </c>
      <c r="E4019" s="232" t="s">
        <v>988</v>
      </c>
      <c r="F4019" s="232">
        <v>32</v>
      </c>
      <c r="G4019" s="232" t="s">
        <v>1353</v>
      </c>
      <c r="H4019" s="233">
        <v>16.664000000000001</v>
      </c>
      <c r="I4019" s="233">
        <v>0</v>
      </c>
      <c r="J4019" s="233">
        <v>15.903</v>
      </c>
      <c r="K4019" s="234">
        <v>68109</v>
      </c>
      <c r="L4019" s="233">
        <v>7.7750000000000004</v>
      </c>
      <c r="M4019" s="234">
        <v>135854</v>
      </c>
      <c r="N4019" s="233">
        <v>0</v>
      </c>
      <c r="O4019" s="233">
        <v>0</v>
      </c>
      <c r="P4019" s="233">
        <v>0</v>
      </c>
      <c r="Q4019" s="234">
        <v>195773</v>
      </c>
      <c r="R4019" s="233">
        <v>7.45</v>
      </c>
      <c r="S4019" s="234">
        <v>389296</v>
      </c>
      <c r="T4019" s="233">
        <v>0</v>
      </c>
      <c r="U4019" s="235">
        <f t="shared" si="434"/>
        <v>12164.720000000001</v>
      </c>
      <c r="V4019" s="227">
        <f t="shared" si="435"/>
        <v>11609.19</v>
      </c>
      <c r="W4019" s="227">
        <f t="shared" si="436"/>
        <v>11351.5</v>
      </c>
      <c r="X4019" s="227">
        <f t="shared" si="439"/>
        <v>11321.166666666666</v>
      </c>
      <c r="Y4019" s="227">
        <f t="shared" si="437"/>
        <v>0</v>
      </c>
      <c r="Z4019" s="227">
        <f t="shared" si="438"/>
        <v>10876.638888888889</v>
      </c>
      <c r="AA4019" s="227">
        <f t="shared" si="440"/>
        <v>10813.777777777777</v>
      </c>
    </row>
    <row r="4020" spans="2:27" ht="13.5" hidden="1">
      <c r="B4020" s="232" t="s">
        <v>1110</v>
      </c>
      <c r="C4020" s="232" t="s">
        <v>844</v>
      </c>
      <c r="D4020" s="232" t="s">
        <v>968</v>
      </c>
      <c r="E4020" s="232" t="s">
        <v>988</v>
      </c>
      <c r="F4020" s="232">
        <v>4</v>
      </c>
      <c r="G4020" s="232" t="s">
        <v>1354</v>
      </c>
      <c r="H4020" s="233">
        <v>2.0830000000000002</v>
      </c>
      <c r="I4020" s="233">
        <v>0</v>
      </c>
      <c r="J4020" s="233">
        <v>1.988</v>
      </c>
      <c r="K4020" s="234">
        <v>8515</v>
      </c>
      <c r="L4020" s="233">
        <v>0.97199999999999998</v>
      </c>
      <c r="M4020" s="234">
        <v>16984</v>
      </c>
      <c r="N4020" s="233">
        <v>0</v>
      </c>
      <c r="O4020" s="233">
        <v>0</v>
      </c>
      <c r="P4020" s="233">
        <v>0</v>
      </c>
      <c r="Q4020" s="234">
        <v>24467</v>
      </c>
      <c r="R4020" s="233">
        <v>0.93100000000000005</v>
      </c>
      <c r="S4020" s="234">
        <v>48653</v>
      </c>
      <c r="T4020" s="233">
        <v>0</v>
      </c>
      <c r="U4020" s="235">
        <f t="shared" si="434"/>
        <v>1520.5900000000001</v>
      </c>
      <c r="V4020" s="227">
        <f t="shared" si="435"/>
        <v>1451.24</v>
      </c>
      <c r="W4020" s="227">
        <f t="shared" si="436"/>
        <v>1419.1433333333334</v>
      </c>
      <c r="X4020" s="227">
        <f t="shared" si="439"/>
        <v>1415.3333333333333</v>
      </c>
      <c r="Y4020" s="227">
        <f t="shared" si="437"/>
        <v>0</v>
      </c>
      <c r="Z4020" s="227">
        <f t="shared" si="438"/>
        <v>1359.2688888888888</v>
      </c>
      <c r="AA4020" s="227">
        <f t="shared" si="440"/>
        <v>1351.4722222222222</v>
      </c>
    </row>
    <row r="4021" spans="2:27" ht="13.5" hidden="1">
      <c r="B4021" s="232" t="s">
        <v>1110</v>
      </c>
      <c r="C4021" s="232" t="s">
        <v>845</v>
      </c>
      <c r="D4021" s="232" t="s">
        <v>968</v>
      </c>
      <c r="E4021" s="232" t="s">
        <v>988</v>
      </c>
      <c r="F4021" s="232">
        <v>64</v>
      </c>
      <c r="G4021" s="232" t="s">
        <v>1355</v>
      </c>
      <c r="H4021" s="233">
        <v>32.064</v>
      </c>
      <c r="I4021" s="233">
        <v>0</v>
      </c>
      <c r="J4021" s="233">
        <v>30.169599999999999</v>
      </c>
      <c r="K4021" s="234">
        <v>131470</v>
      </c>
      <c r="L4021" s="233">
        <v>15.007999999999999</v>
      </c>
      <c r="M4021" s="234">
        <v>262402</v>
      </c>
      <c r="N4021" s="233">
        <v>0</v>
      </c>
      <c r="O4021" s="233">
        <v>0</v>
      </c>
      <c r="P4021" s="233">
        <v>29.155799999999999</v>
      </c>
      <c r="Q4021" s="234">
        <v>380955</v>
      </c>
      <c r="R4021" s="233">
        <v>14.496</v>
      </c>
      <c r="S4021" s="234">
        <v>758680</v>
      </c>
      <c r="T4021" s="233">
        <v>0</v>
      </c>
      <c r="U4021" s="235">
        <f t="shared" si="434"/>
        <v>23406.720000000001</v>
      </c>
      <c r="V4021" s="227">
        <f t="shared" si="435"/>
        <v>22023.808000000001</v>
      </c>
      <c r="W4021" s="227">
        <f t="shared" si="436"/>
        <v>21911.673333333332</v>
      </c>
      <c r="X4021" s="227">
        <f t="shared" si="439"/>
        <v>21866.833333333332</v>
      </c>
      <c r="Y4021" s="227">
        <f t="shared" si="437"/>
        <v>21283.734</v>
      </c>
      <c r="Z4021" s="227">
        <f t="shared" si="438"/>
        <v>21164.163333333334</v>
      </c>
      <c r="AA4021" s="227">
        <f t="shared" si="440"/>
        <v>21074.444444444445</v>
      </c>
    </row>
    <row r="4022" spans="2:27" ht="13.5" hidden="1">
      <c r="B4022" s="232" t="s">
        <v>1110</v>
      </c>
      <c r="C4022" s="232" t="s">
        <v>846</v>
      </c>
      <c r="D4022" s="232" t="s">
        <v>968</v>
      </c>
      <c r="E4022" s="232" t="s">
        <v>988</v>
      </c>
      <c r="F4022" s="232">
        <v>8</v>
      </c>
      <c r="G4022" s="232" t="s">
        <v>1351</v>
      </c>
      <c r="H4022" s="233">
        <v>4.008</v>
      </c>
      <c r="I4022" s="233">
        <v>0</v>
      </c>
      <c r="J4022" s="233">
        <v>3.7711999999999999</v>
      </c>
      <c r="K4022" s="234">
        <v>16434</v>
      </c>
      <c r="L4022" s="233">
        <v>1.8759999999999999</v>
      </c>
      <c r="M4022" s="234">
        <v>32800</v>
      </c>
      <c r="N4022" s="233">
        <v>0</v>
      </c>
      <c r="O4022" s="233">
        <v>0</v>
      </c>
      <c r="P4022" s="233">
        <v>3.6444999999999999</v>
      </c>
      <c r="Q4022" s="234">
        <v>47619</v>
      </c>
      <c r="R4022" s="233">
        <v>1.8120000000000001</v>
      </c>
      <c r="S4022" s="234">
        <v>94835</v>
      </c>
      <c r="T4022" s="233">
        <v>0</v>
      </c>
      <c r="U4022" s="235">
        <f t="shared" si="434"/>
        <v>2925.84</v>
      </c>
      <c r="V4022" s="227">
        <f t="shared" si="435"/>
        <v>2752.9760000000001</v>
      </c>
      <c r="W4022" s="227">
        <f t="shared" si="436"/>
        <v>2738.98</v>
      </c>
      <c r="X4022" s="227">
        <f t="shared" si="439"/>
        <v>2733.3333333333335</v>
      </c>
      <c r="Y4022" s="227">
        <f t="shared" si="437"/>
        <v>2660.4849999999997</v>
      </c>
      <c r="Z4022" s="227">
        <f t="shared" si="438"/>
        <v>2645.51</v>
      </c>
      <c r="AA4022" s="227">
        <f t="shared" si="440"/>
        <v>2634.3055555555557</v>
      </c>
    </row>
    <row r="4023" spans="2:27" ht="13.5" hidden="1">
      <c r="B4023" s="232" t="s">
        <v>1110</v>
      </c>
      <c r="C4023" s="232" t="s">
        <v>847</v>
      </c>
      <c r="D4023" s="232" t="s">
        <v>968</v>
      </c>
      <c r="E4023" s="232" t="s">
        <v>988</v>
      </c>
      <c r="F4023" s="232">
        <v>16</v>
      </c>
      <c r="G4023" s="232" t="s">
        <v>1352</v>
      </c>
      <c r="H4023" s="233">
        <v>8.016</v>
      </c>
      <c r="I4023" s="233">
        <v>0</v>
      </c>
      <c r="J4023" s="233">
        <v>7.5423999999999998</v>
      </c>
      <c r="K4023" s="234">
        <v>32868</v>
      </c>
      <c r="L4023" s="233">
        <v>3.7519999999999998</v>
      </c>
      <c r="M4023" s="234">
        <v>65600</v>
      </c>
      <c r="N4023" s="233">
        <v>0</v>
      </c>
      <c r="O4023" s="233">
        <v>0</v>
      </c>
      <c r="P4023" s="233">
        <v>7.2889999999999997</v>
      </c>
      <c r="Q4023" s="234">
        <v>95239</v>
      </c>
      <c r="R4023" s="233">
        <v>3.6240000000000001</v>
      </c>
      <c r="S4023" s="234">
        <v>189670</v>
      </c>
      <c r="T4023" s="233">
        <v>0</v>
      </c>
      <c r="U4023" s="235">
        <f t="shared" si="434"/>
        <v>5851.68</v>
      </c>
      <c r="V4023" s="227">
        <f t="shared" si="435"/>
        <v>5505.9520000000002</v>
      </c>
      <c r="W4023" s="227">
        <f t="shared" si="436"/>
        <v>5477.96</v>
      </c>
      <c r="X4023" s="227">
        <f t="shared" si="439"/>
        <v>5466.666666666667</v>
      </c>
      <c r="Y4023" s="227">
        <f t="shared" si="437"/>
        <v>5320.9699999999993</v>
      </c>
      <c r="Z4023" s="227">
        <f t="shared" si="438"/>
        <v>5291.0477777777778</v>
      </c>
      <c r="AA4023" s="227">
        <f t="shared" si="440"/>
        <v>5268.6111111111113</v>
      </c>
    </row>
    <row r="4024" spans="2:27" ht="13.5" hidden="1">
      <c r="B4024" s="232" t="s">
        <v>1110</v>
      </c>
      <c r="C4024" s="232" t="s">
        <v>848</v>
      </c>
      <c r="D4024" s="232" t="s">
        <v>968</v>
      </c>
      <c r="E4024" s="232" t="s">
        <v>988</v>
      </c>
      <c r="F4024" s="232">
        <v>32</v>
      </c>
      <c r="G4024" s="232" t="s">
        <v>1353</v>
      </c>
      <c r="H4024" s="233">
        <v>16.032</v>
      </c>
      <c r="I4024" s="233">
        <v>0</v>
      </c>
      <c r="J4024" s="233">
        <v>15.0848</v>
      </c>
      <c r="K4024" s="234">
        <v>65735</v>
      </c>
      <c r="L4024" s="233">
        <v>7.5039999999999996</v>
      </c>
      <c r="M4024" s="234">
        <v>131201</v>
      </c>
      <c r="N4024" s="233">
        <v>0</v>
      </c>
      <c r="O4024" s="233">
        <v>0</v>
      </c>
      <c r="P4024" s="233">
        <v>14.5779</v>
      </c>
      <c r="Q4024" s="234">
        <v>190477</v>
      </c>
      <c r="R4024" s="233">
        <v>7.2480000000000002</v>
      </c>
      <c r="S4024" s="234">
        <v>379340</v>
      </c>
      <c r="T4024" s="233">
        <v>0</v>
      </c>
      <c r="U4024" s="235">
        <f t="shared" si="434"/>
        <v>11703.36</v>
      </c>
      <c r="V4024" s="227">
        <f t="shared" si="435"/>
        <v>11011.904</v>
      </c>
      <c r="W4024" s="227">
        <f t="shared" si="436"/>
        <v>10955.836666666666</v>
      </c>
      <c r="X4024" s="227">
        <f t="shared" si="439"/>
        <v>10933.416666666666</v>
      </c>
      <c r="Y4024" s="227">
        <f t="shared" si="437"/>
        <v>10641.867</v>
      </c>
      <c r="Z4024" s="227">
        <f t="shared" si="438"/>
        <v>10582.067777777778</v>
      </c>
      <c r="AA4024" s="227">
        <f t="shared" si="440"/>
        <v>10537.222222222223</v>
      </c>
    </row>
    <row r="4025" spans="2:27" ht="13.5" hidden="1">
      <c r="B4025" s="232" t="s">
        <v>1110</v>
      </c>
      <c r="C4025" s="232" t="s">
        <v>850</v>
      </c>
      <c r="D4025" s="232" t="s">
        <v>968</v>
      </c>
      <c r="E4025" s="232" t="s">
        <v>988</v>
      </c>
      <c r="F4025" s="232">
        <v>4</v>
      </c>
      <c r="G4025" s="232" t="s">
        <v>1354</v>
      </c>
      <c r="H4025" s="233">
        <v>2.004</v>
      </c>
      <c r="I4025" s="233">
        <v>0</v>
      </c>
      <c r="J4025" s="233">
        <v>1.8855999999999999</v>
      </c>
      <c r="K4025" s="234">
        <v>8217</v>
      </c>
      <c r="L4025" s="233">
        <v>0.93799999999999994</v>
      </c>
      <c r="M4025" s="234">
        <v>16400</v>
      </c>
      <c r="N4025" s="233">
        <v>0</v>
      </c>
      <c r="O4025" s="233">
        <v>0</v>
      </c>
      <c r="P4025" s="233">
        <v>1.8222</v>
      </c>
      <c r="Q4025" s="234">
        <v>23810</v>
      </c>
      <c r="R4025" s="233">
        <v>0.90600000000000003</v>
      </c>
      <c r="S4025" s="234">
        <v>47418</v>
      </c>
      <c r="T4025" s="233">
        <v>0</v>
      </c>
      <c r="U4025" s="235">
        <f t="shared" si="434"/>
        <v>1462.92</v>
      </c>
      <c r="V4025" s="227">
        <f t="shared" si="435"/>
        <v>1376.4880000000001</v>
      </c>
      <c r="W4025" s="227">
        <f t="shared" si="436"/>
        <v>1369.49</v>
      </c>
      <c r="X4025" s="227">
        <f t="shared" si="439"/>
        <v>1366.6666666666667</v>
      </c>
      <c r="Y4025" s="227">
        <f t="shared" si="437"/>
        <v>1330.2060000000001</v>
      </c>
      <c r="Z4025" s="227">
        <f t="shared" si="438"/>
        <v>1322.7688888888888</v>
      </c>
      <c r="AA4025" s="227">
        <f t="shared" si="440"/>
        <v>1317.1666666666667</v>
      </c>
    </row>
    <row r="4026" spans="2:27" ht="13.5" hidden="1">
      <c r="B4026" s="232" t="s">
        <v>1110</v>
      </c>
      <c r="C4026" s="232" t="s">
        <v>851</v>
      </c>
      <c r="D4026" s="232" t="s">
        <v>968</v>
      </c>
      <c r="E4026" s="232" t="s">
        <v>988</v>
      </c>
      <c r="F4026" s="232">
        <v>48</v>
      </c>
      <c r="G4026" s="232" t="s">
        <v>1356</v>
      </c>
      <c r="H4026" s="233">
        <v>23.856000000000002</v>
      </c>
      <c r="I4026" s="233">
        <v>0</v>
      </c>
      <c r="J4026" s="233">
        <v>22.506</v>
      </c>
      <c r="K4026" s="234">
        <v>98098</v>
      </c>
      <c r="L4026" s="233">
        <v>11.198</v>
      </c>
      <c r="M4026" s="234">
        <v>195812</v>
      </c>
      <c r="N4026" s="233">
        <v>0</v>
      </c>
      <c r="O4026" s="233">
        <v>0</v>
      </c>
      <c r="P4026" s="233">
        <v>21.783999999999999</v>
      </c>
      <c r="Q4026" s="234">
        <v>284707</v>
      </c>
      <c r="R4026" s="233">
        <v>10.834</v>
      </c>
      <c r="S4026" s="234">
        <v>567113</v>
      </c>
      <c r="T4026" s="233">
        <v>0</v>
      </c>
      <c r="U4026" s="235">
        <f t="shared" si="434"/>
        <v>17414.88</v>
      </c>
      <c r="V4026" s="227">
        <f t="shared" si="435"/>
        <v>16429.38</v>
      </c>
      <c r="W4026" s="227">
        <f t="shared" si="436"/>
        <v>16349.373333333333</v>
      </c>
      <c r="X4026" s="227">
        <f t="shared" si="439"/>
        <v>16317.666666666666</v>
      </c>
      <c r="Y4026" s="227">
        <f t="shared" si="437"/>
        <v>15902.32</v>
      </c>
      <c r="Z4026" s="227">
        <f t="shared" si="438"/>
        <v>15817.347777777777</v>
      </c>
      <c r="AA4026" s="227">
        <f t="shared" si="440"/>
        <v>15753.138888888889</v>
      </c>
    </row>
    <row r="4027" spans="2:27" ht="13.5" hidden="1">
      <c r="B4027" s="232" t="s">
        <v>1110</v>
      </c>
      <c r="C4027" s="232" t="s">
        <v>852</v>
      </c>
      <c r="D4027" s="232" t="s">
        <v>968</v>
      </c>
      <c r="E4027" s="232" t="s">
        <v>988</v>
      </c>
      <c r="F4027" s="232">
        <v>64</v>
      </c>
      <c r="G4027" s="232" t="s">
        <v>1364</v>
      </c>
      <c r="H4027" s="233">
        <v>31.808</v>
      </c>
      <c r="I4027" s="233">
        <v>0</v>
      </c>
      <c r="J4027" s="233">
        <v>30.007999999999999</v>
      </c>
      <c r="K4027" s="234">
        <v>130797</v>
      </c>
      <c r="L4027" s="233">
        <v>14.930999999999999</v>
      </c>
      <c r="M4027" s="234">
        <v>261083</v>
      </c>
      <c r="N4027" s="233">
        <v>0</v>
      </c>
      <c r="O4027" s="233">
        <v>0</v>
      </c>
      <c r="P4027" s="233">
        <v>29.045000000000002</v>
      </c>
      <c r="Q4027" s="234">
        <v>379609</v>
      </c>
      <c r="R4027" s="233">
        <v>14.445</v>
      </c>
      <c r="S4027" s="234">
        <v>756151</v>
      </c>
      <c r="T4027" s="233">
        <v>0</v>
      </c>
      <c r="U4027" s="235">
        <f t="shared" si="434"/>
        <v>23219.84</v>
      </c>
      <c r="V4027" s="227">
        <f t="shared" si="435"/>
        <v>21905.84</v>
      </c>
      <c r="W4027" s="227">
        <f t="shared" si="436"/>
        <v>21799.379999999997</v>
      </c>
      <c r="X4027" s="227">
        <f t="shared" si="439"/>
        <v>21756.916666666668</v>
      </c>
      <c r="Y4027" s="227">
        <f t="shared" si="437"/>
        <v>21202.850000000002</v>
      </c>
      <c r="Z4027" s="227">
        <f t="shared" si="438"/>
        <v>21089.544444444444</v>
      </c>
      <c r="AA4027" s="227">
        <f t="shared" si="440"/>
        <v>21004.194444444445</v>
      </c>
    </row>
    <row r="4028" spans="2:27" ht="13.5" hidden="1">
      <c r="B4028" s="232" t="s">
        <v>1110</v>
      </c>
      <c r="C4028" s="232" t="s">
        <v>853</v>
      </c>
      <c r="D4028" s="232" t="s">
        <v>968</v>
      </c>
      <c r="E4028" s="232" t="s">
        <v>988</v>
      </c>
      <c r="F4028" s="232">
        <v>96</v>
      </c>
      <c r="G4028" s="232" t="s">
        <v>1365</v>
      </c>
      <c r="H4028" s="233">
        <v>47.712000000000003</v>
      </c>
      <c r="I4028" s="233">
        <v>0</v>
      </c>
      <c r="J4028" s="233">
        <v>45.012</v>
      </c>
      <c r="K4028" s="234">
        <v>196196</v>
      </c>
      <c r="L4028" s="233">
        <v>22.396999999999998</v>
      </c>
      <c r="M4028" s="234">
        <v>391625</v>
      </c>
      <c r="N4028" s="233">
        <v>0</v>
      </c>
      <c r="O4028" s="233">
        <v>0</v>
      </c>
      <c r="P4028" s="233">
        <v>43.567999999999998</v>
      </c>
      <c r="Q4028" s="234">
        <v>569414</v>
      </c>
      <c r="R4028" s="233">
        <v>21.667000000000002</v>
      </c>
      <c r="S4028" s="234">
        <v>1134226</v>
      </c>
      <c r="T4028" s="233">
        <v>0</v>
      </c>
      <c r="U4028" s="235">
        <f t="shared" si="434"/>
        <v>34829.760000000002</v>
      </c>
      <c r="V4028" s="227">
        <f t="shared" si="435"/>
        <v>32858.76</v>
      </c>
      <c r="W4028" s="227">
        <f t="shared" si="436"/>
        <v>32699.476666666666</v>
      </c>
      <c r="X4028" s="227">
        <f t="shared" si="439"/>
        <v>32635.416666666668</v>
      </c>
      <c r="Y4028" s="227">
        <f t="shared" si="437"/>
        <v>31804.639999999999</v>
      </c>
      <c r="Z4028" s="227">
        <f t="shared" si="438"/>
        <v>31633.965555555558</v>
      </c>
      <c r="AA4028" s="227">
        <f t="shared" si="440"/>
        <v>31506.277777777777</v>
      </c>
    </row>
    <row r="4029" spans="2:27" ht="13.5" hidden="1">
      <c r="B4029" s="232" t="s">
        <v>1110</v>
      </c>
      <c r="C4029" s="232" t="s">
        <v>854</v>
      </c>
      <c r="D4029" s="232" t="s">
        <v>968</v>
      </c>
      <c r="E4029" s="232" t="s">
        <v>988</v>
      </c>
      <c r="F4029" s="232">
        <v>8</v>
      </c>
      <c r="G4029" s="232" t="s">
        <v>1317</v>
      </c>
      <c r="H4029" s="233">
        <v>3.976</v>
      </c>
      <c r="I4029" s="233">
        <v>0</v>
      </c>
      <c r="J4029" s="233">
        <v>3.7509999999999999</v>
      </c>
      <c r="K4029" s="234">
        <v>16350</v>
      </c>
      <c r="L4029" s="233">
        <v>1.8660000000000001</v>
      </c>
      <c r="M4029" s="234">
        <v>32635</v>
      </c>
      <c r="N4029" s="233">
        <v>0</v>
      </c>
      <c r="O4029" s="233">
        <v>0</v>
      </c>
      <c r="P4029" s="233">
        <v>3.6309999999999998</v>
      </c>
      <c r="Q4029" s="234">
        <v>47451</v>
      </c>
      <c r="R4029" s="233">
        <v>1.806</v>
      </c>
      <c r="S4029" s="234">
        <v>94519</v>
      </c>
      <c r="T4029" s="233">
        <v>0</v>
      </c>
      <c r="U4029" s="235">
        <f t="shared" si="434"/>
        <v>2902.48</v>
      </c>
      <c r="V4029" s="227">
        <f t="shared" si="435"/>
        <v>2738.23</v>
      </c>
      <c r="W4029" s="227">
        <f t="shared" si="436"/>
        <v>2724.6800000000003</v>
      </c>
      <c r="X4029" s="227">
        <f t="shared" si="439"/>
        <v>2719.5833333333335</v>
      </c>
      <c r="Y4029" s="227">
        <f t="shared" si="437"/>
        <v>2650.6299999999997</v>
      </c>
      <c r="Z4029" s="227">
        <f t="shared" si="438"/>
        <v>2636.4633333333331</v>
      </c>
      <c r="AA4029" s="227">
        <f t="shared" si="440"/>
        <v>2625.5277777777778</v>
      </c>
    </row>
    <row r="4030" spans="2:27" ht="13.5" hidden="1">
      <c r="B4030" s="232" t="s">
        <v>1110</v>
      </c>
      <c r="C4030" s="232" t="s">
        <v>855</v>
      </c>
      <c r="D4030" s="232" t="s">
        <v>968</v>
      </c>
      <c r="E4030" s="232" t="s">
        <v>988</v>
      </c>
      <c r="F4030" s="232">
        <v>16</v>
      </c>
      <c r="G4030" s="232" t="s">
        <v>1316</v>
      </c>
      <c r="H4030" s="233">
        <v>7.952</v>
      </c>
      <c r="I4030" s="233">
        <v>0</v>
      </c>
      <c r="J4030" s="233">
        <v>7.5019999999999998</v>
      </c>
      <c r="K4030" s="234">
        <v>32699</v>
      </c>
      <c r="L4030" s="233">
        <v>3.7330000000000001</v>
      </c>
      <c r="M4030" s="234">
        <v>65271</v>
      </c>
      <c r="N4030" s="233">
        <v>0</v>
      </c>
      <c r="O4030" s="233">
        <v>0</v>
      </c>
      <c r="P4030" s="233">
        <v>7.2610000000000001</v>
      </c>
      <c r="Q4030" s="234">
        <v>94902</v>
      </c>
      <c r="R4030" s="233">
        <v>3.6110000000000002</v>
      </c>
      <c r="S4030" s="234">
        <v>189038</v>
      </c>
      <c r="T4030" s="233">
        <v>0</v>
      </c>
      <c r="U4030" s="235">
        <f t="shared" si="434"/>
        <v>5804.96</v>
      </c>
      <c r="V4030" s="227">
        <f t="shared" si="435"/>
        <v>5476.46</v>
      </c>
      <c r="W4030" s="227">
        <f t="shared" si="436"/>
        <v>5450.0066666666662</v>
      </c>
      <c r="X4030" s="227">
        <f t="shared" si="439"/>
        <v>5439.25</v>
      </c>
      <c r="Y4030" s="227">
        <f t="shared" si="437"/>
        <v>5300.53</v>
      </c>
      <c r="Z4030" s="227">
        <f t="shared" si="438"/>
        <v>5272.1966666666667</v>
      </c>
      <c r="AA4030" s="227">
        <f t="shared" si="440"/>
        <v>5251.0555555555557</v>
      </c>
    </row>
    <row r="4031" spans="2:27" ht="13.5" hidden="1">
      <c r="B4031" s="232" t="s">
        <v>1110</v>
      </c>
      <c r="C4031" s="232" t="s">
        <v>856</v>
      </c>
      <c r="D4031" s="232" t="s">
        <v>968</v>
      </c>
      <c r="E4031" s="232" t="s">
        <v>988</v>
      </c>
      <c r="F4031" s="232">
        <v>32</v>
      </c>
      <c r="G4031" s="232" t="s">
        <v>1345</v>
      </c>
      <c r="H4031" s="233">
        <v>15.904</v>
      </c>
      <c r="I4031" s="233">
        <v>0</v>
      </c>
      <c r="J4031" s="233">
        <v>15.004</v>
      </c>
      <c r="K4031" s="234">
        <v>65399</v>
      </c>
      <c r="L4031" s="233">
        <v>7.4660000000000002</v>
      </c>
      <c r="M4031" s="234">
        <v>130542</v>
      </c>
      <c r="N4031" s="233">
        <v>0</v>
      </c>
      <c r="O4031" s="233">
        <v>0</v>
      </c>
      <c r="P4031" s="233">
        <v>14.523</v>
      </c>
      <c r="Q4031" s="234">
        <v>189805</v>
      </c>
      <c r="R4031" s="233">
        <v>7.2220000000000004</v>
      </c>
      <c r="S4031" s="234">
        <v>378075</v>
      </c>
      <c r="T4031" s="233">
        <v>0</v>
      </c>
      <c r="U4031" s="235">
        <f t="shared" si="434"/>
        <v>11609.92</v>
      </c>
      <c r="V4031" s="227">
        <f t="shared" si="435"/>
        <v>10952.92</v>
      </c>
      <c r="W4031" s="227">
        <f t="shared" si="436"/>
        <v>10900.096666666668</v>
      </c>
      <c r="X4031" s="227">
        <f t="shared" si="439"/>
        <v>10878.5</v>
      </c>
      <c r="Y4031" s="227">
        <f t="shared" si="437"/>
        <v>10601.789999999999</v>
      </c>
      <c r="Z4031" s="227">
        <f t="shared" si="438"/>
        <v>10544.421111111111</v>
      </c>
      <c r="AA4031" s="227">
        <f t="shared" si="440"/>
        <v>10502.083333333334</v>
      </c>
    </row>
    <row r="4032" spans="2:27" ht="13.5" hidden="1">
      <c r="B4032" s="232" t="s">
        <v>1110</v>
      </c>
      <c r="C4032" s="232" t="s">
        <v>858</v>
      </c>
      <c r="D4032" s="232" t="s">
        <v>968</v>
      </c>
      <c r="E4032" s="232" t="s">
        <v>988</v>
      </c>
      <c r="F4032" s="232">
        <v>96</v>
      </c>
      <c r="G4032" s="232" t="s">
        <v>1365</v>
      </c>
      <c r="H4032" s="233">
        <v>47.712000000000003</v>
      </c>
      <c r="I4032" s="233">
        <v>0</v>
      </c>
      <c r="J4032" s="233">
        <v>45.012</v>
      </c>
      <c r="K4032" s="234">
        <v>196196</v>
      </c>
      <c r="L4032" s="233">
        <v>22.396999999999998</v>
      </c>
      <c r="M4032" s="234">
        <v>391625</v>
      </c>
      <c r="N4032" s="233">
        <v>0</v>
      </c>
      <c r="O4032" s="233">
        <v>0</v>
      </c>
      <c r="P4032" s="233">
        <v>43.567999999999998</v>
      </c>
      <c r="Q4032" s="234">
        <v>569414</v>
      </c>
      <c r="R4032" s="233">
        <v>21.667000000000002</v>
      </c>
      <c r="S4032" s="234">
        <v>1134226</v>
      </c>
      <c r="T4032" s="233">
        <v>0</v>
      </c>
      <c r="U4032" s="235">
        <f t="shared" si="434"/>
        <v>34829.760000000002</v>
      </c>
      <c r="V4032" s="227">
        <f t="shared" si="435"/>
        <v>32858.76</v>
      </c>
      <c r="W4032" s="227">
        <f t="shared" si="436"/>
        <v>32699.476666666666</v>
      </c>
      <c r="X4032" s="227">
        <f t="shared" si="439"/>
        <v>32635.416666666668</v>
      </c>
      <c r="Y4032" s="227">
        <f t="shared" si="437"/>
        <v>31804.639999999999</v>
      </c>
      <c r="Z4032" s="227">
        <f t="shared" si="438"/>
        <v>31633.965555555558</v>
      </c>
      <c r="AA4032" s="227">
        <f t="shared" si="440"/>
        <v>31506.277777777777</v>
      </c>
    </row>
    <row r="4033" spans="2:27" ht="13.5" hidden="1">
      <c r="B4033" s="232" t="s">
        <v>1110</v>
      </c>
      <c r="C4033" s="232" t="s">
        <v>859</v>
      </c>
      <c r="D4033" s="232" t="s">
        <v>968</v>
      </c>
      <c r="E4033" s="232" t="s">
        <v>988</v>
      </c>
      <c r="F4033" s="232">
        <v>4</v>
      </c>
      <c r="G4033" s="232" t="s">
        <v>1312</v>
      </c>
      <c r="H4033" s="233">
        <v>1.988</v>
      </c>
      <c r="I4033" s="233">
        <v>0</v>
      </c>
      <c r="J4033" s="233">
        <v>1.8759999999999999</v>
      </c>
      <c r="K4033" s="234">
        <v>8175</v>
      </c>
      <c r="L4033" s="233">
        <v>0.93300000000000005</v>
      </c>
      <c r="M4033" s="234">
        <v>16318</v>
      </c>
      <c r="N4033" s="233">
        <v>0</v>
      </c>
      <c r="O4033" s="233">
        <v>0</v>
      </c>
      <c r="P4033" s="233">
        <v>1.8149999999999999</v>
      </c>
      <c r="Q4033" s="234">
        <v>23726</v>
      </c>
      <c r="R4033" s="233">
        <v>0.90300000000000002</v>
      </c>
      <c r="S4033" s="234">
        <v>47259</v>
      </c>
      <c r="T4033" s="233">
        <v>0</v>
      </c>
      <c r="U4033" s="235">
        <f t="shared" si="434"/>
        <v>1451.24</v>
      </c>
      <c r="V4033" s="227">
        <f t="shared" si="435"/>
        <v>1369.48</v>
      </c>
      <c r="W4033" s="227">
        <f t="shared" si="436"/>
        <v>1362.3400000000001</v>
      </c>
      <c r="X4033" s="227">
        <f t="shared" si="439"/>
        <v>1359.8333333333333</v>
      </c>
      <c r="Y4033" s="227">
        <f t="shared" si="437"/>
        <v>1324.95</v>
      </c>
      <c r="Z4033" s="227">
        <f t="shared" si="438"/>
        <v>1318.2455555555557</v>
      </c>
      <c r="AA4033" s="227">
        <f t="shared" si="440"/>
        <v>1312.75</v>
      </c>
    </row>
    <row r="4034" spans="2:27" ht="13.5" hidden="1">
      <c r="B4034" s="232" t="s">
        <v>1110</v>
      </c>
      <c r="C4034" s="232" t="s">
        <v>860</v>
      </c>
      <c r="D4034" s="232" t="s">
        <v>968</v>
      </c>
      <c r="E4034" s="232" t="s">
        <v>988</v>
      </c>
      <c r="F4034" s="232">
        <v>48</v>
      </c>
      <c r="G4034" s="232" t="s">
        <v>1356</v>
      </c>
      <c r="H4034" s="233">
        <v>23.472000000000001</v>
      </c>
      <c r="I4034" s="233">
        <v>0</v>
      </c>
      <c r="J4034" s="233">
        <v>22.263999999999999</v>
      </c>
      <c r="K4034" s="234">
        <v>97089</v>
      </c>
      <c r="L4034" s="233">
        <v>11.083</v>
      </c>
      <c r="M4034" s="234">
        <v>193835</v>
      </c>
      <c r="N4034" s="233">
        <v>0</v>
      </c>
      <c r="O4034" s="233">
        <v>0</v>
      </c>
      <c r="P4034" s="233">
        <v>21.617999999999999</v>
      </c>
      <c r="Q4034" s="234">
        <v>282689</v>
      </c>
      <c r="R4034" s="233">
        <v>10.757</v>
      </c>
      <c r="S4034" s="234">
        <v>563319</v>
      </c>
      <c r="T4034" s="233">
        <v>0</v>
      </c>
      <c r="U4034" s="235">
        <f t="shared" si="434"/>
        <v>17134.560000000001</v>
      </c>
      <c r="V4034" s="227">
        <f t="shared" si="435"/>
        <v>16252.72</v>
      </c>
      <c r="W4034" s="227">
        <f t="shared" si="436"/>
        <v>16181.34</v>
      </c>
      <c r="X4034" s="227">
        <f t="shared" si="439"/>
        <v>16152.916666666666</v>
      </c>
      <c r="Y4034" s="227">
        <f t="shared" si="437"/>
        <v>15781.14</v>
      </c>
      <c r="Z4034" s="227">
        <f t="shared" si="438"/>
        <v>15705.082222222223</v>
      </c>
      <c r="AA4034" s="227">
        <f t="shared" si="440"/>
        <v>15647.75</v>
      </c>
    </row>
    <row r="4035" spans="2:27" ht="13.5" hidden="1">
      <c r="B4035" s="232" t="s">
        <v>1110</v>
      </c>
      <c r="C4035" s="232" t="s">
        <v>861</v>
      </c>
      <c r="D4035" s="232" t="s">
        <v>968</v>
      </c>
      <c r="E4035" s="232" t="s">
        <v>988</v>
      </c>
      <c r="F4035" s="232">
        <v>64</v>
      </c>
      <c r="G4035" s="232" t="s">
        <v>1364</v>
      </c>
      <c r="H4035" s="233">
        <v>31.295999999999999</v>
      </c>
      <c r="I4035" s="233">
        <v>0</v>
      </c>
      <c r="J4035" s="233">
        <v>29.686</v>
      </c>
      <c r="K4035" s="234">
        <v>129452</v>
      </c>
      <c r="L4035" s="233">
        <v>14.778</v>
      </c>
      <c r="M4035" s="234">
        <v>258446</v>
      </c>
      <c r="N4035" s="233">
        <v>0</v>
      </c>
      <c r="O4035" s="233">
        <v>0</v>
      </c>
      <c r="P4035" s="233">
        <v>28.824000000000002</v>
      </c>
      <c r="Q4035" s="234">
        <v>376918</v>
      </c>
      <c r="R4035" s="233">
        <v>14.342000000000001</v>
      </c>
      <c r="S4035" s="234">
        <v>751092</v>
      </c>
      <c r="T4035" s="233">
        <v>0</v>
      </c>
      <c r="U4035" s="235">
        <f t="shared" si="434"/>
        <v>22846.079999999998</v>
      </c>
      <c r="V4035" s="227">
        <f t="shared" si="435"/>
        <v>21670.78</v>
      </c>
      <c r="W4035" s="227">
        <f t="shared" si="436"/>
        <v>21575.606666666667</v>
      </c>
      <c r="X4035" s="227">
        <f t="shared" si="439"/>
        <v>21537.166666666668</v>
      </c>
      <c r="Y4035" s="227">
        <f t="shared" si="437"/>
        <v>21041.52</v>
      </c>
      <c r="Z4035" s="227">
        <f t="shared" si="438"/>
        <v>20939.604444444445</v>
      </c>
      <c r="AA4035" s="227">
        <f t="shared" si="440"/>
        <v>20863.666666666668</v>
      </c>
    </row>
    <row r="4036" spans="2:27" ht="13.5" hidden="1">
      <c r="B4036" s="232" t="s">
        <v>1110</v>
      </c>
      <c r="C4036" s="232" t="s">
        <v>862</v>
      </c>
      <c r="D4036" s="232" t="s">
        <v>968</v>
      </c>
      <c r="E4036" s="232" t="s">
        <v>988</v>
      </c>
      <c r="F4036" s="232">
        <v>96</v>
      </c>
      <c r="G4036" s="232" t="s">
        <v>1365</v>
      </c>
      <c r="H4036" s="233">
        <v>46.944000000000003</v>
      </c>
      <c r="I4036" s="233">
        <v>0</v>
      </c>
      <c r="J4036" s="233">
        <v>44.529000000000003</v>
      </c>
      <c r="K4036" s="234">
        <v>194178</v>
      </c>
      <c r="L4036" s="233">
        <v>22.166</v>
      </c>
      <c r="M4036" s="234">
        <v>387669</v>
      </c>
      <c r="N4036" s="233">
        <v>0</v>
      </c>
      <c r="O4036" s="233">
        <v>0</v>
      </c>
      <c r="P4036" s="233">
        <v>43.235999999999997</v>
      </c>
      <c r="Q4036" s="234">
        <v>565377</v>
      </c>
      <c r="R4036" s="233">
        <v>21.513999999999999</v>
      </c>
      <c r="S4036" s="234">
        <v>1126637</v>
      </c>
      <c r="T4036" s="233">
        <v>0</v>
      </c>
      <c r="U4036" s="235">
        <f t="shared" ref="U4036:U4099" si="441">H4036*hour_M</f>
        <v>34269.120000000003</v>
      </c>
      <c r="V4036" s="227">
        <f t="shared" ref="V4036:V4099" si="442">J4036*hour_M</f>
        <v>32506.170000000002</v>
      </c>
      <c r="W4036" s="227">
        <f t="shared" ref="W4036:W4099" si="443">K4036/12+L4036*hour_M</f>
        <v>32362.68</v>
      </c>
      <c r="X4036" s="227">
        <f t="shared" si="439"/>
        <v>32305.75</v>
      </c>
      <c r="Y4036" s="227">
        <f t="shared" ref="Y4036:Y4099" si="444">P4036*hour_M</f>
        <v>31562.28</v>
      </c>
      <c r="Z4036" s="227">
        <f t="shared" ref="Z4036:Z4099" si="445">Q4036/36+R4036*hour_M</f>
        <v>31410.136666666665</v>
      </c>
      <c r="AA4036" s="227">
        <f t="shared" si="440"/>
        <v>31295.472222222223</v>
      </c>
    </row>
    <row r="4037" spans="2:27" ht="13.5" hidden="1">
      <c r="B4037" s="232" t="s">
        <v>1110</v>
      </c>
      <c r="C4037" s="232" t="s">
        <v>863</v>
      </c>
      <c r="D4037" s="232" t="s">
        <v>968</v>
      </c>
      <c r="E4037" s="232" t="s">
        <v>988</v>
      </c>
      <c r="F4037" s="232">
        <v>8</v>
      </c>
      <c r="G4037" s="232" t="s">
        <v>1317</v>
      </c>
      <c r="H4037" s="233">
        <v>3.9119999999999999</v>
      </c>
      <c r="I4037" s="233">
        <v>0</v>
      </c>
      <c r="J4037" s="233">
        <v>3.7109999999999999</v>
      </c>
      <c r="K4037" s="234">
        <v>16181</v>
      </c>
      <c r="L4037" s="233">
        <v>1.847</v>
      </c>
      <c r="M4037" s="234">
        <v>32306</v>
      </c>
      <c r="N4037" s="233">
        <v>0</v>
      </c>
      <c r="O4037" s="233">
        <v>0</v>
      </c>
      <c r="P4037" s="233">
        <v>3.6030000000000002</v>
      </c>
      <c r="Q4037" s="234">
        <v>47115</v>
      </c>
      <c r="R4037" s="233">
        <v>1.7929999999999999</v>
      </c>
      <c r="S4037" s="234">
        <v>93886</v>
      </c>
      <c r="T4037" s="233">
        <v>0</v>
      </c>
      <c r="U4037" s="235">
        <f t="shared" si="441"/>
        <v>2855.7599999999998</v>
      </c>
      <c r="V4037" s="227">
        <f t="shared" si="442"/>
        <v>2709.0299999999997</v>
      </c>
      <c r="W4037" s="227">
        <f t="shared" si="443"/>
        <v>2696.7266666666665</v>
      </c>
      <c r="X4037" s="227">
        <f t="shared" ref="X4037:X4100" si="446">M4037/12</f>
        <v>2692.1666666666665</v>
      </c>
      <c r="Y4037" s="227">
        <f t="shared" si="444"/>
        <v>2630.19</v>
      </c>
      <c r="Z4037" s="227">
        <f t="shared" si="445"/>
        <v>2617.64</v>
      </c>
      <c r="AA4037" s="227">
        <f t="shared" ref="AA4037:AA4100" si="447">S4037/36</f>
        <v>2607.9444444444443</v>
      </c>
    </row>
    <row r="4038" spans="2:27" ht="13.5" hidden="1">
      <c r="B4038" s="232" t="s">
        <v>1110</v>
      </c>
      <c r="C4038" s="232" t="s">
        <v>864</v>
      </c>
      <c r="D4038" s="232" t="s">
        <v>968</v>
      </c>
      <c r="E4038" s="232" t="s">
        <v>988</v>
      </c>
      <c r="F4038" s="232">
        <v>16</v>
      </c>
      <c r="G4038" s="232" t="s">
        <v>1316</v>
      </c>
      <c r="H4038" s="233">
        <v>7.8239999999999998</v>
      </c>
      <c r="I4038" s="233">
        <v>0</v>
      </c>
      <c r="J4038" s="233">
        <v>7.4210000000000003</v>
      </c>
      <c r="K4038" s="234">
        <v>32363</v>
      </c>
      <c r="L4038" s="233">
        <v>3.694</v>
      </c>
      <c r="M4038" s="234">
        <v>64612</v>
      </c>
      <c r="N4038" s="233">
        <v>0</v>
      </c>
      <c r="O4038" s="233">
        <v>0</v>
      </c>
      <c r="P4038" s="233">
        <v>7.2060000000000004</v>
      </c>
      <c r="Q4038" s="234">
        <v>94230</v>
      </c>
      <c r="R4038" s="233">
        <v>3.5859999999999999</v>
      </c>
      <c r="S4038" s="234">
        <v>187773</v>
      </c>
      <c r="T4038" s="233">
        <v>0</v>
      </c>
      <c r="U4038" s="235">
        <f t="shared" si="441"/>
        <v>5711.5199999999995</v>
      </c>
      <c r="V4038" s="227">
        <f t="shared" si="442"/>
        <v>5417.33</v>
      </c>
      <c r="W4038" s="227">
        <f t="shared" si="443"/>
        <v>5393.5366666666669</v>
      </c>
      <c r="X4038" s="227">
        <f t="shared" si="446"/>
        <v>5384.333333333333</v>
      </c>
      <c r="Y4038" s="227">
        <f t="shared" si="444"/>
        <v>5260.38</v>
      </c>
      <c r="Z4038" s="227">
        <f t="shared" si="445"/>
        <v>5235.28</v>
      </c>
      <c r="AA4038" s="227">
        <f t="shared" si="447"/>
        <v>5215.916666666667</v>
      </c>
    </row>
    <row r="4039" spans="2:27" ht="13.5" hidden="1">
      <c r="B4039" s="232" t="s">
        <v>1110</v>
      </c>
      <c r="C4039" s="232" t="s">
        <v>865</v>
      </c>
      <c r="D4039" s="232" t="s">
        <v>968</v>
      </c>
      <c r="E4039" s="232" t="s">
        <v>988</v>
      </c>
      <c r="F4039" s="232">
        <v>32</v>
      </c>
      <c r="G4039" s="232" t="s">
        <v>1345</v>
      </c>
      <c r="H4039" s="233">
        <v>15.648</v>
      </c>
      <c r="I4039" s="233">
        <v>0</v>
      </c>
      <c r="J4039" s="233">
        <v>14.843</v>
      </c>
      <c r="K4039" s="234">
        <v>64726</v>
      </c>
      <c r="L4039" s="233">
        <v>7.3890000000000002</v>
      </c>
      <c r="M4039" s="234">
        <v>129223</v>
      </c>
      <c r="N4039" s="233">
        <v>0</v>
      </c>
      <c r="O4039" s="233">
        <v>0</v>
      </c>
      <c r="P4039" s="233">
        <v>14.412000000000001</v>
      </c>
      <c r="Q4039" s="234">
        <v>188459</v>
      </c>
      <c r="R4039" s="233">
        <v>7.1710000000000003</v>
      </c>
      <c r="S4039" s="234">
        <v>375546</v>
      </c>
      <c r="T4039" s="233">
        <v>0</v>
      </c>
      <c r="U4039" s="235">
        <f t="shared" si="441"/>
        <v>11423.039999999999</v>
      </c>
      <c r="V4039" s="227">
        <f t="shared" si="442"/>
        <v>10835.39</v>
      </c>
      <c r="W4039" s="227">
        <f t="shared" si="443"/>
        <v>10787.803333333333</v>
      </c>
      <c r="X4039" s="227">
        <f t="shared" si="446"/>
        <v>10768.583333333334</v>
      </c>
      <c r="Y4039" s="227">
        <f t="shared" si="444"/>
        <v>10520.76</v>
      </c>
      <c r="Z4039" s="227">
        <f t="shared" si="445"/>
        <v>10469.802222222223</v>
      </c>
      <c r="AA4039" s="227">
        <f t="shared" si="447"/>
        <v>10431.833333333334</v>
      </c>
    </row>
    <row r="4040" spans="2:27" ht="13.5" hidden="1">
      <c r="B4040" s="232" t="s">
        <v>1110</v>
      </c>
      <c r="C4040" s="232" t="s">
        <v>867</v>
      </c>
      <c r="D4040" s="232" t="s">
        <v>968</v>
      </c>
      <c r="E4040" s="232" t="s">
        <v>988</v>
      </c>
      <c r="F4040" s="232">
        <v>4</v>
      </c>
      <c r="G4040" s="232" t="s">
        <v>1312</v>
      </c>
      <c r="H4040" s="233">
        <v>1.956</v>
      </c>
      <c r="I4040" s="233">
        <v>0</v>
      </c>
      <c r="J4040" s="233">
        <v>1.855</v>
      </c>
      <c r="K4040" s="234">
        <v>8091</v>
      </c>
      <c r="L4040" s="233">
        <v>0.92400000000000004</v>
      </c>
      <c r="M4040" s="234">
        <v>16153</v>
      </c>
      <c r="N4040" s="233">
        <v>0</v>
      </c>
      <c r="O4040" s="233">
        <v>0</v>
      </c>
      <c r="P4040" s="233">
        <v>1.802</v>
      </c>
      <c r="Q4040" s="234">
        <v>23557</v>
      </c>
      <c r="R4040" s="233">
        <v>0.89600000000000002</v>
      </c>
      <c r="S4040" s="234">
        <v>46943</v>
      </c>
      <c r="T4040" s="233">
        <v>0</v>
      </c>
      <c r="U4040" s="235">
        <f t="shared" si="441"/>
        <v>1427.8799999999999</v>
      </c>
      <c r="V4040" s="227">
        <f t="shared" si="442"/>
        <v>1354.15</v>
      </c>
      <c r="W4040" s="227">
        <f t="shared" si="443"/>
        <v>1348.77</v>
      </c>
      <c r="X4040" s="227">
        <f t="shared" si="446"/>
        <v>1346.0833333333333</v>
      </c>
      <c r="Y4040" s="227">
        <f t="shared" si="444"/>
        <v>1315.46</v>
      </c>
      <c r="Z4040" s="227">
        <f t="shared" si="445"/>
        <v>1308.4411111111112</v>
      </c>
      <c r="AA4040" s="227">
        <f t="shared" si="447"/>
        <v>1303.9722222222222</v>
      </c>
    </row>
    <row r="4041" spans="2:27" ht="13.5" hidden="1">
      <c r="B4041" s="232" t="s">
        <v>1110</v>
      </c>
      <c r="C4041" s="232" t="s">
        <v>868</v>
      </c>
      <c r="D4041" s="232" t="s">
        <v>968</v>
      </c>
      <c r="E4041" s="232" t="s">
        <v>988</v>
      </c>
      <c r="F4041" s="232">
        <v>48</v>
      </c>
      <c r="G4041" s="232" t="s">
        <v>1356</v>
      </c>
      <c r="H4041" s="233">
        <v>24</v>
      </c>
      <c r="I4041" s="233">
        <v>0</v>
      </c>
      <c r="J4041" s="233">
        <v>22.59</v>
      </c>
      <c r="K4041" s="234">
        <v>98448</v>
      </c>
      <c r="L4041" s="233">
        <v>11.238</v>
      </c>
      <c r="M4041" s="234">
        <v>196499</v>
      </c>
      <c r="N4041" s="233">
        <v>0</v>
      </c>
      <c r="O4041" s="233">
        <v>0</v>
      </c>
      <c r="P4041" s="233">
        <v>21.846</v>
      </c>
      <c r="Q4041" s="234">
        <v>285464</v>
      </c>
      <c r="R4041" s="233">
        <v>10.862</v>
      </c>
      <c r="S4041" s="234">
        <v>568536</v>
      </c>
      <c r="T4041" s="233">
        <v>0</v>
      </c>
      <c r="U4041" s="235">
        <f t="shared" si="441"/>
        <v>17520</v>
      </c>
      <c r="V4041" s="227">
        <f t="shared" si="442"/>
        <v>16490.7</v>
      </c>
      <c r="W4041" s="227">
        <f t="shared" si="443"/>
        <v>16407.739999999998</v>
      </c>
      <c r="X4041" s="227">
        <f t="shared" si="446"/>
        <v>16374.916666666666</v>
      </c>
      <c r="Y4041" s="227">
        <f t="shared" si="444"/>
        <v>15947.58</v>
      </c>
      <c r="Z4041" s="227">
        <f t="shared" si="445"/>
        <v>15858.815555555557</v>
      </c>
      <c r="AA4041" s="227">
        <f t="shared" si="447"/>
        <v>15792.666666666666</v>
      </c>
    </row>
    <row r="4042" spans="2:27" ht="13.5" hidden="1">
      <c r="B4042" s="232" t="s">
        <v>1110</v>
      </c>
      <c r="C4042" s="232" t="s">
        <v>869</v>
      </c>
      <c r="D4042" s="232" t="s">
        <v>968</v>
      </c>
      <c r="E4042" s="232" t="s">
        <v>988</v>
      </c>
      <c r="F4042" s="232">
        <v>64</v>
      </c>
      <c r="G4042" s="232" t="s">
        <v>1364</v>
      </c>
      <c r="H4042" s="233">
        <v>32</v>
      </c>
      <c r="I4042" s="233">
        <v>0</v>
      </c>
      <c r="J4042" s="233">
        <v>30.12</v>
      </c>
      <c r="K4042" s="234">
        <v>131264</v>
      </c>
      <c r="L4042" s="233">
        <v>14.984999999999999</v>
      </c>
      <c r="M4042" s="234">
        <v>261999</v>
      </c>
      <c r="N4042" s="233">
        <v>0</v>
      </c>
      <c r="O4042" s="233">
        <v>0</v>
      </c>
      <c r="P4042" s="233">
        <v>29.128</v>
      </c>
      <c r="Q4042" s="234">
        <v>380618</v>
      </c>
      <c r="R4042" s="233">
        <v>14.483000000000001</v>
      </c>
      <c r="S4042" s="234">
        <v>758048</v>
      </c>
      <c r="T4042" s="233">
        <v>0</v>
      </c>
      <c r="U4042" s="235">
        <f t="shared" si="441"/>
        <v>23360</v>
      </c>
      <c r="V4042" s="227">
        <f t="shared" si="442"/>
        <v>21987.600000000002</v>
      </c>
      <c r="W4042" s="227">
        <f t="shared" si="443"/>
        <v>21877.716666666667</v>
      </c>
      <c r="X4042" s="227">
        <f t="shared" si="446"/>
        <v>21833.25</v>
      </c>
      <c r="Y4042" s="227">
        <f t="shared" si="444"/>
        <v>21263.439999999999</v>
      </c>
      <c r="Z4042" s="227">
        <f t="shared" si="445"/>
        <v>21145.312222222223</v>
      </c>
      <c r="AA4042" s="227">
        <f t="shared" si="447"/>
        <v>21056.888888888891</v>
      </c>
    </row>
    <row r="4043" spans="2:27" ht="13.5" hidden="1">
      <c r="B4043" s="232" t="s">
        <v>1110</v>
      </c>
      <c r="C4043" s="232" t="s">
        <v>870</v>
      </c>
      <c r="D4043" s="232" t="s">
        <v>968</v>
      </c>
      <c r="E4043" s="232" t="s">
        <v>988</v>
      </c>
      <c r="F4043" s="232">
        <v>96</v>
      </c>
      <c r="G4043" s="232" t="s">
        <v>1365</v>
      </c>
      <c r="H4043" s="233">
        <v>48</v>
      </c>
      <c r="I4043" s="233">
        <v>0</v>
      </c>
      <c r="J4043" s="233">
        <v>45.18</v>
      </c>
      <c r="K4043" s="234">
        <v>196897</v>
      </c>
      <c r="L4043" s="233">
        <v>22.477</v>
      </c>
      <c r="M4043" s="234">
        <v>392998</v>
      </c>
      <c r="N4043" s="233">
        <v>0</v>
      </c>
      <c r="O4043" s="233">
        <v>0</v>
      </c>
      <c r="P4043" s="233">
        <v>43.692</v>
      </c>
      <c r="Q4043" s="234">
        <v>570928</v>
      </c>
      <c r="R4043" s="233">
        <v>21.725000000000001</v>
      </c>
      <c r="S4043" s="234">
        <v>1137072</v>
      </c>
      <c r="T4043" s="233">
        <v>0</v>
      </c>
      <c r="U4043" s="235">
        <f t="shared" si="441"/>
        <v>35040</v>
      </c>
      <c r="V4043" s="227">
        <f t="shared" si="442"/>
        <v>32981.4</v>
      </c>
      <c r="W4043" s="227">
        <f t="shared" si="443"/>
        <v>32816.293333333335</v>
      </c>
      <c r="X4043" s="227">
        <f t="shared" si="446"/>
        <v>32749.833333333332</v>
      </c>
      <c r="Y4043" s="227">
        <f t="shared" si="444"/>
        <v>31895.16</v>
      </c>
      <c r="Z4043" s="227">
        <f t="shared" si="445"/>
        <v>31718.361111111113</v>
      </c>
      <c r="AA4043" s="227">
        <f t="shared" si="447"/>
        <v>31585.333333333332</v>
      </c>
    </row>
    <row r="4044" spans="2:27" ht="13.5" hidden="1">
      <c r="B4044" s="232" t="s">
        <v>1110</v>
      </c>
      <c r="C4044" s="232" t="s">
        <v>871</v>
      </c>
      <c r="D4044" s="232" t="s">
        <v>968</v>
      </c>
      <c r="E4044" s="232" t="s">
        <v>988</v>
      </c>
      <c r="F4044" s="232">
        <v>8</v>
      </c>
      <c r="G4044" s="232" t="s">
        <v>1317</v>
      </c>
      <c r="H4044" s="233">
        <v>4</v>
      </c>
      <c r="I4044" s="233">
        <v>0</v>
      </c>
      <c r="J4044" s="233">
        <v>3.7650000000000001</v>
      </c>
      <c r="K4044" s="234">
        <v>16408</v>
      </c>
      <c r="L4044" s="233">
        <v>1.873</v>
      </c>
      <c r="M4044" s="234">
        <v>32750</v>
      </c>
      <c r="N4044" s="233">
        <v>0</v>
      </c>
      <c r="O4044" s="233">
        <v>0</v>
      </c>
      <c r="P4044" s="233">
        <v>3.641</v>
      </c>
      <c r="Q4044" s="234">
        <v>47577</v>
      </c>
      <c r="R4044" s="233">
        <v>1.81</v>
      </c>
      <c r="S4044" s="234">
        <v>94756</v>
      </c>
      <c r="T4044" s="233">
        <v>0</v>
      </c>
      <c r="U4044" s="235">
        <f t="shared" si="441"/>
        <v>2920</v>
      </c>
      <c r="V4044" s="227">
        <f t="shared" si="442"/>
        <v>2748.4500000000003</v>
      </c>
      <c r="W4044" s="227">
        <f t="shared" si="443"/>
        <v>2734.623333333333</v>
      </c>
      <c r="X4044" s="227">
        <f t="shared" si="446"/>
        <v>2729.1666666666665</v>
      </c>
      <c r="Y4044" s="227">
        <f t="shared" si="444"/>
        <v>2657.93</v>
      </c>
      <c r="Z4044" s="227">
        <f t="shared" si="445"/>
        <v>2642.8833333333332</v>
      </c>
      <c r="AA4044" s="227">
        <f t="shared" si="447"/>
        <v>2632.1111111111113</v>
      </c>
    </row>
    <row r="4045" spans="2:27" ht="13.5" hidden="1">
      <c r="B4045" s="232" t="s">
        <v>1110</v>
      </c>
      <c r="C4045" s="232" t="s">
        <v>872</v>
      </c>
      <c r="D4045" s="232" t="s">
        <v>968</v>
      </c>
      <c r="E4045" s="232" t="s">
        <v>988</v>
      </c>
      <c r="F4045" s="232">
        <v>16</v>
      </c>
      <c r="G4045" s="232" t="s">
        <v>1316</v>
      </c>
      <c r="H4045" s="233">
        <v>8</v>
      </c>
      <c r="I4045" s="233">
        <v>0</v>
      </c>
      <c r="J4045" s="233">
        <v>7.53</v>
      </c>
      <c r="K4045" s="234">
        <v>32816</v>
      </c>
      <c r="L4045" s="233">
        <v>3.746</v>
      </c>
      <c r="M4045" s="234">
        <v>65500</v>
      </c>
      <c r="N4045" s="233">
        <v>0</v>
      </c>
      <c r="O4045" s="233">
        <v>0</v>
      </c>
      <c r="P4045" s="233">
        <v>7.282</v>
      </c>
      <c r="Q4045" s="234">
        <v>95155</v>
      </c>
      <c r="R4045" s="233">
        <v>3.621</v>
      </c>
      <c r="S4045" s="234">
        <v>189512</v>
      </c>
      <c r="T4045" s="233">
        <v>0</v>
      </c>
      <c r="U4045" s="235">
        <f t="shared" si="441"/>
        <v>5840</v>
      </c>
      <c r="V4045" s="227">
        <f t="shared" si="442"/>
        <v>5496.9000000000005</v>
      </c>
      <c r="W4045" s="227">
        <f t="shared" si="443"/>
        <v>5469.246666666666</v>
      </c>
      <c r="X4045" s="227">
        <f t="shared" si="446"/>
        <v>5458.333333333333</v>
      </c>
      <c r="Y4045" s="227">
        <f t="shared" si="444"/>
        <v>5315.86</v>
      </c>
      <c r="Z4045" s="227">
        <f t="shared" si="445"/>
        <v>5286.5244444444443</v>
      </c>
      <c r="AA4045" s="227">
        <f t="shared" si="447"/>
        <v>5264.2222222222226</v>
      </c>
    </row>
    <row r="4046" spans="2:27" ht="13.5" hidden="1">
      <c r="B4046" s="232" t="s">
        <v>1110</v>
      </c>
      <c r="C4046" s="232" t="s">
        <v>298</v>
      </c>
      <c r="D4046" s="232" t="s">
        <v>968</v>
      </c>
      <c r="E4046" s="232" t="s">
        <v>988</v>
      </c>
      <c r="F4046" s="232">
        <v>32</v>
      </c>
      <c r="G4046" s="232" t="s">
        <v>1345</v>
      </c>
      <c r="H4046" s="233">
        <v>16</v>
      </c>
      <c r="I4046" s="233">
        <v>0</v>
      </c>
      <c r="J4046" s="233">
        <v>15.06</v>
      </c>
      <c r="K4046" s="234">
        <v>65632</v>
      </c>
      <c r="L4046" s="233">
        <v>7.492</v>
      </c>
      <c r="M4046" s="234">
        <v>130999</v>
      </c>
      <c r="N4046" s="233">
        <v>0</v>
      </c>
      <c r="O4046" s="233">
        <v>0</v>
      </c>
      <c r="P4046" s="233">
        <v>14.564</v>
      </c>
      <c r="Q4046" s="234">
        <v>190309</v>
      </c>
      <c r="R4046" s="233">
        <v>7.242</v>
      </c>
      <c r="S4046" s="234">
        <v>379024</v>
      </c>
      <c r="T4046" s="233">
        <v>0</v>
      </c>
      <c r="U4046" s="235">
        <f t="shared" si="441"/>
        <v>11680</v>
      </c>
      <c r="V4046" s="227">
        <f t="shared" si="442"/>
        <v>10993.800000000001</v>
      </c>
      <c r="W4046" s="227">
        <f t="shared" si="443"/>
        <v>10938.493333333332</v>
      </c>
      <c r="X4046" s="227">
        <f t="shared" si="446"/>
        <v>10916.583333333334</v>
      </c>
      <c r="Y4046" s="227">
        <f t="shared" si="444"/>
        <v>10631.72</v>
      </c>
      <c r="Z4046" s="227">
        <f t="shared" si="445"/>
        <v>10573.021111111111</v>
      </c>
      <c r="AA4046" s="227">
        <f t="shared" si="447"/>
        <v>10528.444444444445</v>
      </c>
    </row>
    <row r="4047" spans="2:27" ht="13.5" hidden="1">
      <c r="B4047" s="232" t="s">
        <v>1110</v>
      </c>
      <c r="C4047" s="232" t="s">
        <v>874</v>
      </c>
      <c r="D4047" s="232" t="s">
        <v>968</v>
      </c>
      <c r="E4047" s="232" t="s">
        <v>988</v>
      </c>
      <c r="F4047" s="232">
        <v>4</v>
      </c>
      <c r="G4047" s="232" t="s">
        <v>1312</v>
      </c>
      <c r="H4047" s="233">
        <v>2</v>
      </c>
      <c r="I4047" s="233">
        <v>0</v>
      </c>
      <c r="J4047" s="233">
        <v>1.883</v>
      </c>
      <c r="K4047" s="234">
        <v>8204</v>
      </c>
      <c r="L4047" s="233">
        <v>0.93700000000000006</v>
      </c>
      <c r="M4047" s="234">
        <v>16375</v>
      </c>
      <c r="N4047" s="233">
        <v>0</v>
      </c>
      <c r="O4047" s="233">
        <v>0</v>
      </c>
      <c r="P4047" s="233">
        <v>1.821</v>
      </c>
      <c r="Q4047" s="234">
        <v>23789</v>
      </c>
      <c r="R4047" s="233">
        <v>0.90500000000000003</v>
      </c>
      <c r="S4047" s="234">
        <v>47378</v>
      </c>
      <c r="T4047" s="233">
        <v>0</v>
      </c>
      <c r="U4047" s="235">
        <f t="shared" si="441"/>
        <v>1460</v>
      </c>
      <c r="V4047" s="227">
        <f t="shared" si="442"/>
        <v>1374.59</v>
      </c>
      <c r="W4047" s="227">
        <f t="shared" si="443"/>
        <v>1367.6766666666667</v>
      </c>
      <c r="X4047" s="227">
        <f t="shared" si="446"/>
        <v>1364.5833333333333</v>
      </c>
      <c r="Y4047" s="227">
        <f t="shared" si="444"/>
        <v>1329.33</v>
      </c>
      <c r="Z4047" s="227">
        <f t="shared" si="445"/>
        <v>1321.4555555555555</v>
      </c>
      <c r="AA4047" s="227">
        <f t="shared" si="447"/>
        <v>1316.0555555555557</v>
      </c>
    </row>
    <row r="4048" spans="2:27" ht="13.5" hidden="1">
      <c r="B4048" s="232" t="s">
        <v>1110</v>
      </c>
      <c r="C4048" s="232" t="s">
        <v>1389</v>
      </c>
      <c r="D4048" s="232" t="s">
        <v>968</v>
      </c>
      <c r="E4048" s="232" t="s">
        <v>988</v>
      </c>
      <c r="F4048" s="232">
        <v>48</v>
      </c>
      <c r="G4048" s="232" t="s">
        <v>1356</v>
      </c>
      <c r="H4048" s="233">
        <v>24.48</v>
      </c>
      <c r="I4048" s="233">
        <v>0</v>
      </c>
      <c r="J4048" s="233">
        <v>22.899360000000001</v>
      </c>
      <c r="K4048" s="234">
        <v>99738</v>
      </c>
      <c r="L4048" s="233">
        <v>11.3856</v>
      </c>
      <c r="M4048" s="234">
        <v>199027</v>
      </c>
      <c r="N4048" s="233">
        <v>0</v>
      </c>
      <c r="O4048" s="233">
        <v>0</v>
      </c>
      <c r="P4048" s="233">
        <v>21.9796838</v>
      </c>
      <c r="Q4048" s="234">
        <v>287089</v>
      </c>
      <c r="R4048" s="233">
        <v>10.924224000000001</v>
      </c>
      <c r="S4048" s="234">
        <v>571591</v>
      </c>
      <c r="T4048" s="233">
        <v>0</v>
      </c>
      <c r="U4048" s="235">
        <f t="shared" si="441"/>
        <v>17870.400000000001</v>
      </c>
      <c r="V4048" s="227">
        <f t="shared" si="442"/>
        <v>16716.532800000001</v>
      </c>
      <c r="W4048" s="227">
        <f t="shared" si="443"/>
        <v>16622.987999999998</v>
      </c>
      <c r="X4048" s="227">
        <f t="shared" si="446"/>
        <v>16585.583333333332</v>
      </c>
      <c r="Y4048" s="227">
        <f t="shared" si="444"/>
        <v>16045.169174000001</v>
      </c>
      <c r="Z4048" s="227">
        <f t="shared" si="445"/>
        <v>15949.377964444444</v>
      </c>
      <c r="AA4048" s="227">
        <f t="shared" si="447"/>
        <v>15877.527777777777</v>
      </c>
    </row>
    <row r="4049" spans="2:27" ht="13.5" hidden="1">
      <c r="B4049" s="232" t="s">
        <v>1110</v>
      </c>
      <c r="C4049" s="232" t="s">
        <v>1390</v>
      </c>
      <c r="D4049" s="232" t="s">
        <v>968</v>
      </c>
      <c r="E4049" s="232" t="s">
        <v>988</v>
      </c>
      <c r="F4049" s="232">
        <v>64</v>
      </c>
      <c r="G4049" s="232" t="s">
        <v>1364</v>
      </c>
      <c r="H4049" s="233">
        <v>32.64</v>
      </c>
      <c r="I4049" s="233">
        <v>0</v>
      </c>
      <c r="J4049" s="233">
        <v>30.53248</v>
      </c>
      <c r="K4049" s="234">
        <v>132984</v>
      </c>
      <c r="L4049" s="233">
        <v>15.1808</v>
      </c>
      <c r="M4049" s="234">
        <v>265369</v>
      </c>
      <c r="N4049" s="233">
        <v>0</v>
      </c>
      <c r="O4049" s="233">
        <v>0</v>
      </c>
      <c r="P4049" s="233">
        <v>29.306245100000002</v>
      </c>
      <c r="Q4049" s="234">
        <v>382785</v>
      </c>
      <c r="R4049" s="233">
        <v>14.565632000000001</v>
      </c>
      <c r="S4049" s="234">
        <v>762121</v>
      </c>
      <c r="T4049" s="233">
        <v>0</v>
      </c>
      <c r="U4049" s="235">
        <f t="shared" si="441"/>
        <v>23827.200000000001</v>
      </c>
      <c r="V4049" s="227">
        <f t="shared" si="442"/>
        <v>22288.7104</v>
      </c>
      <c r="W4049" s="227">
        <f t="shared" si="443"/>
        <v>22163.984</v>
      </c>
      <c r="X4049" s="227">
        <f t="shared" si="446"/>
        <v>22114.083333333332</v>
      </c>
      <c r="Y4049" s="227">
        <f t="shared" si="444"/>
        <v>21393.558923000001</v>
      </c>
      <c r="Z4049" s="227">
        <f t="shared" si="445"/>
        <v>21265.828026666666</v>
      </c>
      <c r="AA4049" s="227">
        <f t="shared" si="447"/>
        <v>21170.027777777777</v>
      </c>
    </row>
    <row r="4050" spans="2:27" ht="13.5" hidden="1">
      <c r="B4050" s="232" t="s">
        <v>1110</v>
      </c>
      <c r="C4050" s="232" t="s">
        <v>1391</v>
      </c>
      <c r="D4050" s="232" t="s">
        <v>968</v>
      </c>
      <c r="E4050" s="232" t="s">
        <v>988</v>
      </c>
      <c r="F4050" s="232">
        <v>96</v>
      </c>
      <c r="G4050" s="232" t="s">
        <v>1365</v>
      </c>
      <c r="H4050" s="233">
        <v>48.96</v>
      </c>
      <c r="I4050" s="233">
        <v>0</v>
      </c>
      <c r="J4050" s="233">
        <v>45.798720000000003</v>
      </c>
      <c r="K4050" s="234">
        <v>199476</v>
      </c>
      <c r="L4050" s="233">
        <v>22.7712</v>
      </c>
      <c r="M4050" s="234">
        <v>398053</v>
      </c>
      <c r="N4050" s="233">
        <v>0</v>
      </c>
      <c r="O4050" s="233">
        <v>0</v>
      </c>
      <c r="P4050" s="233">
        <v>43.959367700000001</v>
      </c>
      <c r="Q4050" s="234">
        <v>574177</v>
      </c>
      <c r="R4050" s="233">
        <v>21.848448000000001</v>
      </c>
      <c r="S4050" s="234">
        <v>1143181</v>
      </c>
      <c r="T4050" s="233">
        <v>0</v>
      </c>
      <c r="U4050" s="235">
        <f t="shared" si="441"/>
        <v>35740.800000000003</v>
      </c>
      <c r="V4050" s="227">
        <f t="shared" si="442"/>
        <v>33433.065600000002</v>
      </c>
      <c r="W4050" s="227">
        <f t="shared" si="443"/>
        <v>33245.975999999995</v>
      </c>
      <c r="X4050" s="227">
        <f t="shared" si="446"/>
        <v>33171.083333333336</v>
      </c>
      <c r="Y4050" s="227">
        <f t="shared" si="444"/>
        <v>32090.338421</v>
      </c>
      <c r="Z4050" s="227">
        <f t="shared" si="445"/>
        <v>31898.728151111114</v>
      </c>
      <c r="AA4050" s="227">
        <f t="shared" si="447"/>
        <v>31755.027777777777</v>
      </c>
    </row>
    <row r="4051" spans="2:27" ht="13.5" hidden="1">
      <c r="B4051" s="232" t="s">
        <v>1110</v>
      </c>
      <c r="C4051" s="232" t="s">
        <v>1392</v>
      </c>
      <c r="D4051" s="232" t="s">
        <v>968</v>
      </c>
      <c r="E4051" s="232" t="s">
        <v>988</v>
      </c>
      <c r="F4051" s="232">
        <v>8</v>
      </c>
      <c r="G4051" s="232" t="s">
        <v>1317</v>
      </c>
      <c r="H4051" s="233">
        <v>4.08</v>
      </c>
      <c r="I4051" s="233">
        <v>0</v>
      </c>
      <c r="J4051" s="233">
        <v>3.81656</v>
      </c>
      <c r="K4051" s="234">
        <v>16623</v>
      </c>
      <c r="L4051" s="233">
        <v>1.8976</v>
      </c>
      <c r="M4051" s="234">
        <v>33171</v>
      </c>
      <c r="N4051" s="233">
        <v>0</v>
      </c>
      <c r="O4051" s="233">
        <v>0</v>
      </c>
      <c r="P4051" s="233">
        <v>3.6632806000000002</v>
      </c>
      <c r="Q4051" s="234">
        <v>47848</v>
      </c>
      <c r="R4051" s="233">
        <v>1.8207040000000001</v>
      </c>
      <c r="S4051" s="234">
        <v>95265</v>
      </c>
      <c r="T4051" s="233">
        <v>0</v>
      </c>
      <c r="U4051" s="235">
        <f t="shared" si="441"/>
        <v>2978.4</v>
      </c>
      <c r="V4051" s="227">
        <f t="shared" si="442"/>
        <v>2786.0888</v>
      </c>
      <c r="W4051" s="227">
        <f t="shared" si="443"/>
        <v>2770.498</v>
      </c>
      <c r="X4051" s="227">
        <f t="shared" si="446"/>
        <v>2764.25</v>
      </c>
      <c r="Y4051" s="227">
        <f t="shared" si="444"/>
        <v>2674.1948380000003</v>
      </c>
      <c r="Z4051" s="227">
        <f t="shared" si="445"/>
        <v>2658.2250311111111</v>
      </c>
      <c r="AA4051" s="227">
        <f t="shared" si="447"/>
        <v>2646.25</v>
      </c>
    </row>
    <row r="4052" spans="2:27" ht="13.5" hidden="1">
      <c r="B4052" s="232" t="s">
        <v>1110</v>
      </c>
      <c r="C4052" s="232" t="s">
        <v>1393</v>
      </c>
      <c r="D4052" s="232" t="s">
        <v>968</v>
      </c>
      <c r="E4052" s="232" t="s">
        <v>988</v>
      </c>
      <c r="F4052" s="232">
        <v>16</v>
      </c>
      <c r="G4052" s="232" t="s">
        <v>1316</v>
      </c>
      <c r="H4052" s="233">
        <v>8.16</v>
      </c>
      <c r="I4052" s="233">
        <v>0</v>
      </c>
      <c r="J4052" s="233">
        <v>7.6331199999999999</v>
      </c>
      <c r="K4052" s="234">
        <v>33246</v>
      </c>
      <c r="L4052" s="233">
        <v>3.7951999999999999</v>
      </c>
      <c r="M4052" s="234">
        <v>66342</v>
      </c>
      <c r="N4052" s="233">
        <v>0</v>
      </c>
      <c r="O4052" s="233">
        <v>0</v>
      </c>
      <c r="P4052" s="233">
        <v>7.3265612999999998</v>
      </c>
      <c r="Q4052" s="234">
        <v>95696</v>
      </c>
      <c r="R4052" s="233">
        <v>3.6414080000000002</v>
      </c>
      <c r="S4052" s="234">
        <v>190530</v>
      </c>
      <c r="T4052" s="233">
        <v>0</v>
      </c>
      <c r="U4052" s="235">
        <f t="shared" si="441"/>
        <v>5956.8</v>
      </c>
      <c r="V4052" s="227">
        <f t="shared" si="442"/>
        <v>5572.1776</v>
      </c>
      <c r="W4052" s="227">
        <f t="shared" si="443"/>
        <v>5540.9960000000001</v>
      </c>
      <c r="X4052" s="227">
        <f t="shared" si="446"/>
        <v>5528.5</v>
      </c>
      <c r="Y4052" s="227">
        <f t="shared" si="444"/>
        <v>5348.3897489999999</v>
      </c>
      <c r="Z4052" s="227">
        <f t="shared" si="445"/>
        <v>5316.4500622222222</v>
      </c>
      <c r="AA4052" s="227">
        <f t="shared" si="447"/>
        <v>5292.5</v>
      </c>
    </row>
    <row r="4053" spans="2:27" ht="13.5" hidden="1">
      <c r="B4053" s="232" t="s">
        <v>1110</v>
      </c>
      <c r="C4053" s="232" t="s">
        <v>1394</v>
      </c>
      <c r="D4053" s="232" t="s">
        <v>968</v>
      </c>
      <c r="E4053" s="232" t="s">
        <v>988</v>
      </c>
      <c r="F4053" s="232">
        <v>32</v>
      </c>
      <c r="G4053" s="232" t="s">
        <v>1345</v>
      </c>
      <c r="H4053" s="233">
        <v>16.32</v>
      </c>
      <c r="I4053" s="233">
        <v>0</v>
      </c>
      <c r="J4053" s="233">
        <v>15.26624</v>
      </c>
      <c r="K4053" s="234">
        <v>66492</v>
      </c>
      <c r="L4053" s="233">
        <v>7.5903999999999998</v>
      </c>
      <c r="M4053" s="234">
        <v>132684</v>
      </c>
      <c r="N4053" s="233">
        <v>0</v>
      </c>
      <c r="O4053" s="233">
        <v>0</v>
      </c>
      <c r="P4053" s="233">
        <v>14.6531226</v>
      </c>
      <c r="Q4053" s="234">
        <v>191392</v>
      </c>
      <c r="R4053" s="233">
        <v>7.2828160000000004</v>
      </c>
      <c r="S4053" s="234">
        <v>381060</v>
      </c>
      <c r="T4053" s="233">
        <v>0</v>
      </c>
      <c r="U4053" s="235">
        <f t="shared" si="441"/>
        <v>11913.6</v>
      </c>
      <c r="V4053" s="227">
        <f t="shared" si="442"/>
        <v>11144.3552</v>
      </c>
      <c r="W4053" s="227">
        <f t="shared" si="443"/>
        <v>11081.992</v>
      </c>
      <c r="X4053" s="227">
        <f t="shared" si="446"/>
        <v>11057</v>
      </c>
      <c r="Y4053" s="227">
        <f t="shared" si="444"/>
        <v>10696.779498</v>
      </c>
      <c r="Z4053" s="227">
        <f t="shared" si="445"/>
        <v>10632.900124444444</v>
      </c>
      <c r="AA4053" s="227">
        <f t="shared" si="447"/>
        <v>10585</v>
      </c>
    </row>
    <row r="4054" spans="2:27" ht="13.5" hidden="1">
      <c r="B4054" s="232" t="s">
        <v>1110</v>
      </c>
      <c r="C4054" s="232" t="s">
        <v>1395</v>
      </c>
      <c r="D4054" s="232" t="s">
        <v>968</v>
      </c>
      <c r="E4054" s="232" t="s">
        <v>988</v>
      </c>
      <c r="F4054" s="232">
        <v>2</v>
      </c>
      <c r="G4054" s="232" t="s">
        <v>1311</v>
      </c>
      <c r="H4054" s="233">
        <v>1.77</v>
      </c>
      <c r="I4054" s="233">
        <v>0</v>
      </c>
      <c r="J4054" s="233">
        <v>1.70414</v>
      </c>
      <c r="K4054" s="234">
        <v>7441</v>
      </c>
      <c r="L4054" s="233">
        <v>0.84940000000000004</v>
      </c>
      <c r="M4054" s="234">
        <v>14863</v>
      </c>
      <c r="N4054" s="233">
        <v>0</v>
      </c>
      <c r="O4054" s="233">
        <v>0</v>
      </c>
      <c r="P4054" s="233">
        <v>1.6658202</v>
      </c>
      <c r="Q4054" s="234">
        <v>21817</v>
      </c>
      <c r="R4054" s="233">
        <v>0.83017600000000003</v>
      </c>
      <c r="S4054" s="234">
        <v>43526</v>
      </c>
      <c r="T4054" s="233">
        <v>0</v>
      </c>
      <c r="U4054" s="235">
        <f t="shared" si="441"/>
        <v>1292.0999999999999</v>
      </c>
      <c r="V4054" s="227">
        <f t="shared" si="442"/>
        <v>1244.0221999999999</v>
      </c>
      <c r="W4054" s="227">
        <f t="shared" si="443"/>
        <v>1240.1453333333334</v>
      </c>
      <c r="X4054" s="227">
        <f t="shared" si="446"/>
        <v>1238.5833333333333</v>
      </c>
      <c r="Y4054" s="227">
        <f t="shared" si="444"/>
        <v>1216.0487459999999</v>
      </c>
      <c r="Z4054" s="227">
        <f t="shared" si="445"/>
        <v>1212.0562577777778</v>
      </c>
      <c r="AA4054" s="227">
        <f t="shared" si="447"/>
        <v>1209.0555555555557</v>
      </c>
    </row>
    <row r="4055" spans="2:27" ht="13.5" hidden="1">
      <c r="B4055" s="232" t="s">
        <v>1110</v>
      </c>
      <c r="C4055" s="232" t="s">
        <v>1396</v>
      </c>
      <c r="D4055" s="232" t="s">
        <v>968</v>
      </c>
      <c r="E4055" s="232" t="s">
        <v>988</v>
      </c>
      <c r="F4055" s="232">
        <v>96</v>
      </c>
      <c r="G4055" s="232" t="s">
        <v>1365</v>
      </c>
      <c r="H4055" s="233">
        <v>48.96</v>
      </c>
      <c r="I4055" s="233">
        <v>0</v>
      </c>
      <c r="J4055" s="233">
        <v>45.798720000000003</v>
      </c>
      <c r="K4055" s="234">
        <v>199476</v>
      </c>
      <c r="L4055" s="233">
        <v>22.7712</v>
      </c>
      <c r="M4055" s="234">
        <v>398053</v>
      </c>
      <c r="N4055" s="233">
        <v>0</v>
      </c>
      <c r="O4055" s="233">
        <v>0</v>
      </c>
      <c r="P4055" s="233">
        <v>43.959367700000001</v>
      </c>
      <c r="Q4055" s="234">
        <v>574177</v>
      </c>
      <c r="R4055" s="233">
        <v>21.848448000000001</v>
      </c>
      <c r="S4055" s="234">
        <v>1143181</v>
      </c>
      <c r="T4055" s="233">
        <v>0</v>
      </c>
      <c r="U4055" s="235">
        <f t="shared" si="441"/>
        <v>35740.800000000003</v>
      </c>
      <c r="V4055" s="227">
        <f t="shared" si="442"/>
        <v>33433.065600000002</v>
      </c>
      <c r="W4055" s="227">
        <f t="shared" si="443"/>
        <v>33245.975999999995</v>
      </c>
      <c r="X4055" s="227">
        <f t="shared" si="446"/>
        <v>33171.083333333336</v>
      </c>
      <c r="Y4055" s="227">
        <f t="shared" si="444"/>
        <v>32090.338421</v>
      </c>
      <c r="Z4055" s="227">
        <f t="shared" si="445"/>
        <v>31898.728151111114</v>
      </c>
      <c r="AA4055" s="227">
        <f t="shared" si="447"/>
        <v>31755.027777777777</v>
      </c>
    </row>
    <row r="4056" spans="2:27" ht="13.5" hidden="1">
      <c r="B4056" s="232" t="s">
        <v>1110</v>
      </c>
      <c r="C4056" s="232" t="s">
        <v>1397</v>
      </c>
      <c r="D4056" s="232" t="s">
        <v>968</v>
      </c>
      <c r="E4056" s="232" t="s">
        <v>988</v>
      </c>
      <c r="F4056" s="232">
        <v>4</v>
      </c>
      <c r="G4056" s="232" t="s">
        <v>1312</v>
      </c>
      <c r="H4056" s="233">
        <v>2.04</v>
      </c>
      <c r="I4056" s="233">
        <v>0</v>
      </c>
      <c r="J4056" s="233">
        <v>1.90828</v>
      </c>
      <c r="K4056" s="234">
        <v>8311</v>
      </c>
      <c r="L4056" s="233">
        <v>0.94879999999999998</v>
      </c>
      <c r="M4056" s="234">
        <v>16586</v>
      </c>
      <c r="N4056" s="233">
        <v>0</v>
      </c>
      <c r="O4056" s="233">
        <v>0</v>
      </c>
      <c r="P4056" s="233">
        <v>1.8316403000000001</v>
      </c>
      <c r="Q4056" s="234">
        <v>23924</v>
      </c>
      <c r="R4056" s="233">
        <v>0.91035200000000005</v>
      </c>
      <c r="S4056" s="234">
        <v>47633</v>
      </c>
      <c r="T4056" s="233">
        <v>0</v>
      </c>
      <c r="U4056" s="235">
        <f t="shared" si="441"/>
        <v>1489.2</v>
      </c>
      <c r="V4056" s="227">
        <f t="shared" si="442"/>
        <v>1393.0444</v>
      </c>
      <c r="W4056" s="227">
        <f t="shared" si="443"/>
        <v>1385.2073333333333</v>
      </c>
      <c r="X4056" s="227">
        <f t="shared" si="446"/>
        <v>1382.1666666666667</v>
      </c>
      <c r="Y4056" s="227">
        <f t="shared" si="444"/>
        <v>1337.0974190000002</v>
      </c>
      <c r="Z4056" s="227">
        <f t="shared" si="445"/>
        <v>1329.1125155555555</v>
      </c>
      <c r="AA4056" s="227">
        <f t="shared" si="447"/>
        <v>1323.1388888888889</v>
      </c>
    </row>
    <row r="4057" spans="2:27" ht="13.5" hidden="1">
      <c r="B4057" s="232" t="s">
        <v>1110</v>
      </c>
      <c r="C4057" s="232" t="s">
        <v>875</v>
      </c>
      <c r="D4057" s="232" t="s">
        <v>968</v>
      </c>
      <c r="E4057" s="232" t="s">
        <v>988</v>
      </c>
      <c r="F4057" s="232">
        <v>48</v>
      </c>
      <c r="G4057" s="232" t="s">
        <v>1356</v>
      </c>
      <c r="H4057" s="233">
        <v>24.36</v>
      </c>
      <c r="I4057" s="233">
        <v>0</v>
      </c>
      <c r="J4057" s="233">
        <v>22.818999999999999</v>
      </c>
      <c r="K4057" s="234">
        <v>99402</v>
      </c>
      <c r="L4057" s="233">
        <v>11.347</v>
      </c>
      <c r="M4057" s="234">
        <v>198368</v>
      </c>
      <c r="N4057" s="233">
        <v>0</v>
      </c>
      <c r="O4057" s="233">
        <v>0</v>
      </c>
      <c r="P4057" s="233">
        <v>22.001999999999999</v>
      </c>
      <c r="Q4057" s="234">
        <v>287356</v>
      </c>
      <c r="R4057" s="233">
        <v>10.933999999999999</v>
      </c>
      <c r="S4057" s="234">
        <v>572093</v>
      </c>
      <c r="T4057" s="233">
        <v>0</v>
      </c>
      <c r="U4057" s="235">
        <f t="shared" si="441"/>
        <v>17782.8</v>
      </c>
      <c r="V4057" s="227">
        <f t="shared" si="442"/>
        <v>16657.87</v>
      </c>
      <c r="W4057" s="227">
        <f t="shared" si="443"/>
        <v>16566.809999999998</v>
      </c>
      <c r="X4057" s="227">
        <f t="shared" si="446"/>
        <v>16530.666666666668</v>
      </c>
      <c r="Y4057" s="227">
        <f t="shared" si="444"/>
        <v>16061.46</v>
      </c>
      <c r="Z4057" s="227">
        <f t="shared" si="445"/>
        <v>15963.931111111111</v>
      </c>
      <c r="AA4057" s="227">
        <f t="shared" si="447"/>
        <v>15891.472222222223</v>
      </c>
    </row>
    <row r="4058" spans="2:27" ht="13.5" hidden="1">
      <c r="B4058" s="232" t="s">
        <v>1110</v>
      </c>
      <c r="C4058" s="232" t="s">
        <v>876</v>
      </c>
      <c r="D4058" s="232" t="s">
        <v>968</v>
      </c>
      <c r="E4058" s="232" t="s">
        <v>988</v>
      </c>
      <c r="F4058" s="232">
        <v>64</v>
      </c>
      <c r="G4058" s="232" t="s">
        <v>1364</v>
      </c>
      <c r="H4058" s="233">
        <v>32.479999999999997</v>
      </c>
      <c r="I4058" s="233">
        <v>0</v>
      </c>
      <c r="J4058" s="233">
        <v>30.425000000000001</v>
      </c>
      <c r="K4058" s="234">
        <v>132535</v>
      </c>
      <c r="L4058" s="233">
        <v>15.13</v>
      </c>
      <c r="M4058" s="234">
        <v>264490</v>
      </c>
      <c r="N4058" s="233">
        <v>0</v>
      </c>
      <c r="O4058" s="233">
        <v>0</v>
      </c>
      <c r="P4058" s="233">
        <v>29.335999999999999</v>
      </c>
      <c r="Q4058" s="234">
        <v>383141</v>
      </c>
      <c r="R4058" s="233">
        <v>14.579000000000001</v>
      </c>
      <c r="S4058" s="234">
        <v>762791</v>
      </c>
      <c r="T4058" s="233">
        <v>0</v>
      </c>
      <c r="U4058" s="235">
        <f t="shared" si="441"/>
        <v>23710.399999999998</v>
      </c>
      <c r="V4058" s="227">
        <f t="shared" si="442"/>
        <v>22210.25</v>
      </c>
      <c r="W4058" s="227">
        <f t="shared" si="443"/>
        <v>22089.483333333337</v>
      </c>
      <c r="X4058" s="227">
        <f t="shared" si="446"/>
        <v>22040.833333333332</v>
      </c>
      <c r="Y4058" s="227">
        <f t="shared" si="444"/>
        <v>21415.279999999999</v>
      </c>
      <c r="Z4058" s="227">
        <f t="shared" si="445"/>
        <v>21285.475555555553</v>
      </c>
      <c r="AA4058" s="227">
        <f t="shared" si="447"/>
        <v>21188.638888888891</v>
      </c>
    </row>
    <row r="4059" spans="2:27" ht="13.5" hidden="1">
      <c r="B4059" s="232" t="s">
        <v>1110</v>
      </c>
      <c r="C4059" s="232" t="s">
        <v>877</v>
      </c>
      <c r="D4059" s="232" t="s">
        <v>968</v>
      </c>
      <c r="E4059" s="232" t="s">
        <v>988</v>
      </c>
      <c r="F4059" s="232">
        <v>96</v>
      </c>
      <c r="G4059" s="232" t="s">
        <v>1365</v>
      </c>
      <c r="H4059" s="233">
        <v>48.72</v>
      </c>
      <c r="I4059" s="233">
        <v>0</v>
      </c>
      <c r="J4059" s="233">
        <v>45.637</v>
      </c>
      <c r="K4059" s="234">
        <v>198803</v>
      </c>
      <c r="L4059" s="233">
        <v>22.693999999999999</v>
      </c>
      <c r="M4059" s="234">
        <v>396735</v>
      </c>
      <c r="N4059" s="233">
        <v>0</v>
      </c>
      <c r="O4059" s="233">
        <v>0</v>
      </c>
      <c r="P4059" s="233">
        <v>44.003</v>
      </c>
      <c r="Q4059" s="234">
        <v>574712</v>
      </c>
      <c r="R4059" s="233">
        <v>21.869</v>
      </c>
      <c r="S4059" s="234">
        <v>1144187</v>
      </c>
      <c r="T4059" s="233">
        <v>0</v>
      </c>
      <c r="U4059" s="235">
        <f t="shared" si="441"/>
        <v>35565.599999999999</v>
      </c>
      <c r="V4059" s="227">
        <f t="shared" si="442"/>
        <v>33315.01</v>
      </c>
      <c r="W4059" s="227">
        <f t="shared" si="443"/>
        <v>33133.536666666667</v>
      </c>
      <c r="X4059" s="227">
        <f t="shared" si="446"/>
        <v>33061.25</v>
      </c>
      <c r="Y4059" s="227">
        <f t="shared" si="444"/>
        <v>32122.19</v>
      </c>
      <c r="Z4059" s="227">
        <f t="shared" si="445"/>
        <v>31928.592222222222</v>
      </c>
      <c r="AA4059" s="227">
        <f t="shared" si="447"/>
        <v>31782.972222222223</v>
      </c>
    </row>
    <row r="4060" spans="2:27" ht="13.5" hidden="1">
      <c r="B4060" s="232" t="s">
        <v>1110</v>
      </c>
      <c r="C4060" s="232" t="s">
        <v>878</v>
      </c>
      <c r="D4060" s="232" t="s">
        <v>968</v>
      </c>
      <c r="E4060" s="232" t="s">
        <v>988</v>
      </c>
      <c r="F4060" s="232">
        <v>8</v>
      </c>
      <c r="G4060" s="232" t="s">
        <v>1317</v>
      </c>
      <c r="H4060" s="233">
        <v>4.0599999999999996</v>
      </c>
      <c r="I4060" s="233">
        <v>0</v>
      </c>
      <c r="J4060" s="233">
        <v>3.8029999999999999</v>
      </c>
      <c r="K4060" s="234">
        <v>16567</v>
      </c>
      <c r="L4060" s="233">
        <v>1.891</v>
      </c>
      <c r="M4060" s="234">
        <v>33061</v>
      </c>
      <c r="N4060" s="233">
        <v>0</v>
      </c>
      <c r="O4060" s="233">
        <v>0</v>
      </c>
      <c r="P4060" s="233">
        <v>3.6669999999999998</v>
      </c>
      <c r="Q4060" s="234">
        <v>47893</v>
      </c>
      <c r="R4060" s="233">
        <v>1.8220000000000001</v>
      </c>
      <c r="S4060" s="234">
        <v>95349</v>
      </c>
      <c r="T4060" s="233">
        <v>0</v>
      </c>
      <c r="U4060" s="235">
        <f t="shared" si="441"/>
        <v>2963.7999999999997</v>
      </c>
      <c r="V4060" s="227">
        <f t="shared" si="442"/>
        <v>2776.19</v>
      </c>
      <c r="W4060" s="227">
        <f t="shared" si="443"/>
        <v>2761.0133333333333</v>
      </c>
      <c r="X4060" s="227">
        <f t="shared" si="446"/>
        <v>2755.0833333333335</v>
      </c>
      <c r="Y4060" s="227">
        <f t="shared" si="444"/>
        <v>2676.91</v>
      </c>
      <c r="Z4060" s="227">
        <f t="shared" si="445"/>
        <v>2660.4211111111108</v>
      </c>
      <c r="AA4060" s="227">
        <f t="shared" si="447"/>
        <v>2648.5833333333335</v>
      </c>
    </row>
    <row r="4061" spans="2:27" ht="13.5" hidden="1">
      <c r="B4061" s="232" t="s">
        <v>1110</v>
      </c>
      <c r="C4061" s="232" t="s">
        <v>879</v>
      </c>
      <c r="D4061" s="232" t="s">
        <v>968</v>
      </c>
      <c r="E4061" s="232" t="s">
        <v>988</v>
      </c>
      <c r="F4061" s="232">
        <v>16</v>
      </c>
      <c r="G4061" s="232" t="s">
        <v>1316</v>
      </c>
      <c r="H4061" s="233">
        <v>8.1199999999999992</v>
      </c>
      <c r="I4061" s="233">
        <v>0</v>
      </c>
      <c r="J4061" s="233">
        <v>7.6059999999999999</v>
      </c>
      <c r="K4061" s="234">
        <v>33134</v>
      </c>
      <c r="L4061" s="233">
        <v>3.782</v>
      </c>
      <c r="M4061" s="234">
        <v>66123</v>
      </c>
      <c r="N4061" s="233">
        <v>0</v>
      </c>
      <c r="O4061" s="233">
        <v>0</v>
      </c>
      <c r="P4061" s="233">
        <v>7.3339999999999996</v>
      </c>
      <c r="Q4061" s="234">
        <v>95785</v>
      </c>
      <c r="R4061" s="233">
        <v>3.645</v>
      </c>
      <c r="S4061" s="234">
        <v>190698</v>
      </c>
      <c r="T4061" s="233">
        <v>0</v>
      </c>
      <c r="U4061" s="235">
        <f t="shared" si="441"/>
        <v>5927.5999999999995</v>
      </c>
      <c r="V4061" s="227">
        <f t="shared" si="442"/>
        <v>5552.38</v>
      </c>
      <c r="W4061" s="227">
        <f t="shared" si="443"/>
        <v>5522.0266666666666</v>
      </c>
      <c r="X4061" s="227">
        <f t="shared" si="446"/>
        <v>5510.25</v>
      </c>
      <c r="Y4061" s="227">
        <f t="shared" si="444"/>
        <v>5353.82</v>
      </c>
      <c r="Z4061" s="227">
        <f t="shared" si="445"/>
        <v>5321.5444444444438</v>
      </c>
      <c r="AA4061" s="227">
        <f t="shared" si="447"/>
        <v>5297.166666666667</v>
      </c>
    </row>
    <row r="4062" spans="2:27" ht="13.5" hidden="1">
      <c r="B4062" s="232" t="s">
        <v>1110</v>
      </c>
      <c r="C4062" s="232" t="s">
        <v>880</v>
      </c>
      <c r="D4062" s="232" t="s">
        <v>968</v>
      </c>
      <c r="E4062" s="232" t="s">
        <v>988</v>
      </c>
      <c r="F4062" s="232">
        <v>32</v>
      </c>
      <c r="G4062" s="232" t="s">
        <v>1345</v>
      </c>
      <c r="H4062" s="233">
        <v>16.239999999999998</v>
      </c>
      <c r="I4062" s="233">
        <v>0</v>
      </c>
      <c r="J4062" s="233">
        <v>15.212</v>
      </c>
      <c r="K4062" s="234">
        <v>66268</v>
      </c>
      <c r="L4062" s="233">
        <v>7.5650000000000004</v>
      </c>
      <c r="M4062" s="234">
        <v>132245</v>
      </c>
      <c r="N4062" s="233">
        <v>0</v>
      </c>
      <c r="O4062" s="233">
        <v>0</v>
      </c>
      <c r="P4062" s="233">
        <v>14.667999999999999</v>
      </c>
      <c r="Q4062" s="234">
        <v>191571</v>
      </c>
      <c r="R4062" s="233">
        <v>7.29</v>
      </c>
      <c r="S4062" s="234">
        <v>381396</v>
      </c>
      <c r="T4062" s="233">
        <v>0</v>
      </c>
      <c r="U4062" s="235">
        <f t="shared" si="441"/>
        <v>11855.199999999999</v>
      </c>
      <c r="V4062" s="227">
        <f t="shared" si="442"/>
        <v>11104.76</v>
      </c>
      <c r="W4062" s="227">
        <f t="shared" si="443"/>
        <v>11044.783333333333</v>
      </c>
      <c r="X4062" s="227">
        <f t="shared" si="446"/>
        <v>11020.416666666666</v>
      </c>
      <c r="Y4062" s="227">
        <f t="shared" si="444"/>
        <v>10707.64</v>
      </c>
      <c r="Z4062" s="227">
        <f t="shared" si="445"/>
        <v>10643.116666666667</v>
      </c>
      <c r="AA4062" s="227">
        <f t="shared" si="447"/>
        <v>10594.333333333334</v>
      </c>
    </row>
    <row r="4063" spans="2:27" ht="13.5" hidden="1">
      <c r="B4063" s="232" t="s">
        <v>1110</v>
      </c>
      <c r="C4063" s="232" t="s">
        <v>882</v>
      </c>
      <c r="D4063" s="232" t="s">
        <v>968</v>
      </c>
      <c r="E4063" s="232" t="s">
        <v>988</v>
      </c>
      <c r="F4063" s="232">
        <v>96</v>
      </c>
      <c r="G4063" s="232" t="s">
        <v>1365</v>
      </c>
      <c r="H4063" s="233">
        <v>48.72</v>
      </c>
      <c r="I4063" s="233">
        <v>0</v>
      </c>
      <c r="J4063" s="233">
        <v>45.637</v>
      </c>
      <c r="K4063" s="234">
        <v>198803</v>
      </c>
      <c r="L4063" s="233">
        <v>22.693999999999999</v>
      </c>
      <c r="M4063" s="234">
        <v>396735</v>
      </c>
      <c r="N4063" s="233">
        <v>0</v>
      </c>
      <c r="O4063" s="233">
        <v>0</v>
      </c>
      <c r="P4063" s="233">
        <v>44.003</v>
      </c>
      <c r="Q4063" s="234">
        <v>574712</v>
      </c>
      <c r="R4063" s="233">
        <v>21.869</v>
      </c>
      <c r="S4063" s="234">
        <v>1144187</v>
      </c>
      <c r="T4063" s="233">
        <v>0</v>
      </c>
      <c r="U4063" s="235">
        <f t="shared" si="441"/>
        <v>35565.599999999999</v>
      </c>
      <c r="V4063" s="227">
        <f t="shared" si="442"/>
        <v>33315.01</v>
      </c>
      <c r="W4063" s="227">
        <f t="shared" si="443"/>
        <v>33133.536666666667</v>
      </c>
      <c r="X4063" s="227">
        <f t="shared" si="446"/>
        <v>33061.25</v>
      </c>
      <c r="Y4063" s="227">
        <f t="shared" si="444"/>
        <v>32122.19</v>
      </c>
      <c r="Z4063" s="227">
        <f t="shared" si="445"/>
        <v>31928.592222222222</v>
      </c>
      <c r="AA4063" s="227">
        <f t="shared" si="447"/>
        <v>31782.972222222223</v>
      </c>
    </row>
    <row r="4064" spans="2:27" ht="13.5" hidden="1">
      <c r="B4064" s="232" t="s">
        <v>1110</v>
      </c>
      <c r="C4064" s="232" t="s">
        <v>883</v>
      </c>
      <c r="D4064" s="232" t="s">
        <v>968</v>
      </c>
      <c r="E4064" s="232" t="s">
        <v>988</v>
      </c>
      <c r="F4064" s="232">
        <v>4</v>
      </c>
      <c r="G4064" s="232" t="s">
        <v>1312</v>
      </c>
      <c r="H4064" s="233">
        <v>2.0299999999999998</v>
      </c>
      <c r="I4064" s="233">
        <v>0</v>
      </c>
      <c r="J4064" s="233">
        <v>1.9019999999999999</v>
      </c>
      <c r="K4064" s="234">
        <v>8283</v>
      </c>
      <c r="L4064" s="233">
        <v>0.94599999999999995</v>
      </c>
      <c r="M4064" s="234">
        <v>16531</v>
      </c>
      <c r="N4064" s="233">
        <v>0</v>
      </c>
      <c r="O4064" s="233">
        <v>0</v>
      </c>
      <c r="P4064" s="233">
        <v>1.833</v>
      </c>
      <c r="Q4064" s="234">
        <v>23946</v>
      </c>
      <c r="R4064" s="233">
        <v>0.91100000000000003</v>
      </c>
      <c r="S4064" s="234">
        <v>47674</v>
      </c>
      <c r="T4064" s="233">
        <v>0</v>
      </c>
      <c r="U4064" s="235">
        <f t="shared" si="441"/>
        <v>1481.8999999999999</v>
      </c>
      <c r="V4064" s="227">
        <f t="shared" si="442"/>
        <v>1388.46</v>
      </c>
      <c r="W4064" s="227">
        <f t="shared" si="443"/>
        <v>1380.83</v>
      </c>
      <c r="X4064" s="227">
        <f t="shared" si="446"/>
        <v>1377.5833333333333</v>
      </c>
      <c r="Y4064" s="227">
        <f t="shared" si="444"/>
        <v>1338.09</v>
      </c>
      <c r="Z4064" s="227">
        <f t="shared" si="445"/>
        <v>1330.1966666666667</v>
      </c>
      <c r="AA4064" s="227">
        <f t="shared" si="447"/>
        <v>1324.2777777777778</v>
      </c>
    </row>
    <row r="4065" spans="2:27" ht="13.5" hidden="1">
      <c r="B4065" s="232" t="s">
        <v>1110</v>
      </c>
      <c r="C4065" s="232" t="s">
        <v>1398</v>
      </c>
      <c r="D4065" s="232" t="s">
        <v>968</v>
      </c>
      <c r="E4065" s="232" t="s">
        <v>988</v>
      </c>
      <c r="F4065" s="232">
        <v>48</v>
      </c>
      <c r="G4065" s="232" t="s">
        <v>1356</v>
      </c>
      <c r="H4065" s="233">
        <v>24.984000000000002</v>
      </c>
      <c r="I4065" s="233">
        <v>0</v>
      </c>
      <c r="J4065" s="233">
        <v>23.21688</v>
      </c>
      <c r="K4065" s="234">
        <v>101062</v>
      </c>
      <c r="L4065" s="233">
        <v>11.536799999999999</v>
      </c>
      <c r="M4065" s="234">
        <v>201623</v>
      </c>
      <c r="N4065" s="233">
        <v>0</v>
      </c>
      <c r="O4065" s="233">
        <v>0</v>
      </c>
      <c r="P4065" s="233">
        <v>22.199020000000001</v>
      </c>
      <c r="Q4065" s="234">
        <v>289757</v>
      </c>
      <c r="R4065" s="233">
        <v>11.02577</v>
      </c>
      <c r="S4065" s="234">
        <v>576607</v>
      </c>
      <c r="T4065" s="233">
        <v>0</v>
      </c>
      <c r="U4065" s="235">
        <f t="shared" si="441"/>
        <v>18238.32</v>
      </c>
      <c r="V4065" s="227">
        <f t="shared" si="442"/>
        <v>16948.322400000001</v>
      </c>
      <c r="W4065" s="227">
        <f t="shared" si="443"/>
        <v>16843.697333333334</v>
      </c>
      <c r="X4065" s="227">
        <f t="shared" si="446"/>
        <v>16801.916666666668</v>
      </c>
      <c r="Y4065" s="227">
        <f t="shared" si="444"/>
        <v>16205.284600000001</v>
      </c>
      <c r="Z4065" s="227">
        <f t="shared" si="445"/>
        <v>16097.617655555556</v>
      </c>
      <c r="AA4065" s="227">
        <f t="shared" si="447"/>
        <v>16016.861111111111</v>
      </c>
    </row>
    <row r="4066" spans="2:27" ht="13.5" hidden="1">
      <c r="B4066" s="232" t="s">
        <v>1110</v>
      </c>
      <c r="C4066" s="232" t="s">
        <v>1399</v>
      </c>
      <c r="D4066" s="232" t="s">
        <v>968</v>
      </c>
      <c r="E4066" s="232" t="s">
        <v>988</v>
      </c>
      <c r="F4066" s="232">
        <v>64</v>
      </c>
      <c r="G4066" s="232" t="s">
        <v>1364</v>
      </c>
      <c r="H4066" s="233">
        <v>33.311999999999998</v>
      </c>
      <c r="I4066" s="233">
        <v>0</v>
      </c>
      <c r="J4066" s="233">
        <v>30.955839999999998</v>
      </c>
      <c r="K4066" s="234">
        <v>134750</v>
      </c>
      <c r="L4066" s="233">
        <v>15.382400000000001</v>
      </c>
      <c r="M4066" s="234">
        <v>268830</v>
      </c>
      <c r="N4066" s="233">
        <v>0</v>
      </c>
      <c r="O4066" s="233">
        <v>0</v>
      </c>
      <c r="P4066" s="233">
        <v>29.598690000000001</v>
      </c>
      <c r="Q4066" s="234">
        <v>386343</v>
      </c>
      <c r="R4066" s="233">
        <v>14.70102</v>
      </c>
      <c r="S4066" s="234">
        <v>768810</v>
      </c>
      <c r="T4066" s="233">
        <v>0</v>
      </c>
      <c r="U4066" s="235">
        <f t="shared" si="441"/>
        <v>24317.759999999998</v>
      </c>
      <c r="V4066" s="227">
        <f t="shared" si="442"/>
        <v>22597.763199999998</v>
      </c>
      <c r="W4066" s="227">
        <f t="shared" si="443"/>
        <v>22458.318666666666</v>
      </c>
      <c r="X4066" s="227">
        <f t="shared" si="446"/>
        <v>22402.5</v>
      </c>
      <c r="Y4066" s="227">
        <f t="shared" si="444"/>
        <v>21607.043700000002</v>
      </c>
      <c r="Z4066" s="227">
        <f t="shared" si="445"/>
        <v>21463.494599999998</v>
      </c>
      <c r="AA4066" s="227">
        <f t="shared" si="447"/>
        <v>21355.833333333332</v>
      </c>
    </row>
    <row r="4067" spans="2:27" ht="13.5" hidden="1">
      <c r="B4067" s="232" t="s">
        <v>1110</v>
      </c>
      <c r="C4067" s="232" t="s">
        <v>1400</v>
      </c>
      <c r="D4067" s="232" t="s">
        <v>968</v>
      </c>
      <c r="E4067" s="232" t="s">
        <v>988</v>
      </c>
      <c r="F4067" s="232">
        <v>96</v>
      </c>
      <c r="G4067" s="232" t="s">
        <v>1365</v>
      </c>
      <c r="H4067" s="233">
        <v>49.968000000000004</v>
      </c>
      <c r="I4067" s="233">
        <v>0</v>
      </c>
      <c r="J4067" s="233">
        <v>46.433759999999999</v>
      </c>
      <c r="K4067" s="234">
        <v>202125</v>
      </c>
      <c r="L4067" s="233">
        <v>23.073599999999999</v>
      </c>
      <c r="M4067" s="234">
        <v>403245</v>
      </c>
      <c r="N4067" s="233">
        <v>0</v>
      </c>
      <c r="O4067" s="233">
        <v>0</v>
      </c>
      <c r="P4067" s="233">
        <v>44.398040000000002</v>
      </c>
      <c r="Q4067" s="234">
        <v>579514</v>
      </c>
      <c r="R4067" s="233">
        <v>22.051539999999999</v>
      </c>
      <c r="S4067" s="234">
        <v>1153215</v>
      </c>
      <c r="T4067" s="233">
        <v>0</v>
      </c>
      <c r="U4067" s="235">
        <f t="shared" si="441"/>
        <v>36476.639999999999</v>
      </c>
      <c r="V4067" s="227">
        <f t="shared" si="442"/>
        <v>33896.644800000002</v>
      </c>
      <c r="W4067" s="227">
        <f t="shared" si="443"/>
        <v>33687.478000000003</v>
      </c>
      <c r="X4067" s="227">
        <f t="shared" si="446"/>
        <v>33603.75</v>
      </c>
      <c r="Y4067" s="227">
        <f t="shared" si="444"/>
        <v>32410.569200000002</v>
      </c>
      <c r="Z4067" s="227">
        <f t="shared" si="445"/>
        <v>32195.235311111112</v>
      </c>
      <c r="AA4067" s="227">
        <f t="shared" si="447"/>
        <v>32033.75</v>
      </c>
    </row>
    <row r="4068" spans="2:27" ht="13.5" hidden="1">
      <c r="B4068" s="232" t="s">
        <v>1110</v>
      </c>
      <c r="C4068" s="232" t="s">
        <v>1401</v>
      </c>
      <c r="D4068" s="232" t="s">
        <v>968</v>
      </c>
      <c r="E4068" s="232" t="s">
        <v>988</v>
      </c>
      <c r="F4068" s="232">
        <v>8</v>
      </c>
      <c r="G4068" s="232" t="s">
        <v>1317</v>
      </c>
      <c r="H4068" s="233">
        <v>4.1639999999999997</v>
      </c>
      <c r="I4068" s="233">
        <v>0</v>
      </c>
      <c r="J4068" s="233">
        <v>3.8694799999999998</v>
      </c>
      <c r="K4068" s="234">
        <v>16844</v>
      </c>
      <c r="L4068" s="233">
        <v>1.9228000000000001</v>
      </c>
      <c r="M4068" s="234">
        <v>33604</v>
      </c>
      <c r="N4068" s="233">
        <v>0</v>
      </c>
      <c r="O4068" s="233">
        <v>0</v>
      </c>
      <c r="P4068" s="233">
        <v>3.69984</v>
      </c>
      <c r="Q4068" s="234">
        <v>48293</v>
      </c>
      <c r="R4068" s="233">
        <v>1.8376300000000001</v>
      </c>
      <c r="S4068" s="234">
        <v>96101</v>
      </c>
      <c r="T4068" s="233">
        <v>0</v>
      </c>
      <c r="U4068" s="235">
        <f t="shared" si="441"/>
        <v>3039.72</v>
      </c>
      <c r="V4068" s="227">
        <f t="shared" si="442"/>
        <v>2824.7203999999997</v>
      </c>
      <c r="W4068" s="227">
        <f t="shared" si="443"/>
        <v>2807.3106666666667</v>
      </c>
      <c r="X4068" s="227">
        <f t="shared" si="446"/>
        <v>2800.3333333333335</v>
      </c>
      <c r="Y4068" s="227">
        <f t="shared" si="444"/>
        <v>2700.8832000000002</v>
      </c>
      <c r="Z4068" s="227">
        <f t="shared" si="445"/>
        <v>2682.9421222222222</v>
      </c>
      <c r="AA4068" s="227">
        <f t="shared" si="447"/>
        <v>2669.4722222222222</v>
      </c>
    </row>
    <row r="4069" spans="2:27" ht="13.5" hidden="1">
      <c r="B4069" s="232" t="s">
        <v>1110</v>
      </c>
      <c r="C4069" s="232" t="s">
        <v>1402</v>
      </c>
      <c r="D4069" s="232" t="s">
        <v>968</v>
      </c>
      <c r="E4069" s="232" t="s">
        <v>988</v>
      </c>
      <c r="F4069" s="232">
        <v>16</v>
      </c>
      <c r="G4069" s="232" t="s">
        <v>1316</v>
      </c>
      <c r="H4069" s="233">
        <v>8.3279999999999994</v>
      </c>
      <c r="I4069" s="233">
        <v>0</v>
      </c>
      <c r="J4069" s="233">
        <v>7.7389599999999996</v>
      </c>
      <c r="K4069" s="234">
        <v>33687</v>
      </c>
      <c r="L4069" s="233">
        <v>3.8456000000000001</v>
      </c>
      <c r="M4069" s="234">
        <v>67208</v>
      </c>
      <c r="N4069" s="233">
        <v>0</v>
      </c>
      <c r="O4069" s="233">
        <v>0</v>
      </c>
      <c r="P4069" s="233">
        <v>7.3996700000000004</v>
      </c>
      <c r="Q4069" s="234">
        <v>96586</v>
      </c>
      <c r="R4069" s="233">
        <v>3.6752600000000002</v>
      </c>
      <c r="S4069" s="234">
        <v>192202</v>
      </c>
      <c r="T4069" s="233">
        <v>0</v>
      </c>
      <c r="U4069" s="235">
        <f t="shared" si="441"/>
        <v>6079.44</v>
      </c>
      <c r="V4069" s="227">
        <f t="shared" si="442"/>
        <v>5649.4407999999994</v>
      </c>
      <c r="W4069" s="227">
        <f t="shared" si="443"/>
        <v>5614.5380000000005</v>
      </c>
      <c r="X4069" s="227">
        <f t="shared" si="446"/>
        <v>5600.666666666667</v>
      </c>
      <c r="Y4069" s="227">
        <f t="shared" si="444"/>
        <v>5401.7591000000002</v>
      </c>
      <c r="Z4069" s="227">
        <f t="shared" si="445"/>
        <v>5365.8842444444444</v>
      </c>
      <c r="AA4069" s="227">
        <f t="shared" si="447"/>
        <v>5338.9444444444443</v>
      </c>
    </row>
    <row r="4070" spans="2:27" ht="13.5" hidden="1">
      <c r="B4070" s="232" t="s">
        <v>1110</v>
      </c>
      <c r="C4070" s="232" t="s">
        <v>1403</v>
      </c>
      <c r="D4070" s="232" t="s">
        <v>968</v>
      </c>
      <c r="E4070" s="232" t="s">
        <v>988</v>
      </c>
      <c r="F4070" s="232">
        <v>32</v>
      </c>
      <c r="G4070" s="232" t="s">
        <v>1345</v>
      </c>
      <c r="H4070" s="233">
        <v>16.655999999999999</v>
      </c>
      <c r="I4070" s="233">
        <v>0</v>
      </c>
      <c r="J4070" s="233">
        <v>15.477919999999999</v>
      </c>
      <c r="K4070" s="234">
        <v>67375</v>
      </c>
      <c r="L4070" s="233">
        <v>7.6912000000000003</v>
      </c>
      <c r="M4070" s="234">
        <v>134415</v>
      </c>
      <c r="N4070" s="233">
        <v>0</v>
      </c>
      <c r="O4070" s="233">
        <v>0</v>
      </c>
      <c r="P4070" s="233">
        <v>14.79935</v>
      </c>
      <c r="Q4070" s="234">
        <v>193171</v>
      </c>
      <c r="R4070" s="233">
        <v>7.3505099999999999</v>
      </c>
      <c r="S4070" s="234">
        <v>384405</v>
      </c>
      <c r="T4070" s="233">
        <v>0</v>
      </c>
      <c r="U4070" s="235">
        <f t="shared" si="441"/>
        <v>12158.88</v>
      </c>
      <c r="V4070" s="227">
        <f t="shared" si="442"/>
        <v>11298.881599999999</v>
      </c>
      <c r="W4070" s="227">
        <f t="shared" si="443"/>
        <v>11229.159333333333</v>
      </c>
      <c r="X4070" s="227">
        <f t="shared" si="446"/>
        <v>11201.25</v>
      </c>
      <c r="Y4070" s="227">
        <f t="shared" si="444"/>
        <v>10803.5255</v>
      </c>
      <c r="Z4070" s="227">
        <f t="shared" si="445"/>
        <v>10731.733411111112</v>
      </c>
      <c r="AA4070" s="227">
        <f t="shared" si="447"/>
        <v>10677.916666666666</v>
      </c>
    </row>
    <row r="4071" spans="2:27" ht="13.5" hidden="1">
      <c r="B4071" s="232" t="s">
        <v>1110</v>
      </c>
      <c r="C4071" s="232" t="s">
        <v>1405</v>
      </c>
      <c r="D4071" s="232" t="s">
        <v>968</v>
      </c>
      <c r="E4071" s="232" t="s">
        <v>988</v>
      </c>
      <c r="F4071" s="232">
        <v>96</v>
      </c>
      <c r="G4071" s="232" t="s">
        <v>1365</v>
      </c>
      <c r="H4071" s="233">
        <v>49.968000000000004</v>
      </c>
      <c r="I4071" s="233">
        <v>0</v>
      </c>
      <c r="J4071" s="233">
        <v>46.433759999999999</v>
      </c>
      <c r="K4071" s="234">
        <v>202125</v>
      </c>
      <c r="L4071" s="233">
        <v>23.073599999999999</v>
      </c>
      <c r="M4071" s="234">
        <v>403245</v>
      </c>
      <c r="N4071" s="233">
        <v>0</v>
      </c>
      <c r="O4071" s="233">
        <v>0</v>
      </c>
      <c r="P4071" s="233">
        <v>44.398040000000002</v>
      </c>
      <c r="Q4071" s="234">
        <v>579514</v>
      </c>
      <c r="R4071" s="233">
        <v>22.051539999999999</v>
      </c>
      <c r="S4071" s="234">
        <v>1153215</v>
      </c>
      <c r="T4071" s="233">
        <v>0</v>
      </c>
      <c r="U4071" s="235">
        <f t="shared" si="441"/>
        <v>36476.639999999999</v>
      </c>
      <c r="V4071" s="227">
        <f t="shared" si="442"/>
        <v>33896.644800000002</v>
      </c>
      <c r="W4071" s="227">
        <f t="shared" si="443"/>
        <v>33687.478000000003</v>
      </c>
      <c r="X4071" s="227">
        <f t="shared" si="446"/>
        <v>33603.75</v>
      </c>
      <c r="Y4071" s="227">
        <f t="shared" si="444"/>
        <v>32410.569200000002</v>
      </c>
      <c r="Z4071" s="227">
        <f t="shared" si="445"/>
        <v>32195.235311111112</v>
      </c>
      <c r="AA4071" s="227">
        <f t="shared" si="447"/>
        <v>32033.75</v>
      </c>
    </row>
    <row r="4072" spans="2:27" ht="13.5" hidden="1">
      <c r="B4072" s="232" t="s">
        <v>1110</v>
      </c>
      <c r="C4072" s="232" t="s">
        <v>1406</v>
      </c>
      <c r="D4072" s="232" t="s">
        <v>968</v>
      </c>
      <c r="E4072" s="232" t="s">
        <v>988</v>
      </c>
      <c r="F4072" s="232">
        <v>4</v>
      </c>
      <c r="G4072" s="232" t="s">
        <v>1312</v>
      </c>
      <c r="H4072" s="233">
        <v>2.0819999999999999</v>
      </c>
      <c r="I4072" s="233">
        <v>0</v>
      </c>
      <c r="J4072" s="233">
        <v>1.9347399999999999</v>
      </c>
      <c r="K4072" s="234">
        <v>8422</v>
      </c>
      <c r="L4072" s="233">
        <v>0.96140000000000003</v>
      </c>
      <c r="M4072" s="234">
        <v>16802</v>
      </c>
      <c r="N4072" s="233">
        <v>0</v>
      </c>
      <c r="O4072" s="233">
        <v>0</v>
      </c>
      <c r="P4072" s="233">
        <v>1.84992</v>
      </c>
      <c r="Q4072" s="234">
        <v>24146</v>
      </c>
      <c r="R4072" s="233">
        <v>0.91881000000000002</v>
      </c>
      <c r="S4072" s="234">
        <v>48051</v>
      </c>
      <c r="T4072" s="233">
        <v>0</v>
      </c>
      <c r="U4072" s="235">
        <f t="shared" si="441"/>
        <v>1519.86</v>
      </c>
      <c r="V4072" s="227">
        <f t="shared" si="442"/>
        <v>1412.3601999999998</v>
      </c>
      <c r="W4072" s="227">
        <f t="shared" si="443"/>
        <v>1403.6553333333334</v>
      </c>
      <c r="X4072" s="227">
        <f t="shared" si="446"/>
        <v>1400.1666666666667</v>
      </c>
      <c r="Y4072" s="227">
        <f t="shared" si="444"/>
        <v>1350.4416000000001</v>
      </c>
      <c r="Z4072" s="227">
        <f t="shared" si="445"/>
        <v>1341.4535222222221</v>
      </c>
      <c r="AA4072" s="227">
        <f t="shared" si="447"/>
        <v>1334.75</v>
      </c>
    </row>
    <row r="4073" spans="2:27" ht="13.5" hidden="1">
      <c r="B4073" s="232" t="s">
        <v>1110</v>
      </c>
      <c r="C4073" s="232" t="s">
        <v>1062</v>
      </c>
      <c r="D4073" s="232" t="s">
        <v>968</v>
      </c>
      <c r="E4073" s="232" t="s">
        <v>988</v>
      </c>
      <c r="F4073" s="232">
        <v>48</v>
      </c>
      <c r="G4073" s="232" t="s">
        <v>1356</v>
      </c>
      <c r="H4073" s="233">
        <v>24.48</v>
      </c>
      <c r="I4073" s="233">
        <v>0</v>
      </c>
      <c r="J4073" s="233">
        <v>22.899000000000001</v>
      </c>
      <c r="K4073" s="234">
        <v>99738</v>
      </c>
      <c r="L4073" s="233">
        <v>11.385999999999999</v>
      </c>
      <c r="M4073" s="234">
        <v>199027</v>
      </c>
      <c r="N4073" s="233">
        <v>0</v>
      </c>
      <c r="O4073" s="233">
        <v>0</v>
      </c>
      <c r="P4073" s="233">
        <v>21.98</v>
      </c>
      <c r="Q4073" s="234">
        <v>287089</v>
      </c>
      <c r="R4073" s="233">
        <v>10.923999999999999</v>
      </c>
      <c r="S4073" s="234">
        <v>571591</v>
      </c>
      <c r="T4073" s="233">
        <v>0</v>
      </c>
      <c r="U4073" s="235">
        <f t="shared" si="441"/>
        <v>17870.400000000001</v>
      </c>
      <c r="V4073" s="227">
        <f t="shared" si="442"/>
        <v>16716.27</v>
      </c>
      <c r="W4073" s="227">
        <f t="shared" si="443"/>
        <v>16623.28</v>
      </c>
      <c r="X4073" s="227">
        <f t="shared" si="446"/>
        <v>16585.583333333332</v>
      </c>
      <c r="Y4073" s="227">
        <f t="shared" si="444"/>
        <v>16045.4</v>
      </c>
      <c r="Z4073" s="227">
        <f t="shared" si="445"/>
        <v>15949.214444444444</v>
      </c>
      <c r="AA4073" s="227">
        <f t="shared" si="447"/>
        <v>15877.527777777777</v>
      </c>
    </row>
    <row r="4074" spans="2:27" ht="13.5" hidden="1">
      <c r="B4074" s="232" t="s">
        <v>1110</v>
      </c>
      <c r="C4074" s="232" t="s">
        <v>1063</v>
      </c>
      <c r="D4074" s="232" t="s">
        <v>968</v>
      </c>
      <c r="E4074" s="232" t="s">
        <v>988</v>
      </c>
      <c r="F4074" s="232">
        <v>64</v>
      </c>
      <c r="G4074" s="232" t="s">
        <v>1364</v>
      </c>
      <c r="H4074" s="233">
        <v>32.64</v>
      </c>
      <c r="I4074" s="233">
        <v>0</v>
      </c>
      <c r="J4074" s="233">
        <v>30.532</v>
      </c>
      <c r="K4074" s="234">
        <v>132984</v>
      </c>
      <c r="L4074" s="233">
        <v>15.180999999999999</v>
      </c>
      <c r="M4074" s="234">
        <v>265369</v>
      </c>
      <c r="N4074" s="233">
        <v>0</v>
      </c>
      <c r="O4074" s="233">
        <v>0</v>
      </c>
      <c r="P4074" s="233">
        <v>29.306000000000001</v>
      </c>
      <c r="Q4074" s="234">
        <v>382785</v>
      </c>
      <c r="R4074" s="233">
        <v>14.566000000000001</v>
      </c>
      <c r="S4074" s="234">
        <v>762121</v>
      </c>
      <c r="T4074" s="233">
        <v>0</v>
      </c>
      <c r="U4074" s="235">
        <f t="shared" si="441"/>
        <v>23827.200000000001</v>
      </c>
      <c r="V4074" s="227">
        <f t="shared" si="442"/>
        <v>22288.36</v>
      </c>
      <c r="W4074" s="227">
        <f t="shared" si="443"/>
        <v>22164.129999999997</v>
      </c>
      <c r="X4074" s="227">
        <f t="shared" si="446"/>
        <v>22114.083333333332</v>
      </c>
      <c r="Y4074" s="227">
        <f t="shared" si="444"/>
        <v>21393.38</v>
      </c>
      <c r="Z4074" s="227">
        <f t="shared" si="445"/>
        <v>21266.096666666665</v>
      </c>
      <c r="AA4074" s="227">
        <f t="shared" si="447"/>
        <v>21170.027777777777</v>
      </c>
    </row>
    <row r="4075" spans="2:27" ht="13.5" hidden="1">
      <c r="B4075" s="232" t="s">
        <v>1110</v>
      </c>
      <c r="C4075" s="232" t="s">
        <v>1064</v>
      </c>
      <c r="D4075" s="232" t="s">
        <v>968</v>
      </c>
      <c r="E4075" s="232" t="s">
        <v>988</v>
      </c>
      <c r="F4075" s="232">
        <v>96</v>
      </c>
      <c r="G4075" s="232" t="s">
        <v>1365</v>
      </c>
      <c r="H4075" s="233">
        <v>48.96</v>
      </c>
      <c r="I4075" s="233">
        <v>0</v>
      </c>
      <c r="J4075" s="233">
        <v>45.798999999999999</v>
      </c>
      <c r="K4075" s="234">
        <v>199476</v>
      </c>
      <c r="L4075" s="233">
        <v>22.771000000000001</v>
      </c>
      <c r="M4075" s="234">
        <v>398053</v>
      </c>
      <c r="N4075" s="233">
        <v>0</v>
      </c>
      <c r="O4075" s="233">
        <v>0</v>
      </c>
      <c r="P4075" s="233">
        <v>43.959000000000003</v>
      </c>
      <c r="Q4075" s="234">
        <v>574177</v>
      </c>
      <c r="R4075" s="233">
        <v>21.847999999999999</v>
      </c>
      <c r="S4075" s="234">
        <v>1143181</v>
      </c>
      <c r="T4075" s="233">
        <v>0</v>
      </c>
      <c r="U4075" s="235">
        <f t="shared" si="441"/>
        <v>35740.800000000003</v>
      </c>
      <c r="V4075" s="227">
        <f t="shared" si="442"/>
        <v>33433.269999999997</v>
      </c>
      <c r="W4075" s="227">
        <f t="shared" si="443"/>
        <v>33245.83</v>
      </c>
      <c r="X4075" s="227">
        <f t="shared" si="446"/>
        <v>33171.083333333336</v>
      </c>
      <c r="Y4075" s="227">
        <f t="shared" si="444"/>
        <v>32090.070000000003</v>
      </c>
      <c r="Z4075" s="227">
        <f t="shared" si="445"/>
        <v>31898.40111111111</v>
      </c>
      <c r="AA4075" s="227">
        <f t="shared" si="447"/>
        <v>31755.027777777777</v>
      </c>
    </row>
    <row r="4076" spans="2:27" ht="13.5" hidden="1">
      <c r="B4076" s="232" t="s">
        <v>1110</v>
      </c>
      <c r="C4076" s="232" t="s">
        <v>1065</v>
      </c>
      <c r="D4076" s="232" t="s">
        <v>968</v>
      </c>
      <c r="E4076" s="232" t="s">
        <v>988</v>
      </c>
      <c r="F4076" s="232">
        <v>8</v>
      </c>
      <c r="G4076" s="232" t="s">
        <v>1317</v>
      </c>
      <c r="H4076" s="233">
        <v>4.08</v>
      </c>
      <c r="I4076" s="233">
        <v>0</v>
      </c>
      <c r="J4076" s="233">
        <v>3.8170000000000002</v>
      </c>
      <c r="K4076" s="234">
        <v>16623</v>
      </c>
      <c r="L4076" s="233">
        <v>1.8979999999999999</v>
      </c>
      <c r="M4076" s="234">
        <v>33171</v>
      </c>
      <c r="N4076" s="233">
        <v>0</v>
      </c>
      <c r="O4076" s="233">
        <v>0</v>
      </c>
      <c r="P4076" s="233">
        <v>3.6629999999999998</v>
      </c>
      <c r="Q4076" s="234">
        <v>47848</v>
      </c>
      <c r="R4076" s="233">
        <v>1.821</v>
      </c>
      <c r="S4076" s="234">
        <v>95265</v>
      </c>
      <c r="T4076" s="233">
        <v>0</v>
      </c>
      <c r="U4076" s="235">
        <f t="shared" si="441"/>
        <v>2978.4</v>
      </c>
      <c r="V4076" s="227">
        <f t="shared" si="442"/>
        <v>2786.4100000000003</v>
      </c>
      <c r="W4076" s="227">
        <f t="shared" si="443"/>
        <v>2770.79</v>
      </c>
      <c r="X4076" s="227">
        <f t="shared" si="446"/>
        <v>2764.25</v>
      </c>
      <c r="Y4076" s="227">
        <f t="shared" si="444"/>
        <v>2673.99</v>
      </c>
      <c r="Z4076" s="227">
        <f t="shared" si="445"/>
        <v>2658.4411111111112</v>
      </c>
      <c r="AA4076" s="227">
        <f t="shared" si="447"/>
        <v>2646.25</v>
      </c>
    </row>
    <row r="4077" spans="2:27" ht="13.5" hidden="1">
      <c r="B4077" s="232" t="s">
        <v>1110</v>
      </c>
      <c r="C4077" s="232" t="s">
        <v>1066</v>
      </c>
      <c r="D4077" s="232" t="s">
        <v>968</v>
      </c>
      <c r="E4077" s="232" t="s">
        <v>988</v>
      </c>
      <c r="F4077" s="232">
        <v>16</v>
      </c>
      <c r="G4077" s="232" t="s">
        <v>1316</v>
      </c>
      <c r="H4077" s="233">
        <v>8.16</v>
      </c>
      <c r="I4077" s="233">
        <v>0</v>
      </c>
      <c r="J4077" s="233">
        <v>7.633</v>
      </c>
      <c r="K4077" s="234">
        <v>33246</v>
      </c>
      <c r="L4077" s="233">
        <v>3.7949999999999999</v>
      </c>
      <c r="M4077" s="234">
        <v>66342</v>
      </c>
      <c r="N4077" s="233">
        <v>0</v>
      </c>
      <c r="O4077" s="233">
        <v>0</v>
      </c>
      <c r="P4077" s="233">
        <v>7.327</v>
      </c>
      <c r="Q4077" s="234">
        <v>95696</v>
      </c>
      <c r="R4077" s="233">
        <v>3.641</v>
      </c>
      <c r="S4077" s="234">
        <v>190530</v>
      </c>
      <c r="T4077" s="233">
        <v>0</v>
      </c>
      <c r="U4077" s="235">
        <f t="shared" si="441"/>
        <v>5956.8</v>
      </c>
      <c r="V4077" s="227">
        <f t="shared" si="442"/>
        <v>5572.09</v>
      </c>
      <c r="W4077" s="227">
        <f t="shared" si="443"/>
        <v>5540.85</v>
      </c>
      <c r="X4077" s="227">
        <f t="shared" si="446"/>
        <v>5528.5</v>
      </c>
      <c r="Y4077" s="227">
        <f t="shared" si="444"/>
        <v>5348.71</v>
      </c>
      <c r="Z4077" s="227">
        <f t="shared" si="445"/>
        <v>5316.152222222222</v>
      </c>
      <c r="AA4077" s="227">
        <f t="shared" si="447"/>
        <v>5292.5</v>
      </c>
    </row>
    <row r="4078" spans="2:27" ht="13.5" hidden="1">
      <c r="B4078" s="232" t="s">
        <v>1110</v>
      </c>
      <c r="C4078" s="232" t="s">
        <v>1067</v>
      </c>
      <c r="D4078" s="232" t="s">
        <v>968</v>
      </c>
      <c r="E4078" s="232" t="s">
        <v>988</v>
      </c>
      <c r="F4078" s="232">
        <v>32</v>
      </c>
      <c r="G4078" s="232" t="s">
        <v>1345</v>
      </c>
      <c r="H4078" s="233">
        <v>16.32</v>
      </c>
      <c r="I4078" s="233">
        <v>0</v>
      </c>
      <c r="J4078" s="233">
        <v>15.266</v>
      </c>
      <c r="K4078" s="234">
        <v>66492</v>
      </c>
      <c r="L4078" s="233">
        <v>7.59</v>
      </c>
      <c r="M4078" s="234">
        <v>132684</v>
      </c>
      <c r="N4078" s="233">
        <v>0</v>
      </c>
      <c r="O4078" s="233">
        <v>0</v>
      </c>
      <c r="P4078" s="233">
        <v>14.653</v>
      </c>
      <c r="Q4078" s="234">
        <v>191392</v>
      </c>
      <c r="R4078" s="233">
        <v>7.2830000000000004</v>
      </c>
      <c r="S4078" s="234">
        <v>381060</v>
      </c>
      <c r="T4078" s="233">
        <v>0</v>
      </c>
      <c r="U4078" s="235">
        <f t="shared" si="441"/>
        <v>11913.6</v>
      </c>
      <c r="V4078" s="227">
        <f t="shared" si="442"/>
        <v>11144.18</v>
      </c>
      <c r="W4078" s="227">
        <f t="shared" si="443"/>
        <v>11081.7</v>
      </c>
      <c r="X4078" s="227">
        <f t="shared" si="446"/>
        <v>11057</v>
      </c>
      <c r="Y4078" s="227">
        <f t="shared" si="444"/>
        <v>10696.69</v>
      </c>
      <c r="Z4078" s="227">
        <f t="shared" si="445"/>
        <v>10633.034444444445</v>
      </c>
      <c r="AA4078" s="227">
        <f t="shared" si="447"/>
        <v>10585</v>
      </c>
    </row>
    <row r="4079" spans="2:27" ht="13.5" hidden="1">
      <c r="B4079" s="232" t="s">
        <v>1110</v>
      </c>
      <c r="C4079" s="232" t="s">
        <v>1069</v>
      </c>
      <c r="D4079" s="232" t="s">
        <v>968</v>
      </c>
      <c r="E4079" s="232" t="s">
        <v>988</v>
      </c>
      <c r="F4079" s="232">
        <v>96</v>
      </c>
      <c r="G4079" s="232" t="s">
        <v>1365</v>
      </c>
      <c r="H4079" s="233">
        <v>48.96</v>
      </c>
      <c r="I4079" s="233">
        <v>0</v>
      </c>
      <c r="J4079" s="233">
        <v>45.798999999999999</v>
      </c>
      <c r="K4079" s="234">
        <v>199476</v>
      </c>
      <c r="L4079" s="233">
        <v>22.771000000000001</v>
      </c>
      <c r="M4079" s="234">
        <v>398053</v>
      </c>
      <c r="N4079" s="233">
        <v>0</v>
      </c>
      <c r="O4079" s="233">
        <v>0</v>
      </c>
      <c r="P4079" s="233">
        <v>43.959000000000003</v>
      </c>
      <c r="Q4079" s="234">
        <v>574177</v>
      </c>
      <c r="R4079" s="233">
        <v>21.847999999999999</v>
      </c>
      <c r="S4079" s="234">
        <v>1143181</v>
      </c>
      <c r="T4079" s="233">
        <v>0</v>
      </c>
      <c r="U4079" s="235">
        <f t="shared" si="441"/>
        <v>35740.800000000003</v>
      </c>
      <c r="V4079" s="227">
        <f t="shared" si="442"/>
        <v>33433.269999999997</v>
      </c>
      <c r="W4079" s="227">
        <f t="shared" si="443"/>
        <v>33245.83</v>
      </c>
      <c r="X4079" s="227">
        <f t="shared" si="446"/>
        <v>33171.083333333336</v>
      </c>
      <c r="Y4079" s="227">
        <f t="shared" si="444"/>
        <v>32090.070000000003</v>
      </c>
      <c r="Z4079" s="227">
        <f t="shared" si="445"/>
        <v>31898.40111111111</v>
      </c>
      <c r="AA4079" s="227">
        <f t="shared" si="447"/>
        <v>31755.027777777777</v>
      </c>
    </row>
    <row r="4080" spans="2:27" ht="13.5" hidden="1">
      <c r="B4080" s="232" t="s">
        <v>1110</v>
      </c>
      <c r="C4080" s="232" t="s">
        <v>1070</v>
      </c>
      <c r="D4080" s="232" t="s">
        <v>968</v>
      </c>
      <c r="E4080" s="232" t="s">
        <v>988</v>
      </c>
      <c r="F4080" s="232">
        <v>4</v>
      </c>
      <c r="G4080" s="232" t="s">
        <v>1312</v>
      </c>
      <c r="H4080" s="233">
        <v>2.04</v>
      </c>
      <c r="I4080" s="233">
        <v>0</v>
      </c>
      <c r="J4080" s="233">
        <v>1.9079999999999999</v>
      </c>
      <c r="K4080" s="234">
        <v>8311</v>
      </c>
      <c r="L4080" s="233">
        <v>0.94899999999999995</v>
      </c>
      <c r="M4080" s="234">
        <v>16586</v>
      </c>
      <c r="N4080" s="233">
        <v>0</v>
      </c>
      <c r="O4080" s="233">
        <v>0</v>
      </c>
      <c r="P4080" s="233">
        <v>1.8320000000000001</v>
      </c>
      <c r="Q4080" s="234">
        <v>23924</v>
      </c>
      <c r="R4080" s="233">
        <v>0.91</v>
      </c>
      <c r="S4080" s="234">
        <v>47633</v>
      </c>
      <c r="T4080" s="233">
        <v>0</v>
      </c>
      <c r="U4080" s="235">
        <f t="shared" si="441"/>
        <v>1489.2</v>
      </c>
      <c r="V4080" s="227">
        <f t="shared" si="442"/>
        <v>1392.84</v>
      </c>
      <c r="W4080" s="227">
        <f t="shared" si="443"/>
        <v>1385.3533333333335</v>
      </c>
      <c r="X4080" s="227">
        <f t="shared" si="446"/>
        <v>1382.1666666666667</v>
      </c>
      <c r="Y4080" s="227">
        <f t="shared" si="444"/>
        <v>1337.3600000000001</v>
      </c>
      <c r="Z4080" s="227">
        <f t="shared" si="445"/>
        <v>1328.8555555555556</v>
      </c>
      <c r="AA4080" s="227">
        <f t="shared" si="447"/>
        <v>1323.1388888888889</v>
      </c>
    </row>
    <row r="4081" spans="2:27" s="219" customFormat="1" ht="13.5" hidden="1">
      <c r="B4081" s="232" t="s">
        <v>1110</v>
      </c>
      <c r="C4081" s="232" t="s">
        <v>1407</v>
      </c>
      <c r="D4081" s="232" t="s">
        <v>968</v>
      </c>
      <c r="E4081" s="232" t="s">
        <v>988</v>
      </c>
      <c r="F4081" s="232">
        <v>48</v>
      </c>
      <c r="G4081" s="232" t="s">
        <v>1356</v>
      </c>
      <c r="H4081" s="233">
        <v>23.856000000000002</v>
      </c>
      <c r="I4081" s="233">
        <v>0</v>
      </c>
      <c r="J4081" s="233">
        <v>22.615860000000001</v>
      </c>
      <c r="K4081" s="234">
        <v>98555</v>
      </c>
      <c r="L4081" s="233">
        <v>11.2506</v>
      </c>
      <c r="M4081" s="234">
        <v>196709</v>
      </c>
      <c r="N4081" s="233">
        <v>0</v>
      </c>
      <c r="O4081" s="233">
        <v>0</v>
      </c>
      <c r="P4081" s="233">
        <v>21.868179999999999</v>
      </c>
      <c r="Q4081" s="234">
        <v>285732</v>
      </c>
      <c r="R4081" s="233">
        <v>10.8726</v>
      </c>
      <c r="S4081" s="234">
        <v>569040</v>
      </c>
      <c r="T4081" s="233">
        <v>0</v>
      </c>
      <c r="U4081" s="235">
        <f t="shared" si="441"/>
        <v>17414.88</v>
      </c>
      <c r="V4081" s="227">
        <f t="shared" si="442"/>
        <v>16509.577800000003</v>
      </c>
      <c r="W4081" s="227">
        <f t="shared" si="443"/>
        <v>16425.854666666666</v>
      </c>
      <c r="X4081" s="227">
        <f t="shared" si="446"/>
        <v>16392.416666666668</v>
      </c>
      <c r="Y4081" s="227">
        <f t="shared" si="444"/>
        <v>15963.7714</v>
      </c>
      <c r="Z4081" s="227">
        <f t="shared" si="445"/>
        <v>15873.998</v>
      </c>
      <c r="AA4081" s="227">
        <f t="shared" si="447"/>
        <v>15806.666666666666</v>
      </c>
    </row>
    <row r="4082" spans="2:27" s="219" customFormat="1" ht="13.5" hidden="1">
      <c r="B4082" s="232" t="s">
        <v>1110</v>
      </c>
      <c r="C4082" s="232" t="s">
        <v>1408</v>
      </c>
      <c r="D4082" s="232" t="s">
        <v>968</v>
      </c>
      <c r="E4082" s="232" t="s">
        <v>988</v>
      </c>
      <c r="F4082" s="232">
        <v>64</v>
      </c>
      <c r="G4082" s="232" t="s">
        <v>1364</v>
      </c>
      <c r="H4082" s="233">
        <v>31.808</v>
      </c>
      <c r="I4082" s="233">
        <v>0</v>
      </c>
      <c r="J4082" s="233">
        <v>30.15448</v>
      </c>
      <c r="K4082" s="234">
        <v>131407</v>
      </c>
      <c r="L4082" s="233">
        <v>15.0008</v>
      </c>
      <c r="M4082" s="234">
        <v>262278</v>
      </c>
      <c r="N4082" s="233">
        <v>0</v>
      </c>
      <c r="O4082" s="233">
        <v>0</v>
      </c>
      <c r="P4082" s="233">
        <v>29.15757</v>
      </c>
      <c r="Q4082" s="234">
        <v>380976</v>
      </c>
      <c r="R4082" s="233">
        <v>14.4968</v>
      </c>
      <c r="S4082" s="234">
        <v>758720</v>
      </c>
      <c r="T4082" s="233">
        <v>0</v>
      </c>
      <c r="U4082" s="235">
        <f t="shared" si="441"/>
        <v>23219.84</v>
      </c>
      <c r="V4082" s="227">
        <f t="shared" si="442"/>
        <v>22012.770400000001</v>
      </c>
      <c r="W4082" s="227">
        <f t="shared" si="443"/>
        <v>21901.167333333335</v>
      </c>
      <c r="X4082" s="227">
        <f t="shared" si="446"/>
        <v>21856.5</v>
      </c>
      <c r="Y4082" s="227">
        <f t="shared" si="444"/>
        <v>21285.026099999999</v>
      </c>
      <c r="Z4082" s="227">
        <f t="shared" si="445"/>
        <v>21165.330666666669</v>
      </c>
      <c r="AA4082" s="227">
        <f t="shared" si="447"/>
        <v>21075.555555555555</v>
      </c>
    </row>
    <row r="4083" spans="2:27" s="219" customFormat="1" ht="13.5" hidden="1">
      <c r="B4083" s="232" t="s">
        <v>1110</v>
      </c>
      <c r="C4083" s="232" t="s">
        <v>1409</v>
      </c>
      <c r="D4083" s="232" t="s">
        <v>968</v>
      </c>
      <c r="E4083" s="232" t="s">
        <v>988</v>
      </c>
      <c r="F4083" s="232">
        <v>96</v>
      </c>
      <c r="G4083" s="232" t="s">
        <v>1365</v>
      </c>
      <c r="H4083" s="233">
        <v>47.712000000000003</v>
      </c>
      <c r="I4083" s="233">
        <v>0</v>
      </c>
      <c r="J4083" s="233">
        <v>45.231720000000003</v>
      </c>
      <c r="K4083" s="234">
        <v>197111</v>
      </c>
      <c r="L4083" s="233">
        <v>22.501200000000001</v>
      </c>
      <c r="M4083" s="234">
        <v>393417</v>
      </c>
      <c r="N4083" s="233">
        <v>0</v>
      </c>
      <c r="O4083" s="233">
        <v>0</v>
      </c>
      <c r="P4083" s="233">
        <v>43.736350000000002</v>
      </c>
      <c r="Q4083" s="234">
        <v>571464</v>
      </c>
      <c r="R4083" s="233">
        <v>21.745200000000001</v>
      </c>
      <c r="S4083" s="234">
        <v>1138080</v>
      </c>
      <c r="T4083" s="233">
        <v>0</v>
      </c>
      <c r="U4083" s="235">
        <f t="shared" si="441"/>
        <v>34829.760000000002</v>
      </c>
      <c r="V4083" s="227">
        <f t="shared" si="442"/>
        <v>33019.155600000006</v>
      </c>
      <c r="W4083" s="227">
        <f t="shared" si="443"/>
        <v>32851.792666666668</v>
      </c>
      <c r="X4083" s="227">
        <f t="shared" si="446"/>
        <v>32784.75</v>
      </c>
      <c r="Y4083" s="227">
        <f t="shared" si="444"/>
        <v>31927.535500000002</v>
      </c>
      <c r="Z4083" s="227">
        <f t="shared" si="445"/>
        <v>31747.995999999999</v>
      </c>
      <c r="AA4083" s="227">
        <f t="shared" si="447"/>
        <v>31613.333333333332</v>
      </c>
    </row>
    <row r="4084" spans="2:27" s="219" customFormat="1" ht="13.5" hidden="1">
      <c r="B4084" s="232" t="s">
        <v>1110</v>
      </c>
      <c r="C4084" s="232" t="s">
        <v>1410</v>
      </c>
      <c r="D4084" s="232" t="s">
        <v>968</v>
      </c>
      <c r="E4084" s="232" t="s">
        <v>988</v>
      </c>
      <c r="F4084" s="232">
        <v>8</v>
      </c>
      <c r="G4084" s="232" t="s">
        <v>1317</v>
      </c>
      <c r="H4084" s="233">
        <v>3.976</v>
      </c>
      <c r="I4084" s="233">
        <v>0</v>
      </c>
      <c r="J4084" s="233">
        <v>3.7693099999999999</v>
      </c>
      <c r="K4084" s="234">
        <v>16426</v>
      </c>
      <c r="L4084" s="233">
        <v>1.8751</v>
      </c>
      <c r="M4084" s="234">
        <v>32785</v>
      </c>
      <c r="N4084" s="233">
        <v>0</v>
      </c>
      <c r="O4084" s="233">
        <v>0</v>
      </c>
      <c r="P4084" s="233">
        <v>3.6446999999999998</v>
      </c>
      <c r="Q4084" s="234">
        <v>47622</v>
      </c>
      <c r="R4084" s="233">
        <v>1.8121</v>
      </c>
      <c r="S4084" s="234">
        <v>94840</v>
      </c>
      <c r="T4084" s="233">
        <v>0</v>
      </c>
      <c r="U4084" s="235">
        <f t="shared" si="441"/>
        <v>2902.48</v>
      </c>
      <c r="V4084" s="227">
        <f t="shared" si="442"/>
        <v>2751.5963000000002</v>
      </c>
      <c r="W4084" s="227">
        <f t="shared" si="443"/>
        <v>2737.6563333333334</v>
      </c>
      <c r="X4084" s="227">
        <f t="shared" si="446"/>
        <v>2732.0833333333335</v>
      </c>
      <c r="Y4084" s="227">
        <f t="shared" si="444"/>
        <v>2660.6309999999999</v>
      </c>
      <c r="Z4084" s="227">
        <f t="shared" si="445"/>
        <v>2645.6663333333336</v>
      </c>
      <c r="AA4084" s="227">
        <f t="shared" si="447"/>
        <v>2634.4444444444443</v>
      </c>
    </row>
    <row r="4085" spans="2:27" s="219" customFormat="1" ht="13.5" hidden="1">
      <c r="B4085" s="232" t="s">
        <v>1110</v>
      </c>
      <c r="C4085" s="232" t="s">
        <v>1411</v>
      </c>
      <c r="D4085" s="232" t="s">
        <v>968</v>
      </c>
      <c r="E4085" s="232" t="s">
        <v>988</v>
      </c>
      <c r="F4085" s="232">
        <v>128</v>
      </c>
      <c r="G4085" s="232" t="s">
        <v>1369</v>
      </c>
      <c r="H4085" s="233">
        <v>63.616</v>
      </c>
      <c r="I4085" s="233">
        <v>0</v>
      </c>
      <c r="J4085" s="233">
        <v>60.308959999999999</v>
      </c>
      <c r="K4085" s="234">
        <v>262814</v>
      </c>
      <c r="L4085" s="233">
        <v>30.0016</v>
      </c>
      <c r="M4085" s="234">
        <v>524557</v>
      </c>
      <c r="N4085" s="233">
        <v>0</v>
      </c>
      <c r="O4085" s="233">
        <v>0</v>
      </c>
      <c r="P4085" s="233">
        <v>58.31514</v>
      </c>
      <c r="Q4085" s="234">
        <v>761952</v>
      </c>
      <c r="R4085" s="233">
        <v>28.993600000000001</v>
      </c>
      <c r="S4085" s="234">
        <v>1517440</v>
      </c>
      <c r="T4085" s="233">
        <v>0</v>
      </c>
      <c r="U4085" s="235">
        <f t="shared" si="441"/>
        <v>46439.68</v>
      </c>
      <c r="V4085" s="227">
        <f t="shared" si="442"/>
        <v>44025.540800000002</v>
      </c>
      <c r="W4085" s="227">
        <f t="shared" si="443"/>
        <v>43802.334666666669</v>
      </c>
      <c r="X4085" s="227">
        <f t="shared" si="446"/>
        <v>43713.083333333336</v>
      </c>
      <c r="Y4085" s="227">
        <f t="shared" si="444"/>
        <v>42570.052199999998</v>
      </c>
      <c r="Z4085" s="227">
        <f t="shared" si="445"/>
        <v>42330.661333333337</v>
      </c>
      <c r="AA4085" s="227">
        <f t="shared" si="447"/>
        <v>42151.111111111109</v>
      </c>
    </row>
    <row r="4086" spans="2:27" s="219" customFormat="1" ht="13.5" hidden="1">
      <c r="B4086" s="232" t="s">
        <v>1110</v>
      </c>
      <c r="C4086" s="232" t="s">
        <v>1412</v>
      </c>
      <c r="D4086" s="232" t="s">
        <v>968</v>
      </c>
      <c r="E4086" s="232" t="s">
        <v>988</v>
      </c>
      <c r="F4086" s="232">
        <v>16</v>
      </c>
      <c r="G4086" s="232" t="s">
        <v>1316</v>
      </c>
      <c r="H4086" s="233">
        <v>7.952</v>
      </c>
      <c r="I4086" s="233">
        <v>0</v>
      </c>
      <c r="J4086" s="233">
        <v>7.5386199999999999</v>
      </c>
      <c r="K4086" s="234">
        <v>32852</v>
      </c>
      <c r="L4086" s="233">
        <v>3.7502</v>
      </c>
      <c r="M4086" s="234">
        <v>65570</v>
      </c>
      <c r="N4086" s="233">
        <v>0</v>
      </c>
      <c r="O4086" s="233">
        <v>0</v>
      </c>
      <c r="P4086" s="233">
        <v>7.28939</v>
      </c>
      <c r="Q4086" s="234">
        <v>95244</v>
      </c>
      <c r="R4086" s="233">
        <v>3.6242000000000001</v>
      </c>
      <c r="S4086" s="234">
        <v>189680</v>
      </c>
      <c r="T4086" s="233">
        <v>0</v>
      </c>
      <c r="U4086" s="235">
        <f t="shared" si="441"/>
        <v>5804.96</v>
      </c>
      <c r="V4086" s="227">
        <f t="shared" si="442"/>
        <v>5503.1926000000003</v>
      </c>
      <c r="W4086" s="227">
        <f t="shared" si="443"/>
        <v>5475.3126666666667</v>
      </c>
      <c r="X4086" s="227">
        <f t="shared" si="446"/>
        <v>5464.166666666667</v>
      </c>
      <c r="Y4086" s="227">
        <f t="shared" si="444"/>
        <v>5321.2547000000004</v>
      </c>
      <c r="Z4086" s="227">
        <f t="shared" si="445"/>
        <v>5291.3326666666671</v>
      </c>
      <c r="AA4086" s="227">
        <f t="shared" si="447"/>
        <v>5268.8888888888887</v>
      </c>
    </row>
    <row r="4087" spans="2:27" s="219" customFormat="1" ht="13.5" hidden="1">
      <c r="B4087" s="232" t="s">
        <v>1110</v>
      </c>
      <c r="C4087" s="232" t="s">
        <v>1413</v>
      </c>
      <c r="D4087" s="232" t="s">
        <v>968</v>
      </c>
      <c r="E4087" s="232" t="s">
        <v>988</v>
      </c>
      <c r="F4087" s="232">
        <v>32</v>
      </c>
      <c r="G4087" s="232" t="s">
        <v>1345</v>
      </c>
      <c r="H4087" s="233">
        <v>15.904</v>
      </c>
      <c r="I4087" s="233">
        <v>0</v>
      </c>
      <c r="J4087" s="233">
        <v>15.07724</v>
      </c>
      <c r="K4087" s="234">
        <v>65704</v>
      </c>
      <c r="L4087" s="233">
        <v>7.5004</v>
      </c>
      <c r="M4087" s="234">
        <v>131139</v>
      </c>
      <c r="N4087" s="233">
        <v>0</v>
      </c>
      <c r="O4087" s="233">
        <v>0</v>
      </c>
      <c r="P4087" s="233">
        <v>14.57878</v>
      </c>
      <c r="Q4087" s="234">
        <v>190488</v>
      </c>
      <c r="R4087" s="233">
        <v>7.2484000000000002</v>
      </c>
      <c r="S4087" s="234">
        <v>379360</v>
      </c>
      <c r="T4087" s="233">
        <v>0</v>
      </c>
      <c r="U4087" s="235">
        <f t="shared" si="441"/>
        <v>11609.92</v>
      </c>
      <c r="V4087" s="227">
        <f t="shared" si="442"/>
        <v>11006.385200000001</v>
      </c>
      <c r="W4087" s="227">
        <f t="shared" si="443"/>
        <v>10950.625333333333</v>
      </c>
      <c r="X4087" s="227">
        <f t="shared" si="446"/>
        <v>10928.25</v>
      </c>
      <c r="Y4087" s="227">
        <f t="shared" si="444"/>
        <v>10642.509400000001</v>
      </c>
      <c r="Z4087" s="227">
        <f t="shared" si="445"/>
        <v>10582.665333333334</v>
      </c>
      <c r="AA4087" s="227">
        <f t="shared" si="447"/>
        <v>10537.777777777777</v>
      </c>
    </row>
    <row r="4088" spans="2:27" s="219" customFormat="1" ht="13.5" hidden="1">
      <c r="B4088" s="232" t="s">
        <v>1110</v>
      </c>
      <c r="C4088" s="232" t="s">
        <v>1415</v>
      </c>
      <c r="D4088" s="232" t="s">
        <v>968</v>
      </c>
      <c r="E4088" s="232" t="s">
        <v>988</v>
      </c>
      <c r="F4088" s="232">
        <v>128</v>
      </c>
      <c r="G4088" s="232" t="s">
        <v>1369</v>
      </c>
      <c r="H4088" s="233">
        <v>63.616</v>
      </c>
      <c r="I4088" s="233">
        <v>0</v>
      </c>
      <c r="J4088" s="233">
        <v>60.308959999999999</v>
      </c>
      <c r="K4088" s="234">
        <v>262814</v>
      </c>
      <c r="L4088" s="233">
        <v>30.0016</v>
      </c>
      <c r="M4088" s="234">
        <v>524557</v>
      </c>
      <c r="N4088" s="233">
        <v>0</v>
      </c>
      <c r="O4088" s="233">
        <v>0</v>
      </c>
      <c r="P4088" s="233">
        <v>58.31514</v>
      </c>
      <c r="Q4088" s="234">
        <v>761952</v>
      </c>
      <c r="R4088" s="233">
        <v>28.993600000000001</v>
      </c>
      <c r="S4088" s="234">
        <v>1517440</v>
      </c>
      <c r="T4088" s="233">
        <v>0</v>
      </c>
      <c r="U4088" s="235">
        <f t="shared" si="441"/>
        <v>46439.68</v>
      </c>
      <c r="V4088" s="227">
        <f t="shared" si="442"/>
        <v>44025.540800000002</v>
      </c>
      <c r="W4088" s="227">
        <f t="shared" si="443"/>
        <v>43802.334666666669</v>
      </c>
      <c r="X4088" s="227">
        <f t="shared" si="446"/>
        <v>43713.083333333336</v>
      </c>
      <c r="Y4088" s="227">
        <f t="shared" si="444"/>
        <v>42570.052199999998</v>
      </c>
      <c r="Z4088" s="227">
        <f t="shared" si="445"/>
        <v>42330.661333333337</v>
      </c>
      <c r="AA4088" s="227">
        <f t="shared" si="447"/>
        <v>42151.111111111109</v>
      </c>
    </row>
    <row r="4089" spans="2:27" s="219" customFormat="1" ht="13.5" hidden="1">
      <c r="B4089" s="232" t="s">
        <v>1110</v>
      </c>
      <c r="C4089" s="232" t="s">
        <v>1416</v>
      </c>
      <c r="D4089" s="232" t="s">
        <v>968</v>
      </c>
      <c r="E4089" s="232" t="s">
        <v>988</v>
      </c>
      <c r="F4089" s="232">
        <v>4</v>
      </c>
      <c r="G4089" s="232" t="s">
        <v>1312</v>
      </c>
      <c r="H4089" s="233">
        <v>1.988</v>
      </c>
      <c r="I4089" s="233">
        <v>0</v>
      </c>
      <c r="J4089" s="233">
        <v>1.88466</v>
      </c>
      <c r="K4089" s="234">
        <v>8213</v>
      </c>
      <c r="L4089" s="233">
        <v>0.93754999999999999</v>
      </c>
      <c r="M4089" s="234">
        <v>16392</v>
      </c>
      <c r="N4089" s="233">
        <v>0</v>
      </c>
      <c r="O4089" s="233">
        <v>0</v>
      </c>
      <c r="P4089" s="233">
        <v>1.8223499999999999</v>
      </c>
      <c r="Q4089" s="234">
        <v>23811</v>
      </c>
      <c r="R4089" s="233">
        <v>0.90605000000000002</v>
      </c>
      <c r="S4089" s="234">
        <v>47420</v>
      </c>
      <c r="T4089" s="233">
        <v>0</v>
      </c>
      <c r="U4089" s="235">
        <f t="shared" si="441"/>
        <v>1451.24</v>
      </c>
      <c r="V4089" s="227">
        <f t="shared" si="442"/>
        <v>1375.8018</v>
      </c>
      <c r="W4089" s="227">
        <f t="shared" si="443"/>
        <v>1368.8281666666667</v>
      </c>
      <c r="X4089" s="227">
        <f t="shared" si="446"/>
        <v>1366</v>
      </c>
      <c r="Y4089" s="227">
        <f t="shared" si="444"/>
        <v>1330.3154999999999</v>
      </c>
      <c r="Z4089" s="227">
        <f t="shared" si="445"/>
        <v>1322.8331666666668</v>
      </c>
      <c r="AA4089" s="227">
        <f t="shared" si="447"/>
        <v>1317.2222222222222</v>
      </c>
    </row>
    <row r="4090" spans="2:27" s="219" customFormat="1" ht="13.5" hidden="1">
      <c r="B4090" s="232" t="s">
        <v>1110</v>
      </c>
      <c r="C4090" s="232" t="s">
        <v>884</v>
      </c>
      <c r="D4090" s="232" t="s">
        <v>968</v>
      </c>
      <c r="E4090" s="232" t="s">
        <v>988</v>
      </c>
      <c r="F4090" s="232">
        <v>8</v>
      </c>
      <c r="G4090" s="232" t="s">
        <v>1312</v>
      </c>
      <c r="H4090" s="233">
        <v>3.5228000000000002</v>
      </c>
      <c r="I4090" s="233">
        <v>0</v>
      </c>
      <c r="J4090" s="233">
        <v>3.3374000000000001</v>
      </c>
      <c r="K4090" s="234">
        <v>14560</v>
      </c>
      <c r="L4090" s="233">
        <v>1.6620999999999999</v>
      </c>
      <c r="M4090" s="234">
        <v>29074</v>
      </c>
      <c r="N4090" s="233">
        <v>0</v>
      </c>
      <c r="O4090" s="233">
        <v>0</v>
      </c>
      <c r="P4090" s="233">
        <v>3.2643</v>
      </c>
      <c r="Q4090" s="234">
        <v>42696</v>
      </c>
      <c r="R4090" s="233">
        <v>1.6247</v>
      </c>
      <c r="S4090" s="234">
        <v>85097</v>
      </c>
      <c r="T4090" s="233">
        <v>0</v>
      </c>
      <c r="U4090" s="235">
        <f t="shared" si="441"/>
        <v>2571.6440000000002</v>
      </c>
      <c r="V4090" s="227">
        <f t="shared" si="442"/>
        <v>2436.3020000000001</v>
      </c>
      <c r="W4090" s="227">
        <f t="shared" si="443"/>
        <v>2426.6663333333331</v>
      </c>
      <c r="X4090" s="227">
        <f t="shared" si="446"/>
        <v>2422.8333333333335</v>
      </c>
      <c r="Y4090" s="227">
        <f t="shared" si="444"/>
        <v>2382.9389999999999</v>
      </c>
      <c r="Z4090" s="227">
        <f t="shared" si="445"/>
        <v>2372.0309999999999</v>
      </c>
      <c r="AA4090" s="227">
        <f t="shared" si="447"/>
        <v>2363.8055555555557</v>
      </c>
    </row>
    <row r="4091" spans="2:27" s="219" customFormat="1" ht="13.5" hidden="1">
      <c r="B4091" s="232" t="s">
        <v>1110</v>
      </c>
      <c r="C4091" s="232" t="s">
        <v>890</v>
      </c>
      <c r="D4091" s="232" t="s">
        <v>968</v>
      </c>
      <c r="E4091" s="232" t="s">
        <v>988</v>
      </c>
      <c r="F4091" s="232">
        <v>4</v>
      </c>
      <c r="G4091" s="232" t="s">
        <v>1311</v>
      </c>
      <c r="H4091" s="233">
        <v>1.7714000000000001</v>
      </c>
      <c r="I4091" s="233">
        <v>0</v>
      </c>
      <c r="J4091" s="233">
        <v>1.6787000000000001</v>
      </c>
      <c r="K4091" s="234">
        <v>7324</v>
      </c>
      <c r="L4091" s="233">
        <v>0.83609999999999995</v>
      </c>
      <c r="M4091" s="234">
        <v>14625</v>
      </c>
      <c r="N4091" s="233">
        <v>0</v>
      </c>
      <c r="O4091" s="233">
        <v>0</v>
      </c>
      <c r="P4091" s="233">
        <v>1.6422000000000001</v>
      </c>
      <c r="Q4091" s="234">
        <v>21479</v>
      </c>
      <c r="R4091" s="233">
        <v>0.81730000000000003</v>
      </c>
      <c r="S4091" s="234">
        <v>42811</v>
      </c>
      <c r="T4091" s="233">
        <v>0</v>
      </c>
      <c r="U4091" s="235">
        <f t="shared" si="441"/>
        <v>1293.1220000000001</v>
      </c>
      <c r="V4091" s="227">
        <f t="shared" si="442"/>
        <v>1225.451</v>
      </c>
      <c r="W4091" s="227">
        <f t="shared" si="443"/>
        <v>1220.6863333333333</v>
      </c>
      <c r="X4091" s="227">
        <f t="shared" si="446"/>
        <v>1218.75</v>
      </c>
      <c r="Y4091" s="227">
        <f t="shared" si="444"/>
        <v>1198.806</v>
      </c>
      <c r="Z4091" s="227">
        <f t="shared" si="445"/>
        <v>1193.267888888889</v>
      </c>
      <c r="AA4091" s="227">
        <f t="shared" si="447"/>
        <v>1189.1944444444443</v>
      </c>
    </row>
    <row r="4092" spans="2:27" s="219" customFormat="1" ht="13.5" hidden="1">
      <c r="B4092" s="232" t="s">
        <v>1110</v>
      </c>
      <c r="C4092" s="232" t="s">
        <v>891</v>
      </c>
      <c r="D4092" s="232" t="s">
        <v>968</v>
      </c>
      <c r="E4092" s="232" t="s">
        <v>988</v>
      </c>
      <c r="F4092" s="232">
        <v>8</v>
      </c>
      <c r="G4092" s="232" t="s">
        <v>1312</v>
      </c>
      <c r="H4092" s="233">
        <v>3.5632000000000001</v>
      </c>
      <c r="I4092" s="233">
        <v>0</v>
      </c>
      <c r="J4092" s="233">
        <v>3.3986000000000001</v>
      </c>
      <c r="K4092" s="234">
        <v>14833</v>
      </c>
      <c r="L4092" s="233">
        <v>1.6933</v>
      </c>
      <c r="M4092" s="234">
        <v>29625</v>
      </c>
      <c r="N4092" s="233">
        <v>0</v>
      </c>
      <c r="O4092" s="233">
        <v>0</v>
      </c>
      <c r="P4092" s="233">
        <v>3.3269000000000002</v>
      </c>
      <c r="Q4092" s="234">
        <v>43541</v>
      </c>
      <c r="R4092" s="233">
        <v>1.6568000000000001</v>
      </c>
      <c r="S4092" s="234">
        <v>86819</v>
      </c>
      <c r="T4092" s="233">
        <v>0</v>
      </c>
      <c r="U4092" s="235">
        <f t="shared" si="441"/>
        <v>2601.136</v>
      </c>
      <c r="V4092" s="227">
        <f t="shared" si="442"/>
        <v>2480.9780000000001</v>
      </c>
      <c r="W4092" s="227">
        <f t="shared" si="443"/>
        <v>2472.1923333333334</v>
      </c>
      <c r="X4092" s="227">
        <f t="shared" si="446"/>
        <v>2468.75</v>
      </c>
      <c r="Y4092" s="227">
        <f t="shared" si="444"/>
        <v>2428.6370000000002</v>
      </c>
      <c r="Z4092" s="227">
        <f t="shared" si="445"/>
        <v>2418.9362222222221</v>
      </c>
      <c r="AA4092" s="227">
        <f t="shared" si="447"/>
        <v>2411.6388888888887</v>
      </c>
    </row>
    <row r="4093" spans="2:27" s="219" customFormat="1" ht="13.5" hidden="1">
      <c r="B4093" s="232" t="s">
        <v>1110</v>
      </c>
      <c r="C4093" s="232" t="s">
        <v>896</v>
      </c>
      <c r="D4093" s="232" t="s">
        <v>968</v>
      </c>
      <c r="E4093" s="232" t="s">
        <v>988</v>
      </c>
      <c r="F4093" s="232">
        <v>4</v>
      </c>
      <c r="G4093" s="232" t="s">
        <v>1311</v>
      </c>
      <c r="H4093" s="233">
        <v>1.7816000000000001</v>
      </c>
      <c r="I4093" s="233">
        <v>0</v>
      </c>
      <c r="J4093" s="233">
        <v>1.6993</v>
      </c>
      <c r="K4093" s="234">
        <v>7417</v>
      </c>
      <c r="L4093" s="233">
        <v>0.84660000000000002</v>
      </c>
      <c r="M4093" s="234">
        <v>14812</v>
      </c>
      <c r="N4093" s="233">
        <v>0</v>
      </c>
      <c r="O4093" s="233">
        <v>0</v>
      </c>
      <c r="P4093" s="233">
        <v>1.6635</v>
      </c>
      <c r="Q4093" s="234">
        <v>21770</v>
      </c>
      <c r="R4093" s="233">
        <v>0.82840000000000003</v>
      </c>
      <c r="S4093" s="234">
        <v>43410</v>
      </c>
      <c r="T4093" s="233">
        <v>0</v>
      </c>
      <c r="U4093" s="235">
        <f t="shared" si="441"/>
        <v>1300.568</v>
      </c>
      <c r="V4093" s="227">
        <f t="shared" si="442"/>
        <v>1240.489</v>
      </c>
      <c r="W4093" s="227">
        <f t="shared" si="443"/>
        <v>1236.1013333333335</v>
      </c>
      <c r="X4093" s="227">
        <f t="shared" si="446"/>
        <v>1234.3333333333333</v>
      </c>
      <c r="Y4093" s="227">
        <f t="shared" si="444"/>
        <v>1214.355</v>
      </c>
      <c r="Z4093" s="227">
        <f t="shared" si="445"/>
        <v>1209.4542222222221</v>
      </c>
      <c r="AA4093" s="227">
        <f t="shared" si="447"/>
        <v>1205.8333333333333</v>
      </c>
    </row>
    <row r="4094" spans="2:27" s="219" customFormat="1" ht="13.5" hidden="1">
      <c r="B4094" s="232" t="s">
        <v>1110</v>
      </c>
      <c r="C4094" s="232" t="s">
        <v>897</v>
      </c>
      <c r="D4094" s="232" t="s">
        <v>968</v>
      </c>
      <c r="E4094" s="232" t="s">
        <v>988</v>
      </c>
      <c r="F4094" s="232">
        <v>8</v>
      </c>
      <c r="G4094" s="232" t="s">
        <v>1312</v>
      </c>
      <c r="H4094" s="233">
        <v>3.5215999999999998</v>
      </c>
      <c r="I4094" s="233">
        <v>0</v>
      </c>
      <c r="J4094" s="233">
        <v>3.3734000000000002</v>
      </c>
      <c r="K4094" s="234">
        <v>14728</v>
      </c>
      <c r="L4094" s="233">
        <v>1.6813</v>
      </c>
      <c r="M4094" s="234">
        <v>29419</v>
      </c>
      <c r="N4094" s="233">
        <v>0</v>
      </c>
      <c r="O4094" s="233">
        <v>0</v>
      </c>
      <c r="P4094" s="233">
        <v>3.3089</v>
      </c>
      <c r="Q4094" s="234">
        <v>43322</v>
      </c>
      <c r="R4094" s="233">
        <v>1.6485000000000001</v>
      </c>
      <c r="S4094" s="234">
        <v>86408</v>
      </c>
      <c r="T4094" s="233">
        <v>0</v>
      </c>
      <c r="U4094" s="235">
        <f t="shared" si="441"/>
        <v>2570.768</v>
      </c>
      <c r="V4094" s="227">
        <f t="shared" si="442"/>
        <v>2462.5820000000003</v>
      </c>
      <c r="W4094" s="227">
        <f t="shared" si="443"/>
        <v>2454.6823333333332</v>
      </c>
      <c r="X4094" s="227">
        <f t="shared" si="446"/>
        <v>2451.5833333333335</v>
      </c>
      <c r="Y4094" s="227">
        <f t="shared" si="444"/>
        <v>2415.4969999999998</v>
      </c>
      <c r="Z4094" s="227">
        <f t="shared" si="445"/>
        <v>2406.7938888888889</v>
      </c>
      <c r="AA4094" s="227">
        <f t="shared" si="447"/>
        <v>2400.2222222222222</v>
      </c>
    </row>
    <row r="4095" spans="2:27" s="219" customFormat="1" ht="13.5" hidden="1">
      <c r="B4095" s="232" t="s">
        <v>1110</v>
      </c>
      <c r="C4095" s="232" t="s">
        <v>903</v>
      </c>
      <c r="D4095" s="232" t="s">
        <v>968</v>
      </c>
      <c r="E4095" s="232" t="s">
        <v>988</v>
      </c>
      <c r="F4095" s="232">
        <v>4</v>
      </c>
      <c r="G4095" s="232" t="s">
        <v>1311</v>
      </c>
      <c r="H4095" s="233">
        <v>1.7607999999999999</v>
      </c>
      <c r="I4095" s="233">
        <v>0</v>
      </c>
      <c r="J4095" s="233">
        <v>1.6867000000000001</v>
      </c>
      <c r="K4095" s="234">
        <v>7364</v>
      </c>
      <c r="L4095" s="233">
        <v>0.8407</v>
      </c>
      <c r="M4095" s="234">
        <v>14710</v>
      </c>
      <c r="N4095" s="233">
        <v>0</v>
      </c>
      <c r="O4095" s="233">
        <v>0</v>
      </c>
      <c r="P4095" s="233">
        <v>1.6545000000000001</v>
      </c>
      <c r="Q4095" s="234">
        <v>21661</v>
      </c>
      <c r="R4095" s="233">
        <v>0.82420000000000004</v>
      </c>
      <c r="S4095" s="234">
        <v>43204</v>
      </c>
      <c r="T4095" s="233">
        <v>0</v>
      </c>
      <c r="U4095" s="235">
        <f t="shared" si="441"/>
        <v>1285.384</v>
      </c>
      <c r="V4095" s="227">
        <f t="shared" si="442"/>
        <v>1231.2910000000002</v>
      </c>
      <c r="W4095" s="227">
        <f t="shared" si="443"/>
        <v>1227.3776666666668</v>
      </c>
      <c r="X4095" s="227">
        <f t="shared" si="446"/>
        <v>1225.8333333333333</v>
      </c>
      <c r="Y4095" s="227">
        <f t="shared" si="444"/>
        <v>1207.7850000000001</v>
      </c>
      <c r="Z4095" s="227">
        <f t="shared" si="445"/>
        <v>1203.3604444444445</v>
      </c>
      <c r="AA4095" s="227">
        <f t="shared" si="447"/>
        <v>1200.1111111111111</v>
      </c>
    </row>
    <row r="4096" spans="2:27" s="219" customFormat="1" ht="13.5" hidden="1">
      <c r="B4096" s="232" t="s">
        <v>1110</v>
      </c>
      <c r="C4096" s="232" t="s">
        <v>1419</v>
      </c>
      <c r="D4096" s="232" t="s">
        <v>968</v>
      </c>
      <c r="E4096" s="232" t="s">
        <v>988</v>
      </c>
      <c r="F4096" s="232">
        <v>448</v>
      </c>
      <c r="G4096" s="232" t="s">
        <v>1420</v>
      </c>
      <c r="H4096" s="233">
        <v>452.07799999999997</v>
      </c>
      <c r="I4096" s="233">
        <v>0</v>
      </c>
      <c r="J4096" s="233">
        <v>350.97007000000002</v>
      </c>
      <c r="K4096" s="234">
        <v>1503385</v>
      </c>
      <c r="L4096" s="233">
        <v>171.61927</v>
      </c>
      <c r="M4096" s="234">
        <v>2979678</v>
      </c>
      <c r="N4096" s="233">
        <v>0</v>
      </c>
      <c r="O4096" s="233">
        <v>0</v>
      </c>
      <c r="P4096" s="233">
        <v>273.26091000000002</v>
      </c>
      <c r="Q4096" s="234">
        <v>3508253</v>
      </c>
      <c r="R4096" s="233">
        <v>133.49516</v>
      </c>
      <c r="S4096" s="234">
        <v>6892912</v>
      </c>
      <c r="T4096" s="233">
        <v>0</v>
      </c>
      <c r="U4096" s="235">
        <f t="shared" si="441"/>
        <v>330016.94</v>
      </c>
      <c r="V4096" s="227">
        <f t="shared" si="442"/>
        <v>256208.15110000002</v>
      </c>
      <c r="W4096" s="227">
        <f t="shared" si="443"/>
        <v>250564.15043333333</v>
      </c>
      <c r="X4096" s="227">
        <f t="shared" si="446"/>
        <v>248306.5</v>
      </c>
      <c r="Y4096" s="227">
        <f t="shared" si="444"/>
        <v>199480.46430000002</v>
      </c>
      <c r="Z4096" s="227">
        <f t="shared" si="445"/>
        <v>194902.93902222221</v>
      </c>
      <c r="AA4096" s="227">
        <f t="shared" si="447"/>
        <v>191469.77777777778</v>
      </c>
    </row>
    <row r="4097" spans="2:27" s="219" customFormat="1" ht="13.5" hidden="1">
      <c r="B4097" s="232" t="s">
        <v>1110</v>
      </c>
      <c r="C4097" s="232" t="s">
        <v>1421</v>
      </c>
      <c r="D4097" s="232" t="s">
        <v>968</v>
      </c>
      <c r="E4097" s="232" t="s">
        <v>988</v>
      </c>
      <c r="F4097" s="232">
        <v>448</v>
      </c>
      <c r="G4097" s="232" t="s">
        <v>1422</v>
      </c>
      <c r="H4097" s="233">
        <v>254.47499999999999</v>
      </c>
      <c r="I4097" s="233">
        <v>0</v>
      </c>
      <c r="J4097" s="233">
        <v>229.19820999999999</v>
      </c>
      <c r="K4097" s="234">
        <v>995422</v>
      </c>
      <c r="L4097" s="233">
        <v>113.63267</v>
      </c>
      <c r="M4097" s="234">
        <v>1984072</v>
      </c>
      <c r="N4097" s="233">
        <v>0</v>
      </c>
      <c r="O4097" s="233">
        <v>0</v>
      </c>
      <c r="P4097" s="233">
        <v>209.77107000000001</v>
      </c>
      <c r="Q4097" s="234">
        <v>2735793</v>
      </c>
      <c r="R4097" s="233">
        <v>104.10172</v>
      </c>
      <c r="S4097" s="234">
        <v>5440688</v>
      </c>
      <c r="T4097" s="233">
        <v>0</v>
      </c>
      <c r="U4097" s="235">
        <f t="shared" si="441"/>
        <v>185766.75</v>
      </c>
      <c r="V4097" s="227">
        <f t="shared" si="442"/>
        <v>167314.69329999998</v>
      </c>
      <c r="W4097" s="227">
        <f t="shared" si="443"/>
        <v>165903.68243333334</v>
      </c>
      <c r="X4097" s="227">
        <f t="shared" si="446"/>
        <v>165339.33333333334</v>
      </c>
      <c r="Y4097" s="227">
        <f t="shared" si="444"/>
        <v>153132.8811</v>
      </c>
      <c r="Z4097" s="227">
        <f t="shared" si="445"/>
        <v>151988.5056</v>
      </c>
      <c r="AA4097" s="227">
        <f t="shared" si="447"/>
        <v>151130.22222222222</v>
      </c>
    </row>
    <row r="4098" spans="2:27" s="219" customFormat="1" ht="13.5" hidden="1">
      <c r="B4098" s="232" t="s">
        <v>1110</v>
      </c>
      <c r="C4098" s="232" t="s">
        <v>1423</v>
      </c>
      <c r="D4098" s="232" t="s">
        <v>968</v>
      </c>
      <c r="E4098" s="232" t="s">
        <v>988</v>
      </c>
      <c r="F4098" s="232">
        <v>224</v>
      </c>
      <c r="G4098" s="232" t="s">
        <v>1422</v>
      </c>
      <c r="H4098" s="233">
        <v>150.28360000000001</v>
      </c>
      <c r="I4098" s="233">
        <v>0</v>
      </c>
      <c r="J4098" s="233">
        <v>128.80115000000001</v>
      </c>
      <c r="K4098" s="234">
        <v>556954</v>
      </c>
      <c r="L4098" s="233">
        <v>63.579210000000003</v>
      </c>
      <c r="M4098" s="234">
        <v>1108152</v>
      </c>
      <c r="N4098" s="233">
        <v>0</v>
      </c>
      <c r="O4098" s="233">
        <v>0</v>
      </c>
      <c r="P4098" s="233">
        <v>112.29025</v>
      </c>
      <c r="Q4098" s="234">
        <v>1457987</v>
      </c>
      <c r="R4098" s="233">
        <v>55.478969999999997</v>
      </c>
      <c r="S4098" s="234">
        <v>2889714</v>
      </c>
      <c r="T4098" s="233">
        <v>0</v>
      </c>
      <c r="U4098" s="235">
        <f t="shared" si="441"/>
        <v>109707.02800000001</v>
      </c>
      <c r="V4098" s="227">
        <f t="shared" si="442"/>
        <v>94024.839500000002</v>
      </c>
      <c r="W4098" s="227">
        <f t="shared" si="443"/>
        <v>92825.656633333332</v>
      </c>
      <c r="X4098" s="227">
        <f t="shared" si="446"/>
        <v>92346</v>
      </c>
      <c r="Y4098" s="227">
        <f t="shared" si="444"/>
        <v>81971.882500000007</v>
      </c>
      <c r="Z4098" s="227">
        <f t="shared" si="445"/>
        <v>80999.286988888896</v>
      </c>
      <c r="AA4098" s="227">
        <f t="shared" si="447"/>
        <v>80269.833333333328</v>
      </c>
    </row>
    <row r="4099" spans="2:27" s="219" customFormat="1" ht="13.5" hidden="1">
      <c r="B4099" s="232" t="s">
        <v>1110</v>
      </c>
      <c r="C4099" s="232" t="s">
        <v>904</v>
      </c>
      <c r="D4099" s="232" t="s">
        <v>968</v>
      </c>
      <c r="E4099" s="232" t="s">
        <v>988</v>
      </c>
      <c r="F4099" s="232">
        <v>64</v>
      </c>
      <c r="G4099" s="232" t="s">
        <v>1424</v>
      </c>
      <c r="H4099" s="233">
        <v>36.615000000000002</v>
      </c>
      <c r="I4099" s="233">
        <v>0</v>
      </c>
      <c r="J4099" s="233">
        <v>32.902999999999999</v>
      </c>
      <c r="K4099" s="234">
        <v>142871</v>
      </c>
      <c r="L4099" s="233">
        <v>16.309999999999999</v>
      </c>
      <c r="M4099" s="234">
        <v>284748</v>
      </c>
      <c r="N4099" s="233">
        <v>0</v>
      </c>
      <c r="O4099" s="233">
        <v>0</v>
      </c>
      <c r="P4099" s="233">
        <v>30.053000000000001</v>
      </c>
      <c r="Q4099" s="234">
        <v>391874</v>
      </c>
      <c r="R4099" s="233">
        <v>14.912000000000001</v>
      </c>
      <c r="S4099" s="234">
        <v>779209</v>
      </c>
      <c r="T4099" s="233">
        <v>0</v>
      </c>
      <c r="U4099" s="235">
        <f t="shared" si="441"/>
        <v>26728.95</v>
      </c>
      <c r="V4099" s="227">
        <f t="shared" si="442"/>
        <v>24019.19</v>
      </c>
      <c r="W4099" s="227">
        <f t="shared" si="443"/>
        <v>23812.216666666667</v>
      </c>
      <c r="X4099" s="227">
        <f t="shared" si="446"/>
        <v>23729</v>
      </c>
      <c r="Y4099" s="227">
        <f t="shared" si="444"/>
        <v>21938.690000000002</v>
      </c>
      <c r="Z4099" s="227">
        <f t="shared" si="445"/>
        <v>21771.148888888889</v>
      </c>
      <c r="AA4099" s="227">
        <f t="shared" si="447"/>
        <v>21644.694444444445</v>
      </c>
    </row>
    <row r="4100" spans="2:27" s="219" customFormat="1" ht="13.5" hidden="1">
      <c r="B4100" s="232" t="s">
        <v>1110</v>
      </c>
      <c r="C4100" s="232" t="s">
        <v>905</v>
      </c>
      <c r="D4100" s="232" t="s">
        <v>968</v>
      </c>
      <c r="E4100" s="232" t="s">
        <v>988</v>
      </c>
      <c r="F4100" s="232">
        <v>128</v>
      </c>
      <c r="G4100" s="232" t="s">
        <v>1425</v>
      </c>
      <c r="H4100" s="233">
        <v>73.228999999999999</v>
      </c>
      <c r="I4100" s="233">
        <v>0</v>
      </c>
      <c r="J4100" s="233">
        <v>65.805999999999997</v>
      </c>
      <c r="K4100" s="234">
        <v>285742</v>
      </c>
      <c r="L4100" s="233">
        <v>32.619</v>
      </c>
      <c r="M4100" s="234">
        <v>569496</v>
      </c>
      <c r="N4100" s="233">
        <v>0</v>
      </c>
      <c r="O4100" s="233">
        <v>0</v>
      </c>
      <c r="P4100" s="233">
        <v>60.106999999999999</v>
      </c>
      <c r="Q4100" s="234">
        <v>783735</v>
      </c>
      <c r="R4100" s="233">
        <v>29.821999999999999</v>
      </c>
      <c r="S4100" s="234">
        <v>1558393</v>
      </c>
      <c r="T4100" s="233">
        <v>0</v>
      </c>
      <c r="U4100" s="235">
        <f t="shared" ref="U4100:U4163" si="448">H4100*hour_M</f>
        <v>53457.17</v>
      </c>
      <c r="V4100" s="227">
        <f t="shared" ref="V4100:V4163" si="449">J4100*hour_M</f>
        <v>48038.38</v>
      </c>
      <c r="W4100" s="227">
        <f t="shared" ref="W4100:W4163" si="450">K4100/12+L4100*hour_M</f>
        <v>47623.703333333331</v>
      </c>
      <c r="X4100" s="227">
        <f t="shared" si="446"/>
        <v>47458</v>
      </c>
      <c r="Y4100" s="227">
        <f t="shared" ref="Y4100:Y4163" si="451">P4100*hour_M</f>
        <v>43878.11</v>
      </c>
      <c r="Z4100" s="227">
        <f t="shared" ref="Z4100:Z4163" si="452">Q4100/36+R4100*hour_M</f>
        <v>43540.476666666669</v>
      </c>
      <c r="AA4100" s="227">
        <f t="shared" si="447"/>
        <v>43288.694444444445</v>
      </c>
    </row>
    <row r="4101" spans="2:27" s="219" customFormat="1" ht="13.5" hidden="1">
      <c r="B4101" s="232" t="s">
        <v>1110</v>
      </c>
      <c r="C4101" s="232" t="s">
        <v>906</v>
      </c>
      <c r="D4101" s="232" t="s">
        <v>968</v>
      </c>
      <c r="E4101" s="232" t="s">
        <v>988</v>
      </c>
      <c r="F4101" s="232">
        <v>64</v>
      </c>
      <c r="G4101" s="232" t="s">
        <v>1425</v>
      </c>
      <c r="H4101" s="233">
        <v>46.287999999999997</v>
      </c>
      <c r="I4101" s="233">
        <v>0</v>
      </c>
      <c r="J4101" s="233">
        <v>38.863</v>
      </c>
      <c r="K4101" s="234">
        <v>167735</v>
      </c>
      <c r="L4101" s="233">
        <v>19.148</v>
      </c>
      <c r="M4101" s="234">
        <v>333482</v>
      </c>
      <c r="N4101" s="233">
        <v>0</v>
      </c>
      <c r="O4101" s="233">
        <v>0</v>
      </c>
      <c r="P4101" s="233">
        <v>33.162999999999997</v>
      </c>
      <c r="Q4101" s="234">
        <v>429703</v>
      </c>
      <c r="R4101" s="233">
        <v>16.350999999999999</v>
      </c>
      <c r="S4101" s="234">
        <v>850327</v>
      </c>
      <c r="T4101" s="233">
        <v>0</v>
      </c>
      <c r="U4101" s="235">
        <f t="shared" si="448"/>
        <v>33790.239999999998</v>
      </c>
      <c r="V4101" s="227">
        <f t="shared" si="449"/>
        <v>28369.989999999998</v>
      </c>
      <c r="W4101" s="227">
        <f t="shared" si="450"/>
        <v>27955.956666666665</v>
      </c>
      <c r="X4101" s="227">
        <f t="shared" ref="X4101:X4164" si="453">M4101/12</f>
        <v>27790.166666666668</v>
      </c>
      <c r="Y4101" s="227">
        <f t="shared" si="451"/>
        <v>24208.989999999998</v>
      </c>
      <c r="Z4101" s="227">
        <f t="shared" si="452"/>
        <v>23872.424444444445</v>
      </c>
      <c r="AA4101" s="227">
        <f t="shared" ref="AA4101:AA4164" si="454">S4101/36</f>
        <v>23620.194444444445</v>
      </c>
    </row>
    <row r="4102" spans="2:27" s="219" customFormat="1" ht="13.5" hidden="1">
      <c r="B4102" s="232" t="s">
        <v>1110</v>
      </c>
      <c r="C4102" s="232" t="s">
        <v>907</v>
      </c>
      <c r="D4102" s="232" t="s">
        <v>968</v>
      </c>
      <c r="E4102" s="232" t="s">
        <v>988</v>
      </c>
      <c r="F4102" s="232">
        <v>8</v>
      </c>
      <c r="G4102" s="232" t="s">
        <v>1353</v>
      </c>
      <c r="H4102" s="233">
        <v>5.7859999999999996</v>
      </c>
      <c r="I4102" s="233">
        <v>0</v>
      </c>
      <c r="J4102" s="233">
        <v>4.8579999999999997</v>
      </c>
      <c r="K4102" s="234">
        <v>20967</v>
      </c>
      <c r="L4102" s="233">
        <v>2.3929999999999998</v>
      </c>
      <c r="M4102" s="234">
        <v>41685</v>
      </c>
      <c r="N4102" s="233">
        <v>0</v>
      </c>
      <c r="O4102" s="233">
        <v>0</v>
      </c>
      <c r="P4102" s="233">
        <v>4.1449999999999996</v>
      </c>
      <c r="Q4102" s="234">
        <v>53713</v>
      </c>
      <c r="R4102" s="233">
        <v>2.044</v>
      </c>
      <c r="S4102" s="234">
        <v>106291</v>
      </c>
      <c r="T4102" s="233">
        <v>0</v>
      </c>
      <c r="U4102" s="235">
        <f t="shared" si="448"/>
        <v>4223.78</v>
      </c>
      <c r="V4102" s="227">
        <f t="shared" si="449"/>
        <v>3546.3399999999997</v>
      </c>
      <c r="W4102" s="227">
        <f t="shared" si="450"/>
        <v>3494.14</v>
      </c>
      <c r="X4102" s="227">
        <f t="shared" si="453"/>
        <v>3473.75</v>
      </c>
      <c r="Y4102" s="227">
        <f t="shared" si="451"/>
        <v>3025.85</v>
      </c>
      <c r="Z4102" s="227">
        <f t="shared" si="452"/>
        <v>2984.1477777777782</v>
      </c>
      <c r="AA4102" s="227">
        <f t="shared" si="454"/>
        <v>2952.5277777777778</v>
      </c>
    </row>
    <row r="4103" spans="2:27" s="219" customFormat="1" ht="13.5" hidden="1">
      <c r="B4103" s="232" t="s">
        <v>1110</v>
      </c>
      <c r="C4103" s="232" t="s">
        <v>908</v>
      </c>
      <c r="D4103" s="232" t="s">
        <v>968</v>
      </c>
      <c r="E4103" s="232" t="s">
        <v>988</v>
      </c>
      <c r="F4103" s="232">
        <v>128</v>
      </c>
      <c r="G4103" s="232" t="s">
        <v>1426</v>
      </c>
      <c r="H4103" s="233">
        <v>92.575999999999993</v>
      </c>
      <c r="I4103" s="233">
        <v>0</v>
      </c>
      <c r="J4103" s="233">
        <v>77.727000000000004</v>
      </c>
      <c r="K4103" s="234">
        <v>335471</v>
      </c>
      <c r="L4103" s="233">
        <v>38.295999999999999</v>
      </c>
      <c r="M4103" s="234">
        <v>666964</v>
      </c>
      <c r="N4103" s="233">
        <v>0</v>
      </c>
      <c r="O4103" s="233">
        <v>0</v>
      </c>
      <c r="P4103" s="233">
        <v>66.325000000000003</v>
      </c>
      <c r="Q4103" s="234">
        <v>859406</v>
      </c>
      <c r="R4103" s="233">
        <v>32.701999999999998</v>
      </c>
      <c r="S4103" s="234">
        <v>1700653</v>
      </c>
      <c r="T4103" s="233">
        <v>0</v>
      </c>
      <c r="U4103" s="235">
        <f t="shared" si="448"/>
        <v>67580.479999999996</v>
      </c>
      <c r="V4103" s="227">
        <f t="shared" si="449"/>
        <v>56740.710000000006</v>
      </c>
      <c r="W4103" s="227">
        <f t="shared" si="450"/>
        <v>55911.996666666666</v>
      </c>
      <c r="X4103" s="227">
        <f t="shared" si="453"/>
        <v>55580.333333333336</v>
      </c>
      <c r="Y4103" s="227">
        <f t="shared" si="451"/>
        <v>48417.25</v>
      </c>
      <c r="Z4103" s="227">
        <f t="shared" si="452"/>
        <v>47744.84888888889</v>
      </c>
      <c r="AA4103" s="227">
        <f t="shared" si="454"/>
        <v>47240.361111111109</v>
      </c>
    </row>
    <row r="4104" spans="2:27" s="219" customFormat="1" ht="13.5" hidden="1">
      <c r="B4104" s="232" t="s">
        <v>1110</v>
      </c>
      <c r="C4104" s="232" t="s">
        <v>909</v>
      </c>
      <c r="D4104" s="232" t="s">
        <v>968</v>
      </c>
      <c r="E4104" s="232" t="s">
        <v>988</v>
      </c>
      <c r="F4104" s="232">
        <v>16</v>
      </c>
      <c r="G4104" s="232" t="s">
        <v>1355</v>
      </c>
      <c r="H4104" s="233">
        <v>11.571999999999999</v>
      </c>
      <c r="I4104" s="233">
        <v>0</v>
      </c>
      <c r="J4104" s="233">
        <v>9.7159999999999993</v>
      </c>
      <c r="K4104" s="234">
        <v>41934</v>
      </c>
      <c r="L4104" s="233">
        <v>4.7869999999999999</v>
      </c>
      <c r="M4104" s="234">
        <v>83371</v>
      </c>
      <c r="N4104" s="233">
        <v>0</v>
      </c>
      <c r="O4104" s="233">
        <v>0</v>
      </c>
      <c r="P4104" s="233">
        <v>8.2910000000000004</v>
      </c>
      <c r="Q4104" s="234">
        <v>107426</v>
      </c>
      <c r="R4104" s="233">
        <v>4.0880000000000001</v>
      </c>
      <c r="S4104" s="234">
        <v>212582</v>
      </c>
      <c r="T4104" s="233">
        <v>0</v>
      </c>
      <c r="U4104" s="235">
        <f t="shared" si="448"/>
        <v>8447.56</v>
      </c>
      <c r="V4104" s="227">
        <f t="shared" si="449"/>
        <v>7092.6799999999994</v>
      </c>
      <c r="W4104" s="227">
        <f t="shared" si="450"/>
        <v>6989.01</v>
      </c>
      <c r="X4104" s="227">
        <f t="shared" si="453"/>
        <v>6947.583333333333</v>
      </c>
      <c r="Y4104" s="227">
        <f t="shared" si="451"/>
        <v>6052.43</v>
      </c>
      <c r="Z4104" s="227">
        <f t="shared" si="452"/>
        <v>5968.2955555555563</v>
      </c>
      <c r="AA4104" s="227">
        <f t="shared" si="454"/>
        <v>5905.0555555555557</v>
      </c>
    </row>
    <row r="4105" spans="2:27" s="219" customFormat="1" ht="13.5" hidden="1">
      <c r="B4105" s="232" t="s">
        <v>1110</v>
      </c>
      <c r="C4105" s="232" t="s">
        <v>910</v>
      </c>
      <c r="D4105" s="232" t="s">
        <v>968</v>
      </c>
      <c r="E4105" s="232" t="s">
        <v>988</v>
      </c>
      <c r="F4105" s="232">
        <v>32</v>
      </c>
      <c r="G4105" s="232" t="s">
        <v>1424</v>
      </c>
      <c r="H4105" s="233">
        <v>23.143999999999998</v>
      </c>
      <c r="I4105" s="233">
        <v>0</v>
      </c>
      <c r="J4105" s="233">
        <v>19.431999999999999</v>
      </c>
      <c r="K4105" s="234">
        <v>83868</v>
      </c>
      <c r="L4105" s="233">
        <v>9.5739999999999998</v>
      </c>
      <c r="M4105" s="234">
        <v>166741</v>
      </c>
      <c r="N4105" s="233">
        <v>0</v>
      </c>
      <c r="O4105" s="233">
        <v>0</v>
      </c>
      <c r="P4105" s="233">
        <v>16.581</v>
      </c>
      <c r="Q4105" s="234">
        <v>214851</v>
      </c>
      <c r="R4105" s="233">
        <v>8.1750000000000007</v>
      </c>
      <c r="S4105" s="234">
        <v>425163</v>
      </c>
      <c r="T4105" s="233">
        <v>0</v>
      </c>
      <c r="U4105" s="235">
        <f t="shared" si="448"/>
        <v>16895.12</v>
      </c>
      <c r="V4105" s="227">
        <f t="shared" si="449"/>
        <v>14185.359999999999</v>
      </c>
      <c r="W4105" s="227">
        <f t="shared" si="450"/>
        <v>13978.02</v>
      </c>
      <c r="X4105" s="227">
        <f t="shared" si="453"/>
        <v>13895.083333333334</v>
      </c>
      <c r="Y4105" s="227">
        <f t="shared" si="451"/>
        <v>12104.13</v>
      </c>
      <c r="Z4105" s="227">
        <f t="shared" si="452"/>
        <v>11935.833333333334</v>
      </c>
      <c r="AA4105" s="227">
        <f t="shared" si="454"/>
        <v>11810.083333333334</v>
      </c>
    </row>
    <row r="4106" spans="2:27" s="219" customFormat="1" ht="13.5" hidden="1">
      <c r="B4106" s="232" t="s">
        <v>1110</v>
      </c>
      <c r="C4106" s="232" t="s">
        <v>911</v>
      </c>
      <c r="D4106" s="232" t="s">
        <v>968</v>
      </c>
      <c r="E4106" s="232" t="s">
        <v>988</v>
      </c>
      <c r="F4106" s="232">
        <v>4</v>
      </c>
      <c r="G4106" s="232" t="s">
        <v>1352</v>
      </c>
      <c r="H4106" s="233">
        <v>2.8929999999999998</v>
      </c>
      <c r="I4106" s="233">
        <v>0</v>
      </c>
      <c r="J4106" s="233">
        <v>2.4289999999999998</v>
      </c>
      <c r="K4106" s="234">
        <v>10483</v>
      </c>
      <c r="L4106" s="233">
        <v>1.1970000000000001</v>
      </c>
      <c r="M4106" s="234">
        <v>20843</v>
      </c>
      <c r="N4106" s="233">
        <v>0</v>
      </c>
      <c r="O4106" s="233">
        <v>0</v>
      </c>
      <c r="P4106" s="233">
        <v>2.073</v>
      </c>
      <c r="Q4106" s="234">
        <v>26856</v>
      </c>
      <c r="R4106" s="233">
        <v>1.022</v>
      </c>
      <c r="S4106" s="234">
        <v>53145</v>
      </c>
      <c r="T4106" s="233">
        <v>0</v>
      </c>
      <c r="U4106" s="235">
        <f t="shared" si="448"/>
        <v>2111.89</v>
      </c>
      <c r="V4106" s="227">
        <f t="shared" si="449"/>
        <v>1773.1699999999998</v>
      </c>
      <c r="W4106" s="227">
        <f t="shared" si="450"/>
        <v>1747.3933333333334</v>
      </c>
      <c r="X4106" s="227">
        <f t="shared" si="453"/>
        <v>1736.9166666666667</v>
      </c>
      <c r="Y4106" s="227">
        <f t="shared" si="451"/>
        <v>1513.29</v>
      </c>
      <c r="Z4106" s="227">
        <f t="shared" si="452"/>
        <v>1492.06</v>
      </c>
      <c r="AA4106" s="227">
        <f t="shared" si="454"/>
        <v>1476.25</v>
      </c>
    </row>
    <row r="4107" spans="2:27" s="219" customFormat="1" ht="13.5" hidden="1">
      <c r="B4107" s="232" t="s">
        <v>1110</v>
      </c>
      <c r="C4107" s="232" t="s">
        <v>1427</v>
      </c>
      <c r="D4107" s="232" t="s">
        <v>968</v>
      </c>
      <c r="E4107" s="232" t="s">
        <v>988</v>
      </c>
      <c r="F4107" s="232">
        <v>64</v>
      </c>
      <c r="G4107" s="232" t="s">
        <v>1369</v>
      </c>
      <c r="H4107" s="233">
        <v>36.6145</v>
      </c>
      <c r="I4107" s="233">
        <v>0</v>
      </c>
      <c r="J4107" s="233">
        <v>32.894260000000003</v>
      </c>
      <c r="K4107" s="234">
        <v>142836</v>
      </c>
      <c r="L4107" s="233">
        <v>16.30546</v>
      </c>
      <c r="M4107" s="234">
        <v>284679</v>
      </c>
      <c r="N4107" s="233">
        <v>0</v>
      </c>
      <c r="O4107" s="233">
        <v>0</v>
      </c>
      <c r="P4107" s="233">
        <v>30.045909999999999</v>
      </c>
      <c r="Q4107" s="234">
        <v>391784</v>
      </c>
      <c r="R4107" s="233">
        <v>14.90807</v>
      </c>
      <c r="S4107" s="234">
        <v>779039</v>
      </c>
      <c r="T4107" s="233">
        <v>0</v>
      </c>
      <c r="U4107" s="235">
        <f t="shared" si="448"/>
        <v>26728.584999999999</v>
      </c>
      <c r="V4107" s="227">
        <f t="shared" si="449"/>
        <v>24012.809800000003</v>
      </c>
      <c r="W4107" s="227">
        <f t="shared" si="450"/>
        <v>23805.985800000002</v>
      </c>
      <c r="X4107" s="227">
        <f t="shared" si="453"/>
        <v>23723.25</v>
      </c>
      <c r="Y4107" s="227">
        <f t="shared" si="451"/>
        <v>21933.514299999999</v>
      </c>
      <c r="Z4107" s="227">
        <f t="shared" si="452"/>
        <v>21765.779988888891</v>
      </c>
      <c r="AA4107" s="227">
        <f t="shared" si="454"/>
        <v>21639.972222222223</v>
      </c>
    </row>
    <row r="4108" spans="2:27" s="219" customFormat="1" ht="13.5" hidden="1">
      <c r="B4108" s="232" t="s">
        <v>1110</v>
      </c>
      <c r="C4108" s="232" t="s">
        <v>1428</v>
      </c>
      <c r="D4108" s="232" t="s">
        <v>968</v>
      </c>
      <c r="E4108" s="232" t="s">
        <v>988</v>
      </c>
      <c r="F4108" s="232">
        <v>96</v>
      </c>
      <c r="G4108" s="232" t="s">
        <v>1429</v>
      </c>
      <c r="H4108" s="233">
        <v>54.921750000000003</v>
      </c>
      <c r="I4108" s="233">
        <v>0</v>
      </c>
      <c r="J4108" s="233">
        <v>49.341389999999997</v>
      </c>
      <c r="K4108" s="234">
        <v>214254</v>
      </c>
      <c r="L4108" s="233">
        <v>24.458179999999999</v>
      </c>
      <c r="M4108" s="234">
        <v>427018</v>
      </c>
      <c r="N4108" s="233">
        <v>0</v>
      </c>
      <c r="O4108" s="233">
        <v>0</v>
      </c>
      <c r="P4108" s="233">
        <v>45.068860000000001</v>
      </c>
      <c r="Q4108" s="234">
        <v>587676</v>
      </c>
      <c r="R4108" s="233">
        <v>22.362100000000002</v>
      </c>
      <c r="S4108" s="234">
        <v>1168559</v>
      </c>
      <c r="T4108" s="233">
        <v>0</v>
      </c>
      <c r="U4108" s="235">
        <f t="shared" si="448"/>
        <v>40092.877500000002</v>
      </c>
      <c r="V4108" s="227">
        <f t="shared" si="449"/>
        <v>36019.214699999997</v>
      </c>
      <c r="W4108" s="227">
        <f t="shared" si="450"/>
        <v>35708.971399999995</v>
      </c>
      <c r="X4108" s="227">
        <f t="shared" si="453"/>
        <v>35584.833333333336</v>
      </c>
      <c r="Y4108" s="227">
        <f t="shared" si="451"/>
        <v>32900.267800000001</v>
      </c>
      <c r="Z4108" s="227">
        <f t="shared" si="452"/>
        <v>32648.666333333334</v>
      </c>
      <c r="AA4108" s="227">
        <f t="shared" si="454"/>
        <v>32459.972222222223</v>
      </c>
    </row>
    <row r="4109" spans="2:27" s="219" customFormat="1" ht="13.5" hidden="1">
      <c r="B4109" s="232" t="s">
        <v>1110</v>
      </c>
      <c r="C4109" s="232" t="s">
        <v>1430</v>
      </c>
      <c r="D4109" s="232" t="s">
        <v>968</v>
      </c>
      <c r="E4109" s="232" t="s">
        <v>988</v>
      </c>
      <c r="F4109" s="232">
        <v>128</v>
      </c>
      <c r="G4109" s="232" t="s">
        <v>1431</v>
      </c>
      <c r="H4109" s="233">
        <v>73.228999999999999</v>
      </c>
      <c r="I4109" s="233">
        <v>0</v>
      </c>
      <c r="J4109" s="233">
        <v>65.788520000000005</v>
      </c>
      <c r="K4109" s="234">
        <v>285672</v>
      </c>
      <c r="L4109" s="233">
        <v>32.610909999999997</v>
      </c>
      <c r="M4109" s="234">
        <v>569358</v>
      </c>
      <c r="N4109" s="233">
        <v>0</v>
      </c>
      <c r="O4109" s="233">
        <v>0</v>
      </c>
      <c r="P4109" s="233">
        <v>60.091819999999998</v>
      </c>
      <c r="Q4109" s="234">
        <v>783568</v>
      </c>
      <c r="R4109" s="233">
        <v>29.816140000000001</v>
      </c>
      <c r="S4109" s="234">
        <v>1558079</v>
      </c>
      <c r="T4109" s="233">
        <v>0</v>
      </c>
      <c r="U4109" s="235">
        <f t="shared" si="448"/>
        <v>53457.17</v>
      </c>
      <c r="V4109" s="227">
        <f t="shared" si="449"/>
        <v>48025.619600000005</v>
      </c>
      <c r="W4109" s="227">
        <f t="shared" si="450"/>
        <v>47611.964299999992</v>
      </c>
      <c r="X4109" s="227">
        <f t="shared" si="453"/>
        <v>47446.5</v>
      </c>
      <c r="Y4109" s="227">
        <f t="shared" si="451"/>
        <v>43867.028599999998</v>
      </c>
      <c r="Z4109" s="227">
        <f t="shared" si="452"/>
        <v>43531.559977777782</v>
      </c>
      <c r="AA4109" s="227">
        <f t="shared" si="454"/>
        <v>43279.972222222219</v>
      </c>
    </row>
    <row r="4110" spans="2:27" s="219" customFormat="1" ht="13.5" hidden="1">
      <c r="B4110" s="232" t="s">
        <v>1110</v>
      </c>
      <c r="C4110" s="232" t="s">
        <v>1432</v>
      </c>
      <c r="D4110" s="232" t="s">
        <v>968</v>
      </c>
      <c r="E4110" s="232" t="s">
        <v>988</v>
      </c>
      <c r="F4110" s="232">
        <v>128</v>
      </c>
      <c r="G4110" s="232" t="s">
        <v>1431</v>
      </c>
      <c r="H4110" s="233">
        <v>73.228999999999999</v>
      </c>
      <c r="I4110" s="233">
        <v>0</v>
      </c>
      <c r="J4110" s="233">
        <v>65.788520000000005</v>
      </c>
      <c r="K4110" s="234">
        <v>285672</v>
      </c>
      <c r="L4110" s="233">
        <v>32.610909999999997</v>
      </c>
      <c r="M4110" s="234">
        <v>569358</v>
      </c>
      <c r="N4110" s="233">
        <v>0</v>
      </c>
      <c r="O4110" s="233">
        <v>0</v>
      </c>
      <c r="P4110" s="233">
        <v>60.091819999999998</v>
      </c>
      <c r="Q4110" s="234">
        <v>783568</v>
      </c>
      <c r="R4110" s="233">
        <v>29.816140000000001</v>
      </c>
      <c r="S4110" s="234">
        <v>1558079</v>
      </c>
      <c r="T4110" s="233">
        <v>0</v>
      </c>
      <c r="U4110" s="235">
        <f t="shared" si="448"/>
        <v>53457.17</v>
      </c>
      <c r="V4110" s="227">
        <f t="shared" si="449"/>
        <v>48025.619600000005</v>
      </c>
      <c r="W4110" s="227">
        <f t="shared" si="450"/>
        <v>47611.964299999992</v>
      </c>
      <c r="X4110" s="227">
        <f t="shared" si="453"/>
        <v>47446.5</v>
      </c>
      <c r="Y4110" s="227">
        <f t="shared" si="451"/>
        <v>43867.028599999998</v>
      </c>
      <c r="Z4110" s="227">
        <f t="shared" si="452"/>
        <v>43531.559977777782</v>
      </c>
      <c r="AA4110" s="227">
        <f t="shared" si="454"/>
        <v>43279.972222222219</v>
      </c>
    </row>
    <row r="4111" spans="2:27" s="219" customFormat="1" ht="13.5" hidden="1">
      <c r="B4111" s="232" t="s">
        <v>1110</v>
      </c>
      <c r="C4111" s="232" t="s">
        <v>1433</v>
      </c>
      <c r="D4111" s="232" t="s">
        <v>968</v>
      </c>
      <c r="E4111" s="232" t="s">
        <v>988</v>
      </c>
      <c r="F4111" s="232">
        <v>64</v>
      </c>
      <c r="G4111" s="232" t="s">
        <v>1431</v>
      </c>
      <c r="H4111" s="233">
        <v>46.284999999999997</v>
      </c>
      <c r="I4111" s="233">
        <v>0</v>
      </c>
      <c r="J4111" s="233">
        <v>38.844520000000003</v>
      </c>
      <c r="K4111" s="234">
        <v>167657</v>
      </c>
      <c r="L4111" s="233">
        <v>19.138909999999999</v>
      </c>
      <c r="M4111" s="234">
        <v>333328</v>
      </c>
      <c r="N4111" s="233">
        <v>0</v>
      </c>
      <c r="O4111" s="233">
        <v>0</v>
      </c>
      <c r="P4111" s="233">
        <v>33.147820000000003</v>
      </c>
      <c r="Q4111" s="234">
        <v>429524</v>
      </c>
      <c r="R4111" s="233">
        <v>16.344139999999999</v>
      </c>
      <c r="S4111" s="234">
        <v>849990</v>
      </c>
      <c r="T4111" s="233">
        <v>0</v>
      </c>
      <c r="U4111" s="235">
        <f t="shared" si="448"/>
        <v>33788.049999999996</v>
      </c>
      <c r="V4111" s="227">
        <f t="shared" si="449"/>
        <v>28356.499600000003</v>
      </c>
      <c r="W4111" s="227">
        <f t="shared" si="450"/>
        <v>27942.820966666666</v>
      </c>
      <c r="X4111" s="227">
        <f t="shared" si="453"/>
        <v>27777.333333333332</v>
      </c>
      <c r="Y4111" s="227">
        <f t="shared" si="451"/>
        <v>24197.908600000002</v>
      </c>
      <c r="Z4111" s="227">
        <f t="shared" si="452"/>
        <v>23862.444422222223</v>
      </c>
      <c r="AA4111" s="227">
        <f t="shared" si="454"/>
        <v>23610.833333333332</v>
      </c>
    </row>
    <row r="4112" spans="2:27" s="219" customFormat="1" ht="13.5" hidden="1">
      <c r="B4112" s="232" t="s">
        <v>1110</v>
      </c>
      <c r="C4112" s="232" t="s">
        <v>1434</v>
      </c>
      <c r="D4112" s="232" t="s">
        <v>968</v>
      </c>
      <c r="E4112" s="232" t="s">
        <v>988</v>
      </c>
      <c r="F4112" s="232">
        <v>96</v>
      </c>
      <c r="G4112" s="232" t="s">
        <v>1435</v>
      </c>
      <c r="H4112" s="233">
        <v>69.427499999999995</v>
      </c>
      <c r="I4112" s="233">
        <v>0</v>
      </c>
      <c r="J4112" s="233">
        <v>58.266779999999997</v>
      </c>
      <c r="K4112" s="234">
        <v>251485</v>
      </c>
      <c r="L4112" s="233">
        <v>28.708369999999999</v>
      </c>
      <c r="M4112" s="234">
        <v>499992</v>
      </c>
      <c r="N4112" s="233">
        <v>0</v>
      </c>
      <c r="O4112" s="233">
        <v>0</v>
      </c>
      <c r="P4112" s="233">
        <v>49.721730000000001</v>
      </c>
      <c r="Q4112" s="234">
        <v>644286</v>
      </c>
      <c r="R4112" s="233">
        <v>24.516210000000001</v>
      </c>
      <c r="S4112" s="234">
        <v>1274986</v>
      </c>
      <c r="T4112" s="233">
        <v>0</v>
      </c>
      <c r="U4112" s="235">
        <f t="shared" si="448"/>
        <v>50682.074999999997</v>
      </c>
      <c r="V4112" s="227">
        <f t="shared" si="449"/>
        <v>42534.749400000001</v>
      </c>
      <c r="W4112" s="227">
        <f t="shared" si="450"/>
        <v>41914.193433333334</v>
      </c>
      <c r="X4112" s="227">
        <f t="shared" si="453"/>
        <v>41666</v>
      </c>
      <c r="Y4112" s="227">
        <f t="shared" si="451"/>
        <v>36296.8629</v>
      </c>
      <c r="Z4112" s="227">
        <f t="shared" si="452"/>
        <v>35793.666633333334</v>
      </c>
      <c r="AA4112" s="227">
        <f t="shared" si="454"/>
        <v>35416.277777777781</v>
      </c>
    </row>
    <row r="4113" spans="2:27" s="219" customFormat="1" ht="13.5" hidden="1">
      <c r="B4113" s="232" t="s">
        <v>1110</v>
      </c>
      <c r="C4113" s="232" t="s">
        <v>1436</v>
      </c>
      <c r="D4113" s="232" t="s">
        <v>968</v>
      </c>
      <c r="E4113" s="232" t="s">
        <v>988</v>
      </c>
      <c r="F4113" s="232">
        <v>8</v>
      </c>
      <c r="G4113" s="232" t="s">
        <v>1345</v>
      </c>
      <c r="H4113" s="233">
        <v>5.7856300000000003</v>
      </c>
      <c r="I4113" s="233">
        <v>0</v>
      </c>
      <c r="J4113" s="233">
        <v>4.8555599999999997</v>
      </c>
      <c r="K4113" s="234">
        <v>20957</v>
      </c>
      <c r="L4113" s="233">
        <v>2.39236</v>
      </c>
      <c r="M4113" s="234">
        <v>41666</v>
      </c>
      <c r="N4113" s="233">
        <v>0</v>
      </c>
      <c r="O4113" s="233">
        <v>0</v>
      </c>
      <c r="P4113" s="233">
        <v>4.1434800000000003</v>
      </c>
      <c r="Q4113" s="234">
        <v>53690</v>
      </c>
      <c r="R4113" s="233">
        <v>2.0430199999999998</v>
      </c>
      <c r="S4113" s="234">
        <v>106249</v>
      </c>
      <c r="T4113" s="233">
        <v>0</v>
      </c>
      <c r="U4113" s="235">
        <f t="shared" si="448"/>
        <v>4223.5099</v>
      </c>
      <c r="V4113" s="227">
        <f t="shared" si="449"/>
        <v>3544.5587999999998</v>
      </c>
      <c r="W4113" s="227">
        <f t="shared" si="450"/>
        <v>3492.8394666666668</v>
      </c>
      <c r="X4113" s="227">
        <f t="shared" si="453"/>
        <v>3472.1666666666665</v>
      </c>
      <c r="Y4113" s="227">
        <f t="shared" si="451"/>
        <v>3024.7404000000001</v>
      </c>
      <c r="Z4113" s="227">
        <f t="shared" si="452"/>
        <v>2982.7934888888885</v>
      </c>
      <c r="AA4113" s="227">
        <f t="shared" si="454"/>
        <v>2951.3611111111113</v>
      </c>
    </row>
    <row r="4114" spans="2:27" s="219" customFormat="1" ht="13.5" hidden="1">
      <c r="B4114" s="232" t="s">
        <v>1110</v>
      </c>
      <c r="C4114" s="232" t="s">
        <v>1437</v>
      </c>
      <c r="D4114" s="232" t="s">
        <v>968</v>
      </c>
      <c r="E4114" s="232" t="s">
        <v>988</v>
      </c>
      <c r="F4114" s="232">
        <v>128</v>
      </c>
      <c r="G4114" s="232" t="s">
        <v>1438</v>
      </c>
      <c r="H4114" s="233">
        <v>92.57</v>
      </c>
      <c r="I4114" s="233">
        <v>0</v>
      </c>
      <c r="J4114" s="233">
        <v>77.689030000000002</v>
      </c>
      <c r="K4114" s="234">
        <v>335314</v>
      </c>
      <c r="L4114" s="233">
        <v>38.277830000000002</v>
      </c>
      <c r="M4114" s="234">
        <v>666656</v>
      </c>
      <c r="N4114" s="233">
        <v>0</v>
      </c>
      <c r="O4114" s="233">
        <v>0</v>
      </c>
      <c r="P4114" s="233">
        <v>66.295640000000006</v>
      </c>
      <c r="Q4114" s="234">
        <v>859048</v>
      </c>
      <c r="R4114" s="233">
        <v>32.688279999999999</v>
      </c>
      <c r="S4114" s="234">
        <v>1699981</v>
      </c>
      <c r="T4114" s="233">
        <v>0</v>
      </c>
      <c r="U4114" s="235">
        <f t="shared" si="448"/>
        <v>67576.099999999991</v>
      </c>
      <c r="V4114" s="227">
        <f t="shared" si="449"/>
        <v>56712.991900000001</v>
      </c>
      <c r="W4114" s="227">
        <f t="shared" si="450"/>
        <v>55885.64923333333</v>
      </c>
      <c r="X4114" s="227">
        <f t="shared" si="453"/>
        <v>55554.666666666664</v>
      </c>
      <c r="Y4114" s="227">
        <f t="shared" si="451"/>
        <v>48395.817200000005</v>
      </c>
      <c r="Z4114" s="227">
        <f t="shared" si="452"/>
        <v>47724.888844444446</v>
      </c>
      <c r="AA4114" s="227">
        <f t="shared" si="454"/>
        <v>47221.694444444445</v>
      </c>
    </row>
    <row r="4115" spans="2:27" s="219" customFormat="1" ht="13.5" hidden="1">
      <c r="B4115" s="232" t="s">
        <v>1110</v>
      </c>
      <c r="C4115" s="232" t="s">
        <v>1439</v>
      </c>
      <c r="D4115" s="232" t="s">
        <v>968</v>
      </c>
      <c r="E4115" s="232" t="s">
        <v>988</v>
      </c>
      <c r="F4115" s="232">
        <v>16</v>
      </c>
      <c r="G4115" s="232" t="s">
        <v>1364</v>
      </c>
      <c r="H4115" s="233">
        <v>11.571249999999999</v>
      </c>
      <c r="I4115" s="233">
        <v>0</v>
      </c>
      <c r="J4115" s="233">
        <v>9.7111300000000007</v>
      </c>
      <c r="K4115" s="234">
        <v>41914</v>
      </c>
      <c r="L4115" s="233">
        <v>4.7847299999999997</v>
      </c>
      <c r="M4115" s="234">
        <v>83332</v>
      </c>
      <c r="N4115" s="233">
        <v>0</v>
      </c>
      <c r="O4115" s="233">
        <v>0</v>
      </c>
      <c r="P4115" s="233">
        <v>8.2869499999999992</v>
      </c>
      <c r="Q4115" s="234">
        <v>107381</v>
      </c>
      <c r="R4115" s="233">
        <v>4.0860300000000001</v>
      </c>
      <c r="S4115" s="234">
        <v>212498</v>
      </c>
      <c r="T4115" s="233">
        <v>0</v>
      </c>
      <c r="U4115" s="235">
        <f t="shared" si="448"/>
        <v>8447.0124999999989</v>
      </c>
      <c r="V4115" s="227">
        <f t="shared" si="449"/>
        <v>7089.1249000000007</v>
      </c>
      <c r="W4115" s="227">
        <f t="shared" si="450"/>
        <v>6985.6862333333338</v>
      </c>
      <c r="X4115" s="227">
        <f t="shared" si="453"/>
        <v>6944.333333333333</v>
      </c>
      <c r="Y4115" s="227">
        <f t="shared" si="451"/>
        <v>6049.4734999999991</v>
      </c>
      <c r="Z4115" s="227">
        <f t="shared" si="452"/>
        <v>5965.6074555555551</v>
      </c>
      <c r="AA4115" s="227">
        <f t="shared" si="454"/>
        <v>5902.7222222222226</v>
      </c>
    </row>
    <row r="4116" spans="2:27" s="219" customFormat="1" ht="13.5" hidden="1">
      <c r="B4116" s="232" t="s">
        <v>1110</v>
      </c>
      <c r="C4116" s="232" t="s">
        <v>1440</v>
      </c>
      <c r="D4116" s="232" t="s">
        <v>968</v>
      </c>
      <c r="E4116" s="232" t="s">
        <v>988</v>
      </c>
      <c r="F4116" s="232">
        <v>32</v>
      </c>
      <c r="G4116" s="232" t="s">
        <v>1369</v>
      </c>
      <c r="H4116" s="233">
        <v>23.142499999999998</v>
      </c>
      <c r="I4116" s="233">
        <v>0</v>
      </c>
      <c r="J4116" s="233">
        <v>19.422260000000001</v>
      </c>
      <c r="K4116" s="234">
        <v>83828</v>
      </c>
      <c r="L4116" s="233">
        <v>9.5694599999999994</v>
      </c>
      <c r="M4116" s="234">
        <v>166664</v>
      </c>
      <c r="N4116" s="233">
        <v>0</v>
      </c>
      <c r="O4116" s="233">
        <v>0</v>
      </c>
      <c r="P4116" s="233">
        <v>16.573910000000001</v>
      </c>
      <c r="Q4116" s="234">
        <v>214762</v>
      </c>
      <c r="R4116" s="233">
        <v>8.1720699999999997</v>
      </c>
      <c r="S4116" s="234">
        <v>424995</v>
      </c>
      <c r="T4116" s="233">
        <v>0</v>
      </c>
      <c r="U4116" s="235">
        <f t="shared" si="448"/>
        <v>16894.024999999998</v>
      </c>
      <c r="V4116" s="227">
        <f t="shared" si="449"/>
        <v>14178.249800000001</v>
      </c>
      <c r="W4116" s="227">
        <f t="shared" si="450"/>
        <v>13971.372466666668</v>
      </c>
      <c r="X4116" s="227">
        <f t="shared" si="453"/>
        <v>13888.666666666666</v>
      </c>
      <c r="Y4116" s="227">
        <f t="shared" si="451"/>
        <v>12098.954300000001</v>
      </c>
      <c r="Z4116" s="227">
        <f t="shared" si="452"/>
        <v>11931.222211111111</v>
      </c>
      <c r="AA4116" s="227">
        <f t="shared" si="454"/>
        <v>11805.416666666666</v>
      </c>
    </row>
    <row r="4117" spans="2:27" s="219" customFormat="1" ht="13.5" hidden="1">
      <c r="B4117" s="232" t="s">
        <v>1110</v>
      </c>
      <c r="C4117" s="232" t="s">
        <v>1441</v>
      </c>
      <c r="D4117" s="232" t="s">
        <v>968</v>
      </c>
      <c r="E4117" s="232" t="s">
        <v>988</v>
      </c>
      <c r="F4117" s="232">
        <v>128</v>
      </c>
      <c r="G4117" s="232" t="s">
        <v>1438</v>
      </c>
      <c r="H4117" s="233">
        <v>92.57</v>
      </c>
      <c r="I4117" s="233">
        <v>0</v>
      </c>
      <c r="J4117" s="233">
        <v>77.689030000000002</v>
      </c>
      <c r="K4117" s="234">
        <v>335314</v>
      </c>
      <c r="L4117" s="233">
        <v>38.277830000000002</v>
      </c>
      <c r="M4117" s="234">
        <v>666656</v>
      </c>
      <c r="N4117" s="233">
        <v>0</v>
      </c>
      <c r="O4117" s="233">
        <v>0</v>
      </c>
      <c r="P4117" s="233">
        <v>66.295640000000006</v>
      </c>
      <c r="Q4117" s="234">
        <v>859048</v>
      </c>
      <c r="R4117" s="233">
        <v>32.688279999999999</v>
      </c>
      <c r="S4117" s="234">
        <v>1699981</v>
      </c>
      <c r="T4117" s="233">
        <v>0</v>
      </c>
      <c r="U4117" s="235">
        <f t="shared" si="448"/>
        <v>67576.099999999991</v>
      </c>
      <c r="V4117" s="227">
        <f t="shared" si="449"/>
        <v>56712.991900000001</v>
      </c>
      <c r="W4117" s="227">
        <f t="shared" si="450"/>
        <v>55885.64923333333</v>
      </c>
      <c r="X4117" s="227">
        <f t="shared" si="453"/>
        <v>55554.666666666664</v>
      </c>
      <c r="Y4117" s="227">
        <f t="shared" si="451"/>
        <v>48395.817200000005</v>
      </c>
      <c r="Z4117" s="227">
        <f t="shared" si="452"/>
        <v>47724.888844444446</v>
      </c>
      <c r="AA4117" s="227">
        <f t="shared" si="454"/>
        <v>47221.694444444445</v>
      </c>
    </row>
    <row r="4118" spans="2:27" s="219" customFormat="1" ht="13.5" hidden="1">
      <c r="B4118" s="232" t="s">
        <v>1110</v>
      </c>
      <c r="C4118" s="232" t="s">
        <v>1442</v>
      </c>
      <c r="D4118" s="232" t="s">
        <v>968</v>
      </c>
      <c r="E4118" s="232" t="s">
        <v>988</v>
      </c>
      <c r="F4118" s="232">
        <v>4</v>
      </c>
      <c r="G4118" s="232" t="s">
        <v>1316</v>
      </c>
      <c r="H4118" s="233">
        <v>2.8928099999999999</v>
      </c>
      <c r="I4118" s="233">
        <v>0</v>
      </c>
      <c r="J4118" s="233">
        <v>2.4277799999999998</v>
      </c>
      <c r="K4118" s="234">
        <v>10479</v>
      </c>
      <c r="L4118" s="233">
        <v>1.19618</v>
      </c>
      <c r="M4118" s="234">
        <v>20833</v>
      </c>
      <c r="N4118" s="233">
        <v>0</v>
      </c>
      <c r="O4118" s="233">
        <v>0</v>
      </c>
      <c r="P4118" s="233">
        <v>2.0717400000000001</v>
      </c>
      <c r="Q4118" s="234">
        <v>26845</v>
      </c>
      <c r="R4118" s="233">
        <v>1.0215099999999999</v>
      </c>
      <c r="S4118" s="234">
        <v>53124</v>
      </c>
      <c r="T4118" s="233">
        <v>0</v>
      </c>
      <c r="U4118" s="235">
        <f t="shared" si="448"/>
        <v>2111.7512999999999</v>
      </c>
      <c r="V4118" s="227">
        <f t="shared" si="449"/>
        <v>1772.2793999999999</v>
      </c>
      <c r="W4118" s="227">
        <f t="shared" si="450"/>
        <v>1746.4614000000001</v>
      </c>
      <c r="X4118" s="227">
        <f t="shared" si="453"/>
        <v>1736.0833333333333</v>
      </c>
      <c r="Y4118" s="227">
        <f t="shared" si="451"/>
        <v>1512.3702000000001</v>
      </c>
      <c r="Z4118" s="227">
        <f t="shared" si="452"/>
        <v>1491.3967444444443</v>
      </c>
      <c r="AA4118" s="227">
        <f t="shared" si="454"/>
        <v>1475.6666666666667</v>
      </c>
    </row>
    <row r="4119" spans="2:27" s="219" customFormat="1" ht="13.5" hidden="1">
      <c r="B4119" s="232" t="s">
        <v>1110</v>
      </c>
      <c r="C4119" s="232" t="s">
        <v>912</v>
      </c>
      <c r="D4119" s="232" t="s">
        <v>968</v>
      </c>
      <c r="E4119" s="232" t="s">
        <v>988</v>
      </c>
      <c r="F4119" s="232">
        <v>48</v>
      </c>
      <c r="G4119" s="232" t="s">
        <v>1356</v>
      </c>
      <c r="H4119" s="233">
        <v>25.608000000000001</v>
      </c>
      <c r="I4119" s="233">
        <v>0</v>
      </c>
      <c r="J4119" s="233">
        <v>23.61</v>
      </c>
      <c r="K4119" s="234">
        <v>102702</v>
      </c>
      <c r="L4119" s="233">
        <v>11.724</v>
      </c>
      <c r="M4119" s="234">
        <v>204837</v>
      </c>
      <c r="N4119" s="233">
        <v>0</v>
      </c>
      <c r="O4119" s="233">
        <v>0</v>
      </c>
      <c r="P4119" s="233">
        <v>22.454999999999998</v>
      </c>
      <c r="Q4119" s="234">
        <v>292870</v>
      </c>
      <c r="R4119" s="233">
        <v>11.144</v>
      </c>
      <c r="S4119" s="234">
        <v>582460</v>
      </c>
      <c r="T4119" s="233">
        <v>0</v>
      </c>
      <c r="U4119" s="235">
        <f t="shared" si="448"/>
        <v>18693.84</v>
      </c>
      <c r="V4119" s="227">
        <f t="shared" si="449"/>
        <v>17235.3</v>
      </c>
      <c r="W4119" s="227">
        <f t="shared" si="450"/>
        <v>17117.02</v>
      </c>
      <c r="X4119" s="227">
        <f t="shared" si="453"/>
        <v>17069.75</v>
      </c>
      <c r="Y4119" s="227">
        <f t="shared" si="451"/>
        <v>16392.149999999998</v>
      </c>
      <c r="Z4119" s="227">
        <f t="shared" si="452"/>
        <v>16270.397777777776</v>
      </c>
      <c r="AA4119" s="227">
        <f t="shared" si="454"/>
        <v>16179.444444444445</v>
      </c>
    </row>
    <row r="4120" spans="2:27" s="219" customFormat="1" ht="13.5" hidden="1">
      <c r="B4120" s="232" t="s">
        <v>1110</v>
      </c>
      <c r="C4120" s="232" t="s">
        <v>913</v>
      </c>
      <c r="D4120" s="232" t="s">
        <v>968</v>
      </c>
      <c r="E4120" s="232" t="s">
        <v>988</v>
      </c>
      <c r="F4120" s="232">
        <v>8</v>
      </c>
      <c r="G4120" s="232" t="s">
        <v>1317</v>
      </c>
      <c r="H4120" s="233">
        <v>4.2679999999999998</v>
      </c>
      <c r="I4120" s="233">
        <v>0</v>
      </c>
      <c r="J4120" s="233">
        <v>3.9350000000000001</v>
      </c>
      <c r="K4120" s="234">
        <v>17117</v>
      </c>
      <c r="L4120" s="233">
        <v>1.954</v>
      </c>
      <c r="M4120" s="234">
        <v>34139</v>
      </c>
      <c r="N4120" s="233">
        <v>0</v>
      </c>
      <c r="O4120" s="233">
        <v>0</v>
      </c>
      <c r="P4120" s="233">
        <v>3.742</v>
      </c>
      <c r="Q4120" s="234">
        <v>48812</v>
      </c>
      <c r="R4120" s="233">
        <v>1.857</v>
      </c>
      <c r="S4120" s="234">
        <v>97077</v>
      </c>
      <c r="T4120" s="233">
        <v>0</v>
      </c>
      <c r="U4120" s="235">
        <f t="shared" si="448"/>
        <v>3115.64</v>
      </c>
      <c r="V4120" s="227">
        <f t="shared" si="449"/>
        <v>2872.55</v>
      </c>
      <c r="W4120" s="227">
        <f t="shared" si="450"/>
        <v>2852.836666666667</v>
      </c>
      <c r="X4120" s="227">
        <f t="shared" si="453"/>
        <v>2844.9166666666665</v>
      </c>
      <c r="Y4120" s="227">
        <f t="shared" si="451"/>
        <v>2731.66</v>
      </c>
      <c r="Z4120" s="227">
        <f t="shared" si="452"/>
        <v>2711.4988888888888</v>
      </c>
      <c r="AA4120" s="227">
        <f t="shared" si="454"/>
        <v>2696.5833333333335</v>
      </c>
    </row>
    <row r="4121" spans="2:27" s="219" customFormat="1" ht="13.5" hidden="1">
      <c r="B4121" s="232" t="s">
        <v>1110</v>
      </c>
      <c r="C4121" s="232" t="s">
        <v>914</v>
      </c>
      <c r="D4121" s="232" t="s">
        <v>968</v>
      </c>
      <c r="E4121" s="232" t="s">
        <v>988</v>
      </c>
      <c r="F4121" s="232">
        <v>12</v>
      </c>
      <c r="G4121" s="232" t="s">
        <v>1308</v>
      </c>
      <c r="H4121" s="233">
        <v>6.4020000000000001</v>
      </c>
      <c r="I4121" s="233">
        <v>0</v>
      </c>
      <c r="J4121" s="233">
        <v>5.9029999999999996</v>
      </c>
      <c r="K4121" s="234">
        <v>25676</v>
      </c>
      <c r="L4121" s="233">
        <v>2.931</v>
      </c>
      <c r="M4121" s="234">
        <v>51209</v>
      </c>
      <c r="N4121" s="233">
        <v>0</v>
      </c>
      <c r="O4121" s="233">
        <v>0</v>
      </c>
      <c r="P4121" s="233">
        <v>5.6139999999999999</v>
      </c>
      <c r="Q4121" s="234">
        <v>73218</v>
      </c>
      <c r="R4121" s="233">
        <v>2.786</v>
      </c>
      <c r="S4121" s="234">
        <v>145615</v>
      </c>
      <c r="T4121" s="233">
        <v>0</v>
      </c>
      <c r="U4121" s="235">
        <f t="shared" si="448"/>
        <v>4673.46</v>
      </c>
      <c r="V4121" s="227">
        <f t="shared" si="449"/>
        <v>4309.1899999999996</v>
      </c>
      <c r="W4121" s="227">
        <f t="shared" si="450"/>
        <v>4279.2966666666671</v>
      </c>
      <c r="X4121" s="227">
        <f t="shared" si="453"/>
        <v>4267.416666666667</v>
      </c>
      <c r="Y4121" s="227">
        <f t="shared" si="451"/>
        <v>4098.22</v>
      </c>
      <c r="Z4121" s="227">
        <f t="shared" si="452"/>
        <v>4067.6133333333332</v>
      </c>
      <c r="AA4121" s="227">
        <f t="shared" si="454"/>
        <v>4044.8611111111113</v>
      </c>
    </row>
    <row r="4122" spans="2:27" s="219" customFormat="1" ht="13.5" hidden="1">
      <c r="B4122" s="232" t="s">
        <v>1110</v>
      </c>
      <c r="C4122" s="232" t="s">
        <v>915</v>
      </c>
      <c r="D4122" s="232" t="s">
        <v>968</v>
      </c>
      <c r="E4122" s="232" t="s">
        <v>988</v>
      </c>
      <c r="F4122" s="232">
        <v>24</v>
      </c>
      <c r="G4122" s="232" t="s">
        <v>1310</v>
      </c>
      <c r="H4122" s="233">
        <v>12.804</v>
      </c>
      <c r="I4122" s="233">
        <v>0</v>
      </c>
      <c r="J4122" s="233">
        <v>11.805</v>
      </c>
      <c r="K4122" s="234">
        <v>51351</v>
      </c>
      <c r="L4122" s="233">
        <v>5.8620000000000001</v>
      </c>
      <c r="M4122" s="234">
        <v>102418</v>
      </c>
      <c r="N4122" s="233">
        <v>0</v>
      </c>
      <c r="O4122" s="233">
        <v>0</v>
      </c>
      <c r="P4122" s="233">
        <v>11.227</v>
      </c>
      <c r="Q4122" s="234">
        <v>146435</v>
      </c>
      <c r="R4122" s="233">
        <v>5.5720000000000001</v>
      </c>
      <c r="S4122" s="234">
        <v>291230</v>
      </c>
      <c r="T4122" s="233">
        <v>0</v>
      </c>
      <c r="U4122" s="235">
        <f t="shared" si="448"/>
        <v>9346.92</v>
      </c>
      <c r="V4122" s="227">
        <f t="shared" si="449"/>
        <v>8617.65</v>
      </c>
      <c r="W4122" s="227">
        <f t="shared" si="450"/>
        <v>8558.51</v>
      </c>
      <c r="X4122" s="227">
        <f t="shared" si="453"/>
        <v>8534.8333333333339</v>
      </c>
      <c r="Y4122" s="227">
        <f t="shared" si="451"/>
        <v>8195.7100000000009</v>
      </c>
      <c r="Z4122" s="227">
        <f t="shared" si="452"/>
        <v>8135.1988888888882</v>
      </c>
      <c r="AA4122" s="227">
        <f t="shared" si="454"/>
        <v>8089.7222222222226</v>
      </c>
    </row>
    <row r="4123" spans="2:27" s="219" customFormat="1" ht="13.5" hidden="1">
      <c r="B4123" s="232" t="s">
        <v>1110</v>
      </c>
      <c r="C4123" s="232" t="s">
        <v>917</v>
      </c>
      <c r="D4123" s="232" t="s">
        <v>968</v>
      </c>
      <c r="E4123" s="232" t="s">
        <v>988</v>
      </c>
      <c r="F4123" s="232">
        <v>48</v>
      </c>
      <c r="G4123" s="232" t="s">
        <v>1356</v>
      </c>
      <c r="H4123" s="233">
        <v>25.608000000000001</v>
      </c>
      <c r="I4123" s="233">
        <v>0</v>
      </c>
      <c r="J4123" s="233">
        <v>23.61</v>
      </c>
      <c r="K4123" s="234">
        <v>102702</v>
      </c>
      <c r="L4123" s="233">
        <v>11.724</v>
      </c>
      <c r="M4123" s="234">
        <v>204837</v>
      </c>
      <c r="N4123" s="233">
        <v>0</v>
      </c>
      <c r="O4123" s="233">
        <v>0</v>
      </c>
      <c r="P4123" s="233">
        <v>22.454999999999998</v>
      </c>
      <c r="Q4123" s="234">
        <v>292870</v>
      </c>
      <c r="R4123" s="233">
        <v>11.144</v>
      </c>
      <c r="S4123" s="234">
        <v>582460</v>
      </c>
      <c r="T4123" s="233">
        <v>0</v>
      </c>
      <c r="U4123" s="235">
        <f t="shared" si="448"/>
        <v>18693.84</v>
      </c>
      <c r="V4123" s="227">
        <f t="shared" si="449"/>
        <v>17235.3</v>
      </c>
      <c r="W4123" s="227">
        <f t="shared" si="450"/>
        <v>17117.02</v>
      </c>
      <c r="X4123" s="227">
        <f t="shared" si="453"/>
        <v>17069.75</v>
      </c>
      <c r="Y4123" s="227">
        <f t="shared" si="451"/>
        <v>16392.149999999998</v>
      </c>
      <c r="Z4123" s="227">
        <f t="shared" si="452"/>
        <v>16270.397777777776</v>
      </c>
      <c r="AA4123" s="227">
        <f t="shared" si="454"/>
        <v>16179.444444444445</v>
      </c>
    </row>
    <row r="4124" spans="2:27" s="219" customFormat="1" ht="13.5" hidden="1">
      <c r="B4124" s="232" t="s">
        <v>1110</v>
      </c>
      <c r="C4124" s="232" t="s">
        <v>918</v>
      </c>
      <c r="D4124" s="232" t="s">
        <v>968</v>
      </c>
      <c r="E4124" s="232" t="s">
        <v>988</v>
      </c>
      <c r="F4124" s="232">
        <v>4</v>
      </c>
      <c r="G4124" s="232" t="s">
        <v>1312</v>
      </c>
      <c r="H4124" s="233">
        <v>2.1339999999999999</v>
      </c>
      <c r="I4124" s="233">
        <v>0</v>
      </c>
      <c r="J4124" s="233">
        <v>1.968</v>
      </c>
      <c r="K4124" s="234">
        <v>8559</v>
      </c>
      <c r="L4124" s="233">
        <v>0.97699999999999998</v>
      </c>
      <c r="M4124" s="234">
        <v>17070</v>
      </c>
      <c r="N4124" s="233">
        <v>0</v>
      </c>
      <c r="O4124" s="233">
        <v>0</v>
      </c>
      <c r="P4124" s="233">
        <v>1.871</v>
      </c>
      <c r="Q4124" s="234">
        <v>24406</v>
      </c>
      <c r="R4124" s="233">
        <v>0.92900000000000005</v>
      </c>
      <c r="S4124" s="234">
        <v>48538</v>
      </c>
      <c r="T4124" s="233">
        <v>0</v>
      </c>
      <c r="U4124" s="235">
        <f t="shared" si="448"/>
        <v>1557.82</v>
      </c>
      <c r="V4124" s="227">
        <f t="shared" si="449"/>
        <v>1436.6399999999999</v>
      </c>
      <c r="W4124" s="227">
        <f t="shared" si="450"/>
        <v>1426.46</v>
      </c>
      <c r="X4124" s="227">
        <f t="shared" si="453"/>
        <v>1422.5</v>
      </c>
      <c r="Y4124" s="227">
        <f t="shared" si="451"/>
        <v>1365.83</v>
      </c>
      <c r="Z4124" s="227">
        <f t="shared" si="452"/>
        <v>1356.1144444444444</v>
      </c>
      <c r="AA4124" s="227">
        <f t="shared" si="454"/>
        <v>1348.2777777777778</v>
      </c>
    </row>
    <row r="4125" spans="2:27" s="219" customFormat="1" ht="13.5" hidden="1">
      <c r="B4125" s="232" t="s">
        <v>1110</v>
      </c>
      <c r="C4125" s="232" t="s">
        <v>1298</v>
      </c>
      <c r="D4125" s="232" t="s">
        <v>969</v>
      </c>
      <c r="E4125" s="232" t="s">
        <v>988</v>
      </c>
      <c r="F4125" s="232">
        <v>8</v>
      </c>
      <c r="G4125" s="232" t="s">
        <v>1299</v>
      </c>
      <c r="H4125" s="233">
        <v>2.2440000000000002</v>
      </c>
      <c r="I4125" s="233">
        <v>0</v>
      </c>
      <c r="J4125" s="233">
        <v>0</v>
      </c>
      <c r="K4125" s="234">
        <v>0</v>
      </c>
      <c r="L4125" s="233">
        <v>0</v>
      </c>
      <c r="M4125" s="234">
        <v>0</v>
      </c>
      <c r="N4125" s="233">
        <v>0</v>
      </c>
      <c r="O4125" s="233">
        <v>0</v>
      </c>
      <c r="P4125" s="233">
        <v>0</v>
      </c>
      <c r="Q4125" s="234">
        <v>0</v>
      </c>
      <c r="R4125" s="233">
        <v>0</v>
      </c>
      <c r="S4125" s="234">
        <v>0</v>
      </c>
      <c r="T4125" s="233">
        <v>0</v>
      </c>
      <c r="U4125" s="235">
        <f t="shared" si="448"/>
        <v>1638.1200000000001</v>
      </c>
      <c r="V4125" s="227">
        <f t="shared" si="449"/>
        <v>0</v>
      </c>
      <c r="W4125" s="227">
        <f t="shared" si="450"/>
        <v>0</v>
      </c>
      <c r="X4125" s="227">
        <f t="shared" si="453"/>
        <v>0</v>
      </c>
      <c r="Y4125" s="227">
        <f t="shared" si="451"/>
        <v>0</v>
      </c>
      <c r="Z4125" s="227">
        <f t="shared" si="452"/>
        <v>0</v>
      </c>
      <c r="AA4125" s="227">
        <f t="shared" si="454"/>
        <v>0</v>
      </c>
    </row>
    <row r="4126" spans="2:27" s="219" customFormat="1" ht="13.5" hidden="1">
      <c r="B4126" s="232" t="s">
        <v>1110</v>
      </c>
      <c r="C4126" s="232" t="s">
        <v>1300</v>
      </c>
      <c r="D4126" s="232" t="s">
        <v>969</v>
      </c>
      <c r="E4126" s="232" t="s">
        <v>988</v>
      </c>
      <c r="F4126" s="232">
        <v>16</v>
      </c>
      <c r="G4126" s="232" t="s">
        <v>1301</v>
      </c>
      <c r="H4126" s="233">
        <v>4.4870000000000001</v>
      </c>
      <c r="I4126" s="233">
        <v>0</v>
      </c>
      <c r="J4126" s="233">
        <v>0</v>
      </c>
      <c r="K4126" s="234">
        <v>0</v>
      </c>
      <c r="L4126" s="233">
        <v>0</v>
      </c>
      <c r="M4126" s="234">
        <v>0</v>
      </c>
      <c r="N4126" s="233">
        <v>0</v>
      </c>
      <c r="O4126" s="233">
        <v>0</v>
      </c>
      <c r="P4126" s="233">
        <v>0</v>
      </c>
      <c r="Q4126" s="234">
        <v>0</v>
      </c>
      <c r="R4126" s="233">
        <v>0</v>
      </c>
      <c r="S4126" s="234">
        <v>0</v>
      </c>
      <c r="T4126" s="233">
        <v>0</v>
      </c>
      <c r="U4126" s="235">
        <f t="shared" si="448"/>
        <v>3275.51</v>
      </c>
      <c r="V4126" s="227">
        <f t="shared" si="449"/>
        <v>0</v>
      </c>
      <c r="W4126" s="227">
        <f t="shared" si="450"/>
        <v>0</v>
      </c>
      <c r="X4126" s="227">
        <f t="shared" si="453"/>
        <v>0</v>
      </c>
      <c r="Y4126" s="227">
        <f t="shared" si="451"/>
        <v>0</v>
      </c>
      <c r="Z4126" s="227">
        <f t="shared" si="452"/>
        <v>0</v>
      </c>
      <c r="AA4126" s="227">
        <f t="shared" si="454"/>
        <v>0</v>
      </c>
    </row>
    <row r="4127" spans="2:27" s="219" customFormat="1" ht="13.5" hidden="1">
      <c r="B4127" s="232" t="s">
        <v>1110</v>
      </c>
      <c r="C4127" s="232" t="s">
        <v>1302</v>
      </c>
      <c r="D4127" s="232" t="s">
        <v>969</v>
      </c>
      <c r="E4127" s="232" t="s">
        <v>988</v>
      </c>
      <c r="F4127" s="232">
        <v>32</v>
      </c>
      <c r="G4127" s="232" t="s">
        <v>1303</v>
      </c>
      <c r="H4127" s="233">
        <v>8.9749999999999996</v>
      </c>
      <c r="I4127" s="233">
        <v>0</v>
      </c>
      <c r="J4127" s="233">
        <v>0</v>
      </c>
      <c r="K4127" s="234">
        <v>0</v>
      </c>
      <c r="L4127" s="233">
        <v>0</v>
      </c>
      <c r="M4127" s="234">
        <v>0</v>
      </c>
      <c r="N4127" s="233">
        <v>0</v>
      </c>
      <c r="O4127" s="233">
        <v>0</v>
      </c>
      <c r="P4127" s="233">
        <v>0</v>
      </c>
      <c r="Q4127" s="234">
        <v>0</v>
      </c>
      <c r="R4127" s="233">
        <v>0</v>
      </c>
      <c r="S4127" s="234">
        <v>0</v>
      </c>
      <c r="T4127" s="233">
        <v>0</v>
      </c>
      <c r="U4127" s="235">
        <f t="shared" si="448"/>
        <v>6551.75</v>
      </c>
      <c r="V4127" s="227">
        <f t="shared" si="449"/>
        <v>0</v>
      </c>
      <c r="W4127" s="227">
        <f t="shared" si="450"/>
        <v>0</v>
      </c>
      <c r="X4127" s="227">
        <f t="shared" si="453"/>
        <v>0</v>
      </c>
      <c r="Y4127" s="227">
        <f t="shared" si="451"/>
        <v>0</v>
      </c>
      <c r="Z4127" s="227">
        <f t="shared" si="452"/>
        <v>0</v>
      </c>
      <c r="AA4127" s="227">
        <f t="shared" si="454"/>
        <v>0</v>
      </c>
    </row>
    <row r="4128" spans="2:27" s="219" customFormat="1" ht="13.5" hidden="1">
      <c r="B4128" s="232" t="s">
        <v>1110</v>
      </c>
      <c r="C4128" s="232" t="s">
        <v>1304</v>
      </c>
      <c r="D4128" s="232" t="s">
        <v>969</v>
      </c>
      <c r="E4128" s="232" t="s">
        <v>988</v>
      </c>
      <c r="F4128" s="232">
        <v>2</v>
      </c>
      <c r="G4128" s="232" t="s">
        <v>1305</v>
      </c>
      <c r="H4128" s="233">
        <v>0.94399999999999995</v>
      </c>
      <c r="I4128" s="233">
        <v>0</v>
      </c>
      <c r="J4128" s="233">
        <v>0</v>
      </c>
      <c r="K4128" s="234">
        <v>0</v>
      </c>
      <c r="L4128" s="233">
        <v>0</v>
      </c>
      <c r="M4128" s="234">
        <v>0</v>
      </c>
      <c r="N4128" s="233">
        <v>0</v>
      </c>
      <c r="O4128" s="233">
        <v>0</v>
      </c>
      <c r="P4128" s="233">
        <v>0</v>
      </c>
      <c r="Q4128" s="234">
        <v>0</v>
      </c>
      <c r="R4128" s="233">
        <v>0</v>
      </c>
      <c r="S4128" s="234">
        <v>0</v>
      </c>
      <c r="T4128" s="233">
        <v>0</v>
      </c>
      <c r="U4128" s="235">
        <f t="shared" si="448"/>
        <v>689.12</v>
      </c>
      <c r="V4128" s="227">
        <f t="shared" si="449"/>
        <v>0</v>
      </c>
      <c r="W4128" s="227">
        <f t="shared" si="450"/>
        <v>0</v>
      </c>
      <c r="X4128" s="227">
        <f t="shared" si="453"/>
        <v>0</v>
      </c>
      <c r="Y4128" s="227">
        <f t="shared" si="451"/>
        <v>0</v>
      </c>
      <c r="Z4128" s="227">
        <f t="shared" si="452"/>
        <v>0</v>
      </c>
      <c r="AA4128" s="227">
        <f t="shared" si="454"/>
        <v>0</v>
      </c>
    </row>
    <row r="4129" spans="2:27" s="219" customFormat="1" ht="13.5" hidden="1">
      <c r="B4129" s="232" t="s">
        <v>1110</v>
      </c>
      <c r="C4129" s="232" t="s">
        <v>1306</v>
      </c>
      <c r="D4129" s="232" t="s">
        <v>969</v>
      </c>
      <c r="E4129" s="232" t="s">
        <v>988</v>
      </c>
      <c r="F4129" s="232">
        <v>4</v>
      </c>
      <c r="G4129" s="232" t="s">
        <v>1307</v>
      </c>
      <c r="H4129" s="233">
        <v>1.1220000000000001</v>
      </c>
      <c r="I4129" s="233">
        <v>0</v>
      </c>
      <c r="J4129" s="233">
        <v>0</v>
      </c>
      <c r="K4129" s="234">
        <v>0</v>
      </c>
      <c r="L4129" s="233">
        <v>0</v>
      </c>
      <c r="M4129" s="234">
        <v>0</v>
      </c>
      <c r="N4129" s="233">
        <v>0</v>
      </c>
      <c r="O4129" s="233">
        <v>0</v>
      </c>
      <c r="P4129" s="233">
        <v>0</v>
      </c>
      <c r="Q4129" s="234">
        <v>0</v>
      </c>
      <c r="R4129" s="233">
        <v>0</v>
      </c>
      <c r="S4129" s="234">
        <v>0</v>
      </c>
      <c r="T4129" s="233">
        <v>0</v>
      </c>
      <c r="U4129" s="235">
        <f t="shared" si="448"/>
        <v>819.06000000000006</v>
      </c>
      <c r="V4129" s="227">
        <f t="shared" si="449"/>
        <v>0</v>
      </c>
      <c r="W4129" s="227">
        <f t="shared" si="450"/>
        <v>0</v>
      </c>
      <c r="X4129" s="227">
        <f t="shared" si="453"/>
        <v>0</v>
      </c>
      <c r="Y4129" s="227">
        <f t="shared" si="451"/>
        <v>0</v>
      </c>
      <c r="Z4129" s="227">
        <f t="shared" si="452"/>
        <v>0</v>
      </c>
      <c r="AA4129" s="227">
        <f t="shared" si="454"/>
        <v>0</v>
      </c>
    </row>
    <row r="4130" spans="2:27" s="219" customFormat="1" ht="13.5" hidden="1">
      <c r="B4130" s="232" t="s">
        <v>1110</v>
      </c>
      <c r="C4130" s="232" t="s">
        <v>579</v>
      </c>
      <c r="D4130" s="232" t="s">
        <v>969</v>
      </c>
      <c r="E4130" s="232" t="s">
        <v>988</v>
      </c>
      <c r="F4130" s="232">
        <v>8</v>
      </c>
      <c r="G4130" s="232" t="s">
        <v>1299</v>
      </c>
      <c r="H4130" s="233">
        <v>2.262</v>
      </c>
      <c r="I4130" s="233">
        <v>0</v>
      </c>
      <c r="J4130" s="233">
        <v>2.1659999999999999</v>
      </c>
      <c r="K4130" s="234">
        <v>9245</v>
      </c>
      <c r="L4130" s="233">
        <v>1.0549999999999999</v>
      </c>
      <c r="M4130" s="234">
        <v>18432</v>
      </c>
      <c r="N4130" s="233">
        <v>0</v>
      </c>
      <c r="O4130" s="233">
        <v>0</v>
      </c>
      <c r="P4130" s="233">
        <v>2.0287999999999999</v>
      </c>
      <c r="Q4130" s="234">
        <v>26658</v>
      </c>
      <c r="R4130" s="233">
        <v>1.014</v>
      </c>
      <c r="S4130" s="234">
        <v>52931</v>
      </c>
      <c r="T4130" s="233">
        <v>0</v>
      </c>
      <c r="U4130" s="235">
        <f t="shared" si="448"/>
        <v>1651.26</v>
      </c>
      <c r="V4130" s="227">
        <f t="shared" si="449"/>
        <v>1581.1799999999998</v>
      </c>
      <c r="W4130" s="227">
        <f t="shared" si="450"/>
        <v>1540.5666666666666</v>
      </c>
      <c r="X4130" s="227">
        <f t="shared" si="453"/>
        <v>1536</v>
      </c>
      <c r="Y4130" s="227">
        <f t="shared" si="451"/>
        <v>1481.0239999999999</v>
      </c>
      <c r="Z4130" s="227">
        <f t="shared" si="452"/>
        <v>1480.72</v>
      </c>
      <c r="AA4130" s="227">
        <f t="shared" si="454"/>
        <v>1470.3055555555557</v>
      </c>
    </row>
    <row r="4131" spans="2:27" s="219" customFormat="1" ht="13.5" hidden="1">
      <c r="B4131" s="232" t="s">
        <v>1110</v>
      </c>
      <c r="C4131" s="232" t="s">
        <v>593</v>
      </c>
      <c r="D4131" s="232" t="s">
        <v>969</v>
      </c>
      <c r="E4131" s="232" t="s">
        <v>988</v>
      </c>
      <c r="F4131" s="232">
        <v>16</v>
      </c>
      <c r="G4131" s="232" t="s">
        <v>1301</v>
      </c>
      <c r="H4131" s="233">
        <v>4.5229999999999997</v>
      </c>
      <c r="I4131" s="233">
        <v>0</v>
      </c>
      <c r="J4131" s="233">
        <v>4.3310000000000004</v>
      </c>
      <c r="K4131" s="234">
        <v>18486</v>
      </c>
      <c r="L4131" s="233">
        <v>2.11</v>
      </c>
      <c r="M4131" s="234">
        <v>36857</v>
      </c>
      <c r="N4131" s="233">
        <v>0</v>
      </c>
      <c r="O4131" s="233">
        <v>0</v>
      </c>
      <c r="P4131" s="233">
        <v>4.0575999999999999</v>
      </c>
      <c r="Q4131" s="234">
        <v>53312</v>
      </c>
      <c r="R4131" s="233">
        <v>2.0289999999999999</v>
      </c>
      <c r="S4131" s="234">
        <v>105861</v>
      </c>
      <c r="T4131" s="233">
        <v>0</v>
      </c>
      <c r="U4131" s="235">
        <f t="shared" si="448"/>
        <v>3301.79</v>
      </c>
      <c r="V4131" s="227">
        <f t="shared" si="449"/>
        <v>3161.63</v>
      </c>
      <c r="W4131" s="227">
        <f t="shared" si="450"/>
        <v>3080.8</v>
      </c>
      <c r="X4131" s="227">
        <f t="shared" si="453"/>
        <v>3071.4166666666665</v>
      </c>
      <c r="Y4131" s="227">
        <f t="shared" si="451"/>
        <v>2962.0479999999998</v>
      </c>
      <c r="Z4131" s="227">
        <f t="shared" si="452"/>
        <v>2962.0588888888888</v>
      </c>
      <c r="AA4131" s="227">
        <f t="shared" si="454"/>
        <v>2940.5833333333335</v>
      </c>
    </row>
    <row r="4132" spans="2:27" s="219" customFormat="1" ht="13.5" hidden="1">
      <c r="B4132" s="232" t="s">
        <v>1110</v>
      </c>
      <c r="C4132" s="232" t="s">
        <v>604</v>
      </c>
      <c r="D4132" s="232" t="s">
        <v>969</v>
      </c>
      <c r="E4132" s="232" t="s">
        <v>988</v>
      </c>
      <c r="F4132" s="232">
        <v>36</v>
      </c>
      <c r="G4132" s="232" t="s">
        <v>1303</v>
      </c>
      <c r="H4132" s="233">
        <v>9.9380000000000006</v>
      </c>
      <c r="I4132" s="233">
        <v>0</v>
      </c>
      <c r="J4132" s="233">
        <v>9.5559999999999992</v>
      </c>
      <c r="K4132" s="234">
        <v>40882</v>
      </c>
      <c r="L4132" s="233">
        <v>4.6669999999999998</v>
      </c>
      <c r="M4132" s="234">
        <v>81536</v>
      </c>
      <c r="N4132" s="233">
        <v>0</v>
      </c>
      <c r="O4132" s="233">
        <v>0</v>
      </c>
      <c r="P4132" s="233">
        <v>9.0071999999999992</v>
      </c>
      <c r="Q4132" s="234">
        <v>118344</v>
      </c>
      <c r="R4132" s="233">
        <v>4.5039999999999996</v>
      </c>
      <c r="S4132" s="234">
        <v>235164</v>
      </c>
      <c r="T4132" s="233">
        <v>0</v>
      </c>
      <c r="U4132" s="235">
        <f t="shared" si="448"/>
        <v>7254.7400000000007</v>
      </c>
      <c r="V4132" s="227">
        <f t="shared" si="449"/>
        <v>6975.8799999999992</v>
      </c>
      <c r="W4132" s="227">
        <f t="shared" si="450"/>
        <v>6813.7433333333338</v>
      </c>
      <c r="X4132" s="227">
        <f t="shared" si="453"/>
        <v>6794.666666666667</v>
      </c>
      <c r="Y4132" s="227">
        <f t="shared" si="451"/>
        <v>6575.2559999999994</v>
      </c>
      <c r="Z4132" s="227">
        <f t="shared" si="452"/>
        <v>6575.2533333333331</v>
      </c>
      <c r="AA4132" s="227">
        <f t="shared" si="454"/>
        <v>6532.333333333333</v>
      </c>
    </row>
    <row r="4133" spans="2:27" s="219" customFormat="1" ht="13.5" hidden="1">
      <c r="B4133" s="232" t="s">
        <v>1110</v>
      </c>
      <c r="C4133" s="232" t="s">
        <v>614</v>
      </c>
      <c r="D4133" s="232" t="s">
        <v>969</v>
      </c>
      <c r="E4133" s="232" t="s">
        <v>988</v>
      </c>
      <c r="F4133" s="232">
        <v>2</v>
      </c>
      <c r="G4133" s="232" t="s">
        <v>1305</v>
      </c>
      <c r="H4133" s="233">
        <v>0.94899999999999995</v>
      </c>
      <c r="I4133" s="233">
        <v>0</v>
      </c>
      <c r="J4133" s="233">
        <v>0.92400000000000004</v>
      </c>
      <c r="K4133" s="234">
        <v>3986</v>
      </c>
      <c r="L4133" s="233">
        <v>0.45500000000000002</v>
      </c>
      <c r="M4133" s="234">
        <v>7957</v>
      </c>
      <c r="N4133" s="233">
        <v>0</v>
      </c>
      <c r="O4133" s="233">
        <v>0</v>
      </c>
      <c r="P4133" s="233">
        <v>0.89019999999999999</v>
      </c>
      <c r="Q4133" s="234">
        <v>11697</v>
      </c>
      <c r="R4133" s="233">
        <v>0.44500000000000001</v>
      </c>
      <c r="S4133" s="234">
        <v>23297</v>
      </c>
      <c r="T4133" s="233">
        <v>0</v>
      </c>
      <c r="U4133" s="235">
        <f t="shared" si="448"/>
        <v>692.77</v>
      </c>
      <c r="V4133" s="227">
        <f t="shared" si="449"/>
        <v>674.52</v>
      </c>
      <c r="W4133" s="227">
        <f t="shared" si="450"/>
        <v>664.31666666666672</v>
      </c>
      <c r="X4133" s="227">
        <f t="shared" si="453"/>
        <v>663.08333333333337</v>
      </c>
      <c r="Y4133" s="227">
        <f t="shared" si="451"/>
        <v>649.846</v>
      </c>
      <c r="Z4133" s="227">
        <f t="shared" si="452"/>
        <v>649.76666666666665</v>
      </c>
      <c r="AA4133" s="227">
        <f t="shared" si="454"/>
        <v>647.13888888888891</v>
      </c>
    </row>
    <row r="4134" spans="2:27" s="219" customFormat="1" ht="13.5" hidden="1">
      <c r="B4134" s="232" t="s">
        <v>1110</v>
      </c>
      <c r="C4134" s="232" t="s">
        <v>623</v>
      </c>
      <c r="D4134" s="232" t="s">
        <v>969</v>
      </c>
      <c r="E4134" s="232" t="s">
        <v>988</v>
      </c>
      <c r="F4134" s="232">
        <v>4</v>
      </c>
      <c r="G4134" s="232" t="s">
        <v>1307</v>
      </c>
      <c r="H4134" s="233">
        <v>1.131</v>
      </c>
      <c r="I4134" s="233">
        <v>0</v>
      </c>
      <c r="J4134" s="233">
        <v>1.083</v>
      </c>
      <c r="K4134" s="234">
        <v>4620</v>
      </c>
      <c r="L4134" s="233">
        <v>0.52700000000000002</v>
      </c>
      <c r="M4134" s="234">
        <v>9212</v>
      </c>
      <c r="N4134" s="233">
        <v>0</v>
      </c>
      <c r="O4134" s="233">
        <v>0</v>
      </c>
      <c r="P4134" s="233">
        <v>1.0144</v>
      </c>
      <c r="Q4134" s="234">
        <v>13329</v>
      </c>
      <c r="R4134" s="233">
        <v>0.50700000000000001</v>
      </c>
      <c r="S4134" s="234">
        <v>26465</v>
      </c>
      <c r="T4134" s="233">
        <v>0</v>
      </c>
      <c r="U4134" s="235">
        <f t="shared" si="448"/>
        <v>825.63</v>
      </c>
      <c r="V4134" s="227">
        <f t="shared" si="449"/>
        <v>790.58999999999992</v>
      </c>
      <c r="W4134" s="227">
        <f t="shared" si="450"/>
        <v>769.71</v>
      </c>
      <c r="X4134" s="227">
        <f t="shared" si="453"/>
        <v>767.66666666666663</v>
      </c>
      <c r="Y4134" s="227">
        <f t="shared" si="451"/>
        <v>740.51199999999994</v>
      </c>
      <c r="Z4134" s="227">
        <f t="shared" si="452"/>
        <v>740.36</v>
      </c>
      <c r="AA4134" s="227">
        <f t="shared" si="454"/>
        <v>735.13888888888891</v>
      </c>
    </row>
    <row r="4135" spans="2:27" s="219" customFormat="1" ht="13.5" hidden="1">
      <c r="B4135" s="232" t="s">
        <v>1110</v>
      </c>
      <c r="C4135" s="232" t="s">
        <v>635</v>
      </c>
      <c r="D4135" s="232" t="s">
        <v>969</v>
      </c>
      <c r="E4135" s="232" t="s">
        <v>988</v>
      </c>
      <c r="F4135" s="232">
        <v>48</v>
      </c>
      <c r="G4135" s="232" t="s">
        <v>1308</v>
      </c>
      <c r="H4135" s="233">
        <v>10.272</v>
      </c>
      <c r="I4135" s="233">
        <v>0</v>
      </c>
      <c r="J4135" s="233">
        <v>9.42</v>
      </c>
      <c r="K4135" s="234">
        <v>40955</v>
      </c>
      <c r="L4135" s="233">
        <v>4.6749999999999998</v>
      </c>
      <c r="M4135" s="234">
        <v>81667</v>
      </c>
      <c r="N4135" s="233">
        <v>0</v>
      </c>
      <c r="O4135" s="233">
        <v>0</v>
      </c>
      <c r="P4135" s="233">
        <v>8.9629999999999992</v>
      </c>
      <c r="Q4135" s="234">
        <v>116809</v>
      </c>
      <c r="R4135" s="233">
        <v>4.4450000000000003</v>
      </c>
      <c r="S4135" s="234">
        <v>232166</v>
      </c>
      <c r="T4135" s="233">
        <v>0</v>
      </c>
      <c r="U4135" s="235">
        <f t="shared" si="448"/>
        <v>7498.56</v>
      </c>
      <c r="V4135" s="227">
        <f t="shared" si="449"/>
        <v>6876.6</v>
      </c>
      <c r="W4135" s="227">
        <f t="shared" si="450"/>
        <v>6825.6666666666661</v>
      </c>
      <c r="X4135" s="227">
        <f t="shared" si="453"/>
        <v>6805.583333333333</v>
      </c>
      <c r="Y4135" s="227">
        <f t="shared" si="451"/>
        <v>6542.99</v>
      </c>
      <c r="Z4135" s="227">
        <f t="shared" si="452"/>
        <v>6489.5444444444447</v>
      </c>
      <c r="AA4135" s="227">
        <f t="shared" si="454"/>
        <v>6449.0555555555557</v>
      </c>
    </row>
    <row r="4136" spans="2:27" s="219" customFormat="1" ht="13.5" hidden="1">
      <c r="B4136" s="232" t="s">
        <v>1110</v>
      </c>
      <c r="C4136" s="232" t="s">
        <v>643</v>
      </c>
      <c r="D4136" s="232" t="s">
        <v>969</v>
      </c>
      <c r="E4136" s="232" t="s">
        <v>988</v>
      </c>
      <c r="F4136" s="232">
        <v>72</v>
      </c>
      <c r="G4136" s="232" t="s">
        <v>1309</v>
      </c>
      <c r="H4136" s="233">
        <v>15.407999999999999</v>
      </c>
      <c r="I4136" s="233">
        <v>0</v>
      </c>
      <c r="J4136" s="233">
        <v>14.129</v>
      </c>
      <c r="K4136" s="234">
        <v>61432</v>
      </c>
      <c r="L4136" s="233">
        <v>7.0129999999999999</v>
      </c>
      <c r="M4136" s="234">
        <v>122501</v>
      </c>
      <c r="N4136" s="233">
        <v>0</v>
      </c>
      <c r="O4136" s="233">
        <v>0</v>
      </c>
      <c r="P4136" s="233">
        <v>13.445</v>
      </c>
      <c r="Q4136" s="234">
        <v>175214</v>
      </c>
      <c r="R4136" s="233">
        <v>6.6669999999999998</v>
      </c>
      <c r="S4136" s="234">
        <v>348248</v>
      </c>
      <c r="T4136" s="233">
        <v>0</v>
      </c>
      <c r="U4136" s="235">
        <f t="shared" si="448"/>
        <v>11247.84</v>
      </c>
      <c r="V4136" s="227">
        <f t="shared" si="449"/>
        <v>10314.17</v>
      </c>
      <c r="W4136" s="227">
        <f t="shared" si="450"/>
        <v>10238.823333333334</v>
      </c>
      <c r="X4136" s="227">
        <f t="shared" si="453"/>
        <v>10208.416666666666</v>
      </c>
      <c r="Y4136" s="227">
        <f t="shared" si="451"/>
        <v>9814.85</v>
      </c>
      <c r="Z4136" s="227">
        <f t="shared" si="452"/>
        <v>9733.9655555555546</v>
      </c>
      <c r="AA4136" s="227">
        <f t="shared" si="454"/>
        <v>9673.5555555555547</v>
      </c>
    </row>
    <row r="4137" spans="2:27" s="219" customFormat="1" ht="13.5" hidden="1">
      <c r="B4137" s="232" t="s">
        <v>1110</v>
      </c>
      <c r="C4137" s="232" t="s">
        <v>649</v>
      </c>
      <c r="D4137" s="232" t="s">
        <v>969</v>
      </c>
      <c r="E4137" s="232" t="s">
        <v>988</v>
      </c>
      <c r="F4137" s="232">
        <v>96</v>
      </c>
      <c r="G4137" s="232" t="s">
        <v>1310</v>
      </c>
      <c r="H4137" s="233">
        <v>20.544</v>
      </c>
      <c r="I4137" s="233">
        <v>0</v>
      </c>
      <c r="J4137" s="233">
        <v>18.838999999999999</v>
      </c>
      <c r="K4137" s="234">
        <v>81910</v>
      </c>
      <c r="L4137" s="233">
        <v>9.35</v>
      </c>
      <c r="M4137" s="234">
        <v>163335</v>
      </c>
      <c r="N4137" s="233">
        <v>0</v>
      </c>
      <c r="O4137" s="233">
        <v>0</v>
      </c>
      <c r="P4137" s="233">
        <v>17.927</v>
      </c>
      <c r="Q4137" s="234">
        <v>233619</v>
      </c>
      <c r="R4137" s="233">
        <v>8.89</v>
      </c>
      <c r="S4137" s="234">
        <v>464331</v>
      </c>
      <c r="T4137" s="233">
        <v>0</v>
      </c>
      <c r="U4137" s="235">
        <f t="shared" si="448"/>
        <v>14997.12</v>
      </c>
      <c r="V4137" s="227">
        <f t="shared" si="449"/>
        <v>13752.47</v>
      </c>
      <c r="W4137" s="227">
        <f t="shared" si="450"/>
        <v>13651.333333333332</v>
      </c>
      <c r="X4137" s="227">
        <f t="shared" si="453"/>
        <v>13611.25</v>
      </c>
      <c r="Y4137" s="227">
        <f t="shared" si="451"/>
        <v>13086.71</v>
      </c>
      <c r="Z4137" s="227">
        <f t="shared" si="452"/>
        <v>12979.116666666669</v>
      </c>
      <c r="AA4137" s="227">
        <f t="shared" si="454"/>
        <v>12898.083333333334</v>
      </c>
    </row>
    <row r="4138" spans="2:27" s="219" customFormat="1" ht="13.5" hidden="1">
      <c r="B4138" s="232" t="s">
        <v>1110</v>
      </c>
      <c r="C4138" s="232" t="s">
        <v>654</v>
      </c>
      <c r="D4138" s="232" t="s">
        <v>969</v>
      </c>
      <c r="E4138" s="232" t="s">
        <v>988</v>
      </c>
      <c r="F4138" s="232">
        <v>8</v>
      </c>
      <c r="G4138" s="232" t="s">
        <v>1311</v>
      </c>
      <c r="H4138" s="233">
        <v>1.712</v>
      </c>
      <c r="I4138" s="233">
        <v>0</v>
      </c>
      <c r="J4138" s="233">
        <v>1.57</v>
      </c>
      <c r="K4138" s="234">
        <v>6826</v>
      </c>
      <c r="L4138" s="233">
        <v>0.77900000000000003</v>
      </c>
      <c r="M4138" s="234">
        <v>13611</v>
      </c>
      <c r="N4138" s="233">
        <v>0</v>
      </c>
      <c r="O4138" s="233">
        <v>0</v>
      </c>
      <c r="P4138" s="233">
        <v>1.494</v>
      </c>
      <c r="Q4138" s="234">
        <v>19468</v>
      </c>
      <c r="R4138" s="233">
        <v>0.74099999999999999</v>
      </c>
      <c r="S4138" s="234">
        <v>38694</v>
      </c>
      <c r="T4138" s="233">
        <v>0</v>
      </c>
      <c r="U4138" s="235">
        <f t="shared" si="448"/>
        <v>1249.76</v>
      </c>
      <c r="V4138" s="227">
        <f t="shared" si="449"/>
        <v>1146.1000000000001</v>
      </c>
      <c r="W4138" s="227">
        <f t="shared" si="450"/>
        <v>1137.5033333333336</v>
      </c>
      <c r="X4138" s="227">
        <f t="shared" si="453"/>
        <v>1134.25</v>
      </c>
      <c r="Y4138" s="227">
        <f t="shared" si="451"/>
        <v>1090.6199999999999</v>
      </c>
      <c r="Z4138" s="227">
        <f t="shared" si="452"/>
        <v>1081.7077777777777</v>
      </c>
      <c r="AA4138" s="227">
        <f t="shared" si="454"/>
        <v>1074.8333333333333</v>
      </c>
    </row>
    <row r="4139" spans="2:27" s="219" customFormat="1" ht="13.5" hidden="1">
      <c r="B4139" s="232" t="s">
        <v>1110</v>
      </c>
      <c r="C4139" s="232" t="s">
        <v>660</v>
      </c>
      <c r="D4139" s="232" t="s">
        <v>969</v>
      </c>
      <c r="E4139" s="232" t="s">
        <v>988</v>
      </c>
      <c r="F4139" s="232">
        <v>16</v>
      </c>
      <c r="G4139" s="232" t="s">
        <v>1312</v>
      </c>
      <c r="H4139" s="233">
        <v>3.4239999999999999</v>
      </c>
      <c r="I4139" s="233">
        <v>0</v>
      </c>
      <c r="J4139" s="233">
        <v>3.14</v>
      </c>
      <c r="K4139" s="234">
        <v>13652</v>
      </c>
      <c r="L4139" s="233">
        <v>1.5580000000000001</v>
      </c>
      <c r="M4139" s="234">
        <v>27222</v>
      </c>
      <c r="N4139" s="233">
        <v>0</v>
      </c>
      <c r="O4139" s="233">
        <v>0</v>
      </c>
      <c r="P4139" s="233">
        <v>2.988</v>
      </c>
      <c r="Q4139" s="234">
        <v>38936</v>
      </c>
      <c r="R4139" s="233">
        <v>1.482</v>
      </c>
      <c r="S4139" s="234">
        <v>77389</v>
      </c>
      <c r="T4139" s="233">
        <v>0</v>
      </c>
      <c r="U4139" s="235">
        <f t="shared" si="448"/>
        <v>2499.52</v>
      </c>
      <c r="V4139" s="227">
        <f t="shared" si="449"/>
        <v>2292.2000000000003</v>
      </c>
      <c r="W4139" s="227">
        <f t="shared" si="450"/>
        <v>2275.0066666666671</v>
      </c>
      <c r="X4139" s="227">
        <f t="shared" si="453"/>
        <v>2268.5</v>
      </c>
      <c r="Y4139" s="227">
        <f t="shared" si="451"/>
        <v>2181.2399999999998</v>
      </c>
      <c r="Z4139" s="227">
        <f t="shared" si="452"/>
        <v>2163.4155555555553</v>
      </c>
      <c r="AA4139" s="227">
        <f t="shared" si="454"/>
        <v>2149.6944444444443</v>
      </c>
    </row>
    <row r="4140" spans="2:27" s="219" customFormat="1" ht="13.5" hidden="1">
      <c r="B4140" s="232" t="s">
        <v>1110</v>
      </c>
      <c r="C4140" s="232" t="s">
        <v>666</v>
      </c>
      <c r="D4140" s="232" t="s">
        <v>969</v>
      </c>
      <c r="E4140" s="232" t="s">
        <v>988</v>
      </c>
      <c r="F4140" s="232">
        <v>36</v>
      </c>
      <c r="G4140" s="232" t="s">
        <v>1313</v>
      </c>
      <c r="H4140" s="233">
        <v>7.7039999999999997</v>
      </c>
      <c r="I4140" s="233">
        <v>0</v>
      </c>
      <c r="J4140" s="233">
        <v>7.0650000000000004</v>
      </c>
      <c r="K4140" s="234">
        <v>30716</v>
      </c>
      <c r="L4140" s="233">
        <v>3.5059999999999998</v>
      </c>
      <c r="M4140" s="234">
        <v>61250</v>
      </c>
      <c r="N4140" s="233">
        <v>0</v>
      </c>
      <c r="O4140" s="233">
        <v>0</v>
      </c>
      <c r="P4140" s="233">
        <v>6.7220000000000004</v>
      </c>
      <c r="Q4140" s="234">
        <v>87607</v>
      </c>
      <c r="R4140" s="233">
        <v>3.3340000000000001</v>
      </c>
      <c r="S4140" s="234">
        <v>174124</v>
      </c>
      <c r="T4140" s="233">
        <v>0</v>
      </c>
      <c r="U4140" s="235">
        <f t="shared" si="448"/>
        <v>5623.92</v>
      </c>
      <c r="V4140" s="227">
        <f t="shared" si="449"/>
        <v>5157.4500000000007</v>
      </c>
      <c r="W4140" s="227">
        <f t="shared" si="450"/>
        <v>5119.0466666666662</v>
      </c>
      <c r="X4140" s="227">
        <f t="shared" si="453"/>
        <v>5104.166666666667</v>
      </c>
      <c r="Y4140" s="227">
        <f t="shared" si="451"/>
        <v>4907.0600000000004</v>
      </c>
      <c r="Z4140" s="227">
        <f t="shared" si="452"/>
        <v>4867.347777777778</v>
      </c>
      <c r="AA4140" s="227">
        <f t="shared" si="454"/>
        <v>4836.7777777777774</v>
      </c>
    </row>
    <row r="4141" spans="2:27" s="219" customFormat="1" ht="13.5" hidden="1">
      <c r="B4141" s="232" t="s">
        <v>1110</v>
      </c>
      <c r="C4141" s="232" t="s">
        <v>671</v>
      </c>
      <c r="D4141" s="232" t="s">
        <v>969</v>
      </c>
      <c r="E4141" s="232" t="s">
        <v>988</v>
      </c>
      <c r="F4141" s="232">
        <v>2</v>
      </c>
      <c r="G4141" s="232" t="s">
        <v>1314</v>
      </c>
      <c r="H4141" s="233">
        <v>0.66800000000000004</v>
      </c>
      <c r="I4141" s="233">
        <v>0</v>
      </c>
      <c r="J4141" s="233">
        <v>0.63200000000000001</v>
      </c>
      <c r="K4141" s="234">
        <v>2758</v>
      </c>
      <c r="L4141" s="233">
        <v>0.315</v>
      </c>
      <c r="M4141" s="234">
        <v>5505</v>
      </c>
      <c r="N4141" s="233">
        <v>0</v>
      </c>
      <c r="O4141" s="233">
        <v>0</v>
      </c>
      <c r="P4141" s="233">
        <v>0.61299999999999999</v>
      </c>
      <c r="Q4141" s="234">
        <v>8021</v>
      </c>
      <c r="R4141" s="233">
        <v>0.30499999999999999</v>
      </c>
      <c r="S4141" s="234">
        <v>15981</v>
      </c>
      <c r="T4141" s="233">
        <v>0</v>
      </c>
      <c r="U4141" s="235">
        <f t="shared" si="448"/>
        <v>487.64000000000004</v>
      </c>
      <c r="V4141" s="227">
        <f t="shared" si="449"/>
        <v>461.36</v>
      </c>
      <c r="W4141" s="227">
        <f t="shared" si="450"/>
        <v>459.7833333333333</v>
      </c>
      <c r="X4141" s="227">
        <f t="shared" si="453"/>
        <v>458.75</v>
      </c>
      <c r="Y4141" s="227">
        <f t="shared" si="451"/>
        <v>447.49</v>
      </c>
      <c r="Z4141" s="227">
        <f t="shared" si="452"/>
        <v>445.45555555555552</v>
      </c>
      <c r="AA4141" s="227">
        <f t="shared" si="454"/>
        <v>443.91666666666669</v>
      </c>
    </row>
    <row r="4142" spans="2:27" s="219" customFormat="1" ht="13.5" hidden="1">
      <c r="B4142" s="232" t="s">
        <v>1110</v>
      </c>
      <c r="C4142" s="232" t="s">
        <v>676</v>
      </c>
      <c r="D4142" s="232" t="s">
        <v>969</v>
      </c>
      <c r="E4142" s="232" t="s">
        <v>988</v>
      </c>
      <c r="F4142" s="232">
        <v>96</v>
      </c>
      <c r="G4142" s="232" t="s">
        <v>1310</v>
      </c>
      <c r="H4142" s="233">
        <v>20.544</v>
      </c>
      <c r="I4142" s="233">
        <v>0</v>
      </c>
      <c r="J4142" s="233">
        <v>18.838999999999999</v>
      </c>
      <c r="K4142" s="234">
        <v>81910</v>
      </c>
      <c r="L4142" s="233">
        <v>9.35</v>
      </c>
      <c r="M4142" s="234">
        <v>163335</v>
      </c>
      <c r="N4142" s="233">
        <v>0</v>
      </c>
      <c r="O4142" s="233">
        <v>0</v>
      </c>
      <c r="P4142" s="233">
        <v>17.927</v>
      </c>
      <c r="Q4142" s="234">
        <v>233619</v>
      </c>
      <c r="R4142" s="233">
        <v>8.89</v>
      </c>
      <c r="S4142" s="234">
        <v>464331</v>
      </c>
      <c r="T4142" s="233">
        <v>0</v>
      </c>
      <c r="U4142" s="235">
        <f t="shared" si="448"/>
        <v>14997.12</v>
      </c>
      <c r="V4142" s="227">
        <f t="shared" si="449"/>
        <v>13752.47</v>
      </c>
      <c r="W4142" s="227">
        <f t="shared" si="450"/>
        <v>13651.333333333332</v>
      </c>
      <c r="X4142" s="227">
        <f t="shared" si="453"/>
        <v>13611.25</v>
      </c>
      <c r="Y4142" s="227">
        <f t="shared" si="451"/>
        <v>13086.71</v>
      </c>
      <c r="Z4142" s="227">
        <f t="shared" si="452"/>
        <v>12979.116666666669</v>
      </c>
      <c r="AA4142" s="227">
        <f t="shared" si="454"/>
        <v>12898.083333333334</v>
      </c>
    </row>
    <row r="4143" spans="2:27" s="219" customFormat="1" ht="13.5" hidden="1">
      <c r="B4143" s="232" t="s">
        <v>1110</v>
      </c>
      <c r="C4143" s="232" t="s">
        <v>681</v>
      </c>
      <c r="D4143" s="232" t="s">
        <v>969</v>
      </c>
      <c r="E4143" s="232" t="s">
        <v>988</v>
      </c>
      <c r="F4143" s="232">
        <v>4</v>
      </c>
      <c r="G4143" s="232" t="s">
        <v>1315</v>
      </c>
      <c r="H4143" s="233">
        <v>0.85599999999999998</v>
      </c>
      <c r="I4143" s="233">
        <v>0</v>
      </c>
      <c r="J4143" s="233">
        <v>0.78500000000000003</v>
      </c>
      <c r="K4143" s="234">
        <v>3413</v>
      </c>
      <c r="L4143" s="233">
        <v>0.39</v>
      </c>
      <c r="M4143" s="234">
        <v>6806</v>
      </c>
      <c r="N4143" s="233">
        <v>0</v>
      </c>
      <c r="O4143" s="233">
        <v>0</v>
      </c>
      <c r="P4143" s="233">
        <v>0.747</v>
      </c>
      <c r="Q4143" s="234">
        <v>9734</v>
      </c>
      <c r="R4143" s="233">
        <v>0.37</v>
      </c>
      <c r="S4143" s="234">
        <v>19347</v>
      </c>
      <c r="T4143" s="233">
        <v>0</v>
      </c>
      <c r="U4143" s="235">
        <f t="shared" si="448"/>
        <v>624.88</v>
      </c>
      <c r="V4143" s="227">
        <f t="shared" si="449"/>
        <v>573.05000000000007</v>
      </c>
      <c r="W4143" s="227">
        <f t="shared" si="450"/>
        <v>569.11666666666667</v>
      </c>
      <c r="X4143" s="227">
        <f t="shared" si="453"/>
        <v>567.16666666666663</v>
      </c>
      <c r="Y4143" s="227">
        <f t="shared" si="451"/>
        <v>545.30999999999995</v>
      </c>
      <c r="Z4143" s="227">
        <f t="shared" si="452"/>
        <v>540.48888888888894</v>
      </c>
      <c r="AA4143" s="227">
        <f t="shared" si="454"/>
        <v>537.41666666666663</v>
      </c>
    </row>
    <row r="4144" spans="2:27" s="219" customFormat="1" ht="13.5" hidden="1">
      <c r="B4144" s="232" t="s">
        <v>1110</v>
      </c>
      <c r="C4144" s="232" t="s">
        <v>1022</v>
      </c>
      <c r="D4144" s="232" t="s">
        <v>969</v>
      </c>
      <c r="E4144" s="232" t="s">
        <v>988</v>
      </c>
      <c r="F4144" s="232">
        <v>48</v>
      </c>
      <c r="G4144" s="232" t="s">
        <v>1308</v>
      </c>
      <c r="H4144" s="233">
        <v>10.032</v>
      </c>
      <c r="I4144" s="233">
        <v>0</v>
      </c>
      <c r="J4144" s="233">
        <v>9.2680000000000007</v>
      </c>
      <c r="K4144" s="234">
        <v>40324</v>
      </c>
      <c r="L4144" s="233">
        <v>4.6029999999999998</v>
      </c>
      <c r="M4144" s="234">
        <v>80431</v>
      </c>
      <c r="N4144" s="233">
        <v>0</v>
      </c>
      <c r="O4144" s="233">
        <v>0</v>
      </c>
      <c r="P4144" s="233">
        <v>8.86</v>
      </c>
      <c r="Q4144" s="234">
        <v>115548</v>
      </c>
      <c r="R4144" s="233">
        <v>4.3970000000000002</v>
      </c>
      <c r="S4144" s="234">
        <v>229794</v>
      </c>
      <c r="T4144" s="233">
        <v>0</v>
      </c>
      <c r="U4144" s="235">
        <f t="shared" si="448"/>
        <v>7323.36</v>
      </c>
      <c r="V4144" s="227">
        <f t="shared" si="449"/>
        <v>6765.64</v>
      </c>
      <c r="W4144" s="227">
        <f t="shared" si="450"/>
        <v>6720.5233333333326</v>
      </c>
      <c r="X4144" s="227">
        <f t="shared" si="453"/>
        <v>6702.583333333333</v>
      </c>
      <c r="Y4144" s="227">
        <f t="shared" si="451"/>
        <v>6467.7999999999993</v>
      </c>
      <c r="Z4144" s="227">
        <f t="shared" si="452"/>
        <v>6419.4766666666674</v>
      </c>
      <c r="AA4144" s="227">
        <f t="shared" si="454"/>
        <v>6383.166666666667</v>
      </c>
    </row>
    <row r="4145" spans="2:27" s="219" customFormat="1" ht="13.5" hidden="1">
      <c r="B4145" s="232" t="s">
        <v>1110</v>
      </c>
      <c r="C4145" s="232" t="s">
        <v>1023</v>
      </c>
      <c r="D4145" s="232" t="s">
        <v>969</v>
      </c>
      <c r="E4145" s="232" t="s">
        <v>988</v>
      </c>
      <c r="F4145" s="232">
        <v>64</v>
      </c>
      <c r="G4145" s="232" t="s">
        <v>1316</v>
      </c>
      <c r="H4145" s="233">
        <v>13.375999999999999</v>
      </c>
      <c r="I4145" s="233">
        <v>0</v>
      </c>
      <c r="J4145" s="233">
        <v>12.358000000000001</v>
      </c>
      <c r="K4145" s="234">
        <v>53765</v>
      </c>
      <c r="L4145" s="233">
        <v>6.1379999999999999</v>
      </c>
      <c r="M4145" s="234">
        <v>107241</v>
      </c>
      <c r="N4145" s="233">
        <v>0</v>
      </c>
      <c r="O4145" s="233">
        <v>0</v>
      </c>
      <c r="P4145" s="233">
        <v>11.813000000000001</v>
      </c>
      <c r="Q4145" s="234">
        <v>154064</v>
      </c>
      <c r="R4145" s="233">
        <v>5.8620000000000001</v>
      </c>
      <c r="S4145" s="234">
        <v>306392</v>
      </c>
      <c r="T4145" s="233">
        <v>0</v>
      </c>
      <c r="U4145" s="235">
        <f t="shared" si="448"/>
        <v>9764.48</v>
      </c>
      <c r="V4145" s="227">
        <f t="shared" si="449"/>
        <v>9021.34</v>
      </c>
      <c r="W4145" s="227">
        <f t="shared" si="450"/>
        <v>8961.1566666666658</v>
      </c>
      <c r="X4145" s="227">
        <f t="shared" si="453"/>
        <v>8936.75</v>
      </c>
      <c r="Y4145" s="227">
        <f t="shared" si="451"/>
        <v>8623.49</v>
      </c>
      <c r="Z4145" s="227">
        <f t="shared" si="452"/>
        <v>8558.8155555555568</v>
      </c>
      <c r="AA4145" s="227">
        <f t="shared" si="454"/>
        <v>8510.8888888888887</v>
      </c>
    </row>
    <row r="4146" spans="2:27" s="219" customFormat="1" ht="13.5" hidden="1">
      <c r="B4146" s="232" t="s">
        <v>1110</v>
      </c>
      <c r="C4146" s="232" t="s">
        <v>1024</v>
      </c>
      <c r="D4146" s="232" t="s">
        <v>969</v>
      </c>
      <c r="E4146" s="232" t="s">
        <v>988</v>
      </c>
      <c r="F4146" s="232">
        <v>96</v>
      </c>
      <c r="G4146" s="232" t="s">
        <v>1310</v>
      </c>
      <c r="H4146" s="233">
        <v>20.064</v>
      </c>
      <c r="I4146" s="233">
        <v>0</v>
      </c>
      <c r="J4146" s="233">
        <v>18.536999999999999</v>
      </c>
      <c r="K4146" s="234">
        <v>80648</v>
      </c>
      <c r="L4146" s="233">
        <v>9.2059999999999995</v>
      </c>
      <c r="M4146" s="234">
        <v>160862</v>
      </c>
      <c r="N4146" s="233">
        <v>0</v>
      </c>
      <c r="O4146" s="233">
        <v>0</v>
      </c>
      <c r="P4146" s="233">
        <v>17.719000000000001</v>
      </c>
      <c r="Q4146" s="234">
        <v>231096</v>
      </c>
      <c r="R4146" s="233">
        <v>8.7940000000000005</v>
      </c>
      <c r="S4146" s="234">
        <v>459588</v>
      </c>
      <c r="T4146" s="233">
        <v>0</v>
      </c>
      <c r="U4146" s="235">
        <f t="shared" si="448"/>
        <v>14646.72</v>
      </c>
      <c r="V4146" s="227">
        <f t="shared" si="449"/>
        <v>13532.009999999998</v>
      </c>
      <c r="W4146" s="227">
        <f t="shared" si="450"/>
        <v>13441.046666666665</v>
      </c>
      <c r="X4146" s="227">
        <f t="shared" si="453"/>
        <v>13405.166666666666</v>
      </c>
      <c r="Y4146" s="227">
        <f t="shared" si="451"/>
        <v>12934.87</v>
      </c>
      <c r="Z4146" s="227">
        <f t="shared" si="452"/>
        <v>12838.953333333335</v>
      </c>
      <c r="AA4146" s="227">
        <f t="shared" si="454"/>
        <v>12766.333333333334</v>
      </c>
    </row>
    <row r="4147" spans="2:27" s="219" customFormat="1" ht="13.5" hidden="1">
      <c r="B4147" s="232" t="s">
        <v>1110</v>
      </c>
      <c r="C4147" s="232" t="s">
        <v>1025</v>
      </c>
      <c r="D4147" s="232" t="s">
        <v>969</v>
      </c>
      <c r="E4147" s="232" t="s">
        <v>988</v>
      </c>
      <c r="F4147" s="232">
        <v>8</v>
      </c>
      <c r="G4147" s="232" t="s">
        <v>1311</v>
      </c>
      <c r="H4147" s="233">
        <v>1.6719999999999999</v>
      </c>
      <c r="I4147" s="233">
        <v>0</v>
      </c>
      <c r="J4147" s="233">
        <v>1.5449999999999999</v>
      </c>
      <c r="K4147" s="234">
        <v>6721</v>
      </c>
      <c r="L4147" s="233">
        <v>0.76700000000000002</v>
      </c>
      <c r="M4147" s="234">
        <v>13405</v>
      </c>
      <c r="N4147" s="233">
        <v>0</v>
      </c>
      <c r="O4147" s="233">
        <v>0</v>
      </c>
      <c r="P4147" s="233">
        <v>1.4770000000000001</v>
      </c>
      <c r="Q4147" s="234">
        <v>19258</v>
      </c>
      <c r="R4147" s="233">
        <v>0.73299999999999998</v>
      </c>
      <c r="S4147" s="234">
        <v>38299</v>
      </c>
      <c r="T4147" s="233">
        <v>0</v>
      </c>
      <c r="U4147" s="235">
        <f t="shared" si="448"/>
        <v>1220.56</v>
      </c>
      <c r="V4147" s="227">
        <f t="shared" si="449"/>
        <v>1127.8499999999999</v>
      </c>
      <c r="W4147" s="227">
        <f t="shared" si="450"/>
        <v>1119.9933333333333</v>
      </c>
      <c r="X4147" s="227">
        <f t="shared" si="453"/>
        <v>1117.0833333333333</v>
      </c>
      <c r="Y4147" s="227">
        <f t="shared" si="451"/>
        <v>1078.21</v>
      </c>
      <c r="Z4147" s="227">
        <f t="shared" si="452"/>
        <v>1070.0344444444445</v>
      </c>
      <c r="AA4147" s="227">
        <f t="shared" si="454"/>
        <v>1063.8611111111111</v>
      </c>
    </row>
    <row r="4148" spans="2:27" s="219" customFormat="1" ht="13.5" hidden="1">
      <c r="B4148" s="232" t="s">
        <v>1110</v>
      </c>
      <c r="C4148" s="232" t="s">
        <v>1026</v>
      </c>
      <c r="D4148" s="232" t="s">
        <v>969</v>
      </c>
      <c r="E4148" s="232" t="s">
        <v>988</v>
      </c>
      <c r="F4148" s="232">
        <v>16</v>
      </c>
      <c r="G4148" s="232" t="s">
        <v>1312</v>
      </c>
      <c r="H4148" s="233">
        <v>3.3439999999999999</v>
      </c>
      <c r="I4148" s="233">
        <v>0</v>
      </c>
      <c r="J4148" s="233">
        <v>3.089</v>
      </c>
      <c r="K4148" s="234">
        <v>13441</v>
      </c>
      <c r="L4148" s="233">
        <v>1.534</v>
      </c>
      <c r="M4148" s="234">
        <v>26810</v>
      </c>
      <c r="N4148" s="233">
        <v>0</v>
      </c>
      <c r="O4148" s="233">
        <v>0</v>
      </c>
      <c r="P4148" s="233">
        <v>2.9529999999999998</v>
      </c>
      <c r="Q4148" s="234">
        <v>38516</v>
      </c>
      <c r="R4148" s="233">
        <v>1.466</v>
      </c>
      <c r="S4148" s="234">
        <v>76598</v>
      </c>
      <c r="T4148" s="233">
        <v>0</v>
      </c>
      <c r="U4148" s="235">
        <f t="shared" si="448"/>
        <v>2441.12</v>
      </c>
      <c r="V4148" s="227">
        <f t="shared" si="449"/>
        <v>2254.9699999999998</v>
      </c>
      <c r="W4148" s="227">
        <f t="shared" si="450"/>
        <v>2239.9033333333332</v>
      </c>
      <c r="X4148" s="227">
        <f t="shared" si="453"/>
        <v>2234.1666666666665</v>
      </c>
      <c r="Y4148" s="227">
        <f t="shared" si="451"/>
        <v>2155.69</v>
      </c>
      <c r="Z4148" s="227">
        <f t="shared" si="452"/>
        <v>2140.068888888889</v>
      </c>
      <c r="AA4148" s="227">
        <f t="shared" si="454"/>
        <v>2127.7222222222222</v>
      </c>
    </row>
    <row r="4149" spans="2:27" s="219" customFormat="1" ht="13.5" hidden="1">
      <c r="B4149" s="232" t="s">
        <v>1110</v>
      </c>
      <c r="C4149" s="232" t="s">
        <v>1027</v>
      </c>
      <c r="D4149" s="232" t="s">
        <v>969</v>
      </c>
      <c r="E4149" s="232" t="s">
        <v>988</v>
      </c>
      <c r="F4149" s="232">
        <v>32</v>
      </c>
      <c r="G4149" s="232" t="s">
        <v>1317</v>
      </c>
      <c r="H4149" s="233">
        <v>6.6879999999999997</v>
      </c>
      <c r="I4149" s="233">
        <v>0</v>
      </c>
      <c r="J4149" s="233">
        <v>6.1790000000000003</v>
      </c>
      <c r="K4149" s="234">
        <v>26883</v>
      </c>
      <c r="L4149" s="233">
        <v>3.069</v>
      </c>
      <c r="M4149" s="234">
        <v>53621</v>
      </c>
      <c r="N4149" s="233">
        <v>0</v>
      </c>
      <c r="O4149" s="233">
        <v>0</v>
      </c>
      <c r="P4149" s="233">
        <v>5.9059999999999997</v>
      </c>
      <c r="Q4149" s="234">
        <v>77032</v>
      </c>
      <c r="R4149" s="233">
        <v>2.931</v>
      </c>
      <c r="S4149" s="234">
        <v>153196</v>
      </c>
      <c r="T4149" s="233">
        <v>0</v>
      </c>
      <c r="U4149" s="235">
        <f t="shared" si="448"/>
        <v>4882.24</v>
      </c>
      <c r="V4149" s="227">
        <f t="shared" si="449"/>
        <v>4510.67</v>
      </c>
      <c r="W4149" s="227">
        <f t="shared" si="450"/>
        <v>4480.62</v>
      </c>
      <c r="X4149" s="227">
        <f t="shared" si="453"/>
        <v>4468.416666666667</v>
      </c>
      <c r="Y4149" s="227">
        <f t="shared" si="451"/>
        <v>4311.38</v>
      </c>
      <c r="Z4149" s="227">
        <f t="shared" si="452"/>
        <v>4279.4077777777784</v>
      </c>
      <c r="AA4149" s="227">
        <f t="shared" si="454"/>
        <v>4255.4444444444443</v>
      </c>
    </row>
    <row r="4150" spans="2:27" s="219" customFormat="1" ht="13.5" hidden="1">
      <c r="B4150" s="232" t="s">
        <v>1110</v>
      </c>
      <c r="C4150" s="232" t="s">
        <v>1028</v>
      </c>
      <c r="D4150" s="232" t="s">
        <v>969</v>
      </c>
      <c r="E4150" s="232" t="s">
        <v>988</v>
      </c>
      <c r="F4150" s="232">
        <v>2</v>
      </c>
      <c r="G4150" s="232" t="s">
        <v>1314</v>
      </c>
      <c r="H4150" s="233">
        <v>0.65800000000000003</v>
      </c>
      <c r="I4150" s="233">
        <v>0</v>
      </c>
      <c r="J4150" s="233">
        <v>0.626</v>
      </c>
      <c r="K4150" s="234">
        <v>2731</v>
      </c>
      <c r="L4150" s="233">
        <v>0.312</v>
      </c>
      <c r="M4150" s="234">
        <v>5454</v>
      </c>
      <c r="N4150" s="233">
        <v>0</v>
      </c>
      <c r="O4150" s="233">
        <v>0</v>
      </c>
      <c r="P4150" s="233">
        <v>0.60899999999999999</v>
      </c>
      <c r="Q4150" s="234">
        <v>7968</v>
      </c>
      <c r="R4150" s="233">
        <v>0.30299999999999999</v>
      </c>
      <c r="S4150" s="234">
        <v>15882</v>
      </c>
      <c r="T4150" s="233">
        <v>0</v>
      </c>
      <c r="U4150" s="235">
        <f t="shared" si="448"/>
        <v>480.34000000000003</v>
      </c>
      <c r="V4150" s="227">
        <f t="shared" si="449"/>
        <v>456.98</v>
      </c>
      <c r="W4150" s="227">
        <f t="shared" si="450"/>
        <v>455.34333333333336</v>
      </c>
      <c r="X4150" s="227">
        <f t="shared" si="453"/>
        <v>454.5</v>
      </c>
      <c r="Y4150" s="227">
        <f t="shared" si="451"/>
        <v>444.57</v>
      </c>
      <c r="Z4150" s="227">
        <f t="shared" si="452"/>
        <v>442.52333333333331</v>
      </c>
      <c r="AA4150" s="227">
        <f t="shared" si="454"/>
        <v>441.16666666666669</v>
      </c>
    </row>
    <row r="4151" spans="2:27" s="219" customFormat="1" ht="13.5" hidden="1">
      <c r="B4151" s="232" t="s">
        <v>1110</v>
      </c>
      <c r="C4151" s="232" t="s">
        <v>1029</v>
      </c>
      <c r="D4151" s="232" t="s">
        <v>969</v>
      </c>
      <c r="E4151" s="232" t="s">
        <v>988</v>
      </c>
      <c r="F4151" s="232">
        <v>4</v>
      </c>
      <c r="G4151" s="232" t="s">
        <v>1315</v>
      </c>
      <c r="H4151" s="233">
        <v>0.83599999999999997</v>
      </c>
      <c r="I4151" s="233">
        <v>0</v>
      </c>
      <c r="J4151" s="233">
        <v>0.77200000000000002</v>
      </c>
      <c r="K4151" s="234">
        <v>3360</v>
      </c>
      <c r="L4151" s="233">
        <v>0.38400000000000001</v>
      </c>
      <c r="M4151" s="234">
        <v>6703</v>
      </c>
      <c r="N4151" s="233">
        <v>0</v>
      </c>
      <c r="O4151" s="233">
        <v>0</v>
      </c>
      <c r="P4151" s="233">
        <v>0.73799999999999999</v>
      </c>
      <c r="Q4151" s="234">
        <v>9629</v>
      </c>
      <c r="R4151" s="233">
        <v>0.36599999999999999</v>
      </c>
      <c r="S4151" s="234">
        <v>19150</v>
      </c>
      <c r="T4151" s="233">
        <v>0</v>
      </c>
      <c r="U4151" s="235">
        <f t="shared" si="448"/>
        <v>610.28</v>
      </c>
      <c r="V4151" s="227">
        <f t="shared" si="449"/>
        <v>563.56000000000006</v>
      </c>
      <c r="W4151" s="227">
        <f t="shared" si="450"/>
        <v>560.31999999999994</v>
      </c>
      <c r="X4151" s="227">
        <f t="shared" si="453"/>
        <v>558.58333333333337</v>
      </c>
      <c r="Y4151" s="227">
        <f t="shared" si="451"/>
        <v>538.74</v>
      </c>
      <c r="Z4151" s="227">
        <f t="shared" si="452"/>
        <v>534.65222222222224</v>
      </c>
      <c r="AA4151" s="227">
        <f t="shared" si="454"/>
        <v>531.94444444444446</v>
      </c>
    </row>
    <row r="4152" spans="2:27" s="219" customFormat="1" ht="13.5" hidden="1">
      <c r="B4152" s="232" t="s">
        <v>1110</v>
      </c>
      <c r="C4152" s="232" t="s">
        <v>688</v>
      </c>
      <c r="D4152" s="232" t="s">
        <v>969</v>
      </c>
      <c r="E4152" s="232" t="s">
        <v>988</v>
      </c>
      <c r="F4152" s="232">
        <v>48</v>
      </c>
      <c r="G4152" s="232" t="s">
        <v>1308</v>
      </c>
      <c r="H4152" s="233">
        <v>10.608000000000001</v>
      </c>
      <c r="I4152" s="233">
        <v>0</v>
      </c>
      <c r="J4152" s="233">
        <v>9.6310000000000002</v>
      </c>
      <c r="K4152" s="234">
        <v>41838</v>
      </c>
      <c r="L4152" s="233">
        <v>4.7759999999999998</v>
      </c>
      <c r="M4152" s="234">
        <v>83398</v>
      </c>
      <c r="N4152" s="233">
        <v>0</v>
      </c>
      <c r="O4152" s="233">
        <v>0</v>
      </c>
      <c r="P4152" s="233">
        <v>9.1080000000000005</v>
      </c>
      <c r="Q4152" s="234">
        <v>118575</v>
      </c>
      <c r="R4152" s="233">
        <v>4.5119999999999996</v>
      </c>
      <c r="S4152" s="234">
        <v>235486</v>
      </c>
      <c r="T4152" s="233">
        <v>0</v>
      </c>
      <c r="U4152" s="235">
        <f t="shared" si="448"/>
        <v>7743.84</v>
      </c>
      <c r="V4152" s="227">
        <f t="shared" si="449"/>
        <v>7030.63</v>
      </c>
      <c r="W4152" s="227">
        <f t="shared" si="450"/>
        <v>6972.98</v>
      </c>
      <c r="X4152" s="227">
        <f t="shared" si="453"/>
        <v>6949.833333333333</v>
      </c>
      <c r="Y4152" s="227">
        <f t="shared" si="451"/>
        <v>6648.84</v>
      </c>
      <c r="Z4152" s="227">
        <f t="shared" si="452"/>
        <v>6587.51</v>
      </c>
      <c r="AA4152" s="227">
        <f t="shared" si="454"/>
        <v>6541.2777777777774</v>
      </c>
    </row>
    <row r="4153" spans="2:27" s="219" customFormat="1" ht="13.5" hidden="1">
      <c r="B4153" s="232" t="s">
        <v>1110</v>
      </c>
      <c r="C4153" s="232" t="s">
        <v>691</v>
      </c>
      <c r="D4153" s="232" t="s">
        <v>969</v>
      </c>
      <c r="E4153" s="232" t="s">
        <v>988</v>
      </c>
      <c r="F4153" s="232">
        <v>72</v>
      </c>
      <c r="G4153" s="232" t="s">
        <v>1309</v>
      </c>
      <c r="H4153" s="233">
        <v>15.912000000000001</v>
      </c>
      <c r="I4153" s="233">
        <v>0</v>
      </c>
      <c r="J4153" s="233">
        <v>14.446999999999999</v>
      </c>
      <c r="K4153" s="234">
        <v>62757</v>
      </c>
      <c r="L4153" s="233">
        <v>7.1639999999999997</v>
      </c>
      <c r="M4153" s="234">
        <v>125097</v>
      </c>
      <c r="N4153" s="233">
        <v>0</v>
      </c>
      <c r="O4153" s="233">
        <v>0</v>
      </c>
      <c r="P4153" s="233">
        <v>13.663</v>
      </c>
      <c r="Q4153" s="234">
        <v>177863</v>
      </c>
      <c r="R4153" s="233">
        <v>6.7679999999999998</v>
      </c>
      <c r="S4153" s="234">
        <v>353228</v>
      </c>
      <c r="T4153" s="233">
        <v>0</v>
      </c>
      <c r="U4153" s="235">
        <f t="shared" si="448"/>
        <v>11615.76</v>
      </c>
      <c r="V4153" s="227">
        <f t="shared" si="449"/>
        <v>10546.31</v>
      </c>
      <c r="W4153" s="227">
        <f t="shared" si="450"/>
        <v>10459.469999999999</v>
      </c>
      <c r="X4153" s="227">
        <f t="shared" si="453"/>
        <v>10424.75</v>
      </c>
      <c r="Y4153" s="227">
        <f t="shared" si="451"/>
        <v>9973.99</v>
      </c>
      <c r="Z4153" s="227">
        <f t="shared" si="452"/>
        <v>9881.2788888888881</v>
      </c>
      <c r="AA4153" s="227">
        <f t="shared" si="454"/>
        <v>9811.8888888888887</v>
      </c>
    </row>
    <row r="4154" spans="2:27" s="219" customFormat="1" ht="13.5" hidden="1">
      <c r="B4154" s="232" t="s">
        <v>1110</v>
      </c>
      <c r="C4154" s="232" t="s">
        <v>694</v>
      </c>
      <c r="D4154" s="232" t="s">
        <v>969</v>
      </c>
      <c r="E4154" s="232" t="s">
        <v>988</v>
      </c>
      <c r="F4154" s="232">
        <v>96</v>
      </c>
      <c r="G4154" s="232" t="s">
        <v>1310</v>
      </c>
      <c r="H4154" s="233">
        <v>21.216000000000001</v>
      </c>
      <c r="I4154" s="233">
        <v>0</v>
      </c>
      <c r="J4154" s="233">
        <v>19.262</v>
      </c>
      <c r="K4154" s="234">
        <v>83676</v>
      </c>
      <c r="L4154" s="233">
        <v>9.5519999999999996</v>
      </c>
      <c r="M4154" s="234">
        <v>166796</v>
      </c>
      <c r="N4154" s="233">
        <v>0</v>
      </c>
      <c r="O4154" s="233">
        <v>0</v>
      </c>
      <c r="P4154" s="233">
        <v>18.216999999999999</v>
      </c>
      <c r="Q4154" s="234">
        <v>237151</v>
      </c>
      <c r="R4154" s="233">
        <v>9.0239999999999991</v>
      </c>
      <c r="S4154" s="234">
        <v>470971</v>
      </c>
      <c r="T4154" s="233">
        <v>0</v>
      </c>
      <c r="U4154" s="235">
        <f t="shared" si="448"/>
        <v>15487.68</v>
      </c>
      <c r="V4154" s="227">
        <f t="shared" si="449"/>
        <v>14061.26</v>
      </c>
      <c r="W4154" s="227">
        <f t="shared" si="450"/>
        <v>13945.96</v>
      </c>
      <c r="X4154" s="227">
        <f t="shared" si="453"/>
        <v>13899.666666666666</v>
      </c>
      <c r="Y4154" s="227">
        <f t="shared" si="451"/>
        <v>13298.41</v>
      </c>
      <c r="Z4154" s="227">
        <f t="shared" si="452"/>
        <v>13175.047777777778</v>
      </c>
      <c r="AA4154" s="227">
        <f t="shared" si="454"/>
        <v>13082.527777777777</v>
      </c>
    </row>
    <row r="4155" spans="2:27" s="219" customFormat="1" ht="13.5" hidden="1">
      <c r="B4155" s="232" t="s">
        <v>1110</v>
      </c>
      <c r="C4155" s="232" t="s">
        <v>697</v>
      </c>
      <c r="D4155" s="232" t="s">
        <v>969</v>
      </c>
      <c r="E4155" s="232" t="s">
        <v>988</v>
      </c>
      <c r="F4155" s="232">
        <v>8</v>
      </c>
      <c r="G4155" s="232" t="s">
        <v>1311</v>
      </c>
      <c r="H4155" s="233">
        <v>1.768</v>
      </c>
      <c r="I4155" s="233">
        <v>0</v>
      </c>
      <c r="J4155" s="233">
        <v>1.605</v>
      </c>
      <c r="K4155" s="234">
        <v>6973</v>
      </c>
      <c r="L4155" s="233">
        <v>0.79600000000000004</v>
      </c>
      <c r="M4155" s="234">
        <v>13900</v>
      </c>
      <c r="N4155" s="233">
        <v>0</v>
      </c>
      <c r="O4155" s="233">
        <v>0</v>
      </c>
      <c r="P4155" s="233">
        <v>1.518</v>
      </c>
      <c r="Q4155" s="234">
        <v>19763</v>
      </c>
      <c r="R4155" s="233">
        <v>0.752</v>
      </c>
      <c r="S4155" s="234">
        <v>39248</v>
      </c>
      <c r="T4155" s="233">
        <v>0</v>
      </c>
      <c r="U4155" s="235">
        <f t="shared" si="448"/>
        <v>1290.6400000000001</v>
      </c>
      <c r="V4155" s="227">
        <f t="shared" si="449"/>
        <v>1171.6500000000001</v>
      </c>
      <c r="W4155" s="227">
        <f t="shared" si="450"/>
        <v>1162.1633333333334</v>
      </c>
      <c r="X4155" s="227">
        <f t="shared" si="453"/>
        <v>1158.3333333333333</v>
      </c>
      <c r="Y4155" s="227">
        <f t="shared" si="451"/>
        <v>1108.1400000000001</v>
      </c>
      <c r="Z4155" s="227">
        <f t="shared" si="452"/>
        <v>1097.9322222222222</v>
      </c>
      <c r="AA4155" s="227">
        <f t="shared" si="454"/>
        <v>1090.2222222222222</v>
      </c>
    </row>
    <row r="4156" spans="2:27" s="219" customFormat="1" ht="13.5" hidden="1">
      <c r="B4156" s="232" t="s">
        <v>1110</v>
      </c>
      <c r="C4156" s="232" t="s">
        <v>700</v>
      </c>
      <c r="D4156" s="232" t="s">
        <v>969</v>
      </c>
      <c r="E4156" s="232" t="s">
        <v>988</v>
      </c>
      <c r="F4156" s="232">
        <v>16</v>
      </c>
      <c r="G4156" s="232" t="s">
        <v>1312</v>
      </c>
      <c r="H4156" s="233">
        <v>3.536</v>
      </c>
      <c r="I4156" s="233">
        <v>0</v>
      </c>
      <c r="J4156" s="233">
        <v>3.21</v>
      </c>
      <c r="K4156" s="234">
        <v>13946</v>
      </c>
      <c r="L4156" s="233">
        <v>1.5920000000000001</v>
      </c>
      <c r="M4156" s="234">
        <v>27799</v>
      </c>
      <c r="N4156" s="233">
        <v>0</v>
      </c>
      <c r="O4156" s="233">
        <v>0</v>
      </c>
      <c r="P4156" s="233">
        <v>3.036</v>
      </c>
      <c r="Q4156" s="234">
        <v>39525</v>
      </c>
      <c r="R4156" s="233">
        <v>1.504</v>
      </c>
      <c r="S4156" s="234">
        <v>78495</v>
      </c>
      <c r="T4156" s="233">
        <v>0</v>
      </c>
      <c r="U4156" s="235">
        <f t="shared" si="448"/>
        <v>2581.2800000000002</v>
      </c>
      <c r="V4156" s="227">
        <f t="shared" si="449"/>
        <v>2343.3000000000002</v>
      </c>
      <c r="W4156" s="227">
        <f t="shared" si="450"/>
        <v>2324.3266666666668</v>
      </c>
      <c r="X4156" s="227">
        <f t="shared" si="453"/>
        <v>2316.5833333333335</v>
      </c>
      <c r="Y4156" s="227">
        <f t="shared" si="451"/>
        <v>2216.2800000000002</v>
      </c>
      <c r="Z4156" s="227">
        <f t="shared" si="452"/>
        <v>2195.836666666667</v>
      </c>
      <c r="AA4156" s="227">
        <f t="shared" si="454"/>
        <v>2180.4166666666665</v>
      </c>
    </row>
    <row r="4157" spans="2:27" s="219" customFormat="1" ht="13.5" hidden="1">
      <c r="B4157" s="232" t="s">
        <v>1110</v>
      </c>
      <c r="C4157" s="232" t="s">
        <v>703</v>
      </c>
      <c r="D4157" s="232" t="s">
        <v>969</v>
      </c>
      <c r="E4157" s="232" t="s">
        <v>988</v>
      </c>
      <c r="F4157" s="232">
        <v>36</v>
      </c>
      <c r="G4157" s="232" t="s">
        <v>1313</v>
      </c>
      <c r="H4157" s="233">
        <v>7.9560000000000004</v>
      </c>
      <c r="I4157" s="233">
        <v>0</v>
      </c>
      <c r="J4157" s="233">
        <v>7.2229999999999999</v>
      </c>
      <c r="K4157" s="234">
        <v>31378</v>
      </c>
      <c r="L4157" s="233">
        <v>3.5819999999999999</v>
      </c>
      <c r="M4157" s="234">
        <v>62549</v>
      </c>
      <c r="N4157" s="233">
        <v>0</v>
      </c>
      <c r="O4157" s="233">
        <v>0</v>
      </c>
      <c r="P4157" s="233">
        <v>6.8310000000000004</v>
      </c>
      <c r="Q4157" s="234">
        <v>88932</v>
      </c>
      <c r="R4157" s="233">
        <v>3.3839999999999999</v>
      </c>
      <c r="S4157" s="234">
        <v>176614</v>
      </c>
      <c r="T4157" s="233">
        <v>0</v>
      </c>
      <c r="U4157" s="235">
        <f t="shared" si="448"/>
        <v>5807.88</v>
      </c>
      <c r="V4157" s="227">
        <f t="shared" si="449"/>
        <v>5272.79</v>
      </c>
      <c r="W4157" s="227">
        <f t="shared" si="450"/>
        <v>5229.6933333333327</v>
      </c>
      <c r="X4157" s="227">
        <f t="shared" si="453"/>
        <v>5212.416666666667</v>
      </c>
      <c r="Y4157" s="227">
        <f t="shared" si="451"/>
        <v>4986.63</v>
      </c>
      <c r="Z4157" s="227">
        <f t="shared" si="452"/>
        <v>4940.6533333333336</v>
      </c>
      <c r="AA4157" s="227">
        <f t="shared" si="454"/>
        <v>4905.9444444444443</v>
      </c>
    </row>
    <row r="4158" spans="2:27" s="219" customFormat="1" ht="13.5" hidden="1">
      <c r="B4158" s="232" t="s">
        <v>1110</v>
      </c>
      <c r="C4158" s="232" t="s">
        <v>706</v>
      </c>
      <c r="D4158" s="232" t="s">
        <v>969</v>
      </c>
      <c r="E4158" s="232" t="s">
        <v>988</v>
      </c>
      <c r="F4158" s="232">
        <v>2</v>
      </c>
      <c r="G4158" s="232" t="s">
        <v>1314</v>
      </c>
      <c r="H4158" s="233">
        <v>0.68200000000000005</v>
      </c>
      <c r="I4158" s="233">
        <v>0</v>
      </c>
      <c r="J4158" s="233">
        <v>0.64100000000000001</v>
      </c>
      <c r="K4158" s="234">
        <v>2794</v>
      </c>
      <c r="L4158" s="233">
        <v>0.31900000000000001</v>
      </c>
      <c r="M4158" s="234">
        <v>5577</v>
      </c>
      <c r="N4158" s="233">
        <v>0</v>
      </c>
      <c r="O4158" s="233">
        <v>0</v>
      </c>
      <c r="P4158" s="233">
        <v>0.62</v>
      </c>
      <c r="Q4158" s="234">
        <v>8094</v>
      </c>
      <c r="R4158" s="233">
        <v>0.308</v>
      </c>
      <c r="S4158" s="234">
        <v>16119</v>
      </c>
      <c r="T4158" s="233">
        <v>0</v>
      </c>
      <c r="U4158" s="235">
        <f t="shared" si="448"/>
        <v>497.86</v>
      </c>
      <c r="V4158" s="227">
        <f t="shared" si="449"/>
        <v>467.93</v>
      </c>
      <c r="W4158" s="227">
        <f t="shared" si="450"/>
        <v>465.70333333333338</v>
      </c>
      <c r="X4158" s="227">
        <f t="shared" si="453"/>
        <v>464.75</v>
      </c>
      <c r="Y4158" s="227">
        <f t="shared" si="451"/>
        <v>452.6</v>
      </c>
      <c r="Z4158" s="227">
        <f t="shared" si="452"/>
        <v>449.67333333333335</v>
      </c>
      <c r="AA4158" s="227">
        <f t="shared" si="454"/>
        <v>447.75</v>
      </c>
    </row>
    <row r="4159" spans="2:27" s="219" customFormat="1" ht="13.5" hidden="1">
      <c r="B4159" s="232" t="s">
        <v>1110</v>
      </c>
      <c r="C4159" s="232" t="s">
        <v>709</v>
      </c>
      <c r="D4159" s="232" t="s">
        <v>969</v>
      </c>
      <c r="E4159" s="232" t="s">
        <v>988</v>
      </c>
      <c r="F4159" s="232">
        <v>96</v>
      </c>
      <c r="G4159" s="232" t="s">
        <v>1310</v>
      </c>
      <c r="H4159" s="233">
        <v>21.216000000000001</v>
      </c>
      <c r="I4159" s="233">
        <v>0</v>
      </c>
      <c r="J4159" s="233">
        <v>19.262</v>
      </c>
      <c r="K4159" s="234">
        <v>83676</v>
      </c>
      <c r="L4159" s="233">
        <v>9.5519999999999996</v>
      </c>
      <c r="M4159" s="234">
        <v>166796</v>
      </c>
      <c r="N4159" s="233">
        <v>0</v>
      </c>
      <c r="O4159" s="233">
        <v>0</v>
      </c>
      <c r="P4159" s="233">
        <v>18.216999999999999</v>
      </c>
      <c r="Q4159" s="234">
        <v>237151</v>
      </c>
      <c r="R4159" s="233">
        <v>9.0239999999999991</v>
      </c>
      <c r="S4159" s="234">
        <v>470971</v>
      </c>
      <c r="T4159" s="233">
        <v>0</v>
      </c>
      <c r="U4159" s="235">
        <f t="shared" si="448"/>
        <v>15487.68</v>
      </c>
      <c r="V4159" s="227">
        <f t="shared" si="449"/>
        <v>14061.26</v>
      </c>
      <c r="W4159" s="227">
        <f t="shared" si="450"/>
        <v>13945.96</v>
      </c>
      <c r="X4159" s="227">
        <f t="shared" si="453"/>
        <v>13899.666666666666</v>
      </c>
      <c r="Y4159" s="227">
        <f t="shared" si="451"/>
        <v>13298.41</v>
      </c>
      <c r="Z4159" s="227">
        <f t="shared" si="452"/>
        <v>13175.047777777778</v>
      </c>
      <c r="AA4159" s="227">
        <f t="shared" si="454"/>
        <v>13082.527777777777</v>
      </c>
    </row>
    <row r="4160" spans="2:27" s="219" customFormat="1" ht="13.5" hidden="1">
      <c r="B4160" s="232" t="s">
        <v>1110</v>
      </c>
      <c r="C4160" s="232" t="s">
        <v>711</v>
      </c>
      <c r="D4160" s="232" t="s">
        <v>969</v>
      </c>
      <c r="E4160" s="232" t="s">
        <v>988</v>
      </c>
      <c r="F4160" s="232">
        <v>4</v>
      </c>
      <c r="G4160" s="232" t="s">
        <v>1315</v>
      </c>
      <c r="H4160" s="233">
        <v>0.88400000000000001</v>
      </c>
      <c r="I4160" s="233">
        <v>0</v>
      </c>
      <c r="J4160" s="233">
        <v>0.80300000000000005</v>
      </c>
      <c r="K4160" s="234">
        <v>3486</v>
      </c>
      <c r="L4160" s="233">
        <v>0.39800000000000002</v>
      </c>
      <c r="M4160" s="234">
        <v>6950</v>
      </c>
      <c r="N4160" s="233">
        <v>0</v>
      </c>
      <c r="O4160" s="233">
        <v>0</v>
      </c>
      <c r="P4160" s="233">
        <v>0.75900000000000001</v>
      </c>
      <c r="Q4160" s="234">
        <v>9881</v>
      </c>
      <c r="R4160" s="233">
        <v>0.376</v>
      </c>
      <c r="S4160" s="234">
        <v>19624</v>
      </c>
      <c r="T4160" s="233">
        <v>0</v>
      </c>
      <c r="U4160" s="235">
        <f t="shared" si="448"/>
        <v>645.32000000000005</v>
      </c>
      <c r="V4160" s="227">
        <f t="shared" si="449"/>
        <v>586.19000000000005</v>
      </c>
      <c r="W4160" s="227">
        <f t="shared" si="450"/>
        <v>581.04</v>
      </c>
      <c r="X4160" s="227">
        <f t="shared" si="453"/>
        <v>579.16666666666663</v>
      </c>
      <c r="Y4160" s="227">
        <f t="shared" si="451"/>
        <v>554.07000000000005</v>
      </c>
      <c r="Z4160" s="227">
        <f t="shared" si="452"/>
        <v>548.95222222222219</v>
      </c>
      <c r="AA4160" s="227">
        <f t="shared" si="454"/>
        <v>545.11111111111109</v>
      </c>
    </row>
    <row r="4161" spans="2:27" s="219" customFormat="1" ht="13.5" hidden="1">
      <c r="B4161" s="232" t="s">
        <v>1110</v>
      </c>
      <c r="C4161" s="232" t="s">
        <v>716</v>
      </c>
      <c r="D4161" s="232" t="s">
        <v>969</v>
      </c>
      <c r="E4161" s="232" t="s">
        <v>988</v>
      </c>
      <c r="F4161" s="232">
        <v>72</v>
      </c>
      <c r="G4161" s="232" t="s">
        <v>1310</v>
      </c>
      <c r="H4161" s="233">
        <v>16.344000000000001</v>
      </c>
      <c r="I4161" s="233">
        <v>0</v>
      </c>
      <c r="J4161" s="233">
        <v>14.718999999999999</v>
      </c>
      <c r="K4161" s="234">
        <v>63892</v>
      </c>
      <c r="L4161" s="233">
        <v>7.2939999999999996</v>
      </c>
      <c r="M4161" s="234">
        <v>127322</v>
      </c>
      <c r="N4161" s="233">
        <v>0</v>
      </c>
      <c r="O4161" s="233">
        <v>0</v>
      </c>
      <c r="P4161" s="233">
        <v>13.807</v>
      </c>
      <c r="Q4161" s="234">
        <v>179614</v>
      </c>
      <c r="R4161" s="233">
        <v>6.835</v>
      </c>
      <c r="S4161" s="234">
        <v>356521</v>
      </c>
      <c r="T4161" s="233">
        <v>0</v>
      </c>
      <c r="U4161" s="235">
        <f t="shared" si="448"/>
        <v>11931.12</v>
      </c>
      <c r="V4161" s="227">
        <f t="shared" si="449"/>
        <v>10744.869999999999</v>
      </c>
      <c r="W4161" s="227">
        <f t="shared" si="450"/>
        <v>10648.953333333333</v>
      </c>
      <c r="X4161" s="227">
        <f t="shared" si="453"/>
        <v>10610.166666666666</v>
      </c>
      <c r="Y4161" s="227">
        <f t="shared" si="451"/>
        <v>10079.11</v>
      </c>
      <c r="Z4161" s="227">
        <f t="shared" si="452"/>
        <v>9978.8277777777766</v>
      </c>
      <c r="AA4161" s="227">
        <f t="shared" si="454"/>
        <v>9903.3611111111113</v>
      </c>
    </row>
    <row r="4162" spans="2:27" s="219" customFormat="1" ht="13.5" hidden="1">
      <c r="B4162" s="232" t="s">
        <v>1110</v>
      </c>
      <c r="C4162" s="232" t="s">
        <v>719</v>
      </c>
      <c r="D4162" s="232" t="s">
        <v>969</v>
      </c>
      <c r="E4162" s="232" t="s">
        <v>988</v>
      </c>
      <c r="F4162" s="232">
        <v>8</v>
      </c>
      <c r="G4162" s="232" t="s">
        <v>1318</v>
      </c>
      <c r="H4162" s="233">
        <v>1.8160000000000001</v>
      </c>
      <c r="I4162" s="233">
        <v>0</v>
      </c>
      <c r="J4162" s="233">
        <v>1.635</v>
      </c>
      <c r="K4162" s="234">
        <v>7099</v>
      </c>
      <c r="L4162" s="233">
        <v>0.81</v>
      </c>
      <c r="M4162" s="234">
        <v>14147</v>
      </c>
      <c r="N4162" s="233">
        <v>0</v>
      </c>
      <c r="O4162" s="233">
        <v>0</v>
      </c>
      <c r="P4162" s="233">
        <v>1.534</v>
      </c>
      <c r="Q4162" s="234">
        <v>19957</v>
      </c>
      <c r="R4162" s="233">
        <v>0.75900000000000001</v>
      </c>
      <c r="S4162" s="234">
        <v>39613</v>
      </c>
      <c r="T4162" s="233">
        <v>0</v>
      </c>
      <c r="U4162" s="235">
        <f t="shared" si="448"/>
        <v>1325.68</v>
      </c>
      <c r="V4162" s="227">
        <f t="shared" si="449"/>
        <v>1193.55</v>
      </c>
      <c r="W4162" s="227">
        <f t="shared" si="450"/>
        <v>1182.8833333333334</v>
      </c>
      <c r="X4162" s="227">
        <f t="shared" si="453"/>
        <v>1178.9166666666667</v>
      </c>
      <c r="Y4162" s="227">
        <f t="shared" si="451"/>
        <v>1119.82</v>
      </c>
      <c r="Z4162" s="227">
        <f t="shared" si="452"/>
        <v>1108.431111111111</v>
      </c>
      <c r="AA4162" s="227">
        <f t="shared" si="454"/>
        <v>1100.3611111111111</v>
      </c>
    </row>
    <row r="4163" spans="2:27" s="219" customFormat="1" ht="13.5" hidden="1">
      <c r="B4163" s="232" t="s">
        <v>1110</v>
      </c>
      <c r="C4163" s="232" t="s">
        <v>722</v>
      </c>
      <c r="D4163" s="232" t="s">
        <v>969</v>
      </c>
      <c r="E4163" s="232" t="s">
        <v>988</v>
      </c>
      <c r="F4163" s="232">
        <v>16</v>
      </c>
      <c r="G4163" s="232" t="s">
        <v>1319</v>
      </c>
      <c r="H4163" s="233">
        <v>3.6320000000000001</v>
      </c>
      <c r="I4163" s="233">
        <v>0</v>
      </c>
      <c r="J4163" s="233">
        <v>3.2709999999999999</v>
      </c>
      <c r="K4163" s="234">
        <v>14198</v>
      </c>
      <c r="L4163" s="233">
        <v>1.621</v>
      </c>
      <c r="M4163" s="234">
        <v>28294</v>
      </c>
      <c r="N4163" s="233">
        <v>0</v>
      </c>
      <c r="O4163" s="233">
        <v>0</v>
      </c>
      <c r="P4163" s="233">
        <v>3.0680000000000001</v>
      </c>
      <c r="Q4163" s="234">
        <v>39914</v>
      </c>
      <c r="R4163" s="233">
        <v>1.5189999999999999</v>
      </c>
      <c r="S4163" s="234">
        <v>79227</v>
      </c>
      <c r="T4163" s="233">
        <v>0</v>
      </c>
      <c r="U4163" s="235">
        <f t="shared" si="448"/>
        <v>2651.36</v>
      </c>
      <c r="V4163" s="227">
        <f t="shared" si="449"/>
        <v>2387.83</v>
      </c>
      <c r="W4163" s="227">
        <f t="shared" si="450"/>
        <v>2366.4966666666669</v>
      </c>
      <c r="X4163" s="227">
        <f t="shared" si="453"/>
        <v>2357.8333333333335</v>
      </c>
      <c r="Y4163" s="227">
        <f t="shared" si="451"/>
        <v>2239.64</v>
      </c>
      <c r="Z4163" s="227">
        <f t="shared" si="452"/>
        <v>2217.5922222222221</v>
      </c>
      <c r="AA4163" s="227">
        <f t="shared" si="454"/>
        <v>2200.75</v>
      </c>
    </row>
    <row r="4164" spans="2:27" s="219" customFormat="1" ht="13.5" hidden="1">
      <c r="B4164" s="232" t="s">
        <v>1110</v>
      </c>
      <c r="C4164" s="232" t="s">
        <v>725</v>
      </c>
      <c r="D4164" s="232" t="s">
        <v>969</v>
      </c>
      <c r="E4164" s="232" t="s">
        <v>988</v>
      </c>
      <c r="F4164" s="232">
        <v>36</v>
      </c>
      <c r="G4164" s="232" t="s">
        <v>1308</v>
      </c>
      <c r="H4164" s="233">
        <v>8.1720000000000006</v>
      </c>
      <c r="I4164" s="233">
        <v>0</v>
      </c>
      <c r="J4164" s="233">
        <v>7.359</v>
      </c>
      <c r="K4164" s="234">
        <v>31946</v>
      </c>
      <c r="L4164" s="233">
        <v>3.6469999999999998</v>
      </c>
      <c r="M4164" s="234">
        <v>63661</v>
      </c>
      <c r="N4164" s="233">
        <v>0</v>
      </c>
      <c r="O4164" s="233">
        <v>0</v>
      </c>
      <c r="P4164" s="233">
        <v>6.9029999999999996</v>
      </c>
      <c r="Q4164" s="234">
        <v>89807</v>
      </c>
      <c r="R4164" s="233">
        <v>3.4169999999999998</v>
      </c>
      <c r="S4164" s="234">
        <v>178260</v>
      </c>
      <c r="T4164" s="233">
        <v>0</v>
      </c>
      <c r="U4164" s="235">
        <f t="shared" ref="U4164:U4227" si="455">H4164*hour_M</f>
        <v>5965.56</v>
      </c>
      <c r="V4164" s="227">
        <f t="shared" ref="V4164:V4227" si="456">J4164*hour_M</f>
        <v>5372.07</v>
      </c>
      <c r="W4164" s="227">
        <f t="shared" ref="W4164:W4227" si="457">K4164/12+L4164*hour_M</f>
        <v>5324.4766666666665</v>
      </c>
      <c r="X4164" s="227">
        <f t="shared" si="453"/>
        <v>5305.083333333333</v>
      </c>
      <c r="Y4164" s="227">
        <f t="shared" ref="Y4164:Y4227" si="458">P4164*hour_M</f>
        <v>5039.1899999999996</v>
      </c>
      <c r="Z4164" s="227">
        <f t="shared" ref="Z4164:Z4227" si="459">Q4164/36+R4164*hour_M</f>
        <v>4989.0488888888885</v>
      </c>
      <c r="AA4164" s="227">
        <f t="shared" si="454"/>
        <v>4951.666666666667</v>
      </c>
    </row>
    <row r="4165" spans="2:27" s="219" customFormat="1" ht="13.5" hidden="1">
      <c r="B4165" s="232" t="s">
        <v>1110</v>
      </c>
      <c r="C4165" s="232" t="s">
        <v>728</v>
      </c>
      <c r="D4165" s="232" t="s">
        <v>969</v>
      </c>
      <c r="E4165" s="232" t="s">
        <v>988</v>
      </c>
      <c r="F4165" s="232">
        <v>2</v>
      </c>
      <c r="G4165" s="232" t="s">
        <v>1320</v>
      </c>
      <c r="H4165" s="233">
        <v>0.69399999999999995</v>
      </c>
      <c r="I4165" s="233">
        <v>0</v>
      </c>
      <c r="J4165" s="233">
        <v>0.64900000000000002</v>
      </c>
      <c r="K4165" s="234">
        <v>2826</v>
      </c>
      <c r="L4165" s="233">
        <v>0.32300000000000001</v>
      </c>
      <c r="M4165" s="234">
        <v>5639</v>
      </c>
      <c r="N4165" s="233">
        <v>0</v>
      </c>
      <c r="O4165" s="233">
        <v>0</v>
      </c>
      <c r="P4165" s="233">
        <v>0.624</v>
      </c>
      <c r="Q4165" s="234">
        <v>8143</v>
      </c>
      <c r="R4165" s="233">
        <v>0.31</v>
      </c>
      <c r="S4165" s="234">
        <v>16211</v>
      </c>
      <c r="T4165" s="233">
        <v>0</v>
      </c>
      <c r="U4165" s="235">
        <f t="shared" si="455"/>
        <v>506.61999999999995</v>
      </c>
      <c r="V4165" s="227">
        <f t="shared" si="456"/>
        <v>473.77000000000004</v>
      </c>
      <c r="W4165" s="227">
        <f t="shared" si="457"/>
        <v>471.29</v>
      </c>
      <c r="X4165" s="227">
        <f t="shared" ref="X4165:X4228" si="460">M4165/12</f>
        <v>469.91666666666669</v>
      </c>
      <c r="Y4165" s="227">
        <f t="shared" si="458"/>
        <v>455.52</v>
      </c>
      <c r="Z4165" s="227">
        <f t="shared" si="459"/>
        <v>452.49444444444447</v>
      </c>
      <c r="AA4165" s="227">
        <f t="shared" ref="AA4165:AA4228" si="461">S4165/36</f>
        <v>450.30555555555554</v>
      </c>
    </row>
    <row r="4166" spans="2:27" s="219" customFormat="1" ht="13.5" hidden="1">
      <c r="B4166" s="232" t="s">
        <v>1110</v>
      </c>
      <c r="C4166" s="232" t="s">
        <v>731</v>
      </c>
      <c r="D4166" s="232" t="s">
        <v>969</v>
      </c>
      <c r="E4166" s="232" t="s">
        <v>988</v>
      </c>
      <c r="F4166" s="232">
        <v>72</v>
      </c>
      <c r="G4166" s="232" t="s">
        <v>1310</v>
      </c>
      <c r="H4166" s="233">
        <v>16.344000000000001</v>
      </c>
      <c r="I4166" s="233">
        <v>0</v>
      </c>
      <c r="J4166" s="233">
        <v>14.718999999999999</v>
      </c>
      <c r="K4166" s="234">
        <v>63892</v>
      </c>
      <c r="L4166" s="233">
        <v>7.2939999999999996</v>
      </c>
      <c r="M4166" s="234">
        <v>127322</v>
      </c>
      <c r="N4166" s="233">
        <v>0</v>
      </c>
      <c r="O4166" s="233">
        <v>0</v>
      </c>
      <c r="P4166" s="233">
        <v>13.807</v>
      </c>
      <c r="Q4166" s="234">
        <v>179614</v>
      </c>
      <c r="R4166" s="233">
        <v>6.835</v>
      </c>
      <c r="S4166" s="234">
        <v>356521</v>
      </c>
      <c r="T4166" s="233">
        <v>0</v>
      </c>
      <c r="U4166" s="235">
        <f t="shared" si="455"/>
        <v>11931.12</v>
      </c>
      <c r="V4166" s="227">
        <f t="shared" si="456"/>
        <v>10744.869999999999</v>
      </c>
      <c r="W4166" s="227">
        <f t="shared" si="457"/>
        <v>10648.953333333333</v>
      </c>
      <c r="X4166" s="227">
        <f t="shared" si="460"/>
        <v>10610.166666666666</v>
      </c>
      <c r="Y4166" s="227">
        <f t="shared" si="458"/>
        <v>10079.11</v>
      </c>
      <c r="Z4166" s="227">
        <f t="shared" si="459"/>
        <v>9978.8277777777766</v>
      </c>
      <c r="AA4166" s="227">
        <f t="shared" si="461"/>
        <v>9903.3611111111113</v>
      </c>
    </row>
    <row r="4167" spans="2:27" s="219" customFormat="1" ht="13.5" hidden="1">
      <c r="B4167" s="232" t="s">
        <v>1110</v>
      </c>
      <c r="C4167" s="232" t="s">
        <v>733</v>
      </c>
      <c r="D4167" s="232" t="s">
        <v>969</v>
      </c>
      <c r="E4167" s="232" t="s">
        <v>988</v>
      </c>
      <c r="F4167" s="232">
        <v>4</v>
      </c>
      <c r="G4167" s="232" t="s">
        <v>1321</v>
      </c>
      <c r="H4167" s="233">
        <v>0.90800000000000003</v>
      </c>
      <c r="I4167" s="233">
        <v>0</v>
      </c>
      <c r="J4167" s="233">
        <v>0.81799999999999995</v>
      </c>
      <c r="K4167" s="234">
        <v>3550</v>
      </c>
      <c r="L4167" s="233">
        <v>0.40500000000000003</v>
      </c>
      <c r="M4167" s="234">
        <v>7073</v>
      </c>
      <c r="N4167" s="233">
        <v>0</v>
      </c>
      <c r="O4167" s="233">
        <v>0</v>
      </c>
      <c r="P4167" s="233">
        <v>0.76700000000000002</v>
      </c>
      <c r="Q4167" s="234">
        <v>9979</v>
      </c>
      <c r="R4167" s="233">
        <v>0.38</v>
      </c>
      <c r="S4167" s="234">
        <v>19807</v>
      </c>
      <c r="T4167" s="233">
        <v>0</v>
      </c>
      <c r="U4167" s="235">
        <f t="shared" si="455"/>
        <v>662.84</v>
      </c>
      <c r="V4167" s="227">
        <f t="shared" si="456"/>
        <v>597.14</v>
      </c>
      <c r="W4167" s="227">
        <f t="shared" si="457"/>
        <v>591.48333333333335</v>
      </c>
      <c r="X4167" s="227">
        <f t="shared" si="460"/>
        <v>589.41666666666663</v>
      </c>
      <c r="Y4167" s="227">
        <f t="shared" si="458"/>
        <v>559.91</v>
      </c>
      <c r="Z4167" s="227">
        <f t="shared" si="459"/>
        <v>554.59444444444443</v>
      </c>
      <c r="AA4167" s="227">
        <f t="shared" si="461"/>
        <v>550.19444444444446</v>
      </c>
    </row>
    <row r="4168" spans="2:27" s="219" customFormat="1" ht="13.5" hidden="1">
      <c r="B4168" s="232" t="s">
        <v>1110</v>
      </c>
      <c r="C4168" s="232" t="s">
        <v>1340</v>
      </c>
      <c r="D4168" s="232" t="s">
        <v>969</v>
      </c>
      <c r="E4168" s="232" t="s">
        <v>988</v>
      </c>
      <c r="F4168" s="232">
        <v>48</v>
      </c>
      <c r="G4168" s="232" t="s">
        <v>1308</v>
      </c>
      <c r="H4168" s="233">
        <v>10.272</v>
      </c>
      <c r="I4168" s="233">
        <v>0</v>
      </c>
      <c r="J4168" s="233">
        <v>9.4900800000000007</v>
      </c>
      <c r="K4168" s="234">
        <v>41249</v>
      </c>
      <c r="L4168" s="233">
        <v>4.7088000000000001</v>
      </c>
      <c r="M4168" s="234">
        <v>82244</v>
      </c>
      <c r="N4168" s="233">
        <v>0</v>
      </c>
      <c r="O4168" s="233">
        <v>0</v>
      </c>
      <c r="P4168" s="233">
        <v>9.0151699999999995</v>
      </c>
      <c r="Q4168" s="234">
        <v>117440</v>
      </c>
      <c r="R4168" s="233">
        <v>4.4687999999999999</v>
      </c>
      <c r="S4168" s="234">
        <v>233351</v>
      </c>
      <c r="T4168" s="233">
        <v>0</v>
      </c>
      <c r="U4168" s="235">
        <f t="shared" si="455"/>
        <v>7498.56</v>
      </c>
      <c r="V4168" s="227">
        <f t="shared" si="456"/>
        <v>6927.7584000000006</v>
      </c>
      <c r="W4168" s="227">
        <f t="shared" si="457"/>
        <v>6874.8406666666669</v>
      </c>
      <c r="X4168" s="227">
        <f t="shared" si="460"/>
        <v>6853.666666666667</v>
      </c>
      <c r="Y4168" s="227">
        <f t="shared" si="458"/>
        <v>6581.0740999999998</v>
      </c>
      <c r="Z4168" s="227">
        <f t="shared" si="459"/>
        <v>6524.4462222222219</v>
      </c>
      <c r="AA4168" s="227">
        <f t="shared" si="461"/>
        <v>6481.9722222222226</v>
      </c>
    </row>
    <row r="4169" spans="2:27" s="219" customFormat="1" ht="13.5" hidden="1">
      <c r="B4169" s="232" t="s">
        <v>1110</v>
      </c>
      <c r="C4169" s="232" t="s">
        <v>1341</v>
      </c>
      <c r="D4169" s="232" t="s">
        <v>969</v>
      </c>
      <c r="E4169" s="232" t="s">
        <v>988</v>
      </c>
      <c r="F4169" s="232">
        <v>64</v>
      </c>
      <c r="G4169" s="232" t="s">
        <v>1316</v>
      </c>
      <c r="H4169" s="233">
        <v>13.696</v>
      </c>
      <c r="I4169" s="233">
        <v>0</v>
      </c>
      <c r="J4169" s="233">
        <v>12.65344</v>
      </c>
      <c r="K4169" s="234">
        <v>54999</v>
      </c>
      <c r="L4169" s="233">
        <v>6.2784000000000004</v>
      </c>
      <c r="M4169" s="234">
        <v>109659</v>
      </c>
      <c r="N4169" s="233">
        <v>0</v>
      </c>
      <c r="O4169" s="233">
        <v>0</v>
      </c>
      <c r="P4169" s="233">
        <v>12.02022</v>
      </c>
      <c r="Q4169" s="234">
        <v>156587</v>
      </c>
      <c r="R4169" s="233">
        <v>5.9584000000000001</v>
      </c>
      <c r="S4169" s="234">
        <v>311135</v>
      </c>
      <c r="T4169" s="233">
        <v>0</v>
      </c>
      <c r="U4169" s="235">
        <f t="shared" si="455"/>
        <v>9998.08</v>
      </c>
      <c r="V4169" s="227">
        <f t="shared" si="456"/>
        <v>9237.011199999999</v>
      </c>
      <c r="W4169" s="227">
        <f t="shared" si="457"/>
        <v>9166.482</v>
      </c>
      <c r="X4169" s="227">
        <f t="shared" si="460"/>
        <v>9138.25</v>
      </c>
      <c r="Y4169" s="227">
        <f t="shared" si="458"/>
        <v>8774.7605999999996</v>
      </c>
      <c r="Z4169" s="227">
        <f t="shared" si="459"/>
        <v>8699.2708888888883</v>
      </c>
      <c r="AA4169" s="227">
        <f t="shared" si="461"/>
        <v>8642.6388888888887</v>
      </c>
    </row>
    <row r="4170" spans="2:27" s="219" customFormat="1" ht="13.5" hidden="1">
      <c r="B4170" s="232" t="s">
        <v>1110</v>
      </c>
      <c r="C4170" s="232" t="s">
        <v>1342</v>
      </c>
      <c r="D4170" s="232" t="s">
        <v>969</v>
      </c>
      <c r="E4170" s="232" t="s">
        <v>988</v>
      </c>
      <c r="F4170" s="232">
        <v>96</v>
      </c>
      <c r="G4170" s="232" t="s">
        <v>1310</v>
      </c>
      <c r="H4170" s="233">
        <v>20.544</v>
      </c>
      <c r="I4170" s="233">
        <v>0</v>
      </c>
      <c r="J4170" s="233">
        <v>18.980160000000001</v>
      </c>
      <c r="K4170" s="234">
        <v>82498</v>
      </c>
      <c r="L4170" s="233">
        <v>9.4176000000000002</v>
      </c>
      <c r="M4170" s="234">
        <v>164488</v>
      </c>
      <c r="N4170" s="233">
        <v>0</v>
      </c>
      <c r="O4170" s="233">
        <v>0</v>
      </c>
      <c r="P4170" s="233">
        <v>18.030339999999999</v>
      </c>
      <c r="Q4170" s="234">
        <v>234880</v>
      </c>
      <c r="R4170" s="233">
        <v>8.9375999999999998</v>
      </c>
      <c r="S4170" s="234">
        <v>466703</v>
      </c>
      <c r="T4170" s="233">
        <v>0</v>
      </c>
      <c r="U4170" s="235">
        <f t="shared" si="455"/>
        <v>14997.12</v>
      </c>
      <c r="V4170" s="227">
        <f t="shared" si="456"/>
        <v>13855.516800000001</v>
      </c>
      <c r="W4170" s="227">
        <f t="shared" si="457"/>
        <v>13749.681333333334</v>
      </c>
      <c r="X4170" s="227">
        <f t="shared" si="460"/>
        <v>13707.333333333334</v>
      </c>
      <c r="Y4170" s="227">
        <f t="shared" si="458"/>
        <v>13162.1482</v>
      </c>
      <c r="Z4170" s="227">
        <f t="shared" si="459"/>
        <v>13048.892444444444</v>
      </c>
      <c r="AA4170" s="227">
        <f t="shared" si="461"/>
        <v>12963.972222222223</v>
      </c>
    </row>
    <row r="4171" spans="2:27" s="219" customFormat="1" ht="13.5" hidden="1">
      <c r="B4171" s="232" t="s">
        <v>1110</v>
      </c>
      <c r="C4171" s="232" t="s">
        <v>1343</v>
      </c>
      <c r="D4171" s="232" t="s">
        <v>969</v>
      </c>
      <c r="E4171" s="232" t="s">
        <v>988</v>
      </c>
      <c r="F4171" s="232">
        <v>8</v>
      </c>
      <c r="G4171" s="232" t="s">
        <v>1311</v>
      </c>
      <c r="H4171" s="233">
        <v>1.712</v>
      </c>
      <c r="I4171" s="233">
        <v>0</v>
      </c>
      <c r="J4171" s="233">
        <v>1.58168</v>
      </c>
      <c r="K4171" s="234">
        <v>6875</v>
      </c>
      <c r="L4171" s="233">
        <v>0.78480000000000005</v>
      </c>
      <c r="M4171" s="234">
        <v>13707</v>
      </c>
      <c r="N4171" s="233">
        <v>0</v>
      </c>
      <c r="O4171" s="233">
        <v>0</v>
      </c>
      <c r="P4171" s="233">
        <v>1.5025299999999999</v>
      </c>
      <c r="Q4171" s="234">
        <v>19573</v>
      </c>
      <c r="R4171" s="233">
        <v>0.74480000000000002</v>
      </c>
      <c r="S4171" s="234">
        <v>38892</v>
      </c>
      <c r="T4171" s="233">
        <v>0</v>
      </c>
      <c r="U4171" s="235">
        <f t="shared" si="455"/>
        <v>1249.76</v>
      </c>
      <c r="V4171" s="227">
        <f t="shared" si="456"/>
        <v>1154.6263999999999</v>
      </c>
      <c r="W4171" s="227">
        <f t="shared" si="457"/>
        <v>1145.8206666666665</v>
      </c>
      <c r="X4171" s="227">
        <f t="shared" si="460"/>
        <v>1142.25</v>
      </c>
      <c r="Y4171" s="227">
        <f t="shared" si="458"/>
        <v>1096.8469</v>
      </c>
      <c r="Z4171" s="227">
        <f t="shared" si="459"/>
        <v>1087.3984444444445</v>
      </c>
      <c r="AA4171" s="227">
        <f t="shared" si="461"/>
        <v>1080.3333333333333</v>
      </c>
    </row>
    <row r="4172" spans="2:27" s="219" customFormat="1" ht="13.5" hidden="1">
      <c r="B4172" s="232" t="s">
        <v>1110</v>
      </c>
      <c r="C4172" s="232" t="s">
        <v>1344</v>
      </c>
      <c r="D4172" s="232" t="s">
        <v>969</v>
      </c>
      <c r="E4172" s="232" t="s">
        <v>988</v>
      </c>
      <c r="F4172" s="232">
        <v>128</v>
      </c>
      <c r="G4172" s="232" t="s">
        <v>1345</v>
      </c>
      <c r="H4172" s="233">
        <v>27.391999999999999</v>
      </c>
      <c r="I4172" s="233">
        <v>0</v>
      </c>
      <c r="J4172" s="233">
        <v>25.30688</v>
      </c>
      <c r="K4172" s="234">
        <v>109998</v>
      </c>
      <c r="L4172" s="233">
        <v>12.556800000000001</v>
      </c>
      <c r="M4172" s="234">
        <v>219318</v>
      </c>
      <c r="N4172" s="233">
        <v>0</v>
      </c>
      <c r="O4172" s="233">
        <v>0</v>
      </c>
      <c r="P4172" s="233">
        <v>24.04045</v>
      </c>
      <c r="Q4172" s="234">
        <v>313174</v>
      </c>
      <c r="R4172" s="233">
        <v>11.9168</v>
      </c>
      <c r="S4172" s="234">
        <v>622270</v>
      </c>
      <c r="T4172" s="233">
        <v>0</v>
      </c>
      <c r="U4172" s="235">
        <f t="shared" si="455"/>
        <v>19996.16</v>
      </c>
      <c r="V4172" s="227">
        <f t="shared" si="456"/>
        <v>18474.022399999998</v>
      </c>
      <c r="W4172" s="227">
        <f t="shared" si="457"/>
        <v>18332.964</v>
      </c>
      <c r="X4172" s="227">
        <f t="shared" si="460"/>
        <v>18276.5</v>
      </c>
      <c r="Y4172" s="227">
        <f t="shared" si="458"/>
        <v>17549.5285</v>
      </c>
      <c r="Z4172" s="227">
        <f t="shared" si="459"/>
        <v>17398.541777777777</v>
      </c>
      <c r="AA4172" s="227">
        <f t="shared" si="461"/>
        <v>17285.277777777777</v>
      </c>
    </row>
    <row r="4173" spans="2:27" s="219" customFormat="1" ht="13.5" hidden="1">
      <c r="B4173" s="232" t="s">
        <v>1110</v>
      </c>
      <c r="C4173" s="232" t="s">
        <v>1346</v>
      </c>
      <c r="D4173" s="232" t="s">
        <v>969</v>
      </c>
      <c r="E4173" s="232" t="s">
        <v>988</v>
      </c>
      <c r="F4173" s="232">
        <v>16</v>
      </c>
      <c r="G4173" s="232" t="s">
        <v>1312</v>
      </c>
      <c r="H4173" s="233">
        <v>3.4239999999999999</v>
      </c>
      <c r="I4173" s="233">
        <v>0</v>
      </c>
      <c r="J4173" s="233">
        <v>3.1633599999999999</v>
      </c>
      <c r="K4173" s="234">
        <v>13750</v>
      </c>
      <c r="L4173" s="233">
        <v>1.5696000000000001</v>
      </c>
      <c r="M4173" s="234">
        <v>27415</v>
      </c>
      <c r="N4173" s="233">
        <v>0</v>
      </c>
      <c r="O4173" s="233">
        <v>0</v>
      </c>
      <c r="P4173" s="233">
        <v>3.0050599999999998</v>
      </c>
      <c r="Q4173" s="234">
        <v>39147</v>
      </c>
      <c r="R4173" s="233">
        <v>1.4896</v>
      </c>
      <c r="S4173" s="234">
        <v>77784</v>
      </c>
      <c r="T4173" s="233">
        <v>0</v>
      </c>
      <c r="U4173" s="235">
        <f t="shared" si="455"/>
        <v>2499.52</v>
      </c>
      <c r="V4173" s="227">
        <f t="shared" si="456"/>
        <v>2309.2527999999998</v>
      </c>
      <c r="W4173" s="227">
        <f t="shared" si="457"/>
        <v>2291.641333333333</v>
      </c>
      <c r="X4173" s="227">
        <f t="shared" si="460"/>
        <v>2284.5833333333335</v>
      </c>
      <c r="Y4173" s="227">
        <f t="shared" si="458"/>
        <v>2193.6938</v>
      </c>
      <c r="Z4173" s="227">
        <f t="shared" si="459"/>
        <v>2174.8246666666669</v>
      </c>
      <c r="AA4173" s="227">
        <f t="shared" si="461"/>
        <v>2160.6666666666665</v>
      </c>
    </row>
    <row r="4174" spans="2:27" s="219" customFormat="1" ht="13.5" hidden="1">
      <c r="B4174" s="232" t="s">
        <v>1110</v>
      </c>
      <c r="C4174" s="232" t="s">
        <v>1347</v>
      </c>
      <c r="D4174" s="232" t="s">
        <v>969</v>
      </c>
      <c r="E4174" s="232" t="s">
        <v>988</v>
      </c>
      <c r="F4174" s="232">
        <v>32</v>
      </c>
      <c r="G4174" s="232" t="s">
        <v>1317</v>
      </c>
      <c r="H4174" s="233">
        <v>6.8479999999999999</v>
      </c>
      <c r="I4174" s="233">
        <v>0</v>
      </c>
      <c r="J4174" s="233">
        <v>6.3267199999999999</v>
      </c>
      <c r="K4174" s="234">
        <v>27499</v>
      </c>
      <c r="L4174" s="233">
        <v>3.1392000000000002</v>
      </c>
      <c r="M4174" s="234">
        <v>54829</v>
      </c>
      <c r="N4174" s="233">
        <v>0</v>
      </c>
      <c r="O4174" s="233">
        <v>0</v>
      </c>
      <c r="P4174" s="233">
        <v>6.0101100000000001</v>
      </c>
      <c r="Q4174" s="234">
        <v>78293</v>
      </c>
      <c r="R4174" s="233">
        <v>2.9792000000000001</v>
      </c>
      <c r="S4174" s="234">
        <v>155568</v>
      </c>
      <c r="T4174" s="233">
        <v>0</v>
      </c>
      <c r="U4174" s="235">
        <f t="shared" si="455"/>
        <v>4999.04</v>
      </c>
      <c r="V4174" s="227">
        <f t="shared" si="456"/>
        <v>4618.5055999999995</v>
      </c>
      <c r="W4174" s="227">
        <f t="shared" si="457"/>
        <v>4583.1993333333339</v>
      </c>
      <c r="X4174" s="227">
        <f t="shared" si="460"/>
        <v>4569.083333333333</v>
      </c>
      <c r="Y4174" s="227">
        <f t="shared" si="458"/>
        <v>4387.3802999999998</v>
      </c>
      <c r="Z4174" s="227">
        <f t="shared" si="459"/>
        <v>4349.6215555555555</v>
      </c>
      <c r="AA4174" s="227">
        <f t="shared" si="461"/>
        <v>4321.333333333333</v>
      </c>
    </row>
    <row r="4175" spans="2:27" s="219" customFormat="1" ht="13.5" hidden="1">
      <c r="B4175" s="232" t="s">
        <v>1110</v>
      </c>
      <c r="C4175" s="232" t="s">
        <v>1348</v>
      </c>
      <c r="D4175" s="232" t="s">
        <v>969</v>
      </c>
      <c r="E4175" s="232" t="s">
        <v>988</v>
      </c>
      <c r="F4175" s="232">
        <v>2</v>
      </c>
      <c r="G4175" s="232" t="s">
        <v>1314</v>
      </c>
      <c r="H4175" s="233">
        <v>0.66800000000000004</v>
      </c>
      <c r="I4175" s="233">
        <v>0</v>
      </c>
      <c r="J4175" s="233">
        <v>0.63541999999999998</v>
      </c>
      <c r="K4175" s="234">
        <v>2770</v>
      </c>
      <c r="L4175" s="233">
        <v>0.31619999999999998</v>
      </c>
      <c r="M4175" s="234">
        <v>5529</v>
      </c>
      <c r="N4175" s="233">
        <v>0</v>
      </c>
      <c r="O4175" s="233">
        <v>0</v>
      </c>
      <c r="P4175" s="233">
        <v>0.61563000000000001</v>
      </c>
      <c r="Q4175" s="234">
        <v>8047</v>
      </c>
      <c r="R4175" s="233">
        <v>0.30620000000000003</v>
      </c>
      <c r="S4175" s="234">
        <v>16030</v>
      </c>
      <c r="T4175" s="233">
        <v>0</v>
      </c>
      <c r="U4175" s="235">
        <f t="shared" si="455"/>
        <v>487.64000000000004</v>
      </c>
      <c r="V4175" s="227">
        <f t="shared" si="456"/>
        <v>463.85660000000001</v>
      </c>
      <c r="W4175" s="227">
        <f t="shared" si="457"/>
        <v>461.65933333333334</v>
      </c>
      <c r="X4175" s="227">
        <f t="shared" si="460"/>
        <v>460.75</v>
      </c>
      <c r="Y4175" s="227">
        <f t="shared" si="458"/>
        <v>449.40989999999999</v>
      </c>
      <c r="Z4175" s="227">
        <f t="shared" si="459"/>
        <v>447.05377777777778</v>
      </c>
      <c r="AA4175" s="227">
        <f t="shared" si="461"/>
        <v>445.27777777777777</v>
      </c>
    </row>
    <row r="4176" spans="2:27" s="219" customFormat="1" ht="13.5" hidden="1">
      <c r="B4176" s="232" t="s">
        <v>1110</v>
      </c>
      <c r="C4176" s="232" t="s">
        <v>1349</v>
      </c>
      <c r="D4176" s="232" t="s">
        <v>969</v>
      </c>
      <c r="E4176" s="232" t="s">
        <v>988</v>
      </c>
      <c r="F4176" s="232">
        <v>128</v>
      </c>
      <c r="G4176" s="232" t="s">
        <v>1345</v>
      </c>
      <c r="H4176" s="233">
        <v>27.391999999999999</v>
      </c>
      <c r="I4176" s="233">
        <v>0</v>
      </c>
      <c r="J4176" s="233">
        <v>25.30688</v>
      </c>
      <c r="K4176" s="234">
        <v>109998</v>
      </c>
      <c r="L4176" s="233">
        <v>12.556800000000001</v>
      </c>
      <c r="M4176" s="234">
        <v>219318</v>
      </c>
      <c r="N4176" s="233">
        <v>0</v>
      </c>
      <c r="O4176" s="233">
        <v>0</v>
      </c>
      <c r="P4176" s="233">
        <v>24.04045</v>
      </c>
      <c r="Q4176" s="234">
        <v>313174</v>
      </c>
      <c r="R4176" s="233">
        <v>11.9168</v>
      </c>
      <c r="S4176" s="234">
        <v>622270</v>
      </c>
      <c r="T4176" s="233">
        <v>0</v>
      </c>
      <c r="U4176" s="235">
        <f t="shared" si="455"/>
        <v>19996.16</v>
      </c>
      <c r="V4176" s="227">
        <f t="shared" si="456"/>
        <v>18474.022399999998</v>
      </c>
      <c r="W4176" s="227">
        <f t="shared" si="457"/>
        <v>18332.964</v>
      </c>
      <c r="X4176" s="227">
        <f t="shared" si="460"/>
        <v>18276.5</v>
      </c>
      <c r="Y4176" s="227">
        <f t="shared" si="458"/>
        <v>17549.5285</v>
      </c>
      <c r="Z4176" s="227">
        <f t="shared" si="459"/>
        <v>17398.541777777777</v>
      </c>
      <c r="AA4176" s="227">
        <f t="shared" si="461"/>
        <v>17285.277777777777</v>
      </c>
    </row>
    <row r="4177" spans="2:27" s="219" customFormat="1" ht="13.5" hidden="1">
      <c r="B4177" s="232" t="s">
        <v>1110</v>
      </c>
      <c r="C4177" s="232" t="s">
        <v>1350</v>
      </c>
      <c r="D4177" s="232" t="s">
        <v>969</v>
      </c>
      <c r="E4177" s="232" t="s">
        <v>988</v>
      </c>
      <c r="F4177" s="232">
        <v>4</v>
      </c>
      <c r="G4177" s="232" t="s">
        <v>1315</v>
      </c>
      <c r="H4177" s="233">
        <v>0.85599999999999998</v>
      </c>
      <c r="I4177" s="233">
        <v>0</v>
      </c>
      <c r="J4177" s="233">
        <v>0.79083999999999999</v>
      </c>
      <c r="K4177" s="234">
        <v>3437</v>
      </c>
      <c r="L4177" s="233">
        <v>0.39240000000000003</v>
      </c>
      <c r="M4177" s="234">
        <v>6854</v>
      </c>
      <c r="N4177" s="233">
        <v>0</v>
      </c>
      <c r="O4177" s="233">
        <v>0</v>
      </c>
      <c r="P4177" s="233">
        <v>0.75126000000000004</v>
      </c>
      <c r="Q4177" s="234">
        <v>9787</v>
      </c>
      <c r="R4177" s="233">
        <v>0.37240000000000001</v>
      </c>
      <c r="S4177" s="234">
        <v>19446</v>
      </c>
      <c r="T4177" s="233">
        <v>0</v>
      </c>
      <c r="U4177" s="235">
        <f t="shared" si="455"/>
        <v>624.88</v>
      </c>
      <c r="V4177" s="227">
        <f t="shared" si="456"/>
        <v>577.31319999999994</v>
      </c>
      <c r="W4177" s="227">
        <f t="shared" si="457"/>
        <v>572.86866666666674</v>
      </c>
      <c r="X4177" s="227">
        <f t="shared" si="460"/>
        <v>571.16666666666663</v>
      </c>
      <c r="Y4177" s="227">
        <f t="shared" si="458"/>
        <v>548.41980000000001</v>
      </c>
      <c r="Z4177" s="227">
        <f t="shared" si="459"/>
        <v>543.71311111111117</v>
      </c>
      <c r="AA4177" s="227">
        <f t="shared" si="461"/>
        <v>540.16666666666663</v>
      </c>
    </row>
    <row r="4178" spans="2:27" s="219" customFormat="1" ht="13.5" hidden="1">
      <c r="B4178" s="232" t="s">
        <v>1110</v>
      </c>
      <c r="C4178" s="232" t="s">
        <v>744</v>
      </c>
      <c r="D4178" s="232" t="s">
        <v>969</v>
      </c>
      <c r="E4178" s="232" t="s">
        <v>988</v>
      </c>
      <c r="F4178" s="232">
        <v>8</v>
      </c>
      <c r="G4178" s="232" t="s">
        <v>1299</v>
      </c>
      <c r="H4178" s="233">
        <v>2.6819999999999999</v>
      </c>
      <c r="I4178" s="233">
        <v>0</v>
      </c>
      <c r="J4178" s="233">
        <v>0</v>
      </c>
      <c r="K4178" s="234">
        <v>0</v>
      </c>
      <c r="L4178" s="233">
        <v>0</v>
      </c>
      <c r="M4178" s="234">
        <v>0</v>
      </c>
      <c r="N4178" s="233">
        <v>0</v>
      </c>
      <c r="O4178" s="233">
        <v>0</v>
      </c>
      <c r="P4178" s="233">
        <v>0</v>
      </c>
      <c r="Q4178" s="234">
        <v>0</v>
      </c>
      <c r="R4178" s="233">
        <v>0</v>
      </c>
      <c r="S4178" s="234">
        <v>0</v>
      </c>
      <c r="T4178" s="233">
        <v>0</v>
      </c>
      <c r="U4178" s="235">
        <f t="shared" si="455"/>
        <v>1957.86</v>
      </c>
      <c r="V4178" s="227">
        <f t="shared" si="456"/>
        <v>0</v>
      </c>
      <c r="W4178" s="227">
        <f t="shared" si="457"/>
        <v>0</v>
      </c>
      <c r="X4178" s="227">
        <f t="shared" si="460"/>
        <v>0</v>
      </c>
      <c r="Y4178" s="227">
        <f t="shared" si="458"/>
        <v>0</v>
      </c>
      <c r="Z4178" s="227">
        <f t="shared" si="459"/>
        <v>0</v>
      </c>
      <c r="AA4178" s="227">
        <f t="shared" si="461"/>
        <v>0</v>
      </c>
    </row>
    <row r="4179" spans="2:27" s="219" customFormat="1" ht="13.5" hidden="1">
      <c r="B4179" s="232" t="s">
        <v>1110</v>
      </c>
      <c r="C4179" s="232" t="s">
        <v>772</v>
      </c>
      <c r="D4179" s="232" t="s">
        <v>969</v>
      </c>
      <c r="E4179" s="232" t="s">
        <v>988</v>
      </c>
      <c r="F4179" s="232">
        <v>8</v>
      </c>
      <c r="G4179" s="232" t="s">
        <v>1351</v>
      </c>
      <c r="H4179" s="233">
        <v>3.7850000000000001</v>
      </c>
      <c r="I4179" s="233">
        <v>0</v>
      </c>
      <c r="J4179" s="233">
        <v>3.0310000000000001</v>
      </c>
      <c r="K4179" s="234">
        <v>12481</v>
      </c>
      <c r="L4179" s="233">
        <v>1.425</v>
      </c>
      <c r="M4179" s="234">
        <v>24775</v>
      </c>
      <c r="N4179" s="233">
        <v>0</v>
      </c>
      <c r="O4179" s="233">
        <v>0</v>
      </c>
      <c r="P4179" s="233">
        <v>0</v>
      </c>
      <c r="Q4179" s="234">
        <v>32099</v>
      </c>
      <c r="R4179" s="233">
        <v>1.2210000000000001</v>
      </c>
      <c r="S4179" s="234">
        <v>63159</v>
      </c>
      <c r="T4179" s="233">
        <v>0</v>
      </c>
      <c r="U4179" s="235">
        <f t="shared" si="455"/>
        <v>2763.05</v>
      </c>
      <c r="V4179" s="227">
        <f t="shared" si="456"/>
        <v>2212.63</v>
      </c>
      <c r="W4179" s="227">
        <f t="shared" si="457"/>
        <v>2080.333333333333</v>
      </c>
      <c r="X4179" s="227">
        <f t="shared" si="460"/>
        <v>2064.5833333333335</v>
      </c>
      <c r="Y4179" s="227">
        <f t="shared" si="458"/>
        <v>0</v>
      </c>
      <c r="Z4179" s="227">
        <f t="shared" si="459"/>
        <v>1782.9688888888891</v>
      </c>
      <c r="AA4179" s="227">
        <f t="shared" si="461"/>
        <v>1754.4166666666667</v>
      </c>
    </row>
    <row r="4180" spans="2:27" s="219" customFormat="1" ht="13.5" hidden="1">
      <c r="B4180" s="232" t="s">
        <v>1110</v>
      </c>
      <c r="C4180" s="232" t="s">
        <v>773</v>
      </c>
      <c r="D4180" s="232" t="s">
        <v>969</v>
      </c>
      <c r="E4180" s="232" t="s">
        <v>988</v>
      </c>
      <c r="F4180" s="232">
        <v>16</v>
      </c>
      <c r="G4180" s="232" t="s">
        <v>1352</v>
      </c>
      <c r="H4180" s="233">
        <v>7.57</v>
      </c>
      <c r="I4180" s="233">
        <v>0</v>
      </c>
      <c r="J4180" s="233">
        <v>6.0590000000000002</v>
      </c>
      <c r="K4180" s="234">
        <v>24952</v>
      </c>
      <c r="L4180" s="233">
        <v>2.8479999999999999</v>
      </c>
      <c r="M4180" s="234">
        <v>49531</v>
      </c>
      <c r="N4180" s="233">
        <v>0</v>
      </c>
      <c r="O4180" s="233">
        <v>0</v>
      </c>
      <c r="P4180" s="233">
        <v>0</v>
      </c>
      <c r="Q4180" s="234">
        <v>64211</v>
      </c>
      <c r="R4180" s="233">
        <v>2.4430000000000001</v>
      </c>
      <c r="S4180" s="234">
        <v>126342</v>
      </c>
      <c r="T4180" s="233">
        <v>0</v>
      </c>
      <c r="U4180" s="235">
        <f t="shared" si="455"/>
        <v>5526.1</v>
      </c>
      <c r="V4180" s="227">
        <f t="shared" si="456"/>
        <v>4423.07</v>
      </c>
      <c r="W4180" s="227">
        <f t="shared" si="457"/>
        <v>4158.373333333333</v>
      </c>
      <c r="X4180" s="227">
        <f t="shared" si="460"/>
        <v>4127.583333333333</v>
      </c>
      <c r="Y4180" s="227">
        <f t="shared" si="458"/>
        <v>0</v>
      </c>
      <c r="Z4180" s="227">
        <f t="shared" si="459"/>
        <v>3567.028888888889</v>
      </c>
      <c r="AA4180" s="227">
        <f t="shared" si="461"/>
        <v>3509.5</v>
      </c>
    </row>
    <row r="4181" spans="2:27" s="219" customFormat="1" ht="13.5" hidden="1">
      <c r="B4181" s="232" t="s">
        <v>1110</v>
      </c>
      <c r="C4181" s="232" t="s">
        <v>774</v>
      </c>
      <c r="D4181" s="232" t="s">
        <v>969</v>
      </c>
      <c r="E4181" s="232" t="s">
        <v>988</v>
      </c>
      <c r="F4181" s="232">
        <v>32</v>
      </c>
      <c r="G4181" s="232" t="s">
        <v>1353</v>
      </c>
      <c r="H4181" s="233">
        <v>15.14</v>
      </c>
      <c r="I4181" s="233">
        <v>0</v>
      </c>
      <c r="J4181" s="233">
        <v>12.12</v>
      </c>
      <c r="K4181" s="234">
        <v>49913</v>
      </c>
      <c r="L4181" s="233">
        <v>5.6980000000000004</v>
      </c>
      <c r="M4181" s="234">
        <v>99080</v>
      </c>
      <c r="N4181" s="233">
        <v>0</v>
      </c>
      <c r="O4181" s="233">
        <v>0</v>
      </c>
      <c r="P4181" s="233">
        <v>0</v>
      </c>
      <c r="Q4181" s="234">
        <v>128422</v>
      </c>
      <c r="R4181" s="233">
        <v>4.8869999999999996</v>
      </c>
      <c r="S4181" s="234">
        <v>252685</v>
      </c>
      <c r="T4181" s="233">
        <v>0</v>
      </c>
      <c r="U4181" s="235">
        <f t="shared" si="455"/>
        <v>11052.2</v>
      </c>
      <c r="V4181" s="227">
        <f t="shared" si="456"/>
        <v>8847.5999999999985</v>
      </c>
      <c r="W4181" s="227">
        <f t="shared" si="457"/>
        <v>8318.9566666666669</v>
      </c>
      <c r="X4181" s="227">
        <f t="shared" si="460"/>
        <v>8256.6666666666661</v>
      </c>
      <c r="Y4181" s="227">
        <f t="shared" si="458"/>
        <v>0</v>
      </c>
      <c r="Z4181" s="227">
        <f t="shared" si="459"/>
        <v>7134.7877777777776</v>
      </c>
      <c r="AA4181" s="227">
        <f t="shared" si="461"/>
        <v>7019.0277777777774</v>
      </c>
    </row>
    <row r="4182" spans="2:27" s="219" customFormat="1" ht="13.5" hidden="1">
      <c r="B4182" s="232" t="s">
        <v>1110</v>
      </c>
      <c r="C4182" s="232" t="s">
        <v>775</v>
      </c>
      <c r="D4182" s="232" t="s">
        <v>969</v>
      </c>
      <c r="E4182" s="232" t="s">
        <v>988</v>
      </c>
      <c r="F4182" s="232">
        <v>4</v>
      </c>
      <c r="G4182" s="232" t="s">
        <v>1354</v>
      </c>
      <c r="H4182" s="233">
        <v>1.893</v>
      </c>
      <c r="I4182" s="233">
        <v>0</v>
      </c>
      <c r="J4182" s="233">
        <v>1.5149999999999999</v>
      </c>
      <c r="K4182" s="234">
        <v>6241</v>
      </c>
      <c r="L4182" s="233">
        <v>0.71199999999999997</v>
      </c>
      <c r="M4182" s="234">
        <v>12388</v>
      </c>
      <c r="N4182" s="233">
        <v>0</v>
      </c>
      <c r="O4182" s="233">
        <v>0</v>
      </c>
      <c r="P4182" s="233">
        <v>0</v>
      </c>
      <c r="Q4182" s="234">
        <v>16056</v>
      </c>
      <c r="R4182" s="233">
        <v>0.61099999999999999</v>
      </c>
      <c r="S4182" s="234">
        <v>31592</v>
      </c>
      <c r="T4182" s="233">
        <v>0</v>
      </c>
      <c r="U4182" s="235">
        <f t="shared" si="455"/>
        <v>1381.89</v>
      </c>
      <c r="V4182" s="227">
        <f t="shared" si="456"/>
        <v>1105.9499999999998</v>
      </c>
      <c r="W4182" s="227">
        <f t="shared" si="457"/>
        <v>1039.8433333333332</v>
      </c>
      <c r="X4182" s="227">
        <f t="shared" si="460"/>
        <v>1032.3333333333333</v>
      </c>
      <c r="Y4182" s="227">
        <f t="shared" si="458"/>
        <v>0</v>
      </c>
      <c r="Z4182" s="227">
        <f t="shared" si="459"/>
        <v>892.03</v>
      </c>
      <c r="AA4182" s="227">
        <f t="shared" si="461"/>
        <v>877.55555555555554</v>
      </c>
    </row>
    <row r="4183" spans="2:27" s="219" customFormat="1" ht="13.5" hidden="1">
      <c r="B4183" s="232" t="s">
        <v>1110</v>
      </c>
      <c r="C4183" s="232" t="s">
        <v>776</v>
      </c>
      <c r="D4183" s="232" t="s">
        <v>969</v>
      </c>
      <c r="E4183" s="232" t="s">
        <v>988</v>
      </c>
      <c r="F4183" s="232">
        <v>64</v>
      </c>
      <c r="G4183" s="232" t="s">
        <v>1355</v>
      </c>
      <c r="H4183" s="233">
        <v>16.48</v>
      </c>
      <c r="I4183" s="233">
        <v>0</v>
      </c>
      <c r="J4183" s="233">
        <v>14.589</v>
      </c>
      <c r="K4183" s="234">
        <v>63072</v>
      </c>
      <c r="L4183" s="233">
        <v>7.2</v>
      </c>
      <c r="M4183" s="234">
        <v>125483</v>
      </c>
      <c r="N4183" s="233">
        <v>0</v>
      </c>
      <c r="O4183" s="233">
        <v>0</v>
      </c>
      <c r="P4183" s="233">
        <v>13.458</v>
      </c>
      <c r="Q4183" s="234">
        <v>174079</v>
      </c>
      <c r="R4183" s="233">
        <v>6.6239999999999997</v>
      </c>
      <c r="S4183" s="234">
        <v>344020</v>
      </c>
      <c r="T4183" s="233">
        <v>0</v>
      </c>
      <c r="U4183" s="235">
        <f t="shared" si="455"/>
        <v>12030.4</v>
      </c>
      <c r="V4183" s="227">
        <f t="shared" si="456"/>
        <v>10649.970000000001</v>
      </c>
      <c r="W4183" s="227">
        <f t="shared" si="457"/>
        <v>10512</v>
      </c>
      <c r="X4183" s="227">
        <f t="shared" si="460"/>
        <v>10456.916666666666</v>
      </c>
      <c r="Y4183" s="227">
        <f t="shared" si="458"/>
        <v>9824.34</v>
      </c>
      <c r="Z4183" s="227">
        <f t="shared" si="459"/>
        <v>9671.0477777777778</v>
      </c>
      <c r="AA4183" s="227">
        <f t="shared" si="461"/>
        <v>9556.1111111111113</v>
      </c>
    </row>
    <row r="4184" spans="2:27" s="219" customFormat="1" ht="13.5" hidden="1">
      <c r="B4184" s="232" t="s">
        <v>1110</v>
      </c>
      <c r="C4184" s="232" t="s">
        <v>777</v>
      </c>
      <c r="D4184" s="232" t="s">
        <v>969</v>
      </c>
      <c r="E4184" s="232" t="s">
        <v>988</v>
      </c>
      <c r="F4184" s="232">
        <v>8</v>
      </c>
      <c r="G4184" s="232" t="s">
        <v>1351</v>
      </c>
      <c r="H4184" s="233">
        <v>2.06</v>
      </c>
      <c r="I4184" s="233">
        <v>0</v>
      </c>
      <c r="J4184" s="233">
        <v>1.8240000000000001</v>
      </c>
      <c r="K4184" s="234">
        <v>7884</v>
      </c>
      <c r="L4184" s="233">
        <v>0.9</v>
      </c>
      <c r="M4184" s="234">
        <v>15685</v>
      </c>
      <c r="N4184" s="233">
        <v>0</v>
      </c>
      <c r="O4184" s="233">
        <v>0</v>
      </c>
      <c r="P4184" s="233">
        <v>1.6819999999999999</v>
      </c>
      <c r="Q4184" s="234">
        <v>21760</v>
      </c>
      <c r="R4184" s="233">
        <v>0.82799999999999996</v>
      </c>
      <c r="S4184" s="234">
        <v>43003</v>
      </c>
      <c r="T4184" s="233">
        <v>0</v>
      </c>
      <c r="U4184" s="235">
        <f t="shared" si="455"/>
        <v>1503.8</v>
      </c>
      <c r="V4184" s="227">
        <f t="shared" si="456"/>
        <v>1331.52</v>
      </c>
      <c r="W4184" s="227">
        <f t="shared" si="457"/>
        <v>1314</v>
      </c>
      <c r="X4184" s="227">
        <f t="shared" si="460"/>
        <v>1307.0833333333333</v>
      </c>
      <c r="Y4184" s="227">
        <f t="shared" si="458"/>
        <v>1227.8599999999999</v>
      </c>
      <c r="Z4184" s="227">
        <f t="shared" si="459"/>
        <v>1208.8844444444444</v>
      </c>
      <c r="AA4184" s="227">
        <f t="shared" si="461"/>
        <v>1194.5277777777778</v>
      </c>
    </row>
    <row r="4185" spans="2:27" s="219" customFormat="1" ht="13.5" hidden="1">
      <c r="B4185" s="232" t="s">
        <v>1110</v>
      </c>
      <c r="C4185" s="232" t="s">
        <v>778</v>
      </c>
      <c r="D4185" s="232" t="s">
        <v>969</v>
      </c>
      <c r="E4185" s="232" t="s">
        <v>988</v>
      </c>
      <c r="F4185" s="232">
        <v>16</v>
      </c>
      <c r="G4185" s="232" t="s">
        <v>1352</v>
      </c>
      <c r="H4185" s="233">
        <v>4.12</v>
      </c>
      <c r="I4185" s="233">
        <v>0</v>
      </c>
      <c r="J4185" s="233">
        <v>3.6469999999999998</v>
      </c>
      <c r="K4185" s="234">
        <v>15768</v>
      </c>
      <c r="L4185" s="233">
        <v>1.8</v>
      </c>
      <c r="M4185" s="234">
        <v>31371</v>
      </c>
      <c r="N4185" s="233">
        <v>0</v>
      </c>
      <c r="O4185" s="233">
        <v>0</v>
      </c>
      <c r="P4185" s="233">
        <v>3.3639999999999999</v>
      </c>
      <c r="Q4185" s="234">
        <v>43520</v>
      </c>
      <c r="R4185" s="233">
        <v>1.6559999999999999</v>
      </c>
      <c r="S4185" s="234">
        <v>86005</v>
      </c>
      <c r="T4185" s="233">
        <v>0</v>
      </c>
      <c r="U4185" s="235">
        <f t="shared" si="455"/>
        <v>3007.6</v>
      </c>
      <c r="V4185" s="227">
        <f t="shared" si="456"/>
        <v>2662.31</v>
      </c>
      <c r="W4185" s="227">
        <f t="shared" si="457"/>
        <v>2628</v>
      </c>
      <c r="X4185" s="227">
        <f t="shared" si="460"/>
        <v>2614.25</v>
      </c>
      <c r="Y4185" s="227">
        <f t="shared" si="458"/>
        <v>2455.7199999999998</v>
      </c>
      <c r="Z4185" s="227">
        <f t="shared" si="459"/>
        <v>2417.7688888888888</v>
      </c>
      <c r="AA4185" s="227">
        <f t="shared" si="461"/>
        <v>2389.0277777777778</v>
      </c>
    </row>
    <row r="4186" spans="2:27" s="219" customFormat="1" ht="13.5" hidden="1">
      <c r="B4186" s="232" t="s">
        <v>1110</v>
      </c>
      <c r="C4186" s="232" t="s">
        <v>779</v>
      </c>
      <c r="D4186" s="232" t="s">
        <v>969</v>
      </c>
      <c r="E4186" s="232" t="s">
        <v>988</v>
      </c>
      <c r="F4186" s="232">
        <v>32</v>
      </c>
      <c r="G4186" s="232" t="s">
        <v>1353</v>
      </c>
      <c r="H4186" s="233">
        <v>8.24</v>
      </c>
      <c r="I4186" s="233">
        <v>0</v>
      </c>
      <c r="J4186" s="233">
        <v>7.2939999999999996</v>
      </c>
      <c r="K4186" s="234">
        <v>31536</v>
      </c>
      <c r="L4186" s="233">
        <v>3.6</v>
      </c>
      <c r="M4186" s="234">
        <v>62741</v>
      </c>
      <c r="N4186" s="233">
        <v>0</v>
      </c>
      <c r="O4186" s="233">
        <v>0</v>
      </c>
      <c r="P4186" s="233">
        <v>6.7290000000000001</v>
      </c>
      <c r="Q4186" s="234">
        <v>87039</v>
      </c>
      <c r="R4186" s="233">
        <v>3.3119999999999998</v>
      </c>
      <c r="S4186" s="234">
        <v>172010</v>
      </c>
      <c r="T4186" s="233">
        <v>0</v>
      </c>
      <c r="U4186" s="235">
        <f t="shared" si="455"/>
        <v>6015.2</v>
      </c>
      <c r="V4186" s="227">
        <f t="shared" si="456"/>
        <v>5324.62</v>
      </c>
      <c r="W4186" s="227">
        <f t="shared" si="457"/>
        <v>5256</v>
      </c>
      <c r="X4186" s="227">
        <f t="shared" si="460"/>
        <v>5228.416666666667</v>
      </c>
      <c r="Y4186" s="227">
        <f t="shared" si="458"/>
        <v>4912.17</v>
      </c>
      <c r="Z4186" s="227">
        <f t="shared" si="459"/>
        <v>4835.51</v>
      </c>
      <c r="AA4186" s="227">
        <f t="shared" si="461"/>
        <v>4778.0555555555557</v>
      </c>
    </row>
    <row r="4187" spans="2:27" s="219" customFormat="1" ht="13.5" hidden="1">
      <c r="B4187" s="232" t="s">
        <v>1110</v>
      </c>
      <c r="C4187" s="232" t="s">
        <v>780</v>
      </c>
      <c r="D4187" s="232" t="s">
        <v>969</v>
      </c>
      <c r="E4187" s="232" t="s">
        <v>988</v>
      </c>
      <c r="F4187" s="232">
        <v>2</v>
      </c>
      <c r="G4187" s="232" t="s">
        <v>1363</v>
      </c>
      <c r="H4187" s="233">
        <v>0.755</v>
      </c>
      <c r="I4187" s="233">
        <v>0</v>
      </c>
      <c r="J4187" s="233">
        <v>0.69599999999999995</v>
      </c>
      <c r="K4187" s="234">
        <v>3022</v>
      </c>
      <c r="L4187" s="233">
        <v>0.34499999999999997</v>
      </c>
      <c r="M4187" s="234">
        <v>6024</v>
      </c>
      <c r="N4187" s="233">
        <v>0</v>
      </c>
      <c r="O4187" s="233">
        <v>0</v>
      </c>
      <c r="P4187" s="233">
        <v>0.66100000000000003</v>
      </c>
      <c r="Q4187" s="234">
        <v>8594</v>
      </c>
      <c r="R4187" s="233">
        <v>0.32700000000000001</v>
      </c>
      <c r="S4187" s="234">
        <v>17058</v>
      </c>
      <c r="T4187" s="233">
        <v>0</v>
      </c>
      <c r="U4187" s="235">
        <f t="shared" si="455"/>
        <v>551.15</v>
      </c>
      <c r="V4187" s="227">
        <f t="shared" si="456"/>
        <v>508.08</v>
      </c>
      <c r="W4187" s="227">
        <f t="shared" si="457"/>
        <v>503.68333333333334</v>
      </c>
      <c r="X4187" s="227">
        <f t="shared" si="460"/>
        <v>502</v>
      </c>
      <c r="Y4187" s="227">
        <f t="shared" si="458"/>
        <v>482.53000000000003</v>
      </c>
      <c r="Z4187" s="227">
        <f t="shared" si="459"/>
        <v>477.43222222222221</v>
      </c>
      <c r="AA4187" s="227">
        <f t="shared" si="461"/>
        <v>473.83333333333331</v>
      </c>
    </row>
    <row r="4188" spans="2:27" s="219" customFormat="1" ht="13.5" hidden="1">
      <c r="B4188" s="232" t="s">
        <v>1110</v>
      </c>
      <c r="C4188" s="232" t="s">
        <v>1044</v>
      </c>
      <c r="D4188" s="232" t="s">
        <v>969</v>
      </c>
      <c r="E4188" s="232" t="s">
        <v>988</v>
      </c>
      <c r="F4188" s="232">
        <v>72</v>
      </c>
      <c r="G4188" s="232" t="s">
        <v>1364</v>
      </c>
      <c r="H4188" s="233">
        <v>16.48</v>
      </c>
      <c r="I4188" s="233">
        <v>0</v>
      </c>
      <c r="J4188" s="233">
        <v>14.589</v>
      </c>
      <c r="K4188" s="234">
        <v>63072</v>
      </c>
      <c r="L4188" s="233">
        <v>7.2</v>
      </c>
      <c r="M4188" s="234">
        <v>125483</v>
      </c>
      <c r="N4188" s="233">
        <v>0</v>
      </c>
      <c r="O4188" s="233">
        <v>0</v>
      </c>
      <c r="P4188" s="233">
        <v>13.458</v>
      </c>
      <c r="Q4188" s="234">
        <v>174079</v>
      </c>
      <c r="R4188" s="233">
        <v>6.6239999999999997</v>
      </c>
      <c r="S4188" s="234">
        <v>344020</v>
      </c>
      <c r="T4188" s="233">
        <v>0</v>
      </c>
      <c r="U4188" s="235">
        <f t="shared" si="455"/>
        <v>12030.4</v>
      </c>
      <c r="V4188" s="227">
        <f t="shared" si="456"/>
        <v>10649.970000000001</v>
      </c>
      <c r="W4188" s="227">
        <f t="shared" si="457"/>
        <v>10512</v>
      </c>
      <c r="X4188" s="227">
        <f t="shared" si="460"/>
        <v>10456.916666666666</v>
      </c>
      <c r="Y4188" s="227">
        <f t="shared" si="458"/>
        <v>9824.34</v>
      </c>
      <c r="Z4188" s="227">
        <f t="shared" si="459"/>
        <v>9671.0477777777778</v>
      </c>
      <c r="AA4188" s="227">
        <f t="shared" si="461"/>
        <v>9556.1111111111113</v>
      </c>
    </row>
    <row r="4189" spans="2:27" s="219" customFormat="1" ht="13.5" hidden="1">
      <c r="B4189" s="232" t="s">
        <v>1110</v>
      </c>
      <c r="C4189" s="232" t="s">
        <v>781</v>
      </c>
      <c r="D4189" s="232" t="s">
        <v>969</v>
      </c>
      <c r="E4189" s="232" t="s">
        <v>988</v>
      </c>
      <c r="F4189" s="232">
        <v>4</v>
      </c>
      <c r="G4189" s="232" t="s">
        <v>1354</v>
      </c>
      <c r="H4189" s="233">
        <v>1.03</v>
      </c>
      <c r="I4189" s="233">
        <v>0</v>
      </c>
      <c r="J4189" s="233">
        <v>0.91200000000000003</v>
      </c>
      <c r="K4189" s="234">
        <v>3942</v>
      </c>
      <c r="L4189" s="233">
        <v>0.45</v>
      </c>
      <c r="M4189" s="234">
        <v>7843</v>
      </c>
      <c r="N4189" s="233">
        <v>0</v>
      </c>
      <c r="O4189" s="233">
        <v>0</v>
      </c>
      <c r="P4189" s="233">
        <v>0.84099999999999997</v>
      </c>
      <c r="Q4189" s="234">
        <v>10880</v>
      </c>
      <c r="R4189" s="233">
        <v>0.41399999999999998</v>
      </c>
      <c r="S4189" s="234">
        <v>21501</v>
      </c>
      <c r="T4189" s="233">
        <v>0</v>
      </c>
      <c r="U4189" s="235">
        <f t="shared" si="455"/>
        <v>751.9</v>
      </c>
      <c r="V4189" s="227">
        <f t="shared" si="456"/>
        <v>665.76</v>
      </c>
      <c r="W4189" s="227">
        <f t="shared" si="457"/>
        <v>657</v>
      </c>
      <c r="X4189" s="227">
        <f t="shared" si="460"/>
        <v>653.58333333333337</v>
      </c>
      <c r="Y4189" s="227">
        <f t="shared" si="458"/>
        <v>613.92999999999995</v>
      </c>
      <c r="Z4189" s="227">
        <f t="shared" si="459"/>
        <v>604.4422222222222</v>
      </c>
      <c r="AA4189" s="227">
        <f t="shared" si="461"/>
        <v>597.25</v>
      </c>
    </row>
    <row r="4190" spans="2:27" s="219" customFormat="1" ht="13.5" hidden="1">
      <c r="B4190" s="232" t="s">
        <v>1110</v>
      </c>
      <c r="C4190" s="232" t="s">
        <v>782</v>
      </c>
      <c r="D4190" s="232" t="s">
        <v>969</v>
      </c>
      <c r="E4190" s="232" t="s">
        <v>988</v>
      </c>
      <c r="F4190" s="232">
        <v>48</v>
      </c>
      <c r="G4190" s="232" t="s">
        <v>1356</v>
      </c>
      <c r="H4190" s="233">
        <v>14.352</v>
      </c>
      <c r="I4190" s="233">
        <v>0</v>
      </c>
      <c r="J4190" s="233">
        <v>12.326000000000001</v>
      </c>
      <c r="K4190" s="234">
        <v>53079</v>
      </c>
      <c r="L4190" s="233">
        <v>6.0590000000000002</v>
      </c>
      <c r="M4190" s="234">
        <v>105431</v>
      </c>
      <c r="N4190" s="233">
        <v>0</v>
      </c>
      <c r="O4190" s="233">
        <v>0</v>
      </c>
      <c r="P4190" s="233">
        <v>10.744</v>
      </c>
      <c r="Q4190" s="234">
        <v>138470</v>
      </c>
      <c r="R4190" s="233">
        <v>5.2690000000000001</v>
      </c>
      <c r="S4190" s="234">
        <v>272888</v>
      </c>
      <c r="T4190" s="233">
        <v>0</v>
      </c>
      <c r="U4190" s="235">
        <f t="shared" si="455"/>
        <v>10476.960000000001</v>
      </c>
      <c r="V4190" s="227">
        <f t="shared" si="456"/>
        <v>8997.98</v>
      </c>
      <c r="W4190" s="227">
        <f t="shared" si="457"/>
        <v>8846.32</v>
      </c>
      <c r="X4190" s="227">
        <f t="shared" si="460"/>
        <v>8785.9166666666661</v>
      </c>
      <c r="Y4190" s="227">
        <f t="shared" si="458"/>
        <v>7843.12</v>
      </c>
      <c r="Z4190" s="227">
        <f t="shared" si="459"/>
        <v>7692.7588888888886</v>
      </c>
      <c r="AA4190" s="227">
        <f t="shared" si="461"/>
        <v>7580.2222222222226</v>
      </c>
    </row>
    <row r="4191" spans="2:27" s="219" customFormat="1" ht="13.5" hidden="1">
      <c r="B4191" s="232" t="s">
        <v>1110</v>
      </c>
      <c r="C4191" s="232" t="s">
        <v>783</v>
      </c>
      <c r="D4191" s="232" t="s">
        <v>969</v>
      </c>
      <c r="E4191" s="232" t="s">
        <v>988</v>
      </c>
      <c r="F4191" s="232">
        <v>96</v>
      </c>
      <c r="G4191" s="232" t="s">
        <v>1365</v>
      </c>
      <c r="H4191" s="233">
        <v>28.704000000000001</v>
      </c>
      <c r="I4191" s="233">
        <v>0</v>
      </c>
      <c r="J4191" s="233">
        <v>24.652000000000001</v>
      </c>
      <c r="K4191" s="234">
        <v>106158</v>
      </c>
      <c r="L4191" s="233">
        <v>12.118</v>
      </c>
      <c r="M4191" s="234">
        <v>210862</v>
      </c>
      <c r="N4191" s="233">
        <v>0</v>
      </c>
      <c r="O4191" s="233">
        <v>0</v>
      </c>
      <c r="P4191" s="233">
        <v>21.486999999999998</v>
      </c>
      <c r="Q4191" s="234">
        <v>276940</v>
      </c>
      <c r="R4191" s="233">
        <v>10.538</v>
      </c>
      <c r="S4191" s="234">
        <v>545776</v>
      </c>
      <c r="T4191" s="233">
        <v>0</v>
      </c>
      <c r="U4191" s="235">
        <f t="shared" si="455"/>
        <v>20953.920000000002</v>
      </c>
      <c r="V4191" s="227">
        <f t="shared" si="456"/>
        <v>17995.96</v>
      </c>
      <c r="W4191" s="227">
        <f t="shared" si="457"/>
        <v>17692.64</v>
      </c>
      <c r="X4191" s="227">
        <f t="shared" si="460"/>
        <v>17571.833333333332</v>
      </c>
      <c r="Y4191" s="227">
        <f t="shared" si="458"/>
        <v>15685.509999999998</v>
      </c>
      <c r="Z4191" s="227">
        <f t="shared" si="459"/>
        <v>15385.517777777777</v>
      </c>
      <c r="AA4191" s="227">
        <f t="shared" si="461"/>
        <v>15160.444444444445</v>
      </c>
    </row>
    <row r="4192" spans="2:27" s="219" customFormat="1" ht="13.5" hidden="1">
      <c r="B4192" s="232" t="s">
        <v>1110</v>
      </c>
      <c r="C4192" s="232" t="s">
        <v>784</v>
      </c>
      <c r="D4192" s="232" t="s">
        <v>969</v>
      </c>
      <c r="E4192" s="232" t="s">
        <v>988</v>
      </c>
      <c r="F4192" s="232">
        <v>8</v>
      </c>
      <c r="G4192" s="232" t="s">
        <v>1317</v>
      </c>
      <c r="H4192" s="233">
        <v>2.3919999999999999</v>
      </c>
      <c r="I4192" s="233">
        <v>0</v>
      </c>
      <c r="J4192" s="233">
        <v>2.0539999999999998</v>
      </c>
      <c r="K4192" s="234">
        <v>8847</v>
      </c>
      <c r="L4192" s="233">
        <v>1.01</v>
      </c>
      <c r="M4192" s="234">
        <v>17572</v>
      </c>
      <c r="N4192" s="233">
        <v>0</v>
      </c>
      <c r="O4192" s="233">
        <v>0</v>
      </c>
      <c r="P4192" s="233">
        <v>1.7909999999999999</v>
      </c>
      <c r="Q4192" s="234">
        <v>23078</v>
      </c>
      <c r="R4192" s="233">
        <v>0.878</v>
      </c>
      <c r="S4192" s="234">
        <v>45481</v>
      </c>
      <c r="T4192" s="233">
        <v>0</v>
      </c>
      <c r="U4192" s="235">
        <f t="shared" si="455"/>
        <v>1746.1599999999999</v>
      </c>
      <c r="V4192" s="227">
        <f t="shared" si="456"/>
        <v>1499.4199999999998</v>
      </c>
      <c r="W4192" s="227">
        <f t="shared" si="457"/>
        <v>1474.55</v>
      </c>
      <c r="X4192" s="227">
        <f t="shared" si="460"/>
        <v>1464.3333333333333</v>
      </c>
      <c r="Y4192" s="227">
        <f t="shared" si="458"/>
        <v>1307.4299999999998</v>
      </c>
      <c r="Z4192" s="227">
        <f t="shared" si="459"/>
        <v>1281.9955555555557</v>
      </c>
      <c r="AA4192" s="227">
        <f t="shared" si="461"/>
        <v>1263.3611111111111</v>
      </c>
    </row>
    <row r="4193" spans="2:27" s="219" customFormat="1" ht="13.5" hidden="1">
      <c r="B4193" s="232" t="s">
        <v>1110</v>
      </c>
      <c r="C4193" s="232" t="s">
        <v>785</v>
      </c>
      <c r="D4193" s="232" t="s">
        <v>969</v>
      </c>
      <c r="E4193" s="232" t="s">
        <v>988</v>
      </c>
      <c r="F4193" s="232">
        <v>12</v>
      </c>
      <c r="G4193" s="232" t="s">
        <v>1308</v>
      </c>
      <c r="H4193" s="233">
        <v>3.5880000000000001</v>
      </c>
      <c r="I4193" s="233">
        <v>0</v>
      </c>
      <c r="J4193" s="233">
        <v>3.0819999999999999</v>
      </c>
      <c r="K4193" s="234">
        <v>13270</v>
      </c>
      <c r="L4193" s="233">
        <v>1.5149999999999999</v>
      </c>
      <c r="M4193" s="234">
        <v>26358</v>
      </c>
      <c r="N4193" s="233">
        <v>0</v>
      </c>
      <c r="O4193" s="233">
        <v>0</v>
      </c>
      <c r="P4193" s="233">
        <v>2.6859999999999999</v>
      </c>
      <c r="Q4193" s="234">
        <v>34618</v>
      </c>
      <c r="R4193" s="233">
        <v>1.3169999999999999</v>
      </c>
      <c r="S4193" s="234">
        <v>68222</v>
      </c>
      <c r="T4193" s="233">
        <v>0</v>
      </c>
      <c r="U4193" s="235">
        <f t="shared" si="455"/>
        <v>2619.2400000000002</v>
      </c>
      <c r="V4193" s="227">
        <f t="shared" si="456"/>
        <v>2249.8599999999997</v>
      </c>
      <c r="W4193" s="227">
        <f t="shared" si="457"/>
        <v>2211.7833333333328</v>
      </c>
      <c r="X4193" s="227">
        <f t="shared" si="460"/>
        <v>2196.5</v>
      </c>
      <c r="Y4193" s="227">
        <f t="shared" si="458"/>
        <v>1960.78</v>
      </c>
      <c r="Z4193" s="227">
        <f t="shared" si="459"/>
        <v>1923.0211111111112</v>
      </c>
      <c r="AA4193" s="227">
        <f t="shared" si="461"/>
        <v>1895.0555555555557</v>
      </c>
    </row>
    <row r="4194" spans="2:27" s="219" customFormat="1" ht="13.5" hidden="1">
      <c r="B4194" s="232" t="s">
        <v>1110</v>
      </c>
      <c r="C4194" s="232" t="s">
        <v>786</v>
      </c>
      <c r="D4194" s="232" t="s">
        <v>969</v>
      </c>
      <c r="E4194" s="232" t="s">
        <v>988</v>
      </c>
      <c r="F4194" s="232">
        <v>24</v>
      </c>
      <c r="G4194" s="232" t="s">
        <v>1310</v>
      </c>
      <c r="H4194" s="233">
        <v>7.1760000000000002</v>
      </c>
      <c r="I4194" s="233">
        <v>0</v>
      </c>
      <c r="J4194" s="233">
        <v>6.1630000000000003</v>
      </c>
      <c r="K4194" s="234">
        <v>26540</v>
      </c>
      <c r="L4194" s="233">
        <v>3.03</v>
      </c>
      <c r="M4194" s="234">
        <v>52715</v>
      </c>
      <c r="N4194" s="233">
        <v>0</v>
      </c>
      <c r="O4194" s="233">
        <v>0</v>
      </c>
      <c r="P4194" s="233">
        <v>5.3719999999999999</v>
      </c>
      <c r="Q4194" s="234">
        <v>69235</v>
      </c>
      <c r="R4194" s="233">
        <v>2.6349999999999998</v>
      </c>
      <c r="S4194" s="234">
        <v>136444</v>
      </c>
      <c r="T4194" s="233">
        <v>0</v>
      </c>
      <c r="U4194" s="235">
        <f t="shared" si="455"/>
        <v>5238.4800000000005</v>
      </c>
      <c r="V4194" s="227">
        <f t="shared" si="456"/>
        <v>4498.99</v>
      </c>
      <c r="W4194" s="227">
        <f t="shared" si="457"/>
        <v>4423.5666666666657</v>
      </c>
      <c r="X4194" s="227">
        <f t="shared" si="460"/>
        <v>4392.916666666667</v>
      </c>
      <c r="Y4194" s="227">
        <f t="shared" si="458"/>
        <v>3921.56</v>
      </c>
      <c r="Z4194" s="227">
        <f t="shared" si="459"/>
        <v>3846.7444444444445</v>
      </c>
      <c r="AA4194" s="227">
        <f t="shared" si="461"/>
        <v>3790.1111111111113</v>
      </c>
    </row>
    <row r="4195" spans="2:27" s="219" customFormat="1" ht="13.5" hidden="1">
      <c r="B4195" s="232" t="s">
        <v>1110</v>
      </c>
      <c r="C4195" s="232" t="s">
        <v>787</v>
      </c>
      <c r="D4195" s="232" t="s">
        <v>969</v>
      </c>
      <c r="E4195" s="232" t="s">
        <v>988</v>
      </c>
      <c r="F4195" s="232">
        <v>2</v>
      </c>
      <c r="G4195" s="232" t="s">
        <v>1311</v>
      </c>
      <c r="H4195" s="233">
        <v>0.83799999999999997</v>
      </c>
      <c r="I4195" s="233">
        <v>0</v>
      </c>
      <c r="J4195" s="233">
        <v>0.754</v>
      </c>
      <c r="K4195" s="234">
        <v>3263</v>
      </c>
      <c r="L4195" s="233">
        <v>0.372</v>
      </c>
      <c r="M4195" s="234">
        <v>6495</v>
      </c>
      <c r="N4195" s="233">
        <v>0</v>
      </c>
      <c r="O4195" s="233">
        <v>0</v>
      </c>
      <c r="P4195" s="233">
        <v>0.68799999999999994</v>
      </c>
      <c r="Q4195" s="234">
        <v>8923</v>
      </c>
      <c r="R4195" s="233">
        <v>0.34</v>
      </c>
      <c r="S4195" s="234">
        <v>17678</v>
      </c>
      <c r="T4195" s="233">
        <v>0</v>
      </c>
      <c r="U4195" s="235">
        <f t="shared" si="455"/>
        <v>611.74</v>
      </c>
      <c r="V4195" s="227">
        <f t="shared" si="456"/>
        <v>550.41999999999996</v>
      </c>
      <c r="W4195" s="227">
        <f t="shared" si="457"/>
        <v>543.47666666666669</v>
      </c>
      <c r="X4195" s="227">
        <f t="shared" si="460"/>
        <v>541.25</v>
      </c>
      <c r="Y4195" s="227">
        <f t="shared" si="458"/>
        <v>502.23999999999995</v>
      </c>
      <c r="Z4195" s="227">
        <f t="shared" si="459"/>
        <v>496.06111111111113</v>
      </c>
      <c r="AA4195" s="227">
        <f t="shared" si="461"/>
        <v>491.05555555555554</v>
      </c>
    </row>
    <row r="4196" spans="2:27" s="219" customFormat="1" ht="13.5" hidden="1">
      <c r="B4196" s="232" t="s">
        <v>1110</v>
      </c>
      <c r="C4196" s="232" t="s">
        <v>788</v>
      </c>
      <c r="D4196" s="232" t="s">
        <v>969</v>
      </c>
      <c r="E4196" s="232" t="s">
        <v>988</v>
      </c>
      <c r="F4196" s="232">
        <v>96</v>
      </c>
      <c r="G4196" s="232" t="s">
        <v>1365</v>
      </c>
      <c r="H4196" s="233">
        <v>28.704000000000001</v>
      </c>
      <c r="I4196" s="233">
        <v>0</v>
      </c>
      <c r="J4196" s="233">
        <v>24.652000000000001</v>
      </c>
      <c r="K4196" s="234">
        <v>106158</v>
      </c>
      <c r="L4196" s="233">
        <v>12.118</v>
      </c>
      <c r="M4196" s="234">
        <v>210862</v>
      </c>
      <c r="N4196" s="233">
        <v>0</v>
      </c>
      <c r="O4196" s="233">
        <v>0</v>
      </c>
      <c r="P4196" s="233">
        <v>21.486999999999998</v>
      </c>
      <c r="Q4196" s="234">
        <v>276940</v>
      </c>
      <c r="R4196" s="233">
        <v>10.538</v>
      </c>
      <c r="S4196" s="234">
        <v>545776</v>
      </c>
      <c r="T4196" s="233">
        <v>0</v>
      </c>
      <c r="U4196" s="235">
        <f t="shared" si="455"/>
        <v>20953.920000000002</v>
      </c>
      <c r="V4196" s="227">
        <f t="shared" si="456"/>
        <v>17995.96</v>
      </c>
      <c r="W4196" s="227">
        <f t="shared" si="457"/>
        <v>17692.64</v>
      </c>
      <c r="X4196" s="227">
        <f t="shared" si="460"/>
        <v>17571.833333333332</v>
      </c>
      <c r="Y4196" s="227">
        <f t="shared" si="458"/>
        <v>15685.509999999998</v>
      </c>
      <c r="Z4196" s="227">
        <f t="shared" si="459"/>
        <v>15385.517777777777</v>
      </c>
      <c r="AA4196" s="227">
        <f t="shared" si="461"/>
        <v>15160.444444444445</v>
      </c>
    </row>
    <row r="4197" spans="2:27" s="219" customFormat="1" ht="13.5" hidden="1">
      <c r="B4197" s="232" t="s">
        <v>1110</v>
      </c>
      <c r="C4197" s="232" t="s">
        <v>789</v>
      </c>
      <c r="D4197" s="232" t="s">
        <v>969</v>
      </c>
      <c r="E4197" s="232" t="s">
        <v>988</v>
      </c>
      <c r="F4197" s="232">
        <v>4</v>
      </c>
      <c r="G4197" s="232" t="s">
        <v>1312</v>
      </c>
      <c r="H4197" s="233">
        <v>1.196</v>
      </c>
      <c r="I4197" s="233">
        <v>0</v>
      </c>
      <c r="J4197" s="233">
        <v>1.0269999999999999</v>
      </c>
      <c r="K4197" s="234">
        <v>4423</v>
      </c>
      <c r="L4197" s="233">
        <v>0.505</v>
      </c>
      <c r="M4197" s="234">
        <v>8786</v>
      </c>
      <c r="N4197" s="233">
        <v>0</v>
      </c>
      <c r="O4197" s="233">
        <v>0</v>
      </c>
      <c r="P4197" s="233">
        <v>0.89500000000000002</v>
      </c>
      <c r="Q4197" s="234">
        <v>11539</v>
      </c>
      <c r="R4197" s="233">
        <v>0.439</v>
      </c>
      <c r="S4197" s="234">
        <v>22741</v>
      </c>
      <c r="T4197" s="233">
        <v>0</v>
      </c>
      <c r="U4197" s="235">
        <f t="shared" si="455"/>
        <v>873.07999999999993</v>
      </c>
      <c r="V4197" s="227">
        <f t="shared" si="456"/>
        <v>749.70999999999992</v>
      </c>
      <c r="W4197" s="227">
        <f t="shared" si="457"/>
        <v>737.23333333333335</v>
      </c>
      <c r="X4197" s="227">
        <f t="shared" si="460"/>
        <v>732.16666666666663</v>
      </c>
      <c r="Y4197" s="227">
        <f t="shared" si="458"/>
        <v>653.35</v>
      </c>
      <c r="Z4197" s="227">
        <f t="shared" si="459"/>
        <v>640.99777777777786</v>
      </c>
      <c r="AA4197" s="227">
        <f t="shared" si="461"/>
        <v>631.69444444444446</v>
      </c>
    </row>
    <row r="4198" spans="2:27" s="219" customFormat="1" ht="13.5" hidden="1">
      <c r="B4198" s="232" t="s">
        <v>1110</v>
      </c>
      <c r="C4198" s="232" t="s">
        <v>1366</v>
      </c>
      <c r="D4198" s="232" t="s">
        <v>969</v>
      </c>
      <c r="E4198" s="232" t="s">
        <v>988</v>
      </c>
      <c r="F4198" s="232">
        <v>64</v>
      </c>
      <c r="G4198" s="232" t="s">
        <v>1364</v>
      </c>
      <c r="H4198" s="233">
        <v>17.065999999999999</v>
      </c>
      <c r="I4198" s="233">
        <v>0</v>
      </c>
      <c r="J4198" s="233">
        <v>14.787000000000001</v>
      </c>
      <c r="K4198" s="234">
        <v>63899</v>
      </c>
      <c r="L4198" s="233">
        <v>7.2939999999999996</v>
      </c>
      <c r="M4198" s="234">
        <v>127103</v>
      </c>
      <c r="N4198" s="233">
        <v>0</v>
      </c>
      <c r="O4198" s="233">
        <v>0</v>
      </c>
      <c r="P4198" s="233">
        <v>13.6</v>
      </c>
      <c r="Q4198" s="234">
        <v>175803</v>
      </c>
      <c r="R4198" s="233">
        <v>6.69</v>
      </c>
      <c r="S4198" s="234">
        <v>347261</v>
      </c>
      <c r="T4198" s="233">
        <v>0</v>
      </c>
      <c r="U4198" s="235">
        <f t="shared" si="455"/>
        <v>12458.179999999998</v>
      </c>
      <c r="V4198" s="227">
        <f t="shared" si="456"/>
        <v>10794.51</v>
      </c>
      <c r="W4198" s="227">
        <f t="shared" si="457"/>
        <v>10649.536666666667</v>
      </c>
      <c r="X4198" s="227">
        <f t="shared" si="460"/>
        <v>10591.916666666666</v>
      </c>
      <c r="Y4198" s="227">
        <f t="shared" si="458"/>
        <v>9928</v>
      </c>
      <c r="Z4198" s="227">
        <f t="shared" si="459"/>
        <v>9767.1166666666686</v>
      </c>
      <c r="AA4198" s="227">
        <f t="shared" si="461"/>
        <v>9646.1388888888887</v>
      </c>
    </row>
    <row r="4199" spans="2:27" s="219" customFormat="1" ht="13.5" hidden="1">
      <c r="B4199" s="232" t="s">
        <v>1110</v>
      </c>
      <c r="C4199" s="232" t="s">
        <v>1367</v>
      </c>
      <c r="D4199" s="232" t="s">
        <v>969</v>
      </c>
      <c r="E4199" s="232" t="s">
        <v>988</v>
      </c>
      <c r="F4199" s="232">
        <v>8</v>
      </c>
      <c r="G4199" s="232" t="s">
        <v>1317</v>
      </c>
      <c r="H4199" s="233">
        <v>2.133</v>
      </c>
      <c r="I4199" s="233">
        <v>0</v>
      </c>
      <c r="J4199" s="233">
        <v>1.8480000000000001</v>
      </c>
      <c r="K4199" s="234">
        <v>7987</v>
      </c>
      <c r="L4199" s="233">
        <v>0.91200000000000003</v>
      </c>
      <c r="M4199" s="234">
        <v>15888</v>
      </c>
      <c r="N4199" s="233">
        <v>0</v>
      </c>
      <c r="O4199" s="233">
        <v>0</v>
      </c>
      <c r="P4199" s="233">
        <v>1.7</v>
      </c>
      <c r="Q4199" s="234">
        <v>21975</v>
      </c>
      <c r="R4199" s="233">
        <v>0.83599999999999997</v>
      </c>
      <c r="S4199" s="234">
        <v>43408</v>
      </c>
      <c r="T4199" s="233">
        <v>0</v>
      </c>
      <c r="U4199" s="235">
        <f t="shared" si="455"/>
        <v>1557.09</v>
      </c>
      <c r="V4199" s="227">
        <f t="shared" si="456"/>
        <v>1349.04</v>
      </c>
      <c r="W4199" s="227">
        <f t="shared" si="457"/>
        <v>1331.3433333333332</v>
      </c>
      <c r="X4199" s="227">
        <f t="shared" si="460"/>
        <v>1324</v>
      </c>
      <c r="Y4199" s="227">
        <f t="shared" si="458"/>
        <v>1241</v>
      </c>
      <c r="Z4199" s="227">
        <f t="shared" si="459"/>
        <v>1220.6966666666667</v>
      </c>
      <c r="AA4199" s="227">
        <f t="shared" si="461"/>
        <v>1205.7777777777778</v>
      </c>
    </row>
    <row r="4200" spans="2:27" s="219" customFormat="1" ht="13.5" hidden="1">
      <c r="B4200" s="232" t="s">
        <v>1110</v>
      </c>
      <c r="C4200" s="232" t="s">
        <v>1368</v>
      </c>
      <c r="D4200" s="232" t="s">
        <v>969</v>
      </c>
      <c r="E4200" s="232" t="s">
        <v>988</v>
      </c>
      <c r="F4200" s="232">
        <v>128</v>
      </c>
      <c r="G4200" s="232" t="s">
        <v>1369</v>
      </c>
      <c r="H4200" s="233">
        <v>34.1312</v>
      </c>
      <c r="I4200" s="233">
        <v>0</v>
      </c>
      <c r="J4200" s="233">
        <v>29.574079999999999</v>
      </c>
      <c r="K4200" s="234">
        <v>127798</v>
      </c>
      <c r="L4200" s="233">
        <v>14.588800000000001</v>
      </c>
      <c r="M4200" s="234">
        <v>254207</v>
      </c>
      <c r="N4200" s="233">
        <v>0</v>
      </c>
      <c r="O4200" s="233">
        <v>0</v>
      </c>
      <c r="P4200" s="233">
        <v>27.19923</v>
      </c>
      <c r="Q4200" s="234">
        <v>351605</v>
      </c>
      <c r="R4200" s="233">
        <v>13.379200000000001</v>
      </c>
      <c r="S4200" s="234">
        <v>694522</v>
      </c>
      <c r="T4200" s="233">
        <v>0</v>
      </c>
      <c r="U4200" s="235">
        <f t="shared" si="455"/>
        <v>24915.775999999998</v>
      </c>
      <c r="V4200" s="227">
        <f t="shared" si="456"/>
        <v>21589.078399999999</v>
      </c>
      <c r="W4200" s="227">
        <f t="shared" si="457"/>
        <v>21299.657333333336</v>
      </c>
      <c r="X4200" s="227">
        <f t="shared" si="460"/>
        <v>21183.916666666668</v>
      </c>
      <c r="Y4200" s="227">
        <f t="shared" si="458"/>
        <v>19855.437900000001</v>
      </c>
      <c r="Z4200" s="227">
        <f t="shared" si="459"/>
        <v>19533.621555555554</v>
      </c>
      <c r="AA4200" s="227">
        <f t="shared" si="461"/>
        <v>19292.277777777777</v>
      </c>
    </row>
    <row r="4201" spans="2:27" s="219" customFormat="1" ht="13.5" hidden="1">
      <c r="B4201" s="232" t="s">
        <v>1110</v>
      </c>
      <c r="C4201" s="232" t="s">
        <v>1370</v>
      </c>
      <c r="D4201" s="232" t="s">
        <v>969</v>
      </c>
      <c r="E4201" s="232" t="s">
        <v>988</v>
      </c>
      <c r="F4201" s="232">
        <v>16</v>
      </c>
      <c r="G4201" s="232" t="s">
        <v>1316</v>
      </c>
      <c r="H4201" s="233">
        <v>4.266</v>
      </c>
      <c r="I4201" s="233">
        <v>0</v>
      </c>
      <c r="J4201" s="233">
        <v>3.6970000000000001</v>
      </c>
      <c r="K4201" s="234">
        <v>15975</v>
      </c>
      <c r="L4201" s="233">
        <v>1.8240000000000001</v>
      </c>
      <c r="M4201" s="234">
        <v>31776</v>
      </c>
      <c r="N4201" s="233">
        <v>0</v>
      </c>
      <c r="O4201" s="233">
        <v>0</v>
      </c>
      <c r="P4201" s="233">
        <v>3.4</v>
      </c>
      <c r="Q4201" s="234">
        <v>43951</v>
      </c>
      <c r="R4201" s="233">
        <v>1.6719999999999999</v>
      </c>
      <c r="S4201" s="234">
        <v>86815</v>
      </c>
      <c r="T4201" s="233">
        <v>0</v>
      </c>
      <c r="U4201" s="235">
        <f t="shared" si="455"/>
        <v>3114.18</v>
      </c>
      <c r="V4201" s="227">
        <f t="shared" si="456"/>
        <v>2698.81</v>
      </c>
      <c r="W4201" s="227">
        <f t="shared" si="457"/>
        <v>2662.77</v>
      </c>
      <c r="X4201" s="227">
        <f t="shared" si="460"/>
        <v>2648</v>
      </c>
      <c r="Y4201" s="227">
        <f t="shared" si="458"/>
        <v>2482</v>
      </c>
      <c r="Z4201" s="227">
        <f t="shared" si="459"/>
        <v>2441.4211111111108</v>
      </c>
      <c r="AA4201" s="227">
        <f t="shared" si="461"/>
        <v>2411.5277777777778</v>
      </c>
    </row>
    <row r="4202" spans="2:27" s="219" customFormat="1" ht="13.5" hidden="1">
      <c r="B4202" s="232" t="s">
        <v>1110</v>
      </c>
      <c r="C4202" s="232" t="s">
        <v>1371</v>
      </c>
      <c r="D4202" s="232" t="s">
        <v>969</v>
      </c>
      <c r="E4202" s="232" t="s">
        <v>988</v>
      </c>
      <c r="F4202" s="232">
        <v>32</v>
      </c>
      <c r="G4202" s="232" t="s">
        <v>1345</v>
      </c>
      <c r="H4202" s="233">
        <v>8.5329999999999995</v>
      </c>
      <c r="I4202" s="233">
        <v>0</v>
      </c>
      <c r="J4202" s="233">
        <v>7.3940000000000001</v>
      </c>
      <c r="K4202" s="234">
        <v>31949</v>
      </c>
      <c r="L4202" s="233">
        <v>3.6469999999999998</v>
      </c>
      <c r="M4202" s="234">
        <v>63552</v>
      </c>
      <c r="N4202" s="233">
        <v>0</v>
      </c>
      <c r="O4202" s="233">
        <v>0</v>
      </c>
      <c r="P4202" s="233">
        <v>6.8</v>
      </c>
      <c r="Q4202" s="234">
        <v>87901</v>
      </c>
      <c r="R4202" s="233">
        <v>3.3450000000000002</v>
      </c>
      <c r="S4202" s="234">
        <v>173630</v>
      </c>
      <c r="T4202" s="233">
        <v>0</v>
      </c>
      <c r="U4202" s="235">
        <f t="shared" si="455"/>
        <v>6229.0899999999992</v>
      </c>
      <c r="V4202" s="227">
        <f t="shared" si="456"/>
        <v>5397.62</v>
      </c>
      <c r="W4202" s="227">
        <f t="shared" si="457"/>
        <v>5324.7266666666665</v>
      </c>
      <c r="X4202" s="227">
        <f t="shared" si="460"/>
        <v>5296</v>
      </c>
      <c r="Y4202" s="227">
        <f t="shared" si="458"/>
        <v>4964</v>
      </c>
      <c r="Z4202" s="227">
        <f t="shared" si="459"/>
        <v>4883.5444444444447</v>
      </c>
      <c r="AA4202" s="227">
        <f t="shared" si="461"/>
        <v>4823.0555555555557</v>
      </c>
    </row>
    <row r="4203" spans="2:27" s="219" customFormat="1" ht="13.5" hidden="1">
      <c r="B4203" s="232" t="s">
        <v>1110</v>
      </c>
      <c r="C4203" s="232" t="s">
        <v>1372</v>
      </c>
      <c r="D4203" s="232" t="s">
        <v>969</v>
      </c>
      <c r="E4203" s="232" t="s">
        <v>988</v>
      </c>
      <c r="F4203" s="232">
        <v>2</v>
      </c>
      <c r="G4203" s="232" t="s">
        <v>1311</v>
      </c>
      <c r="H4203" s="233">
        <v>0.77300000000000002</v>
      </c>
      <c r="I4203" s="233">
        <v>0</v>
      </c>
      <c r="J4203" s="233">
        <v>0.70199999999999996</v>
      </c>
      <c r="K4203" s="234">
        <v>3048</v>
      </c>
      <c r="L4203" s="233">
        <v>0.34799999999999998</v>
      </c>
      <c r="M4203" s="234">
        <v>6074</v>
      </c>
      <c r="N4203" s="233">
        <v>0</v>
      </c>
      <c r="O4203" s="233">
        <v>0</v>
      </c>
      <c r="P4203" s="233">
        <v>0.66500000000000004</v>
      </c>
      <c r="Q4203" s="234">
        <v>8647</v>
      </c>
      <c r="R4203" s="233">
        <v>0.32900000000000001</v>
      </c>
      <c r="S4203" s="234">
        <v>17159</v>
      </c>
      <c r="T4203" s="233">
        <v>0</v>
      </c>
      <c r="U4203" s="235">
        <f t="shared" si="455"/>
        <v>564.29</v>
      </c>
      <c r="V4203" s="227">
        <f t="shared" si="456"/>
        <v>512.45999999999992</v>
      </c>
      <c r="W4203" s="227">
        <f t="shared" si="457"/>
        <v>508.03999999999996</v>
      </c>
      <c r="X4203" s="227">
        <f t="shared" si="460"/>
        <v>506.16666666666669</v>
      </c>
      <c r="Y4203" s="227">
        <f t="shared" si="458"/>
        <v>485.45000000000005</v>
      </c>
      <c r="Z4203" s="227">
        <f t="shared" si="459"/>
        <v>480.36444444444447</v>
      </c>
      <c r="AA4203" s="227">
        <f t="shared" si="461"/>
        <v>476.63888888888891</v>
      </c>
    </row>
    <row r="4204" spans="2:27" s="219" customFormat="1" ht="13.5" hidden="1">
      <c r="B4204" s="232" t="s">
        <v>1110</v>
      </c>
      <c r="C4204" s="232" t="s">
        <v>1373</v>
      </c>
      <c r="D4204" s="232" t="s">
        <v>969</v>
      </c>
      <c r="E4204" s="232" t="s">
        <v>988</v>
      </c>
      <c r="F4204" s="232">
        <v>128</v>
      </c>
      <c r="G4204" s="232" t="s">
        <v>1369</v>
      </c>
      <c r="H4204" s="233">
        <v>34.131</v>
      </c>
      <c r="I4204" s="233">
        <v>0</v>
      </c>
      <c r="J4204" s="233">
        <v>29.574000000000002</v>
      </c>
      <c r="K4204" s="234">
        <v>127798</v>
      </c>
      <c r="L4204" s="233">
        <v>14.589</v>
      </c>
      <c r="M4204" s="234">
        <v>254207</v>
      </c>
      <c r="N4204" s="233">
        <v>0</v>
      </c>
      <c r="O4204" s="233">
        <v>0</v>
      </c>
      <c r="P4204" s="233">
        <v>27.199000000000002</v>
      </c>
      <c r="Q4204" s="234">
        <v>351605</v>
      </c>
      <c r="R4204" s="233">
        <v>13.379</v>
      </c>
      <c r="S4204" s="234">
        <v>694522</v>
      </c>
      <c r="T4204" s="233">
        <v>0</v>
      </c>
      <c r="U4204" s="235">
        <f t="shared" si="455"/>
        <v>24915.63</v>
      </c>
      <c r="V4204" s="227">
        <f t="shared" si="456"/>
        <v>21589.02</v>
      </c>
      <c r="W4204" s="227">
        <f t="shared" si="457"/>
        <v>21299.803333333337</v>
      </c>
      <c r="X4204" s="227">
        <f t="shared" si="460"/>
        <v>21183.916666666668</v>
      </c>
      <c r="Y4204" s="227">
        <f t="shared" si="458"/>
        <v>19855.27</v>
      </c>
      <c r="Z4204" s="227">
        <f t="shared" si="459"/>
        <v>19533.475555555553</v>
      </c>
      <c r="AA4204" s="227">
        <f t="shared" si="461"/>
        <v>19292.277777777777</v>
      </c>
    </row>
    <row r="4205" spans="2:27" s="219" customFormat="1" ht="13.5" hidden="1">
      <c r="B4205" s="232" t="s">
        <v>1110</v>
      </c>
      <c r="C4205" s="232" t="s">
        <v>1374</v>
      </c>
      <c r="D4205" s="232" t="s">
        <v>969</v>
      </c>
      <c r="E4205" s="232" t="s">
        <v>988</v>
      </c>
      <c r="F4205" s="232">
        <v>4</v>
      </c>
      <c r="G4205" s="232" t="s">
        <v>1312</v>
      </c>
      <c r="H4205" s="233">
        <v>1.0669999999999999</v>
      </c>
      <c r="I4205" s="233">
        <v>0</v>
      </c>
      <c r="J4205" s="233">
        <v>0.92400000000000004</v>
      </c>
      <c r="K4205" s="234">
        <v>3994</v>
      </c>
      <c r="L4205" s="233">
        <v>0.45600000000000002</v>
      </c>
      <c r="M4205" s="234">
        <v>7944</v>
      </c>
      <c r="N4205" s="233">
        <v>0</v>
      </c>
      <c r="O4205" s="233">
        <v>0</v>
      </c>
      <c r="P4205" s="233">
        <v>0.85</v>
      </c>
      <c r="Q4205" s="234">
        <v>10988</v>
      </c>
      <c r="R4205" s="233">
        <v>0.41799999999999998</v>
      </c>
      <c r="S4205" s="234">
        <v>21704</v>
      </c>
      <c r="T4205" s="233">
        <v>0</v>
      </c>
      <c r="U4205" s="235">
        <f t="shared" si="455"/>
        <v>778.91</v>
      </c>
      <c r="V4205" s="227">
        <f t="shared" si="456"/>
        <v>674.52</v>
      </c>
      <c r="W4205" s="227">
        <f t="shared" si="457"/>
        <v>665.71333333333337</v>
      </c>
      <c r="X4205" s="227">
        <f t="shared" si="460"/>
        <v>662</v>
      </c>
      <c r="Y4205" s="227">
        <f t="shared" si="458"/>
        <v>620.5</v>
      </c>
      <c r="Z4205" s="227">
        <f t="shared" si="459"/>
        <v>610.36222222222227</v>
      </c>
      <c r="AA4205" s="227">
        <f t="shared" si="461"/>
        <v>602.88888888888891</v>
      </c>
    </row>
    <row r="4206" spans="2:27" s="219" customFormat="1" ht="13.5" hidden="1">
      <c r="B4206" s="232" t="s">
        <v>1110</v>
      </c>
      <c r="C4206" s="232" t="s">
        <v>790</v>
      </c>
      <c r="D4206" s="232" t="s">
        <v>969</v>
      </c>
      <c r="E4206" s="232" t="s">
        <v>988</v>
      </c>
      <c r="F4206" s="232">
        <v>8</v>
      </c>
      <c r="G4206" s="232" t="s">
        <v>1301</v>
      </c>
      <c r="H4206" s="233">
        <v>2.516</v>
      </c>
      <c r="I4206" s="233">
        <v>0</v>
      </c>
      <c r="J4206" s="233">
        <v>0</v>
      </c>
      <c r="K4206" s="234">
        <v>0</v>
      </c>
      <c r="L4206" s="233">
        <v>0</v>
      </c>
      <c r="M4206" s="234">
        <v>0</v>
      </c>
      <c r="N4206" s="233">
        <v>0</v>
      </c>
      <c r="O4206" s="233">
        <v>0</v>
      </c>
      <c r="P4206" s="233">
        <v>0</v>
      </c>
      <c r="Q4206" s="234">
        <v>0</v>
      </c>
      <c r="R4206" s="233">
        <v>0</v>
      </c>
      <c r="S4206" s="234">
        <v>0</v>
      </c>
      <c r="T4206" s="233">
        <v>0</v>
      </c>
      <c r="U4206" s="235">
        <f t="shared" si="455"/>
        <v>1836.68</v>
      </c>
      <c r="V4206" s="227">
        <f t="shared" si="456"/>
        <v>0</v>
      </c>
      <c r="W4206" s="227">
        <f t="shared" si="457"/>
        <v>0</v>
      </c>
      <c r="X4206" s="227">
        <f t="shared" si="460"/>
        <v>0</v>
      </c>
      <c r="Y4206" s="227">
        <f t="shared" si="458"/>
        <v>0</v>
      </c>
      <c r="Z4206" s="227">
        <f t="shared" si="459"/>
        <v>0</v>
      </c>
      <c r="AA4206" s="227">
        <f t="shared" si="461"/>
        <v>0</v>
      </c>
    </row>
    <row r="4207" spans="2:27" s="219" customFormat="1" ht="13.5" hidden="1">
      <c r="B4207" s="232" t="s">
        <v>1110</v>
      </c>
      <c r="C4207" s="232" t="s">
        <v>791</v>
      </c>
      <c r="D4207" s="232" t="s">
        <v>969</v>
      </c>
      <c r="E4207" s="232" t="s">
        <v>988</v>
      </c>
      <c r="F4207" s="232">
        <v>2</v>
      </c>
      <c r="G4207" s="232" t="s">
        <v>1307</v>
      </c>
      <c r="H4207" s="233">
        <v>1.012</v>
      </c>
      <c r="I4207" s="233">
        <v>0</v>
      </c>
      <c r="J4207" s="233">
        <v>0</v>
      </c>
      <c r="K4207" s="234">
        <v>0</v>
      </c>
      <c r="L4207" s="233">
        <v>0</v>
      </c>
      <c r="M4207" s="234">
        <v>0</v>
      </c>
      <c r="N4207" s="233">
        <v>0</v>
      </c>
      <c r="O4207" s="233">
        <v>0</v>
      </c>
      <c r="P4207" s="233">
        <v>0</v>
      </c>
      <c r="Q4207" s="234">
        <v>0</v>
      </c>
      <c r="R4207" s="233">
        <v>0</v>
      </c>
      <c r="S4207" s="234">
        <v>0</v>
      </c>
      <c r="T4207" s="233">
        <v>0</v>
      </c>
      <c r="U4207" s="235">
        <f t="shared" si="455"/>
        <v>738.76</v>
      </c>
      <c r="V4207" s="227">
        <f t="shared" si="456"/>
        <v>0</v>
      </c>
      <c r="W4207" s="227">
        <f t="shared" si="457"/>
        <v>0</v>
      </c>
      <c r="X4207" s="227">
        <f t="shared" si="460"/>
        <v>0</v>
      </c>
      <c r="Y4207" s="227">
        <f t="shared" si="458"/>
        <v>0</v>
      </c>
      <c r="Z4207" s="227">
        <f t="shared" si="459"/>
        <v>0</v>
      </c>
      <c r="AA4207" s="227">
        <f t="shared" si="461"/>
        <v>0</v>
      </c>
    </row>
    <row r="4208" spans="2:27" s="219" customFormat="1" ht="13.5" hidden="1">
      <c r="B4208" s="232" t="s">
        <v>1110</v>
      </c>
      <c r="C4208" s="232" t="s">
        <v>792</v>
      </c>
      <c r="D4208" s="232" t="s">
        <v>969</v>
      </c>
      <c r="E4208" s="232" t="s">
        <v>988</v>
      </c>
      <c r="F4208" s="232">
        <v>1</v>
      </c>
      <c r="G4208" s="232" t="s">
        <v>1305</v>
      </c>
      <c r="H4208" s="233">
        <v>0.92</v>
      </c>
      <c r="I4208" s="233">
        <v>0</v>
      </c>
      <c r="J4208" s="233">
        <v>0</v>
      </c>
      <c r="K4208" s="234">
        <v>0</v>
      </c>
      <c r="L4208" s="233">
        <v>0</v>
      </c>
      <c r="M4208" s="234">
        <v>0</v>
      </c>
      <c r="N4208" s="233">
        <v>0</v>
      </c>
      <c r="O4208" s="233">
        <v>0</v>
      </c>
      <c r="P4208" s="233">
        <v>0</v>
      </c>
      <c r="Q4208" s="234">
        <v>0</v>
      </c>
      <c r="R4208" s="233">
        <v>0</v>
      </c>
      <c r="S4208" s="234">
        <v>0</v>
      </c>
      <c r="T4208" s="233">
        <v>0</v>
      </c>
      <c r="U4208" s="235">
        <f t="shared" si="455"/>
        <v>671.6</v>
      </c>
      <c r="V4208" s="227">
        <f t="shared" si="456"/>
        <v>0</v>
      </c>
      <c r="W4208" s="227">
        <f t="shared" si="457"/>
        <v>0</v>
      </c>
      <c r="X4208" s="227">
        <f t="shared" si="460"/>
        <v>0</v>
      </c>
      <c r="Y4208" s="227">
        <f t="shared" si="458"/>
        <v>0</v>
      </c>
      <c r="Z4208" s="227">
        <f t="shared" si="459"/>
        <v>0</v>
      </c>
      <c r="AA4208" s="227">
        <f t="shared" si="461"/>
        <v>0</v>
      </c>
    </row>
    <row r="4209" spans="2:27" s="219" customFormat="1" ht="13.5" hidden="1">
      <c r="B4209" s="232" t="s">
        <v>1110</v>
      </c>
      <c r="C4209" s="232" t="s">
        <v>793</v>
      </c>
      <c r="D4209" s="232" t="s">
        <v>969</v>
      </c>
      <c r="E4209" s="232" t="s">
        <v>988</v>
      </c>
      <c r="F4209" s="232">
        <v>4</v>
      </c>
      <c r="G4209" s="232" t="s">
        <v>1299</v>
      </c>
      <c r="H4209" s="233">
        <v>1.258</v>
      </c>
      <c r="I4209" s="233">
        <v>0</v>
      </c>
      <c r="J4209" s="233">
        <v>0</v>
      </c>
      <c r="K4209" s="234">
        <v>0</v>
      </c>
      <c r="L4209" s="233">
        <v>0</v>
      </c>
      <c r="M4209" s="234">
        <v>0</v>
      </c>
      <c r="N4209" s="233">
        <v>0</v>
      </c>
      <c r="O4209" s="233">
        <v>0</v>
      </c>
      <c r="P4209" s="233">
        <v>0</v>
      </c>
      <c r="Q4209" s="234">
        <v>0</v>
      </c>
      <c r="R4209" s="233">
        <v>0</v>
      </c>
      <c r="S4209" s="234">
        <v>0</v>
      </c>
      <c r="T4209" s="233">
        <v>0</v>
      </c>
      <c r="U4209" s="235">
        <f t="shared" si="455"/>
        <v>918.34</v>
      </c>
      <c r="V4209" s="227">
        <f t="shared" si="456"/>
        <v>0</v>
      </c>
      <c r="W4209" s="227">
        <f t="shared" si="457"/>
        <v>0</v>
      </c>
      <c r="X4209" s="227">
        <f t="shared" si="460"/>
        <v>0</v>
      </c>
      <c r="Y4209" s="227">
        <f t="shared" si="458"/>
        <v>0</v>
      </c>
      <c r="Z4209" s="227">
        <f t="shared" si="459"/>
        <v>0</v>
      </c>
      <c r="AA4209" s="227">
        <f t="shared" si="461"/>
        <v>0</v>
      </c>
    </row>
    <row r="4210" spans="2:27" s="219" customFormat="1" ht="13.5" hidden="1">
      <c r="B4210" s="232" t="s">
        <v>1110</v>
      </c>
      <c r="C4210" s="232" t="s">
        <v>794</v>
      </c>
      <c r="D4210" s="232" t="s">
        <v>969</v>
      </c>
      <c r="E4210" s="232" t="s">
        <v>988</v>
      </c>
      <c r="F4210" s="232">
        <v>40</v>
      </c>
      <c r="G4210" s="232" t="s">
        <v>1376</v>
      </c>
      <c r="H4210" s="233">
        <v>9.1</v>
      </c>
      <c r="I4210" s="233">
        <v>0</v>
      </c>
      <c r="J4210" s="233">
        <v>8.11</v>
      </c>
      <c r="K4210" s="234">
        <v>35215</v>
      </c>
      <c r="L4210" s="233">
        <v>4.0199999999999996</v>
      </c>
      <c r="M4210" s="234">
        <v>70185</v>
      </c>
      <c r="N4210" s="233">
        <v>0</v>
      </c>
      <c r="O4210" s="233">
        <v>0</v>
      </c>
      <c r="P4210" s="233">
        <v>7.72</v>
      </c>
      <c r="Q4210" s="234">
        <v>100389</v>
      </c>
      <c r="R4210" s="233">
        <v>3.82</v>
      </c>
      <c r="S4210" s="234">
        <v>199202</v>
      </c>
      <c r="T4210" s="233">
        <v>0</v>
      </c>
      <c r="U4210" s="235">
        <f t="shared" si="455"/>
        <v>6643</v>
      </c>
      <c r="V4210" s="227">
        <f t="shared" si="456"/>
        <v>5920.2999999999993</v>
      </c>
      <c r="W4210" s="227">
        <f t="shared" si="457"/>
        <v>5869.1833333333334</v>
      </c>
      <c r="X4210" s="227">
        <f t="shared" si="460"/>
        <v>5848.75</v>
      </c>
      <c r="Y4210" s="227">
        <f t="shared" si="458"/>
        <v>5635.5999999999995</v>
      </c>
      <c r="Z4210" s="227">
        <f t="shared" si="459"/>
        <v>5577.1833333333334</v>
      </c>
      <c r="AA4210" s="227">
        <f t="shared" si="461"/>
        <v>5533.3888888888887</v>
      </c>
    </row>
    <row r="4211" spans="2:27" s="219" customFormat="1" ht="13.5" hidden="1">
      <c r="B4211" s="232" t="s">
        <v>1110</v>
      </c>
      <c r="C4211" s="232" t="s">
        <v>795</v>
      </c>
      <c r="D4211" s="232" t="s">
        <v>969</v>
      </c>
      <c r="E4211" s="232" t="s">
        <v>988</v>
      </c>
      <c r="F4211" s="232">
        <v>64</v>
      </c>
      <c r="G4211" s="232" t="s">
        <v>1345</v>
      </c>
      <c r="H4211" s="233">
        <v>14.56</v>
      </c>
      <c r="I4211" s="233">
        <v>0</v>
      </c>
      <c r="J4211" s="233">
        <v>12.976000000000001</v>
      </c>
      <c r="K4211" s="234">
        <v>56344</v>
      </c>
      <c r="L4211" s="233">
        <v>6.4320000000000004</v>
      </c>
      <c r="M4211" s="234">
        <v>112296</v>
      </c>
      <c r="N4211" s="233">
        <v>0</v>
      </c>
      <c r="O4211" s="233">
        <v>0</v>
      </c>
      <c r="P4211" s="233">
        <v>12.352</v>
      </c>
      <c r="Q4211" s="234">
        <v>160623</v>
      </c>
      <c r="R4211" s="233">
        <v>6.1120000000000001</v>
      </c>
      <c r="S4211" s="234">
        <v>318723</v>
      </c>
      <c r="T4211" s="233">
        <v>0</v>
      </c>
      <c r="U4211" s="235">
        <f t="shared" si="455"/>
        <v>10628.800000000001</v>
      </c>
      <c r="V4211" s="227">
        <f t="shared" si="456"/>
        <v>9472.4800000000014</v>
      </c>
      <c r="W4211" s="227">
        <f t="shared" si="457"/>
        <v>9390.6933333333327</v>
      </c>
      <c r="X4211" s="227">
        <f t="shared" si="460"/>
        <v>9358</v>
      </c>
      <c r="Y4211" s="227">
        <f t="shared" si="458"/>
        <v>9016.9600000000009</v>
      </c>
      <c r="Z4211" s="227">
        <f t="shared" si="459"/>
        <v>8923.51</v>
      </c>
      <c r="AA4211" s="227">
        <f t="shared" si="461"/>
        <v>8853.4166666666661</v>
      </c>
    </row>
    <row r="4212" spans="2:27" s="219" customFormat="1" ht="13.5" hidden="1">
      <c r="B4212" s="232" t="s">
        <v>1110</v>
      </c>
      <c r="C4212" s="232" t="s">
        <v>796</v>
      </c>
      <c r="D4212" s="232" t="s">
        <v>969</v>
      </c>
      <c r="E4212" s="232" t="s">
        <v>988</v>
      </c>
      <c r="F4212" s="232">
        <v>8</v>
      </c>
      <c r="G4212" s="232" t="s">
        <v>1312</v>
      </c>
      <c r="H4212" s="233">
        <v>1.82</v>
      </c>
      <c r="I4212" s="233">
        <v>0</v>
      </c>
      <c r="J4212" s="233">
        <v>1.6220000000000001</v>
      </c>
      <c r="K4212" s="234">
        <v>7043</v>
      </c>
      <c r="L4212" s="233">
        <v>0.80400000000000005</v>
      </c>
      <c r="M4212" s="234">
        <v>14037</v>
      </c>
      <c r="N4212" s="233">
        <v>0</v>
      </c>
      <c r="O4212" s="233">
        <v>0</v>
      </c>
      <c r="P4212" s="233">
        <v>1.544</v>
      </c>
      <c r="Q4212" s="234">
        <v>20078</v>
      </c>
      <c r="R4212" s="233">
        <v>0.76400000000000001</v>
      </c>
      <c r="S4212" s="234">
        <v>39840</v>
      </c>
      <c r="T4212" s="233">
        <v>0</v>
      </c>
      <c r="U4212" s="235">
        <f t="shared" si="455"/>
        <v>1328.6000000000001</v>
      </c>
      <c r="V4212" s="227">
        <f t="shared" si="456"/>
        <v>1184.0600000000002</v>
      </c>
      <c r="W4212" s="227">
        <f t="shared" si="457"/>
        <v>1173.8366666666666</v>
      </c>
      <c r="X4212" s="227">
        <f t="shared" si="460"/>
        <v>1169.75</v>
      </c>
      <c r="Y4212" s="227">
        <f t="shared" si="458"/>
        <v>1127.1200000000001</v>
      </c>
      <c r="Z4212" s="227">
        <f t="shared" si="459"/>
        <v>1115.4422222222222</v>
      </c>
      <c r="AA4212" s="227">
        <f t="shared" si="461"/>
        <v>1106.6666666666667</v>
      </c>
    </row>
    <row r="4213" spans="2:27" s="219" customFormat="1" ht="13.5" hidden="1">
      <c r="B4213" s="232" t="s">
        <v>1110</v>
      </c>
      <c r="C4213" s="232" t="s">
        <v>797</v>
      </c>
      <c r="D4213" s="232" t="s">
        <v>969</v>
      </c>
      <c r="E4213" s="232" t="s">
        <v>988</v>
      </c>
      <c r="F4213" s="232">
        <v>16</v>
      </c>
      <c r="G4213" s="232" t="s">
        <v>1317</v>
      </c>
      <c r="H4213" s="233">
        <v>3.64</v>
      </c>
      <c r="I4213" s="233">
        <v>0</v>
      </c>
      <c r="J4213" s="233">
        <v>3.2440000000000002</v>
      </c>
      <c r="K4213" s="234">
        <v>14086</v>
      </c>
      <c r="L4213" s="233">
        <v>1.6080000000000001</v>
      </c>
      <c r="M4213" s="234">
        <v>28074</v>
      </c>
      <c r="N4213" s="233">
        <v>0</v>
      </c>
      <c r="O4213" s="233">
        <v>0</v>
      </c>
      <c r="P4213" s="233">
        <v>3.0880000000000001</v>
      </c>
      <c r="Q4213" s="234">
        <v>40156</v>
      </c>
      <c r="R4213" s="233">
        <v>1.528</v>
      </c>
      <c r="S4213" s="234">
        <v>79681</v>
      </c>
      <c r="T4213" s="233">
        <v>0</v>
      </c>
      <c r="U4213" s="235">
        <f t="shared" si="455"/>
        <v>2657.2000000000003</v>
      </c>
      <c r="V4213" s="227">
        <f t="shared" si="456"/>
        <v>2368.1200000000003</v>
      </c>
      <c r="W4213" s="227">
        <f t="shared" si="457"/>
        <v>2347.6733333333332</v>
      </c>
      <c r="X4213" s="227">
        <f t="shared" si="460"/>
        <v>2339.5</v>
      </c>
      <c r="Y4213" s="227">
        <f t="shared" si="458"/>
        <v>2254.2400000000002</v>
      </c>
      <c r="Z4213" s="227">
        <f t="shared" si="459"/>
        <v>2230.8844444444444</v>
      </c>
      <c r="AA4213" s="227">
        <f t="shared" si="461"/>
        <v>2213.3611111111113</v>
      </c>
    </row>
    <row r="4214" spans="2:27" s="219" customFormat="1" ht="13.5" hidden="1">
      <c r="B4214" s="232" t="s">
        <v>1110</v>
      </c>
      <c r="C4214" s="232" t="s">
        <v>798</v>
      </c>
      <c r="D4214" s="232" t="s">
        <v>969</v>
      </c>
      <c r="E4214" s="232" t="s">
        <v>988</v>
      </c>
      <c r="F4214" s="232">
        <v>2</v>
      </c>
      <c r="G4214" s="232" t="s">
        <v>1315</v>
      </c>
      <c r="H4214" s="233">
        <v>0.69499999999999995</v>
      </c>
      <c r="I4214" s="233">
        <v>0</v>
      </c>
      <c r="J4214" s="233">
        <v>0.64549999999999996</v>
      </c>
      <c r="K4214" s="234">
        <v>2812</v>
      </c>
      <c r="L4214" s="233">
        <v>0.32100000000000001</v>
      </c>
      <c r="M4214" s="234">
        <v>5612</v>
      </c>
      <c r="N4214" s="233">
        <v>0</v>
      </c>
      <c r="O4214" s="233">
        <v>0</v>
      </c>
      <c r="P4214" s="233">
        <v>0.626</v>
      </c>
      <c r="Q4214" s="234">
        <v>8173</v>
      </c>
      <c r="R4214" s="233">
        <v>0.311</v>
      </c>
      <c r="S4214" s="234">
        <v>16267</v>
      </c>
      <c r="T4214" s="233">
        <v>0</v>
      </c>
      <c r="U4214" s="235">
        <f t="shared" si="455"/>
        <v>507.34999999999997</v>
      </c>
      <c r="V4214" s="227">
        <f t="shared" si="456"/>
        <v>471.21499999999997</v>
      </c>
      <c r="W4214" s="227">
        <f t="shared" si="457"/>
        <v>468.66333333333336</v>
      </c>
      <c r="X4214" s="227">
        <f t="shared" si="460"/>
        <v>467.66666666666669</v>
      </c>
      <c r="Y4214" s="227">
        <f t="shared" si="458"/>
        <v>456.98</v>
      </c>
      <c r="Z4214" s="227">
        <f t="shared" si="459"/>
        <v>454.0577777777778</v>
      </c>
      <c r="AA4214" s="227">
        <f t="shared" si="461"/>
        <v>451.86111111111109</v>
      </c>
    </row>
    <row r="4215" spans="2:27" s="219" customFormat="1" ht="13.5" hidden="1">
      <c r="B4215" s="232" t="s">
        <v>1110</v>
      </c>
      <c r="C4215" s="232" t="s">
        <v>799</v>
      </c>
      <c r="D4215" s="232" t="s">
        <v>969</v>
      </c>
      <c r="E4215" s="232" t="s">
        <v>988</v>
      </c>
      <c r="F4215" s="232">
        <v>4</v>
      </c>
      <c r="G4215" s="232" t="s">
        <v>1311</v>
      </c>
      <c r="H4215" s="233">
        <v>0.91</v>
      </c>
      <c r="I4215" s="233">
        <v>0</v>
      </c>
      <c r="J4215" s="233">
        <v>0.81100000000000005</v>
      </c>
      <c r="K4215" s="234">
        <v>3522</v>
      </c>
      <c r="L4215" s="233">
        <v>0.40200000000000002</v>
      </c>
      <c r="M4215" s="234">
        <v>7019</v>
      </c>
      <c r="N4215" s="233">
        <v>0</v>
      </c>
      <c r="O4215" s="233">
        <v>0</v>
      </c>
      <c r="P4215" s="233">
        <v>0.77200000000000002</v>
      </c>
      <c r="Q4215" s="234">
        <v>10039</v>
      </c>
      <c r="R4215" s="233">
        <v>0.38200000000000001</v>
      </c>
      <c r="S4215" s="234">
        <v>19920</v>
      </c>
      <c r="T4215" s="233">
        <v>0</v>
      </c>
      <c r="U4215" s="235">
        <f t="shared" si="455"/>
        <v>664.30000000000007</v>
      </c>
      <c r="V4215" s="227">
        <f t="shared" si="456"/>
        <v>592.03000000000009</v>
      </c>
      <c r="W4215" s="227">
        <f t="shared" si="457"/>
        <v>586.96</v>
      </c>
      <c r="X4215" s="227">
        <f t="shared" si="460"/>
        <v>584.91666666666663</v>
      </c>
      <c r="Y4215" s="227">
        <f t="shared" si="458"/>
        <v>563.56000000000006</v>
      </c>
      <c r="Z4215" s="227">
        <f t="shared" si="459"/>
        <v>557.7211111111111</v>
      </c>
      <c r="AA4215" s="227">
        <f t="shared" si="461"/>
        <v>553.33333333333337</v>
      </c>
    </row>
    <row r="4216" spans="2:27" s="219" customFormat="1" ht="13.5" hidden="1">
      <c r="B4216" s="232" t="s">
        <v>1110</v>
      </c>
      <c r="C4216" s="232" t="s">
        <v>800</v>
      </c>
      <c r="D4216" s="232" t="s">
        <v>969</v>
      </c>
      <c r="E4216" s="232" t="s">
        <v>988</v>
      </c>
      <c r="F4216" s="232">
        <v>48</v>
      </c>
      <c r="G4216" s="232" t="s">
        <v>1310</v>
      </c>
      <c r="H4216" s="233">
        <v>10.8</v>
      </c>
      <c r="I4216" s="233">
        <v>0</v>
      </c>
      <c r="J4216" s="233">
        <v>9.7319999999999993</v>
      </c>
      <c r="K4216" s="234">
        <v>42258</v>
      </c>
      <c r="L4216" s="233">
        <v>4.8239999999999998</v>
      </c>
      <c r="M4216" s="234">
        <v>84222</v>
      </c>
      <c r="N4216" s="233">
        <v>0</v>
      </c>
      <c r="O4216" s="233">
        <v>0</v>
      </c>
      <c r="P4216" s="233">
        <v>9.1910000000000007</v>
      </c>
      <c r="Q4216" s="234">
        <v>119585</v>
      </c>
      <c r="R4216" s="233">
        <v>4.55</v>
      </c>
      <c r="S4216" s="234">
        <v>237383</v>
      </c>
      <c r="T4216" s="233">
        <v>0</v>
      </c>
      <c r="U4216" s="235">
        <f t="shared" si="455"/>
        <v>7884.0000000000009</v>
      </c>
      <c r="V4216" s="227">
        <f t="shared" si="456"/>
        <v>7104.36</v>
      </c>
      <c r="W4216" s="227">
        <f t="shared" si="457"/>
        <v>7043.02</v>
      </c>
      <c r="X4216" s="227">
        <f t="shared" si="460"/>
        <v>7018.5</v>
      </c>
      <c r="Y4216" s="227">
        <f t="shared" si="458"/>
        <v>6709.43</v>
      </c>
      <c r="Z4216" s="227">
        <f t="shared" si="459"/>
        <v>6643.3055555555557</v>
      </c>
      <c r="AA4216" s="227">
        <f t="shared" si="461"/>
        <v>6593.9722222222226</v>
      </c>
    </row>
    <row r="4217" spans="2:27" s="219" customFormat="1" ht="13.5" hidden="1">
      <c r="B4217" s="232" t="s">
        <v>1110</v>
      </c>
      <c r="C4217" s="232" t="s">
        <v>801</v>
      </c>
      <c r="D4217" s="232" t="s">
        <v>969</v>
      </c>
      <c r="E4217" s="232" t="s">
        <v>988</v>
      </c>
      <c r="F4217" s="232">
        <v>64</v>
      </c>
      <c r="G4217" s="232" t="s">
        <v>1345</v>
      </c>
      <c r="H4217" s="233">
        <v>14.4</v>
      </c>
      <c r="I4217" s="233">
        <v>0</v>
      </c>
      <c r="J4217" s="233">
        <v>12.976000000000001</v>
      </c>
      <c r="K4217" s="234">
        <v>56344</v>
      </c>
      <c r="L4217" s="233">
        <v>6.4320000000000004</v>
      </c>
      <c r="M4217" s="234">
        <v>112296</v>
      </c>
      <c r="N4217" s="233">
        <v>0</v>
      </c>
      <c r="O4217" s="233">
        <v>0</v>
      </c>
      <c r="P4217" s="233">
        <v>12.255000000000001</v>
      </c>
      <c r="Q4217" s="234">
        <v>159446</v>
      </c>
      <c r="R4217" s="233">
        <v>6.0670000000000002</v>
      </c>
      <c r="S4217" s="234">
        <v>316510</v>
      </c>
      <c r="T4217" s="233">
        <v>0</v>
      </c>
      <c r="U4217" s="235">
        <f t="shared" si="455"/>
        <v>10512</v>
      </c>
      <c r="V4217" s="227">
        <f t="shared" si="456"/>
        <v>9472.4800000000014</v>
      </c>
      <c r="W4217" s="227">
        <f t="shared" si="457"/>
        <v>9390.6933333333327</v>
      </c>
      <c r="X4217" s="227">
        <f t="shared" si="460"/>
        <v>9358</v>
      </c>
      <c r="Y4217" s="227">
        <f t="shared" si="458"/>
        <v>8946.1500000000015</v>
      </c>
      <c r="Z4217" s="227">
        <f t="shared" si="459"/>
        <v>8857.9655555555546</v>
      </c>
      <c r="AA4217" s="227">
        <f t="shared" si="461"/>
        <v>8791.9444444444453</v>
      </c>
    </row>
    <row r="4218" spans="2:27" s="219" customFormat="1" ht="13.5" hidden="1">
      <c r="B4218" s="232" t="s">
        <v>1110</v>
      </c>
      <c r="C4218" s="232" t="s">
        <v>802</v>
      </c>
      <c r="D4218" s="232" t="s">
        <v>969</v>
      </c>
      <c r="E4218" s="232" t="s">
        <v>988</v>
      </c>
      <c r="F4218" s="232">
        <v>96</v>
      </c>
      <c r="G4218" s="232" t="s">
        <v>1356</v>
      </c>
      <c r="H4218" s="233">
        <v>21.6</v>
      </c>
      <c r="I4218" s="233">
        <v>0</v>
      </c>
      <c r="J4218" s="233">
        <v>19.463999999999999</v>
      </c>
      <c r="K4218" s="234">
        <v>84516</v>
      </c>
      <c r="L4218" s="233">
        <v>9.6479999999999997</v>
      </c>
      <c r="M4218" s="234">
        <v>168444</v>
      </c>
      <c r="N4218" s="233">
        <v>0</v>
      </c>
      <c r="O4218" s="233">
        <v>0</v>
      </c>
      <c r="P4218" s="233">
        <v>18.382999999999999</v>
      </c>
      <c r="Q4218" s="234">
        <v>239169</v>
      </c>
      <c r="R4218" s="233">
        <v>9.1010000000000009</v>
      </c>
      <c r="S4218" s="234">
        <v>474766</v>
      </c>
      <c r="T4218" s="233">
        <v>0</v>
      </c>
      <c r="U4218" s="235">
        <f t="shared" si="455"/>
        <v>15768.000000000002</v>
      </c>
      <c r="V4218" s="227">
        <f t="shared" si="456"/>
        <v>14208.72</v>
      </c>
      <c r="W4218" s="227">
        <f t="shared" si="457"/>
        <v>14086.04</v>
      </c>
      <c r="X4218" s="227">
        <f t="shared" si="460"/>
        <v>14037</v>
      </c>
      <c r="Y4218" s="227">
        <f t="shared" si="458"/>
        <v>13419.59</v>
      </c>
      <c r="Z4218" s="227">
        <f t="shared" si="459"/>
        <v>13287.313333333334</v>
      </c>
      <c r="AA4218" s="227">
        <f t="shared" si="461"/>
        <v>13187.944444444445</v>
      </c>
    </row>
    <row r="4219" spans="2:27" s="219" customFormat="1" ht="13.5" hidden="1">
      <c r="B4219" s="232" t="s">
        <v>1110</v>
      </c>
      <c r="C4219" s="232" t="s">
        <v>803</v>
      </c>
      <c r="D4219" s="232" t="s">
        <v>969</v>
      </c>
      <c r="E4219" s="232" t="s">
        <v>988</v>
      </c>
      <c r="F4219" s="232">
        <v>8</v>
      </c>
      <c r="G4219" s="232" t="s">
        <v>1312</v>
      </c>
      <c r="H4219" s="233">
        <v>1.8</v>
      </c>
      <c r="I4219" s="233">
        <v>0</v>
      </c>
      <c r="J4219" s="233">
        <v>1.6220000000000001</v>
      </c>
      <c r="K4219" s="234">
        <v>7043</v>
      </c>
      <c r="L4219" s="233">
        <v>0.80400000000000005</v>
      </c>
      <c r="M4219" s="234">
        <v>14037</v>
      </c>
      <c r="N4219" s="233">
        <v>0</v>
      </c>
      <c r="O4219" s="233">
        <v>0</v>
      </c>
      <c r="P4219" s="233">
        <v>1.532</v>
      </c>
      <c r="Q4219" s="234">
        <v>19931</v>
      </c>
      <c r="R4219" s="233">
        <v>0.75800000000000001</v>
      </c>
      <c r="S4219" s="234">
        <v>39564</v>
      </c>
      <c r="T4219" s="233">
        <v>0</v>
      </c>
      <c r="U4219" s="235">
        <f t="shared" si="455"/>
        <v>1314</v>
      </c>
      <c r="V4219" s="227">
        <f t="shared" si="456"/>
        <v>1184.0600000000002</v>
      </c>
      <c r="W4219" s="227">
        <f t="shared" si="457"/>
        <v>1173.8366666666666</v>
      </c>
      <c r="X4219" s="227">
        <f t="shared" si="460"/>
        <v>1169.75</v>
      </c>
      <c r="Y4219" s="227">
        <f t="shared" si="458"/>
        <v>1118.3600000000001</v>
      </c>
      <c r="Z4219" s="227">
        <f t="shared" si="459"/>
        <v>1106.9788888888888</v>
      </c>
      <c r="AA4219" s="227">
        <f t="shared" si="461"/>
        <v>1099</v>
      </c>
    </row>
    <row r="4220" spans="2:27" s="219" customFormat="1" ht="13.5" hidden="1">
      <c r="B4220" s="232" t="s">
        <v>1110</v>
      </c>
      <c r="C4220" s="232" t="s">
        <v>804</v>
      </c>
      <c r="D4220" s="232" t="s">
        <v>969</v>
      </c>
      <c r="E4220" s="232" t="s">
        <v>988</v>
      </c>
      <c r="F4220" s="232">
        <v>16</v>
      </c>
      <c r="G4220" s="232" t="s">
        <v>1317</v>
      </c>
      <c r="H4220" s="233">
        <v>3.6</v>
      </c>
      <c r="I4220" s="233">
        <v>0</v>
      </c>
      <c r="J4220" s="233">
        <v>3.2440000000000002</v>
      </c>
      <c r="K4220" s="234">
        <v>14086</v>
      </c>
      <c r="L4220" s="233">
        <v>1.6080000000000001</v>
      </c>
      <c r="M4220" s="234">
        <v>28074</v>
      </c>
      <c r="N4220" s="233">
        <v>0</v>
      </c>
      <c r="O4220" s="233">
        <v>0</v>
      </c>
      <c r="P4220" s="233">
        <v>3.0640000000000001</v>
      </c>
      <c r="Q4220" s="234">
        <v>39862</v>
      </c>
      <c r="R4220" s="233">
        <v>1.5169999999999999</v>
      </c>
      <c r="S4220" s="234">
        <v>79128</v>
      </c>
      <c r="T4220" s="233">
        <v>0</v>
      </c>
      <c r="U4220" s="235">
        <f t="shared" si="455"/>
        <v>2628</v>
      </c>
      <c r="V4220" s="227">
        <f t="shared" si="456"/>
        <v>2368.1200000000003</v>
      </c>
      <c r="W4220" s="227">
        <f t="shared" si="457"/>
        <v>2347.6733333333332</v>
      </c>
      <c r="X4220" s="227">
        <f t="shared" si="460"/>
        <v>2339.5</v>
      </c>
      <c r="Y4220" s="227">
        <f t="shared" si="458"/>
        <v>2236.7200000000003</v>
      </c>
      <c r="Z4220" s="227">
        <f t="shared" si="459"/>
        <v>2214.6877777777777</v>
      </c>
      <c r="AA4220" s="227">
        <f t="shared" si="461"/>
        <v>2198</v>
      </c>
    </row>
    <row r="4221" spans="2:27" s="219" customFormat="1" ht="13.5" hidden="1">
      <c r="B4221" s="232" t="s">
        <v>1110</v>
      </c>
      <c r="C4221" s="232" t="s">
        <v>805</v>
      </c>
      <c r="D4221" s="232" t="s">
        <v>969</v>
      </c>
      <c r="E4221" s="232" t="s">
        <v>988</v>
      </c>
      <c r="F4221" s="232">
        <v>32</v>
      </c>
      <c r="G4221" s="232" t="s">
        <v>1316</v>
      </c>
      <c r="H4221" s="233">
        <v>7.2</v>
      </c>
      <c r="I4221" s="233">
        <v>0</v>
      </c>
      <c r="J4221" s="233">
        <v>6.4880000000000004</v>
      </c>
      <c r="K4221" s="234">
        <v>28172</v>
      </c>
      <c r="L4221" s="233">
        <v>3.2160000000000002</v>
      </c>
      <c r="M4221" s="234">
        <v>56148</v>
      </c>
      <c r="N4221" s="233">
        <v>0</v>
      </c>
      <c r="O4221" s="233">
        <v>0</v>
      </c>
      <c r="P4221" s="233">
        <v>6.1280000000000001</v>
      </c>
      <c r="Q4221" s="234">
        <v>79723</v>
      </c>
      <c r="R4221" s="233">
        <v>3.0339999999999998</v>
      </c>
      <c r="S4221" s="234">
        <v>158255</v>
      </c>
      <c r="T4221" s="233">
        <v>0</v>
      </c>
      <c r="U4221" s="235">
        <f t="shared" si="455"/>
        <v>5256</v>
      </c>
      <c r="V4221" s="227">
        <f t="shared" si="456"/>
        <v>4736.2400000000007</v>
      </c>
      <c r="W4221" s="227">
        <f t="shared" si="457"/>
        <v>4695.3466666666664</v>
      </c>
      <c r="X4221" s="227">
        <f t="shared" si="460"/>
        <v>4679</v>
      </c>
      <c r="Y4221" s="227">
        <f t="shared" si="458"/>
        <v>4473.4400000000005</v>
      </c>
      <c r="Z4221" s="227">
        <f t="shared" si="459"/>
        <v>4429.3477777777771</v>
      </c>
      <c r="AA4221" s="227">
        <f t="shared" si="461"/>
        <v>4395.9722222222226</v>
      </c>
    </row>
    <row r="4222" spans="2:27" s="219" customFormat="1" ht="13.5" hidden="1">
      <c r="B4222" s="232" t="s">
        <v>1110</v>
      </c>
      <c r="C4222" s="232" t="s">
        <v>806</v>
      </c>
      <c r="D4222" s="232" t="s">
        <v>969</v>
      </c>
      <c r="E4222" s="232" t="s">
        <v>988</v>
      </c>
      <c r="F4222" s="232">
        <v>2</v>
      </c>
      <c r="G4222" s="232" t="s">
        <v>1315</v>
      </c>
      <c r="H4222" s="233">
        <v>0.69</v>
      </c>
      <c r="I4222" s="233">
        <v>0</v>
      </c>
      <c r="J4222" s="233">
        <v>0.64500000000000002</v>
      </c>
      <c r="K4222" s="234">
        <v>2812</v>
      </c>
      <c r="L4222" s="233">
        <v>0.32100000000000001</v>
      </c>
      <c r="M4222" s="234">
        <v>5612</v>
      </c>
      <c r="N4222" s="233">
        <v>0</v>
      </c>
      <c r="O4222" s="233">
        <v>0</v>
      </c>
      <c r="P4222" s="233">
        <v>0.623</v>
      </c>
      <c r="Q4222" s="234">
        <v>8136</v>
      </c>
      <c r="R4222" s="233">
        <v>0.31</v>
      </c>
      <c r="S4222" s="234">
        <v>16198</v>
      </c>
      <c r="T4222" s="233">
        <v>0</v>
      </c>
      <c r="U4222" s="235">
        <f t="shared" si="455"/>
        <v>503.7</v>
      </c>
      <c r="V4222" s="227">
        <f t="shared" si="456"/>
        <v>470.85</v>
      </c>
      <c r="W4222" s="227">
        <f t="shared" si="457"/>
        <v>468.66333333333336</v>
      </c>
      <c r="X4222" s="227">
        <f t="shared" si="460"/>
        <v>467.66666666666669</v>
      </c>
      <c r="Y4222" s="227">
        <f t="shared" si="458"/>
        <v>454.79</v>
      </c>
      <c r="Z4222" s="227">
        <f t="shared" si="459"/>
        <v>452.3</v>
      </c>
      <c r="AA4222" s="227">
        <f t="shared" si="461"/>
        <v>449.94444444444446</v>
      </c>
    </row>
    <row r="4223" spans="2:27" s="219" customFormat="1" ht="13.5" hidden="1">
      <c r="B4223" s="232" t="s">
        <v>1110</v>
      </c>
      <c r="C4223" s="232" t="s">
        <v>807</v>
      </c>
      <c r="D4223" s="232" t="s">
        <v>969</v>
      </c>
      <c r="E4223" s="232" t="s">
        <v>988</v>
      </c>
      <c r="F4223" s="232">
        <v>96</v>
      </c>
      <c r="G4223" s="232" t="s">
        <v>1356</v>
      </c>
      <c r="H4223" s="233">
        <v>21.6</v>
      </c>
      <c r="I4223" s="233">
        <v>0</v>
      </c>
      <c r="J4223" s="233">
        <v>19.463999999999999</v>
      </c>
      <c r="K4223" s="234">
        <v>84516</v>
      </c>
      <c r="L4223" s="233">
        <v>9.6479999999999997</v>
      </c>
      <c r="M4223" s="234">
        <v>168444</v>
      </c>
      <c r="N4223" s="233">
        <v>0</v>
      </c>
      <c r="O4223" s="233">
        <v>0</v>
      </c>
      <c r="P4223" s="233">
        <v>18.382999999999999</v>
      </c>
      <c r="Q4223" s="234">
        <v>239169</v>
      </c>
      <c r="R4223" s="233">
        <v>9.1010000000000009</v>
      </c>
      <c r="S4223" s="234">
        <v>474766</v>
      </c>
      <c r="T4223" s="233">
        <v>0</v>
      </c>
      <c r="U4223" s="235">
        <f t="shared" si="455"/>
        <v>15768.000000000002</v>
      </c>
      <c r="V4223" s="227">
        <f t="shared" si="456"/>
        <v>14208.72</v>
      </c>
      <c r="W4223" s="227">
        <f t="shared" si="457"/>
        <v>14086.04</v>
      </c>
      <c r="X4223" s="227">
        <f t="shared" si="460"/>
        <v>14037</v>
      </c>
      <c r="Y4223" s="227">
        <f t="shared" si="458"/>
        <v>13419.59</v>
      </c>
      <c r="Z4223" s="227">
        <f t="shared" si="459"/>
        <v>13287.313333333334</v>
      </c>
      <c r="AA4223" s="227">
        <f t="shared" si="461"/>
        <v>13187.944444444445</v>
      </c>
    </row>
    <row r="4224" spans="2:27" s="219" customFormat="1" ht="13.5" hidden="1">
      <c r="B4224" s="232" t="s">
        <v>1110</v>
      </c>
      <c r="C4224" s="232" t="s">
        <v>808</v>
      </c>
      <c r="D4224" s="232" t="s">
        <v>969</v>
      </c>
      <c r="E4224" s="232" t="s">
        <v>988</v>
      </c>
      <c r="F4224" s="232">
        <v>4</v>
      </c>
      <c r="G4224" s="232" t="s">
        <v>1311</v>
      </c>
      <c r="H4224" s="233">
        <v>0.9</v>
      </c>
      <c r="I4224" s="233">
        <v>0</v>
      </c>
      <c r="J4224" s="233">
        <v>0.81100000000000005</v>
      </c>
      <c r="K4224" s="234">
        <v>3522</v>
      </c>
      <c r="L4224" s="233">
        <v>0.40200000000000002</v>
      </c>
      <c r="M4224" s="234">
        <v>7019</v>
      </c>
      <c r="N4224" s="233">
        <v>0</v>
      </c>
      <c r="O4224" s="233">
        <v>0</v>
      </c>
      <c r="P4224" s="233">
        <v>0.76600000000000001</v>
      </c>
      <c r="Q4224" s="234">
        <v>9965</v>
      </c>
      <c r="R4224" s="233">
        <v>0.379</v>
      </c>
      <c r="S4224" s="234">
        <v>19782</v>
      </c>
      <c r="T4224" s="233">
        <v>0</v>
      </c>
      <c r="U4224" s="235">
        <f t="shared" si="455"/>
        <v>657</v>
      </c>
      <c r="V4224" s="227">
        <f t="shared" si="456"/>
        <v>592.03000000000009</v>
      </c>
      <c r="W4224" s="227">
        <f t="shared" si="457"/>
        <v>586.96</v>
      </c>
      <c r="X4224" s="227">
        <f t="shared" si="460"/>
        <v>584.91666666666663</v>
      </c>
      <c r="Y4224" s="227">
        <f t="shared" si="458"/>
        <v>559.18000000000006</v>
      </c>
      <c r="Z4224" s="227">
        <f t="shared" si="459"/>
        <v>553.4755555555555</v>
      </c>
      <c r="AA4224" s="227">
        <f t="shared" si="461"/>
        <v>549.5</v>
      </c>
    </row>
    <row r="4225" spans="2:27" s="219" customFormat="1" ht="13.5" hidden="1">
      <c r="B4225" s="232" t="s">
        <v>1110</v>
      </c>
      <c r="C4225" s="232" t="s">
        <v>809</v>
      </c>
      <c r="D4225" s="232" t="s">
        <v>969</v>
      </c>
      <c r="E4225" s="232" t="s">
        <v>988</v>
      </c>
      <c r="F4225" s="232">
        <v>48</v>
      </c>
      <c r="G4225" s="232" t="s">
        <v>1310</v>
      </c>
      <c r="H4225" s="233">
        <v>10.512</v>
      </c>
      <c r="I4225" s="233">
        <v>0</v>
      </c>
      <c r="J4225" s="233">
        <v>9.5519999999999996</v>
      </c>
      <c r="K4225" s="234">
        <v>41509</v>
      </c>
      <c r="L4225" s="233">
        <v>4.7380000000000004</v>
      </c>
      <c r="M4225" s="234">
        <v>82753</v>
      </c>
      <c r="N4225" s="233">
        <v>0</v>
      </c>
      <c r="O4225" s="233">
        <v>0</v>
      </c>
      <c r="P4225" s="233">
        <v>9.0670000000000002</v>
      </c>
      <c r="Q4225" s="234">
        <v>118071</v>
      </c>
      <c r="R4225" s="233">
        <v>4.4930000000000003</v>
      </c>
      <c r="S4225" s="234">
        <v>234537</v>
      </c>
      <c r="T4225" s="233">
        <v>0</v>
      </c>
      <c r="U4225" s="235">
        <f t="shared" si="455"/>
        <v>7673.76</v>
      </c>
      <c r="V4225" s="227">
        <f t="shared" si="456"/>
        <v>6972.96</v>
      </c>
      <c r="W4225" s="227">
        <f t="shared" si="457"/>
        <v>6917.8233333333337</v>
      </c>
      <c r="X4225" s="227">
        <f t="shared" si="460"/>
        <v>6896.083333333333</v>
      </c>
      <c r="Y4225" s="227">
        <f t="shared" si="458"/>
        <v>6618.91</v>
      </c>
      <c r="Z4225" s="227">
        <f t="shared" si="459"/>
        <v>6559.64</v>
      </c>
      <c r="AA4225" s="227">
        <f t="shared" si="461"/>
        <v>6514.916666666667</v>
      </c>
    </row>
    <row r="4226" spans="2:27" s="219" customFormat="1" ht="13.5" hidden="1">
      <c r="B4226" s="232" t="s">
        <v>1110</v>
      </c>
      <c r="C4226" s="232" t="s">
        <v>810</v>
      </c>
      <c r="D4226" s="232" t="s">
        <v>969</v>
      </c>
      <c r="E4226" s="232" t="s">
        <v>988</v>
      </c>
      <c r="F4226" s="232">
        <v>64</v>
      </c>
      <c r="G4226" s="232" t="s">
        <v>1345</v>
      </c>
      <c r="H4226" s="233">
        <v>14.016</v>
      </c>
      <c r="I4226" s="233">
        <v>0</v>
      </c>
      <c r="J4226" s="233">
        <v>12.736000000000001</v>
      </c>
      <c r="K4226" s="234">
        <v>55345</v>
      </c>
      <c r="L4226" s="233">
        <v>6.3179999999999996</v>
      </c>
      <c r="M4226" s="234">
        <v>110338</v>
      </c>
      <c r="N4226" s="233">
        <v>0</v>
      </c>
      <c r="O4226" s="233">
        <v>0</v>
      </c>
      <c r="P4226" s="233">
        <v>12.089</v>
      </c>
      <c r="Q4226" s="234">
        <v>157428</v>
      </c>
      <c r="R4226" s="233">
        <v>5.99</v>
      </c>
      <c r="S4226" s="234">
        <v>312716</v>
      </c>
      <c r="T4226" s="233">
        <v>0</v>
      </c>
      <c r="U4226" s="235">
        <f t="shared" si="455"/>
        <v>10231.68</v>
      </c>
      <c r="V4226" s="227">
        <f t="shared" si="456"/>
        <v>9297.2800000000007</v>
      </c>
      <c r="W4226" s="227">
        <f t="shared" si="457"/>
        <v>9224.2233333333315</v>
      </c>
      <c r="X4226" s="227">
        <f t="shared" si="460"/>
        <v>9194.8333333333339</v>
      </c>
      <c r="Y4226" s="227">
        <f t="shared" si="458"/>
        <v>8824.9700000000012</v>
      </c>
      <c r="Z4226" s="227">
        <f t="shared" si="459"/>
        <v>8745.7000000000007</v>
      </c>
      <c r="AA4226" s="227">
        <f t="shared" si="461"/>
        <v>8686.5555555555547</v>
      </c>
    </row>
    <row r="4227" spans="2:27" s="219" customFormat="1" ht="13.5" hidden="1">
      <c r="B4227" s="232" t="s">
        <v>1110</v>
      </c>
      <c r="C4227" s="232" t="s">
        <v>811</v>
      </c>
      <c r="D4227" s="232" t="s">
        <v>969</v>
      </c>
      <c r="E4227" s="232" t="s">
        <v>988</v>
      </c>
      <c r="F4227" s="232">
        <v>96</v>
      </c>
      <c r="G4227" s="232" t="s">
        <v>1356</v>
      </c>
      <c r="H4227" s="233">
        <v>21.024000000000001</v>
      </c>
      <c r="I4227" s="233">
        <v>0</v>
      </c>
      <c r="J4227" s="233">
        <v>19.105</v>
      </c>
      <c r="K4227" s="234">
        <v>83018</v>
      </c>
      <c r="L4227" s="233">
        <v>9.4770000000000003</v>
      </c>
      <c r="M4227" s="234">
        <v>165507</v>
      </c>
      <c r="N4227" s="233">
        <v>0</v>
      </c>
      <c r="O4227" s="233">
        <v>0</v>
      </c>
      <c r="P4227" s="233">
        <v>18.134</v>
      </c>
      <c r="Q4227" s="234">
        <v>236142</v>
      </c>
      <c r="R4227" s="233">
        <v>8.9860000000000007</v>
      </c>
      <c r="S4227" s="234">
        <v>469074</v>
      </c>
      <c r="T4227" s="233">
        <v>0</v>
      </c>
      <c r="U4227" s="235">
        <f t="shared" si="455"/>
        <v>15347.52</v>
      </c>
      <c r="V4227" s="227">
        <f t="shared" si="456"/>
        <v>13946.65</v>
      </c>
      <c r="W4227" s="227">
        <f t="shared" si="457"/>
        <v>13836.376666666667</v>
      </c>
      <c r="X4227" s="227">
        <f t="shared" si="460"/>
        <v>13792.25</v>
      </c>
      <c r="Y4227" s="227">
        <f t="shared" si="458"/>
        <v>13237.82</v>
      </c>
      <c r="Z4227" s="227">
        <f t="shared" si="459"/>
        <v>13119.28</v>
      </c>
      <c r="AA4227" s="227">
        <f t="shared" si="461"/>
        <v>13029.833333333334</v>
      </c>
    </row>
    <row r="4228" spans="2:27" s="219" customFormat="1" ht="13.5" hidden="1">
      <c r="B4228" s="232" t="s">
        <v>1110</v>
      </c>
      <c r="C4228" s="232" t="s">
        <v>812</v>
      </c>
      <c r="D4228" s="232" t="s">
        <v>969</v>
      </c>
      <c r="E4228" s="232" t="s">
        <v>988</v>
      </c>
      <c r="F4228" s="232">
        <v>8</v>
      </c>
      <c r="G4228" s="232" t="s">
        <v>1312</v>
      </c>
      <c r="H4228" s="233">
        <v>1.752</v>
      </c>
      <c r="I4228" s="233">
        <v>0</v>
      </c>
      <c r="J4228" s="233">
        <v>1.5920000000000001</v>
      </c>
      <c r="K4228" s="234">
        <v>6918</v>
      </c>
      <c r="L4228" s="233">
        <v>0.79</v>
      </c>
      <c r="M4228" s="234">
        <v>13792</v>
      </c>
      <c r="N4228" s="233">
        <v>0</v>
      </c>
      <c r="O4228" s="233">
        <v>0</v>
      </c>
      <c r="P4228" s="233">
        <v>1.5109999999999999</v>
      </c>
      <c r="Q4228" s="234">
        <v>19678</v>
      </c>
      <c r="R4228" s="233">
        <v>0.749</v>
      </c>
      <c r="S4228" s="234">
        <v>39090</v>
      </c>
      <c r="T4228" s="233">
        <v>0</v>
      </c>
      <c r="U4228" s="235">
        <f t="shared" ref="U4228:U4291" si="462">H4228*hour_M</f>
        <v>1278.96</v>
      </c>
      <c r="V4228" s="227">
        <f t="shared" ref="V4228:V4291" si="463">J4228*hour_M</f>
        <v>1162.1600000000001</v>
      </c>
      <c r="W4228" s="227">
        <f t="shared" ref="W4228:W4291" si="464">K4228/12+L4228*hour_M</f>
        <v>1153.2</v>
      </c>
      <c r="X4228" s="227">
        <f t="shared" si="460"/>
        <v>1149.3333333333333</v>
      </c>
      <c r="Y4228" s="227">
        <f t="shared" ref="Y4228:Y4291" si="465">P4228*hour_M</f>
        <v>1103.03</v>
      </c>
      <c r="Z4228" s="227">
        <f t="shared" ref="Z4228:Z4291" si="466">Q4228/36+R4228*hour_M</f>
        <v>1093.3811111111111</v>
      </c>
      <c r="AA4228" s="227">
        <f t="shared" si="461"/>
        <v>1085.8333333333333</v>
      </c>
    </row>
    <row r="4229" spans="2:27" s="219" customFormat="1" ht="13.5" hidden="1">
      <c r="B4229" s="232" t="s">
        <v>1110</v>
      </c>
      <c r="C4229" s="232" t="s">
        <v>813</v>
      </c>
      <c r="D4229" s="232" t="s">
        <v>969</v>
      </c>
      <c r="E4229" s="232" t="s">
        <v>988</v>
      </c>
      <c r="F4229" s="232">
        <v>16</v>
      </c>
      <c r="G4229" s="232" t="s">
        <v>1317</v>
      </c>
      <c r="H4229" s="233">
        <v>3.504</v>
      </c>
      <c r="I4229" s="233">
        <v>0</v>
      </c>
      <c r="J4229" s="233">
        <v>3.1840000000000002</v>
      </c>
      <c r="K4229" s="234">
        <v>13836</v>
      </c>
      <c r="L4229" s="233">
        <v>1.579</v>
      </c>
      <c r="M4229" s="234">
        <v>27584</v>
      </c>
      <c r="N4229" s="233">
        <v>0</v>
      </c>
      <c r="O4229" s="233">
        <v>0</v>
      </c>
      <c r="P4229" s="233">
        <v>3.0219999999999998</v>
      </c>
      <c r="Q4229" s="234">
        <v>39357</v>
      </c>
      <c r="R4229" s="233">
        <v>1.498</v>
      </c>
      <c r="S4229" s="234">
        <v>78179</v>
      </c>
      <c r="T4229" s="233">
        <v>0</v>
      </c>
      <c r="U4229" s="235">
        <f t="shared" si="462"/>
        <v>2557.92</v>
      </c>
      <c r="V4229" s="227">
        <f t="shared" si="463"/>
        <v>2324.3200000000002</v>
      </c>
      <c r="W4229" s="227">
        <f t="shared" si="464"/>
        <v>2305.67</v>
      </c>
      <c r="X4229" s="227">
        <f t="shared" ref="X4229:X4292" si="467">M4229/12</f>
        <v>2298.6666666666665</v>
      </c>
      <c r="Y4229" s="227">
        <f t="shared" si="465"/>
        <v>2206.06</v>
      </c>
      <c r="Z4229" s="227">
        <f t="shared" si="466"/>
        <v>2186.79</v>
      </c>
      <c r="AA4229" s="227">
        <f t="shared" ref="AA4229:AA4292" si="468">S4229/36</f>
        <v>2171.6388888888887</v>
      </c>
    </row>
    <row r="4230" spans="2:27" s="219" customFormat="1" ht="13.5" hidden="1">
      <c r="B4230" s="232" t="s">
        <v>1110</v>
      </c>
      <c r="C4230" s="232" t="s">
        <v>814</v>
      </c>
      <c r="D4230" s="232" t="s">
        <v>969</v>
      </c>
      <c r="E4230" s="232" t="s">
        <v>988</v>
      </c>
      <c r="F4230" s="232">
        <v>32</v>
      </c>
      <c r="G4230" s="232" t="s">
        <v>1316</v>
      </c>
      <c r="H4230" s="233">
        <v>7.008</v>
      </c>
      <c r="I4230" s="233">
        <v>0</v>
      </c>
      <c r="J4230" s="233">
        <v>6.3680000000000003</v>
      </c>
      <c r="K4230" s="234">
        <v>27673</v>
      </c>
      <c r="L4230" s="233">
        <v>3.1589999999999998</v>
      </c>
      <c r="M4230" s="234">
        <v>55169</v>
      </c>
      <c r="N4230" s="233">
        <v>0</v>
      </c>
      <c r="O4230" s="233">
        <v>0</v>
      </c>
      <c r="P4230" s="233">
        <v>6.0449999999999999</v>
      </c>
      <c r="Q4230" s="234">
        <v>78714</v>
      </c>
      <c r="R4230" s="233">
        <v>2.9950000000000001</v>
      </c>
      <c r="S4230" s="234">
        <v>156358</v>
      </c>
      <c r="T4230" s="233">
        <v>0</v>
      </c>
      <c r="U4230" s="235">
        <f t="shared" si="462"/>
        <v>5115.84</v>
      </c>
      <c r="V4230" s="227">
        <f t="shared" si="463"/>
        <v>4648.6400000000003</v>
      </c>
      <c r="W4230" s="227">
        <f t="shared" si="464"/>
        <v>4612.1533333333336</v>
      </c>
      <c r="X4230" s="227">
        <f t="shared" si="467"/>
        <v>4597.416666666667</v>
      </c>
      <c r="Y4230" s="227">
        <f t="shared" si="465"/>
        <v>4412.8500000000004</v>
      </c>
      <c r="Z4230" s="227">
        <f t="shared" si="466"/>
        <v>4372.8500000000004</v>
      </c>
      <c r="AA4230" s="227">
        <f t="shared" si="468"/>
        <v>4343.2777777777774</v>
      </c>
    </row>
    <row r="4231" spans="2:27" s="219" customFormat="1" ht="13.5" hidden="1">
      <c r="B4231" s="232" t="s">
        <v>1110</v>
      </c>
      <c r="C4231" s="232" t="s">
        <v>815</v>
      </c>
      <c r="D4231" s="232" t="s">
        <v>969</v>
      </c>
      <c r="E4231" s="232" t="s">
        <v>988</v>
      </c>
      <c r="F4231" s="232">
        <v>2</v>
      </c>
      <c r="G4231" s="232" t="s">
        <v>1315</v>
      </c>
      <c r="H4231" s="233">
        <v>0.67800000000000005</v>
      </c>
      <c r="I4231" s="233">
        <v>0</v>
      </c>
      <c r="J4231" s="233">
        <v>0.63800000000000001</v>
      </c>
      <c r="K4231" s="234">
        <v>2781</v>
      </c>
      <c r="L4231" s="233">
        <v>0.317</v>
      </c>
      <c r="M4231" s="234">
        <v>5550</v>
      </c>
      <c r="N4231" s="233">
        <v>0</v>
      </c>
      <c r="O4231" s="233">
        <v>0</v>
      </c>
      <c r="P4231" s="233">
        <v>0.61799999999999999</v>
      </c>
      <c r="Q4231" s="234">
        <v>8073</v>
      </c>
      <c r="R4231" s="233">
        <v>0.307</v>
      </c>
      <c r="S4231" s="234">
        <v>16080</v>
      </c>
      <c r="T4231" s="233">
        <v>0</v>
      </c>
      <c r="U4231" s="235">
        <f t="shared" si="462"/>
        <v>494.94000000000005</v>
      </c>
      <c r="V4231" s="227">
        <f t="shared" si="463"/>
        <v>465.74</v>
      </c>
      <c r="W4231" s="227">
        <f t="shared" si="464"/>
        <v>463.15999999999997</v>
      </c>
      <c r="X4231" s="227">
        <f t="shared" si="467"/>
        <v>462.5</v>
      </c>
      <c r="Y4231" s="227">
        <f t="shared" si="465"/>
        <v>451.14</v>
      </c>
      <c r="Z4231" s="227">
        <f t="shared" si="466"/>
        <v>448.36</v>
      </c>
      <c r="AA4231" s="227">
        <f t="shared" si="468"/>
        <v>446.66666666666669</v>
      </c>
    </row>
    <row r="4232" spans="2:27" s="219" customFormat="1" ht="13.5" hidden="1">
      <c r="B4232" s="232" t="s">
        <v>1110</v>
      </c>
      <c r="C4232" s="232" t="s">
        <v>816</v>
      </c>
      <c r="D4232" s="232" t="s">
        <v>969</v>
      </c>
      <c r="E4232" s="232" t="s">
        <v>988</v>
      </c>
      <c r="F4232" s="232">
        <v>4</v>
      </c>
      <c r="G4232" s="232" t="s">
        <v>1311</v>
      </c>
      <c r="H4232" s="233">
        <v>0.876</v>
      </c>
      <c r="I4232" s="233">
        <v>0</v>
      </c>
      <c r="J4232" s="233">
        <v>0.79600000000000004</v>
      </c>
      <c r="K4232" s="234">
        <v>3459</v>
      </c>
      <c r="L4232" s="233">
        <v>0.39500000000000002</v>
      </c>
      <c r="M4232" s="234">
        <v>6896</v>
      </c>
      <c r="N4232" s="233">
        <v>0</v>
      </c>
      <c r="O4232" s="233">
        <v>0</v>
      </c>
      <c r="P4232" s="233">
        <v>0.75600000000000001</v>
      </c>
      <c r="Q4232" s="234">
        <v>9839</v>
      </c>
      <c r="R4232" s="233">
        <v>0.374</v>
      </c>
      <c r="S4232" s="234">
        <v>19545</v>
      </c>
      <c r="T4232" s="233">
        <v>0</v>
      </c>
      <c r="U4232" s="235">
        <f t="shared" si="462"/>
        <v>639.48</v>
      </c>
      <c r="V4232" s="227">
        <f t="shared" si="463"/>
        <v>581.08000000000004</v>
      </c>
      <c r="W4232" s="227">
        <f t="shared" si="464"/>
        <v>576.6</v>
      </c>
      <c r="X4232" s="227">
        <f t="shared" si="467"/>
        <v>574.66666666666663</v>
      </c>
      <c r="Y4232" s="227">
        <f t="shared" si="465"/>
        <v>551.88</v>
      </c>
      <c r="Z4232" s="227">
        <f t="shared" si="466"/>
        <v>546.32555555555552</v>
      </c>
      <c r="AA4232" s="227">
        <f t="shared" si="468"/>
        <v>542.91666666666663</v>
      </c>
    </row>
    <row r="4233" spans="2:27" s="219" customFormat="1" ht="13.5" hidden="1">
      <c r="B4233" s="232" t="s">
        <v>1110</v>
      </c>
      <c r="C4233" s="232" t="s">
        <v>817</v>
      </c>
      <c r="D4233" s="232" t="s">
        <v>969</v>
      </c>
      <c r="E4233" s="232" t="s">
        <v>988</v>
      </c>
      <c r="F4233" s="232">
        <v>48</v>
      </c>
      <c r="G4233" s="232" t="s">
        <v>1310</v>
      </c>
      <c r="H4233" s="233">
        <v>11.016</v>
      </c>
      <c r="I4233" s="233">
        <v>0</v>
      </c>
      <c r="J4233" s="233">
        <v>9.8670000000000009</v>
      </c>
      <c r="K4233" s="234">
        <v>42821</v>
      </c>
      <c r="L4233" s="233">
        <v>4.8879999999999999</v>
      </c>
      <c r="M4233" s="234">
        <v>85325</v>
      </c>
      <c r="N4233" s="233">
        <v>0</v>
      </c>
      <c r="O4233" s="233">
        <v>0</v>
      </c>
      <c r="P4233" s="233">
        <v>9.2850000000000001</v>
      </c>
      <c r="Q4233" s="234">
        <v>120720</v>
      </c>
      <c r="R4233" s="233">
        <v>4.5940000000000003</v>
      </c>
      <c r="S4233" s="234">
        <v>239517</v>
      </c>
      <c r="T4233" s="233">
        <v>0</v>
      </c>
      <c r="U4233" s="235">
        <f t="shared" si="462"/>
        <v>8041.68</v>
      </c>
      <c r="V4233" s="227">
        <f t="shared" si="463"/>
        <v>7202.9100000000008</v>
      </c>
      <c r="W4233" s="227">
        <f t="shared" si="464"/>
        <v>7136.6566666666658</v>
      </c>
      <c r="X4233" s="227">
        <f t="shared" si="467"/>
        <v>7110.416666666667</v>
      </c>
      <c r="Y4233" s="227">
        <f t="shared" si="465"/>
        <v>6778.05</v>
      </c>
      <c r="Z4233" s="227">
        <f t="shared" si="466"/>
        <v>6706.9533333333338</v>
      </c>
      <c r="AA4233" s="227">
        <f t="shared" si="468"/>
        <v>6653.25</v>
      </c>
    </row>
    <row r="4234" spans="2:27" s="219" customFormat="1" ht="13.5" hidden="1">
      <c r="B4234" s="232" t="s">
        <v>1110</v>
      </c>
      <c r="C4234" s="232" t="s">
        <v>818</v>
      </c>
      <c r="D4234" s="232" t="s">
        <v>969</v>
      </c>
      <c r="E4234" s="232" t="s">
        <v>988</v>
      </c>
      <c r="F4234" s="232">
        <v>64</v>
      </c>
      <c r="G4234" s="232" t="s">
        <v>1345</v>
      </c>
      <c r="H4234" s="233">
        <v>14.688000000000001</v>
      </c>
      <c r="I4234" s="233">
        <v>0</v>
      </c>
      <c r="J4234" s="233">
        <v>13.156000000000001</v>
      </c>
      <c r="K4234" s="234">
        <v>57095</v>
      </c>
      <c r="L4234" s="233">
        <v>6.5179999999999998</v>
      </c>
      <c r="M4234" s="234">
        <v>113767</v>
      </c>
      <c r="N4234" s="233">
        <v>0</v>
      </c>
      <c r="O4234" s="233">
        <v>0</v>
      </c>
      <c r="P4234" s="233">
        <v>12.38</v>
      </c>
      <c r="Q4234" s="234">
        <v>160960</v>
      </c>
      <c r="R4234" s="233">
        <v>6.125</v>
      </c>
      <c r="S4234" s="234">
        <v>319356</v>
      </c>
      <c r="T4234" s="233">
        <v>0</v>
      </c>
      <c r="U4234" s="235">
        <f t="shared" si="462"/>
        <v>10722.24</v>
      </c>
      <c r="V4234" s="227">
        <f t="shared" si="463"/>
        <v>9603.880000000001</v>
      </c>
      <c r="W4234" s="227">
        <f t="shared" si="464"/>
        <v>9516.0566666666673</v>
      </c>
      <c r="X4234" s="227">
        <f t="shared" si="467"/>
        <v>9480.5833333333339</v>
      </c>
      <c r="Y4234" s="227">
        <f t="shared" si="465"/>
        <v>9037.4000000000015</v>
      </c>
      <c r="Z4234" s="227">
        <f t="shared" si="466"/>
        <v>8942.3611111111113</v>
      </c>
      <c r="AA4234" s="227">
        <f t="shared" si="468"/>
        <v>8871</v>
      </c>
    </row>
    <row r="4235" spans="2:27" s="219" customFormat="1" ht="13.5" hidden="1">
      <c r="B4235" s="232" t="s">
        <v>1110</v>
      </c>
      <c r="C4235" s="232" t="s">
        <v>819</v>
      </c>
      <c r="D4235" s="232" t="s">
        <v>969</v>
      </c>
      <c r="E4235" s="232" t="s">
        <v>988</v>
      </c>
      <c r="F4235" s="232">
        <v>96</v>
      </c>
      <c r="G4235" s="232" t="s">
        <v>1356</v>
      </c>
      <c r="H4235" s="233">
        <v>22.032</v>
      </c>
      <c r="I4235" s="233">
        <v>0</v>
      </c>
      <c r="J4235" s="233">
        <v>19.734000000000002</v>
      </c>
      <c r="K4235" s="234">
        <v>85642</v>
      </c>
      <c r="L4235" s="233">
        <v>9.7759999999999998</v>
      </c>
      <c r="M4235" s="234">
        <v>170650</v>
      </c>
      <c r="N4235" s="233">
        <v>0</v>
      </c>
      <c r="O4235" s="233">
        <v>0</v>
      </c>
      <c r="P4235" s="233">
        <v>18.568999999999999</v>
      </c>
      <c r="Q4235" s="234">
        <v>241440</v>
      </c>
      <c r="R4235" s="233">
        <v>9.1869999999999994</v>
      </c>
      <c r="S4235" s="234">
        <v>479034</v>
      </c>
      <c r="T4235" s="233">
        <v>0</v>
      </c>
      <c r="U4235" s="235">
        <f t="shared" si="462"/>
        <v>16083.36</v>
      </c>
      <c r="V4235" s="227">
        <f t="shared" si="463"/>
        <v>14405.820000000002</v>
      </c>
      <c r="W4235" s="227">
        <f t="shared" si="464"/>
        <v>14273.313333333332</v>
      </c>
      <c r="X4235" s="227">
        <f t="shared" si="467"/>
        <v>14220.833333333334</v>
      </c>
      <c r="Y4235" s="227">
        <f t="shared" si="465"/>
        <v>13555.369999999999</v>
      </c>
      <c r="Z4235" s="227">
        <f t="shared" si="466"/>
        <v>13413.176666666666</v>
      </c>
      <c r="AA4235" s="227">
        <f t="shared" si="468"/>
        <v>13306.5</v>
      </c>
    </row>
    <row r="4236" spans="2:27" s="219" customFormat="1" ht="13.5" hidden="1">
      <c r="B4236" s="232" t="s">
        <v>1110</v>
      </c>
      <c r="C4236" s="232" t="s">
        <v>820</v>
      </c>
      <c r="D4236" s="232" t="s">
        <v>969</v>
      </c>
      <c r="E4236" s="232" t="s">
        <v>988</v>
      </c>
      <c r="F4236" s="232">
        <v>8</v>
      </c>
      <c r="G4236" s="232" t="s">
        <v>1312</v>
      </c>
      <c r="H4236" s="233">
        <v>1.8360000000000001</v>
      </c>
      <c r="I4236" s="233">
        <v>0</v>
      </c>
      <c r="J4236" s="233">
        <v>1.6439999999999999</v>
      </c>
      <c r="K4236" s="234">
        <v>7137</v>
      </c>
      <c r="L4236" s="233">
        <v>0.81499999999999995</v>
      </c>
      <c r="M4236" s="234">
        <v>14221</v>
      </c>
      <c r="N4236" s="233">
        <v>0</v>
      </c>
      <c r="O4236" s="233">
        <v>0</v>
      </c>
      <c r="P4236" s="233">
        <v>1.5469999999999999</v>
      </c>
      <c r="Q4236" s="234">
        <v>20120</v>
      </c>
      <c r="R4236" s="233">
        <v>0.76600000000000001</v>
      </c>
      <c r="S4236" s="234">
        <v>39920</v>
      </c>
      <c r="T4236" s="233">
        <v>0</v>
      </c>
      <c r="U4236" s="235">
        <f t="shared" si="462"/>
        <v>1340.28</v>
      </c>
      <c r="V4236" s="227">
        <f t="shared" si="463"/>
        <v>1200.1199999999999</v>
      </c>
      <c r="W4236" s="227">
        <f t="shared" si="464"/>
        <v>1189.6999999999998</v>
      </c>
      <c r="X4236" s="227">
        <f t="shared" si="467"/>
        <v>1185.0833333333333</v>
      </c>
      <c r="Y4236" s="227">
        <f t="shared" si="465"/>
        <v>1129.31</v>
      </c>
      <c r="Z4236" s="227">
        <f t="shared" si="466"/>
        <v>1118.068888888889</v>
      </c>
      <c r="AA4236" s="227">
        <f t="shared" si="468"/>
        <v>1108.8888888888889</v>
      </c>
    </row>
    <row r="4237" spans="2:27" s="219" customFormat="1" ht="13.5" hidden="1">
      <c r="B4237" s="232" t="s">
        <v>1110</v>
      </c>
      <c r="C4237" s="232" t="s">
        <v>821</v>
      </c>
      <c r="D4237" s="232" t="s">
        <v>969</v>
      </c>
      <c r="E4237" s="232" t="s">
        <v>988</v>
      </c>
      <c r="F4237" s="232">
        <v>16</v>
      </c>
      <c r="G4237" s="232" t="s">
        <v>1317</v>
      </c>
      <c r="H4237" s="233">
        <v>3.6720000000000002</v>
      </c>
      <c r="I4237" s="233">
        <v>0</v>
      </c>
      <c r="J4237" s="233">
        <v>3.2890000000000001</v>
      </c>
      <c r="K4237" s="234">
        <v>14274</v>
      </c>
      <c r="L4237" s="233">
        <v>1.629</v>
      </c>
      <c r="M4237" s="234">
        <v>28442</v>
      </c>
      <c r="N4237" s="233">
        <v>0</v>
      </c>
      <c r="O4237" s="233">
        <v>0</v>
      </c>
      <c r="P4237" s="233">
        <v>3.0950000000000002</v>
      </c>
      <c r="Q4237" s="234">
        <v>40240</v>
      </c>
      <c r="R4237" s="233">
        <v>1.5309999999999999</v>
      </c>
      <c r="S4237" s="234">
        <v>79839</v>
      </c>
      <c r="T4237" s="233">
        <v>0</v>
      </c>
      <c r="U4237" s="235">
        <f t="shared" si="462"/>
        <v>2680.56</v>
      </c>
      <c r="V4237" s="227">
        <f t="shared" si="463"/>
        <v>2400.9700000000003</v>
      </c>
      <c r="W4237" s="227">
        <f t="shared" si="464"/>
        <v>2378.67</v>
      </c>
      <c r="X4237" s="227">
        <f t="shared" si="467"/>
        <v>2370.1666666666665</v>
      </c>
      <c r="Y4237" s="227">
        <f t="shared" si="465"/>
        <v>2259.3500000000004</v>
      </c>
      <c r="Z4237" s="227">
        <f t="shared" si="466"/>
        <v>2235.4077777777775</v>
      </c>
      <c r="AA4237" s="227">
        <f t="shared" si="468"/>
        <v>2217.75</v>
      </c>
    </row>
    <row r="4238" spans="2:27" s="219" customFormat="1" ht="13.5" hidden="1">
      <c r="B4238" s="232" t="s">
        <v>1110</v>
      </c>
      <c r="C4238" s="232" t="s">
        <v>822</v>
      </c>
      <c r="D4238" s="232" t="s">
        <v>969</v>
      </c>
      <c r="E4238" s="232" t="s">
        <v>988</v>
      </c>
      <c r="F4238" s="232">
        <v>32</v>
      </c>
      <c r="G4238" s="232" t="s">
        <v>1316</v>
      </c>
      <c r="H4238" s="233">
        <v>7.3440000000000003</v>
      </c>
      <c r="I4238" s="233">
        <v>0</v>
      </c>
      <c r="J4238" s="233">
        <v>6.5780000000000003</v>
      </c>
      <c r="K4238" s="234">
        <v>28547</v>
      </c>
      <c r="L4238" s="233">
        <v>3.2589999999999999</v>
      </c>
      <c r="M4238" s="234">
        <v>56883</v>
      </c>
      <c r="N4238" s="233">
        <v>0</v>
      </c>
      <c r="O4238" s="233">
        <v>0</v>
      </c>
      <c r="P4238" s="233">
        <v>6.19</v>
      </c>
      <c r="Q4238" s="234">
        <v>80480</v>
      </c>
      <c r="R4238" s="233">
        <v>3.0619999999999998</v>
      </c>
      <c r="S4238" s="234">
        <v>159678</v>
      </c>
      <c r="T4238" s="233">
        <v>0</v>
      </c>
      <c r="U4238" s="235">
        <f t="shared" si="462"/>
        <v>5361.12</v>
      </c>
      <c r="V4238" s="227">
        <f t="shared" si="463"/>
        <v>4801.9400000000005</v>
      </c>
      <c r="W4238" s="227">
        <f t="shared" si="464"/>
        <v>4757.9866666666658</v>
      </c>
      <c r="X4238" s="227">
        <f t="shared" si="467"/>
        <v>4740.25</v>
      </c>
      <c r="Y4238" s="227">
        <f t="shared" si="465"/>
        <v>4518.7000000000007</v>
      </c>
      <c r="Z4238" s="227">
        <f t="shared" si="466"/>
        <v>4470.815555555555</v>
      </c>
      <c r="AA4238" s="227">
        <f t="shared" si="468"/>
        <v>4435.5</v>
      </c>
    </row>
    <row r="4239" spans="2:27" s="219" customFormat="1" ht="13.5" hidden="1">
      <c r="B4239" s="232" t="s">
        <v>1110</v>
      </c>
      <c r="C4239" s="232" t="s">
        <v>823</v>
      </c>
      <c r="D4239" s="232" t="s">
        <v>969</v>
      </c>
      <c r="E4239" s="232" t="s">
        <v>988</v>
      </c>
      <c r="F4239" s="232">
        <v>2</v>
      </c>
      <c r="G4239" s="232" t="s">
        <v>1315</v>
      </c>
      <c r="H4239" s="233">
        <v>0.69899999999999995</v>
      </c>
      <c r="I4239" s="233">
        <v>0</v>
      </c>
      <c r="J4239" s="233">
        <v>0.65100000000000002</v>
      </c>
      <c r="K4239" s="234">
        <v>2835</v>
      </c>
      <c r="L4239" s="233">
        <v>0.32400000000000001</v>
      </c>
      <c r="M4239" s="234">
        <v>5658</v>
      </c>
      <c r="N4239" s="233">
        <v>0</v>
      </c>
      <c r="O4239" s="233">
        <v>0</v>
      </c>
      <c r="P4239" s="233">
        <v>0.627</v>
      </c>
      <c r="Q4239" s="234">
        <v>8184</v>
      </c>
      <c r="R4239" s="233">
        <v>0.311</v>
      </c>
      <c r="S4239" s="234">
        <v>16287</v>
      </c>
      <c r="T4239" s="233">
        <v>0</v>
      </c>
      <c r="U4239" s="235">
        <f t="shared" si="462"/>
        <v>510.27</v>
      </c>
      <c r="V4239" s="227">
        <f t="shared" si="463"/>
        <v>475.23</v>
      </c>
      <c r="W4239" s="227">
        <f t="shared" si="464"/>
        <v>472.77</v>
      </c>
      <c r="X4239" s="227">
        <f t="shared" si="467"/>
        <v>471.5</v>
      </c>
      <c r="Y4239" s="227">
        <f t="shared" si="465"/>
        <v>457.71</v>
      </c>
      <c r="Z4239" s="227">
        <f t="shared" si="466"/>
        <v>454.36333333333334</v>
      </c>
      <c r="AA4239" s="227">
        <f t="shared" si="468"/>
        <v>452.41666666666669</v>
      </c>
    </row>
    <row r="4240" spans="2:27" s="219" customFormat="1" ht="13.5" hidden="1">
      <c r="B4240" s="232" t="s">
        <v>1110</v>
      </c>
      <c r="C4240" s="232" t="s">
        <v>824</v>
      </c>
      <c r="D4240" s="232" t="s">
        <v>969</v>
      </c>
      <c r="E4240" s="232" t="s">
        <v>988</v>
      </c>
      <c r="F4240" s="232">
        <v>4</v>
      </c>
      <c r="G4240" s="232" t="s">
        <v>1311</v>
      </c>
      <c r="H4240" s="233">
        <v>0.91800000000000004</v>
      </c>
      <c r="I4240" s="233">
        <v>0</v>
      </c>
      <c r="J4240" s="233">
        <v>0.82199999999999995</v>
      </c>
      <c r="K4240" s="234">
        <v>3568</v>
      </c>
      <c r="L4240" s="233">
        <v>0.40699999999999997</v>
      </c>
      <c r="M4240" s="234">
        <v>7110</v>
      </c>
      <c r="N4240" s="233">
        <v>0</v>
      </c>
      <c r="O4240" s="233">
        <v>0</v>
      </c>
      <c r="P4240" s="233">
        <v>0.77400000000000002</v>
      </c>
      <c r="Q4240" s="234">
        <v>10060</v>
      </c>
      <c r="R4240" s="233">
        <v>0.38300000000000001</v>
      </c>
      <c r="S4240" s="234">
        <v>19960</v>
      </c>
      <c r="T4240" s="233">
        <v>0</v>
      </c>
      <c r="U4240" s="235">
        <f t="shared" si="462"/>
        <v>670.14</v>
      </c>
      <c r="V4240" s="227">
        <f t="shared" si="463"/>
        <v>600.05999999999995</v>
      </c>
      <c r="W4240" s="227">
        <f t="shared" si="464"/>
        <v>594.44333333333327</v>
      </c>
      <c r="X4240" s="227">
        <f t="shared" si="467"/>
        <v>592.5</v>
      </c>
      <c r="Y4240" s="227">
        <f t="shared" si="465"/>
        <v>565.02</v>
      </c>
      <c r="Z4240" s="227">
        <f t="shared" si="466"/>
        <v>559.03444444444449</v>
      </c>
      <c r="AA4240" s="227">
        <f t="shared" si="468"/>
        <v>554.44444444444446</v>
      </c>
    </row>
    <row r="4241" spans="2:27" s="219" customFormat="1" ht="13.5" hidden="1">
      <c r="B4241" s="232" t="s">
        <v>1110</v>
      </c>
      <c r="C4241" s="232" t="s">
        <v>825</v>
      </c>
      <c r="D4241" s="232" t="s">
        <v>969</v>
      </c>
      <c r="E4241" s="232" t="s">
        <v>988</v>
      </c>
      <c r="F4241" s="232">
        <v>48</v>
      </c>
      <c r="G4241" s="232" t="s">
        <v>1310</v>
      </c>
      <c r="H4241" s="233">
        <v>11.304</v>
      </c>
      <c r="I4241" s="233">
        <v>0</v>
      </c>
      <c r="J4241" s="233">
        <v>10.048999999999999</v>
      </c>
      <c r="K4241" s="234">
        <v>43579</v>
      </c>
      <c r="L4241" s="233">
        <v>4.9749999999999996</v>
      </c>
      <c r="M4241" s="234">
        <v>86810</v>
      </c>
      <c r="N4241" s="233">
        <v>0</v>
      </c>
      <c r="O4241" s="233">
        <v>0</v>
      </c>
      <c r="P4241" s="233">
        <v>9.4090000000000007</v>
      </c>
      <c r="Q4241" s="234">
        <v>122234</v>
      </c>
      <c r="R4241" s="233">
        <v>4.6509999999999998</v>
      </c>
      <c r="S4241" s="234">
        <v>242363</v>
      </c>
      <c r="T4241" s="233">
        <v>0</v>
      </c>
      <c r="U4241" s="235">
        <f t="shared" si="462"/>
        <v>8251.92</v>
      </c>
      <c r="V4241" s="227">
        <f t="shared" si="463"/>
        <v>7335.7699999999995</v>
      </c>
      <c r="W4241" s="227">
        <f t="shared" si="464"/>
        <v>7263.333333333333</v>
      </c>
      <c r="X4241" s="227">
        <f t="shared" si="467"/>
        <v>7234.166666666667</v>
      </c>
      <c r="Y4241" s="227">
        <f t="shared" si="465"/>
        <v>6868.5700000000006</v>
      </c>
      <c r="Z4241" s="227">
        <f t="shared" si="466"/>
        <v>6790.6188888888883</v>
      </c>
      <c r="AA4241" s="227">
        <f t="shared" si="468"/>
        <v>6732.3055555555557</v>
      </c>
    </row>
    <row r="4242" spans="2:27" s="219" customFormat="1" ht="13.5" hidden="1">
      <c r="B4242" s="232" t="s">
        <v>1110</v>
      </c>
      <c r="C4242" s="232" t="s">
        <v>826</v>
      </c>
      <c r="D4242" s="232" t="s">
        <v>969</v>
      </c>
      <c r="E4242" s="232" t="s">
        <v>988</v>
      </c>
      <c r="F4242" s="232">
        <v>64</v>
      </c>
      <c r="G4242" s="232" t="s">
        <v>1345</v>
      </c>
      <c r="H4242" s="233">
        <v>15.071999999999999</v>
      </c>
      <c r="I4242" s="233">
        <v>0</v>
      </c>
      <c r="J4242" s="233">
        <v>13.398</v>
      </c>
      <c r="K4242" s="234">
        <v>58105</v>
      </c>
      <c r="L4242" s="233">
        <v>6.633</v>
      </c>
      <c r="M4242" s="234">
        <v>115747</v>
      </c>
      <c r="N4242" s="233">
        <v>0</v>
      </c>
      <c r="O4242" s="233">
        <v>0</v>
      </c>
      <c r="P4242" s="233">
        <v>12.545999999999999</v>
      </c>
      <c r="Q4242" s="234">
        <v>162978</v>
      </c>
      <c r="R4242" s="233">
        <v>6.202</v>
      </c>
      <c r="S4242" s="234">
        <v>323151</v>
      </c>
      <c r="T4242" s="233">
        <v>0</v>
      </c>
      <c r="U4242" s="235">
        <f t="shared" si="462"/>
        <v>11002.56</v>
      </c>
      <c r="V4242" s="227">
        <f t="shared" si="463"/>
        <v>9780.5399999999991</v>
      </c>
      <c r="W4242" s="227">
        <f t="shared" si="464"/>
        <v>9684.1733333333323</v>
      </c>
      <c r="X4242" s="227">
        <f t="shared" si="467"/>
        <v>9645.5833333333339</v>
      </c>
      <c r="Y4242" s="227">
        <f t="shared" si="465"/>
        <v>9158.58</v>
      </c>
      <c r="Z4242" s="227">
        <f t="shared" si="466"/>
        <v>9054.626666666667</v>
      </c>
      <c r="AA4242" s="227">
        <f t="shared" si="468"/>
        <v>8976.4166666666661</v>
      </c>
    </row>
    <row r="4243" spans="2:27" s="219" customFormat="1" ht="13.5" hidden="1">
      <c r="B4243" s="232" t="s">
        <v>1110</v>
      </c>
      <c r="C4243" s="232" t="s">
        <v>827</v>
      </c>
      <c r="D4243" s="232" t="s">
        <v>969</v>
      </c>
      <c r="E4243" s="232" t="s">
        <v>988</v>
      </c>
      <c r="F4243" s="232">
        <v>96</v>
      </c>
      <c r="G4243" s="232" t="s">
        <v>1356</v>
      </c>
      <c r="H4243" s="233">
        <v>22.608000000000001</v>
      </c>
      <c r="I4243" s="233">
        <v>0</v>
      </c>
      <c r="J4243" s="233">
        <v>20.097000000000001</v>
      </c>
      <c r="K4243" s="234">
        <v>87157</v>
      </c>
      <c r="L4243" s="233">
        <v>9.9489999999999998</v>
      </c>
      <c r="M4243" s="234">
        <v>173620</v>
      </c>
      <c r="N4243" s="233">
        <v>0</v>
      </c>
      <c r="O4243" s="233">
        <v>0</v>
      </c>
      <c r="P4243" s="233">
        <v>18.818000000000001</v>
      </c>
      <c r="Q4243" s="234">
        <v>244467</v>
      </c>
      <c r="R4243" s="233">
        <v>9.3019999999999996</v>
      </c>
      <c r="S4243" s="234">
        <v>484726</v>
      </c>
      <c r="T4243" s="233">
        <v>0</v>
      </c>
      <c r="U4243" s="235">
        <f t="shared" si="462"/>
        <v>16503.84</v>
      </c>
      <c r="V4243" s="227">
        <f t="shared" si="463"/>
        <v>14670.810000000001</v>
      </c>
      <c r="W4243" s="227">
        <f t="shared" si="464"/>
        <v>14525.853333333333</v>
      </c>
      <c r="X4243" s="227">
        <f t="shared" si="467"/>
        <v>14468.333333333334</v>
      </c>
      <c r="Y4243" s="227">
        <f t="shared" si="465"/>
        <v>13737.140000000001</v>
      </c>
      <c r="Z4243" s="227">
        <f t="shared" si="466"/>
        <v>13581.21</v>
      </c>
      <c r="AA4243" s="227">
        <f t="shared" si="468"/>
        <v>13464.611111111111</v>
      </c>
    </row>
    <row r="4244" spans="2:27" s="219" customFormat="1" ht="13.5" hidden="1">
      <c r="B4244" s="232" t="s">
        <v>1110</v>
      </c>
      <c r="C4244" s="232" t="s">
        <v>828</v>
      </c>
      <c r="D4244" s="232" t="s">
        <v>969</v>
      </c>
      <c r="E4244" s="232" t="s">
        <v>988</v>
      </c>
      <c r="F4244" s="232">
        <v>8</v>
      </c>
      <c r="G4244" s="232" t="s">
        <v>1312</v>
      </c>
      <c r="H4244" s="233">
        <v>1.8839999999999999</v>
      </c>
      <c r="I4244" s="233">
        <v>0</v>
      </c>
      <c r="J4244" s="233">
        <v>1.675</v>
      </c>
      <c r="K4244" s="234">
        <v>7263</v>
      </c>
      <c r="L4244" s="233">
        <v>0.82899999999999996</v>
      </c>
      <c r="M4244" s="234">
        <v>14468</v>
      </c>
      <c r="N4244" s="233">
        <v>0</v>
      </c>
      <c r="O4244" s="233">
        <v>0</v>
      </c>
      <c r="P4244" s="233">
        <v>1.5680000000000001</v>
      </c>
      <c r="Q4244" s="234">
        <v>20372</v>
      </c>
      <c r="R4244" s="233">
        <v>0.77500000000000002</v>
      </c>
      <c r="S4244" s="234">
        <v>40394</v>
      </c>
      <c r="T4244" s="233">
        <v>0</v>
      </c>
      <c r="U4244" s="235">
        <f t="shared" si="462"/>
        <v>1375.32</v>
      </c>
      <c r="V4244" s="227">
        <f t="shared" si="463"/>
        <v>1222.75</v>
      </c>
      <c r="W4244" s="227">
        <f t="shared" si="464"/>
        <v>1210.42</v>
      </c>
      <c r="X4244" s="227">
        <f t="shared" si="467"/>
        <v>1205.6666666666667</v>
      </c>
      <c r="Y4244" s="227">
        <f t="shared" si="465"/>
        <v>1144.6400000000001</v>
      </c>
      <c r="Z4244" s="227">
        <f t="shared" si="466"/>
        <v>1131.6388888888889</v>
      </c>
      <c r="AA4244" s="227">
        <f t="shared" si="468"/>
        <v>1122.0555555555557</v>
      </c>
    </row>
    <row r="4245" spans="2:27" s="219" customFormat="1" ht="13.5" hidden="1">
      <c r="B4245" s="232" t="s">
        <v>1110</v>
      </c>
      <c r="C4245" s="232" t="s">
        <v>829</v>
      </c>
      <c r="D4245" s="232" t="s">
        <v>969</v>
      </c>
      <c r="E4245" s="232" t="s">
        <v>988</v>
      </c>
      <c r="F4245" s="232">
        <v>16</v>
      </c>
      <c r="G4245" s="232" t="s">
        <v>1317</v>
      </c>
      <c r="H4245" s="233">
        <v>3.7679999999999998</v>
      </c>
      <c r="I4245" s="233">
        <v>0</v>
      </c>
      <c r="J4245" s="233">
        <v>3.35</v>
      </c>
      <c r="K4245" s="234">
        <v>14526</v>
      </c>
      <c r="L4245" s="233">
        <v>1.6579999999999999</v>
      </c>
      <c r="M4245" s="234">
        <v>28937</v>
      </c>
      <c r="N4245" s="233">
        <v>0</v>
      </c>
      <c r="O4245" s="233">
        <v>0</v>
      </c>
      <c r="P4245" s="233">
        <v>3.1360000000000001</v>
      </c>
      <c r="Q4245" s="234">
        <v>40745</v>
      </c>
      <c r="R4245" s="233">
        <v>1.55</v>
      </c>
      <c r="S4245" s="234">
        <v>80788</v>
      </c>
      <c r="T4245" s="233">
        <v>0</v>
      </c>
      <c r="U4245" s="235">
        <f t="shared" si="462"/>
        <v>2750.64</v>
      </c>
      <c r="V4245" s="227">
        <f t="shared" si="463"/>
        <v>2445.5</v>
      </c>
      <c r="W4245" s="227">
        <f t="shared" si="464"/>
        <v>2420.84</v>
      </c>
      <c r="X4245" s="227">
        <f t="shared" si="467"/>
        <v>2411.4166666666665</v>
      </c>
      <c r="Y4245" s="227">
        <f t="shared" si="465"/>
        <v>2289.2800000000002</v>
      </c>
      <c r="Z4245" s="227">
        <f t="shared" si="466"/>
        <v>2263.3055555555557</v>
      </c>
      <c r="AA4245" s="227">
        <f t="shared" si="468"/>
        <v>2244.1111111111113</v>
      </c>
    </row>
    <row r="4246" spans="2:27" s="219" customFormat="1" ht="13.5" hidden="1">
      <c r="B4246" s="232" t="s">
        <v>1110</v>
      </c>
      <c r="C4246" s="232" t="s">
        <v>830</v>
      </c>
      <c r="D4246" s="232" t="s">
        <v>969</v>
      </c>
      <c r="E4246" s="232" t="s">
        <v>988</v>
      </c>
      <c r="F4246" s="232">
        <v>32</v>
      </c>
      <c r="G4246" s="232" t="s">
        <v>1316</v>
      </c>
      <c r="H4246" s="233">
        <v>7.5359999999999996</v>
      </c>
      <c r="I4246" s="233">
        <v>0</v>
      </c>
      <c r="J4246" s="233">
        <v>6.6989999999999998</v>
      </c>
      <c r="K4246" s="234">
        <v>29052</v>
      </c>
      <c r="L4246" s="233">
        <v>3.3159999999999998</v>
      </c>
      <c r="M4246" s="234">
        <v>57873</v>
      </c>
      <c r="N4246" s="233">
        <v>0</v>
      </c>
      <c r="O4246" s="233">
        <v>0</v>
      </c>
      <c r="P4246" s="233">
        <v>6.2729999999999997</v>
      </c>
      <c r="Q4246" s="234">
        <v>81489</v>
      </c>
      <c r="R4246" s="233">
        <v>3.101</v>
      </c>
      <c r="S4246" s="234">
        <v>161575</v>
      </c>
      <c r="T4246" s="233">
        <v>0</v>
      </c>
      <c r="U4246" s="235">
        <f t="shared" si="462"/>
        <v>5501.28</v>
      </c>
      <c r="V4246" s="227">
        <f t="shared" si="463"/>
        <v>4890.2699999999995</v>
      </c>
      <c r="W4246" s="227">
        <f t="shared" si="464"/>
        <v>4841.68</v>
      </c>
      <c r="X4246" s="227">
        <f t="shared" si="467"/>
        <v>4822.75</v>
      </c>
      <c r="Y4246" s="227">
        <f t="shared" si="465"/>
        <v>4579.29</v>
      </c>
      <c r="Z4246" s="227">
        <f t="shared" si="466"/>
        <v>4527.3133333333335</v>
      </c>
      <c r="AA4246" s="227">
        <f t="shared" si="468"/>
        <v>4488.1944444444443</v>
      </c>
    </row>
    <row r="4247" spans="2:27" s="219" customFormat="1" ht="13.5" hidden="1">
      <c r="B4247" s="232" t="s">
        <v>1110</v>
      </c>
      <c r="C4247" s="232" t="s">
        <v>831</v>
      </c>
      <c r="D4247" s="232" t="s">
        <v>969</v>
      </c>
      <c r="E4247" s="232" t="s">
        <v>988</v>
      </c>
      <c r="F4247" s="232">
        <v>2</v>
      </c>
      <c r="G4247" s="232" t="s">
        <v>1315</v>
      </c>
      <c r="H4247" s="233">
        <v>0.71099999999999997</v>
      </c>
      <c r="I4247" s="233">
        <v>0</v>
      </c>
      <c r="J4247" s="233">
        <v>0.65900000000000003</v>
      </c>
      <c r="K4247" s="234">
        <v>2867</v>
      </c>
      <c r="L4247" s="233">
        <v>0.32700000000000001</v>
      </c>
      <c r="M4247" s="234">
        <v>5719</v>
      </c>
      <c r="N4247" s="233">
        <v>0</v>
      </c>
      <c r="O4247" s="233">
        <v>0</v>
      </c>
      <c r="P4247" s="233">
        <v>0.63200000000000001</v>
      </c>
      <c r="Q4247" s="234">
        <v>8247</v>
      </c>
      <c r="R4247" s="233">
        <v>0.314</v>
      </c>
      <c r="S4247" s="234">
        <v>16406</v>
      </c>
      <c r="T4247" s="233">
        <v>0</v>
      </c>
      <c r="U4247" s="235">
        <f t="shared" si="462"/>
        <v>519.03</v>
      </c>
      <c r="V4247" s="227">
        <f t="shared" si="463"/>
        <v>481.07000000000005</v>
      </c>
      <c r="W4247" s="227">
        <f t="shared" si="464"/>
        <v>477.62666666666667</v>
      </c>
      <c r="X4247" s="227">
        <f t="shared" si="467"/>
        <v>476.58333333333331</v>
      </c>
      <c r="Y4247" s="227">
        <f t="shared" si="465"/>
        <v>461.36</v>
      </c>
      <c r="Z4247" s="227">
        <f t="shared" si="466"/>
        <v>458.30333333333334</v>
      </c>
      <c r="AA4247" s="227">
        <f t="shared" si="468"/>
        <v>455.72222222222223</v>
      </c>
    </row>
    <row r="4248" spans="2:27" s="219" customFormat="1" ht="13.5" hidden="1">
      <c r="B4248" s="232" t="s">
        <v>1110</v>
      </c>
      <c r="C4248" s="232" t="s">
        <v>832</v>
      </c>
      <c r="D4248" s="232" t="s">
        <v>969</v>
      </c>
      <c r="E4248" s="232" t="s">
        <v>988</v>
      </c>
      <c r="F4248" s="232">
        <v>96</v>
      </c>
      <c r="G4248" s="232" t="s">
        <v>1356</v>
      </c>
      <c r="H4248" s="233">
        <v>22.608000000000001</v>
      </c>
      <c r="I4248" s="233">
        <v>0</v>
      </c>
      <c r="J4248" s="233">
        <v>20.097000000000001</v>
      </c>
      <c r="K4248" s="234">
        <v>87157</v>
      </c>
      <c r="L4248" s="233">
        <v>9.9489999999999998</v>
      </c>
      <c r="M4248" s="234">
        <v>173620</v>
      </c>
      <c r="N4248" s="233">
        <v>0</v>
      </c>
      <c r="O4248" s="233">
        <v>0</v>
      </c>
      <c r="P4248" s="233">
        <v>18.818000000000001</v>
      </c>
      <c r="Q4248" s="234">
        <v>244467</v>
      </c>
      <c r="R4248" s="233">
        <v>9.3019999999999996</v>
      </c>
      <c r="S4248" s="234">
        <v>484726</v>
      </c>
      <c r="T4248" s="233">
        <v>0</v>
      </c>
      <c r="U4248" s="235">
        <f t="shared" si="462"/>
        <v>16503.84</v>
      </c>
      <c r="V4248" s="227">
        <f t="shared" si="463"/>
        <v>14670.810000000001</v>
      </c>
      <c r="W4248" s="227">
        <f t="shared" si="464"/>
        <v>14525.853333333333</v>
      </c>
      <c r="X4248" s="227">
        <f t="shared" si="467"/>
        <v>14468.333333333334</v>
      </c>
      <c r="Y4248" s="227">
        <f t="shared" si="465"/>
        <v>13737.140000000001</v>
      </c>
      <c r="Z4248" s="227">
        <f t="shared" si="466"/>
        <v>13581.21</v>
      </c>
      <c r="AA4248" s="227">
        <f t="shared" si="468"/>
        <v>13464.611111111111</v>
      </c>
    </row>
    <row r="4249" spans="2:27" s="219" customFormat="1" ht="13.5" hidden="1">
      <c r="B4249" s="232" t="s">
        <v>1110</v>
      </c>
      <c r="C4249" s="232" t="s">
        <v>833</v>
      </c>
      <c r="D4249" s="232" t="s">
        <v>969</v>
      </c>
      <c r="E4249" s="232" t="s">
        <v>988</v>
      </c>
      <c r="F4249" s="232">
        <v>4</v>
      </c>
      <c r="G4249" s="232" t="s">
        <v>1311</v>
      </c>
      <c r="H4249" s="233">
        <v>0.94199999999999995</v>
      </c>
      <c r="I4249" s="233">
        <v>0</v>
      </c>
      <c r="J4249" s="233">
        <v>0.83699999999999997</v>
      </c>
      <c r="K4249" s="234">
        <v>3632</v>
      </c>
      <c r="L4249" s="233">
        <v>0.41499999999999998</v>
      </c>
      <c r="M4249" s="234">
        <v>7234</v>
      </c>
      <c r="N4249" s="233">
        <v>0</v>
      </c>
      <c r="O4249" s="233">
        <v>0</v>
      </c>
      <c r="P4249" s="233">
        <v>0.78400000000000003</v>
      </c>
      <c r="Q4249" s="234">
        <v>10186</v>
      </c>
      <c r="R4249" s="233">
        <v>0.38800000000000001</v>
      </c>
      <c r="S4249" s="234">
        <v>20197</v>
      </c>
      <c r="T4249" s="233">
        <v>0</v>
      </c>
      <c r="U4249" s="235">
        <f t="shared" si="462"/>
        <v>687.66</v>
      </c>
      <c r="V4249" s="227">
        <f t="shared" si="463"/>
        <v>611.01</v>
      </c>
      <c r="W4249" s="227">
        <f t="shared" si="464"/>
        <v>605.61666666666667</v>
      </c>
      <c r="X4249" s="227">
        <f t="shared" si="467"/>
        <v>602.83333333333337</v>
      </c>
      <c r="Y4249" s="227">
        <f t="shared" si="465"/>
        <v>572.32000000000005</v>
      </c>
      <c r="Z4249" s="227">
        <f t="shared" si="466"/>
        <v>566.18444444444447</v>
      </c>
      <c r="AA4249" s="227">
        <f t="shared" si="468"/>
        <v>561.02777777777783</v>
      </c>
    </row>
    <row r="4250" spans="2:27" s="219" customFormat="1" ht="13.5" hidden="1">
      <c r="B4250" s="232" t="s">
        <v>1110</v>
      </c>
      <c r="C4250" s="232" t="s">
        <v>1045</v>
      </c>
      <c r="D4250" s="232" t="s">
        <v>969</v>
      </c>
      <c r="E4250" s="232" t="s">
        <v>988</v>
      </c>
      <c r="F4250" s="232">
        <v>48</v>
      </c>
      <c r="G4250" s="232" t="s">
        <v>1310</v>
      </c>
      <c r="H4250" s="233">
        <v>12.84</v>
      </c>
      <c r="I4250" s="233">
        <v>0</v>
      </c>
      <c r="J4250" s="233">
        <v>10.992000000000001</v>
      </c>
      <c r="K4250" s="234">
        <v>47514</v>
      </c>
      <c r="L4250" s="233">
        <v>5.4240000000000004</v>
      </c>
      <c r="M4250" s="234">
        <v>94524</v>
      </c>
      <c r="N4250" s="233">
        <v>0</v>
      </c>
      <c r="O4250" s="233">
        <v>0</v>
      </c>
      <c r="P4250" s="233">
        <v>10.080500000000001</v>
      </c>
      <c r="Q4250" s="234">
        <v>130401</v>
      </c>
      <c r="R4250" s="233">
        <v>4.9619999999999997</v>
      </c>
      <c r="S4250" s="234">
        <v>257719</v>
      </c>
      <c r="T4250" s="233">
        <v>0</v>
      </c>
      <c r="U4250" s="235">
        <f t="shared" si="462"/>
        <v>9373.2000000000007</v>
      </c>
      <c r="V4250" s="227">
        <f t="shared" si="463"/>
        <v>8024.1600000000008</v>
      </c>
      <c r="W4250" s="227">
        <f t="shared" si="464"/>
        <v>7919.02</v>
      </c>
      <c r="X4250" s="227">
        <f t="shared" si="467"/>
        <v>7877</v>
      </c>
      <c r="Y4250" s="227">
        <f t="shared" si="465"/>
        <v>7358.7650000000003</v>
      </c>
      <c r="Z4250" s="227">
        <f t="shared" si="466"/>
        <v>7244.51</v>
      </c>
      <c r="AA4250" s="227">
        <f t="shared" si="468"/>
        <v>7158.8611111111113</v>
      </c>
    </row>
    <row r="4251" spans="2:27" s="219" customFormat="1" ht="13.5" hidden="1">
      <c r="B4251" s="232" t="s">
        <v>1110</v>
      </c>
      <c r="C4251" s="232" t="s">
        <v>1046</v>
      </c>
      <c r="D4251" s="232" t="s">
        <v>969</v>
      </c>
      <c r="E4251" s="232" t="s">
        <v>988</v>
      </c>
      <c r="F4251" s="232">
        <v>8</v>
      </c>
      <c r="G4251" s="232" t="s">
        <v>1312</v>
      </c>
      <c r="H4251" s="233">
        <v>2.14</v>
      </c>
      <c r="I4251" s="233">
        <v>0</v>
      </c>
      <c r="J4251" s="233">
        <v>1.8320000000000001</v>
      </c>
      <c r="K4251" s="234">
        <v>7919</v>
      </c>
      <c r="L4251" s="233">
        <v>0.90400000000000003</v>
      </c>
      <c r="M4251" s="234">
        <v>15754</v>
      </c>
      <c r="N4251" s="233">
        <v>0</v>
      </c>
      <c r="O4251" s="233">
        <v>0</v>
      </c>
      <c r="P4251" s="233">
        <v>1.6800999999999999</v>
      </c>
      <c r="Q4251" s="234">
        <v>21734</v>
      </c>
      <c r="R4251" s="233">
        <v>0.82699999999999996</v>
      </c>
      <c r="S4251" s="234">
        <v>42953</v>
      </c>
      <c r="T4251" s="233">
        <v>0</v>
      </c>
      <c r="U4251" s="235">
        <f t="shared" si="462"/>
        <v>1562.2</v>
      </c>
      <c r="V4251" s="227">
        <f t="shared" si="463"/>
        <v>1337.3600000000001</v>
      </c>
      <c r="W4251" s="227">
        <f t="shared" si="464"/>
        <v>1319.8366666666666</v>
      </c>
      <c r="X4251" s="227">
        <f t="shared" si="467"/>
        <v>1312.8333333333333</v>
      </c>
      <c r="Y4251" s="227">
        <f t="shared" si="465"/>
        <v>1226.473</v>
      </c>
      <c r="Z4251" s="227">
        <f t="shared" si="466"/>
        <v>1207.4322222222222</v>
      </c>
      <c r="AA4251" s="227">
        <f t="shared" si="468"/>
        <v>1193.1388888888889</v>
      </c>
    </row>
    <row r="4252" spans="2:27" s="219" customFormat="1" ht="13.5" hidden="1">
      <c r="B4252" s="232" t="s">
        <v>1110</v>
      </c>
      <c r="C4252" s="232" t="s">
        <v>1047</v>
      </c>
      <c r="D4252" s="232" t="s">
        <v>969</v>
      </c>
      <c r="E4252" s="232" t="s">
        <v>988</v>
      </c>
      <c r="F4252" s="232">
        <v>12</v>
      </c>
      <c r="G4252" s="232" t="s">
        <v>1375</v>
      </c>
      <c r="H4252" s="233">
        <v>3.21</v>
      </c>
      <c r="I4252" s="233">
        <v>0</v>
      </c>
      <c r="J4252" s="233">
        <v>2.7480000000000002</v>
      </c>
      <c r="K4252" s="234">
        <v>11879</v>
      </c>
      <c r="L4252" s="233">
        <v>1.3560000000000001</v>
      </c>
      <c r="M4252" s="234">
        <v>23631</v>
      </c>
      <c r="N4252" s="233">
        <v>0</v>
      </c>
      <c r="O4252" s="233">
        <v>0</v>
      </c>
      <c r="P4252" s="233">
        <v>2.5200999999999998</v>
      </c>
      <c r="Q4252" s="234">
        <v>32600</v>
      </c>
      <c r="R4252" s="233">
        <v>1.2404999999999999</v>
      </c>
      <c r="S4252" s="234">
        <v>64430</v>
      </c>
      <c r="T4252" s="233">
        <v>0</v>
      </c>
      <c r="U4252" s="235">
        <f t="shared" si="462"/>
        <v>2343.3000000000002</v>
      </c>
      <c r="V4252" s="227">
        <f t="shared" si="463"/>
        <v>2006.0400000000002</v>
      </c>
      <c r="W4252" s="227">
        <f t="shared" si="464"/>
        <v>1979.7966666666666</v>
      </c>
      <c r="X4252" s="227">
        <f t="shared" si="467"/>
        <v>1969.25</v>
      </c>
      <c r="Y4252" s="227">
        <f t="shared" si="465"/>
        <v>1839.6729999999998</v>
      </c>
      <c r="Z4252" s="227">
        <f t="shared" si="466"/>
        <v>1811.1205555555555</v>
      </c>
      <c r="AA4252" s="227">
        <f t="shared" si="468"/>
        <v>1789.7222222222222</v>
      </c>
    </row>
    <row r="4253" spans="2:27" s="219" customFormat="1" ht="13.5" hidden="1">
      <c r="B4253" s="232" t="s">
        <v>1110</v>
      </c>
      <c r="C4253" s="232" t="s">
        <v>1048</v>
      </c>
      <c r="D4253" s="232" t="s">
        <v>969</v>
      </c>
      <c r="E4253" s="232" t="s">
        <v>988</v>
      </c>
      <c r="F4253" s="232">
        <v>24</v>
      </c>
      <c r="G4253" s="232" t="s">
        <v>1308</v>
      </c>
      <c r="H4253" s="233">
        <v>6.42</v>
      </c>
      <c r="I4253" s="233">
        <v>0</v>
      </c>
      <c r="J4253" s="233">
        <v>5.4960000000000004</v>
      </c>
      <c r="K4253" s="234">
        <v>23757</v>
      </c>
      <c r="L4253" s="233">
        <v>2.7120000000000002</v>
      </c>
      <c r="M4253" s="234">
        <v>47262</v>
      </c>
      <c r="N4253" s="233">
        <v>0</v>
      </c>
      <c r="O4253" s="233">
        <v>0</v>
      </c>
      <c r="P4253" s="233">
        <v>5.0401999999999996</v>
      </c>
      <c r="Q4253" s="234">
        <v>65201</v>
      </c>
      <c r="R4253" s="233">
        <v>2.4809999999999999</v>
      </c>
      <c r="S4253" s="234">
        <v>128859</v>
      </c>
      <c r="T4253" s="233">
        <v>0</v>
      </c>
      <c r="U4253" s="235">
        <f t="shared" si="462"/>
        <v>4686.6000000000004</v>
      </c>
      <c r="V4253" s="227">
        <f t="shared" si="463"/>
        <v>4012.0800000000004</v>
      </c>
      <c r="W4253" s="227">
        <f t="shared" si="464"/>
        <v>3959.51</v>
      </c>
      <c r="X4253" s="227">
        <f t="shared" si="467"/>
        <v>3938.5</v>
      </c>
      <c r="Y4253" s="227">
        <f t="shared" si="465"/>
        <v>3679.3459999999995</v>
      </c>
      <c r="Z4253" s="227">
        <f t="shared" si="466"/>
        <v>3622.2688888888888</v>
      </c>
      <c r="AA4253" s="227">
        <f t="shared" si="468"/>
        <v>3579.4166666666665</v>
      </c>
    </row>
    <row r="4254" spans="2:27" s="219" customFormat="1" ht="13.5" hidden="1">
      <c r="B4254" s="232" t="s">
        <v>1110</v>
      </c>
      <c r="C4254" s="232" t="s">
        <v>1049</v>
      </c>
      <c r="D4254" s="232" t="s">
        <v>969</v>
      </c>
      <c r="E4254" s="232" t="s">
        <v>988</v>
      </c>
      <c r="F4254" s="232">
        <v>2</v>
      </c>
      <c r="G4254" s="232" t="s">
        <v>1315</v>
      </c>
      <c r="H4254" s="233">
        <v>0.77500000000000002</v>
      </c>
      <c r="I4254" s="233">
        <v>0</v>
      </c>
      <c r="J4254" s="233">
        <v>0.69799999999999995</v>
      </c>
      <c r="K4254" s="234">
        <v>3031</v>
      </c>
      <c r="L4254" s="233">
        <v>0.34599999999999997</v>
      </c>
      <c r="M4254" s="234">
        <v>6041</v>
      </c>
      <c r="N4254" s="233">
        <v>0</v>
      </c>
      <c r="O4254" s="233">
        <v>0</v>
      </c>
      <c r="P4254" s="233">
        <v>0.66</v>
      </c>
      <c r="Q4254" s="234">
        <v>8587</v>
      </c>
      <c r="R4254" s="233">
        <v>0.32679999999999998</v>
      </c>
      <c r="S4254" s="234">
        <v>17045</v>
      </c>
      <c r="T4254" s="233">
        <v>0</v>
      </c>
      <c r="U4254" s="235">
        <f t="shared" si="462"/>
        <v>565.75</v>
      </c>
      <c r="V4254" s="227">
        <f t="shared" si="463"/>
        <v>509.53999999999996</v>
      </c>
      <c r="W4254" s="227">
        <f t="shared" si="464"/>
        <v>505.1633333333333</v>
      </c>
      <c r="X4254" s="227">
        <f t="shared" si="467"/>
        <v>503.41666666666669</v>
      </c>
      <c r="Y4254" s="227">
        <f t="shared" si="465"/>
        <v>481.8</v>
      </c>
      <c r="Z4254" s="227">
        <f t="shared" si="466"/>
        <v>477.09177777777779</v>
      </c>
      <c r="AA4254" s="227">
        <f t="shared" si="468"/>
        <v>473.47222222222223</v>
      </c>
    </row>
    <row r="4255" spans="2:27" s="219" customFormat="1" ht="13.5" hidden="1">
      <c r="B4255" s="232" t="s">
        <v>1110</v>
      </c>
      <c r="C4255" s="232" t="s">
        <v>1050</v>
      </c>
      <c r="D4255" s="232" t="s">
        <v>969</v>
      </c>
      <c r="E4255" s="232" t="s">
        <v>988</v>
      </c>
      <c r="F4255" s="232">
        <v>48</v>
      </c>
      <c r="G4255" s="232" t="s">
        <v>1310</v>
      </c>
      <c r="H4255" s="233">
        <v>12.84</v>
      </c>
      <c r="I4255" s="233">
        <v>0</v>
      </c>
      <c r="J4255" s="233">
        <v>10.992000000000001</v>
      </c>
      <c r="K4255" s="234">
        <v>47514</v>
      </c>
      <c r="L4255" s="233">
        <v>5.4240000000000004</v>
      </c>
      <c r="M4255" s="234">
        <v>94524</v>
      </c>
      <c r="N4255" s="233">
        <v>0</v>
      </c>
      <c r="O4255" s="233">
        <v>0</v>
      </c>
      <c r="P4255" s="233">
        <v>10.080500000000001</v>
      </c>
      <c r="Q4255" s="234">
        <v>130401</v>
      </c>
      <c r="R4255" s="233">
        <v>4.9619999999999997</v>
      </c>
      <c r="S4255" s="234">
        <v>257719</v>
      </c>
      <c r="T4255" s="233">
        <v>0</v>
      </c>
      <c r="U4255" s="235">
        <f t="shared" si="462"/>
        <v>9373.2000000000007</v>
      </c>
      <c r="V4255" s="227">
        <f t="shared" si="463"/>
        <v>8024.1600000000008</v>
      </c>
      <c r="W4255" s="227">
        <f t="shared" si="464"/>
        <v>7919.02</v>
      </c>
      <c r="X4255" s="227">
        <f t="shared" si="467"/>
        <v>7877</v>
      </c>
      <c r="Y4255" s="227">
        <f t="shared" si="465"/>
        <v>7358.7650000000003</v>
      </c>
      <c r="Z4255" s="227">
        <f t="shared" si="466"/>
        <v>7244.51</v>
      </c>
      <c r="AA4255" s="227">
        <f t="shared" si="468"/>
        <v>7158.8611111111113</v>
      </c>
    </row>
    <row r="4256" spans="2:27" s="219" customFormat="1" ht="13.5" hidden="1">
      <c r="B4256" s="232" t="s">
        <v>1110</v>
      </c>
      <c r="C4256" s="232" t="s">
        <v>1051</v>
      </c>
      <c r="D4256" s="232" t="s">
        <v>969</v>
      </c>
      <c r="E4256" s="232" t="s">
        <v>988</v>
      </c>
      <c r="F4256" s="232">
        <v>4</v>
      </c>
      <c r="G4256" s="232" t="s">
        <v>1311</v>
      </c>
      <c r="H4256" s="233">
        <v>1.07</v>
      </c>
      <c r="I4256" s="233">
        <v>0</v>
      </c>
      <c r="J4256" s="233">
        <v>0.91600000000000004</v>
      </c>
      <c r="K4256" s="234">
        <v>3960</v>
      </c>
      <c r="L4256" s="233">
        <v>0.45200000000000001</v>
      </c>
      <c r="M4256" s="234">
        <v>7877</v>
      </c>
      <c r="N4256" s="233">
        <v>0</v>
      </c>
      <c r="O4256" s="233">
        <v>0</v>
      </c>
      <c r="P4256" s="233">
        <v>0.84</v>
      </c>
      <c r="Q4256" s="234">
        <v>10867</v>
      </c>
      <c r="R4256" s="233">
        <v>0.41349999999999998</v>
      </c>
      <c r="S4256" s="234">
        <v>21477</v>
      </c>
      <c r="T4256" s="233">
        <v>0</v>
      </c>
      <c r="U4256" s="235">
        <f t="shared" si="462"/>
        <v>781.1</v>
      </c>
      <c r="V4256" s="227">
        <f t="shared" si="463"/>
        <v>668.68000000000006</v>
      </c>
      <c r="W4256" s="227">
        <f t="shared" si="464"/>
        <v>659.96</v>
      </c>
      <c r="X4256" s="227">
        <f t="shared" si="467"/>
        <v>656.41666666666663</v>
      </c>
      <c r="Y4256" s="227">
        <f t="shared" si="465"/>
        <v>613.19999999999993</v>
      </c>
      <c r="Z4256" s="227">
        <f t="shared" si="466"/>
        <v>603.7161111111111</v>
      </c>
      <c r="AA4256" s="227">
        <f t="shared" si="468"/>
        <v>596.58333333333337</v>
      </c>
    </row>
    <row r="4257" spans="2:27" s="219" customFormat="1" ht="13.5" hidden="1">
      <c r="B4257" s="232" t="s">
        <v>1110</v>
      </c>
      <c r="C4257" s="232" t="s">
        <v>1377</v>
      </c>
      <c r="D4257" s="232" t="s">
        <v>969</v>
      </c>
      <c r="E4257" s="232" t="s">
        <v>988</v>
      </c>
      <c r="F4257" s="232">
        <v>48</v>
      </c>
      <c r="G4257" s="232" t="s">
        <v>1310</v>
      </c>
      <c r="H4257" s="233">
        <v>10.8</v>
      </c>
      <c r="I4257" s="233">
        <v>0</v>
      </c>
      <c r="J4257" s="233">
        <v>9.8201999999999998</v>
      </c>
      <c r="K4257" s="234">
        <v>42626</v>
      </c>
      <c r="L4257" s="233">
        <v>4.8659999999999997</v>
      </c>
      <c r="M4257" s="234">
        <v>84943</v>
      </c>
      <c r="N4257" s="233">
        <v>0</v>
      </c>
      <c r="O4257" s="233">
        <v>0</v>
      </c>
      <c r="P4257" s="233">
        <v>9.2471499999999995</v>
      </c>
      <c r="Q4257" s="234">
        <v>120263</v>
      </c>
      <c r="R4257" s="233">
        <v>4.5762</v>
      </c>
      <c r="S4257" s="234">
        <v>238658</v>
      </c>
      <c r="T4257" s="233">
        <v>0</v>
      </c>
      <c r="U4257" s="235">
        <f t="shared" si="462"/>
        <v>7884.0000000000009</v>
      </c>
      <c r="V4257" s="227">
        <f t="shared" si="463"/>
        <v>7168.7460000000001</v>
      </c>
      <c r="W4257" s="227">
        <f t="shared" si="464"/>
        <v>7104.3466666666664</v>
      </c>
      <c r="X4257" s="227">
        <f t="shared" si="467"/>
        <v>7078.583333333333</v>
      </c>
      <c r="Y4257" s="227">
        <f t="shared" si="465"/>
        <v>6750.4195</v>
      </c>
      <c r="Z4257" s="227">
        <f t="shared" si="466"/>
        <v>6681.2648888888889</v>
      </c>
      <c r="AA4257" s="227">
        <f t="shared" si="468"/>
        <v>6629.3888888888887</v>
      </c>
    </row>
    <row r="4258" spans="2:27" s="219" customFormat="1" ht="13.5" hidden="1">
      <c r="B4258" s="232" t="s">
        <v>1110</v>
      </c>
      <c r="C4258" s="232" t="s">
        <v>1378</v>
      </c>
      <c r="D4258" s="232" t="s">
        <v>969</v>
      </c>
      <c r="E4258" s="232" t="s">
        <v>988</v>
      </c>
      <c r="F4258" s="232">
        <v>64</v>
      </c>
      <c r="G4258" s="232" t="s">
        <v>1345</v>
      </c>
      <c r="H4258" s="233">
        <v>14.4</v>
      </c>
      <c r="I4258" s="233">
        <v>0</v>
      </c>
      <c r="J4258" s="233">
        <v>13.0936</v>
      </c>
      <c r="K4258" s="234">
        <v>56835</v>
      </c>
      <c r="L4258" s="233">
        <v>6.4880000000000004</v>
      </c>
      <c r="M4258" s="234">
        <v>113258</v>
      </c>
      <c r="N4258" s="233">
        <v>0</v>
      </c>
      <c r="O4258" s="233">
        <v>0</v>
      </c>
      <c r="P4258" s="233">
        <v>12.32954</v>
      </c>
      <c r="Q4258" s="234">
        <v>160350</v>
      </c>
      <c r="R4258" s="233">
        <v>6.1016000000000004</v>
      </c>
      <c r="S4258" s="234">
        <v>318210</v>
      </c>
      <c r="T4258" s="233">
        <v>0</v>
      </c>
      <c r="U4258" s="235">
        <f t="shared" si="462"/>
        <v>10512</v>
      </c>
      <c r="V4258" s="227">
        <f t="shared" si="463"/>
        <v>9558.3279999999995</v>
      </c>
      <c r="W4258" s="227">
        <f t="shared" si="464"/>
        <v>9472.4900000000016</v>
      </c>
      <c r="X4258" s="227">
        <f t="shared" si="467"/>
        <v>9438.1666666666661</v>
      </c>
      <c r="Y4258" s="227">
        <f t="shared" si="465"/>
        <v>9000.5641999999989</v>
      </c>
      <c r="Z4258" s="227">
        <f t="shared" si="466"/>
        <v>8908.3346666666675</v>
      </c>
      <c r="AA4258" s="227">
        <f t="shared" si="468"/>
        <v>8839.1666666666661</v>
      </c>
    </row>
    <row r="4259" spans="2:27" s="219" customFormat="1" ht="13.5" hidden="1">
      <c r="B4259" s="232" t="s">
        <v>1110</v>
      </c>
      <c r="C4259" s="232" t="s">
        <v>1379</v>
      </c>
      <c r="D4259" s="232" t="s">
        <v>969</v>
      </c>
      <c r="E4259" s="232" t="s">
        <v>988</v>
      </c>
      <c r="F4259" s="232">
        <v>96</v>
      </c>
      <c r="G4259" s="232" t="s">
        <v>1356</v>
      </c>
      <c r="H4259" s="233">
        <v>21.6</v>
      </c>
      <c r="I4259" s="233">
        <v>0</v>
      </c>
      <c r="J4259" s="233">
        <v>19.6404</v>
      </c>
      <c r="K4259" s="234">
        <v>85252</v>
      </c>
      <c r="L4259" s="233">
        <v>9.7319999999999993</v>
      </c>
      <c r="M4259" s="234">
        <v>169887</v>
      </c>
      <c r="N4259" s="233">
        <v>0</v>
      </c>
      <c r="O4259" s="233">
        <v>0</v>
      </c>
      <c r="P4259" s="233">
        <v>18.494299999999999</v>
      </c>
      <c r="Q4259" s="234">
        <v>240525</v>
      </c>
      <c r="R4259" s="233">
        <v>9.1524000000000001</v>
      </c>
      <c r="S4259" s="234">
        <v>477315</v>
      </c>
      <c r="T4259" s="233">
        <v>0</v>
      </c>
      <c r="U4259" s="235">
        <f t="shared" si="462"/>
        <v>15768.000000000002</v>
      </c>
      <c r="V4259" s="227">
        <f t="shared" si="463"/>
        <v>14337.492</v>
      </c>
      <c r="W4259" s="227">
        <f t="shared" si="464"/>
        <v>14208.693333333333</v>
      </c>
      <c r="X4259" s="227">
        <f t="shared" si="467"/>
        <v>14157.25</v>
      </c>
      <c r="Y4259" s="227">
        <f t="shared" si="465"/>
        <v>13500.839</v>
      </c>
      <c r="Z4259" s="227">
        <f t="shared" si="466"/>
        <v>13362.502</v>
      </c>
      <c r="AA4259" s="227">
        <f t="shared" si="468"/>
        <v>13258.75</v>
      </c>
    </row>
    <row r="4260" spans="2:27" s="219" customFormat="1" ht="13.5" hidden="1">
      <c r="B4260" s="232" t="s">
        <v>1110</v>
      </c>
      <c r="C4260" s="232" t="s">
        <v>1380</v>
      </c>
      <c r="D4260" s="232" t="s">
        <v>969</v>
      </c>
      <c r="E4260" s="232" t="s">
        <v>988</v>
      </c>
      <c r="F4260" s="232">
        <v>8</v>
      </c>
      <c r="G4260" s="232" t="s">
        <v>1312</v>
      </c>
      <c r="H4260" s="233">
        <v>1.8</v>
      </c>
      <c r="I4260" s="233">
        <v>0</v>
      </c>
      <c r="J4260" s="233">
        <v>1.6367</v>
      </c>
      <c r="K4260" s="234">
        <v>7104</v>
      </c>
      <c r="L4260" s="233">
        <v>0.81100000000000005</v>
      </c>
      <c r="M4260" s="234">
        <v>14157</v>
      </c>
      <c r="N4260" s="233">
        <v>0</v>
      </c>
      <c r="O4260" s="233">
        <v>0</v>
      </c>
      <c r="P4260" s="233">
        <v>1.5411900000000001</v>
      </c>
      <c r="Q4260" s="234">
        <v>20044</v>
      </c>
      <c r="R4260" s="233">
        <v>0.76270000000000004</v>
      </c>
      <c r="S4260" s="234">
        <v>39776</v>
      </c>
      <c r="T4260" s="233">
        <v>0</v>
      </c>
      <c r="U4260" s="235">
        <f t="shared" si="462"/>
        <v>1314</v>
      </c>
      <c r="V4260" s="227">
        <f t="shared" si="463"/>
        <v>1194.7909999999999</v>
      </c>
      <c r="W4260" s="227">
        <f t="shared" si="464"/>
        <v>1184.0300000000002</v>
      </c>
      <c r="X4260" s="227">
        <f t="shared" si="467"/>
        <v>1179.75</v>
      </c>
      <c r="Y4260" s="227">
        <f t="shared" si="465"/>
        <v>1125.0687</v>
      </c>
      <c r="Z4260" s="227">
        <f t="shared" si="466"/>
        <v>1113.548777777778</v>
      </c>
      <c r="AA4260" s="227">
        <f t="shared" si="468"/>
        <v>1104.8888888888889</v>
      </c>
    </row>
    <row r="4261" spans="2:27" s="219" customFormat="1" ht="13.5" hidden="1">
      <c r="B4261" s="232" t="s">
        <v>1110</v>
      </c>
      <c r="C4261" s="232" t="s">
        <v>1381</v>
      </c>
      <c r="D4261" s="232" t="s">
        <v>969</v>
      </c>
      <c r="E4261" s="232" t="s">
        <v>988</v>
      </c>
      <c r="F4261" s="232">
        <v>128</v>
      </c>
      <c r="G4261" s="232" t="s">
        <v>1364</v>
      </c>
      <c r="H4261" s="233">
        <v>28.8</v>
      </c>
      <c r="I4261" s="233">
        <v>0</v>
      </c>
      <c r="J4261" s="233">
        <v>26.187200000000001</v>
      </c>
      <c r="K4261" s="234">
        <v>113670</v>
      </c>
      <c r="L4261" s="233">
        <v>12.976000000000001</v>
      </c>
      <c r="M4261" s="234">
        <v>226515</v>
      </c>
      <c r="N4261" s="233">
        <v>0</v>
      </c>
      <c r="O4261" s="233">
        <v>0</v>
      </c>
      <c r="P4261" s="233">
        <v>24.65907</v>
      </c>
      <c r="Q4261" s="234">
        <v>320700</v>
      </c>
      <c r="R4261" s="233">
        <v>12.203200000000001</v>
      </c>
      <c r="S4261" s="234">
        <v>636420</v>
      </c>
      <c r="T4261" s="233">
        <v>0</v>
      </c>
      <c r="U4261" s="235">
        <f t="shared" si="462"/>
        <v>21024</v>
      </c>
      <c r="V4261" s="227">
        <f t="shared" si="463"/>
        <v>19116.655999999999</v>
      </c>
      <c r="W4261" s="227">
        <f t="shared" si="464"/>
        <v>18944.980000000003</v>
      </c>
      <c r="X4261" s="227">
        <f t="shared" si="467"/>
        <v>18876.25</v>
      </c>
      <c r="Y4261" s="227">
        <f t="shared" si="465"/>
        <v>18001.1211</v>
      </c>
      <c r="Z4261" s="227">
        <f t="shared" si="466"/>
        <v>17816.669333333335</v>
      </c>
      <c r="AA4261" s="227">
        <f t="shared" si="468"/>
        <v>17678.333333333332</v>
      </c>
    </row>
    <row r="4262" spans="2:27" s="219" customFormat="1" ht="13.5" hidden="1">
      <c r="B4262" s="232" t="s">
        <v>1110</v>
      </c>
      <c r="C4262" s="232" t="s">
        <v>1382</v>
      </c>
      <c r="D4262" s="232" t="s">
        <v>969</v>
      </c>
      <c r="E4262" s="232" t="s">
        <v>988</v>
      </c>
      <c r="F4262" s="232">
        <v>16</v>
      </c>
      <c r="G4262" s="232" t="s">
        <v>1317</v>
      </c>
      <c r="H4262" s="233">
        <v>3.6</v>
      </c>
      <c r="I4262" s="233">
        <v>0</v>
      </c>
      <c r="J4262" s="233">
        <v>3.2734000000000001</v>
      </c>
      <c r="K4262" s="234">
        <v>14209</v>
      </c>
      <c r="L4262" s="233">
        <v>1.6220000000000001</v>
      </c>
      <c r="M4262" s="234">
        <v>28314</v>
      </c>
      <c r="N4262" s="233">
        <v>0</v>
      </c>
      <c r="O4262" s="233">
        <v>0</v>
      </c>
      <c r="P4262" s="233">
        <v>3.0823800000000001</v>
      </c>
      <c r="Q4262" s="234">
        <v>40088</v>
      </c>
      <c r="R4262" s="233">
        <v>1.5254000000000001</v>
      </c>
      <c r="S4262" s="234">
        <v>79553</v>
      </c>
      <c r="T4262" s="233">
        <v>0</v>
      </c>
      <c r="U4262" s="235">
        <f t="shared" si="462"/>
        <v>2628</v>
      </c>
      <c r="V4262" s="227">
        <f t="shared" si="463"/>
        <v>2389.5819999999999</v>
      </c>
      <c r="W4262" s="227">
        <f t="shared" si="464"/>
        <v>2368.1433333333334</v>
      </c>
      <c r="X4262" s="227">
        <f t="shared" si="467"/>
        <v>2359.5</v>
      </c>
      <c r="Y4262" s="227">
        <f t="shared" si="465"/>
        <v>2250.1374000000001</v>
      </c>
      <c r="Z4262" s="227">
        <f t="shared" si="466"/>
        <v>2227.097555555556</v>
      </c>
      <c r="AA4262" s="227">
        <f t="shared" si="468"/>
        <v>2209.8055555555557</v>
      </c>
    </row>
    <row r="4263" spans="2:27" s="219" customFormat="1" ht="13.5" hidden="1">
      <c r="B4263" s="232" t="s">
        <v>1110</v>
      </c>
      <c r="C4263" s="232" t="s">
        <v>1383</v>
      </c>
      <c r="D4263" s="232" t="s">
        <v>969</v>
      </c>
      <c r="E4263" s="232" t="s">
        <v>988</v>
      </c>
      <c r="F4263" s="232">
        <v>32</v>
      </c>
      <c r="G4263" s="232" t="s">
        <v>1316</v>
      </c>
      <c r="H4263" s="233">
        <v>7.2</v>
      </c>
      <c r="I4263" s="233">
        <v>0</v>
      </c>
      <c r="J4263" s="233">
        <v>6.5468000000000002</v>
      </c>
      <c r="K4263" s="234">
        <v>28417</v>
      </c>
      <c r="L4263" s="233">
        <v>3.2440000000000002</v>
      </c>
      <c r="M4263" s="234">
        <v>56629</v>
      </c>
      <c r="N4263" s="233">
        <v>0</v>
      </c>
      <c r="O4263" s="233">
        <v>0</v>
      </c>
      <c r="P4263" s="233">
        <v>6.1647699999999999</v>
      </c>
      <c r="Q4263" s="234">
        <v>80175</v>
      </c>
      <c r="R4263" s="233">
        <v>3.0508000000000002</v>
      </c>
      <c r="S4263" s="234">
        <v>159105</v>
      </c>
      <c r="T4263" s="233">
        <v>0</v>
      </c>
      <c r="U4263" s="235">
        <f t="shared" si="462"/>
        <v>5256</v>
      </c>
      <c r="V4263" s="227">
        <f t="shared" si="463"/>
        <v>4779.1639999999998</v>
      </c>
      <c r="W4263" s="227">
        <f t="shared" si="464"/>
        <v>4736.2033333333338</v>
      </c>
      <c r="X4263" s="227">
        <f t="shared" si="467"/>
        <v>4719.083333333333</v>
      </c>
      <c r="Y4263" s="227">
        <f t="shared" si="465"/>
        <v>4500.2820999999994</v>
      </c>
      <c r="Z4263" s="227">
        <f t="shared" si="466"/>
        <v>4454.1673333333338</v>
      </c>
      <c r="AA4263" s="227">
        <f t="shared" si="468"/>
        <v>4419.583333333333</v>
      </c>
    </row>
    <row r="4264" spans="2:27" s="219" customFormat="1" ht="13.5" hidden="1">
      <c r="B4264" s="232" t="s">
        <v>1110</v>
      </c>
      <c r="C4264" s="232" t="s">
        <v>1384</v>
      </c>
      <c r="D4264" s="232" t="s">
        <v>969</v>
      </c>
      <c r="E4264" s="232" t="s">
        <v>988</v>
      </c>
      <c r="F4264" s="232">
        <v>2</v>
      </c>
      <c r="G4264" s="232" t="s">
        <v>1315</v>
      </c>
      <c r="H4264" s="233">
        <v>0.69</v>
      </c>
      <c r="I4264" s="233">
        <v>0</v>
      </c>
      <c r="J4264" s="233">
        <v>0.64917999999999998</v>
      </c>
      <c r="K4264" s="234">
        <v>2827</v>
      </c>
      <c r="L4264" s="233">
        <v>0.32274999999999998</v>
      </c>
      <c r="M4264" s="234">
        <v>5642</v>
      </c>
      <c r="N4264" s="233">
        <v>0</v>
      </c>
      <c r="O4264" s="233">
        <v>0</v>
      </c>
      <c r="P4264" s="233">
        <v>0.62529999999999997</v>
      </c>
      <c r="Q4264" s="234">
        <v>8165</v>
      </c>
      <c r="R4264" s="233">
        <v>0.31068000000000001</v>
      </c>
      <c r="S4264" s="234">
        <v>16251</v>
      </c>
      <c r="T4264" s="233">
        <v>0</v>
      </c>
      <c r="U4264" s="235">
        <f t="shared" si="462"/>
        <v>503.7</v>
      </c>
      <c r="V4264" s="227">
        <f t="shared" si="463"/>
        <v>473.90139999999997</v>
      </c>
      <c r="W4264" s="227">
        <f t="shared" si="464"/>
        <v>471.19083333333333</v>
      </c>
      <c r="X4264" s="227">
        <f t="shared" si="467"/>
        <v>470.16666666666669</v>
      </c>
      <c r="Y4264" s="227">
        <f t="shared" si="465"/>
        <v>456.46899999999999</v>
      </c>
      <c r="Z4264" s="227">
        <f t="shared" si="466"/>
        <v>453.60195555555555</v>
      </c>
      <c r="AA4264" s="227">
        <f t="shared" si="468"/>
        <v>451.41666666666669</v>
      </c>
    </row>
    <row r="4265" spans="2:27" s="219" customFormat="1" ht="13.5" hidden="1">
      <c r="B4265" s="232" t="s">
        <v>1110</v>
      </c>
      <c r="C4265" s="232" t="s">
        <v>1385</v>
      </c>
      <c r="D4265" s="232" t="s">
        <v>969</v>
      </c>
      <c r="E4265" s="232" t="s">
        <v>988</v>
      </c>
      <c r="F4265" s="232">
        <v>128</v>
      </c>
      <c r="G4265" s="232" t="s">
        <v>1364</v>
      </c>
      <c r="H4265" s="233">
        <v>28.8</v>
      </c>
      <c r="I4265" s="233">
        <v>0</v>
      </c>
      <c r="J4265" s="233">
        <v>26.187200000000001</v>
      </c>
      <c r="K4265" s="234">
        <v>113670</v>
      </c>
      <c r="L4265" s="233">
        <v>12.976000000000001</v>
      </c>
      <c r="M4265" s="234">
        <v>226515</v>
      </c>
      <c r="N4265" s="233">
        <v>0</v>
      </c>
      <c r="O4265" s="233">
        <v>0</v>
      </c>
      <c r="P4265" s="233">
        <v>24.65907</v>
      </c>
      <c r="Q4265" s="234">
        <v>320700</v>
      </c>
      <c r="R4265" s="233">
        <v>12.203200000000001</v>
      </c>
      <c r="S4265" s="234">
        <v>636420</v>
      </c>
      <c r="T4265" s="233">
        <v>0</v>
      </c>
      <c r="U4265" s="235">
        <f t="shared" si="462"/>
        <v>21024</v>
      </c>
      <c r="V4265" s="227">
        <f t="shared" si="463"/>
        <v>19116.655999999999</v>
      </c>
      <c r="W4265" s="227">
        <f t="shared" si="464"/>
        <v>18944.980000000003</v>
      </c>
      <c r="X4265" s="227">
        <f t="shared" si="467"/>
        <v>18876.25</v>
      </c>
      <c r="Y4265" s="227">
        <f t="shared" si="465"/>
        <v>18001.1211</v>
      </c>
      <c r="Z4265" s="227">
        <f t="shared" si="466"/>
        <v>17816.669333333335</v>
      </c>
      <c r="AA4265" s="227">
        <f t="shared" si="468"/>
        <v>17678.333333333332</v>
      </c>
    </row>
    <row r="4266" spans="2:27" s="219" customFormat="1" ht="13.5" hidden="1">
      <c r="B4266" s="232" t="s">
        <v>1110</v>
      </c>
      <c r="C4266" s="232" t="s">
        <v>1386</v>
      </c>
      <c r="D4266" s="232" t="s">
        <v>969</v>
      </c>
      <c r="E4266" s="232" t="s">
        <v>988</v>
      </c>
      <c r="F4266" s="232">
        <v>4</v>
      </c>
      <c r="G4266" s="232" t="s">
        <v>1311</v>
      </c>
      <c r="H4266" s="233">
        <v>0.9</v>
      </c>
      <c r="I4266" s="233">
        <v>0</v>
      </c>
      <c r="J4266" s="233">
        <v>0.81835000000000002</v>
      </c>
      <c r="K4266" s="234">
        <v>3552</v>
      </c>
      <c r="L4266" s="233">
        <v>0.40550000000000003</v>
      </c>
      <c r="M4266" s="234">
        <v>7079</v>
      </c>
      <c r="N4266" s="233">
        <v>0</v>
      </c>
      <c r="O4266" s="233">
        <v>0</v>
      </c>
      <c r="P4266" s="233">
        <v>0.77059999999999995</v>
      </c>
      <c r="Q4266" s="234">
        <v>10022</v>
      </c>
      <c r="R4266" s="233">
        <v>0.38135000000000002</v>
      </c>
      <c r="S4266" s="234">
        <v>19888</v>
      </c>
      <c r="T4266" s="233">
        <v>0</v>
      </c>
      <c r="U4266" s="235">
        <f t="shared" si="462"/>
        <v>657</v>
      </c>
      <c r="V4266" s="227">
        <f t="shared" si="463"/>
        <v>597.39549999999997</v>
      </c>
      <c r="W4266" s="227">
        <f t="shared" si="464"/>
        <v>592.0150000000001</v>
      </c>
      <c r="X4266" s="227">
        <f t="shared" si="467"/>
        <v>589.91666666666663</v>
      </c>
      <c r="Y4266" s="227">
        <f t="shared" si="465"/>
        <v>562.53800000000001</v>
      </c>
      <c r="Z4266" s="227">
        <f t="shared" si="466"/>
        <v>556.77438888888901</v>
      </c>
      <c r="AA4266" s="227">
        <f t="shared" si="468"/>
        <v>552.44444444444446</v>
      </c>
    </row>
    <row r="4267" spans="2:27" s="219" customFormat="1" ht="13.5" hidden="1">
      <c r="B4267" s="232" t="s">
        <v>1110</v>
      </c>
      <c r="C4267" s="232" t="s">
        <v>840</v>
      </c>
      <c r="D4267" s="232" t="s">
        <v>969</v>
      </c>
      <c r="E4267" s="232" t="s">
        <v>988</v>
      </c>
      <c r="F4267" s="232">
        <v>8</v>
      </c>
      <c r="G4267" s="232" t="s">
        <v>1351</v>
      </c>
      <c r="H4267" s="233">
        <v>2.5819999999999999</v>
      </c>
      <c r="I4267" s="233">
        <v>0</v>
      </c>
      <c r="J4267" s="233">
        <v>2.391</v>
      </c>
      <c r="K4267" s="234">
        <v>10087</v>
      </c>
      <c r="L4267" s="233">
        <v>1.1519999999999999</v>
      </c>
      <c r="M4267" s="234">
        <v>20083</v>
      </c>
      <c r="N4267" s="233">
        <v>0</v>
      </c>
      <c r="O4267" s="233">
        <v>0</v>
      </c>
      <c r="P4267" s="233">
        <v>0</v>
      </c>
      <c r="Q4267" s="234">
        <v>28133</v>
      </c>
      <c r="R4267" s="233">
        <v>1.071</v>
      </c>
      <c r="S4267" s="234">
        <v>55703</v>
      </c>
      <c r="T4267" s="233">
        <v>0</v>
      </c>
      <c r="U4267" s="235">
        <f t="shared" si="462"/>
        <v>1884.86</v>
      </c>
      <c r="V4267" s="227">
        <f t="shared" si="463"/>
        <v>1745.43</v>
      </c>
      <c r="W4267" s="227">
        <f t="shared" si="464"/>
        <v>1681.5433333333333</v>
      </c>
      <c r="X4267" s="227">
        <f t="shared" si="467"/>
        <v>1673.5833333333333</v>
      </c>
      <c r="Y4267" s="227">
        <f t="shared" si="465"/>
        <v>0</v>
      </c>
      <c r="Z4267" s="227">
        <f t="shared" si="466"/>
        <v>1563.3022222222221</v>
      </c>
      <c r="AA4267" s="227">
        <f t="shared" si="468"/>
        <v>1547.3055555555557</v>
      </c>
    </row>
    <row r="4268" spans="2:27" s="219" customFormat="1" ht="13.5" hidden="1">
      <c r="B4268" s="232" t="s">
        <v>1110</v>
      </c>
      <c r="C4268" s="232" t="s">
        <v>841</v>
      </c>
      <c r="D4268" s="232" t="s">
        <v>969</v>
      </c>
      <c r="E4268" s="232" t="s">
        <v>988</v>
      </c>
      <c r="F4268" s="232">
        <v>16</v>
      </c>
      <c r="G4268" s="232" t="s">
        <v>1352</v>
      </c>
      <c r="H4268" s="233">
        <v>5.1639999999999997</v>
      </c>
      <c r="I4268" s="233">
        <v>0</v>
      </c>
      <c r="J4268" s="233">
        <v>4.7839999999999998</v>
      </c>
      <c r="K4268" s="234">
        <v>20179</v>
      </c>
      <c r="L4268" s="233">
        <v>2.3039999999999998</v>
      </c>
      <c r="M4268" s="234">
        <v>40175</v>
      </c>
      <c r="N4268" s="233">
        <v>0</v>
      </c>
      <c r="O4268" s="233">
        <v>0</v>
      </c>
      <c r="P4268" s="233">
        <v>0</v>
      </c>
      <c r="Q4268" s="234">
        <v>56265</v>
      </c>
      <c r="R4268" s="233">
        <v>2.141</v>
      </c>
      <c r="S4268" s="234">
        <v>111405</v>
      </c>
      <c r="T4268" s="233">
        <v>0</v>
      </c>
      <c r="U4268" s="235">
        <f t="shared" si="462"/>
        <v>3769.72</v>
      </c>
      <c r="V4268" s="227">
        <f t="shared" si="463"/>
        <v>3492.3199999999997</v>
      </c>
      <c r="W4268" s="227">
        <f t="shared" si="464"/>
        <v>3363.5033333333331</v>
      </c>
      <c r="X4268" s="227">
        <f t="shared" si="467"/>
        <v>3347.9166666666665</v>
      </c>
      <c r="Y4268" s="227">
        <f t="shared" si="465"/>
        <v>0</v>
      </c>
      <c r="Z4268" s="227">
        <f t="shared" si="466"/>
        <v>3125.8466666666668</v>
      </c>
      <c r="AA4268" s="227">
        <f t="shared" si="468"/>
        <v>3094.5833333333335</v>
      </c>
    </row>
    <row r="4269" spans="2:27" s="219" customFormat="1" ht="13.5" hidden="1">
      <c r="B4269" s="232" t="s">
        <v>1110</v>
      </c>
      <c r="C4269" s="232" t="s">
        <v>842</v>
      </c>
      <c r="D4269" s="232" t="s">
        <v>969</v>
      </c>
      <c r="E4269" s="232" t="s">
        <v>988</v>
      </c>
      <c r="F4269" s="232">
        <v>32</v>
      </c>
      <c r="G4269" s="232" t="s">
        <v>1353</v>
      </c>
      <c r="H4269" s="233">
        <v>10.327999999999999</v>
      </c>
      <c r="I4269" s="233">
        <v>0</v>
      </c>
      <c r="J4269" s="233">
        <v>9.5670000000000002</v>
      </c>
      <c r="K4269" s="234">
        <v>40357</v>
      </c>
      <c r="L4269" s="233">
        <v>4.6070000000000002</v>
      </c>
      <c r="M4269" s="234">
        <v>80351</v>
      </c>
      <c r="N4269" s="233">
        <v>0</v>
      </c>
      <c r="O4269" s="233">
        <v>0</v>
      </c>
      <c r="P4269" s="233">
        <v>0</v>
      </c>
      <c r="Q4269" s="234">
        <v>112518</v>
      </c>
      <c r="R4269" s="233">
        <v>4.282</v>
      </c>
      <c r="S4269" s="234">
        <v>222786</v>
      </c>
      <c r="T4269" s="233">
        <v>0</v>
      </c>
      <c r="U4269" s="235">
        <f t="shared" si="462"/>
        <v>7539.44</v>
      </c>
      <c r="V4269" s="227">
        <f t="shared" si="463"/>
        <v>6983.91</v>
      </c>
      <c r="W4269" s="227">
        <f t="shared" si="464"/>
        <v>6726.1933333333336</v>
      </c>
      <c r="X4269" s="227">
        <f t="shared" si="467"/>
        <v>6695.916666666667</v>
      </c>
      <c r="Y4269" s="227">
        <f t="shared" si="465"/>
        <v>0</v>
      </c>
      <c r="Z4269" s="227">
        <f t="shared" si="466"/>
        <v>6251.3600000000006</v>
      </c>
      <c r="AA4269" s="227">
        <f t="shared" si="468"/>
        <v>6188.5</v>
      </c>
    </row>
    <row r="4270" spans="2:27" s="219" customFormat="1" ht="13.5" hidden="1">
      <c r="B4270" s="232" t="s">
        <v>1110</v>
      </c>
      <c r="C4270" s="232" t="s">
        <v>843</v>
      </c>
      <c r="D4270" s="232" t="s">
        <v>969</v>
      </c>
      <c r="E4270" s="232" t="s">
        <v>988</v>
      </c>
      <c r="F4270" s="232">
        <v>2</v>
      </c>
      <c r="G4270" s="232" t="s">
        <v>1363</v>
      </c>
      <c r="H4270" s="233">
        <v>1.0289999999999999</v>
      </c>
      <c r="I4270" s="233">
        <v>0</v>
      </c>
      <c r="J4270" s="233">
        <v>0.98099999999999998</v>
      </c>
      <c r="K4270" s="234">
        <v>4200</v>
      </c>
      <c r="L4270" s="233">
        <v>0.48</v>
      </c>
      <c r="M4270" s="234">
        <v>8378</v>
      </c>
      <c r="N4270" s="233">
        <v>0</v>
      </c>
      <c r="O4270" s="233">
        <v>0</v>
      </c>
      <c r="P4270" s="233">
        <v>0</v>
      </c>
      <c r="Q4270" s="234">
        <v>12076</v>
      </c>
      <c r="R4270" s="233">
        <v>0.46</v>
      </c>
      <c r="S4270" s="234">
        <v>24009</v>
      </c>
      <c r="T4270" s="233">
        <v>0</v>
      </c>
      <c r="U4270" s="235">
        <f t="shared" si="462"/>
        <v>751.17</v>
      </c>
      <c r="V4270" s="227">
        <f t="shared" si="463"/>
        <v>716.13</v>
      </c>
      <c r="W4270" s="227">
        <f t="shared" si="464"/>
        <v>700.4</v>
      </c>
      <c r="X4270" s="227">
        <f t="shared" si="467"/>
        <v>698.16666666666663</v>
      </c>
      <c r="Y4270" s="227">
        <f t="shared" si="465"/>
        <v>0</v>
      </c>
      <c r="Z4270" s="227">
        <f t="shared" si="466"/>
        <v>671.24444444444453</v>
      </c>
      <c r="AA4270" s="227">
        <f t="shared" si="468"/>
        <v>666.91666666666663</v>
      </c>
    </row>
    <row r="4271" spans="2:27" s="219" customFormat="1" ht="13.5" hidden="1">
      <c r="B4271" s="232" t="s">
        <v>1110</v>
      </c>
      <c r="C4271" s="232" t="s">
        <v>844</v>
      </c>
      <c r="D4271" s="232" t="s">
        <v>969</v>
      </c>
      <c r="E4271" s="232" t="s">
        <v>988</v>
      </c>
      <c r="F4271" s="232">
        <v>4</v>
      </c>
      <c r="G4271" s="232" t="s">
        <v>1354</v>
      </c>
      <c r="H4271" s="233">
        <v>1.2909999999999999</v>
      </c>
      <c r="I4271" s="233">
        <v>0</v>
      </c>
      <c r="J4271" s="233">
        <v>1.196</v>
      </c>
      <c r="K4271" s="234">
        <v>5046</v>
      </c>
      <c r="L4271" s="233">
        <v>0.57599999999999996</v>
      </c>
      <c r="M4271" s="234">
        <v>10046</v>
      </c>
      <c r="N4271" s="233">
        <v>0</v>
      </c>
      <c r="O4271" s="233">
        <v>0</v>
      </c>
      <c r="P4271" s="233">
        <v>0</v>
      </c>
      <c r="Q4271" s="234">
        <v>14060</v>
      </c>
      <c r="R4271" s="233">
        <v>0.53500000000000003</v>
      </c>
      <c r="S4271" s="234">
        <v>27839</v>
      </c>
      <c r="T4271" s="233">
        <v>0</v>
      </c>
      <c r="U4271" s="235">
        <f t="shared" si="462"/>
        <v>942.43</v>
      </c>
      <c r="V4271" s="227">
        <f t="shared" si="463"/>
        <v>873.07999999999993</v>
      </c>
      <c r="W4271" s="227">
        <f t="shared" si="464"/>
        <v>840.98</v>
      </c>
      <c r="X4271" s="227">
        <f t="shared" si="467"/>
        <v>837.16666666666663</v>
      </c>
      <c r="Y4271" s="227">
        <f t="shared" si="465"/>
        <v>0</v>
      </c>
      <c r="Z4271" s="227">
        <f t="shared" si="466"/>
        <v>781.10555555555561</v>
      </c>
      <c r="AA4271" s="227">
        <f t="shared" si="468"/>
        <v>773.30555555555554</v>
      </c>
    </row>
    <row r="4272" spans="2:27" s="219" customFormat="1" ht="13.5" hidden="1">
      <c r="B4272" s="232" t="s">
        <v>1110</v>
      </c>
      <c r="C4272" s="232" t="s">
        <v>845</v>
      </c>
      <c r="D4272" s="232" t="s">
        <v>969</v>
      </c>
      <c r="E4272" s="232" t="s">
        <v>988</v>
      </c>
      <c r="F4272" s="232">
        <v>64</v>
      </c>
      <c r="G4272" s="232" t="s">
        <v>1355</v>
      </c>
      <c r="H4272" s="233">
        <v>15.744</v>
      </c>
      <c r="I4272" s="233">
        <v>0</v>
      </c>
      <c r="J4272" s="233">
        <v>13.849600000000001</v>
      </c>
      <c r="K4272" s="234">
        <v>59988</v>
      </c>
      <c r="L4272" s="233">
        <v>6.8479999999999999</v>
      </c>
      <c r="M4272" s="234">
        <v>119439</v>
      </c>
      <c r="N4272" s="233">
        <v>0</v>
      </c>
      <c r="O4272" s="233">
        <v>0</v>
      </c>
      <c r="P4272" s="233">
        <v>12.835800000000001</v>
      </c>
      <c r="Q4272" s="234">
        <v>166510</v>
      </c>
      <c r="R4272" s="233">
        <v>6.3360000000000003</v>
      </c>
      <c r="S4272" s="234">
        <v>329791</v>
      </c>
      <c r="T4272" s="233">
        <v>0</v>
      </c>
      <c r="U4272" s="235">
        <f t="shared" si="462"/>
        <v>11493.119999999999</v>
      </c>
      <c r="V4272" s="227">
        <f t="shared" si="463"/>
        <v>10110.208000000001</v>
      </c>
      <c r="W4272" s="227">
        <f t="shared" si="464"/>
        <v>9998.0400000000009</v>
      </c>
      <c r="X4272" s="227">
        <f t="shared" si="467"/>
        <v>9953.25</v>
      </c>
      <c r="Y4272" s="227">
        <f t="shared" si="465"/>
        <v>9370.134</v>
      </c>
      <c r="Z4272" s="227">
        <f t="shared" si="466"/>
        <v>9250.557777777778</v>
      </c>
      <c r="AA4272" s="227">
        <f t="shared" si="468"/>
        <v>9160.8611111111113</v>
      </c>
    </row>
    <row r="4273" spans="2:27" s="219" customFormat="1" ht="13.5" hidden="1">
      <c r="B4273" s="232" t="s">
        <v>1110</v>
      </c>
      <c r="C4273" s="232" t="s">
        <v>846</v>
      </c>
      <c r="D4273" s="232" t="s">
        <v>969</v>
      </c>
      <c r="E4273" s="232" t="s">
        <v>988</v>
      </c>
      <c r="F4273" s="232">
        <v>8</v>
      </c>
      <c r="G4273" s="232" t="s">
        <v>1351</v>
      </c>
      <c r="H4273" s="233">
        <v>1.968</v>
      </c>
      <c r="I4273" s="233">
        <v>0</v>
      </c>
      <c r="J4273" s="233">
        <v>1.7312000000000001</v>
      </c>
      <c r="K4273" s="234">
        <v>7499</v>
      </c>
      <c r="L4273" s="233">
        <v>0.85599999999999998</v>
      </c>
      <c r="M4273" s="234">
        <v>14930</v>
      </c>
      <c r="N4273" s="233">
        <v>0</v>
      </c>
      <c r="O4273" s="233">
        <v>0</v>
      </c>
      <c r="P4273" s="233">
        <v>1.6045</v>
      </c>
      <c r="Q4273" s="234">
        <v>20814</v>
      </c>
      <c r="R4273" s="233">
        <v>0.79200000000000004</v>
      </c>
      <c r="S4273" s="234">
        <v>41224</v>
      </c>
      <c r="T4273" s="233">
        <v>0</v>
      </c>
      <c r="U4273" s="235">
        <f t="shared" si="462"/>
        <v>1436.6399999999999</v>
      </c>
      <c r="V4273" s="227">
        <f t="shared" si="463"/>
        <v>1263.7760000000001</v>
      </c>
      <c r="W4273" s="227">
        <f t="shared" si="464"/>
        <v>1249.7966666666666</v>
      </c>
      <c r="X4273" s="227">
        <f t="shared" si="467"/>
        <v>1244.1666666666667</v>
      </c>
      <c r="Y4273" s="227">
        <f t="shared" si="465"/>
        <v>1171.2850000000001</v>
      </c>
      <c r="Z4273" s="227">
        <f t="shared" si="466"/>
        <v>1156.3266666666668</v>
      </c>
      <c r="AA4273" s="227">
        <f t="shared" si="468"/>
        <v>1145.1111111111111</v>
      </c>
    </row>
    <row r="4274" spans="2:27" s="219" customFormat="1" ht="13.5" hidden="1">
      <c r="B4274" s="232" t="s">
        <v>1110</v>
      </c>
      <c r="C4274" s="232" t="s">
        <v>847</v>
      </c>
      <c r="D4274" s="232" t="s">
        <v>969</v>
      </c>
      <c r="E4274" s="232" t="s">
        <v>988</v>
      </c>
      <c r="F4274" s="232">
        <v>16</v>
      </c>
      <c r="G4274" s="232" t="s">
        <v>1352</v>
      </c>
      <c r="H4274" s="233">
        <v>3.9359999999999999</v>
      </c>
      <c r="I4274" s="233">
        <v>0</v>
      </c>
      <c r="J4274" s="233">
        <v>3.4624000000000001</v>
      </c>
      <c r="K4274" s="234">
        <v>14997</v>
      </c>
      <c r="L4274" s="233">
        <v>1.712</v>
      </c>
      <c r="M4274" s="234">
        <v>29860</v>
      </c>
      <c r="N4274" s="233">
        <v>0</v>
      </c>
      <c r="O4274" s="233">
        <v>0</v>
      </c>
      <c r="P4274" s="233">
        <v>3.2090000000000001</v>
      </c>
      <c r="Q4274" s="234">
        <v>41628</v>
      </c>
      <c r="R4274" s="233">
        <v>1.5840000000000001</v>
      </c>
      <c r="S4274" s="234">
        <v>82448</v>
      </c>
      <c r="T4274" s="233">
        <v>0</v>
      </c>
      <c r="U4274" s="235">
        <f t="shared" si="462"/>
        <v>2873.2799999999997</v>
      </c>
      <c r="V4274" s="227">
        <f t="shared" si="463"/>
        <v>2527.5520000000001</v>
      </c>
      <c r="W4274" s="227">
        <f t="shared" si="464"/>
        <v>2499.5100000000002</v>
      </c>
      <c r="X4274" s="227">
        <f t="shared" si="467"/>
        <v>2488.3333333333335</v>
      </c>
      <c r="Y4274" s="227">
        <f t="shared" si="465"/>
        <v>2342.5700000000002</v>
      </c>
      <c r="Z4274" s="227">
        <f t="shared" si="466"/>
        <v>2312.6533333333336</v>
      </c>
      <c r="AA4274" s="227">
        <f t="shared" si="468"/>
        <v>2290.2222222222222</v>
      </c>
    </row>
    <row r="4275" spans="2:27" s="219" customFormat="1" ht="13.5" hidden="1">
      <c r="B4275" s="232" t="s">
        <v>1110</v>
      </c>
      <c r="C4275" s="232" t="s">
        <v>848</v>
      </c>
      <c r="D4275" s="232" t="s">
        <v>969</v>
      </c>
      <c r="E4275" s="232" t="s">
        <v>988</v>
      </c>
      <c r="F4275" s="232">
        <v>32</v>
      </c>
      <c r="G4275" s="232" t="s">
        <v>1353</v>
      </c>
      <c r="H4275" s="233">
        <v>7.8719999999999999</v>
      </c>
      <c r="I4275" s="233">
        <v>0</v>
      </c>
      <c r="J4275" s="233">
        <v>6.9248000000000003</v>
      </c>
      <c r="K4275" s="234">
        <v>29994</v>
      </c>
      <c r="L4275" s="233">
        <v>3.4239999999999999</v>
      </c>
      <c r="M4275" s="234">
        <v>59719</v>
      </c>
      <c r="N4275" s="233">
        <v>0</v>
      </c>
      <c r="O4275" s="233">
        <v>0</v>
      </c>
      <c r="P4275" s="233">
        <v>6.4179000000000004</v>
      </c>
      <c r="Q4275" s="234">
        <v>83255</v>
      </c>
      <c r="R4275" s="233">
        <v>3.1680000000000001</v>
      </c>
      <c r="S4275" s="234">
        <v>164895</v>
      </c>
      <c r="T4275" s="233">
        <v>0</v>
      </c>
      <c r="U4275" s="235">
        <f t="shared" si="462"/>
        <v>5746.5599999999995</v>
      </c>
      <c r="V4275" s="227">
        <f t="shared" si="463"/>
        <v>5055.1040000000003</v>
      </c>
      <c r="W4275" s="227">
        <f t="shared" si="464"/>
        <v>4999.0200000000004</v>
      </c>
      <c r="X4275" s="227">
        <f t="shared" si="467"/>
        <v>4976.583333333333</v>
      </c>
      <c r="Y4275" s="227">
        <f t="shared" si="465"/>
        <v>4685.067</v>
      </c>
      <c r="Z4275" s="227">
        <f t="shared" si="466"/>
        <v>4625.278888888889</v>
      </c>
      <c r="AA4275" s="227">
        <f t="shared" si="468"/>
        <v>4580.416666666667</v>
      </c>
    </row>
    <row r="4276" spans="2:27" s="219" customFormat="1" ht="13.5" hidden="1">
      <c r="B4276" s="232" t="s">
        <v>1110</v>
      </c>
      <c r="C4276" s="232" t="s">
        <v>849</v>
      </c>
      <c r="D4276" s="232" t="s">
        <v>969</v>
      </c>
      <c r="E4276" s="232" t="s">
        <v>988</v>
      </c>
      <c r="F4276" s="232">
        <v>2</v>
      </c>
      <c r="G4276" s="232" t="s">
        <v>1363</v>
      </c>
      <c r="H4276" s="233">
        <v>0.73199999999999998</v>
      </c>
      <c r="I4276" s="233">
        <v>0</v>
      </c>
      <c r="J4276" s="233">
        <v>0.67279999999999995</v>
      </c>
      <c r="K4276" s="234">
        <v>2926</v>
      </c>
      <c r="L4276" s="233">
        <v>0.33400000000000002</v>
      </c>
      <c r="M4276" s="234">
        <v>5835</v>
      </c>
      <c r="N4276" s="233">
        <v>0</v>
      </c>
      <c r="O4276" s="233">
        <v>0</v>
      </c>
      <c r="P4276" s="233">
        <v>0.6411</v>
      </c>
      <c r="Q4276" s="234">
        <v>8357</v>
      </c>
      <c r="R4276" s="233">
        <v>0.318</v>
      </c>
      <c r="S4276" s="234">
        <v>16613</v>
      </c>
      <c r="T4276" s="233">
        <v>0</v>
      </c>
      <c r="U4276" s="235">
        <f t="shared" si="462"/>
        <v>534.36</v>
      </c>
      <c r="V4276" s="227">
        <f t="shared" si="463"/>
        <v>491.14399999999995</v>
      </c>
      <c r="W4276" s="227">
        <f t="shared" si="464"/>
        <v>487.65333333333336</v>
      </c>
      <c r="X4276" s="227">
        <f t="shared" si="467"/>
        <v>486.25</v>
      </c>
      <c r="Y4276" s="227">
        <f t="shared" si="465"/>
        <v>468.00299999999999</v>
      </c>
      <c r="Z4276" s="227">
        <f t="shared" si="466"/>
        <v>464.2788888888889</v>
      </c>
      <c r="AA4276" s="227">
        <f t="shared" si="468"/>
        <v>461.47222222222223</v>
      </c>
    </row>
    <row r="4277" spans="2:27" s="219" customFormat="1" ht="13.5" hidden="1">
      <c r="B4277" s="232" t="s">
        <v>1110</v>
      </c>
      <c r="C4277" s="232" t="s">
        <v>850</v>
      </c>
      <c r="D4277" s="232" t="s">
        <v>969</v>
      </c>
      <c r="E4277" s="232" t="s">
        <v>988</v>
      </c>
      <c r="F4277" s="232">
        <v>4</v>
      </c>
      <c r="G4277" s="232" t="s">
        <v>1354</v>
      </c>
      <c r="H4277" s="233">
        <v>0.98399999999999999</v>
      </c>
      <c r="I4277" s="233">
        <v>0</v>
      </c>
      <c r="J4277" s="233">
        <v>0.86560000000000004</v>
      </c>
      <c r="K4277" s="234">
        <v>3749</v>
      </c>
      <c r="L4277" s="233">
        <v>0.42799999999999999</v>
      </c>
      <c r="M4277" s="234">
        <v>7465</v>
      </c>
      <c r="N4277" s="233">
        <v>0</v>
      </c>
      <c r="O4277" s="233">
        <v>0</v>
      </c>
      <c r="P4277" s="233">
        <v>0.80220000000000002</v>
      </c>
      <c r="Q4277" s="234">
        <v>10407</v>
      </c>
      <c r="R4277" s="233">
        <v>0.39600000000000002</v>
      </c>
      <c r="S4277" s="234">
        <v>20612</v>
      </c>
      <c r="T4277" s="233">
        <v>0</v>
      </c>
      <c r="U4277" s="235">
        <f t="shared" si="462"/>
        <v>718.31999999999994</v>
      </c>
      <c r="V4277" s="227">
        <f t="shared" si="463"/>
        <v>631.88800000000003</v>
      </c>
      <c r="W4277" s="227">
        <f t="shared" si="464"/>
        <v>624.85666666666668</v>
      </c>
      <c r="X4277" s="227">
        <f t="shared" si="467"/>
        <v>622.08333333333337</v>
      </c>
      <c r="Y4277" s="227">
        <f t="shared" si="465"/>
        <v>585.60599999999999</v>
      </c>
      <c r="Z4277" s="227">
        <f t="shared" si="466"/>
        <v>578.16333333333341</v>
      </c>
      <c r="AA4277" s="227">
        <f t="shared" si="468"/>
        <v>572.55555555555554</v>
      </c>
    </row>
    <row r="4278" spans="2:27" s="219" customFormat="1" ht="13.5" hidden="1">
      <c r="B4278" s="232" t="s">
        <v>1110</v>
      </c>
      <c r="C4278" s="232" t="s">
        <v>851</v>
      </c>
      <c r="D4278" s="232" t="s">
        <v>969</v>
      </c>
      <c r="E4278" s="232" t="s">
        <v>988</v>
      </c>
      <c r="F4278" s="232">
        <v>48</v>
      </c>
      <c r="G4278" s="232" t="s">
        <v>1356</v>
      </c>
      <c r="H4278" s="233">
        <v>11.616</v>
      </c>
      <c r="I4278" s="233">
        <v>0</v>
      </c>
      <c r="J4278" s="233">
        <v>10.266</v>
      </c>
      <c r="K4278" s="234">
        <v>44487</v>
      </c>
      <c r="L4278" s="233">
        <v>5.0780000000000003</v>
      </c>
      <c r="M4278" s="234">
        <v>88590</v>
      </c>
      <c r="N4278" s="233">
        <v>0</v>
      </c>
      <c r="O4278" s="233">
        <v>0</v>
      </c>
      <c r="P4278" s="233">
        <v>9.5440000000000005</v>
      </c>
      <c r="Q4278" s="234">
        <v>123873</v>
      </c>
      <c r="R4278" s="233">
        <v>4.7140000000000004</v>
      </c>
      <c r="S4278" s="234">
        <v>245446</v>
      </c>
      <c r="T4278" s="233">
        <v>0</v>
      </c>
      <c r="U4278" s="235">
        <f t="shared" si="462"/>
        <v>8479.68</v>
      </c>
      <c r="V4278" s="227">
        <f t="shared" si="463"/>
        <v>7494.18</v>
      </c>
      <c r="W4278" s="227">
        <f t="shared" si="464"/>
        <v>7414.1900000000005</v>
      </c>
      <c r="X4278" s="227">
        <f t="shared" si="467"/>
        <v>7382.5</v>
      </c>
      <c r="Y4278" s="227">
        <f t="shared" si="465"/>
        <v>6967.1200000000008</v>
      </c>
      <c r="Z4278" s="227">
        <f t="shared" si="466"/>
        <v>6882.1366666666672</v>
      </c>
      <c r="AA4278" s="227">
        <f t="shared" si="468"/>
        <v>6817.9444444444443</v>
      </c>
    </row>
    <row r="4279" spans="2:27" s="219" customFormat="1" ht="13.5" hidden="1">
      <c r="B4279" s="232" t="s">
        <v>1110</v>
      </c>
      <c r="C4279" s="232" t="s">
        <v>852</v>
      </c>
      <c r="D4279" s="232" t="s">
        <v>969</v>
      </c>
      <c r="E4279" s="232" t="s">
        <v>988</v>
      </c>
      <c r="F4279" s="232">
        <v>64</v>
      </c>
      <c r="G4279" s="232" t="s">
        <v>1364</v>
      </c>
      <c r="H4279" s="233">
        <v>15.488</v>
      </c>
      <c r="I4279" s="233">
        <v>0</v>
      </c>
      <c r="J4279" s="233">
        <v>13.688000000000001</v>
      </c>
      <c r="K4279" s="234">
        <v>59316</v>
      </c>
      <c r="L4279" s="233">
        <v>6.7709999999999999</v>
      </c>
      <c r="M4279" s="234">
        <v>118120</v>
      </c>
      <c r="N4279" s="233">
        <v>0</v>
      </c>
      <c r="O4279" s="233">
        <v>0</v>
      </c>
      <c r="P4279" s="233">
        <v>12.725</v>
      </c>
      <c r="Q4279" s="234">
        <v>165165</v>
      </c>
      <c r="R4279" s="233">
        <v>6.2850000000000001</v>
      </c>
      <c r="S4279" s="234">
        <v>327261</v>
      </c>
      <c r="T4279" s="233">
        <v>0</v>
      </c>
      <c r="U4279" s="235">
        <f t="shared" si="462"/>
        <v>11306.24</v>
      </c>
      <c r="V4279" s="227">
        <f t="shared" si="463"/>
        <v>9992.24</v>
      </c>
      <c r="W4279" s="227">
        <f t="shared" si="464"/>
        <v>9885.83</v>
      </c>
      <c r="X4279" s="227">
        <f t="shared" si="467"/>
        <v>9843.3333333333339</v>
      </c>
      <c r="Y4279" s="227">
        <f t="shared" si="465"/>
        <v>9289.25</v>
      </c>
      <c r="Z4279" s="227">
        <f t="shared" si="466"/>
        <v>9175.9666666666672</v>
      </c>
      <c r="AA4279" s="227">
        <f t="shared" si="468"/>
        <v>9090.5833333333339</v>
      </c>
    </row>
    <row r="4280" spans="2:27" s="219" customFormat="1" ht="13.5" hidden="1">
      <c r="B4280" s="232" t="s">
        <v>1110</v>
      </c>
      <c r="C4280" s="232" t="s">
        <v>853</v>
      </c>
      <c r="D4280" s="232" t="s">
        <v>969</v>
      </c>
      <c r="E4280" s="232" t="s">
        <v>988</v>
      </c>
      <c r="F4280" s="232">
        <v>96</v>
      </c>
      <c r="G4280" s="232" t="s">
        <v>1365</v>
      </c>
      <c r="H4280" s="233">
        <v>23.231999999999999</v>
      </c>
      <c r="I4280" s="233">
        <v>0</v>
      </c>
      <c r="J4280" s="233">
        <v>20.532</v>
      </c>
      <c r="K4280" s="234">
        <v>88974</v>
      </c>
      <c r="L4280" s="233">
        <v>10.157</v>
      </c>
      <c r="M4280" s="234">
        <v>177180</v>
      </c>
      <c r="N4280" s="233">
        <v>0</v>
      </c>
      <c r="O4280" s="233">
        <v>0</v>
      </c>
      <c r="P4280" s="233">
        <v>19.088000000000001</v>
      </c>
      <c r="Q4280" s="234">
        <v>247747</v>
      </c>
      <c r="R4280" s="233">
        <v>9.4269999999999996</v>
      </c>
      <c r="S4280" s="234">
        <v>490892</v>
      </c>
      <c r="T4280" s="233">
        <v>0</v>
      </c>
      <c r="U4280" s="235">
        <f t="shared" si="462"/>
        <v>16959.36</v>
      </c>
      <c r="V4280" s="227">
        <f t="shared" si="463"/>
        <v>14988.36</v>
      </c>
      <c r="W4280" s="227">
        <f t="shared" si="464"/>
        <v>14829.11</v>
      </c>
      <c r="X4280" s="227">
        <f t="shared" si="467"/>
        <v>14765</v>
      </c>
      <c r="Y4280" s="227">
        <f t="shared" si="465"/>
        <v>13934.240000000002</v>
      </c>
      <c r="Z4280" s="227">
        <f t="shared" si="466"/>
        <v>13763.571111111112</v>
      </c>
      <c r="AA4280" s="227">
        <f t="shared" si="468"/>
        <v>13635.888888888889</v>
      </c>
    </row>
    <row r="4281" spans="2:27" s="219" customFormat="1" ht="13.5" hidden="1">
      <c r="B4281" s="232" t="s">
        <v>1110</v>
      </c>
      <c r="C4281" s="232" t="s">
        <v>854</v>
      </c>
      <c r="D4281" s="232" t="s">
        <v>969</v>
      </c>
      <c r="E4281" s="232" t="s">
        <v>988</v>
      </c>
      <c r="F4281" s="232">
        <v>8</v>
      </c>
      <c r="G4281" s="232" t="s">
        <v>1317</v>
      </c>
      <c r="H4281" s="233">
        <v>1.9359999999999999</v>
      </c>
      <c r="I4281" s="233">
        <v>0</v>
      </c>
      <c r="J4281" s="233">
        <v>1.7110000000000001</v>
      </c>
      <c r="K4281" s="234">
        <v>7414</v>
      </c>
      <c r="L4281" s="233">
        <v>0.84599999999999997</v>
      </c>
      <c r="M4281" s="234">
        <v>14765</v>
      </c>
      <c r="N4281" s="233">
        <v>0</v>
      </c>
      <c r="O4281" s="233">
        <v>0</v>
      </c>
      <c r="P4281" s="233">
        <v>1.591</v>
      </c>
      <c r="Q4281" s="234">
        <v>20646</v>
      </c>
      <c r="R4281" s="233">
        <v>0.78600000000000003</v>
      </c>
      <c r="S4281" s="234">
        <v>40908</v>
      </c>
      <c r="T4281" s="233">
        <v>0</v>
      </c>
      <c r="U4281" s="235">
        <f t="shared" si="462"/>
        <v>1413.28</v>
      </c>
      <c r="V4281" s="227">
        <f t="shared" si="463"/>
        <v>1249.03</v>
      </c>
      <c r="W4281" s="227">
        <f t="shared" si="464"/>
        <v>1235.4133333333334</v>
      </c>
      <c r="X4281" s="227">
        <f t="shared" si="467"/>
        <v>1230.4166666666667</v>
      </c>
      <c r="Y4281" s="227">
        <f t="shared" si="465"/>
        <v>1161.43</v>
      </c>
      <c r="Z4281" s="227">
        <f t="shared" si="466"/>
        <v>1147.28</v>
      </c>
      <c r="AA4281" s="227">
        <f t="shared" si="468"/>
        <v>1136.3333333333333</v>
      </c>
    </row>
    <row r="4282" spans="2:27" s="219" customFormat="1" ht="13.5" hidden="1">
      <c r="B4282" s="232" t="s">
        <v>1110</v>
      </c>
      <c r="C4282" s="232" t="s">
        <v>855</v>
      </c>
      <c r="D4282" s="232" t="s">
        <v>969</v>
      </c>
      <c r="E4282" s="232" t="s">
        <v>988</v>
      </c>
      <c r="F4282" s="232">
        <v>16</v>
      </c>
      <c r="G4282" s="232" t="s">
        <v>1316</v>
      </c>
      <c r="H4282" s="233">
        <v>3.8719999999999999</v>
      </c>
      <c r="I4282" s="233">
        <v>0</v>
      </c>
      <c r="J4282" s="233">
        <v>3.4220000000000002</v>
      </c>
      <c r="K4282" s="234">
        <v>14829</v>
      </c>
      <c r="L4282" s="233">
        <v>1.6930000000000001</v>
      </c>
      <c r="M4282" s="234">
        <v>29530</v>
      </c>
      <c r="N4282" s="233">
        <v>0</v>
      </c>
      <c r="O4282" s="233">
        <v>0</v>
      </c>
      <c r="P4282" s="233">
        <v>3.181</v>
      </c>
      <c r="Q4282" s="234">
        <v>41291</v>
      </c>
      <c r="R4282" s="233">
        <v>1.571</v>
      </c>
      <c r="S4282" s="234">
        <v>81815</v>
      </c>
      <c r="T4282" s="233">
        <v>0</v>
      </c>
      <c r="U4282" s="235">
        <f t="shared" si="462"/>
        <v>2826.56</v>
      </c>
      <c r="V4282" s="227">
        <f t="shared" si="463"/>
        <v>2498.06</v>
      </c>
      <c r="W4282" s="227">
        <f t="shared" si="464"/>
        <v>2471.6400000000003</v>
      </c>
      <c r="X4282" s="227">
        <f t="shared" si="467"/>
        <v>2460.8333333333335</v>
      </c>
      <c r="Y4282" s="227">
        <f t="shared" si="465"/>
        <v>2322.13</v>
      </c>
      <c r="Z4282" s="227">
        <f t="shared" si="466"/>
        <v>2293.8022222222221</v>
      </c>
      <c r="AA4282" s="227">
        <f t="shared" si="468"/>
        <v>2272.6388888888887</v>
      </c>
    </row>
    <row r="4283" spans="2:27" s="219" customFormat="1" ht="13.5" hidden="1">
      <c r="B4283" s="232" t="s">
        <v>1110</v>
      </c>
      <c r="C4283" s="232" t="s">
        <v>856</v>
      </c>
      <c r="D4283" s="232" t="s">
        <v>969</v>
      </c>
      <c r="E4283" s="232" t="s">
        <v>988</v>
      </c>
      <c r="F4283" s="232">
        <v>32</v>
      </c>
      <c r="G4283" s="232" t="s">
        <v>1345</v>
      </c>
      <c r="H4283" s="233">
        <v>7.7439999999999998</v>
      </c>
      <c r="I4283" s="233">
        <v>0</v>
      </c>
      <c r="J4283" s="233">
        <v>6.8440000000000003</v>
      </c>
      <c r="K4283" s="234">
        <v>29658</v>
      </c>
      <c r="L4283" s="233">
        <v>3.3860000000000001</v>
      </c>
      <c r="M4283" s="234">
        <v>59060</v>
      </c>
      <c r="N4283" s="233">
        <v>0</v>
      </c>
      <c r="O4283" s="233">
        <v>0</v>
      </c>
      <c r="P4283" s="233">
        <v>6.3630000000000004</v>
      </c>
      <c r="Q4283" s="234">
        <v>82582</v>
      </c>
      <c r="R4283" s="233">
        <v>3.1419999999999999</v>
      </c>
      <c r="S4283" s="234">
        <v>163631</v>
      </c>
      <c r="T4283" s="233">
        <v>0</v>
      </c>
      <c r="U4283" s="235">
        <f t="shared" si="462"/>
        <v>5653.12</v>
      </c>
      <c r="V4283" s="227">
        <f t="shared" si="463"/>
        <v>4996.12</v>
      </c>
      <c r="W4283" s="227">
        <f t="shared" si="464"/>
        <v>4943.2800000000007</v>
      </c>
      <c r="X4283" s="227">
        <f t="shared" si="467"/>
        <v>4921.666666666667</v>
      </c>
      <c r="Y4283" s="227">
        <f t="shared" si="465"/>
        <v>4644.9900000000007</v>
      </c>
      <c r="Z4283" s="227">
        <f t="shared" si="466"/>
        <v>4587.6044444444442</v>
      </c>
      <c r="AA4283" s="227">
        <f t="shared" si="468"/>
        <v>4545.3055555555557</v>
      </c>
    </row>
    <row r="4284" spans="2:27" s="219" customFormat="1" ht="13.5" hidden="1">
      <c r="B4284" s="232" t="s">
        <v>1110</v>
      </c>
      <c r="C4284" s="232" t="s">
        <v>857</v>
      </c>
      <c r="D4284" s="232" t="s">
        <v>969</v>
      </c>
      <c r="E4284" s="232" t="s">
        <v>988</v>
      </c>
      <c r="F4284" s="232">
        <v>2</v>
      </c>
      <c r="G4284" s="232" t="s">
        <v>1311</v>
      </c>
      <c r="H4284" s="233">
        <v>0.72399999999999998</v>
      </c>
      <c r="I4284" s="233">
        <v>0</v>
      </c>
      <c r="J4284" s="233">
        <v>0.66800000000000004</v>
      </c>
      <c r="K4284" s="234">
        <v>2905</v>
      </c>
      <c r="L4284" s="233">
        <v>0.33200000000000002</v>
      </c>
      <c r="M4284" s="234">
        <v>5794</v>
      </c>
      <c r="N4284" s="233">
        <v>0</v>
      </c>
      <c r="O4284" s="233">
        <v>0</v>
      </c>
      <c r="P4284" s="233">
        <v>0.63800000000000001</v>
      </c>
      <c r="Q4284" s="234">
        <v>8315</v>
      </c>
      <c r="R4284" s="233">
        <v>0.316</v>
      </c>
      <c r="S4284" s="234">
        <v>16534</v>
      </c>
      <c r="T4284" s="233">
        <v>0</v>
      </c>
      <c r="U4284" s="235">
        <f t="shared" si="462"/>
        <v>528.52</v>
      </c>
      <c r="V4284" s="227">
        <f t="shared" si="463"/>
        <v>487.64000000000004</v>
      </c>
      <c r="W4284" s="227">
        <f t="shared" si="464"/>
        <v>484.44333333333338</v>
      </c>
      <c r="X4284" s="227">
        <f t="shared" si="467"/>
        <v>482.83333333333331</v>
      </c>
      <c r="Y4284" s="227">
        <f t="shared" si="465"/>
        <v>465.74</v>
      </c>
      <c r="Z4284" s="227">
        <f t="shared" si="466"/>
        <v>461.65222222222224</v>
      </c>
      <c r="AA4284" s="227">
        <f t="shared" si="468"/>
        <v>459.27777777777777</v>
      </c>
    </row>
    <row r="4285" spans="2:27" s="219" customFormat="1" ht="13.5" hidden="1">
      <c r="B4285" s="232" t="s">
        <v>1110</v>
      </c>
      <c r="C4285" s="232" t="s">
        <v>858</v>
      </c>
      <c r="D4285" s="232" t="s">
        <v>969</v>
      </c>
      <c r="E4285" s="232" t="s">
        <v>988</v>
      </c>
      <c r="F4285" s="232">
        <v>96</v>
      </c>
      <c r="G4285" s="232" t="s">
        <v>1365</v>
      </c>
      <c r="H4285" s="233">
        <v>23.231999999999999</v>
      </c>
      <c r="I4285" s="233">
        <v>0</v>
      </c>
      <c r="J4285" s="233">
        <v>20.532</v>
      </c>
      <c r="K4285" s="234">
        <v>88974</v>
      </c>
      <c r="L4285" s="233">
        <v>10.157</v>
      </c>
      <c r="M4285" s="234">
        <v>177180</v>
      </c>
      <c r="N4285" s="233">
        <v>0</v>
      </c>
      <c r="O4285" s="233">
        <v>0</v>
      </c>
      <c r="P4285" s="233">
        <v>19.088000000000001</v>
      </c>
      <c r="Q4285" s="234">
        <v>247747</v>
      </c>
      <c r="R4285" s="233">
        <v>9.4269999999999996</v>
      </c>
      <c r="S4285" s="234">
        <v>490892</v>
      </c>
      <c r="T4285" s="233">
        <v>0</v>
      </c>
      <c r="U4285" s="235">
        <f t="shared" si="462"/>
        <v>16959.36</v>
      </c>
      <c r="V4285" s="227">
        <f t="shared" si="463"/>
        <v>14988.36</v>
      </c>
      <c r="W4285" s="227">
        <f t="shared" si="464"/>
        <v>14829.11</v>
      </c>
      <c r="X4285" s="227">
        <f t="shared" si="467"/>
        <v>14765</v>
      </c>
      <c r="Y4285" s="227">
        <f t="shared" si="465"/>
        <v>13934.240000000002</v>
      </c>
      <c r="Z4285" s="227">
        <f t="shared" si="466"/>
        <v>13763.571111111112</v>
      </c>
      <c r="AA4285" s="227">
        <f t="shared" si="468"/>
        <v>13635.888888888889</v>
      </c>
    </row>
    <row r="4286" spans="2:27" s="219" customFormat="1" ht="13.5" hidden="1">
      <c r="B4286" s="232" t="s">
        <v>1110</v>
      </c>
      <c r="C4286" s="232" t="s">
        <v>859</v>
      </c>
      <c r="D4286" s="232" t="s">
        <v>969</v>
      </c>
      <c r="E4286" s="232" t="s">
        <v>988</v>
      </c>
      <c r="F4286" s="232">
        <v>4</v>
      </c>
      <c r="G4286" s="232" t="s">
        <v>1312</v>
      </c>
      <c r="H4286" s="233">
        <v>0.96799999999999997</v>
      </c>
      <c r="I4286" s="233">
        <v>0</v>
      </c>
      <c r="J4286" s="233">
        <v>0.85599999999999998</v>
      </c>
      <c r="K4286" s="234">
        <v>3707</v>
      </c>
      <c r="L4286" s="233">
        <v>0.42299999999999999</v>
      </c>
      <c r="M4286" s="234">
        <v>7383</v>
      </c>
      <c r="N4286" s="233">
        <v>0</v>
      </c>
      <c r="O4286" s="233">
        <v>0</v>
      </c>
      <c r="P4286" s="233">
        <v>0.79500000000000004</v>
      </c>
      <c r="Q4286" s="234">
        <v>10323</v>
      </c>
      <c r="R4286" s="233">
        <v>0.39300000000000002</v>
      </c>
      <c r="S4286" s="234">
        <v>20454</v>
      </c>
      <c r="T4286" s="233">
        <v>0</v>
      </c>
      <c r="U4286" s="235">
        <f t="shared" si="462"/>
        <v>706.64</v>
      </c>
      <c r="V4286" s="227">
        <f t="shared" si="463"/>
        <v>624.88</v>
      </c>
      <c r="W4286" s="227">
        <f t="shared" si="464"/>
        <v>617.70666666666671</v>
      </c>
      <c r="X4286" s="227">
        <f t="shared" si="467"/>
        <v>615.25</v>
      </c>
      <c r="Y4286" s="227">
        <f t="shared" si="465"/>
        <v>580.35</v>
      </c>
      <c r="Z4286" s="227">
        <f t="shared" si="466"/>
        <v>573.64</v>
      </c>
      <c r="AA4286" s="227">
        <f t="shared" si="468"/>
        <v>568.16666666666663</v>
      </c>
    </row>
    <row r="4287" spans="2:27" s="219" customFormat="1" ht="13.5" hidden="1">
      <c r="B4287" s="232" t="s">
        <v>1110</v>
      </c>
      <c r="C4287" s="232" t="s">
        <v>860</v>
      </c>
      <c r="D4287" s="232" t="s">
        <v>969</v>
      </c>
      <c r="E4287" s="232" t="s">
        <v>988</v>
      </c>
      <c r="F4287" s="232">
        <v>48</v>
      </c>
      <c r="G4287" s="232" t="s">
        <v>1356</v>
      </c>
      <c r="H4287" s="233">
        <v>11.231999999999999</v>
      </c>
      <c r="I4287" s="233">
        <v>0</v>
      </c>
      <c r="J4287" s="233">
        <v>10.023999999999999</v>
      </c>
      <c r="K4287" s="234">
        <v>43478</v>
      </c>
      <c r="L4287" s="233">
        <v>4.9630000000000001</v>
      </c>
      <c r="M4287" s="234">
        <v>86612</v>
      </c>
      <c r="N4287" s="233">
        <v>0</v>
      </c>
      <c r="O4287" s="233">
        <v>0</v>
      </c>
      <c r="P4287" s="233">
        <v>9.3780000000000001</v>
      </c>
      <c r="Q4287" s="234">
        <v>121855</v>
      </c>
      <c r="R4287" s="233">
        <v>4.6369999999999996</v>
      </c>
      <c r="S4287" s="234">
        <v>241652</v>
      </c>
      <c r="T4287" s="233">
        <v>0</v>
      </c>
      <c r="U4287" s="235">
        <f t="shared" si="462"/>
        <v>8199.3599999999988</v>
      </c>
      <c r="V4287" s="227">
        <f t="shared" si="463"/>
        <v>7317.5199999999995</v>
      </c>
      <c r="W4287" s="227">
        <f t="shared" si="464"/>
        <v>7246.1566666666668</v>
      </c>
      <c r="X4287" s="227">
        <f t="shared" si="467"/>
        <v>7217.666666666667</v>
      </c>
      <c r="Y4287" s="227">
        <f t="shared" si="465"/>
        <v>6845.9400000000005</v>
      </c>
      <c r="Z4287" s="227">
        <f t="shared" si="466"/>
        <v>6769.8711111111115</v>
      </c>
      <c r="AA4287" s="227">
        <f t="shared" si="468"/>
        <v>6712.5555555555557</v>
      </c>
    </row>
    <row r="4288" spans="2:27" s="219" customFormat="1" ht="13.5" hidden="1">
      <c r="B4288" s="232" t="s">
        <v>1110</v>
      </c>
      <c r="C4288" s="232" t="s">
        <v>861</v>
      </c>
      <c r="D4288" s="232" t="s">
        <v>969</v>
      </c>
      <c r="E4288" s="232" t="s">
        <v>988</v>
      </c>
      <c r="F4288" s="232">
        <v>64</v>
      </c>
      <c r="G4288" s="232" t="s">
        <v>1364</v>
      </c>
      <c r="H4288" s="233">
        <v>14.976000000000001</v>
      </c>
      <c r="I4288" s="233">
        <v>0</v>
      </c>
      <c r="J4288" s="233">
        <v>13.366</v>
      </c>
      <c r="K4288" s="234">
        <v>57970</v>
      </c>
      <c r="L4288" s="233">
        <v>6.6180000000000003</v>
      </c>
      <c r="M4288" s="234">
        <v>115483</v>
      </c>
      <c r="N4288" s="233">
        <v>0</v>
      </c>
      <c r="O4288" s="233">
        <v>0</v>
      </c>
      <c r="P4288" s="233">
        <v>12.504</v>
      </c>
      <c r="Q4288" s="234">
        <v>162473</v>
      </c>
      <c r="R4288" s="233">
        <v>6.1820000000000004</v>
      </c>
      <c r="S4288" s="234">
        <v>322202</v>
      </c>
      <c r="T4288" s="233">
        <v>0</v>
      </c>
      <c r="U4288" s="235">
        <f t="shared" si="462"/>
        <v>10932.480000000001</v>
      </c>
      <c r="V4288" s="227">
        <f t="shared" si="463"/>
        <v>9757.18</v>
      </c>
      <c r="W4288" s="227">
        <f t="shared" si="464"/>
        <v>9661.9733333333334</v>
      </c>
      <c r="X4288" s="227">
        <f t="shared" si="467"/>
        <v>9623.5833333333339</v>
      </c>
      <c r="Y4288" s="227">
        <f t="shared" si="465"/>
        <v>9127.92</v>
      </c>
      <c r="Z4288" s="227">
        <f t="shared" si="466"/>
        <v>9025.9988888888893</v>
      </c>
      <c r="AA4288" s="227">
        <f t="shared" si="468"/>
        <v>8950.0555555555547</v>
      </c>
    </row>
    <row r="4289" spans="2:27" s="219" customFormat="1" ht="13.5" hidden="1">
      <c r="B4289" s="232" t="s">
        <v>1110</v>
      </c>
      <c r="C4289" s="232" t="s">
        <v>862</v>
      </c>
      <c r="D4289" s="232" t="s">
        <v>969</v>
      </c>
      <c r="E4289" s="232" t="s">
        <v>988</v>
      </c>
      <c r="F4289" s="232">
        <v>96</v>
      </c>
      <c r="G4289" s="232" t="s">
        <v>1365</v>
      </c>
      <c r="H4289" s="233">
        <v>22.463999999999999</v>
      </c>
      <c r="I4289" s="233">
        <v>0</v>
      </c>
      <c r="J4289" s="233">
        <v>20.048999999999999</v>
      </c>
      <c r="K4289" s="234">
        <v>86955</v>
      </c>
      <c r="L4289" s="233">
        <v>9.9260000000000002</v>
      </c>
      <c r="M4289" s="234">
        <v>173224</v>
      </c>
      <c r="N4289" s="233">
        <v>0</v>
      </c>
      <c r="O4289" s="233">
        <v>0</v>
      </c>
      <c r="P4289" s="233">
        <v>18.756</v>
      </c>
      <c r="Q4289" s="234">
        <v>243710</v>
      </c>
      <c r="R4289" s="233">
        <v>9.2739999999999991</v>
      </c>
      <c r="S4289" s="234">
        <v>483303</v>
      </c>
      <c r="T4289" s="233">
        <v>0</v>
      </c>
      <c r="U4289" s="235">
        <f t="shared" si="462"/>
        <v>16398.719999999998</v>
      </c>
      <c r="V4289" s="227">
        <f t="shared" si="463"/>
        <v>14635.77</v>
      </c>
      <c r="W4289" s="227">
        <f t="shared" si="464"/>
        <v>14492.23</v>
      </c>
      <c r="X4289" s="227">
        <f t="shared" si="467"/>
        <v>14435.333333333334</v>
      </c>
      <c r="Y4289" s="227">
        <f t="shared" si="465"/>
        <v>13691.880000000001</v>
      </c>
      <c r="Z4289" s="227">
        <f t="shared" si="466"/>
        <v>13539.742222222223</v>
      </c>
      <c r="AA4289" s="227">
        <f t="shared" si="468"/>
        <v>13425.083333333334</v>
      </c>
    </row>
    <row r="4290" spans="2:27" s="219" customFormat="1" ht="13.5" hidden="1">
      <c r="B4290" s="232" t="s">
        <v>1110</v>
      </c>
      <c r="C4290" s="232" t="s">
        <v>863</v>
      </c>
      <c r="D4290" s="232" t="s">
        <v>969</v>
      </c>
      <c r="E4290" s="232" t="s">
        <v>988</v>
      </c>
      <c r="F4290" s="232">
        <v>8</v>
      </c>
      <c r="G4290" s="232" t="s">
        <v>1317</v>
      </c>
      <c r="H4290" s="233">
        <v>1.8720000000000001</v>
      </c>
      <c r="I4290" s="233">
        <v>0</v>
      </c>
      <c r="J4290" s="233">
        <v>1.671</v>
      </c>
      <c r="K4290" s="234">
        <v>7246</v>
      </c>
      <c r="L4290" s="233">
        <v>0.82699999999999996</v>
      </c>
      <c r="M4290" s="234">
        <v>14435</v>
      </c>
      <c r="N4290" s="233">
        <v>0</v>
      </c>
      <c r="O4290" s="233">
        <v>0</v>
      </c>
      <c r="P4290" s="233">
        <v>1.5629999999999999</v>
      </c>
      <c r="Q4290" s="234">
        <v>20309</v>
      </c>
      <c r="R4290" s="233">
        <v>0.77300000000000002</v>
      </c>
      <c r="S4290" s="234">
        <v>40275</v>
      </c>
      <c r="T4290" s="233">
        <v>0</v>
      </c>
      <c r="U4290" s="235">
        <f t="shared" si="462"/>
        <v>1366.5600000000002</v>
      </c>
      <c r="V4290" s="227">
        <f t="shared" si="463"/>
        <v>1219.83</v>
      </c>
      <c r="W4290" s="227">
        <f t="shared" si="464"/>
        <v>1207.5433333333333</v>
      </c>
      <c r="X4290" s="227">
        <f t="shared" si="467"/>
        <v>1202.9166666666667</v>
      </c>
      <c r="Y4290" s="227">
        <f t="shared" si="465"/>
        <v>1140.99</v>
      </c>
      <c r="Z4290" s="227">
        <f t="shared" si="466"/>
        <v>1128.4288888888889</v>
      </c>
      <c r="AA4290" s="227">
        <f t="shared" si="468"/>
        <v>1118.75</v>
      </c>
    </row>
    <row r="4291" spans="2:27" s="219" customFormat="1" ht="13.5" hidden="1">
      <c r="B4291" s="232" t="s">
        <v>1110</v>
      </c>
      <c r="C4291" s="232" t="s">
        <v>864</v>
      </c>
      <c r="D4291" s="232" t="s">
        <v>969</v>
      </c>
      <c r="E4291" s="232" t="s">
        <v>988</v>
      </c>
      <c r="F4291" s="232">
        <v>16</v>
      </c>
      <c r="G4291" s="232" t="s">
        <v>1316</v>
      </c>
      <c r="H4291" s="233">
        <v>3.7440000000000002</v>
      </c>
      <c r="I4291" s="233">
        <v>0</v>
      </c>
      <c r="J4291" s="233">
        <v>3.3410000000000002</v>
      </c>
      <c r="K4291" s="234">
        <v>14493</v>
      </c>
      <c r="L4291" s="233">
        <v>1.6539999999999999</v>
      </c>
      <c r="M4291" s="234">
        <v>28871</v>
      </c>
      <c r="N4291" s="233">
        <v>0</v>
      </c>
      <c r="O4291" s="233">
        <v>0</v>
      </c>
      <c r="P4291" s="233">
        <v>3.1259999999999999</v>
      </c>
      <c r="Q4291" s="234">
        <v>40618</v>
      </c>
      <c r="R4291" s="233">
        <v>1.546</v>
      </c>
      <c r="S4291" s="234">
        <v>80551</v>
      </c>
      <c r="T4291" s="233">
        <v>0</v>
      </c>
      <c r="U4291" s="235">
        <f t="shared" si="462"/>
        <v>2733.1200000000003</v>
      </c>
      <c r="V4291" s="227">
        <f t="shared" si="463"/>
        <v>2438.9300000000003</v>
      </c>
      <c r="W4291" s="227">
        <f t="shared" si="464"/>
        <v>2415.17</v>
      </c>
      <c r="X4291" s="227">
        <f t="shared" si="467"/>
        <v>2405.9166666666665</v>
      </c>
      <c r="Y4291" s="227">
        <f t="shared" si="465"/>
        <v>2281.98</v>
      </c>
      <c r="Z4291" s="227">
        <f t="shared" si="466"/>
        <v>2256.8577777777778</v>
      </c>
      <c r="AA4291" s="227">
        <f t="shared" si="468"/>
        <v>2237.5277777777778</v>
      </c>
    </row>
    <row r="4292" spans="2:27" s="219" customFormat="1" ht="13.5" hidden="1">
      <c r="B4292" s="232" t="s">
        <v>1110</v>
      </c>
      <c r="C4292" s="232" t="s">
        <v>865</v>
      </c>
      <c r="D4292" s="232" t="s">
        <v>969</v>
      </c>
      <c r="E4292" s="232" t="s">
        <v>988</v>
      </c>
      <c r="F4292" s="232">
        <v>32</v>
      </c>
      <c r="G4292" s="232" t="s">
        <v>1345</v>
      </c>
      <c r="H4292" s="233">
        <v>7.4880000000000004</v>
      </c>
      <c r="I4292" s="233">
        <v>0</v>
      </c>
      <c r="J4292" s="233">
        <v>6.6829999999999998</v>
      </c>
      <c r="K4292" s="234">
        <v>28985</v>
      </c>
      <c r="L4292" s="233">
        <v>3.3090000000000002</v>
      </c>
      <c r="M4292" s="234">
        <v>57741</v>
      </c>
      <c r="N4292" s="233">
        <v>0</v>
      </c>
      <c r="O4292" s="233">
        <v>0</v>
      </c>
      <c r="P4292" s="233">
        <v>6.2519999999999998</v>
      </c>
      <c r="Q4292" s="234">
        <v>81237</v>
      </c>
      <c r="R4292" s="233">
        <v>3.0910000000000002</v>
      </c>
      <c r="S4292" s="234">
        <v>161101</v>
      </c>
      <c r="T4292" s="233">
        <v>0</v>
      </c>
      <c r="U4292" s="235">
        <f t="shared" ref="U4292:U4355" si="469">H4292*hour_M</f>
        <v>5466.2400000000007</v>
      </c>
      <c r="V4292" s="227">
        <f t="shared" ref="V4292:V4355" si="470">J4292*hour_M</f>
        <v>4878.59</v>
      </c>
      <c r="W4292" s="227">
        <f t="shared" ref="W4292:W4355" si="471">K4292/12+L4292*hour_M</f>
        <v>4830.9866666666667</v>
      </c>
      <c r="X4292" s="227">
        <f t="shared" si="467"/>
        <v>4811.75</v>
      </c>
      <c r="Y4292" s="227">
        <f t="shared" ref="Y4292:Y4355" si="472">P4292*hour_M</f>
        <v>4563.96</v>
      </c>
      <c r="Z4292" s="227">
        <f t="shared" ref="Z4292:Z4355" si="473">Q4292/36+R4292*hour_M</f>
        <v>4513.0133333333342</v>
      </c>
      <c r="AA4292" s="227">
        <f t="shared" si="468"/>
        <v>4475.0277777777774</v>
      </c>
    </row>
    <row r="4293" spans="2:27" s="219" customFormat="1" ht="13.5" hidden="1">
      <c r="B4293" s="232" t="s">
        <v>1110</v>
      </c>
      <c r="C4293" s="232" t="s">
        <v>866</v>
      </c>
      <c r="D4293" s="232" t="s">
        <v>969</v>
      </c>
      <c r="E4293" s="232" t="s">
        <v>988</v>
      </c>
      <c r="F4293" s="232">
        <v>2</v>
      </c>
      <c r="G4293" s="232" t="s">
        <v>1311</v>
      </c>
      <c r="H4293" s="233">
        <v>0.70799999999999996</v>
      </c>
      <c r="I4293" s="233">
        <v>0</v>
      </c>
      <c r="J4293" s="233">
        <v>0.65800000000000003</v>
      </c>
      <c r="K4293" s="234">
        <v>2863</v>
      </c>
      <c r="L4293" s="233">
        <v>0.32700000000000001</v>
      </c>
      <c r="M4293" s="234">
        <v>5711</v>
      </c>
      <c r="N4293" s="233">
        <v>0</v>
      </c>
      <c r="O4293" s="233">
        <v>0</v>
      </c>
      <c r="P4293" s="233">
        <v>0.63100000000000001</v>
      </c>
      <c r="Q4293" s="234">
        <v>8231</v>
      </c>
      <c r="R4293" s="233">
        <v>0.313</v>
      </c>
      <c r="S4293" s="234">
        <v>16376</v>
      </c>
      <c r="T4293" s="233">
        <v>0</v>
      </c>
      <c r="U4293" s="235">
        <f t="shared" si="469"/>
        <v>516.83999999999992</v>
      </c>
      <c r="V4293" s="227">
        <f t="shared" si="470"/>
        <v>480.34000000000003</v>
      </c>
      <c r="W4293" s="227">
        <f t="shared" si="471"/>
        <v>477.29333333333335</v>
      </c>
      <c r="X4293" s="227">
        <f t="shared" ref="X4293:X4356" si="474">M4293/12</f>
        <v>475.91666666666669</v>
      </c>
      <c r="Y4293" s="227">
        <f t="shared" si="472"/>
        <v>460.63</v>
      </c>
      <c r="Z4293" s="227">
        <f t="shared" si="473"/>
        <v>457.12888888888892</v>
      </c>
      <c r="AA4293" s="227">
        <f t="shared" ref="AA4293:AA4356" si="475">S4293/36</f>
        <v>454.88888888888891</v>
      </c>
    </row>
    <row r="4294" spans="2:27" s="219" customFormat="1" ht="13.5" hidden="1">
      <c r="B4294" s="232" t="s">
        <v>1110</v>
      </c>
      <c r="C4294" s="232" t="s">
        <v>867</v>
      </c>
      <c r="D4294" s="232" t="s">
        <v>969</v>
      </c>
      <c r="E4294" s="232" t="s">
        <v>988</v>
      </c>
      <c r="F4294" s="232">
        <v>4</v>
      </c>
      <c r="G4294" s="232" t="s">
        <v>1312</v>
      </c>
      <c r="H4294" s="233">
        <v>0.93600000000000005</v>
      </c>
      <c r="I4294" s="233">
        <v>0</v>
      </c>
      <c r="J4294" s="233">
        <v>0.83499999999999996</v>
      </c>
      <c r="K4294" s="234">
        <v>3623</v>
      </c>
      <c r="L4294" s="233">
        <v>0.41399999999999998</v>
      </c>
      <c r="M4294" s="234">
        <v>7218</v>
      </c>
      <c r="N4294" s="233">
        <v>0</v>
      </c>
      <c r="O4294" s="233">
        <v>0</v>
      </c>
      <c r="P4294" s="233">
        <v>0.78200000000000003</v>
      </c>
      <c r="Q4294" s="234">
        <v>10155</v>
      </c>
      <c r="R4294" s="233">
        <v>0.38600000000000001</v>
      </c>
      <c r="S4294" s="234">
        <v>20138</v>
      </c>
      <c r="T4294" s="233">
        <v>0</v>
      </c>
      <c r="U4294" s="235">
        <f t="shared" si="469"/>
        <v>683.28000000000009</v>
      </c>
      <c r="V4294" s="227">
        <f t="shared" si="470"/>
        <v>609.54999999999995</v>
      </c>
      <c r="W4294" s="227">
        <f t="shared" si="471"/>
        <v>604.13666666666666</v>
      </c>
      <c r="X4294" s="227">
        <f t="shared" si="474"/>
        <v>601.5</v>
      </c>
      <c r="Y4294" s="227">
        <f t="shared" si="472"/>
        <v>570.86</v>
      </c>
      <c r="Z4294" s="227">
        <f t="shared" si="473"/>
        <v>563.86333333333334</v>
      </c>
      <c r="AA4294" s="227">
        <f t="shared" si="475"/>
        <v>559.38888888888891</v>
      </c>
    </row>
    <row r="4295" spans="2:27" s="219" customFormat="1" ht="13.5" hidden="1">
      <c r="B4295" s="232" t="s">
        <v>1110</v>
      </c>
      <c r="C4295" s="232" t="s">
        <v>868</v>
      </c>
      <c r="D4295" s="232" t="s">
        <v>969</v>
      </c>
      <c r="E4295" s="232" t="s">
        <v>988</v>
      </c>
      <c r="F4295" s="232">
        <v>48</v>
      </c>
      <c r="G4295" s="232" t="s">
        <v>1356</v>
      </c>
      <c r="H4295" s="233">
        <v>11.76</v>
      </c>
      <c r="I4295" s="233">
        <v>0</v>
      </c>
      <c r="J4295" s="233">
        <v>10.35</v>
      </c>
      <c r="K4295" s="234">
        <v>44837</v>
      </c>
      <c r="L4295" s="233">
        <v>5.1180000000000003</v>
      </c>
      <c r="M4295" s="234">
        <v>89277</v>
      </c>
      <c r="N4295" s="233">
        <v>0</v>
      </c>
      <c r="O4295" s="233">
        <v>0</v>
      </c>
      <c r="P4295" s="233">
        <v>9.6059999999999999</v>
      </c>
      <c r="Q4295" s="234">
        <v>124630</v>
      </c>
      <c r="R4295" s="233">
        <v>4.742</v>
      </c>
      <c r="S4295" s="234">
        <v>246869</v>
      </c>
      <c r="T4295" s="233">
        <v>0</v>
      </c>
      <c r="U4295" s="235">
        <f t="shared" si="469"/>
        <v>8584.7999999999993</v>
      </c>
      <c r="V4295" s="227">
        <f t="shared" si="470"/>
        <v>7555.5</v>
      </c>
      <c r="W4295" s="227">
        <f t="shared" si="471"/>
        <v>7472.5566666666673</v>
      </c>
      <c r="X4295" s="227">
        <f t="shared" si="474"/>
        <v>7439.75</v>
      </c>
      <c r="Y4295" s="227">
        <f t="shared" si="472"/>
        <v>7012.38</v>
      </c>
      <c r="Z4295" s="227">
        <f t="shared" si="473"/>
        <v>6923.6044444444442</v>
      </c>
      <c r="AA4295" s="227">
        <f t="shared" si="475"/>
        <v>6857.4722222222226</v>
      </c>
    </row>
    <row r="4296" spans="2:27" s="219" customFormat="1" ht="13.5" hidden="1">
      <c r="B4296" s="232" t="s">
        <v>1110</v>
      </c>
      <c r="C4296" s="232" t="s">
        <v>869</v>
      </c>
      <c r="D4296" s="232" t="s">
        <v>969</v>
      </c>
      <c r="E4296" s="232" t="s">
        <v>988</v>
      </c>
      <c r="F4296" s="232">
        <v>64</v>
      </c>
      <c r="G4296" s="232" t="s">
        <v>1364</v>
      </c>
      <c r="H4296" s="233">
        <v>15.68</v>
      </c>
      <c r="I4296" s="233">
        <v>0</v>
      </c>
      <c r="J4296" s="233">
        <v>13.8</v>
      </c>
      <c r="K4296" s="234">
        <v>59783</v>
      </c>
      <c r="L4296" s="233">
        <v>6.8250000000000002</v>
      </c>
      <c r="M4296" s="234">
        <v>119036</v>
      </c>
      <c r="N4296" s="233">
        <v>0</v>
      </c>
      <c r="O4296" s="233">
        <v>0</v>
      </c>
      <c r="P4296" s="233">
        <v>12.808</v>
      </c>
      <c r="Q4296" s="234">
        <v>166174</v>
      </c>
      <c r="R4296" s="233">
        <v>6.3230000000000004</v>
      </c>
      <c r="S4296" s="234">
        <v>329158</v>
      </c>
      <c r="T4296" s="233">
        <v>0</v>
      </c>
      <c r="U4296" s="235">
        <f t="shared" si="469"/>
        <v>11446.4</v>
      </c>
      <c r="V4296" s="227">
        <f t="shared" si="470"/>
        <v>10074</v>
      </c>
      <c r="W4296" s="227">
        <f t="shared" si="471"/>
        <v>9964.1666666666679</v>
      </c>
      <c r="X4296" s="227">
        <f t="shared" si="474"/>
        <v>9919.6666666666661</v>
      </c>
      <c r="Y4296" s="227">
        <f t="shared" si="472"/>
        <v>9349.84</v>
      </c>
      <c r="Z4296" s="227">
        <f t="shared" si="473"/>
        <v>9231.7344444444443</v>
      </c>
      <c r="AA4296" s="227">
        <f t="shared" si="475"/>
        <v>9143.2777777777774</v>
      </c>
    </row>
    <row r="4297" spans="2:27" s="219" customFormat="1" ht="13.5" hidden="1">
      <c r="B4297" s="232" t="s">
        <v>1110</v>
      </c>
      <c r="C4297" s="232" t="s">
        <v>870</v>
      </c>
      <c r="D4297" s="232" t="s">
        <v>969</v>
      </c>
      <c r="E4297" s="232" t="s">
        <v>988</v>
      </c>
      <c r="F4297" s="232">
        <v>96</v>
      </c>
      <c r="G4297" s="232" t="s">
        <v>1365</v>
      </c>
      <c r="H4297" s="233">
        <v>23.52</v>
      </c>
      <c r="I4297" s="233">
        <v>0</v>
      </c>
      <c r="J4297" s="233">
        <v>20.7</v>
      </c>
      <c r="K4297" s="234">
        <v>89674</v>
      </c>
      <c r="L4297" s="233">
        <v>10.237</v>
      </c>
      <c r="M4297" s="234">
        <v>178554</v>
      </c>
      <c r="N4297" s="233">
        <v>0</v>
      </c>
      <c r="O4297" s="233">
        <v>0</v>
      </c>
      <c r="P4297" s="233">
        <v>19.212</v>
      </c>
      <c r="Q4297" s="234">
        <v>249261</v>
      </c>
      <c r="R4297" s="233">
        <v>9.4849999999999994</v>
      </c>
      <c r="S4297" s="234">
        <v>493738</v>
      </c>
      <c r="T4297" s="233">
        <v>0</v>
      </c>
      <c r="U4297" s="235">
        <f t="shared" si="469"/>
        <v>17169.599999999999</v>
      </c>
      <c r="V4297" s="227">
        <f t="shared" si="470"/>
        <v>15111</v>
      </c>
      <c r="W4297" s="227">
        <f t="shared" si="471"/>
        <v>14945.843333333334</v>
      </c>
      <c r="X4297" s="227">
        <f t="shared" si="474"/>
        <v>14879.5</v>
      </c>
      <c r="Y4297" s="227">
        <f t="shared" si="472"/>
        <v>14024.76</v>
      </c>
      <c r="Z4297" s="227">
        <f t="shared" si="473"/>
        <v>13847.966666666667</v>
      </c>
      <c r="AA4297" s="227">
        <f t="shared" si="475"/>
        <v>13714.944444444445</v>
      </c>
    </row>
    <row r="4298" spans="2:27" s="219" customFormat="1" ht="13.5" hidden="1">
      <c r="B4298" s="232" t="s">
        <v>1110</v>
      </c>
      <c r="C4298" s="232" t="s">
        <v>871</v>
      </c>
      <c r="D4298" s="232" t="s">
        <v>969</v>
      </c>
      <c r="E4298" s="232" t="s">
        <v>988</v>
      </c>
      <c r="F4298" s="232">
        <v>8</v>
      </c>
      <c r="G4298" s="232" t="s">
        <v>1317</v>
      </c>
      <c r="H4298" s="233">
        <v>1.96</v>
      </c>
      <c r="I4298" s="233">
        <v>0</v>
      </c>
      <c r="J4298" s="233">
        <v>1.7250000000000001</v>
      </c>
      <c r="K4298" s="234">
        <v>7473</v>
      </c>
      <c r="L4298" s="233">
        <v>0.85299999999999998</v>
      </c>
      <c r="M4298" s="234">
        <v>14879</v>
      </c>
      <c r="N4298" s="233">
        <v>0</v>
      </c>
      <c r="O4298" s="233">
        <v>0</v>
      </c>
      <c r="P4298" s="233">
        <v>1.601</v>
      </c>
      <c r="Q4298" s="234">
        <v>20772</v>
      </c>
      <c r="R4298" s="233">
        <v>0.79</v>
      </c>
      <c r="S4298" s="234">
        <v>41145</v>
      </c>
      <c r="T4298" s="233">
        <v>0</v>
      </c>
      <c r="U4298" s="235">
        <f t="shared" si="469"/>
        <v>1430.8</v>
      </c>
      <c r="V4298" s="227">
        <f t="shared" si="470"/>
        <v>1259.25</v>
      </c>
      <c r="W4298" s="227">
        <f t="shared" si="471"/>
        <v>1245.44</v>
      </c>
      <c r="X4298" s="227">
        <f t="shared" si="474"/>
        <v>1239.9166666666667</v>
      </c>
      <c r="Y4298" s="227">
        <f t="shared" si="472"/>
        <v>1168.73</v>
      </c>
      <c r="Z4298" s="227">
        <f t="shared" si="473"/>
        <v>1153.7</v>
      </c>
      <c r="AA4298" s="227">
        <f t="shared" si="475"/>
        <v>1142.9166666666667</v>
      </c>
    </row>
    <row r="4299" spans="2:27" s="219" customFormat="1" ht="13.5" hidden="1">
      <c r="B4299" s="232" t="s">
        <v>1110</v>
      </c>
      <c r="C4299" s="232" t="s">
        <v>872</v>
      </c>
      <c r="D4299" s="232" t="s">
        <v>969</v>
      </c>
      <c r="E4299" s="232" t="s">
        <v>988</v>
      </c>
      <c r="F4299" s="232">
        <v>16</v>
      </c>
      <c r="G4299" s="232" t="s">
        <v>1316</v>
      </c>
      <c r="H4299" s="233">
        <v>3.92</v>
      </c>
      <c r="I4299" s="233">
        <v>0</v>
      </c>
      <c r="J4299" s="233">
        <v>3.45</v>
      </c>
      <c r="K4299" s="234">
        <v>14946</v>
      </c>
      <c r="L4299" s="233">
        <v>1.706</v>
      </c>
      <c r="M4299" s="234">
        <v>29759</v>
      </c>
      <c r="N4299" s="233">
        <v>0</v>
      </c>
      <c r="O4299" s="233">
        <v>0</v>
      </c>
      <c r="P4299" s="233">
        <v>3.202</v>
      </c>
      <c r="Q4299" s="234">
        <v>41543</v>
      </c>
      <c r="R4299" s="233">
        <v>1.581</v>
      </c>
      <c r="S4299" s="234">
        <v>82290</v>
      </c>
      <c r="T4299" s="233">
        <v>0</v>
      </c>
      <c r="U4299" s="235">
        <f t="shared" si="469"/>
        <v>2861.6</v>
      </c>
      <c r="V4299" s="227">
        <f t="shared" si="470"/>
        <v>2518.5</v>
      </c>
      <c r="W4299" s="227">
        <f t="shared" si="471"/>
        <v>2490.88</v>
      </c>
      <c r="X4299" s="227">
        <f t="shared" si="474"/>
        <v>2479.9166666666665</v>
      </c>
      <c r="Y4299" s="227">
        <f t="shared" si="472"/>
        <v>2337.46</v>
      </c>
      <c r="Z4299" s="227">
        <f t="shared" si="473"/>
        <v>2308.1022222222218</v>
      </c>
      <c r="AA4299" s="227">
        <f t="shared" si="475"/>
        <v>2285.8333333333335</v>
      </c>
    </row>
    <row r="4300" spans="2:27" s="219" customFormat="1" ht="13.5" hidden="1">
      <c r="B4300" s="232" t="s">
        <v>1110</v>
      </c>
      <c r="C4300" s="232" t="s">
        <v>298</v>
      </c>
      <c r="D4300" s="232" t="s">
        <v>969</v>
      </c>
      <c r="E4300" s="232" t="s">
        <v>988</v>
      </c>
      <c r="F4300" s="232">
        <v>32</v>
      </c>
      <c r="G4300" s="232" t="s">
        <v>1345</v>
      </c>
      <c r="H4300" s="233">
        <v>7.84</v>
      </c>
      <c r="I4300" s="233">
        <v>0</v>
      </c>
      <c r="J4300" s="233">
        <v>6.9</v>
      </c>
      <c r="K4300" s="234">
        <v>29891</v>
      </c>
      <c r="L4300" s="233">
        <v>3.4119999999999999</v>
      </c>
      <c r="M4300" s="234">
        <v>59518</v>
      </c>
      <c r="N4300" s="233">
        <v>0</v>
      </c>
      <c r="O4300" s="233">
        <v>0</v>
      </c>
      <c r="P4300" s="233">
        <v>6.4039999999999999</v>
      </c>
      <c r="Q4300" s="234">
        <v>83087</v>
      </c>
      <c r="R4300" s="233">
        <v>3.1619999999999999</v>
      </c>
      <c r="S4300" s="234">
        <v>164579</v>
      </c>
      <c r="T4300" s="233">
        <v>0</v>
      </c>
      <c r="U4300" s="235">
        <f t="shared" si="469"/>
        <v>5723.2</v>
      </c>
      <c r="V4300" s="227">
        <f t="shared" si="470"/>
        <v>5037</v>
      </c>
      <c r="W4300" s="227">
        <f t="shared" si="471"/>
        <v>4981.6766666666663</v>
      </c>
      <c r="X4300" s="227">
        <f t="shared" si="474"/>
        <v>4959.833333333333</v>
      </c>
      <c r="Y4300" s="227">
        <f t="shared" si="472"/>
        <v>4674.92</v>
      </c>
      <c r="Z4300" s="227">
        <f t="shared" si="473"/>
        <v>4616.2322222222219</v>
      </c>
      <c r="AA4300" s="227">
        <f t="shared" si="475"/>
        <v>4571.6388888888887</v>
      </c>
    </row>
    <row r="4301" spans="2:27" s="219" customFormat="1" ht="13.5" hidden="1">
      <c r="B4301" s="232" t="s">
        <v>1110</v>
      </c>
      <c r="C4301" s="232" t="s">
        <v>873</v>
      </c>
      <c r="D4301" s="232" t="s">
        <v>969</v>
      </c>
      <c r="E4301" s="232" t="s">
        <v>988</v>
      </c>
      <c r="F4301" s="232">
        <v>2</v>
      </c>
      <c r="G4301" s="232" t="s">
        <v>1311</v>
      </c>
      <c r="H4301" s="233">
        <v>0.73</v>
      </c>
      <c r="I4301" s="233">
        <v>0</v>
      </c>
      <c r="J4301" s="233">
        <v>0.67100000000000004</v>
      </c>
      <c r="K4301" s="234">
        <v>2919</v>
      </c>
      <c r="L4301" s="233">
        <v>0.33300000000000002</v>
      </c>
      <c r="M4301" s="234">
        <v>5822</v>
      </c>
      <c r="N4301" s="233">
        <v>0</v>
      </c>
      <c r="O4301" s="233">
        <v>0</v>
      </c>
      <c r="P4301" s="233">
        <v>0.64</v>
      </c>
      <c r="Q4301" s="234">
        <v>8347</v>
      </c>
      <c r="R4301" s="233">
        <v>0.318</v>
      </c>
      <c r="S4301" s="234">
        <v>16593</v>
      </c>
      <c r="T4301" s="233">
        <v>0</v>
      </c>
      <c r="U4301" s="235">
        <f t="shared" si="469"/>
        <v>532.9</v>
      </c>
      <c r="V4301" s="227">
        <f t="shared" si="470"/>
        <v>489.83000000000004</v>
      </c>
      <c r="W4301" s="227">
        <f t="shared" si="471"/>
        <v>486.34000000000003</v>
      </c>
      <c r="X4301" s="227">
        <f t="shared" si="474"/>
        <v>485.16666666666669</v>
      </c>
      <c r="Y4301" s="227">
        <f t="shared" si="472"/>
        <v>467.2</v>
      </c>
      <c r="Z4301" s="227">
        <f t="shared" si="473"/>
        <v>464.00111111111113</v>
      </c>
      <c r="AA4301" s="227">
        <f t="shared" si="475"/>
        <v>460.91666666666669</v>
      </c>
    </row>
    <row r="4302" spans="2:27" s="219" customFormat="1" ht="13.5" hidden="1">
      <c r="B4302" s="232" t="s">
        <v>1110</v>
      </c>
      <c r="C4302" s="232" t="s">
        <v>874</v>
      </c>
      <c r="D4302" s="232" t="s">
        <v>969</v>
      </c>
      <c r="E4302" s="232" t="s">
        <v>988</v>
      </c>
      <c r="F4302" s="232">
        <v>4</v>
      </c>
      <c r="G4302" s="232" t="s">
        <v>1312</v>
      </c>
      <c r="H4302" s="233">
        <v>0.98</v>
      </c>
      <c r="I4302" s="233">
        <v>0</v>
      </c>
      <c r="J4302" s="233">
        <v>0.86299999999999999</v>
      </c>
      <c r="K4302" s="234">
        <v>3736</v>
      </c>
      <c r="L4302" s="233">
        <v>0.42699999999999999</v>
      </c>
      <c r="M4302" s="234">
        <v>7440</v>
      </c>
      <c r="N4302" s="233">
        <v>0</v>
      </c>
      <c r="O4302" s="233">
        <v>0</v>
      </c>
      <c r="P4302" s="233">
        <v>0.80100000000000005</v>
      </c>
      <c r="Q4302" s="234">
        <v>10386</v>
      </c>
      <c r="R4302" s="233">
        <v>0.39500000000000002</v>
      </c>
      <c r="S4302" s="234">
        <v>20572</v>
      </c>
      <c r="T4302" s="233">
        <v>0</v>
      </c>
      <c r="U4302" s="235">
        <f t="shared" si="469"/>
        <v>715.4</v>
      </c>
      <c r="V4302" s="227">
        <f t="shared" si="470"/>
        <v>629.99</v>
      </c>
      <c r="W4302" s="227">
        <f t="shared" si="471"/>
        <v>623.04333333333329</v>
      </c>
      <c r="X4302" s="227">
        <f t="shared" si="474"/>
        <v>620</v>
      </c>
      <c r="Y4302" s="227">
        <f t="shared" si="472"/>
        <v>584.73</v>
      </c>
      <c r="Z4302" s="227">
        <f t="shared" si="473"/>
        <v>576.85</v>
      </c>
      <c r="AA4302" s="227">
        <f t="shared" si="475"/>
        <v>571.44444444444446</v>
      </c>
    </row>
    <row r="4303" spans="2:27" s="219" customFormat="1" ht="13.5" hidden="1">
      <c r="B4303" s="232" t="s">
        <v>1110</v>
      </c>
      <c r="C4303" s="232" t="s">
        <v>1389</v>
      </c>
      <c r="D4303" s="232" t="s">
        <v>969</v>
      </c>
      <c r="E4303" s="232" t="s">
        <v>988</v>
      </c>
      <c r="F4303" s="232">
        <v>48</v>
      </c>
      <c r="G4303" s="232" t="s">
        <v>1356</v>
      </c>
      <c r="H4303" s="233">
        <v>12.24</v>
      </c>
      <c r="I4303" s="233">
        <v>0</v>
      </c>
      <c r="J4303" s="233">
        <v>10.65936</v>
      </c>
      <c r="K4303" s="234">
        <v>46127</v>
      </c>
      <c r="L4303" s="233">
        <v>5.2656000000000001</v>
      </c>
      <c r="M4303" s="234">
        <v>91804</v>
      </c>
      <c r="N4303" s="233">
        <v>0</v>
      </c>
      <c r="O4303" s="233">
        <v>0</v>
      </c>
      <c r="P4303" s="233">
        <v>9.7396837999999999</v>
      </c>
      <c r="Q4303" s="234">
        <v>126255</v>
      </c>
      <c r="R4303" s="233">
        <v>4.8042239999999996</v>
      </c>
      <c r="S4303" s="234">
        <v>249923</v>
      </c>
      <c r="T4303" s="233">
        <v>0</v>
      </c>
      <c r="U4303" s="235">
        <f t="shared" si="469"/>
        <v>8935.2000000000007</v>
      </c>
      <c r="V4303" s="227">
        <f t="shared" si="470"/>
        <v>7781.3327999999992</v>
      </c>
      <c r="W4303" s="227">
        <f t="shared" si="471"/>
        <v>7687.8046666666669</v>
      </c>
      <c r="X4303" s="227">
        <f t="shared" si="474"/>
        <v>7650.333333333333</v>
      </c>
      <c r="Y4303" s="227">
        <f t="shared" si="472"/>
        <v>7109.9691739999998</v>
      </c>
      <c r="Z4303" s="227">
        <f t="shared" si="473"/>
        <v>7014.1668533333332</v>
      </c>
      <c r="AA4303" s="227">
        <f t="shared" si="475"/>
        <v>6942.3055555555557</v>
      </c>
    </row>
    <row r="4304" spans="2:27" s="219" customFormat="1" ht="13.5" hidden="1">
      <c r="B4304" s="232" t="s">
        <v>1110</v>
      </c>
      <c r="C4304" s="232" t="s">
        <v>1390</v>
      </c>
      <c r="D4304" s="232" t="s">
        <v>969</v>
      </c>
      <c r="E4304" s="232" t="s">
        <v>988</v>
      </c>
      <c r="F4304" s="232">
        <v>64</v>
      </c>
      <c r="G4304" s="232" t="s">
        <v>1364</v>
      </c>
      <c r="H4304" s="233">
        <v>16.32</v>
      </c>
      <c r="I4304" s="233">
        <v>0</v>
      </c>
      <c r="J4304" s="233">
        <v>14.212479999999999</v>
      </c>
      <c r="K4304" s="234">
        <v>61502</v>
      </c>
      <c r="L4304" s="233">
        <v>7.0208000000000004</v>
      </c>
      <c r="M4304" s="234">
        <v>122406</v>
      </c>
      <c r="N4304" s="233">
        <v>0</v>
      </c>
      <c r="O4304" s="233">
        <v>0</v>
      </c>
      <c r="P4304" s="233">
        <v>12.9862451</v>
      </c>
      <c r="Q4304" s="234">
        <v>168340</v>
      </c>
      <c r="R4304" s="233">
        <v>6.4056319999999998</v>
      </c>
      <c r="S4304" s="234">
        <v>333231</v>
      </c>
      <c r="T4304" s="233">
        <v>0</v>
      </c>
      <c r="U4304" s="235">
        <f t="shared" si="469"/>
        <v>11913.6</v>
      </c>
      <c r="V4304" s="227">
        <f t="shared" si="470"/>
        <v>10375.1104</v>
      </c>
      <c r="W4304" s="227">
        <f t="shared" si="471"/>
        <v>10250.350666666667</v>
      </c>
      <c r="X4304" s="227">
        <f t="shared" si="474"/>
        <v>10200.5</v>
      </c>
      <c r="Y4304" s="227">
        <f t="shared" si="472"/>
        <v>9479.9589230000001</v>
      </c>
      <c r="Z4304" s="227">
        <f t="shared" si="473"/>
        <v>9352.2224711111121</v>
      </c>
      <c r="AA4304" s="227">
        <f t="shared" si="475"/>
        <v>9256.4166666666661</v>
      </c>
    </row>
    <row r="4305" spans="2:27" s="219" customFormat="1" ht="13.5" hidden="1">
      <c r="B4305" s="232" t="s">
        <v>1110</v>
      </c>
      <c r="C4305" s="232" t="s">
        <v>1391</v>
      </c>
      <c r="D4305" s="232" t="s">
        <v>969</v>
      </c>
      <c r="E4305" s="232" t="s">
        <v>988</v>
      </c>
      <c r="F4305" s="232">
        <v>96</v>
      </c>
      <c r="G4305" s="232" t="s">
        <v>1365</v>
      </c>
      <c r="H4305" s="233">
        <v>24.48</v>
      </c>
      <c r="I4305" s="233">
        <v>0</v>
      </c>
      <c r="J4305" s="233">
        <v>21.318719999999999</v>
      </c>
      <c r="K4305" s="234">
        <v>92253</v>
      </c>
      <c r="L4305" s="233">
        <v>10.5312</v>
      </c>
      <c r="M4305" s="234">
        <v>183608</v>
      </c>
      <c r="N4305" s="233">
        <v>0</v>
      </c>
      <c r="O4305" s="233">
        <v>0</v>
      </c>
      <c r="P4305" s="233">
        <v>19.479367700000001</v>
      </c>
      <c r="Q4305" s="234">
        <v>252510</v>
      </c>
      <c r="R4305" s="233">
        <v>9.6084479999999992</v>
      </c>
      <c r="S4305" s="234">
        <v>499847</v>
      </c>
      <c r="T4305" s="233">
        <v>0</v>
      </c>
      <c r="U4305" s="235">
        <f t="shared" si="469"/>
        <v>17870.400000000001</v>
      </c>
      <c r="V4305" s="227">
        <f t="shared" si="470"/>
        <v>15562.665599999998</v>
      </c>
      <c r="W4305" s="227">
        <f t="shared" si="471"/>
        <v>15375.526</v>
      </c>
      <c r="X4305" s="227">
        <f t="shared" si="474"/>
        <v>15300.666666666666</v>
      </c>
      <c r="Y4305" s="227">
        <f t="shared" si="472"/>
        <v>14219.938421000001</v>
      </c>
      <c r="Z4305" s="227">
        <f t="shared" si="473"/>
        <v>14028.333706666666</v>
      </c>
      <c r="AA4305" s="227">
        <f t="shared" si="475"/>
        <v>13884.638888888889</v>
      </c>
    </row>
    <row r="4306" spans="2:27" s="219" customFormat="1" ht="13.5" hidden="1">
      <c r="B4306" s="232" t="s">
        <v>1110</v>
      </c>
      <c r="C4306" s="232" t="s">
        <v>1392</v>
      </c>
      <c r="D4306" s="232" t="s">
        <v>969</v>
      </c>
      <c r="E4306" s="232" t="s">
        <v>988</v>
      </c>
      <c r="F4306" s="232">
        <v>8</v>
      </c>
      <c r="G4306" s="232" t="s">
        <v>1317</v>
      </c>
      <c r="H4306" s="233">
        <v>2.04</v>
      </c>
      <c r="I4306" s="233">
        <v>0</v>
      </c>
      <c r="J4306" s="233">
        <v>1.7765599999999999</v>
      </c>
      <c r="K4306" s="234">
        <v>7688</v>
      </c>
      <c r="L4306" s="233">
        <v>0.87760000000000005</v>
      </c>
      <c r="M4306" s="234">
        <v>15301</v>
      </c>
      <c r="N4306" s="233">
        <v>0</v>
      </c>
      <c r="O4306" s="233">
        <v>0</v>
      </c>
      <c r="P4306" s="233">
        <v>1.6232806</v>
      </c>
      <c r="Q4306" s="234">
        <v>21043</v>
      </c>
      <c r="R4306" s="233">
        <v>0.80070399999999997</v>
      </c>
      <c r="S4306" s="234">
        <v>41654</v>
      </c>
      <c r="T4306" s="233">
        <v>0</v>
      </c>
      <c r="U4306" s="235">
        <f t="shared" si="469"/>
        <v>1489.2</v>
      </c>
      <c r="V4306" s="227">
        <f t="shared" si="470"/>
        <v>1296.8887999999999</v>
      </c>
      <c r="W4306" s="227">
        <f t="shared" si="471"/>
        <v>1281.3146666666667</v>
      </c>
      <c r="X4306" s="227">
        <f t="shared" si="474"/>
        <v>1275.0833333333333</v>
      </c>
      <c r="Y4306" s="227">
        <f t="shared" si="472"/>
        <v>1184.9948380000001</v>
      </c>
      <c r="Z4306" s="227">
        <f t="shared" si="473"/>
        <v>1169.0416977777777</v>
      </c>
      <c r="AA4306" s="227">
        <f t="shared" si="475"/>
        <v>1157.0555555555557</v>
      </c>
    </row>
    <row r="4307" spans="2:27" s="219" customFormat="1" ht="13.5" hidden="1">
      <c r="B4307" s="232" t="s">
        <v>1110</v>
      </c>
      <c r="C4307" s="232" t="s">
        <v>1393</v>
      </c>
      <c r="D4307" s="232" t="s">
        <v>969</v>
      </c>
      <c r="E4307" s="232" t="s">
        <v>988</v>
      </c>
      <c r="F4307" s="232">
        <v>16</v>
      </c>
      <c r="G4307" s="232" t="s">
        <v>1316</v>
      </c>
      <c r="H4307" s="233">
        <v>4.08</v>
      </c>
      <c r="I4307" s="233">
        <v>0</v>
      </c>
      <c r="J4307" s="233">
        <v>3.5531199999999998</v>
      </c>
      <c r="K4307" s="234">
        <v>15376</v>
      </c>
      <c r="L4307" s="233">
        <v>1.7552000000000001</v>
      </c>
      <c r="M4307" s="234">
        <v>30601</v>
      </c>
      <c r="N4307" s="233">
        <v>0</v>
      </c>
      <c r="O4307" s="233">
        <v>0</v>
      </c>
      <c r="P4307" s="233">
        <v>3.2465613000000002</v>
      </c>
      <c r="Q4307" s="234">
        <v>42085</v>
      </c>
      <c r="R4307" s="233">
        <v>1.6014079999999999</v>
      </c>
      <c r="S4307" s="234">
        <v>83308</v>
      </c>
      <c r="T4307" s="233">
        <v>0</v>
      </c>
      <c r="U4307" s="235">
        <f t="shared" si="469"/>
        <v>2978.4</v>
      </c>
      <c r="V4307" s="227">
        <f t="shared" si="470"/>
        <v>2593.7775999999999</v>
      </c>
      <c r="W4307" s="227">
        <f t="shared" si="471"/>
        <v>2562.6293333333333</v>
      </c>
      <c r="X4307" s="227">
        <f t="shared" si="474"/>
        <v>2550.0833333333335</v>
      </c>
      <c r="Y4307" s="227">
        <f t="shared" si="472"/>
        <v>2369.9897490000003</v>
      </c>
      <c r="Z4307" s="227">
        <f t="shared" si="473"/>
        <v>2338.055617777778</v>
      </c>
      <c r="AA4307" s="227">
        <f t="shared" si="475"/>
        <v>2314.1111111111113</v>
      </c>
    </row>
    <row r="4308" spans="2:27" s="219" customFormat="1" ht="13.5" hidden="1">
      <c r="B4308" s="232" t="s">
        <v>1110</v>
      </c>
      <c r="C4308" s="232" t="s">
        <v>1394</v>
      </c>
      <c r="D4308" s="232" t="s">
        <v>969</v>
      </c>
      <c r="E4308" s="232" t="s">
        <v>988</v>
      </c>
      <c r="F4308" s="232">
        <v>32</v>
      </c>
      <c r="G4308" s="232" t="s">
        <v>1345</v>
      </c>
      <c r="H4308" s="233">
        <v>8.16</v>
      </c>
      <c r="I4308" s="233">
        <v>0</v>
      </c>
      <c r="J4308" s="233">
        <v>7.1062399999999997</v>
      </c>
      <c r="K4308" s="234">
        <v>30751</v>
      </c>
      <c r="L4308" s="233">
        <v>3.5104000000000002</v>
      </c>
      <c r="M4308" s="234">
        <v>61203</v>
      </c>
      <c r="N4308" s="233">
        <v>0</v>
      </c>
      <c r="O4308" s="233">
        <v>0</v>
      </c>
      <c r="P4308" s="233">
        <v>6.4931226000000004</v>
      </c>
      <c r="Q4308" s="234">
        <v>84170</v>
      </c>
      <c r="R4308" s="233">
        <v>3.2028159999999999</v>
      </c>
      <c r="S4308" s="234">
        <v>166616</v>
      </c>
      <c r="T4308" s="233">
        <v>0</v>
      </c>
      <c r="U4308" s="235">
        <f t="shared" si="469"/>
        <v>5956.8</v>
      </c>
      <c r="V4308" s="227">
        <f t="shared" si="470"/>
        <v>5187.5551999999998</v>
      </c>
      <c r="W4308" s="227">
        <f t="shared" si="471"/>
        <v>5125.1753333333336</v>
      </c>
      <c r="X4308" s="227">
        <f t="shared" si="474"/>
        <v>5100.25</v>
      </c>
      <c r="Y4308" s="227">
        <f t="shared" si="472"/>
        <v>4739.9794980000006</v>
      </c>
      <c r="Z4308" s="227">
        <f t="shared" si="473"/>
        <v>4676.111235555556</v>
      </c>
      <c r="AA4308" s="227">
        <f t="shared" si="475"/>
        <v>4628.2222222222226</v>
      </c>
    </row>
    <row r="4309" spans="2:27" s="219" customFormat="1" ht="13.5" hidden="1">
      <c r="B4309" s="232" t="s">
        <v>1110</v>
      </c>
      <c r="C4309" s="232" t="s">
        <v>1395</v>
      </c>
      <c r="D4309" s="232" t="s">
        <v>969</v>
      </c>
      <c r="E4309" s="232" t="s">
        <v>988</v>
      </c>
      <c r="F4309" s="232">
        <v>2</v>
      </c>
      <c r="G4309" s="232" t="s">
        <v>1311</v>
      </c>
      <c r="H4309" s="233">
        <v>0.75</v>
      </c>
      <c r="I4309" s="233">
        <v>0</v>
      </c>
      <c r="J4309" s="233">
        <v>0.68413999999999997</v>
      </c>
      <c r="K4309" s="234">
        <v>2973</v>
      </c>
      <c r="L4309" s="233">
        <v>0.33939999999999998</v>
      </c>
      <c r="M4309" s="234">
        <v>5928</v>
      </c>
      <c r="N4309" s="233">
        <v>0</v>
      </c>
      <c r="O4309" s="233">
        <v>0</v>
      </c>
      <c r="P4309" s="233">
        <v>0.64582019999999996</v>
      </c>
      <c r="Q4309" s="234">
        <v>8414</v>
      </c>
      <c r="R4309" s="233">
        <v>0.32017600000000002</v>
      </c>
      <c r="S4309" s="234">
        <v>16721</v>
      </c>
      <c r="T4309" s="233">
        <v>0</v>
      </c>
      <c r="U4309" s="235">
        <f t="shared" si="469"/>
        <v>547.5</v>
      </c>
      <c r="V4309" s="227">
        <f t="shared" si="470"/>
        <v>499.42219999999998</v>
      </c>
      <c r="W4309" s="227">
        <f t="shared" si="471"/>
        <v>495.51199999999994</v>
      </c>
      <c r="X4309" s="227">
        <f t="shared" si="474"/>
        <v>494</v>
      </c>
      <c r="Y4309" s="227">
        <f t="shared" si="472"/>
        <v>471.44874599999997</v>
      </c>
      <c r="Z4309" s="227">
        <f t="shared" si="473"/>
        <v>467.45070222222228</v>
      </c>
      <c r="AA4309" s="227">
        <f t="shared" si="475"/>
        <v>464.47222222222223</v>
      </c>
    </row>
    <row r="4310" spans="2:27" s="219" customFormat="1" ht="13.5" hidden="1">
      <c r="B4310" s="232" t="s">
        <v>1110</v>
      </c>
      <c r="C4310" s="232" t="s">
        <v>1396</v>
      </c>
      <c r="D4310" s="232" t="s">
        <v>969</v>
      </c>
      <c r="E4310" s="232" t="s">
        <v>988</v>
      </c>
      <c r="F4310" s="232">
        <v>96</v>
      </c>
      <c r="G4310" s="232" t="s">
        <v>1365</v>
      </c>
      <c r="H4310" s="233">
        <v>24.48</v>
      </c>
      <c r="I4310" s="233">
        <v>0</v>
      </c>
      <c r="J4310" s="233">
        <v>21.318719999999999</v>
      </c>
      <c r="K4310" s="234">
        <v>92253</v>
      </c>
      <c r="L4310" s="233">
        <v>10.5312</v>
      </c>
      <c r="M4310" s="234">
        <v>183608</v>
      </c>
      <c r="N4310" s="233">
        <v>0</v>
      </c>
      <c r="O4310" s="233">
        <v>0</v>
      </c>
      <c r="P4310" s="233">
        <v>19.479367700000001</v>
      </c>
      <c r="Q4310" s="234">
        <v>252510</v>
      </c>
      <c r="R4310" s="233">
        <v>9.6084479999999992</v>
      </c>
      <c r="S4310" s="234">
        <v>499847</v>
      </c>
      <c r="T4310" s="233">
        <v>0</v>
      </c>
      <c r="U4310" s="235">
        <f t="shared" si="469"/>
        <v>17870.400000000001</v>
      </c>
      <c r="V4310" s="227">
        <f t="shared" si="470"/>
        <v>15562.665599999998</v>
      </c>
      <c r="W4310" s="227">
        <f t="shared" si="471"/>
        <v>15375.526</v>
      </c>
      <c r="X4310" s="227">
        <f t="shared" si="474"/>
        <v>15300.666666666666</v>
      </c>
      <c r="Y4310" s="227">
        <f t="shared" si="472"/>
        <v>14219.938421000001</v>
      </c>
      <c r="Z4310" s="227">
        <f t="shared" si="473"/>
        <v>14028.333706666666</v>
      </c>
      <c r="AA4310" s="227">
        <f t="shared" si="475"/>
        <v>13884.638888888889</v>
      </c>
    </row>
    <row r="4311" spans="2:27" s="219" customFormat="1" ht="13.5" hidden="1">
      <c r="B4311" s="232" t="s">
        <v>1110</v>
      </c>
      <c r="C4311" s="232" t="s">
        <v>1397</v>
      </c>
      <c r="D4311" s="232" t="s">
        <v>969</v>
      </c>
      <c r="E4311" s="232" t="s">
        <v>988</v>
      </c>
      <c r="F4311" s="232">
        <v>4</v>
      </c>
      <c r="G4311" s="232" t="s">
        <v>1312</v>
      </c>
      <c r="H4311" s="233">
        <v>1.02</v>
      </c>
      <c r="I4311" s="233">
        <v>0</v>
      </c>
      <c r="J4311" s="233">
        <v>0.88827999999999996</v>
      </c>
      <c r="K4311" s="234">
        <v>3844</v>
      </c>
      <c r="L4311" s="233">
        <v>0.43880000000000002</v>
      </c>
      <c r="M4311" s="234">
        <v>7650</v>
      </c>
      <c r="N4311" s="233">
        <v>0</v>
      </c>
      <c r="O4311" s="233">
        <v>0</v>
      </c>
      <c r="P4311" s="233">
        <v>0.81164029999999998</v>
      </c>
      <c r="Q4311" s="234">
        <v>10521</v>
      </c>
      <c r="R4311" s="233">
        <v>0.40035199999999999</v>
      </c>
      <c r="S4311" s="234">
        <v>20827</v>
      </c>
      <c r="T4311" s="233">
        <v>0</v>
      </c>
      <c r="U4311" s="235">
        <f t="shared" si="469"/>
        <v>744.6</v>
      </c>
      <c r="V4311" s="227">
        <f t="shared" si="470"/>
        <v>648.44439999999997</v>
      </c>
      <c r="W4311" s="227">
        <f t="shared" si="471"/>
        <v>640.65733333333333</v>
      </c>
      <c r="X4311" s="227">
        <f t="shared" si="474"/>
        <v>637.5</v>
      </c>
      <c r="Y4311" s="227">
        <f t="shared" si="472"/>
        <v>592.49741900000004</v>
      </c>
      <c r="Z4311" s="227">
        <f t="shared" si="473"/>
        <v>584.50695999999994</v>
      </c>
      <c r="AA4311" s="227">
        <f t="shared" si="475"/>
        <v>578.52777777777783</v>
      </c>
    </row>
    <row r="4312" spans="2:27" s="219" customFormat="1" ht="13.5" hidden="1">
      <c r="B4312" s="232" t="s">
        <v>1110</v>
      </c>
      <c r="C4312" s="232" t="s">
        <v>875</v>
      </c>
      <c r="D4312" s="232" t="s">
        <v>969</v>
      </c>
      <c r="E4312" s="232" t="s">
        <v>988</v>
      </c>
      <c r="F4312" s="232">
        <v>48</v>
      </c>
      <c r="G4312" s="232" t="s">
        <v>1356</v>
      </c>
      <c r="H4312" s="233">
        <v>12.12</v>
      </c>
      <c r="I4312" s="233">
        <v>0</v>
      </c>
      <c r="J4312" s="233">
        <v>10.579000000000001</v>
      </c>
      <c r="K4312" s="234">
        <v>45790</v>
      </c>
      <c r="L4312" s="233">
        <v>5.2270000000000003</v>
      </c>
      <c r="M4312" s="234">
        <v>91145</v>
      </c>
      <c r="N4312" s="233">
        <v>0</v>
      </c>
      <c r="O4312" s="233">
        <v>0</v>
      </c>
      <c r="P4312" s="233">
        <v>9.7620000000000005</v>
      </c>
      <c r="Q4312" s="234">
        <v>126522</v>
      </c>
      <c r="R4312" s="233">
        <v>4.8140000000000001</v>
      </c>
      <c r="S4312" s="234">
        <v>250426</v>
      </c>
      <c r="T4312" s="233">
        <v>0</v>
      </c>
      <c r="U4312" s="235">
        <f t="shared" si="469"/>
        <v>8847.5999999999985</v>
      </c>
      <c r="V4312" s="227">
        <f t="shared" si="470"/>
        <v>7722.67</v>
      </c>
      <c r="W4312" s="227">
        <f t="shared" si="471"/>
        <v>7631.5433333333331</v>
      </c>
      <c r="X4312" s="227">
        <f t="shared" si="474"/>
        <v>7595.416666666667</v>
      </c>
      <c r="Y4312" s="227">
        <f t="shared" si="472"/>
        <v>7126.26</v>
      </c>
      <c r="Z4312" s="227">
        <f t="shared" si="473"/>
        <v>7028.72</v>
      </c>
      <c r="AA4312" s="227">
        <f t="shared" si="475"/>
        <v>6956.2777777777774</v>
      </c>
    </row>
    <row r="4313" spans="2:27" s="219" customFormat="1" ht="13.5" hidden="1">
      <c r="B4313" s="232" t="s">
        <v>1110</v>
      </c>
      <c r="C4313" s="232" t="s">
        <v>876</v>
      </c>
      <c r="D4313" s="232" t="s">
        <v>969</v>
      </c>
      <c r="E4313" s="232" t="s">
        <v>988</v>
      </c>
      <c r="F4313" s="232">
        <v>64</v>
      </c>
      <c r="G4313" s="232" t="s">
        <v>1364</v>
      </c>
      <c r="H4313" s="233">
        <v>16.16</v>
      </c>
      <c r="I4313" s="233">
        <v>0</v>
      </c>
      <c r="J4313" s="233">
        <v>14.105</v>
      </c>
      <c r="K4313" s="234">
        <v>61054</v>
      </c>
      <c r="L4313" s="233">
        <v>6.97</v>
      </c>
      <c r="M4313" s="234">
        <v>121527</v>
      </c>
      <c r="N4313" s="233">
        <v>0</v>
      </c>
      <c r="O4313" s="233">
        <v>0</v>
      </c>
      <c r="P4313" s="233">
        <v>13.016</v>
      </c>
      <c r="Q4313" s="234">
        <v>168697</v>
      </c>
      <c r="R4313" s="233">
        <v>6.4189999999999996</v>
      </c>
      <c r="S4313" s="234">
        <v>333901</v>
      </c>
      <c r="T4313" s="233">
        <v>0</v>
      </c>
      <c r="U4313" s="235">
        <f t="shared" si="469"/>
        <v>11796.8</v>
      </c>
      <c r="V4313" s="227">
        <f t="shared" si="470"/>
        <v>10296.65</v>
      </c>
      <c r="W4313" s="227">
        <f t="shared" si="471"/>
        <v>10175.933333333332</v>
      </c>
      <c r="X4313" s="227">
        <f t="shared" si="474"/>
        <v>10127.25</v>
      </c>
      <c r="Y4313" s="227">
        <f t="shared" si="472"/>
        <v>9501.68</v>
      </c>
      <c r="Z4313" s="227">
        <f t="shared" si="473"/>
        <v>9371.8977777777764</v>
      </c>
      <c r="AA4313" s="227">
        <f t="shared" si="475"/>
        <v>9275.0277777777774</v>
      </c>
    </row>
    <row r="4314" spans="2:27" s="219" customFormat="1" ht="13.5" hidden="1">
      <c r="B4314" s="232" t="s">
        <v>1110</v>
      </c>
      <c r="C4314" s="232" t="s">
        <v>877</v>
      </c>
      <c r="D4314" s="232" t="s">
        <v>969</v>
      </c>
      <c r="E4314" s="232" t="s">
        <v>988</v>
      </c>
      <c r="F4314" s="232">
        <v>96</v>
      </c>
      <c r="G4314" s="232" t="s">
        <v>1365</v>
      </c>
      <c r="H4314" s="233">
        <v>24.24</v>
      </c>
      <c r="I4314" s="233">
        <v>0</v>
      </c>
      <c r="J4314" s="233">
        <v>21.157</v>
      </c>
      <c r="K4314" s="234">
        <v>91581</v>
      </c>
      <c r="L4314" s="233">
        <v>10.454000000000001</v>
      </c>
      <c r="M4314" s="234">
        <v>182290</v>
      </c>
      <c r="N4314" s="233">
        <v>0</v>
      </c>
      <c r="O4314" s="233">
        <v>0</v>
      </c>
      <c r="P4314" s="233">
        <v>19.523</v>
      </c>
      <c r="Q4314" s="234">
        <v>253045</v>
      </c>
      <c r="R4314" s="233">
        <v>9.6289999999999996</v>
      </c>
      <c r="S4314" s="234">
        <v>500852</v>
      </c>
      <c r="T4314" s="233">
        <v>0</v>
      </c>
      <c r="U4314" s="235">
        <f t="shared" si="469"/>
        <v>17695.199999999997</v>
      </c>
      <c r="V4314" s="227">
        <f t="shared" si="470"/>
        <v>15444.61</v>
      </c>
      <c r="W4314" s="227">
        <f t="shared" si="471"/>
        <v>15263.17</v>
      </c>
      <c r="X4314" s="227">
        <f t="shared" si="474"/>
        <v>15190.833333333334</v>
      </c>
      <c r="Y4314" s="227">
        <f t="shared" si="472"/>
        <v>14251.789999999999</v>
      </c>
      <c r="Z4314" s="227">
        <f t="shared" si="473"/>
        <v>14058.197777777777</v>
      </c>
      <c r="AA4314" s="227">
        <f t="shared" si="475"/>
        <v>13912.555555555555</v>
      </c>
    </row>
    <row r="4315" spans="2:27" s="219" customFormat="1" ht="13.5" hidden="1">
      <c r="B4315" s="232" t="s">
        <v>1110</v>
      </c>
      <c r="C4315" s="232" t="s">
        <v>878</v>
      </c>
      <c r="D4315" s="232" t="s">
        <v>969</v>
      </c>
      <c r="E4315" s="232" t="s">
        <v>988</v>
      </c>
      <c r="F4315" s="232">
        <v>8</v>
      </c>
      <c r="G4315" s="232" t="s">
        <v>1317</v>
      </c>
      <c r="H4315" s="233">
        <v>2.02</v>
      </c>
      <c r="I4315" s="233">
        <v>0</v>
      </c>
      <c r="J4315" s="233">
        <v>1.7629999999999999</v>
      </c>
      <c r="K4315" s="234">
        <v>7632</v>
      </c>
      <c r="L4315" s="233">
        <v>0.871</v>
      </c>
      <c r="M4315" s="234">
        <v>15191</v>
      </c>
      <c r="N4315" s="233">
        <v>0</v>
      </c>
      <c r="O4315" s="233">
        <v>0</v>
      </c>
      <c r="P4315" s="233">
        <v>1.627</v>
      </c>
      <c r="Q4315" s="234">
        <v>21087</v>
      </c>
      <c r="R4315" s="233">
        <v>0.80200000000000005</v>
      </c>
      <c r="S4315" s="234">
        <v>41738</v>
      </c>
      <c r="T4315" s="233">
        <v>0</v>
      </c>
      <c r="U4315" s="235">
        <f t="shared" si="469"/>
        <v>1474.6</v>
      </c>
      <c r="V4315" s="227">
        <f t="shared" si="470"/>
        <v>1286.99</v>
      </c>
      <c r="W4315" s="227">
        <f t="shared" si="471"/>
        <v>1271.83</v>
      </c>
      <c r="X4315" s="227">
        <f t="shared" si="474"/>
        <v>1265.9166666666667</v>
      </c>
      <c r="Y4315" s="227">
        <f t="shared" si="472"/>
        <v>1187.71</v>
      </c>
      <c r="Z4315" s="227">
        <f t="shared" si="473"/>
        <v>1171.21</v>
      </c>
      <c r="AA4315" s="227">
        <f t="shared" si="475"/>
        <v>1159.3888888888889</v>
      </c>
    </row>
    <row r="4316" spans="2:27" s="219" customFormat="1" ht="13.5" hidden="1">
      <c r="B4316" s="232" t="s">
        <v>1110</v>
      </c>
      <c r="C4316" s="232" t="s">
        <v>879</v>
      </c>
      <c r="D4316" s="232" t="s">
        <v>969</v>
      </c>
      <c r="E4316" s="232" t="s">
        <v>988</v>
      </c>
      <c r="F4316" s="232">
        <v>16</v>
      </c>
      <c r="G4316" s="232" t="s">
        <v>1316</v>
      </c>
      <c r="H4316" s="233">
        <v>4.04</v>
      </c>
      <c r="I4316" s="233">
        <v>0</v>
      </c>
      <c r="J4316" s="233">
        <v>3.5259999999999998</v>
      </c>
      <c r="K4316" s="234">
        <v>15263</v>
      </c>
      <c r="L4316" s="233">
        <v>1.742</v>
      </c>
      <c r="M4316" s="234">
        <v>30382</v>
      </c>
      <c r="N4316" s="233">
        <v>0</v>
      </c>
      <c r="O4316" s="233">
        <v>0</v>
      </c>
      <c r="P4316" s="233">
        <v>3.254</v>
      </c>
      <c r="Q4316" s="234">
        <v>42174</v>
      </c>
      <c r="R4316" s="233">
        <v>1.605</v>
      </c>
      <c r="S4316" s="234">
        <v>83475</v>
      </c>
      <c r="T4316" s="233">
        <v>0</v>
      </c>
      <c r="U4316" s="235">
        <f t="shared" si="469"/>
        <v>2949.2</v>
      </c>
      <c r="V4316" s="227">
        <f t="shared" si="470"/>
        <v>2573.98</v>
      </c>
      <c r="W4316" s="227">
        <f t="shared" si="471"/>
        <v>2543.5766666666668</v>
      </c>
      <c r="X4316" s="227">
        <f t="shared" si="474"/>
        <v>2531.8333333333335</v>
      </c>
      <c r="Y4316" s="227">
        <f t="shared" si="472"/>
        <v>2375.42</v>
      </c>
      <c r="Z4316" s="227">
        <f t="shared" si="473"/>
        <v>2343.15</v>
      </c>
      <c r="AA4316" s="227">
        <f t="shared" si="475"/>
        <v>2318.75</v>
      </c>
    </row>
    <row r="4317" spans="2:27" s="219" customFormat="1" ht="13.5" hidden="1">
      <c r="B4317" s="232" t="s">
        <v>1110</v>
      </c>
      <c r="C4317" s="232" t="s">
        <v>880</v>
      </c>
      <c r="D4317" s="232" t="s">
        <v>969</v>
      </c>
      <c r="E4317" s="232" t="s">
        <v>988</v>
      </c>
      <c r="F4317" s="232">
        <v>32</v>
      </c>
      <c r="G4317" s="232" t="s">
        <v>1345</v>
      </c>
      <c r="H4317" s="233">
        <v>8.08</v>
      </c>
      <c r="I4317" s="233">
        <v>0</v>
      </c>
      <c r="J4317" s="233">
        <v>7.0519999999999996</v>
      </c>
      <c r="K4317" s="234">
        <v>30527</v>
      </c>
      <c r="L4317" s="233">
        <v>3.4849999999999999</v>
      </c>
      <c r="M4317" s="234">
        <v>60763</v>
      </c>
      <c r="N4317" s="233">
        <v>0</v>
      </c>
      <c r="O4317" s="233">
        <v>0</v>
      </c>
      <c r="P4317" s="233">
        <v>6.508</v>
      </c>
      <c r="Q4317" s="234">
        <v>84348</v>
      </c>
      <c r="R4317" s="233">
        <v>3.21</v>
      </c>
      <c r="S4317" s="234">
        <v>166951</v>
      </c>
      <c r="T4317" s="233">
        <v>0</v>
      </c>
      <c r="U4317" s="235">
        <f t="shared" si="469"/>
        <v>5898.4</v>
      </c>
      <c r="V4317" s="227">
        <f t="shared" si="470"/>
        <v>5147.96</v>
      </c>
      <c r="W4317" s="227">
        <f t="shared" si="471"/>
        <v>5087.9666666666662</v>
      </c>
      <c r="X4317" s="227">
        <f t="shared" si="474"/>
        <v>5063.583333333333</v>
      </c>
      <c r="Y4317" s="227">
        <f t="shared" si="472"/>
        <v>4750.84</v>
      </c>
      <c r="Z4317" s="227">
        <f t="shared" si="473"/>
        <v>4686.3</v>
      </c>
      <c r="AA4317" s="227">
        <f t="shared" si="475"/>
        <v>4637.5277777777774</v>
      </c>
    </row>
    <row r="4318" spans="2:27" s="219" customFormat="1" ht="13.5" hidden="1">
      <c r="B4318" s="232" t="s">
        <v>1110</v>
      </c>
      <c r="C4318" s="232" t="s">
        <v>881</v>
      </c>
      <c r="D4318" s="232" t="s">
        <v>969</v>
      </c>
      <c r="E4318" s="232" t="s">
        <v>988</v>
      </c>
      <c r="F4318" s="232">
        <v>2</v>
      </c>
      <c r="G4318" s="232" t="s">
        <v>1311</v>
      </c>
      <c r="H4318" s="233">
        <v>0.745</v>
      </c>
      <c r="I4318" s="233">
        <v>0</v>
      </c>
      <c r="J4318" s="233">
        <v>0.68100000000000005</v>
      </c>
      <c r="K4318" s="234">
        <v>2959</v>
      </c>
      <c r="L4318" s="233">
        <v>0.33800000000000002</v>
      </c>
      <c r="M4318" s="234">
        <v>5900</v>
      </c>
      <c r="N4318" s="233">
        <v>0</v>
      </c>
      <c r="O4318" s="233">
        <v>0</v>
      </c>
      <c r="P4318" s="233">
        <v>0.64700000000000002</v>
      </c>
      <c r="Q4318" s="234">
        <v>8425</v>
      </c>
      <c r="R4318" s="233">
        <v>0.32100000000000001</v>
      </c>
      <c r="S4318" s="234">
        <v>16742</v>
      </c>
      <c r="T4318" s="233">
        <v>0</v>
      </c>
      <c r="U4318" s="235">
        <f t="shared" si="469"/>
        <v>543.85</v>
      </c>
      <c r="V4318" s="227">
        <f t="shared" si="470"/>
        <v>497.13000000000005</v>
      </c>
      <c r="W4318" s="227">
        <f t="shared" si="471"/>
        <v>493.32333333333338</v>
      </c>
      <c r="X4318" s="227">
        <f t="shared" si="474"/>
        <v>491.66666666666669</v>
      </c>
      <c r="Y4318" s="227">
        <f t="shared" si="472"/>
        <v>472.31</v>
      </c>
      <c r="Z4318" s="227">
        <f t="shared" si="473"/>
        <v>468.35777777777776</v>
      </c>
      <c r="AA4318" s="227">
        <f t="shared" si="475"/>
        <v>465.05555555555554</v>
      </c>
    </row>
    <row r="4319" spans="2:27" s="219" customFormat="1" ht="13.5" hidden="1">
      <c r="B4319" s="232" t="s">
        <v>1110</v>
      </c>
      <c r="C4319" s="232" t="s">
        <v>882</v>
      </c>
      <c r="D4319" s="232" t="s">
        <v>969</v>
      </c>
      <c r="E4319" s="232" t="s">
        <v>988</v>
      </c>
      <c r="F4319" s="232">
        <v>96</v>
      </c>
      <c r="G4319" s="232" t="s">
        <v>1365</v>
      </c>
      <c r="H4319" s="233">
        <v>24.24</v>
      </c>
      <c r="I4319" s="233">
        <v>0</v>
      </c>
      <c r="J4319" s="233">
        <v>21.157</v>
      </c>
      <c r="K4319" s="234">
        <v>91581</v>
      </c>
      <c r="L4319" s="233">
        <v>10.454000000000001</v>
      </c>
      <c r="M4319" s="234">
        <v>182290</v>
      </c>
      <c r="N4319" s="233">
        <v>0</v>
      </c>
      <c r="O4319" s="233">
        <v>0</v>
      </c>
      <c r="P4319" s="233">
        <v>19.523</v>
      </c>
      <c r="Q4319" s="234">
        <v>253045</v>
      </c>
      <c r="R4319" s="233">
        <v>9.6289999999999996</v>
      </c>
      <c r="S4319" s="234">
        <v>500852</v>
      </c>
      <c r="T4319" s="233">
        <v>0</v>
      </c>
      <c r="U4319" s="235">
        <f t="shared" si="469"/>
        <v>17695.199999999997</v>
      </c>
      <c r="V4319" s="227">
        <f t="shared" si="470"/>
        <v>15444.61</v>
      </c>
      <c r="W4319" s="227">
        <f t="shared" si="471"/>
        <v>15263.17</v>
      </c>
      <c r="X4319" s="227">
        <f t="shared" si="474"/>
        <v>15190.833333333334</v>
      </c>
      <c r="Y4319" s="227">
        <f t="shared" si="472"/>
        <v>14251.789999999999</v>
      </c>
      <c r="Z4319" s="227">
        <f t="shared" si="473"/>
        <v>14058.197777777777</v>
      </c>
      <c r="AA4319" s="227">
        <f t="shared" si="475"/>
        <v>13912.555555555555</v>
      </c>
    </row>
    <row r="4320" spans="2:27" s="219" customFormat="1" ht="13.5" hidden="1">
      <c r="B4320" s="232" t="s">
        <v>1110</v>
      </c>
      <c r="C4320" s="232" t="s">
        <v>883</v>
      </c>
      <c r="D4320" s="232" t="s">
        <v>969</v>
      </c>
      <c r="E4320" s="232" t="s">
        <v>988</v>
      </c>
      <c r="F4320" s="232">
        <v>4</v>
      </c>
      <c r="G4320" s="232" t="s">
        <v>1312</v>
      </c>
      <c r="H4320" s="233">
        <v>1.01</v>
      </c>
      <c r="I4320" s="233">
        <v>0</v>
      </c>
      <c r="J4320" s="233">
        <v>0.88200000000000001</v>
      </c>
      <c r="K4320" s="234">
        <v>3816</v>
      </c>
      <c r="L4320" s="233">
        <v>0.436</v>
      </c>
      <c r="M4320" s="234">
        <v>7595</v>
      </c>
      <c r="N4320" s="233">
        <v>0</v>
      </c>
      <c r="O4320" s="233">
        <v>0</v>
      </c>
      <c r="P4320" s="233">
        <v>0.81299999999999994</v>
      </c>
      <c r="Q4320" s="234">
        <v>10544</v>
      </c>
      <c r="R4320" s="233">
        <v>0.40100000000000002</v>
      </c>
      <c r="S4320" s="234">
        <v>20869</v>
      </c>
      <c r="T4320" s="233">
        <v>0</v>
      </c>
      <c r="U4320" s="235">
        <f t="shared" si="469"/>
        <v>737.3</v>
      </c>
      <c r="V4320" s="227">
        <f t="shared" si="470"/>
        <v>643.86</v>
      </c>
      <c r="W4320" s="227">
        <f t="shared" si="471"/>
        <v>636.28</v>
      </c>
      <c r="X4320" s="227">
        <f t="shared" si="474"/>
        <v>632.91666666666663</v>
      </c>
      <c r="Y4320" s="227">
        <f t="shared" si="472"/>
        <v>593.49</v>
      </c>
      <c r="Z4320" s="227">
        <f t="shared" si="473"/>
        <v>585.61888888888893</v>
      </c>
      <c r="AA4320" s="227">
        <f t="shared" si="475"/>
        <v>579.69444444444446</v>
      </c>
    </row>
    <row r="4321" spans="2:27" s="219" customFormat="1" ht="13.5" hidden="1">
      <c r="B4321" s="232" t="s">
        <v>1110</v>
      </c>
      <c r="C4321" s="232" t="s">
        <v>1398</v>
      </c>
      <c r="D4321" s="232" t="s">
        <v>969</v>
      </c>
      <c r="E4321" s="232" t="s">
        <v>988</v>
      </c>
      <c r="F4321" s="232">
        <v>48</v>
      </c>
      <c r="G4321" s="232" t="s">
        <v>1356</v>
      </c>
      <c r="H4321" s="233">
        <v>12.744</v>
      </c>
      <c r="I4321" s="233">
        <v>0</v>
      </c>
      <c r="J4321" s="233">
        <v>10.97688</v>
      </c>
      <c r="K4321" s="234">
        <v>47451</v>
      </c>
      <c r="L4321" s="233">
        <v>5.4168000000000003</v>
      </c>
      <c r="M4321" s="234">
        <v>94400</v>
      </c>
      <c r="N4321" s="233">
        <v>0</v>
      </c>
      <c r="O4321" s="233">
        <v>0</v>
      </c>
      <c r="P4321" s="233">
        <v>9.9590200000000006</v>
      </c>
      <c r="Q4321" s="234">
        <v>128924</v>
      </c>
      <c r="R4321" s="233">
        <v>4.9057700000000004</v>
      </c>
      <c r="S4321" s="234">
        <v>254940</v>
      </c>
      <c r="T4321" s="233">
        <v>0</v>
      </c>
      <c r="U4321" s="235">
        <f t="shared" si="469"/>
        <v>9303.119999999999</v>
      </c>
      <c r="V4321" s="227">
        <f t="shared" si="470"/>
        <v>8013.1223999999993</v>
      </c>
      <c r="W4321" s="227">
        <f t="shared" si="471"/>
        <v>7908.5140000000001</v>
      </c>
      <c r="X4321" s="227">
        <f t="shared" si="474"/>
        <v>7866.666666666667</v>
      </c>
      <c r="Y4321" s="227">
        <f t="shared" si="472"/>
        <v>7270.0846000000001</v>
      </c>
      <c r="Z4321" s="227">
        <f t="shared" si="473"/>
        <v>7162.4343222222224</v>
      </c>
      <c r="AA4321" s="227">
        <f t="shared" si="475"/>
        <v>7081.666666666667</v>
      </c>
    </row>
    <row r="4322" spans="2:27" s="219" customFormat="1" ht="13.5" hidden="1">
      <c r="B4322" s="232" t="s">
        <v>1110</v>
      </c>
      <c r="C4322" s="232" t="s">
        <v>1399</v>
      </c>
      <c r="D4322" s="232" t="s">
        <v>969</v>
      </c>
      <c r="E4322" s="232" t="s">
        <v>988</v>
      </c>
      <c r="F4322" s="232">
        <v>64</v>
      </c>
      <c r="G4322" s="232" t="s">
        <v>1364</v>
      </c>
      <c r="H4322" s="233">
        <v>16.992000000000001</v>
      </c>
      <c r="I4322" s="233">
        <v>0</v>
      </c>
      <c r="J4322" s="233">
        <v>14.63584</v>
      </c>
      <c r="K4322" s="234">
        <v>63268</v>
      </c>
      <c r="L4322" s="233">
        <v>7.2224000000000004</v>
      </c>
      <c r="M4322" s="234">
        <v>125867</v>
      </c>
      <c r="N4322" s="233">
        <v>0</v>
      </c>
      <c r="O4322" s="233">
        <v>0</v>
      </c>
      <c r="P4322" s="233">
        <v>13.278689999999999</v>
      </c>
      <c r="Q4322" s="234">
        <v>171898</v>
      </c>
      <c r="R4322" s="233">
        <v>6.5410199999999996</v>
      </c>
      <c r="S4322" s="234">
        <v>339920</v>
      </c>
      <c r="T4322" s="233">
        <v>0</v>
      </c>
      <c r="U4322" s="235">
        <f t="shared" si="469"/>
        <v>12404.16</v>
      </c>
      <c r="V4322" s="227">
        <f t="shared" si="470"/>
        <v>10684.163200000001</v>
      </c>
      <c r="W4322" s="227">
        <f t="shared" si="471"/>
        <v>10544.685333333333</v>
      </c>
      <c r="X4322" s="227">
        <f t="shared" si="474"/>
        <v>10488.916666666666</v>
      </c>
      <c r="Y4322" s="227">
        <f t="shared" si="472"/>
        <v>9693.4436999999998</v>
      </c>
      <c r="Z4322" s="227">
        <f t="shared" si="473"/>
        <v>9549.8890444444442</v>
      </c>
      <c r="AA4322" s="227">
        <f t="shared" si="475"/>
        <v>9442.2222222222226</v>
      </c>
    </row>
    <row r="4323" spans="2:27" s="219" customFormat="1" ht="13.5" hidden="1">
      <c r="B4323" s="232" t="s">
        <v>1110</v>
      </c>
      <c r="C4323" s="232" t="s">
        <v>1400</v>
      </c>
      <c r="D4323" s="232" t="s">
        <v>969</v>
      </c>
      <c r="E4323" s="232" t="s">
        <v>988</v>
      </c>
      <c r="F4323" s="232">
        <v>96</v>
      </c>
      <c r="G4323" s="232" t="s">
        <v>1365</v>
      </c>
      <c r="H4323" s="233">
        <v>25.488</v>
      </c>
      <c r="I4323" s="233">
        <v>0</v>
      </c>
      <c r="J4323" s="233">
        <v>21.953759999999999</v>
      </c>
      <c r="K4323" s="234">
        <v>94902</v>
      </c>
      <c r="L4323" s="233">
        <v>10.833600000000001</v>
      </c>
      <c r="M4323" s="234">
        <v>188801</v>
      </c>
      <c r="N4323" s="233">
        <v>0</v>
      </c>
      <c r="O4323" s="233">
        <v>0</v>
      </c>
      <c r="P4323" s="233">
        <v>19.918040000000001</v>
      </c>
      <c r="Q4323" s="234">
        <v>257847</v>
      </c>
      <c r="R4323" s="233">
        <v>9.8115400000000008</v>
      </c>
      <c r="S4323" s="234">
        <v>509881</v>
      </c>
      <c r="T4323" s="233">
        <v>0</v>
      </c>
      <c r="U4323" s="235">
        <f t="shared" si="469"/>
        <v>18606.239999999998</v>
      </c>
      <c r="V4323" s="227">
        <f t="shared" si="470"/>
        <v>16026.244799999999</v>
      </c>
      <c r="W4323" s="227">
        <f t="shared" si="471"/>
        <v>15817.028</v>
      </c>
      <c r="X4323" s="227">
        <f t="shared" si="474"/>
        <v>15733.416666666666</v>
      </c>
      <c r="Y4323" s="227">
        <f t="shared" si="472"/>
        <v>14540.1692</v>
      </c>
      <c r="Z4323" s="227">
        <f t="shared" si="473"/>
        <v>14324.840866666667</v>
      </c>
      <c r="AA4323" s="227">
        <f t="shared" si="475"/>
        <v>14163.361111111111</v>
      </c>
    </row>
    <row r="4324" spans="2:27" s="219" customFormat="1" ht="13.5" hidden="1">
      <c r="B4324" s="232" t="s">
        <v>1110</v>
      </c>
      <c r="C4324" s="232" t="s">
        <v>1401</v>
      </c>
      <c r="D4324" s="232" t="s">
        <v>969</v>
      </c>
      <c r="E4324" s="232" t="s">
        <v>988</v>
      </c>
      <c r="F4324" s="232">
        <v>8</v>
      </c>
      <c r="G4324" s="232" t="s">
        <v>1317</v>
      </c>
      <c r="H4324" s="233">
        <v>2.1240000000000001</v>
      </c>
      <c r="I4324" s="233">
        <v>0</v>
      </c>
      <c r="J4324" s="233">
        <v>1.82948</v>
      </c>
      <c r="K4324" s="234">
        <v>7909</v>
      </c>
      <c r="L4324" s="233">
        <v>0.90280000000000005</v>
      </c>
      <c r="M4324" s="234">
        <v>15733</v>
      </c>
      <c r="N4324" s="233">
        <v>0</v>
      </c>
      <c r="O4324" s="233">
        <v>0</v>
      </c>
      <c r="P4324" s="233">
        <v>1.65984</v>
      </c>
      <c r="Q4324" s="234">
        <v>21487</v>
      </c>
      <c r="R4324" s="233">
        <v>0.81762999999999997</v>
      </c>
      <c r="S4324" s="234">
        <v>42490</v>
      </c>
      <c r="T4324" s="233">
        <v>0</v>
      </c>
      <c r="U4324" s="235">
        <f t="shared" si="469"/>
        <v>1550.52</v>
      </c>
      <c r="V4324" s="227">
        <f t="shared" si="470"/>
        <v>1335.5204000000001</v>
      </c>
      <c r="W4324" s="227">
        <f t="shared" si="471"/>
        <v>1318.1273333333334</v>
      </c>
      <c r="X4324" s="227">
        <f t="shared" si="474"/>
        <v>1311.0833333333333</v>
      </c>
      <c r="Y4324" s="227">
        <f t="shared" si="472"/>
        <v>1211.6831999999999</v>
      </c>
      <c r="Z4324" s="227">
        <f t="shared" si="473"/>
        <v>1193.731011111111</v>
      </c>
      <c r="AA4324" s="227">
        <f t="shared" si="475"/>
        <v>1180.2777777777778</v>
      </c>
    </row>
    <row r="4325" spans="2:27" s="219" customFormat="1" ht="13.5" hidden="1">
      <c r="B4325" s="232" t="s">
        <v>1110</v>
      </c>
      <c r="C4325" s="232" t="s">
        <v>1402</v>
      </c>
      <c r="D4325" s="232" t="s">
        <v>969</v>
      </c>
      <c r="E4325" s="232" t="s">
        <v>988</v>
      </c>
      <c r="F4325" s="232">
        <v>16</v>
      </c>
      <c r="G4325" s="232" t="s">
        <v>1316</v>
      </c>
      <c r="H4325" s="233">
        <v>4.2480000000000002</v>
      </c>
      <c r="I4325" s="233">
        <v>0</v>
      </c>
      <c r="J4325" s="233">
        <v>3.65896</v>
      </c>
      <c r="K4325" s="234">
        <v>15817</v>
      </c>
      <c r="L4325" s="233">
        <v>1.8056000000000001</v>
      </c>
      <c r="M4325" s="234">
        <v>31467</v>
      </c>
      <c r="N4325" s="233">
        <v>0</v>
      </c>
      <c r="O4325" s="233">
        <v>0</v>
      </c>
      <c r="P4325" s="233">
        <v>3.3196699999999999</v>
      </c>
      <c r="Q4325" s="234">
        <v>42975</v>
      </c>
      <c r="R4325" s="233">
        <v>1.6352599999999999</v>
      </c>
      <c r="S4325" s="234">
        <v>84980</v>
      </c>
      <c r="T4325" s="233">
        <v>0</v>
      </c>
      <c r="U4325" s="235">
        <f t="shared" si="469"/>
        <v>3101.04</v>
      </c>
      <c r="V4325" s="227">
        <f t="shared" si="470"/>
        <v>2671.0408000000002</v>
      </c>
      <c r="W4325" s="227">
        <f t="shared" si="471"/>
        <v>2636.1713333333332</v>
      </c>
      <c r="X4325" s="227">
        <f t="shared" si="474"/>
        <v>2622.25</v>
      </c>
      <c r="Y4325" s="227">
        <f t="shared" si="472"/>
        <v>2423.3591000000001</v>
      </c>
      <c r="Z4325" s="227">
        <f t="shared" si="473"/>
        <v>2387.4898000000003</v>
      </c>
      <c r="AA4325" s="227">
        <f t="shared" si="475"/>
        <v>2360.5555555555557</v>
      </c>
    </row>
    <row r="4326" spans="2:27" s="219" customFormat="1" ht="13.5" hidden="1">
      <c r="B4326" s="232" t="s">
        <v>1110</v>
      </c>
      <c r="C4326" s="232" t="s">
        <v>1403</v>
      </c>
      <c r="D4326" s="232" t="s">
        <v>969</v>
      </c>
      <c r="E4326" s="232" t="s">
        <v>988</v>
      </c>
      <c r="F4326" s="232">
        <v>32</v>
      </c>
      <c r="G4326" s="232" t="s">
        <v>1345</v>
      </c>
      <c r="H4326" s="233">
        <v>8.4960000000000004</v>
      </c>
      <c r="I4326" s="233">
        <v>0</v>
      </c>
      <c r="J4326" s="233">
        <v>7.31792</v>
      </c>
      <c r="K4326" s="234">
        <v>31634</v>
      </c>
      <c r="L4326" s="233">
        <v>3.6112000000000002</v>
      </c>
      <c r="M4326" s="234">
        <v>62934</v>
      </c>
      <c r="N4326" s="233">
        <v>0</v>
      </c>
      <c r="O4326" s="233">
        <v>0</v>
      </c>
      <c r="P4326" s="233">
        <v>6.6393500000000003</v>
      </c>
      <c r="Q4326" s="234">
        <v>85949</v>
      </c>
      <c r="R4326" s="233">
        <v>3.2705099999999998</v>
      </c>
      <c r="S4326" s="234">
        <v>169960</v>
      </c>
      <c r="T4326" s="233">
        <v>0</v>
      </c>
      <c r="U4326" s="235">
        <f t="shared" si="469"/>
        <v>6202.08</v>
      </c>
      <c r="V4326" s="227">
        <f t="shared" si="470"/>
        <v>5342.0816000000004</v>
      </c>
      <c r="W4326" s="227">
        <f t="shared" si="471"/>
        <v>5272.3426666666664</v>
      </c>
      <c r="X4326" s="227">
        <f t="shared" si="474"/>
        <v>5244.5</v>
      </c>
      <c r="Y4326" s="227">
        <f t="shared" si="472"/>
        <v>4846.7255000000005</v>
      </c>
      <c r="Z4326" s="227">
        <f t="shared" si="473"/>
        <v>4774.9445222222221</v>
      </c>
      <c r="AA4326" s="227">
        <f t="shared" si="475"/>
        <v>4721.1111111111113</v>
      </c>
    </row>
    <row r="4327" spans="2:27" s="219" customFormat="1" ht="13.5" hidden="1">
      <c r="B4327" s="232" t="s">
        <v>1110</v>
      </c>
      <c r="C4327" s="232" t="s">
        <v>1404</v>
      </c>
      <c r="D4327" s="232" t="s">
        <v>969</v>
      </c>
      <c r="E4327" s="232" t="s">
        <v>988</v>
      </c>
      <c r="F4327" s="232">
        <v>2</v>
      </c>
      <c r="G4327" s="232" t="s">
        <v>1311</v>
      </c>
      <c r="H4327" s="233">
        <v>0.77100000000000002</v>
      </c>
      <c r="I4327" s="233">
        <v>0</v>
      </c>
      <c r="J4327" s="233">
        <v>0.69737000000000005</v>
      </c>
      <c r="K4327" s="234">
        <v>3028</v>
      </c>
      <c r="L4327" s="233">
        <v>0.34570000000000001</v>
      </c>
      <c r="M4327" s="234">
        <v>6036</v>
      </c>
      <c r="N4327" s="233">
        <v>0</v>
      </c>
      <c r="O4327" s="233">
        <v>0</v>
      </c>
      <c r="P4327" s="233">
        <v>0.65495999999999999</v>
      </c>
      <c r="Q4327" s="234">
        <v>8525</v>
      </c>
      <c r="R4327" s="233">
        <v>0.32440999999999998</v>
      </c>
      <c r="S4327" s="234">
        <v>16930</v>
      </c>
      <c r="T4327" s="233">
        <v>0</v>
      </c>
      <c r="U4327" s="235">
        <f t="shared" si="469"/>
        <v>562.83000000000004</v>
      </c>
      <c r="V4327" s="227">
        <f t="shared" si="470"/>
        <v>509.08010000000002</v>
      </c>
      <c r="W4327" s="227">
        <f t="shared" si="471"/>
        <v>504.69433333333336</v>
      </c>
      <c r="X4327" s="227">
        <f t="shared" si="474"/>
        <v>503</v>
      </c>
      <c r="Y4327" s="227">
        <f t="shared" si="472"/>
        <v>478.12079999999997</v>
      </c>
      <c r="Z4327" s="227">
        <f t="shared" si="473"/>
        <v>473.62485555555554</v>
      </c>
      <c r="AA4327" s="227">
        <f t="shared" si="475"/>
        <v>470.27777777777777</v>
      </c>
    </row>
    <row r="4328" spans="2:27" s="219" customFormat="1" ht="13.5" hidden="1">
      <c r="B4328" s="232" t="s">
        <v>1110</v>
      </c>
      <c r="C4328" s="232" t="s">
        <v>1405</v>
      </c>
      <c r="D4328" s="232" t="s">
        <v>969</v>
      </c>
      <c r="E4328" s="232" t="s">
        <v>988</v>
      </c>
      <c r="F4328" s="232">
        <v>96</v>
      </c>
      <c r="G4328" s="232" t="s">
        <v>1365</v>
      </c>
      <c r="H4328" s="233">
        <v>25.488</v>
      </c>
      <c r="I4328" s="233">
        <v>0</v>
      </c>
      <c r="J4328" s="233">
        <v>21.953759999999999</v>
      </c>
      <c r="K4328" s="234">
        <v>94902</v>
      </c>
      <c r="L4328" s="233">
        <v>10.833600000000001</v>
      </c>
      <c r="M4328" s="234">
        <v>188801</v>
      </c>
      <c r="N4328" s="233">
        <v>0</v>
      </c>
      <c r="O4328" s="233">
        <v>0</v>
      </c>
      <c r="P4328" s="233">
        <v>19.918040000000001</v>
      </c>
      <c r="Q4328" s="234">
        <v>257847</v>
      </c>
      <c r="R4328" s="233">
        <v>9.8115400000000008</v>
      </c>
      <c r="S4328" s="234">
        <v>509881</v>
      </c>
      <c r="T4328" s="233">
        <v>0</v>
      </c>
      <c r="U4328" s="235">
        <f t="shared" si="469"/>
        <v>18606.239999999998</v>
      </c>
      <c r="V4328" s="227">
        <f t="shared" si="470"/>
        <v>16026.244799999999</v>
      </c>
      <c r="W4328" s="227">
        <f t="shared" si="471"/>
        <v>15817.028</v>
      </c>
      <c r="X4328" s="227">
        <f t="shared" si="474"/>
        <v>15733.416666666666</v>
      </c>
      <c r="Y4328" s="227">
        <f t="shared" si="472"/>
        <v>14540.1692</v>
      </c>
      <c r="Z4328" s="227">
        <f t="shared" si="473"/>
        <v>14324.840866666667</v>
      </c>
      <c r="AA4328" s="227">
        <f t="shared" si="475"/>
        <v>14163.361111111111</v>
      </c>
    </row>
    <row r="4329" spans="2:27" s="219" customFormat="1" ht="13.5" hidden="1">
      <c r="B4329" s="232" t="s">
        <v>1110</v>
      </c>
      <c r="C4329" s="232" t="s">
        <v>1406</v>
      </c>
      <c r="D4329" s="232" t="s">
        <v>969</v>
      </c>
      <c r="E4329" s="232" t="s">
        <v>988</v>
      </c>
      <c r="F4329" s="232">
        <v>4</v>
      </c>
      <c r="G4329" s="232" t="s">
        <v>1312</v>
      </c>
      <c r="H4329" s="233">
        <v>1.0620000000000001</v>
      </c>
      <c r="I4329" s="233">
        <v>0</v>
      </c>
      <c r="J4329" s="233">
        <v>0.91474</v>
      </c>
      <c r="K4329" s="234">
        <v>3954</v>
      </c>
      <c r="L4329" s="233">
        <v>0.45140000000000002</v>
      </c>
      <c r="M4329" s="234">
        <v>7867</v>
      </c>
      <c r="N4329" s="233">
        <v>0</v>
      </c>
      <c r="O4329" s="233">
        <v>0</v>
      </c>
      <c r="P4329" s="233">
        <v>0.82991999999999999</v>
      </c>
      <c r="Q4329" s="234">
        <v>10744</v>
      </c>
      <c r="R4329" s="233">
        <v>0.40881000000000001</v>
      </c>
      <c r="S4329" s="234">
        <v>21245</v>
      </c>
      <c r="T4329" s="233">
        <v>0</v>
      </c>
      <c r="U4329" s="235">
        <f t="shared" si="469"/>
        <v>775.26</v>
      </c>
      <c r="V4329" s="227">
        <f t="shared" si="470"/>
        <v>667.76020000000005</v>
      </c>
      <c r="W4329" s="227">
        <f t="shared" si="471"/>
        <v>659.02199999999993</v>
      </c>
      <c r="X4329" s="227">
        <f t="shared" si="474"/>
        <v>655.58333333333337</v>
      </c>
      <c r="Y4329" s="227">
        <f t="shared" si="472"/>
        <v>605.84159999999997</v>
      </c>
      <c r="Z4329" s="227">
        <f t="shared" si="473"/>
        <v>596.87574444444454</v>
      </c>
      <c r="AA4329" s="227">
        <f t="shared" si="475"/>
        <v>590.13888888888891</v>
      </c>
    </row>
    <row r="4330" spans="2:27" s="219" customFormat="1" ht="13.5" hidden="1">
      <c r="B4330" s="232" t="s">
        <v>1110</v>
      </c>
      <c r="C4330" s="232" t="s">
        <v>1062</v>
      </c>
      <c r="D4330" s="232" t="s">
        <v>969</v>
      </c>
      <c r="E4330" s="232" t="s">
        <v>988</v>
      </c>
      <c r="F4330" s="232">
        <v>48</v>
      </c>
      <c r="G4330" s="232" t="s">
        <v>1356</v>
      </c>
      <c r="H4330" s="233">
        <v>12.24</v>
      </c>
      <c r="I4330" s="233">
        <v>0</v>
      </c>
      <c r="J4330" s="233">
        <v>10.659000000000001</v>
      </c>
      <c r="K4330" s="234">
        <v>46127</v>
      </c>
      <c r="L4330" s="233">
        <v>5.266</v>
      </c>
      <c r="M4330" s="234">
        <v>91804</v>
      </c>
      <c r="N4330" s="233">
        <v>0</v>
      </c>
      <c r="O4330" s="233">
        <v>0</v>
      </c>
      <c r="P4330" s="233">
        <v>9.74</v>
      </c>
      <c r="Q4330" s="234">
        <v>126255</v>
      </c>
      <c r="R4330" s="233">
        <v>4.8040000000000003</v>
      </c>
      <c r="S4330" s="234">
        <v>249923</v>
      </c>
      <c r="T4330" s="233">
        <v>0</v>
      </c>
      <c r="U4330" s="235">
        <f t="shared" si="469"/>
        <v>8935.2000000000007</v>
      </c>
      <c r="V4330" s="227">
        <f t="shared" si="470"/>
        <v>7781.0700000000006</v>
      </c>
      <c r="W4330" s="227">
        <f t="shared" si="471"/>
        <v>7688.0966666666664</v>
      </c>
      <c r="X4330" s="227">
        <f t="shared" si="474"/>
        <v>7650.333333333333</v>
      </c>
      <c r="Y4330" s="227">
        <f t="shared" si="472"/>
        <v>7110.2</v>
      </c>
      <c r="Z4330" s="227">
        <f t="shared" si="473"/>
        <v>7014.003333333334</v>
      </c>
      <c r="AA4330" s="227">
        <f t="shared" si="475"/>
        <v>6942.3055555555557</v>
      </c>
    </row>
    <row r="4331" spans="2:27" s="219" customFormat="1" ht="13.5" hidden="1">
      <c r="B4331" s="232" t="s">
        <v>1110</v>
      </c>
      <c r="C4331" s="232" t="s">
        <v>1063</v>
      </c>
      <c r="D4331" s="232" t="s">
        <v>969</v>
      </c>
      <c r="E4331" s="232" t="s">
        <v>988</v>
      </c>
      <c r="F4331" s="232">
        <v>64</v>
      </c>
      <c r="G4331" s="232" t="s">
        <v>1364</v>
      </c>
      <c r="H4331" s="233">
        <v>16.32</v>
      </c>
      <c r="I4331" s="233">
        <v>0</v>
      </c>
      <c r="J4331" s="233">
        <v>14.212</v>
      </c>
      <c r="K4331" s="234">
        <v>61502</v>
      </c>
      <c r="L4331" s="233">
        <v>7.0209999999999999</v>
      </c>
      <c r="M4331" s="234">
        <v>122406</v>
      </c>
      <c r="N4331" s="233">
        <v>0</v>
      </c>
      <c r="O4331" s="233">
        <v>0</v>
      </c>
      <c r="P4331" s="233">
        <v>12.986000000000001</v>
      </c>
      <c r="Q4331" s="234">
        <v>168340</v>
      </c>
      <c r="R4331" s="233">
        <v>6.4059999999999997</v>
      </c>
      <c r="S4331" s="234">
        <v>333231</v>
      </c>
      <c r="T4331" s="233">
        <v>0</v>
      </c>
      <c r="U4331" s="235">
        <f t="shared" si="469"/>
        <v>11913.6</v>
      </c>
      <c r="V4331" s="227">
        <f t="shared" si="470"/>
        <v>10374.76</v>
      </c>
      <c r="W4331" s="227">
        <f t="shared" si="471"/>
        <v>10250.496666666666</v>
      </c>
      <c r="X4331" s="227">
        <f t="shared" si="474"/>
        <v>10200.5</v>
      </c>
      <c r="Y4331" s="227">
        <f t="shared" si="472"/>
        <v>9479.7800000000007</v>
      </c>
      <c r="Z4331" s="227">
        <f t="shared" si="473"/>
        <v>9352.4911111111105</v>
      </c>
      <c r="AA4331" s="227">
        <f t="shared" si="475"/>
        <v>9256.4166666666661</v>
      </c>
    </row>
    <row r="4332" spans="2:27" s="219" customFormat="1" ht="13.5" hidden="1">
      <c r="B4332" s="232" t="s">
        <v>1110</v>
      </c>
      <c r="C4332" s="232" t="s">
        <v>1064</v>
      </c>
      <c r="D4332" s="232" t="s">
        <v>969</v>
      </c>
      <c r="E4332" s="232" t="s">
        <v>988</v>
      </c>
      <c r="F4332" s="232">
        <v>96</v>
      </c>
      <c r="G4332" s="232" t="s">
        <v>1365</v>
      </c>
      <c r="H4332" s="233">
        <v>24.48</v>
      </c>
      <c r="I4332" s="233">
        <v>0</v>
      </c>
      <c r="J4332" s="233">
        <v>21.318999999999999</v>
      </c>
      <c r="K4332" s="234">
        <v>92253</v>
      </c>
      <c r="L4332" s="233">
        <v>10.531000000000001</v>
      </c>
      <c r="M4332" s="234">
        <v>183608</v>
      </c>
      <c r="N4332" s="233">
        <v>0</v>
      </c>
      <c r="O4332" s="233">
        <v>0</v>
      </c>
      <c r="P4332" s="233">
        <v>19.478999999999999</v>
      </c>
      <c r="Q4332" s="234">
        <v>252510</v>
      </c>
      <c r="R4332" s="233">
        <v>9.6080000000000005</v>
      </c>
      <c r="S4332" s="234">
        <v>499847</v>
      </c>
      <c r="T4332" s="233">
        <v>0</v>
      </c>
      <c r="U4332" s="235">
        <f t="shared" si="469"/>
        <v>17870.400000000001</v>
      </c>
      <c r="V4332" s="227">
        <f t="shared" si="470"/>
        <v>15562.869999999999</v>
      </c>
      <c r="W4332" s="227">
        <f t="shared" si="471"/>
        <v>15375.380000000001</v>
      </c>
      <c r="X4332" s="227">
        <f t="shared" si="474"/>
        <v>15300.666666666666</v>
      </c>
      <c r="Y4332" s="227">
        <f t="shared" si="472"/>
        <v>14219.67</v>
      </c>
      <c r="Z4332" s="227">
        <f t="shared" si="473"/>
        <v>14028.006666666668</v>
      </c>
      <c r="AA4332" s="227">
        <f t="shared" si="475"/>
        <v>13884.638888888889</v>
      </c>
    </row>
    <row r="4333" spans="2:27" s="219" customFormat="1" ht="13.5" hidden="1">
      <c r="B4333" s="232" t="s">
        <v>1110</v>
      </c>
      <c r="C4333" s="232" t="s">
        <v>1065</v>
      </c>
      <c r="D4333" s="232" t="s">
        <v>969</v>
      </c>
      <c r="E4333" s="232" t="s">
        <v>988</v>
      </c>
      <c r="F4333" s="232">
        <v>8</v>
      </c>
      <c r="G4333" s="232" t="s">
        <v>1317</v>
      </c>
      <c r="H4333" s="233">
        <v>2.04</v>
      </c>
      <c r="I4333" s="233">
        <v>0</v>
      </c>
      <c r="J4333" s="233">
        <v>1.7769999999999999</v>
      </c>
      <c r="K4333" s="234">
        <v>7688</v>
      </c>
      <c r="L4333" s="233">
        <v>0.878</v>
      </c>
      <c r="M4333" s="234">
        <v>15301</v>
      </c>
      <c r="N4333" s="233">
        <v>0</v>
      </c>
      <c r="O4333" s="233">
        <v>0</v>
      </c>
      <c r="P4333" s="233">
        <v>1.623</v>
      </c>
      <c r="Q4333" s="234">
        <v>21043</v>
      </c>
      <c r="R4333" s="233">
        <v>0.80100000000000005</v>
      </c>
      <c r="S4333" s="234">
        <v>41654</v>
      </c>
      <c r="T4333" s="233">
        <v>0</v>
      </c>
      <c r="U4333" s="235">
        <f t="shared" si="469"/>
        <v>1489.2</v>
      </c>
      <c r="V4333" s="227">
        <f t="shared" si="470"/>
        <v>1297.21</v>
      </c>
      <c r="W4333" s="227">
        <f t="shared" si="471"/>
        <v>1281.6066666666666</v>
      </c>
      <c r="X4333" s="227">
        <f t="shared" si="474"/>
        <v>1275.0833333333333</v>
      </c>
      <c r="Y4333" s="227">
        <f t="shared" si="472"/>
        <v>1184.79</v>
      </c>
      <c r="Z4333" s="227">
        <f t="shared" si="473"/>
        <v>1169.2577777777778</v>
      </c>
      <c r="AA4333" s="227">
        <f t="shared" si="475"/>
        <v>1157.0555555555557</v>
      </c>
    </row>
    <row r="4334" spans="2:27" s="219" customFormat="1" ht="13.5" hidden="1">
      <c r="B4334" s="232" t="s">
        <v>1110</v>
      </c>
      <c r="C4334" s="232" t="s">
        <v>1066</v>
      </c>
      <c r="D4334" s="232" t="s">
        <v>969</v>
      </c>
      <c r="E4334" s="232" t="s">
        <v>988</v>
      </c>
      <c r="F4334" s="232">
        <v>16</v>
      </c>
      <c r="G4334" s="232" t="s">
        <v>1316</v>
      </c>
      <c r="H4334" s="233">
        <v>4.08</v>
      </c>
      <c r="I4334" s="233">
        <v>0</v>
      </c>
      <c r="J4334" s="233">
        <v>3.5529999999999999</v>
      </c>
      <c r="K4334" s="234">
        <v>15376</v>
      </c>
      <c r="L4334" s="233">
        <v>1.7549999999999999</v>
      </c>
      <c r="M4334" s="234">
        <v>30601</v>
      </c>
      <c r="N4334" s="233">
        <v>0</v>
      </c>
      <c r="O4334" s="233">
        <v>0</v>
      </c>
      <c r="P4334" s="233">
        <v>3.2469999999999999</v>
      </c>
      <c r="Q4334" s="234">
        <v>42085</v>
      </c>
      <c r="R4334" s="233">
        <v>1.601</v>
      </c>
      <c r="S4334" s="234">
        <v>83308</v>
      </c>
      <c r="T4334" s="233">
        <v>0</v>
      </c>
      <c r="U4334" s="235">
        <f t="shared" si="469"/>
        <v>2978.4</v>
      </c>
      <c r="V4334" s="227">
        <f t="shared" si="470"/>
        <v>2593.69</v>
      </c>
      <c r="W4334" s="227">
        <f t="shared" si="471"/>
        <v>2562.4833333333331</v>
      </c>
      <c r="X4334" s="227">
        <f t="shared" si="474"/>
        <v>2550.0833333333335</v>
      </c>
      <c r="Y4334" s="227">
        <f t="shared" si="472"/>
        <v>2370.31</v>
      </c>
      <c r="Z4334" s="227">
        <f t="shared" si="473"/>
        <v>2337.7577777777778</v>
      </c>
      <c r="AA4334" s="227">
        <f t="shared" si="475"/>
        <v>2314.1111111111113</v>
      </c>
    </row>
    <row r="4335" spans="2:27" s="219" customFormat="1" ht="13.5" hidden="1">
      <c r="B4335" s="232" t="s">
        <v>1110</v>
      </c>
      <c r="C4335" s="232" t="s">
        <v>1067</v>
      </c>
      <c r="D4335" s="232" t="s">
        <v>969</v>
      </c>
      <c r="E4335" s="232" t="s">
        <v>988</v>
      </c>
      <c r="F4335" s="232">
        <v>32</v>
      </c>
      <c r="G4335" s="232" t="s">
        <v>1345</v>
      </c>
      <c r="H4335" s="233">
        <v>8.16</v>
      </c>
      <c r="I4335" s="233">
        <v>0</v>
      </c>
      <c r="J4335" s="233">
        <v>7.1059999999999999</v>
      </c>
      <c r="K4335" s="234">
        <v>30751</v>
      </c>
      <c r="L4335" s="233">
        <v>3.51</v>
      </c>
      <c r="M4335" s="234">
        <v>61203</v>
      </c>
      <c r="N4335" s="233">
        <v>0</v>
      </c>
      <c r="O4335" s="233">
        <v>0</v>
      </c>
      <c r="P4335" s="233">
        <v>6.4930000000000003</v>
      </c>
      <c r="Q4335" s="234">
        <v>84170</v>
      </c>
      <c r="R4335" s="233">
        <v>3.2029999999999998</v>
      </c>
      <c r="S4335" s="234">
        <v>166616</v>
      </c>
      <c r="T4335" s="233">
        <v>0</v>
      </c>
      <c r="U4335" s="235">
        <f t="shared" si="469"/>
        <v>5956.8</v>
      </c>
      <c r="V4335" s="227">
        <f t="shared" si="470"/>
        <v>5187.38</v>
      </c>
      <c r="W4335" s="227">
        <f t="shared" si="471"/>
        <v>5124.8833333333332</v>
      </c>
      <c r="X4335" s="227">
        <f t="shared" si="474"/>
        <v>5100.25</v>
      </c>
      <c r="Y4335" s="227">
        <f t="shared" si="472"/>
        <v>4739.8900000000003</v>
      </c>
      <c r="Z4335" s="227">
        <f t="shared" si="473"/>
        <v>4676.2455555555553</v>
      </c>
      <c r="AA4335" s="227">
        <f t="shared" si="475"/>
        <v>4628.2222222222226</v>
      </c>
    </row>
    <row r="4336" spans="2:27" s="219" customFormat="1" ht="13.5" hidden="1">
      <c r="B4336" s="232" t="s">
        <v>1110</v>
      </c>
      <c r="C4336" s="232" t="s">
        <v>1068</v>
      </c>
      <c r="D4336" s="232" t="s">
        <v>969</v>
      </c>
      <c r="E4336" s="232" t="s">
        <v>988</v>
      </c>
      <c r="F4336" s="232">
        <v>2</v>
      </c>
      <c r="G4336" s="232" t="s">
        <v>1311</v>
      </c>
      <c r="H4336" s="233">
        <v>0.75</v>
      </c>
      <c r="I4336" s="233">
        <v>0</v>
      </c>
      <c r="J4336" s="233">
        <v>0.68400000000000005</v>
      </c>
      <c r="K4336" s="234">
        <v>2973</v>
      </c>
      <c r="L4336" s="233">
        <v>0.33900000000000002</v>
      </c>
      <c r="M4336" s="234">
        <v>5928</v>
      </c>
      <c r="N4336" s="233">
        <v>0</v>
      </c>
      <c r="O4336" s="233">
        <v>0</v>
      </c>
      <c r="P4336" s="233">
        <v>0.64600000000000002</v>
      </c>
      <c r="Q4336" s="234">
        <v>8414</v>
      </c>
      <c r="R4336" s="233">
        <v>0.32</v>
      </c>
      <c r="S4336" s="234">
        <v>16721</v>
      </c>
      <c r="T4336" s="233">
        <v>0</v>
      </c>
      <c r="U4336" s="235">
        <f t="shared" si="469"/>
        <v>547.5</v>
      </c>
      <c r="V4336" s="227">
        <f t="shared" si="470"/>
        <v>499.32000000000005</v>
      </c>
      <c r="W4336" s="227">
        <f t="shared" si="471"/>
        <v>495.22</v>
      </c>
      <c r="X4336" s="227">
        <f t="shared" si="474"/>
        <v>494</v>
      </c>
      <c r="Y4336" s="227">
        <f t="shared" si="472"/>
        <v>471.58000000000004</v>
      </c>
      <c r="Z4336" s="227">
        <f t="shared" si="473"/>
        <v>467.32222222222219</v>
      </c>
      <c r="AA4336" s="227">
        <f t="shared" si="475"/>
        <v>464.47222222222223</v>
      </c>
    </row>
    <row r="4337" spans="2:27" s="219" customFormat="1" ht="13.5" hidden="1">
      <c r="B4337" s="232" t="s">
        <v>1110</v>
      </c>
      <c r="C4337" s="232" t="s">
        <v>1069</v>
      </c>
      <c r="D4337" s="232" t="s">
        <v>969</v>
      </c>
      <c r="E4337" s="232" t="s">
        <v>988</v>
      </c>
      <c r="F4337" s="232">
        <v>96</v>
      </c>
      <c r="G4337" s="232" t="s">
        <v>1365</v>
      </c>
      <c r="H4337" s="233">
        <v>24.48</v>
      </c>
      <c r="I4337" s="233">
        <v>0</v>
      </c>
      <c r="J4337" s="233">
        <v>21.318999999999999</v>
      </c>
      <c r="K4337" s="234">
        <v>92253</v>
      </c>
      <c r="L4337" s="233">
        <v>10.531000000000001</v>
      </c>
      <c r="M4337" s="234">
        <v>183608</v>
      </c>
      <c r="N4337" s="233">
        <v>0</v>
      </c>
      <c r="O4337" s="233">
        <v>0</v>
      </c>
      <c r="P4337" s="233">
        <v>19.478999999999999</v>
      </c>
      <c r="Q4337" s="234">
        <v>252510</v>
      </c>
      <c r="R4337" s="233">
        <v>9.6080000000000005</v>
      </c>
      <c r="S4337" s="234">
        <v>499847</v>
      </c>
      <c r="T4337" s="233">
        <v>0</v>
      </c>
      <c r="U4337" s="235">
        <f t="shared" si="469"/>
        <v>17870.400000000001</v>
      </c>
      <c r="V4337" s="227">
        <f t="shared" si="470"/>
        <v>15562.869999999999</v>
      </c>
      <c r="W4337" s="227">
        <f t="shared" si="471"/>
        <v>15375.380000000001</v>
      </c>
      <c r="X4337" s="227">
        <f t="shared" si="474"/>
        <v>15300.666666666666</v>
      </c>
      <c r="Y4337" s="227">
        <f t="shared" si="472"/>
        <v>14219.67</v>
      </c>
      <c r="Z4337" s="227">
        <f t="shared" si="473"/>
        <v>14028.006666666668</v>
      </c>
      <c r="AA4337" s="227">
        <f t="shared" si="475"/>
        <v>13884.638888888889</v>
      </c>
    </row>
    <row r="4338" spans="2:27" s="219" customFormat="1" ht="13.5" hidden="1">
      <c r="B4338" s="232" t="s">
        <v>1110</v>
      </c>
      <c r="C4338" s="232" t="s">
        <v>1070</v>
      </c>
      <c r="D4338" s="232" t="s">
        <v>969</v>
      </c>
      <c r="E4338" s="232" t="s">
        <v>988</v>
      </c>
      <c r="F4338" s="232">
        <v>4</v>
      </c>
      <c r="G4338" s="232" t="s">
        <v>1312</v>
      </c>
      <c r="H4338" s="233">
        <v>1.02</v>
      </c>
      <c r="I4338" s="233">
        <v>0</v>
      </c>
      <c r="J4338" s="233">
        <v>0.88800000000000001</v>
      </c>
      <c r="K4338" s="234">
        <v>3844</v>
      </c>
      <c r="L4338" s="233">
        <v>0.439</v>
      </c>
      <c r="M4338" s="234">
        <v>7650</v>
      </c>
      <c r="N4338" s="233">
        <v>0</v>
      </c>
      <c r="O4338" s="233">
        <v>0</v>
      </c>
      <c r="P4338" s="233">
        <v>0.81200000000000006</v>
      </c>
      <c r="Q4338" s="234">
        <v>10521</v>
      </c>
      <c r="R4338" s="233">
        <v>0.4</v>
      </c>
      <c r="S4338" s="234">
        <v>20827</v>
      </c>
      <c r="T4338" s="233">
        <v>0</v>
      </c>
      <c r="U4338" s="235">
        <f t="shared" si="469"/>
        <v>744.6</v>
      </c>
      <c r="V4338" s="227">
        <f t="shared" si="470"/>
        <v>648.24</v>
      </c>
      <c r="W4338" s="227">
        <f t="shared" si="471"/>
        <v>640.80333333333328</v>
      </c>
      <c r="X4338" s="227">
        <f t="shared" si="474"/>
        <v>637.5</v>
      </c>
      <c r="Y4338" s="227">
        <f t="shared" si="472"/>
        <v>592.76</v>
      </c>
      <c r="Z4338" s="227">
        <f t="shared" si="473"/>
        <v>584.25</v>
      </c>
      <c r="AA4338" s="227">
        <f t="shared" si="475"/>
        <v>578.52777777777783</v>
      </c>
    </row>
    <row r="4339" spans="2:27" s="219" customFormat="1" ht="13.5" hidden="1">
      <c r="B4339" s="232" t="s">
        <v>1110</v>
      </c>
      <c r="C4339" s="232" t="s">
        <v>1407</v>
      </c>
      <c r="D4339" s="232" t="s">
        <v>969</v>
      </c>
      <c r="E4339" s="232" t="s">
        <v>988</v>
      </c>
      <c r="F4339" s="232">
        <v>48</v>
      </c>
      <c r="G4339" s="232" t="s">
        <v>1356</v>
      </c>
      <c r="H4339" s="233">
        <v>11.616</v>
      </c>
      <c r="I4339" s="233">
        <v>0</v>
      </c>
      <c r="J4339" s="233">
        <v>10.375859999999999</v>
      </c>
      <c r="K4339" s="234">
        <v>44944</v>
      </c>
      <c r="L4339" s="233">
        <v>5.1306000000000003</v>
      </c>
      <c r="M4339" s="234">
        <v>89486</v>
      </c>
      <c r="N4339" s="233">
        <v>0</v>
      </c>
      <c r="O4339" s="233">
        <v>0</v>
      </c>
      <c r="P4339" s="233">
        <v>9.6281800000000004</v>
      </c>
      <c r="Q4339" s="234">
        <v>124898</v>
      </c>
      <c r="R4339" s="233">
        <v>4.7526000000000002</v>
      </c>
      <c r="S4339" s="234">
        <v>247373</v>
      </c>
      <c r="T4339" s="233">
        <v>0</v>
      </c>
      <c r="U4339" s="235">
        <f t="shared" si="469"/>
        <v>8479.68</v>
      </c>
      <c r="V4339" s="227">
        <f t="shared" si="470"/>
        <v>7574.3777999999993</v>
      </c>
      <c r="W4339" s="227">
        <f t="shared" si="471"/>
        <v>7490.6713333333337</v>
      </c>
      <c r="X4339" s="227">
        <f t="shared" si="474"/>
        <v>7457.166666666667</v>
      </c>
      <c r="Y4339" s="227">
        <f t="shared" si="472"/>
        <v>7028.5714000000007</v>
      </c>
      <c r="Z4339" s="227">
        <f t="shared" si="473"/>
        <v>6938.7868888888888</v>
      </c>
      <c r="AA4339" s="227">
        <f t="shared" si="475"/>
        <v>6871.4722222222226</v>
      </c>
    </row>
    <row r="4340" spans="2:27" s="219" customFormat="1" ht="13.5" hidden="1">
      <c r="B4340" s="232" t="s">
        <v>1110</v>
      </c>
      <c r="C4340" s="232" t="s">
        <v>1408</v>
      </c>
      <c r="D4340" s="232" t="s">
        <v>969</v>
      </c>
      <c r="E4340" s="232" t="s">
        <v>988</v>
      </c>
      <c r="F4340" s="232">
        <v>64</v>
      </c>
      <c r="G4340" s="232" t="s">
        <v>1364</v>
      </c>
      <c r="H4340" s="233">
        <v>15.488</v>
      </c>
      <c r="I4340" s="233">
        <v>0</v>
      </c>
      <c r="J4340" s="233">
        <v>13.834479999999999</v>
      </c>
      <c r="K4340" s="234">
        <v>59925</v>
      </c>
      <c r="L4340" s="233">
        <v>6.8407999999999998</v>
      </c>
      <c r="M4340" s="234">
        <v>119315</v>
      </c>
      <c r="N4340" s="233">
        <v>0</v>
      </c>
      <c r="O4340" s="233">
        <v>0</v>
      </c>
      <c r="P4340" s="233">
        <v>12.837569999999999</v>
      </c>
      <c r="Q4340" s="234">
        <v>166531</v>
      </c>
      <c r="R4340" s="233">
        <v>6.3368000000000002</v>
      </c>
      <c r="S4340" s="234">
        <v>329830</v>
      </c>
      <c r="T4340" s="233">
        <v>0</v>
      </c>
      <c r="U4340" s="235">
        <f t="shared" si="469"/>
        <v>11306.24</v>
      </c>
      <c r="V4340" s="227">
        <f t="shared" si="470"/>
        <v>10099.170399999999</v>
      </c>
      <c r="W4340" s="227">
        <f t="shared" si="471"/>
        <v>9987.5339999999997</v>
      </c>
      <c r="X4340" s="227">
        <f t="shared" si="474"/>
        <v>9942.9166666666661</v>
      </c>
      <c r="Y4340" s="227">
        <f t="shared" si="472"/>
        <v>9371.4260999999988</v>
      </c>
      <c r="Z4340" s="227">
        <f t="shared" si="473"/>
        <v>9251.7251111111109</v>
      </c>
      <c r="AA4340" s="227">
        <f t="shared" si="475"/>
        <v>9161.9444444444453</v>
      </c>
    </row>
    <row r="4341" spans="2:27" s="219" customFormat="1" ht="13.5" hidden="1">
      <c r="B4341" s="232" t="s">
        <v>1110</v>
      </c>
      <c r="C4341" s="232" t="s">
        <v>1409</v>
      </c>
      <c r="D4341" s="232" t="s">
        <v>969</v>
      </c>
      <c r="E4341" s="232" t="s">
        <v>988</v>
      </c>
      <c r="F4341" s="232">
        <v>96</v>
      </c>
      <c r="G4341" s="232" t="s">
        <v>1365</v>
      </c>
      <c r="H4341" s="233">
        <v>23.231999999999999</v>
      </c>
      <c r="I4341" s="233">
        <v>0</v>
      </c>
      <c r="J4341" s="233">
        <v>20.751719999999999</v>
      </c>
      <c r="K4341" s="234">
        <v>89888</v>
      </c>
      <c r="L4341" s="233">
        <v>10.261200000000001</v>
      </c>
      <c r="M4341" s="234">
        <v>178973</v>
      </c>
      <c r="N4341" s="233">
        <v>0</v>
      </c>
      <c r="O4341" s="233">
        <v>0</v>
      </c>
      <c r="P4341" s="233">
        <v>19.256350000000001</v>
      </c>
      <c r="Q4341" s="234">
        <v>249797</v>
      </c>
      <c r="R4341" s="233">
        <v>9.5052000000000003</v>
      </c>
      <c r="S4341" s="234">
        <v>494746</v>
      </c>
      <c r="T4341" s="233">
        <v>0</v>
      </c>
      <c r="U4341" s="235">
        <f t="shared" si="469"/>
        <v>16959.36</v>
      </c>
      <c r="V4341" s="227">
        <f t="shared" si="470"/>
        <v>15148.755599999999</v>
      </c>
      <c r="W4341" s="227">
        <f t="shared" si="471"/>
        <v>14981.342666666667</v>
      </c>
      <c r="X4341" s="227">
        <f t="shared" si="474"/>
        <v>14914.416666666666</v>
      </c>
      <c r="Y4341" s="227">
        <f t="shared" si="472"/>
        <v>14057.1355</v>
      </c>
      <c r="Z4341" s="227">
        <f t="shared" si="473"/>
        <v>13877.601555555557</v>
      </c>
      <c r="AA4341" s="227">
        <f t="shared" si="475"/>
        <v>13742.944444444445</v>
      </c>
    </row>
    <row r="4342" spans="2:27" s="219" customFormat="1" ht="13.5" hidden="1">
      <c r="B4342" s="232" t="s">
        <v>1110</v>
      </c>
      <c r="C4342" s="232" t="s">
        <v>1410</v>
      </c>
      <c r="D4342" s="232" t="s">
        <v>969</v>
      </c>
      <c r="E4342" s="232" t="s">
        <v>988</v>
      </c>
      <c r="F4342" s="232">
        <v>8</v>
      </c>
      <c r="G4342" s="232" t="s">
        <v>1317</v>
      </c>
      <c r="H4342" s="233">
        <v>1.9359999999999999</v>
      </c>
      <c r="I4342" s="233">
        <v>0</v>
      </c>
      <c r="J4342" s="233">
        <v>1.7293099999999999</v>
      </c>
      <c r="K4342" s="234">
        <v>7491</v>
      </c>
      <c r="L4342" s="233">
        <v>0.85509999999999997</v>
      </c>
      <c r="M4342" s="234">
        <v>14914</v>
      </c>
      <c r="N4342" s="233">
        <v>0</v>
      </c>
      <c r="O4342" s="233">
        <v>0</v>
      </c>
      <c r="P4342" s="233">
        <v>1.6047</v>
      </c>
      <c r="Q4342" s="234">
        <v>20816</v>
      </c>
      <c r="R4342" s="233">
        <v>0.79210000000000003</v>
      </c>
      <c r="S4342" s="234">
        <v>41229</v>
      </c>
      <c r="T4342" s="233">
        <v>0</v>
      </c>
      <c r="U4342" s="235">
        <f t="shared" si="469"/>
        <v>1413.28</v>
      </c>
      <c r="V4342" s="227">
        <f t="shared" si="470"/>
        <v>1262.3962999999999</v>
      </c>
      <c r="W4342" s="227">
        <f t="shared" si="471"/>
        <v>1248.473</v>
      </c>
      <c r="X4342" s="227">
        <f t="shared" si="474"/>
        <v>1242.8333333333333</v>
      </c>
      <c r="Y4342" s="227">
        <f t="shared" si="472"/>
        <v>1171.431</v>
      </c>
      <c r="Z4342" s="227">
        <f t="shared" si="473"/>
        <v>1156.4552222222223</v>
      </c>
      <c r="AA4342" s="227">
        <f t="shared" si="475"/>
        <v>1145.25</v>
      </c>
    </row>
    <row r="4343" spans="2:27" s="219" customFormat="1" ht="13.5" hidden="1">
      <c r="B4343" s="232" t="s">
        <v>1110</v>
      </c>
      <c r="C4343" s="232" t="s">
        <v>1411</v>
      </c>
      <c r="D4343" s="232" t="s">
        <v>969</v>
      </c>
      <c r="E4343" s="232" t="s">
        <v>988</v>
      </c>
      <c r="F4343" s="232">
        <v>128</v>
      </c>
      <c r="G4343" s="232" t="s">
        <v>1369</v>
      </c>
      <c r="H4343" s="233">
        <v>30.975999999999999</v>
      </c>
      <c r="I4343" s="233">
        <v>0</v>
      </c>
      <c r="J4343" s="233">
        <v>27.668959999999998</v>
      </c>
      <c r="K4343" s="234">
        <v>119851</v>
      </c>
      <c r="L4343" s="233">
        <v>13.6816</v>
      </c>
      <c r="M4343" s="234">
        <v>238630</v>
      </c>
      <c r="N4343" s="233">
        <v>0</v>
      </c>
      <c r="O4343" s="233">
        <v>0</v>
      </c>
      <c r="P4343" s="233">
        <v>25.675139999999999</v>
      </c>
      <c r="Q4343" s="234">
        <v>333062</v>
      </c>
      <c r="R4343" s="233">
        <v>12.6736</v>
      </c>
      <c r="S4343" s="234">
        <v>659661</v>
      </c>
      <c r="T4343" s="233">
        <v>0</v>
      </c>
      <c r="U4343" s="235">
        <f t="shared" si="469"/>
        <v>22612.48</v>
      </c>
      <c r="V4343" s="227">
        <f t="shared" si="470"/>
        <v>20198.340799999998</v>
      </c>
      <c r="W4343" s="227">
        <f t="shared" si="471"/>
        <v>19975.151333333335</v>
      </c>
      <c r="X4343" s="227">
        <f t="shared" si="474"/>
        <v>19885.833333333332</v>
      </c>
      <c r="Y4343" s="227">
        <f t="shared" si="472"/>
        <v>18742.852199999998</v>
      </c>
      <c r="Z4343" s="227">
        <f t="shared" si="473"/>
        <v>18503.450222222222</v>
      </c>
      <c r="AA4343" s="227">
        <f t="shared" si="475"/>
        <v>18323.916666666668</v>
      </c>
    </row>
    <row r="4344" spans="2:27" s="219" customFormat="1" ht="13.5" hidden="1">
      <c r="B4344" s="232" t="s">
        <v>1110</v>
      </c>
      <c r="C4344" s="232" t="s">
        <v>1412</v>
      </c>
      <c r="D4344" s="232" t="s">
        <v>969</v>
      </c>
      <c r="E4344" s="232" t="s">
        <v>988</v>
      </c>
      <c r="F4344" s="232">
        <v>16</v>
      </c>
      <c r="G4344" s="232" t="s">
        <v>1316</v>
      </c>
      <c r="H4344" s="233">
        <v>3.8719999999999999</v>
      </c>
      <c r="I4344" s="233">
        <v>0</v>
      </c>
      <c r="J4344" s="233">
        <v>3.4586199999999998</v>
      </c>
      <c r="K4344" s="234">
        <v>14981</v>
      </c>
      <c r="L4344" s="233">
        <v>1.7101999999999999</v>
      </c>
      <c r="M4344" s="234">
        <v>29829</v>
      </c>
      <c r="N4344" s="233">
        <v>0</v>
      </c>
      <c r="O4344" s="233">
        <v>0</v>
      </c>
      <c r="P4344" s="233">
        <v>3.20939</v>
      </c>
      <c r="Q4344" s="234">
        <v>41633</v>
      </c>
      <c r="R4344" s="233">
        <v>1.5842000000000001</v>
      </c>
      <c r="S4344" s="234">
        <v>82458</v>
      </c>
      <c r="T4344" s="233">
        <v>0</v>
      </c>
      <c r="U4344" s="235">
        <f t="shared" si="469"/>
        <v>2826.56</v>
      </c>
      <c r="V4344" s="227">
        <f t="shared" si="470"/>
        <v>2524.7925999999998</v>
      </c>
      <c r="W4344" s="227">
        <f t="shared" si="471"/>
        <v>2496.8626666666669</v>
      </c>
      <c r="X4344" s="227">
        <f t="shared" si="474"/>
        <v>2485.75</v>
      </c>
      <c r="Y4344" s="227">
        <f t="shared" si="472"/>
        <v>2342.8546999999999</v>
      </c>
      <c r="Z4344" s="227">
        <f t="shared" si="473"/>
        <v>2312.9382222222221</v>
      </c>
      <c r="AA4344" s="227">
        <f t="shared" si="475"/>
        <v>2290.5</v>
      </c>
    </row>
    <row r="4345" spans="2:27" s="219" customFormat="1" ht="13.5" hidden="1">
      <c r="B4345" s="232" t="s">
        <v>1110</v>
      </c>
      <c r="C4345" s="232" t="s">
        <v>1413</v>
      </c>
      <c r="D4345" s="232" t="s">
        <v>969</v>
      </c>
      <c r="E4345" s="232" t="s">
        <v>988</v>
      </c>
      <c r="F4345" s="232">
        <v>32</v>
      </c>
      <c r="G4345" s="232" t="s">
        <v>1345</v>
      </c>
      <c r="H4345" s="233">
        <v>7.7439999999999998</v>
      </c>
      <c r="I4345" s="233">
        <v>0</v>
      </c>
      <c r="J4345" s="233">
        <v>6.9172399999999996</v>
      </c>
      <c r="K4345" s="234">
        <v>29963</v>
      </c>
      <c r="L4345" s="233">
        <v>3.4203999999999999</v>
      </c>
      <c r="M4345" s="234">
        <v>59658</v>
      </c>
      <c r="N4345" s="233">
        <v>0</v>
      </c>
      <c r="O4345" s="233">
        <v>0</v>
      </c>
      <c r="P4345" s="233">
        <v>6.4187799999999999</v>
      </c>
      <c r="Q4345" s="234">
        <v>83266</v>
      </c>
      <c r="R4345" s="233">
        <v>3.1684000000000001</v>
      </c>
      <c r="S4345" s="234">
        <v>164915</v>
      </c>
      <c r="T4345" s="233">
        <v>0</v>
      </c>
      <c r="U4345" s="235">
        <f t="shared" si="469"/>
        <v>5653.12</v>
      </c>
      <c r="V4345" s="227">
        <f t="shared" si="470"/>
        <v>5049.5851999999995</v>
      </c>
      <c r="W4345" s="227">
        <f t="shared" si="471"/>
        <v>4993.8086666666659</v>
      </c>
      <c r="X4345" s="227">
        <f t="shared" si="474"/>
        <v>4971.5</v>
      </c>
      <c r="Y4345" s="227">
        <f t="shared" si="472"/>
        <v>4685.7093999999997</v>
      </c>
      <c r="Z4345" s="227">
        <f t="shared" si="473"/>
        <v>4625.8764444444441</v>
      </c>
      <c r="AA4345" s="227">
        <f t="shared" si="475"/>
        <v>4580.9722222222226</v>
      </c>
    </row>
    <row r="4346" spans="2:27" s="219" customFormat="1" ht="13.5" hidden="1">
      <c r="B4346" s="232" t="s">
        <v>1110</v>
      </c>
      <c r="C4346" s="232" t="s">
        <v>1414</v>
      </c>
      <c r="D4346" s="232" t="s">
        <v>969</v>
      </c>
      <c r="E4346" s="232" t="s">
        <v>988</v>
      </c>
      <c r="F4346" s="232">
        <v>2</v>
      </c>
      <c r="G4346" s="232" t="s">
        <v>1311</v>
      </c>
      <c r="H4346" s="233">
        <v>0.72399999999999998</v>
      </c>
      <c r="I4346" s="233">
        <v>0</v>
      </c>
      <c r="J4346" s="233">
        <v>0.67232999999999998</v>
      </c>
      <c r="K4346" s="234">
        <v>2924</v>
      </c>
      <c r="L4346" s="233">
        <v>0.33378000000000002</v>
      </c>
      <c r="M4346" s="234">
        <v>5831</v>
      </c>
      <c r="N4346" s="233">
        <v>0</v>
      </c>
      <c r="O4346" s="233">
        <v>0</v>
      </c>
      <c r="P4346" s="233">
        <v>0.64117000000000002</v>
      </c>
      <c r="Q4346" s="234">
        <v>8358</v>
      </c>
      <c r="R4346" s="233">
        <v>0.31802000000000002</v>
      </c>
      <c r="S4346" s="234">
        <v>16614</v>
      </c>
      <c r="T4346" s="233">
        <v>0</v>
      </c>
      <c r="U4346" s="235">
        <f t="shared" si="469"/>
        <v>528.52</v>
      </c>
      <c r="V4346" s="227">
        <f t="shared" si="470"/>
        <v>490.80090000000001</v>
      </c>
      <c r="W4346" s="227">
        <f t="shared" si="471"/>
        <v>487.32606666666663</v>
      </c>
      <c r="X4346" s="227">
        <f t="shared" si="474"/>
        <v>485.91666666666669</v>
      </c>
      <c r="Y4346" s="227">
        <f t="shared" si="472"/>
        <v>468.05410000000001</v>
      </c>
      <c r="Z4346" s="227">
        <f t="shared" si="473"/>
        <v>464.3212666666667</v>
      </c>
      <c r="AA4346" s="227">
        <f t="shared" si="475"/>
        <v>461.5</v>
      </c>
    </row>
    <row r="4347" spans="2:27" s="219" customFormat="1" ht="13.5" hidden="1">
      <c r="B4347" s="232" t="s">
        <v>1110</v>
      </c>
      <c r="C4347" s="232" t="s">
        <v>1415</v>
      </c>
      <c r="D4347" s="232" t="s">
        <v>969</v>
      </c>
      <c r="E4347" s="232" t="s">
        <v>988</v>
      </c>
      <c r="F4347" s="232">
        <v>128</v>
      </c>
      <c r="G4347" s="232" t="s">
        <v>1369</v>
      </c>
      <c r="H4347" s="233">
        <v>30.975999999999999</v>
      </c>
      <c r="I4347" s="233">
        <v>0</v>
      </c>
      <c r="J4347" s="233">
        <v>27.668959999999998</v>
      </c>
      <c r="K4347" s="234">
        <v>119851</v>
      </c>
      <c r="L4347" s="233">
        <v>13.6816</v>
      </c>
      <c r="M4347" s="234">
        <v>238630</v>
      </c>
      <c r="N4347" s="233">
        <v>0</v>
      </c>
      <c r="O4347" s="233">
        <v>0</v>
      </c>
      <c r="P4347" s="233">
        <v>25.675139999999999</v>
      </c>
      <c r="Q4347" s="234">
        <v>333062</v>
      </c>
      <c r="R4347" s="233">
        <v>12.6736</v>
      </c>
      <c r="S4347" s="234">
        <v>659661</v>
      </c>
      <c r="T4347" s="233">
        <v>0</v>
      </c>
      <c r="U4347" s="235">
        <f t="shared" si="469"/>
        <v>22612.48</v>
      </c>
      <c r="V4347" s="227">
        <f t="shared" si="470"/>
        <v>20198.340799999998</v>
      </c>
      <c r="W4347" s="227">
        <f t="shared" si="471"/>
        <v>19975.151333333335</v>
      </c>
      <c r="X4347" s="227">
        <f t="shared" si="474"/>
        <v>19885.833333333332</v>
      </c>
      <c r="Y4347" s="227">
        <f t="shared" si="472"/>
        <v>18742.852199999998</v>
      </c>
      <c r="Z4347" s="227">
        <f t="shared" si="473"/>
        <v>18503.450222222222</v>
      </c>
      <c r="AA4347" s="227">
        <f t="shared" si="475"/>
        <v>18323.916666666668</v>
      </c>
    </row>
    <row r="4348" spans="2:27" s="219" customFormat="1" ht="13.5" hidden="1">
      <c r="B4348" s="232" t="s">
        <v>1110</v>
      </c>
      <c r="C4348" s="232" t="s">
        <v>1416</v>
      </c>
      <c r="D4348" s="232" t="s">
        <v>969</v>
      </c>
      <c r="E4348" s="232" t="s">
        <v>988</v>
      </c>
      <c r="F4348" s="232">
        <v>4</v>
      </c>
      <c r="G4348" s="232" t="s">
        <v>1312</v>
      </c>
      <c r="H4348" s="233">
        <v>0.96799999999999997</v>
      </c>
      <c r="I4348" s="233">
        <v>0</v>
      </c>
      <c r="J4348" s="233">
        <v>0.86465999999999998</v>
      </c>
      <c r="K4348" s="234">
        <v>3745</v>
      </c>
      <c r="L4348" s="233">
        <v>0.42754999999999999</v>
      </c>
      <c r="M4348" s="234">
        <v>7457</v>
      </c>
      <c r="N4348" s="233">
        <v>0</v>
      </c>
      <c r="O4348" s="233">
        <v>0</v>
      </c>
      <c r="P4348" s="233">
        <v>0.80235000000000001</v>
      </c>
      <c r="Q4348" s="234">
        <v>10408</v>
      </c>
      <c r="R4348" s="233">
        <v>0.39605000000000001</v>
      </c>
      <c r="S4348" s="234">
        <v>20614</v>
      </c>
      <c r="T4348" s="233">
        <v>0</v>
      </c>
      <c r="U4348" s="235">
        <f t="shared" si="469"/>
        <v>706.64</v>
      </c>
      <c r="V4348" s="227">
        <f t="shared" si="470"/>
        <v>631.20179999999993</v>
      </c>
      <c r="W4348" s="227">
        <f t="shared" si="471"/>
        <v>624.19483333333324</v>
      </c>
      <c r="X4348" s="227">
        <f t="shared" si="474"/>
        <v>621.41666666666663</v>
      </c>
      <c r="Y4348" s="227">
        <f t="shared" si="472"/>
        <v>585.71550000000002</v>
      </c>
      <c r="Z4348" s="227">
        <f t="shared" si="473"/>
        <v>578.22761111111117</v>
      </c>
      <c r="AA4348" s="227">
        <f t="shared" si="475"/>
        <v>572.61111111111109</v>
      </c>
    </row>
    <row r="4349" spans="2:27" s="219" customFormat="1" ht="13.5" hidden="1">
      <c r="B4349" s="232" t="s">
        <v>1110</v>
      </c>
      <c r="C4349" s="232" t="s">
        <v>891</v>
      </c>
      <c r="D4349" s="232" t="s">
        <v>969</v>
      </c>
      <c r="E4349" s="232" t="s">
        <v>988</v>
      </c>
      <c r="F4349" s="232">
        <v>8</v>
      </c>
      <c r="G4349" s="232" t="s">
        <v>1312</v>
      </c>
      <c r="H4349" s="233">
        <v>1.5232000000000001</v>
      </c>
      <c r="I4349" s="233">
        <v>0</v>
      </c>
      <c r="J4349" s="233">
        <v>1.3586</v>
      </c>
      <c r="K4349" s="234">
        <v>5898</v>
      </c>
      <c r="L4349" s="233">
        <v>0.67330000000000001</v>
      </c>
      <c r="M4349" s="234">
        <v>11754</v>
      </c>
      <c r="N4349" s="233">
        <v>0</v>
      </c>
      <c r="O4349" s="233">
        <v>0</v>
      </c>
      <c r="P4349" s="233">
        <v>1.2868999999999999</v>
      </c>
      <c r="Q4349" s="234">
        <v>16735</v>
      </c>
      <c r="R4349" s="233">
        <v>0.63680000000000003</v>
      </c>
      <c r="S4349" s="234">
        <v>33208</v>
      </c>
      <c r="T4349" s="233">
        <v>0</v>
      </c>
      <c r="U4349" s="235">
        <f t="shared" si="469"/>
        <v>1111.9360000000001</v>
      </c>
      <c r="V4349" s="227">
        <f t="shared" si="470"/>
        <v>991.77800000000002</v>
      </c>
      <c r="W4349" s="227">
        <f t="shared" si="471"/>
        <v>983.00900000000001</v>
      </c>
      <c r="X4349" s="227">
        <f t="shared" si="474"/>
        <v>979.5</v>
      </c>
      <c r="Y4349" s="227">
        <f t="shared" si="472"/>
        <v>939.4369999999999</v>
      </c>
      <c r="Z4349" s="227">
        <f t="shared" si="473"/>
        <v>929.72511111111112</v>
      </c>
      <c r="AA4349" s="227">
        <f t="shared" si="475"/>
        <v>922.44444444444446</v>
      </c>
    </row>
    <row r="4350" spans="2:27" s="219" customFormat="1" ht="13.5" hidden="1">
      <c r="B4350" s="232" t="s">
        <v>1110</v>
      </c>
      <c r="C4350" s="232" t="s">
        <v>896</v>
      </c>
      <c r="D4350" s="232" t="s">
        <v>969</v>
      </c>
      <c r="E4350" s="232" t="s">
        <v>988</v>
      </c>
      <c r="F4350" s="232">
        <v>4</v>
      </c>
      <c r="G4350" s="232" t="s">
        <v>1311</v>
      </c>
      <c r="H4350" s="233">
        <v>0.76160000000000005</v>
      </c>
      <c r="I4350" s="233">
        <v>0</v>
      </c>
      <c r="J4350" s="233">
        <v>0.67930000000000001</v>
      </c>
      <c r="K4350" s="234">
        <v>2949</v>
      </c>
      <c r="L4350" s="233">
        <v>0.33660000000000001</v>
      </c>
      <c r="M4350" s="234">
        <v>5877</v>
      </c>
      <c r="N4350" s="233">
        <v>0</v>
      </c>
      <c r="O4350" s="233">
        <v>0</v>
      </c>
      <c r="P4350" s="233">
        <v>0.64349999999999996</v>
      </c>
      <c r="Q4350" s="234">
        <v>8368</v>
      </c>
      <c r="R4350" s="233">
        <v>0.31840000000000002</v>
      </c>
      <c r="S4350" s="234">
        <v>16604</v>
      </c>
      <c r="T4350" s="233">
        <v>0</v>
      </c>
      <c r="U4350" s="235">
        <f t="shared" si="469"/>
        <v>555.96800000000007</v>
      </c>
      <c r="V4350" s="227">
        <f t="shared" si="470"/>
        <v>495.88900000000001</v>
      </c>
      <c r="W4350" s="227">
        <f t="shared" si="471"/>
        <v>491.46800000000002</v>
      </c>
      <c r="X4350" s="227">
        <f t="shared" si="474"/>
        <v>489.75</v>
      </c>
      <c r="Y4350" s="227">
        <f t="shared" si="472"/>
        <v>469.755</v>
      </c>
      <c r="Z4350" s="227">
        <f t="shared" si="473"/>
        <v>464.87644444444447</v>
      </c>
      <c r="AA4350" s="227">
        <f t="shared" si="475"/>
        <v>461.22222222222223</v>
      </c>
    </row>
    <row r="4351" spans="2:27" s="219" customFormat="1" ht="13.5" hidden="1">
      <c r="B4351" s="232" t="s">
        <v>1110</v>
      </c>
      <c r="C4351" s="232" t="s">
        <v>897</v>
      </c>
      <c r="D4351" s="232" t="s">
        <v>969</v>
      </c>
      <c r="E4351" s="232" t="s">
        <v>988</v>
      </c>
      <c r="F4351" s="232">
        <v>8</v>
      </c>
      <c r="G4351" s="232" t="s">
        <v>1312</v>
      </c>
      <c r="H4351" s="233">
        <v>1.4816</v>
      </c>
      <c r="I4351" s="233">
        <v>0</v>
      </c>
      <c r="J4351" s="233">
        <v>1.3333999999999999</v>
      </c>
      <c r="K4351" s="234">
        <v>5793</v>
      </c>
      <c r="L4351" s="233">
        <v>0.6613</v>
      </c>
      <c r="M4351" s="234">
        <v>11549</v>
      </c>
      <c r="N4351" s="233">
        <v>0</v>
      </c>
      <c r="O4351" s="233">
        <v>0</v>
      </c>
      <c r="P4351" s="233">
        <v>1.2688999999999999</v>
      </c>
      <c r="Q4351" s="234">
        <v>16516</v>
      </c>
      <c r="R4351" s="233">
        <v>0.62849999999999995</v>
      </c>
      <c r="S4351" s="234">
        <v>32797</v>
      </c>
      <c r="T4351" s="233">
        <v>0</v>
      </c>
      <c r="U4351" s="235">
        <f t="shared" si="469"/>
        <v>1081.568</v>
      </c>
      <c r="V4351" s="227">
        <f t="shared" si="470"/>
        <v>973.38199999999995</v>
      </c>
      <c r="W4351" s="227">
        <f t="shared" si="471"/>
        <v>965.49900000000002</v>
      </c>
      <c r="X4351" s="227">
        <f t="shared" si="474"/>
        <v>962.41666666666663</v>
      </c>
      <c r="Y4351" s="227">
        <f t="shared" si="472"/>
        <v>926.29699999999991</v>
      </c>
      <c r="Z4351" s="227">
        <f t="shared" si="473"/>
        <v>917.58277777777766</v>
      </c>
      <c r="AA4351" s="227">
        <f t="shared" si="475"/>
        <v>911.02777777777783</v>
      </c>
    </row>
    <row r="4352" spans="2:27" s="219" customFormat="1" ht="13.5" hidden="1">
      <c r="B4352" s="232" t="s">
        <v>1110</v>
      </c>
      <c r="C4352" s="232" t="s">
        <v>903</v>
      </c>
      <c r="D4352" s="232" t="s">
        <v>969</v>
      </c>
      <c r="E4352" s="232" t="s">
        <v>988</v>
      </c>
      <c r="F4352" s="232">
        <v>4</v>
      </c>
      <c r="G4352" s="232" t="s">
        <v>1311</v>
      </c>
      <c r="H4352" s="233">
        <v>0.74080000000000001</v>
      </c>
      <c r="I4352" s="233">
        <v>0</v>
      </c>
      <c r="J4352" s="233">
        <v>0.66669999999999996</v>
      </c>
      <c r="K4352" s="234">
        <v>2897</v>
      </c>
      <c r="L4352" s="233">
        <v>0.33069999999999999</v>
      </c>
      <c r="M4352" s="234">
        <v>5774</v>
      </c>
      <c r="N4352" s="233">
        <v>0</v>
      </c>
      <c r="O4352" s="233">
        <v>0</v>
      </c>
      <c r="P4352" s="233">
        <v>0.63449999999999995</v>
      </c>
      <c r="Q4352" s="234">
        <v>8258</v>
      </c>
      <c r="R4352" s="233">
        <v>0.31419999999999998</v>
      </c>
      <c r="S4352" s="234">
        <v>16398</v>
      </c>
      <c r="T4352" s="233">
        <v>0</v>
      </c>
      <c r="U4352" s="235">
        <f t="shared" si="469"/>
        <v>540.78399999999999</v>
      </c>
      <c r="V4352" s="227">
        <f t="shared" si="470"/>
        <v>486.69099999999997</v>
      </c>
      <c r="W4352" s="227">
        <f t="shared" si="471"/>
        <v>482.82766666666669</v>
      </c>
      <c r="X4352" s="227">
        <f t="shared" si="474"/>
        <v>481.16666666666669</v>
      </c>
      <c r="Y4352" s="227">
        <f t="shared" si="472"/>
        <v>463.18499999999995</v>
      </c>
      <c r="Z4352" s="227">
        <f t="shared" si="473"/>
        <v>458.7548888888889</v>
      </c>
      <c r="AA4352" s="227">
        <f t="shared" si="475"/>
        <v>455.5</v>
      </c>
    </row>
    <row r="4353" spans="2:27" s="219" customFormat="1" ht="13.5" hidden="1">
      <c r="B4353" s="232" t="s">
        <v>1110</v>
      </c>
      <c r="C4353" s="232" t="s">
        <v>1419</v>
      </c>
      <c r="D4353" s="232" t="s">
        <v>969</v>
      </c>
      <c r="E4353" s="232" t="s">
        <v>988</v>
      </c>
      <c r="F4353" s="232">
        <v>448</v>
      </c>
      <c r="G4353" s="232" t="s">
        <v>1420</v>
      </c>
      <c r="H4353" s="233">
        <v>337.83800000000002</v>
      </c>
      <c r="I4353" s="233">
        <v>0</v>
      </c>
      <c r="J4353" s="233">
        <v>236.73007000000001</v>
      </c>
      <c r="K4353" s="234">
        <v>1003014</v>
      </c>
      <c r="L4353" s="233">
        <v>114.49927</v>
      </c>
      <c r="M4353" s="234">
        <v>1978936</v>
      </c>
      <c r="N4353" s="233">
        <v>0</v>
      </c>
      <c r="O4353" s="233">
        <v>0</v>
      </c>
      <c r="P4353" s="233">
        <v>159.02090999999999</v>
      </c>
      <c r="Q4353" s="234">
        <v>2007139</v>
      </c>
      <c r="R4353" s="233">
        <v>76.375159999999994</v>
      </c>
      <c r="S4353" s="234">
        <v>3890685</v>
      </c>
      <c r="T4353" s="233">
        <v>0</v>
      </c>
      <c r="U4353" s="235">
        <f t="shared" si="469"/>
        <v>246621.74000000002</v>
      </c>
      <c r="V4353" s="227">
        <f t="shared" si="470"/>
        <v>172812.95110000001</v>
      </c>
      <c r="W4353" s="227">
        <f t="shared" si="471"/>
        <v>167168.96710000001</v>
      </c>
      <c r="X4353" s="227">
        <f t="shared" si="474"/>
        <v>164911.33333333334</v>
      </c>
      <c r="Y4353" s="227">
        <f t="shared" si="472"/>
        <v>116085.2643</v>
      </c>
      <c r="Z4353" s="227">
        <f t="shared" si="473"/>
        <v>111507.72791111111</v>
      </c>
      <c r="AA4353" s="227">
        <f t="shared" si="475"/>
        <v>108074.58333333333</v>
      </c>
    </row>
    <row r="4354" spans="2:27" s="219" customFormat="1" ht="13.5" hidden="1">
      <c r="B4354" s="232" t="s">
        <v>1110</v>
      </c>
      <c r="C4354" s="232" t="s">
        <v>1421</v>
      </c>
      <c r="D4354" s="232" t="s">
        <v>969</v>
      </c>
      <c r="E4354" s="232" t="s">
        <v>988</v>
      </c>
      <c r="F4354" s="232">
        <v>448</v>
      </c>
      <c r="G4354" s="232" t="s">
        <v>1422</v>
      </c>
      <c r="H4354" s="233">
        <v>140.23500000000001</v>
      </c>
      <c r="I4354" s="233">
        <v>0</v>
      </c>
      <c r="J4354" s="233">
        <v>114.95820999999999</v>
      </c>
      <c r="K4354" s="234">
        <v>495051</v>
      </c>
      <c r="L4354" s="233">
        <v>56.51267</v>
      </c>
      <c r="M4354" s="234">
        <v>983329</v>
      </c>
      <c r="N4354" s="233">
        <v>0</v>
      </c>
      <c r="O4354" s="233">
        <v>0</v>
      </c>
      <c r="P4354" s="233">
        <v>95.53107</v>
      </c>
      <c r="Q4354" s="234">
        <v>1234680</v>
      </c>
      <c r="R4354" s="233">
        <v>46.981720000000003</v>
      </c>
      <c r="S4354" s="234">
        <v>2438461</v>
      </c>
      <c r="T4354" s="233">
        <v>0</v>
      </c>
      <c r="U4354" s="235">
        <f t="shared" si="469"/>
        <v>102371.55</v>
      </c>
      <c r="V4354" s="227">
        <f t="shared" si="470"/>
        <v>83919.493300000002</v>
      </c>
      <c r="W4354" s="227">
        <f t="shared" si="471"/>
        <v>82508.499100000001</v>
      </c>
      <c r="X4354" s="227">
        <f t="shared" si="474"/>
        <v>81944.083333333328</v>
      </c>
      <c r="Y4354" s="227">
        <f t="shared" si="472"/>
        <v>69737.681100000002</v>
      </c>
      <c r="Z4354" s="227">
        <f t="shared" si="473"/>
        <v>68593.32226666667</v>
      </c>
      <c r="AA4354" s="227">
        <f t="shared" si="475"/>
        <v>67735.027777777781</v>
      </c>
    </row>
    <row r="4355" spans="2:27" s="219" customFormat="1" ht="13.5" hidden="1">
      <c r="B4355" s="232" t="s">
        <v>1110</v>
      </c>
      <c r="C4355" s="232" t="s">
        <v>1423</v>
      </c>
      <c r="D4355" s="232" t="s">
        <v>969</v>
      </c>
      <c r="E4355" s="232" t="s">
        <v>988</v>
      </c>
      <c r="F4355" s="232">
        <v>224</v>
      </c>
      <c r="G4355" s="232" t="s">
        <v>1422</v>
      </c>
      <c r="H4355" s="233">
        <v>93.163600000000002</v>
      </c>
      <c r="I4355" s="233">
        <v>0</v>
      </c>
      <c r="J4355" s="233">
        <v>71.681150000000002</v>
      </c>
      <c r="K4355" s="234">
        <v>306768</v>
      </c>
      <c r="L4355" s="233">
        <v>35.019210000000001</v>
      </c>
      <c r="M4355" s="234">
        <v>607781</v>
      </c>
      <c r="N4355" s="233">
        <v>0</v>
      </c>
      <c r="O4355" s="233">
        <v>0</v>
      </c>
      <c r="P4355" s="233">
        <v>55.170250000000003</v>
      </c>
      <c r="Q4355" s="234">
        <v>707430</v>
      </c>
      <c r="R4355" s="233">
        <v>26.918970000000002</v>
      </c>
      <c r="S4355" s="234">
        <v>1388601</v>
      </c>
      <c r="T4355" s="233">
        <v>0</v>
      </c>
      <c r="U4355" s="235">
        <f t="shared" si="469"/>
        <v>68009.428</v>
      </c>
      <c r="V4355" s="227">
        <f t="shared" si="470"/>
        <v>52327.239500000003</v>
      </c>
      <c r="W4355" s="227">
        <f t="shared" si="471"/>
        <v>51128.023300000001</v>
      </c>
      <c r="X4355" s="227">
        <f t="shared" si="474"/>
        <v>50648.416666666664</v>
      </c>
      <c r="Y4355" s="227">
        <f t="shared" si="472"/>
        <v>40274.282500000001</v>
      </c>
      <c r="Z4355" s="227">
        <f t="shared" si="473"/>
        <v>39301.681433333331</v>
      </c>
      <c r="AA4355" s="227">
        <f t="shared" si="475"/>
        <v>38572.25</v>
      </c>
    </row>
    <row r="4356" spans="2:27" s="219" customFormat="1" ht="13.5" hidden="1">
      <c r="B4356" s="232" t="s">
        <v>1110</v>
      </c>
      <c r="C4356" s="232" t="s">
        <v>904</v>
      </c>
      <c r="D4356" s="232" t="s">
        <v>969</v>
      </c>
      <c r="E4356" s="232" t="s">
        <v>988</v>
      </c>
      <c r="F4356" s="232">
        <v>64</v>
      </c>
      <c r="G4356" s="232" t="s">
        <v>1424</v>
      </c>
      <c r="H4356" s="233">
        <v>20.295000000000002</v>
      </c>
      <c r="I4356" s="233">
        <v>0</v>
      </c>
      <c r="J4356" s="233">
        <v>16.582999999999998</v>
      </c>
      <c r="K4356" s="234">
        <v>71390</v>
      </c>
      <c r="L4356" s="233">
        <v>8.15</v>
      </c>
      <c r="M4356" s="234">
        <v>141785</v>
      </c>
      <c r="N4356" s="233">
        <v>0</v>
      </c>
      <c r="O4356" s="233">
        <v>0</v>
      </c>
      <c r="P4356" s="233">
        <v>13.733000000000001</v>
      </c>
      <c r="Q4356" s="234">
        <v>177429</v>
      </c>
      <c r="R4356" s="233">
        <v>6.7510000000000003</v>
      </c>
      <c r="S4356" s="234">
        <v>350318</v>
      </c>
      <c r="T4356" s="233">
        <v>0</v>
      </c>
      <c r="U4356" s="235">
        <f t="shared" ref="U4356:U4419" si="476">H4356*hour_M</f>
        <v>14815.35</v>
      </c>
      <c r="V4356" s="227">
        <f t="shared" ref="V4356:V4419" si="477">J4356*hour_M</f>
        <v>12105.589999999998</v>
      </c>
      <c r="W4356" s="227">
        <f t="shared" ref="W4356:W4419" si="478">K4356/12+L4356*hour_M</f>
        <v>11898.666666666668</v>
      </c>
      <c r="X4356" s="227">
        <f t="shared" si="474"/>
        <v>11815.416666666666</v>
      </c>
      <c r="Y4356" s="227">
        <f t="shared" ref="Y4356:Y4419" si="479">P4356*hour_M</f>
        <v>10025.09</v>
      </c>
      <c r="Z4356" s="227">
        <f t="shared" ref="Z4356:Z4419" si="480">Q4356/36+R4356*hour_M</f>
        <v>9856.8133333333335</v>
      </c>
      <c r="AA4356" s="227">
        <f t="shared" si="475"/>
        <v>9731.0555555555547</v>
      </c>
    </row>
    <row r="4357" spans="2:27" s="219" customFormat="1" ht="13.5" hidden="1">
      <c r="B4357" s="232" t="s">
        <v>1110</v>
      </c>
      <c r="C4357" s="232" t="s">
        <v>905</v>
      </c>
      <c r="D4357" s="232" t="s">
        <v>969</v>
      </c>
      <c r="E4357" s="232" t="s">
        <v>988</v>
      </c>
      <c r="F4357" s="232">
        <v>128</v>
      </c>
      <c r="G4357" s="232" t="s">
        <v>1425</v>
      </c>
      <c r="H4357" s="233">
        <v>40.590000000000003</v>
      </c>
      <c r="I4357" s="233">
        <v>0</v>
      </c>
      <c r="J4357" s="233">
        <v>33.165999999999997</v>
      </c>
      <c r="K4357" s="234">
        <v>142780</v>
      </c>
      <c r="L4357" s="233">
        <v>16.298999999999999</v>
      </c>
      <c r="M4357" s="234">
        <v>283571</v>
      </c>
      <c r="N4357" s="233">
        <v>0</v>
      </c>
      <c r="O4357" s="233">
        <v>0</v>
      </c>
      <c r="P4357" s="233">
        <v>27.466999999999999</v>
      </c>
      <c r="Q4357" s="234">
        <v>354858</v>
      </c>
      <c r="R4357" s="233">
        <v>13.503</v>
      </c>
      <c r="S4357" s="234">
        <v>700636</v>
      </c>
      <c r="T4357" s="233">
        <v>0</v>
      </c>
      <c r="U4357" s="235">
        <f t="shared" si="476"/>
        <v>29630.7</v>
      </c>
      <c r="V4357" s="227">
        <f t="shared" si="477"/>
        <v>24211.179999999997</v>
      </c>
      <c r="W4357" s="227">
        <f t="shared" si="478"/>
        <v>23796.603333333333</v>
      </c>
      <c r="X4357" s="227">
        <f t="shared" ref="X4357:X4420" si="481">M4357/12</f>
        <v>23630.916666666668</v>
      </c>
      <c r="Y4357" s="227">
        <f t="shared" si="479"/>
        <v>20050.91</v>
      </c>
      <c r="Z4357" s="227">
        <f t="shared" si="480"/>
        <v>19714.356666666667</v>
      </c>
      <c r="AA4357" s="227">
        <f t="shared" ref="AA4357:AA4420" si="482">S4357/36</f>
        <v>19462.111111111109</v>
      </c>
    </row>
    <row r="4358" spans="2:27" s="219" customFormat="1" ht="13.5" hidden="1">
      <c r="B4358" s="232" t="s">
        <v>1110</v>
      </c>
      <c r="C4358" s="232" t="s">
        <v>906</v>
      </c>
      <c r="D4358" s="232" t="s">
        <v>969</v>
      </c>
      <c r="E4358" s="232" t="s">
        <v>988</v>
      </c>
      <c r="F4358" s="232">
        <v>64</v>
      </c>
      <c r="G4358" s="232" t="s">
        <v>1425</v>
      </c>
      <c r="H4358" s="233">
        <v>29.968</v>
      </c>
      <c r="I4358" s="233">
        <v>0</v>
      </c>
      <c r="J4358" s="233">
        <v>22.542999999999999</v>
      </c>
      <c r="K4358" s="234">
        <v>96254</v>
      </c>
      <c r="L4358" s="233">
        <v>10.988</v>
      </c>
      <c r="M4358" s="234">
        <v>190519</v>
      </c>
      <c r="N4358" s="233">
        <v>0</v>
      </c>
      <c r="O4358" s="233">
        <v>0</v>
      </c>
      <c r="P4358" s="233">
        <v>16.843</v>
      </c>
      <c r="Q4358" s="234">
        <v>215258</v>
      </c>
      <c r="R4358" s="233">
        <v>8.1910000000000007</v>
      </c>
      <c r="S4358" s="234">
        <v>421437</v>
      </c>
      <c r="T4358" s="233">
        <v>0</v>
      </c>
      <c r="U4358" s="235">
        <f t="shared" si="476"/>
        <v>21876.639999999999</v>
      </c>
      <c r="V4358" s="227">
        <f t="shared" si="477"/>
        <v>16456.39</v>
      </c>
      <c r="W4358" s="227">
        <f t="shared" si="478"/>
        <v>16042.406666666666</v>
      </c>
      <c r="X4358" s="227">
        <f t="shared" si="481"/>
        <v>15876.583333333334</v>
      </c>
      <c r="Y4358" s="227">
        <f t="shared" si="479"/>
        <v>12295.39</v>
      </c>
      <c r="Z4358" s="227">
        <f t="shared" si="480"/>
        <v>11958.818888888889</v>
      </c>
      <c r="AA4358" s="227">
        <f t="shared" si="482"/>
        <v>11706.583333333334</v>
      </c>
    </row>
    <row r="4359" spans="2:27" s="219" customFormat="1" ht="13.5" hidden="1">
      <c r="B4359" s="232" t="s">
        <v>1110</v>
      </c>
      <c r="C4359" s="232" t="s">
        <v>907</v>
      </c>
      <c r="D4359" s="232" t="s">
        <v>969</v>
      </c>
      <c r="E4359" s="232" t="s">
        <v>988</v>
      </c>
      <c r="F4359" s="232">
        <v>8</v>
      </c>
      <c r="G4359" s="232" t="s">
        <v>1353</v>
      </c>
      <c r="H4359" s="233">
        <v>3.746</v>
      </c>
      <c r="I4359" s="233">
        <v>0</v>
      </c>
      <c r="J4359" s="233">
        <v>2.8180000000000001</v>
      </c>
      <c r="K4359" s="234">
        <v>12032</v>
      </c>
      <c r="L4359" s="233">
        <v>1.373</v>
      </c>
      <c r="M4359" s="234">
        <v>23815</v>
      </c>
      <c r="N4359" s="233">
        <v>0</v>
      </c>
      <c r="O4359" s="233">
        <v>0</v>
      </c>
      <c r="P4359" s="233">
        <v>2.105</v>
      </c>
      <c r="Q4359" s="234">
        <v>26907</v>
      </c>
      <c r="R4359" s="233">
        <v>1.024</v>
      </c>
      <c r="S4359" s="234">
        <v>52680</v>
      </c>
      <c r="T4359" s="233">
        <v>0</v>
      </c>
      <c r="U4359" s="235">
        <f t="shared" si="476"/>
        <v>2734.58</v>
      </c>
      <c r="V4359" s="227">
        <f t="shared" si="477"/>
        <v>2057.14</v>
      </c>
      <c r="W4359" s="227">
        <f t="shared" si="478"/>
        <v>2004.9566666666665</v>
      </c>
      <c r="X4359" s="227">
        <f t="shared" si="481"/>
        <v>1984.5833333333333</v>
      </c>
      <c r="Y4359" s="227">
        <f t="shared" si="479"/>
        <v>1536.65</v>
      </c>
      <c r="Z4359" s="227">
        <f t="shared" si="480"/>
        <v>1494.9366666666665</v>
      </c>
      <c r="AA4359" s="227">
        <f t="shared" si="482"/>
        <v>1463.3333333333333</v>
      </c>
    </row>
    <row r="4360" spans="2:27" s="219" customFormat="1" ht="13.5" hidden="1">
      <c r="B4360" s="232" t="s">
        <v>1110</v>
      </c>
      <c r="C4360" s="232" t="s">
        <v>908</v>
      </c>
      <c r="D4360" s="232" t="s">
        <v>969</v>
      </c>
      <c r="E4360" s="232" t="s">
        <v>988</v>
      </c>
      <c r="F4360" s="232">
        <v>128</v>
      </c>
      <c r="G4360" s="232" t="s">
        <v>1426</v>
      </c>
      <c r="H4360" s="233">
        <v>59.936</v>
      </c>
      <c r="I4360" s="233">
        <v>0</v>
      </c>
      <c r="J4360" s="233">
        <v>45.087000000000003</v>
      </c>
      <c r="K4360" s="234">
        <v>192508</v>
      </c>
      <c r="L4360" s="233">
        <v>21.975999999999999</v>
      </c>
      <c r="M4360" s="234">
        <v>381038</v>
      </c>
      <c r="N4360" s="233">
        <v>0</v>
      </c>
      <c r="O4360" s="233">
        <v>0</v>
      </c>
      <c r="P4360" s="233">
        <v>33.685000000000002</v>
      </c>
      <c r="Q4360" s="234">
        <v>430516</v>
      </c>
      <c r="R4360" s="233">
        <v>16.382000000000001</v>
      </c>
      <c r="S4360" s="234">
        <v>842874</v>
      </c>
      <c r="T4360" s="233">
        <v>0</v>
      </c>
      <c r="U4360" s="235">
        <f t="shared" si="476"/>
        <v>43753.279999999999</v>
      </c>
      <c r="V4360" s="227">
        <f t="shared" si="477"/>
        <v>32913.51</v>
      </c>
      <c r="W4360" s="227">
        <f t="shared" si="478"/>
        <v>32084.813333333332</v>
      </c>
      <c r="X4360" s="227">
        <f t="shared" si="481"/>
        <v>31753.166666666668</v>
      </c>
      <c r="Y4360" s="227">
        <f t="shared" si="479"/>
        <v>24590.050000000003</v>
      </c>
      <c r="Z4360" s="227">
        <f t="shared" si="480"/>
        <v>23917.637777777778</v>
      </c>
      <c r="AA4360" s="227">
        <f t="shared" si="482"/>
        <v>23413.166666666668</v>
      </c>
    </row>
    <row r="4361" spans="2:27" s="219" customFormat="1" ht="13.5" hidden="1">
      <c r="B4361" s="232" t="s">
        <v>1110</v>
      </c>
      <c r="C4361" s="232" t="s">
        <v>909</v>
      </c>
      <c r="D4361" s="232" t="s">
        <v>969</v>
      </c>
      <c r="E4361" s="232" t="s">
        <v>988</v>
      </c>
      <c r="F4361" s="232">
        <v>16</v>
      </c>
      <c r="G4361" s="232" t="s">
        <v>1355</v>
      </c>
      <c r="H4361" s="233">
        <v>7.492</v>
      </c>
      <c r="I4361" s="233">
        <v>0</v>
      </c>
      <c r="J4361" s="233">
        <v>5.6360000000000001</v>
      </c>
      <c r="K4361" s="234">
        <v>24063</v>
      </c>
      <c r="L4361" s="233">
        <v>2.7469999999999999</v>
      </c>
      <c r="M4361" s="234">
        <v>47630</v>
      </c>
      <c r="N4361" s="233">
        <v>0</v>
      </c>
      <c r="O4361" s="233">
        <v>0</v>
      </c>
      <c r="P4361" s="233">
        <v>4.2110000000000003</v>
      </c>
      <c r="Q4361" s="234">
        <v>53815</v>
      </c>
      <c r="R4361" s="233">
        <v>2.048</v>
      </c>
      <c r="S4361" s="234">
        <v>105359</v>
      </c>
      <c r="T4361" s="233">
        <v>0</v>
      </c>
      <c r="U4361" s="235">
        <f t="shared" si="476"/>
        <v>5469.16</v>
      </c>
      <c r="V4361" s="227">
        <f t="shared" si="477"/>
        <v>4114.28</v>
      </c>
      <c r="W4361" s="227">
        <f t="shared" si="478"/>
        <v>4010.56</v>
      </c>
      <c r="X4361" s="227">
        <f t="shared" si="481"/>
        <v>3969.1666666666665</v>
      </c>
      <c r="Y4361" s="227">
        <f t="shared" si="479"/>
        <v>3074.03</v>
      </c>
      <c r="Z4361" s="227">
        <f t="shared" si="480"/>
        <v>2989.9011111111113</v>
      </c>
      <c r="AA4361" s="227">
        <f t="shared" si="482"/>
        <v>2926.6388888888887</v>
      </c>
    </row>
    <row r="4362" spans="2:27" s="219" customFormat="1" ht="13.5" hidden="1">
      <c r="B4362" s="232" t="s">
        <v>1110</v>
      </c>
      <c r="C4362" s="232" t="s">
        <v>910</v>
      </c>
      <c r="D4362" s="232" t="s">
        <v>969</v>
      </c>
      <c r="E4362" s="232" t="s">
        <v>988</v>
      </c>
      <c r="F4362" s="232">
        <v>32</v>
      </c>
      <c r="G4362" s="232" t="s">
        <v>1424</v>
      </c>
      <c r="H4362" s="233">
        <v>14.984</v>
      </c>
      <c r="I4362" s="233">
        <v>0</v>
      </c>
      <c r="J4362" s="233">
        <v>11.272</v>
      </c>
      <c r="K4362" s="234">
        <v>48127</v>
      </c>
      <c r="L4362" s="233">
        <v>5.4939999999999998</v>
      </c>
      <c r="M4362" s="234">
        <v>95259</v>
      </c>
      <c r="N4362" s="233">
        <v>0</v>
      </c>
      <c r="O4362" s="233">
        <v>0</v>
      </c>
      <c r="P4362" s="233">
        <v>8.4209999999999994</v>
      </c>
      <c r="Q4362" s="234">
        <v>107629</v>
      </c>
      <c r="R4362" s="233">
        <v>4.0949999999999998</v>
      </c>
      <c r="S4362" s="234">
        <v>210719</v>
      </c>
      <c r="T4362" s="233">
        <v>0</v>
      </c>
      <c r="U4362" s="235">
        <f t="shared" si="476"/>
        <v>10938.32</v>
      </c>
      <c r="V4362" s="227">
        <f t="shared" si="477"/>
        <v>8228.56</v>
      </c>
      <c r="W4362" s="227">
        <f t="shared" si="478"/>
        <v>8021.2033333333329</v>
      </c>
      <c r="X4362" s="227">
        <f t="shared" si="481"/>
        <v>7938.25</v>
      </c>
      <c r="Y4362" s="227">
        <f t="shared" si="479"/>
        <v>6147.33</v>
      </c>
      <c r="Z4362" s="227">
        <f t="shared" si="480"/>
        <v>5979.0444444444438</v>
      </c>
      <c r="AA4362" s="227">
        <f t="shared" si="482"/>
        <v>5853.3055555555557</v>
      </c>
    </row>
    <row r="4363" spans="2:27" s="219" customFormat="1" ht="13.5" hidden="1">
      <c r="B4363" s="232" t="s">
        <v>1110</v>
      </c>
      <c r="C4363" s="232" t="s">
        <v>911</v>
      </c>
      <c r="D4363" s="232" t="s">
        <v>969</v>
      </c>
      <c r="E4363" s="232" t="s">
        <v>988</v>
      </c>
      <c r="F4363" s="232">
        <v>4</v>
      </c>
      <c r="G4363" s="232" t="s">
        <v>1352</v>
      </c>
      <c r="H4363" s="233">
        <v>1.873</v>
      </c>
      <c r="I4363" s="233">
        <v>0</v>
      </c>
      <c r="J4363" s="233">
        <v>1.409</v>
      </c>
      <c r="K4363" s="234">
        <v>6016</v>
      </c>
      <c r="L4363" s="233">
        <v>0.68700000000000006</v>
      </c>
      <c r="M4363" s="234">
        <v>11907</v>
      </c>
      <c r="N4363" s="233">
        <v>0</v>
      </c>
      <c r="O4363" s="233">
        <v>0</v>
      </c>
      <c r="P4363" s="233">
        <v>1.0529999999999999</v>
      </c>
      <c r="Q4363" s="234">
        <v>13454</v>
      </c>
      <c r="R4363" s="233">
        <v>0.51200000000000001</v>
      </c>
      <c r="S4363" s="234">
        <v>26340</v>
      </c>
      <c r="T4363" s="233">
        <v>0</v>
      </c>
      <c r="U4363" s="235">
        <f t="shared" si="476"/>
        <v>1367.29</v>
      </c>
      <c r="V4363" s="227">
        <f t="shared" si="477"/>
        <v>1028.57</v>
      </c>
      <c r="W4363" s="227">
        <f t="shared" si="478"/>
        <v>1002.8433333333334</v>
      </c>
      <c r="X4363" s="227">
        <f t="shared" si="481"/>
        <v>992.25</v>
      </c>
      <c r="Y4363" s="227">
        <f t="shared" si="479"/>
        <v>768.68999999999994</v>
      </c>
      <c r="Z4363" s="227">
        <f t="shared" si="480"/>
        <v>747.48222222222216</v>
      </c>
      <c r="AA4363" s="227">
        <f t="shared" si="482"/>
        <v>731.66666666666663</v>
      </c>
    </row>
    <row r="4364" spans="2:27" s="219" customFormat="1" ht="13.5" hidden="1">
      <c r="B4364" s="232" t="s">
        <v>1110</v>
      </c>
      <c r="C4364" s="232" t="s">
        <v>1427</v>
      </c>
      <c r="D4364" s="232" t="s">
        <v>969</v>
      </c>
      <c r="E4364" s="232" t="s">
        <v>988</v>
      </c>
      <c r="F4364" s="232">
        <v>64</v>
      </c>
      <c r="G4364" s="232" t="s">
        <v>1369</v>
      </c>
      <c r="H4364" s="233">
        <v>20.294499999999999</v>
      </c>
      <c r="I4364" s="233">
        <v>0</v>
      </c>
      <c r="J4364" s="233">
        <v>16.574259999999999</v>
      </c>
      <c r="K4364" s="234">
        <v>71354</v>
      </c>
      <c r="L4364" s="233">
        <v>8.1454599999999999</v>
      </c>
      <c r="M4364" s="234">
        <v>141716</v>
      </c>
      <c r="N4364" s="233">
        <v>0</v>
      </c>
      <c r="O4364" s="233">
        <v>0</v>
      </c>
      <c r="P4364" s="233">
        <v>13.725910000000001</v>
      </c>
      <c r="Q4364" s="234">
        <v>177339</v>
      </c>
      <c r="R4364" s="233">
        <v>6.7480700000000002</v>
      </c>
      <c r="S4364" s="234">
        <v>350150</v>
      </c>
      <c r="T4364" s="233">
        <v>0</v>
      </c>
      <c r="U4364" s="235">
        <f t="shared" si="476"/>
        <v>14814.984999999999</v>
      </c>
      <c r="V4364" s="227">
        <f t="shared" si="477"/>
        <v>12099.209799999999</v>
      </c>
      <c r="W4364" s="227">
        <f t="shared" si="478"/>
        <v>11892.352466666667</v>
      </c>
      <c r="X4364" s="227">
        <f t="shared" si="481"/>
        <v>11809.666666666666</v>
      </c>
      <c r="Y4364" s="227">
        <f t="shared" si="479"/>
        <v>10019.9143</v>
      </c>
      <c r="Z4364" s="227">
        <f t="shared" si="480"/>
        <v>9852.1744333333336</v>
      </c>
      <c r="AA4364" s="227">
        <f t="shared" si="482"/>
        <v>9726.3888888888887</v>
      </c>
    </row>
    <row r="4365" spans="2:27" s="219" customFormat="1" ht="13.5" hidden="1">
      <c r="B4365" s="232" t="s">
        <v>1110</v>
      </c>
      <c r="C4365" s="232" t="s">
        <v>1428</v>
      </c>
      <c r="D4365" s="232" t="s">
        <v>969</v>
      </c>
      <c r="E4365" s="232" t="s">
        <v>988</v>
      </c>
      <c r="F4365" s="232">
        <v>96</v>
      </c>
      <c r="G4365" s="232" t="s">
        <v>1429</v>
      </c>
      <c r="H4365" s="233">
        <v>30.441749999999999</v>
      </c>
      <c r="I4365" s="233">
        <v>0</v>
      </c>
      <c r="J4365" s="233">
        <v>24.86139</v>
      </c>
      <c r="K4365" s="234">
        <v>107031</v>
      </c>
      <c r="L4365" s="233">
        <v>12.21818</v>
      </c>
      <c r="M4365" s="234">
        <v>212573</v>
      </c>
      <c r="N4365" s="233">
        <v>0</v>
      </c>
      <c r="O4365" s="233">
        <v>0</v>
      </c>
      <c r="P4365" s="233">
        <v>20.58886</v>
      </c>
      <c r="Q4365" s="234">
        <v>266009</v>
      </c>
      <c r="R4365" s="233">
        <v>10.1221</v>
      </c>
      <c r="S4365" s="234">
        <v>525225</v>
      </c>
      <c r="T4365" s="233">
        <v>0</v>
      </c>
      <c r="U4365" s="235">
        <f t="shared" si="476"/>
        <v>22222.477500000001</v>
      </c>
      <c r="V4365" s="227">
        <f t="shared" si="477"/>
        <v>18148.814699999999</v>
      </c>
      <c r="W4365" s="227">
        <f t="shared" si="478"/>
        <v>17838.521399999998</v>
      </c>
      <c r="X4365" s="227">
        <f t="shared" si="481"/>
        <v>17714.416666666668</v>
      </c>
      <c r="Y4365" s="227">
        <f t="shared" si="479"/>
        <v>15029.8678</v>
      </c>
      <c r="Z4365" s="227">
        <f t="shared" si="480"/>
        <v>14778.271888888888</v>
      </c>
      <c r="AA4365" s="227">
        <f t="shared" si="482"/>
        <v>14589.583333333334</v>
      </c>
    </row>
    <row r="4366" spans="2:27" s="219" customFormat="1" ht="13.5" hidden="1">
      <c r="B4366" s="232" t="s">
        <v>1110</v>
      </c>
      <c r="C4366" s="232" t="s">
        <v>1430</v>
      </c>
      <c r="D4366" s="232" t="s">
        <v>969</v>
      </c>
      <c r="E4366" s="232" t="s">
        <v>988</v>
      </c>
      <c r="F4366" s="232">
        <v>128</v>
      </c>
      <c r="G4366" s="232" t="s">
        <v>1431</v>
      </c>
      <c r="H4366" s="233">
        <v>40.588999999999999</v>
      </c>
      <c r="I4366" s="233">
        <v>0</v>
      </c>
      <c r="J4366" s="233">
        <v>33.148519999999998</v>
      </c>
      <c r="K4366" s="234">
        <v>142708</v>
      </c>
      <c r="L4366" s="233">
        <v>16.29091</v>
      </c>
      <c r="M4366" s="234">
        <v>283431</v>
      </c>
      <c r="N4366" s="233">
        <v>0</v>
      </c>
      <c r="O4366" s="233">
        <v>0</v>
      </c>
      <c r="P4366" s="233">
        <v>27.451820000000001</v>
      </c>
      <c r="Q4366" s="234">
        <v>354679</v>
      </c>
      <c r="R4366" s="233">
        <v>13.49614</v>
      </c>
      <c r="S4366" s="234">
        <v>700299</v>
      </c>
      <c r="T4366" s="233">
        <v>0</v>
      </c>
      <c r="U4366" s="235">
        <f t="shared" si="476"/>
        <v>29629.969999999998</v>
      </c>
      <c r="V4366" s="227">
        <f t="shared" si="477"/>
        <v>24198.419599999997</v>
      </c>
      <c r="W4366" s="227">
        <f t="shared" si="478"/>
        <v>23784.697633333333</v>
      </c>
      <c r="X4366" s="227">
        <f t="shared" si="481"/>
        <v>23619.25</v>
      </c>
      <c r="Y4366" s="227">
        <f t="shared" si="479"/>
        <v>20039.828600000001</v>
      </c>
      <c r="Z4366" s="227">
        <f t="shared" si="480"/>
        <v>19704.376644444448</v>
      </c>
      <c r="AA4366" s="227">
        <f t="shared" si="482"/>
        <v>19452.75</v>
      </c>
    </row>
    <row r="4367" spans="2:27" s="219" customFormat="1" ht="13.5" hidden="1">
      <c r="B4367" s="232" t="s">
        <v>1110</v>
      </c>
      <c r="C4367" s="232" t="s">
        <v>1432</v>
      </c>
      <c r="D4367" s="232" t="s">
        <v>969</v>
      </c>
      <c r="E4367" s="232" t="s">
        <v>988</v>
      </c>
      <c r="F4367" s="232">
        <v>128</v>
      </c>
      <c r="G4367" s="232" t="s">
        <v>1431</v>
      </c>
      <c r="H4367" s="233">
        <v>40.588999999999999</v>
      </c>
      <c r="I4367" s="233">
        <v>0</v>
      </c>
      <c r="J4367" s="233">
        <v>33.148519999999998</v>
      </c>
      <c r="K4367" s="234">
        <v>142708</v>
      </c>
      <c r="L4367" s="233">
        <v>16.29091</v>
      </c>
      <c r="M4367" s="234">
        <v>283431</v>
      </c>
      <c r="N4367" s="233">
        <v>0</v>
      </c>
      <c r="O4367" s="233">
        <v>0</v>
      </c>
      <c r="P4367" s="233">
        <v>27.451820000000001</v>
      </c>
      <c r="Q4367" s="234">
        <v>354679</v>
      </c>
      <c r="R4367" s="233">
        <v>13.49614</v>
      </c>
      <c r="S4367" s="234">
        <v>700299</v>
      </c>
      <c r="T4367" s="233">
        <v>0</v>
      </c>
      <c r="U4367" s="235">
        <f t="shared" si="476"/>
        <v>29629.969999999998</v>
      </c>
      <c r="V4367" s="227">
        <f t="shared" si="477"/>
        <v>24198.419599999997</v>
      </c>
      <c r="W4367" s="227">
        <f t="shared" si="478"/>
        <v>23784.697633333333</v>
      </c>
      <c r="X4367" s="227">
        <f t="shared" si="481"/>
        <v>23619.25</v>
      </c>
      <c r="Y4367" s="227">
        <f t="shared" si="479"/>
        <v>20039.828600000001</v>
      </c>
      <c r="Z4367" s="227">
        <f t="shared" si="480"/>
        <v>19704.376644444448</v>
      </c>
      <c r="AA4367" s="227">
        <f t="shared" si="482"/>
        <v>19452.75</v>
      </c>
    </row>
    <row r="4368" spans="2:27" s="219" customFormat="1" ht="13.5" hidden="1">
      <c r="B4368" s="232" t="s">
        <v>1110</v>
      </c>
      <c r="C4368" s="232" t="s">
        <v>1433</v>
      </c>
      <c r="D4368" s="232" t="s">
        <v>969</v>
      </c>
      <c r="E4368" s="232" t="s">
        <v>988</v>
      </c>
      <c r="F4368" s="232">
        <v>64</v>
      </c>
      <c r="G4368" s="232" t="s">
        <v>1431</v>
      </c>
      <c r="H4368" s="233">
        <v>29.965</v>
      </c>
      <c r="I4368" s="233">
        <v>0</v>
      </c>
      <c r="J4368" s="233">
        <v>22.524519999999999</v>
      </c>
      <c r="K4368" s="234">
        <v>96175</v>
      </c>
      <c r="L4368" s="233">
        <v>10.978910000000001</v>
      </c>
      <c r="M4368" s="234">
        <v>190365</v>
      </c>
      <c r="N4368" s="233">
        <v>0</v>
      </c>
      <c r="O4368" s="233">
        <v>0</v>
      </c>
      <c r="P4368" s="233">
        <v>16.827819999999999</v>
      </c>
      <c r="Q4368" s="234">
        <v>215079</v>
      </c>
      <c r="R4368" s="233">
        <v>8.1841399999999993</v>
      </c>
      <c r="S4368" s="234">
        <v>421101</v>
      </c>
      <c r="T4368" s="233">
        <v>0</v>
      </c>
      <c r="U4368" s="235">
        <f t="shared" si="476"/>
        <v>21874.45</v>
      </c>
      <c r="V4368" s="227">
        <f t="shared" si="477"/>
        <v>16442.899600000001</v>
      </c>
      <c r="W4368" s="227">
        <f t="shared" si="478"/>
        <v>16029.187633333335</v>
      </c>
      <c r="X4368" s="227">
        <f t="shared" si="481"/>
        <v>15863.75</v>
      </c>
      <c r="Y4368" s="227">
        <f t="shared" si="479"/>
        <v>12284.308599999998</v>
      </c>
      <c r="Z4368" s="227">
        <f t="shared" si="480"/>
        <v>11948.838866666665</v>
      </c>
      <c r="AA4368" s="227">
        <f t="shared" si="482"/>
        <v>11697.25</v>
      </c>
    </row>
    <row r="4369" spans="2:27" s="219" customFormat="1" ht="13.5" hidden="1">
      <c r="B4369" s="232" t="s">
        <v>1110</v>
      </c>
      <c r="C4369" s="232" t="s">
        <v>1434</v>
      </c>
      <c r="D4369" s="232" t="s">
        <v>969</v>
      </c>
      <c r="E4369" s="232" t="s">
        <v>988</v>
      </c>
      <c r="F4369" s="232">
        <v>96</v>
      </c>
      <c r="G4369" s="232" t="s">
        <v>1435</v>
      </c>
      <c r="H4369" s="233">
        <v>44.947499999999998</v>
      </c>
      <c r="I4369" s="233">
        <v>0</v>
      </c>
      <c r="J4369" s="233">
        <v>33.78678</v>
      </c>
      <c r="K4369" s="234">
        <v>144263</v>
      </c>
      <c r="L4369" s="233">
        <v>16.46837</v>
      </c>
      <c r="M4369" s="234">
        <v>285547</v>
      </c>
      <c r="N4369" s="233">
        <v>0</v>
      </c>
      <c r="O4369" s="233">
        <v>0</v>
      </c>
      <c r="P4369" s="233">
        <v>25.24173</v>
      </c>
      <c r="Q4369" s="234">
        <v>322619</v>
      </c>
      <c r="R4369" s="233">
        <v>12.276210000000001</v>
      </c>
      <c r="S4369" s="234">
        <v>631651</v>
      </c>
      <c r="T4369" s="233">
        <v>0</v>
      </c>
      <c r="U4369" s="235">
        <f t="shared" si="476"/>
        <v>32811.674999999996</v>
      </c>
      <c r="V4369" s="227">
        <f t="shared" si="477"/>
        <v>24664.349399999999</v>
      </c>
      <c r="W4369" s="227">
        <f t="shared" si="478"/>
        <v>24043.826766666665</v>
      </c>
      <c r="X4369" s="227">
        <f t="shared" si="481"/>
        <v>23795.583333333332</v>
      </c>
      <c r="Y4369" s="227">
        <f t="shared" si="479"/>
        <v>18426.462899999999</v>
      </c>
      <c r="Z4369" s="227">
        <f t="shared" si="480"/>
        <v>17923.272188888892</v>
      </c>
      <c r="AA4369" s="227">
        <f t="shared" si="482"/>
        <v>17545.861111111109</v>
      </c>
    </row>
    <row r="4370" spans="2:27" s="219" customFormat="1" ht="13.5" hidden="1">
      <c r="B4370" s="232" t="s">
        <v>1110</v>
      </c>
      <c r="C4370" s="232" t="s">
        <v>1436</v>
      </c>
      <c r="D4370" s="232" t="s">
        <v>969</v>
      </c>
      <c r="E4370" s="232" t="s">
        <v>988</v>
      </c>
      <c r="F4370" s="232">
        <v>8</v>
      </c>
      <c r="G4370" s="232" t="s">
        <v>1345</v>
      </c>
      <c r="H4370" s="233">
        <v>3.7456299999999998</v>
      </c>
      <c r="I4370" s="233">
        <v>0</v>
      </c>
      <c r="J4370" s="233">
        <v>2.8155600000000001</v>
      </c>
      <c r="K4370" s="234">
        <v>12022</v>
      </c>
      <c r="L4370" s="233">
        <v>1.37236</v>
      </c>
      <c r="M4370" s="234">
        <v>23796</v>
      </c>
      <c r="N4370" s="233">
        <v>0</v>
      </c>
      <c r="O4370" s="233">
        <v>0</v>
      </c>
      <c r="P4370" s="233">
        <v>2.1034799999999998</v>
      </c>
      <c r="Q4370" s="234">
        <v>26885</v>
      </c>
      <c r="R4370" s="233">
        <v>1.02302</v>
      </c>
      <c r="S4370" s="234">
        <v>52638</v>
      </c>
      <c r="T4370" s="233">
        <v>0</v>
      </c>
      <c r="U4370" s="235">
        <f t="shared" si="476"/>
        <v>2734.3098999999997</v>
      </c>
      <c r="V4370" s="227">
        <f t="shared" si="477"/>
        <v>2055.3588</v>
      </c>
      <c r="W4370" s="227">
        <f t="shared" si="478"/>
        <v>2003.6561333333334</v>
      </c>
      <c r="X4370" s="227">
        <f t="shared" si="481"/>
        <v>1983</v>
      </c>
      <c r="Y4370" s="227">
        <f t="shared" si="479"/>
        <v>1535.5403999999999</v>
      </c>
      <c r="Z4370" s="227">
        <f t="shared" si="480"/>
        <v>1493.6101555555556</v>
      </c>
      <c r="AA4370" s="227">
        <f t="shared" si="482"/>
        <v>1462.1666666666667</v>
      </c>
    </row>
    <row r="4371" spans="2:27" s="219" customFormat="1" ht="13.5" hidden="1">
      <c r="B4371" s="232" t="s">
        <v>1110</v>
      </c>
      <c r="C4371" s="232" t="s">
        <v>1437</v>
      </c>
      <c r="D4371" s="232" t="s">
        <v>969</v>
      </c>
      <c r="E4371" s="232" t="s">
        <v>988</v>
      </c>
      <c r="F4371" s="232">
        <v>128</v>
      </c>
      <c r="G4371" s="232" t="s">
        <v>1438</v>
      </c>
      <c r="H4371" s="233">
        <v>59.93</v>
      </c>
      <c r="I4371" s="233">
        <v>0</v>
      </c>
      <c r="J4371" s="233">
        <v>45.049030000000002</v>
      </c>
      <c r="K4371" s="234">
        <v>192351</v>
      </c>
      <c r="L4371" s="233">
        <v>21.957830000000001</v>
      </c>
      <c r="M4371" s="234">
        <v>380730</v>
      </c>
      <c r="N4371" s="233">
        <v>0</v>
      </c>
      <c r="O4371" s="233">
        <v>0</v>
      </c>
      <c r="P4371" s="233">
        <v>33.655639999999998</v>
      </c>
      <c r="Q4371" s="234">
        <v>430158</v>
      </c>
      <c r="R4371" s="233">
        <v>16.368279999999999</v>
      </c>
      <c r="S4371" s="234">
        <v>842201</v>
      </c>
      <c r="T4371" s="233">
        <v>0</v>
      </c>
      <c r="U4371" s="235">
        <f t="shared" si="476"/>
        <v>43748.9</v>
      </c>
      <c r="V4371" s="227">
        <f t="shared" si="477"/>
        <v>32885.791900000004</v>
      </c>
      <c r="W4371" s="227">
        <f t="shared" si="478"/>
        <v>32058.465900000003</v>
      </c>
      <c r="X4371" s="227">
        <f t="shared" si="481"/>
        <v>31727.5</v>
      </c>
      <c r="Y4371" s="227">
        <f t="shared" si="479"/>
        <v>24568.617199999997</v>
      </c>
      <c r="Z4371" s="227">
        <f t="shared" si="480"/>
        <v>23897.67773333333</v>
      </c>
      <c r="AA4371" s="227">
        <f t="shared" si="482"/>
        <v>23394.472222222223</v>
      </c>
    </row>
    <row r="4372" spans="2:27" s="219" customFormat="1" ht="13.5" hidden="1">
      <c r="B4372" s="232" t="s">
        <v>1110</v>
      </c>
      <c r="C4372" s="232" t="s">
        <v>1439</v>
      </c>
      <c r="D4372" s="232" t="s">
        <v>969</v>
      </c>
      <c r="E4372" s="232" t="s">
        <v>988</v>
      </c>
      <c r="F4372" s="232">
        <v>16</v>
      </c>
      <c r="G4372" s="232" t="s">
        <v>1364</v>
      </c>
      <c r="H4372" s="233">
        <v>7.49125</v>
      </c>
      <c r="I4372" s="233">
        <v>0</v>
      </c>
      <c r="J4372" s="233">
        <v>5.6311299999999997</v>
      </c>
      <c r="K4372" s="234">
        <v>24044</v>
      </c>
      <c r="L4372" s="233">
        <v>2.7447300000000001</v>
      </c>
      <c r="M4372" s="234">
        <v>47591</v>
      </c>
      <c r="N4372" s="233">
        <v>0</v>
      </c>
      <c r="O4372" s="233">
        <v>0</v>
      </c>
      <c r="P4372" s="233">
        <v>4.20695</v>
      </c>
      <c r="Q4372" s="234">
        <v>53770</v>
      </c>
      <c r="R4372" s="233">
        <v>2.04603</v>
      </c>
      <c r="S4372" s="234">
        <v>105275</v>
      </c>
      <c r="T4372" s="233">
        <v>0</v>
      </c>
      <c r="U4372" s="235">
        <f t="shared" si="476"/>
        <v>5468.6125000000002</v>
      </c>
      <c r="V4372" s="227">
        <f t="shared" si="477"/>
        <v>4110.7249000000002</v>
      </c>
      <c r="W4372" s="227">
        <f t="shared" si="478"/>
        <v>4007.319566666667</v>
      </c>
      <c r="X4372" s="227">
        <f t="shared" si="481"/>
        <v>3965.9166666666665</v>
      </c>
      <c r="Y4372" s="227">
        <f t="shared" si="479"/>
        <v>3071.0735</v>
      </c>
      <c r="Z4372" s="227">
        <f t="shared" si="480"/>
        <v>2987.213011111111</v>
      </c>
      <c r="AA4372" s="227">
        <f t="shared" si="482"/>
        <v>2924.3055555555557</v>
      </c>
    </row>
    <row r="4373" spans="2:27" s="219" customFormat="1" ht="13.5" hidden="1">
      <c r="B4373" s="232" t="s">
        <v>1110</v>
      </c>
      <c r="C4373" s="232" t="s">
        <v>1440</v>
      </c>
      <c r="D4373" s="232" t="s">
        <v>969</v>
      </c>
      <c r="E4373" s="232" t="s">
        <v>988</v>
      </c>
      <c r="F4373" s="232">
        <v>32</v>
      </c>
      <c r="G4373" s="232" t="s">
        <v>1369</v>
      </c>
      <c r="H4373" s="233">
        <v>14.9825</v>
      </c>
      <c r="I4373" s="233">
        <v>0</v>
      </c>
      <c r="J4373" s="233">
        <v>11.262259999999999</v>
      </c>
      <c r="K4373" s="234">
        <v>48088</v>
      </c>
      <c r="L4373" s="233">
        <v>5.4894600000000002</v>
      </c>
      <c r="M4373" s="234">
        <v>95182</v>
      </c>
      <c r="N4373" s="233">
        <v>0</v>
      </c>
      <c r="O4373" s="233">
        <v>0</v>
      </c>
      <c r="P4373" s="233">
        <v>8.4139099999999996</v>
      </c>
      <c r="Q4373" s="234">
        <v>107540</v>
      </c>
      <c r="R4373" s="233">
        <v>4.0920699999999997</v>
      </c>
      <c r="S4373" s="234">
        <v>210550</v>
      </c>
      <c r="T4373" s="233">
        <v>0</v>
      </c>
      <c r="U4373" s="235">
        <f t="shared" si="476"/>
        <v>10937.225</v>
      </c>
      <c r="V4373" s="227">
        <f t="shared" si="477"/>
        <v>8221.4498000000003</v>
      </c>
      <c r="W4373" s="227">
        <f t="shared" si="478"/>
        <v>8014.639133333334</v>
      </c>
      <c r="X4373" s="227">
        <f t="shared" si="481"/>
        <v>7931.833333333333</v>
      </c>
      <c r="Y4373" s="227">
        <f t="shared" si="479"/>
        <v>6142.1542999999992</v>
      </c>
      <c r="Z4373" s="227">
        <f t="shared" si="480"/>
        <v>5974.4333222222212</v>
      </c>
      <c r="AA4373" s="227">
        <f t="shared" si="482"/>
        <v>5848.6111111111113</v>
      </c>
    </row>
    <row r="4374" spans="2:27" s="219" customFormat="1" ht="13.5" hidden="1">
      <c r="B4374" s="232" t="s">
        <v>1110</v>
      </c>
      <c r="C4374" s="232" t="s">
        <v>1441</v>
      </c>
      <c r="D4374" s="232" t="s">
        <v>969</v>
      </c>
      <c r="E4374" s="232" t="s">
        <v>988</v>
      </c>
      <c r="F4374" s="232">
        <v>128</v>
      </c>
      <c r="G4374" s="232" t="s">
        <v>1438</v>
      </c>
      <c r="H4374" s="233">
        <v>59.93</v>
      </c>
      <c r="I4374" s="233">
        <v>0</v>
      </c>
      <c r="J4374" s="233">
        <v>45.049030000000002</v>
      </c>
      <c r="K4374" s="234">
        <v>192351</v>
      </c>
      <c r="L4374" s="233">
        <v>21.957830000000001</v>
      </c>
      <c r="M4374" s="234">
        <v>380730</v>
      </c>
      <c r="N4374" s="233">
        <v>0</v>
      </c>
      <c r="O4374" s="233">
        <v>0</v>
      </c>
      <c r="P4374" s="233">
        <v>33.655639999999998</v>
      </c>
      <c r="Q4374" s="234">
        <v>430158</v>
      </c>
      <c r="R4374" s="233">
        <v>16.368279999999999</v>
      </c>
      <c r="S4374" s="234">
        <v>842201</v>
      </c>
      <c r="T4374" s="233">
        <v>0</v>
      </c>
      <c r="U4374" s="235">
        <f t="shared" si="476"/>
        <v>43748.9</v>
      </c>
      <c r="V4374" s="227">
        <f t="shared" si="477"/>
        <v>32885.791900000004</v>
      </c>
      <c r="W4374" s="227">
        <f t="shared" si="478"/>
        <v>32058.465900000003</v>
      </c>
      <c r="X4374" s="227">
        <f t="shared" si="481"/>
        <v>31727.5</v>
      </c>
      <c r="Y4374" s="227">
        <f t="shared" si="479"/>
        <v>24568.617199999997</v>
      </c>
      <c r="Z4374" s="227">
        <f t="shared" si="480"/>
        <v>23897.67773333333</v>
      </c>
      <c r="AA4374" s="227">
        <f t="shared" si="482"/>
        <v>23394.472222222223</v>
      </c>
    </row>
    <row r="4375" spans="2:27" s="219" customFormat="1" ht="13.5" hidden="1">
      <c r="B4375" s="232" t="s">
        <v>1110</v>
      </c>
      <c r="C4375" s="232" t="s">
        <v>1442</v>
      </c>
      <c r="D4375" s="232" t="s">
        <v>969</v>
      </c>
      <c r="E4375" s="232" t="s">
        <v>988</v>
      </c>
      <c r="F4375" s="232">
        <v>4</v>
      </c>
      <c r="G4375" s="232" t="s">
        <v>1316</v>
      </c>
      <c r="H4375" s="233">
        <v>1.8728100000000001</v>
      </c>
      <c r="I4375" s="233">
        <v>0</v>
      </c>
      <c r="J4375" s="233">
        <v>1.40778</v>
      </c>
      <c r="K4375" s="234">
        <v>6011</v>
      </c>
      <c r="L4375" s="233">
        <v>0.68618000000000001</v>
      </c>
      <c r="M4375" s="234">
        <v>11898</v>
      </c>
      <c r="N4375" s="233">
        <v>0</v>
      </c>
      <c r="O4375" s="233">
        <v>0</v>
      </c>
      <c r="P4375" s="233">
        <v>1.0517399999999999</v>
      </c>
      <c r="Q4375" s="234">
        <v>13442</v>
      </c>
      <c r="R4375" s="233">
        <v>0.51151000000000002</v>
      </c>
      <c r="S4375" s="234">
        <v>26319</v>
      </c>
      <c r="T4375" s="233">
        <v>0</v>
      </c>
      <c r="U4375" s="235">
        <f t="shared" si="476"/>
        <v>1367.1513</v>
      </c>
      <c r="V4375" s="227">
        <f t="shared" si="477"/>
        <v>1027.6794</v>
      </c>
      <c r="W4375" s="227">
        <f t="shared" si="478"/>
        <v>1001.8280666666667</v>
      </c>
      <c r="X4375" s="227">
        <f t="shared" si="481"/>
        <v>991.5</v>
      </c>
      <c r="Y4375" s="227">
        <f t="shared" si="479"/>
        <v>767.77019999999993</v>
      </c>
      <c r="Z4375" s="227">
        <f t="shared" si="480"/>
        <v>746.79118888888888</v>
      </c>
      <c r="AA4375" s="227">
        <f t="shared" si="482"/>
        <v>731.08333333333337</v>
      </c>
    </row>
    <row r="4376" spans="2:27" s="219" customFormat="1" ht="13.5" hidden="1">
      <c r="B4376" s="232" t="s">
        <v>1110</v>
      </c>
      <c r="C4376" s="232" t="s">
        <v>912</v>
      </c>
      <c r="D4376" s="232" t="s">
        <v>969</v>
      </c>
      <c r="E4376" s="232" t="s">
        <v>988</v>
      </c>
      <c r="F4376" s="232">
        <v>48</v>
      </c>
      <c r="G4376" s="232" t="s">
        <v>1356</v>
      </c>
      <c r="H4376" s="233">
        <v>13.368</v>
      </c>
      <c r="I4376" s="233">
        <v>0</v>
      </c>
      <c r="J4376" s="233">
        <v>11.37</v>
      </c>
      <c r="K4376" s="234">
        <v>49091</v>
      </c>
      <c r="L4376" s="233">
        <v>5.6040000000000001</v>
      </c>
      <c r="M4376" s="234">
        <v>97614</v>
      </c>
      <c r="N4376" s="233">
        <v>0</v>
      </c>
      <c r="O4376" s="233">
        <v>0</v>
      </c>
      <c r="P4376" s="233">
        <v>10.215</v>
      </c>
      <c r="Q4376" s="234">
        <v>132037</v>
      </c>
      <c r="R4376" s="233">
        <v>5.024</v>
      </c>
      <c r="S4376" s="234">
        <v>260793</v>
      </c>
      <c r="T4376" s="233">
        <v>0</v>
      </c>
      <c r="U4376" s="235">
        <f t="shared" si="476"/>
        <v>9758.64</v>
      </c>
      <c r="V4376" s="227">
        <f t="shared" si="477"/>
        <v>8300.0999999999985</v>
      </c>
      <c r="W4376" s="227">
        <f t="shared" si="478"/>
        <v>8181.8366666666661</v>
      </c>
      <c r="X4376" s="227">
        <f t="shared" si="481"/>
        <v>8134.5</v>
      </c>
      <c r="Y4376" s="227">
        <f t="shared" si="479"/>
        <v>7456.95</v>
      </c>
      <c r="Z4376" s="227">
        <f t="shared" si="480"/>
        <v>7335.2144444444439</v>
      </c>
      <c r="AA4376" s="227">
        <f t="shared" si="482"/>
        <v>7244.25</v>
      </c>
    </row>
    <row r="4377" spans="2:27" s="219" customFormat="1" ht="13.5" hidden="1">
      <c r="B4377" s="232" t="s">
        <v>1110</v>
      </c>
      <c r="C4377" s="232" t="s">
        <v>913</v>
      </c>
      <c r="D4377" s="232" t="s">
        <v>969</v>
      </c>
      <c r="E4377" s="232" t="s">
        <v>988</v>
      </c>
      <c r="F4377" s="232">
        <v>8</v>
      </c>
      <c r="G4377" s="232" t="s">
        <v>1317</v>
      </c>
      <c r="H4377" s="233">
        <v>2.2280000000000002</v>
      </c>
      <c r="I4377" s="233">
        <v>0</v>
      </c>
      <c r="J4377" s="233">
        <v>1.895</v>
      </c>
      <c r="K4377" s="234">
        <v>8182</v>
      </c>
      <c r="L4377" s="233">
        <v>0.93400000000000005</v>
      </c>
      <c r="M4377" s="234">
        <v>16269</v>
      </c>
      <c r="N4377" s="233">
        <v>0</v>
      </c>
      <c r="O4377" s="233">
        <v>0</v>
      </c>
      <c r="P4377" s="233">
        <v>1.702</v>
      </c>
      <c r="Q4377" s="234">
        <v>22006</v>
      </c>
      <c r="R4377" s="233">
        <v>0.83699999999999997</v>
      </c>
      <c r="S4377" s="234">
        <v>43466</v>
      </c>
      <c r="T4377" s="233">
        <v>0</v>
      </c>
      <c r="U4377" s="235">
        <f t="shared" si="476"/>
        <v>1626.44</v>
      </c>
      <c r="V4377" s="227">
        <f t="shared" si="477"/>
        <v>1383.35</v>
      </c>
      <c r="W4377" s="227">
        <f t="shared" si="478"/>
        <v>1363.6533333333334</v>
      </c>
      <c r="X4377" s="227">
        <f t="shared" si="481"/>
        <v>1355.75</v>
      </c>
      <c r="Y4377" s="227">
        <f t="shared" si="479"/>
        <v>1242.46</v>
      </c>
      <c r="Z4377" s="227">
        <f t="shared" si="480"/>
        <v>1222.2877777777778</v>
      </c>
      <c r="AA4377" s="227">
        <f t="shared" si="482"/>
        <v>1207.3888888888889</v>
      </c>
    </row>
    <row r="4378" spans="2:27" s="219" customFormat="1" ht="13.5" hidden="1">
      <c r="B4378" s="232" t="s">
        <v>1110</v>
      </c>
      <c r="C4378" s="232" t="s">
        <v>914</v>
      </c>
      <c r="D4378" s="232" t="s">
        <v>969</v>
      </c>
      <c r="E4378" s="232" t="s">
        <v>988</v>
      </c>
      <c r="F4378" s="232">
        <v>12</v>
      </c>
      <c r="G4378" s="232" t="s">
        <v>1308</v>
      </c>
      <c r="H4378" s="233">
        <v>3.3420000000000001</v>
      </c>
      <c r="I4378" s="233">
        <v>0</v>
      </c>
      <c r="J4378" s="233">
        <v>2.843</v>
      </c>
      <c r="K4378" s="234">
        <v>12273</v>
      </c>
      <c r="L4378" s="233">
        <v>1.401</v>
      </c>
      <c r="M4378" s="234">
        <v>24404</v>
      </c>
      <c r="N4378" s="233">
        <v>0</v>
      </c>
      <c r="O4378" s="233">
        <v>0</v>
      </c>
      <c r="P4378" s="233">
        <v>2.5539999999999998</v>
      </c>
      <c r="Q4378" s="234">
        <v>33009</v>
      </c>
      <c r="R4378" s="233">
        <v>1.256</v>
      </c>
      <c r="S4378" s="234">
        <v>65198</v>
      </c>
      <c r="T4378" s="233">
        <v>0</v>
      </c>
      <c r="U4378" s="235">
        <f t="shared" si="476"/>
        <v>2439.66</v>
      </c>
      <c r="V4378" s="227">
        <f t="shared" si="477"/>
        <v>2075.39</v>
      </c>
      <c r="W4378" s="227">
        <f t="shared" si="478"/>
        <v>2045.48</v>
      </c>
      <c r="X4378" s="227">
        <f t="shared" si="481"/>
        <v>2033.6666666666667</v>
      </c>
      <c r="Y4378" s="227">
        <f t="shared" si="479"/>
        <v>1864.4199999999998</v>
      </c>
      <c r="Z4378" s="227">
        <f t="shared" si="480"/>
        <v>1833.7966666666666</v>
      </c>
      <c r="AA4378" s="227">
        <f t="shared" si="482"/>
        <v>1811.0555555555557</v>
      </c>
    </row>
    <row r="4379" spans="2:27" s="219" customFormat="1" ht="13.5" hidden="1">
      <c r="B4379" s="232" t="s">
        <v>1110</v>
      </c>
      <c r="C4379" s="232" t="s">
        <v>915</v>
      </c>
      <c r="D4379" s="232" t="s">
        <v>969</v>
      </c>
      <c r="E4379" s="232" t="s">
        <v>988</v>
      </c>
      <c r="F4379" s="232">
        <v>24</v>
      </c>
      <c r="G4379" s="232" t="s">
        <v>1310</v>
      </c>
      <c r="H4379" s="233">
        <v>6.6840000000000002</v>
      </c>
      <c r="I4379" s="233">
        <v>0</v>
      </c>
      <c r="J4379" s="233">
        <v>5.6849999999999996</v>
      </c>
      <c r="K4379" s="234">
        <v>24546</v>
      </c>
      <c r="L4379" s="233">
        <v>2.802</v>
      </c>
      <c r="M4379" s="234">
        <v>48807</v>
      </c>
      <c r="N4379" s="233">
        <v>0</v>
      </c>
      <c r="O4379" s="233">
        <v>0</v>
      </c>
      <c r="P4379" s="233">
        <v>5.1070000000000002</v>
      </c>
      <c r="Q4379" s="234">
        <v>66018</v>
      </c>
      <c r="R4379" s="233">
        <v>2.512</v>
      </c>
      <c r="S4379" s="234">
        <v>130397</v>
      </c>
      <c r="T4379" s="233">
        <v>0</v>
      </c>
      <c r="U4379" s="235">
        <f t="shared" si="476"/>
        <v>4879.32</v>
      </c>
      <c r="V4379" s="227">
        <f t="shared" si="477"/>
        <v>4150.0499999999993</v>
      </c>
      <c r="W4379" s="227">
        <f t="shared" si="478"/>
        <v>4090.96</v>
      </c>
      <c r="X4379" s="227">
        <f t="shared" si="481"/>
        <v>4067.25</v>
      </c>
      <c r="Y4379" s="227">
        <f t="shared" si="479"/>
        <v>3728.11</v>
      </c>
      <c r="Z4379" s="227">
        <f t="shared" si="480"/>
        <v>3667.5933333333332</v>
      </c>
      <c r="AA4379" s="227">
        <f t="shared" si="482"/>
        <v>3622.1388888888887</v>
      </c>
    </row>
    <row r="4380" spans="2:27" s="219" customFormat="1" ht="13.5" hidden="1">
      <c r="B4380" s="232" t="s">
        <v>1110</v>
      </c>
      <c r="C4380" s="232" t="s">
        <v>916</v>
      </c>
      <c r="D4380" s="232" t="s">
        <v>969</v>
      </c>
      <c r="E4380" s="232" t="s">
        <v>988</v>
      </c>
      <c r="F4380" s="232">
        <v>2</v>
      </c>
      <c r="G4380" s="232" t="s">
        <v>1311</v>
      </c>
      <c r="H4380" s="233">
        <v>0.79700000000000004</v>
      </c>
      <c r="I4380" s="233">
        <v>0</v>
      </c>
      <c r="J4380" s="233">
        <v>0.71399999999999997</v>
      </c>
      <c r="K4380" s="234">
        <v>3097</v>
      </c>
      <c r="L4380" s="233">
        <v>0.35399999999999998</v>
      </c>
      <c r="M4380" s="234">
        <v>6170</v>
      </c>
      <c r="N4380" s="233">
        <v>0</v>
      </c>
      <c r="O4380" s="233">
        <v>0</v>
      </c>
      <c r="P4380" s="233">
        <v>0.66600000000000004</v>
      </c>
      <c r="Q4380" s="234">
        <v>8655</v>
      </c>
      <c r="R4380" s="233">
        <v>0.32900000000000001</v>
      </c>
      <c r="S4380" s="234">
        <v>17174</v>
      </c>
      <c r="T4380" s="233">
        <v>0</v>
      </c>
      <c r="U4380" s="235">
        <f t="shared" si="476"/>
        <v>581.81000000000006</v>
      </c>
      <c r="V4380" s="227">
        <f t="shared" si="477"/>
        <v>521.22</v>
      </c>
      <c r="W4380" s="227">
        <f t="shared" si="478"/>
        <v>516.50333333333333</v>
      </c>
      <c r="X4380" s="227">
        <f t="shared" si="481"/>
        <v>514.16666666666663</v>
      </c>
      <c r="Y4380" s="227">
        <f t="shared" si="479"/>
        <v>486.18</v>
      </c>
      <c r="Z4380" s="227">
        <f t="shared" si="480"/>
        <v>480.5866666666667</v>
      </c>
      <c r="AA4380" s="227">
        <f t="shared" si="482"/>
        <v>477.05555555555554</v>
      </c>
    </row>
    <row r="4381" spans="2:27" s="219" customFormat="1" ht="13.5" hidden="1">
      <c r="B4381" s="232" t="s">
        <v>1110</v>
      </c>
      <c r="C4381" s="232" t="s">
        <v>917</v>
      </c>
      <c r="D4381" s="232" t="s">
        <v>969</v>
      </c>
      <c r="E4381" s="232" t="s">
        <v>988</v>
      </c>
      <c r="F4381" s="232">
        <v>48</v>
      </c>
      <c r="G4381" s="232" t="s">
        <v>1356</v>
      </c>
      <c r="H4381" s="233">
        <v>13.368</v>
      </c>
      <c r="I4381" s="233">
        <v>0</v>
      </c>
      <c r="J4381" s="233">
        <v>11.37</v>
      </c>
      <c r="K4381" s="234">
        <v>49091</v>
      </c>
      <c r="L4381" s="233">
        <v>5.6040000000000001</v>
      </c>
      <c r="M4381" s="234">
        <v>97614</v>
      </c>
      <c r="N4381" s="233">
        <v>0</v>
      </c>
      <c r="O4381" s="233">
        <v>0</v>
      </c>
      <c r="P4381" s="233">
        <v>10.215</v>
      </c>
      <c r="Q4381" s="234">
        <v>132037</v>
      </c>
      <c r="R4381" s="233">
        <v>5.024</v>
      </c>
      <c r="S4381" s="234">
        <v>260793</v>
      </c>
      <c r="T4381" s="233">
        <v>0</v>
      </c>
      <c r="U4381" s="235">
        <f t="shared" si="476"/>
        <v>9758.64</v>
      </c>
      <c r="V4381" s="227">
        <f t="shared" si="477"/>
        <v>8300.0999999999985</v>
      </c>
      <c r="W4381" s="227">
        <f t="shared" si="478"/>
        <v>8181.8366666666661</v>
      </c>
      <c r="X4381" s="227">
        <f t="shared" si="481"/>
        <v>8134.5</v>
      </c>
      <c r="Y4381" s="227">
        <f t="shared" si="479"/>
        <v>7456.95</v>
      </c>
      <c r="Z4381" s="227">
        <f t="shared" si="480"/>
        <v>7335.2144444444439</v>
      </c>
      <c r="AA4381" s="227">
        <f t="shared" si="482"/>
        <v>7244.25</v>
      </c>
    </row>
    <row r="4382" spans="2:27" s="219" customFormat="1" ht="13.5" hidden="1">
      <c r="B4382" s="232" t="s">
        <v>1110</v>
      </c>
      <c r="C4382" s="232" t="s">
        <v>918</v>
      </c>
      <c r="D4382" s="232" t="s">
        <v>969</v>
      </c>
      <c r="E4382" s="232" t="s">
        <v>988</v>
      </c>
      <c r="F4382" s="232">
        <v>4</v>
      </c>
      <c r="G4382" s="232" t="s">
        <v>1312</v>
      </c>
      <c r="H4382" s="233">
        <v>1.1140000000000001</v>
      </c>
      <c r="I4382" s="233">
        <v>0</v>
      </c>
      <c r="J4382" s="233">
        <v>0.94799999999999995</v>
      </c>
      <c r="K4382" s="234">
        <v>4091</v>
      </c>
      <c r="L4382" s="233">
        <v>0.46700000000000003</v>
      </c>
      <c r="M4382" s="234">
        <v>8135</v>
      </c>
      <c r="N4382" s="233">
        <v>0</v>
      </c>
      <c r="O4382" s="233">
        <v>0</v>
      </c>
      <c r="P4382" s="233">
        <v>0.85099999999999998</v>
      </c>
      <c r="Q4382" s="234">
        <v>11003</v>
      </c>
      <c r="R4382" s="233">
        <v>0.41899999999999998</v>
      </c>
      <c r="S4382" s="234">
        <v>21733</v>
      </c>
      <c r="T4382" s="233">
        <v>0</v>
      </c>
      <c r="U4382" s="235">
        <f t="shared" si="476"/>
        <v>813.22</v>
      </c>
      <c r="V4382" s="227">
        <f t="shared" si="477"/>
        <v>692.04</v>
      </c>
      <c r="W4382" s="227">
        <f t="shared" si="478"/>
        <v>681.82666666666671</v>
      </c>
      <c r="X4382" s="227">
        <f t="shared" si="481"/>
        <v>677.91666666666663</v>
      </c>
      <c r="Y4382" s="227">
        <f t="shared" si="479"/>
        <v>621.23</v>
      </c>
      <c r="Z4382" s="227">
        <f t="shared" si="480"/>
        <v>611.50888888888892</v>
      </c>
      <c r="AA4382" s="227">
        <f t="shared" si="482"/>
        <v>603.69444444444446</v>
      </c>
    </row>
    <row r="4383" spans="2:27" s="219" customFormat="1" ht="13.5" hidden="1">
      <c r="B4383" s="232" t="s">
        <v>1110</v>
      </c>
      <c r="C4383" s="232" t="s">
        <v>1298</v>
      </c>
      <c r="D4383" s="232" t="s">
        <v>970</v>
      </c>
      <c r="E4383" s="232" t="s">
        <v>988</v>
      </c>
      <c r="F4383" s="232">
        <v>8</v>
      </c>
      <c r="G4383" s="232" t="s">
        <v>1299</v>
      </c>
      <c r="H4383" s="233">
        <v>0.97399999999999998</v>
      </c>
      <c r="I4383" s="233">
        <v>0</v>
      </c>
      <c r="J4383" s="233">
        <v>0</v>
      </c>
      <c r="K4383" s="234">
        <v>0</v>
      </c>
      <c r="L4383" s="233">
        <v>0</v>
      </c>
      <c r="M4383" s="234">
        <v>0</v>
      </c>
      <c r="N4383" s="233">
        <v>0</v>
      </c>
      <c r="O4383" s="233">
        <v>0</v>
      </c>
      <c r="P4383" s="233">
        <v>0</v>
      </c>
      <c r="Q4383" s="234">
        <v>0</v>
      </c>
      <c r="R4383" s="233">
        <v>0</v>
      </c>
      <c r="S4383" s="234">
        <v>0</v>
      </c>
      <c r="T4383" s="233">
        <v>0</v>
      </c>
      <c r="U4383" s="235">
        <f t="shared" si="476"/>
        <v>711.02</v>
      </c>
      <c r="V4383" s="227">
        <f t="shared" si="477"/>
        <v>0</v>
      </c>
      <c r="W4383" s="227">
        <f t="shared" si="478"/>
        <v>0</v>
      </c>
      <c r="X4383" s="227">
        <f t="shared" si="481"/>
        <v>0</v>
      </c>
      <c r="Y4383" s="227">
        <f t="shared" si="479"/>
        <v>0</v>
      </c>
      <c r="Z4383" s="227">
        <f t="shared" si="480"/>
        <v>0</v>
      </c>
      <c r="AA4383" s="227">
        <f t="shared" si="482"/>
        <v>0</v>
      </c>
    </row>
    <row r="4384" spans="2:27" s="219" customFormat="1" ht="13.5" hidden="1">
      <c r="B4384" s="232" t="s">
        <v>1110</v>
      </c>
      <c r="C4384" s="232" t="s">
        <v>1300</v>
      </c>
      <c r="D4384" s="232" t="s">
        <v>970</v>
      </c>
      <c r="E4384" s="232" t="s">
        <v>988</v>
      </c>
      <c r="F4384" s="232">
        <v>16</v>
      </c>
      <c r="G4384" s="232" t="s">
        <v>1301</v>
      </c>
      <c r="H4384" s="233">
        <v>1.9470000000000001</v>
      </c>
      <c r="I4384" s="233">
        <v>0</v>
      </c>
      <c r="J4384" s="233">
        <v>0</v>
      </c>
      <c r="K4384" s="234">
        <v>0</v>
      </c>
      <c r="L4384" s="233">
        <v>0</v>
      </c>
      <c r="M4384" s="234">
        <v>0</v>
      </c>
      <c r="N4384" s="233">
        <v>0</v>
      </c>
      <c r="O4384" s="233">
        <v>0</v>
      </c>
      <c r="P4384" s="233">
        <v>0</v>
      </c>
      <c r="Q4384" s="234">
        <v>0</v>
      </c>
      <c r="R4384" s="233">
        <v>0</v>
      </c>
      <c r="S4384" s="234">
        <v>0</v>
      </c>
      <c r="T4384" s="233">
        <v>0</v>
      </c>
      <c r="U4384" s="235">
        <f t="shared" si="476"/>
        <v>1421.31</v>
      </c>
      <c r="V4384" s="227">
        <f t="shared" si="477"/>
        <v>0</v>
      </c>
      <c r="W4384" s="227">
        <f t="shared" si="478"/>
        <v>0</v>
      </c>
      <c r="X4384" s="227">
        <f t="shared" si="481"/>
        <v>0</v>
      </c>
      <c r="Y4384" s="227">
        <f t="shared" si="479"/>
        <v>0</v>
      </c>
      <c r="Z4384" s="227">
        <f t="shared" si="480"/>
        <v>0</v>
      </c>
      <c r="AA4384" s="227">
        <f t="shared" si="482"/>
        <v>0</v>
      </c>
    </row>
    <row r="4385" spans="2:27" s="219" customFormat="1" ht="13.5" hidden="1">
      <c r="B4385" s="232" t="s">
        <v>1110</v>
      </c>
      <c r="C4385" s="232" t="s">
        <v>1302</v>
      </c>
      <c r="D4385" s="232" t="s">
        <v>970</v>
      </c>
      <c r="E4385" s="232" t="s">
        <v>988</v>
      </c>
      <c r="F4385" s="232">
        <v>32</v>
      </c>
      <c r="G4385" s="232" t="s">
        <v>1303</v>
      </c>
      <c r="H4385" s="233">
        <v>3.895</v>
      </c>
      <c r="I4385" s="233">
        <v>0</v>
      </c>
      <c r="J4385" s="233">
        <v>0</v>
      </c>
      <c r="K4385" s="234">
        <v>0</v>
      </c>
      <c r="L4385" s="233">
        <v>0</v>
      </c>
      <c r="M4385" s="234">
        <v>0</v>
      </c>
      <c r="N4385" s="233">
        <v>0</v>
      </c>
      <c r="O4385" s="233">
        <v>0</v>
      </c>
      <c r="P4385" s="233">
        <v>0</v>
      </c>
      <c r="Q4385" s="234">
        <v>0</v>
      </c>
      <c r="R4385" s="233">
        <v>0</v>
      </c>
      <c r="S4385" s="234">
        <v>0</v>
      </c>
      <c r="T4385" s="233">
        <v>0</v>
      </c>
      <c r="U4385" s="235">
        <f t="shared" si="476"/>
        <v>2843.35</v>
      </c>
      <c r="V4385" s="227">
        <f t="shared" si="477"/>
        <v>0</v>
      </c>
      <c r="W4385" s="227">
        <f t="shared" si="478"/>
        <v>0</v>
      </c>
      <c r="X4385" s="227">
        <f t="shared" si="481"/>
        <v>0</v>
      </c>
      <c r="Y4385" s="227">
        <f t="shared" si="479"/>
        <v>0</v>
      </c>
      <c r="Z4385" s="227">
        <f t="shared" si="480"/>
        <v>0</v>
      </c>
      <c r="AA4385" s="227">
        <f t="shared" si="482"/>
        <v>0</v>
      </c>
    </row>
    <row r="4386" spans="2:27" s="219" customFormat="1" ht="13.5" hidden="1">
      <c r="B4386" s="232" t="s">
        <v>1110</v>
      </c>
      <c r="C4386" s="232" t="s">
        <v>1304</v>
      </c>
      <c r="D4386" s="232" t="s">
        <v>970</v>
      </c>
      <c r="E4386" s="232" t="s">
        <v>988</v>
      </c>
      <c r="F4386" s="232">
        <v>2</v>
      </c>
      <c r="G4386" s="232" t="s">
        <v>1305</v>
      </c>
      <c r="H4386" s="233">
        <v>0.28399999999999997</v>
      </c>
      <c r="I4386" s="233">
        <v>0</v>
      </c>
      <c r="J4386" s="233">
        <v>0</v>
      </c>
      <c r="K4386" s="234">
        <v>0</v>
      </c>
      <c r="L4386" s="233">
        <v>0</v>
      </c>
      <c r="M4386" s="234">
        <v>0</v>
      </c>
      <c r="N4386" s="233">
        <v>0</v>
      </c>
      <c r="O4386" s="233">
        <v>0</v>
      </c>
      <c r="P4386" s="233">
        <v>0</v>
      </c>
      <c r="Q4386" s="234">
        <v>0</v>
      </c>
      <c r="R4386" s="233">
        <v>0</v>
      </c>
      <c r="S4386" s="234">
        <v>0</v>
      </c>
      <c r="T4386" s="233">
        <v>0</v>
      </c>
      <c r="U4386" s="235">
        <f t="shared" si="476"/>
        <v>207.32</v>
      </c>
      <c r="V4386" s="227">
        <f t="shared" si="477"/>
        <v>0</v>
      </c>
      <c r="W4386" s="227">
        <f t="shared" si="478"/>
        <v>0</v>
      </c>
      <c r="X4386" s="227">
        <f t="shared" si="481"/>
        <v>0</v>
      </c>
      <c r="Y4386" s="227">
        <f t="shared" si="479"/>
        <v>0</v>
      </c>
      <c r="Z4386" s="227">
        <f t="shared" si="480"/>
        <v>0</v>
      </c>
      <c r="AA4386" s="227">
        <f t="shared" si="482"/>
        <v>0</v>
      </c>
    </row>
    <row r="4387" spans="2:27" s="219" customFormat="1" ht="13.5" hidden="1">
      <c r="B4387" s="232" t="s">
        <v>1110</v>
      </c>
      <c r="C4387" s="232" t="s">
        <v>1306</v>
      </c>
      <c r="D4387" s="232" t="s">
        <v>970</v>
      </c>
      <c r="E4387" s="232" t="s">
        <v>988</v>
      </c>
      <c r="F4387" s="232">
        <v>4</v>
      </c>
      <c r="G4387" s="232" t="s">
        <v>1307</v>
      </c>
      <c r="H4387" s="233">
        <v>0.48699999999999999</v>
      </c>
      <c r="I4387" s="233">
        <v>0</v>
      </c>
      <c r="J4387" s="233">
        <v>0</v>
      </c>
      <c r="K4387" s="234">
        <v>0</v>
      </c>
      <c r="L4387" s="233">
        <v>0</v>
      </c>
      <c r="M4387" s="234">
        <v>0</v>
      </c>
      <c r="N4387" s="233">
        <v>0</v>
      </c>
      <c r="O4387" s="233">
        <v>0</v>
      </c>
      <c r="P4387" s="233">
        <v>0</v>
      </c>
      <c r="Q4387" s="234">
        <v>0</v>
      </c>
      <c r="R4387" s="233">
        <v>0</v>
      </c>
      <c r="S4387" s="234">
        <v>0</v>
      </c>
      <c r="T4387" s="233">
        <v>0</v>
      </c>
      <c r="U4387" s="235">
        <f t="shared" si="476"/>
        <v>355.51</v>
      </c>
      <c r="V4387" s="227">
        <f t="shared" si="477"/>
        <v>0</v>
      </c>
      <c r="W4387" s="227">
        <f t="shared" si="478"/>
        <v>0</v>
      </c>
      <c r="X4387" s="227">
        <f t="shared" si="481"/>
        <v>0</v>
      </c>
      <c r="Y4387" s="227">
        <f t="shared" si="479"/>
        <v>0</v>
      </c>
      <c r="Z4387" s="227">
        <f t="shared" si="480"/>
        <v>0</v>
      </c>
      <c r="AA4387" s="227">
        <f t="shared" si="482"/>
        <v>0</v>
      </c>
    </row>
    <row r="4388" spans="2:27" s="219" customFormat="1" ht="13.5" hidden="1">
      <c r="B4388" s="232" t="s">
        <v>1110</v>
      </c>
      <c r="C4388" s="232" t="s">
        <v>579</v>
      </c>
      <c r="D4388" s="232" t="s">
        <v>970</v>
      </c>
      <c r="E4388" s="232" t="s">
        <v>988</v>
      </c>
      <c r="F4388" s="232">
        <v>8</v>
      </c>
      <c r="G4388" s="232" t="s">
        <v>1299</v>
      </c>
      <c r="H4388" s="233">
        <v>0.96299999999999997</v>
      </c>
      <c r="I4388" s="233">
        <v>0</v>
      </c>
      <c r="J4388" s="233">
        <v>0.81599999999999995</v>
      </c>
      <c r="K4388" s="234">
        <v>3513</v>
      </c>
      <c r="L4388" s="233">
        <v>0.40200000000000002</v>
      </c>
      <c r="M4388" s="234">
        <v>6982</v>
      </c>
      <c r="N4388" s="233">
        <v>0</v>
      </c>
      <c r="O4388" s="233">
        <v>0</v>
      </c>
      <c r="P4388" s="233">
        <v>0.747</v>
      </c>
      <c r="Q4388" s="234">
        <v>9566</v>
      </c>
      <c r="R4388" s="233">
        <v>0.36499999999999999</v>
      </c>
      <c r="S4388" s="234">
        <v>18816</v>
      </c>
      <c r="T4388" s="233">
        <v>0</v>
      </c>
      <c r="U4388" s="235">
        <f t="shared" si="476"/>
        <v>702.99</v>
      </c>
      <c r="V4388" s="227">
        <f t="shared" si="477"/>
        <v>595.67999999999995</v>
      </c>
      <c r="W4388" s="227">
        <f t="shared" si="478"/>
        <v>586.21</v>
      </c>
      <c r="X4388" s="227">
        <f t="shared" si="481"/>
        <v>581.83333333333337</v>
      </c>
      <c r="Y4388" s="227">
        <f t="shared" si="479"/>
        <v>545.30999999999995</v>
      </c>
      <c r="Z4388" s="227">
        <f t="shared" si="480"/>
        <v>532.17222222222222</v>
      </c>
      <c r="AA4388" s="227">
        <f t="shared" si="482"/>
        <v>522.66666666666663</v>
      </c>
    </row>
    <row r="4389" spans="2:27" s="219" customFormat="1" ht="13.5" hidden="1">
      <c r="B4389" s="232" t="s">
        <v>1110</v>
      </c>
      <c r="C4389" s="232" t="s">
        <v>593</v>
      </c>
      <c r="D4389" s="232" t="s">
        <v>970</v>
      </c>
      <c r="E4389" s="232" t="s">
        <v>988</v>
      </c>
      <c r="F4389" s="232">
        <v>16</v>
      </c>
      <c r="G4389" s="232" t="s">
        <v>1301</v>
      </c>
      <c r="H4389" s="233">
        <v>1.925</v>
      </c>
      <c r="I4389" s="233">
        <v>0</v>
      </c>
      <c r="J4389" s="233">
        <v>1.631</v>
      </c>
      <c r="K4389" s="234">
        <v>7026</v>
      </c>
      <c r="L4389" s="233">
        <v>0.80300000000000005</v>
      </c>
      <c r="M4389" s="234">
        <v>13955</v>
      </c>
      <c r="N4389" s="233">
        <v>0</v>
      </c>
      <c r="O4389" s="233">
        <v>0</v>
      </c>
      <c r="P4389" s="233">
        <v>1.4930000000000001</v>
      </c>
      <c r="Q4389" s="234">
        <v>19158</v>
      </c>
      <c r="R4389" s="233">
        <v>0.73</v>
      </c>
      <c r="S4389" s="234">
        <v>37659</v>
      </c>
      <c r="T4389" s="233">
        <v>0</v>
      </c>
      <c r="U4389" s="235">
        <f t="shared" si="476"/>
        <v>1405.25</v>
      </c>
      <c r="V4389" s="227">
        <f t="shared" si="477"/>
        <v>1190.6300000000001</v>
      </c>
      <c r="W4389" s="227">
        <f t="shared" si="478"/>
        <v>1171.69</v>
      </c>
      <c r="X4389" s="227">
        <f t="shared" si="481"/>
        <v>1162.9166666666667</v>
      </c>
      <c r="Y4389" s="227">
        <f t="shared" si="479"/>
        <v>1089.8900000000001</v>
      </c>
      <c r="Z4389" s="227">
        <f t="shared" si="480"/>
        <v>1065.0666666666666</v>
      </c>
      <c r="AA4389" s="227">
        <f t="shared" si="482"/>
        <v>1046.0833333333333</v>
      </c>
    </row>
    <row r="4390" spans="2:27" s="219" customFormat="1" ht="13.5" hidden="1">
      <c r="B4390" s="232" t="s">
        <v>1110</v>
      </c>
      <c r="C4390" s="232" t="s">
        <v>604</v>
      </c>
      <c r="D4390" s="232" t="s">
        <v>970</v>
      </c>
      <c r="E4390" s="232" t="s">
        <v>988</v>
      </c>
      <c r="F4390" s="232">
        <v>36</v>
      </c>
      <c r="G4390" s="232" t="s">
        <v>1303</v>
      </c>
      <c r="H4390" s="233">
        <v>4.1050000000000004</v>
      </c>
      <c r="I4390" s="233">
        <v>0</v>
      </c>
      <c r="J4390" s="233">
        <v>3.516</v>
      </c>
      <c r="K4390" s="234">
        <v>15172</v>
      </c>
      <c r="L4390" s="233">
        <v>1.7330000000000001</v>
      </c>
      <c r="M4390" s="234">
        <v>30152</v>
      </c>
      <c r="N4390" s="233">
        <v>0</v>
      </c>
      <c r="O4390" s="233">
        <v>0</v>
      </c>
      <c r="P4390" s="233">
        <v>3.24</v>
      </c>
      <c r="Q4390" s="234">
        <v>41654</v>
      </c>
      <c r="R4390" s="233">
        <v>1.5860000000000001</v>
      </c>
      <c r="S4390" s="234">
        <v>81941</v>
      </c>
      <c r="T4390" s="233">
        <v>0</v>
      </c>
      <c r="U4390" s="235">
        <f t="shared" si="476"/>
        <v>2996.65</v>
      </c>
      <c r="V4390" s="227">
        <f t="shared" si="477"/>
        <v>2566.6799999999998</v>
      </c>
      <c r="W4390" s="227">
        <f t="shared" si="478"/>
        <v>2529.4233333333332</v>
      </c>
      <c r="X4390" s="227">
        <f t="shared" si="481"/>
        <v>2512.6666666666665</v>
      </c>
      <c r="Y4390" s="227">
        <f t="shared" si="479"/>
        <v>2365.2000000000003</v>
      </c>
      <c r="Z4390" s="227">
        <f t="shared" si="480"/>
        <v>2314.8355555555554</v>
      </c>
      <c r="AA4390" s="227">
        <f t="shared" si="482"/>
        <v>2276.1388888888887</v>
      </c>
    </row>
    <row r="4391" spans="2:27" s="219" customFormat="1" ht="13.5" hidden="1">
      <c r="B4391" s="232" t="s">
        <v>1110</v>
      </c>
      <c r="C4391" s="232" t="s">
        <v>614</v>
      </c>
      <c r="D4391" s="232" t="s">
        <v>970</v>
      </c>
      <c r="E4391" s="232" t="s">
        <v>988</v>
      </c>
      <c r="F4391" s="232">
        <v>2</v>
      </c>
      <c r="G4391" s="232" t="s">
        <v>1305</v>
      </c>
      <c r="H4391" s="233">
        <v>0.27700000000000002</v>
      </c>
      <c r="I4391" s="233">
        <v>0</v>
      </c>
      <c r="J4391" s="233">
        <v>0.24</v>
      </c>
      <c r="K4391" s="234">
        <v>1034</v>
      </c>
      <c r="L4391" s="233">
        <v>0.11799999999999999</v>
      </c>
      <c r="M4391" s="234">
        <v>2059</v>
      </c>
      <c r="N4391" s="233">
        <v>0</v>
      </c>
      <c r="O4391" s="233">
        <v>0</v>
      </c>
      <c r="P4391" s="233">
        <v>0.222</v>
      </c>
      <c r="Q4391" s="234">
        <v>2865</v>
      </c>
      <c r="R4391" s="233">
        <v>0.109</v>
      </c>
      <c r="S4391" s="234">
        <v>5650</v>
      </c>
      <c r="T4391" s="233">
        <v>0</v>
      </c>
      <c r="U4391" s="235">
        <f t="shared" si="476"/>
        <v>202.21</v>
      </c>
      <c r="V4391" s="227">
        <f t="shared" si="477"/>
        <v>175.2</v>
      </c>
      <c r="W4391" s="227">
        <f t="shared" si="478"/>
        <v>172.30666666666667</v>
      </c>
      <c r="X4391" s="227">
        <f t="shared" si="481"/>
        <v>171.58333333333334</v>
      </c>
      <c r="Y4391" s="227">
        <f t="shared" si="479"/>
        <v>162.06</v>
      </c>
      <c r="Z4391" s="227">
        <f t="shared" si="480"/>
        <v>159.15333333333331</v>
      </c>
      <c r="AA4391" s="227">
        <f t="shared" si="482"/>
        <v>156.94444444444446</v>
      </c>
    </row>
    <row r="4392" spans="2:27" s="219" customFormat="1" ht="13.5" hidden="1">
      <c r="B4392" s="232" t="s">
        <v>1110</v>
      </c>
      <c r="C4392" s="232" t="s">
        <v>623</v>
      </c>
      <c r="D4392" s="232" t="s">
        <v>970</v>
      </c>
      <c r="E4392" s="232" t="s">
        <v>988</v>
      </c>
      <c r="F4392" s="232">
        <v>4</v>
      </c>
      <c r="G4392" s="232" t="s">
        <v>1307</v>
      </c>
      <c r="H4392" s="233">
        <v>0.48199999999999998</v>
      </c>
      <c r="I4392" s="233">
        <v>0</v>
      </c>
      <c r="J4392" s="233">
        <v>0.40799999999999997</v>
      </c>
      <c r="K4392" s="234">
        <v>1761</v>
      </c>
      <c r="L4392" s="233">
        <v>0.20100000000000001</v>
      </c>
      <c r="M4392" s="234">
        <v>3495</v>
      </c>
      <c r="N4392" s="233">
        <v>0</v>
      </c>
      <c r="O4392" s="233">
        <v>0</v>
      </c>
      <c r="P4392" s="233">
        <v>0.374</v>
      </c>
      <c r="Q4392" s="234">
        <v>4783</v>
      </c>
      <c r="R4392" s="233">
        <v>0.183</v>
      </c>
      <c r="S4392" s="234">
        <v>9408</v>
      </c>
      <c r="T4392" s="233">
        <v>0</v>
      </c>
      <c r="U4392" s="235">
        <f t="shared" si="476"/>
        <v>351.86</v>
      </c>
      <c r="V4392" s="227">
        <f t="shared" si="477"/>
        <v>297.83999999999997</v>
      </c>
      <c r="W4392" s="227">
        <f t="shared" si="478"/>
        <v>293.48</v>
      </c>
      <c r="X4392" s="227">
        <f t="shared" si="481"/>
        <v>291.25</v>
      </c>
      <c r="Y4392" s="227">
        <f t="shared" si="479"/>
        <v>273.02</v>
      </c>
      <c r="Z4392" s="227">
        <f t="shared" si="480"/>
        <v>266.45111111111112</v>
      </c>
      <c r="AA4392" s="227">
        <f t="shared" si="482"/>
        <v>261.33333333333331</v>
      </c>
    </row>
    <row r="4393" spans="2:27" s="219" customFormat="1" ht="13.5" hidden="1">
      <c r="B4393" s="232" t="s">
        <v>1110</v>
      </c>
      <c r="C4393" s="232" t="s">
        <v>635</v>
      </c>
      <c r="D4393" s="232" t="s">
        <v>970</v>
      </c>
      <c r="E4393" s="232" t="s">
        <v>988</v>
      </c>
      <c r="F4393" s="232">
        <v>48</v>
      </c>
      <c r="G4393" s="232" t="s">
        <v>1308</v>
      </c>
      <c r="H4393" s="233">
        <v>5.3230000000000004</v>
      </c>
      <c r="I4393" s="233">
        <v>0</v>
      </c>
      <c r="J4393" s="233">
        <v>4.4710000000000001</v>
      </c>
      <c r="K4393" s="234">
        <v>19279</v>
      </c>
      <c r="L4393" s="233">
        <v>2.2010000000000001</v>
      </c>
      <c r="M4393" s="234">
        <v>38316</v>
      </c>
      <c r="N4393" s="233">
        <v>0</v>
      </c>
      <c r="O4393" s="233">
        <v>0</v>
      </c>
      <c r="P4393" s="233">
        <v>4.0149999999999997</v>
      </c>
      <c r="Q4393" s="234">
        <v>51782</v>
      </c>
      <c r="R4393" s="233">
        <v>1.97</v>
      </c>
      <c r="S4393" s="234">
        <v>102111</v>
      </c>
      <c r="T4393" s="233">
        <v>0</v>
      </c>
      <c r="U4393" s="235">
        <f t="shared" si="476"/>
        <v>3885.7900000000004</v>
      </c>
      <c r="V4393" s="227">
        <f t="shared" si="477"/>
        <v>3263.83</v>
      </c>
      <c r="W4393" s="227">
        <f t="shared" si="478"/>
        <v>3213.3133333333335</v>
      </c>
      <c r="X4393" s="227">
        <f t="shared" si="481"/>
        <v>3193</v>
      </c>
      <c r="Y4393" s="227">
        <f t="shared" si="479"/>
        <v>2930.95</v>
      </c>
      <c r="Z4393" s="227">
        <f t="shared" si="480"/>
        <v>2876.4888888888891</v>
      </c>
      <c r="AA4393" s="227">
        <f t="shared" si="482"/>
        <v>2836.4166666666665</v>
      </c>
    </row>
    <row r="4394" spans="2:27" s="219" customFormat="1" ht="13.5" hidden="1">
      <c r="B4394" s="232" t="s">
        <v>1110</v>
      </c>
      <c r="C4394" s="232" t="s">
        <v>643</v>
      </c>
      <c r="D4394" s="232" t="s">
        <v>970</v>
      </c>
      <c r="E4394" s="232" t="s">
        <v>988</v>
      </c>
      <c r="F4394" s="232">
        <v>72</v>
      </c>
      <c r="G4394" s="232" t="s">
        <v>1309</v>
      </c>
      <c r="H4394" s="233">
        <v>7.9850000000000003</v>
      </c>
      <c r="I4394" s="233">
        <v>0</v>
      </c>
      <c r="J4394" s="233">
        <v>6.7060000000000004</v>
      </c>
      <c r="K4394" s="234">
        <v>28919</v>
      </c>
      <c r="L4394" s="233">
        <v>3.3010000000000002</v>
      </c>
      <c r="M4394" s="234">
        <v>57474</v>
      </c>
      <c r="N4394" s="233">
        <v>0</v>
      </c>
      <c r="O4394" s="233">
        <v>0</v>
      </c>
      <c r="P4394" s="233">
        <v>6.0220000000000002</v>
      </c>
      <c r="Q4394" s="234">
        <v>77673</v>
      </c>
      <c r="R4394" s="233">
        <v>2.956</v>
      </c>
      <c r="S4394" s="234">
        <v>153167</v>
      </c>
      <c r="T4394" s="233">
        <v>0</v>
      </c>
      <c r="U4394" s="235">
        <f t="shared" si="476"/>
        <v>5829.05</v>
      </c>
      <c r="V4394" s="227">
        <f t="shared" si="477"/>
        <v>4895.38</v>
      </c>
      <c r="W4394" s="227">
        <f t="shared" si="478"/>
        <v>4819.6466666666665</v>
      </c>
      <c r="X4394" s="227">
        <f t="shared" si="481"/>
        <v>4789.5</v>
      </c>
      <c r="Y4394" s="227">
        <f t="shared" si="479"/>
        <v>4396.0600000000004</v>
      </c>
      <c r="Z4394" s="227">
        <f t="shared" si="480"/>
        <v>4315.4633333333331</v>
      </c>
      <c r="AA4394" s="227">
        <f t="shared" si="482"/>
        <v>4254.6388888888887</v>
      </c>
    </row>
    <row r="4395" spans="2:27" s="219" customFormat="1" ht="13.5" hidden="1">
      <c r="B4395" s="232" t="s">
        <v>1110</v>
      </c>
      <c r="C4395" s="232" t="s">
        <v>649</v>
      </c>
      <c r="D4395" s="232" t="s">
        <v>970</v>
      </c>
      <c r="E4395" s="232" t="s">
        <v>988</v>
      </c>
      <c r="F4395" s="232">
        <v>96</v>
      </c>
      <c r="G4395" s="232" t="s">
        <v>1310</v>
      </c>
      <c r="H4395" s="233">
        <v>10.646000000000001</v>
      </c>
      <c r="I4395" s="233">
        <v>0</v>
      </c>
      <c r="J4395" s="233">
        <v>8.9410000000000007</v>
      </c>
      <c r="K4395" s="234">
        <v>38558</v>
      </c>
      <c r="L4395" s="233">
        <v>4.4020000000000001</v>
      </c>
      <c r="M4395" s="234">
        <v>76632</v>
      </c>
      <c r="N4395" s="233">
        <v>0</v>
      </c>
      <c r="O4395" s="233">
        <v>0</v>
      </c>
      <c r="P4395" s="233">
        <v>8.0289999999999999</v>
      </c>
      <c r="Q4395" s="234">
        <v>103564</v>
      </c>
      <c r="R4395" s="233">
        <v>3.9409999999999998</v>
      </c>
      <c r="S4395" s="234">
        <v>204222</v>
      </c>
      <c r="T4395" s="233">
        <v>0</v>
      </c>
      <c r="U4395" s="235">
        <f t="shared" si="476"/>
        <v>7771.5800000000008</v>
      </c>
      <c r="V4395" s="227">
        <f t="shared" si="477"/>
        <v>6526.93</v>
      </c>
      <c r="W4395" s="227">
        <f t="shared" si="478"/>
        <v>6426.626666666667</v>
      </c>
      <c r="X4395" s="227">
        <f t="shared" si="481"/>
        <v>6386</v>
      </c>
      <c r="Y4395" s="227">
        <f t="shared" si="479"/>
        <v>5861.17</v>
      </c>
      <c r="Z4395" s="227">
        <f t="shared" si="480"/>
        <v>5753.7077777777777</v>
      </c>
      <c r="AA4395" s="227">
        <f t="shared" si="482"/>
        <v>5672.833333333333</v>
      </c>
    </row>
    <row r="4396" spans="2:27" s="219" customFormat="1" ht="13.5" hidden="1">
      <c r="B4396" s="232" t="s">
        <v>1110</v>
      </c>
      <c r="C4396" s="232" t="s">
        <v>654</v>
      </c>
      <c r="D4396" s="232" t="s">
        <v>970</v>
      </c>
      <c r="E4396" s="232" t="s">
        <v>988</v>
      </c>
      <c r="F4396" s="232">
        <v>8</v>
      </c>
      <c r="G4396" s="232" t="s">
        <v>1311</v>
      </c>
      <c r="H4396" s="233">
        <v>0.88700000000000001</v>
      </c>
      <c r="I4396" s="233">
        <v>0</v>
      </c>
      <c r="J4396" s="233">
        <v>0.745</v>
      </c>
      <c r="K4396" s="234">
        <v>3213</v>
      </c>
      <c r="L4396" s="233">
        <v>0.36699999999999999</v>
      </c>
      <c r="M4396" s="234">
        <v>6386</v>
      </c>
      <c r="N4396" s="233">
        <v>0</v>
      </c>
      <c r="O4396" s="233">
        <v>0</v>
      </c>
      <c r="P4396" s="233">
        <v>0.66900000000000004</v>
      </c>
      <c r="Q4396" s="234">
        <v>8630</v>
      </c>
      <c r="R4396" s="233">
        <v>0.32800000000000001</v>
      </c>
      <c r="S4396" s="234">
        <v>17019</v>
      </c>
      <c r="T4396" s="233">
        <v>0</v>
      </c>
      <c r="U4396" s="235">
        <f t="shared" si="476"/>
        <v>647.51</v>
      </c>
      <c r="V4396" s="227">
        <f t="shared" si="477"/>
        <v>543.85</v>
      </c>
      <c r="W4396" s="227">
        <f t="shared" si="478"/>
        <v>535.66</v>
      </c>
      <c r="X4396" s="227">
        <f t="shared" si="481"/>
        <v>532.16666666666663</v>
      </c>
      <c r="Y4396" s="227">
        <f t="shared" si="479"/>
        <v>488.37</v>
      </c>
      <c r="Z4396" s="227">
        <f t="shared" si="480"/>
        <v>479.16222222222223</v>
      </c>
      <c r="AA4396" s="227">
        <f t="shared" si="482"/>
        <v>472.75</v>
      </c>
    </row>
    <row r="4397" spans="2:27" s="219" customFormat="1" ht="13.5" hidden="1">
      <c r="B4397" s="232" t="s">
        <v>1110</v>
      </c>
      <c r="C4397" s="232" t="s">
        <v>660</v>
      </c>
      <c r="D4397" s="232" t="s">
        <v>970</v>
      </c>
      <c r="E4397" s="232" t="s">
        <v>988</v>
      </c>
      <c r="F4397" s="232">
        <v>16</v>
      </c>
      <c r="G4397" s="232" t="s">
        <v>1312</v>
      </c>
      <c r="H4397" s="233">
        <v>1.774</v>
      </c>
      <c r="I4397" s="233">
        <v>0</v>
      </c>
      <c r="J4397" s="233">
        <v>1.49</v>
      </c>
      <c r="K4397" s="234">
        <v>6426</v>
      </c>
      <c r="L4397" s="233">
        <v>0.73399999999999999</v>
      </c>
      <c r="M4397" s="234">
        <v>12772</v>
      </c>
      <c r="N4397" s="233">
        <v>0</v>
      </c>
      <c r="O4397" s="233">
        <v>0</v>
      </c>
      <c r="P4397" s="233">
        <v>1.3380000000000001</v>
      </c>
      <c r="Q4397" s="234">
        <v>17261</v>
      </c>
      <c r="R4397" s="233">
        <v>0.65700000000000003</v>
      </c>
      <c r="S4397" s="234">
        <v>34037</v>
      </c>
      <c r="T4397" s="233">
        <v>0</v>
      </c>
      <c r="U4397" s="235">
        <f t="shared" si="476"/>
        <v>1295.02</v>
      </c>
      <c r="V4397" s="227">
        <f t="shared" si="477"/>
        <v>1087.7</v>
      </c>
      <c r="W4397" s="227">
        <f t="shared" si="478"/>
        <v>1071.32</v>
      </c>
      <c r="X4397" s="227">
        <f t="shared" si="481"/>
        <v>1064.3333333333333</v>
      </c>
      <c r="Y4397" s="227">
        <f t="shared" si="479"/>
        <v>976.74</v>
      </c>
      <c r="Z4397" s="227">
        <f t="shared" si="480"/>
        <v>959.0822222222223</v>
      </c>
      <c r="AA4397" s="227">
        <f t="shared" si="482"/>
        <v>945.47222222222217</v>
      </c>
    </row>
    <row r="4398" spans="2:27" s="219" customFormat="1" ht="13.5" hidden="1">
      <c r="B4398" s="232" t="s">
        <v>1110</v>
      </c>
      <c r="C4398" s="232" t="s">
        <v>666</v>
      </c>
      <c r="D4398" s="232" t="s">
        <v>970</v>
      </c>
      <c r="E4398" s="232" t="s">
        <v>988</v>
      </c>
      <c r="F4398" s="232">
        <v>36</v>
      </c>
      <c r="G4398" s="232" t="s">
        <v>1313</v>
      </c>
      <c r="H4398" s="233">
        <v>3.992</v>
      </c>
      <c r="I4398" s="233">
        <v>0</v>
      </c>
      <c r="J4398" s="233">
        <v>3.3530000000000002</v>
      </c>
      <c r="K4398" s="234">
        <v>14459</v>
      </c>
      <c r="L4398" s="233">
        <v>1.651</v>
      </c>
      <c r="M4398" s="234">
        <v>28737</v>
      </c>
      <c r="N4398" s="233">
        <v>0</v>
      </c>
      <c r="O4398" s="233">
        <v>0</v>
      </c>
      <c r="P4398" s="233">
        <v>3.0110000000000001</v>
      </c>
      <c r="Q4398" s="234">
        <v>38837</v>
      </c>
      <c r="R4398" s="233">
        <v>1.478</v>
      </c>
      <c r="S4398" s="234">
        <v>76583</v>
      </c>
      <c r="T4398" s="233">
        <v>0</v>
      </c>
      <c r="U4398" s="235">
        <f t="shared" si="476"/>
        <v>2914.16</v>
      </c>
      <c r="V4398" s="227">
        <f t="shared" si="477"/>
        <v>2447.69</v>
      </c>
      <c r="W4398" s="227">
        <f t="shared" si="478"/>
        <v>2410.1466666666665</v>
      </c>
      <c r="X4398" s="227">
        <f t="shared" si="481"/>
        <v>2394.75</v>
      </c>
      <c r="Y4398" s="227">
        <f t="shared" si="479"/>
        <v>2198.0300000000002</v>
      </c>
      <c r="Z4398" s="227">
        <f t="shared" si="480"/>
        <v>2157.7455555555557</v>
      </c>
      <c r="AA4398" s="227">
        <f t="shared" si="482"/>
        <v>2127.3055555555557</v>
      </c>
    </row>
    <row r="4399" spans="2:27" s="219" customFormat="1" ht="13.5" hidden="1">
      <c r="B4399" s="232" t="s">
        <v>1110</v>
      </c>
      <c r="C4399" s="232" t="s">
        <v>671</v>
      </c>
      <c r="D4399" s="232" t="s">
        <v>970</v>
      </c>
      <c r="E4399" s="232" t="s">
        <v>988</v>
      </c>
      <c r="F4399" s="232">
        <v>2</v>
      </c>
      <c r="G4399" s="232" t="s">
        <v>1314</v>
      </c>
      <c r="H4399" s="233">
        <v>0.25600000000000001</v>
      </c>
      <c r="I4399" s="233">
        <v>0</v>
      </c>
      <c r="J4399" s="233">
        <v>0.22</v>
      </c>
      <c r="K4399" s="234">
        <v>951</v>
      </c>
      <c r="L4399" s="233">
        <v>0.109</v>
      </c>
      <c r="M4399" s="234">
        <v>1893</v>
      </c>
      <c r="N4399" s="233">
        <v>0</v>
      </c>
      <c r="O4399" s="233">
        <v>0</v>
      </c>
      <c r="P4399" s="233">
        <v>0.20100000000000001</v>
      </c>
      <c r="Q4399" s="234">
        <v>2602</v>
      </c>
      <c r="R4399" s="233">
        <v>9.9000000000000005E-2</v>
      </c>
      <c r="S4399" s="234">
        <v>5143</v>
      </c>
      <c r="T4399" s="233">
        <v>0</v>
      </c>
      <c r="U4399" s="235">
        <f t="shared" si="476"/>
        <v>186.88</v>
      </c>
      <c r="V4399" s="227">
        <f t="shared" si="477"/>
        <v>160.6</v>
      </c>
      <c r="W4399" s="227">
        <f t="shared" si="478"/>
        <v>158.82</v>
      </c>
      <c r="X4399" s="227">
        <f t="shared" si="481"/>
        <v>157.75</v>
      </c>
      <c r="Y4399" s="227">
        <f t="shared" si="479"/>
        <v>146.73000000000002</v>
      </c>
      <c r="Z4399" s="227">
        <f t="shared" si="480"/>
        <v>144.54777777777778</v>
      </c>
      <c r="AA4399" s="227">
        <f t="shared" si="482"/>
        <v>142.86111111111111</v>
      </c>
    </row>
    <row r="4400" spans="2:27" s="219" customFormat="1" ht="13.5" hidden="1">
      <c r="B4400" s="232" t="s">
        <v>1110</v>
      </c>
      <c r="C4400" s="232" t="s">
        <v>676</v>
      </c>
      <c r="D4400" s="232" t="s">
        <v>970</v>
      </c>
      <c r="E4400" s="232" t="s">
        <v>988</v>
      </c>
      <c r="F4400" s="232">
        <v>96</v>
      </c>
      <c r="G4400" s="232" t="s">
        <v>1310</v>
      </c>
      <c r="H4400" s="233">
        <v>10.646000000000001</v>
      </c>
      <c r="I4400" s="233">
        <v>0</v>
      </c>
      <c r="J4400" s="233">
        <v>8.9410000000000007</v>
      </c>
      <c r="K4400" s="234">
        <v>38558</v>
      </c>
      <c r="L4400" s="233">
        <v>4.4020000000000001</v>
      </c>
      <c r="M4400" s="234">
        <v>76632</v>
      </c>
      <c r="N4400" s="233">
        <v>0</v>
      </c>
      <c r="O4400" s="233">
        <v>0</v>
      </c>
      <c r="P4400" s="233">
        <v>8.0289999999999999</v>
      </c>
      <c r="Q4400" s="234">
        <v>103564</v>
      </c>
      <c r="R4400" s="233">
        <v>3.9409999999999998</v>
      </c>
      <c r="S4400" s="234">
        <v>204222</v>
      </c>
      <c r="T4400" s="233">
        <v>0</v>
      </c>
      <c r="U4400" s="235">
        <f t="shared" si="476"/>
        <v>7771.5800000000008</v>
      </c>
      <c r="V4400" s="227">
        <f t="shared" si="477"/>
        <v>6526.93</v>
      </c>
      <c r="W4400" s="227">
        <f t="shared" si="478"/>
        <v>6426.626666666667</v>
      </c>
      <c r="X4400" s="227">
        <f t="shared" si="481"/>
        <v>6386</v>
      </c>
      <c r="Y4400" s="227">
        <f t="shared" si="479"/>
        <v>5861.17</v>
      </c>
      <c r="Z4400" s="227">
        <f t="shared" si="480"/>
        <v>5753.7077777777777</v>
      </c>
      <c r="AA4400" s="227">
        <f t="shared" si="482"/>
        <v>5672.833333333333</v>
      </c>
    </row>
    <row r="4401" spans="2:27" s="219" customFormat="1" ht="13.5" hidden="1">
      <c r="B4401" s="232" t="s">
        <v>1110</v>
      </c>
      <c r="C4401" s="232" t="s">
        <v>681</v>
      </c>
      <c r="D4401" s="232" t="s">
        <v>970</v>
      </c>
      <c r="E4401" s="232" t="s">
        <v>988</v>
      </c>
      <c r="F4401" s="232">
        <v>4</v>
      </c>
      <c r="G4401" s="232" t="s">
        <v>1315</v>
      </c>
      <c r="H4401" s="233">
        <v>0.44400000000000001</v>
      </c>
      <c r="I4401" s="233">
        <v>0</v>
      </c>
      <c r="J4401" s="233">
        <v>0.373</v>
      </c>
      <c r="K4401" s="234">
        <v>1607</v>
      </c>
      <c r="L4401" s="233">
        <v>0.183</v>
      </c>
      <c r="M4401" s="234">
        <v>3193</v>
      </c>
      <c r="N4401" s="233">
        <v>0</v>
      </c>
      <c r="O4401" s="233">
        <v>0</v>
      </c>
      <c r="P4401" s="233">
        <v>0.33500000000000002</v>
      </c>
      <c r="Q4401" s="234">
        <v>4315</v>
      </c>
      <c r="R4401" s="233">
        <v>0.16400000000000001</v>
      </c>
      <c r="S4401" s="234">
        <v>8509</v>
      </c>
      <c r="T4401" s="233">
        <v>0</v>
      </c>
      <c r="U4401" s="235">
        <f t="shared" si="476"/>
        <v>324.12</v>
      </c>
      <c r="V4401" s="227">
        <f t="shared" si="477"/>
        <v>272.29000000000002</v>
      </c>
      <c r="W4401" s="227">
        <f t="shared" si="478"/>
        <v>267.50666666666666</v>
      </c>
      <c r="X4401" s="227">
        <f t="shared" si="481"/>
        <v>266.08333333333331</v>
      </c>
      <c r="Y4401" s="227">
        <f t="shared" si="479"/>
        <v>244.55</v>
      </c>
      <c r="Z4401" s="227">
        <f t="shared" si="480"/>
        <v>239.58111111111111</v>
      </c>
      <c r="AA4401" s="227">
        <f t="shared" si="482"/>
        <v>236.36111111111111</v>
      </c>
    </row>
    <row r="4402" spans="2:27" s="219" customFormat="1" ht="13.5" hidden="1">
      <c r="B4402" s="232" t="s">
        <v>1110</v>
      </c>
      <c r="C4402" s="232" t="s">
        <v>1022</v>
      </c>
      <c r="D4402" s="232" t="s">
        <v>970</v>
      </c>
      <c r="E4402" s="232" t="s">
        <v>988</v>
      </c>
      <c r="F4402" s="232">
        <v>48</v>
      </c>
      <c r="G4402" s="232" t="s">
        <v>1308</v>
      </c>
      <c r="H4402" s="233">
        <v>5.0830000000000002</v>
      </c>
      <c r="I4402" s="233">
        <v>0</v>
      </c>
      <c r="J4402" s="233">
        <v>4.32</v>
      </c>
      <c r="K4402" s="234">
        <v>18648</v>
      </c>
      <c r="L4402" s="233">
        <v>2.129</v>
      </c>
      <c r="M4402" s="234">
        <v>37080</v>
      </c>
      <c r="N4402" s="233">
        <v>0</v>
      </c>
      <c r="O4402" s="233">
        <v>0</v>
      </c>
      <c r="P4402" s="233">
        <v>3.911</v>
      </c>
      <c r="Q4402" s="234">
        <v>50521</v>
      </c>
      <c r="R4402" s="233">
        <v>1.9219999999999999</v>
      </c>
      <c r="S4402" s="234">
        <v>99740</v>
      </c>
      <c r="T4402" s="233">
        <v>0</v>
      </c>
      <c r="U4402" s="235">
        <f t="shared" si="476"/>
        <v>3710.59</v>
      </c>
      <c r="V4402" s="227">
        <f t="shared" si="477"/>
        <v>3153.6000000000004</v>
      </c>
      <c r="W4402" s="227">
        <f t="shared" si="478"/>
        <v>3108.17</v>
      </c>
      <c r="X4402" s="227">
        <f t="shared" si="481"/>
        <v>3090</v>
      </c>
      <c r="Y4402" s="227">
        <f t="shared" si="479"/>
        <v>2855.03</v>
      </c>
      <c r="Z4402" s="227">
        <f t="shared" si="480"/>
        <v>2806.4211111111108</v>
      </c>
      <c r="AA4402" s="227">
        <f t="shared" si="482"/>
        <v>2770.5555555555557</v>
      </c>
    </row>
    <row r="4403" spans="2:27" s="219" customFormat="1" ht="13.5" hidden="1">
      <c r="B4403" s="232" t="s">
        <v>1110</v>
      </c>
      <c r="C4403" s="232" t="s">
        <v>1023</v>
      </c>
      <c r="D4403" s="232" t="s">
        <v>970</v>
      </c>
      <c r="E4403" s="232" t="s">
        <v>988</v>
      </c>
      <c r="F4403" s="232">
        <v>64</v>
      </c>
      <c r="G4403" s="232" t="s">
        <v>1316</v>
      </c>
      <c r="H4403" s="233">
        <v>6.7779999999999996</v>
      </c>
      <c r="I4403" s="233">
        <v>0</v>
      </c>
      <c r="J4403" s="233">
        <v>5.7590000000000003</v>
      </c>
      <c r="K4403" s="234">
        <v>24864</v>
      </c>
      <c r="L4403" s="233">
        <v>2.8380000000000001</v>
      </c>
      <c r="M4403" s="234">
        <v>49439</v>
      </c>
      <c r="N4403" s="233">
        <v>0</v>
      </c>
      <c r="O4403" s="233">
        <v>0</v>
      </c>
      <c r="P4403" s="233">
        <v>5.2140000000000004</v>
      </c>
      <c r="Q4403" s="234">
        <v>67361</v>
      </c>
      <c r="R4403" s="233">
        <v>2.5630000000000002</v>
      </c>
      <c r="S4403" s="234">
        <v>132986</v>
      </c>
      <c r="T4403" s="233">
        <v>0</v>
      </c>
      <c r="U4403" s="235">
        <f t="shared" si="476"/>
        <v>4947.9399999999996</v>
      </c>
      <c r="V4403" s="227">
        <f t="shared" si="477"/>
        <v>4204.0700000000006</v>
      </c>
      <c r="W4403" s="227">
        <f t="shared" si="478"/>
        <v>4143.74</v>
      </c>
      <c r="X4403" s="227">
        <f t="shared" si="481"/>
        <v>4119.916666666667</v>
      </c>
      <c r="Y4403" s="227">
        <f t="shared" si="479"/>
        <v>3806.2200000000003</v>
      </c>
      <c r="Z4403" s="227">
        <f t="shared" si="480"/>
        <v>3742.1288888888889</v>
      </c>
      <c r="AA4403" s="227">
        <f t="shared" si="482"/>
        <v>3694.0555555555557</v>
      </c>
    </row>
    <row r="4404" spans="2:27" s="219" customFormat="1" ht="13.5" hidden="1">
      <c r="B4404" s="232" t="s">
        <v>1110</v>
      </c>
      <c r="C4404" s="232" t="s">
        <v>1024</v>
      </c>
      <c r="D4404" s="232" t="s">
        <v>970</v>
      </c>
      <c r="E4404" s="232" t="s">
        <v>988</v>
      </c>
      <c r="F4404" s="232">
        <v>96</v>
      </c>
      <c r="G4404" s="232" t="s">
        <v>1310</v>
      </c>
      <c r="H4404" s="233">
        <v>10.166</v>
      </c>
      <c r="I4404" s="233">
        <v>0</v>
      </c>
      <c r="J4404" s="233">
        <v>8.6389999999999993</v>
      </c>
      <c r="K4404" s="234">
        <v>37297</v>
      </c>
      <c r="L4404" s="233">
        <v>4.258</v>
      </c>
      <c r="M4404" s="234">
        <v>74159</v>
      </c>
      <c r="N4404" s="233">
        <v>0</v>
      </c>
      <c r="O4404" s="233">
        <v>0</v>
      </c>
      <c r="P4404" s="233">
        <v>7.8220000000000001</v>
      </c>
      <c r="Q4404" s="234">
        <v>101041</v>
      </c>
      <c r="R4404" s="233">
        <v>3.8450000000000002</v>
      </c>
      <c r="S4404" s="234">
        <v>199479</v>
      </c>
      <c r="T4404" s="233">
        <v>0</v>
      </c>
      <c r="U4404" s="235">
        <f t="shared" si="476"/>
        <v>7421.18</v>
      </c>
      <c r="V4404" s="227">
        <f t="shared" si="477"/>
        <v>6306.4699999999993</v>
      </c>
      <c r="W4404" s="227">
        <f t="shared" si="478"/>
        <v>6216.4233333333341</v>
      </c>
      <c r="X4404" s="227">
        <f t="shared" si="481"/>
        <v>6179.916666666667</v>
      </c>
      <c r="Y4404" s="227">
        <f t="shared" si="479"/>
        <v>5710.06</v>
      </c>
      <c r="Z4404" s="227">
        <f t="shared" si="480"/>
        <v>5613.5444444444447</v>
      </c>
      <c r="AA4404" s="227">
        <f t="shared" si="482"/>
        <v>5541.083333333333</v>
      </c>
    </row>
    <row r="4405" spans="2:27" s="219" customFormat="1" ht="13.5" hidden="1">
      <c r="B4405" s="232" t="s">
        <v>1110</v>
      </c>
      <c r="C4405" s="232" t="s">
        <v>1025</v>
      </c>
      <c r="D4405" s="232" t="s">
        <v>970</v>
      </c>
      <c r="E4405" s="232" t="s">
        <v>988</v>
      </c>
      <c r="F4405" s="232">
        <v>8</v>
      </c>
      <c r="G4405" s="232" t="s">
        <v>1311</v>
      </c>
      <c r="H4405" s="233">
        <v>0.84699999999999998</v>
      </c>
      <c r="I4405" s="233">
        <v>0</v>
      </c>
      <c r="J4405" s="233">
        <v>0.72</v>
      </c>
      <c r="K4405" s="234">
        <v>3108</v>
      </c>
      <c r="L4405" s="233">
        <v>0.35499999999999998</v>
      </c>
      <c r="M4405" s="234">
        <v>6180</v>
      </c>
      <c r="N4405" s="233">
        <v>0</v>
      </c>
      <c r="O4405" s="233">
        <v>0</v>
      </c>
      <c r="P4405" s="233">
        <v>0.65200000000000002</v>
      </c>
      <c r="Q4405" s="234">
        <v>8420</v>
      </c>
      <c r="R4405" s="233">
        <v>0.32</v>
      </c>
      <c r="S4405" s="234">
        <v>16623</v>
      </c>
      <c r="T4405" s="233">
        <v>0</v>
      </c>
      <c r="U4405" s="235">
        <f t="shared" si="476"/>
        <v>618.30999999999995</v>
      </c>
      <c r="V4405" s="227">
        <f t="shared" si="477"/>
        <v>525.6</v>
      </c>
      <c r="W4405" s="227">
        <f t="shared" si="478"/>
        <v>518.15</v>
      </c>
      <c r="X4405" s="227">
        <f t="shared" si="481"/>
        <v>515</v>
      </c>
      <c r="Y4405" s="227">
        <f t="shared" si="479"/>
        <v>475.96000000000004</v>
      </c>
      <c r="Z4405" s="227">
        <f t="shared" si="480"/>
        <v>467.48888888888888</v>
      </c>
      <c r="AA4405" s="227">
        <f t="shared" si="482"/>
        <v>461.75</v>
      </c>
    </row>
    <row r="4406" spans="2:27" s="219" customFormat="1" ht="13.5" hidden="1">
      <c r="B4406" s="232" t="s">
        <v>1110</v>
      </c>
      <c r="C4406" s="232" t="s">
        <v>1026</v>
      </c>
      <c r="D4406" s="232" t="s">
        <v>970</v>
      </c>
      <c r="E4406" s="232" t="s">
        <v>988</v>
      </c>
      <c r="F4406" s="232">
        <v>16</v>
      </c>
      <c r="G4406" s="232" t="s">
        <v>1312</v>
      </c>
      <c r="H4406" s="233">
        <v>1.694</v>
      </c>
      <c r="I4406" s="233">
        <v>0</v>
      </c>
      <c r="J4406" s="233">
        <v>1.44</v>
      </c>
      <c r="K4406" s="234">
        <v>6216</v>
      </c>
      <c r="L4406" s="233">
        <v>0.71</v>
      </c>
      <c r="M4406" s="234">
        <v>12360</v>
      </c>
      <c r="N4406" s="233">
        <v>0</v>
      </c>
      <c r="O4406" s="233">
        <v>0</v>
      </c>
      <c r="P4406" s="233">
        <v>1.304</v>
      </c>
      <c r="Q4406" s="234">
        <v>16840</v>
      </c>
      <c r="R4406" s="233">
        <v>0.64100000000000001</v>
      </c>
      <c r="S4406" s="234">
        <v>33247</v>
      </c>
      <c r="T4406" s="233">
        <v>0</v>
      </c>
      <c r="U4406" s="235">
        <f t="shared" si="476"/>
        <v>1236.6199999999999</v>
      </c>
      <c r="V4406" s="227">
        <f t="shared" si="477"/>
        <v>1051.2</v>
      </c>
      <c r="W4406" s="227">
        <f t="shared" si="478"/>
        <v>1036.3</v>
      </c>
      <c r="X4406" s="227">
        <f t="shared" si="481"/>
        <v>1030</v>
      </c>
      <c r="Y4406" s="227">
        <f t="shared" si="479"/>
        <v>951.92000000000007</v>
      </c>
      <c r="Z4406" s="227">
        <f t="shared" si="480"/>
        <v>935.70777777777778</v>
      </c>
      <c r="AA4406" s="227">
        <f t="shared" si="482"/>
        <v>923.52777777777783</v>
      </c>
    </row>
    <row r="4407" spans="2:27" s="219" customFormat="1" ht="13.5" hidden="1">
      <c r="B4407" s="232" t="s">
        <v>1110</v>
      </c>
      <c r="C4407" s="232" t="s">
        <v>1027</v>
      </c>
      <c r="D4407" s="232" t="s">
        <v>970</v>
      </c>
      <c r="E4407" s="232" t="s">
        <v>988</v>
      </c>
      <c r="F4407" s="232">
        <v>32</v>
      </c>
      <c r="G4407" s="232" t="s">
        <v>1317</v>
      </c>
      <c r="H4407" s="233">
        <v>3.3889999999999998</v>
      </c>
      <c r="I4407" s="233">
        <v>0</v>
      </c>
      <c r="J4407" s="233">
        <v>2.88</v>
      </c>
      <c r="K4407" s="234">
        <v>12432</v>
      </c>
      <c r="L4407" s="233">
        <v>1.419</v>
      </c>
      <c r="M4407" s="234">
        <v>24720</v>
      </c>
      <c r="N4407" s="233">
        <v>0</v>
      </c>
      <c r="O4407" s="233">
        <v>0</v>
      </c>
      <c r="P4407" s="233">
        <v>2.6070000000000002</v>
      </c>
      <c r="Q4407" s="234">
        <v>33680</v>
      </c>
      <c r="R4407" s="233">
        <v>1.282</v>
      </c>
      <c r="S4407" s="234">
        <v>66493</v>
      </c>
      <c r="T4407" s="233">
        <v>0</v>
      </c>
      <c r="U4407" s="235">
        <f t="shared" si="476"/>
        <v>2473.9699999999998</v>
      </c>
      <c r="V4407" s="227">
        <f t="shared" si="477"/>
        <v>2102.4</v>
      </c>
      <c r="W4407" s="227">
        <f t="shared" si="478"/>
        <v>2071.87</v>
      </c>
      <c r="X4407" s="227">
        <f t="shared" si="481"/>
        <v>2060</v>
      </c>
      <c r="Y4407" s="227">
        <f t="shared" si="479"/>
        <v>1903.1100000000001</v>
      </c>
      <c r="Z4407" s="227">
        <f t="shared" si="480"/>
        <v>1871.4155555555556</v>
      </c>
      <c r="AA4407" s="227">
        <f t="shared" si="482"/>
        <v>1847.0277777777778</v>
      </c>
    </row>
    <row r="4408" spans="2:27" s="219" customFormat="1" ht="13.5" hidden="1">
      <c r="B4408" s="232" t="s">
        <v>1110</v>
      </c>
      <c r="C4408" s="232" t="s">
        <v>1028</v>
      </c>
      <c r="D4408" s="232" t="s">
        <v>970</v>
      </c>
      <c r="E4408" s="232" t="s">
        <v>988</v>
      </c>
      <c r="F4408" s="232">
        <v>2</v>
      </c>
      <c r="G4408" s="232" t="s">
        <v>1314</v>
      </c>
      <c r="H4408" s="233">
        <v>0.246</v>
      </c>
      <c r="I4408" s="233">
        <v>0</v>
      </c>
      <c r="J4408" s="233">
        <v>0.214</v>
      </c>
      <c r="K4408" s="234">
        <v>925</v>
      </c>
      <c r="L4408" s="233">
        <v>0.106</v>
      </c>
      <c r="M4408" s="234">
        <v>1841</v>
      </c>
      <c r="N4408" s="233">
        <v>0</v>
      </c>
      <c r="O4408" s="233">
        <v>0</v>
      </c>
      <c r="P4408" s="233">
        <v>0.19700000000000001</v>
      </c>
      <c r="Q4408" s="234">
        <v>2549</v>
      </c>
      <c r="R4408" s="233">
        <v>9.7000000000000003E-2</v>
      </c>
      <c r="S4408" s="234">
        <v>5044</v>
      </c>
      <c r="T4408" s="233">
        <v>0</v>
      </c>
      <c r="U4408" s="235">
        <f t="shared" si="476"/>
        <v>179.57999999999998</v>
      </c>
      <c r="V4408" s="227">
        <f t="shared" si="477"/>
        <v>156.22</v>
      </c>
      <c r="W4408" s="227">
        <f t="shared" si="478"/>
        <v>154.46333333333331</v>
      </c>
      <c r="X4408" s="227">
        <f t="shared" si="481"/>
        <v>153.41666666666666</v>
      </c>
      <c r="Y4408" s="227">
        <f t="shared" si="479"/>
        <v>143.81</v>
      </c>
      <c r="Z4408" s="227">
        <f t="shared" si="480"/>
        <v>141.61555555555555</v>
      </c>
      <c r="AA4408" s="227">
        <f t="shared" si="482"/>
        <v>140.11111111111111</v>
      </c>
    </row>
    <row r="4409" spans="2:27" s="219" customFormat="1" ht="13.5" hidden="1">
      <c r="B4409" s="232" t="s">
        <v>1110</v>
      </c>
      <c r="C4409" s="232" t="s">
        <v>1029</v>
      </c>
      <c r="D4409" s="232" t="s">
        <v>970</v>
      </c>
      <c r="E4409" s="232" t="s">
        <v>988</v>
      </c>
      <c r="F4409" s="232">
        <v>4</v>
      </c>
      <c r="G4409" s="232" t="s">
        <v>1315</v>
      </c>
      <c r="H4409" s="233">
        <v>0.42399999999999999</v>
      </c>
      <c r="I4409" s="233">
        <v>0</v>
      </c>
      <c r="J4409" s="233">
        <v>0.36</v>
      </c>
      <c r="K4409" s="234">
        <v>1554</v>
      </c>
      <c r="L4409" s="233">
        <v>0.17699999999999999</v>
      </c>
      <c r="M4409" s="234">
        <v>3090</v>
      </c>
      <c r="N4409" s="233">
        <v>0</v>
      </c>
      <c r="O4409" s="233">
        <v>0</v>
      </c>
      <c r="P4409" s="233">
        <v>0.32600000000000001</v>
      </c>
      <c r="Q4409" s="234">
        <v>4210</v>
      </c>
      <c r="R4409" s="233">
        <v>0.16</v>
      </c>
      <c r="S4409" s="234">
        <v>8312</v>
      </c>
      <c r="T4409" s="233">
        <v>0</v>
      </c>
      <c r="U4409" s="235">
        <f t="shared" si="476"/>
        <v>309.52</v>
      </c>
      <c r="V4409" s="227">
        <f t="shared" si="477"/>
        <v>262.8</v>
      </c>
      <c r="W4409" s="227">
        <f t="shared" si="478"/>
        <v>258.70999999999998</v>
      </c>
      <c r="X4409" s="227">
        <f t="shared" si="481"/>
        <v>257.5</v>
      </c>
      <c r="Y4409" s="227">
        <f t="shared" si="479"/>
        <v>237.98000000000002</v>
      </c>
      <c r="Z4409" s="227">
        <f t="shared" si="480"/>
        <v>233.74444444444444</v>
      </c>
      <c r="AA4409" s="227">
        <f t="shared" si="482"/>
        <v>230.88888888888889</v>
      </c>
    </row>
    <row r="4410" spans="2:27" s="219" customFormat="1" ht="13.5" hidden="1">
      <c r="B4410" s="232" t="s">
        <v>1110</v>
      </c>
      <c r="C4410" s="232" t="s">
        <v>688</v>
      </c>
      <c r="D4410" s="232" t="s">
        <v>970</v>
      </c>
      <c r="E4410" s="232" t="s">
        <v>988</v>
      </c>
      <c r="F4410" s="232">
        <v>48</v>
      </c>
      <c r="G4410" s="232" t="s">
        <v>1308</v>
      </c>
      <c r="H4410" s="233">
        <v>5.6589999999999998</v>
      </c>
      <c r="I4410" s="233">
        <v>0</v>
      </c>
      <c r="J4410" s="233">
        <v>4.6820000000000004</v>
      </c>
      <c r="K4410" s="234">
        <v>20162</v>
      </c>
      <c r="L4410" s="233">
        <v>2.302</v>
      </c>
      <c r="M4410" s="234">
        <v>40047</v>
      </c>
      <c r="N4410" s="233">
        <v>0</v>
      </c>
      <c r="O4410" s="233">
        <v>0</v>
      </c>
      <c r="P4410" s="233">
        <v>4.16</v>
      </c>
      <c r="Q4410" s="234">
        <v>53548</v>
      </c>
      <c r="R4410" s="233">
        <v>2.0379999999999998</v>
      </c>
      <c r="S4410" s="234">
        <v>105431</v>
      </c>
      <c r="T4410" s="233">
        <v>0</v>
      </c>
      <c r="U4410" s="235">
        <f t="shared" si="476"/>
        <v>4131.07</v>
      </c>
      <c r="V4410" s="227">
        <f t="shared" si="477"/>
        <v>3417.86</v>
      </c>
      <c r="W4410" s="227">
        <f t="shared" si="478"/>
        <v>3360.626666666667</v>
      </c>
      <c r="X4410" s="227">
        <f t="shared" si="481"/>
        <v>3337.25</v>
      </c>
      <c r="Y4410" s="227">
        <f t="shared" si="479"/>
        <v>3036.8</v>
      </c>
      <c r="Z4410" s="227">
        <f t="shared" si="480"/>
        <v>2975.1844444444441</v>
      </c>
      <c r="AA4410" s="227">
        <f t="shared" si="482"/>
        <v>2928.6388888888887</v>
      </c>
    </row>
    <row r="4411" spans="2:27" s="219" customFormat="1" ht="13.5" hidden="1">
      <c r="B4411" s="232" t="s">
        <v>1110</v>
      </c>
      <c r="C4411" s="232" t="s">
        <v>691</v>
      </c>
      <c r="D4411" s="232" t="s">
        <v>970</v>
      </c>
      <c r="E4411" s="232" t="s">
        <v>988</v>
      </c>
      <c r="F4411" s="232">
        <v>72</v>
      </c>
      <c r="G4411" s="232" t="s">
        <v>1309</v>
      </c>
      <c r="H4411" s="233">
        <v>8.4890000000000008</v>
      </c>
      <c r="I4411" s="233">
        <v>0</v>
      </c>
      <c r="J4411" s="233">
        <v>7.024</v>
      </c>
      <c r="K4411" s="234">
        <v>30243</v>
      </c>
      <c r="L4411" s="233">
        <v>3.452</v>
      </c>
      <c r="M4411" s="234">
        <v>60070</v>
      </c>
      <c r="N4411" s="233">
        <v>0</v>
      </c>
      <c r="O4411" s="233">
        <v>0</v>
      </c>
      <c r="P4411" s="233">
        <v>6.24</v>
      </c>
      <c r="Q4411" s="234">
        <v>80322</v>
      </c>
      <c r="R4411" s="233">
        <v>3.056</v>
      </c>
      <c r="S4411" s="234">
        <v>158147</v>
      </c>
      <c r="T4411" s="233">
        <v>0</v>
      </c>
      <c r="U4411" s="235">
        <f t="shared" si="476"/>
        <v>6196.97</v>
      </c>
      <c r="V4411" s="227">
        <f t="shared" si="477"/>
        <v>5127.5200000000004</v>
      </c>
      <c r="W4411" s="227">
        <f t="shared" si="478"/>
        <v>5040.21</v>
      </c>
      <c r="X4411" s="227">
        <f t="shared" si="481"/>
        <v>5005.833333333333</v>
      </c>
      <c r="Y4411" s="227">
        <f t="shared" si="479"/>
        <v>4555.2</v>
      </c>
      <c r="Z4411" s="227">
        <f t="shared" si="480"/>
        <v>4462.0466666666671</v>
      </c>
      <c r="AA4411" s="227">
        <f t="shared" si="482"/>
        <v>4392.9722222222226</v>
      </c>
    </row>
    <row r="4412" spans="2:27" s="219" customFormat="1" ht="13.5" hidden="1">
      <c r="B4412" s="232" t="s">
        <v>1110</v>
      </c>
      <c r="C4412" s="232" t="s">
        <v>694</v>
      </c>
      <c r="D4412" s="232" t="s">
        <v>970</v>
      </c>
      <c r="E4412" s="232" t="s">
        <v>988</v>
      </c>
      <c r="F4412" s="232">
        <v>96</v>
      </c>
      <c r="G4412" s="232" t="s">
        <v>1310</v>
      </c>
      <c r="H4412" s="233">
        <v>11.318</v>
      </c>
      <c r="I4412" s="233">
        <v>0</v>
      </c>
      <c r="J4412" s="233">
        <v>9.3650000000000002</v>
      </c>
      <c r="K4412" s="234">
        <v>40324</v>
      </c>
      <c r="L4412" s="233">
        <v>4.6029999999999998</v>
      </c>
      <c r="M4412" s="234">
        <v>80093</v>
      </c>
      <c r="N4412" s="233">
        <v>0</v>
      </c>
      <c r="O4412" s="233">
        <v>0</v>
      </c>
      <c r="P4412" s="233">
        <v>8.3190000000000008</v>
      </c>
      <c r="Q4412" s="234">
        <v>107096</v>
      </c>
      <c r="R4412" s="233">
        <v>4.0750000000000002</v>
      </c>
      <c r="S4412" s="234">
        <v>210862</v>
      </c>
      <c r="T4412" s="233">
        <v>0</v>
      </c>
      <c r="U4412" s="235">
        <f t="shared" si="476"/>
        <v>8262.14</v>
      </c>
      <c r="V4412" s="227">
        <f t="shared" si="477"/>
        <v>6836.45</v>
      </c>
      <c r="W4412" s="227">
        <f t="shared" si="478"/>
        <v>6720.5233333333326</v>
      </c>
      <c r="X4412" s="227">
        <f t="shared" si="481"/>
        <v>6674.416666666667</v>
      </c>
      <c r="Y4412" s="227">
        <f t="shared" si="479"/>
        <v>6072.8700000000008</v>
      </c>
      <c r="Z4412" s="227">
        <f t="shared" si="480"/>
        <v>5949.6388888888887</v>
      </c>
      <c r="AA4412" s="227">
        <f t="shared" si="482"/>
        <v>5857.2777777777774</v>
      </c>
    </row>
    <row r="4413" spans="2:27" s="219" customFormat="1" ht="13.5" hidden="1">
      <c r="B4413" s="232" t="s">
        <v>1110</v>
      </c>
      <c r="C4413" s="232" t="s">
        <v>697</v>
      </c>
      <c r="D4413" s="232" t="s">
        <v>970</v>
      </c>
      <c r="E4413" s="232" t="s">
        <v>988</v>
      </c>
      <c r="F4413" s="232">
        <v>8</v>
      </c>
      <c r="G4413" s="232" t="s">
        <v>1311</v>
      </c>
      <c r="H4413" s="233">
        <v>0.94299999999999995</v>
      </c>
      <c r="I4413" s="233">
        <v>0</v>
      </c>
      <c r="J4413" s="233">
        <v>0.78</v>
      </c>
      <c r="K4413" s="234">
        <v>3360</v>
      </c>
      <c r="L4413" s="233">
        <v>0.38400000000000001</v>
      </c>
      <c r="M4413" s="234">
        <v>6674</v>
      </c>
      <c r="N4413" s="233">
        <v>0</v>
      </c>
      <c r="O4413" s="233">
        <v>0</v>
      </c>
      <c r="P4413" s="233">
        <v>0.69299999999999995</v>
      </c>
      <c r="Q4413" s="234">
        <v>8925</v>
      </c>
      <c r="R4413" s="233">
        <v>0.34</v>
      </c>
      <c r="S4413" s="234">
        <v>17572</v>
      </c>
      <c r="T4413" s="233">
        <v>0</v>
      </c>
      <c r="U4413" s="235">
        <f t="shared" si="476"/>
        <v>688.39</v>
      </c>
      <c r="V4413" s="227">
        <f t="shared" si="477"/>
        <v>569.4</v>
      </c>
      <c r="W4413" s="227">
        <f t="shared" si="478"/>
        <v>560.31999999999994</v>
      </c>
      <c r="X4413" s="227">
        <f t="shared" si="481"/>
        <v>556.16666666666663</v>
      </c>
      <c r="Y4413" s="227">
        <f t="shared" si="479"/>
        <v>505.89</v>
      </c>
      <c r="Z4413" s="227">
        <f t="shared" si="480"/>
        <v>496.11666666666667</v>
      </c>
      <c r="AA4413" s="227">
        <f t="shared" si="482"/>
        <v>488.11111111111109</v>
      </c>
    </row>
    <row r="4414" spans="2:27" s="219" customFormat="1" ht="13.5" hidden="1">
      <c r="B4414" s="232" t="s">
        <v>1110</v>
      </c>
      <c r="C4414" s="232" t="s">
        <v>700</v>
      </c>
      <c r="D4414" s="232" t="s">
        <v>970</v>
      </c>
      <c r="E4414" s="232" t="s">
        <v>988</v>
      </c>
      <c r="F4414" s="232">
        <v>16</v>
      </c>
      <c r="G4414" s="232" t="s">
        <v>1312</v>
      </c>
      <c r="H4414" s="233">
        <v>1.8859999999999999</v>
      </c>
      <c r="I4414" s="233">
        <v>0</v>
      </c>
      <c r="J4414" s="233">
        <v>1.5609999999999999</v>
      </c>
      <c r="K4414" s="234">
        <v>6721</v>
      </c>
      <c r="L4414" s="233">
        <v>0.76700000000000002</v>
      </c>
      <c r="M4414" s="234">
        <v>13349</v>
      </c>
      <c r="N4414" s="233">
        <v>0</v>
      </c>
      <c r="O4414" s="233">
        <v>0</v>
      </c>
      <c r="P4414" s="233">
        <v>1.387</v>
      </c>
      <c r="Q4414" s="234">
        <v>17849</v>
      </c>
      <c r="R4414" s="233">
        <v>0.67900000000000005</v>
      </c>
      <c r="S4414" s="234">
        <v>35144</v>
      </c>
      <c r="T4414" s="233">
        <v>0</v>
      </c>
      <c r="U4414" s="235">
        <f t="shared" si="476"/>
        <v>1376.78</v>
      </c>
      <c r="V4414" s="227">
        <f t="shared" si="477"/>
        <v>1139.53</v>
      </c>
      <c r="W4414" s="227">
        <f t="shared" si="478"/>
        <v>1119.9933333333333</v>
      </c>
      <c r="X4414" s="227">
        <f t="shared" si="481"/>
        <v>1112.4166666666667</v>
      </c>
      <c r="Y4414" s="227">
        <f t="shared" si="479"/>
        <v>1012.51</v>
      </c>
      <c r="Z4414" s="227">
        <f t="shared" si="480"/>
        <v>991.4755555555555</v>
      </c>
      <c r="AA4414" s="227">
        <f t="shared" si="482"/>
        <v>976.22222222222217</v>
      </c>
    </row>
    <row r="4415" spans="2:27" s="219" customFormat="1" ht="13.5" hidden="1">
      <c r="B4415" s="232" t="s">
        <v>1110</v>
      </c>
      <c r="C4415" s="232" t="s">
        <v>703</v>
      </c>
      <c r="D4415" s="232" t="s">
        <v>970</v>
      </c>
      <c r="E4415" s="232" t="s">
        <v>988</v>
      </c>
      <c r="F4415" s="232">
        <v>36</v>
      </c>
      <c r="G4415" s="232" t="s">
        <v>1313</v>
      </c>
      <c r="H4415" s="233">
        <v>4.2439999999999998</v>
      </c>
      <c r="I4415" s="233">
        <v>0</v>
      </c>
      <c r="J4415" s="233">
        <v>3.512</v>
      </c>
      <c r="K4415" s="234">
        <v>15122</v>
      </c>
      <c r="L4415" s="233">
        <v>1.726</v>
      </c>
      <c r="M4415" s="234">
        <v>30035</v>
      </c>
      <c r="N4415" s="233">
        <v>0</v>
      </c>
      <c r="O4415" s="233">
        <v>0</v>
      </c>
      <c r="P4415" s="233">
        <v>3.12</v>
      </c>
      <c r="Q4415" s="234">
        <v>40161</v>
      </c>
      <c r="R4415" s="233">
        <v>1.528</v>
      </c>
      <c r="S4415" s="234">
        <v>79073</v>
      </c>
      <c r="T4415" s="233">
        <v>0</v>
      </c>
      <c r="U4415" s="235">
        <f t="shared" si="476"/>
        <v>3098.12</v>
      </c>
      <c r="V4415" s="227">
        <f t="shared" si="477"/>
        <v>2563.7600000000002</v>
      </c>
      <c r="W4415" s="227">
        <f t="shared" si="478"/>
        <v>2520.1466666666665</v>
      </c>
      <c r="X4415" s="227">
        <f t="shared" si="481"/>
        <v>2502.9166666666665</v>
      </c>
      <c r="Y4415" s="227">
        <f t="shared" si="479"/>
        <v>2277.6</v>
      </c>
      <c r="Z4415" s="227">
        <f t="shared" si="480"/>
        <v>2231.0233333333335</v>
      </c>
      <c r="AA4415" s="227">
        <f t="shared" si="482"/>
        <v>2196.4722222222222</v>
      </c>
    </row>
    <row r="4416" spans="2:27" s="219" customFormat="1" ht="13.5" hidden="1">
      <c r="B4416" s="232" t="s">
        <v>1110</v>
      </c>
      <c r="C4416" s="232" t="s">
        <v>706</v>
      </c>
      <c r="D4416" s="232" t="s">
        <v>970</v>
      </c>
      <c r="E4416" s="232" t="s">
        <v>988</v>
      </c>
      <c r="F4416" s="232">
        <v>2</v>
      </c>
      <c r="G4416" s="232" t="s">
        <v>1314</v>
      </c>
      <c r="H4416" s="233">
        <v>0.27</v>
      </c>
      <c r="I4416" s="233">
        <v>0</v>
      </c>
      <c r="J4416" s="233">
        <v>0.22900000000000001</v>
      </c>
      <c r="K4416" s="234">
        <v>988</v>
      </c>
      <c r="L4416" s="233">
        <v>0.113</v>
      </c>
      <c r="M4416" s="234">
        <v>1965</v>
      </c>
      <c r="N4416" s="233">
        <v>0</v>
      </c>
      <c r="O4416" s="233">
        <v>0</v>
      </c>
      <c r="P4416" s="233">
        <v>0.20699999999999999</v>
      </c>
      <c r="Q4416" s="234">
        <v>2675</v>
      </c>
      <c r="R4416" s="233">
        <v>0.10199999999999999</v>
      </c>
      <c r="S4416" s="234">
        <v>5281</v>
      </c>
      <c r="T4416" s="233">
        <v>0</v>
      </c>
      <c r="U4416" s="235">
        <f t="shared" si="476"/>
        <v>197.10000000000002</v>
      </c>
      <c r="V4416" s="227">
        <f t="shared" si="477"/>
        <v>167.17000000000002</v>
      </c>
      <c r="W4416" s="227">
        <f t="shared" si="478"/>
        <v>164.82333333333332</v>
      </c>
      <c r="X4416" s="227">
        <f t="shared" si="481"/>
        <v>163.75</v>
      </c>
      <c r="Y4416" s="227">
        <f t="shared" si="479"/>
        <v>151.10999999999999</v>
      </c>
      <c r="Z4416" s="227">
        <f t="shared" si="480"/>
        <v>148.76555555555555</v>
      </c>
      <c r="AA4416" s="227">
        <f t="shared" si="482"/>
        <v>146.69444444444446</v>
      </c>
    </row>
    <row r="4417" spans="2:27" s="219" customFormat="1" ht="13.5" hidden="1">
      <c r="B4417" s="232" t="s">
        <v>1110</v>
      </c>
      <c r="C4417" s="232" t="s">
        <v>709</v>
      </c>
      <c r="D4417" s="232" t="s">
        <v>970</v>
      </c>
      <c r="E4417" s="232" t="s">
        <v>988</v>
      </c>
      <c r="F4417" s="232">
        <v>96</v>
      </c>
      <c r="G4417" s="232" t="s">
        <v>1310</v>
      </c>
      <c r="H4417" s="233">
        <v>11.318</v>
      </c>
      <c r="I4417" s="233">
        <v>0</v>
      </c>
      <c r="J4417" s="233">
        <v>9.3650000000000002</v>
      </c>
      <c r="K4417" s="234">
        <v>40324</v>
      </c>
      <c r="L4417" s="233">
        <v>4.6029999999999998</v>
      </c>
      <c r="M4417" s="234">
        <v>80093</v>
      </c>
      <c r="N4417" s="233">
        <v>0</v>
      </c>
      <c r="O4417" s="233">
        <v>0</v>
      </c>
      <c r="P4417" s="233">
        <v>8.3190000000000008</v>
      </c>
      <c r="Q4417" s="234">
        <v>107096</v>
      </c>
      <c r="R4417" s="233">
        <v>4.0750000000000002</v>
      </c>
      <c r="S4417" s="234">
        <v>210862</v>
      </c>
      <c r="T4417" s="233">
        <v>0</v>
      </c>
      <c r="U4417" s="235">
        <f t="shared" si="476"/>
        <v>8262.14</v>
      </c>
      <c r="V4417" s="227">
        <f t="shared" si="477"/>
        <v>6836.45</v>
      </c>
      <c r="W4417" s="227">
        <f t="shared" si="478"/>
        <v>6720.5233333333326</v>
      </c>
      <c r="X4417" s="227">
        <f t="shared" si="481"/>
        <v>6674.416666666667</v>
      </c>
      <c r="Y4417" s="227">
        <f t="shared" si="479"/>
        <v>6072.8700000000008</v>
      </c>
      <c r="Z4417" s="227">
        <f t="shared" si="480"/>
        <v>5949.6388888888887</v>
      </c>
      <c r="AA4417" s="227">
        <f t="shared" si="482"/>
        <v>5857.2777777777774</v>
      </c>
    </row>
    <row r="4418" spans="2:27" s="219" customFormat="1" ht="13.5" hidden="1">
      <c r="B4418" s="232" t="s">
        <v>1110</v>
      </c>
      <c r="C4418" s="232" t="s">
        <v>711</v>
      </c>
      <c r="D4418" s="232" t="s">
        <v>970</v>
      </c>
      <c r="E4418" s="232" t="s">
        <v>988</v>
      </c>
      <c r="F4418" s="232">
        <v>4</v>
      </c>
      <c r="G4418" s="232" t="s">
        <v>1315</v>
      </c>
      <c r="H4418" s="233">
        <v>0.47199999999999998</v>
      </c>
      <c r="I4418" s="233">
        <v>0</v>
      </c>
      <c r="J4418" s="233">
        <v>0.39</v>
      </c>
      <c r="K4418" s="234">
        <v>1680</v>
      </c>
      <c r="L4418" s="233">
        <v>0.192</v>
      </c>
      <c r="M4418" s="234">
        <v>3337</v>
      </c>
      <c r="N4418" s="233">
        <v>0</v>
      </c>
      <c r="O4418" s="233">
        <v>0</v>
      </c>
      <c r="P4418" s="233">
        <v>0.34699999999999998</v>
      </c>
      <c r="Q4418" s="234">
        <v>4462</v>
      </c>
      <c r="R4418" s="233">
        <v>0.17</v>
      </c>
      <c r="S4418" s="234">
        <v>8786</v>
      </c>
      <c r="T4418" s="233">
        <v>0</v>
      </c>
      <c r="U4418" s="235">
        <f t="shared" si="476"/>
        <v>344.56</v>
      </c>
      <c r="V4418" s="227">
        <f t="shared" si="477"/>
        <v>284.7</v>
      </c>
      <c r="W4418" s="227">
        <f t="shared" si="478"/>
        <v>280.15999999999997</v>
      </c>
      <c r="X4418" s="227">
        <f t="shared" si="481"/>
        <v>278.08333333333331</v>
      </c>
      <c r="Y4418" s="227">
        <f t="shared" si="479"/>
        <v>253.30999999999997</v>
      </c>
      <c r="Z4418" s="227">
        <f t="shared" si="480"/>
        <v>248.04444444444445</v>
      </c>
      <c r="AA4418" s="227">
        <f t="shared" si="482"/>
        <v>244.05555555555554</v>
      </c>
    </row>
    <row r="4419" spans="2:27" s="219" customFormat="1" ht="13.5" hidden="1">
      <c r="B4419" s="232" t="s">
        <v>1110</v>
      </c>
      <c r="C4419" s="232" t="s">
        <v>716</v>
      </c>
      <c r="D4419" s="232" t="s">
        <v>970</v>
      </c>
      <c r="E4419" s="232" t="s">
        <v>988</v>
      </c>
      <c r="F4419" s="232">
        <v>72</v>
      </c>
      <c r="G4419" s="232" t="s">
        <v>1310</v>
      </c>
      <c r="H4419" s="233">
        <v>8.9209999999999994</v>
      </c>
      <c r="I4419" s="233">
        <v>0</v>
      </c>
      <c r="J4419" s="233">
        <v>7.2960000000000003</v>
      </c>
      <c r="K4419" s="234">
        <v>31378</v>
      </c>
      <c r="L4419" s="233">
        <v>3.5819999999999999</v>
      </c>
      <c r="M4419" s="234">
        <v>62295</v>
      </c>
      <c r="N4419" s="233">
        <v>0</v>
      </c>
      <c r="O4419" s="233">
        <v>0</v>
      </c>
      <c r="P4419" s="233">
        <v>6.383</v>
      </c>
      <c r="Q4419" s="234">
        <v>82073</v>
      </c>
      <c r="R4419" s="233">
        <v>3.1230000000000002</v>
      </c>
      <c r="S4419" s="234">
        <v>161439</v>
      </c>
      <c r="T4419" s="233">
        <v>0</v>
      </c>
      <c r="U4419" s="235">
        <f t="shared" si="476"/>
        <v>6512.33</v>
      </c>
      <c r="V4419" s="227">
        <f t="shared" si="477"/>
        <v>5326.08</v>
      </c>
      <c r="W4419" s="227">
        <f t="shared" si="478"/>
        <v>5229.6933333333327</v>
      </c>
      <c r="X4419" s="227">
        <f t="shared" si="481"/>
        <v>5191.25</v>
      </c>
      <c r="Y4419" s="227">
        <f t="shared" si="479"/>
        <v>4659.59</v>
      </c>
      <c r="Z4419" s="227">
        <f t="shared" si="480"/>
        <v>4559.5955555555556</v>
      </c>
      <c r="AA4419" s="227">
        <f t="shared" si="482"/>
        <v>4484.416666666667</v>
      </c>
    </row>
    <row r="4420" spans="2:27" s="219" customFormat="1" ht="13.5" hidden="1">
      <c r="B4420" s="232" t="s">
        <v>1110</v>
      </c>
      <c r="C4420" s="232" t="s">
        <v>719</v>
      </c>
      <c r="D4420" s="232" t="s">
        <v>970</v>
      </c>
      <c r="E4420" s="232" t="s">
        <v>988</v>
      </c>
      <c r="F4420" s="232">
        <v>8</v>
      </c>
      <c r="G4420" s="232" t="s">
        <v>1318</v>
      </c>
      <c r="H4420" s="233">
        <v>0.99099999999999999</v>
      </c>
      <c r="I4420" s="233">
        <v>0</v>
      </c>
      <c r="J4420" s="233">
        <v>0.81100000000000005</v>
      </c>
      <c r="K4420" s="234">
        <v>3486</v>
      </c>
      <c r="L4420" s="233">
        <v>0.39800000000000002</v>
      </c>
      <c r="M4420" s="234">
        <v>6922</v>
      </c>
      <c r="N4420" s="233">
        <v>0</v>
      </c>
      <c r="O4420" s="233">
        <v>0</v>
      </c>
      <c r="P4420" s="233">
        <v>0.70899999999999996</v>
      </c>
      <c r="Q4420" s="234">
        <v>9119</v>
      </c>
      <c r="R4420" s="233">
        <v>0.34699999999999998</v>
      </c>
      <c r="S4420" s="234">
        <v>17938</v>
      </c>
      <c r="T4420" s="233">
        <v>0</v>
      </c>
      <c r="U4420" s="235">
        <f t="shared" ref="U4420:U4483" si="483">H4420*hour_M</f>
        <v>723.43</v>
      </c>
      <c r="V4420" s="227">
        <f t="shared" ref="V4420:V4483" si="484">J4420*hour_M</f>
        <v>592.03000000000009</v>
      </c>
      <c r="W4420" s="227">
        <f t="shared" ref="W4420:W4483" si="485">K4420/12+L4420*hour_M</f>
        <v>581.04</v>
      </c>
      <c r="X4420" s="227">
        <f t="shared" si="481"/>
        <v>576.83333333333337</v>
      </c>
      <c r="Y4420" s="227">
        <f t="shared" ref="Y4420:Y4483" si="486">P4420*hour_M</f>
        <v>517.56999999999994</v>
      </c>
      <c r="Z4420" s="227">
        <f t="shared" ref="Z4420:Z4483" si="487">Q4420/36+R4420*hour_M</f>
        <v>506.61555555555549</v>
      </c>
      <c r="AA4420" s="227">
        <f t="shared" si="482"/>
        <v>498.27777777777777</v>
      </c>
    </row>
    <row r="4421" spans="2:27" s="219" customFormat="1" ht="13.5" hidden="1">
      <c r="B4421" s="232" t="s">
        <v>1110</v>
      </c>
      <c r="C4421" s="232" t="s">
        <v>722</v>
      </c>
      <c r="D4421" s="232" t="s">
        <v>970</v>
      </c>
      <c r="E4421" s="232" t="s">
        <v>988</v>
      </c>
      <c r="F4421" s="232">
        <v>16</v>
      </c>
      <c r="G4421" s="232" t="s">
        <v>1319</v>
      </c>
      <c r="H4421" s="233">
        <v>1.982</v>
      </c>
      <c r="I4421" s="233">
        <v>0</v>
      </c>
      <c r="J4421" s="233">
        <v>1.621</v>
      </c>
      <c r="K4421" s="234">
        <v>6973</v>
      </c>
      <c r="L4421" s="233">
        <v>0.79600000000000004</v>
      </c>
      <c r="M4421" s="234">
        <v>13843</v>
      </c>
      <c r="N4421" s="233">
        <v>0</v>
      </c>
      <c r="O4421" s="233">
        <v>0</v>
      </c>
      <c r="P4421" s="233">
        <v>1.419</v>
      </c>
      <c r="Q4421" s="234">
        <v>18239</v>
      </c>
      <c r="R4421" s="233">
        <v>0.69399999999999995</v>
      </c>
      <c r="S4421" s="234">
        <v>35875</v>
      </c>
      <c r="T4421" s="233">
        <v>0</v>
      </c>
      <c r="U4421" s="235">
        <f t="shared" si="483"/>
        <v>1446.86</v>
      </c>
      <c r="V4421" s="227">
        <f t="shared" si="484"/>
        <v>1183.33</v>
      </c>
      <c r="W4421" s="227">
        <f t="shared" si="485"/>
        <v>1162.1633333333334</v>
      </c>
      <c r="X4421" s="227">
        <f t="shared" ref="X4421:X4484" si="488">M4421/12</f>
        <v>1153.5833333333333</v>
      </c>
      <c r="Y4421" s="227">
        <f t="shared" si="486"/>
        <v>1035.8700000000001</v>
      </c>
      <c r="Z4421" s="227">
        <f t="shared" si="487"/>
        <v>1013.2588888888888</v>
      </c>
      <c r="AA4421" s="227">
        <f t="shared" ref="AA4421:AA4484" si="489">S4421/36</f>
        <v>996.52777777777783</v>
      </c>
    </row>
    <row r="4422" spans="2:27" s="219" customFormat="1" ht="13.5" hidden="1">
      <c r="B4422" s="232" t="s">
        <v>1110</v>
      </c>
      <c r="C4422" s="232" t="s">
        <v>725</v>
      </c>
      <c r="D4422" s="232" t="s">
        <v>970</v>
      </c>
      <c r="E4422" s="232" t="s">
        <v>988</v>
      </c>
      <c r="F4422" s="232">
        <v>36</v>
      </c>
      <c r="G4422" s="232" t="s">
        <v>1308</v>
      </c>
      <c r="H4422" s="233">
        <v>4.46</v>
      </c>
      <c r="I4422" s="233">
        <v>0</v>
      </c>
      <c r="J4422" s="233">
        <v>3.6480000000000001</v>
      </c>
      <c r="K4422" s="234">
        <v>15689</v>
      </c>
      <c r="L4422" s="233">
        <v>1.7909999999999999</v>
      </c>
      <c r="M4422" s="234">
        <v>31147</v>
      </c>
      <c r="N4422" s="233">
        <v>0</v>
      </c>
      <c r="O4422" s="233">
        <v>0</v>
      </c>
      <c r="P4422" s="233">
        <v>3.1920000000000002</v>
      </c>
      <c r="Q4422" s="234">
        <v>41037</v>
      </c>
      <c r="R4422" s="233">
        <v>1.5620000000000001</v>
      </c>
      <c r="S4422" s="234">
        <v>80719</v>
      </c>
      <c r="T4422" s="233">
        <v>0</v>
      </c>
      <c r="U4422" s="235">
        <f t="shared" si="483"/>
        <v>3255.8</v>
      </c>
      <c r="V4422" s="227">
        <f t="shared" si="484"/>
        <v>2663.04</v>
      </c>
      <c r="W4422" s="227">
        <f t="shared" si="485"/>
        <v>2614.8466666666664</v>
      </c>
      <c r="X4422" s="227">
        <f t="shared" si="488"/>
        <v>2595.5833333333335</v>
      </c>
      <c r="Y4422" s="227">
        <f t="shared" si="486"/>
        <v>2330.1600000000003</v>
      </c>
      <c r="Z4422" s="227">
        <f t="shared" si="487"/>
        <v>2280.1766666666667</v>
      </c>
      <c r="AA4422" s="227">
        <f t="shared" si="489"/>
        <v>2242.1944444444443</v>
      </c>
    </row>
    <row r="4423" spans="2:27" s="219" customFormat="1" ht="13.5" hidden="1">
      <c r="B4423" s="232" t="s">
        <v>1110</v>
      </c>
      <c r="C4423" s="232" t="s">
        <v>728</v>
      </c>
      <c r="D4423" s="232" t="s">
        <v>970</v>
      </c>
      <c r="E4423" s="232" t="s">
        <v>988</v>
      </c>
      <c r="F4423" s="232">
        <v>2</v>
      </c>
      <c r="G4423" s="232" t="s">
        <v>1320</v>
      </c>
      <c r="H4423" s="233">
        <v>0.28199999999999997</v>
      </c>
      <c r="I4423" s="233">
        <v>0</v>
      </c>
      <c r="J4423" s="233">
        <v>0.23599999999999999</v>
      </c>
      <c r="K4423" s="234">
        <v>1020</v>
      </c>
      <c r="L4423" s="233">
        <v>0.11600000000000001</v>
      </c>
      <c r="M4423" s="234">
        <v>2027</v>
      </c>
      <c r="N4423" s="233">
        <v>0</v>
      </c>
      <c r="O4423" s="233">
        <v>0</v>
      </c>
      <c r="P4423" s="233">
        <v>0.21099999999999999</v>
      </c>
      <c r="Q4423" s="234">
        <v>2724</v>
      </c>
      <c r="R4423" s="233">
        <v>0.104</v>
      </c>
      <c r="S4423" s="234">
        <v>5373</v>
      </c>
      <c r="T4423" s="233">
        <v>0</v>
      </c>
      <c r="U4423" s="235">
        <f t="shared" si="483"/>
        <v>205.85999999999999</v>
      </c>
      <c r="V4423" s="227">
        <f t="shared" si="484"/>
        <v>172.28</v>
      </c>
      <c r="W4423" s="227">
        <f t="shared" si="485"/>
        <v>169.68</v>
      </c>
      <c r="X4423" s="227">
        <f t="shared" si="488"/>
        <v>168.91666666666666</v>
      </c>
      <c r="Y4423" s="227">
        <f t="shared" si="486"/>
        <v>154.03</v>
      </c>
      <c r="Z4423" s="227">
        <f t="shared" si="487"/>
        <v>151.58666666666667</v>
      </c>
      <c r="AA4423" s="227">
        <f t="shared" si="489"/>
        <v>149.25</v>
      </c>
    </row>
    <row r="4424" spans="2:27" s="219" customFormat="1" ht="13.5" hidden="1">
      <c r="B4424" s="232" t="s">
        <v>1110</v>
      </c>
      <c r="C4424" s="232" t="s">
        <v>731</v>
      </c>
      <c r="D4424" s="232" t="s">
        <v>970</v>
      </c>
      <c r="E4424" s="232" t="s">
        <v>988</v>
      </c>
      <c r="F4424" s="232">
        <v>72</v>
      </c>
      <c r="G4424" s="232" t="s">
        <v>1310</v>
      </c>
      <c r="H4424" s="233">
        <v>8.9209999999999994</v>
      </c>
      <c r="I4424" s="233">
        <v>0</v>
      </c>
      <c r="J4424" s="233">
        <v>7.2960000000000003</v>
      </c>
      <c r="K4424" s="234">
        <v>31378</v>
      </c>
      <c r="L4424" s="233">
        <v>3.5819999999999999</v>
      </c>
      <c r="M4424" s="234">
        <v>62295</v>
      </c>
      <c r="N4424" s="233">
        <v>0</v>
      </c>
      <c r="O4424" s="233">
        <v>0</v>
      </c>
      <c r="P4424" s="233">
        <v>6.383</v>
      </c>
      <c r="Q4424" s="234">
        <v>82073</v>
      </c>
      <c r="R4424" s="233">
        <v>3.1230000000000002</v>
      </c>
      <c r="S4424" s="234">
        <v>161439</v>
      </c>
      <c r="T4424" s="233">
        <v>0</v>
      </c>
      <c r="U4424" s="235">
        <f t="shared" si="483"/>
        <v>6512.33</v>
      </c>
      <c r="V4424" s="227">
        <f t="shared" si="484"/>
        <v>5326.08</v>
      </c>
      <c r="W4424" s="227">
        <f t="shared" si="485"/>
        <v>5229.6933333333327</v>
      </c>
      <c r="X4424" s="227">
        <f t="shared" si="488"/>
        <v>5191.25</v>
      </c>
      <c r="Y4424" s="227">
        <f t="shared" si="486"/>
        <v>4659.59</v>
      </c>
      <c r="Z4424" s="227">
        <f t="shared" si="487"/>
        <v>4559.5955555555556</v>
      </c>
      <c r="AA4424" s="227">
        <f t="shared" si="489"/>
        <v>4484.416666666667</v>
      </c>
    </row>
    <row r="4425" spans="2:27" s="219" customFormat="1" ht="13.5" hidden="1">
      <c r="B4425" s="232" t="s">
        <v>1110</v>
      </c>
      <c r="C4425" s="232" t="s">
        <v>733</v>
      </c>
      <c r="D4425" s="232" t="s">
        <v>970</v>
      </c>
      <c r="E4425" s="232" t="s">
        <v>988</v>
      </c>
      <c r="F4425" s="232">
        <v>4</v>
      </c>
      <c r="G4425" s="232" t="s">
        <v>1321</v>
      </c>
      <c r="H4425" s="233">
        <v>0.496</v>
      </c>
      <c r="I4425" s="233">
        <v>0</v>
      </c>
      <c r="J4425" s="233">
        <v>0.40500000000000003</v>
      </c>
      <c r="K4425" s="234">
        <v>1743</v>
      </c>
      <c r="L4425" s="233">
        <v>0.19900000000000001</v>
      </c>
      <c r="M4425" s="234">
        <v>3461</v>
      </c>
      <c r="N4425" s="233">
        <v>0</v>
      </c>
      <c r="O4425" s="233">
        <v>0</v>
      </c>
      <c r="P4425" s="233">
        <v>0.35499999999999998</v>
      </c>
      <c r="Q4425" s="234">
        <v>4560</v>
      </c>
      <c r="R4425" s="233">
        <v>0.17399999999999999</v>
      </c>
      <c r="S4425" s="234">
        <v>8969</v>
      </c>
      <c r="T4425" s="233">
        <v>0</v>
      </c>
      <c r="U4425" s="235">
        <f t="shared" si="483"/>
        <v>362.08</v>
      </c>
      <c r="V4425" s="227">
        <f t="shared" si="484"/>
        <v>295.65000000000003</v>
      </c>
      <c r="W4425" s="227">
        <f t="shared" si="485"/>
        <v>290.52</v>
      </c>
      <c r="X4425" s="227">
        <f t="shared" si="488"/>
        <v>288.41666666666669</v>
      </c>
      <c r="Y4425" s="227">
        <f t="shared" si="486"/>
        <v>259.14999999999998</v>
      </c>
      <c r="Z4425" s="227">
        <f t="shared" si="487"/>
        <v>253.68666666666667</v>
      </c>
      <c r="AA4425" s="227">
        <f t="shared" si="489"/>
        <v>249.13888888888889</v>
      </c>
    </row>
    <row r="4426" spans="2:27" s="219" customFormat="1" ht="13.5" hidden="1">
      <c r="B4426" s="232" t="s">
        <v>1110</v>
      </c>
      <c r="C4426" s="232" t="s">
        <v>1340</v>
      </c>
      <c r="D4426" s="232" t="s">
        <v>970</v>
      </c>
      <c r="E4426" s="232" t="s">
        <v>988</v>
      </c>
      <c r="F4426" s="232">
        <v>48</v>
      </c>
      <c r="G4426" s="232" t="s">
        <v>1308</v>
      </c>
      <c r="H4426" s="233">
        <v>5.3231999999999999</v>
      </c>
      <c r="I4426" s="233">
        <v>0</v>
      </c>
      <c r="J4426" s="233">
        <v>4.5412800000000004</v>
      </c>
      <c r="K4426" s="234">
        <v>19573</v>
      </c>
      <c r="L4426" s="233">
        <v>2.2343999999999999</v>
      </c>
      <c r="M4426" s="234">
        <v>38893</v>
      </c>
      <c r="N4426" s="233">
        <v>0</v>
      </c>
      <c r="O4426" s="233">
        <v>0</v>
      </c>
      <c r="P4426" s="233">
        <v>4.06637</v>
      </c>
      <c r="Q4426" s="234">
        <v>52413</v>
      </c>
      <c r="R4426" s="233">
        <v>1.9944</v>
      </c>
      <c r="S4426" s="234">
        <v>103297</v>
      </c>
      <c r="T4426" s="233">
        <v>0</v>
      </c>
      <c r="U4426" s="235">
        <f t="shared" si="483"/>
        <v>3885.9360000000001</v>
      </c>
      <c r="V4426" s="227">
        <f t="shared" si="484"/>
        <v>3315.1344000000004</v>
      </c>
      <c r="W4426" s="227">
        <f t="shared" si="485"/>
        <v>3262.1953333333331</v>
      </c>
      <c r="X4426" s="227">
        <f t="shared" si="488"/>
        <v>3241.0833333333335</v>
      </c>
      <c r="Y4426" s="227">
        <f t="shared" si="486"/>
        <v>2968.4501</v>
      </c>
      <c r="Z4426" s="227">
        <f t="shared" si="487"/>
        <v>2911.8286666666668</v>
      </c>
      <c r="AA4426" s="227">
        <f t="shared" si="489"/>
        <v>2869.3611111111113</v>
      </c>
    </row>
    <row r="4427" spans="2:27" s="219" customFormat="1" ht="13.5" hidden="1">
      <c r="B4427" s="232" t="s">
        <v>1110</v>
      </c>
      <c r="C4427" s="232" t="s">
        <v>1341</v>
      </c>
      <c r="D4427" s="232" t="s">
        <v>970</v>
      </c>
      <c r="E4427" s="232" t="s">
        <v>988</v>
      </c>
      <c r="F4427" s="232">
        <v>64</v>
      </c>
      <c r="G4427" s="232" t="s">
        <v>1316</v>
      </c>
      <c r="H4427" s="233">
        <v>7.0975999999999999</v>
      </c>
      <c r="I4427" s="233">
        <v>0</v>
      </c>
      <c r="J4427" s="233">
        <v>6.05504</v>
      </c>
      <c r="K4427" s="234">
        <v>26098</v>
      </c>
      <c r="L4427" s="233">
        <v>2.9792000000000001</v>
      </c>
      <c r="M4427" s="234">
        <v>51857</v>
      </c>
      <c r="N4427" s="233">
        <v>0</v>
      </c>
      <c r="O4427" s="233">
        <v>0</v>
      </c>
      <c r="P4427" s="233">
        <v>5.4218200000000003</v>
      </c>
      <c r="Q4427" s="234">
        <v>69884</v>
      </c>
      <c r="R4427" s="233">
        <v>2.6591999999999998</v>
      </c>
      <c r="S4427" s="234">
        <v>137729</v>
      </c>
      <c r="T4427" s="233">
        <v>0</v>
      </c>
      <c r="U4427" s="235">
        <f t="shared" si="483"/>
        <v>5181.2479999999996</v>
      </c>
      <c r="V4427" s="227">
        <f t="shared" si="484"/>
        <v>4420.1791999999996</v>
      </c>
      <c r="W4427" s="227">
        <f t="shared" si="485"/>
        <v>4349.6493333333337</v>
      </c>
      <c r="X4427" s="227">
        <f t="shared" si="488"/>
        <v>4321.416666666667</v>
      </c>
      <c r="Y4427" s="227">
        <f t="shared" si="486"/>
        <v>3957.9286000000002</v>
      </c>
      <c r="Z4427" s="227">
        <f t="shared" si="487"/>
        <v>3882.4382222222221</v>
      </c>
      <c r="AA4427" s="227">
        <f t="shared" si="489"/>
        <v>3825.8055555555557</v>
      </c>
    </row>
    <row r="4428" spans="2:27" s="219" customFormat="1" ht="13.5" hidden="1">
      <c r="B4428" s="232" t="s">
        <v>1110</v>
      </c>
      <c r="C4428" s="232" t="s">
        <v>1342</v>
      </c>
      <c r="D4428" s="232" t="s">
        <v>970</v>
      </c>
      <c r="E4428" s="232" t="s">
        <v>988</v>
      </c>
      <c r="F4428" s="232">
        <v>96</v>
      </c>
      <c r="G4428" s="232" t="s">
        <v>1310</v>
      </c>
      <c r="H4428" s="233">
        <v>10.6464</v>
      </c>
      <c r="I4428" s="233">
        <v>0</v>
      </c>
      <c r="J4428" s="233">
        <v>9.0825600000000009</v>
      </c>
      <c r="K4428" s="234">
        <v>39147</v>
      </c>
      <c r="L4428" s="233">
        <v>4.4687999999999999</v>
      </c>
      <c r="M4428" s="234">
        <v>77785</v>
      </c>
      <c r="N4428" s="233">
        <v>0</v>
      </c>
      <c r="O4428" s="233">
        <v>0</v>
      </c>
      <c r="P4428" s="233">
        <v>8.1327400000000001</v>
      </c>
      <c r="Q4428" s="234">
        <v>104826</v>
      </c>
      <c r="R4428" s="233">
        <v>3.9887999999999999</v>
      </c>
      <c r="S4428" s="234">
        <v>206594</v>
      </c>
      <c r="T4428" s="233">
        <v>0</v>
      </c>
      <c r="U4428" s="235">
        <f t="shared" si="483"/>
        <v>7771.8720000000003</v>
      </c>
      <c r="V4428" s="227">
        <f t="shared" si="484"/>
        <v>6630.2688000000007</v>
      </c>
      <c r="W4428" s="227">
        <f t="shared" si="485"/>
        <v>6524.4740000000002</v>
      </c>
      <c r="X4428" s="227">
        <f t="shared" si="488"/>
        <v>6482.083333333333</v>
      </c>
      <c r="Y4428" s="227">
        <f t="shared" si="486"/>
        <v>5936.9002</v>
      </c>
      <c r="Z4428" s="227">
        <f t="shared" si="487"/>
        <v>5823.6573333333336</v>
      </c>
      <c r="AA4428" s="227">
        <f t="shared" si="489"/>
        <v>5738.7222222222226</v>
      </c>
    </row>
    <row r="4429" spans="2:27" s="219" customFormat="1" ht="13.5" hidden="1">
      <c r="B4429" s="232" t="s">
        <v>1110</v>
      </c>
      <c r="C4429" s="232" t="s">
        <v>1343</v>
      </c>
      <c r="D4429" s="232" t="s">
        <v>970</v>
      </c>
      <c r="E4429" s="232" t="s">
        <v>988</v>
      </c>
      <c r="F4429" s="232">
        <v>8</v>
      </c>
      <c r="G4429" s="232" t="s">
        <v>1311</v>
      </c>
      <c r="H4429" s="233">
        <v>0.88719999999999999</v>
      </c>
      <c r="I4429" s="233">
        <v>0</v>
      </c>
      <c r="J4429" s="233">
        <v>0.75688</v>
      </c>
      <c r="K4429" s="234">
        <v>3262</v>
      </c>
      <c r="L4429" s="233">
        <v>0.37240000000000001</v>
      </c>
      <c r="M4429" s="234">
        <v>6482</v>
      </c>
      <c r="N4429" s="233">
        <v>0</v>
      </c>
      <c r="O4429" s="233">
        <v>0</v>
      </c>
      <c r="P4429" s="233">
        <v>0.67773000000000005</v>
      </c>
      <c r="Q4429" s="234">
        <v>8735</v>
      </c>
      <c r="R4429" s="233">
        <v>0.33239999999999997</v>
      </c>
      <c r="S4429" s="234">
        <v>17216</v>
      </c>
      <c r="T4429" s="233">
        <v>0</v>
      </c>
      <c r="U4429" s="235">
        <f t="shared" si="483"/>
        <v>647.65599999999995</v>
      </c>
      <c r="V4429" s="227">
        <f t="shared" si="484"/>
        <v>552.52239999999995</v>
      </c>
      <c r="W4429" s="227">
        <f t="shared" si="485"/>
        <v>543.68533333333335</v>
      </c>
      <c r="X4429" s="227">
        <f t="shared" si="488"/>
        <v>540.16666666666663</v>
      </c>
      <c r="Y4429" s="227">
        <f t="shared" si="486"/>
        <v>494.74290000000002</v>
      </c>
      <c r="Z4429" s="227">
        <f t="shared" si="487"/>
        <v>485.29088888888884</v>
      </c>
      <c r="AA4429" s="227">
        <f t="shared" si="489"/>
        <v>478.22222222222223</v>
      </c>
    </row>
    <row r="4430" spans="2:27" s="219" customFormat="1" ht="13.5" hidden="1">
      <c r="B4430" s="232" t="s">
        <v>1110</v>
      </c>
      <c r="C4430" s="232" t="s">
        <v>1344</v>
      </c>
      <c r="D4430" s="232" t="s">
        <v>970</v>
      </c>
      <c r="E4430" s="232" t="s">
        <v>988</v>
      </c>
      <c r="F4430" s="232">
        <v>128</v>
      </c>
      <c r="G4430" s="232" t="s">
        <v>1345</v>
      </c>
      <c r="H4430" s="233">
        <v>14.1952</v>
      </c>
      <c r="I4430" s="233">
        <v>0</v>
      </c>
      <c r="J4430" s="233">
        <v>12.11008</v>
      </c>
      <c r="K4430" s="234">
        <v>52196</v>
      </c>
      <c r="L4430" s="233">
        <v>5.9584000000000001</v>
      </c>
      <c r="M4430" s="234">
        <v>103714</v>
      </c>
      <c r="N4430" s="233">
        <v>0</v>
      </c>
      <c r="O4430" s="233">
        <v>0</v>
      </c>
      <c r="P4430" s="233">
        <v>10.84365</v>
      </c>
      <c r="Q4430" s="234">
        <v>139768</v>
      </c>
      <c r="R4430" s="233">
        <v>5.3183999999999996</v>
      </c>
      <c r="S4430" s="234">
        <v>275458</v>
      </c>
      <c r="T4430" s="233">
        <v>0</v>
      </c>
      <c r="U4430" s="235">
        <f t="shared" si="483"/>
        <v>10362.495999999999</v>
      </c>
      <c r="V4430" s="227">
        <f t="shared" si="484"/>
        <v>8840.3583999999992</v>
      </c>
      <c r="W4430" s="227">
        <f t="shared" si="485"/>
        <v>8699.2986666666675</v>
      </c>
      <c r="X4430" s="227">
        <f t="shared" si="488"/>
        <v>8642.8333333333339</v>
      </c>
      <c r="Y4430" s="227">
        <f t="shared" si="486"/>
        <v>7915.8645000000006</v>
      </c>
      <c r="Z4430" s="227">
        <f t="shared" si="487"/>
        <v>7764.8764444444441</v>
      </c>
      <c r="AA4430" s="227">
        <f t="shared" si="489"/>
        <v>7651.6111111111113</v>
      </c>
    </row>
    <row r="4431" spans="2:27" s="219" customFormat="1" ht="13.5" hidden="1">
      <c r="B4431" s="232" t="s">
        <v>1110</v>
      </c>
      <c r="C4431" s="232" t="s">
        <v>1346</v>
      </c>
      <c r="D4431" s="232" t="s">
        <v>970</v>
      </c>
      <c r="E4431" s="232" t="s">
        <v>988</v>
      </c>
      <c r="F4431" s="232">
        <v>16</v>
      </c>
      <c r="G4431" s="232" t="s">
        <v>1312</v>
      </c>
      <c r="H4431" s="233">
        <v>1.7744</v>
      </c>
      <c r="I4431" s="233">
        <v>0</v>
      </c>
      <c r="J4431" s="233">
        <v>1.51376</v>
      </c>
      <c r="K4431" s="234">
        <v>6524</v>
      </c>
      <c r="L4431" s="233">
        <v>0.74480000000000002</v>
      </c>
      <c r="M4431" s="234">
        <v>12964</v>
      </c>
      <c r="N4431" s="233">
        <v>0</v>
      </c>
      <c r="O4431" s="233">
        <v>0</v>
      </c>
      <c r="P4431" s="233">
        <v>1.3554600000000001</v>
      </c>
      <c r="Q4431" s="234">
        <v>17471</v>
      </c>
      <c r="R4431" s="233">
        <v>0.66479999999999995</v>
      </c>
      <c r="S4431" s="234">
        <v>34432</v>
      </c>
      <c r="T4431" s="233">
        <v>0</v>
      </c>
      <c r="U4431" s="235">
        <f t="shared" si="483"/>
        <v>1295.3119999999999</v>
      </c>
      <c r="V4431" s="227">
        <f t="shared" si="484"/>
        <v>1105.0447999999999</v>
      </c>
      <c r="W4431" s="227">
        <f t="shared" si="485"/>
        <v>1087.3706666666667</v>
      </c>
      <c r="X4431" s="227">
        <f t="shared" si="488"/>
        <v>1080.3333333333333</v>
      </c>
      <c r="Y4431" s="227">
        <f t="shared" si="486"/>
        <v>989.48580000000004</v>
      </c>
      <c r="Z4431" s="227">
        <f t="shared" si="487"/>
        <v>970.60955555555552</v>
      </c>
      <c r="AA4431" s="227">
        <f t="shared" si="489"/>
        <v>956.44444444444446</v>
      </c>
    </row>
    <row r="4432" spans="2:27" s="219" customFormat="1" ht="13.5" hidden="1">
      <c r="B4432" s="232" t="s">
        <v>1110</v>
      </c>
      <c r="C4432" s="232" t="s">
        <v>1347</v>
      </c>
      <c r="D4432" s="232" t="s">
        <v>970</v>
      </c>
      <c r="E4432" s="232" t="s">
        <v>988</v>
      </c>
      <c r="F4432" s="232">
        <v>32</v>
      </c>
      <c r="G4432" s="232" t="s">
        <v>1317</v>
      </c>
      <c r="H4432" s="233">
        <v>3.5488</v>
      </c>
      <c r="I4432" s="233">
        <v>0</v>
      </c>
      <c r="J4432" s="233">
        <v>3.02752</v>
      </c>
      <c r="K4432" s="234">
        <v>13049</v>
      </c>
      <c r="L4432" s="233">
        <v>1.4896</v>
      </c>
      <c r="M4432" s="234">
        <v>25928</v>
      </c>
      <c r="N4432" s="233">
        <v>0</v>
      </c>
      <c r="O4432" s="233">
        <v>0</v>
      </c>
      <c r="P4432" s="233">
        <v>2.7109100000000002</v>
      </c>
      <c r="Q4432" s="234">
        <v>34942</v>
      </c>
      <c r="R4432" s="233">
        <v>1.3295999999999999</v>
      </c>
      <c r="S4432" s="234">
        <v>68865</v>
      </c>
      <c r="T4432" s="233">
        <v>0</v>
      </c>
      <c r="U4432" s="235">
        <f t="shared" si="483"/>
        <v>2590.6239999999998</v>
      </c>
      <c r="V4432" s="227">
        <f t="shared" si="484"/>
        <v>2210.0895999999998</v>
      </c>
      <c r="W4432" s="227">
        <f t="shared" si="485"/>
        <v>2174.8246666666669</v>
      </c>
      <c r="X4432" s="227">
        <f t="shared" si="488"/>
        <v>2160.6666666666665</v>
      </c>
      <c r="Y4432" s="227">
        <f t="shared" si="486"/>
        <v>1978.9643000000001</v>
      </c>
      <c r="Z4432" s="227">
        <f t="shared" si="487"/>
        <v>1941.219111111111</v>
      </c>
      <c r="AA4432" s="227">
        <f t="shared" si="489"/>
        <v>1912.9166666666667</v>
      </c>
    </row>
    <row r="4433" spans="2:27" s="219" customFormat="1" ht="13.5" hidden="1">
      <c r="B4433" s="232" t="s">
        <v>1110</v>
      </c>
      <c r="C4433" s="232" t="s">
        <v>1348</v>
      </c>
      <c r="D4433" s="232" t="s">
        <v>970</v>
      </c>
      <c r="E4433" s="232" t="s">
        <v>988</v>
      </c>
      <c r="F4433" s="232">
        <v>2</v>
      </c>
      <c r="G4433" s="232" t="s">
        <v>1314</v>
      </c>
      <c r="H4433" s="233">
        <v>0.25559999999999999</v>
      </c>
      <c r="I4433" s="233">
        <v>0</v>
      </c>
      <c r="J4433" s="233">
        <v>0.22302</v>
      </c>
      <c r="K4433" s="234">
        <v>964</v>
      </c>
      <c r="L4433" s="233">
        <v>0.11</v>
      </c>
      <c r="M4433" s="234">
        <v>1917</v>
      </c>
      <c r="N4433" s="233">
        <v>0</v>
      </c>
      <c r="O4433" s="233">
        <v>0</v>
      </c>
      <c r="P4433" s="233">
        <v>0.20322999999999999</v>
      </c>
      <c r="Q4433" s="234">
        <v>2628</v>
      </c>
      <c r="R4433" s="233">
        <v>0.1</v>
      </c>
      <c r="S4433" s="234">
        <v>5192</v>
      </c>
      <c r="T4433" s="233">
        <v>0</v>
      </c>
      <c r="U4433" s="235">
        <f t="shared" si="483"/>
        <v>186.58799999999999</v>
      </c>
      <c r="V4433" s="227">
        <f t="shared" si="484"/>
        <v>162.80459999999999</v>
      </c>
      <c r="W4433" s="227">
        <f t="shared" si="485"/>
        <v>160.63333333333333</v>
      </c>
      <c r="X4433" s="227">
        <f t="shared" si="488"/>
        <v>159.75</v>
      </c>
      <c r="Y4433" s="227">
        <f t="shared" si="486"/>
        <v>148.3579</v>
      </c>
      <c r="Z4433" s="227">
        <f t="shared" si="487"/>
        <v>146</v>
      </c>
      <c r="AA4433" s="227">
        <f t="shared" si="489"/>
        <v>144.22222222222223</v>
      </c>
    </row>
    <row r="4434" spans="2:27" s="219" customFormat="1" ht="13.5" hidden="1">
      <c r="B4434" s="232" t="s">
        <v>1110</v>
      </c>
      <c r="C4434" s="232" t="s">
        <v>1349</v>
      </c>
      <c r="D4434" s="232" t="s">
        <v>970</v>
      </c>
      <c r="E4434" s="232" t="s">
        <v>988</v>
      </c>
      <c r="F4434" s="232">
        <v>128</v>
      </c>
      <c r="G4434" s="232" t="s">
        <v>1345</v>
      </c>
      <c r="H4434" s="233">
        <v>14.1952</v>
      </c>
      <c r="I4434" s="233">
        <v>0</v>
      </c>
      <c r="J4434" s="233">
        <v>12.11008</v>
      </c>
      <c r="K4434" s="234">
        <v>52196</v>
      </c>
      <c r="L4434" s="233">
        <v>5.9584000000000001</v>
      </c>
      <c r="M4434" s="234">
        <v>103714</v>
      </c>
      <c r="N4434" s="233">
        <v>0</v>
      </c>
      <c r="O4434" s="233">
        <v>0</v>
      </c>
      <c r="P4434" s="233">
        <v>10.84365</v>
      </c>
      <c r="Q4434" s="234">
        <v>139768</v>
      </c>
      <c r="R4434" s="233">
        <v>5.3183999999999996</v>
      </c>
      <c r="S4434" s="234">
        <v>275458</v>
      </c>
      <c r="T4434" s="233">
        <v>0</v>
      </c>
      <c r="U4434" s="235">
        <f t="shared" si="483"/>
        <v>10362.495999999999</v>
      </c>
      <c r="V4434" s="227">
        <f t="shared" si="484"/>
        <v>8840.3583999999992</v>
      </c>
      <c r="W4434" s="227">
        <f t="shared" si="485"/>
        <v>8699.2986666666675</v>
      </c>
      <c r="X4434" s="227">
        <f t="shared" si="488"/>
        <v>8642.8333333333339</v>
      </c>
      <c r="Y4434" s="227">
        <f t="shared" si="486"/>
        <v>7915.8645000000006</v>
      </c>
      <c r="Z4434" s="227">
        <f t="shared" si="487"/>
        <v>7764.8764444444441</v>
      </c>
      <c r="AA4434" s="227">
        <f t="shared" si="489"/>
        <v>7651.6111111111113</v>
      </c>
    </row>
    <row r="4435" spans="2:27" s="219" customFormat="1" ht="13.5" hidden="1">
      <c r="B4435" s="232" t="s">
        <v>1110</v>
      </c>
      <c r="C4435" s="232" t="s">
        <v>1350</v>
      </c>
      <c r="D4435" s="232" t="s">
        <v>970</v>
      </c>
      <c r="E4435" s="232" t="s">
        <v>988</v>
      </c>
      <c r="F4435" s="232">
        <v>4</v>
      </c>
      <c r="G4435" s="232" t="s">
        <v>1315</v>
      </c>
      <c r="H4435" s="233">
        <v>0.44359999999999999</v>
      </c>
      <c r="I4435" s="233">
        <v>0</v>
      </c>
      <c r="J4435" s="233">
        <v>0.37844</v>
      </c>
      <c r="K4435" s="234">
        <v>1631</v>
      </c>
      <c r="L4435" s="233">
        <v>0.1862</v>
      </c>
      <c r="M4435" s="234">
        <v>3241</v>
      </c>
      <c r="N4435" s="233">
        <v>0</v>
      </c>
      <c r="O4435" s="233">
        <v>0</v>
      </c>
      <c r="P4435" s="233">
        <v>0.33885999999999999</v>
      </c>
      <c r="Q4435" s="234">
        <v>4368</v>
      </c>
      <c r="R4435" s="233">
        <v>0.16619999999999999</v>
      </c>
      <c r="S4435" s="234">
        <v>8608</v>
      </c>
      <c r="T4435" s="233">
        <v>0</v>
      </c>
      <c r="U4435" s="235">
        <f t="shared" si="483"/>
        <v>323.82799999999997</v>
      </c>
      <c r="V4435" s="227">
        <f t="shared" si="484"/>
        <v>276.26119999999997</v>
      </c>
      <c r="W4435" s="227">
        <f t="shared" si="485"/>
        <v>271.84266666666667</v>
      </c>
      <c r="X4435" s="227">
        <f t="shared" si="488"/>
        <v>270.08333333333331</v>
      </c>
      <c r="Y4435" s="227">
        <f t="shared" si="486"/>
        <v>247.36779999999999</v>
      </c>
      <c r="Z4435" s="227">
        <f t="shared" si="487"/>
        <v>242.65933333333334</v>
      </c>
      <c r="AA4435" s="227">
        <f t="shared" si="489"/>
        <v>239.11111111111111</v>
      </c>
    </row>
    <row r="4436" spans="2:27" s="219" customFormat="1" ht="13.5" hidden="1">
      <c r="B4436" s="232" t="s">
        <v>1110</v>
      </c>
      <c r="C4436" s="232" t="s">
        <v>744</v>
      </c>
      <c r="D4436" s="232" t="s">
        <v>970</v>
      </c>
      <c r="E4436" s="232" t="s">
        <v>988</v>
      </c>
      <c r="F4436" s="232">
        <v>8</v>
      </c>
      <c r="G4436" s="232" t="s">
        <v>1299</v>
      </c>
      <c r="H4436" s="233">
        <v>1.4119999999999999</v>
      </c>
      <c r="I4436" s="233">
        <v>0</v>
      </c>
      <c r="J4436" s="233">
        <v>0</v>
      </c>
      <c r="K4436" s="234">
        <v>0</v>
      </c>
      <c r="L4436" s="233">
        <v>0</v>
      </c>
      <c r="M4436" s="234">
        <v>0</v>
      </c>
      <c r="N4436" s="233">
        <v>0</v>
      </c>
      <c r="O4436" s="233">
        <v>0</v>
      </c>
      <c r="P4436" s="233">
        <v>0</v>
      </c>
      <c r="Q4436" s="234">
        <v>0</v>
      </c>
      <c r="R4436" s="233">
        <v>0</v>
      </c>
      <c r="S4436" s="234">
        <v>0</v>
      </c>
      <c r="T4436" s="233">
        <v>0</v>
      </c>
      <c r="U4436" s="235">
        <f t="shared" si="483"/>
        <v>1030.76</v>
      </c>
      <c r="V4436" s="227">
        <f t="shared" si="484"/>
        <v>0</v>
      </c>
      <c r="W4436" s="227">
        <f t="shared" si="485"/>
        <v>0</v>
      </c>
      <c r="X4436" s="227">
        <f t="shared" si="488"/>
        <v>0</v>
      </c>
      <c r="Y4436" s="227">
        <f t="shared" si="486"/>
        <v>0</v>
      </c>
      <c r="Z4436" s="227">
        <f t="shared" si="487"/>
        <v>0</v>
      </c>
      <c r="AA4436" s="227">
        <f t="shared" si="489"/>
        <v>0</v>
      </c>
    </row>
    <row r="4437" spans="2:27" s="219" customFormat="1" ht="13.5" hidden="1">
      <c r="B4437" s="232" t="s">
        <v>1110</v>
      </c>
      <c r="C4437" s="232" t="s">
        <v>772</v>
      </c>
      <c r="D4437" s="232" t="s">
        <v>970</v>
      </c>
      <c r="E4437" s="232" t="s">
        <v>988</v>
      </c>
      <c r="F4437" s="232">
        <v>8</v>
      </c>
      <c r="G4437" s="232" t="s">
        <v>1351</v>
      </c>
      <c r="H4437" s="233">
        <v>2.5150000000000001</v>
      </c>
      <c r="I4437" s="233">
        <v>0</v>
      </c>
      <c r="J4437" s="233">
        <v>1.7609999999999999</v>
      </c>
      <c r="K4437" s="234">
        <v>6918</v>
      </c>
      <c r="L4437" s="233">
        <v>0.79</v>
      </c>
      <c r="M4437" s="234">
        <v>13650</v>
      </c>
      <c r="N4437" s="233">
        <v>0</v>
      </c>
      <c r="O4437" s="233">
        <v>0</v>
      </c>
      <c r="P4437" s="233">
        <v>0</v>
      </c>
      <c r="Q4437" s="234">
        <v>15411</v>
      </c>
      <c r="R4437" s="233">
        <v>0.58599999999999997</v>
      </c>
      <c r="S4437" s="234">
        <v>29783</v>
      </c>
      <c r="T4437" s="233">
        <v>0</v>
      </c>
      <c r="U4437" s="235">
        <f t="shared" si="483"/>
        <v>1835.95</v>
      </c>
      <c r="V4437" s="227">
        <f t="shared" si="484"/>
        <v>1285.53</v>
      </c>
      <c r="W4437" s="227">
        <f t="shared" si="485"/>
        <v>1153.2</v>
      </c>
      <c r="X4437" s="227">
        <f t="shared" si="488"/>
        <v>1137.5</v>
      </c>
      <c r="Y4437" s="227">
        <f t="shared" si="486"/>
        <v>0</v>
      </c>
      <c r="Z4437" s="227">
        <f t="shared" si="487"/>
        <v>855.86333333333323</v>
      </c>
      <c r="AA4437" s="227">
        <f t="shared" si="489"/>
        <v>827.30555555555554</v>
      </c>
    </row>
    <row r="4438" spans="2:27" s="219" customFormat="1" ht="13.5" hidden="1">
      <c r="B4438" s="232" t="s">
        <v>1110</v>
      </c>
      <c r="C4438" s="232" t="s">
        <v>773</v>
      </c>
      <c r="D4438" s="232" t="s">
        <v>970</v>
      </c>
      <c r="E4438" s="232" t="s">
        <v>988</v>
      </c>
      <c r="F4438" s="232">
        <v>16</v>
      </c>
      <c r="G4438" s="232" t="s">
        <v>1352</v>
      </c>
      <c r="H4438" s="233">
        <v>5.03</v>
      </c>
      <c r="I4438" s="233">
        <v>0</v>
      </c>
      <c r="J4438" s="233">
        <v>3.5190000000000001</v>
      </c>
      <c r="K4438" s="234">
        <v>13827</v>
      </c>
      <c r="L4438" s="233">
        <v>1.5780000000000001</v>
      </c>
      <c r="M4438" s="234">
        <v>27281</v>
      </c>
      <c r="N4438" s="233">
        <v>0</v>
      </c>
      <c r="O4438" s="233">
        <v>0</v>
      </c>
      <c r="P4438" s="233">
        <v>0</v>
      </c>
      <c r="Q4438" s="234">
        <v>30835</v>
      </c>
      <c r="R4438" s="233">
        <v>1.173</v>
      </c>
      <c r="S4438" s="234">
        <v>59591</v>
      </c>
      <c r="T4438" s="233">
        <v>0</v>
      </c>
      <c r="U4438" s="235">
        <f t="shared" si="483"/>
        <v>3671.9</v>
      </c>
      <c r="V4438" s="227">
        <f t="shared" si="484"/>
        <v>2568.87</v>
      </c>
      <c r="W4438" s="227">
        <f t="shared" si="485"/>
        <v>2304.19</v>
      </c>
      <c r="X4438" s="227">
        <f t="shared" si="488"/>
        <v>2273.4166666666665</v>
      </c>
      <c r="Y4438" s="227">
        <f t="shared" si="486"/>
        <v>0</v>
      </c>
      <c r="Z4438" s="227">
        <f t="shared" si="487"/>
        <v>1712.8177777777778</v>
      </c>
      <c r="AA4438" s="227">
        <f t="shared" si="489"/>
        <v>1655.3055555555557</v>
      </c>
    </row>
    <row r="4439" spans="2:27" s="219" customFormat="1" ht="13.5" hidden="1">
      <c r="B4439" s="232" t="s">
        <v>1110</v>
      </c>
      <c r="C4439" s="232" t="s">
        <v>774</v>
      </c>
      <c r="D4439" s="232" t="s">
        <v>970</v>
      </c>
      <c r="E4439" s="232" t="s">
        <v>988</v>
      </c>
      <c r="F4439" s="232">
        <v>32</v>
      </c>
      <c r="G4439" s="232" t="s">
        <v>1353</v>
      </c>
      <c r="H4439" s="233">
        <v>10.06</v>
      </c>
      <c r="I4439" s="233">
        <v>0</v>
      </c>
      <c r="J4439" s="233">
        <v>7.04</v>
      </c>
      <c r="K4439" s="234">
        <v>27663</v>
      </c>
      <c r="L4439" s="233">
        <v>3.1579999999999999</v>
      </c>
      <c r="M4439" s="234">
        <v>54579</v>
      </c>
      <c r="N4439" s="233">
        <v>0</v>
      </c>
      <c r="O4439" s="233">
        <v>0</v>
      </c>
      <c r="P4439" s="233">
        <v>0</v>
      </c>
      <c r="Q4439" s="234">
        <v>61671</v>
      </c>
      <c r="R4439" s="233">
        <v>2.347</v>
      </c>
      <c r="S4439" s="234">
        <v>119183</v>
      </c>
      <c r="T4439" s="233">
        <v>0</v>
      </c>
      <c r="U4439" s="235">
        <f t="shared" si="483"/>
        <v>7343.8</v>
      </c>
      <c r="V4439" s="227">
        <f t="shared" si="484"/>
        <v>5139.2</v>
      </c>
      <c r="W4439" s="227">
        <f t="shared" si="485"/>
        <v>4610.59</v>
      </c>
      <c r="X4439" s="227">
        <f t="shared" si="488"/>
        <v>4548.25</v>
      </c>
      <c r="Y4439" s="227">
        <f t="shared" si="486"/>
        <v>0</v>
      </c>
      <c r="Z4439" s="227">
        <f t="shared" si="487"/>
        <v>3426.3933333333334</v>
      </c>
      <c r="AA4439" s="227">
        <f t="shared" si="489"/>
        <v>3310.6388888888887</v>
      </c>
    </row>
    <row r="4440" spans="2:27" s="219" customFormat="1" ht="13.5" hidden="1">
      <c r="B4440" s="232" t="s">
        <v>1110</v>
      </c>
      <c r="C4440" s="232" t="s">
        <v>775</v>
      </c>
      <c r="D4440" s="232" t="s">
        <v>970</v>
      </c>
      <c r="E4440" s="232" t="s">
        <v>988</v>
      </c>
      <c r="F4440" s="232">
        <v>4</v>
      </c>
      <c r="G4440" s="232" t="s">
        <v>1354</v>
      </c>
      <c r="H4440" s="233">
        <v>1.258</v>
      </c>
      <c r="I4440" s="233">
        <v>0</v>
      </c>
      <c r="J4440" s="233">
        <v>0.88</v>
      </c>
      <c r="K4440" s="234">
        <v>3459</v>
      </c>
      <c r="L4440" s="233">
        <v>0.39500000000000002</v>
      </c>
      <c r="M4440" s="234">
        <v>6825</v>
      </c>
      <c r="N4440" s="233">
        <v>0</v>
      </c>
      <c r="O4440" s="233">
        <v>0</v>
      </c>
      <c r="P4440" s="233">
        <v>0</v>
      </c>
      <c r="Q4440" s="234">
        <v>7712</v>
      </c>
      <c r="R4440" s="233">
        <v>0.29299999999999998</v>
      </c>
      <c r="S4440" s="234">
        <v>14904</v>
      </c>
      <c r="T4440" s="233">
        <v>0</v>
      </c>
      <c r="U4440" s="235">
        <f t="shared" si="483"/>
        <v>918.34</v>
      </c>
      <c r="V4440" s="227">
        <f t="shared" si="484"/>
        <v>642.4</v>
      </c>
      <c r="W4440" s="227">
        <f t="shared" si="485"/>
        <v>576.6</v>
      </c>
      <c r="X4440" s="227">
        <f t="shared" si="488"/>
        <v>568.75</v>
      </c>
      <c r="Y4440" s="227">
        <f t="shared" si="486"/>
        <v>0</v>
      </c>
      <c r="Z4440" s="227">
        <f t="shared" si="487"/>
        <v>428.11222222222221</v>
      </c>
      <c r="AA4440" s="227">
        <f t="shared" si="489"/>
        <v>414</v>
      </c>
    </row>
    <row r="4441" spans="2:27" s="219" customFormat="1" ht="13.5" hidden="1">
      <c r="B4441" s="232" t="s">
        <v>1110</v>
      </c>
      <c r="C4441" s="232" t="s">
        <v>776</v>
      </c>
      <c r="D4441" s="232" t="s">
        <v>970</v>
      </c>
      <c r="E4441" s="232" t="s">
        <v>988</v>
      </c>
      <c r="F4441" s="232">
        <v>64</v>
      </c>
      <c r="G4441" s="232" t="s">
        <v>1355</v>
      </c>
      <c r="H4441" s="233">
        <v>9.9269999999999996</v>
      </c>
      <c r="I4441" s="233">
        <v>0</v>
      </c>
      <c r="J4441" s="233">
        <v>8.0359999999999996</v>
      </c>
      <c r="K4441" s="234">
        <v>34370</v>
      </c>
      <c r="L4441" s="233">
        <v>3.9239999999999999</v>
      </c>
      <c r="M4441" s="234">
        <v>68078</v>
      </c>
      <c r="N4441" s="233">
        <v>0</v>
      </c>
      <c r="O4441" s="233">
        <v>0</v>
      </c>
      <c r="P4441" s="233">
        <v>6.9050000000000002</v>
      </c>
      <c r="Q4441" s="234">
        <v>87972</v>
      </c>
      <c r="R4441" s="233">
        <v>3.3479999999999999</v>
      </c>
      <c r="S4441" s="234">
        <v>171807</v>
      </c>
      <c r="T4441" s="233">
        <v>0</v>
      </c>
      <c r="U4441" s="235">
        <f t="shared" si="483"/>
        <v>7246.71</v>
      </c>
      <c r="V4441" s="227">
        <f t="shared" si="484"/>
        <v>5866.28</v>
      </c>
      <c r="W4441" s="227">
        <f t="shared" si="485"/>
        <v>5728.6866666666665</v>
      </c>
      <c r="X4441" s="227">
        <f t="shared" si="488"/>
        <v>5673.166666666667</v>
      </c>
      <c r="Y4441" s="227">
        <f t="shared" si="486"/>
        <v>5040.6500000000005</v>
      </c>
      <c r="Z4441" s="227">
        <f t="shared" si="487"/>
        <v>4887.7066666666669</v>
      </c>
      <c r="AA4441" s="227">
        <f t="shared" si="489"/>
        <v>4772.416666666667</v>
      </c>
    </row>
    <row r="4442" spans="2:27" s="219" customFormat="1" ht="13.5" hidden="1">
      <c r="B4442" s="232" t="s">
        <v>1110</v>
      </c>
      <c r="C4442" s="232" t="s">
        <v>777</v>
      </c>
      <c r="D4442" s="232" t="s">
        <v>970</v>
      </c>
      <c r="E4442" s="232" t="s">
        <v>988</v>
      </c>
      <c r="F4442" s="232">
        <v>8</v>
      </c>
      <c r="G4442" s="232" t="s">
        <v>1351</v>
      </c>
      <c r="H4442" s="233">
        <v>1.2410000000000001</v>
      </c>
      <c r="I4442" s="233">
        <v>0</v>
      </c>
      <c r="J4442" s="233">
        <v>1.0049999999999999</v>
      </c>
      <c r="K4442" s="234">
        <v>4297</v>
      </c>
      <c r="L4442" s="233">
        <v>0.49099999999999999</v>
      </c>
      <c r="M4442" s="234">
        <v>8511</v>
      </c>
      <c r="N4442" s="233">
        <v>0</v>
      </c>
      <c r="O4442" s="233">
        <v>0</v>
      </c>
      <c r="P4442" s="233">
        <v>0.86299999999999999</v>
      </c>
      <c r="Q4442" s="234">
        <v>10998</v>
      </c>
      <c r="R4442" s="233">
        <v>0.41899999999999998</v>
      </c>
      <c r="S4442" s="234">
        <v>21479</v>
      </c>
      <c r="T4442" s="233">
        <v>0</v>
      </c>
      <c r="U4442" s="235">
        <f t="shared" si="483"/>
        <v>905.93000000000006</v>
      </c>
      <c r="V4442" s="227">
        <f t="shared" si="484"/>
        <v>733.65</v>
      </c>
      <c r="W4442" s="227">
        <f t="shared" si="485"/>
        <v>716.51333333333332</v>
      </c>
      <c r="X4442" s="227">
        <f t="shared" si="488"/>
        <v>709.25</v>
      </c>
      <c r="Y4442" s="227">
        <f t="shared" si="486"/>
        <v>629.99</v>
      </c>
      <c r="Z4442" s="227">
        <f t="shared" si="487"/>
        <v>611.37</v>
      </c>
      <c r="AA4442" s="227">
        <f t="shared" si="489"/>
        <v>596.63888888888891</v>
      </c>
    </row>
    <row r="4443" spans="2:27" s="219" customFormat="1" ht="13.5" hidden="1">
      <c r="B4443" s="232" t="s">
        <v>1110</v>
      </c>
      <c r="C4443" s="232" t="s">
        <v>778</v>
      </c>
      <c r="D4443" s="232" t="s">
        <v>970</v>
      </c>
      <c r="E4443" s="232" t="s">
        <v>988</v>
      </c>
      <c r="F4443" s="232">
        <v>16</v>
      </c>
      <c r="G4443" s="232" t="s">
        <v>1352</v>
      </c>
      <c r="H4443" s="233">
        <v>2.4820000000000002</v>
      </c>
      <c r="I4443" s="233">
        <v>0</v>
      </c>
      <c r="J4443" s="233">
        <v>2.0089999999999999</v>
      </c>
      <c r="K4443" s="234">
        <v>8594</v>
      </c>
      <c r="L4443" s="233">
        <v>0.98099999999999998</v>
      </c>
      <c r="M4443" s="234">
        <v>17022</v>
      </c>
      <c r="N4443" s="233">
        <v>0</v>
      </c>
      <c r="O4443" s="233">
        <v>0</v>
      </c>
      <c r="P4443" s="233">
        <v>1.726</v>
      </c>
      <c r="Q4443" s="234">
        <v>21996</v>
      </c>
      <c r="R4443" s="233">
        <v>0.83699999999999997</v>
      </c>
      <c r="S4443" s="234">
        <v>42958</v>
      </c>
      <c r="T4443" s="233">
        <v>0</v>
      </c>
      <c r="U4443" s="235">
        <f t="shared" si="483"/>
        <v>1811.8600000000001</v>
      </c>
      <c r="V4443" s="227">
        <f t="shared" si="484"/>
        <v>1466.57</v>
      </c>
      <c r="W4443" s="227">
        <f t="shared" si="485"/>
        <v>1432.2966666666666</v>
      </c>
      <c r="X4443" s="227">
        <f t="shared" si="488"/>
        <v>1418.5</v>
      </c>
      <c r="Y4443" s="227">
        <f t="shared" si="486"/>
        <v>1259.98</v>
      </c>
      <c r="Z4443" s="227">
        <f t="shared" si="487"/>
        <v>1222.01</v>
      </c>
      <c r="AA4443" s="227">
        <f t="shared" si="489"/>
        <v>1193.2777777777778</v>
      </c>
    </row>
    <row r="4444" spans="2:27" s="219" customFormat="1" ht="13.5" hidden="1">
      <c r="B4444" s="232" t="s">
        <v>1110</v>
      </c>
      <c r="C4444" s="232" t="s">
        <v>779</v>
      </c>
      <c r="D4444" s="232" t="s">
        <v>970</v>
      </c>
      <c r="E4444" s="232" t="s">
        <v>988</v>
      </c>
      <c r="F4444" s="232">
        <v>32</v>
      </c>
      <c r="G4444" s="232" t="s">
        <v>1353</v>
      </c>
      <c r="H4444" s="233">
        <v>4.9640000000000004</v>
      </c>
      <c r="I4444" s="233">
        <v>0</v>
      </c>
      <c r="J4444" s="233">
        <v>4.0179999999999998</v>
      </c>
      <c r="K4444" s="234">
        <v>17187</v>
      </c>
      <c r="L4444" s="233">
        <v>1.962</v>
      </c>
      <c r="M4444" s="234">
        <v>34043</v>
      </c>
      <c r="N4444" s="233">
        <v>0</v>
      </c>
      <c r="O4444" s="233">
        <v>0</v>
      </c>
      <c r="P4444" s="233">
        <v>3.4529999999999998</v>
      </c>
      <c r="Q4444" s="234">
        <v>43993</v>
      </c>
      <c r="R4444" s="233">
        <v>1.6739999999999999</v>
      </c>
      <c r="S4444" s="234">
        <v>85917</v>
      </c>
      <c r="T4444" s="233">
        <v>0</v>
      </c>
      <c r="U4444" s="235">
        <f t="shared" si="483"/>
        <v>3623.7200000000003</v>
      </c>
      <c r="V4444" s="227">
        <f t="shared" si="484"/>
        <v>2933.14</v>
      </c>
      <c r="W4444" s="227">
        <f t="shared" si="485"/>
        <v>2864.51</v>
      </c>
      <c r="X4444" s="227">
        <f t="shared" si="488"/>
        <v>2836.9166666666665</v>
      </c>
      <c r="Y4444" s="227">
        <f t="shared" si="486"/>
        <v>2520.69</v>
      </c>
      <c r="Z4444" s="227">
        <f t="shared" si="487"/>
        <v>2444.0477777777778</v>
      </c>
      <c r="AA4444" s="227">
        <f t="shared" si="489"/>
        <v>2386.5833333333335</v>
      </c>
    </row>
    <row r="4445" spans="2:27" s="219" customFormat="1" ht="13.5" hidden="1">
      <c r="B4445" s="232" t="s">
        <v>1110</v>
      </c>
      <c r="C4445" s="232" t="s">
        <v>780</v>
      </c>
      <c r="D4445" s="232" t="s">
        <v>970</v>
      </c>
      <c r="E4445" s="232" t="s">
        <v>988</v>
      </c>
      <c r="F4445" s="232">
        <v>2</v>
      </c>
      <c r="G4445" s="232" t="s">
        <v>1363</v>
      </c>
      <c r="H4445" s="233">
        <v>0.34599999999999997</v>
      </c>
      <c r="I4445" s="233">
        <v>0</v>
      </c>
      <c r="J4445" s="233">
        <v>0.28699999999999998</v>
      </c>
      <c r="K4445" s="234">
        <v>1231</v>
      </c>
      <c r="L4445" s="233">
        <v>0.14099999999999999</v>
      </c>
      <c r="M4445" s="234">
        <v>2441</v>
      </c>
      <c r="N4445" s="233">
        <v>0</v>
      </c>
      <c r="O4445" s="233">
        <v>0</v>
      </c>
      <c r="P4445" s="233">
        <v>0.252</v>
      </c>
      <c r="Q4445" s="234">
        <v>3219</v>
      </c>
      <c r="R4445" s="233">
        <v>0.123</v>
      </c>
      <c r="S4445" s="234">
        <v>6309</v>
      </c>
      <c r="T4445" s="233">
        <v>0</v>
      </c>
      <c r="U4445" s="235">
        <f t="shared" si="483"/>
        <v>252.57999999999998</v>
      </c>
      <c r="V4445" s="227">
        <f t="shared" si="484"/>
        <v>209.51</v>
      </c>
      <c r="W4445" s="227">
        <f t="shared" si="485"/>
        <v>205.51333333333332</v>
      </c>
      <c r="X4445" s="227">
        <f t="shared" si="488"/>
        <v>203.41666666666666</v>
      </c>
      <c r="Y4445" s="227">
        <f t="shared" si="486"/>
        <v>183.96</v>
      </c>
      <c r="Z4445" s="227">
        <f t="shared" si="487"/>
        <v>179.20666666666665</v>
      </c>
      <c r="AA4445" s="227">
        <f t="shared" si="489"/>
        <v>175.25</v>
      </c>
    </row>
    <row r="4446" spans="2:27" s="219" customFormat="1" ht="13.5" hidden="1">
      <c r="B4446" s="232" t="s">
        <v>1110</v>
      </c>
      <c r="C4446" s="232" t="s">
        <v>1044</v>
      </c>
      <c r="D4446" s="232" t="s">
        <v>970</v>
      </c>
      <c r="E4446" s="232" t="s">
        <v>988</v>
      </c>
      <c r="F4446" s="232">
        <v>72</v>
      </c>
      <c r="G4446" s="232" t="s">
        <v>1364</v>
      </c>
      <c r="H4446" s="233">
        <v>9.9269999999999996</v>
      </c>
      <c r="I4446" s="233">
        <v>0</v>
      </c>
      <c r="J4446" s="233">
        <v>8.0359999999999996</v>
      </c>
      <c r="K4446" s="234">
        <v>34370</v>
      </c>
      <c r="L4446" s="233">
        <v>3.9239999999999999</v>
      </c>
      <c r="M4446" s="234">
        <v>68078</v>
      </c>
      <c r="N4446" s="233">
        <v>0</v>
      </c>
      <c r="O4446" s="233">
        <v>0</v>
      </c>
      <c r="P4446" s="233">
        <v>6.9050000000000002</v>
      </c>
      <c r="Q4446" s="234">
        <v>87972</v>
      </c>
      <c r="R4446" s="233">
        <v>3.3479999999999999</v>
      </c>
      <c r="S4446" s="234">
        <v>171807</v>
      </c>
      <c r="T4446" s="233">
        <v>0</v>
      </c>
      <c r="U4446" s="235">
        <f t="shared" si="483"/>
        <v>7246.71</v>
      </c>
      <c r="V4446" s="227">
        <f t="shared" si="484"/>
        <v>5866.28</v>
      </c>
      <c r="W4446" s="227">
        <f t="shared" si="485"/>
        <v>5728.6866666666665</v>
      </c>
      <c r="X4446" s="227">
        <f t="shared" si="488"/>
        <v>5673.166666666667</v>
      </c>
      <c r="Y4446" s="227">
        <f t="shared" si="486"/>
        <v>5040.6500000000005</v>
      </c>
      <c r="Z4446" s="227">
        <f t="shared" si="487"/>
        <v>4887.7066666666669</v>
      </c>
      <c r="AA4446" s="227">
        <f t="shared" si="489"/>
        <v>4772.416666666667</v>
      </c>
    </row>
    <row r="4447" spans="2:27" s="219" customFormat="1" ht="13.5" hidden="1">
      <c r="B4447" s="232" t="s">
        <v>1110</v>
      </c>
      <c r="C4447" s="232" t="s">
        <v>781</v>
      </c>
      <c r="D4447" s="232" t="s">
        <v>970</v>
      </c>
      <c r="E4447" s="232" t="s">
        <v>988</v>
      </c>
      <c r="F4447" s="232">
        <v>4</v>
      </c>
      <c r="G4447" s="232" t="s">
        <v>1354</v>
      </c>
      <c r="H4447" s="233">
        <v>0.621</v>
      </c>
      <c r="I4447" s="233">
        <v>0</v>
      </c>
      <c r="J4447" s="233">
        <v>0.503</v>
      </c>
      <c r="K4447" s="234">
        <v>2151</v>
      </c>
      <c r="L4447" s="233">
        <v>0.246</v>
      </c>
      <c r="M4447" s="234">
        <v>4260</v>
      </c>
      <c r="N4447" s="233">
        <v>0</v>
      </c>
      <c r="O4447" s="233">
        <v>0</v>
      </c>
      <c r="P4447" s="233">
        <v>0.432</v>
      </c>
      <c r="Q4447" s="234">
        <v>5506</v>
      </c>
      <c r="R4447" s="233">
        <v>0.21</v>
      </c>
      <c r="S4447" s="234">
        <v>10753</v>
      </c>
      <c r="T4447" s="233">
        <v>0</v>
      </c>
      <c r="U4447" s="235">
        <f t="shared" si="483"/>
        <v>453.33</v>
      </c>
      <c r="V4447" s="227">
        <f t="shared" si="484"/>
        <v>367.19</v>
      </c>
      <c r="W4447" s="227">
        <f t="shared" si="485"/>
        <v>358.83</v>
      </c>
      <c r="X4447" s="227">
        <f t="shared" si="488"/>
        <v>355</v>
      </c>
      <c r="Y4447" s="227">
        <f t="shared" si="486"/>
        <v>315.36</v>
      </c>
      <c r="Z4447" s="227">
        <f t="shared" si="487"/>
        <v>306.24444444444441</v>
      </c>
      <c r="AA4447" s="227">
        <f t="shared" si="489"/>
        <v>298.69444444444446</v>
      </c>
    </row>
    <row r="4448" spans="2:27" s="219" customFormat="1" ht="13.5" hidden="1">
      <c r="B4448" s="232" t="s">
        <v>1110</v>
      </c>
      <c r="C4448" s="232" t="s">
        <v>782</v>
      </c>
      <c r="D4448" s="232" t="s">
        <v>970</v>
      </c>
      <c r="E4448" s="232" t="s">
        <v>988</v>
      </c>
      <c r="F4448" s="232">
        <v>48</v>
      </c>
      <c r="G4448" s="232" t="s">
        <v>1356</v>
      </c>
      <c r="H4448" s="233">
        <v>9.4030000000000005</v>
      </c>
      <c r="I4448" s="233">
        <v>0</v>
      </c>
      <c r="J4448" s="233">
        <v>7.3769999999999998</v>
      </c>
      <c r="K4448" s="234">
        <v>31403</v>
      </c>
      <c r="L4448" s="233">
        <v>3.585</v>
      </c>
      <c r="M4448" s="234">
        <v>62079</v>
      </c>
      <c r="N4448" s="233">
        <v>0</v>
      </c>
      <c r="O4448" s="233">
        <v>0</v>
      </c>
      <c r="P4448" s="233">
        <v>5.7949999999999999</v>
      </c>
      <c r="Q4448" s="234">
        <v>73443</v>
      </c>
      <c r="R4448" s="233">
        <v>2.7949999999999999</v>
      </c>
      <c r="S4448" s="234">
        <v>142834</v>
      </c>
      <c r="T4448" s="233">
        <v>0</v>
      </c>
      <c r="U4448" s="235">
        <f t="shared" si="483"/>
        <v>6864.1900000000005</v>
      </c>
      <c r="V4448" s="227">
        <f t="shared" si="484"/>
        <v>5385.21</v>
      </c>
      <c r="W4448" s="227">
        <f t="shared" si="485"/>
        <v>5233.9666666666672</v>
      </c>
      <c r="X4448" s="227">
        <f t="shared" si="488"/>
        <v>5173.25</v>
      </c>
      <c r="Y4448" s="227">
        <f t="shared" si="486"/>
        <v>4230.3500000000004</v>
      </c>
      <c r="Z4448" s="227">
        <f t="shared" si="487"/>
        <v>4080.4333333333334</v>
      </c>
      <c r="AA4448" s="227">
        <f t="shared" si="489"/>
        <v>3967.6111111111113</v>
      </c>
    </row>
    <row r="4449" spans="2:27" s="219" customFormat="1" ht="13.5" hidden="1">
      <c r="B4449" s="232" t="s">
        <v>1110</v>
      </c>
      <c r="C4449" s="232" t="s">
        <v>783</v>
      </c>
      <c r="D4449" s="232" t="s">
        <v>970</v>
      </c>
      <c r="E4449" s="232" t="s">
        <v>988</v>
      </c>
      <c r="F4449" s="232">
        <v>96</v>
      </c>
      <c r="G4449" s="232" t="s">
        <v>1365</v>
      </c>
      <c r="H4449" s="233">
        <v>18.806000000000001</v>
      </c>
      <c r="I4449" s="233">
        <v>0</v>
      </c>
      <c r="J4449" s="233">
        <v>14.754</v>
      </c>
      <c r="K4449" s="234">
        <v>62807</v>
      </c>
      <c r="L4449" s="233">
        <v>7.17</v>
      </c>
      <c r="M4449" s="234">
        <v>124159</v>
      </c>
      <c r="N4449" s="233">
        <v>0</v>
      </c>
      <c r="O4449" s="233">
        <v>0</v>
      </c>
      <c r="P4449" s="233">
        <v>11.59</v>
      </c>
      <c r="Q4449" s="234">
        <v>146886</v>
      </c>
      <c r="R4449" s="233">
        <v>5.5890000000000004</v>
      </c>
      <c r="S4449" s="234">
        <v>285667</v>
      </c>
      <c r="T4449" s="233">
        <v>0</v>
      </c>
      <c r="U4449" s="235">
        <f t="shared" si="483"/>
        <v>13728.380000000001</v>
      </c>
      <c r="V4449" s="227">
        <f t="shared" si="484"/>
        <v>10770.42</v>
      </c>
      <c r="W4449" s="227">
        <f t="shared" si="485"/>
        <v>10468.016666666666</v>
      </c>
      <c r="X4449" s="227">
        <f t="shared" si="488"/>
        <v>10346.583333333334</v>
      </c>
      <c r="Y4449" s="227">
        <f t="shared" si="486"/>
        <v>8460.7000000000007</v>
      </c>
      <c r="Z4449" s="227">
        <f t="shared" si="487"/>
        <v>8160.1366666666672</v>
      </c>
      <c r="AA4449" s="227">
        <f t="shared" si="489"/>
        <v>7935.1944444444443</v>
      </c>
    </row>
    <row r="4450" spans="2:27" s="219" customFormat="1" ht="13.5" hidden="1">
      <c r="B4450" s="232" t="s">
        <v>1110</v>
      </c>
      <c r="C4450" s="232" t="s">
        <v>784</v>
      </c>
      <c r="D4450" s="232" t="s">
        <v>970</v>
      </c>
      <c r="E4450" s="232" t="s">
        <v>988</v>
      </c>
      <c r="F4450" s="232">
        <v>8</v>
      </c>
      <c r="G4450" s="232" t="s">
        <v>1317</v>
      </c>
      <c r="H4450" s="233">
        <v>1.5669999999999999</v>
      </c>
      <c r="I4450" s="233">
        <v>0</v>
      </c>
      <c r="J4450" s="233">
        <v>1.23</v>
      </c>
      <c r="K4450" s="234">
        <v>5234</v>
      </c>
      <c r="L4450" s="233">
        <v>0.59699999999999998</v>
      </c>
      <c r="M4450" s="234">
        <v>10347</v>
      </c>
      <c r="N4450" s="233">
        <v>0</v>
      </c>
      <c r="O4450" s="233">
        <v>0</v>
      </c>
      <c r="P4450" s="233">
        <v>0.96599999999999997</v>
      </c>
      <c r="Q4450" s="234">
        <v>12241</v>
      </c>
      <c r="R4450" s="233">
        <v>0.46600000000000003</v>
      </c>
      <c r="S4450" s="234">
        <v>23806</v>
      </c>
      <c r="T4450" s="233">
        <v>0</v>
      </c>
      <c r="U4450" s="235">
        <f t="shared" si="483"/>
        <v>1143.9099999999999</v>
      </c>
      <c r="V4450" s="227">
        <f t="shared" si="484"/>
        <v>897.9</v>
      </c>
      <c r="W4450" s="227">
        <f t="shared" si="485"/>
        <v>871.97666666666669</v>
      </c>
      <c r="X4450" s="227">
        <f t="shared" si="488"/>
        <v>862.25</v>
      </c>
      <c r="Y4450" s="227">
        <f t="shared" si="486"/>
        <v>705.18</v>
      </c>
      <c r="Z4450" s="227">
        <f t="shared" si="487"/>
        <v>680.20777777777778</v>
      </c>
      <c r="AA4450" s="227">
        <f t="shared" si="489"/>
        <v>661.27777777777783</v>
      </c>
    </row>
    <row r="4451" spans="2:27" s="219" customFormat="1" ht="13.5" hidden="1">
      <c r="B4451" s="232" t="s">
        <v>1110</v>
      </c>
      <c r="C4451" s="232" t="s">
        <v>785</v>
      </c>
      <c r="D4451" s="232" t="s">
        <v>970</v>
      </c>
      <c r="E4451" s="232" t="s">
        <v>988</v>
      </c>
      <c r="F4451" s="232">
        <v>12</v>
      </c>
      <c r="G4451" s="232" t="s">
        <v>1308</v>
      </c>
      <c r="H4451" s="233">
        <v>2.351</v>
      </c>
      <c r="I4451" s="233">
        <v>0</v>
      </c>
      <c r="J4451" s="233">
        <v>1.8440000000000001</v>
      </c>
      <c r="K4451" s="234">
        <v>7851</v>
      </c>
      <c r="L4451" s="233">
        <v>0.89600000000000002</v>
      </c>
      <c r="M4451" s="234">
        <v>15520</v>
      </c>
      <c r="N4451" s="233">
        <v>0</v>
      </c>
      <c r="O4451" s="233">
        <v>0</v>
      </c>
      <c r="P4451" s="233">
        <v>1.4490000000000001</v>
      </c>
      <c r="Q4451" s="234">
        <v>18361</v>
      </c>
      <c r="R4451" s="233">
        <v>0.69899999999999995</v>
      </c>
      <c r="S4451" s="234">
        <v>35708</v>
      </c>
      <c r="T4451" s="233">
        <v>0</v>
      </c>
      <c r="U4451" s="235">
        <f t="shared" si="483"/>
        <v>1716.23</v>
      </c>
      <c r="V4451" s="227">
        <f t="shared" si="484"/>
        <v>1346.1200000000001</v>
      </c>
      <c r="W4451" s="227">
        <f t="shared" si="485"/>
        <v>1308.33</v>
      </c>
      <c r="X4451" s="227">
        <f t="shared" si="488"/>
        <v>1293.3333333333333</v>
      </c>
      <c r="Y4451" s="227">
        <f t="shared" si="486"/>
        <v>1057.77</v>
      </c>
      <c r="Z4451" s="227">
        <f t="shared" si="487"/>
        <v>1020.2977777777778</v>
      </c>
      <c r="AA4451" s="227">
        <f t="shared" si="489"/>
        <v>991.88888888888891</v>
      </c>
    </row>
    <row r="4452" spans="2:27" s="219" customFormat="1" ht="13.5" hidden="1">
      <c r="B4452" s="232" t="s">
        <v>1110</v>
      </c>
      <c r="C4452" s="232" t="s">
        <v>786</v>
      </c>
      <c r="D4452" s="232" t="s">
        <v>970</v>
      </c>
      <c r="E4452" s="232" t="s">
        <v>988</v>
      </c>
      <c r="F4452" s="232">
        <v>24</v>
      </c>
      <c r="G4452" s="232" t="s">
        <v>1310</v>
      </c>
      <c r="H4452" s="233">
        <v>4.702</v>
      </c>
      <c r="I4452" s="233">
        <v>0</v>
      </c>
      <c r="J4452" s="233">
        <v>3.6890000000000001</v>
      </c>
      <c r="K4452" s="234">
        <v>15702</v>
      </c>
      <c r="L4452" s="233">
        <v>1.792</v>
      </c>
      <c r="M4452" s="234">
        <v>31040</v>
      </c>
      <c r="N4452" s="233">
        <v>0</v>
      </c>
      <c r="O4452" s="233">
        <v>0</v>
      </c>
      <c r="P4452" s="233">
        <v>2.8969999999999998</v>
      </c>
      <c r="Q4452" s="234">
        <v>36722</v>
      </c>
      <c r="R4452" s="233">
        <v>1.397</v>
      </c>
      <c r="S4452" s="234">
        <v>71417</v>
      </c>
      <c r="T4452" s="233">
        <v>0</v>
      </c>
      <c r="U4452" s="235">
        <f t="shared" si="483"/>
        <v>3432.46</v>
      </c>
      <c r="V4452" s="227">
        <f t="shared" si="484"/>
        <v>2692.9700000000003</v>
      </c>
      <c r="W4452" s="227">
        <f t="shared" si="485"/>
        <v>2616.66</v>
      </c>
      <c r="X4452" s="227">
        <f t="shared" si="488"/>
        <v>2586.6666666666665</v>
      </c>
      <c r="Y4452" s="227">
        <f t="shared" si="486"/>
        <v>2114.81</v>
      </c>
      <c r="Z4452" s="227">
        <f t="shared" si="487"/>
        <v>2039.8655555555556</v>
      </c>
      <c r="AA4452" s="227">
        <f t="shared" si="489"/>
        <v>1983.8055555555557</v>
      </c>
    </row>
    <row r="4453" spans="2:27" s="219" customFormat="1" ht="13.5" hidden="1">
      <c r="B4453" s="232" t="s">
        <v>1110</v>
      </c>
      <c r="C4453" s="232" t="s">
        <v>787</v>
      </c>
      <c r="D4453" s="232" t="s">
        <v>970</v>
      </c>
      <c r="E4453" s="232" t="s">
        <v>988</v>
      </c>
      <c r="F4453" s="232">
        <v>2</v>
      </c>
      <c r="G4453" s="232" t="s">
        <v>1311</v>
      </c>
      <c r="H4453" s="233">
        <v>0.42599999999999999</v>
      </c>
      <c r="I4453" s="233">
        <v>0</v>
      </c>
      <c r="J4453" s="233">
        <v>0.34100000000000003</v>
      </c>
      <c r="K4453" s="234">
        <v>1457</v>
      </c>
      <c r="L4453" s="233">
        <v>0.16600000000000001</v>
      </c>
      <c r="M4453" s="234">
        <v>2883</v>
      </c>
      <c r="N4453" s="233">
        <v>0</v>
      </c>
      <c r="O4453" s="233">
        <v>0</v>
      </c>
      <c r="P4453" s="233">
        <v>0.27500000000000002</v>
      </c>
      <c r="Q4453" s="234">
        <v>3504</v>
      </c>
      <c r="R4453" s="233">
        <v>0.13300000000000001</v>
      </c>
      <c r="S4453" s="234">
        <v>6840</v>
      </c>
      <c r="T4453" s="233">
        <v>0</v>
      </c>
      <c r="U4453" s="235">
        <f t="shared" si="483"/>
        <v>310.98</v>
      </c>
      <c r="V4453" s="227">
        <f t="shared" si="484"/>
        <v>248.93</v>
      </c>
      <c r="W4453" s="227">
        <f t="shared" si="485"/>
        <v>242.59666666666669</v>
      </c>
      <c r="X4453" s="227">
        <f t="shared" si="488"/>
        <v>240.25</v>
      </c>
      <c r="Y4453" s="227">
        <f t="shared" si="486"/>
        <v>200.75000000000003</v>
      </c>
      <c r="Z4453" s="227">
        <f t="shared" si="487"/>
        <v>194.42333333333335</v>
      </c>
      <c r="AA4453" s="227">
        <f t="shared" si="489"/>
        <v>190</v>
      </c>
    </row>
    <row r="4454" spans="2:27" s="219" customFormat="1" ht="13.5" hidden="1">
      <c r="B4454" s="232" t="s">
        <v>1110</v>
      </c>
      <c r="C4454" s="232" t="s">
        <v>788</v>
      </c>
      <c r="D4454" s="232" t="s">
        <v>970</v>
      </c>
      <c r="E4454" s="232" t="s">
        <v>988</v>
      </c>
      <c r="F4454" s="232">
        <v>96</v>
      </c>
      <c r="G4454" s="232" t="s">
        <v>1365</v>
      </c>
      <c r="H4454" s="233">
        <v>18.806000000000001</v>
      </c>
      <c r="I4454" s="233">
        <v>0</v>
      </c>
      <c r="J4454" s="233">
        <v>14.754</v>
      </c>
      <c r="K4454" s="234">
        <v>62807</v>
      </c>
      <c r="L4454" s="233">
        <v>7.17</v>
      </c>
      <c r="M4454" s="234">
        <v>124159</v>
      </c>
      <c r="N4454" s="233">
        <v>0</v>
      </c>
      <c r="O4454" s="233">
        <v>0</v>
      </c>
      <c r="P4454" s="233">
        <v>11.59</v>
      </c>
      <c r="Q4454" s="234">
        <v>146886</v>
      </c>
      <c r="R4454" s="233">
        <v>5.5890000000000004</v>
      </c>
      <c r="S4454" s="234">
        <v>285667</v>
      </c>
      <c r="T4454" s="233">
        <v>0</v>
      </c>
      <c r="U4454" s="235">
        <f t="shared" si="483"/>
        <v>13728.380000000001</v>
      </c>
      <c r="V4454" s="227">
        <f t="shared" si="484"/>
        <v>10770.42</v>
      </c>
      <c r="W4454" s="227">
        <f t="shared" si="485"/>
        <v>10468.016666666666</v>
      </c>
      <c r="X4454" s="227">
        <f t="shared" si="488"/>
        <v>10346.583333333334</v>
      </c>
      <c r="Y4454" s="227">
        <f t="shared" si="486"/>
        <v>8460.7000000000007</v>
      </c>
      <c r="Z4454" s="227">
        <f t="shared" si="487"/>
        <v>8160.1366666666672</v>
      </c>
      <c r="AA4454" s="227">
        <f t="shared" si="489"/>
        <v>7935.1944444444443</v>
      </c>
    </row>
    <row r="4455" spans="2:27" s="219" customFormat="1" ht="13.5" hidden="1">
      <c r="B4455" s="232" t="s">
        <v>1110</v>
      </c>
      <c r="C4455" s="232" t="s">
        <v>789</v>
      </c>
      <c r="D4455" s="232" t="s">
        <v>970</v>
      </c>
      <c r="E4455" s="232" t="s">
        <v>988</v>
      </c>
      <c r="F4455" s="232">
        <v>4</v>
      </c>
      <c r="G4455" s="232" t="s">
        <v>1312</v>
      </c>
      <c r="H4455" s="233">
        <v>0.78400000000000003</v>
      </c>
      <c r="I4455" s="233">
        <v>0</v>
      </c>
      <c r="J4455" s="233">
        <v>0.61499999999999999</v>
      </c>
      <c r="K4455" s="234">
        <v>2617</v>
      </c>
      <c r="L4455" s="233">
        <v>0.29899999999999999</v>
      </c>
      <c r="M4455" s="234">
        <v>5173</v>
      </c>
      <c r="N4455" s="233">
        <v>0</v>
      </c>
      <c r="O4455" s="233">
        <v>0</v>
      </c>
      <c r="P4455" s="233">
        <v>0.48299999999999998</v>
      </c>
      <c r="Q4455" s="234">
        <v>6120</v>
      </c>
      <c r="R4455" s="233">
        <v>0.23300000000000001</v>
      </c>
      <c r="S4455" s="234">
        <v>11903</v>
      </c>
      <c r="T4455" s="233">
        <v>0</v>
      </c>
      <c r="U4455" s="235">
        <f t="shared" si="483"/>
        <v>572.32000000000005</v>
      </c>
      <c r="V4455" s="227">
        <f t="shared" si="484"/>
        <v>448.95</v>
      </c>
      <c r="W4455" s="227">
        <f t="shared" si="485"/>
        <v>436.35333333333335</v>
      </c>
      <c r="X4455" s="227">
        <f t="shared" si="488"/>
        <v>431.08333333333331</v>
      </c>
      <c r="Y4455" s="227">
        <f t="shared" si="486"/>
        <v>352.59</v>
      </c>
      <c r="Z4455" s="227">
        <f t="shared" si="487"/>
        <v>340.09000000000003</v>
      </c>
      <c r="AA4455" s="227">
        <f t="shared" si="489"/>
        <v>330.63888888888891</v>
      </c>
    </row>
    <row r="4456" spans="2:27" s="219" customFormat="1" ht="13.5" hidden="1">
      <c r="B4456" s="232" t="s">
        <v>1110</v>
      </c>
      <c r="C4456" s="232" t="s">
        <v>1366</v>
      </c>
      <c r="D4456" s="232" t="s">
        <v>970</v>
      </c>
      <c r="E4456" s="232" t="s">
        <v>988</v>
      </c>
      <c r="F4456" s="232">
        <v>64</v>
      </c>
      <c r="G4456" s="232" t="s">
        <v>1364</v>
      </c>
      <c r="H4456" s="233">
        <v>10.467000000000001</v>
      </c>
      <c r="I4456" s="233">
        <v>0</v>
      </c>
      <c r="J4456" s="233">
        <v>8.1890000000000001</v>
      </c>
      <c r="K4456" s="234">
        <v>34998</v>
      </c>
      <c r="L4456" s="233">
        <v>3.9950000000000001</v>
      </c>
      <c r="M4456" s="234">
        <v>69301</v>
      </c>
      <c r="N4456" s="233">
        <v>0</v>
      </c>
      <c r="O4456" s="233">
        <v>0</v>
      </c>
      <c r="P4456" s="233">
        <v>7.0010000000000003</v>
      </c>
      <c r="Q4456" s="234">
        <v>89100</v>
      </c>
      <c r="R4456" s="233">
        <v>3.39</v>
      </c>
      <c r="S4456" s="234">
        <v>173855</v>
      </c>
      <c r="T4456" s="233">
        <v>0</v>
      </c>
      <c r="U4456" s="235">
        <f t="shared" si="483"/>
        <v>7640.9100000000008</v>
      </c>
      <c r="V4456" s="227">
        <f t="shared" si="484"/>
        <v>5977.97</v>
      </c>
      <c r="W4456" s="227">
        <f t="shared" si="485"/>
        <v>5832.85</v>
      </c>
      <c r="X4456" s="227">
        <f t="shared" si="488"/>
        <v>5775.083333333333</v>
      </c>
      <c r="Y4456" s="227">
        <f t="shared" si="486"/>
        <v>5110.7300000000005</v>
      </c>
      <c r="Z4456" s="227">
        <f t="shared" si="487"/>
        <v>4949.7000000000007</v>
      </c>
      <c r="AA4456" s="227">
        <f t="shared" si="489"/>
        <v>4829.3055555555557</v>
      </c>
    </row>
    <row r="4457" spans="2:27" s="219" customFormat="1" ht="13.5" hidden="1">
      <c r="B4457" s="232" t="s">
        <v>1110</v>
      </c>
      <c r="C4457" s="232" t="s">
        <v>1367</v>
      </c>
      <c r="D4457" s="232" t="s">
        <v>970</v>
      </c>
      <c r="E4457" s="232" t="s">
        <v>988</v>
      </c>
      <c r="F4457" s="232">
        <v>8</v>
      </c>
      <c r="G4457" s="232" t="s">
        <v>1317</v>
      </c>
      <c r="H4457" s="233">
        <v>1.3080000000000001</v>
      </c>
      <c r="I4457" s="233">
        <v>0</v>
      </c>
      <c r="J4457" s="233">
        <v>1.024</v>
      </c>
      <c r="K4457" s="234">
        <v>4375</v>
      </c>
      <c r="L4457" s="233">
        <v>0.499</v>
      </c>
      <c r="M4457" s="234">
        <v>8663</v>
      </c>
      <c r="N4457" s="233">
        <v>0</v>
      </c>
      <c r="O4457" s="233">
        <v>0</v>
      </c>
      <c r="P4457" s="233">
        <v>0.875</v>
      </c>
      <c r="Q4457" s="234">
        <v>11137</v>
      </c>
      <c r="R4457" s="233">
        <v>0.42399999999999999</v>
      </c>
      <c r="S4457" s="234">
        <v>21732</v>
      </c>
      <c r="T4457" s="233">
        <v>0</v>
      </c>
      <c r="U4457" s="235">
        <f t="shared" si="483"/>
        <v>954.84</v>
      </c>
      <c r="V4457" s="227">
        <f t="shared" si="484"/>
        <v>747.52</v>
      </c>
      <c r="W4457" s="227">
        <f t="shared" si="485"/>
        <v>728.85333333333324</v>
      </c>
      <c r="X4457" s="227">
        <f t="shared" si="488"/>
        <v>721.91666666666663</v>
      </c>
      <c r="Y4457" s="227">
        <f t="shared" si="486"/>
        <v>638.75</v>
      </c>
      <c r="Z4457" s="227">
        <f t="shared" si="487"/>
        <v>618.88111111111107</v>
      </c>
      <c r="AA4457" s="227">
        <f t="shared" si="489"/>
        <v>603.66666666666663</v>
      </c>
    </row>
    <row r="4458" spans="2:27" s="219" customFormat="1" ht="13.5" hidden="1">
      <c r="B4458" s="232" t="s">
        <v>1110</v>
      </c>
      <c r="C4458" s="232" t="s">
        <v>1368</v>
      </c>
      <c r="D4458" s="232" t="s">
        <v>970</v>
      </c>
      <c r="E4458" s="232" t="s">
        <v>988</v>
      </c>
      <c r="F4458" s="232">
        <v>128</v>
      </c>
      <c r="G4458" s="232" t="s">
        <v>1369</v>
      </c>
      <c r="H4458" s="233">
        <v>20.9344</v>
      </c>
      <c r="I4458" s="233">
        <v>0</v>
      </c>
      <c r="J4458" s="233">
        <v>16.377279999999999</v>
      </c>
      <c r="K4458" s="234">
        <v>69996</v>
      </c>
      <c r="L4458" s="233">
        <v>7.9904000000000002</v>
      </c>
      <c r="M4458" s="234">
        <v>138603</v>
      </c>
      <c r="N4458" s="233">
        <v>0</v>
      </c>
      <c r="O4458" s="233">
        <v>0</v>
      </c>
      <c r="P4458" s="233">
        <v>14.00243</v>
      </c>
      <c r="Q4458" s="234">
        <v>178199</v>
      </c>
      <c r="R4458" s="233">
        <v>6.7808000000000002</v>
      </c>
      <c r="S4458" s="234">
        <v>347710</v>
      </c>
      <c r="T4458" s="233">
        <v>0</v>
      </c>
      <c r="U4458" s="235">
        <f t="shared" si="483"/>
        <v>15282.112000000001</v>
      </c>
      <c r="V4458" s="227">
        <f t="shared" si="484"/>
        <v>11955.4144</v>
      </c>
      <c r="W4458" s="227">
        <f t="shared" si="485"/>
        <v>11665.992</v>
      </c>
      <c r="X4458" s="227">
        <f t="shared" si="488"/>
        <v>11550.25</v>
      </c>
      <c r="Y4458" s="227">
        <f t="shared" si="486"/>
        <v>10221.7739</v>
      </c>
      <c r="Z4458" s="227">
        <f t="shared" si="487"/>
        <v>9899.956222222223</v>
      </c>
      <c r="AA4458" s="227">
        <f t="shared" si="489"/>
        <v>9658.6111111111113</v>
      </c>
    </row>
    <row r="4459" spans="2:27" s="219" customFormat="1" ht="13.5" hidden="1">
      <c r="B4459" s="232" t="s">
        <v>1110</v>
      </c>
      <c r="C4459" s="232" t="s">
        <v>1370</v>
      </c>
      <c r="D4459" s="232" t="s">
        <v>970</v>
      </c>
      <c r="E4459" s="232" t="s">
        <v>988</v>
      </c>
      <c r="F4459" s="232">
        <v>16</v>
      </c>
      <c r="G4459" s="232" t="s">
        <v>1316</v>
      </c>
      <c r="H4459" s="233">
        <v>2.617</v>
      </c>
      <c r="I4459" s="233">
        <v>0</v>
      </c>
      <c r="J4459" s="233">
        <v>2.0470000000000002</v>
      </c>
      <c r="K4459" s="234">
        <v>8749</v>
      </c>
      <c r="L4459" s="233">
        <v>0.999</v>
      </c>
      <c r="M4459" s="234">
        <v>17325</v>
      </c>
      <c r="N4459" s="233">
        <v>0</v>
      </c>
      <c r="O4459" s="233">
        <v>0</v>
      </c>
      <c r="P4459" s="233">
        <v>1.75</v>
      </c>
      <c r="Q4459" s="234">
        <v>22275</v>
      </c>
      <c r="R4459" s="233">
        <v>0.84799999999999998</v>
      </c>
      <c r="S4459" s="234">
        <v>43464</v>
      </c>
      <c r="T4459" s="233">
        <v>0</v>
      </c>
      <c r="U4459" s="235">
        <f t="shared" si="483"/>
        <v>1910.41</v>
      </c>
      <c r="V4459" s="227">
        <f t="shared" si="484"/>
        <v>1494.3100000000002</v>
      </c>
      <c r="W4459" s="227">
        <f t="shared" si="485"/>
        <v>1458.3533333333335</v>
      </c>
      <c r="X4459" s="227">
        <f t="shared" si="488"/>
        <v>1443.75</v>
      </c>
      <c r="Y4459" s="227">
        <f t="shared" si="486"/>
        <v>1277.5</v>
      </c>
      <c r="Z4459" s="227">
        <f t="shared" si="487"/>
        <v>1237.79</v>
      </c>
      <c r="AA4459" s="227">
        <f t="shared" si="489"/>
        <v>1207.3333333333333</v>
      </c>
    </row>
    <row r="4460" spans="2:27" s="219" customFormat="1" ht="13.5" hidden="1">
      <c r="B4460" s="232" t="s">
        <v>1110</v>
      </c>
      <c r="C4460" s="232" t="s">
        <v>1371</v>
      </c>
      <c r="D4460" s="232" t="s">
        <v>970</v>
      </c>
      <c r="E4460" s="232" t="s">
        <v>988</v>
      </c>
      <c r="F4460" s="232">
        <v>32</v>
      </c>
      <c r="G4460" s="232" t="s">
        <v>1345</v>
      </c>
      <c r="H4460" s="233">
        <v>5.234</v>
      </c>
      <c r="I4460" s="233">
        <v>0</v>
      </c>
      <c r="J4460" s="233">
        <v>4.0940000000000003</v>
      </c>
      <c r="K4460" s="234">
        <v>17499</v>
      </c>
      <c r="L4460" s="233">
        <v>1.998</v>
      </c>
      <c r="M4460" s="234">
        <v>34651</v>
      </c>
      <c r="N4460" s="233">
        <v>0</v>
      </c>
      <c r="O4460" s="233">
        <v>0</v>
      </c>
      <c r="P4460" s="233">
        <v>3.5009999999999999</v>
      </c>
      <c r="Q4460" s="234">
        <v>44550</v>
      </c>
      <c r="R4460" s="233">
        <v>1.6950000000000001</v>
      </c>
      <c r="S4460" s="234">
        <v>86928</v>
      </c>
      <c r="T4460" s="233">
        <v>0</v>
      </c>
      <c r="U4460" s="235">
        <f t="shared" si="483"/>
        <v>3820.82</v>
      </c>
      <c r="V4460" s="227">
        <f t="shared" si="484"/>
        <v>2988.6200000000003</v>
      </c>
      <c r="W4460" s="227">
        <f t="shared" si="485"/>
        <v>2916.79</v>
      </c>
      <c r="X4460" s="227">
        <f t="shared" si="488"/>
        <v>2887.5833333333335</v>
      </c>
      <c r="Y4460" s="227">
        <f t="shared" si="486"/>
        <v>2555.73</v>
      </c>
      <c r="Z4460" s="227">
        <f t="shared" si="487"/>
        <v>2474.8500000000004</v>
      </c>
      <c r="AA4460" s="227">
        <f t="shared" si="489"/>
        <v>2414.6666666666665</v>
      </c>
    </row>
    <row r="4461" spans="2:27" s="219" customFormat="1" ht="13.5" hidden="1">
      <c r="B4461" s="232" t="s">
        <v>1110</v>
      </c>
      <c r="C4461" s="232" t="s">
        <v>1372</v>
      </c>
      <c r="D4461" s="232" t="s">
        <v>970</v>
      </c>
      <c r="E4461" s="232" t="s">
        <v>988</v>
      </c>
      <c r="F4461" s="232">
        <v>2</v>
      </c>
      <c r="G4461" s="232" t="s">
        <v>1311</v>
      </c>
      <c r="H4461" s="233">
        <v>0.36099999999999999</v>
      </c>
      <c r="I4461" s="233">
        <v>0</v>
      </c>
      <c r="J4461" s="233">
        <v>0.28999999999999998</v>
      </c>
      <c r="K4461" s="234">
        <v>1242</v>
      </c>
      <c r="L4461" s="233">
        <v>0.14199999999999999</v>
      </c>
      <c r="M4461" s="234">
        <v>2462</v>
      </c>
      <c r="N4461" s="233">
        <v>0</v>
      </c>
      <c r="O4461" s="233">
        <v>0</v>
      </c>
      <c r="P4461" s="233">
        <v>0.253</v>
      </c>
      <c r="Q4461" s="234">
        <v>3228</v>
      </c>
      <c r="R4461" s="233">
        <v>0.123</v>
      </c>
      <c r="S4461" s="234">
        <v>6321</v>
      </c>
      <c r="T4461" s="233">
        <v>0</v>
      </c>
      <c r="U4461" s="235">
        <f t="shared" si="483"/>
        <v>263.52999999999997</v>
      </c>
      <c r="V4461" s="227">
        <f t="shared" si="484"/>
        <v>211.7</v>
      </c>
      <c r="W4461" s="227">
        <f t="shared" si="485"/>
        <v>207.16</v>
      </c>
      <c r="X4461" s="227">
        <f t="shared" si="488"/>
        <v>205.16666666666666</v>
      </c>
      <c r="Y4461" s="227">
        <f t="shared" si="486"/>
        <v>184.69</v>
      </c>
      <c r="Z4461" s="227">
        <f t="shared" si="487"/>
        <v>179.45666666666665</v>
      </c>
      <c r="AA4461" s="227">
        <f t="shared" si="489"/>
        <v>175.58333333333334</v>
      </c>
    </row>
    <row r="4462" spans="2:27" s="219" customFormat="1" ht="13.5" hidden="1">
      <c r="B4462" s="232" t="s">
        <v>1110</v>
      </c>
      <c r="C4462" s="232" t="s">
        <v>1373</v>
      </c>
      <c r="D4462" s="232" t="s">
        <v>970</v>
      </c>
      <c r="E4462" s="232" t="s">
        <v>988</v>
      </c>
      <c r="F4462" s="232">
        <v>128</v>
      </c>
      <c r="G4462" s="232" t="s">
        <v>1369</v>
      </c>
      <c r="H4462" s="233">
        <v>20.934000000000001</v>
      </c>
      <c r="I4462" s="233">
        <v>0</v>
      </c>
      <c r="J4462" s="233">
        <v>16.376999999999999</v>
      </c>
      <c r="K4462" s="234">
        <v>69996</v>
      </c>
      <c r="L4462" s="233">
        <v>7.99</v>
      </c>
      <c r="M4462" s="234">
        <v>138603</v>
      </c>
      <c r="N4462" s="233">
        <v>0</v>
      </c>
      <c r="O4462" s="233">
        <v>0</v>
      </c>
      <c r="P4462" s="233">
        <v>14.002000000000001</v>
      </c>
      <c r="Q4462" s="234">
        <v>178199</v>
      </c>
      <c r="R4462" s="233">
        <v>6.7809999999999997</v>
      </c>
      <c r="S4462" s="234">
        <v>347710</v>
      </c>
      <c r="T4462" s="233">
        <v>0</v>
      </c>
      <c r="U4462" s="235">
        <f t="shared" si="483"/>
        <v>15281.820000000002</v>
      </c>
      <c r="V4462" s="227">
        <f t="shared" si="484"/>
        <v>11955.21</v>
      </c>
      <c r="W4462" s="227">
        <f t="shared" si="485"/>
        <v>11665.7</v>
      </c>
      <c r="X4462" s="227">
        <f t="shared" si="488"/>
        <v>11550.25</v>
      </c>
      <c r="Y4462" s="227">
        <f t="shared" si="486"/>
        <v>10221.460000000001</v>
      </c>
      <c r="Z4462" s="227">
        <f t="shared" si="487"/>
        <v>9900.1022222222236</v>
      </c>
      <c r="AA4462" s="227">
        <f t="shared" si="489"/>
        <v>9658.6111111111113</v>
      </c>
    </row>
    <row r="4463" spans="2:27" s="219" customFormat="1" ht="13.5" hidden="1">
      <c r="B4463" s="232" t="s">
        <v>1110</v>
      </c>
      <c r="C4463" s="232" t="s">
        <v>1374</v>
      </c>
      <c r="D4463" s="232" t="s">
        <v>970</v>
      </c>
      <c r="E4463" s="232" t="s">
        <v>988</v>
      </c>
      <c r="F4463" s="232">
        <v>4</v>
      </c>
      <c r="G4463" s="232" t="s">
        <v>1312</v>
      </c>
      <c r="H4463" s="233">
        <v>0.65400000000000003</v>
      </c>
      <c r="I4463" s="233">
        <v>0</v>
      </c>
      <c r="J4463" s="233">
        <v>0.51200000000000001</v>
      </c>
      <c r="K4463" s="234">
        <v>2187</v>
      </c>
      <c r="L4463" s="233">
        <v>0.25</v>
      </c>
      <c r="M4463" s="234">
        <v>4331</v>
      </c>
      <c r="N4463" s="233">
        <v>0</v>
      </c>
      <c r="O4463" s="233">
        <v>0</v>
      </c>
      <c r="P4463" s="233">
        <v>0.438</v>
      </c>
      <c r="Q4463" s="234">
        <v>5569</v>
      </c>
      <c r="R4463" s="233">
        <v>0.21199999999999999</v>
      </c>
      <c r="S4463" s="234">
        <v>10866</v>
      </c>
      <c r="T4463" s="233">
        <v>0</v>
      </c>
      <c r="U4463" s="235">
        <f t="shared" si="483"/>
        <v>477.42</v>
      </c>
      <c r="V4463" s="227">
        <f t="shared" si="484"/>
        <v>373.76</v>
      </c>
      <c r="W4463" s="227">
        <f t="shared" si="485"/>
        <v>364.75</v>
      </c>
      <c r="X4463" s="227">
        <f t="shared" si="488"/>
        <v>360.91666666666669</v>
      </c>
      <c r="Y4463" s="227">
        <f t="shared" si="486"/>
        <v>319.74</v>
      </c>
      <c r="Z4463" s="227">
        <f t="shared" si="487"/>
        <v>309.45444444444445</v>
      </c>
      <c r="AA4463" s="227">
        <f t="shared" si="489"/>
        <v>301.83333333333331</v>
      </c>
    </row>
    <row r="4464" spans="2:27" ht="13.5" hidden="1">
      <c r="B4464" s="232" t="s">
        <v>1110</v>
      </c>
      <c r="C4464" s="232" t="s">
        <v>790</v>
      </c>
      <c r="D4464" s="232" t="s">
        <v>970</v>
      </c>
      <c r="E4464" s="232" t="s">
        <v>988</v>
      </c>
      <c r="F4464" s="232">
        <v>8</v>
      </c>
      <c r="G4464" s="232" t="s">
        <v>1301</v>
      </c>
      <c r="H4464" s="233">
        <v>1.246</v>
      </c>
      <c r="I4464" s="233">
        <v>0</v>
      </c>
      <c r="J4464" s="233">
        <v>0</v>
      </c>
      <c r="K4464" s="234">
        <v>0</v>
      </c>
      <c r="L4464" s="233">
        <v>0</v>
      </c>
      <c r="M4464" s="234">
        <v>0</v>
      </c>
      <c r="N4464" s="233">
        <v>0</v>
      </c>
      <c r="O4464" s="233">
        <v>0</v>
      </c>
      <c r="P4464" s="233">
        <v>0</v>
      </c>
      <c r="Q4464" s="234">
        <v>0</v>
      </c>
      <c r="R4464" s="233">
        <v>0</v>
      </c>
      <c r="S4464" s="234">
        <v>0</v>
      </c>
      <c r="T4464" s="233">
        <v>0</v>
      </c>
      <c r="U4464" s="235">
        <f t="shared" si="483"/>
        <v>909.58</v>
      </c>
      <c r="V4464" s="227">
        <f t="shared" si="484"/>
        <v>0</v>
      </c>
      <c r="W4464" s="227">
        <f t="shared" si="485"/>
        <v>0</v>
      </c>
      <c r="X4464" s="227">
        <f t="shared" si="488"/>
        <v>0</v>
      </c>
      <c r="Y4464" s="227">
        <f t="shared" si="486"/>
        <v>0</v>
      </c>
      <c r="Z4464" s="227">
        <f t="shared" si="487"/>
        <v>0</v>
      </c>
      <c r="AA4464" s="227">
        <f t="shared" si="489"/>
        <v>0</v>
      </c>
    </row>
    <row r="4465" spans="2:27" ht="13.5" hidden="1">
      <c r="B4465" s="232" t="s">
        <v>1110</v>
      </c>
      <c r="C4465" s="232" t="s">
        <v>791</v>
      </c>
      <c r="D4465" s="232" t="s">
        <v>970</v>
      </c>
      <c r="E4465" s="232" t="s">
        <v>988</v>
      </c>
      <c r="F4465" s="232">
        <v>2</v>
      </c>
      <c r="G4465" s="232" t="s">
        <v>1307</v>
      </c>
      <c r="H4465" s="233">
        <v>0.35199999999999998</v>
      </c>
      <c r="I4465" s="233">
        <v>0</v>
      </c>
      <c r="J4465" s="233">
        <v>0</v>
      </c>
      <c r="K4465" s="234">
        <v>0</v>
      </c>
      <c r="L4465" s="233">
        <v>0</v>
      </c>
      <c r="M4465" s="234">
        <v>0</v>
      </c>
      <c r="N4465" s="233">
        <v>0</v>
      </c>
      <c r="O4465" s="233">
        <v>0</v>
      </c>
      <c r="P4465" s="233">
        <v>0</v>
      </c>
      <c r="Q4465" s="234">
        <v>0</v>
      </c>
      <c r="R4465" s="233">
        <v>0</v>
      </c>
      <c r="S4465" s="234">
        <v>0</v>
      </c>
      <c r="T4465" s="233">
        <v>0</v>
      </c>
      <c r="U4465" s="235">
        <f t="shared" si="483"/>
        <v>256.95999999999998</v>
      </c>
      <c r="V4465" s="227">
        <f t="shared" si="484"/>
        <v>0</v>
      </c>
      <c r="W4465" s="227">
        <f t="shared" si="485"/>
        <v>0</v>
      </c>
      <c r="X4465" s="227">
        <f t="shared" si="488"/>
        <v>0</v>
      </c>
      <c r="Y4465" s="227">
        <f t="shared" si="486"/>
        <v>0</v>
      </c>
      <c r="Z4465" s="227">
        <f t="shared" si="487"/>
        <v>0</v>
      </c>
      <c r="AA4465" s="227">
        <f t="shared" si="489"/>
        <v>0</v>
      </c>
    </row>
    <row r="4466" spans="2:27" ht="13.5" hidden="1">
      <c r="B4466" s="232" t="s">
        <v>1110</v>
      </c>
      <c r="C4466" s="232" t="s">
        <v>792</v>
      </c>
      <c r="D4466" s="232" t="s">
        <v>970</v>
      </c>
      <c r="E4466" s="232" t="s">
        <v>988</v>
      </c>
      <c r="F4466" s="232">
        <v>1</v>
      </c>
      <c r="G4466" s="232" t="s">
        <v>1305</v>
      </c>
      <c r="H4466" s="233">
        <v>0.26</v>
      </c>
      <c r="I4466" s="233">
        <v>0</v>
      </c>
      <c r="J4466" s="233">
        <v>0</v>
      </c>
      <c r="K4466" s="234">
        <v>0</v>
      </c>
      <c r="L4466" s="233">
        <v>0</v>
      </c>
      <c r="M4466" s="234">
        <v>0</v>
      </c>
      <c r="N4466" s="233">
        <v>0</v>
      </c>
      <c r="O4466" s="233">
        <v>0</v>
      </c>
      <c r="P4466" s="233">
        <v>0</v>
      </c>
      <c r="Q4466" s="234">
        <v>0</v>
      </c>
      <c r="R4466" s="233">
        <v>0</v>
      </c>
      <c r="S4466" s="234">
        <v>0</v>
      </c>
      <c r="T4466" s="233">
        <v>0</v>
      </c>
      <c r="U4466" s="235">
        <f t="shared" si="483"/>
        <v>189.8</v>
      </c>
      <c r="V4466" s="227">
        <f t="shared" si="484"/>
        <v>0</v>
      </c>
      <c r="W4466" s="227">
        <f t="shared" si="485"/>
        <v>0</v>
      </c>
      <c r="X4466" s="227">
        <f t="shared" si="488"/>
        <v>0</v>
      </c>
      <c r="Y4466" s="227">
        <f t="shared" si="486"/>
        <v>0</v>
      </c>
      <c r="Z4466" s="227">
        <f t="shared" si="487"/>
        <v>0</v>
      </c>
      <c r="AA4466" s="227">
        <f t="shared" si="489"/>
        <v>0</v>
      </c>
    </row>
    <row r="4467" spans="2:27" ht="13.5" hidden="1">
      <c r="B4467" s="232" t="s">
        <v>1110</v>
      </c>
      <c r="C4467" s="232" t="s">
        <v>793</v>
      </c>
      <c r="D4467" s="232" t="s">
        <v>970</v>
      </c>
      <c r="E4467" s="232" t="s">
        <v>988</v>
      </c>
      <c r="F4467" s="232">
        <v>4</v>
      </c>
      <c r="G4467" s="232" t="s">
        <v>1299</v>
      </c>
      <c r="H4467" s="233">
        <v>0.623</v>
      </c>
      <c r="I4467" s="233">
        <v>0</v>
      </c>
      <c r="J4467" s="233">
        <v>0</v>
      </c>
      <c r="K4467" s="234">
        <v>0</v>
      </c>
      <c r="L4467" s="233">
        <v>0</v>
      </c>
      <c r="M4467" s="234">
        <v>0</v>
      </c>
      <c r="N4467" s="233">
        <v>0</v>
      </c>
      <c r="O4467" s="233">
        <v>0</v>
      </c>
      <c r="P4467" s="233">
        <v>0</v>
      </c>
      <c r="Q4467" s="234">
        <v>0</v>
      </c>
      <c r="R4467" s="233">
        <v>0</v>
      </c>
      <c r="S4467" s="234">
        <v>0</v>
      </c>
      <c r="T4467" s="233">
        <v>0</v>
      </c>
      <c r="U4467" s="235">
        <f t="shared" si="483"/>
        <v>454.79</v>
      </c>
      <c r="V4467" s="227">
        <f t="shared" si="484"/>
        <v>0</v>
      </c>
      <c r="W4467" s="227">
        <f t="shared" si="485"/>
        <v>0</v>
      </c>
      <c r="X4467" s="227">
        <f t="shared" si="488"/>
        <v>0</v>
      </c>
      <c r="Y4467" s="227">
        <f t="shared" si="486"/>
        <v>0</v>
      </c>
      <c r="Z4467" s="227">
        <f t="shared" si="487"/>
        <v>0</v>
      </c>
      <c r="AA4467" s="227">
        <f t="shared" si="489"/>
        <v>0</v>
      </c>
    </row>
    <row r="4468" spans="2:27" ht="13.5" hidden="1">
      <c r="B4468" s="232" t="s">
        <v>1110</v>
      </c>
      <c r="C4468" s="232" t="s">
        <v>794</v>
      </c>
      <c r="D4468" s="232" t="s">
        <v>970</v>
      </c>
      <c r="E4468" s="232" t="s">
        <v>988</v>
      </c>
      <c r="F4468" s="232">
        <v>40</v>
      </c>
      <c r="G4468" s="232" t="s">
        <v>1376</v>
      </c>
      <c r="H4468" s="233">
        <v>5.0039999999999996</v>
      </c>
      <c r="I4468" s="233">
        <v>0</v>
      </c>
      <c r="J4468" s="233">
        <v>4.0140000000000002</v>
      </c>
      <c r="K4468" s="234">
        <v>17275</v>
      </c>
      <c r="L4468" s="233">
        <v>1.972</v>
      </c>
      <c r="M4468" s="234">
        <v>34304</v>
      </c>
      <c r="N4468" s="233">
        <v>0</v>
      </c>
      <c r="O4468" s="233">
        <v>0</v>
      </c>
      <c r="P4468" s="233">
        <v>3.6240000000000001</v>
      </c>
      <c r="Q4468" s="234">
        <v>46568</v>
      </c>
      <c r="R4468" s="233">
        <v>1.772</v>
      </c>
      <c r="S4468" s="234">
        <v>91559</v>
      </c>
      <c r="T4468" s="233">
        <v>0</v>
      </c>
      <c r="U4468" s="235">
        <f t="shared" si="483"/>
        <v>3652.9199999999996</v>
      </c>
      <c r="V4468" s="227">
        <f t="shared" si="484"/>
        <v>2930.2200000000003</v>
      </c>
      <c r="W4468" s="227">
        <f t="shared" si="485"/>
        <v>2879.1433333333334</v>
      </c>
      <c r="X4468" s="227">
        <f t="shared" si="488"/>
        <v>2858.6666666666665</v>
      </c>
      <c r="Y4468" s="227">
        <f t="shared" si="486"/>
        <v>2645.52</v>
      </c>
      <c r="Z4468" s="227">
        <f t="shared" si="487"/>
        <v>2587.1155555555556</v>
      </c>
      <c r="AA4468" s="227">
        <f t="shared" si="489"/>
        <v>2543.3055555555557</v>
      </c>
    </row>
    <row r="4469" spans="2:27" ht="13.5" hidden="1">
      <c r="B4469" s="232" t="s">
        <v>1110</v>
      </c>
      <c r="C4469" s="232" t="s">
        <v>795</v>
      </c>
      <c r="D4469" s="232" t="s">
        <v>970</v>
      </c>
      <c r="E4469" s="232" t="s">
        <v>988</v>
      </c>
      <c r="F4469" s="232">
        <v>64</v>
      </c>
      <c r="G4469" s="232" t="s">
        <v>1345</v>
      </c>
      <c r="H4469" s="233">
        <v>8.0069999999999997</v>
      </c>
      <c r="I4469" s="233">
        <v>0</v>
      </c>
      <c r="J4469" s="233">
        <v>6.423</v>
      </c>
      <c r="K4469" s="234">
        <v>27642</v>
      </c>
      <c r="L4469" s="233">
        <v>3.1555</v>
      </c>
      <c r="M4469" s="234">
        <v>54892</v>
      </c>
      <c r="N4469" s="233">
        <v>0</v>
      </c>
      <c r="O4469" s="233">
        <v>0</v>
      </c>
      <c r="P4469" s="233">
        <v>5.7990000000000004</v>
      </c>
      <c r="Q4469" s="234">
        <v>74517</v>
      </c>
      <c r="R4469" s="233">
        <v>2.8355000000000001</v>
      </c>
      <c r="S4469" s="234">
        <v>146511</v>
      </c>
      <c r="T4469" s="233">
        <v>0</v>
      </c>
      <c r="U4469" s="235">
        <f t="shared" si="483"/>
        <v>5845.11</v>
      </c>
      <c r="V4469" s="227">
        <f t="shared" si="484"/>
        <v>4688.79</v>
      </c>
      <c r="W4469" s="227">
        <f t="shared" si="485"/>
        <v>4607.0149999999994</v>
      </c>
      <c r="X4469" s="227">
        <f t="shared" si="488"/>
        <v>4574.333333333333</v>
      </c>
      <c r="Y4469" s="227">
        <f t="shared" si="486"/>
        <v>4233.2700000000004</v>
      </c>
      <c r="Z4469" s="227">
        <f t="shared" si="487"/>
        <v>4139.8316666666669</v>
      </c>
      <c r="AA4469" s="227">
        <f t="shared" si="489"/>
        <v>4069.75</v>
      </c>
    </row>
    <row r="4470" spans="2:27" ht="13.5" hidden="1">
      <c r="B4470" s="232" t="s">
        <v>1110</v>
      </c>
      <c r="C4470" s="232" t="s">
        <v>796</v>
      </c>
      <c r="D4470" s="232" t="s">
        <v>970</v>
      </c>
      <c r="E4470" s="232" t="s">
        <v>988</v>
      </c>
      <c r="F4470" s="232">
        <v>8</v>
      </c>
      <c r="G4470" s="232" t="s">
        <v>1312</v>
      </c>
      <c r="H4470" s="233">
        <v>1.0009999999999999</v>
      </c>
      <c r="I4470" s="233">
        <v>0</v>
      </c>
      <c r="J4470" s="233">
        <v>0.80300000000000005</v>
      </c>
      <c r="K4470" s="234">
        <v>3456</v>
      </c>
      <c r="L4470" s="233">
        <v>0.39450000000000002</v>
      </c>
      <c r="M4470" s="234">
        <v>6863</v>
      </c>
      <c r="N4470" s="233">
        <v>0</v>
      </c>
      <c r="O4470" s="233">
        <v>0</v>
      </c>
      <c r="P4470" s="233">
        <v>0.72499999999999998</v>
      </c>
      <c r="Q4470" s="234">
        <v>9316</v>
      </c>
      <c r="R4470" s="233">
        <v>0.35449999999999998</v>
      </c>
      <c r="S4470" s="234">
        <v>18317</v>
      </c>
      <c r="T4470" s="233">
        <v>0</v>
      </c>
      <c r="U4470" s="235">
        <f t="shared" si="483"/>
        <v>730.7299999999999</v>
      </c>
      <c r="V4470" s="227">
        <f t="shared" si="484"/>
        <v>586.19000000000005</v>
      </c>
      <c r="W4470" s="227">
        <f t="shared" si="485"/>
        <v>575.98500000000001</v>
      </c>
      <c r="X4470" s="227">
        <f t="shared" si="488"/>
        <v>571.91666666666663</v>
      </c>
      <c r="Y4470" s="227">
        <f t="shared" si="486"/>
        <v>529.25</v>
      </c>
      <c r="Z4470" s="227">
        <f t="shared" si="487"/>
        <v>517.56277777777768</v>
      </c>
      <c r="AA4470" s="227">
        <f t="shared" si="489"/>
        <v>508.80555555555554</v>
      </c>
    </row>
    <row r="4471" spans="2:27" ht="13.5" hidden="1">
      <c r="B4471" s="232" t="s">
        <v>1110</v>
      </c>
      <c r="C4471" s="232" t="s">
        <v>797</v>
      </c>
      <c r="D4471" s="232" t="s">
        <v>970</v>
      </c>
      <c r="E4471" s="232" t="s">
        <v>988</v>
      </c>
      <c r="F4471" s="232">
        <v>16</v>
      </c>
      <c r="G4471" s="232" t="s">
        <v>1317</v>
      </c>
      <c r="H4471" s="233">
        <v>2.0019999999999998</v>
      </c>
      <c r="I4471" s="233">
        <v>0</v>
      </c>
      <c r="J4471" s="233">
        <v>1.6060000000000001</v>
      </c>
      <c r="K4471" s="234">
        <v>6912</v>
      </c>
      <c r="L4471" s="233">
        <v>0.78900000000000003</v>
      </c>
      <c r="M4471" s="234">
        <v>13725</v>
      </c>
      <c r="N4471" s="233">
        <v>0</v>
      </c>
      <c r="O4471" s="233">
        <v>0</v>
      </c>
      <c r="P4471" s="233">
        <v>1.45</v>
      </c>
      <c r="Q4471" s="234">
        <v>18632</v>
      </c>
      <c r="R4471" s="233">
        <v>0.70899999999999996</v>
      </c>
      <c r="S4471" s="234">
        <v>36634</v>
      </c>
      <c r="T4471" s="233">
        <v>0</v>
      </c>
      <c r="U4471" s="235">
        <f t="shared" si="483"/>
        <v>1461.4599999999998</v>
      </c>
      <c r="V4471" s="227">
        <f t="shared" si="484"/>
        <v>1172.3800000000001</v>
      </c>
      <c r="W4471" s="227">
        <f t="shared" si="485"/>
        <v>1151.97</v>
      </c>
      <c r="X4471" s="227">
        <f t="shared" si="488"/>
        <v>1143.75</v>
      </c>
      <c r="Y4471" s="227">
        <f t="shared" si="486"/>
        <v>1058.5</v>
      </c>
      <c r="Z4471" s="227">
        <f t="shared" si="487"/>
        <v>1035.1255555555554</v>
      </c>
      <c r="AA4471" s="227">
        <f t="shared" si="489"/>
        <v>1017.6111111111111</v>
      </c>
    </row>
    <row r="4472" spans="2:27" ht="13.5" hidden="1">
      <c r="B4472" s="232" t="s">
        <v>1110</v>
      </c>
      <c r="C4472" s="232" t="s">
        <v>798</v>
      </c>
      <c r="D4472" s="232" t="s">
        <v>970</v>
      </c>
      <c r="E4472" s="232" t="s">
        <v>988</v>
      </c>
      <c r="F4472" s="232">
        <v>2</v>
      </c>
      <c r="G4472" s="232" t="s">
        <v>1315</v>
      </c>
      <c r="H4472" s="233">
        <v>0.28599999999999998</v>
      </c>
      <c r="I4472" s="233">
        <v>0</v>
      </c>
      <c r="J4472" s="233">
        <v>0.23649999999999999</v>
      </c>
      <c r="K4472" s="234">
        <v>1021</v>
      </c>
      <c r="L4472" s="233">
        <v>0.11650000000000001</v>
      </c>
      <c r="M4472" s="234">
        <v>2029</v>
      </c>
      <c r="N4472" s="233">
        <v>0</v>
      </c>
      <c r="O4472" s="233">
        <v>0</v>
      </c>
      <c r="P4472" s="233">
        <v>0.217</v>
      </c>
      <c r="Q4472" s="234">
        <v>2799</v>
      </c>
      <c r="R4472" s="233">
        <v>0.1065</v>
      </c>
      <c r="S4472" s="234">
        <v>5519</v>
      </c>
      <c r="T4472" s="233">
        <v>0</v>
      </c>
      <c r="U4472" s="235">
        <f t="shared" si="483"/>
        <v>208.77999999999997</v>
      </c>
      <c r="V4472" s="227">
        <f t="shared" si="484"/>
        <v>172.64499999999998</v>
      </c>
      <c r="W4472" s="227">
        <f t="shared" si="485"/>
        <v>170.12833333333333</v>
      </c>
      <c r="X4472" s="227">
        <f t="shared" si="488"/>
        <v>169.08333333333334</v>
      </c>
      <c r="Y4472" s="227">
        <f t="shared" si="486"/>
        <v>158.41</v>
      </c>
      <c r="Z4472" s="227">
        <f t="shared" si="487"/>
        <v>155.495</v>
      </c>
      <c r="AA4472" s="227">
        <f t="shared" si="489"/>
        <v>153.30555555555554</v>
      </c>
    </row>
    <row r="4473" spans="2:27" ht="13.5" hidden="1">
      <c r="B4473" s="232" t="s">
        <v>1110</v>
      </c>
      <c r="C4473" s="232" t="s">
        <v>799</v>
      </c>
      <c r="D4473" s="232" t="s">
        <v>970</v>
      </c>
      <c r="E4473" s="232" t="s">
        <v>988</v>
      </c>
      <c r="F4473" s="232">
        <v>4</v>
      </c>
      <c r="G4473" s="232" t="s">
        <v>1311</v>
      </c>
      <c r="H4473" s="233">
        <v>0.501</v>
      </c>
      <c r="I4473" s="233">
        <v>0</v>
      </c>
      <c r="J4473" s="233">
        <v>0.40200000000000002</v>
      </c>
      <c r="K4473" s="234">
        <v>1730</v>
      </c>
      <c r="L4473" s="233">
        <v>0.19750000000000001</v>
      </c>
      <c r="M4473" s="234">
        <v>3436</v>
      </c>
      <c r="N4473" s="233">
        <v>0</v>
      </c>
      <c r="O4473" s="233">
        <v>0</v>
      </c>
      <c r="P4473" s="233">
        <v>0.36299999999999999</v>
      </c>
      <c r="Q4473" s="234">
        <v>4665</v>
      </c>
      <c r="R4473" s="233">
        <v>0.17749999999999999</v>
      </c>
      <c r="S4473" s="234">
        <v>9172</v>
      </c>
      <c r="T4473" s="233">
        <v>0</v>
      </c>
      <c r="U4473" s="235">
        <f t="shared" si="483"/>
        <v>365.73</v>
      </c>
      <c r="V4473" s="227">
        <f t="shared" si="484"/>
        <v>293.46000000000004</v>
      </c>
      <c r="W4473" s="227">
        <f t="shared" si="485"/>
        <v>288.3416666666667</v>
      </c>
      <c r="X4473" s="227">
        <f t="shared" si="488"/>
        <v>286.33333333333331</v>
      </c>
      <c r="Y4473" s="227">
        <f t="shared" si="486"/>
        <v>264.99</v>
      </c>
      <c r="Z4473" s="227">
        <f t="shared" si="487"/>
        <v>259.1583333333333</v>
      </c>
      <c r="AA4473" s="227">
        <f t="shared" si="489"/>
        <v>254.77777777777777</v>
      </c>
    </row>
    <row r="4474" spans="2:27" ht="13.5" hidden="1">
      <c r="B4474" s="232" t="s">
        <v>1110</v>
      </c>
      <c r="C4474" s="232" t="s">
        <v>800</v>
      </c>
      <c r="D4474" s="232" t="s">
        <v>970</v>
      </c>
      <c r="E4474" s="232" t="s">
        <v>988</v>
      </c>
      <c r="F4474" s="232">
        <v>48</v>
      </c>
      <c r="G4474" s="232" t="s">
        <v>1310</v>
      </c>
      <c r="H4474" s="233">
        <v>5.851</v>
      </c>
      <c r="I4474" s="233">
        <v>0</v>
      </c>
      <c r="J4474" s="233">
        <v>4.7830000000000004</v>
      </c>
      <c r="K4474" s="234">
        <v>20582</v>
      </c>
      <c r="L4474" s="233">
        <v>2.35</v>
      </c>
      <c r="M4474" s="234">
        <v>40871</v>
      </c>
      <c r="N4474" s="233">
        <v>0</v>
      </c>
      <c r="O4474" s="233">
        <v>0</v>
      </c>
      <c r="P4474" s="233">
        <v>4.2430000000000003</v>
      </c>
      <c r="Q4474" s="234">
        <v>54557</v>
      </c>
      <c r="R4474" s="233">
        <v>2.0760000000000001</v>
      </c>
      <c r="S4474" s="234">
        <v>107328</v>
      </c>
      <c r="T4474" s="233">
        <v>0</v>
      </c>
      <c r="U4474" s="235">
        <f t="shared" si="483"/>
        <v>4271.2299999999996</v>
      </c>
      <c r="V4474" s="227">
        <f t="shared" si="484"/>
        <v>3491.59</v>
      </c>
      <c r="W4474" s="227">
        <f t="shared" si="485"/>
        <v>3430.666666666667</v>
      </c>
      <c r="X4474" s="227">
        <f t="shared" si="488"/>
        <v>3405.9166666666665</v>
      </c>
      <c r="Y4474" s="227">
        <f t="shared" si="486"/>
        <v>3097.3900000000003</v>
      </c>
      <c r="Z4474" s="227">
        <f t="shared" si="487"/>
        <v>3030.9522222222222</v>
      </c>
      <c r="AA4474" s="227">
        <f t="shared" si="489"/>
        <v>2981.3333333333335</v>
      </c>
    </row>
    <row r="4475" spans="2:27" ht="13.5" hidden="1">
      <c r="B4475" s="232" t="s">
        <v>1110</v>
      </c>
      <c r="C4475" s="232" t="s">
        <v>801</v>
      </c>
      <c r="D4475" s="232" t="s">
        <v>970</v>
      </c>
      <c r="E4475" s="232" t="s">
        <v>988</v>
      </c>
      <c r="F4475" s="232">
        <v>64</v>
      </c>
      <c r="G4475" s="232" t="s">
        <v>1345</v>
      </c>
      <c r="H4475" s="233">
        <v>7.8019999999999996</v>
      </c>
      <c r="I4475" s="233">
        <v>0</v>
      </c>
      <c r="J4475" s="233">
        <v>6.3780000000000001</v>
      </c>
      <c r="K4475" s="234">
        <v>27443</v>
      </c>
      <c r="L4475" s="233">
        <v>3.133</v>
      </c>
      <c r="M4475" s="234">
        <v>54494</v>
      </c>
      <c r="N4475" s="233">
        <v>0</v>
      </c>
      <c r="O4475" s="233">
        <v>0</v>
      </c>
      <c r="P4475" s="233">
        <v>5.657</v>
      </c>
      <c r="Q4475" s="234">
        <v>72743</v>
      </c>
      <c r="R4475" s="233">
        <v>2.7679999999999998</v>
      </c>
      <c r="S4475" s="234">
        <v>143104</v>
      </c>
      <c r="T4475" s="233">
        <v>0</v>
      </c>
      <c r="U4475" s="235">
        <f t="shared" si="483"/>
        <v>5695.46</v>
      </c>
      <c r="V4475" s="227">
        <f t="shared" si="484"/>
        <v>4655.9400000000005</v>
      </c>
      <c r="W4475" s="227">
        <f t="shared" si="485"/>
        <v>4574.0066666666662</v>
      </c>
      <c r="X4475" s="227">
        <f t="shared" si="488"/>
        <v>4541.166666666667</v>
      </c>
      <c r="Y4475" s="227">
        <f t="shared" si="486"/>
        <v>4129.6099999999997</v>
      </c>
      <c r="Z4475" s="227">
        <f t="shared" si="487"/>
        <v>4041.278888888889</v>
      </c>
      <c r="AA4475" s="227">
        <f t="shared" si="489"/>
        <v>3975.1111111111113</v>
      </c>
    </row>
    <row r="4476" spans="2:27" ht="13.5" hidden="1">
      <c r="B4476" s="232" t="s">
        <v>1110</v>
      </c>
      <c r="C4476" s="232" t="s">
        <v>802</v>
      </c>
      <c r="D4476" s="232" t="s">
        <v>970</v>
      </c>
      <c r="E4476" s="232" t="s">
        <v>988</v>
      </c>
      <c r="F4476" s="232">
        <v>96</v>
      </c>
      <c r="G4476" s="232" t="s">
        <v>1356</v>
      </c>
      <c r="H4476" s="233">
        <v>11.702</v>
      </c>
      <c r="I4476" s="233">
        <v>0</v>
      </c>
      <c r="J4476" s="233">
        <v>9.5660000000000007</v>
      </c>
      <c r="K4476" s="234">
        <v>41165</v>
      </c>
      <c r="L4476" s="233">
        <v>4.6989999999999998</v>
      </c>
      <c r="M4476" s="234">
        <v>81741</v>
      </c>
      <c r="N4476" s="233">
        <v>0</v>
      </c>
      <c r="O4476" s="233">
        <v>0</v>
      </c>
      <c r="P4476" s="233">
        <v>8.4849999999999994</v>
      </c>
      <c r="Q4476" s="234">
        <v>109115</v>
      </c>
      <c r="R4476" s="233">
        <v>4.1520000000000001</v>
      </c>
      <c r="S4476" s="234">
        <v>214657</v>
      </c>
      <c r="T4476" s="233">
        <v>0</v>
      </c>
      <c r="U4476" s="235">
        <f t="shared" si="483"/>
        <v>8542.4599999999991</v>
      </c>
      <c r="V4476" s="227">
        <f t="shared" si="484"/>
        <v>6983.18</v>
      </c>
      <c r="W4476" s="227">
        <f t="shared" si="485"/>
        <v>6860.6866666666665</v>
      </c>
      <c r="X4476" s="227">
        <f t="shared" si="488"/>
        <v>6811.75</v>
      </c>
      <c r="Y4476" s="227">
        <f t="shared" si="486"/>
        <v>6194.0499999999993</v>
      </c>
      <c r="Z4476" s="227">
        <f t="shared" si="487"/>
        <v>6061.9322222222218</v>
      </c>
      <c r="AA4476" s="227">
        <f t="shared" si="489"/>
        <v>5962.6944444444443</v>
      </c>
    </row>
    <row r="4477" spans="2:27" ht="13.5" hidden="1">
      <c r="B4477" s="232" t="s">
        <v>1110</v>
      </c>
      <c r="C4477" s="232" t="s">
        <v>803</v>
      </c>
      <c r="D4477" s="232" t="s">
        <v>970</v>
      </c>
      <c r="E4477" s="232" t="s">
        <v>988</v>
      </c>
      <c r="F4477" s="232">
        <v>8</v>
      </c>
      <c r="G4477" s="232" t="s">
        <v>1312</v>
      </c>
      <c r="H4477" s="233">
        <v>0.97499999999999998</v>
      </c>
      <c r="I4477" s="233">
        <v>0</v>
      </c>
      <c r="J4477" s="233">
        <v>0.79700000000000004</v>
      </c>
      <c r="K4477" s="234">
        <v>3430</v>
      </c>
      <c r="L4477" s="233">
        <v>0.39200000000000002</v>
      </c>
      <c r="M4477" s="234">
        <v>6812</v>
      </c>
      <c r="N4477" s="233">
        <v>0</v>
      </c>
      <c r="O4477" s="233">
        <v>0</v>
      </c>
      <c r="P4477" s="233">
        <v>0.70699999999999996</v>
      </c>
      <c r="Q4477" s="234">
        <v>9093</v>
      </c>
      <c r="R4477" s="233">
        <v>0.34599999999999997</v>
      </c>
      <c r="S4477" s="234">
        <v>17888</v>
      </c>
      <c r="T4477" s="233">
        <v>0</v>
      </c>
      <c r="U4477" s="235">
        <f t="shared" si="483"/>
        <v>711.75</v>
      </c>
      <c r="V4477" s="227">
        <f t="shared" si="484"/>
        <v>581.81000000000006</v>
      </c>
      <c r="W4477" s="227">
        <f t="shared" si="485"/>
        <v>571.99333333333334</v>
      </c>
      <c r="X4477" s="227">
        <f t="shared" si="488"/>
        <v>567.66666666666663</v>
      </c>
      <c r="Y4477" s="227">
        <f t="shared" si="486"/>
        <v>516.11</v>
      </c>
      <c r="Z4477" s="227">
        <f t="shared" si="487"/>
        <v>505.1633333333333</v>
      </c>
      <c r="AA4477" s="227">
        <f t="shared" si="489"/>
        <v>496.88888888888891</v>
      </c>
    </row>
    <row r="4478" spans="2:27" ht="13.5" hidden="1">
      <c r="B4478" s="232" t="s">
        <v>1110</v>
      </c>
      <c r="C4478" s="232" t="s">
        <v>804</v>
      </c>
      <c r="D4478" s="232" t="s">
        <v>970</v>
      </c>
      <c r="E4478" s="232" t="s">
        <v>988</v>
      </c>
      <c r="F4478" s="232">
        <v>16</v>
      </c>
      <c r="G4478" s="232" t="s">
        <v>1317</v>
      </c>
      <c r="H4478" s="233">
        <v>1.95</v>
      </c>
      <c r="I4478" s="233">
        <v>0</v>
      </c>
      <c r="J4478" s="233">
        <v>1.5940000000000001</v>
      </c>
      <c r="K4478" s="234">
        <v>6861</v>
      </c>
      <c r="L4478" s="233">
        <v>0.78300000000000003</v>
      </c>
      <c r="M4478" s="234">
        <v>13624</v>
      </c>
      <c r="N4478" s="233">
        <v>0</v>
      </c>
      <c r="O4478" s="233">
        <v>0</v>
      </c>
      <c r="P4478" s="233">
        <v>1.4139999999999999</v>
      </c>
      <c r="Q4478" s="234">
        <v>18186</v>
      </c>
      <c r="R4478" s="233">
        <v>0.69199999999999995</v>
      </c>
      <c r="S4478" s="234">
        <v>35776</v>
      </c>
      <c r="T4478" s="233">
        <v>0</v>
      </c>
      <c r="U4478" s="235">
        <f t="shared" si="483"/>
        <v>1423.5</v>
      </c>
      <c r="V4478" s="227">
        <f t="shared" si="484"/>
        <v>1163.6200000000001</v>
      </c>
      <c r="W4478" s="227">
        <f t="shared" si="485"/>
        <v>1143.3400000000001</v>
      </c>
      <c r="X4478" s="227">
        <f t="shared" si="488"/>
        <v>1135.3333333333333</v>
      </c>
      <c r="Y4478" s="227">
        <f t="shared" si="486"/>
        <v>1032.22</v>
      </c>
      <c r="Z4478" s="227">
        <f t="shared" si="487"/>
        <v>1010.3266666666666</v>
      </c>
      <c r="AA4478" s="227">
        <f t="shared" si="489"/>
        <v>993.77777777777783</v>
      </c>
    </row>
    <row r="4479" spans="2:27" ht="13.5" hidden="1">
      <c r="B4479" s="232" t="s">
        <v>1110</v>
      </c>
      <c r="C4479" s="232" t="s">
        <v>805</v>
      </c>
      <c r="D4479" s="232" t="s">
        <v>970</v>
      </c>
      <c r="E4479" s="232" t="s">
        <v>988</v>
      </c>
      <c r="F4479" s="232">
        <v>32</v>
      </c>
      <c r="G4479" s="232" t="s">
        <v>1316</v>
      </c>
      <c r="H4479" s="233">
        <v>3.9009999999999998</v>
      </c>
      <c r="I4479" s="233">
        <v>0</v>
      </c>
      <c r="J4479" s="233">
        <v>3.1890000000000001</v>
      </c>
      <c r="K4479" s="234">
        <v>13722</v>
      </c>
      <c r="L4479" s="233">
        <v>1.5660000000000001</v>
      </c>
      <c r="M4479" s="234">
        <v>27247</v>
      </c>
      <c r="N4479" s="233">
        <v>0</v>
      </c>
      <c r="O4479" s="233">
        <v>0</v>
      </c>
      <c r="P4479" s="233">
        <v>2.8279999999999998</v>
      </c>
      <c r="Q4479" s="234">
        <v>36372</v>
      </c>
      <c r="R4479" s="233">
        <v>1.3839999999999999</v>
      </c>
      <c r="S4479" s="234">
        <v>71552</v>
      </c>
      <c r="T4479" s="233">
        <v>0</v>
      </c>
      <c r="U4479" s="235">
        <f t="shared" si="483"/>
        <v>2847.73</v>
      </c>
      <c r="V4479" s="227">
        <f t="shared" si="484"/>
        <v>2327.9700000000003</v>
      </c>
      <c r="W4479" s="227">
        <f t="shared" si="485"/>
        <v>2286.6800000000003</v>
      </c>
      <c r="X4479" s="227">
        <f t="shared" si="488"/>
        <v>2270.5833333333335</v>
      </c>
      <c r="Y4479" s="227">
        <f t="shared" si="486"/>
        <v>2064.44</v>
      </c>
      <c r="Z4479" s="227">
        <f t="shared" si="487"/>
        <v>2020.6533333333332</v>
      </c>
      <c r="AA4479" s="227">
        <f t="shared" si="489"/>
        <v>1987.5555555555557</v>
      </c>
    </row>
    <row r="4480" spans="2:27" ht="13.5" hidden="1">
      <c r="B4480" s="232" t="s">
        <v>1110</v>
      </c>
      <c r="C4480" s="232" t="s">
        <v>806</v>
      </c>
      <c r="D4480" s="232" t="s">
        <v>970</v>
      </c>
      <c r="E4480" s="232" t="s">
        <v>988</v>
      </c>
      <c r="F4480" s="232">
        <v>2</v>
      </c>
      <c r="G4480" s="232" t="s">
        <v>1315</v>
      </c>
      <c r="H4480" s="233">
        <v>0.27800000000000002</v>
      </c>
      <c r="I4480" s="233">
        <v>0</v>
      </c>
      <c r="J4480" s="233">
        <v>0.23300000000000001</v>
      </c>
      <c r="K4480" s="234">
        <v>1006</v>
      </c>
      <c r="L4480" s="233">
        <v>0.115</v>
      </c>
      <c r="M4480" s="234">
        <v>1999</v>
      </c>
      <c r="N4480" s="233">
        <v>0</v>
      </c>
      <c r="O4480" s="233">
        <v>0</v>
      </c>
      <c r="P4480" s="233">
        <v>0.21099999999999999</v>
      </c>
      <c r="Q4480" s="234">
        <v>2717</v>
      </c>
      <c r="R4480" s="233">
        <v>0.10299999999999999</v>
      </c>
      <c r="S4480" s="234">
        <v>5360</v>
      </c>
      <c r="T4480" s="233">
        <v>0</v>
      </c>
      <c r="U4480" s="235">
        <f t="shared" si="483"/>
        <v>202.94000000000003</v>
      </c>
      <c r="V4480" s="227">
        <f t="shared" si="484"/>
        <v>170.09</v>
      </c>
      <c r="W4480" s="227">
        <f t="shared" si="485"/>
        <v>167.78333333333333</v>
      </c>
      <c r="X4480" s="227">
        <f t="shared" si="488"/>
        <v>166.58333333333334</v>
      </c>
      <c r="Y4480" s="227">
        <f t="shared" si="486"/>
        <v>154.03</v>
      </c>
      <c r="Z4480" s="227">
        <f t="shared" si="487"/>
        <v>150.66222222222223</v>
      </c>
      <c r="AA4480" s="227">
        <f t="shared" si="489"/>
        <v>148.88888888888889</v>
      </c>
    </row>
    <row r="4481" spans="2:27" ht="13.5" hidden="1">
      <c r="B4481" s="232" t="s">
        <v>1110</v>
      </c>
      <c r="C4481" s="232" t="s">
        <v>807</v>
      </c>
      <c r="D4481" s="232" t="s">
        <v>970</v>
      </c>
      <c r="E4481" s="232" t="s">
        <v>988</v>
      </c>
      <c r="F4481" s="232">
        <v>96</v>
      </c>
      <c r="G4481" s="232" t="s">
        <v>1356</v>
      </c>
      <c r="H4481" s="233">
        <v>11.702</v>
      </c>
      <c r="I4481" s="233">
        <v>0</v>
      </c>
      <c r="J4481" s="233">
        <v>9.5660000000000007</v>
      </c>
      <c r="K4481" s="234">
        <v>41165</v>
      </c>
      <c r="L4481" s="233">
        <v>4.6989999999999998</v>
      </c>
      <c r="M4481" s="234">
        <v>81741</v>
      </c>
      <c r="N4481" s="233">
        <v>0</v>
      </c>
      <c r="O4481" s="233">
        <v>0</v>
      </c>
      <c r="P4481" s="233">
        <v>8.4849999999999994</v>
      </c>
      <c r="Q4481" s="234">
        <v>109115</v>
      </c>
      <c r="R4481" s="233">
        <v>4.1520000000000001</v>
      </c>
      <c r="S4481" s="234">
        <v>214657</v>
      </c>
      <c r="T4481" s="233">
        <v>0</v>
      </c>
      <c r="U4481" s="235">
        <f t="shared" si="483"/>
        <v>8542.4599999999991</v>
      </c>
      <c r="V4481" s="227">
        <f t="shared" si="484"/>
        <v>6983.18</v>
      </c>
      <c r="W4481" s="227">
        <f t="shared" si="485"/>
        <v>6860.6866666666665</v>
      </c>
      <c r="X4481" s="227">
        <f t="shared" si="488"/>
        <v>6811.75</v>
      </c>
      <c r="Y4481" s="227">
        <f t="shared" si="486"/>
        <v>6194.0499999999993</v>
      </c>
      <c r="Z4481" s="227">
        <f t="shared" si="487"/>
        <v>6061.9322222222218</v>
      </c>
      <c r="AA4481" s="227">
        <f t="shared" si="489"/>
        <v>5962.6944444444443</v>
      </c>
    </row>
    <row r="4482" spans="2:27" ht="13.5" hidden="1">
      <c r="B4482" s="232" t="s">
        <v>1110</v>
      </c>
      <c r="C4482" s="232" t="s">
        <v>808</v>
      </c>
      <c r="D4482" s="232" t="s">
        <v>970</v>
      </c>
      <c r="E4482" s="232" t="s">
        <v>988</v>
      </c>
      <c r="F4482" s="232">
        <v>4</v>
      </c>
      <c r="G4482" s="232" t="s">
        <v>1311</v>
      </c>
      <c r="H4482" s="233">
        <v>0.48799999999999999</v>
      </c>
      <c r="I4482" s="233">
        <v>0</v>
      </c>
      <c r="J4482" s="233">
        <v>0.39900000000000002</v>
      </c>
      <c r="K4482" s="234">
        <v>1715</v>
      </c>
      <c r="L4482" s="233">
        <v>0.19600000000000001</v>
      </c>
      <c r="M4482" s="234">
        <v>3406</v>
      </c>
      <c r="N4482" s="233">
        <v>0</v>
      </c>
      <c r="O4482" s="233">
        <v>0</v>
      </c>
      <c r="P4482" s="233">
        <v>0.35399999999999998</v>
      </c>
      <c r="Q4482" s="234">
        <v>4546</v>
      </c>
      <c r="R4482" s="233">
        <v>0.17299999999999999</v>
      </c>
      <c r="S4482" s="234">
        <v>8944</v>
      </c>
      <c r="T4482" s="233">
        <v>0</v>
      </c>
      <c r="U4482" s="235">
        <f t="shared" si="483"/>
        <v>356.24</v>
      </c>
      <c r="V4482" s="227">
        <f t="shared" si="484"/>
        <v>291.27000000000004</v>
      </c>
      <c r="W4482" s="227">
        <f t="shared" si="485"/>
        <v>285.99666666666667</v>
      </c>
      <c r="X4482" s="227">
        <f t="shared" si="488"/>
        <v>283.83333333333331</v>
      </c>
      <c r="Y4482" s="227">
        <f t="shared" si="486"/>
        <v>258.41999999999996</v>
      </c>
      <c r="Z4482" s="227">
        <f t="shared" si="487"/>
        <v>252.56777777777776</v>
      </c>
      <c r="AA4482" s="227">
        <f t="shared" si="489"/>
        <v>248.44444444444446</v>
      </c>
    </row>
    <row r="4483" spans="2:27" ht="13.5" hidden="1">
      <c r="B4483" s="232" t="s">
        <v>1110</v>
      </c>
      <c r="C4483" s="232" t="s">
        <v>809</v>
      </c>
      <c r="D4483" s="232" t="s">
        <v>970</v>
      </c>
      <c r="E4483" s="232" t="s">
        <v>988</v>
      </c>
      <c r="F4483" s="232">
        <v>48</v>
      </c>
      <c r="G4483" s="232" t="s">
        <v>1310</v>
      </c>
      <c r="H4483" s="233">
        <v>5.5629999999999997</v>
      </c>
      <c r="I4483" s="233">
        <v>0</v>
      </c>
      <c r="J4483" s="233">
        <v>4.6040000000000001</v>
      </c>
      <c r="K4483" s="234">
        <v>19833</v>
      </c>
      <c r="L4483" s="233">
        <v>2.2639999999999998</v>
      </c>
      <c r="M4483" s="234">
        <v>39402</v>
      </c>
      <c r="N4483" s="233">
        <v>0</v>
      </c>
      <c r="O4483" s="233">
        <v>0</v>
      </c>
      <c r="P4483" s="233">
        <v>4.1180000000000003</v>
      </c>
      <c r="Q4483" s="234">
        <v>53044</v>
      </c>
      <c r="R4483" s="233">
        <v>2.0179999999999998</v>
      </c>
      <c r="S4483" s="234">
        <v>104483</v>
      </c>
      <c r="T4483" s="233">
        <v>0</v>
      </c>
      <c r="U4483" s="235">
        <f t="shared" si="483"/>
        <v>4060.99</v>
      </c>
      <c r="V4483" s="227">
        <f t="shared" si="484"/>
        <v>3360.92</v>
      </c>
      <c r="W4483" s="227">
        <f t="shared" si="485"/>
        <v>3305.47</v>
      </c>
      <c r="X4483" s="227">
        <f t="shared" si="488"/>
        <v>3283.5</v>
      </c>
      <c r="Y4483" s="227">
        <f t="shared" si="486"/>
        <v>3006.1400000000003</v>
      </c>
      <c r="Z4483" s="227">
        <f t="shared" si="487"/>
        <v>2946.5844444444442</v>
      </c>
      <c r="AA4483" s="227">
        <f t="shared" si="489"/>
        <v>2902.3055555555557</v>
      </c>
    </row>
    <row r="4484" spans="2:27" ht="13.5" hidden="1">
      <c r="B4484" s="232" t="s">
        <v>1110</v>
      </c>
      <c r="C4484" s="232" t="s">
        <v>810</v>
      </c>
      <c r="D4484" s="232" t="s">
        <v>970</v>
      </c>
      <c r="E4484" s="232" t="s">
        <v>988</v>
      </c>
      <c r="F4484" s="232">
        <v>64</v>
      </c>
      <c r="G4484" s="232" t="s">
        <v>1345</v>
      </c>
      <c r="H4484" s="233">
        <v>7.4180000000000001</v>
      </c>
      <c r="I4484" s="233">
        <v>0</v>
      </c>
      <c r="J4484" s="233">
        <v>6.1379999999999999</v>
      </c>
      <c r="K4484" s="234">
        <v>26444</v>
      </c>
      <c r="L4484" s="233">
        <v>3.0190000000000001</v>
      </c>
      <c r="M4484" s="234">
        <v>52536</v>
      </c>
      <c r="N4484" s="233">
        <v>0</v>
      </c>
      <c r="O4484" s="233">
        <v>0</v>
      </c>
      <c r="P4484" s="233">
        <v>5.4909999999999997</v>
      </c>
      <c r="Q4484" s="234">
        <v>70725</v>
      </c>
      <c r="R4484" s="233">
        <v>2.6909999999999998</v>
      </c>
      <c r="S4484" s="234">
        <v>139310</v>
      </c>
      <c r="T4484" s="233">
        <v>0</v>
      </c>
      <c r="U4484" s="235">
        <f t="shared" ref="U4484:U4547" si="490">H4484*hour_M</f>
        <v>5415.14</v>
      </c>
      <c r="V4484" s="227">
        <f t="shared" ref="V4484:V4547" si="491">J4484*hour_M</f>
        <v>4480.74</v>
      </c>
      <c r="W4484" s="227">
        <f t="shared" ref="W4484:W4547" si="492">K4484/12+L4484*hour_M</f>
        <v>4407.5366666666669</v>
      </c>
      <c r="X4484" s="227">
        <f t="shared" si="488"/>
        <v>4378</v>
      </c>
      <c r="Y4484" s="227">
        <f t="shared" ref="Y4484:Y4547" si="493">P4484*hour_M</f>
        <v>4008.43</v>
      </c>
      <c r="Z4484" s="227">
        <f t="shared" ref="Z4484:Z4547" si="494">Q4484/36+R4484*hour_M</f>
        <v>3929.0133333333333</v>
      </c>
      <c r="AA4484" s="227">
        <f t="shared" si="489"/>
        <v>3869.7222222222222</v>
      </c>
    </row>
    <row r="4485" spans="2:27" ht="13.5" hidden="1">
      <c r="B4485" s="232" t="s">
        <v>1110</v>
      </c>
      <c r="C4485" s="232" t="s">
        <v>811</v>
      </c>
      <c r="D4485" s="232" t="s">
        <v>970</v>
      </c>
      <c r="E4485" s="232" t="s">
        <v>988</v>
      </c>
      <c r="F4485" s="232">
        <v>96</v>
      </c>
      <c r="G4485" s="232" t="s">
        <v>1356</v>
      </c>
      <c r="H4485" s="233">
        <v>11.125999999999999</v>
      </c>
      <c r="I4485" s="233">
        <v>0</v>
      </c>
      <c r="J4485" s="233">
        <v>9.2070000000000007</v>
      </c>
      <c r="K4485" s="234">
        <v>39666</v>
      </c>
      <c r="L4485" s="233">
        <v>4.5279999999999996</v>
      </c>
      <c r="M4485" s="234">
        <v>78804</v>
      </c>
      <c r="N4485" s="233">
        <v>0</v>
      </c>
      <c r="O4485" s="233">
        <v>0</v>
      </c>
      <c r="P4485" s="233">
        <v>8.2360000000000007</v>
      </c>
      <c r="Q4485" s="234">
        <v>106087</v>
      </c>
      <c r="R4485" s="233">
        <v>4.0369999999999999</v>
      </c>
      <c r="S4485" s="234">
        <v>208965</v>
      </c>
      <c r="T4485" s="233">
        <v>0</v>
      </c>
      <c r="U4485" s="235">
        <f t="shared" si="490"/>
        <v>8121.98</v>
      </c>
      <c r="V4485" s="227">
        <f t="shared" si="491"/>
        <v>6721.1100000000006</v>
      </c>
      <c r="W4485" s="227">
        <f t="shared" si="492"/>
        <v>6610.94</v>
      </c>
      <c r="X4485" s="227">
        <f t="shared" ref="X4485:X4548" si="495">M4485/12</f>
        <v>6567</v>
      </c>
      <c r="Y4485" s="227">
        <f t="shared" si="493"/>
        <v>6012.2800000000007</v>
      </c>
      <c r="Z4485" s="227">
        <f t="shared" si="494"/>
        <v>5893.8711111111115</v>
      </c>
      <c r="AA4485" s="227">
        <f t="shared" ref="AA4485:AA4548" si="496">S4485/36</f>
        <v>5804.583333333333</v>
      </c>
    </row>
    <row r="4486" spans="2:27" ht="13.5" hidden="1">
      <c r="B4486" s="232" t="s">
        <v>1110</v>
      </c>
      <c r="C4486" s="232" t="s">
        <v>812</v>
      </c>
      <c r="D4486" s="232" t="s">
        <v>970</v>
      </c>
      <c r="E4486" s="232" t="s">
        <v>988</v>
      </c>
      <c r="F4486" s="232">
        <v>8</v>
      </c>
      <c r="G4486" s="232" t="s">
        <v>1312</v>
      </c>
      <c r="H4486" s="233">
        <v>0.92700000000000005</v>
      </c>
      <c r="I4486" s="233">
        <v>0</v>
      </c>
      <c r="J4486" s="233">
        <v>0.76700000000000002</v>
      </c>
      <c r="K4486" s="234">
        <v>3306</v>
      </c>
      <c r="L4486" s="233">
        <v>0.377</v>
      </c>
      <c r="M4486" s="234">
        <v>6567</v>
      </c>
      <c r="N4486" s="233">
        <v>0</v>
      </c>
      <c r="O4486" s="233">
        <v>0</v>
      </c>
      <c r="P4486" s="233">
        <v>0.68600000000000005</v>
      </c>
      <c r="Q4486" s="234">
        <v>8841</v>
      </c>
      <c r="R4486" s="233">
        <v>0.33600000000000002</v>
      </c>
      <c r="S4486" s="234">
        <v>17414</v>
      </c>
      <c r="T4486" s="233">
        <v>0</v>
      </c>
      <c r="U4486" s="235">
        <f t="shared" si="490"/>
        <v>676.71</v>
      </c>
      <c r="V4486" s="227">
        <f t="shared" si="491"/>
        <v>559.91</v>
      </c>
      <c r="W4486" s="227">
        <f t="shared" si="492"/>
        <v>550.71</v>
      </c>
      <c r="X4486" s="227">
        <f t="shared" si="495"/>
        <v>547.25</v>
      </c>
      <c r="Y4486" s="227">
        <f t="shared" si="493"/>
        <v>500.78000000000003</v>
      </c>
      <c r="Z4486" s="227">
        <f t="shared" si="494"/>
        <v>490.86333333333334</v>
      </c>
      <c r="AA4486" s="227">
        <f t="shared" si="496"/>
        <v>483.72222222222223</v>
      </c>
    </row>
    <row r="4487" spans="2:27" ht="13.5" hidden="1">
      <c r="B4487" s="232" t="s">
        <v>1110</v>
      </c>
      <c r="C4487" s="232" t="s">
        <v>813</v>
      </c>
      <c r="D4487" s="232" t="s">
        <v>970</v>
      </c>
      <c r="E4487" s="232" t="s">
        <v>988</v>
      </c>
      <c r="F4487" s="232">
        <v>16</v>
      </c>
      <c r="G4487" s="232" t="s">
        <v>1317</v>
      </c>
      <c r="H4487" s="233">
        <v>1.8540000000000001</v>
      </c>
      <c r="I4487" s="233">
        <v>0</v>
      </c>
      <c r="J4487" s="233">
        <v>1.5349999999999999</v>
      </c>
      <c r="K4487" s="234">
        <v>6611</v>
      </c>
      <c r="L4487" s="233">
        <v>0.755</v>
      </c>
      <c r="M4487" s="234">
        <v>13134</v>
      </c>
      <c r="N4487" s="233">
        <v>0</v>
      </c>
      <c r="O4487" s="233">
        <v>0</v>
      </c>
      <c r="P4487" s="233">
        <v>1.373</v>
      </c>
      <c r="Q4487" s="234">
        <v>17681</v>
      </c>
      <c r="R4487" s="233">
        <v>0.67300000000000004</v>
      </c>
      <c r="S4487" s="234">
        <v>34828</v>
      </c>
      <c r="T4487" s="233">
        <v>0</v>
      </c>
      <c r="U4487" s="235">
        <f t="shared" si="490"/>
        <v>1353.42</v>
      </c>
      <c r="V4487" s="227">
        <f t="shared" si="491"/>
        <v>1120.55</v>
      </c>
      <c r="W4487" s="227">
        <f t="shared" si="492"/>
        <v>1102.0666666666666</v>
      </c>
      <c r="X4487" s="227">
        <f t="shared" si="495"/>
        <v>1094.5</v>
      </c>
      <c r="Y4487" s="227">
        <f t="shared" si="493"/>
        <v>1002.29</v>
      </c>
      <c r="Z4487" s="227">
        <f t="shared" si="494"/>
        <v>982.42888888888888</v>
      </c>
      <c r="AA4487" s="227">
        <f t="shared" si="496"/>
        <v>967.44444444444446</v>
      </c>
    </row>
    <row r="4488" spans="2:27" ht="13.5" hidden="1">
      <c r="B4488" s="232" t="s">
        <v>1110</v>
      </c>
      <c r="C4488" s="232" t="s">
        <v>814</v>
      </c>
      <c r="D4488" s="232" t="s">
        <v>970</v>
      </c>
      <c r="E4488" s="232" t="s">
        <v>988</v>
      </c>
      <c r="F4488" s="232">
        <v>32</v>
      </c>
      <c r="G4488" s="232" t="s">
        <v>1316</v>
      </c>
      <c r="H4488" s="233">
        <v>3.7090000000000001</v>
      </c>
      <c r="I4488" s="233">
        <v>0</v>
      </c>
      <c r="J4488" s="233">
        <v>3.069</v>
      </c>
      <c r="K4488" s="234">
        <v>13222</v>
      </c>
      <c r="L4488" s="233">
        <v>1.5089999999999999</v>
      </c>
      <c r="M4488" s="234">
        <v>26268</v>
      </c>
      <c r="N4488" s="233">
        <v>0</v>
      </c>
      <c r="O4488" s="233">
        <v>0</v>
      </c>
      <c r="P4488" s="233">
        <v>2.7450000000000001</v>
      </c>
      <c r="Q4488" s="234">
        <v>35362</v>
      </c>
      <c r="R4488" s="233">
        <v>1.3460000000000001</v>
      </c>
      <c r="S4488" s="234">
        <v>69655</v>
      </c>
      <c r="T4488" s="233">
        <v>0</v>
      </c>
      <c r="U4488" s="235">
        <f t="shared" si="490"/>
        <v>2707.57</v>
      </c>
      <c r="V4488" s="227">
        <f t="shared" si="491"/>
        <v>2240.37</v>
      </c>
      <c r="W4488" s="227">
        <f t="shared" si="492"/>
        <v>2203.4033333333332</v>
      </c>
      <c r="X4488" s="227">
        <f t="shared" si="495"/>
        <v>2189</v>
      </c>
      <c r="Y4488" s="227">
        <f t="shared" si="493"/>
        <v>2003.8500000000001</v>
      </c>
      <c r="Z4488" s="227">
        <f t="shared" si="494"/>
        <v>1964.8577777777778</v>
      </c>
      <c r="AA4488" s="227">
        <f t="shared" si="496"/>
        <v>1934.8611111111111</v>
      </c>
    </row>
    <row r="4489" spans="2:27" ht="13.5" hidden="1">
      <c r="B4489" s="232" t="s">
        <v>1110</v>
      </c>
      <c r="C4489" s="232" t="s">
        <v>815</v>
      </c>
      <c r="D4489" s="232" t="s">
        <v>970</v>
      </c>
      <c r="E4489" s="232" t="s">
        <v>988</v>
      </c>
      <c r="F4489" s="232">
        <v>2</v>
      </c>
      <c r="G4489" s="232" t="s">
        <v>1315</v>
      </c>
      <c r="H4489" s="233">
        <v>0.26600000000000001</v>
      </c>
      <c r="I4489" s="233">
        <v>0</v>
      </c>
      <c r="J4489" s="233">
        <v>0.22600000000000001</v>
      </c>
      <c r="K4489" s="234">
        <v>974</v>
      </c>
      <c r="L4489" s="233">
        <v>0.111</v>
      </c>
      <c r="M4489" s="234">
        <v>1938</v>
      </c>
      <c r="N4489" s="233">
        <v>0</v>
      </c>
      <c r="O4489" s="233">
        <v>0</v>
      </c>
      <c r="P4489" s="233">
        <v>0.20499999999999999</v>
      </c>
      <c r="Q4489" s="234">
        <v>2654</v>
      </c>
      <c r="R4489" s="233">
        <v>0.10100000000000001</v>
      </c>
      <c r="S4489" s="234">
        <v>5242</v>
      </c>
      <c r="T4489" s="233">
        <v>0</v>
      </c>
      <c r="U4489" s="235">
        <f t="shared" si="490"/>
        <v>194.18</v>
      </c>
      <c r="V4489" s="227">
        <f t="shared" si="491"/>
        <v>164.98000000000002</v>
      </c>
      <c r="W4489" s="227">
        <f t="shared" si="492"/>
        <v>162.19666666666666</v>
      </c>
      <c r="X4489" s="227">
        <f t="shared" si="495"/>
        <v>161.5</v>
      </c>
      <c r="Y4489" s="227">
        <f t="shared" si="493"/>
        <v>149.64999999999998</v>
      </c>
      <c r="Z4489" s="227">
        <f t="shared" si="494"/>
        <v>147.45222222222225</v>
      </c>
      <c r="AA4489" s="227">
        <f t="shared" si="496"/>
        <v>145.61111111111111</v>
      </c>
    </row>
    <row r="4490" spans="2:27" ht="13.5" hidden="1">
      <c r="B4490" s="232" t="s">
        <v>1110</v>
      </c>
      <c r="C4490" s="232" t="s">
        <v>816</v>
      </c>
      <c r="D4490" s="232" t="s">
        <v>970</v>
      </c>
      <c r="E4490" s="232" t="s">
        <v>988</v>
      </c>
      <c r="F4490" s="232">
        <v>4</v>
      </c>
      <c r="G4490" s="232" t="s">
        <v>1311</v>
      </c>
      <c r="H4490" s="233">
        <v>0.46400000000000002</v>
      </c>
      <c r="I4490" s="233">
        <v>0</v>
      </c>
      <c r="J4490" s="233">
        <v>0.38400000000000001</v>
      </c>
      <c r="K4490" s="234">
        <v>1653</v>
      </c>
      <c r="L4490" s="233">
        <v>0.189</v>
      </c>
      <c r="M4490" s="234">
        <v>3283</v>
      </c>
      <c r="N4490" s="233">
        <v>0</v>
      </c>
      <c r="O4490" s="233">
        <v>0</v>
      </c>
      <c r="P4490" s="233">
        <v>0.34300000000000003</v>
      </c>
      <c r="Q4490" s="234">
        <v>4420</v>
      </c>
      <c r="R4490" s="233">
        <v>0.16800000000000001</v>
      </c>
      <c r="S4490" s="234">
        <v>8707</v>
      </c>
      <c r="T4490" s="233">
        <v>0</v>
      </c>
      <c r="U4490" s="235">
        <f t="shared" si="490"/>
        <v>338.72</v>
      </c>
      <c r="V4490" s="227">
        <f t="shared" si="491"/>
        <v>280.32</v>
      </c>
      <c r="W4490" s="227">
        <f t="shared" si="492"/>
        <v>275.72000000000003</v>
      </c>
      <c r="X4490" s="227">
        <f t="shared" si="495"/>
        <v>273.58333333333331</v>
      </c>
      <c r="Y4490" s="227">
        <f t="shared" si="493"/>
        <v>250.39000000000001</v>
      </c>
      <c r="Z4490" s="227">
        <f t="shared" si="494"/>
        <v>245.41777777777776</v>
      </c>
      <c r="AA4490" s="227">
        <f t="shared" si="496"/>
        <v>241.86111111111111</v>
      </c>
    </row>
    <row r="4491" spans="2:27" ht="13.5" hidden="1">
      <c r="B4491" s="232" t="s">
        <v>1110</v>
      </c>
      <c r="C4491" s="232" t="s">
        <v>817</v>
      </c>
      <c r="D4491" s="232" t="s">
        <v>970</v>
      </c>
      <c r="E4491" s="232" t="s">
        <v>988</v>
      </c>
      <c r="F4491" s="232">
        <v>48</v>
      </c>
      <c r="G4491" s="232" t="s">
        <v>1310</v>
      </c>
      <c r="H4491" s="233">
        <v>6.0670000000000002</v>
      </c>
      <c r="I4491" s="233">
        <v>0</v>
      </c>
      <c r="J4491" s="233">
        <v>4.9180000000000001</v>
      </c>
      <c r="K4491" s="234">
        <v>21145</v>
      </c>
      <c r="L4491" s="233">
        <v>2.4140000000000001</v>
      </c>
      <c r="M4491" s="234">
        <v>41974</v>
      </c>
      <c r="N4491" s="233">
        <v>0</v>
      </c>
      <c r="O4491" s="233">
        <v>0</v>
      </c>
      <c r="P4491" s="233">
        <v>4.3360000000000003</v>
      </c>
      <c r="Q4491" s="234">
        <v>55693</v>
      </c>
      <c r="R4491" s="233">
        <v>2.1190000000000002</v>
      </c>
      <c r="S4491" s="234">
        <v>109463</v>
      </c>
      <c r="T4491" s="233">
        <v>0</v>
      </c>
      <c r="U4491" s="235">
        <f t="shared" si="490"/>
        <v>4428.91</v>
      </c>
      <c r="V4491" s="227">
        <f t="shared" si="491"/>
        <v>3590.1400000000003</v>
      </c>
      <c r="W4491" s="227">
        <f t="shared" si="492"/>
        <v>3524.3033333333333</v>
      </c>
      <c r="X4491" s="227">
        <f t="shared" si="495"/>
        <v>3497.8333333333335</v>
      </c>
      <c r="Y4491" s="227">
        <f t="shared" si="493"/>
        <v>3165.28</v>
      </c>
      <c r="Z4491" s="227">
        <f t="shared" si="494"/>
        <v>3093.8977777777782</v>
      </c>
      <c r="AA4491" s="227">
        <f t="shared" si="496"/>
        <v>3040.6388888888887</v>
      </c>
    </row>
    <row r="4492" spans="2:27" ht="13.5" hidden="1">
      <c r="B4492" s="232" t="s">
        <v>1110</v>
      </c>
      <c r="C4492" s="232" t="s">
        <v>818</v>
      </c>
      <c r="D4492" s="232" t="s">
        <v>970</v>
      </c>
      <c r="E4492" s="232" t="s">
        <v>988</v>
      </c>
      <c r="F4492" s="232">
        <v>64</v>
      </c>
      <c r="G4492" s="232" t="s">
        <v>1345</v>
      </c>
      <c r="H4492" s="233">
        <v>8.09</v>
      </c>
      <c r="I4492" s="233">
        <v>0</v>
      </c>
      <c r="J4492" s="233">
        <v>6.5570000000000004</v>
      </c>
      <c r="K4492" s="234">
        <v>28194</v>
      </c>
      <c r="L4492" s="233">
        <v>3.218</v>
      </c>
      <c r="M4492" s="234">
        <v>55965</v>
      </c>
      <c r="N4492" s="233">
        <v>0</v>
      </c>
      <c r="O4492" s="233">
        <v>0</v>
      </c>
      <c r="P4492" s="233">
        <v>5.7809999999999997</v>
      </c>
      <c r="Q4492" s="234">
        <v>74257</v>
      </c>
      <c r="R4492" s="233">
        <v>2.8260000000000001</v>
      </c>
      <c r="S4492" s="234">
        <v>145950</v>
      </c>
      <c r="T4492" s="233">
        <v>0</v>
      </c>
      <c r="U4492" s="235">
        <f t="shared" si="490"/>
        <v>5905.7</v>
      </c>
      <c r="V4492" s="227">
        <f t="shared" si="491"/>
        <v>4786.6100000000006</v>
      </c>
      <c r="W4492" s="227">
        <f t="shared" si="492"/>
        <v>4698.6399999999994</v>
      </c>
      <c r="X4492" s="227">
        <f t="shared" si="495"/>
        <v>4663.75</v>
      </c>
      <c r="Y4492" s="227">
        <f t="shared" si="493"/>
        <v>4220.13</v>
      </c>
      <c r="Z4492" s="227">
        <f t="shared" si="494"/>
        <v>4125.6744444444448</v>
      </c>
      <c r="AA4492" s="227">
        <f t="shared" si="496"/>
        <v>4054.1666666666665</v>
      </c>
    </row>
    <row r="4493" spans="2:27" ht="13.5" hidden="1">
      <c r="B4493" s="232" t="s">
        <v>1110</v>
      </c>
      <c r="C4493" s="232" t="s">
        <v>819</v>
      </c>
      <c r="D4493" s="232" t="s">
        <v>970</v>
      </c>
      <c r="E4493" s="232" t="s">
        <v>988</v>
      </c>
      <c r="F4493" s="232">
        <v>96</v>
      </c>
      <c r="G4493" s="232" t="s">
        <v>1356</v>
      </c>
      <c r="H4493" s="233">
        <v>12.134</v>
      </c>
      <c r="I4493" s="233">
        <v>0</v>
      </c>
      <c r="J4493" s="233">
        <v>9.8360000000000003</v>
      </c>
      <c r="K4493" s="234">
        <v>42290</v>
      </c>
      <c r="L4493" s="233">
        <v>4.8280000000000003</v>
      </c>
      <c r="M4493" s="234">
        <v>83947</v>
      </c>
      <c r="N4493" s="233">
        <v>0</v>
      </c>
      <c r="O4493" s="233">
        <v>0</v>
      </c>
      <c r="P4493" s="233">
        <v>8.6720000000000006</v>
      </c>
      <c r="Q4493" s="234">
        <v>111385</v>
      </c>
      <c r="R4493" s="233">
        <v>4.2380000000000004</v>
      </c>
      <c r="S4493" s="234">
        <v>218925</v>
      </c>
      <c r="T4493" s="233">
        <v>0</v>
      </c>
      <c r="U4493" s="235">
        <f t="shared" si="490"/>
        <v>8857.82</v>
      </c>
      <c r="V4493" s="227">
        <f t="shared" si="491"/>
        <v>7180.2800000000007</v>
      </c>
      <c r="W4493" s="227">
        <f t="shared" si="492"/>
        <v>7048.6066666666666</v>
      </c>
      <c r="X4493" s="227">
        <f t="shared" si="495"/>
        <v>6995.583333333333</v>
      </c>
      <c r="Y4493" s="227">
        <f t="shared" si="493"/>
        <v>6330.56</v>
      </c>
      <c r="Z4493" s="227">
        <f t="shared" si="494"/>
        <v>6187.7677777777781</v>
      </c>
      <c r="AA4493" s="227">
        <f t="shared" si="496"/>
        <v>6081.25</v>
      </c>
    </row>
    <row r="4494" spans="2:27" ht="13.5" hidden="1">
      <c r="B4494" s="232" t="s">
        <v>1110</v>
      </c>
      <c r="C4494" s="232" t="s">
        <v>820</v>
      </c>
      <c r="D4494" s="232" t="s">
        <v>970</v>
      </c>
      <c r="E4494" s="232" t="s">
        <v>988</v>
      </c>
      <c r="F4494" s="232">
        <v>8</v>
      </c>
      <c r="G4494" s="232" t="s">
        <v>1312</v>
      </c>
      <c r="H4494" s="233">
        <v>1.0109999999999999</v>
      </c>
      <c r="I4494" s="233">
        <v>0</v>
      </c>
      <c r="J4494" s="233">
        <v>0.82</v>
      </c>
      <c r="K4494" s="234">
        <v>3524</v>
      </c>
      <c r="L4494" s="233">
        <v>0.40200000000000002</v>
      </c>
      <c r="M4494" s="234">
        <v>6996</v>
      </c>
      <c r="N4494" s="233">
        <v>0</v>
      </c>
      <c r="O4494" s="233">
        <v>0</v>
      </c>
      <c r="P4494" s="233">
        <v>0.72299999999999998</v>
      </c>
      <c r="Q4494" s="234">
        <v>9282</v>
      </c>
      <c r="R4494" s="233">
        <v>0.35299999999999998</v>
      </c>
      <c r="S4494" s="234">
        <v>18244</v>
      </c>
      <c r="T4494" s="233">
        <v>0</v>
      </c>
      <c r="U4494" s="235">
        <f t="shared" si="490"/>
        <v>738.03</v>
      </c>
      <c r="V4494" s="227">
        <f t="shared" si="491"/>
        <v>598.59999999999991</v>
      </c>
      <c r="W4494" s="227">
        <f t="shared" si="492"/>
        <v>587.12666666666678</v>
      </c>
      <c r="X4494" s="227">
        <f t="shared" si="495"/>
        <v>583</v>
      </c>
      <c r="Y4494" s="227">
        <f t="shared" si="493"/>
        <v>527.79</v>
      </c>
      <c r="Z4494" s="227">
        <f t="shared" si="494"/>
        <v>515.52333333333331</v>
      </c>
      <c r="AA4494" s="227">
        <f t="shared" si="496"/>
        <v>506.77777777777777</v>
      </c>
    </row>
    <row r="4495" spans="2:27" ht="13.5" hidden="1">
      <c r="B4495" s="232" t="s">
        <v>1110</v>
      </c>
      <c r="C4495" s="232" t="s">
        <v>821</v>
      </c>
      <c r="D4495" s="232" t="s">
        <v>970</v>
      </c>
      <c r="E4495" s="232" t="s">
        <v>988</v>
      </c>
      <c r="F4495" s="232">
        <v>16</v>
      </c>
      <c r="G4495" s="232" t="s">
        <v>1317</v>
      </c>
      <c r="H4495" s="233">
        <v>2.0219999999999998</v>
      </c>
      <c r="I4495" s="233">
        <v>0</v>
      </c>
      <c r="J4495" s="233">
        <v>1.639</v>
      </c>
      <c r="K4495" s="234">
        <v>7048</v>
      </c>
      <c r="L4495" s="233">
        <v>0.80500000000000005</v>
      </c>
      <c r="M4495" s="234">
        <v>13991</v>
      </c>
      <c r="N4495" s="233">
        <v>0</v>
      </c>
      <c r="O4495" s="233">
        <v>0</v>
      </c>
      <c r="P4495" s="233">
        <v>1.4450000000000001</v>
      </c>
      <c r="Q4495" s="234">
        <v>18564</v>
      </c>
      <c r="R4495" s="233">
        <v>0.70599999999999996</v>
      </c>
      <c r="S4495" s="234">
        <v>36488</v>
      </c>
      <c r="T4495" s="233">
        <v>0</v>
      </c>
      <c r="U4495" s="235">
        <f t="shared" si="490"/>
        <v>1476.06</v>
      </c>
      <c r="V4495" s="227">
        <f t="shared" si="491"/>
        <v>1196.47</v>
      </c>
      <c r="W4495" s="227">
        <f t="shared" si="492"/>
        <v>1174.9833333333336</v>
      </c>
      <c r="X4495" s="227">
        <f t="shared" si="495"/>
        <v>1165.9166666666667</v>
      </c>
      <c r="Y4495" s="227">
        <f t="shared" si="493"/>
        <v>1054.8500000000001</v>
      </c>
      <c r="Z4495" s="227">
        <f t="shared" si="494"/>
        <v>1031.0466666666666</v>
      </c>
      <c r="AA4495" s="227">
        <f t="shared" si="496"/>
        <v>1013.5555555555555</v>
      </c>
    </row>
    <row r="4496" spans="2:27" ht="13.5" hidden="1">
      <c r="B4496" s="232" t="s">
        <v>1110</v>
      </c>
      <c r="C4496" s="232" t="s">
        <v>822</v>
      </c>
      <c r="D4496" s="232" t="s">
        <v>970</v>
      </c>
      <c r="E4496" s="232" t="s">
        <v>988</v>
      </c>
      <c r="F4496" s="232">
        <v>32</v>
      </c>
      <c r="G4496" s="232" t="s">
        <v>1316</v>
      </c>
      <c r="H4496" s="233">
        <v>4.0449999999999999</v>
      </c>
      <c r="I4496" s="233">
        <v>0</v>
      </c>
      <c r="J4496" s="233">
        <v>3.2789999999999999</v>
      </c>
      <c r="K4496" s="234">
        <v>14097</v>
      </c>
      <c r="L4496" s="233">
        <v>1.609</v>
      </c>
      <c r="M4496" s="234">
        <v>27982</v>
      </c>
      <c r="N4496" s="233">
        <v>0</v>
      </c>
      <c r="O4496" s="233">
        <v>0</v>
      </c>
      <c r="P4496" s="233">
        <v>2.891</v>
      </c>
      <c r="Q4496" s="234">
        <v>37128</v>
      </c>
      <c r="R4496" s="233">
        <v>1.413</v>
      </c>
      <c r="S4496" s="234">
        <v>72975</v>
      </c>
      <c r="T4496" s="233">
        <v>0</v>
      </c>
      <c r="U4496" s="235">
        <f t="shared" si="490"/>
        <v>2952.85</v>
      </c>
      <c r="V4496" s="227">
        <f t="shared" si="491"/>
        <v>2393.67</v>
      </c>
      <c r="W4496" s="227">
        <f t="shared" si="492"/>
        <v>2349.3199999999997</v>
      </c>
      <c r="X4496" s="227">
        <f t="shared" si="495"/>
        <v>2331.8333333333335</v>
      </c>
      <c r="Y4496" s="227">
        <f t="shared" si="493"/>
        <v>2110.4299999999998</v>
      </c>
      <c r="Z4496" s="227">
        <f t="shared" si="494"/>
        <v>2062.8233333333333</v>
      </c>
      <c r="AA4496" s="227">
        <f t="shared" si="496"/>
        <v>2027.0833333333333</v>
      </c>
    </row>
    <row r="4497" spans="2:27" ht="13.5" hidden="1">
      <c r="B4497" s="232" t="s">
        <v>1110</v>
      </c>
      <c r="C4497" s="232" t="s">
        <v>823</v>
      </c>
      <c r="D4497" s="232" t="s">
        <v>970</v>
      </c>
      <c r="E4497" s="232" t="s">
        <v>988</v>
      </c>
      <c r="F4497" s="232">
        <v>2</v>
      </c>
      <c r="G4497" s="232" t="s">
        <v>1315</v>
      </c>
      <c r="H4497" s="233">
        <v>0.28699999999999998</v>
      </c>
      <c r="I4497" s="233">
        <v>0</v>
      </c>
      <c r="J4497" s="233">
        <v>0.23899999999999999</v>
      </c>
      <c r="K4497" s="234">
        <v>1029</v>
      </c>
      <c r="L4497" s="233">
        <v>0.11700000000000001</v>
      </c>
      <c r="M4497" s="234">
        <v>2045</v>
      </c>
      <c r="N4497" s="233">
        <v>0</v>
      </c>
      <c r="O4497" s="233">
        <v>0</v>
      </c>
      <c r="P4497" s="233">
        <v>0.214</v>
      </c>
      <c r="Q4497" s="234">
        <v>2765</v>
      </c>
      <c r="R4497" s="233">
        <v>0.105</v>
      </c>
      <c r="S4497" s="234">
        <v>5449</v>
      </c>
      <c r="T4497" s="233">
        <v>0</v>
      </c>
      <c r="U4497" s="235">
        <f t="shared" si="490"/>
        <v>209.51</v>
      </c>
      <c r="V4497" s="227">
        <f t="shared" si="491"/>
        <v>174.47</v>
      </c>
      <c r="W4497" s="227">
        <f t="shared" si="492"/>
        <v>171.16000000000003</v>
      </c>
      <c r="X4497" s="227">
        <f t="shared" si="495"/>
        <v>170.41666666666666</v>
      </c>
      <c r="Y4497" s="227">
        <f t="shared" si="493"/>
        <v>156.22</v>
      </c>
      <c r="Z4497" s="227">
        <f t="shared" si="494"/>
        <v>153.45555555555555</v>
      </c>
      <c r="AA4497" s="227">
        <f t="shared" si="496"/>
        <v>151.36111111111111</v>
      </c>
    </row>
    <row r="4498" spans="2:27" ht="13.5" hidden="1">
      <c r="B4498" s="232" t="s">
        <v>1110</v>
      </c>
      <c r="C4498" s="232" t="s">
        <v>824</v>
      </c>
      <c r="D4498" s="232" t="s">
        <v>970</v>
      </c>
      <c r="E4498" s="232" t="s">
        <v>988</v>
      </c>
      <c r="F4498" s="232">
        <v>4</v>
      </c>
      <c r="G4498" s="232" t="s">
        <v>1311</v>
      </c>
      <c r="H4498" s="233">
        <v>0.50600000000000001</v>
      </c>
      <c r="I4498" s="233">
        <v>0</v>
      </c>
      <c r="J4498" s="233">
        <v>0.41</v>
      </c>
      <c r="K4498" s="234">
        <v>1762</v>
      </c>
      <c r="L4498" s="233">
        <v>0.20100000000000001</v>
      </c>
      <c r="M4498" s="234">
        <v>3498</v>
      </c>
      <c r="N4498" s="233">
        <v>0</v>
      </c>
      <c r="O4498" s="233">
        <v>0</v>
      </c>
      <c r="P4498" s="233">
        <v>0.36099999999999999</v>
      </c>
      <c r="Q4498" s="234">
        <v>4641</v>
      </c>
      <c r="R4498" s="233">
        <v>0.17699999999999999</v>
      </c>
      <c r="S4498" s="234">
        <v>9122</v>
      </c>
      <c r="T4498" s="233">
        <v>0</v>
      </c>
      <c r="U4498" s="235">
        <f t="shared" si="490"/>
        <v>369.38</v>
      </c>
      <c r="V4498" s="227">
        <f t="shared" si="491"/>
        <v>299.29999999999995</v>
      </c>
      <c r="W4498" s="227">
        <f t="shared" si="492"/>
        <v>293.56333333333339</v>
      </c>
      <c r="X4498" s="227">
        <f t="shared" si="495"/>
        <v>291.5</v>
      </c>
      <c r="Y4498" s="227">
        <f t="shared" si="493"/>
        <v>263.52999999999997</v>
      </c>
      <c r="Z4498" s="227">
        <f t="shared" si="494"/>
        <v>258.12666666666667</v>
      </c>
      <c r="AA4498" s="227">
        <f t="shared" si="496"/>
        <v>253.38888888888889</v>
      </c>
    </row>
    <row r="4499" spans="2:27" ht="13.5" hidden="1">
      <c r="B4499" s="232" t="s">
        <v>1110</v>
      </c>
      <c r="C4499" s="232" t="s">
        <v>825</v>
      </c>
      <c r="D4499" s="232" t="s">
        <v>970</v>
      </c>
      <c r="E4499" s="232" t="s">
        <v>988</v>
      </c>
      <c r="F4499" s="232">
        <v>48</v>
      </c>
      <c r="G4499" s="232" t="s">
        <v>1310</v>
      </c>
      <c r="H4499" s="233">
        <v>6.3550000000000004</v>
      </c>
      <c r="I4499" s="233">
        <v>0</v>
      </c>
      <c r="J4499" s="233">
        <v>5.0999999999999996</v>
      </c>
      <c r="K4499" s="234">
        <v>21903</v>
      </c>
      <c r="L4499" s="233">
        <v>2.5</v>
      </c>
      <c r="M4499" s="234">
        <v>43459</v>
      </c>
      <c r="N4499" s="233">
        <v>0</v>
      </c>
      <c r="O4499" s="233">
        <v>0</v>
      </c>
      <c r="P4499" s="233">
        <v>4.46</v>
      </c>
      <c r="Q4499" s="234">
        <v>57206</v>
      </c>
      <c r="R4499" s="233">
        <v>2.177</v>
      </c>
      <c r="S4499" s="234">
        <v>112309</v>
      </c>
      <c r="T4499" s="233">
        <v>0</v>
      </c>
      <c r="U4499" s="235">
        <f t="shared" si="490"/>
        <v>4639.1500000000005</v>
      </c>
      <c r="V4499" s="227">
        <f t="shared" si="491"/>
        <v>3722.9999999999995</v>
      </c>
      <c r="W4499" s="227">
        <f t="shared" si="492"/>
        <v>3650.25</v>
      </c>
      <c r="X4499" s="227">
        <f t="shared" si="495"/>
        <v>3621.5833333333335</v>
      </c>
      <c r="Y4499" s="227">
        <f t="shared" si="493"/>
        <v>3255.8</v>
      </c>
      <c r="Z4499" s="227">
        <f t="shared" si="494"/>
        <v>3178.2655555555557</v>
      </c>
      <c r="AA4499" s="227">
        <f t="shared" si="496"/>
        <v>3119.6944444444443</v>
      </c>
    </row>
    <row r="4500" spans="2:27" ht="13.5" hidden="1">
      <c r="B4500" s="232" t="s">
        <v>1110</v>
      </c>
      <c r="C4500" s="232" t="s">
        <v>826</v>
      </c>
      <c r="D4500" s="232" t="s">
        <v>970</v>
      </c>
      <c r="E4500" s="232" t="s">
        <v>988</v>
      </c>
      <c r="F4500" s="232">
        <v>64</v>
      </c>
      <c r="G4500" s="232" t="s">
        <v>1345</v>
      </c>
      <c r="H4500" s="233">
        <v>8.4740000000000002</v>
      </c>
      <c r="I4500" s="233">
        <v>0</v>
      </c>
      <c r="J4500" s="233">
        <v>6.8</v>
      </c>
      <c r="K4500" s="234">
        <v>29204</v>
      </c>
      <c r="L4500" s="233">
        <v>3.3340000000000001</v>
      </c>
      <c r="M4500" s="234">
        <v>57945</v>
      </c>
      <c r="N4500" s="233">
        <v>0</v>
      </c>
      <c r="O4500" s="233">
        <v>0</v>
      </c>
      <c r="P4500" s="233">
        <v>5.9470000000000001</v>
      </c>
      <c r="Q4500" s="234">
        <v>76275</v>
      </c>
      <c r="R4500" s="233">
        <v>2.9020000000000001</v>
      </c>
      <c r="S4500" s="234">
        <v>149745</v>
      </c>
      <c r="T4500" s="233">
        <v>0</v>
      </c>
      <c r="U4500" s="235">
        <f t="shared" si="490"/>
        <v>6186.02</v>
      </c>
      <c r="V4500" s="227">
        <f t="shared" si="491"/>
        <v>4964</v>
      </c>
      <c r="W4500" s="227">
        <f t="shared" si="492"/>
        <v>4867.4866666666667</v>
      </c>
      <c r="X4500" s="227">
        <f t="shared" si="495"/>
        <v>4828.75</v>
      </c>
      <c r="Y4500" s="227">
        <f t="shared" si="493"/>
        <v>4341.3100000000004</v>
      </c>
      <c r="Z4500" s="227">
        <f t="shared" si="494"/>
        <v>4237.21</v>
      </c>
      <c r="AA4500" s="227">
        <f t="shared" si="496"/>
        <v>4159.583333333333</v>
      </c>
    </row>
    <row r="4501" spans="2:27" ht="13.5" hidden="1">
      <c r="B4501" s="232" t="s">
        <v>1110</v>
      </c>
      <c r="C4501" s="232" t="s">
        <v>827</v>
      </c>
      <c r="D4501" s="232" t="s">
        <v>970</v>
      </c>
      <c r="E4501" s="232" t="s">
        <v>988</v>
      </c>
      <c r="F4501" s="232">
        <v>96</v>
      </c>
      <c r="G4501" s="232" t="s">
        <v>1356</v>
      </c>
      <c r="H4501" s="233">
        <v>12.71</v>
      </c>
      <c r="I4501" s="233">
        <v>0</v>
      </c>
      <c r="J4501" s="233">
        <v>10.199</v>
      </c>
      <c r="K4501" s="234">
        <v>43806</v>
      </c>
      <c r="L4501" s="233">
        <v>5.0010000000000003</v>
      </c>
      <c r="M4501" s="234">
        <v>86917</v>
      </c>
      <c r="N4501" s="233">
        <v>0</v>
      </c>
      <c r="O4501" s="233">
        <v>0</v>
      </c>
      <c r="P4501" s="233">
        <v>8.9209999999999994</v>
      </c>
      <c r="Q4501" s="234">
        <v>114413</v>
      </c>
      <c r="R4501" s="233">
        <v>4.3540000000000001</v>
      </c>
      <c r="S4501" s="234">
        <v>224617</v>
      </c>
      <c r="T4501" s="233">
        <v>0</v>
      </c>
      <c r="U4501" s="235">
        <f t="shared" si="490"/>
        <v>9278.3000000000011</v>
      </c>
      <c r="V4501" s="227">
        <f t="shared" si="491"/>
        <v>7445.2699999999995</v>
      </c>
      <c r="W4501" s="227">
        <f t="shared" si="492"/>
        <v>7301.23</v>
      </c>
      <c r="X4501" s="227">
        <f t="shared" si="495"/>
        <v>7243.083333333333</v>
      </c>
      <c r="Y4501" s="227">
        <f t="shared" si="493"/>
        <v>6512.33</v>
      </c>
      <c r="Z4501" s="227">
        <f t="shared" si="494"/>
        <v>6356.5588888888888</v>
      </c>
      <c r="AA4501" s="227">
        <f t="shared" si="496"/>
        <v>6239.3611111111113</v>
      </c>
    </row>
    <row r="4502" spans="2:27" ht="13.5" hidden="1">
      <c r="B4502" s="232" t="s">
        <v>1110</v>
      </c>
      <c r="C4502" s="232" t="s">
        <v>828</v>
      </c>
      <c r="D4502" s="232" t="s">
        <v>970</v>
      </c>
      <c r="E4502" s="232" t="s">
        <v>988</v>
      </c>
      <c r="F4502" s="232">
        <v>8</v>
      </c>
      <c r="G4502" s="232" t="s">
        <v>1312</v>
      </c>
      <c r="H4502" s="233">
        <v>1.0589999999999999</v>
      </c>
      <c r="I4502" s="233">
        <v>0</v>
      </c>
      <c r="J4502" s="233">
        <v>0.85</v>
      </c>
      <c r="K4502" s="234">
        <v>3650</v>
      </c>
      <c r="L4502" s="233">
        <v>0.41699999999999998</v>
      </c>
      <c r="M4502" s="234">
        <v>7243</v>
      </c>
      <c r="N4502" s="233">
        <v>0</v>
      </c>
      <c r="O4502" s="233">
        <v>0</v>
      </c>
      <c r="P4502" s="233">
        <v>0.74299999999999999</v>
      </c>
      <c r="Q4502" s="234">
        <v>9534</v>
      </c>
      <c r="R4502" s="233">
        <v>0.36299999999999999</v>
      </c>
      <c r="S4502" s="234">
        <v>18718</v>
      </c>
      <c r="T4502" s="233">
        <v>0</v>
      </c>
      <c r="U4502" s="235">
        <f t="shared" si="490"/>
        <v>773.06999999999994</v>
      </c>
      <c r="V4502" s="227">
        <f t="shared" si="491"/>
        <v>620.5</v>
      </c>
      <c r="W4502" s="227">
        <f t="shared" si="492"/>
        <v>608.5766666666666</v>
      </c>
      <c r="X4502" s="227">
        <f t="shared" si="495"/>
        <v>603.58333333333337</v>
      </c>
      <c r="Y4502" s="227">
        <f t="shared" si="493"/>
        <v>542.39</v>
      </c>
      <c r="Z4502" s="227">
        <f t="shared" si="494"/>
        <v>529.82333333333327</v>
      </c>
      <c r="AA4502" s="227">
        <f t="shared" si="496"/>
        <v>519.94444444444446</v>
      </c>
    </row>
    <row r="4503" spans="2:27" ht="13.5" hidden="1">
      <c r="B4503" s="232" t="s">
        <v>1110</v>
      </c>
      <c r="C4503" s="232" t="s">
        <v>829</v>
      </c>
      <c r="D4503" s="232" t="s">
        <v>970</v>
      </c>
      <c r="E4503" s="232" t="s">
        <v>988</v>
      </c>
      <c r="F4503" s="232">
        <v>16</v>
      </c>
      <c r="G4503" s="232" t="s">
        <v>1317</v>
      </c>
      <c r="H4503" s="233">
        <v>2.1179999999999999</v>
      </c>
      <c r="I4503" s="233">
        <v>0</v>
      </c>
      <c r="J4503" s="233">
        <v>1.7</v>
      </c>
      <c r="K4503" s="234">
        <v>7301</v>
      </c>
      <c r="L4503" s="233">
        <v>0.83299999999999996</v>
      </c>
      <c r="M4503" s="234">
        <v>14486</v>
      </c>
      <c r="N4503" s="233">
        <v>0</v>
      </c>
      <c r="O4503" s="233">
        <v>0</v>
      </c>
      <c r="P4503" s="233">
        <v>1.4870000000000001</v>
      </c>
      <c r="Q4503" s="234">
        <v>19069</v>
      </c>
      <c r="R4503" s="233">
        <v>0.72599999999999998</v>
      </c>
      <c r="S4503" s="234">
        <v>37436</v>
      </c>
      <c r="T4503" s="233">
        <v>0</v>
      </c>
      <c r="U4503" s="235">
        <f t="shared" si="490"/>
        <v>1546.1399999999999</v>
      </c>
      <c r="V4503" s="227">
        <f t="shared" si="491"/>
        <v>1241</v>
      </c>
      <c r="W4503" s="227">
        <f t="shared" si="492"/>
        <v>1216.5066666666667</v>
      </c>
      <c r="X4503" s="227">
        <f t="shared" si="495"/>
        <v>1207.1666666666667</v>
      </c>
      <c r="Y4503" s="227">
        <f t="shared" si="493"/>
        <v>1085.51</v>
      </c>
      <c r="Z4503" s="227">
        <f t="shared" si="494"/>
        <v>1059.6744444444444</v>
      </c>
      <c r="AA4503" s="227">
        <f t="shared" si="496"/>
        <v>1039.8888888888889</v>
      </c>
    </row>
    <row r="4504" spans="2:27" ht="13.5" hidden="1">
      <c r="B4504" s="232" t="s">
        <v>1110</v>
      </c>
      <c r="C4504" s="232" t="s">
        <v>830</v>
      </c>
      <c r="D4504" s="232" t="s">
        <v>970</v>
      </c>
      <c r="E4504" s="232" t="s">
        <v>988</v>
      </c>
      <c r="F4504" s="232">
        <v>32</v>
      </c>
      <c r="G4504" s="232" t="s">
        <v>1316</v>
      </c>
      <c r="H4504" s="233">
        <v>4.2370000000000001</v>
      </c>
      <c r="I4504" s="233">
        <v>0</v>
      </c>
      <c r="J4504" s="233">
        <v>3.4</v>
      </c>
      <c r="K4504" s="234">
        <v>14602</v>
      </c>
      <c r="L4504" s="233">
        <v>1.667</v>
      </c>
      <c r="M4504" s="234">
        <v>28972</v>
      </c>
      <c r="N4504" s="233">
        <v>0</v>
      </c>
      <c r="O4504" s="233">
        <v>0</v>
      </c>
      <c r="P4504" s="233">
        <v>2.9740000000000002</v>
      </c>
      <c r="Q4504" s="234">
        <v>38138</v>
      </c>
      <c r="R4504" s="233">
        <v>1.4510000000000001</v>
      </c>
      <c r="S4504" s="234">
        <v>74872</v>
      </c>
      <c r="T4504" s="233">
        <v>0</v>
      </c>
      <c r="U4504" s="235">
        <f t="shared" si="490"/>
        <v>3093.01</v>
      </c>
      <c r="V4504" s="227">
        <f t="shared" si="491"/>
        <v>2482</v>
      </c>
      <c r="W4504" s="227">
        <f t="shared" si="492"/>
        <v>2433.7433333333333</v>
      </c>
      <c r="X4504" s="227">
        <f t="shared" si="495"/>
        <v>2414.3333333333335</v>
      </c>
      <c r="Y4504" s="227">
        <f t="shared" si="493"/>
        <v>2171.02</v>
      </c>
      <c r="Z4504" s="227">
        <f t="shared" si="494"/>
        <v>2118.6188888888892</v>
      </c>
      <c r="AA4504" s="227">
        <f t="shared" si="496"/>
        <v>2079.7777777777778</v>
      </c>
    </row>
    <row r="4505" spans="2:27" ht="13.5" hidden="1">
      <c r="B4505" s="232" t="s">
        <v>1110</v>
      </c>
      <c r="C4505" s="232" t="s">
        <v>831</v>
      </c>
      <c r="D4505" s="232" t="s">
        <v>970</v>
      </c>
      <c r="E4505" s="232" t="s">
        <v>988</v>
      </c>
      <c r="F4505" s="232">
        <v>2</v>
      </c>
      <c r="G4505" s="232" t="s">
        <v>1315</v>
      </c>
      <c r="H4505" s="233">
        <v>0.29899999999999999</v>
      </c>
      <c r="I4505" s="233">
        <v>0</v>
      </c>
      <c r="J4505" s="233">
        <v>0.246</v>
      </c>
      <c r="K4505" s="234">
        <v>1061</v>
      </c>
      <c r="L4505" s="233">
        <v>0.121</v>
      </c>
      <c r="M4505" s="234">
        <v>2107</v>
      </c>
      <c r="N4505" s="233">
        <v>0</v>
      </c>
      <c r="O4505" s="233">
        <v>0</v>
      </c>
      <c r="P4505" s="233">
        <v>0.22</v>
      </c>
      <c r="Q4505" s="234">
        <v>2828</v>
      </c>
      <c r="R4505" s="233">
        <v>0.108</v>
      </c>
      <c r="S4505" s="234">
        <v>5568</v>
      </c>
      <c r="T4505" s="233">
        <v>0</v>
      </c>
      <c r="U4505" s="235">
        <f t="shared" si="490"/>
        <v>218.26999999999998</v>
      </c>
      <c r="V4505" s="227">
        <f t="shared" si="491"/>
        <v>179.57999999999998</v>
      </c>
      <c r="W4505" s="227">
        <f t="shared" si="492"/>
        <v>176.74666666666667</v>
      </c>
      <c r="X4505" s="227">
        <f t="shared" si="495"/>
        <v>175.58333333333334</v>
      </c>
      <c r="Y4505" s="227">
        <f t="shared" si="493"/>
        <v>160.6</v>
      </c>
      <c r="Z4505" s="227">
        <f t="shared" si="494"/>
        <v>157.39555555555557</v>
      </c>
      <c r="AA4505" s="227">
        <f t="shared" si="496"/>
        <v>154.66666666666666</v>
      </c>
    </row>
    <row r="4506" spans="2:27" ht="13.5" hidden="1">
      <c r="B4506" s="232" t="s">
        <v>1110</v>
      </c>
      <c r="C4506" s="232" t="s">
        <v>832</v>
      </c>
      <c r="D4506" s="232" t="s">
        <v>970</v>
      </c>
      <c r="E4506" s="232" t="s">
        <v>988</v>
      </c>
      <c r="F4506" s="232">
        <v>96</v>
      </c>
      <c r="G4506" s="232" t="s">
        <v>1356</v>
      </c>
      <c r="H4506" s="233">
        <v>12.71</v>
      </c>
      <c r="I4506" s="233">
        <v>0</v>
      </c>
      <c r="J4506" s="233">
        <v>10.199</v>
      </c>
      <c r="K4506" s="234">
        <v>43806</v>
      </c>
      <c r="L4506" s="233">
        <v>5.0010000000000003</v>
      </c>
      <c r="M4506" s="234">
        <v>86917</v>
      </c>
      <c r="N4506" s="233">
        <v>0</v>
      </c>
      <c r="O4506" s="233">
        <v>0</v>
      </c>
      <c r="P4506" s="233">
        <v>8.9209999999999994</v>
      </c>
      <c r="Q4506" s="234">
        <v>114413</v>
      </c>
      <c r="R4506" s="233">
        <v>4.3540000000000001</v>
      </c>
      <c r="S4506" s="234">
        <v>224617</v>
      </c>
      <c r="T4506" s="233">
        <v>0</v>
      </c>
      <c r="U4506" s="235">
        <f t="shared" si="490"/>
        <v>9278.3000000000011</v>
      </c>
      <c r="V4506" s="227">
        <f t="shared" si="491"/>
        <v>7445.2699999999995</v>
      </c>
      <c r="W4506" s="227">
        <f t="shared" si="492"/>
        <v>7301.23</v>
      </c>
      <c r="X4506" s="227">
        <f t="shared" si="495"/>
        <v>7243.083333333333</v>
      </c>
      <c r="Y4506" s="227">
        <f t="shared" si="493"/>
        <v>6512.33</v>
      </c>
      <c r="Z4506" s="227">
        <f t="shared" si="494"/>
        <v>6356.5588888888888</v>
      </c>
      <c r="AA4506" s="227">
        <f t="shared" si="496"/>
        <v>6239.3611111111113</v>
      </c>
    </row>
    <row r="4507" spans="2:27" ht="13.5" hidden="1">
      <c r="B4507" s="232" t="s">
        <v>1110</v>
      </c>
      <c r="C4507" s="232" t="s">
        <v>833</v>
      </c>
      <c r="D4507" s="232" t="s">
        <v>970</v>
      </c>
      <c r="E4507" s="232" t="s">
        <v>988</v>
      </c>
      <c r="F4507" s="232">
        <v>4</v>
      </c>
      <c r="G4507" s="232" t="s">
        <v>1311</v>
      </c>
      <c r="H4507" s="233">
        <v>0.53</v>
      </c>
      <c r="I4507" s="233">
        <v>0</v>
      </c>
      <c r="J4507" s="233">
        <v>0.42499999999999999</v>
      </c>
      <c r="K4507" s="234">
        <v>1825</v>
      </c>
      <c r="L4507" s="233">
        <v>0.20799999999999999</v>
      </c>
      <c r="M4507" s="234">
        <v>3622</v>
      </c>
      <c r="N4507" s="233">
        <v>0</v>
      </c>
      <c r="O4507" s="233">
        <v>0</v>
      </c>
      <c r="P4507" s="233">
        <v>0.372</v>
      </c>
      <c r="Q4507" s="234">
        <v>4767</v>
      </c>
      <c r="R4507" s="233">
        <v>0.18099999999999999</v>
      </c>
      <c r="S4507" s="234">
        <v>9359</v>
      </c>
      <c r="T4507" s="233">
        <v>0</v>
      </c>
      <c r="U4507" s="235">
        <f t="shared" si="490"/>
        <v>386.90000000000003</v>
      </c>
      <c r="V4507" s="227">
        <f t="shared" si="491"/>
        <v>310.25</v>
      </c>
      <c r="W4507" s="227">
        <f t="shared" si="492"/>
        <v>303.92333333333335</v>
      </c>
      <c r="X4507" s="227">
        <f t="shared" si="495"/>
        <v>301.83333333333331</v>
      </c>
      <c r="Y4507" s="227">
        <f t="shared" si="493"/>
        <v>271.56</v>
      </c>
      <c r="Z4507" s="227">
        <f t="shared" si="494"/>
        <v>264.54666666666662</v>
      </c>
      <c r="AA4507" s="227">
        <f t="shared" si="496"/>
        <v>259.97222222222223</v>
      </c>
    </row>
    <row r="4508" spans="2:27" ht="13.5" hidden="1">
      <c r="B4508" s="232" t="s">
        <v>1110</v>
      </c>
      <c r="C4508" s="232" t="s">
        <v>1045</v>
      </c>
      <c r="D4508" s="232" t="s">
        <v>970</v>
      </c>
      <c r="E4508" s="232" t="s">
        <v>988</v>
      </c>
      <c r="F4508" s="232">
        <v>48</v>
      </c>
      <c r="G4508" s="232" t="s">
        <v>1310</v>
      </c>
      <c r="H4508" s="233">
        <v>7.8912000000000004</v>
      </c>
      <c r="I4508" s="233">
        <v>0</v>
      </c>
      <c r="J4508" s="233">
        <v>6.0431999999999997</v>
      </c>
      <c r="K4508" s="234">
        <v>25838</v>
      </c>
      <c r="L4508" s="233">
        <v>2.9496000000000002</v>
      </c>
      <c r="M4508" s="234">
        <v>51172</v>
      </c>
      <c r="N4508" s="233">
        <v>0</v>
      </c>
      <c r="O4508" s="233">
        <v>0</v>
      </c>
      <c r="P4508" s="233">
        <v>5.1317000000000004</v>
      </c>
      <c r="Q4508" s="234">
        <v>65374</v>
      </c>
      <c r="R4508" s="233">
        <v>2.4876</v>
      </c>
      <c r="S4508" s="234">
        <v>127664</v>
      </c>
      <c r="T4508" s="233">
        <v>0</v>
      </c>
      <c r="U4508" s="235">
        <f t="shared" si="490"/>
        <v>5760.576</v>
      </c>
      <c r="V4508" s="227">
        <f t="shared" si="491"/>
        <v>4411.5360000000001</v>
      </c>
      <c r="W4508" s="227">
        <f t="shared" si="492"/>
        <v>4306.3746666666666</v>
      </c>
      <c r="X4508" s="227">
        <f t="shared" si="495"/>
        <v>4264.333333333333</v>
      </c>
      <c r="Y4508" s="227">
        <f t="shared" si="493"/>
        <v>3746.1410000000001</v>
      </c>
      <c r="Z4508" s="227">
        <f t="shared" si="494"/>
        <v>3631.8924444444447</v>
      </c>
      <c r="AA4508" s="227">
        <f t="shared" si="496"/>
        <v>3546.2222222222222</v>
      </c>
    </row>
    <row r="4509" spans="2:27" ht="13.5" hidden="1">
      <c r="B4509" s="232" t="s">
        <v>1110</v>
      </c>
      <c r="C4509" s="232" t="s">
        <v>1046</v>
      </c>
      <c r="D4509" s="232" t="s">
        <v>970</v>
      </c>
      <c r="E4509" s="232" t="s">
        <v>988</v>
      </c>
      <c r="F4509" s="232">
        <v>8</v>
      </c>
      <c r="G4509" s="232" t="s">
        <v>1312</v>
      </c>
      <c r="H4509" s="233">
        <v>1.3151999999999999</v>
      </c>
      <c r="I4509" s="233">
        <v>0</v>
      </c>
      <c r="J4509" s="233">
        <v>1.0072000000000001</v>
      </c>
      <c r="K4509" s="234">
        <v>4306</v>
      </c>
      <c r="L4509" s="233">
        <v>0.49159999999999998</v>
      </c>
      <c r="M4509" s="234">
        <v>8529</v>
      </c>
      <c r="N4509" s="233">
        <v>0</v>
      </c>
      <c r="O4509" s="233">
        <v>0</v>
      </c>
      <c r="P4509" s="233">
        <v>0.85529999999999995</v>
      </c>
      <c r="Q4509" s="234">
        <v>10896</v>
      </c>
      <c r="R4509" s="233">
        <v>0.41460000000000002</v>
      </c>
      <c r="S4509" s="234">
        <v>21277</v>
      </c>
      <c r="T4509" s="233">
        <v>0</v>
      </c>
      <c r="U4509" s="235">
        <f t="shared" si="490"/>
        <v>960.09599999999989</v>
      </c>
      <c r="V4509" s="227">
        <f t="shared" si="491"/>
        <v>735.25600000000009</v>
      </c>
      <c r="W4509" s="227">
        <f t="shared" si="492"/>
        <v>717.70133333333331</v>
      </c>
      <c r="X4509" s="227">
        <f t="shared" si="495"/>
        <v>710.75</v>
      </c>
      <c r="Y4509" s="227">
        <f t="shared" si="493"/>
        <v>624.36899999999991</v>
      </c>
      <c r="Z4509" s="227">
        <f t="shared" si="494"/>
        <v>605.32466666666664</v>
      </c>
      <c r="AA4509" s="227">
        <f t="shared" si="496"/>
        <v>591.02777777777783</v>
      </c>
    </row>
    <row r="4510" spans="2:27" ht="13.5" hidden="1">
      <c r="B4510" s="232" t="s">
        <v>1110</v>
      </c>
      <c r="C4510" s="232" t="s">
        <v>1047</v>
      </c>
      <c r="D4510" s="232" t="s">
        <v>970</v>
      </c>
      <c r="E4510" s="232" t="s">
        <v>988</v>
      </c>
      <c r="F4510" s="232">
        <v>12</v>
      </c>
      <c r="G4510" s="232" t="s">
        <v>1375</v>
      </c>
      <c r="H4510" s="233">
        <v>1.9728000000000001</v>
      </c>
      <c r="I4510" s="233">
        <v>0</v>
      </c>
      <c r="J4510" s="233">
        <v>1.5107999999999999</v>
      </c>
      <c r="K4510" s="234">
        <v>6460</v>
      </c>
      <c r="L4510" s="233">
        <v>0.73740000000000006</v>
      </c>
      <c r="M4510" s="234">
        <v>12793</v>
      </c>
      <c r="N4510" s="233">
        <v>0</v>
      </c>
      <c r="O4510" s="233">
        <v>0</v>
      </c>
      <c r="P4510" s="233">
        <v>1.2828999999999999</v>
      </c>
      <c r="Q4510" s="234">
        <v>16344</v>
      </c>
      <c r="R4510" s="233">
        <v>0.62190000000000001</v>
      </c>
      <c r="S4510" s="234">
        <v>31916</v>
      </c>
      <c r="T4510" s="233">
        <v>0</v>
      </c>
      <c r="U4510" s="235">
        <f t="shared" si="490"/>
        <v>1440.144</v>
      </c>
      <c r="V4510" s="227">
        <f t="shared" si="491"/>
        <v>1102.884</v>
      </c>
      <c r="W4510" s="227">
        <f t="shared" si="492"/>
        <v>1076.6353333333334</v>
      </c>
      <c r="X4510" s="227">
        <f t="shared" si="495"/>
        <v>1066.0833333333333</v>
      </c>
      <c r="Y4510" s="227">
        <f t="shared" si="493"/>
        <v>936.51699999999994</v>
      </c>
      <c r="Z4510" s="227">
        <f t="shared" si="494"/>
        <v>907.98700000000008</v>
      </c>
      <c r="AA4510" s="227">
        <f t="shared" si="496"/>
        <v>886.55555555555554</v>
      </c>
    </row>
    <row r="4511" spans="2:27" ht="13.5" hidden="1">
      <c r="B4511" s="232" t="s">
        <v>1110</v>
      </c>
      <c r="C4511" s="232" t="s">
        <v>1048</v>
      </c>
      <c r="D4511" s="232" t="s">
        <v>970</v>
      </c>
      <c r="E4511" s="232" t="s">
        <v>988</v>
      </c>
      <c r="F4511" s="232">
        <v>24</v>
      </c>
      <c r="G4511" s="232" t="s">
        <v>1308</v>
      </c>
      <c r="H4511" s="233">
        <v>3.9456000000000002</v>
      </c>
      <c r="I4511" s="233">
        <v>0</v>
      </c>
      <c r="J4511" s="233">
        <v>3.0215999999999998</v>
      </c>
      <c r="K4511" s="234">
        <v>12919</v>
      </c>
      <c r="L4511" s="233">
        <v>1.4748000000000001</v>
      </c>
      <c r="M4511" s="234">
        <v>25586</v>
      </c>
      <c r="N4511" s="233">
        <v>0</v>
      </c>
      <c r="O4511" s="233">
        <v>0</v>
      </c>
      <c r="P4511" s="233">
        <v>2.5657999999999999</v>
      </c>
      <c r="Q4511" s="234">
        <v>32687</v>
      </c>
      <c r="R4511" s="233">
        <v>1.2438</v>
      </c>
      <c r="S4511" s="234">
        <v>63832</v>
      </c>
      <c r="T4511" s="233">
        <v>0</v>
      </c>
      <c r="U4511" s="235">
        <f t="shared" si="490"/>
        <v>2880.288</v>
      </c>
      <c r="V4511" s="227">
        <f t="shared" si="491"/>
        <v>2205.768</v>
      </c>
      <c r="W4511" s="227">
        <f t="shared" si="492"/>
        <v>2153.1873333333333</v>
      </c>
      <c r="X4511" s="227">
        <f t="shared" si="495"/>
        <v>2132.1666666666665</v>
      </c>
      <c r="Y4511" s="227">
        <f t="shared" si="493"/>
        <v>1873.0339999999999</v>
      </c>
      <c r="Z4511" s="227">
        <f t="shared" si="494"/>
        <v>1815.9462222222223</v>
      </c>
      <c r="AA4511" s="227">
        <f t="shared" si="496"/>
        <v>1773.1111111111111</v>
      </c>
    </row>
    <row r="4512" spans="2:27" ht="13.5" hidden="1">
      <c r="B4512" s="232" t="s">
        <v>1110</v>
      </c>
      <c r="C4512" s="232" t="s">
        <v>1049</v>
      </c>
      <c r="D4512" s="232" t="s">
        <v>970</v>
      </c>
      <c r="E4512" s="232" t="s">
        <v>988</v>
      </c>
      <c r="F4512" s="232">
        <v>2</v>
      </c>
      <c r="G4512" s="232" t="s">
        <v>1315</v>
      </c>
      <c r="H4512" s="233">
        <v>0.36259999999999998</v>
      </c>
      <c r="I4512" s="233">
        <v>0</v>
      </c>
      <c r="J4512" s="233">
        <v>0.28560000000000002</v>
      </c>
      <c r="K4512" s="234">
        <v>1225</v>
      </c>
      <c r="L4512" s="233">
        <v>0.13980000000000001</v>
      </c>
      <c r="M4512" s="234">
        <v>2428</v>
      </c>
      <c r="N4512" s="233">
        <v>0</v>
      </c>
      <c r="O4512" s="233">
        <v>0</v>
      </c>
      <c r="P4512" s="233">
        <v>0.24759999999999999</v>
      </c>
      <c r="Q4512" s="234">
        <v>3168</v>
      </c>
      <c r="R4512" s="233">
        <v>0.1206</v>
      </c>
      <c r="S4512" s="234">
        <v>6208</v>
      </c>
      <c r="T4512" s="233">
        <v>0</v>
      </c>
      <c r="U4512" s="235">
        <f t="shared" si="490"/>
        <v>264.69799999999998</v>
      </c>
      <c r="V4512" s="227">
        <f t="shared" si="491"/>
        <v>208.48800000000003</v>
      </c>
      <c r="W4512" s="227">
        <f t="shared" si="492"/>
        <v>204.13733333333334</v>
      </c>
      <c r="X4512" s="227">
        <f t="shared" si="495"/>
        <v>202.33333333333334</v>
      </c>
      <c r="Y4512" s="227">
        <f t="shared" si="493"/>
        <v>180.74799999999999</v>
      </c>
      <c r="Z4512" s="227">
        <f t="shared" si="494"/>
        <v>176.03800000000001</v>
      </c>
      <c r="AA4512" s="227">
        <f t="shared" si="496"/>
        <v>172.44444444444446</v>
      </c>
    </row>
    <row r="4513" spans="2:27" ht="13.5" hidden="1">
      <c r="B4513" s="232" t="s">
        <v>1110</v>
      </c>
      <c r="C4513" s="232" t="s">
        <v>1050</v>
      </c>
      <c r="D4513" s="232" t="s">
        <v>970</v>
      </c>
      <c r="E4513" s="232" t="s">
        <v>988</v>
      </c>
      <c r="F4513" s="232">
        <v>48</v>
      </c>
      <c r="G4513" s="232" t="s">
        <v>1310</v>
      </c>
      <c r="H4513" s="233">
        <v>7.8912000000000004</v>
      </c>
      <c r="I4513" s="233">
        <v>0</v>
      </c>
      <c r="J4513" s="233">
        <v>6.0431999999999997</v>
      </c>
      <c r="K4513" s="234">
        <v>25838</v>
      </c>
      <c r="L4513" s="233">
        <v>2.9496000000000002</v>
      </c>
      <c r="M4513" s="234">
        <v>51172</v>
      </c>
      <c r="N4513" s="233">
        <v>0</v>
      </c>
      <c r="O4513" s="233">
        <v>0</v>
      </c>
      <c r="P4513" s="233">
        <v>5.1317000000000004</v>
      </c>
      <c r="Q4513" s="234">
        <v>65374</v>
      </c>
      <c r="R4513" s="233">
        <v>2.4876</v>
      </c>
      <c r="S4513" s="234">
        <v>127664</v>
      </c>
      <c r="T4513" s="233">
        <v>0</v>
      </c>
      <c r="U4513" s="235">
        <f t="shared" si="490"/>
        <v>5760.576</v>
      </c>
      <c r="V4513" s="227">
        <f t="shared" si="491"/>
        <v>4411.5360000000001</v>
      </c>
      <c r="W4513" s="227">
        <f t="shared" si="492"/>
        <v>4306.3746666666666</v>
      </c>
      <c r="X4513" s="227">
        <f t="shared" si="495"/>
        <v>4264.333333333333</v>
      </c>
      <c r="Y4513" s="227">
        <f t="shared" si="493"/>
        <v>3746.1410000000001</v>
      </c>
      <c r="Z4513" s="227">
        <f t="shared" si="494"/>
        <v>3631.8924444444447</v>
      </c>
      <c r="AA4513" s="227">
        <f t="shared" si="496"/>
        <v>3546.2222222222222</v>
      </c>
    </row>
    <row r="4514" spans="2:27" ht="13.5" hidden="1">
      <c r="B4514" s="232" t="s">
        <v>1110</v>
      </c>
      <c r="C4514" s="232" t="s">
        <v>1051</v>
      </c>
      <c r="D4514" s="232" t="s">
        <v>970</v>
      </c>
      <c r="E4514" s="232" t="s">
        <v>988</v>
      </c>
      <c r="F4514" s="232">
        <v>4</v>
      </c>
      <c r="G4514" s="232" t="s">
        <v>1311</v>
      </c>
      <c r="H4514" s="233">
        <v>0.65759999999999996</v>
      </c>
      <c r="I4514" s="233">
        <v>0</v>
      </c>
      <c r="J4514" s="233">
        <v>0.50360000000000005</v>
      </c>
      <c r="K4514" s="234">
        <v>2153</v>
      </c>
      <c r="L4514" s="233">
        <v>0.24579999999999999</v>
      </c>
      <c r="M4514" s="234">
        <v>4264</v>
      </c>
      <c r="N4514" s="233">
        <v>0</v>
      </c>
      <c r="O4514" s="233">
        <v>0</v>
      </c>
      <c r="P4514" s="233">
        <v>0.42759999999999998</v>
      </c>
      <c r="Q4514" s="234">
        <v>5448</v>
      </c>
      <c r="R4514" s="233">
        <v>0.20730000000000001</v>
      </c>
      <c r="S4514" s="234">
        <v>10639</v>
      </c>
      <c r="T4514" s="233">
        <v>0</v>
      </c>
      <c r="U4514" s="235">
        <f t="shared" si="490"/>
        <v>480.04799999999994</v>
      </c>
      <c r="V4514" s="227">
        <f t="shared" si="491"/>
        <v>367.62800000000004</v>
      </c>
      <c r="W4514" s="227">
        <f t="shared" si="492"/>
        <v>358.85066666666665</v>
      </c>
      <c r="X4514" s="227">
        <f t="shared" si="495"/>
        <v>355.33333333333331</v>
      </c>
      <c r="Y4514" s="227">
        <f t="shared" si="493"/>
        <v>312.14799999999997</v>
      </c>
      <c r="Z4514" s="227">
        <f t="shared" si="494"/>
        <v>302.66233333333332</v>
      </c>
      <c r="AA4514" s="227">
        <f t="shared" si="496"/>
        <v>295.52777777777777</v>
      </c>
    </row>
    <row r="4515" spans="2:27" ht="13.5" hidden="1">
      <c r="B4515" s="232" t="s">
        <v>1110</v>
      </c>
      <c r="C4515" s="232" t="s">
        <v>1377</v>
      </c>
      <c r="D4515" s="232" t="s">
        <v>970</v>
      </c>
      <c r="E4515" s="232" t="s">
        <v>988</v>
      </c>
      <c r="F4515" s="232">
        <v>48</v>
      </c>
      <c r="G4515" s="232" t="s">
        <v>1310</v>
      </c>
      <c r="H4515" s="233">
        <v>5.8512000000000004</v>
      </c>
      <c r="I4515" s="233">
        <v>0</v>
      </c>
      <c r="J4515" s="233">
        <v>4.8714000000000004</v>
      </c>
      <c r="K4515" s="234">
        <v>20950</v>
      </c>
      <c r="L4515" s="233">
        <v>2.3915999999999999</v>
      </c>
      <c r="M4515" s="234">
        <v>41592</v>
      </c>
      <c r="N4515" s="233">
        <v>0</v>
      </c>
      <c r="O4515" s="233">
        <v>0</v>
      </c>
      <c r="P4515" s="233">
        <v>4.2983500000000001</v>
      </c>
      <c r="Q4515" s="234">
        <v>55235</v>
      </c>
      <c r="R4515" s="233">
        <v>2.1017999999999999</v>
      </c>
      <c r="S4515" s="234">
        <v>108603</v>
      </c>
      <c r="T4515" s="233">
        <v>0</v>
      </c>
      <c r="U4515" s="235">
        <f t="shared" si="490"/>
        <v>4271.3760000000002</v>
      </c>
      <c r="V4515" s="227">
        <f t="shared" si="491"/>
        <v>3556.1220000000003</v>
      </c>
      <c r="W4515" s="227">
        <f t="shared" si="492"/>
        <v>3491.7013333333334</v>
      </c>
      <c r="X4515" s="227">
        <f t="shared" si="495"/>
        <v>3466</v>
      </c>
      <c r="Y4515" s="227">
        <f t="shared" si="493"/>
        <v>3137.7955000000002</v>
      </c>
      <c r="Z4515" s="227">
        <f t="shared" si="494"/>
        <v>3068.6195555555555</v>
      </c>
      <c r="AA4515" s="227">
        <f t="shared" si="496"/>
        <v>3016.75</v>
      </c>
    </row>
    <row r="4516" spans="2:27" ht="13.5" hidden="1">
      <c r="B4516" s="232" t="s">
        <v>1110</v>
      </c>
      <c r="C4516" s="232" t="s">
        <v>1378</v>
      </c>
      <c r="D4516" s="232" t="s">
        <v>970</v>
      </c>
      <c r="E4516" s="232" t="s">
        <v>988</v>
      </c>
      <c r="F4516" s="232">
        <v>64</v>
      </c>
      <c r="G4516" s="232" t="s">
        <v>1345</v>
      </c>
      <c r="H4516" s="233">
        <v>7.8015999999999996</v>
      </c>
      <c r="I4516" s="233">
        <v>0</v>
      </c>
      <c r="J4516" s="233">
        <v>6.4951999999999996</v>
      </c>
      <c r="K4516" s="234">
        <v>27934</v>
      </c>
      <c r="L4516" s="233">
        <v>3.1888000000000001</v>
      </c>
      <c r="M4516" s="234">
        <v>55456</v>
      </c>
      <c r="N4516" s="233">
        <v>0</v>
      </c>
      <c r="O4516" s="233">
        <v>0</v>
      </c>
      <c r="P4516" s="233">
        <v>5.7311399999999999</v>
      </c>
      <c r="Q4516" s="234">
        <v>73647</v>
      </c>
      <c r="R4516" s="233">
        <v>2.8024</v>
      </c>
      <c r="S4516" s="234">
        <v>144804</v>
      </c>
      <c r="T4516" s="233">
        <v>0</v>
      </c>
      <c r="U4516" s="235">
        <f t="shared" si="490"/>
        <v>5695.1679999999997</v>
      </c>
      <c r="V4516" s="227">
        <f t="shared" si="491"/>
        <v>4741.4960000000001</v>
      </c>
      <c r="W4516" s="227">
        <f t="shared" si="492"/>
        <v>4655.6573333333336</v>
      </c>
      <c r="X4516" s="227">
        <f t="shared" si="495"/>
        <v>4621.333333333333</v>
      </c>
      <c r="Y4516" s="227">
        <f t="shared" si="493"/>
        <v>4183.7322000000004</v>
      </c>
      <c r="Z4516" s="227">
        <f t="shared" si="494"/>
        <v>4091.502</v>
      </c>
      <c r="AA4516" s="227">
        <f t="shared" si="496"/>
        <v>4022.3333333333335</v>
      </c>
    </row>
    <row r="4517" spans="2:27" ht="13.5" hidden="1">
      <c r="B4517" s="232" t="s">
        <v>1110</v>
      </c>
      <c r="C4517" s="232" t="s">
        <v>1379</v>
      </c>
      <c r="D4517" s="232" t="s">
        <v>970</v>
      </c>
      <c r="E4517" s="232" t="s">
        <v>988</v>
      </c>
      <c r="F4517" s="232">
        <v>96</v>
      </c>
      <c r="G4517" s="232" t="s">
        <v>1356</v>
      </c>
      <c r="H4517" s="233">
        <v>11.702400000000001</v>
      </c>
      <c r="I4517" s="233">
        <v>0</v>
      </c>
      <c r="J4517" s="233">
        <v>9.7428000000000008</v>
      </c>
      <c r="K4517" s="234">
        <v>41901</v>
      </c>
      <c r="L4517" s="233">
        <v>4.7831999999999999</v>
      </c>
      <c r="M4517" s="234">
        <v>83184</v>
      </c>
      <c r="N4517" s="233">
        <v>0</v>
      </c>
      <c r="O4517" s="233">
        <v>0</v>
      </c>
      <c r="P4517" s="233">
        <v>8.5967000000000002</v>
      </c>
      <c r="Q4517" s="234">
        <v>110471</v>
      </c>
      <c r="R4517" s="233">
        <v>4.2035999999999998</v>
      </c>
      <c r="S4517" s="234">
        <v>217206</v>
      </c>
      <c r="T4517" s="233">
        <v>0</v>
      </c>
      <c r="U4517" s="235">
        <f t="shared" si="490"/>
        <v>8542.7520000000004</v>
      </c>
      <c r="V4517" s="227">
        <f t="shared" si="491"/>
        <v>7112.2440000000006</v>
      </c>
      <c r="W4517" s="227">
        <f t="shared" si="492"/>
        <v>6983.4859999999999</v>
      </c>
      <c r="X4517" s="227">
        <f t="shared" si="495"/>
        <v>6932</v>
      </c>
      <c r="Y4517" s="227">
        <f t="shared" si="493"/>
        <v>6275.5910000000003</v>
      </c>
      <c r="Z4517" s="227">
        <f t="shared" si="494"/>
        <v>6137.2668888888884</v>
      </c>
      <c r="AA4517" s="227">
        <f t="shared" si="496"/>
        <v>6033.5</v>
      </c>
    </row>
    <row r="4518" spans="2:27" ht="13.5" hidden="1">
      <c r="B4518" s="232" t="s">
        <v>1110</v>
      </c>
      <c r="C4518" s="232" t="s">
        <v>1380</v>
      </c>
      <c r="D4518" s="232" t="s">
        <v>970</v>
      </c>
      <c r="E4518" s="232" t="s">
        <v>988</v>
      </c>
      <c r="F4518" s="232">
        <v>8</v>
      </c>
      <c r="G4518" s="232" t="s">
        <v>1312</v>
      </c>
      <c r="H4518" s="233">
        <v>0.97519999999999996</v>
      </c>
      <c r="I4518" s="233">
        <v>0</v>
      </c>
      <c r="J4518" s="233">
        <v>0.81189999999999996</v>
      </c>
      <c r="K4518" s="234">
        <v>3492</v>
      </c>
      <c r="L4518" s="233">
        <v>0.39860000000000001</v>
      </c>
      <c r="M4518" s="234">
        <v>6932</v>
      </c>
      <c r="N4518" s="233">
        <v>0</v>
      </c>
      <c r="O4518" s="233">
        <v>0</v>
      </c>
      <c r="P4518" s="233">
        <v>0.71638999999999997</v>
      </c>
      <c r="Q4518" s="234">
        <v>9206</v>
      </c>
      <c r="R4518" s="233">
        <v>0.3503</v>
      </c>
      <c r="S4518" s="234">
        <v>18101</v>
      </c>
      <c r="T4518" s="233">
        <v>0</v>
      </c>
      <c r="U4518" s="235">
        <f t="shared" si="490"/>
        <v>711.89599999999996</v>
      </c>
      <c r="V4518" s="227">
        <f t="shared" si="491"/>
        <v>592.68700000000001</v>
      </c>
      <c r="W4518" s="227">
        <f t="shared" si="492"/>
        <v>581.97800000000007</v>
      </c>
      <c r="X4518" s="227">
        <f t="shared" si="495"/>
        <v>577.66666666666663</v>
      </c>
      <c r="Y4518" s="227">
        <f t="shared" si="493"/>
        <v>522.96469999999999</v>
      </c>
      <c r="Z4518" s="227">
        <f t="shared" si="494"/>
        <v>511.44122222222222</v>
      </c>
      <c r="AA4518" s="227">
        <f t="shared" si="496"/>
        <v>502.80555555555554</v>
      </c>
    </row>
    <row r="4519" spans="2:27" ht="13.5" hidden="1">
      <c r="B4519" s="232" t="s">
        <v>1110</v>
      </c>
      <c r="C4519" s="232" t="s">
        <v>1381</v>
      </c>
      <c r="D4519" s="232" t="s">
        <v>970</v>
      </c>
      <c r="E4519" s="232" t="s">
        <v>988</v>
      </c>
      <c r="F4519" s="232">
        <v>128</v>
      </c>
      <c r="G4519" s="232" t="s">
        <v>1364</v>
      </c>
      <c r="H4519" s="233">
        <v>15.603199999999999</v>
      </c>
      <c r="I4519" s="233">
        <v>0</v>
      </c>
      <c r="J4519" s="233">
        <v>12.990399999999999</v>
      </c>
      <c r="K4519" s="234">
        <v>55868</v>
      </c>
      <c r="L4519" s="233">
        <v>6.3776000000000002</v>
      </c>
      <c r="M4519" s="234">
        <v>110911</v>
      </c>
      <c r="N4519" s="233">
        <v>0</v>
      </c>
      <c r="O4519" s="233">
        <v>0</v>
      </c>
      <c r="P4519" s="233">
        <v>11.46227</v>
      </c>
      <c r="Q4519" s="234">
        <v>147294</v>
      </c>
      <c r="R4519" s="233">
        <v>5.6048</v>
      </c>
      <c r="S4519" s="234">
        <v>289608</v>
      </c>
      <c r="T4519" s="233">
        <v>0</v>
      </c>
      <c r="U4519" s="235">
        <f t="shared" si="490"/>
        <v>11390.335999999999</v>
      </c>
      <c r="V4519" s="227">
        <f t="shared" si="491"/>
        <v>9482.9920000000002</v>
      </c>
      <c r="W4519" s="227">
        <f t="shared" si="492"/>
        <v>9311.3146666666671</v>
      </c>
      <c r="X4519" s="227">
        <f t="shared" si="495"/>
        <v>9242.5833333333339</v>
      </c>
      <c r="Y4519" s="227">
        <f t="shared" si="493"/>
        <v>8367.4570999999996</v>
      </c>
      <c r="Z4519" s="227">
        <f t="shared" si="494"/>
        <v>8183.0039999999999</v>
      </c>
      <c r="AA4519" s="227">
        <f t="shared" si="496"/>
        <v>8044.666666666667</v>
      </c>
    </row>
    <row r="4520" spans="2:27" ht="13.5" hidden="1">
      <c r="B4520" s="232" t="s">
        <v>1110</v>
      </c>
      <c r="C4520" s="232" t="s">
        <v>1382</v>
      </c>
      <c r="D4520" s="232" t="s">
        <v>970</v>
      </c>
      <c r="E4520" s="232" t="s">
        <v>988</v>
      </c>
      <c r="F4520" s="232">
        <v>16</v>
      </c>
      <c r="G4520" s="232" t="s">
        <v>1317</v>
      </c>
      <c r="H4520" s="233">
        <v>1.9503999999999999</v>
      </c>
      <c r="I4520" s="233">
        <v>0</v>
      </c>
      <c r="J4520" s="233">
        <v>1.6237999999999999</v>
      </c>
      <c r="K4520" s="234">
        <v>6983</v>
      </c>
      <c r="L4520" s="233">
        <v>0.79720000000000002</v>
      </c>
      <c r="M4520" s="234">
        <v>13864</v>
      </c>
      <c r="N4520" s="233">
        <v>0</v>
      </c>
      <c r="O4520" s="233">
        <v>0</v>
      </c>
      <c r="P4520" s="233">
        <v>1.4327799999999999</v>
      </c>
      <c r="Q4520" s="234">
        <v>18412</v>
      </c>
      <c r="R4520" s="233">
        <v>0.7006</v>
      </c>
      <c r="S4520" s="234">
        <v>36201</v>
      </c>
      <c r="T4520" s="233">
        <v>0</v>
      </c>
      <c r="U4520" s="235">
        <f t="shared" si="490"/>
        <v>1423.7919999999999</v>
      </c>
      <c r="V4520" s="227">
        <f t="shared" si="491"/>
        <v>1185.374</v>
      </c>
      <c r="W4520" s="227">
        <f t="shared" si="492"/>
        <v>1163.8726666666666</v>
      </c>
      <c r="X4520" s="227">
        <f t="shared" si="495"/>
        <v>1155.3333333333333</v>
      </c>
      <c r="Y4520" s="227">
        <f t="shared" si="493"/>
        <v>1045.9294</v>
      </c>
      <c r="Z4520" s="227">
        <f t="shared" si="494"/>
        <v>1022.8824444444444</v>
      </c>
      <c r="AA4520" s="227">
        <f t="shared" si="496"/>
        <v>1005.5833333333334</v>
      </c>
    </row>
    <row r="4521" spans="2:27" ht="13.5" hidden="1">
      <c r="B4521" s="232" t="s">
        <v>1110</v>
      </c>
      <c r="C4521" s="232" t="s">
        <v>1383</v>
      </c>
      <c r="D4521" s="232" t="s">
        <v>970</v>
      </c>
      <c r="E4521" s="232" t="s">
        <v>988</v>
      </c>
      <c r="F4521" s="232">
        <v>32</v>
      </c>
      <c r="G4521" s="232" t="s">
        <v>1316</v>
      </c>
      <c r="H4521" s="233">
        <v>3.9007999999999998</v>
      </c>
      <c r="I4521" s="233">
        <v>0</v>
      </c>
      <c r="J4521" s="233">
        <v>3.2475999999999998</v>
      </c>
      <c r="K4521" s="234">
        <v>13967</v>
      </c>
      <c r="L4521" s="233">
        <v>1.5944</v>
      </c>
      <c r="M4521" s="234">
        <v>27728</v>
      </c>
      <c r="N4521" s="233">
        <v>0</v>
      </c>
      <c r="O4521" s="233">
        <v>0</v>
      </c>
      <c r="P4521" s="233">
        <v>2.86557</v>
      </c>
      <c r="Q4521" s="234">
        <v>36824</v>
      </c>
      <c r="R4521" s="233">
        <v>1.4012</v>
      </c>
      <c r="S4521" s="234">
        <v>72402</v>
      </c>
      <c r="T4521" s="233">
        <v>0</v>
      </c>
      <c r="U4521" s="235">
        <f t="shared" si="490"/>
        <v>2847.5839999999998</v>
      </c>
      <c r="V4521" s="227">
        <f t="shared" si="491"/>
        <v>2370.748</v>
      </c>
      <c r="W4521" s="227">
        <f t="shared" si="492"/>
        <v>2327.8286666666668</v>
      </c>
      <c r="X4521" s="227">
        <f t="shared" si="495"/>
        <v>2310.6666666666665</v>
      </c>
      <c r="Y4521" s="227">
        <f t="shared" si="493"/>
        <v>2091.8661000000002</v>
      </c>
      <c r="Z4521" s="227">
        <f t="shared" si="494"/>
        <v>2045.7648888888889</v>
      </c>
      <c r="AA4521" s="227">
        <f t="shared" si="496"/>
        <v>2011.1666666666667</v>
      </c>
    </row>
    <row r="4522" spans="2:27" ht="13.5" hidden="1">
      <c r="B4522" s="232" t="s">
        <v>1110</v>
      </c>
      <c r="C4522" s="232" t="s">
        <v>1384</v>
      </c>
      <c r="D4522" s="232" t="s">
        <v>970</v>
      </c>
      <c r="E4522" s="232" t="s">
        <v>988</v>
      </c>
      <c r="F4522" s="232">
        <v>2</v>
      </c>
      <c r="G4522" s="232" t="s">
        <v>1315</v>
      </c>
      <c r="H4522" s="233">
        <v>0.27760000000000001</v>
      </c>
      <c r="I4522" s="233">
        <v>0</v>
      </c>
      <c r="J4522" s="233">
        <v>0.23677999999999999</v>
      </c>
      <c r="K4522" s="234">
        <v>1021</v>
      </c>
      <c r="L4522" s="233">
        <v>0.11655</v>
      </c>
      <c r="M4522" s="234">
        <v>2029</v>
      </c>
      <c r="N4522" s="233">
        <v>0</v>
      </c>
      <c r="O4522" s="233">
        <v>0</v>
      </c>
      <c r="P4522" s="233">
        <v>0.21290000000000001</v>
      </c>
      <c r="Q4522" s="234">
        <v>2746</v>
      </c>
      <c r="R4522" s="233">
        <v>0.10448</v>
      </c>
      <c r="S4522" s="234">
        <v>5413</v>
      </c>
      <c r="T4522" s="233">
        <v>0</v>
      </c>
      <c r="U4522" s="235">
        <f t="shared" si="490"/>
        <v>202.648</v>
      </c>
      <c r="V4522" s="227">
        <f t="shared" si="491"/>
        <v>172.8494</v>
      </c>
      <c r="W4522" s="227">
        <f t="shared" si="492"/>
        <v>170.16483333333332</v>
      </c>
      <c r="X4522" s="227">
        <f t="shared" si="495"/>
        <v>169.08333333333334</v>
      </c>
      <c r="Y4522" s="227">
        <f t="shared" si="493"/>
        <v>155.417</v>
      </c>
      <c r="Z4522" s="227">
        <f t="shared" si="494"/>
        <v>152.54817777777777</v>
      </c>
      <c r="AA4522" s="227">
        <f t="shared" si="496"/>
        <v>150.36111111111111</v>
      </c>
    </row>
    <row r="4523" spans="2:27" ht="13.5" hidden="1">
      <c r="B4523" s="232" t="s">
        <v>1110</v>
      </c>
      <c r="C4523" s="232" t="s">
        <v>1385</v>
      </c>
      <c r="D4523" s="232" t="s">
        <v>970</v>
      </c>
      <c r="E4523" s="232" t="s">
        <v>988</v>
      </c>
      <c r="F4523" s="232">
        <v>128</v>
      </c>
      <c r="G4523" s="232" t="s">
        <v>1364</v>
      </c>
      <c r="H4523" s="233">
        <v>15.603199999999999</v>
      </c>
      <c r="I4523" s="233">
        <v>0</v>
      </c>
      <c r="J4523" s="233">
        <v>12.990399999999999</v>
      </c>
      <c r="K4523" s="234">
        <v>55868</v>
      </c>
      <c r="L4523" s="233">
        <v>6.3776000000000002</v>
      </c>
      <c r="M4523" s="234">
        <v>110911</v>
      </c>
      <c r="N4523" s="233">
        <v>0</v>
      </c>
      <c r="O4523" s="233">
        <v>0</v>
      </c>
      <c r="P4523" s="233">
        <v>11.46227</v>
      </c>
      <c r="Q4523" s="234">
        <v>147294</v>
      </c>
      <c r="R4523" s="233">
        <v>5.6048</v>
      </c>
      <c r="S4523" s="234">
        <v>289608</v>
      </c>
      <c r="T4523" s="233">
        <v>0</v>
      </c>
      <c r="U4523" s="235">
        <f t="shared" si="490"/>
        <v>11390.335999999999</v>
      </c>
      <c r="V4523" s="227">
        <f t="shared" si="491"/>
        <v>9482.9920000000002</v>
      </c>
      <c r="W4523" s="227">
        <f t="shared" si="492"/>
        <v>9311.3146666666671</v>
      </c>
      <c r="X4523" s="227">
        <f t="shared" si="495"/>
        <v>9242.5833333333339</v>
      </c>
      <c r="Y4523" s="227">
        <f t="shared" si="493"/>
        <v>8367.4570999999996</v>
      </c>
      <c r="Z4523" s="227">
        <f t="shared" si="494"/>
        <v>8183.0039999999999</v>
      </c>
      <c r="AA4523" s="227">
        <f t="shared" si="496"/>
        <v>8044.666666666667</v>
      </c>
    </row>
    <row r="4524" spans="2:27" ht="13.5" hidden="1">
      <c r="B4524" s="232" t="s">
        <v>1110</v>
      </c>
      <c r="C4524" s="232" t="s">
        <v>1386</v>
      </c>
      <c r="D4524" s="232" t="s">
        <v>970</v>
      </c>
      <c r="E4524" s="232" t="s">
        <v>988</v>
      </c>
      <c r="F4524" s="232">
        <v>4</v>
      </c>
      <c r="G4524" s="232" t="s">
        <v>1311</v>
      </c>
      <c r="H4524" s="233">
        <v>0.48759999999999998</v>
      </c>
      <c r="I4524" s="233">
        <v>0</v>
      </c>
      <c r="J4524" s="233">
        <v>0.40594999999999998</v>
      </c>
      <c r="K4524" s="234">
        <v>1746</v>
      </c>
      <c r="L4524" s="233">
        <v>0.1993</v>
      </c>
      <c r="M4524" s="234">
        <v>3466</v>
      </c>
      <c r="N4524" s="233">
        <v>0</v>
      </c>
      <c r="O4524" s="233">
        <v>0</v>
      </c>
      <c r="P4524" s="233">
        <v>0.35820000000000002</v>
      </c>
      <c r="Q4524" s="234">
        <v>4603</v>
      </c>
      <c r="R4524" s="233">
        <v>0.17515</v>
      </c>
      <c r="S4524" s="234">
        <v>9050</v>
      </c>
      <c r="T4524" s="233">
        <v>0</v>
      </c>
      <c r="U4524" s="235">
        <f t="shared" si="490"/>
        <v>355.94799999999998</v>
      </c>
      <c r="V4524" s="227">
        <f t="shared" si="491"/>
        <v>296.34350000000001</v>
      </c>
      <c r="W4524" s="227">
        <f t="shared" si="492"/>
        <v>290.98900000000003</v>
      </c>
      <c r="X4524" s="227">
        <f t="shared" si="495"/>
        <v>288.83333333333331</v>
      </c>
      <c r="Y4524" s="227">
        <f t="shared" si="493"/>
        <v>261.48599999999999</v>
      </c>
      <c r="Z4524" s="227">
        <f t="shared" si="494"/>
        <v>255.72061111111111</v>
      </c>
      <c r="AA4524" s="227">
        <f t="shared" si="496"/>
        <v>251.38888888888889</v>
      </c>
    </row>
    <row r="4525" spans="2:27" ht="13.5" hidden="1">
      <c r="B4525" s="232" t="s">
        <v>1110</v>
      </c>
      <c r="C4525" s="232" t="s">
        <v>840</v>
      </c>
      <c r="D4525" s="232" t="s">
        <v>970</v>
      </c>
      <c r="E4525" s="232" t="s">
        <v>988</v>
      </c>
      <c r="F4525" s="232">
        <v>8</v>
      </c>
      <c r="G4525" s="232" t="s">
        <v>1351</v>
      </c>
      <c r="H4525" s="233">
        <v>1.3120000000000001</v>
      </c>
      <c r="I4525" s="233">
        <v>0</v>
      </c>
      <c r="J4525" s="233">
        <v>1.121</v>
      </c>
      <c r="K4525" s="234">
        <v>4525</v>
      </c>
      <c r="L4525" s="233">
        <v>0.51700000000000002</v>
      </c>
      <c r="M4525" s="234">
        <v>8958</v>
      </c>
      <c r="N4525" s="233">
        <v>0</v>
      </c>
      <c r="O4525" s="233">
        <v>0</v>
      </c>
      <c r="P4525" s="233">
        <v>0</v>
      </c>
      <c r="Q4525" s="234">
        <v>11445</v>
      </c>
      <c r="R4525" s="233">
        <v>0.436</v>
      </c>
      <c r="S4525" s="234">
        <v>22327</v>
      </c>
      <c r="T4525" s="233">
        <v>0</v>
      </c>
      <c r="U4525" s="235">
        <f t="shared" si="490"/>
        <v>957.76</v>
      </c>
      <c r="V4525" s="227">
        <f t="shared" si="491"/>
        <v>818.33</v>
      </c>
      <c r="W4525" s="227">
        <f t="shared" si="492"/>
        <v>754.49333333333334</v>
      </c>
      <c r="X4525" s="227">
        <f t="shared" si="495"/>
        <v>746.5</v>
      </c>
      <c r="Y4525" s="227">
        <f t="shared" si="493"/>
        <v>0</v>
      </c>
      <c r="Z4525" s="227">
        <f t="shared" si="494"/>
        <v>636.19666666666672</v>
      </c>
      <c r="AA4525" s="227">
        <f t="shared" si="496"/>
        <v>620.19444444444446</v>
      </c>
    </row>
    <row r="4526" spans="2:27" ht="13.5" hidden="1">
      <c r="B4526" s="232" t="s">
        <v>1110</v>
      </c>
      <c r="C4526" s="232" t="s">
        <v>841</v>
      </c>
      <c r="D4526" s="232" t="s">
        <v>970</v>
      </c>
      <c r="E4526" s="232" t="s">
        <v>988</v>
      </c>
      <c r="F4526" s="232">
        <v>16</v>
      </c>
      <c r="G4526" s="232" t="s">
        <v>1352</v>
      </c>
      <c r="H4526" s="233">
        <v>2.6240000000000001</v>
      </c>
      <c r="I4526" s="233">
        <v>0</v>
      </c>
      <c r="J4526" s="233">
        <v>2.2440000000000002</v>
      </c>
      <c r="K4526" s="234">
        <v>9053</v>
      </c>
      <c r="L4526" s="233">
        <v>1.034</v>
      </c>
      <c r="M4526" s="234">
        <v>17925</v>
      </c>
      <c r="N4526" s="233">
        <v>0</v>
      </c>
      <c r="O4526" s="233">
        <v>0</v>
      </c>
      <c r="P4526" s="233">
        <v>0</v>
      </c>
      <c r="Q4526" s="234">
        <v>22890</v>
      </c>
      <c r="R4526" s="233">
        <v>0.871</v>
      </c>
      <c r="S4526" s="234">
        <v>44654</v>
      </c>
      <c r="T4526" s="233">
        <v>0</v>
      </c>
      <c r="U4526" s="235">
        <f t="shared" si="490"/>
        <v>1915.52</v>
      </c>
      <c r="V4526" s="227">
        <f t="shared" si="491"/>
        <v>1638.1200000000001</v>
      </c>
      <c r="W4526" s="227">
        <f t="shared" si="492"/>
        <v>1509.2366666666667</v>
      </c>
      <c r="X4526" s="227">
        <f t="shared" si="495"/>
        <v>1493.75</v>
      </c>
      <c r="Y4526" s="227">
        <f t="shared" si="493"/>
        <v>0</v>
      </c>
      <c r="Z4526" s="227">
        <f t="shared" si="494"/>
        <v>1271.6633333333334</v>
      </c>
      <c r="AA4526" s="227">
        <f t="shared" si="496"/>
        <v>1240.3888888888889</v>
      </c>
    </row>
    <row r="4527" spans="2:27" ht="13.5" hidden="1">
      <c r="B4527" s="232" t="s">
        <v>1110</v>
      </c>
      <c r="C4527" s="232" t="s">
        <v>842</v>
      </c>
      <c r="D4527" s="232" t="s">
        <v>970</v>
      </c>
      <c r="E4527" s="232" t="s">
        <v>988</v>
      </c>
      <c r="F4527" s="232">
        <v>32</v>
      </c>
      <c r="G4527" s="232" t="s">
        <v>1353</v>
      </c>
      <c r="H4527" s="233">
        <v>5.2480000000000002</v>
      </c>
      <c r="I4527" s="233">
        <v>0</v>
      </c>
      <c r="J4527" s="233">
        <v>4.4870000000000001</v>
      </c>
      <c r="K4527" s="234">
        <v>18107</v>
      </c>
      <c r="L4527" s="233">
        <v>2.0670000000000002</v>
      </c>
      <c r="M4527" s="234">
        <v>35850</v>
      </c>
      <c r="N4527" s="233">
        <v>0</v>
      </c>
      <c r="O4527" s="233">
        <v>0</v>
      </c>
      <c r="P4527" s="233">
        <v>0</v>
      </c>
      <c r="Q4527" s="234">
        <v>45767</v>
      </c>
      <c r="R4527" s="233">
        <v>1.742</v>
      </c>
      <c r="S4527" s="234">
        <v>89283</v>
      </c>
      <c r="T4527" s="233">
        <v>0</v>
      </c>
      <c r="U4527" s="235">
        <f t="shared" si="490"/>
        <v>3831.04</v>
      </c>
      <c r="V4527" s="227">
        <f t="shared" si="491"/>
        <v>3275.51</v>
      </c>
      <c r="W4527" s="227">
        <f t="shared" si="492"/>
        <v>3017.8266666666668</v>
      </c>
      <c r="X4527" s="227">
        <f t="shared" si="495"/>
        <v>2987.5</v>
      </c>
      <c r="Y4527" s="227">
        <f t="shared" si="493"/>
        <v>0</v>
      </c>
      <c r="Z4527" s="227">
        <f t="shared" si="494"/>
        <v>2542.9655555555555</v>
      </c>
      <c r="AA4527" s="227">
        <f t="shared" si="496"/>
        <v>2480.0833333333335</v>
      </c>
    </row>
    <row r="4528" spans="2:27" ht="13.5" hidden="1">
      <c r="B4528" s="232" t="s">
        <v>1110</v>
      </c>
      <c r="C4528" s="232" t="s">
        <v>843</v>
      </c>
      <c r="D4528" s="232" t="s">
        <v>970</v>
      </c>
      <c r="E4528" s="232" t="s">
        <v>988</v>
      </c>
      <c r="F4528" s="232">
        <v>2</v>
      </c>
      <c r="G4528" s="232" t="s">
        <v>1363</v>
      </c>
      <c r="H4528" s="233">
        <v>0.36899999999999999</v>
      </c>
      <c r="I4528" s="233">
        <v>0</v>
      </c>
      <c r="J4528" s="233">
        <v>0.32100000000000001</v>
      </c>
      <c r="K4528" s="234">
        <v>1310</v>
      </c>
      <c r="L4528" s="233">
        <v>0.15</v>
      </c>
      <c r="M4528" s="234">
        <v>2596</v>
      </c>
      <c r="N4528" s="233">
        <v>0</v>
      </c>
      <c r="O4528" s="233">
        <v>0</v>
      </c>
      <c r="P4528" s="233">
        <v>0</v>
      </c>
      <c r="Q4528" s="234">
        <v>3403</v>
      </c>
      <c r="R4528" s="233">
        <v>0.13</v>
      </c>
      <c r="S4528" s="234">
        <v>6665</v>
      </c>
      <c r="T4528" s="233">
        <v>0</v>
      </c>
      <c r="U4528" s="235">
        <f t="shared" si="490"/>
        <v>269.37</v>
      </c>
      <c r="V4528" s="227">
        <f t="shared" si="491"/>
        <v>234.33</v>
      </c>
      <c r="W4528" s="227">
        <f t="shared" si="492"/>
        <v>218.66666666666669</v>
      </c>
      <c r="X4528" s="227">
        <f t="shared" si="495"/>
        <v>216.33333333333334</v>
      </c>
      <c r="Y4528" s="227">
        <f t="shared" si="493"/>
        <v>0</v>
      </c>
      <c r="Z4528" s="227">
        <f t="shared" si="494"/>
        <v>189.42777777777778</v>
      </c>
      <c r="AA4528" s="227">
        <f t="shared" si="496"/>
        <v>185.13888888888889</v>
      </c>
    </row>
    <row r="4529" spans="2:27" ht="13.5" hidden="1">
      <c r="B4529" s="232" t="s">
        <v>1110</v>
      </c>
      <c r="C4529" s="232" t="s">
        <v>844</v>
      </c>
      <c r="D4529" s="232" t="s">
        <v>970</v>
      </c>
      <c r="E4529" s="232" t="s">
        <v>988</v>
      </c>
      <c r="F4529" s="232">
        <v>4</v>
      </c>
      <c r="G4529" s="232" t="s">
        <v>1354</v>
      </c>
      <c r="H4529" s="233">
        <v>0.65600000000000003</v>
      </c>
      <c r="I4529" s="233">
        <v>0</v>
      </c>
      <c r="J4529" s="233">
        <v>0.56100000000000005</v>
      </c>
      <c r="K4529" s="234">
        <v>2264</v>
      </c>
      <c r="L4529" s="233">
        <v>0.25900000000000001</v>
      </c>
      <c r="M4529" s="234">
        <v>4483</v>
      </c>
      <c r="N4529" s="233">
        <v>0</v>
      </c>
      <c r="O4529" s="233">
        <v>0</v>
      </c>
      <c r="P4529" s="233">
        <v>0</v>
      </c>
      <c r="Q4529" s="234">
        <v>5716</v>
      </c>
      <c r="R4529" s="233">
        <v>0.218</v>
      </c>
      <c r="S4529" s="234">
        <v>11151</v>
      </c>
      <c r="T4529" s="233">
        <v>0</v>
      </c>
      <c r="U4529" s="235">
        <f t="shared" si="490"/>
        <v>478.88</v>
      </c>
      <c r="V4529" s="227">
        <f t="shared" si="491"/>
        <v>409.53000000000003</v>
      </c>
      <c r="W4529" s="227">
        <f t="shared" si="492"/>
        <v>377.73666666666668</v>
      </c>
      <c r="X4529" s="227">
        <f t="shared" si="495"/>
        <v>373.58333333333331</v>
      </c>
      <c r="Y4529" s="227">
        <f t="shared" si="493"/>
        <v>0</v>
      </c>
      <c r="Z4529" s="227">
        <f t="shared" si="494"/>
        <v>317.91777777777776</v>
      </c>
      <c r="AA4529" s="227">
        <f t="shared" si="496"/>
        <v>309.75</v>
      </c>
    </row>
    <row r="4530" spans="2:27" ht="13.5" hidden="1">
      <c r="B4530" s="232" t="s">
        <v>1110</v>
      </c>
      <c r="C4530" s="232" t="s">
        <v>845</v>
      </c>
      <c r="D4530" s="232" t="s">
        <v>970</v>
      </c>
      <c r="E4530" s="232" t="s">
        <v>988</v>
      </c>
      <c r="F4530" s="232">
        <v>64</v>
      </c>
      <c r="G4530" s="232" t="s">
        <v>1355</v>
      </c>
      <c r="H4530" s="233">
        <v>9.1910000000000007</v>
      </c>
      <c r="I4530" s="233">
        <v>0</v>
      </c>
      <c r="J4530" s="233">
        <v>7.2965999999999998</v>
      </c>
      <c r="K4530" s="234">
        <v>31286</v>
      </c>
      <c r="L4530" s="233">
        <v>3.5720000000000001</v>
      </c>
      <c r="M4530" s="234">
        <v>62034</v>
      </c>
      <c r="N4530" s="233">
        <v>0</v>
      </c>
      <c r="O4530" s="233">
        <v>0</v>
      </c>
      <c r="P4530" s="233">
        <v>6.2827999999999999</v>
      </c>
      <c r="Q4530" s="234">
        <v>80404</v>
      </c>
      <c r="R4530" s="233">
        <v>3.06</v>
      </c>
      <c r="S4530" s="234">
        <v>157578</v>
      </c>
      <c r="T4530" s="233">
        <v>0</v>
      </c>
      <c r="U4530" s="235">
        <f t="shared" si="490"/>
        <v>6709.43</v>
      </c>
      <c r="V4530" s="227">
        <f t="shared" si="491"/>
        <v>5326.518</v>
      </c>
      <c r="W4530" s="227">
        <f t="shared" si="492"/>
        <v>5214.7266666666665</v>
      </c>
      <c r="X4530" s="227">
        <f t="shared" si="495"/>
        <v>5169.5</v>
      </c>
      <c r="Y4530" s="227">
        <f t="shared" si="493"/>
        <v>4586.4439999999995</v>
      </c>
      <c r="Z4530" s="227">
        <f t="shared" si="494"/>
        <v>4467.2444444444445</v>
      </c>
      <c r="AA4530" s="227">
        <f t="shared" si="496"/>
        <v>4377.166666666667</v>
      </c>
    </row>
    <row r="4531" spans="2:27" ht="13.5" hidden="1">
      <c r="B4531" s="232" t="s">
        <v>1110</v>
      </c>
      <c r="C4531" s="232" t="s">
        <v>846</v>
      </c>
      <c r="D4531" s="232" t="s">
        <v>970</v>
      </c>
      <c r="E4531" s="232" t="s">
        <v>988</v>
      </c>
      <c r="F4531" s="232">
        <v>8</v>
      </c>
      <c r="G4531" s="232" t="s">
        <v>1351</v>
      </c>
      <c r="H4531" s="233">
        <v>1.149</v>
      </c>
      <c r="I4531" s="233">
        <v>0</v>
      </c>
      <c r="J4531" s="233">
        <v>0.91220000000000001</v>
      </c>
      <c r="K4531" s="234">
        <v>3911</v>
      </c>
      <c r="L4531" s="233">
        <v>0.44700000000000001</v>
      </c>
      <c r="M4531" s="234">
        <v>7755</v>
      </c>
      <c r="N4531" s="233">
        <v>0</v>
      </c>
      <c r="O4531" s="233">
        <v>0</v>
      </c>
      <c r="P4531" s="233">
        <v>0.78549999999999998</v>
      </c>
      <c r="Q4531" s="234">
        <v>10052</v>
      </c>
      <c r="R4531" s="233">
        <v>0.38300000000000001</v>
      </c>
      <c r="S4531" s="234">
        <v>19701</v>
      </c>
      <c r="T4531" s="233">
        <v>0</v>
      </c>
      <c r="U4531" s="235">
        <f t="shared" si="490"/>
        <v>838.77</v>
      </c>
      <c r="V4531" s="227">
        <f t="shared" si="491"/>
        <v>665.90600000000006</v>
      </c>
      <c r="W4531" s="227">
        <f t="shared" si="492"/>
        <v>652.22666666666669</v>
      </c>
      <c r="X4531" s="227">
        <f t="shared" si="495"/>
        <v>646.25</v>
      </c>
      <c r="Y4531" s="227">
        <f t="shared" si="493"/>
        <v>573.41499999999996</v>
      </c>
      <c r="Z4531" s="227">
        <f t="shared" si="494"/>
        <v>558.81222222222232</v>
      </c>
      <c r="AA4531" s="227">
        <f t="shared" si="496"/>
        <v>547.25</v>
      </c>
    </row>
    <row r="4532" spans="2:27" ht="13.5" hidden="1">
      <c r="B4532" s="232" t="s">
        <v>1110</v>
      </c>
      <c r="C4532" s="232" t="s">
        <v>847</v>
      </c>
      <c r="D4532" s="232" t="s">
        <v>970</v>
      </c>
      <c r="E4532" s="232" t="s">
        <v>988</v>
      </c>
      <c r="F4532" s="232">
        <v>16</v>
      </c>
      <c r="G4532" s="232" t="s">
        <v>1352</v>
      </c>
      <c r="H4532" s="233">
        <v>2.298</v>
      </c>
      <c r="I4532" s="233">
        <v>0</v>
      </c>
      <c r="J4532" s="233">
        <v>1.8244</v>
      </c>
      <c r="K4532" s="234">
        <v>7823</v>
      </c>
      <c r="L4532" s="233">
        <v>0.89300000000000002</v>
      </c>
      <c r="M4532" s="234">
        <v>15511</v>
      </c>
      <c r="N4532" s="233">
        <v>0</v>
      </c>
      <c r="O4532" s="233">
        <v>0</v>
      </c>
      <c r="P4532" s="233">
        <v>1.571</v>
      </c>
      <c r="Q4532" s="234">
        <v>20104</v>
      </c>
      <c r="R4532" s="233">
        <v>0.76500000000000001</v>
      </c>
      <c r="S4532" s="234">
        <v>39401</v>
      </c>
      <c r="T4532" s="233">
        <v>0</v>
      </c>
      <c r="U4532" s="235">
        <f t="shared" si="490"/>
        <v>1677.54</v>
      </c>
      <c r="V4532" s="227">
        <f t="shared" si="491"/>
        <v>1331.8120000000001</v>
      </c>
      <c r="W4532" s="227">
        <f t="shared" si="492"/>
        <v>1303.8066666666666</v>
      </c>
      <c r="X4532" s="227">
        <f t="shared" si="495"/>
        <v>1292.5833333333333</v>
      </c>
      <c r="Y4532" s="227">
        <f t="shared" si="493"/>
        <v>1146.83</v>
      </c>
      <c r="Z4532" s="227">
        <f t="shared" si="494"/>
        <v>1116.8944444444446</v>
      </c>
      <c r="AA4532" s="227">
        <f t="shared" si="496"/>
        <v>1094.4722222222222</v>
      </c>
    </row>
    <row r="4533" spans="2:27" ht="13.5" hidden="1">
      <c r="B4533" s="232" t="s">
        <v>1110</v>
      </c>
      <c r="C4533" s="232" t="s">
        <v>848</v>
      </c>
      <c r="D4533" s="232" t="s">
        <v>970</v>
      </c>
      <c r="E4533" s="232" t="s">
        <v>988</v>
      </c>
      <c r="F4533" s="232">
        <v>32</v>
      </c>
      <c r="G4533" s="232" t="s">
        <v>1353</v>
      </c>
      <c r="H4533" s="233">
        <v>4.5960000000000001</v>
      </c>
      <c r="I4533" s="233">
        <v>0</v>
      </c>
      <c r="J4533" s="233">
        <v>3.6488</v>
      </c>
      <c r="K4533" s="234">
        <v>15645</v>
      </c>
      <c r="L4533" s="233">
        <v>1.786</v>
      </c>
      <c r="M4533" s="234">
        <v>31022</v>
      </c>
      <c r="N4533" s="233">
        <v>0</v>
      </c>
      <c r="O4533" s="233">
        <v>0</v>
      </c>
      <c r="P4533" s="233">
        <v>3.1419000000000001</v>
      </c>
      <c r="Q4533" s="234">
        <v>40208</v>
      </c>
      <c r="R4533" s="233">
        <v>1.53</v>
      </c>
      <c r="S4533" s="234">
        <v>78802</v>
      </c>
      <c r="T4533" s="233">
        <v>0</v>
      </c>
      <c r="U4533" s="235">
        <f t="shared" si="490"/>
        <v>3355.08</v>
      </c>
      <c r="V4533" s="227">
        <f t="shared" si="491"/>
        <v>2663.6240000000003</v>
      </c>
      <c r="W4533" s="227">
        <f t="shared" si="492"/>
        <v>2607.5299999999997</v>
      </c>
      <c r="X4533" s="227">
        <f t="shared" si="495"/>
        <v>2585.1666666666665</v>
      </c>
      <c r="Y4533" s="227">
        <f t="shared" si="493"/>
        <v>2293.587</v>
      </c>
      <c r="Z4533" s="227">
        <f t="shared" si="494"/>
        <v>2233.7888888888892</v>
      </c>
      <c r="AA4533" s="227">
        <f t="shared" si="496"/>
        <v>2188.9444444444443</v>
      </c>
    </row>
    <row r="4534" spans="2:27" ht="13.5" hidden="1">
      <c r="B4534" s="232" t="s">
        <v>1110</v>
      </c>
      <c r="C4534" s="232" t="s">
        <v>849</v>
      </c>
      <c r="D4534" s="232" t="s">
        <v>970</v>
      </c>
      <c r="E4534" s="232" t="s">
        <v>988</v>
      </c>
      <c r="F4534" s="232">
        <v>2</v>
      </c>
      <c r="G4534" s="232" t="s">
        <v>1363</v>
      </c>
      <c r="H4534" s="233">
        <v>0.32300000000000001</v>
      </c>
      <c r="I4534" s="233">
        <v>0</v>
      </c>
      <c r="J4534" s="233">
        <v>0.26379999999999998</v>
      </c>
      <c r="K4534" s="234">
        <v>1134</v>
      </c>
      <c r="L4534" s="233">
        <v>0.13</v>
      </c>
      <c r="M4534" s="234">
        <v>2252</v>
      </c>
      <c r="N4534" s="233">
        <v>0</v>
      </c>
      <c r="O4534" s="233">
        <v>0</v>
      </c>
      <c r="P4534" s="233">
        <v>0.2321</v>
      </c>
      <c r="Q4534" s="234">
        <v>2983</v>
      </c>
      <c r="R4534" s="233">
        <v>0.114</v>
      </c>
      <c r="S4534" s="234">
        <v>5865</v>
      </c>
      <c r="T4534" s="233">
        <v>0</v>
      </c>
      <c r="U4534" s="235">
        <f t="shared" si="490"/>
        <v>235.79000000000002</v>
      </c>
      <c r="V4534" s="227">
        <f t="shared" si="491"/>
        <v>192.57399999999998</v>
      </c>
      <c r="W4534" s="227">
        <f t="shared" si="492"/>
        <v>189.4</v>
      </c>
      <c r="X4534" s="227">
        <f t="shared" si="495"/>
        <v>187.66666666666666</v>
      </c>
      <c r="Y4534" s="227">
        <f t="shared" si="493"/>
        <v>169.43299999999999</v>
      </c>
      <c r="Z4534" s="227">
        <f t="shared" si="494"/>
        <v>166.08111111111111</v>
      </c>
      <c r="AA4534" s="227">
        <f t="shared" si="496"/>
        <v>162.91666666666666</v>
      </c>
    </row>
    <row r="4535" spans="2:27" ht="13.5" hidden="1">
      <c r="B4535" s="232" t="s">
        <v>1110</v>
      </c>
      <c r="C4535" s="232" t="s">
        <v>850</v>
      </c>
      <c r="D4535" s="232" t="s">
        <v>970</v>
      </c>
      <c r="E4535" s="232" t="s">
        <v>988</v>
      </c>
      <c r="F4535" s="232">
        <v>4</v>
      </c>
      <c r="G4535" s="232" t="s">
        <v>1354</v>
      </c>
      <c r="H4535" s="233">
        <v>0.57499999999999996</v>
      </c>
      <c r="I4535" s="233">
        <v>0</v>
      </c>
      <c r="J4535" s="233">
        <v>0.45660000000000001</v>
      </c>
      <c r="K4535" s="234">
        <v>1958</v>
      </c>
      <c r="L4535" s="233">
        <v>0.224</v>
      </c>
      <c r="M4535" s="234">
        <v>3882</v>
      </c>
      <c r="N4535" s="233">
        <v>0</v>
      </c>
      <c r="O4535" s="233">
        <v>0</v>
      </c>
      <c r="P4535" s="233">
        <v>0.39319999999999999</v>
      </c>
      <c r="Q4535" s="234">
        <v>5033</v>
      </c>
      <c r="R4535" s="233">
        <v>0.192</v>
      </c>
      <c r="S4535" s="234">
        <v>9863</v>
      </c>
      <c r="T4535" s="233">
        <v>0</v>
      </c>
      <c r="U4535" s="235">
        <f t="shared" si="490"/>
        <v>419.74999999999994</v>
      </c>
      <c r="V4535" s="227">
        <f t="shared" si="491"/>
        <v>333.31799999999998</v>
      </c>
      <c r="W4535" s="227">
        <f t="shared" si="492"/>
        <v>326.68666666666667</v>
      </c>
      <c r="X4535" s="227">
        <f t="shared" si="495"/>
        <v>323.5</v>
      </c>
      <c r="Y4535" s="227">
        <f t="shared" si="493"/>
        <v>287.036</v>
      </c>
      <c r="Z4535" s="227">
        <f t="shared" si="494"/>
        <v>279.96555555555551</v>
      </c>
      <c r="AA4535" s="227">
        <f t="shared" si="496"/>
        <v>273.97222222222223</v>
      </c>
    </row>
    <row r="4536" spans="2:27" ht="13.5" hidden="1">
      <c r="B4536" s="232" t="s">
        <v>1110</v>
      </c>
      <c r="C4536" s="232" t="s">
        <v>851</v>
      </c>
      <c r="D4536" s="232" t="s">
        <v>970</v>
      </c>
      <c r="E4536" s="232" t="s">
        <v>988</v>
      </c>
      <c r="F4536" s="232">
        <v>48</v>
      </c>
      <c r="G4536" s="232" t="s">
        <v>1356</v>
      </c>
      <c r="H4536" s="233">
        <v>6.6669999999999998</v>
      </c>
      <c r="I4536" s="233">
        <v>0</v>
      </c>
      <c r="J4536" s="233">
        <v>5.3170000000000002</v>
      </c>
      <c r="K4536" s="234">
        <v>22811</v>
      </c>
      <c r="L4536" s="233">
        <v>2.6040000000000001</v>
      </c>
      <c r="M4536" s="234">
        <v>45239</v>
      </c>
      <c r="N4536" s="233">
        <v>0</v>
      </c>
      <c r="O4536" s="233">
        <v>0</v>
      </c>
      <c r="P4536" s="233">
        <v>4.5949999999999998</v>
      </c>
      <c r="Q4536" s="234">
        <v>58846</v>
      </c>
      <c r="R4536" s="233">
        <v>2.2389999999999999</v>
      </c>
      <c r="S4536" s="234">
        <v>115391</v>
      </c>
      <c r="T4536" s="233">
        <v>0</v>
      </c>
      <c r="U4536" s="235">
        <f t="shared" si="490"/>
        <v>4866.91</v>
      </c>
      <c r="V4536" s="227">
        <f t="shared" si="491"/>
        <v>3881.4100000000003</v>
      </c>
      <c r="W4536" s="227">
        <f t="shared" si="492"/>
        <v>3801.836666666667</v>
      </c>
      <c r="X4536" s="227">
        <f t="shared" si="495"/>
        <v>3769.9166666666665</v>
      </c>
      <c r="Y4536" s="227">
        <f t="shared" si="493"/>
        <v>3354.35</v>
      </c>
      <c r="Z4536" s="227">
        <f t="shared" si="494"/>
        <v>3269.0811111111107</v>
      </c>
      <c r="AA4536" s="227">
        <f t="shared" si="496"/>
        <v>3205.3055555555557</v>
      </c>
    </row>
    <row r="4537" spans="2:27" ht="13.5" hidden="1">
      <c r="B4537" s="232" t="s">
        <v>1110</v>
      </c>
      <c r="C4537" s="232" t="s">
        <v>852</v>
      </c>
      <c r="D4537" s="232" t="s">
        <v>970</v>
      </c>
      <c r="E4537" s="232" t="s">
        <v>988</v>
      </c>
      <c r="F4537" s="232">
        <v>64</v>
      </c>
      <c r="G4537" s="232" t="s">
        <v>1364</v>
      </c>
      <c r="H4537" s="233">
        <v>8.89</v>
      </c>
      <c r="I4537" s="233">
        <v>0</v>
      </c>
      <c r="J4537" s="233">
        <v>7.09</v>
      </c>
      <c r="K4537" s="234">
        <v>30415</v>
      </c>
      <c r="L4537" s="233">
        <v>3.472</v>
      </c>
      <c r="M4537" s="234">
        <v>60318</v>
      </c>
      <c r="N4537" s="233">
        <v>0</v>
      </c>
      <c r="O4537" s="233">
        <v>0</v>
      </c>
      <c r="P4537" s="233">
        <v>6.1269999999999998</v>
      </c>
      <c r="Q4537" s="234">
        <v>78462</v>
      </c>
      <c r="R4537" s="233">
        <v>2.9860000000000002</v>
      </c>
      <c r="S4537" s="234">
        <v>153855</v>
      </c>
      <c r="T4537" s="233">
        <v>0</v>
      </c>
      <c r="U4537" s="235">
        <f t="shared" si="490"/>
        <v>6489.7000000000007</v>
      </c>
      <c r="V4537" s="227">
        <f t="shared" si="491"/>
        <v>5175.7</v>
      </c>
      <c r="W4537" s="227">
        <f t="shared" si="492"/>
        <v>5069.1433333333334</v>
      </c>
      <c r="X4537" s="227">
        <f t="shared" si="495"/>
        <v>5026.5</v>
      </c>
      <c r="Y4537" s="227">
        <f t="shared" si="493"/>
        <v>4472.71</v>
      </c>
      <c r="Z4537" s="227">
        <f t="shared" si="494"/>
        <v>4359.2800000000007</v>
      </c>
      <c r="AA4537" s="227">
        <f t="shared" si="496"/>
        <v>4273.75</v>
      </c>
    </row>
    <row r="4538" spans="2:27" ht="13.5" hidden="1">
      <c r="B4538" s="232" t="s">
        <v>1110</v>
      </c>
      <c r="C4538" s="232" t="s">
        <v>853</v>
      </c>
      <c r="D4538" s="232" t="s">
        <v>970</v>
      </c>
      <c r="E4538" s="232" t="s">
        <v>988</v>
      </c>
      <c r="F4538" s="232">
        <v>96</v>
      </c>
      <c r="G4538" s="232" t="s">
        <v>1365</v>
      </c>
      <c r="H4538" s="233">
        <v>13.334</v>
      </c>
      <c r="I4538" s="233">
        <v>0</v>
      </c>
      <c r="J4538" s="233">
        <v>10.635</v>
      </c>
      <c r="K4538" s="234">
        <v>45622</v>
      </c>
      <c r="L4538" s="233">
        <v>5.2080000000000002</v>
      </c>
      <c r="M4538" s="234">
        <v>90477</v>
      </c>
      <c r="N4538" s="233">
        <v>0</v>
      </c>
      <c r="O4538" s="233">
        <v>0</v>
      </c>
      <c r="P4538" s="233">
        <v>9.19</v>
      </c>
      <c r="Q4538" s="234">
        <v>117692</v>
      </c>
      <c r="R4538" s="233">
        <v>4.4779999999999998</v>
      </c>
      <c r="S4538" s="234">
        <v>230783</v>
      </c>
      <c r="T4538" s="233">
        <v>0</v>
      </c>
      <c r="U4538" s="235">
        <f t="shared" si="490"/>
        <v>9733.82</v>
      </c>
      <c r="V4538" s="227">
        <f t="shared" si="491"/>
        <v>7763.55</v>
      </c>
      <c r="W4538" s="227">
        <f t="shared" si="492"/>
        <v>7603.6733333333341</v>
      </c>
      <c r="X4538" s="227">
        <f t="shared" si="495"/>
        <v>7539.75</v>
      </c>
      <c r="Y4538" s="227">
        <f t="shared" si="493"/>
        <v>6708.7</v>
      </c>
      <c r="Z4538" s="227">
        <f t="shared" si="494"/>
        <v>6538.1622222222213</v>
      </c>
      <c r="AA4538" s="227">
        <f t="shared" si="496"/>
        <v>6410.6388888888887</v>
      </c>
    </row>
    <row r="4539" spans="2:27" ht="13.5" hidden="1">
      <c r="B4539" s="232" t="s">
        <v>1110</v>
      </c>
      <c r="C4539" s="232" t="s">
        <v>854</v>
      </c>
      <c r="D4539" s="232" t="s">
        <v>970</v>
      </c>
      <c r="E4539" s="232" t="s">
        <v>988</v>
      </c>
      <c r="F4539" s="232">
        <v>8</v>
      </c>
      <c r="G4539" s="232" t="s">
        <v>1317</v>
      </c>
      <c r="H4539" s="233">
        <v>1.111</v>
      </c>
      <c r="I4539" s="233">
        <v>0</v>
      </c>
      <c r="J4539" s="233">
        <v>0.88600000000000001</v>
      </c>
      <c r="K4539" s="234">
        <v>3802</v>
      </c>
      <c r="L4539" s="233">
        <v>0.434</v>
      </c>
      <c r="M4539" s="234">
        <v>7540</v>
      </c>
      <c r="N4539" s="233">
        <v>0</v>
      </c>
      <c r="O4539" s="233">
        <v>0</v>
      </c>
      <c r="P4539" s="233">
        <v>0.76600000000000001</v>
      </c>
      <c r="Q4539" s="234">
        <v>9808</v>
      </c>
      <c r="R4539" s="233">
        <v>0.373</v>
      </c>
      <c r="S4539" s="234">
        <v>19232</v>
      </c>
      <c r="T4539" s="233">
        <v>0</v>
      </c>
      <c r="U4539" s="235">
        <f t="shared" si="490"/>
        <v>811.03</v>
      </c>
      <c r="V4539" s="227">
        <f t="shared" si="491"/>
        <v>646.78</v>
      </c>
      <c r="W4539" s="227">
        <f t="shared" si="492"/>
        <v>633.65333333333331</v>
      </c>
      <c r="X4539" s="227">
        <f t="shared" si="495"/>
        <v>628.33333333333337</v>
      </c>
      <c r="Y4539" s="227">
        <f t="shared" si="493"/>
        <v>559.18000000000006</v>
      </c>
      <c r="Z4539" s="227">
        <f t="shared" si="494"/>
        <v>544.73444444444453</v>
      </c>
      <c r="AA4539" s="227">
        <f t="shared" si="496"/>
        <v>534.22222222222217</v>
      </c>
    </row>
    <row r="4540" spans="2:27" ht="13.5" hidden="1">
      <c r="B4540" s="232" t="s">
        <v>1110</v>
      </c>
      <c r="C4540" s="232" t="s">
        <v>855</v>
      </c>
      <c r="D4540" s="232" t="s">
        <v>970</v>
      </c>
      <c r="E4540" s="232" t="s">
        <v>988</v>
      </c>
      <c r="F4540" s="232">
        <v>16</v>
      </c>
      <c r="G4540" s="232" t="s">
        <v>1316</v>
      </c>
      <c r="H4540" s="233">
        <v>2.222</v>
      </c>
      <c r="I4540" s="233">
        <v>0</v>
      </c>
      <c r="J4540" s="233">
        <v>1.772</v>
      </c>
      <c r="K4540" s="234">
        <v>7604</v>
      </c>
      <c r="L4540" s="233">
        <v>0.86799999999999999</v>
      </c>
      <c r="M4540" s="234">
        <v>15080</v>
      </c>
      <c r="N4540" s="233">
        <v>0</v>
      </c>
      <c r="O4540" s="233">
        <v>0</v>
      </c>
      <c r="P4540" s="233">
        <v>1.532</v>
      </c>
      <c r="Q4540" s="234">
        <v>19615</v>
      </c>
      <c r="R4540" s="233">
        <v>0.746</v>
      </c>
      <c r="S4540" s="234">
        <v>38464</v>
      </c>
      <c r="T4540" s="233">
        <v>0</v>
      </c>
      <c r="U4540" s="235">
        <f t="shared" si="490"/>
        <v>1622.06</v>
      </c>
      <c r="V4540" s="227">
        <f t="shared" si="491"/>
        <v>1293.56</v>
      </c>
      <c r="W4540" s="227">
        <f t="shared" si="492"/>
        <v>1267.3066666666666</v>
      </c>
      <c r="X4540" s="227">
        <f t="shared" si="495"/>
        <v>1256.6666666666667</v>
      </c>
      <c r="Y4540" s="227">
        <f t="shared" si="493"/>
        <v>1118.3600000000001</v>
      </c>
      <c r="Z4540" s="227">
        <f t="shared" si="494"/>
        <v>1089.4411111111112</v>
      </c>
      <c r="AA4540" s="227">
        <f t="shared" si="496"/>
        <v>1068.4444444444443</v>
      </c>
    </row>
    <row r="4541" spans="2:27" ht="13.5" hidden="1">
      <c r="B4541" s="232" t="s">
        <v>1110</v>
      </c>
      <c r="C4541" s="232" t="s">
        <v>856</v>
      </c>
      <c r="D4541" s="232" t="s">
        <v>970</v>
      </c>
      <c r="E4541" s="232" t="s">
        <v>988</v>
      </c>
      <c r="F4541" s="232">
        <v>32</v>
      </c>
      <c r="G4541" s="232" t="s">
        <v>1345</v>
      </c>
      <c r="H4541" s="233">
        <v>4.4450000000000003</v>
      </c>
      <c r="I4541" s="233">
        <v>0</v>
      </c>
      <c r="J4541" s="233">
        <v>3.5449999999999999</v>
      </c>
      <c r="K4541" s="234">
        <v>15207</v>
      </c>
      <c r="L4541" s="233">
        <v>1.736</v>
      </c>
      <c r="M4541" s="234">
        <v>30159</v>
      </c>
      <c r="N4541" s="233">
        <v>0</v>
      </c>
      <c r="O4541" s="233">
        <v>0</v>
      </c>
      <c r="P4541" s="233">
        <v>3.0630000000000002</v>
      </c>
      <c r="Q4541" s="234">
        <v>39231</v>
      </c>
      <c r="R4541" s="233">
        <v>1.4930000000000001</v>
      </c>
      <c r="S4541" s="234">
        <v>76928</v>
      </c>
      <c r="T4541" s="233">
        <v>0</v>
      </c>
      <c r="U4541" s="235">
        <f t="shared" si="490"/>
        <v>3244.8500000000004</v>
      </c>
      <c r="V4541" s="227">
        <f t="shared" si="491"/>
        <v>2587.85</v>
      </c>
      <c r="W4541" s="227">
        <f t="shared" si="492"/>
        <v>2534.5299999999997</v>
      </c>
      <c r="X4541" s="227">
        <f t="shared" si="495"/>
        <v>2513.25</v>
      </c>
      <c r="Y4541" s="227">
        <f t="shared" si="493"/>
        <v>2235.9900000000002</v>
      </c>
      <c r="Z4541" s="227">
        <f t="shared" si="494"/>
        <v>2179.6400000000003</v>
      </c>
      <c r="AA4541" s="227">
        <f t="shared" si="496"/>
        <v>2136.8888888888887</v>
      </c>
    </row>
    <row r="4542" spans="2:27" ht="13.5" hidden="1">
      <c r="B4542" s="232" t="s">
        <v>1110</v>
      </c>
      <c r="C4542" s="232" t="s">
        <v>857</v>
      </c>
      <c r="D4542" s="232" t="s">
        <v>970</v>
      </c>
      <c r="E4542" s="232" t="s">
        <v>988</v>
      </c>
      <c r="F4542" s="232">
        <v>2</v>
      </c>
      <c r="G4542" s="232" t="s">
        <v>1311</v>
      </c>
      <c r="H4542" s="233">
        <v>0.312</v>
      </c>
      <c r="I4542" s="233">
        <v>0</v>
      </c>
      <c r="J4542" s="233">
        <v>0.255</v>
      </c>
      <c r="K4542" s="234">
        <v>1099</v>
      </c>
      <c r="L4542" s="233">
        <v>0.125</v>
      </c>
      <c r="M4542" s="234">
        <v>2181</v>
      </c>
      <c r="N4542" s="233">
        <v>0</v>
      </c>
      <c r="O4542" s="233">
        <v>0</v>
      </c>
      <c r="P4542" s="233">
        <v>0.22500000000000001</v>
      </c>
      <c r="Q4542" s="234">
        <v>2896</v>
      </c>
      <c r="R4542" s="233">
        <v>0.11</v>
      </c>
      <c r="S4542" s="234">
        <v>5696</v>
      </c>
      <c r="T4542" s="233">
        <v>0</v>
      </c>
      <c r="U4542" s="235">
        <f t="shared" si="490"/>
        <v>227.76</v>
      </c>
      <c r="V4542" s="227">
        <f t="shared" si="491"/>
        <v>186.15</v>
      </c>
      <c r="W4542" s="227">
        <f t="shared" si="492"/>
        <v>182.83333333333331</v>
      </c>
      <c r="X4542" s="227">
        <f t="shared" si="495"/>
        <v>181.75</v>
      </c>
      <c r="Y4542" s="227">
        <f t="shared" si="493"/>
        <v>164.25</v>
      </c>
      <c r="Z4542" s="227">
        <f t="shared" si="494"/>
        <v>160.74444444444444</v>
      </c>
      <c r="AA4542" s="227">
        <f t="shared" si="496"/>
        <v>158.22222222222223</v>
      </c>
    </row>
    <row r="4543" spans="2:27" ht="13.5" hidden="1">
      <c r="B4543" s="232" t="s">
        <v>1110</v>
      </c>
      <c r="C4543" s="232" t="s">
        <v>858</v>
      </c>
      <c r="D4543" s="232" t="s">
        <v>970</v>
      </c>
      <c r="E4543" s="232" t="s">
        <v>988</v>
      </c>
      <c r="F4543" s="232">
        <v>96</v>
      </c>
      <c r="G4543" s="232" t="s">
        <v>1365</v>
      </c>
      <c r="H4543" s="233">
        <v>13.334</v>
      </c>
      <c r="I4543" s="233">
        <v>0</v>
      </c>
      <c r="J4543" s="233">
        <v>10.635</v>
      </c>
      <c r="K4543" s="234">
        <v>45622</v>
      </c>
      <c r="L4543" s="233">
        <v>5.2080000000000002</v>
      </c>
      <c r="M4543" s="234">
        <v>90477</v>
      </c>
      <c r="N4543" s="233">
        <v>0</v>
      </c>
      <c r="O4543" s="233">
        <v>0</v>
      </c>
      <c r="P4543" s="233">
        <v>9.19</v>
      </c>
      <c r="Q4543" s="234">
        <v>117692</v>
      </c>
      <c r="R4543" s="233">
        <v>4.4779999999999998</v>
      </c>
      <c r="S4543" s="234">
        <v>230783</v>
      </c>
      <c r="T4543" s="233">
        <v>0</v>
      </c>
      <c r="U4543" s="235">
        <f t="shared" si="490"/>
        <v>9733.82</v>
      </c>
      <c r="V4543" s="227">
        <f t="shared" si="491"/>
        <v>7763.55</v>
      </c>
      <c r="W4543" s="227">
        <f t="shared" si="492"/>
        <v>7603.6733333333341</v>
      </c>
      <c r="X4543" s="227">
        <f t="shared" si="495"/>
        <v>7539.75</v>
      </c>
      <c r="Y4543" s="227">
        <f t="shared" si="493"/>
        <v>6708.7</v>
      </c>
      <c r="Z4543" s="227">
        <f t="shared" si="494"/>
        <v>6538.1622222222213</v>
      </c>
      <c r="AA4543" s="227">
        <f t="shared" si="496"/>
        <v>6410.6388888888887</v>
      </c>
    </row>
    <row r="4544" spans="2:27" ht="13.5" hidden="1">
      <c r="B4544" s="232" t="s">
        <v>1110</v>
      </c>
      <c r="C4544" s="232" t="s">
        <v>859</v>
      </c>
      <c r="D4544" s="232" t="s">
        <v>970</v>
      </c>
      <c r="E4544" s="232" t="s">
        <v>988</v>
      </c>
      <c r="F4544" s="232">
        <v>4</v>
      </c>
      <c r="G4544" s="232" t="s">
        <v>1312</v>
      </c>
      <c r="H4544" s="233">
        <v>0.55600000000000005</v>
      </c>
      <c r="I4544" s="233">
        <v>0</v>
      </c>
      <c r="J4544" s="233">
        <v>0.443</v>
      </c>
      <c r="K4544" s="234">
        <v>1901</v>
      </c>
      <c r="L4544" s="233">
        <v>0.217</v>
      </c>
      <c r="M4544" s="234">
        <v>3770</v>
      </c>
      <c r="N4544" s="233">
        <v>0</v>
      </c>
      <c r="O4544" s="233">
        <v>0</v>
      </c>
      <c r="P4544" s="233">
        <v>0.38300000000000001</v>
      </c>
      <c r="Q4544" s="234">
        <v>4904</v>
      </c>
      <c r="R4544" s="233">
        <v>0.187</v>
      </c>
      <c r="S4544" s="234">
        <v>9616</v>
      </c>
      <c r="T4544" s="233">
        <v>0</v>
      </c>
      <c r="U4544" s="235">
        <f t="shared" si="490"/>
        <v>405.88000000000005</v>
      </c>
      <c r="V4544" s="227">
        <f t="shared" si="491"/>
        <v>323.39</v>
      </c>
      <c r="W4544" s="227">
        <f t="shared" si="492"/>
        <v>316.82666666666665</v>
      </c>
      <c r="X4544" s="227">
        <f t="shared" si="495"/>
        <v>314.16666666666669</v>
      </c>
      <c r="Y4544" s="227">
        <f t="shared" si="493"/>
        <v>279.59000000000003</v>
      </c>
      <c r="Z4544" s="227">
        <f t="shared" si="494"/>
        <v>272.73222222222222</v>
      </c>
      <c r="AA4544" s="227">
        <f t="shared" si="496"/>
        <v>267.11111111111109</v>
      </c>
    </row>
    <row r="4545" spans="2:27" ht="13.5" hidden="1">
      <c r="B4545" s="232" t="s">
        <v>1110</v>
      </c>
      <c r="C4545" s="232" t="s">
        <v>860</v>
      </c>
      <c r="D4545" s="232" t="s">
        <v>970</v>
      </c>
      <c r="E4545" s="232" t="s">
        <v>988</v>
      </c>
      <c r="F4545" s="232">
        <v>48</v>
      </c>
      <c r="G4545" s="232" t="s">
        <v>1356</v>
      </c>
      <c r="H4545" s="233">
        <v>6.2830000000000004</v>
      </c>
      <c r="I4545" s="233">
        <v>0</v>
      </c>
      <c r="J4545" s="233">
        <v>5.0759999999999996</v>
      </c>
      <c r="K4545" s="234">
        <v>21802</v>
      </c>
      <c r="L4545" s="233">
        <v>2.4889999999999999</v>
      </c>
      <c r="M4545" s="234">
        <v>43261</v>
      </c>
      <c r="N4545" s="233">
        <v>0</v>
      </c>
      <c r="O4545" s="233">
        <v>0</v>
      </c>
      <c r="P4545" s="233">
        <v>4.4290000000000003</v>
      </c>
      <c r="Q4545" s="234">
        <v>56828</v>
      </c>
      <c r="R4545" s="233">
        <v>2.1619999999999999</v>
      </c>
      <c r="S4545" s="234">
        <v>111597</v>
      </c>
      <c r="T4545" s="233">
        <v>0</v>
      </c>
      <c r="U4545" s="235">
        <f t="shared" si="490"/>
        <v>4586.59</v>
      </c>
      <c r="V4545" s="227">
        <f t="shared" si="491"/>
        <v>3705.4799999999996</v>
      </c>
      <c r="W4545" s="227">
        <f t="shared" si="492"/>
        <v>3633.8033333333333</v>
      </c>
      <c r="X4545" s="227">
        <f t="shared" si="495"/>
        <v>3605.0833333333335</v>
      </c>
      <c r="Y4545" s="227">
        <f t="shared" si="493"/>
        <v>3233.17</v>
      </c>
      <c r="Z4545" s="227">
        <f t="shared" si="494"/>
        <v>3156.8155555555559</v>
      </c>
      <c r="AA4545" s="227">
        <f t="shared" si="496"/>
        <v>3099.9166666666665</v>
      </c>
    </row>
    <row r="4546" spans="2:27" ht="13.5" hidden="1">
      <c r="B4546" s="232" t="s">
        <v>1110</v>
      </c>
      <c r="C4546" s="232" t="s">
        <v>861</v>
      </c>
      <c r="D4546" s="232" t="s">
        <v>970</v>
      </c>
      <c r="E4546" s="232" t="s">
        <v>988</v>
      </c>
      <c r="F4546" s="232">
        <v>64</v>
      </c>
      <c r="G4546" s="232" t="s">
        <v>1364</v>
      </c>
      <c r="H4546" s="233">
        <v>8.3780000000000001</v>
      </c>
      <c r="I4546" s="233">
        <v>0</v>
      </c>
      <c r="J4546" s="233">
        <v>6.7670000000000003</v>
      </c>
      <c r="K4546" s="234">
        <v>29069</v>
      </c>
      <c r="L4546" s="233">
        <v>3.3180000000000001</v>
      </c>
      <c r="M4546" s="234">
        <v>57681</v>
      </c>
      <c r="N4546" s="233">
        <v>0</v>
      </c>
      <c r="O4546" s="233">
        <v>0</v>
      </c>
      <c r="P4546" s="233">
        <v>5.9059999999999997</v>
      </c>
      <c r="Q4546" s="234">
        <v>75770</v>
      </c>
      <c r="R4546" s="233">
        <v>2.883</v>
      </c>
      <c r="S4546" s="234">
        <v>148796</v>
      </c>
      <c r="T4546" s="233">
        <v>0</v>
      </c>
      <c r="U4546" s="235">
        <f t="shared" si="490"/>
        <v>6115.9400000000005</v>
      </c>
      <c r="V4546" s="227">
        <f t="shared" si="491"/>
        <v>4939.91</v>
      </c>
      <c r="W4546" s="227">
        <f t="shared" si="492"/>
        <v>4844.5566666666664</v>
      </c>
      <c r="X4546" s="227">
        <f t="shared" si="495"/>
        <v>4806.75</v>
      </c>
      <c r="Y4546" s="227">
        <f t="shared" si="493"/>
        <v>4311.38</v>
      </c>
      <c r="Z4546" s="227">
        <f t="shared" si="494"/>
        <v>4209.3122222222228</v>
      </c>
      <c r="AA4546" s="227">
        <f t="shared" si="496"/>
        <v>4133.2222222222226</v>
      </c>
    </row>
    <row r="4547" spans="2:27" ht="13.5" hidden="1">
      <c r="B4547" s="232" t="s">
        <v>1110</v>
      </c>
      <c r="C4547" s="232" t="s">
        <v>862</v>
      </c>
      <c r="D4547" s="232" t="s">
        <v>970</v>
      </c>
      <c r="E4547" s="232" t="s">
        <v>988</v>
      </c>
      <c r="F4547" s="232">
        <v>96</v>
      </c>
      <c r="G4547" s="232" t="s">
        <v>1365</v>
      </c>
      <c r="H4547" s="233">
        <v>12.566000000000001</v>
      </c>
      <c r="I4547" s="233">
        <v>0</v>
      </c>
      <c r="J4547" s="233">
        <v>10.151</v>
      </c>
      <c r="K4547" s="234">
        <v>43604</v>
      </c>
      <c r="L4547" s="233">
        <v>4.9779999999999998</v>
      </c>
      <c r="M4547" s="234">
        <v>86521</v>
      </c>
      <c r="N4547" s="233">
        <v>0</v>
      </c>
      <c r="O4547" s="233">
        <v>0</v>
      </c>
      <c r="P4547" s="233">
        <v>8.8580000000000005</v>
      </c>
      <c r="Q4547" s="234">
        <v>113656</v>
      </c>
      <c r="R4547" s="233">
        <v>4.3250000000000002</v>
      </c>
      <c r="S4547" s="234">
        <v>223194</v>
      </c>
      <c r="T4547" s="233">
        <v>0</v>
      </c>
      <c r="U4547" s="235">
        <f t="shared" si="490"/>
        <v>9173.18</v>
      </c>
      <c r="V4547" s="227">
        <f t="shared" si="491"/>
        <v>7410.23</v>
      </c>
      <c r="W4547" s="227">
        <f t="shared" si="492"/>
        <v>7267.6066666666666</v>
      </c>
      <c r="X4547" s="227">
        <f t="shared" si="495"/>
        <v>7210.083333333333</v>
      </c>
      <c r="Y4547" s="227">
        <f t="shared" si="493"/>
        <v>6466.34</v>
      </c>
      <c r="Z4547" s="227">
        <f t="shared" si="494"/>
        <v>6314.3611111111113</v>
      </c>
      <c r="AA4547" s="227">
        <f t="shared" si="496"/>
        <v>6199.833333333333</v>
      </c>
    </row>
    <row r="4548" spans="2:27" ht="13.5" hidden="1">
      <c r="B4548" s="232" t="s">
        <v>1110</v>
      </c>
      <c r="C4548" s="232" t="s">
        <v>863</v>
      </c>
      <c r="D4548" s="232" t="s">
        <v>970</v>
      </c>
      <c r="E4548" s="232" t="s">
        <v>988</v>
      </c>
      <c r="F4548" s="232">
        <v>8</v>
      </c>
      <c r="G4548" s="232" t="s">
        <v>1317</v>
      </c>
      <c r="H4548" s="233">
        <v>1.0469999999999999</v>
      </c>
      <c r="I4548" s="233">
        <v>0</v>
      </c>
      <c r="J4548" s="233">
        <v>0.84599999999999997</v>
      </c>
      <c r="K4548" s="234">
        <v>3634</v>
      </c>
      <c r="L4548" s="233">
        <v>0.41499999999999998</v>
      </c>
      <c r="M4548" s="234">
        <v>7210</v>
      </c>
      <c r="N4548" s="233">
        <v>0</v>
      </c>
      <c r="O4548" s="233">
        <v>0</v>
      </c>
      <c r="P4548" s="233">
        <v>0.73799999999999999</v>
      </c>
      <c r="Q4548" s="234">
        <v>9471</v>
      </c>
      <c r="R4548" s="233">
        <v>0.36</v>
      </c>
      <c r="S4548" s="234">
        <v>18600</v>
      </c>
      <c r="T4548" s="233">
        <v>0</v>
      </c>
      <c r="U4548" s="235">
        <f t="shared" ref="U4548:U4611" si="497">H4548*hour_M</f>
        <v>764.31</v>
      </c>
      <c r="V4548" s="227">
        <f t="shared" ref="V4548:V4611" si="498">J4548*hour_M</f>
        <v>617.57999999999993</v>
      </c>
      <c r="W4548" s="227">
        <f t="shared" ref="W4548:W4611" si="499">K4548/12+L4548*hour_M</f>
        <v>605.7833333333333</v>
      </c>
      <c r="X4548" s="227">
        <f t="shared" si="495"/>
        <v>600.83333333333337</v>
      </c>
      <c r="Y4548" s="227">
        <f t="shared" ref="Y4548:Y4611" si="500">P4548*hour_M</f>
        <v>538.74</v>
      </c>
      <c r="Z4548" s="227">
        <f t="shared" ref="Z4548:Z4611" si="501">Q4548/36+R4548*hour_M</f>
        <v>525.88333333333333</v>
      </c>
      <c r="AA4548" s="227">
        <f t="shared" si="496"/>
        <v>516.66666666666663</v>
      </c>
    </row>
    <row r="4549" spans="2:27" ht="13.5" hidden="1">
      <c r="B4549" s="232" t="s">
        <v>1110</v>
      </c>
      <c r="C4549" s="232" t="s">
        <v>864</v>
      </c>
      <c r="D4549" s="232" t="s">
        <v>970</v>
      </c>
      <c r="E4549" s="232" t="s">
        <v>988</v>
      </c>
      <c r="F4549" s="232">
        <v>16</v>
      </c>
      <c r="G4549" s="232" t="s">
        <v>1316</v>
      </c>
      <c r="H4549" s="233">
        <v>2.0939999999999999</v>
      </c>
      <c r="I4549" s="233">
        <v>0</v>
      </c>
      <c r="J4549" s="233">
        <v>1.6919999999999999</v>
      </c>
      <c r="K4549" s="234">
        <v>7267</v>
      </c>
      <c r="L4549" s="233">
        <v>0.83</v>
      </c>
      <c r="M4549" s="234">
        <v>14420</v>
      </c>
      <c r="N4549" s="233">
        <v>0</v>
      </c>
      <c r="O4549" s="233">
        <v>0</v>
      </c>
      <c r="P4549" s="233">
        <v>1.476</v>
      </c>
      <c r="Q4549" s="234">
        <v>18943</v>
      </c>
      <c r="R4549" s="233">
        <v>0.72099999999999997</v>
      </c>
      <c r="S4549" s="234">
        <v>37199</v>
      </c>
      <c r="T4549" s="233">
        <v>0</v>
      </c>
      <c r="U4549" s="235">
        <f t="shared" si="497"/>
        <v>1528.62</v>
      </c>
      <c r="V4549" s="227">
        <f t="shared" si="498"/>
        <v>1235.1599999999999</v>
      </c>
      <c r="W4549" s="227">
        <f t="shared" si="499"/>
        <v>1211.4833333333333</v>
      </c>
      <c r="X4549" s="227">
        <f t="shared" ref="X4549:X4612" si="502">M4549/12</f>
        <v>1201.6666666666667</v>
      </c>
      <c r="Y4549" s="227">
        <f t="shared" si="500"/>
        <v>1077.48</v>
      </c>
      <c r="Z4549" s="227">
        <f t="shared" si="501"/>
        <v>1052.5244444444443</v>
      </c>
      <c r="AA4549" s="227">
        <f t="shared" ref="AA4549:AA4612" si="503">S4549/36</f>
        <v>1033.3055555555557</v>
      </c>
    </row>
    <row r="4550" spans="2:27" ht="13.5" hidden="1">
      <c r="B4550" s="232" t="s">
        <v>1110</v>
      </c>
      <c r="C4550" s="232" t="s">
        <v>865</v>
      </c>
      <c r="D4550" s="232" t="s">
        <v>970</v>
      </c>
      <c r="E4550" s="232" t="s">
        <v>988</v>
      </c>
      <c r="F4550" s="232">
        <v>32</v>
      </c>
      <c r="G4550" s="232" t="s">
        <v>1345</v>
      </c>
      <c r="H4550" s="233">
        <v>4.1890000000000001</v>
      </c>
      <c r="I4550" s="233">
        <v>0</v>
      </c>
      <c r="J4550" s="233">
        <v>3.3839999999999999</v>
      </c>
      <c r="K4550" s="234">
        <v>14535</v>
      </c>
      <c r="L4550" s="233">
        <v>1.659</v>
      </c>
      <c r="M4550" s="234">
        <v>28840</v>
      </c>
      <c r="N4550" s="233">
        <v>0</v>
      </c>
      <c r="O4550" s="233">
        <v>0</v>
      </c>
      <c r="P4550" s="233">
        <v>2.9529999999999998</v>
      </c>
      <c r="Q4550" s="234">
        <v>37885</v>
      </c>
      <c r="R4550" s="233">
        <v>1.4419999999999999</v>
      </c>
      <c r="S4550" s="234">
        <v>74398</v>
      </c>
      <c r="T4550" s="233">
        <v>0</v>
      </c>
      <c r="U4550" s="235">
        <f t="shared" si="497"/>
        <v>3057.9700000000003</v>
      </c>
      <c r="V4550" s="227">
        <f t="shared" si="498"/>
        <v>2470.3199999999997</v>
      </c>
      <c r="W4550" s="227">
        <f t="shared" si="499"/>
        <v>2422.3199999999997</v>
      </c>
      <c r="X4550" s="227">
        <f t="shared" si="502"/>
        <v>2403.3333333333335</v>
      </c>
      <c r="Y4550" s="227">
        <f t="shared" si="500"/>
        <v>2155.69</v>
      </c>
      <c r="Z4550" s="227">
        <f t="shared" si="501"/>
        <v>2105.0211111111112</v>
      </c>
      <c r="AA4550" s="227">
        <f t="shared" si="503"/>
        <v>2066.6111111111113</v>
      </c>
    </row>
    <row r="4551" spans="2:27" ht="13.5" hidden="1">
      <c r="B4551" s="232" t="s">
        <v>1110</v>
      </c>
      <c r="C4551" s="232" t="s">
        <v>866</v>
      </c>
      <c r="D4551" s="232" t="s">
        <v>970</v>
      </c>
      <c r="E4551" s="232" t="s">
        <v>988</v>
      </c>
      <c r="F4551" s="232">
        <v>2</v>
      </c>
      <c r="G4551" s="232" t="s">
        <v>1311</v>
      </c>
      <c r="H4551" s="233">
        <v>0.29599999999999999</v>
      </c>
      <c r="I4551" s="233">
        <v>0</v>
      </c>
      <c r="J4551" s="233">
        <v>0.245</v>
      </c>
      <c r="K4551" s="234">
        <v>1056</v>
      </c>
      <c r="L4551" s="233">
        <v>0.121</v>
      </c>
      <c r="M4551" s="234">
        <v>2099</v>
      </c>
      <c r="N4551" s="233">
        <v>0</v>
      </c>
      <c r="O4551" s="233">
        <v>0</v>
      </c>
      <c r="P4551" s="233">
        <v>0.218</v>
      </c>
      <c r="Q4551" s="234">
        <v>2812</v>
      </c>
      <c r="R4551" s="233">
        <v>0.107</v>
      </c>
      <c r="S4551" s="234">
        <v>5538</v>
      </c>
      <c r="T4551" s="233">
        <v>0</v>
      </c>
      <c r="U4551" s="235">
        <f t="shared" si="497"/>
        <v>216.07999999999998</v>
      </c>
      <c r="V4551" s="227">
        <f t="shared" si="498"/>
        <v>178.85</v>
      </c>
      <c r="W4551" s="227">
        <f t="shared" si="499"/>
        <v>176.32999999999998</v>
      </c>
      <c r="X4551" s="227">
        <f t="shared" si="502"/>
        <v>174.91666666666666</v>
      </c>
      <c r="Y4551" s="227">
        <f t="shared" si="500"/>
        <v>159.13999999999999</v>
      </c>
      <c r="Z4551" s="227">
        <f t="shared" si="501"/>
        <v>156.2211111111111</v>
      </c>
      <c r="AA4551" s="227">
        <f t="shared" si="503"/>
        <v>153.83333333333334</v>
      </c>
    </row>
    <row r="4552" spans="2:27" ht="13.5" hidden="1">
      <c r="B4552" s="232" t="s">
        <v>1110</v>
      </c>
      <c r="C4552" s="232" t="s">
        <v>867</v>
      </c>
      <c r="D4552" s="232" t="s">
        <v>970</v>
      </c>
      <c r="E4552" s="232" t="s">
        <v>988</v>
      </c>
      <c r="F4552" s="232">
        <v>4</v>
      </c>
      <c r="G4552" s="232" t="s">
        <v>1312</v>
      </c>
      <c r="H4552" s="233">
        <v>0.52400000000000002</v>
      </c>
      <c r="I4552" s="233">
        <v>0</v>
      </c>
      <c r="J4552" s="233">
        <v>0.42299999999999999</v>
      </c>
      <c r="K4552" s="234">
        <v>1817</v>
      </c>
      <c r="L4552" s="233">
        <v>0.20699999999999999</v>
      </c>
      <c r="M4552" s="234">
        <v>3605</v>
      </c>
      <c r="N4552" s="233">
        <v>0</v>
      </c>
      <c r="O4552" s="233">
        <v>0</v>
      </c>
      <c r="P4552" s="233">
        <v>0.36899999999999999</v>
      </c>
      <c r="Q4552" s="234">
        <v>4736</v>
      </c>
      <c r="R4552" s="233">
        <v>0.18</v>
      </c>
      <c r="S4552" s="234">
        <v>9300</v>
      </c>
      <c r="T4552" s="233">
        <v>0</v>
      </c>
      <c r="U4552" s="235">
        <f t="shared" si="497"/>
        <v>382.52000000000004</v>
      </c>
      <c r="V4552" s="227">
        <f t="shared" si="498"/>
        <v>308.78999999999996</v>
      </c>
      <c r="W4552" s="227">
        <f t="shared" si="499"/>
        <v>302.52666666666664</v>
      </c>
      <c r="X4552" s="227">
        <f t="shared" si="502"/>
        <v>300.41666666666669</v>
      </c>
      <c r="Y4552" s="227">
        <f t="shared" si="500"/>
        <v>269.37</v>
      </c>
      <c r="Z4552" s="227">
        <f t="shared" si="501"/>
        <v>262.95555555555552</v>
      </c>
      <c r="AA4552" s="227">
        <f t="shared" si="503"/>
        <v>258.33333333333331</v>
      </c>
    </row>
    <row r="4553" spans="2:27" ht="13.5" hidden="1">
      <c r="B4553" s="232" t="s">
        <v>1110</v>
      </c>
      <c r="C4553" s="232" t="s">
        <v>868</v>
      </c>
      <c r="D4553" s="232" t="s">
        <v>970</v>
      </c>
      <c r="E4553" s="232" t="s">
        <v>988</v>
      </c>
      <c r="F4553" s="232">
        <v>48</v>
      </c>
      <c r="G4553" s="232" t="s">
        <v>1356</v>
      </c>
      <c r="H4553" s="233">
        <v>6.8109999999999999</v>
      </c>
      <c r="I4553" s="233">
        <v>0</v>
      </c>
      <c r="J4553" s="233">
        <v>5.4009999999999998</v>
      </c>
      <c r="K4553" s="234">
        <v>23161</v>
      </c>
      <c r="L4553" s="233">
        <v>2.6440000000000001</v>
      </c>
      <c r="M4553" s="234">
        <v>45925</v>
      </c>
      <c r="N4553" s="233">
        <v>0</v>
      </c>
      <c r="O4553" s="233">
        <v>0</v>
      </c>
      <c r="P4553" s="233">
        <v>4.657</v>
      </c>
      <c r="Q4553" s="234">
        <v>59603</v>
      </c>
      <c r="R4553" s="233">
        <v>2.2679999999999998</v>
      </c>
      <c r="S4553" s="234">
        <v>116814</v>
      </c>
      <c r="T4553" s="233">
        <v>0</v>
      </c>
      <c r="U4553" s="235">
        <f t="shared" si="497"/>
        <v>4972.03</v>
      </c>
      <c r="V4553" s="227">
        <f t="shared" si="498"/>
        <v>3942.73</v>
      </c>
      <c r="W4553" s="227">
        <f t="shared" si="499"/>
        <v>3860.2033333333334</v>
      </c>
      <c r="X4553" s="227">
        <f t="shared" si="502"/>
        <v>3827.0833333333335</v>
      </c>
      <c r="Y4553" s="227">
        <f t="shared" si="500"/>
        <v>3399.61</v>
      </c>
      <c r="Z4553" s="227">
        <f t="shared" si="501"/>
        <v>3311.278888888889</v>
      </c>
      <c r="AA4553" s="227">
        <f t="shared" si="503"/>
        <v>3244.8333333333335</v>
      </c>
    </row>
    <row r="4554" spans="2:27" ht="13.5" hidden="1">
      <c r="B4554" s="232" t="s">
        <v>1110</v>
      </c>
      <c r="C4554" s="232" t="s">
        <v>869</v>
      </c>
      <c r="D4554" s="232" t="s">
        <v>970</v>
      </c>
      <c r="E4554" s="232" t="s">
        <v>988</v>
      </c>
      <c r="F4554" s="232">
        <v>64</v>
      </c>
      <c r="G4554" s="232" t="s">
        <v>1364</v>
      </c>
      <c r="H4554" s="233">
        <v>9.0820000000000007</v>
      </c>
      <c r="I4554" s="233">
        <v>0</v>
      </c>
      <c r="J4554" s="233">
        <v>7.202</v>
      </c>
      <c r="K4554" s="234">
        <v>30882</v>
      </c>
      <c r="L4554" s="233">
        <v>3.5249999999999999</v>
      </c>
      <c r="M4554" s="234">
        <v>61234</v>
      </c>
      <c r="N4554" s="233">
        <v>0</v>
      </c>
      <c r="O4554" s="233">
        <v>0</v>
      </c>
      <c r="P4554" s="233">
        <v>6.21</v>
      </c>
      <c r="Q4554" s="234">
        <v>79471</v>
      </c>
      <c r="R4554" s="233">
        <v>3.024</v>
      </c>
      <c r="S4554" s="234">
        <v>155753</v>
      </c>
      <c r="T4554" s="233">
        <v>0</v>
      </c>
      <c r="U4554" s="235">
        <f t="shared" si="497"/>
        <v>6629.8600000000006</v>
      </c>
      <c r="V4554" s="227">
        <f t="shared" si="498"/>
        <v>5257.46</v>
      </c>
      <c r="W4554" s="227">
        <f t="shared" si="499"/>
        <v>5146.75</v>
      </c>
      <c r="X4554" s="227">
        <f t="shared" si="502"/>
        <v>5102.833333333333</v>
      </c>
      <c r="Y4554" s="227">
        <f t="shared" si="500"/>
        <v>4533.3</v>
      </c>
      <c r="Z4554" s="227">
        <f t="shared" si="501"/>
        <v>4415.0477777777778</v>
      </c>
      <c r="AA4554" s="227">
        <f t="shared" si="503"/>
        <v>4326.4722222222226</v>
      </c>
    </row>
    <row r="4555" spans="2:27" ht="13.5" hidden="1">
      <c r="B4555" s="232" t="s">
        <v>1110</v>
      </c>
      <c r="C4555" s="232" t="s">
        <v>870</v>
      </c>
      <c r="D4555" s="232" t="s">
        <v>970</v>
      </c>
      <c r="E4555" s="232" t="s">
        <v>988</v>
      </c>
      <c r="F4555" s="232">
        <v>96</v>
      </c>
      <c r="G4555" s="232" t="s">
        <v>1365</v>
      </c>
      <c r="H4555" s="233">
        <v>13.622</v>
      </c>
      <c r="I4555" s="233">
        <v>0</v>
      </c>
      <c r="J4555" s="233">
        <v>10.803000000000001</v>
      </c>
      <c r="K4555" s="234">
        <v>46323</v>
      </c>
      <c r="L4555" s="233">
        <v>5.2880000000000003</v>
      </c>
      <c r="M4555" s="234">
        <v>91851</v>
      </c>
      <c r="N4555" s="233">
        <v>0</v>
      </c>
      <c r="O4555" s="233">
        <v>0</v>
      </c>
      <c r="P4555" s="233">
        <v>9.3149999999999995</v>
      </c>
      <c r="Q4555" s="234">
        <v>119206</v>
      </c>
      <c r="R4555" s="233">
        <v>4.5359999999999996</v>
      </c>
      <c r="S4555" s="234">
        <v>233629</v>
      </c>
      <c r="T4555" s="233">
        <v>0</v>
      </c>
      <c r="U4555" s="235">
        <f t="shared" si="497"/>
        <v>9944.06</v>
      </c>
      <c r="V4555" s="227">
        <f t="shared" si="498"/>
        <v>7886.1900000000005</v>
      </c>
      <c r="W4555" s="227">
        <f t="shared" si="499"/>
        <v>7720.49</v>
      </c>
      <c r="X4555" s="227">
        <f t="shared" si="502"/>
        <v>7654.25</v>
      </c>
      <c r="Y4555" s="227">
        <f t="shared" si="500"/>
        <v>6799.95</v>
      </c>
      <c r="Z4555" s="227">
        <f t="shared" si="501"/>
        <v>6622.557777777778</v>
      </c>
      <c r="AA4555" s="227">
        <f t="shared" si="503"/>
        <v>6489.6944444444443</v>
      </c>
    </row>
    <row r="4556" spans="2:27" ht="13.5" hidden="1">
      <c r="B4556" s="232" t="s">
        <v>1110</v>
      </c>
      <c r="C4556" s="232" t="s">
        <v>871</v>
      </c>
      <c r="D4556" s="232" t="s">
        <v>970</v>
      </c>
      <c r="E4556" s="232" t="s">
        <v>988</v>
      </c>
      <c r="F4556" s="232">
        <v>8</v>
      </c>
      <c r="G4556" s="232" t="s">
        <v>1317</v>
      </c>
      <c r="H4556" s="233">
        <v>1.135</v>
      </c>
      <c r="I4556" s="233">
        <v>0</v>
      </c>
      <c r="J4556" s="233">
        <v>0.9</v>
      </c>
      <c r="K4556" s="234">
        <v>3860</v>
      </c>
      <c r="L4556" s="233">
        <v>0.441</v>
      </c>
      <c r="M4556" s="234">
        <v>7654</v>
      </c>
      <c r="N4556" s="233">
        <v>0</v>
      </c>
      <c r="O4556" s="233">
        <v>0</v>
      </c>
      <c r="P4556" s="233">
        <v>0.77600000000000002</v>
      </c>
      <c r="Q4556" s="234">
        <v>9934</v>
      </c>
      <c r="R4556" s="233">
        <v>0.378</v>
      </c>
      <c r="S4556" s="234">
        <v>19469</v>
      </c>
      <c r="T4556" s="233">
        <v>0</v>
      </c>
      <c r="U4556" s="235">
        <f t="shared" si="497"/>
        <v>828.55</v>
      </c>
      <c r="V4556" s="227">
        <f t="shared" si="498"/>
        <v>657</v>
      </c>
      <c r="W4556" s="227">
        <f t="shared" si="499"/>
        <v>643.59666666666669</v>
      </c>
      <c r="X4556" s="227">
        <f t="shared" si="502"/>
        <v>637.83333333333337</v>
      </c>
      <c r="Y4556" s="227">
        <f t="shared" si="500"/>
        <v>566.48</v>
      </c>
      <c r="Z4556" s="227">
        <f t="shared" si="501"/>
        <v>551.8844444444444</v>
      </c>
      <c r="AA4556" s="227">
        <f t="shared" si="503"/>
        <v>540.80555555555554</v>
      </c>
    </row>
    <row r="4557" spans="2:27" ht="13.5" hidden="1">
      <c r="B4557" s="232" t="s">
        <v>1110</v>
      </c>
      <c r="C4557" s="232" t="s">
        <v>872</v>
      </c>
      <c r="D4557" s="232" t="s">
        <v>970</v>
      </c>
      <c r="E4557" s="232" t="s">
        <v>988</v>
      </c>
      <c r="F4557" s="232">
        <v>16</v>
      </c>
      <c r="G4557" s="232" t="s">
        <v>1316</v>
      </c>
      <c r="H4557" s="233">
        <v>2.27</v>
      </c>
      <c r="I4557" s="233">
        <v>0</v>
      </c>
      <c r="J4557" s="233">
        <v>1.8</v>
      </c>
      <c r="K4557" s="234">
        <v>7720</v>
      </c>
      <c r="L4557" s="233">
        <v>0.88100000000000001</v>
      </c>
      <c r="M4557" s="234">
        <v>15308</v>
      </c>
      <c r="N4557" s="233">
        <v>0</v>
      </c>
      <c r="O4557" s="233">
        <v>0</v>
      </c>
      <c r="P4557" s="233">
        <v>1.552</v>
      </c>
      <c r="Q4557" s="234">
        <v>19868</v>
      </c>
      <c r="R4557" s="233">
        <v>0.75600000000000001</v>
      </c>
      <c r="S4557" s="234">
        <v>38938</v>
      </c>
      <c r="T4557" s="233">
        <v>0</v>
      </c>
      <c r="U4557" s="235">
        <f t="shared" si="497"/>
        <v>1657.1</v>
      </c>
      <c r="V4557" s="227">
        <f t="shared" si="498"/>
        <v>1314</v>
      </c>
      <c r="W4557" s="227">
        <f t="shared" si="499"/>
        <v>1286.4633333333334</v>
      </c>
      <c r="X4557" s="227">
        <f t="shared" si="502"/>
        <v>1275.6666666666667</v>
      </c>
      <c r="Y4557" s="227">
        <f t="shared" si="500"/>
        <v>1132.96</v>
      </c>
      <c r="Z4557" s="227">
        <f t="shared" si="501"/>
        <v>1103.7688888888888</v>
      </c>
      <c r="AA4557" s="227">
        <f t="shared" si="503"/>
        <v>1081.6111111111111</v>
      </c>
    </row>
    <row r="4558" spans="2:27" ht="13.5" hidden="1">
      <c r="B4558" s="232" t="s">
        <v>1110</v>
      </c>
      <c r="C4558" s="232" t="s">
        <v>298</v>
      </c>
      <c r="D4558" s="232" t="s">
        <v>970</v>
      </c>
      <c r="E4558" s="232" t="s">
        <v>988</v>
      </c>
      <c r="F4558" s="232">
        <v>32</v>
      </c>
      <c r="G4558" s="232" t="s">
        <v>1345</v>
      </c>
      <c r="H4558" s="233">
        <v>4.5410000000000004</v>
      </c>
      <c r="I4558" s="233">
        <v>0</v>
      </c>
      <c r="J4558" s="233">
        <v>3.601</v>
      </c>
      <c r="K4558" s="234">
        <v>15441</v>
      </c>
      <c r="L4558" s="233">
        <v>1.7629999999999999</v>
      </c>
      <c r="M4558" s="234">
        <v>30617</v>
      </c>
      <c r="N4558" s="233">
        <v>0</v>
      </c>
      <c r="O4558" s="233">
        <v>0</v>
      </c>
      <c r="P4558" s="233">
        <v>3.105</v>
      </c>
      <c r="Q4558" s="234">
        <v>39735</v>
      </c>
      <c r="R4558" s="233">
        <v>1.512</v>
      </c>
      <c r="S4558" s="234">
        <v>77876</v>
      </c>
      <c r="T4558" s="233">
        <v>0</v>
      </c>
      <c r="U4558" s="235">
        <f t="shared" si="497"/>
        <v>3314.9300000000003</v>
      </c>
      <c r="V4558" s="227">
        <f t="shared" si="498"/>
        <v>2628.73</v>
      </c>
      <c r="W4558" s="227">
        <f t="shared" si="499"/>
        <v>2573.7399999999998</v>
      </c>
      <c r="X4558" s="227">
        <f t="shared" si="502"/>
        <v>2551.4166666666665</v>
      </c>
      <c r="Y4558" s="227">
        <f t="shared" si="500"/>
        <v>2266.65</v>
      </c>
      <c r="Z4558" s="227">
        <f t="shared" si="501"/>
        <v>2207.5100000000002</v>
      </c>
      <c r="AA4558" s="227">
        <f t="shared" si="503"/>
        <v>2163.2222222222222</v>
      </c>
    </row>
    <row r="4559" spans="2:27" ht="13.5" hidden="1">
      <c r="B4559" s="232" t="s">
        <v>1110</v>
      </c>
      <c r="C4559" s="232" t="s">
        <v>873</v>
      </c>
      <c r="D4559" s="232" t="s">
        <v>970</v>
      </c>
      <c r="E4559" s="232" t="s">
        <v>988</v>
      </c>
      <c r="F4559" s="232">
        <v>2</v>
      </c>
      <c r="G4559" s="232" t="s">
        <v>1311</v>
      </c>
      <c r="H4559" s="233">
        <v>0.318</v>
      </c>
      <c r="I4559" s="233">
        <v>0</v>
      </c>
      <c r="J4559" s="233">
        <v>0.25900000000000001</v>
      </c>
      <c r="K4559" s="234">
        <v>1113</v>
      </c>
      <c r="L4559" s="233">
        <v>0.127</v>
      </c>
      <c r="M4559" s="234">
        <v>2210</v>
      </c>
      <c r="N4559" s="233">
        <v>0</v>
      </c>
      <c r="O4559" s="233">
        <v>0</v>
      </c>
      <c r="P4559" s="233">
        <v>0.22800000000000001</v>
      </c>
      <c r="Q4559" s="234">
        <v>2928</v>
      </c>
      <c r="R4559" s="233">
        <v>0.111</v>
      </c>
      <c r="S4559" s="234">
        <v>5756</v>
      </c>
      <c r="T4559" s="233">
        <v>0</v>
      </c>
      <c r="U4559" s="235">
        <f t="shared" si="497"/>
        <v>232.14000000000001</v>
      </c>
      <c r="V4559" s="227">
        <f t="shared" si="498"/>
        <v>189.07</v>
      </c>
      <c r="W4559" s="227">
        <f t="shared" si="499"/>
        <v>185.46</v>
      </c>
      <c r="X4559" s="227">
        <f t="shared" si="502"/>
        <v>184.16666666666666</v>
      </c>
      <c r="Y4559" s="227">
        <f t="shared" si="500"/>
        <v>166.44</v>
      </c>
      <c r="Z4559" s="227">
        <f t="shared" si="501"/>
        <v>162.36333333333334</v>
      </c>
      <c r="AA4559" s="227">
        <f t="shared" si="503"/>
        <v>159.88888888888889</v>
      </c>
    </row>
    <row r="4560" spans="2:27" ht="13.5" hidden="1">
      <c r="B4560" s="232" t="s">
        <v>1110</v>
      </c>
      <c r="C4560" s="232" t="s">
        <v>874</v>
      </c>
      <c r="D4560" s="232" t="s">
        <v>970</v>
      </c>
      <c r="E4560" s="232" t="s">
        <v>988</v>
      </c>
      <c r="F4560" s="232">
        <v>4</v>
      </c>
      <c r="G4560" s="232" t="s">
        <v>1312</v>
      </c>
      <c r="H4560" s="233">
        <v>0.56799999999999995</v>
      </c>
      <c r="I4560" s="233">
        <v>0</v>
      </c>
      <c r="J4560" s="233">
        <v>0.45</v>
      </c>
      <c r="K4560" s="234">
        <v>1930</v>
      </c>
      <c r="L4560" s="233">
        <v>0.22</v>
      </c>
      <c r="M4560" s="234">
        <v>3827</v>
      </c>
      <c r="N4560" s="233">
        <v>0</v>
      </c>
      <c r="O4560" s="233">
        <v>0</v>
      </c>
      <c r="P4560" s="233">
        <v>0.38800000000000001</v>
      </c>
      <c r="Q4560" s="234">
        <v>4967</v>
      </c>
      <c r="R4560" s="233">
        <v>0.189</v>
      </c>
      <c r="S4560" s="234">
        <v>9735</v>
      </c>
      <c r="T4560" s="233">
        <v>0</v>
      </c>
      <c r="U4560" s="235">
        <f t="shared" si="497"/>
        <v>414.64</v>
      </c>
      <c r="V4560" s="227">
        <f t="shared" si="498"/>
        <v>328.5</v>
      </c>
      <c r="W4560" s="227">
        <f t="shared" si="499"/>
        <v>321.43333333333334</v>
      </c>
      <c r="X4560" s="227">
        <f t="shared" si="502"/>
        <v>318.91666666666669</v>
      </c>
      <c r="Y4560" s="227">
        <f t="shared" si="500"/>
        <v>283.24</v>
      </c>
      <c r="Z4560" s="227">
        <f t="shared" si="501"/>
        <v>275.9422222222222</v>
      </c>
      <c r="AA4560" s="227">
        <f t="shared" si="503"/>
        <v>270.41666666666669</v>
      </c>
    </row>
    <row r="4561" spans="2:27" ht="13.5" hidden="1">
      <c r="B4561" s="232" t="s">
        <v>1110</v>
      </c>
      <c r="C4561" s="232" t="s">
        <v>1389</v>
      </c>
      <c r="D4561" s="232" t="s">
        <v>970</v>
      </c>
      <c r="E4561" s="232" t="s">
        <v>988</v>
      </c>
      <c r="F4561" s="232">
        <v>48</v>
      </c>
      <c r="G4561" s="232" t="s">
        <v>1356</v>
      </c>
      <c r="H4561" s="233">
        <v>7.2911999999999999</v>
      </c>
      <c r="I4561" s="233">
        <v>0</v>
      </c>
      <c r="J4561" s="233">
        <v>5.7105600000000001</v>
      </c>
      <c r="K4561" s="234">
        <v>24451</v>
      </c>
      <c r="L4561" s="233">
        <v>2.7911999999999999</v>
      </c>
      <c r="M4561" s="234">
        <v>48453</v>
      </c>
      <c r="N4561" s="233">
        <v>0</v>
      </c>
      <c r="O4561" s="233">
        <v>0</v>
      </c>
      <c r="P4561" s="233">
        <v>4.7908837999999996</v>
      </c>
      <c r="Q4561" s="234">
        <v>61228</v>
      </c>
      <c r="R4561" s="233">
        <v>2.3298239999999999</v>
      </c>
      <c r="S4561" s="234">
        <v>119869</v>
      </c>
      <c r="T4561" s="233">
        <v>0</v>
      </c>
      <c r="U4561" s="235">
        <f t="shared" si="497"/>
        <v>5322.576</v>
      </c>
      <c r="V4561" s="227">
        <f t="shared" si="498"/>
        <v>4168.7088000000003</v>
      </c>
      <c r="W4561" s="227">
        <f t="shared" si="499"/>
        <v>4075.1593333333331</v>
      </c>
      <c r="X4561" s="227">
        <f t="shared" si="502"/>
        <v>4037.75</v>
      </c>
      <c r="Y4561" s="227">
        <f t="shared" si="500"/>
        <v>3497.3451739999996</v>
      </c>
      <c r="Z4561" s="227">
        <f t="shared" si="501"/>
        <v>3401.5492977777776</v>
      </c>
      <c r="AA4561" s="227">
        <f t="shared" si="503"/>
        <v>3329.6944444444443</v>
      </c>
    </row>
    <row r="4562" spans="2:27" ht="13.5" hidden="1">
      <c r="B4562" s="232" t="s">
        <v>1110</v>
      </c>
      <c r="C4562" s="232" t="s">
        <v>1390</v>
      </c>
      <c r="D4562" s="232" t="s">
        <v>970</v>
      </c>
      <c r="E4562" s="232" t="s">
        <v>988</v>
      </c>
      <c r="F4562" s="232">
        <v>64</v>
      </c>
      <c r="G4562" s="232" t="s">
        <v>1364</v>
      </c>
      <c r="H4562" s="233">
        <v>9.7216000000000005</v>
      </c>
      <c r="I4562" s="233">
        <v>0</v>
      </c>
      <c r="J4562" s="233">
        <v>7.6140800000000004</v>
      </c>
      <c r="K4562" s="234">
        <v>32601</v>
      </c>
      <c r="L4562" s="233">
        <v>3.7216</v>
      </c>
      <c r="M4562" s="234">
        <v>64604</v>
      </c>
      <c r="N4562" s="233">
        <v>0</v>
      </c>
      <c r="O4562" s="233">
        <v>0</v>
      </c>
      <c r="P4562" s="233">
        <v>6.3878450999999998</v>
      </c>
      <c r="Q4562" s="234">
        <v>81637</v>
      </c>
      <c r="R4562" s="233">
        <v>3.1064319999999999</v>
      </c>
      <c r="S4562" s="234">
        <v>159825</v>
      </c>
      <c r="T4562" s="233">
        <v>0</v>
      </c>
      <c r="U4562" s="235">
        <f t="shared" si="497"/>
        <v>7096.768</v>
      </c>
      <c r="V4562" s="227">
        <f t="shared" si="498"/>
        <v>5558.2784000000001</v>
      </c>
      <c r="W4562" s="227">
        <f t="shared" si="499"/>
        <v>5433.518</v>
      </c>
      <c r="X4562" s="227">
        <f t="shared" si="502"/>
        <v>5383.666666666667</v>
      </c>
      <c r="Y4562" s="227">
        <f t="shared" si="500"/>
        <v>4663.1269229999998</v>
      </c>
      <c r="Z4562" s="227">
        <f t="shared" si="501"/>
        <v>4535.3898044444441</v>
      </c>
      <c r="AA4562" s="227">
        <f t="shared" si="503"/>
        <v>4439.583333333333</v>
      </c>
    </row>
    <row r="4563" spans="2:27" ht="13.5" hidden="1">
      <c r="B4563" s="232" t="s">
        <v>1110</v>
      </c>
      <c r="C4563" s="232" t="s">
        <v>1391</v>
      </c>
      <c r="D4563" s="232" t="s">
        <v>970</v>
      </c>
      <c r="E4563" s="232" t="s">
        <v>988</v>
      </c>
      <c r="F4563" s="232">
        <v>96</v>
      </c>
      <c r="G4563" s="232" t="s">
        <v>1365</v>
      </c>
      <c r="H4563" s="233">
        <v>14.5824</v>
      </c>
      <c r="I4563" s="233">
        <v>0</v>
      </c>
      <c r="J4563" s="233">
        <v>11.42112</v>
      </c>
      <c r="K4563" s="234">
        <v>48902</v>
      </c>
      <c r="L4563" s="233">
        <v>5.5823999999999998</v>
      </c>
      <c r="M4563" s="234">
        <v>96906</v>
      </c>
      <c r="N4563" s="233">
        <v>0</v>
      </c>
      <c r="O4563" s="233">
        <v>0</v>
      </c>
      <c r="P4563" s="233">
        <v>9.5817677000000003</v>
      </c>
      <c r="Q4563" s="234">
        <v>122456</v>
      </c>
      <c r="R4563" s="233">
        <v>4.6596479999999998</v>
      </c>
      <c r="S4563" s="234">
        <v>239738</v>
      </c>
      <c r="T4563" s="233">
        <v>0</v>
      </c>
      <c r="U4563" s="235">
        <f t="shared" si="497"/>
        <v>10645.152</v>
      </c>
      <c r="V4563" s="227">
        <f t="shared" si="498"/>
        <v>8337.4176000000007</v>
      </c>
      <c r="W4563" s="227">
        <f t="shared" si="499"/>
        <v>8150.3186666666661</v>
      </c>
      <c r="X4563" s="227">
        <f t="shared" si="502"/>
        <v>8075.5</v>
      </c>
      <c r="Y4563" s="227">
        <f t="shared" si="500"/>
        <v>6994.6904210000002</v>
      </c>
      <c r="Z4563" s="227">
        <f t="shared" si="501"/>
        <v>6803.0985955555552</v>
      </c>
      <c r="AA4563" s="227">
        <f t="shared" si="503"/>
        <v>6659.3888888888887</v>
      </c>
    </row>
    <row r="4564" spans="2:27" ht="13.5" hidden="1">
      <c r="B4564" s="232" t="s">
        <v>1110</v>
      </c>
      <c r="C4564" s="232" t="s">
        <v>1392</v>
      </c>
      <c r="D4564" s="232" t="s">
        <v>970</v>
      </c>
      <c r="E4564" s="232" t="s">
        <v>988</v>
      </c>
      <c r="F4564" s="232">
        <v>8</v>
      </c>
      <c r="G4564" s="232" t="s">
        <v>1317</v>
      </c>
      <c r="H4564" s="233">
        <v>1.2152000000000001</v>
      </c>
      <c r="I4564" s="233">
        <v>0</v>
      </c>
      <c r="J4564" s="233">
        <v>0.95176000000000005</v>
      </c>
      <c r="K4564" s="234">
        <v>4075</v>
      </c>
      <c r="L4564" s="233">
        <v>0.4652</v>
      </c>
      <c r="M4564" s="234">
        <v>8075</v>
      </c>
      <c r="N4564" s="233">
        <v>0</v>
      </c>
      <c r="O4564" s="233">
        <v>0</v>
      </c>
      <c r="P4564" s="233">
        <v>0.79848059999999998</v>
      </c>
      <c r="Q4564" s="234">
        <v>10205</v>
      </c>
      <c r="R4564" s="233">
        <v>0.38830399999999998</v>
      </c>
      <c r="S4564" s="234">
        <v>19978</v>
      </c>
      <c r="T4564" s="233">
        <v>0</v>
      </c>
      <c r="U4564" s="235">
        <f t="shared" si="497"/>
        <v>887.096</v>
      </c>
      <c r="V4564" s="227">
        <f t="shared" si="498"/>
        <v>694.78480000000002</v>
      </c>
      <c r="W4564" s="227">
        <f t="shared" si="499"/>
        <v>679.17933333333326</v>
      </c>
      <c r="X4564" s="227">
        <f t="shared" si="502"/>
        <v>672.91666666666663</v>
      </c>
      <c r="Y4564" s="227">
        <f t="shared" si="500"/>
        <v>582.89083800000003</v>
      </c>
      <c r="Z4564" s="227">
        <f t="shared" si="501"/>
        <v>566.93414222222214</v>
      </c>
      <c r="AA4564" s="227">
        <f t="shared" si="503"/>
        <v>554.94444444444446</v>
      </c>
    </row>
    <row r="4565" spans="2:27" ht="13.5" hidden="1">
      <c r="B4565" s="232" t="s">
        <v>1110</v>
      </c>
      <c r="C4565" s="232" t="s">
        <v>1393</v>
      </c>
      <c r="D4565" s="232" t="s">
        <v>970</v>
      </c>
      <c r="E4565" s="232" t="s">
        <v>988</v>
      </c>
      <c r="F4565" s="232">
        <v>16</v>
      </c>
      <c r="G4565" s="232" t="s">
        <v>1316</v>
      </c>
      <c r="H4565" s="233">
        <v>2.4304000000000001</v>
      </c>
      <c r="I4565" s="233">
        <v>0</v>
      </c>
      <c r="J4565" s="233">
        <v>1.9035200000000001</v>
      </c>
      <c r="K4565" s="234">
        <v>8150</v>
      </c>
      <c r="L4565" s="233">
        <v>0.9304</v>
      </c>
      <c r="M4565" s="234">
        <v>16151</v>
      </c>
      <c r="N4565" s="233">
        <v>0</v>
      </c>
      <c r="O4565" s="233">
        <v>0</v>
      </c>
      <c r="P4565" s="233">
        <v>1.5969613</v>
      </c>
      <c r="Q4565" s="234">
        <v>20409</v>
      </c>
      <c r="R4565" s="233">
        <v>0.77660799999999997</v>
      </c>
      <c r="S4565" s="234">
        <v>39956</v>
      </c>
      <c r="T4565" s="233">
        <v>0</v>
      </c>
      <c r="U4565" s="235">
        <f t="shared" si="497"/>
        <v>1774.192</v>
      </c>
      <c r="V4565" s="227">
        <f t="shared" si="498"/>
        <v>1389.5696</v>
      </c>
      <c r="W4565" s="227">
        <f t="shared" si="499"/>
        <v>1358.3586666666665</v>
      </c>
      <c r="X4565" s="227">
        <f t="shared" si="502"/>
        <v>1345.9166666666667</v>
      </c>
      <c r="Y4565" s="227">
        <f t="shared" si="500"/>
        <v>1165.781749</v>
      </c>
      <c r="Z4565" s="227">
        <f t="shared" si="501"/>
        <v>1133.8405066666664</v>
      </c>
      <c r="AA4565" s="227">
        <f t="shared" si="503"/>
        <v>1109.8888888888889</v>
      </c>
    </row>
    <row r="4566" spans="2:27" ht="13.5" hidden="1">
      <c r="B4566" s="232" t="s">
        <v>1110</v>
      </c>
      <c r="C4566" s="232" t="s">
        <v>1394</v>
      </c>
      <c r="D4566" s="232" t="s">
        <v>970</v>
      </c>
      <c r="E4566" s="232" t="s">
        <v>988</v>
      </c>
      <c r="F4566" s="232">
        <v>32</v>
      </c>
      <c r="G4566" s="232" t="s">
        <v>1345</v>
      </c>
      <c r="H4566" s="233">
        <v>4.8608000000000002</v>
      </c>
      <c r="I4566" s="233">
        <v>0</v>
      </c>
      <c r="J4566" s="233">
        <v>3.8070400000000002</v>
      </c>
      <c r="K4566" s="234">
        <v>16301</v>
      </c>
      <c r="L4566" s="233">
        <v>1.8608</v>
      </c>
      <c r="M4566" s="234">
        <v>32302</v>
      </c>
      <c r="N4566" s="233">
        <v>0</v>
      </c>
      <c r="O4566" s="233">
        <v>0</v>
      </c>
      <c r="P4566" s="233">
        <v>3.1939226000000001</v>
      </c>
      <c r="Q4566" s="234">
        <v>40819</v>
      </c>
      <c r="R4566" s="233">
        <v>1.5532159999999999</v>
      </c>
      <c r="S4566" s="234">
        <v>79913</v>
      </c>
      <c r="T4566" s="233">
        <v>0</v>
      </c>
      <c r="U4566" s="235">
        <f t="shared" si="497"/>
        <v>3548.384</v>
      </c>
      <c r="V4566" s="227">
        <f t="shared" si="498"/>
        <v>2779.1392000000001</v>
      </c>
      <c r="W4566" s="227">
        <f t="shared" si="499"/>
        <v>2716.800666666667</v>
      </c>
      <c r="X4566" s="227">
        <f t="shared" si="502"/>
        <v>2691.8333333333335</v>
      </c>
      <c r="Y4566" s="227">
        <f t="shared" si="500"/>
        <v>2331.563498</v>
      </c>
      <c r="Z4566" s="227">
        <f t="shared" si="501"/>
        <v>2267.7087911111112</v>
      </c>
      <c r="AA4566" s="227">
        <f t="shared" si="503"/>
        <v>2219.8055555555557</v>
      </c>
    </row>
    <row r="4567" spans="2:27" ht="13.5" hidden="1">
      <c r="B4567" s="232" t="s">
        <v>1110</v>
      </c>
      <c r="C4567" s="232" t="s">
        <v>1395</v>
      </c>
      <c r="D4567" s="232" t="s">
        <v>970</v>
      </c>
      <c r="E4567" s="232" t="s">
        <v>988</v>
      </c>
      <c r="F4567" s="232">
        <v>2</v>
      </c>
      <c r="G4567" s="232" t="s">
        <v>1311</v>
      </c>
      <c r="H4567" s="233">
        <v>0.33760000000000001</v>
      </c>
      <c r="I4567" s="233">
        <v>0</v>
      </c>
      <c r="J4567" s="233">
        <v>0.27173999999999998</v>
      </c>
      <c r="K4567" s="234">
        <v>1167</v>
      </c>
      <c r="L4567" s="233">
        <v>0.13320000000000001</v>
      </c>
      <c r="M4567" s="234">
        <v>2315</v>
      </c>
      <c r="N4567" s="233">
        <v>0</v>
      </c>
      <c r="O4567" s="233">
        <v>0</v>
      </c>
      <c r="P4567" s="233">
        <v>0.23342019999999999</v>
      </c>
      <c r="Q4567" s="234">
        <v>2995</v>
      </c>
      <c r="R4567" s="233">
        <v>0.11397599999999999</v>
      </c>
      <c r="S4567" s="234">
        <v>5883</v>
      </c>
      <c r="T4567" s="233">
        <v>0</v>
      </c>
      <c r="U4567" s="235">
        <f t="shared" si="497"/>
        <v>246.44800000000001</v>
      </c>
      <c r="V4567" s="227">
        <f t="shared" si="498"/>
        <v>198.37019999999998</v>
      </c>
      <c r="W4567" s="227">
        <f t="shared" si="499"/>
        <v>194.48599999999999</v>
      </c>
      <c r="X4567" s="227">
        <f t="shared" si="502"/>
        <v>192.91666666666666</v>
      </c>
      <c r="Y4567" s="227">
        <f t="shared" si="500"/>
        <v>170.39674600000001</v>
      </c>
      <c r="Z4567" s="227">
        <f t="shared" si="501"/>
        <v>166.39692444444444</v>
      </c>
      <c r="AA4567" s="227">
        <f t="shared" si="503"/>
        <v>163.41666666666666</v>
      </c>
    </row>
    <row r="4568" spans="2:27" ht="13.5" hidden="1">
      <c r="B4568" s="232" t="s">
        <v>1110</v>
      </c>
      <c r="C4568" s="232" t="s">
        <v>1396</v>
      </c>
      <c r="D4568" s="232" t="s">
        <v>970</v>
      </c>
      <c r="E4568" s="232" t="s">
        <v>988</v>
      </c>
      <c r="F4568" s="232">
        <v>96</v>
      </c>
      <c r="G4568" s="232" t="s">
        <v>1365</v>
      </c>
      <c r="H4568" s="233">
        <v>14.5824</v>
      </c>
      <c r="I4568" s="233">
        <v>0</v>
      </c>
      <c r="J4568" s="233">
        <v>11.42112</v>
      </c>
      <c r="K4568" s="234">
        <v>48902</v>
      </c>
      <c r="L4568" s="233">
        <v>5.5823999999999998</v>
      </c>
      <c r="M4568" s="234">
        <v>96906</v>
      </c>
      <c r="N4568" s="233">
        <v>0</v>
      </c>
      <c r="O4568" s="233">
        <v>0</v>
      </c>
      <c r="P4568" s="233">
        <v>9.5817677000000003</v>
      </c>
      <c r="Q4568" s="234">
        <v>122456</v>
      </c>
      <c r="R4568" s="233">
        <v>4.6596479999999998</v>
      </c>
      <c r="S4568" s="234">
        <v>239738</v>
      </c>
      <c r="T4568" s="233">
        <v>0</v>
      </c>
      <c r="U4568" s="235">
        <f t="shared" si="497"/>
        <v>10645.152</v>
      </c>
      <c r="V4568" s="227">
        <f t="shared" si="498"/>
        <v>8337.4176000000007</v>
      </c>
      <c r="W4568" s="227">
        <f t="shared" si="499"/>
        <v>8150.3186666666661</v>
      </c>
      <c r="X4568" s="227">
        <f t="shared" si="502"/>
        <v>8075.5</v>
      </c>
      <c r="Y4568" s="227">
        <f t="shared" si="500"/>
        <v>6994.6904210000002</v>
      </c>
      <c r="Z4568" s="227">
        <f t="shared" si="501"/>
        <v>6803.0985955555552</v>
      </c>
      <c r="AA4568" s="227">
        <f t="shared" si="503"/>
        <v>6659.3888888888887</v>
      </c>
    </row>
    <row r="4569" spans="2:27" ht="13.5" hidden="1">
      <c r="B4569" s="232" t="s">
        <v>1110</v>
      </c>
      <c r="C4569" s="232" t="s">
        <v>1397</v>
      </c>
      <c r="D4569" s="232" t="s">
        <v>970</v>
      </c>
      <c r="E4569" s="232" t="s">
        <v>988</v>
      </c>
      <c r="F4569" s="232">
        <v>4</v>
      </c>
      <c r="G4569" s="232" t="s">
        <v>1312</v>
      </c>
      <c r="H4569" s="233">
        <v>0.60760000000000003</v>
      </c>
      <c r="I4569" s="233">
        <v>0</v>
      </c>
      <c r="J4569" s="233">
        <v>0.47588000000000003</v>
      </c>
      <c r="K4569" s="234">
        <v>2038</v>
      </c>
      <c r="L4569" s="233">
        <v>0.2326</v>
      </c>
      <c r="M4569" s="234">
        <v>4038</v>
      </c>
      <c r="N4569" s="233">
        <v>0</v>
      </c>
      <c r="O4569" s="233">
        <v>0</v>
      </c>
      <c r="P4569" s="233">
        <v>0.39924029999999999</v>
      </c>
      <c r="Q4569" s="234">
        <v>5102</v>
      </c>
      <c r="R4569" s="233">
        <v>0.19415199999999999</v>
      </c>
      <c r="S4569" s="234">
        <v>9989</v>
      </c>
      <c r="T4569" s="233">
        <v>0</v>
      </c>
      <c r="U4569" s="235">
        <f t="shared" si="497"/>
        <v>443.548</v>
      </c>
      <c r="V4569" s="227">
        <f t="shared" si="498"/>
        <v>347.39240000000001</v>
      </c>
      <c r="W4569" s="227">
        <f t="shared" si="499"/>
        <v>339.63133333333337</v>
      </c>
      <c r="X4569" s="227">
        <f t="shared" si="502"/>
        <v>336.5</v>
      </c>
      <c r="Y4569" s="227">
        <f t="shared" si="500"/>
        <v>291.44541900000002</v>
      </c>
      <c r="Z4569" s="227">
        <f t="shared" si="501"/>
        <v>283.45318222222221</v>
      </c>
      <c r="AA4569" s="227">
        <f t="shared" si="503"/>
        <v>277.47222222222223</v>
      </c>
    </row>
    <row r="4570" spans="2:27" ht="13.5" hidden="1">
      <c r="B4570" s="232" t="s">
        <v>1110</v>
      </c>
      <c r="C4570" s="232" t="s">
        <v>875</v>
      </c>
      <c r="D4570" s="232" t="s">
        <v>970</v>
      </c>
      <c r="E4570" s="232" t="s">
        <v>988</v>
      </c>
      <c r="F4570" s="232">
        <v>48</v>
      </c>
      <c r="G4570" s="232" t="s">
        <v>1356</v>
      </c>
      <c r="H4570" s="233">
        <v>7.1710000000000003</v>
      </c>
      <c r="I4570" s="233">
        <v>0</v>
      </c>
      <c r="J4570" s="233">
        <v>5.63</v>
      </c>
      <c r="K4570" s="234">
        <v>24115</v>
      </c>
      <c r="L4570" s="233">
        <v>2.7530000000000001</v>
      </c>
      <c r="M4570" s="234">
        <v>47794</v>
      </c>
      <c r="N4570" s="233">
        <v>0</v>
      </c>
      <c r="O4570" s="233">
        <v>0</v>
      </c>
      <c r="P4570" s="233">
        <v>4.8129999999999997</v>
      </c>
      <c r="Q4570" s="234">
        <v>61495</v>
      </c>
      <c r="R4570" s="233">
        <v>2.34</v>
      </c>
      <c r="S4570" s="234">
        <v>120372</v>
      </c>
      <c r="T4570" s="233">
        <v>0</v>
      </c>
      <c r="U4570" s="235">
        <f t="shared" si="497"/>
        <v>5234.83</v>
      </c>
      <c r="V4570" s="227">
        <f t="shared" si="498"/>
        <v>4109.8999999999996</v>
      </c>
      <c r="W4570" s="227">
        <f t="shared" si="499"/>
        <v>4019.2733333333335</v>
      </c>
      <c r="X4570" s="227">
        <f t="shared" si="502"/>
        <v>3982.8333333333335</v>
      </c>
      <c r="Y4570" s="227">
        <f t="shared" si="500"/>
        <v>3513.49</v>
      </c>
      <c r="Z4570" s="227">
        <f t="shared" si="501"/>
        <v>3416.3944444444442</v>
      </c>
      <c r="AA4570" s="227">
        <f t="shared" si="503"/>
        <v>3343.6666666666665</v>
      </c>
    </row>
    <row r="4571" spans="2:27" ht="13.5" hidden="1">
      <c r="B4571" s="232" t="s">
        <v>1110</v>
      </c>
      <c r="C4571" s="232" t="s">
        <v>876</v>
      </c>
      <c r="D4571" s="232" t="s">
        <v>970</v>
      </c>
      <c r="E4571" s="232" t="s">
        <v>988</v>
      </c>
      <c r="F4571" s="232">
        <v>64</v>
      </c>
      <c r="G4571" s="232" t="s">
        <v>1364</v>
      </c>
      <c r="H4571" s="233">
        <v>9.5619999999999994</v>
      </c>
      <c r="I4571" s="233">
        <v>0</v>
      </c>
      <c r="J4571" s="233">
        <v>7.5069999999999997</v>
      </c>
      <c r="K4571" s="234">
        <v>32153</v>
      </c>
      <c r="L4571" s="233">
        <v>3.67</v>
      </c>
      <c r="M4571" s="234">
        <v>63725</v>
      </c>
      <c r="N4571" s="233">
        <v>0</v>
      </c>
      <c r="O4571" s="233">
        <v>0</v>
      </c>
      <c r="P4571" s="233">
        <v>6.4169999999999998</v>
      </c>
      <c r="Q4571" s="234">
        <v>81994</v>
      </c>
      <c r="R4571" s="233">
        <v>3.12</v>
      </c>
      <c r="S4571" s="234">
        <v>160496</v>
      </c>
      <c r="T4571" s="233">
        <v>0</v>
      </c>
      <c r="U4571" s="235">
        <f t="shared" si="497"/>
        <v>6980.2599999999993</v>
      </c>
      <c r="V4571" s="227">
        <f t="shared" si="498"/>
        <v>5480.11</v>
      </c>
      <c r="W4571" s="227">
        <f t="shared" si="499"/>
        <v>5358.5166666666664</v>
      </c>
      <c r="X4571" s="227">
        <f t="shared" si="502"/>
        <v>5310.416666666667</v>
      </c>
      <c r="Y4571" s="227">
        <f t="shared" si="500"/>
        <v>4684.41</v>
      </c>
      <c r="Z4571" s="227">
        <f t="shared" si="501"/>
        <v>4555.2111111111117</v>
      </c>
      <c r="AA4571" s="227">
        <f t="shared" si="503"/>
        <v>4458.2222222222226</v>
      </c>
    </row>
    <row r="4572" spans="2:27" ht="13.5" hidden="1">
      <c r="B4572" s="232" t="s">
        <v>1110</v>
      </c>
      <c r="C4572" s="232" t="s">
        <v>877</v>
      </c>
      <c r="D4572" s="232" t="s">
        <v>970</v>
      </c>
      <c r="E4572" s="232" t="s">
        <v>988</v>
      </c>
      <c r="F4572" s="232">
        <v>96</v>
      </c>
      <c r="G4572" s="232" t="s">
        <v>1365</v>
      </c>
      <c r="H4572" s="233">
        <v>14.342000000000001</v>
      </c>
      <c r="I4572" s="233">
        <v>0</v>
      </c>
      <c r="J4572" s="233">
        <v>11.26</v>
      </c>
      <c r="K4572" s="234">
        <v>48229</v>
      </c>
      <c r="L4572" s="233">
        <v>5.5060000000000002</v>
      </c>
      <c r="M4572" s="234">
        <v>95587</v>
      </c>
      <c r="N4572" s="233">
        <v>0</v>
      </c>
      <c r="O4572" s="233">
        <v>0</v>
      </c>
      <c r="P4572" s="233">
        <v>9.6259999999999994</v>
      </c>
      <c r="Q4572" s="234">
        <v>122990</v>
      </c>
      <c r="R4572" s="233">
        <v>4.68</v>
      </c>
      <c r="S4572" s="234">
        <v>240743</v>
      </c>
      <c r="T4572" s="233">
        <v>0</v>
      </c>
      <c r="U4572" s="235">
        <f t="shared" si="497"/>
        <v>10469.66</v>
      </c>
      <c r="V4572" s="227">
        <f t="shared" si="498"/>
        <v>8219.7999999999993</v>
      </c>
      <c r="W4572" s="227">
        <f t="shared" si="499"/>
        <v>8038.4633333333331</v>
      </c>
      <c r="X4572" s="227">
        <f t="shared" si="502"/>
        <v>7965.583333333333</v>
      </c>
      <c r="Y4572" s="227">
        <f t="shared" si="500"/>
        <v>7026.98</v>
      </c>
      <c r="Z4572" s="227">
        <f t="shared" si="501"/>
        <v>6832.7888888888883</v>
      </c>
      <c r="AA4572" s="227">
        <f t="shared" si="503"/>
        <v>6687.3055555555557</v>
      </c>
    </row>
    <row r="4573" spans="2:27" ht="13.5" hidden="1">
      <c r="B4573" s="232" t="s">
        <v>1110</v>
      </c>
      <c r="C4573" s="232" t="s">
        <v>878</v>
      </c>
      <c r="D4573" s="232" t="s">
        <v>970</v>
      </c>
      <c r="E4573" s="232" t="s">
        <v>988</v>
      </c>
      <c r="F4573" s="232">
        <v>8</v>
      </c>
      <c r="G4573" s="232" t="s">
        <v>1317</v>
      </c>
      <c r="H4573" s="233">
        <v>1.1950000000000001</v>
      </c>
      <c r="I4573" s="233">
        <v>0</v>
      </c>
      <c r="J4573" s="233">
        <v>0.93799999999999994</v>
      </c>
      <c r="K4573" s="234">
        <v>4019</v>
      </c>
      <c r="L4573" s="233">
        <v>0.45900000000000002</v>
      </c>
      <c r="M4573" s="234">
        <v>7966</v>
      </c>
      <c r="N4573" s="233">
        <v>0</v>
      </c>
      <c r="O4573" s="233">
        <v>0</v>
      </c>
      <c r="P4573" s="233">
        <v>0.80200000000000005</v>
      </c>
      <c r="Q4573" s="234">
        <v>10249</v>
      </c>
      <c r="R4573" s="233">
        <v>0.39</v>
      </c>
      <c r="S4573" s="234">
        <v>20062</v>
      </c>
      <c r="T4573" s="233">
        <v>0</v>
      </c>
      <c r="U4573" s="235">
        <f t="shared" si="497"/>
        <v>872.35</v>
      </c>
      <c r="V4573" s="227">
        <f t="shared" si="498"/>
        <v>684.74</v>
      </c>
      <c r="W4573" s="227">
        <f t="shared" si="499"/>
        <v>669.98666666666668</v>
      </c>
      <c r="X4573" s="227">
        <f t="shared" si="502"/>
        <v>663.83333333333337</v>
      </c>
      <c r="Y4573" s="227">
        <f t="shared" si="500"/>
        <v>585.46</v>
      </c>
      <c r="Z4573" s="227">
        <f t="shared" si="501"/>
        <v>569.39444444444439</v>
      </c>
      <c r="AA4573" s="227">
        <f t="shared" si="503"/>
        <v>557.27777777777783</v>
      </c>
    </row>
    <row r="4574" spans="2:27" ht="13.5" hidden="1">
      <c r="B4574" s="232" t="s">
        <v>1110</v>
      </c>
      <c r="C4574" s="232" t="s">
        <v>879</v>
      </c>
      <c r="D4574" s="232" t="s">
        <v>970</v>
      </c>
      <c r="E4574" s="232" t="s">
        <v>988</v>
      </c>
      <c r="F4574" s="232">
        <v>16</v>
      </c>
      <c r="G4574" s="232" t="s">
        <v>1316</v>
      </c>
      <c r="H4574" s="233">
        <v>2.39</v>
      </c>
      <c r="I4574" s="233">
        <v>0</v>
      </c>
      <c r="J4574" s="233">
        <v>1.877</v>
      </c>
      <c r="K4574" s="234">
        <v>8038</v>
      </c>
      <c r="L4574" s="233">
        <v>0.91800000000000004</v>
      </c>
      <c r="M4574" s="234">
        <v>15931</v>
      </c>
      <c r="N4574" s="233">
        <v>0</v>
      </c>
      <c r="O4574" s="233">
        <v>0</v>
      </c>
      <c r="P4574" s="233">
        <v>1.6040000000000001</v>
      </c>
      <c r="Q4574" s="234">
        <v>20498</v>
      </c>
      <c r="R4574" s="233">
        <v>0.78</v>
      </c>
      <c r="S4574" s="234">
        <v>40124</v>
      </c>
      <c r="T4574" s="233">
        <v>0</v>
      </c>
      <c r="U4574" s="235">
        <f t="shared" si="497"/>
        <v>1744.7</v>
      </c>
      <c r="V4574" s="227">
        <f t="shared" si="498"/>
        <v>1370.21</v>
      </c>
      <c r="W4574" s="227">
        <f t="shared" si="499"/>
        <v>1339.9733333333334</v>
      </c>
      <c r="X4574" s="227">
        <f t="shared" si="502"/>
        <v>1327.5833333333333</v>
      </c>
      <c r="Y4574" s="227">
        <f t="shared" si="500"/>
        <v>1170.92</v>
      </c>
      <c r="Z4574" s="227">
        <f t="shared" si="501"/>
        <v>1138.7888888888888</v>
      </c>
      <c r="AA4574" s="227">
        <f t="shared" si="503"/>
        <v>1114.5555555555557</v>
      </c>
    </row>
    <row r="4575" spans="2:27" ht="13.5" hidden="1">
      <c r="B4575" s="232" t="s">
        <v>1110</v>
      </c>
      <c r="C4575" s="232" t="s">
        <v>880</v>
      </c>
      <c r="D4575" s="232" t="s">
        <v>970</v>
      </c>
      <c r="E4575" s="232" t="s">
        <v>988</v>
      </c>
      <c r="F4575" s="232">
        <v>32</v>
      </c>
      <c r="G4575" s="232" t="s">
        <v>1345</v>
      </c>
      <c r="H4575" s="233">
        <v>4.7809999999999997</v>
      </c>
      <c r="I4575" s="233">
        <v>0</v>
      </c>
      <c r="J4575" s="233">
        <v>3.7530000000000001</v>
      </c>
      <c r="K4575" s="234">
        <v>16076</v>
      </c>
      <c r="L4575" s="233">
        <v>1.835</v>
      </c>
      <c r="M4575" s="234">
        <v>31862</v>
      </c>
      <c r="N4575" s="233">
        <v>0</v>
      </c>
      <c r="O4575" s="233">
        <v>0</v>
      </c>
      <c r="P4575" s="233">
        <v>3.2090000000000001</v>
      </c>
      <c r="Q4575" s="234">
        <v>40997</v>
      </c>
      <c r="R4575" s="233">
        <v>1.56</v>
      </c>
      <c r="S4575" s="234">
        <v>80248</v>
      </c>
      <c r="T4575" s="233">
        <v>0</v>
      </c>
      <c r="U4575" s="235">
        <f t="shared" si="497"/>
        <v>3490.1299999999997</v>
      </c>
      <c r="V4575" s="227">
        <f t="shared" si="498"/>
        <v>2739.69</v>
      </c>
      <c r="W4575" s="227">
        <f t="shared" si="499"/>
        <v>2679.2166666666667</v>
      </c>
      <c r="X4575" s="227">
        <f t="shared" si="502"/>
        <v>2655.1666666666665</v>
      </c>
      <c r="Y4575" s="227">
        <f t="shared" si="500"/>
        <v>2342.5700000000002</v>
      </c>
      <c r="Z4575" s="227">
        <f t="shared" si="501"/>
        <v>2277.6055555555558</v>
      </c>
      <c r="AA4575" s="227">
        <f t="shared" si="503"/>
        <v>2229.1111111111113</v>
      </c>
    </row>
    <row r="4576" spans="2:27" ht="13.5" hidden="1">
      <c r="B4576" s="232" t="s">
        <v>1110</v>
      </c>
      <c r="C4576" s="232" t="s">
        <v>881</v>
      </c>
      <c r="D4576" s="232" t="s">
        <v>970</v>
      </c>
      <c r="E4576" s="232" t="s">
        <v>988</v>
      </c>
      <c r="F4576" s="232">
        <v>2</v>
      </c>
      <c r="G4576" s="232" t="s">
        <v>1311</v>
      </c>
      <c r="H4576" s="233">
        <v>0.33300000000000002</v>
      </c>
      <c r="I4576" s="233">
        <v>0</v>
      </c>
      <c r="J4576" s="233">
        <v>0.26800000000000002</v>
      </c>
      <c r="K4576" s="234">
        <v>1153</v>
      </c>
      <c r="L4576" s="233">
        <v>0.13200000000000001</v>
      </c>
      <c r="M4576" s="234">
        <v>2287</v>
      </c>
      <c r="N4576" s="233">
        <v>0</v>
      </c>
      <c r="O4576" s="233">
        <v>0</v>
      </c>
      <c r="P4576" s="233">
        <v>0.23400000000000001</v>
      </c>
      <c r="Q4576" s="234">
        <v>3006</v>
      </c>
      <c r="R4576" s="233">
        <v>0.114</v>
      </c>
      <c r="S4576" s="234">
        <v>5904</v>
      </c>
      <c r="T4576" s="233">
        <v>0</v>
      </c>
      <c r="U4576" s="235">
        <f t="shared" si="497"/>
        <v>243.09</v>
      </c>
      <c r="V4576" s="227">
        <f t="shared" si="498"/>
        <v>195.64000000000001</v>
      </c>
      <c r="W4576" s="227">
        <f t="shared" si="499"/>
        <v>192.44333333333333</v>
      </c>
      <c r="X4576" s="227">
        <f t="shared" si="502"/>
        <v>190.58333333333334</v>
      </c>
      <c r="Y4576" s="227">
        <f t="shared" si="500"/>
        <v>170.82000000000002</v>
      </c>
      <c r="Z4576" s="227">
        <f t="shared" si="501"/>
        <v>166.72</v>
      </c>
      <c r="AA4576" s="227">
        <f t="shared" si="503"/>
        <v>164</v>
      </c>
    </row>
    <row r="4577" spans="2:27" ht="13.5" hidden="1">
      <c r="B4577" s="232" t="s">
        <v>1110</v>
      </c>
      <c r="C4577" s="232" t="s">
        <v>882</v>
      </c>
      <c r="D4577" s="232" t="s">
        <v>970</v>
      </c>
      <c r="E4577" s="232" t="s">
        <v>988</v>
      </c>
      <c r="F4577" s="232">
        <v>96</v>
      </c>
      <c r="G4577" s="232" t="s">
        <v>1365</v>
      </c>
      <c r="H4577" s="233">
        <v>14.342000000000001</v>
      </c>
      <c r="I4577" s="233">
        <v>0</v>
      </c>
      <c r="J4577" s="233">
        <v>11.26</v>
      </c>
      <c r="K4577" s="234">
        <v>48229</v>
      </c>
      <c r="L4577" s="233">
        <v>5.5060000000000002</v>
      </c>
      <c r="M4577" s="234">
        <v>95587</v>
      </c>
      <c r="N4577" s="233">
        <v>0</v>
      </c>
      <c r="O4577" s="233">
        <v>0</v>
      </c>
      <c r="P4577" s="233">
        <v>9.6259999999999994</v>
      </c>
      <c r="Q4577" s="234">
        <v>122990</v>
      </c>
      <c r="R4577" s="233">
        <v>4.68</v>
      </c>
      <c r="S4577" s="234">
        <v>240743</v>
      </c>
      <c r="T4577" s="233">
        <v>0</v>
      </c>
      <c r="U4577" s="235">
        <f t="shared" si="497"/>
        <v>10469.66</v>
      </c>
      <c r="V4577" s="227">
        <f t="shared" si="498"/>
        <v>8219.7999999999993</v>
      </c>
      <c r="W4577" s="227">
        <f t="shared" si="499"/>
        <v>8038.4633333333331</v>
      </c>
      <c r="X4577" s="227">
        <f t="shared" si="502"/>
        <v>7965.583333333333</v>
      </c>
      <c r="Y4577" s="227">
        <f t="shared" si="500"/>
        <v>7026.98</v>
      </c>
      <c r="Z4577" s="227">
        <f t="shared" si="501"/>
        <v>6832.7888888888883</v>
      </c>
      <c r="AA4577" s="227">
        <f t="shared" si="503"/>
        <v>6687.3055555555557</v>
      </c>
    </row>
    <row r="4578" spans="2:27" ht="13.5" hidden="1">
      <c r="B4578" s="232" t="s">
        <v>1110</v>
      </c>
      <c r="C4578" s="232" t="s">
        <v>883</v>
      </c>
      <c r="D4578" s="232" t="s">
        <v>970</v>
      </c>
      <c r="E4578" s="232" t="s">
        <v>988</v>
      </c>
      <c r="F4578" s="232">
        <v>4</v>
      </c>
      <c r="G4578" s="232" t="s">
        <v>1312</v>
      </c>
      <c r="H4578" s="233">
        <v>0.59799999999999998</v>
      </c>
      <c r="I4578" s="233">
        <v>0</v>
      </c>
      <c r="J4578" s="233">
        <v>0.46899999999999997</v>
      </c>
      <c r="K4578" s="234">
        <v>2010</v>
      </c>
      <c r="L4578" s="233">
        <v>0.22900000000000001</v>
      </c>
      <c r="M4578" s="234">
        <v>3983</v>
      </c>
      <c r="N4578" s="233">
        <v>0</v>
      </c>
      <c r="O4578" s="233">
        <v>0</v>
      </c>
      <c r="P4578" s="233">
        <v>0.40100000000000002</v>
      </c>
      <c r="Q4578" s="234">
        <v>5125</v>
      </c>
      <c r="R4578" s="233">
        <v>0.19500000000000001</v>
      </c>
      <c r="S4578" s="234">
        <v>10031</v>
      </c>
      <c r="T4578" s="233">
        <v>0</v>
      </c>
      <c r="U4578" s="235">
        <f t="shared" si="497"/>
        <v>436.53999999999996</v>
      </c>
      <c r="V4578" s="227">
        <f t="shared" si="498"/>
        <v>342.37</v>
      </c>
      <c r="W4578" s="227">
        <f t="shared" si="499"/>
        <v>334.67</v>
      </c>
      <c r="X4578" s="227">
        <f t="shared" si="502"/>
        <v>331.91666666666669</v>
      </c>
      <c r="Y4578" s="227">
        <f t="shared" si="500"/>
        <v>292.73</v>
      </c>
      <c r="Z4578" s="227">
        <f t="shared" si="501"/>
        <v>284.71111111111111</v>
      </c>
      <c r="AA4578" s="227">
        <f t="shared" si="503"/>
        <v>278.63888888888891</v>
      </c>
    </row>
    <row r="4579" spans="2:27" ht="13.5" hidden="1">
      <c r="B4579" s="232" t="s">
        <v>1110</v>
      </c>
      <c r="C4579" s="232" t="s">
        <v>1398</v>
      </c>
      <c r="D4579" s="232" t="s">
        <v>970</v>
      </c>
      <c r="E4579" s="232" t="s">
        <v>988</v>
      </c>
      <c r="F4579" s="232">
        <v>48</v>
      </c>
      <c r="G4579" s="232" t="s">
        <v>1356</v>
      </c>
      <c r="H4579" s="233">
        <v>7.7952000000000004</v>
      </c>
      <c r="I4579" s="233">
        <v>0</v>
      </c>
      <c r="J4579" s="233">
        <v>6.0280800000000001</v>
      </c>
      <c r="K4579" s="234">
        <v>25775</v>
      </c>
      <c r="L4579" s="233">
        <v>2.9424000000000001</v>
      </c>
      <c r="M4579" s="234">
        <v>51049</v>
      </c>
      <c r="N4579" s="233">
        <v>0</v>
      </c>
      <c r="O4579" s="233">
        <v>0</v>
      </c>
      <c r="P4579" s="233">
        <v>5.0102200000000003</v>
      </c>
      <c r="Q4579" s="234">
        <v>63896</v>
      </c>
      <c r="R4579" s="233">
        <v>2.4313699999999998</v>
      </c>
      <c r="S4579" s="234">
        <v>124886</v>
      </c>
      <c r="T4579" s="233">
        <v>0</v>
      </c>
      <c r="U4579" s="235">
        <f t="shared" si="497"/>
        <v>5690.4960000000001</v>
      </c>
      <c r="V4579" s="227">
        <f t="shared" si="498"/>
        <v>4400.4984000000004</v>
      </c>
      <c r="W4579" s="227">
        <f t="shared" si="499"/>
        <v>4295.8686666666672</v>
      </c>
      <c r="X4579" s="227">
        <f t="shared" si="502"/>
        <v>4254.083333333333</v>
      </c>
      <c r="Y4579" s="227">
        <f t="shared" si="500"/>
        <v>3657.4606000000003</v>
      </c>
      <c r="Z4579" s="227">
        <f t="shared" si="501"/>
        <v>3549.7889888888885</v>
      </c>
      <c r="AA4579" s="227">
        <f t="shared" si="503"/>
        <v>3469.0555555555557</v>
      </c>
    </row>
    <row r="4580" spans="2:27" ht="13.5" hidden="1">
      <c r="B4580" s="232" t="s">
        <v>1110</v>
      </c>
      <c r="C4580" s="232" t="s">
        <v>1399</v>
      </c>
      <c r="D4580" s="232" t="s">
        <v>970</v>
      </c>
      <c r="E4580" s="232" t="s">
        <v>988</v>
      </c>
      <c r="F4580" s="232">
        <v>64</v>
      </c>
      <c r="G4580" s="232" t="s">
        <v>1364</v>
      </c>
      <c r="H4580" s="233">
        <v>10.393599999999999</v>
      </c>
      <c r="I4580" s="233">
        <v>0</v>
      </c>
      <c r="J4580" s="233">
        <v>8.0374400000000001</v>
      </c>
      <c r="K4580" s="234">
        <v>34367</v>
      </c>
      <c r="L4580" s="233">
        <v>3.9232</v>
      </c>
      <c r="M4580" s="234">
        <v>68065</v>
      </c>
      <c r="N4580" s="233">
        <v>0</v>
      </c>
      <c r="O4580" s="233">
        <v>0</v>
      </c>
      <c r="P4580" s="233">
        <v>6.6802900000000003</v>
      </c>
      <c r="Q4580" s="234">
        <v>85195</v>
      </c>
      <c r="R4580" s="233">
        <v>3.2418200000000001</v>
      </c>
      <c r="S4580" s="234">
        <v>166514</v>
      </c>
      <c r="T4580" s="233">
        <v>0</v>
      </c>
      <c r="U4580" s="235">
        <f t="shared" si="497"/>
        <v>7587.3279999999995</v>
      </c>
      <c r="V4580" s="227">
        <f t="shared" si="498"/>
        <v>5867.3312000000005</v>
      </c>
      <c r="W4580" s="227">
        <f t="shared" si="499"/>
        <v>5727.8526666666667</v>
      </c>
      <c r="X4580" s="227">
        <f t="shared" si="502"/>
        <v>5672.083333333333</v>
      </c>
      <c r="Y4580" s="227">
        <f t="shared" si="500"/>
        <v>4876.6117000000004</v>
      </c>
      <c r="Z4580" s="227">
        <f t="shared" si="501"/>
        <v>4733.0563777777779</v>
      </c>
      <c r="AA4580" s="227">
        <f t="shared" si="503"/>
        <v>4625.3888888888887</v>
      </c>
    </row>
    <row r="4581" spans="2:27" ht="13.5" hidden="1">
      <c r="B4581" s="232" t="s">
        <v>1110</v>
      </c>
      <c r="C4581" s="232" t="s">
        <v>1400</v>
      </c>
      <c r="D4581" s="232" t="s">
        <v>970</v>
      </c>
      <c r="E4581" s="232" t="s">
        <v>988</v>
      </c>
      <c r="F4581" s="232">
        <v>96</v>
      </c>
      <c r="G4581" s="232" t="s">
        <v>1365</v>
      </c>
      <c r="H4581" s="233">
        <v>15.590400000000001</v>
      </c>
      <c r="I4581" s="233">
        <v>0</v>
      </c>
      <c r="J4581" s="233">
        <v>12.05616</v>
      </c>
      <c r="K4581" s="234">
        <v>51551</v>
      </c>
      <c r="L4581" s="233">
        <v>5.8848000000000003</v>
      </c>
      <c r="M4581" s="234">
        <v>102098</v>
      </c>
      <c r="N4581" s="233">
        <v>0</v>
      </c>
      <c r="O4581" s="233">
        <v>0</v>
      </c>
      <c r="P4581" s="233">
        <v>10.020440000000001</v>
      </c>
      <c r="Q4581" s="234">
        <v>127793</v>
      </c>
      <c r="R4581" s="233">
        <v>4.8627399999999996</v>
      </c>
      <c r="S4581" s="234">
        <v>249772</v>
      </c>
      <c r="T4581" s="233">
        <v>0</v>
      </c>
      <c r="U4581" s="235">
        <f t="shared" si="497"/>
        <v>11380.992</v>
      </c>
      <c r="V4581" s="227">
        <f t="shared" si="498"/>
        <v>8800.9968000000008</v>
      </c>
      <c r="W4581" s="227">
        <f t="shared" si="499"/>
        <v>8591.8206666666665</v>
      </c>
      <c r="X4581" s="227">
        <f t="shared" si="502"/>
        <v>8508.1666666666661</v>
      </c>
      <c r="Y4581" s="227">
        <f t="shared" si="500"/>
        <v>7314.9212000000007</v>
      </c>
      <c r="Z4581" s="227">
        <f t="shared" si="501"/>
        <v>7099.6057555555553</v>
      </c>
      <c r="AA4581" s="227">
        <f t="shared" si="503"/>
        <v>6938.1111111111113</v>
      </c>
    </row>
    <row r="4582" spans="2:27" ht="13.5" hidden="1">
      <c r="B4582" s="232" t="s">
        <v>1110</v>
      </c>
      <c r="C4582" s="232" t="s">
        <v>1401</v>
      </c>
      <c r="D4582" s="232" t="s">
        <v>970</v>
      </c>
      <c r="E4582" s="232" t="s">
        <v>988</v>
      </c>
      <c r="F4582" s="232">
        <v>8</v>
      </c>
      <c r="G4582" s="232" t="s">
        <v>1317</v>
      </c>
      <c r="H4582" s="233">
        <v>1.2991999999999999</v>
      </c>
      <c r="I4582" s="233">
        <v>0</v>
      </c>
      <c r="J4582" s="233">
        <v>1.00468</v>
      </c>
      <c r="K4582" s="234">
        <v>4296</v>
      </c>
      <c r="L4582" s="233">
        <v>0.4904</v>
      </c>
      <c r="M4582" s="234">
        <v>8508</v>
      </c>
      <c r="N4582" s="233">
        <v>0</v>
      </c>
      <c r="O4582" s="233">
        <v>0</v>
      </c>
      <c r="P4582" s="233">
        <v>0.83504</v>
      </c>
      <c r="Q4582" s="234">
        <v>10649</v>
      </c>
      <c r="R4582" s="233">
        <v>0.40522999999999998</v>
      </c>
      <c r="S4582" s="234">
        <v>20814</v>
      </c>
      <c r="T4582" s="233">
        <v>0</v>
      </c>
      <c r="U4582" s="235">
        <f t="shared" si="497"/>
        <v>948.41599999999994</v>
      </c>
      <c r="V4582" s="227">
        <f t="shared" si="498"/>
        <v>733.41640000000007</v>
      </c>
      <c r="W4582" s="227">
        <f t="shared" si="499"/>
        <v>715.99199999999996</v>
      </c>
      <c r="X4582" s="227">
        <f t="shared" si="502"/>
        <v>709</v>
      </c>
      <c r="Y4582" s="227">
        <f t="shared" si="500"/>
        <v>609.57920000000001</v>
      </c>
      <c r="Z4582" s="227">
        <f t="shared" si="501"/>
        <v>591.62345555555555</v>
      </c>
      <c r="AA4582" s="227">
        <f t="shared" si="503"/>
        <v>578.16666666666663</v>
      </c>
    </row>
    <row r="4583" spans="2:27" ht="13.5" hidden="1">
      <c r="B4583" s="232" t="s">
        <v>1110</v>
      </c>
      <c r="C4583" s="232" t="s">
        <v>1402</v>
      </c>
      <c r="D4583" s="232" t="s">
        <v>970</v>
      </c>
      <c r="E4583" s="232" t="s">
        <v>988</v>
      </c>
      <c r="F4583" s="232">
        <v>16</v>
      </c>
      <c r="G4583" s="232" t="s">
        <v>1316</v>
      </c>
      <c r="H4583" s="233">
        <v>2.5983999999999998</v>
      </c>
      <c r="I4583" s="233">
        <v>0</v>
      </c>
      <c r="J4583" s="233">
        <v>2.00936</v>
      </c>
      <c r="K4583" s="234">
        <v>8592</v>
      </c>
      <c r="L4583" s="233">
        <v>0.98080000000000001</v>
      </c>
      <c r="M4583" s="234">
        <v>17016</v>
      </c>
      <c r="N4583" s="233">
        <v>0</v>
      </c>
      <c r="O4583" s="233">
        <v>0</v>
      </c>
      <c r="P4583" s="233">
        <v>1.6700699999999999</v>
      </c>
      <c r="Q4583" s="234">
        <v>21299</v>
      </c>
      <c r="R4583" s="233">
        <v>0.81045999999999996</v>
      </c>
      <c r="S4583" s="234">
        <v>41629</v>
      </c>
      <c r="T4583" s="233">
        <v>0</v>
      </c>
      <c r="U4583" s="235">
        <f t="shared" si="497"/>
        <v>1896.8319999999999</v>
      </c>
      <c r="V4583" s="227">
        <f t="shared" si="498"/>
        <v>1466.8328000000001</v>
      </c>
      <c r="W4583" s="227">
        <f t="shared" si="499"/>
        <v>1431.9839999999999</v>
      </c>
      <c r="X4583" s="227">
        <f t="shared" si="502"/>
        <v>1418</v>
      </c>
      <c r="Y4583" s="227">
        <f t="shared" si="500"/>
        <v>1219.1511</v>
      </c>
      <c r="Z4583" s="227">
        <f t="shared" si="501"/>
        <v>1183.2746888888889</v>
      </c>
      <c r="AA4583" s="227">
        <f t="shared" si="503"/>
        <v>1156.3611111111111</v>
      </c>
    </row>
    <row r="4584" spans="2:27" ht="13.5" hidden="1">
      <c r="B4584" s="232" t="s">
        <v>1110</v>
      </c>
      <c r="C4584" s="232" t="s">
        <v>1403</v>
      </c>
      <c r="D4584" s="232" t="s">
        <v>970</v>
      </c>
      <c r="E4584" s="232" t="s">
        <v>988</v>
      </c>
      <c r="F4584" s="232">
        <v>32</v>
      </c>
      <c r="G4584" s="232" t="s">
        <v>1345</v>
      </c>
      <c r="H4584" s="233">
        <v>5.1967999999999996</v>
      </c>
      <c r="I4584" s="233">
        <v>0</v>
      </c>
      <c r="J4584" s="233">
        <v>4.0187200000000001</v>
      </c>
      <c r="K4584" s="234">
        <v>17184</v>
      </c>
      <c r="L4584" s="233">
        <v>1.9616</v>
      </c>
      <c r="M4584" s="234">
        <v>34033</v>
      </c>
      <c r="N4584" s="233">
        <v>0</v>
      </c>
      <c r="O4584" s="233">
        <v>0</v>
      </c>
      <c r="P4584" s="233">
        <v>3.34015</v>
      </c>
      <c r="Q4584" s="234">
        <v>42598</v>
      </c>
      <c r="R4584" s="233">
        <v>1.6209100000000001</v>
      </c>
      <c r="S4584" s="234">
        <v>83257</v>
      </c>
      <c r="T4584" s="233">
        <v>0</v>
      </c>
      <c r="U4584" s="235">
        <f t="shared" si="497"/>
        <v>3793.6639999999998</v>
      </c>
      <c r="V4584" s="227">
        <f t="shared" si="498"/>
        <v>2933.6656000000003</v>
      </c>
      <c r="W4584" s="227">
        <f t="shared" si="499"/>
        <v>2863.9679999999998</v>
      </c>
      <c r="X4584" s="227">
        <f t="shared" si="502"/>
        <v>2836.0833333333335</v>
      </c>
      <c r="Y4584" s="227">
        <f t="shared" si="500"/>
        <v>2438.3094999999998</v>
      </c>
      <c r="Z4584" s="227">
        <f t="shared" si="501"/>
        <v>2366.5420777777781</v>
      </c>
      <c r="AA4584" s="227">
        <f t="shared" si="503"/>
        <v>2312.6944444444443</v>
      </c>
    </row>
    <row r="4585" spans="2:27" ht="13.5" hidden="1">
      <c r="B4585" s="232" t="s">
        <v>1110</v>
      </c>
      <c r="C4585" s="232" t="s">
        <v>1404</v>
      </c>
      <c r="D4585" s="232" t="s">
        <v>970</v>
      </c>
      <c r="E4585" s="232" t="s">
        <v>988</v>
      </c>
      <c r="F4585" s="232">
        <v>2</v>
      </c>
      <c r="G4585" s="232" t="s">
        <v>1311</v>
      </c>
      <c r="H4585" s="233">
        <v>0.35859999999999997</v>
      </c>
      <c r="I4585" s="233">
        <v>0</v>
      </c>
      <c r="J4585" s="233">
        <v>0.28497</v>
      </c>
      <c r="K4585" s="234">
        <v>1222</v>
      </c>
      <c r="L4585" s="233">
        <v>0.13950000000000001</v>
      </c>
      <c r="M4585" s="234">
        <v>2423</v>
      </c>
      <c r="N4585" s="233">
        <v>0</v>
      </c>
      <c r="O4585" s="233">
        <v>0</v>
      </c>
      <c r="P4585" s="233">
        <v>0.24256</v>
      </c>
      <c r="Q4585" s="234">
        <v>3106</v>
      </c>
      <c r="R4585" s="233">
        <v>0.11821</v>
      </c>
      <c r="S4585" s="234">
        <v>6092</v>
      </c>
      <c r="T4585" s="233">
        <v>0</v>
      </c>
      <c r="U4585" s="235">
        <f t="shared" si="497"/>
        <v>261.77799999999996</v>
      </c>
      <c r="V4585" s="227">
        <f t="shared" si="498"/>
        <v>208.02809999999999</v>
      </c>
      <c r="W4585" s="227">
        <f t="shared" si="499"/>
        <v>203.66833333333335</v>
      </c>
      <c r="X4585" s="227">
        <f t="shared" si="502"/>
        <v>201.91666666666666</v>
      </c>
      <c r="Y4585" s="227">
        <f t="shared" si="500"/>
        <v>177.06880000000001</v>
      </c>
      <c r="Z4585" s="227">
        <f t="shared" si="501"/>
        <v>172.57107777777776</v>
      </c>
      <c r="AA4585" s="227">
        <f t="shared" si="503"/>
        <v>169.22222222222223</v>
      </c>
    </row>
    <row r="4586" spans="2:27" ht="13.5" hidden="1">
      <c r="B4586" s="232" t="s">
        <v>1110</v>
      </c>
      <c r="C4586" s="232" t="s">
        <v>1405</v>
      </c>
      <c r="D4586" s="232" t="s">
        <v>970</v>
      </c>
      <c r="E4586" s="232" t="s">
        <v>988</v>
      </c>
      <c r="F4586" s="232">
        <v>96</v>
      </c>
      <c r="G4586" s="232" t="s">
        <v>1365</v>
      </c>
      <c r="H4586" s="233">
        <v>15.590400000000001</v>
      </c>
      <c r="I4586" s="233">
        <v>0</v>
      </c>
      <c r="J4586" s="233">
        <v>12.05616</v>
      </c>
      <c r="K4586" s="234">
        <v>51551</v>
      </c>
      <c r="L4586" s="233">
        <v>5.8848000000000003</v>
      </c>
      <c r="M4586" s="234">
        <v>102098</v>
      </c>
      <c r="N4586" s="233">
        <v>0</v>
      </c>
      <c r="O4586" s="233">
        <v>0</v>
      </c>
      <c r="P4586" s="233">
        <v>10.020440000000001</v>
      </c>
      <c r="Q4586" s="234">
        <v>127793</v>
      </c>
      <c r="R4586" s="233">
        <v>4.8627399999999996</v>
      </c>
      <c r="S4586" s="234">
        <v>249772</v>
      </c>
      <c r="T4586" s="233">
        <v>0</v>
      </c>
      <c r="U4586" s="235">
        <f t="shared" si="497"/>
        <v>11380.992</v>
      </c>
      <c r="V4586" s="227">
        <f t="shared" si="498"/>
        <v>8800.9968000000008</v>
      </c>
      <c r="W4586" s="227">
        <f t="shared" si="499"/>
        <v>8591.8206666666665</v>
      </c>
      <c r="X4586" s="227">
        <f t="shared" si="502"/>
        <v>8508.1666666666661</v>
      </c>
      <c r="Y4586" s="227">
        <f t="shared" si="500"/>
        <v>7314.9212000000007</v>
      </c>
      <c r="Z4586" s="227">
        <f t="shared" si="501"/>
        <v>7099.6057555555553</v>
      </c>
      <c r="AA4586" s="227">
        <f t="shared" si="503"/>
        <v>6938.1111111111113</v>
      </c>
    </row>
    <row r="4587" spans="2:27" ht="13.5" hidden="1">
      <c r="B4587" s="232" t="s">
        <v>1110</v>
      </c>
      <c r="C4587" s="232" t="s">
        <v>1406</v>
      </c>
      <c r="D4587" s="232" t="s">
        <v>970</v>
      </c>
      <c r="E4587" s="232" t="s">
        <v>988</v>
      </c>
      <c r="F4587" s="232">
        <v>4</v>
      </c>
      <c r="G4587" s="232" t="s">
        <v>1312</v>
      </c>
      <c r="H4587" s="233">
        <v>0.64959999999999996</v>
      </c>
      <c r="I4587" s="233">
        <v>0</v>
      </c>
      <c r="J4587" s="233">
        <v>0.50234000000000001</v>
      </c>
      <c r="K4587" s="234">
        <v>2148</v>
      </c>
      <c r="L4587" s="233">
        <v>0.2452</v>
      </c>
      <c r="M4587" s="234">
        <v>4254</v>
      </c>
      <c r="N4587" s="233">
        <v>0</v>
      </c>
      <c r="O4587" s="233">
        <v>0</v>
      </c>
      <c r="P4587" s="233">
        <v>0.41752</v>
      </c>
      <c r="Q4587" s="234">
        <v>5325</v>
      </c>
      <c r="R4587" s="233">
        <v>0.20261000000000001</v>
      </c>
      <c r="S4587" s="234">
        <v>10407</v>
      </c>
      <c r="T4587" s="233">
        <v>0</v>
      </c>
      <c r="U4587" s="235">
        <f t="shared" si="497"/>
        <v>474.20799999999997</v>
      </c>
      <c r="V4587" s="227">
        <f t="shared" si="498"/>
        <v>366.70820000000003</v>
      </c>
      <c r="W4587" s="227">
        <f t="shared" si="499"/>
        <v>357.99599999999998</v>
      </c>
      <c r="X4587" s="227">
        <f t="shared" si="502"/>
        <v>354.5</v>
      </c>
      <c r="Y4587" s="227">
        <f t="shared" si="500"/>
        <v>304.78960000000001</v>
      </c>
      <c r="Z4587" s="227">
        <f t="shared" si="501"/>
        <v>295.82196666666664</v>
      </c>
      <c r="AA4587" s="227">
        <f t="shared" si="503"/>
        <v>289.08333333333331</v>
      </c>
    </row>
    <row r="4588" spans="2:27" ht="13.5" hidden="1">
      <c r="B4588" s="232" t="s">
        <v>1110</v>
      </c>
      <c r="C4588" s="232" t="s">
        <v>1062</v>
      </c>
      <c r="D4588" s="232" t="s">
        <v>970</v>
      </c>
      <c r="E4588" s="232" t="s">
        <v>988</v>
      </c>
      <c r="F4588" s="232">
        <v>48</v>
      </c>
      <c r="G4588" s="232" t="s">
        <v>1356</v>
      </c>
      <c r="H4588" s="233">
        <v>7.2910000000000004</v>
      </c>
      <c r="I4588" s="233">
        <v>0</v>
      </c>
      <c r="J4588" s="233">
        <v>5.7110000000000003</v>
      </c>
      <c r="K4588" s="234">
        <v>24451</v>
      </c>
      <c r="L4588" s="233">
        <v>2.7909999999999999</v>
      </c>
      <c r="M4588" s="234">
        <v>48453</v>
      </c>
      <c r="N4588" s="233">
        <v>0</v>
      </c>
      <c r="O4588" s="233">
        <v>0</v>
      </c>
      <c r="P4588" s="233">
        <v>4.7910000000000004</v>
      </c>
      <c r="Q4588" s="234">
        <v>61228</v>
      </c>
      <c r="R4588" s="233">
        <v>2.33</v>
      </c>
      <c r="S4588" s="234">
        <v>119869</v>
      </c>
      <c r="T4588" s="233">
        <v>0</v>
      </c>
      <c r="U4588" s="235">
        <f t="shared" si="497"/>
        <v>5322.43</v>
      </c>
      <c r="V4588" s="227">
        <f t="shared" si="498"/>
        <v>4169.0300000000007</v>
      </c>
      <c r="W4588" s="227">
        <f t="shared" si="499"/>
        <v>4075.0133333333333</v>
      </c>
      <c r="X4588" s="227">
        <f t="shared" si="502"/>
        <v>4037.75</v>
      </c>
      <c r="Y4588" s="227">
        <f t="shared" si="500"/>
        <v>3497.4300000000003</v>
      </c>
      <c r="Z4588" s="227">
        <f t="shared" si="501"/>
        <v>3401.6777777777779</v>
      </c>
      <c r="AA4588" s="227">
        <f t="shared" si="503"/>
        <v>3329.6944444444443</v>
      </c>
    </row>
    <row r="4589" spans="2:27" ht="13.5" hidden="1">
      <c r="B4589" s="232" t="s">
        <v>1110</v>
      </c>
      <c r="C4589" s="232" t="s">
        <v>1063</v>
      </c>
      <c r="D4589" s="232" t="s">
        <v>970</v>
      </c>
      <c r="E4589" s="232" t="s">
        <v>988</v>
      </c>
      <c r="F4589" s="232">
        <v>64</v>
      </c>
      <c r="G4589" s="232" t="s">
        <v>1364</v>
      </c>
      <c r="H4589" s="233">
        <v>9.7219999999999995</v>
      </c>
      <c r="I4589" s="233">
        <v>0</v>
      </c>
      <c r="J4589" s="233">
        <v>7.6139999999999999</v>
      </c>
      <c r="K4589" s="234">
        <v>32601</v>
      </c>
      <c r="L4589" s="233">
        <v>3.722</v>
      </c>
      <c r="M4589" s="234">
        <v>64604</v>
      </c>
      <c r="N4589" s="233">
        <v>0</v>
      </c>
      <c r="O4589" s="233">
        <v>0</v>
      </c>
      <c r="P4589" s="233">
        <v>6.3879999999999999</v>
      </c>
      <c r="Q4589" s="234">
        <v>81637</v>
      </c>
      <c r="R4589" s="233">
        <v>3.1059999999999999</v>
      </c>
      <c r="S4589" s="234">
        <v>159825</v>
      </c>
      <c r="T4589" s="233">
        <v>0</v>
      </c>
      <c r="U4589" s="235">
        <f t="shared" si="497"/>
        <v>7097.0599999999995</v>
      </c>
      <c r="V4589" s="227">
        <f t="shared" si="498"/>
        <v>5558.22</v>
      </c>
      <c r="W4589" s="227">
        <f t="shared" si="499"/>
        <v>5433.8099999999995</v>
      </c>
      <c r="X4589" s="227">
        <f t="shared" si="502"/>
        <v>5383.666666666667</v>
      </c>
      <c r="Y4589" s="227">
        <f t="shared" si="500"/>
        <v>4663.24</v>
      </c>
      <c r="Z4589" s="227">
        <f t="shared" si="501"/>
        <v>4535.0744444444445</v>
      </c>
      <c r="AA4589" s="227">
        <f t="shared" si="503"/>
        <v>4439.583333333333</v>
      </c>
    </row>
    <row r="4590" spans="2:27" ht="13.5" hidden="1">
      <c r="B4590" s="232" t="s">
        <v>1110</v>
      </c>
      <c r="C4590" s="232" t="s">
        <v>1064</v>
      </c>
      <c r="D4590" s="232" t="s">
        <v>970</v>
      </c>
      <c r="E4590" s="232" t="s">
        <v>988</v>
      </c>
      <c r="F4590" s="232">
        <v>96</v>
      </c>
      <c r="G4590" s="232" t="s">
        <v>1365</v>
      </c>
      <c r="H4590" s="233">
        <v>14.582000000000001</v>
      </c>
      <c r="I4590" s="233">
        <v>0</v>
      </c>
      <c r="J4590" s="233">
        <v>11.420999999999999</v>
      </c>
      <c r="K4590" s="234">
        <v>48902</v>
      </c>
      <c r="L4590" s="233">
        <v>5.5819999999999999</v>
      </c>
      <c r="M4590" s="234">
        <v>96906</v>
      </c>
      <c r="N4590" s="233">
        <v>0</v>
      </c>
      <c r="O4590" s="233">
        <v>0</v>
      </c>
      <c r="P4590" s="233">
        <v>9.5820000000000007</v>
      </c>
      <c r="Q4590" s="234">
        <v>122456</v>
      </c>
      <c r="R4590" s="233">
        <v>4.66</v>
      </c>
      <c r="S4590" s="234">
        <v>239738</v>
      </c>
      <c r="T4590" s="233">
        <v>0</v>
      </c>
      <c r="U4590" s="235">
        <f t="shared" si="497"/>
        <v>10644.86</v>
      </c>
      <c r="V4590" s="227">
        <f t="shared" si="498"/>
        <v>8337.33</v>
      </c>
      <c r="W4590" s="227">
        <f t="shared" si="499"/>
        <v>8150.0266666666666</v>
      </c>
      <c r="X4590" s="227">
        <f t="shared" si="502"/>
        <v>8075.5</v>
      </c>
      <c r="Y4590" s="227">
        <f t="shared" si="500"/>
        <v>6994.8600000000006</v>
      </c>
      <c r="Z4590" s="227">
        <f t="shared" si="501"/>
        <v>6803.3555555555558</v>
      </c>
      <c r="AA4590" s="227">
        <f t="shared" si="503"/>
        <v>6659.3888888888887</v>
      </c>
    </row>
    <row r="4591" spans="2:27" ht="13.5" hidden="1">
      <c r="B4591" s="232" t="s">
        <v>1110</v>
      </c>
      <c r="C4591" s="232" t="s">
        <v>1065</v>
      </c>
      <c r="D4591" s="232" t="s">
        <v>970</v>
      </c>
      <c r="E4591" s="232" t="s">
        <v>988</v>
      </c>
      <c r="F4591" s="232">
        <v>8</v>
      </c>
      <c r="G4591" s="232" t="s">
        <v>1317</v>
      </c>
      <c r="H4591" s="233">
        <v>1.2150000000000001</v>
      </c>
      <c r="I4591" s="233">
        <v>0</v>
      </c>
      <c r="J4591" s="233">
        <v>0.95199999999999996</v>
      </c>
      <c r="K4591" s="234">
        <v>4075</v>
      </c>
      <c r="L4591" s="233">
        <v>0.46500000000000002</v>
      </c>
      <c r="M4591" s="234">
        <v>8075</v>
      </c>
      <c r="N4591" s="233">
        <v>0</v>
      </c>
      <c r="O4591" s="233">
        <v>0</v>
      </c>
      <c r="P4591" s="233">
        <v>0.79800000000000004</v>
      </c>
      <c r="Q4591" s="234">
        <v>10205</v>
      </c>
      <c r="R4591" s="233">
        <v>0.38800000000000001</v>
      </c>
      <c r="S4591" s="234">
        <v>19978</v>
      </c>
      <c r="T4591" s="233">
        <v>0</v>
      </c>
      <c r="U4591" s="235">
        <f t="shared" si="497"/>
        <v>886.95</v>
      </c>
      <c r="V4591" s="227">
        <f t="shared" si="498"/>
        <v>694.95999999999992</v>
      </c>
      <c r="W4591" s="227">
        <f t="shared" si="499"/>
        <v>679.0333333333333</v>
      </c>
      <c r="X4591" s="227">
        <f t="shared" si="502"/>
        <v>672.91666666666663</v>
      </c>
      <c r="Y4591" s="227">
        <f t="shared" si="500"/>
        <v>582.54000000000008</v>
      </c>
      <c r="Z4591" s="227">
        <f t="shared" si="501"/>
        <v>566.71222222222218</v>
      </c>
      <c r="AA4591" s="227">
        <f t="shared" si="503"/>
        <v>554.94444444444446</v>
      </c>
    </row>
    <row r="4592" spans="2:27" ht="13.5" hidden="1">
      <c r="B4592" s="232" t="s">
        <v>1110</v>
      </c>
      <c r="C4592" s="232" t="s">
        <v>1066</v>
      </c>
      <c r="D4592" s="232" t="s">
        <v>970</v>
      </c>
      <c r="E4592" s="232" t="s">
        <v>988</v>
      </c>
      <c r="F4592" s="232">
        <v>16</v>
      </c>
      <c r="G4592" s="232" t="s">
        <v>1316</v>
      </c>
      <c r="H4592" s="233">
        <v>2.4300000000000002</v>
      </c>
      <c r="I4592" s="233">
        <v>0</v>
      </c>
      <c r="J4592" s="233">
        <v>1.9039999999999999</v>
      </c>
      <c r="K4592" s="234">
        <v>8150</v>
      </c>
      <c r="L4592" s="233">
        <v>0.93</v>
      </c>
      <c r="M4592" s="234">
        <v>16151</v>
      </c>
      <c r="N4592" s="233">
        <v>0</v>
      </c>
      <c r="O4592" s="233">
        <v>0</v>
      </c>
      <c r="P4592" s="233">
        <v>1.597</v>
      </c>
      <c r="Q4592" s="234">
        <v>20409</v>
      </c>
      <c r="R4592" s="233">
        <v>0.77700000000000002</v>
      </c>
      <c r="S4592" s="234">
        <v>39956</v>
      </c>
      <c r="T4592" s="233">
        <v>0</v>
      </c>
      <c r="U4592" s="235">
        <f t="shared" si="497"/>
        <v>1773.9</v>
      </c>
      <c r="V4592" s="227">
        <f t="shared" si="498"/>
        <v>1389.9199999999998</v>
      </c>
      <c r="W4592" s="227">
        <f t="shared" si="499"/>
        <v>1358.0666666666666</v>
      </c>
      <c r="X4592" s="227">
        <f t="shared" si="502"/>
        <v>1345.9166666666667</v>
      </c>
      <c r="Y4592" s="227">
        <f t="shared" si="500"/>
        <v>1165.81</v>
      </c>
      <c r="Z4592" s="227">
        <f t="shared" si="501"/>
        <v>1134.1266666666666</v>
      </c>
      <c r="AA4592" s="227">
        <f t="shared" si="503"/>
        <v>1109.8888888888889</v>
      </c>
    </row>
    <row r="4593" spans="2:27" ht="13.5" hidden="1">
      <c r="B4593" s="232" t="s">
        <v>1110</v>
      </c>
      <c r="C4593" s="232" t="s">
        <v>1067</v>
      </c>
      <c r="D4593" s="232" t="s">
        <v>970</v>
      </c>
      <c r="E4593" s="232" t="s">
        <v>988</v>
      </c>
      <c r="F4593" s="232">
        <v>32</v>
      </c>
      <c r="G4593" s="232" t="s">
        <v>1345</v>
      </c>
      <c r="H4593" s="233">
        <v>4.8609999999999998</v>
      </c>
      <c r="I4593" s="233">
        <v>0</v>
      </c>
      <c r="J4593" s="233">
        <v>3.8069999999999999</v>
      </c>
      <c r="K4593" s="234">
        <v>16301</v>
      </c>
      <c r="L4593" s="233">
        <v>1.861</v>
      </c>
      <c r="M4593" s="234">
        <v>32302</v>
      </c>
      <c r="N4593" s="233">
        <v>0</v>
      </c>
      <c r="O4593" s="233">
        <v>0</v>
      </c>
      <c r="P4593" s="233">
        <v>3.194</v>
      </c>
      <c r="Q4593" s="234">
        <v>40819</v>
      </c>
      <c r="R4593" s="233">
        <v>1.5529999999999999</v>
      </c>
      <c r="S4593" s="234">
        <v>79913</v>
      </c>
      <c r="T4593" s="233">
        <v>0</v>
      </c>
      <c r="U4593" s="235">
        <f t="shared" si="497"/>
        <v>3548.5299999999997</v>
      </c>
      <c r="V4593" s="227">
        <f t="shared" si="498"/>
        <v>2779.11</v>
      </c>
      <c r="W4593" s="227">
        <f t="shared" si="499"/>
        <v>2716.9466666666667</v>
      </c>
      <c r="X4593" s="227">
        <f t="shared" si="502"/>
        <v>2691.8333333333335</v>
      </c>
      <c r="Y4593" s="227">
        <f t="shared" si="500"/>
        <v>2331.62</v>
      </c>
      <c r="Z4593" s="227">
        <f t="shared" si="501"/>
        <v>2267.5511111111109</v>
      </c>
      <c r="AA4593" s="227">
        <f t="shared" si="503"/>
        <v>2219.8055555555557</v>
      </c>
    </row>
    <row r="4594" spans="2:27" ht="13.5" hidden="1">
      <c r="B4594" s="232" t="s">
        <v>1110</v>
      </c>
      <c r="C4594" s="232" t="s">
        <v>1068</v>
      </c>
      <c r="D4594" s="232" t="s">
        <v>970</v>
      </c>
      <c r="E4594" s="232" t="s">
        <v>988</v>
      </c>
      <c r="F4594" s="232">
        <v>2</v>
      </c>
      <c r="G4594" s="232" t="s">
        <v>1311</v>
      </c>
      <c r="H4594" s="233">
        <v>0.33800000000000002</v>
      </c>
      <c r="I4594" s="233">
        <v>0</v>
      </c>
      <c r="J4594" s="233">
        <v>0.27200000000000002</v>
      </c>
      <c r="K4594" s="234">
        <v>1167</v>
      </c>
      <c r="L4594" s="233">
        <v>0.13300000000000001</v>
      </c>
      <c r="M4594" s="234">
        <v>2315</v>
      </c>
      <c r="N4594" s="233">
        <v>0</v>
      </c>
      <c r="O4594" s="233">
        <v>0</v>
      </c>
      <c r="P4594" s="233">
        <v>0.23300000000000001</v>
      </c>
      <c r="Q4594" s="234">
        <v>2995</v>
      </c>
      <c r="R4594" s="233">
        <v>0.114</v>
      </c>
      <c r="S4594" s="234">
        <v>5883</v>
      </c>
      <c r="T4594" s="233">
        <v>0</v>
      </c>
      <c r="U4594" s="235">
        <f t="shared" si="497"/>
        <v>246.74</v>
      </c>
      <c r="V4594" s="227">
        <f t="shared" si="498"/>
        <v>198.56</v>
      </c>
      <c r="W4594" s="227">
        <f t="shared" si="499"/>
        <v>194.34</v>
      </c>
      <c r="X4594" s="227">
        <f t="shared" si="502"/>
        <v>192.91666666666666</v>
      </c>
      <c r="Y4594" s="227">
        <f t="shared" si="500"/>
        <v>170.09</v>
      </c>
      <c r="Z4594" s="227">
        <f t="shared" si="501"/>
        <v>166.41444444444443</v>
      </c>
      <c r="AA4594" s="227">
        <f t="shared" si="503"/>
        <v>163.41666666666666</v>
      </c>
    </row>
    <row r="4595" spans="2:27" ht="13.5" hidden="1">
      <c r="B4595" s="232" t="s">
        <v>1110</v>
      </c>
      <c r="C4595" s="232" t="s">
        <v>1069</v>
      </c>
      <c r="D4595" s="232" t="s">
        <v>970</v>
      </c>
      <c r="E4595" s="232" t="s">
        <v>988</v>
      </c>
      <c r="F4595" s="232">
        <v>96</v>
      </c>
      <c r="G4595" s="232" t="s">
        <v>1365</v>
      </c>
      <c r="H4595" s="233">
        <v>14.582000000000001</v>
      </c>
      <c r="I4595" s="233">
        <v>0</v>
      </c>
      <c r="J4595" s="233">
        <v>11.420999999999999</v>
      </c>
      <c r="K4595" s="234">
        <v>48902</v>
      </c>
      <c r="L4595" s="233">
        <v>5.5819999999999999</v>
      </c>
      <c r="M4595" s="234">
        <v>96906</v>
      </c>
      <c r="N4595" s="233">
        <v>0</v>
      </c>
      <c r="O4595" s="233">
        <v>0</v>
      </c>
      <c r="P4595" s="233">
        <v>9.5820000000000007</v>
      </c>
      <c r="Q4595" s="234">
        <v>122456</v>
      </c>
      <c r="R4595" s="233">
        <v>4.66</v>
      </c>
      <c r="S4595" s="234">
        <v>239738</v>
      </c>
      <c r="T4595" s="233">
        <v>0</v>
      </c>
      <c r="U4595" s="235">
        <f t="shared" si="497"/>
        <v>10644.86</v>
      </c>
      <c r="V4595" s="227">
        <f t="shared" si="498"/>
        <v>8337.33</v>
      </c>
      <c r="W4595" s="227">
        <f t="shared" si="499"/>
        <v>8150.0266666666666</v>
      </c>
      <c r="X4595" s="227">
        <f t="shared" si="502"/>
        <v>8075.5</v>
      </c>
      <c r="Y4595" s="227">
        <f t="shared" si="500"/>
        <v>6994.8600000000006</v>
      </c>
      <c r="Z4595" s="227">
        <f t="shared" si="501"/>
        <v>6803.3555555555558</v>
      </c>
      <c r="AA4595" s="227">
        <f t="shared" si="503"/>
        <v>6659.3888888888887</v>
      </c>
    </row>
    <row r="4596" spans="2:27" ht="13.5" hidden="1">
      <c r="B4596" s="232" t="s">
        <v>1110</v>
      </c>
      <c r="C4596" s="232" t="s">
        <v>1070</v>
      </c>
      <c r="D4596" s="232" t="s">
        <v>970</v>
      </c>
      <c r="E4596" s="232" t="s">
        <v>988</v>
      </c>
      <c r="F4596" s="232">
        <v>4</v>
      </c>
      <c r="G4596" s="232" t="s">
        <v>1312</v>
      </c>
      <c r="H4596" s="233">
        <v>0.60799999999999998</v>
      </c>
      <c r="I4596" s="233">
        <v>0</v>
      </c>
      <c r="J4596" s="233">
        <v>0.47599999999999998</v>
      </c>
      <c r="K4596" s="234">
        <v>2038</v>
      </c>
      <c r="L4596" s="233">
        <v>0.23300000000000001</v>
      </c>
      <c r="M4596" s="234">
        <v>4038</v>
      </c>
      <c r="N4596" s="233">
        <v>0</v>
      </c>
      <c r="O4596" s="233">
        <v>0</v>
      </c>
      <c r="P4596" s="233">
        <v>0.39900000000000002</v>
      </c>
      <c r="Q4596" s="234">
        <v>5102</v>
      </c>
      <c r="R4596" s="233">
        <v>0.19400000000000001</v>
      </c>
      <c r="S4596" s="234">
        <v>9989</v>
      </c>
      <c r="T4596" s="233">
        <v>0</v>
      </c>
      <c r="U4596" s="235">
        <f t="shared" si="497"/>
        <v>443.84</v>
      </c>
      <c r="V4596" s="227">
        <f t="shared" si="498"/>
        <v>347.47999999999996</v>
      </c>
      <c r="W4596" s="227">
        <f t="shared" si="499"/>
        <v>339.92333333333335</v>
      </c>
      <c r="X4596" s="227">
        <f t="shared" si="502"/>
        <v>336.5</v>
      </c>
      <c r="Y4596" s="227">
        <f t="shared" si="500"/>
        <v>291.27000000000004</v>
      </c>
      <c r="Z4596" s="227">
        <f t="shared" si="501"/>
        <v>283.34222222222223</v>
      </c>
      <c r="AA4596" s="227">
        <f t="shared" si="503"/>
        <v>277.47222222222223</v>
      </c>
    </row>
    <row r="4597" spans="2:27" ht="13.5" hidden="1">
      <c r="B4597" s="232" t="s">
        <v>1110</v>
      </c>
      <c r="C4597" s="232" t="s">
        <v>1407</v>
      </c>
      <c r="D4597" s="232" t="s">
        <v>970</v>
      </c>
      <c r="E4597" s="232" t="s">
        <v>988</v>
      </c>
      <c r="F4597" s="232">
        <v>48</v>
      </c>
      <c r="G4597" s="232" t="s">
        <v>1356</v>
      </c>
      <c r="H4597" s="233">
        <v>6.6672000000000002</v>
      </c>
      <c r="I4597" s="233">
        <v>0</v>
      </c>
      <c r="J4597" s="233">
        <v>5.42706</v>
      </c>
      <c r="K4597" s="234">
        <v>23268</v>
      </c>
      <c r="L4597" s="233">
        <v>2.6562000000000001</v>
      </c>
      <c r="M4597" s="234">
        <v>46135</v>
      </c>
      <c r="N4597" s="233">
        <v>0</v>
      </c>
      <c r="O4597" s="233">
        <v>0</v>
      </c>
      <c r="P4597" s="233">
        <v>4.6793800000000001</v>
      </c>
      <c r="Q4597" s="234">
        <v>59871</v>
      </c>
      <c r="R4597" s="233">
        <v>2.2782</v>
      </c>
      <c r="S4597" s="234">
        <v>117318</v>
      </c>
      <c r="T4597" s="233">
        <v>0</v>
      </c>
      <c r="U4597" s="235">
        <f t="shared" si="497"/>
        <v>4867.0560000000005</v>
      </c>
      <c r="V4597" s="227">
        <f t="shared" si="498"/>
        <v>3961.7538</v>
      </c>
      <c r="W4597" s="227">
        <f t="shared" si="499"/>
        <v>3878.0259999999998</v>
      </c>
      <c r="X4597" s="227">
        <f t="shared" si="502"/>
        <v>3844.5833333333335</v>
      </c>
      <c r="Y4597" s="227">
        <f t="shared" si="500"/>
        <v>3415.9474</v>
      </c>
      <c r="Z4597" s="227">
        <f t="shared" si="501"/>
        <v>3326.1693333333333</v>
      </c>
      <c r="AA4597" s="227">
        <f t="shared" si="503"/>
        <v>3258.8333333333335</v>
      </c>
    </row>
    <row r="4598" spans="2:27" ht="13.5" hidden="1">
      <c r="B4598" s="232" t="s">
        <v>1110</v>
      </c>
      <c r="C4598" s="232" t="s">
        <v>1408</v>
      </c>
      <c r="D4598" s="232" t="s">
        <v>970</v>
      </c>
      <c r="E4598" s="232" t="s">
        <v>988</v>
      </c>
      <c r="F4598" s="232">
        <v>64</v>
      </c>
      <c r="G4598" s="232" t="s">
        <v>1364</v>
      </c>
      <c r="H4598" s="233">
        <v>8.8895999999999997</v>
      </c>
      <c r="I4598" s="233">
        <v>0</v>
      </c>
      <c r="J4598" s="233">
        <v>7.2360800000000003</v>
      </c>
      <c r="K4598" s="234">
        <v>31024</v>
      </c>
      <c r="L4598" s="233">
        <v>3.5415999999999999</v>
      </c>
      <c r="M4598" s="234">
        <v>61513</v>
      </c>
      <c r="N4598" s="233">
        <v>0</v>
      </c>
      <c r="O4598" s="233">
        <v>0</v>
      </c>
      <c r="P4598" s="233">
        <v>6.2391699999999997</v>
      </c>
      <c r="Q4598" s="234">
        <v>79828</v>
      </c>
      <c r="R4598" s="233">
        <v>3.0375999999999999</v>
      </c>
      <c r="S4598" s="234">
        <v>156424</v>
      </c>
      <c r="T4598" s="233">
        <v>0</v>
      </c>
      <c r="U4598" s="235">
        <f t="shared" si="497"/>
        <v>6489.4079999999994</v>
      </c>
      <c r="V4598" s="227">
        <f t="shared" si="498"/>
        <v>5282.3384000000005</v>
      </c>
      <c r="W4598" s="227">
        <f t="shared" si="499"/>
        <v>5170.7013333333334</v>
      </c>
      <c r="X4598" s="227">
        <f t="shared" si="502"/>
        <v>5126.083333333333</v>
      </c>
      <c r="Y4598" s="227">
        <f t="shared" si="500"/>
        <v>4554.5940999999993</v>
      </c>
      <c r="Z4598" s="227">
        <f t="shared" si="501"/>
        <v>4434.8924444444438</v>
      </c>
      <c r="AA4598" s="227">
        <f t="shared" si="503"/>
        <v>4345.1111111111113</v>
      </c>
    </row>
    <row r="4599" spans="2:27" ht="13.5" hidden="1">
      <c r="B4599" s="232" t="s">
        <v>1110</v>
      </c>
      <c r="C4599" s="232" t="s">
        <v>1409</v>
      </c>
      <c r="D4599" s="232" t="s">
        <v>970</v>
      </c>
      <c r="E4599" s="232" t="s">
        <v>988</v>
      </c>
      <c r="F4599" s="232">
        <v>96</v>
      </c>
      <c r="G4599" s="232" t="s">
        <v>1365</v>
      </c>
      <c r="H4599" s="233">
        <v>13.3344</v>
      </c>
      <c r="I4599" s="233">
        <v>0</v>
      </c>
      <c r="J4599" s="233">
        <v>10.85412</v>
      </c>
      <c r="K4599" s="234">
        <v>46537</v>
      </c>
      <c r="L4599" s="233">
        <v>5.3124000000000002</v>
      </c>
      <c r="M4599" s="234">
        <v>92270</v>
      </c>
      <c r="N4599" s="233">
        <v>0</v>
      </c>
      <c r="O4599" s="233">
        <v>0</v>
      </c>
      <c r="P4599" s="233">
        <v>9.3587500000000006</v>
      </c>
      <c r="Q4599" s="234">
        <v>119742</v>
      </c>
      <c r="R4599" s="233">
        <v>4.5564</v>
      </c>
      <c r="S4599" s="234">
        <v>234637</v>
      </c>
      <c r="T4599" s="233">
        <v>0</v>
      </c>
      <c r="U4599" s="235">
        <f t="shared" si="497"/>
        <v>9734.112000000001</v>
      </c>
      <c r="V4599" s="227">
        <f t="shared" si="498"/>
        <v>7923.5075999999999</v>
      </c>
      <c r="W4599" s="227">
        <f t="shared" si="499"/>
        <v>7756.1353333333336</v>
      </c>
      <c r="X4599" s="227">
        <f t="shared" si="502"/>
        <v>7689.166666666667</v>
      </c>
      <c r="Y4599" s="227">
        <f t="shared" si="500"/>
        <v>6831.8875000000007</v>
      </c>
      <c r="Z4599" s="227">
        <f t="shared" si="501"/>
        <v>6652.3386666666665</v>
      </c>
      <c r="AA4599" s="227">
        <f t="shared" si="503"/>
        <v>6517.6944444444443</v>
      </c>
    </row>
    <row r="4600" spans="2:27" ht="13.5" hidden="1">
      <c r="B4600" s="232" t="s">
        <v>1110</v>
      </c>
      <c r="C4600" s="232" t="s">
        <v>1410</v>
      </c>
      <c r="D4600" s="232" t="s">
        <v>970</v>
      </c>
      <c r="E4600" s="232" t="s">
        <v>988</v>
      </c>
      <c r="F4600" s="232">
        <v>8</v>
      </c>
      <c r="G4600" s="232" t="s">
        <v>1317</v>
      </c>
      <c r="H4600" s="233">
        <v>1.1112</v>
      </c>
      <c r="I4600" s="233">
        <v>0</v>
      </c>
      <c r="J4600" s="233">
        <v>0.90451000000000004</v>
      </c>
      <c r="K4600" s="234">
        <v>3878</v>
      </c>
      <c r="L4600" s="233">
        <v>0.44269999999999998</v>
      </c>
      <c r="M4600" s="234">
        <v>7689</v>
      </c>
      <c r="N4600" s="233">
        <v>0</v>
      </c>
      <c r="O4600" s="233">
        <v>0</v>
      </c>
      <c r="P4600" s="233">
        <v>0.77990000000000004</v>
      </c>
      <c r="Q4600" s="234">
        <v>9979</v>
      </c>
      <c r="R4600" s="233">
        <v>0.37969999999999998</v>
      </c>
      <c r="S4600" s="234">
        <v>19553</v>
      </c>
      <c r="T4600" s="233">
        <v>0</v>
      </c>
      <c r="U4600" s="235">
        <f t="shared" si="497"/>
        <v>811.17599999999993</v>
      </c>
      <c r="V4600" s="227">
        <f t="shared" si="498"/>
        <v>660.29230000000007</v>
      </c>
      <c r="W4600" s="227">
        <f t="shared" si="499"/>
        <v>646.33766666666668</v>
      </c>
      <c r="X4600" s="227">
        <f t="shared" si="502"/>
        <v>640.75</v>
      </c>
      <c r="Y4600" s="227">
        <f t="shared" si="500"/>
        <v>569.327</v>
      </c>
      <c r="Z4600" s="227">
        <f t="shared" si="501"/>
        <v>554.37544444444438</v>
      </c>
      <c r="AA4600" s="227">
        <f t="shared" si="503"/>
        <v>543.13888888888891</v>
      </c>
    </row>
    <row r="4601" spans="2:27" ht="13.5" hidden="1">
      <c r="B4601" s="232" t="s">
        <v>1110</v>
      </c>
      <c r="C4601" s="232" t="s">
        <v>1411</v>
      </c>
      <c r="D4601" s="232" t="s">
        <v>970</v>
      </c>
      <c r="E4601" s="232" t="s">
        <v>988</v>
      </c>
      <c r="F4601" s="232">
        <v>128</v>
      </c>
      <c r="G4601" s="232" t="s">
        <v>1369</v>
      </c>
      <c r="H4601" s="233">
        <v>17.779199999999999</v>
      </c>
      <c r="I4601" s="233">
        <v>0</v>
      </c>
      <c r="J4601" s="233">
        <v>14.472160000000001</v>
      </c>
      <c r="K4601" s="234">
        <v>62049</v>
      </c>
      <c r="L4601" s="233">
        <v>7.0831999999999997</v>
      </c>
      <c r="M4601" s="234">
        <v>123026</v>
      </c>
      <c r="N4601" s="233">
        <v>0</v>
      </c>
      <c r="O4601" s="233">
        <v>0</v>
      </c>
      <c r="P4601" s="233">
        <v>12.478339999999999</v>
      </c>
      <c r="Q4601" s="234">
        <v>159656</v>
      </c>
      <c r="R4601" s="233">
        <v>6.0751999999999997</v>
      </c>
      <c r="S4601" s="234">
        <v>312849</v>
      </c>
      <c r="T4601" s="233">
        <v>0</v>
      </c>
      <c r="U4601" s="235">
        <f t="shared" si="497"/>
        <v>12978.815999999999</v>
      </c>
      <c r="V4601" s="227">
        <f t="shared" si="498"/>
        <v>10564.676800000001</v>
      </c>
      <c r="W4601" s="227">
        <f t="shared" si="499"/>
        <v>10341.486000000001</v>
      </c>
      <c r="X4601" s="227">
        <f t="shared" si="502"/>
        <v>10252.166666666666</v>
      </c>
      <c r="Y4601" s="227">
        <f t="shared" si="500"/>
        <v>9109.1881999999987</v>
      </c>
      <c r="Z4601" s="227">
        <f t="shared" si="501"/>
        <v>8869.7848888888875</v>
      </c>
      <c r="AA4601" s="227">
        <f t="shared" si="503"/>
        <v>8690.25</v>
      </c>
    </row>
    <row r="4602" spans="2:27" ht="13.5" hidden="1">
      <c r="B4602" s="232" t="s">
        <v>1110</v>
      </c>
      <c r="C4602" s="232" t="s">
        <v>1412</v>
      </c>
      <c r="D4602" s="232" t="s">
        <v>970</v>
      </c>
      <c r="E4602" s="232" t="s">
        <v>988</v>
      </c>
      <c r="F4602" s="232">
        <v>16</v>
      </c>
      <c r="G4602" s="232" t="s">
        <v>1316</v>
      </c>
      <c r="H4602" s="233">
        <v>2.2223999999999999</v>
      </c>
      <c r="I4602" s="233">
        <v>0</v>
      </c>
      <c r="J4602" s="233">
        <v>1.8090200000000001</v>
      </c>
      <c r="K4602" s="234">
        <v>7756</v>
      </c>
      <c r="L4602" s="233">
        <v>0.88539999999999996</v>
      </c>
      <c r="M4602" s="234">
        <v>15378</v>
      </c>
      <c r="N4602" s="233">
        <v>0</v>
      </c>
      <c r="O4602" s="233">
        <v>0</v>
      </c>
      <c r="P4602" s="233">
        <v>1.55979</v>
      </c>
      <c r="Q4602" s="234">
        <v>19957</v>
      </c>
      <c r="R4602" s="233">
        <v>0.75939999999999996</v>
      </c>
      <c r="S4602" s="234">
        <v>39106</v>
      </c>
      <c r="T4602" s="233">
        <v>0</v>
      </c>
      <c r="U4602" s="235">
        <f t="shared" si="497"/>
        <v>1622.3519999999999</v>
      </c>
      <c r="V4602" s="227">
        <f t="shared" si="498"/>
        <v>1320.5846000000001</v>
      </c>
      <c r="W4602" s="227">
        <f t="shared" si="499"/>
        <v>1292.6753333333334</v>
      </c>
      <c r="X4602" s="227">
        <f t="shared" si="502"/>
        <v>1281.5</v>
      </c>
      <c r="Y4602" s="227">
        <f t="shared" si="500"/>
        <v>1138.6467</v>
      </c>
      <c r="Z4602" s="227">
        <f t="shared" si="501"/>
        <v>1108.7231111111109</v>
      </c>
      <c r="AA4602" s="227">
        <f t="shared" si="503"/>
        <v>1086.2777777777778</v>
      </c>
    </row>
    <row r="4603" spans="2:27" ht="13.5" hidden="1">
      <c r="B4603" s="232" t="s">
        <v>1110</v>
      </c>
      <c r="C4603" s="232" t="s">
        <v>1413</v>
      </c>
      <c r="D4603" s="232" t="s">
        <v>970</v>
      </c>
      <c r="E4603" s="232" t="s">
        <v>988</v>
      </c>
      <c r="F4603" s="232">
        <v>32</v>
      </c>
      <c r="G4603" s="232" t="s">
        <v>1345</v>
      </c>
      <c r="H4603" s="233">
        <v>4.4447999999999999</v>
      </c>
      <c r="I4603" s="233">
        <v>0</v>
      </c>
      <c r="J4603" s="233">
        <v>3.6180400000000001</v>
      </c>
      <c r="K4603" s="234">
        <v>15512</v>
      </c>
      <c r="L4603" s="233">
        <v>1.7707999999999999</v>
      </c>
      <c r="M4603" s="234">
        <v>30757</v>
      </c>
      <c r="N4603" s="233">
        <v>0</v>
      </c>
      <c r="O4603" s="233">
        <v>0</v>
      </c>
      <c r="P4603" s="233">
        <v>3.11958</v>
      </c>
      <c r="Q4603" s="234">
        <v>39914</v>
      </c>
      <c r="R4603" s="233">
        <v>1.5187999999999999</v>
      </c>
      <c r="S4603" s="234">
        <v>78212</v>
      </c>
      <c r="T4603" s="233">
        <v>0</v>
      </c>
      <c r="U4603" s="235">
        <f t="shared" si="497"/>
        <v>3244.7039999999997</v>
      </c>
      <c r="V4603" s="227">
        <f t="shared" si="498"/>
        <v>2641.1692000000003</v>
      </c>
      <c r="W4603" s="227">
        <f t="shared" si="499"/>
        <v>2585.3506666666667</v>
      </c>
      <c r="X4603" s="227">
        <f t="shared" si="502"/>
        <v>2563.0833333333335</v>
      </c>
      <c r="Y4603" s="227">
        <f t="shared" si="500"/>
        <v>2277.2934</v>
      </c>
      <c r="Z4603" s="227">
        <f t="shared" si="501"/>
        <v>2217.4462222222219</v>
      </c>
      <c r="AA4603" s="227">
        <f t="shared" si="503"/>
        <v>2172.5555555555557</v>
      </c>
    </row>
    <row r="4604" spans="2:27" ht="13.5" hidden="1">
      <c r="B4604" s="232" t="s">
        <v>1110</v>
      </c>
      <c r="C4604" s="232" t="s">
        <v>1414</v>
      </c>
      <c r="D4604" s="232" t="s">
        <v>970</v>
      </c>
      <c r="E4604" s="232" t="s">
        <v>988</v>
      </c>
      <c r="F4604" s="232">
        <v>2</v>
      </c>
      <c r="G4604" s="232" t="s">
        <v>1311</v>
      </c>
      <c r="H4604" s="233">
        <v>0.31159999999999999</v>
      </c>
      <c r="I4604" s="233">
        <v>0</v>
      </c>
      <c r="J4604" s="233">
        <v>0.25992999999999999</v>
      </c>
      <c r="K4604" s="234">
        <v>1118</v>
      </c>
      <c r="L4604" s="233">
        <v>0.12758</v>
      </c>
      <c r="M4604" s="234">
        <v>2218</v>
      </c>
      <c r="N4604" s="233">
        <v>0</v>
      </c>
      <c r="O4604" s="233">
        <v>0</v>
      </c>
      <c r="P4604" s="233">
        <v>0.22877</v>
      </c>
      <c r="Q4604" s="234">
        <v>2939</v>
      </c>
      <c r="R4604" s="233">
        <v>0.11182</v>
      </c>
      <c r="S4604" s="234">
        <v>5777</v>
      </c>
      <c r="T4604" s="233">
        <v>0</v>
      </c>
      <c r="U4604" s="235">
        <f t="shared" si="497"/>
        <v>227.46799999999999</v>
      </c>
      <c r="V4604" s="227">
        <f t="shared" si="498"/>
        <v>189.74889999999999</v>
      </c>
      <c r="W4604" s="227">
        <f t="shared" si="499"/>
        <v>186.30006666666668</v>
      </c>
      <c r="X4604" s="227">
        <f t="shared" si="502"/>
        <v>184.83333333333334</v>
      </c>
      <c r="Y4604" s="227">
        <f t="shared" si="500"/>
        <v>167.00210000000001</v>
      </c>
      <c r="Z4604" s="227">
        <f t="shared" si="501"/>
        <v>163.26748888888889</v>
      </c>
      <c r="AA4604" s="227">
        <f t="shared" si="503"/>
        <v>160.47222222222223</v>
      </c>
    </row>
    <row r="4605" spans="2:27" ht="13.5" hidden="1">
      <c r="B4605" s="232" t="s">
        <v>1110</v>
      </c>
      <c r="C4605" s="232" t="s">
        <v>1415</v>
      </c>
      <c r="D4605" s="232" t="s">
        <v>970</v>
      </c>
      <c r="E4605" s="232" t="s">
        <v>988</v>
      </c>
      <c r="F4605" s="232">
        <v>128</v>
      </c>
      <c r="G4605" s="232" t="s">
        <v>1369</v>
      </c>
      <c r="H4605" s="233">
        <v>17.779199999999999</v>
      </c>
      <c r="I4605" s="233">
        <v>0</v>
      </c>
      <c r="J4605" s="233">
        <v>14.472160000000001</v>
      </c>
      <c r="K4605" s="234">
        <v>62049</v>
      </c>
      <c r="L4605" s="233">
        <v>7.0831999999999997</v>
      </c>
      <c r="M4605" s="234">
        <v>123026</v>
      </c>
      <c r="N4605" s="233">
        <v>0</v>
      </c>
      <c r="O4605" s="233">
        <v>0</v>
      </c>
      <c r="P4605" s="233">
        <v>12.478339999999999</v>
      </c>
      <c r="Q4605" s="234">
        <v>159656</v>
      </c>
      <c r="R4605" s="233">
        <v>6.0751999999999997</v>
      </c>
      <c r="S4605" s="234">
        <v>312849</v>
      </c>
      <c r="T4605" s="233">
        <v>0</v>
      </c>
      <c r="U4605" s="235">
        <f t="shared" si="497"/>
        <v>12978.815999999999</v>
      </c>
      <c r="V4605" s="227">
        <f t="shared" si="498"/>
        <v>10564.676800000001</v>
      </c>
      <c r="W4605" s="227">
        <f t="shared" si="499"/>
        <v>10341.486000000001</v>
      </c>
      <c r="X4605" s="227">
        <f t="shared" si="502"/>
        <v>10252.166666666666</v>
      </c>
      <c r="Y4605" s="227">
        <f t="shared" si="500"/>
        <v>9109.1881999999987</v>
      </c>
      <c r="Z4605" s="227">
        <f t="shared" si="501"/>
        <v>8869.7848888888875</v>
      </c>
      <c r="AA4605" s="227">
        <f t="shared" si="503"/>
        <v>8690.25</v>
      </c>
    </row>
    <row r="4606" spans="2:27" ht="13.5" hidden="1">
      <c r="B4606" s="232" t="s">
        <v>1110</v>
      </c>
      <c r="C4606" s="232" t="s">
        <v>1416</v>
      </c>
      <c r="D4606" s="232" t="s">
        <v>970</v>
      </c>
      <c r="E4606" s="232" t="s">
        <v>988</v>
      </c>
      <c r="F4606" s="232">
        <v>4</v>
      </c>
      <c r="G4606" s="232" t="s">
        <v>1312</v>
      </c>
      <c r="H4606" s="233">
        <v>0.55559999999999998</v>
      </c>
      <c r="I4606" s="233">
        <v>0</v>
      </c>
      <c r="J4606" s="233">
        <v>0.45226</v>
      </c>
      <c r="K4606" s="234">
        <v>1939</v>
      </c>
      <c r="L4606" s="233">
        <v>0.22134999999999999</v>
      </c>
      <c r="M4606" s="234">
        <v>3845</v>
      </c>
      <c r="N4606" s="233">
        <v>0</v>
      </c>
      <c r="O4606" s="233">
        <v>0</v>
      </c>
      <c r="P4606" s="233">
        <v>0.38995000000000002</v>
      </c>
      <c r="Q4606" s="234">
        <v>4989</v>
      </c>
      <c r="R4606" s="233">
        <v>0.18984999999999999</v>
      </c>
      <c r="S4606" s="234">
        <v>9777</v>
      </c>
      <c r="T4606" s="233">
        <v>0</v>
      </c>
      <c r="U4606" s="235">
        <f t="shared" si="497"/>
        <v>405.58799999999997</v>
      </c>
      <c r="V4606" s="227">
        <f t="shared" si="498"/>
        <v>330.14979999999997</v>
      </c>
      <c r="W4606" s="227">
        <f t="shared" si="499"/>
        <v>323.16883333333334</v>
      </c>
      <c r="X4606" s="227">
        <f t="shared" si="502"/>
        <v>320.41666666666669</v>
      </c>
      <c r="Y4606" s="227">
        <f t="shared" si="500"/>
        <v>284.6635</v>
      </c>
      <c r="Z4606" s="227">
        <f t="shared" si="501"/>
        <v>277.17383333333333</v>
      </c>
      <c r="AA4606" s="227">
        <f t="shared" si="503"/>
        <v>271.58333333333331</v>
      </c>
    </row>
    <row r="4607" spans="2:27" ht="13.5" hidden="1">
      <c r="B4607" s="232" t="s">
        <v>1110</v>
      </c>
      <c r="C4607" s="232" t="s">
        <v>884</v>
      </c>
      <c r="D4607" s="232" t="s">
        <v>970</v>
      </c>
      <c r="E4607" s="232" t="s">
        <v>988</v>
      </c>
      <c r="F4607" s="232">
        <v>8</v>
      </c>
      <c r="G4607" s="232" t="s">
        <v>1312</v>
      </c>
      <c r="H4607" s="233">
        <v>0.66379999999999995</v>
      </c>
      <c r="I4607" s="233">
        <v>0</v>
      </c>
      <c r="J4607" s="233">
        <v>0.47839999999999999</v>
      </c>
      <c r="K4607" s="234">
        <v>2038</v>
      </c>
      <c r="L4607" s="233">
        <v>0.2326</v>
      </c>
      <c r="M4607" s="234">
        <v>4030</v>
      </c>
      <c r="N4607" s="233">
        <v>0</v>
      </c>
      <c r="O4607" s="233">
        <v>0</v>
      </c>
      <c r="P4607" s="233">
        <v>0.40529999999999999</v>
      </c>
      <c r="Q4607" s="234">
        <v>5129</v>
      </c>
      <c r="R4607" s="233">
        <v>0.19520000000000001</v>
      </c>
      <c r="S4607" s="234">
        <v>9962</v>
      </c>
      <c r="T4607" s="233">
        <v>0</v>
      </c>
      <c r="U4607" s="235">
        <f t="shared" si="497"/>
        <v>484.57399999999996</v>
      </c>
      <c r="V4607" s="227">
        <f t="shared" si="498"/>
        <v>349.23199999999997</v>
      </c>
      <c r="W4607" s="227">
        <f t="shared" si="499"/>
        <v>339.63133333333337</v>
      </c>
      <c r="X4607" s="227">
        <f t="shared" si="502"/>
        <v>335.83333333333331</v>
      </c>
      <c r="Y4607" s="227">
        <f t="shared" si="500"/>
        <v>295.86899999999997</v>
      </c>
      <c r="Z4607" s="227">
        <f t="shared" si="501"/>
        <v>284.96822222222227</v>
      </c>
      <c r="AA4607" s="227">
        <f t="shared" si="503"/>
        <v>276.72222222222223</v>
      </c>
    </row>
    <row r="4608" spans="2:27" ht="13.5" hidden="1">
      <c r="B4608" s="232" t="s">
        <v>1110</v>
      </c>
      <c r="C4608" s="232" t="s">
        <v>885</v>
      </c>
      <c r="D4608" s="232" t="s">
        <v>970</v>
      </c>
      <c r="E4608" s="232" t="s">
        <v>988</v>
      </c>
      <c r="F4608" s="232">
        <v>2</v>
      </c>
      <c r="G4608" s="232" t="s">
        <v>1315</v>
      </c>
      <c r="H4608" s="233">
        <v>0.2142</v>
      </c>
      <c r="I4608" s="233">
        <v>0</v>
      </c>
      <c r="J4608" s="233">
        <v>0.1678</v>
      </c>
      <c r="K4608" s="234">
        <v>721</v>
      </c>
      <c r="L4608" s="233">
        <v>8.2299999999999998E-2</v>
      </c>
      <c r="M4608" s="234">
        <v>1430</v>
      </c>
      <c r="N4608" s="233">
        <v>0</v>
      </c>
      <c r="O4608" s="233">
        <v>0</v>
      </c>
      <c r="P4608" s="233">
        <v>0.14960000000000001</v>
      </c>
      <c r="Q4608" s="234">
        <v>1916</v>
      </c>
      <c r="R4608" s="233">
        <v>7.2900000000000006E-2</v>
      </c>
      <c r="S4608" s="234">
        <v>3759</v>
      </c>
      <c r="T4608" s="233">
        <v>0</v>
      </c>
      <c r="U4608" s="235">
        <f t="shared" si="497"/>
        <v>156.36600000000001</v>
      </c>
      <c r="V4608" s="227">
        <f t="shared" si="498"/>
        <v>122.494</v>
      </c>
      <c r="W4608" s="227">
        <f t="shared" si="499"/>
        <v>120.16233333333334</v>
      </c>
      <c r="X4608" s="227">
        <f t="shared" si="502"/>
        <v>119.16666666666667</v>
      </c>
      <c r="Y4608" s="227">
        <f t="shared" si="500"/>
        <v>109.20800000000001</v>
      </c>
      <c r="Z4608" s="227">
        <f t="shared" si="501"/>
        <v>106.43922222222223</v>
      </c>
      <c r="AA4608" s="227">
        <f t="shared" si="503"/>
        <v>104.41666666666667</v>
      </c>
    </row>
    <row r="4609" spans="2:27" ht="13.5" hidden="1">
      <c r="B4609" s="232" t="s">
        <v>1110</v>
      </c>
      <c r="C4609" s="232" t="s">
        <v>886</v>
      </c>
      <c r="D4609" s="232" t="s">
        <v>970</v>
      </c>
      <c r="E4609" s="232" t="s">
        <v>988</v>
      </c>
      <c r="F4609" s="232">
        <v>2</v>
      </c>
      <c r="G4609" s="232" t="s">
        <v>1314</v>
      </c>
      <c r="H4609" s="233">
        <v>0.14699999999999999</v>
      </c>
      <c r="I4609" s="233">
        <v>0</v>
      </c>
      <c r="J4609" s="233">
        <v>0.12379999999999999</v>
      </c>
      <c r="K4609" s="234">
        <v>535</v>
      </c>
      <c r="L4609" s="233">
        <v>6.1100000000000002E-2</v>
      </c>
      <c r="M4609" s="234">
        <v>1065</v>
      </c>
      <c r="N4609" s="233">
        <v>0</v>
      </c>
      <c r="O4609" s="233">
        <v>0</v>
      </c>
      <c r="P4609" s="233">
        <v>0.1147</v>
      </c>
      <c r="Q4609" s="234">
        <v>1482</v>
      </c>
      <c r="R4609" s="233">
        <v>5.6399999999999999E-2</v>
      </c>
      <c r="S4609" s="234">
        <v>2928</v>
      </c>
      <c r="T4609" s="233">
        <v>0</v>
      </c>
      <c r="U4609" s="235">
        <f t="shared" si="497"/>
        <v>107.30999999999999</v>
      </c>
      <c r="V4609" s="227">
        <f t="shared" si="498"/>
        <v>90.373999999999995</v>
      </c>
      <c r="W4609" s="227">
        <f t="shared" si="499"/>
        <v>89.186333333333337</v>
      </c>
      <c r="X4609" s="227">
        <f t="shared" si="502"/>
        <v>88.75</v>
      </c>
      <c r="Y4609" s="227">
        <f t="shared" si="500"/>
        <v>83.730999999999995</v>
      </c>
      <c r="Z4609" s="227">
        <f t="shared" si="501"/>
        <v>82.338666666666654</v>
      </c>
      <c r="AA4609" s="227">
        <f t="shared" si="503"/>
        <v>81.333333333333329</v>
      </c>
    </row>
    <row r="4610" spans="2:27" ht="13.5" hidden="1">
      <c r="B4610" s="232" t="s">
        <v>1110</v>
      </c>
      <c r="C4610" s="232" t="s">
        <v>887</v>
      </c>
      <c r="D4610" s="232" t="s">
        <v>970</v>
      </c>
      <c r="E4610" s="232" t="s">
        <v>988</v>
      </c>
      <c r="F4610" s="232">
        <v>1</v>
      </c>
      <c r="G4610" s="232" t="s">
        <v>1417</v>
      </c>
      <c r="H4610" s="233">
        <v>7.4999999999999997E-2</v>
      </c>
      <c r="I4610" s="233">
        <v>0</v>
      </c>
      <c r="J4610" s="233">
        <v>7.1999999999999995E-2</v>
      </c>
      <c r="K4610" s="234">
        <v>304</v>
      </c>
      <c r="L4610" s="233">
        <v>3.5000000000000003E-2</v>
      </c>
      <c r="M4610" s="234">
        <v>608</v>
      </c>
      <c r="N4610" s="233">
        <v>0</v>
      </c>
      <c r="O4610" s="233">
        <v>0</v>
      </c>
      <c r="P4610" s="233">
        <v>6.5000000000000002E-2</v>
      </c>
      <c r="Q4610" s="234">
        <v>841</v>
      </c>
      <c r="R4610" s="233">
        <v>3.3000000000000002E-2</v>
      </c>
      <c r="S4610" s="234">
        <v>1692</v>
      </c>
      <c r="T4610" s="233">
        <v>0</v>
      </c>
      <c r="U4610" s="235">
        <f t="shared" si="497"/>
        <v>54.75</v>
      </c>
      <c r="V4610" s="227">
        <f t="shared" si="498"/>
        <v>52.559999999999995</v>
      </c>
      <c r="W4610" s="227">
        <f t="shared" si="499"/>
        <v>50.883333333333333</v>
      </c>
      <c r="X4610" s="227">
        <f t="shared" si="502"/>
        <v>50.666666666666664</v>
      </c>
      <c r="Y4610" s="227">
        <f t="shared" si="500"/>
        <v>47.45</v>
      </c>
      <c r="Z4610" s="227">
        <f t="shared" si="501"/>
        <v>47.451111111111111</v>
      </c>
      <c r="AA4610" s="227">
        <f t="shared" si="503"/>
        <v>47</v>
      </c>
    </row>
    <row r="4611" spans="2:27" ht="13.5" hidden="1">
      <c r="B4611" s="232" t="s">
        <v>1110</v>
      </c>
      <c r="C4611" s="232" t="s">
        <v>889</v>
      </c>
      <c r="D4611" s="232" t="s">
        <v>970</v>
      </c>
      <c r="E4611" s="232" t="s">
        <v>988</v>
      </c>
      <c r="F4611" s="232">
        <v>1</v>
      </c>
      <c r="G4611" s="232" t="s">
        <v>1322</v>
      </c>
      <c r="H4611" s="233">
        <v>0.109</v>
      </c>
      <c r="I4611" s="233">
        <v>0</v>
      </c>
      <c r="J4611" s="233">
        <v>9.74E-2</v>
      </c>
      <c r="K4611" s="234">
        <v>423</v>
      </c>
      <c r="L4611" s="233">
        <v>4.8300000000000003E-2</v>
      </c>
      <c r="M4611" s="234">
        <v>843</v>
      </c>
      <c r="N4611" s="233">
        <v>0</v>
      </c>
      <c r="O4611" s="233">
        <v>0</v>
      </c>
      <c r="P4611" s="233">
        <v>9.2799999999999994E-2</v>
      </c>
      <c r="Q4611" s="234">
        <v>1208</v>
      </c>
      <c r="R4611" s="233">
        <v>4.5999999999999999E-2</v>
      </c>
      <c r="S4611" s="234">
        <v>2397</v>
      </c>
      <c r="T4611" s="233">
        <v>0</v>
      </c>
      <c r="U4611" s="235">
        <f t="shared" si="497"/>
        <v>79.569999999999993</v>
      </c>
      <c r="V4611" s="227">
        <f t="shared" si="498"/>
        <v>71.102000000000004</v>
      </c>
      <c r="W4611" s="227">
        <f t="shared" si="499"/>
        <v>70.509</v>
      </c>
      <c r="X4611" s="227">
        <f t="shared" si="502"/>
        <v>70.25</v>
      </c>
      <c r="Y4611" s="227">
        <f t="shared" si="500"/>
        <v>67.744</v>
      </c>
      <c r="Z4611" s="227">
        <f t="shared" si="501"/>
        <v>67.135555555555555</v>
      </c>
      <c r="AA4611" s="227">
        <f t="shared" si="503"/>
        <v>66.583333333333329</v>
      </c>
    </row>
    <row r="4612" spans="2:27" ht="13.5" hidden="1">
      <c r="B4612" s="232" t="s">
        <v>1110</v>
      </c>
      <c r="C4612" s="232" t="s">
        <v>890</v>
      </c>
      <c r="D4612" s="232" t="s">
        <v>970</v>
      </c>
      <c r="E4612" s="232" t="s">
        <v>988</v>
      </c>
      <c r="F4612" s="232">
        <v>4</v>
      </c>
      <c r="G4612" s="232" t="s">
        <v>1311</v>
      </c>
      <c r="H4612" s="233">
        <v>0.34279999999999999</v>
      </c>
      <c r="I4612" s="233">
        <v>0</v>
      </c>
      <c r="J4612" s="233">
        <v>0.25009999999999999</v>
      </c>
      <c r="K4612" s="234">
        <v>1067</v>
      </c>
      <c r="L4612" s="233">
        <v>0.12180000000000001</v>
      </c>
      <c r="M4612" s="234">
        <v>2110</v>
      </c>
      <c r="N4612" s="233">
        <v>0</v>
      </c>
      <c r="O4612" s="233">
        <v>0</v>
      </c>
      <c r="P4612" s="233">
        <v>0.21360000000000001</v>
      </c>
      <c r="Q4612" s="234">
        <v>2708</v>
      </c>
      <c r="R4612" s="233">
        <v>0.10299999999999999</v>
      </c>
      <c r="S4612" s="234">
        <v>5268</v>
      </c>
      <c r="T4612" s="233">
        <v>0</v>
      </c>
      <c r="U4612" s="235">
        <f t="shared" ref="U4612:U4675" si="504">H4612*hour_M</f>
        <v>250.244</v>
      </c>
      <c r="V4612" s="227">
        <f t="shared" ref="V4612:V4675" si="505">J4612*hour_M</f>
        <v>182.57299999999998</v>
      </c>
      <c r="W4612" s="227">
        <f t="shared" ref="W4612:W4675" si="506">K4612/12+L4612*hour_M</f>
        <v>177.83066666666667</v>
      </c>
      <c r="X4612" s="227">
        <f t="shared" si="502"/>
        <v>175.83333333333334</v>
      </c>
      <c r="Y4612" s="227">
        <f t="shared" ref="Y4612:Y4675" si="507">P4612*hour_M</f>
        <v>155.928</v>
      </c>
      <c r="Z4612" s="227">
        <f t="shared" ref="Z4612:Z4675" si="508">Q4612/36+R4612*hour_M</f>
        <v>150.41222222222223</v>
      </c>
      <c r="AA4612" s="227">
        <f t="shared" si="503"/>
        <v>146.33333333333334</v>
      </c>
    </row>
    <row r="4613" spans="2:27" ht="13.5" hidden="1">
      <c r="B4613" s="232" t="s">
        <v>1110</v>
      </c>
      <c r="C4613" s="232" t="s">
        <v>891</v>
      </c>
      <c r="D4613" s="232" t="s">
        <v>970</v>
      </c>
      <c r="E4613" s="232" t="s">
        <v>988</v>
      </c>
      <c r="F4613" s="232">
        <v>8</v>
      </c>
      <c r="G4613" s="232" t="s">
        <v>1312</v>
      </c>
      <c r="H4613" s="233">
        <v>0.69840000000000002</v>
      </c>
      <c r="I4613" s="233">
        <v>0</v>
      </c>
      <c r="J4613" s="233">
        <v>0.53380000000000005</v>
      </c>
      <c r="K4613" s="234">
        <v>2285</v>
      </c>
      <c r="L4613" s="233">
        <v>0.26090000000000002</v>
      </c>
      <c r="M4613" s="234">
        <v>4529</v>
      </c>
      <c r="N4613" s="233">
        <v>0</v>
      </c>
      <c r="O4613" s="233">
        <v>0</v>
      </c>
      <c r="P4613" s="233">
        <v>0.46210000000000001</v>
      </c>
      <c r="Q4613" s="234">
        <v>5897</v>
      </c>
      <c r="R4613" s="233">
        <v>0.22439999999999999</v>
      </c>
      <c r="S4613" s="234">
        <v>11532</v>
      </c>
      <c r="T4613" s="233">
        <v>0</v>
      </c>
      <c r="U4613" s="235">
        <f t="shared" si="504"/>
        <v>509.83199999999999</v>
      </c>
      <c r="V4613" s="227">
        <f t="shared" si="505"/>
        <v>389.67400000000004</v>
      </c>
      <c r="W4613" s="227">
        <f t="shared" si="506"/>
        <v>380.87366666666668</v>
      </c>
      <c r="X4613" s="227">
        <f t="shared" ref="X4613:X4676" si="509">M4613/12</f>
        <v>377.41666666666669</v>
      </c>
      <c r="Y4613" s="227">
        <f t="shared" si="507"/>
        <v>337.33300000000003</v>
      </c>
      <c r="Z4613" s="227">
        <f t="shared" si="508"/>
        <v>327.61755555555555</v>
      </c>
      <c r="AA4613" s="227">
        <f t="shared" ref="AA4613:AA4676" si="510">S4613/36</f>
        <v>320.33333333333331</v>
      </c>
    </row>
    <row r="4614" spans="2:27" ht="13.5" hidden="1">
      <c r="B4614" s="232" t="s">
        <v>1110</v>
      </c>
      <c r="C4614" s="232" t="s">
        <v>892</v>
      </c>
      <c r="D4614" s="232" t="s">
        <v>970</v>
      </c>
      <c r="E4614" s="232" t="s">
        <v>988</v>
      </c>
      <c r="F4614" s="232">
        <v>2</v>
      </c>
      <c r="G4614" s="232" t="s">
        <v>1315</v>
      </c>
      <c r="H4614" s="233">
        <v>0.19919999999999999</v>
      </c>
      <c r="I4614" s="233">
        <v>0</v>
      </c>
      <c r="J4614" s="233">
        <v>0.158</v>
      </c>
      <c r="K4614" s="234">
        <v>679</v>
      </c>
      <c r="L4614" s="233">
        <v>7.7499999999999999E-2</v>
      </c>
      <c r="M4614" s="234">
        <v>1348</v>
      </c>
      <c r="N4614" s="233">
        <v>0</v>
      </c>
      <c r="O4614" s="233">
        <v>0</v>
      </c>
      <c r="P4614" s="233">
        <v>0.1401</v>
      </c>
      <c r="Q4614" s="234">
        <v>1798</v>
      </c>
      <c r="R4614" s="233">
        <v>6.8400000000000002E-2</v>
      </c>
      <c r="S4614" s="234">
        <v>3530</v>
      </c>
      <c r="T4614" s="233">
        <v>0</v>
      </c>
      <c r="U4614" s="235">
        <f t="shared" si="504"/>
        <v>145.416</v>
      </c>
      <c r="V4614" s="227">
        <f t="shared" si="505"/>
        <v>115.34</v>
      </c>
      <c r="W4614" s="227">
        <f t="shared" si="506"/>
        <v>113.15833333333333</v>
      </c>
      <c r="X4614" s="227">
        <f t="shared" si="509"/>
        <v>112.33333333333333</v>
      </c>
      <c r="Y4614" s="227">
        <f t="shared" si="507"/>
        <v>102.273</v>
      </c>
      <c r="Z4614" s="227">
        <f t="shared" si="508"/>
        <v>99.876444444444445</v>
      </c>
      <c r="AA4614" s="227">
        <f t="shared" si="510"/>
        <v>98.055555555555557</v>
      </c>
    </row>
    <row r="4615" spans="2:27" ht="13.5" hidden="1">
      <c r="B4615" s="232" t="s">
        <v>1110</v>
      </c>
      <c r="C4615" s="232" t="s">
        <v>297</v>
      </c>
      <c r="D4615" s="232" t="s">
        <v>970</v>
      </c>
      <c r="E4615" s="232" t="s">
        <v>988</v>
      </c>
      <c r="F4615" s="232">
        <v>2</v>
      </c>
      <c r="G4615" s="232" t="s">
        <v>1314</v>
      </c>
      <c r="H4615" s="233">
        <v>0.13800000000000001</v>
      </c>
      <c r="I4615" s="233">
        <v>0</v>
      </c>
      <c r="J4615" s="233">
        <v>0.1174</v>
      </c>
      <c r="K4615" s="234">
        <v>508</v>
      </c>
      <c r="L4615" s="233">
        <v>5.8000000000000003E-2</v>
      </c>
      <c r="M4615" s="234">
        <v>1010</v>
      </c>
      <c r="N4615" s="233">
        <v>0</v>
      </c>
      <c r="O4615" s="233">
        <v>0</v>
      </c>
      <c r="P4615" s="233">
        <v>0.1085</v>
      </c>
      <c r="Q4615" s="234">
        <v>1403</v>
      </c>
      <c r="R4615" s="233">
        <v>5.3400000000000003E-2</v>
      </c>
      <c r="S4615" s="234">
        <v>2774</v>
      </c>
      <c r="T4615" s="233">
        <v>0</v>
      </c>
      <c r="U4615" s="235">
        <f t="shared" si="504"/>
        <v>100.74000000000001</v>
      </c>
      <c r="V4615" s="227">
        <f t="shared" si="505"/>
        <v>85.701999999999998</v>
      </c>
      <c r="W4615" s="227">
        <f t="shared" si="506"/>
        <v>84.673333333333346</v>
      </c>
      <c r="X4615" s="227">
        <f t="shared" si="509"/>
        <v>84.166666666666671</v>
      </c>
      <c r="Y4615" s="227">
        <f t="shared" si="507"/>
        <v>79.204999999999998</v>
      </c>
      <c r="Z4615" s="227">
        <f t="shared" si="508"/>
        <v>77.954222222222228</v>
      </c>
      <c r="AA4615" s="227">
        <f t="shared" si="510"/>
        <v>77.055555555555557</v>
      </c>
    </row>
    <row r="4616" spans="2:27" ht="13.5" hidden="1">
      <c r="B4616" s="232" t="s">
        <v>1110</v>
      </c>
      <c r="C4616" s="232" t="s">
        <v>893</v>
      </c>
      <c r="D4616" s="232" t="s">
        <v>970</v>
      </c>
      <c r="E4616" s="232" t="s">
        <v>988</v>
      </c>
      <c r="F4616" s="232">
        <v>2</v>
      </c>
      <c r="G4616" s="232" t="s">
        <v>1417</v>
      </c>
      <c r="H4616" s="233">
        <v>8.9800000000000005E-2</v>
      </c>
      <c r="I4616" s="233">
        <v>0</v>
      </c>
      <c r="J4616" s="233">
        <v>8.4699999999999998E-2</v>
      </c>
      <c r="K4616" s="234">
        <v>369</v>
      </c>
      <c r="L4616" s="233">
        <v>4.2099999999999999E-2</v>
      </c>
      <c r="M4616" s="234">
        <v>737</v>
      </c>
      <c r="N4616" s="233">
        <v>0</v>
      </c>
      <c r="O4616" s="233">
        <v>0</v>
      </c>
      <c r="P4616" s="233">
        <v>8.2400000000000001E-2</v>
      </c>
      <c r="Q4616" s="234">
        <v>1077</v>
      </c>
      <c r="R4616" s="233">
        <v>4.1000000000000002E-2</v>
      </c>
      <c r="S4616" s="234">
        <v>2147</v>
      </c>
      <c r="T4616" s="233">
        <v>0</v>
      </c>
      <c r="U4616" s="235">
        <f t="shared" si="504"/>
        <v>65.554000000000002</v>
      </c>
      <c r="V4616" s="227">
        <f t="shared" si="505"/>
        <v>61.830999999999996</v>
      </c>
      <c r="W4616" s="227">
        <f t="shared" si="506"/>
        <v>61.483000000000004</v>
      </c>
      <c r="X4616" s="227">
        <f t="shared" si="509"/>
        <v>61.416666666666664</v>
      </c>
      <c r="Y4616" s="227">
        <f t="shared" si="507"/>
        <v>60.152000000000001</v>
      </c>
      <c r="Z4616" s="227">
        <f t="shared" si="508"/>
        <v>59.846666666666664</v>
      </c>
      <c r="AA4616" s="227">
        <f t="shared" si="510"/>
        <v>59.638888888888886</v>
      </c>
    </row>
    <row r="4617" spans="2:27" ht="13.5" hidden="1">
      <c r="B4617" s="232" t="s">
        <v>1110</v>
      </c>
      <c r="C4617" s="232" t="s">
        <v>895</v>
      </c>
      <c r="D4617" s="232" t="s">
        <v>970</v>
      </c>
      <c r="E4617" s="232" t="s">
        <v>988</v>
      </c>
      <c r="F4617" s="232">
        <v>2</v>
      </c>
      <c r="G4617" s="232" t="s">
        <v>1322</v>
      </c>
      <c r="H4617" s="233">
        <v>0.112</v>
      </c>
      <c r="I4617" s="233">
        <v>0</v>
      </c>
      <c r="J4617" s="233">
        <v>0.1017</v>
      </c>
      <c r="K4617" s="234">
        <v>442</v>
      </c>
      <c r="L4617" s="233">
        <v>5.0500000000000003E-2</v>
      </c>
      <c r="M4617" s="234">
        <v>882</v>
      </c>
      <c r="N4617" s="233">
        <v>0</v>
      </c>
      <c r="O4617" s="233">
        <v>0</v>
      </c>
      <c r="P4617" s="233">
        <v>9.7199999999999995E-2</v>
      </c>
      <c r="Q4617" s="234">
        <v>1267</v>
      </c>
      <c r="R4617" s="233">
        <v>4.82E-2</v>
      </c>
      <c r="S4617" s="234">
        <v>2517</v>
      </c>
      <c r="T4617" s="233">
        <v>0</v>
      </c>
      <c r="U4617" s="235">
        <f t="shared" si="504"/>
        <v>81.760000000000005</v>
      </c>
      <c r="V4617" s="227">
        <f t="shared" si="505"/>
        <v>74.241</v>
      </c>
      <c r="W4617" s="227">
        <f t="shared" si="506"/>
        <v>73.698333333333338</v>
      </c>
      <c r="X4617" s="227">
        <f t="shared" si="509"/>
        <v>73.5</v>
      </c>
      <c r="Y4617" s="227">
        <f t="shared" si="507"/>
        <v>70.956000000000003</v>
      </c>
      <c r="Z4617" s="227">
        <f t="shared" si="508"/>
        <v>70.380444444444436</v>
      </c>
      <c r="AA4617" s="227">
        <f t="shared" si="510"/>
        <v>69.916666666666671</v>
      </c>
    </row>
    <row r="4618" spans="2:27" ht="13.5" hidden="1">
      <c r="B4618" s="232" t="s">
        <v>1110</v>
      </c>
      <c r="C4618" s="232" t="s">
        <v>896</v>
      </c>
      <c r="D4618" s="232" t="s">
        <v>970</v>
      </c>
      <c r="E4618" s="232" t="s">
        <v>988</v>
      </c>
      <c r="F4618" s="232">
        <v>4</v>
      </c>
      <c r="G4618" s="232" t="s">
        <v>1311</v>
      </c>
      <c r="H4618" s="233">
        <v>0.34920000000000001</v>
      </c>
      <c r="I4618" s="233">
        <v>0</v>
      </c>
      <c r="J4618" s="233">
        <v>0.26690000000000003</v>
      </c>
      <c r="K4618" s="234">
        <v>1143</v>
      </c>
      <c r="L4618" s="233">
        <v>0.13039999999999999</v>
      </c>
      <c r="M4618" s="234">
        <v>2264</v>
      </c>
      <c r="N4618" s="233">
        <v>0</v>
      </c>
      <c r="O4618" s="233">
        <v>0</v>
      </c>
      <c r="P4618" s="233">
        <v>0.2311</v>
      </c>
      <c r="Q4618" s="234">
        <v>2949</v>
      </c>
      <c r="R4618" s="233">
        <v>0.11219999999999999</v>
      </c>
      <c r="S4618" s="234">
        <v>5766</v>
      </c>
      <c r="T4618" s="233">
        <v>0</v>
      </c>
      <c r="U4618" s="235">
        <f t="shared" si="504"/>
        <v>254.916</v>
      </c>
      <c r="V4618" s="227">
        <f t="shared" si="505"/>
        <v>194.83700000000002</v>
      </c>
      <c r="W4618" s="227">
        <f t="shared" si="506"/>
        <v>190.44200000000001</v>
      </c>
      <c r="X4618" s="227">
        <f t="shared" si="509"/>
        <v>188.66666666666666</v>
      </c>
      <c r="Y4618" s="227">
        <f t="shared" si="507"/>
        <v>168.703</v>
      </c>
      <c r="Z4618" s="227">
        <f t="shared" si="508"/>
        <v>163.82266666666666</v>
      </c>
      <c r="AA4618" s="227">
        <f t="shared" si="510"/>
        <v>160.16666666666666</v>
      </c>
    </row>
    <row r="4619" spans="2:27" ht="13.5" hidden="1">
      <c r="B4619" s="232" t="s">
        <v>1110</v>
      </c>
      <c r="C4619" s="232" t="s">
        <v>897</v>
      </c>
      <c r="D4619" s="232" t="s">
        <v>970</v>
      </c>
      <c r="E4619" s="232" t="s">
        <v>988</v>
      </c>
      <c r="F4619" s="232">
        <v>8</v>
      </c>
      <c r="G4619" s="232" t="s">
        <v>1312</v>
      </c>
      <c r="H4619" s="233">
        <v>0.65680000000000005</v>
      </c>
      <c r="I4619" s="233">
        <v>0</v>
      </c>
      <c r="J4619" s="233">
        <v>0.50860000000000005</v>
      </c>
      <c r="K4619" s="234">
        <v>2181</v>
      </c>
      <c r="L4619" s="233">
        <v>0.24890000000000001</v>
      </c>
      <c r="M4619" s="234">
        <v>4323</v>
      </c>
      <c r="N4619" s="233">
        <v>0</v>
      </c>
      <c r="O4619" s="233">
        <v>0</v>
      </c>
      <c r="P4619" s="233">
        <v>0.44409999999999999</v>
      </c>
      <c r="Q4619" s="234">
        <v>5679</v>
      </c>
      <c r="R4619" s="233">
        <v>0.21609999999999999</v>
      </c>
      <c r="S4619" s="234">
        <v>11121</v>
      </c>
      <c r="T4619" s="233">
        <v>0</v>
      </c>
      <c r="U4619" s="235">
        <f t="shared" si="504"/>
        <v>479.46400000000006</v>
      </c>
      <c r="V4619" s="227">
        <f t="shared" si="505"/>
        <v>371.27800000000002</v>
      </c>
      <c r="W4619" s="227">
        <f t="shared" si="506"/>
        <v>363.447</v>
      </c>
      <c r="X4619" s="227">
        <f t="shared" si="509"/>
        <v>360.25</v>
      </c>
      <c r="Y4619" s="227">
        <f t="shared" si="507"/>
        <v>324.19299999999998</v>
      </c>
      <c r="Z4619" s="227">
        <f t="shared" si="508"/>
        <v>315.50299999999999</v>
      </c>
      <c r="AA4619" s="227">
        <f t="shared" si="510"/>
        <v>308.91666666666669</v>
      </c>
    </row>
    <row r="4620" spans="2:27" ht="13.5" hidden="1">
      <c r="B4620" s="232" t="s">
        <v>1110</v>
      </c>
      <c r="C4620" s="232" t="s">
        <v>898</v>
      </c>
      <c r="D4620" s="232" t="s">
        <v>970</v>
      </c>
      <c r="E4620" s="232" t="s">
        <v>988</v>
      </c>
      <c r="F4620" s="232">
        <v>2</v>
      </c>
      <c r="G4620" s="232" t="s">
        <v>1315</v>
      </c>
      <c r="H4620" s="233">
        <v>0.1888</v>
      </c>
      <c r="I4620" s="233">
        <v>0</v>
      </c>
      <c r="J4620" s="233">
        <v>0.15179999999999999</v>
      </c>
      <c r="K4620" s="234">
        <v>653</v>
      </c>
      <c r="L4620" s="233">
        <v>7.4499999999999997E-2</v>
      </c>
      <c r="M4620" s="234">
        <v>1296</v>
      </c>
      <c r="N4620" s="233">
        <v>0</v>
      </c>
      <c r="O4620" s="233">
        <v>0</v>
      </c>
      <c r="P4620" s="233">
        <v>0.1356</v>
      </c>
      <c r="Q4620" s="234">
        <v>1743</v>
      </c>
      <c r="R4620" s="233">
        <v>6.6299999999999998E-2</v>
      </c>
      <c r="S4620" s="234">
        <v>3427</v>
      </c>
      <c r="T4620" s="233">
        <v>0</v>
      </c>
      <c r="U4620" s="235">
        <f t="shared" si="504"/>
        <v>137.82399999999998</v>
      </c>
      <c r="V4620" s="227">
        <f t="shared" si="505"/>
        <v>110.81399999999999</v>
      </c>
      <c r="W4620" s="227">
        <f t="shared" si="506"/>
        <v>108.80166666666666</v>
      </c>
      <c r="X4620" s="227">
        <f t="shared" si="509"/>
        <v>108</v>
      </c>
      <c r="Y4620" s="227">
        <f t="shared" si="507"/>
        <v>98.988</v>
      </c>
      <c r="Z4620" s="227">
        <f t="shared" si="508"/>
        <v>96.815666666666658</v>
      </c>
      <c r="AA4620" s="227">
        <f t="shared" si="510"/>
        <v>95.194444444444443</v>
      </c>
    </row>
    <row r="4621" spans="2:27" ht="13.5" hidden="1">
      <c r="B4621" s="232" t="s">
        <v>1110</v>
      </c>
      <c r="C4621" s="232" t="s">
        <v>899</v>
      </c>
      <c r="D4621" s="232" t="s">
        <v>970</v>
      </c>
      <c r="E4621" s="232" t="s">
        <v>988</v>
      </c>
      <c r="F4621" s="232">
        <v>2</v>
      </c>
      <c r="G4621" s="232" t="s">
        <v>1314</v>
      </c>
      <c r="H4621" s="233">
        <v>0.1328</v>
      </c>
      <c r="I4621" s="233">
        <v>0</v>
      </c>
      <c r="J4621" s="233">
        <v>0.1143</v>
      </c>
      <c r="K4621" s="234">
        <v>495</v>
      </c>
      <c r="L4621" s="233">
        <v>5.6500000000000002E-2</v>
      </c>
      <c r="M4621" s="234">
        <v>985</v>
      </c>
      <c r="N4621" s="233">
        <v>0</v>
      </c>
      <c r="O4621" s="233">
        <v>0</v>
      </c>
      <c r="P4621" s="233">
        <v>0.1062</v>
      </c>
      <c r="Q4621" s="234">
        <v>1376</v>
      </c>
      <c r="R4621" s="233">
        <v>5.2400000000000002E-2</v>
      </c>
      <c r="S4621" s="234">
        <v>2723</v>
      </c>
      <c r="T4621" s="233">
        <v>0</v>
      </c>
      <c r="U4621" s="235">
        <f t="shared" si="504"/>
        <v>96.944000000000003</v>
      </c>
      <c r="V4621" s="227">
        <f t="shared" si="505"/>
        <v>83.438999999999993</v>
      </c>
      <c r="W4621" s="227">
        <f t="shared" si="506"/>
        <v>82.495000000000005</v>
      </c>
      <c r="X4621" s="227">
        <f t="shared" si="509"/>
        <v>82.083333333333329</v>
      </c>
      <c r="Y4621" s="227">
        <f t="shared" si="507"/>
        <v>77.525999999999996</v>
      </c>
      <c r="Z4621" s="227">
        <f t="shared" si="508"/>
        <v>76.474222222222224</v>
      </c>
      <c r="AA4621" s="227">
        <f t="shared" si="510"/>
        <v>75.638888888888886</v>
      </c>
    </row>
    <row r="4622" spans="2:27" ht="13.5" hidden="1">
      <c r="B4622" s="232" t="s">
        <v>1110</v>
      </c>
      <c r="C4622" s="232" t="s">
        <v>900</v>
      </c>
      <c r="D4622" s="232" t="s">
        <v>970</v>
      </c>
      <c r="E4622" s="232" t="s">
        <v>988</v>
      </c>
      <c r="F4622" s="232">
        <v>2</v>
      </c>
      <c r="G4622" s="232" t="s">
        <v>1417</v>
      </c>
      <c r="H4622" s="233">
        <v>8.8499999999999995E-2</v>
      </c>
      <c r="I4622" s="233">
        <v>0</v>
      </c>
      <c r="J4622" s="233">
        <v>8.3900000000000002E-2</v>
      </c>
      <c r="K4622" s="234">
        <v>366</v>
      </c>
      <c r="L4622" s="233">
        <v>4.1799999999999997E-2</v>
      </c>
      <c r="M4622" s="234">
        <v>731</v>
      </c>
      <c r="N4622" s="233">
        <v>0</v>
      </c>
      <c r="O4622" s="233">
        <v>0</v>
      </c>
      <c r="P4622" s="233">
        <v>8.1900000000000001E-2</v>
      </c>
      <c r="Q4622" s="234">
        <v>1071</v>
      </c>
      <c r="R4622" s="233">
        <v>4.07E-2</v>
      </c>
      <c r="S4622" s="234">
        <v>2134</v>
      </c>
      <c r="T4622" s="233">
        <v>0</v>
      </c>
      <c r="U4622" s="235">
        <f t="shared" si="504"/>
        <v>64.60499999999999</v>
      </c>
      <c r="V4622" s="227">
        <f t="shared" si="505"/>
        <v>61.247</v>
      </c>
      <c r="W4622" s="227">
        <f t="shared" si="506"/>
        <v>61.013999999999996</v>
      </c>
      <c r="X4622" s="227">
        <f t="shared" si="509"/>
        <v>60.916666666666664</v>
      </c>
      <c r="Y4622" s="227">
        <f t="shared" si="507"/>
        <v>59.786999999999999</v>
      </c>
      <c r="Z4622" s="227">
        <f t="shared" si="508"/>
        <v>59.460999999999999</v>
      </c>
      <c r="AA4622" s="227">
        <f t="shared" si="510"/>
        <v>59.277777777777779</v>
      </c>
    </row>
    <row r="4623" spans="2:27" ht="13.5" hidden="1">
      <c r="B4623" s="232" t="s">
        <v>1110</v>
      </c>
      <c r="C4623" s="232" t="s">
        <v>902</v>
      </c>
      <c r="D4623" s="232" t="s">
        <v>970</v>
      </c>
      <c r="E4623" s="232" t="s">
        <v>988</v>
      </c>
      <c r="F4623" s="232">
        <v>2</v>
      </c>
      <c r="G4623" s="232" t="s">
        <v>1322</v>
      </c>
      <c r="H4623" s="233">
        <v>0.1094</v>
      </c>
      <c r="I4623" s="233">
        <v>0</v>
      </c>
      <c r="J4623" s="233">
        <v>0.10009999999999999</v>
      </c>
      <c r="K4623" s="234">
        <v>436</v>
      </c>
      <c r="L4623" s="233">
        <v>4.9700000000000001E-2</v>
      </c>
      <c r="M4623" s="234">
        <v>869</v>
      </c>
      <c r="N4623" s="233">
        <v>0</v>
      </c>
      <c r="O4623" s="233">
        <v>0</v>
      </c>
      <c r="P4623" s="233">
        <v>9.6100000000000005E-2</v>
      </c>
      <c r="Q4623" s="234">
        <v>1253</v>
      </c>
      <c r="R4623" s="233">
        <v>4.7699999999999999E-2</v>
      </c>
      <c r="S4623" s="234">
        <v>2491</v>
      </c>
      <c r="T4623" s="233">
        <v>0</v>
      </c>
      <c r="U4623" s="235">
        <f t="shared" si="504"/>
        <v>79.861999999999995</v>
      </c>
      <c r="V4623" s="227">
        <f t="shared" si="505"/>
        <v>73.072999999999993</v>
      </c>
      <c r="W4623" s="227">
        <f t="shared" si="506"/>
        <v>72.614333333333335</v>
      </c>
      <c r="X4623" s="227">
        <f t="shared" si="509"/>
        <v>72.416666666666671</v>
      </c>
      <c r="Y4623" s="227">
        <f t="shared" si="507"/>
        <v>70.153000000000006</v>
      </c>
      <c r="Z4623" s="227">
        <f t="shared" si="508"/>
        <v>69.626555555555555</v>
      </c>
      <c r="AA4623" s="227">
        <f t="shared" si="510"/>
        <v>69.194444444444443</v>
      </c>
    </row>
    <row r="4624" spans="2:27" ht="13.5" hidden="1">
      <c r="B4624" s="232" t="s">
        <v>1110</v>
      </c>
      <c r="C4624" s="232" t="s">
        <v>903</v>
      </c>
      <c r="D4624" s="232" t="s">
        <v>970</v>
      </c>
      <c r="E4624" s="232" t="s">
        <v>988</v>
      </c>
      <c r="F4624" s="232">
        <v>4</v>
      </c>
      <c r="G4624" s="232" t="s">
        <v>1311</v>
      </c>
      <c r="H4624" s="233">
        <v>0.32840000000000003</v>
      </c>
      <c r="I4624" s="233">
        <v>0</v>
      </c>
      <c r="J4624" s="233">
        <v>0.25430000000000003</v>
      </c>
      <c r="K4624" s="234">
        <v>1090</v>
      </c>
      <c r="L4624" s="233">
        <v>0.1245</v>
      </c>
      <c r="M4624" s="234">
        <v>2162</v>
      </c>
      <c r="N4624" s="233">
        <v>0</v>
      </c>
      <c r="O4624" s="233">
        <v>0</v>
      </c>
      <c r="P4624" s="233">
        <v>0.22209999999999999</v>
      </c>
      <c r="Q4624" s="234">
        <v>2839</v>
      </c>
      <c r="R4624" s="233">
        <v>0.108</v>
      </c>
      <c r="S4624" s="234">
        <v>5561</v>
      </c>
      <c r="T4624" s="233">
        <v>0</v>
      </c>
      <c r="U4624" s="235">
        <f t="shared" si="504"/>
        <v>239.73200000000003</v>
      </c>
      <c r="V4624" s="227">
        <f t="shared" si="505"/>
        <v>185.63900000000001</v>
      </c>
      <c r="W4624" s="227">
        <f t="shared" si="506"/>
        <v>181.71833333333333</v>
      </c>
      <c r="X4624" s="227">
        <f t="shared" si="509"/>
        <v>180.16666666666666</v>
      </c>
      <c r="Y4624" s="227">
        <f t="shared" si="507"/>
        <v>162.13299999999998</v>
      </c>
      <c r="Z4624" s="227">
        <f t="shared" si="508"/>
        <v>157.70111111111112</v>
      </c>
      <c r="AA4624" s="227">
        <f t="shared" si="510"/>
        <v>154.47222222222223</v>
      </c>
    </row>
    <row r="4625" spans="2:27" ht="13.5" hidden="1">
      <c r="B4625" s="232" t="s">
        <v>1110</v>
      </c>
      <c r="C4625" s="232" t="s">
        <v>1419</v>
      </c>
      <c r="D4625" s="232" t="s">
        <v>970</v>
      </c>
      <c r="E4625" s="232" t="s">
        <v>988</v>
      </c>
      <c r="F4625" s="232">
        <v>448</v>
      </c>
      <c r="G4625" s="232" t="s">
        <v>1420</v>
      </c>
      <c r="H4625" s="233">
        <v>291.64920000000001</v>
      </c>
      <c r="I4625" s="233">
        <v>0</v>
      </c>
      <c r="J4625" s="233">
        <v>190.54127</v>
      </c>
      <c r="K4625" s="234">
        <v>800707</v>
      </c>
      <c r="L4625" s="233">
        <v>91.404870000000003</v>
      </c>
      <c r="M4625" s="234">
        <v>1574322</v>
      </c>
      <c r="N4625" s="233">
        <v>0</v>
      </c>
      <c r="O4625" s="233">
        <v>0</v>
      </c>
      <c r="P4625" s="233">
        <v>112.83211</v>
      </c>
      <c r="Q4625" s="234">
        <v>1400218</v>
      </c>
      <c r="R4625" s="233">
        <v>53.280760000000001</v>
      </c>
      <c r="S4625" s="234">
        <v>2676844</v>
      </c>
      <c r="T4625" s="233">
        <v>0</v>
      </c>
      <c r="U4625" s="235">
        <f t="shared" si="504"/>
        <v>212903.916</v>
      </c>
      <c r="V4625" s="227">
        <f t="shared" si="505"/>
        <v>139095.12710000001</v>
      </c>
      <c r="W4625" s="227">
        <f t="shared" si="506"/>
        <v>133451.13843333331</v>
      </c>
      <c r="X4625" s="227">
        <f t="shared" si="509"/>
        <v>131193.5</v>
      </c>
      <c r="Y4625" s="227">
        <f t="shared" si="507"/>
        <v>82367.440300000002</v>
      </c>
      <c r="Z4625" s="227">
        <f t="shared" si="508"/>
        <v>77789.899244444445</v>
      </c>
      <c r="AA4625" s="227">
        <f t="shared" si="510"/>
        <v>74356.777777777781</v>
      </c>
    </row>
    <row r="4626" spans="2:27" ht="13.5" hidden="1">
      <c r="B4626" s="232" t="s">
        <v>1110</v>
      </c>
      <c r="C4626" s="232" t="s">
        <v>1421</v>
      </c>
      <c r="D4626" s="232" t="s">
        <v>970</v>
      </c>
      <c r="E4626" s="232" t="s">
        <v>988</v>
      </c>
      <c r="F4626" s="232">
        <v>448</v>
      </c>
      <c r="G4626" s="232" t="s">
        <v>1422</v>
      </c>
      <c r="H4626" s="233">
        <v>94.046199999999999</v>
      </c>
      <c r="I4626" s="233">
        <v>0</v>
      </c>
      <c r="J4626" s="233">
        <v>68.769409999999993</v>
      </c>
      <c r="K4626" s="234">
        <v>292744</v>
      </c>
      <c r="L4626" s="233">
        <v>33.41827</v>
      </c>
      <c r="M4626" s="234">
        <v>578715</v>
      </c>
      <c r="N4626" s="233">
        <v>0</v>
      </c>
      <c r="O4626" s="233">
        <v>0</v>
      </c>
      <c r="P4626" s="233">
        <v>49.342269999999999</v>
      </c>
      <c r="Q4626" s="234">
        <v>627759</v>
      </c>
      <c r="R4626" s="233">
        <v>23.887319999999999</v>
      </c>
      <c r="S4626" s="234">
        <v>1224619</v>
      </c>
      <c r="T4626" s="233">
        <v>0</v>
      </c>
      <c r="U4626" s="235">
        <f t="shared" si="504"/>
        <v>68653.725999999995</v>
      </c>
      <c r="V4626" s="227">
        <f t="shared" si="505"/>
        <v>50201.669299999994</v>
      </c>
      <c r="W4626" s="227">
        <f t="shared" si="506"/>
        <v>48790.670433333333</v>
      </c>
      <c r="X4626" s="227">
        <f t="shared" si="509"/>
        <v>48226.25</v>
      </c>
      <c r="Y4626" s="227">
        <f t="shared" si="507"/>
        <v>36019.857100000001</v>
      </c>
      <c r="Z4626" s="227">
        <f t="shared" si="508"/>
        <v>34875.493600000002</v>
      </c>
      <c r="AA4626" s="227">
        <f t="shared" si="510"/>
        <v>34017.194444444445</v>
      </c>
    </row>
    <row r="4627" spans="2:27" ht="13.5" hidden="1">
      <c r="B4627" s="232" t="s">
        <v>1110</v>
      </c>
      <c r="C4627" s="232" t="s">
        <v>1423</v>
      </c>
      <c r="D4627" s="232" t="s">
        <v>970</v>
      </c>
      <c r="E4627" s="232" t="s">
        <v>988</v>
      </c>
      <c r="F4627" s="232">
        <v>224</v>
      </c>
      <c r="G4627" s="232" t="s">
        <v>1422</v>
      </c>
      <c r="H4627" s="233">
        <v>70.069199999999995</v>
      </c>
      <c r="I4627" s="233">
        <v>0</v>
      </c>
      <c r="J4627" s="233">
        <v>48.586750000000002</v>
      </c>
      <c r="K4627" s="234">
        <v>205615</v>
      </c>
      <c r="L4627" s="233">
        <v>23.472010000000001</v>
      </c>
      <c r="M4627" s="234">
        <v>405474</v>
      </c>
      <c r="N4627" s="233">
        <v>0</v>
      </c>
      <c r="O4627" s="233">
        <v>0</v>
      </c>
      <c r="P4627" s="233">
        <v>32.075850000000003</v>
      </c>
      <c r="Q4627" s="234">
        <v>403970</v>
      </c>
      <c r="R4627" s="233">
        <v>15.37177</v>
      </c>
      <c r="S4627" s="234">
        <v>781680</v>
      </c>
      <c r="T4627" s="233">
        <v>0</v>
      </c>
      <c r="U4627" s="235">
        <f t="shared" si="504"/>
        <v>51150.515999999996</v>
      </c>
      <c r="V4627" s="227">
        <f t="shared" si="505"/>
        <v>35468.327499999999</v>
      </c>
      <c r="W4627" s="227">
        <f t="shared" si="506"/>
        <v>34269.150633333338</v>
      </c>
      <c r="X4627" s="227">
        <f t="shared" si="509"/>
        <v>33789.5</v>
      </c>
      <c r="Y4627" s="227">
        <f t="shared" si="507"/>
        <v>23415.370500000001</v>
      </c>
      <c r="Z4627" s="227">
        <f t="shared" si="508"/>
        <v>22442.780988888888</v>
      </c>
      <c r="AA4627" s="227">
        <f t="shared" si="510"/>
        <v>21713.333333333332</v>
      </c>
    </row>
    <row r="4628" spans="2:27" ht="13.5" hidden="1">
      <c r="B4628" s="232" t="s">
        <v>1110</v>
      </c>
      <c r="C4628" s="232" t="s">
        <v>904</v>
      </c>
      <c r="D4628" s="232" t="s">
        <v>970</v>
      </c>
      <c r="E4628" s="232" t="s">
        <v>988</v>
      </c>
      <c r="F4628" s="232">
        <v>64</v>
      </c>
      <c r="G4628" s="232" t="s">
        <v>1424</v>
      </c>
      <c r="H4628" s="233">
        <v>13.942</v>
      </c>
      <c r="I4628" s="233">
        <v>0</v>
      </c>
      <c r="J4628" s="233">
        <v>9.9849999999999994</v>
      </c>
      <c r="K4628" s="234">
        <v>43563</v>
      </c>
      <c r="L4628" s="233">
        <v>4.9729999999999999</v>
      </c>
      <c r="M4628" s="234">
        <v>86133</v>
      </c>
      <c r="N4628" s="233">
        <v>0</v>
      </c>
      <c r="O4628" s="233">
        <v>0</v>
      </c>
      <c r="P4628" s="233">
        <v>7.1349999999999998</v>
      </c>
      <c r="Q4628" s="234">
        <v>93951</v>
      </c>
      <c r="R4628" s="233">
        <v>3.5750000000000002</v>
      </c>
      <c r="S4628" s="234">
        <v>183362</v>
      </c>
      <c r="T4628" s="233">
        <v>0</v>
      </c>
      <c r="U4628" s="235">
        <f t="shared" si="504"/>
        <v>10177.66</v>
      </c>
      <c r="V4628" s="227">
        <f t="shared" si="505"/>
        <v>7289.0499999999993</v>
      </c>
      <c r="W4628" s="227">
        <f t="shared" si="506"/>
        <v>7260.54</v>
      </c>
      <c r="X4628" s="227">
        <f t="shared" si="509"/>
        <v>7177.75</v>
      </c>
      <c r="Y4628" s="227">
        <f t="shared" si="507"/>
        <v>5208.55</v>
      </c>
      <c r="Z4628" s="227">
        <f t="shared" si="508"/>
        <v>5219.5</v>
      </c>
      <c r="AA4628" s="227">
        <f t="shared" si="510"/>
        <v>5093.3888888888887</v>
      </c>
    </row>
    <row r="4629" spans="2:27" ht="13.5" hidden="1">
      <c r="B4629" s="232" t="s">
        <v>1110</v>
      </c>
      <c r="C4629" s="232" t="s">
        <v>905</v>
      </c>
      <c r="D4629" s="232" t="s">
        <v>970</v>
      </c>
      <c r="E4629" s="232" t="s">
        <v>988</v>
      </c>
      <c r="F4629" s="232">
        <v>128</v>
      </c>
      <c r="G4629" s="232" t="s">
        <v>1425</v>
      </c>
      <c r="H4629" s="233">
        <v>27.882999999999999</v>
      </c>
      <c r="I4629" s="233">
        <v>0</v>
      </c>
      <c r="J4629" s="233">
        <v>19.97</v>
      </c>
      <c r="K4629" s="234">
        <v>87127</v>
      </c>
      <c r="L4629" s="233">
        <v>9.9459999999999997</v>
      </c>
      <c r="M4629" s="234">
        <v>172265</v>
      </c>
      <c r="N4629" s="233">
        <v>0</v>
      </c>
      <c r="O4629" s="233">
        <v>0</v>
      </c>
      <c r="P4629" s="233">
        <v>14.271000000000001</v>
      </c>
      <c r="Q4629" s="234">
        <v>187889</v>
      </c>
      <c r="R4629" s="233">
        <v>7.15</v>
      </c>
      <c r="S4629" s="234">
        <v>366700</v>
      </c>
      <c r="T4629" s="233">
        <v>0</v>
      </c>
      <c r="U4629" s="235">
        <f t="shared" si="504"/>
        <v>20354.59</v>
      </c>
      <c r="V4629" s="227">
        <f t="shared" si="505"/>
        <v>14578.099999999999</v>
      </c>
      <c r="W4629" s="227">
        <f t="shared" si="506"/>
        <v>14521.163333333334</v>
      </c>
      <c r="X4629" s="227">
        <f t="shared" si="509"/>
        <v>14355.416666666666</v>
      </c>
      <c r="Y4629" s="227">
        <f t="shared" si="507"/>
        <v>10417.83</v>
      </c>
      <c r="Z4629" s="227">
        <f t="shared" si="508"/>
        <v>10438.638888888889</v>
      </c>
      <c r="AA4629" s="227">
        <f t="shared" si="510"/>
        <v>10186.111111111111</v>
      </c>
    </row>
    <row r="4630" spans="2:27" ht="13.5" hidden="1">
      <c r="B4630" s="232" t="s">
        <v>1110</v>
      </c>
      <c r="C4630" s="232" t="s">
        <v>906</v>
      </c>
      <c r="D4630" s="232" t="s">
        <v>970</v>
      </c>
      <c r="E4630" s="232" t="s">
        <v>988</v>
      </c>
      <c r="F4630" s="232">
        <v>64</v>
      </c>
      <c r="G4630" s="232" t="s">
        <v>1425</v>
      </c>
      <c r="H4630" s="233">
        <v>23.37</v>
      </c>
      <c r="I4630" s="233">
        <v>0</v>
      </c>
      <c r="J4630" s="233">
        <v>15.945</v>
      </c>
      <c r="K4630" s="234">
        <v>67353</v>
      </c>
      <c r="L4630" s="233">
        <v>7.6890000000000001</v>
      </c>
      <c r="M4630" s="234">
        <v>132717</v>
      </c>
      <c r="N4630" s="233">
        <v>0</v>
      </c>
      <c r="O4630" s="233">
        <v>0</v>
      </c>
      <c r="P4630" s="233">
        <v>10.244</v>
      </c>
      <c r="Q4630" s="234">
        <v>128555</v>
      </c>
      <c r="R4630" s="233">
        <v>4.8920000000000003</v>
      </c>
      <c r="S4630" s="234">
        <v>248031</v>
      </c>
      <c r="T4630" s="233">
        <v>0</v>
      </c>
      <c r="U4630" s="235">
        <f t="shared" si="504"/>
        <v>17060.100000000002</v>
      </c>
      <c r="V4630" s="227">
        <f t="shared" si="505"/>
        <v>11639.85</v>
      </c>
      <c r="W4630" s="227">
        <f t="shared" si="506"/>
        <v>11225.720000000001</v>
      </c>
      <c r="X4630" s="227">
        <f t="shared" si="509"/>
        <v>11059.75</v>
      </c>
      <c r="Y4630" s="227">
        <f t="shared" si="507"/>
        <v>7478.12</v>
      </c>
      <c r="Z4630" s="227">
        <f t="shared" si="508"/>
        <v>7142.1322222222225</v>
      </c>
      <c r="AA4630" s="227">
        <f t="shared" si="510"/>
        <v>6889.75</v>
      </c>
    </row>
    <row r="4631" spans="2:27" ht="13.5" hidden="1">
      <c r="B4631" s="232" t="s">
        <v>1110</v>
      </c>
      <c r="C4631" s="232" t="s">
        <v>907</v>
      </c>
      <c r="D4631" s="232" t="s">
        <v>970</v>
      </c>
      <c r="E4631" s="232" t="s">
        <v>988</v>
      </c>
      <c r="F4631" s="232">
        <v>8</v>
      </c>
      <c r="G4631" s="232" t="s">
        <v>1353</v>
      </c>
      <c r="H4631" s="233">
        <v>2.9209999999999998</v>
      </c>
      <c r="I4631" s="233">
        <v>0</v>
      </c>
      <c r="J4631" s="233">
        <v>1.9930000000000001</v>
      </c>
      <c r="K4631" s="234">
        <v>8419</v>
      </c>
      <c r="L4631" s="233">
        <v>0.96099999999999997</v>
      </c>
      <c r="M4631" s="234">
        <v>16590</v>
      </c>
      <c r="N4631" s="233">
        <v>0</v>
      </c>
      <c r="O4631" s="233">
        <v>0</v>
      </c>
      <c r="P4631" s="233">
        <v>1.2809999999999999</v>
      </c>
      <c r="Q4631" s="234">
        <v>16069</v>
      </c>
      <c r="R4631" s="233">
        <v>0.61099999999999999</v>
      </c>
      <c r="S4631" s="234">
        <v>31004</v>
      </c>
      <c r="T4631" s="233">
        <v>0</v>
      </c>
      <c r="U4631" s="235">
        <f t="shared" si="504"/>
        <v>2132.33</v>
      </c>
      <c r="V4631" s="227">
        <f t="shared" si="505"/>
        <v>1454.89</v>
      </c>
      <c r="W4631" s="227">
        <f t="shared" si="506"/>
        <v>1403.1133333333332</v>
      </c>
      <c r="X4631" s="227">
        <f t="shared" si="509"/>
        <v>1382.5</v>
      </c>
      <c r="Y4631" s="227">
        <f t="shared" si="507"/>
        <v>935.13</v>
      </c>
      <c r="Z4631" s="227">
        <f t="shared" si="508"/>
        <v>892.39111111111106</v>
      </c>
      <c r="AA4631" s="227">
        <f t="shared" si="510"/>
        <v>861.22222222222217</v>
      </c>
    </row>
    <row r="4632" spans="2:27" ht="13.5" hidden="1">
      <c r="B4632" s="232" t="s">
        <v>1110</v>
      </c>
      <c r="C4632" s="232" t="s">
        <v>908</v>
      </c>
      <c r="D4632" s="232" t="s">
        <v>970</v>
      </c>
      <c r="E4632" s="232" t="s">
        <v>988</v>
      </c>
      <c r="F4632" s="232">
        <v>128</v>
      </c>
      <c r="G4632" s="232" t="s">
        <v>1426</v>
      </c>
      <c r="H4632" s="233">
        <v>46.74</v>
      </c>
      <c r="I4632" s="233">
        <v>0</v>
      </c>
      <c r="J4632" s="233">
        <v>31.890999999999998</v>
      </c>
      <c r="K4632" s="234">
        <v>134709</v>
      </c>
      <c r="L4632" s="233">
        <v>15.378</v>
      </c>
      <c r="M4632" s="234">
        <v>265441</v>
      </c>
      <c r="N4632" s="233">
        <v>0</v>
      </c>
      <c r="O4632" s="233">
        <v>0</v>
      </c>
      <c r="P4632" s="233">
        <v>20.489000000000001</v>
      </c>
      <c r="Q4632" s="234">
        <v>257121</v>
      </c>
      <c r="R4632" s="233">
        <v>9.7840000000000007</v>
      </c>
      <c r="S4632" s="234">
        <v>496083</v>
      </c>
      <c r="T4632" s="233">
        <v>0</v>
      </c>
      <c r="U4632" s="235">
        <f t="shared" si="504"/>
        <v>34120.200000000004</v>
      </c>
      <c r="V4632" s="227">
        <f t="shared" si="505"/>
        <v>23280.43</v>
      </c>
      <c r="W4632" s="227">
        <f t="shared" si="506"/>
        <v>22451.690000000002</v>
      </c>
      <c r="X4632" s="227">
        <f t="shared" si="509"/>
        <v>22120.083333333332</v>
      </c>
      <c r="Y4632" s="227">
        <f t="shared" si="507"/>
        <v>14956.970000000001</v>
      </c>
      <c r="Z4632" s="227">
        <f t="shared" si="508"/>
        <v>14284.57</v>
      </c>
      <c r="AA4632" s="227">
        <f t="shared" si="510"/>
        <v>13780.083333333334</v>
      </c>
    </row>
    <row r="4633" spans="2:27" ht="13.5" hidden="1">
      <c r="B4633" s="232" t="s">
        <v>1110</v>
      </c>
      <c r="C4633" s="232" t="s">
        <v>909</v>
      </c>
      <c r="D4633" s="232" t="s">
        <v>970</v>
      </c>
      <c r="E4633" s="232" t="s">
        <v>988</v>
      </c>
      <c r="F4633" s="232">
        <v>16</v>
      </c>
      <c r="G4633" s="232" t="s">
        <v>1355</v>
      </c>
      <c r="H4633" s="233">
        <v>5.8419999999999996</v>
      </c>
      <c r="I4633" s="233">
        <v>0</v>
      </c>
      <c r="J4633" s="233">
        <v>3.9860000000000002</v>
      </c>
      <c r="K4633" s="234">
        <v>16838</v>
      </c>
      <c r="L4633" s="233">
        <v>1.9219999999999999</v>
      </c>
      <c r="M4633" s="234">
        <v>33179</v>
      </c>
      <c r="N4633" s="233">
        <v>0</v>
      </c>
      <c r="O4633" s="233">
        <v>0</v>
      </c>
      <c r="P4633" s="233">
        <v>2.5609999999999999</v>
      </c>
      <c r="Q4633" s="234">
        <v>32139</v>
      </c>
      <c r="R4633" s="233">
        <v>1.2230000000000001</v>
      </c>
      <c r="S4633" s="234">
        <v>62008</v>
      </c>
      <c r="T4633" s="233">
        <v>0</v>
      </c>
      <c r="U4633" s="235">
        <f t="shared" si="504"/>
        <v>4264.66</v>
      </c>
      <c r="V4633" s="227">
        <f t="shared" si="505"/>
        <v>2909.78</v>
      </c>
      <c r="W4633" s="227">
        <f t="shared" si="506"/>
        <v>2806.2266666666665</v>
      </c>
      <c r="X4633" s="227">
        <f t="shared" si="509"/>
        <v>2764.9166666666665</v>
      </c>
      <c r="Y4633" s="227">
        <f t="shared" si="507"/>
        <v>1869.53</v>
      </c>
      <c r="Z4633" s="227">
        <f t="shared" si="508"/>
        <v>1785.54</v>
      </c>
      <c r="AA4633" s="227">
        <f t="shared" si="510"/>
        <v>1722.4444444444443</v>
      </c>
    </row>
    <row r="4634" spans="2:27" ht="13.5" hidden="1">
      <c r="B4634" s="232" t="s">
        <v>1110</v>
      </c>
      <c r="C4634" s="232" t="s">
        <v>910</v>
      </c>
      <c r="D4634" s="232" t="s">
        <v>970</v>
      </c>
      <c r="E4634" s="232" t="s">
        <v>988</v>
      </c>
      <c r="F4634" s="232">
        <v>32</v>
      </c>
      <c r="G4634" s="232" t="s">
        <v>1424</v>
      </c>
      <c r="H4634" s="233">
        <v>11.685</v>
      </c>
      <c r="I4634" s="233">
        <v>0</v>
      </c>
      <c r="J4634" s="233">
        <v>7.9720000000000004</v>
      </c>
      <c r="K4634" s="234">
        <v>33676</v>
      </c>
      <c r="L4634" s="233">
        <v>3.8439999999999999</v>
      </c>
      <c r="M4634" s="234">
        <v>66358</v>
      </c>
      <c r="N4634" s="233">
        <v>0</v>
      </c>
      <c r="O4634" s="233">
        <v>0</v>
      </c>
      <c r="P4634" s="233">
        <v>5.1219999999999999</v>
      </c>
      <c r="Q4634" s="234">
        <v>64278</v>
      </c>
      <c r="R4634" s="233">
        <v>2.4460000000000002</v>
      </c>
      <c r="S4634" s="234">
        <v>124016</v>
      </c>
      <c r="T4634" s="233">
        <v>0</v>
      </c>
      <c r="U4634" s="235">
        <f t="shared" si="504"/>
        <v>8530.0500000000011</v>
      </c>
      <c r="V4634" s="227">
        <f t="shared" si="505"/>
        <v>5819.56</v>
      </c>
      <c r="W4634" s="227">
        <f t="shared" si="506"/>
        <v>5612.4533333333329</v>
      </c>
      <c r="X4634" s="227">
        <f t="shared" si="509"/>
        <v>5529.833333333333</v>
      </c>
      <c r="Y4634" s="227">
        <f t="shared" si="507"/>
        <v>3739.06</v>
      </c>
      <c r="Z4634" s="227">
        <f t="shared" si="508"/>
        <v>3571.08</v>
      </c>
      <c r="AA4634" s="227">
        <f t="shared" si="510"/>
        <v>3444.8888888888887</v>
      </c>
    </row>
    <row r="4635" spans="2:27" ht="13.5" hidden="1">
      <c r="B4635" s="232" t="s">
        <v>1110</v>
      </c>
      <c r="C4635" s="232" t="s">
        <v>911</v>
      </c>
      <c r="D4635" s="232" t="s">
        <v>970</v>
      </c>
      <c r="E4635" s="232" t="s">
        <v>988</v>
      </c>
      <c r="F4635" s="232">
        <v>4</v>
      </c>
      <c r="G4635" s="232" t="s">
        <v>1352</v>
      </c>
      <c r="H4635" s="233">
        <v>1.4610000000000001</v>
      </c>
      <c r="I4635" s="233">
        <v>0</v>
      </c>
      <c r="J4635" s="233">
        <v>0.997</v>
      </c>
      <c r="K4635" s="234">
        <v>4210</v>
      </c>
      <c r="L4635" s="233">
        <v>0.48099999999999998</v>
      </c>
      <c r="M4635" s="234">
        <v>8295</v>
      </c>
      <c r="N4635" s="233">
        <v>0</v>
      </c>
      <c r="O4635" s="233">
        <v>0</v>
      </c>
      <c r="P4635" s="233">
        <v>0.64</v>
      </c>
      <c r="Q4635" s="234">
        <v>8035</v>
      </c>
      <c r="R4635" s="233">
        <v>0.30599999999999999</v>
      </c>
      <c r="S4635" s="234">
        <v>15502</v>
      </c>
      <c r="T4635" s="233">
        <v>0</v>
      </c>
      <c r="U4635" s="235">
        <f t="shared" si="504"/>
        <v>1066.53</v>
      </c>
      <c r="V4635" s="227">
        <f t="shared" si="505"/>
        <v>727.81</v>
      </c>
      <c r="W4635" s="227">
        <f t="shared" si="506"/>
        <v>701.96333333333337</v>
      </c>
      <c r="X4635" s="227">
        <f t="shared" si="509"/>
        <v>691.25</v>
      </c>
      <c r="Y4635" s="227">
        <f t="shared" si="507"/>
        <v>467.2</v>
      </c>
      <c r="Z4635" s="227">
        <f t="shared" si="508"/>
        <v>446.57444444444445</v>
      </c>
      <c r="AA4635" s="227">
        <f t="shared" si="510"/>
        <v>430.61111111111109</v>
      </c>
    </row>
    <row r="4636" spans="2:27" ht="13.5" hidden="1">
      <c r="B4636" s="232" t="s">
        <v>1110</v>
      </c>
      <c r="C4636" s="232" t="s">
        <v>1427</v>
      </c>
      <c r="D4636" s="232" t="s">
        <v>970</v>
      </c>
      <c r="E4636" s="232" t="s">
        <v>988</v>
      </c>
      <c r="F4636" s="232">
        <v>64</v>
      </c>
      <c r="G4636" s="232" t="s">
        <v>1369</v>
      </c>
      <c r="H4636" s="233">
        <v>13.696099999999999</v>
      </c>
      <c r="I4636" s="233">
        <v>0</v>
      </c>
      <c r="J4636" s="233">
        <v>9.9758600000000008</v>
      </c>
      <c r="K4636" s="234">
        <v>42453</v>
      </c>
      <c r="L4636" s="233">
        <v>4.84626</v>
      </c>
      <c r="M4636" s="234">
        <v>83914</v>
      </c>
      <c r="N4636" s="233">
        <v>0</v>
      </c>
      <c r="O4636" s="233">
        <v>0</v>
      </c>
      <c r="P4636" s="233">
        <v>7.12751</v>
      </c>
      <c r="Q4636" s="234">
        <v>90636</v>
      </c>
      <c r="R4636" s="233">
        <v>3.4488699999999999</v>
      </c>
      <c r="S4636" s="234">
        <v>176744</v>
      </c>
      <c r="T4636" s="233">
        <v>0</v>
      </c>
      <c r="U4636" s="235">
        <f t="shared" si="504"/>
        <v>9998.1530000000002</v>
      </c>
      <c r="V4636" s="227">
        <f t="shared" si="505"/>
        <v>7282.3778000000002</v>
      </c>
      <c r="W4636" s="227">
        <f t="shared" si="506"/>
        <v>7075.5198</v>
      </c>
      <c r="X4636" s="227">
        <f t="shared" si="509"/>
        <v>6992.833333333333</v>
      </c>
      <c r="Y4636" s="227">
        <f t="shared" si="507"/>
        <v>5203.0823</v>
      </c>
      <c r="Z4636" s="227">
        <f t="shared" si="508"/>
        <v>5035.3417666666664</v>
      </c>
      <c r="AA4636" s="227">
        <f t="shared" si="510"/>
        <v>4909.5555555555557</v>
      </c>
    </row>
    <row r="4637" spans="2:27" ht="13.5" hidden="1">
      <c r="B4637" s="232" t="s">
        <v>1110</v>
      </c>
      <c r="C4637" s="232" t="s">
        <v>1428</v>
      </c>
      <c r="D4637" s="232" t="s">
        <v>970</v>
      </c>
      <c r="E4637" s="232" t="s">
        <v>988</v>
      </c>
      <c r="F4637" s="232">
        <v>96</v>
      </c>
      <c r="G4637" s="232" t="s">
        <v>1429</v>
      </c>
      <c r="H4637" s="233">
        <v>20.544149999999998</v>
      </c>
      <c r="I4637" s="233">
        <v>0</v>
      </c>
      <c r="J4637" s="233">
        <v>14.963789999999999</v>
      </c>
      <c r="K4637" s="234">
        <v>63680</v>
      </c>
      <c r="L4637" s="233">
        <v>7.26938</v>
      </c>
      <c r="M4637" s="234">
        <v>125870</v>
      </c>
      <c r="N4637" s="233">
        <v>0</v>
      </c>
      <c r="O4637" s="233">
        <v>0</v>
      </c>
      <c r="P4637" s="233">
        <v>10.69126</v>
      </c>
      <c r="Q4637" s="234">
        <v>135954</v>
      </c>
      <c r="R4637" s="233">
        <v>5.1733000000000002</v>
      </c>
      <c r="S4637" s="234">
        <v>265116</v>
      </c>
      <c r="T4637" s="233">
        <v>0</v>
      </c>
      <c r="U4637" s="235">
        <f t="shared" si="504"/>
        <v>14997.229499999999</v>
      </c>
      <c r="V4637" s="227">
        <f t="shared" si="505"/>
        <v>10923.566699999999</v>
      </c>
      <c r="W4637" s="227">
        <f t="shared" si="506"/>
        <v>10613.314066666666</v>
      </c>
      <c r="X4637" s="227">
        <f t="shared" si="509"/>
        <v>10489.166666666666</v>
      </c>
      <c r="Y4637" s="227">
        <f t="shared" si="507"/>
        <v>7804.6197999999995</v>
      </c>
      <c r="Z4637" s="227">
        <f t="shared" si="508"/>
        <v>7553.009</v>
      </c>
      <c r="AA4637" s="227">
        <f t="shared" si="510"/>
        <v>7364.333333333333</v>
      </c>
    </row>
    <row r="4638" spans="2:27" ht="13.5" hidden="1">
      <c r="B4638" s="232" t="s">
        <v>1110</v>
      </c>
      <c r="C4638" s="232" t="s">
        <v>1430</v>
      </c>
      <c r="D4638" s="232" t="s">
        <v>970</v>
      </c>
      <c r="E4638" s="232" t="s">
        <v>988</v>
      </c>
      <c r="F4638" s="232">
        <v>128</v>
      </c>
      <c r="G4638" s="232" t="s">
        <v>1431</v>
      </c>
      <c r="H4638" s="233">
        <v>27.392199999999999</v>
      </c>
      <c r="I4638" s="233">
        <v>0</v>
      </c>
      <c r="J4638" s="233">
        <v>19.951720000000002</v>
      </c>
      <c r="K4638" s="234">
        <v>84906</v>
      </c>
      <c r="L4638" s="233">
        <v>9.6925100000000004</v>
      </c>
      <c r="M4638" s="234">
        <v>167827</v>
      </c>
      <c r="N4638" s="233">
        <v>0</v>
      </c>
      <c r="O4638" s="233">
        <v>0</v>
      </c>
      <c r="P4638" s="233">
        <v>14.25502</v>
      </c>
      <c r="Q4638" s="234">
        <v>181273</v>
      </c>
      <c r="R4638" s="233">
        <v>6.8977399999999998</v>
      </c>
      <c r="S4638" s="234">
        <v>353488</v>
      </c>
      <c r="T4638" s="233">
        <v>0</v>
      </c>
      <c r="U4638" s="235">
        <f t="shared" si="504"/>
        <v>19996.306</v>
      </c>
      <c r="V4638" s="227">
        <f t="shared" si="505"/>
        <v>14564.7556</v>
      </c>
      <c r="W4638" s="227">
        <f t="shared" si="506"/>
        <v>14151.032299999999</v>
      </c>
      <c r="X4638" s="227">
        <f t="shared" si="509"/>
        <v>13985.583333333334</v>
      </c>
      <c r="Y4638" s="227">
        <f t="shared" si="507"/>
        <v>10406.1646</v>
      </c>
      <c r="Z4638" s="227">
        <f t="shared" si="508"/>
        <v>10070.71131111111</v>
      </c>
      <c r="AA4638" s="227">
        <f t="shared" si="510"/>
        <v>9819.1111111111113</v>
      </c>
    </row>
    <row r="4639" spans="2:27" ht="13.5" hidden="1">
      <c r="B4639" s="232" t="s">
        <v>1110</v>
      </c>
      <c r="C4639" s="232" t="s">
        <v>1432</v>
      </c>
      <c r="D4639" s="232" t="s">
        <v>970</v>
      </c>
      <c r="E4639" s="232" t="s">
        <v>988</v>
      </c>
      <c r="F4639" s="232">
        <v>128</v>
      </c>
      <c r="G4639" s="232" t="s">
        <v>1431</v>
      </c>
      <c r="H4639" s="233">
        <v>27.392199999999999</v>
      </c>
      <c r="I4639" s="233">
        <v>0</v>
      </c>
      <c r="J4639" s="233">
        <v>19.951720000000002</v>
      </c>
      <c r="K4639" s="234">
        <v>84906</v>
      </c>
      <c r="L4639" s="233">
        <v>9.6925100000000004</v>
      </c>
      <c r="M4639" s="234">
        <v>167827</v>
      </c>
      <c r="N4639" s="233">
        <v>0</v>
      </c>
      <c r="O4639" s="233">
        <v>0</v>
      </c>
      <c r="P4639" s="233">
        <v>14.25502</v>
      </c>
      <c r="Q4639" s="234">
        <v>181273</v>
      </c>
      <c r="R4639" s="233">
        <v>6.8977399999999998</v>
      </c>
      <c r="S4639" s="234">
        <v>353488</v>
      </c>
      <c r="T4639" s="233">
        <v>0</v>
      </c>
      <c r="U4639" s="235">
        <f t="shared" si="504"/>
        <v>19996.306</v>
      </c>
      <c r="V4639" s="227">
        <f t="shared" si="505"/>
        <v>14564.7556</v>
      </c>
      <c r="W4639" s="227">
        <f t="shared" si="506"/>
        <v>14151.032299999999</v>
      </c>
      <c r="X4639" s="227">
        <f t="shared" si="509"/>
        <v>13985.583333333334</v>
      </c>
      <c r="Y4639" s="227">
        <f t="shared" si="507"/>
        <v>10406.1646</v>
      </c>
      <c r="Z4639" s="227">
        <f t="shared" si="508"/>
        <v>10070.71131111111</v>
      </c>
      <c r="AA4639" s="227">
        <f t="shared" si="510"/>
        <v>9819.1111111111113</v>
      </c>
    </row>
    <row r="4640" spans="2:27" ht="13.5" hidden="1">
      <c r="B4640" s="232" t="s">
        <v>1110</v>
      </c>
      <c r="C4640" s="232" t="s">
        <v>1433</v>
      </c>
      <c r="D4640" s="232" t="s">
        <v>970</v>
      </c>
      <c r="E4640" s="232" t="s">
        <v>988</v>
      </c>
      <c r="F4640" s="232">
        <v>64</v>
      </c>
      <c r="G4640" s="232" t="s">
        <v>1431</v>
      </c>
      <c r="H4640" s="233">
        <v>23.366599999999998</v>
      </c>
      <c r="I4640" s="233">
        <v>0</v>
      </c>
      <c r="J4640" s="233">
        <v>15.926119999999999</v>
      </c>
      <c r="K4640" s="234">
        <v>67274</v>
      </c>
      <c r="L4640" s="233">
        <v>7.67971</v>
      </c>
      <c r="M4640" s="234">
        <v>132563</v>
      </c>
      <c r="N4640" s="233">
        <v>0</v>
      </c>
      <c r="O4640" s="233">
        <v>0</v>
      </c>
      <c r="P4640" s="233">
        <v>10.229419999999999</v>
      </c>
      <c r="Q4640" s="234">
        <v>128376</v>
      </c>
      <c r="R4640" s="233">
        <v>4.8849400000000003</v>
      </c>
      <c r="S4640" s="234">
        <v>247695</v>
      </c>
      <c r="T4640" s="233">
        <v>0</v>
      </c>
      <c r="U4640" s="235">
        <f t="shared" si="504"/>
        <v>17057.617999999999</v>
      </c>
      <c r="V4640" s="227">
        <f t="shared" si="505"/>
        <v>11626.067599999998</v>
      </c>
      <c r="W4640" s="227">
        <f t="shared" si="506"/>
        <v>11212.354966666666</v>
      </c>
      <c r="X4640" s="227">
        <f t="shared" si="509"/>
        <v>11046.916666666666</v>
      </c>
      <c r="Y4640" s="227">
        <f t="shared" si="507"/>
        <v>7467.4765999999991</v>
      </c>
      <c r="Z4640" s="227">
        <f t="shared" si="508"/>
        <v>7132.0061999999998</v>
      </c>
      <c r="AA4640" s="227">
        <f t="shared" si="510"/>
        <v>6880.416666666667</v>
      </c>
    </row>
    <row r="4641" spans="2:27" ht="13.5" hidden="1">
      <c r="B4641" s="232" t="s">
        <v>1110</v>
      </c>
      <c r="C4641" s="232" t="s">
        <v>1434</v>
      </c>
      <c r="D4641" s="232" t="s">
        <v>970</v>
      </c>
      <c r="E4641" s="232" t="s">
        <v>988</v>
      </c>
      <c r="F4641" s="232">
        <v>96</v>
      </c>
      <c r="G4641" s="232" t="s">
        <v>1435</v>
      </c>
      <c r="H4641" s="233">
        <v>35.049900000000001</v>
      </c>
      <c r="I4641" s="233">
        <v>0</v>
      </c>
      <c r="J4641" s="233">
        <v>23.88918</v>
      </c>
      <c r="K4641" s="234">
        <v>100911</v>
      </c>
      <c r="L4641" s="233">
        <v>11.51957</v>
      </c>
      <c r="M4641" s="234">
        <v>198844</v>
      </c>
      <c r="N4641" s="233">
        <v>0</v>
      </c>
      <c r="O4641" s="233">
        <v>0</v>
      </c>
      <c r="P4641" s="233">
        <v>15.34413</v>
      </c>
      <c r="Q4641" s="234">
        <v>192564</v>
      </c>
      <c r="R4641" s="233">
        <v>7.3274100000000004</v>
      </c>
      <c r="S4641" s="234">
        <v>371542</v>
      </c>
      <c r="T4641" s="233">
        <v>0</v>
      </c>
      <c r="U4641" s="235">
        <f t="shared" si="504"/>
        <v>25586.427</v>
      </c>
      <c r="V4641" s="227">
        <f t="shared" si="505"/>
        <v>17439.1014</v>
      </c>
      <c r="W4641" s="227">
        <f t="shared" si="506"/>
        <v>16818.536099999998</v>
      </c>
      <c r="X4641" s="227">
        <f t="shared" si="509"/>
        <v>16570.333333333332</v>
      </c>
      <c r="Y4641" s="227">
        <f t="shared" si="507"/>
        <v>11201.214899999999</v>
      </c>
      <c r="Z4641" s="227">
        <f t="shared" si="508"/>
        <v>10698.009300000002</v>
      </c>
      <c r="AA4641" s="227">
        <f t="shared" si="510"/>
        <v>10320.611111111111</v>
      </c>
    </row>
    <row r="4642" spans="2:27" ht="13.5" hidden="1">
      <c r="B4642" s="232" t="s">
        <v>1110</v>
      </c>
      <c r="C4642" s="232" t="s">
        <v>1436</v>
      </c>
      <c r="D4642" s="232" t="s">
        <v>970</v>
      </c>
      <c r="E4642" s="232" t="s">
        <v>988</v>
      </c>
      <c r="F4642" s="232">
        <v>8</v>
      </c>
      <c r="G4642" s="232" t="s">
        <v>1345</v>
      </c>
      <c r="H4642" s="233">
        <v>2.92083</v>
      </c>
      <c r="I4642" s="233">
        <v>0</v>
      </c>
      <c r="J4642" s="233">
        <v>1.9907600000000001</v>
      </c>
      <c r="K4642" s="234">
        <v>8409</v>
      </c>
      <c r="L4642" s="233">
        <v>0.95996000000000004</v>
      </c>
      <c r="M4642" s="234">
        <v>16570</v>
      </c>
      <c r="N4642" s="233">
        <v>0</v>
      </c>
      <c r="O4642" s="233">
        <v>0</v>
      </c>
      <c r="P4642" s="233">
        <v>1.27868</v>
      </c>
      <c r="Q4642" s="234">
        <v>16047</v>
      </c>
      <c r="R4642" s="233">
        <v>0.61062000000000005</v>
      </c>
      <c r="S4642" s="234">
        <v>30962</v>
      </c>
      <c r="T4642" s="233">
        <v>0</v>
      </c>
      <c r="U4642" s="235">
        <f t="shared" si="504"/>
        <v>2132.2058999999999</v>
      </c>
      <c r="V4642" s="227">
        <f t="shared" si="505"/>
        <v>1453.2548000000002</v>
      </c>
      <c r="W4642" s="227">
        <f t="shared" si="506"/>
        <v>1401.5208</v>
      </c>
      <c r="X4642" s="227">
        <f t="shared" si="509"/>
        <v>1380.8333333333333</v>
      </c>
      <c r="Y4642" s="227">
        <f t="shared" si="507"/>
        <v>933.43640000000005</v>
      </c>
      <c r="Z4642" s="227">
        <f t="shared" si="508"/>
        <v>891.50260000000003</v>
      </c>
      <c r="AA4642" s="227">
        <f t="shared" si="510"/>
        <v>860.05555555555554</v>
      </c>
    </row>
    <row r="4643" spans="2:27" ht="13.5" hidden="1">
      <c r="B4643" s="232" t="s">
        <v>1110</v>
      </c>
      <c r="C4643" s="232" t="s">
        <v>1437</v>
      </c>
      <c r="D4643" s="232" t="s">
        <v>970</v>
      </c>
      <c r="E4643" s="232" t="s">
        <v>988</v>
      </c>
      <c r="F4643" s="232">
        <v>128</v>
      </c>
      <c r="G4643" s="232" t="s">
        <v>1438</v>
      </c>
      <c r="H4643" s="233">
        <v>46.733199999999997</v>
      </c>
      <c r="I4643" s="233">
        <v>0</v>
      </c>
      <c r="J4643" s="233">
        <v>31.852229999999999</v>
      </c>
      <c r="K4643" s="234">
        <v>134549</v>
      </c>
      <c r="L4643" s="233">
        <v>15.35943</v>
      </c>
      <c r="M4643" s="234">
        <v>265126</v>
      </c>
      <c r="N4643" s="233">
        <v>0</v>
      </c>
      <c r="O4643" s="233">
        <v>0</v>
      </c>
      <c r="P4643" s="233">
        <v>20.458839999999999</v>
      </c>
      <c r="Q4643" s="234">
        <v>256752</v>
      </c>
      <c r="R4643" s="233">
        <v>9.7698800000000006</v>
      </c>
      <c r="S4643" s="234">
        <v>495390</v>
      </c>
      <c r="T4643" s="233">
        <v>0</v>
      </c>
      <c r="U4643" s="235">
        <f t="shared" si="504"/>
        <v>34115.235999999997</v>
      </c>
      <c r="V4643" s="227">
        <f t="shared" si="505"/>
        <v>23252.127899999999</v>
      </c>
      <c r="W4643" s="227">
        <f t="shared" si="506"/>
        <v>22424.800566666665</v>
      </c>
      <c r="X4643" s="227">
        <f t="shared" si="509"/>
        <v>22093.833333333332</v>
      </c>
      <c r="Y4643" s="227">
        <f t="shared" si="507"/>
        <v>14934.953199999998</v>
      </c>
      <c r="Z4643" s="227">
        <f t="shared" si="508"/>
        <v>14264.0124</v>
      </c>
      <c r="AA4643" s="227">
        <f t="shared" si="510"/>
        <v>13760.833333333334</v>
      </c>
    </row>
    <row r="4644" spans="2:27" ht="13.5" hidden="1">
      <c r="B4644" s="232" t="s">
        <v>1110</v>
      </c>
      <c r="C4644" s="232" t="s">
        <v>1439</v>
      </c>
      <c r="D4644" s="232" t="s">
        <v>970</v>
      </c>
      <c r="E4644" s="232" t="s">
        <v>988</v>
      </c>
      <c r="F4644" s="232">
        <v>16</v>
      </c>
      <c r="G4644" s="232" t="s">
        <v>1364</v>
      </c>
      <c r="H4644" s="233">
        <v>5.8416499999999996</v>
      </c>
      <c r="I4644" s="233">
        <v>0</v>
      </c>
      <c r="J4644" s="233">
        <v>3.9815299999999998</v>
      </c>
      <c r="K4644" s="234">
        <v>16819</v>
      </c>
      <c r="L4644" s="233">
        <v>1.9199299999999999</v>
      </c>
      <c r="M4644" s="234">
        <v>33141</v>
      </c>
      <c r="N4644" s="233">
        <v>0</v>
      </c>
      <c r="O4644" s="233">
        <v>0</v>
      </c>
      <c r="P4644" s="233">
        <v>2.55735</v>
      </c>
      <c r="Q4644" s="234">
        <v>32094</v>
      </c>
      <c r="R4644" s="233">
        <v>1.22123</v>
      </c>
      <c r="S4644" s="234">
        <v>61924</v>
      </c>
      <c r="T4644" s="233">
        <v>0</v>
      </c>
      <c r="U4644" s="235">
        <f t="shared" si="504"/>
        <v>4264.4044999999996</v>
      </c>
      <c r="V4644" s="227">
        <f t="shared" si="505"/>
        <v>2906.5168999999996</v>
      </c>
      <c r="W4644" s="227">
        <f t="shared" si="506"/>
        <v>2803.1322333333333</v>
      </c>
      <c r="X4644" s="227">
        <f t="shared" si="509"/>
        <v>2761.75</v>
      </c>
      <c r="Y4644" s="227">
        <f t="shared" si="507"/>
        <v>1866.8655000000001</v>
      </c>
      <c r="Z4644" s="227">
        <f t="shared" si="508"/>
        <v>1782.9979000000001</v>
      </c>
      <c r="AA4644" s="227">
        <f t="shared" si="510"/>
        <v>1720.1111111111111</v>
      </c>
    </row>
    <row r="4645" spans="2:27" ht="13.5" hidden="1">
      <c r="B4645" s="232" t="s">
        <v>1110</v>
      </c>
      <c r="C4645" s="232" t="s">
        <v>1440</v>
      </c>
      <c r="D4645" s="232" t="s">
        <v>970</v>
      </c>
      <c r="E4645" s="232" t="s">
        <v>988</v>
      </c>
      <c r="F4645" s="232">
        <v>32</v>
      </c>
      <c r="G4645" s="232" t="s">
        <v>1369</v>
      </c>
      <c r="H4645" s="233">
        <v>11.683299999999999</v>
      </c>
      <c r="I4645" s="233">
        <v>0</v>
      </c>
      <c r="J4645" s="233">
        <v>7.9630599999999996</v>
      </c>
      <c r="K4645" s="234">
        <v>33637</v>
      </c>
      <c r="L4645" s="233">
        <v>3.8398599999999998</v>
      </c>
      <c r="M4645" s="234">
        <v>66281</v>
      </c>
      <c r="N4645" s="233">
        <v>0</v>
      </c>
      <c r="O4645" s="233">
        <v>0</v>
      </c>
      <c r="P4645" s="233">
        <v>5.1147099999999996</v>
      </c>
      <c r="Q4645" s="234">
        <v>64188</v>
      </c>
      <c r="R4645" s="233">
        <v>2.4424700000000001</v>
      </c>
      <c r="S4645" s="234">
        <v>123847</v>
      </c>
      <c r="T4645" s="233">
        <v>0</v>
      </c>
      <c r="U4645" s="235">
        <f t="shared" si="504"/>
        <v>8528.8089999999993</v>
      </c>
      <c r="V4645" s="227">
        <f t="shared" si="505"/>
        <v>5813.0337999999992</v>
      </c>
      <c r="W4645" s="227">
        <f t="shared" si="506"/>
        <v>5606.1811333333335</v>
      </c>
      <c r="X4645" s="227">
        <f t="shared" si="509"/>
        <v>5523.416666666667</v>
      </c>
      <c r="Y4645" s="227">
        <f t="shared" si="507"/>
        <v>3733.7382999999995</v>
      </c>
      <c r="Z4645" s="227">
        <f t="shared" si="508"/>
        <v>3566.0030999999999</v>
      </c>
      <c r="AA4645" s="227">
        <f t="shared" si="510"/>
        <v>3440.1944444444443</v>
      </c>
    </row>
    <row r="4646" spans="2:27" ht="13.5" hidden="1">
      <c r="B4646" s="232" t="s">
        <v>1110</v>
      </c>
      <c r="C4646" s="232" t="s">
        <v>1441</v>
      </c>
      <c r="D4646" s="232" t="s">
        <v>970</v>
      </c>
      <c r="E4646" s="232" t="s">
        <v>988</v>
      </c>
      <c r="F4646" s="232">
        <v>128</v>
      </c>
      <c r="G4646" s="232" t="s">
        <v>1438</v>
      </c>
      <c r="H4646" s="233">
        <v>46.733199999999997</v>
      </c>
      <c r="I4646" s="233">
        <v>0</v>
      </c>
      <c r="J4646" s="233">
        <v>31.852229999999999</v>
      </c>
      <c r="K4646" s="234">
        <v>134549</v>
      </c>
      <c r="L4646" s="233">
        <v>15.35943</v>
      </c>
      <c r="M4646" s="234">
        <v>265126</v>
      </c>
      <c r="N4646" s="233">
        <v>0</v>
      </c>
      <c r="O4646" s="233">
        <v>0</v>
      </c>
      <c r="P4646" s="233">
        <v>20.458839999999999</v>
      </c>
      <c r="Q4646" s="234">
        <v>256752</v>
      </c>
      <c r="R4646" s="233">
        <v>9.7698800000000006</v>
      </c>
      <c r="S4646" s="234">
        <v>495390</v>
      </c>
      <c r="T4646" s="233">
        <v>0</v>
      </c>
      <c r="U4646" s="235">
        <f t="shared" si="504"/>
        <v>34115.235999999997</v>
      </c>
      <c r="V4646" s="227">
        <f t="shared" si="505"/>
        <v>23252.127899999999</v>
      </c>
      <c r="W4646" s="227">
        <f t="shared" si="506"/>
        <v>22424.800566666665</v>
      </c>
      <c r="X4646" s="227">
        <f t="shared" si="509"/>
        <v>22093.833333333332</v>
      </c>
      <c r="Y4646" s="227">
        <f t="shared" si="507"/>
        <v>14934.953199999998</v>
      </c>
      <c r="Z4646" s="227">
        <f t="shared" si="508"/>
        <v>14264.0124</v>
      </c>
      <c r="AA4646" s="227">
        <f t="shared" si="510"/>
        <v>13760.833333333334</v>
      </c>
    </row>
    <row r="4647" spans="2:27" ht="13.5" hidden="1">
      <c r="B4647" s="232" t="s">
        <v>1110</v>
      </c>
      <c r="C4647" s="232" t="s">
        <v>1442</v>
      </c>
      <c r="D4647" s="232" t="s">
        <v>970</v>
      </c>
      <c r="E4647" s="232" t="s">
        <v>988</v>
      </c>
      <c r="F4647" s="232">
        <v>4</v>
      </c>
      <c r="G4647" s="232" t="s">
        <v>1316</v>
      </c>
      <c r="H4647" s="233">
        <v>1.46041</v>
      </c>
      <c r="I4647" s="233">
        <v>0</v>
      </c>
      <c r="J4647" s="233">
        <v>0.99538000000000004</v>
      </c>
      <c r="K4647" s="234">
        <v>4205</v>
      </c>
      <c r="L4647" s="233">
        <v>0.47998000000000002</v>
      </c>
      <c r="M4647" s="234">
        <v>8285</v>
      </c>
      <c r="N4647" s="233">
        <v>0</v>
      </c>
      <c r="O4647" s="233">
        <v>0</v>
      </c>
      <c r="P4647" s="233">
        <v>0.63934000000000002</v>
      </c>
      <c r="Q4647" s="234">
        <v>8024</v>
      </c>
      <c r="R4647" s="233">
        <v>0.30531000000000003</v>
      </c>
      <c r="S4647" s="234">
        <v>15481</v>
      </c>
      <c r="T4647" s="233">
        <v>0</v>
      </c>
      <c r="U4647" s="235">
        <f t="shared" si="504"/>
        <v>1066.0993000000001</v>
      </c>
      <c r="V4647" s="227">
        <f t="shared" si="505"/>
        <v>726.62740000000008</v>
      </c>
      <c r="W4647" s="227">
        <f t="shared" si="506"/>
        <v>700.80206666666663</v>
      </c>
      <c r="X4647" s="227">
        <f t="shared" si="509"/>
        <v>690.41666666666663</v>
      </c>
      <c r="Y4647" s="227">
        <f t="shared" si="507"/>
        <v>466.71820000000002</v>
      </c>
      <c r="Z4647" s="227">
        <f t="shared" si="508"/>
        <v>445.76518888888893</v>
      </c>
      <c r="AA4647" s="227">
        <f t="shared" si="510"/>
        <v>430.02777777777777</v>
      </c>
    </row>
    <row r="4648" spans="2:27" ht="13.5" hidden="1">
      <c r="B4648" s="232" t="s">
        <v>1110</v>
      </c>
      <c r="C4648" s="232" t="s">
        <v>912</v>
      </c>
      <c r="D4648" s="232" t="s">
        <v>970</v>
      </c>
      <c r="E4648" s="232" t="s">
        <v>988</v>
      </c>
      <c r="F4648" s="232">
        <v>48</v>
      </c>
      <c r="G4648" s="232" t="s">
        <v>1356</v>
      </c>
      <c r="H4648" s="233">
        <v>8.4190000000000005</v>
      </c>
      <c r="I4648" s="233">
        <v>0</v>
      </c>
      <c r="J4648" s="233">
        <v>6.4210000000000003</v>
      </c>
      <c r="K4648" s="234">
        <v>27415</v>
      </c>
      <c r="L4648" s="233">
        <v>3.13</v>
      </c>
      <c r="M4648" s="234">
        <v>54263</v>
      </c>
      <c r="N4648" s="233">
        <v>0</v>
      </c>
      <c r="O4648" s="233">
        <v>0</v>
      </c>
      <c r="P4648" s="233">
        <v>5.266</v>
      </c>
      <c r="Q4648" s="234">
        <v>67010</v>
      </c>
      <c r="R4648" s="233">
        <v>2.5499999999999998</v>
      </c>
      <c r="S4648" s="234">
        <v>130739</v>
      </c>
      <c r="T4648" s="233">
        <v>0</v>
      </c>
      <c r="U4648" s="235">
        <f t="shared" si="504"/>
        <v>6145.8700000000008</v>
      </c>
      <c r="V4648" s="227">
        <f t="shared" si="505"/>
        <v>4687.33</v>
      </c>
      <c r="W4648" s="227">
        <f t="shared" si="506"/>
        <v>4569.4833333333336</v>
      </c>
      <c r="X4648" s="227">
        <f t="shared" si="509"/>
        <v>4521.916666666667</v>
      </c>
      <c r="Y4648" s="227">
        <f t="shared" si="507"/>
        <v>3844.18</v>
      </c>
      <c r="Z4648" s="227">
        <f t="shared" si="508"/>
        <v>3722.8888888888887</v>
      </c>
      <c r="AA4648" s="227">
        <f t="shared" si="510"/>
        <v>3631.6388888888887</v>
      </c>
    </row>
    <row r="4649" spans="2:27" ht="13.5" hidden="1">
      <c r="B4649" s="232" t="s">
        <v>1110</v>
      </c>
      <c r="C4649" s="232" t="s">
        <v>913</v>
      </c>
      <c r="D4649" s="232" t="s">
        <v>970</v>
      </c>
      <c r="E4649" s="232" t="s">
        <v>988</v>
      </c>
      <c r="F4649" s="232">
        <v>8</v>
      </c>
      <c r="G4649" s="232" t="s">
        <v>1317</v>
      </c>
      <c r="H4649" s="233">
        <v>1.403</v>
      </c>
      <c r="I4649" s="233">
        <v>0</v>
      </c>
      <c r="J4649" s="233">
        <v>1.07</v>
      </c>
      <c r="K4649" s="234">
        <v>4569</v>
      </c>
      <c r="L4649" s="233">
        <v>0.52200000000000002</v>
      </c>
      <c r="M4649" s="234">
        <v>9044</v>
      </c>
      <c r="N4649" s="233">
        <v>0</v>
      </c>
      <c r="O4649" s="233">
        <v>0</v>
      </c>
      <c r="P4649" s="233">
        <v>0.878</v>
      </c>
      <c r="Q4649" s="234">
        <v>11168</v>
      </c>
      <c r="R4649" s="233">
        <v>0.42499999999999999</v>
      </c>
      <c r="S4649" s="234">
        <v>21790</v>
      </c>
      <c r="T4649" s="233">
        <v>0</v>
      </c>
      <c r="U4649" s="235">
        <f t="shared" si="504"/>
        <v>1024.19</v>
      </c>
      <c r="V4649" s="227">
        <f t="shared" si="505"/>
        <v>781.1</v>
      </c>
      <c r="W4649" s="227">
        <f t="shared" si="506"/>
        <v>761.81</v>
      </c>
      <c r="X4649" s="227">
        <f t="shared" si="509"/>
        <v>753.66666666666663</v>
      </c>
      <c r="Y4649" s="227">
        <f t="shared" si="507"/>
        <v>640.94000000000005</v>
      </c>
      <c r="Z4649" s="227">
        <f t="shared" si="508"/>
        <v>620.47222222222217</v>
      </c>
      <c r="AA4649" s="227">
        <f t="shared" si="510"/>
        <v>605.27777777777783</v>
      </c>
    </row>
    <row r="4650" spans="2:27" ht="13.5" hidden="1">
      <c r="B4650" s="232" t="s">
        <v>1110</v>
      </c>
      <c r="C4650" s="232" t="s">
        <v>914</v>
      </c>
      <c r="D4650" s="232" t="s">
        <v>970</v>
      </c>
      <c r="E4650" s="232" t="s">
        <v>988</v>
      </c>
      <c r="F4650" s="232">
        <v>12</v>
      </c>
      <c r="G4650" s="232" t="s">
        <v>1308</v>
      </c>
      <c r="H4650" s="233">
        <v>2.105</v>
      </c>
      <c r="I4650" s="233">
        <v>0</v>
      </c>
      <c r="J4650" s="233">
        <v>1.605</v>
      </c>
      <c r="K4650" s="234">
        <v>6854</v>
      </c>
      <c r="L4650" s="233">
        <v>0.78200000000000003</v>
      </c>
      <c r="M4650" s="234">
        <v>13566</v>
      </c>
      <c r="N4650" s="233">
        <v>0</v>
      </c>
      <c r="O4650" s="233">
        <v>0</v>
      </c>
      <c r="P4650" s="233">
        <v>1.3169999999999999</v>
      </c>
      <c r="Q4650" s="234">
        <v>16752</v>
      </c>
      <c r="R4650" s="233">
        <v>0.63700000000000001</v>
      </c>
      <c r="S4650" s="234">
        <v>32685</v>
      </c>
      <c r="T4650" s="233">
        <v>0</v>
      </c>
      <c r="U4650" s="235">
        <f t="shared" si="504"/>
        <v>1536.65</v>
      </c>
      <c r="V4650" s="227">
        <f t="shared" si="505"/>
        <v>1171.6500000000001</v>
      </c>
      <c r="W4650" s="227">
        <f t="shared" si="506"/>
        <v>1142.0266666666666</v>
      </c>
      <c r="X4650" s="227">
        <f t="shared" si="509"/>
        <v>1130.5</v>
      </c>
      <c r="Y4650" s="227">
        <f t="shared" si="507"/>
        <v>961.41</v>
      </c>
      <c r="Z4650" s="227">
        <f t="shared" si="508"/>
        <v>930.34333333333325</v>
      </c>
      <c r="AA4650" s="227">
        <f t="shared" si="510"/>
        <v>907.91666666666663</v>
      </c>
    </row>
    <row r="4651" spans="2:27" ht="13.5" hidden="1">
      <c r="B4651" s="232" t="s">
        <v>1110</v>
      </c>
      <c r="C4651" s="232" t="s">
        <v>915</v>
      </c>
      <c r="D4651" s="232" t="s">
        <v>970</v>
      </c>
      <c r="E4651" s="232" t="s">
        <v>988</v>
      </c>
      <c r="F4651" s="232">
        <v>24</v>
      </c>
      <c r="G4651" s="232" t="s">
        <v>1310</v>
      </c>
      <c r="H4651" s="233">
        <v>4.21</v>
      </c>
      <c r="I4651" s="233">
        <v>0</v>
      </c>
      <c r="J4651" s="233">
        <v>3.2109999999999999</v>
      </c>
      <c r="K4651" s="234">
        <v>13708</v>
      </c>
      <c r="L4651" s="233">
        <v>1.5649999999999999</v>
      </c>
      <c r="M4651" s="234">
        <v>27131</v>
      </c>
      <c r="N4651" s="233">
        <v>0</v>
      </c>
      <c r="O4651" s="233">
        <v>0</v>
      </c>
      <c r="P4651" s="233">
        <v>2.633</v>
      </c>
      <c r="Q4651" s="234">
        <v>33505</v>
      </c>
      <c r="R4651" s="233">
        <v>1.2749999999999999</v>
      </c>
      <c r="S4651" s="234">
        <v>65369</v>
      </c>
      <c r="T4651" s="233">
        <v>0</v>
      </c>
      <c r="U4651" s="235">
        <f t="shared" si="504"/>
        <v>3073.3</v>
      </c>
      <c r="V4651" s="227">
        <f t="shared" si="505"/>
        <v>2344.0299999999997</v>
      </c>
      <c r="W4651" s="227">
        <f t="shared" si="506"/>
        <v>2284.7833333333333</v>
      </c>
      <c r="X4651" s="227">
        <f t="shared" si="509"/>
        <v>2260.9166666666665</v>
      </c>
      <c r="Y4651" s="227">
        <f t="shared" si="507"/>
        <v>1922.09</v>
      </c>
      <c r="Z4651" s="227">
        <f t="shared" si="508"/>
        <v>1861.4444444444443</v>
      </c>
      <c r="AA4651" s="227">
        <f t="shared" si="510"/>
        <v>1815.8055555555557</v>
      </c>
    </row>
    <row r="4652" spans="2:27" ht="13.5" hidden="1">
      <c r="B4652" s="232" t="s">
        <v>1110</v>
      </c>
      <c r="C4652" s="232" t="s">
        <v>916</v>
      </c>
      <c r="D4652" s="232" t="s">
        <v>970</v>
      </c>
      <c r="E4652" s="232" t="s">
        <v>988</v>
      </c>
      <c r="F4652" s="232">
        <v>2</v>
      </c>
      <c r="G4652" s="232" t="s">
        <v>1311</v>
      </c>
      <c r="H4652" s="233">
        <v>0.38500000000000001</v>
      </c>
      <c r="I4652" s="233">
        <v>0</v>
      </c>
      <c r="J4652" s="233">
        <v>0.30099999999999999</v>
      </c>
      <c r="K4652" s="234">
        <v>1290</v>
      </c>
      <c r="L4652" s="233">
        <v>0.14699999999999999</v>
      </c>
      <c r="M4652" s="234">
        <v>2557</v>
      </c>
      <c r="N4652" s="233">
        <v>0</v>
      </c>
      <c r="O4652" s="233">
        <v>0</v>
      </c>
      <c r="P4652" s="233">
        <v>0.253</v>
      </c>
      <c r="Q4652" s="234">
        <v>3236</v>
      </c>
      <c r="R4652" s="233">
        <v>0.123</v>
      </c>
      <c r="S4652" s="234">
        <v>6336</v>
      </c>
      <c r="T4652" s="233">
        <v>0</v>
      </c>
      <c r="U4652" s="235">
        <f t="shared" si="504"/>
        <v>281.05</v>
      </c>
      <c r="V4652" s="227">
        <f t="shared" si="505"/>
        <v>219.73</v>
      </c>
      <c r="W4652" s="227">
        <f t="shared" si="506"/>
        <v>214.81</v>
      </c>
      <c r="X4652" s="227">
        <f t="shared" si="509"/>
        <v>213.08333333333334</v>
      </c>
      <c r="Y4652" s="227">
        <f t="shared" si="507"/>
        <v>184.69</v>
      </c>
      <c r="Z4652" s="227">
        <f t="shared" si="508"/>
        <v>179.67888888888888</v>
      </c>
      <c r="AA4652" s="227">
        <f t="shared" si="510"/>
        <v>176</v>
      </c>
    </row>
    <row r="4653" spans="2:27" ht="13.5" hidden="1">
      <c r="B4653" s="232" t="s">
        <v>1110</v>
      </c>
      <c r="C4653" s="232" t="s">
        <v>917</v>
      </c>
      <c r="D4653" s="232" t="s">
        <v>970</v>
      </c>
      <c r="E4653" s="232" t="s">
        <v>988</v>
      </c>
      <c r="F4653" s="232">
        <v>48</v>
      </c>
      <c r="G4653" s="232" t="s">
        <v>1356</v>
      </c>
      <c r="H4653" s="233">
        <v>8.4190000000000005</v>
      </c>
      <c r="I4653" s="233">
        <v>0</v>
      </c>
      <c r="J4653" s="233">
        <v>6.4210000000000003</v>
      </c>
      <c r="K4653" s="234">
        <v>27415</v>
      </c>
      <c r="L4653" s="233">
        <v>3.13</v>
      </c>
      <c r="M4653" s="234">
        <v>54263</v>
      </c>
      <c r="N4653" s="233">
        <v>0</v>
      </c>
      <c r="O4653" s="233">
        <v>0</v>
      </c>
      <c r="P4653" s="233">
        <v>5.266</v>
      </c>
      <c r="Q4653" s="234">
        <v>67010</v>
      </c>
      <c r="R4653" s="233">
        <v>2.5499999999999998</v>
      </c>
      <c r="S4653" s="234">
        <v>130739</v>
      </c>
      <c r="T4653" s="233">
        <v>0</v>
      </c>
      <c r="U4653" s="235">
        <f t="shared" si="504"/>
        <v>6145.8700000000008</v>
      </c>
      <c r="V4653" s="227">
        <f t="shared" si="505"/>
        <v>4687.33</v>
      </c>
      <c r="W4653" s="227">
        <f t="shared" si="506"/>
        <v>4569.4833333333336</v>
      </c>
      <c r="X4653" s="227">
        <f t="shared" si="509"/>
        <v>4521.916666666667</v>
      </c>
      <c r="Y4653" s="227">
        <f t="shared" si="507"/>
        <v>3844.18</v>
      </c>
      <c r="Z4653" s="227">
        <f t="shared" si="508"/>
        <v>3722.8888888888887</v>
      </c>
      <c r="AA4653" s="227">
        <f t="shared" si="510"/>
        <v>3631.6388888888887</v>
      </c>
    </row>
    <row r="4654" spans="2:27" ht="13.5" hidden="1">
      <c r="B4654" s="232" t="s">
        <v>1110</v>
      </c>
      <c r="C4654" s="232" t="s">
        <v>918</v>
      </c>
      <c r="D4654" s="232" t="s">
        <v>970</v>
      </c>
      <c r="E4654" s="232" t="s">
        <v>988</v>
      </c>
      <c r="F4654" s="232">
        <v>4</v>
      </c>
      <c r="G4654" s="232" t="s">
        <v>1312</v>
      </c>
      <c r="H4654" s="233">
        <v>0.70199999999999996</v>
      </c>
      <c r="I4654" s="233">
        <v>0</v>
      </c>
      <c r="J4654" s="233">
        <v>0.53500000000000003</v>
      </c>
      <c r="K4654" s="234">
        <v>2285</v>
      </c>
      <c r="L4654" s="233">
        <v>0.26100000000000001</v>
      </c>
      <c r="M4654" s="234">
        <v>4522</v>
      </c>
      <c r="N4654" s="233">
        <v>0</v>
      </c>
      <c r="O4654" s="233">
        <v>0</v>
      </c>
      <c r="P4654" s="233">
        <v>0.439</v>
      </c>
      <c r="Q4654" s="234">
        <v>5584</v>
      </c>
      <c r="R4654" s="233">
        <v>0.21199999999999999</v>
      </c>
      <c r="S4654" s="234">
        <v>10895</v>
      </c>
      <c r="T4654" s="233">
        <v>0</v>
      </c>
      <c r="U4654" s="235">
        <f t="shared" si="504"/>
        <v>512.45999999999992</v>
      </c>
      <c r="V4654" s="227">
        <f t="shared" si="505"/>
        <v>390.55</v>
      </c>
      <c r="W4654" s="227">
        <f t="shared" si="506"/>
        <v>380.94666666666666</v>
      </c>
      <c r="X4654" s="227">
        <f t="shared" si="509"/>
        <v>376.83333333333331</v>
      </c>
      <c r="Y4654" s="227">
        <f t="shared" si="507"/>
        <v>320.47000000000003</v>
      </c>
      <c r="Z4654" s="227">
        <f t="shared" si="508"/>
        <v>309.87111111111108</v>
      </c>
      <c r="AA4654" s="227">
        <f t="shared" si="510"/>
        <v>302.63888888888891</v>
      </c>
    </row>
    <row r="4655" spans="2:27" ht="13.5" hidden="1">
      <c r="B4655" s="232" t="s">
        <v>1449</v>
      </c>
      <c r="C4655" s="232" t="s">
        <v>650</v>
      </c>
      <c r="D4655" s="232" t="s">
        <v>978</v>
      </c>
      <c r="E4655" s="232" t="s">
        <v>467</v>
      </c>
      <c r="F4655" s="232">
        <v>8</v>
      </c>
      <c r="G4655" s="232" t="s">
        <v>1351</v>
      </c>
      <c r="H4655" s="233">
        <v>1.4</v>
      </c>
      <c r="I4655" s="233">
        <v>0</v>
      </c>
      <c r="J4655" s="233">
        <v>0.93</v>
      </c>
      <c r="K4655" s="234">
        <v>3100</v>
      </c>
      <c r="L4655" s="233">
        <v>0.44</v>
      </c>
      <c r="M4655" s="234">
        <v>6815</v>
      </c>
      <c r="N4655" s="233">
        <v>0</v>
      </c>
      <c r="O4655" s="233">
        <v>0</v>
      </c>
      <c r="P4655" s="233">
        <v>0</v>
      </c>
      <c r="Q4655" s="234">
        <v>6200</v>
      </c>
      <c r="R4655" s="233">
        <v>0.32</v>
      </c>
      <c r="S4655" s="234">
        <v>13733</v>
      </c>
      <c r="T4655" s="233">
        <v>0</v>
      </c>
      <c r="U4655" s="235">
        <f t="shared" si="504"/>
        <v>1021.9999999999999</v>
      </c>
      <c r="V4655" s="227">
        <f t="shared" si="505"/>
        <v>678.90000000000009</v>
      </c>
      <c r="W4655" s="227">
        <f t="shared" si="506"/>
        <v>579.5333333333333</v>
      </c>
      <c r="X4655" s="227">
        <f t="shared" si="509"/>
        <v>567.91666666666663</v>
      </c>
      <c r="Y4655" s="227">
        <f t="shared" si="507"/>
        <v>0</v>
      </c>
      <c r="Z4655" s="227">
        <f t="shared" si="508"/>
        <v>405.82222222222219</v>
      </c>
      <c r="AA4655" s="227">
        <f t="shared" si="510"/>
        <v>381.47222222222223</v>
      </c>
    </row>
    <row r="4656" spans="2:27" ht="13.5" hidden="1">
      <c r="B4656" s="232" t="s">
        <v>1449</v>
      </c>
      <c r="C4656" s="232" t="s">
        <v>655</v>
      </c>
      <c r="D4656" s="232" t="s">
        <v>978</v>
      </c>
      <c r="E4656" s="232" t="s">
        <v>467</v>
      </c>
      <c r="F4656" s="232">
        <v>16</v>
      </c>
      <c r="G4656" s="232" t="s">
        <v>1352</v>
      </c>
      <c r="H4656" s="233">
        <v>2.8</v>
      </c>
      <c r="I4656" s="233">
        <v>0</v>
      </c>
      <c r="J4656" s="233">
        <v>1.86</v>
      </c>
      <c r="K4656" s="234">
        <v>6200</v>
      </c>
      <c r="L4656" s="233">
        <v>0.88</v>
      </c>
      <c r="M4656" s="234">
        <v>13631</v>
      </c>
      <c r="N4656" s="233">
        <v>0</v>
      </c>
      <c r="O4656" s="233">
        <v>0</v>
      </c>
      <c r="P4656" s="233">
        <v>0</v>
      </c>
      <c r="Q4656" s="234">
        <v>12400</v>
      </c>
      <c r="R4656" s="233">
        <v>0.64</v>
      </c>
      <c r="S4656" s="234">
        <v>27466</v>
      </c>
      <c r="T4656" s="233">
        <v>0</v>
      </c>
      <c r="U4656" s="235">
        <f t="shared" si="504"/>
        <v>2043.9999999999998</v>
      </c>
      <c r="V4656" s="227">
        <f t="shared" si="505"/>
        <v>1357.8000000000002</v>
      </c>
      <c r="W4656" s="227">
        <f t="shared" si="506"/>
        <v>1159.0666666666666</v>
      </c>
      <c r="X4656" s="227">
        <f t="shared" si="509"/>
        <v>1135.9166666666667</v>
      </c>
      <c r="Y4656" s="227">
        <f t="shared" si="507"/>
        <v>0</v>
      </c>
      <c r="Z4656" s="227">
        <f t="shared" si="508"/>
        <v>811.64444444444439</v>
      </c>
      <c r="AA4656" s="227">
        <f t="shared" si="510"/>
        <v>762.94444444444446</v>
      </c>
    </row>
    <row r="4657" spans="2:27" ht="13.5" hidden="1">
      <c r="B4657" s="232" t="s">
        <v>1449</v>
      </c>
      <c r="C4657" s="232" t="s">
        <v>661</v>
      </c>
      <c r="D4657" s="232" t="s">
        <v>978</v>
      </c>
      <c r="E4657" s="232" t="s">
        <v>467</v>
      </c>
      <c r="F4657" s="232">
        <v>32</v>
      </c>
      <c r="G4657" s="232" t="s">
        <v>1353</v>
      </c>
      <c r="H4657" s="233">
        <v>5.6</v>
      </c>
      <c r="I4657" s="233">
        <v>0</v>
      </c>
      <c r="J4657" s="233">
        <v>3.72</v>
      </c>
      <c r="K4657" s="234">
        <v>12400</v>
      </c>
      <c r="L4657" s="233">
        <v>1.76</v>
      </c>
      <c r="M4657" s="234">
        <v>27261</v>
      </c>
      <c r="N4657" s="233">
        <v>0</v>
      </c>
      <c r="O4657" s="233">
        <v>0</v>
      </c>
      <c r="P4657" s="233">
        <v>0</v>
      </c>
      <c r="Q4657" s="234">
        <v>24800</v>
      </c>
      <c r="R4657" s="233">
        <v>1.28</v>
      </c>
      <c r="S4657" s="234">
        <v>54932</v>
      </c>
      <c r="T4657" s="233">
        <v>0</v>
      </c>
      <c r="U4657" s="235">
        <f t="shared" si="504"/>
        <v>4087.9999999999995</v>
      </c>
      <c r="V4657" s="227">
        <f t="shared" si="505"/>
        <v>2715.6000000000004</v>
      </c>
      <c r="W4657" s="227">
        <f t="shared" si="506"/>
        <v>2318.1333333333332</v>
      </c>
      <c r="X4657" s="227">
        <f t="shared" si="509"/>
        <v>2271.75</v>
      </c>
      <c r="Y4657" s="227">
        <f t="shared" si="507"/>
        <v>0</v>
      </c>
      <c r="Z4657" s="227">
        <f t="shared" si="508"/>
        <v>1623.2888888888888</v>
      </c>
      <c r="AA4657" s="227">
        <f t="shared" si="510"/>
        <v>1525.8888888888889</v>
      </c>
    </row>
    <row r="4658" spans="2:27" ht="13.5" hidden="1">
      <c r="B4658" s="232" t="s">
        <v>1449</v>
      </c>
      <c r="C4658" s="232" t="s">
        <v>667</v>
      </c>
      <c r="D4658" s="232" t="s">
        <v>978</v>
      </c>
      <c r="E4658" s="232" t="s">
        <v>467</v>
      </c>
      <c r="F4658" s="232">
        <v>2</v>
      </c>
      <c r="G4658" s="232" t="s">
        <v>1363</v>
      </c>
      <c r="H4658" s="233">
        <v>0.35</v>
      </c>
      <c r="I4658" s="233">
        <v>0</v>
      </c>
      <c r="J4658" s="233">
        <v>0.23</v>
      </c>
      <c r="K4658" s="234">
        <v>775</v>
      </c>
      <c r="L4658" s="233">
        <v>0.11</v>
      </c>
      <c r="M4658" s="234">
        <v>1704</v>
      </c>
      <c r="N4658" s="233">
        <v>0</v>
      </c>
      <c r="O4658" s="233">
        <v>0</v>
      </c>
      <c r="P4658" s="233">
        <v>0</v>
      </c>
      <c r="Q4658" s="234">
        <v>1550</v>
      </c>
      <c r="R4658" s="233">
        <v>0.08</v>
      </c>
      <c r="S4658" s="234">
        <v>3433</v>
      </c>
      <c r="T4658" s="233">
        <v>0</v>
      </c>
      <c r="U4658" s="235">
        <f t="shared" si="504"/>
        <v>255.49999999999997</v>
      </c>
      <c r="V4658" s="227">
        <f t="shared" si="505"/>
        <v>167.9</v>
      </c>
      <c r="W4658" s="227">
        <f t="shared" si="506"/>
        <v>144.88333333333333</v>
      </c>
      <c r="X4658" s="227">
        <f t="shared" si="509"/>
        <v>142</v>
      </c>
      <c r="Y4658" s="227">
        <f t="shared" si="507"/>
        <v>0</v>
      </c>
      <c r="Z4658" s="227">
        <f t="shared" si="508"/>
        <v>101.45555555555555</v>
      </c>
      <c r="AA4658" s="227">
        <f t="shared" si="510"/>
        <v>95.361111111111114</v>
      </c>
    </row>
    <row r="4659" spans="2:27" ht="13.5" hidden="1">
      <c r="B4659" s="232" t="s">
        <v>1449</v>
      </c>
      <c r="C4659" s="232" t="s">
        <v>672</v>
      </c>
      <c r="D4659" s="232" t="s">
        <v>978</v>
      </c>
      <c r="E4659" s="232" t="s">
        <v>467</v>
      </c>
      <c r="F4659" s="232">
        <v>4</v>
      </c>
      <c r="G4659" s="232" t="s">
        <v>1354</v>
      </c>
      <c r="H4659" s="233">
        <v>0.7</v>
      </c>
      <c r="I4659" s="233">
        <v>0</v>
      </c>
      <c r="J4659" s="233">
        <v>0.46</v>
      </c>
      <c r="K4659" s="234">
        <v>1550</v>
      </c>
      <c r="L4659" s="233">
        <v>0.22</v>
      </c>
      <c r="M4659" s="234">
        <v>3408</v>
      </c>
      <c r="N4659" s="233">
        <v>0</v>
      </c>
      <c r="O4659" s="233">
        <v>0</v>
      </c>
      <c r="P4659" s="233">
        <v>0</v>
      </c>
      <c r="Q4659" s="234">
        <v>3100</v>
      </c>
      <c r="R4659" s="233">
        <v>0.16</v>
      </c>
      <c r="S4659" s="234">
        <v>6867</v>
      </c>
      <c r="T4659" s="233">
        <v>0</v>
      </c>
      <c r="U4659" s="235">
        <f t="shared" si="504"/>
        <v>510.99999999999994</v>
      </c>
      <c r="V4659" s="227">
        <f t="shared" si="505"/>
        <v>335.8</v>
      </c>
      <c r="W4659" s="227">
        <f t="shared" si="506"/>
        <v>289.76666666666665</v>
      </c>
      <c r="X4659" s="227">
        <f t="shared" si="509"/>
        <v>284</v>
      </c>
      <c r="Y4659" s="227">
        <f t="shared" si="507"/>
        <v>0</v>
      </c>
      <c r="Z4659" s="227">
        <f t="shared" si="508"/>
        <v>202.9111111111111</v>
      </c>
      <c r="AA4659" s="227">
        <f t="shared" si="510"/>
        <v>190.75</v>
      </c>
    </row>
    <row r="4660" spans="2:27" ht="13.5" hidden="1">
      <c r="B4660" s="232" t="s">
        <v>1449</v>
      </c>
      <c r="C4660" s="232" t="s">
        <v>677</v>
      </c>
      <c r="D4660" s="232" t="s">
        <v>978</v>
      </c>
      <c r="E4660" s="232" t="s">
        <v>467</v>
      </c>
      <c r="F4660" s="232">
        <v>64</v>
      </c>
      <c r="G4660" s="232" t="s">
        <v>1355</v>
      </c>
      <c r="H4660" s="233">
        <v>11.2</v>
      </c>
      <c r="I4660" s="233">
        <v>0</v>
      </c>
      <c r="J4660" s="233">
        <v>7.44</v>
      </c>
      <c r="K4660" s="234">
        <v>24800</v>
      </c>
      <c r="L4660" s="233">
        <v>3.52</v>
      </c>
      <c r="M4660" s="234">
        <v>54522</v>
      </c>
      <c r="N4660" s="233">
        <v>0</v>
      </c>
      <c r="O4660" s="233">
        <v>0</v>
      </c>
      <c r="P4660" s="233">
        <v>0</v>
      </c>
      <c r="Q4660" s="234">
        <v>49600</v>
      </c>
      <c r="R4660" s="233">
        <v>2.56</v>
      </c>
      <c r="S4660" s="234">
        <v>109864</v>
      </c>
      <c r="T4660" s="233">
        <v>0</v>
      </c>
      <c r="U4660" s="235">
        <f t="shared" si="504"/>
        <v>8175.9999999999991</v>
      </c>
      <c r="V4660" s="227">
        <f t="shared" si="505"/>
        <v>5431.2000000000007</v>
      </c>
      <c r="W4660" s="227">
        <f t="shared" si="506"/>
        <v>4636.2666666666664</v>
      </c>
      <c r="X4660" s="227">
        <f t="shared" si="509"/>
        <v>4543.5</v>
      </c>
      <c r="Y4660" s="227">
        <f t="shared" si="507"/>
        <v>0</v>
      </c>
      <c r="Z4660" s="227">
        <f t="shared" si="508"/>
        <v>3246.5777777777776</v>
      </c>
      <c r="AA4660" s="227">
        <f t="shared" si="510"/>
        <v>3051.7777777777778</v>
      </c>
    </row>
    <row r="4661" spans="2:27" ht="13.5" hidden="1">
      <c r="B4661" s="232" t="s">
        <v>1449</v>
      </c>
      <c r="C4661" s="232" t="s">
        <v>682</v>
      </c>
      <c r="D4661" s="232" t="s">
        <v>978</v>
      </c>
      <c r="E4661" s="232" t="s">
        <v>467</v>
      </c>
      <c r="F4661" s="232">
        <v>8</v>
      </c>
      <c r="G4661" s="232" t="s">
        <v>1351</v>
      </c>
      <c r="H4661" s="233">
        <v>1.4</v>
      </c>
      <c r="I4661" s="233">
        <v>0</v>
      </c>
      <c r="J4661" s="233">
        <v>0.93</v>
      </c>
      <c r="K4661" s="234">
        <v>3100</v>
      </c>
      <c r="L4661" s="233">
        <v>0.44</v>
      </c>
      <c r="M4661" s="234">
        <v>6815</v>
      </c>
      <c r="N4661" s="233">
        <v>0</v>
      </c>
      <c r="O4661" s="233">
        <v>0</v>
      </c>
      <c r="P4661" s="233">
        <v>0</v>
      </c>
      <c r="Q4661" s="234">
        <v>6200</v>
      </c>
      <c r="R4661" s="233">
        <v>0.32</v>
      </c>
      <c r="S4661" s="234">
        <v>13733</v>
      </c>
      <c r="T4661" s="233">
        <v>0</v>
      </c>
      <c r="U4661" s="235">
        <f t="shared" si="504"/>
        <v>1021.9999999999999</v>
      </c>
      <c r="V4661" s="227">
        <f t="shared" si="505"/>
        <v>678.90000000000009</v>
      </c>
      <c r="W4661" s="227">
        <f t="shared" si="506"/>
        <v>579.5333333333333</v>
      </c>
      <c r="X4661" s="227">
        <f t="shared" si="509"/>
        <v>567.91666666666663</v>
      </c>
      <c r="Y4661" s="227">
        <f t="shared" si="507"/>
        <v>0</v>
      </c>
      <c r="Z4661" s="227">
        <f t="shared" si="508"/>
        <v>405.82222222222219</v>
      </c>
      <c r="AA4661" s="227">
        <f t="shared" si="510"/>
        <v>381.47222222222223</v>
      </c>
    </row>
    <row r="4662" spans="2:27" ht="13.5" hidden="1">
      <c r="B4662" s="232" t="s">
        <v>1449</v>
      </c>
      <c r="C4662" s="232" t="s">
        <v>686</v>
      </c>
      <c r="D4662" s="232" t="s">
        <v>978</v>
      </c>
      <c r="E4662" s="232" t="s">
        <v>467</v>
      </c>
      <c r="F4662" s="232">
        <v>16</v>
      </c>
      <c r="G4662" s="232" t="s">
        <v>1352</v>
      </c>
      <c r="H4662" s="233">
        <v>2.8</v>
      </c>
      <c r="I4662" s="233">
        <v>0</v>
      </c>
      <c r="J4662" s="233">
        <v>1.86</v>
      </c>
      <c r="K4662" s="234">
        <v>6200</v>
      </c>
      <c r="L4662" s="233">
        <v>0.88</v>
      </c>
      <c r="M4662" s="234">
        <v>13631</v>
      </c>
      <c r="N4662" s="233">
        <v>0</v>
      </c>
      <c r="O4662" s="233">
        <v>0</v>
      </c>
      <c r="P4662" s="233">
        <v>0</v>
      </c>
      <c r="Q4662" s="234">
        <v>12400</v>
      </c>
      <c r="R4662" s="233">
        <v>0.64</v>
      </c>
      <c r="S4662" s="234">
        <v>27466</v>
      </c>
      <c r="T4662" s="233">
        <v>0</v>
      </c>
      <c r="U4662" s="235">
        <f t="shared" si="504"/>
        <v>2043.9999999999998</v>
      </c>
      <c r="V4662" s="227">
        <f t="shared" si="505"/>
        <v>1357.8000000000002</v>
      </c>
      <c r="W4662" s="227">
        <f t="shared" si="506"/>
        <v>1159.0666666666666</v>
      </c>
      <c r="X4662" s="227">
        <f t="shared" si="509"/>
        <v>1135.9166666666667</v>
      </c>
      <c r="Y4662" s="227">
        <f t="shared" si="507"/>
        <v>0</v>
      </c>
      <c r="Z4662" s="227">
        <f t="shared" si="508"/>
        <v>811.64444444444439</v>
      </c>
      <c r="AA4662" s="227">
        <f t="shared" si="510"/>
        <v>762.94444444444446</v>
      </c>
    </row>
    <row r="4663" spans="2:27" ht="13.5" hidden="1">
      <c r="B4663" s="232" t="s">
        <v>1449</v>
      </c>
      <c r="C4663" s="232" t="s">
        <v>689</v>
      </c>
      <c r="D4663" s="232" t="s">
        <v>978</v>
      </c>
      <c r="E4663" s="232" t="s">
        <v>467</v>
      </c>
      <c r="F4663" s="232">
        <v>32</v>
      </c>
      <c r="G4663" s="232" t="s">
        <v>1353</v>
      </c>
      <c r="H4663" s="233">
        <v>5.6</v>
      </c>
      <c r="I4663" s="233">
        <v>0</v>
      </c>
      <c r="J4663" s="233">
        <v>3.72</v>
      </c>
      <c r="K4663" s="234">
        <v>12400</v>
      </c>
      <c r="L4663" s="233">
        <v>1.76</v>
      </c>
      <c r="M4663" s="234">
        <v>27261</v>
      </c>
      <c r="N4663" s="233">
        <v>0</v>
      </c>
      <c r="O4663" s="233">
        <v>0</v>
      </c>
      <c r="P4663" s="233">
        <v>0</v>
      </c>
      <c r="Q4663" s="234">
        <v>24800</v>
      </c>
      <c r="R4663" s="233">
        <v>1.28</v>
      </c>
      <c r="S4663" s="234">
        <v>54932</v>
      </c>
      <c r="T4663" s="233">
        <v>0</v>
      </c>
      <c r="U4663" s="235">
        <f t="shared" si="504"/>
        <v>4087.9999999999995</v>
      </c>
      <c r="V4663" s="227">
        <f t="shared" si="505"/>
        <v>2715.6000000000004</v>
      </c>
      <c r="W4663" s="227">
        <f t="shared" si="506"/>
        <v>2318.1333333333332</v>
      </c>
      <c r="X4663" s="227">
        <f t="shared" si="509"/>
        <v>2271.75</v>
      </c>
      <c r="Y4663" s="227">
        <f t="shared" si="507"/>
        <v>0</v>
      </c>
      <c r="Z4663" s="227">
        <f t="shared" si="508"/>
        <v>1623.2888888888888</v>
      </c>
      <c r="AA4663" s="227">
        <f t="shared" si="510"/>
        <v>1525.8888888888889</v>
      </c>
    </row>
    <row r="4664" spans="2:27" ht="13.5" hidden="1">
      <c r="B4664" s="232" t="s">
        <v>1449</v>
      </c>
      <c r="C4664" s="232" t="s">
        <v>692</v>
      </c>
      <c r="D4664" s="232" t="s">
        <v>978</v>
      </c>
      <c r="E4664" s="232" t="s">
        <v>467</v>
      </c>
      <c r="F4664" s="232">
        <v>2</v>
      </c>
      <c r="G4664" s="232" t="s">
        <v>1363</v>
      </c>
      <c r="H4664" s="233">
        <v>0.35</v>
      </c>
      <c r="I4664" s="233">
        <v>0</v>
      </c>
      <c r="J4664" s="233">
        <v>0.23</v>
      </c>
      <c r="K4664" s="234">
        <v>775</v>
      </c>
      <c r="L4664" s="233">
        <v>0.11</v>
      </c>
      <c r="M4664" s="234">
        <v>1704</v>
      </c>
      <c r="N4664" s="233">
        <v>0</v>
      </c>
      <c r="O4664" s="233">
        <v>0</v>
      </c>
      <c r="P4664" s="233">
        <v>0</v>
      </c>
      <c r="Q4664" s="234">
        <v>1550</v>
      </c>
      <c r="R4664" s="233">
        <v>0.08</v>
      </c>
      <c r="S4664" s="234">
        <v>3433</v>
      </c>
      <c r="T4664" s="233">
        <v>0</v>
      </c>
      <c r="U4664" s="235">
        <f t="shared" si="504"/>
        <v>255.49999999999997</v>
      </c>
      <c r="V4664" s="227">
        <f t="shared" si="505"/>
        <v>167.9</v>
      </c>
      <c r="W4664" s="227">
        <f t="shared" si="506"/>
        <v>144.88333333333333</v>
      </c>
      <c r="X4664" s="227">
        <f t="shared" si="509"/>
        <v>142</v>
      </c>
      <c r="Y4664" s="227">
        <f t="shared" si="507"/>
        <v>0</v>
      </c>
      <c r="Z4664" s="227">
        <f t="shared" si="508"/>
        <v>101.45555555555555</v>
      </c>
      <c r="AA4664" s="227">
        <f t="shared" si="510"/>
        <v>95.361111111111114</v>
      </c>
    </row>
    <row r="4665" spans="2:27" ht="13.5" hidden="1">
      <c r="B4665" s="232" t="s">
        <v>1449</v>
      </c>
      <c r="C4665" s="232" t="s">
        <v>695</v>
      </c>
      <c r="D4665" s="232" t="s">
        <v>978</v>
      </c>
      <c r="E4665" s="232" t="s">
        <v>467</v>
      </c>
      <c r="F4665" s="232">
        <v>4</v>
      </c>
      <c r="G4665" s="232" t="s">
        <v>1354</v>
      </c>
      <c r="H4665" s="233">
        <v>0.7</v>
      </c>
      <c r="I4665" s="233">
        <v>0</v>
      </c>
      <c r="J4665" s="233">
        <v>0.46</v>
      </c>
      <c r="K4665" s="234">
        <v>1550</v>
      </c>
      <c r="L4665" s="233">
        <v>0.22</v>
      </c>
      <c r="M4665" s="234">
        <v>3408</v>
      </c>
      <c r="N4665" s="233">
        <v>0</v>
      </c>
      <c r="O4665" s="233">
        <v>0</v>
      </c>
      <c r="P4665" s="233">
        <v>0</v>
      </c>
      <c r="Q4665" s="234">
        <v>3100</v>
      </c>
      <c r="R4665" s="233">
        <v>0.16</v>
      </c>
      <c r="S4665" s="234">
        <v>6867</v>
      </c>
      <c r="T4665" s="233">
        <v>0</v>
      </c>
      <c r="U4665" s="235">
        <f t="shared" si="504"/>
        <v>510.99999999999994</v>
      </c>
      <c r="V4665" s="227">
        <f t="shared" si="505"/>
        <v>335.8</v>
      </c>
      <c r="W4665" s="227">
        <f t="shared" si="506"/>
        <v>289.76666666666665</v>
      </c>
      <c r="X4665" s="227">
        <f t="shared" si="509"/>
        <v>284</v>
      </c>
      <c r="Y4665" s="227">
        <f t="shared" si="507"/>
        <v>0</v>
      </c>
      <c r="Z4665" s="227">
        <f t="shared" si="508"/>
        <v>202.9111111111111</v>
      </c>
      <c r="AA4665" s="227">
        <f t="shared" si="510"/>
        <v>190.75</v>
      </c>
    </row>
    <row r="4666" spans="2:27" ht="13.5" hidden="1">
      <c r="B4666" s="232" t="s">
        <v>1449</v>
      </c>
      <c r="C4666" s="232" t="s">
        <v>698</v>
      </c>
      <c r="D4666" s="232" t="s">
        <v>978</v>
      </c>
      <c r="E4666" s="232" t="s">
        <v>467</v>
      </c>
      <c r="F4666" s="232">
        <v>48</v>
      </c>
      <c r="G4666" s="232" t="s">
        <v>1356</v>
      </c>
      <c r="H4666" s="233">
        <v>8.4</v>
      </c>
      <c r="I4666" s="233">
        <v>0</v>
      </c>
      <c r="J4666" s="233">
        <v>5.58</v>
      </c>
      <c r="K4666" s="234">
        <v>20863</v>
      </c>
      <c r="L4666" s="233">
        <v>2.3816000000000002</v>
      </c>
      <c r="M4666" s="234">
        <v>40893</v>
      </c>
      <c r="N4666" s="233">
        <v>0</v>
      </c>
      <c r="O4666" s="233">
        <v>0</v>
      </c>
      <c r="P4666" s="233">
        <v>0</v>
      </c>
      <c r="Q4666" s="234">
        <v>43829</v>
      </c>
      <c r="R4666" s="233">
        <v>1.6677999999999999</v>
      </c>
      <c r="S4666" s="234">
        <v>82398</v>
      </c>
      <c r="T4666" s="233">
        <v>0</v>
      </c>
      <c r="U4666" s="235">
        <f t="shared" si="504"/>
        <v>6132</v>
      </c>
      <c r="V4666" s="227">
        <f t="shared" si="505"/>
        <v>4073.4</v>
      </c>
      <c r="W4666" s="227">
        <f t="shared" si="506"/>
        <v>3477.1513333333332</v>
      </c>
      <c r="X4666" s="227">
        <f t="shared" si="509"/>
        <v>3407.75</v>
      </c>
      <c r="Y4666" s="227">
        <f t="shared" si="507"/>
        <v>0</v>
      </c>
      <c r="Z4666" s="227">
        <f t="shared" si="508"/>
        <v>2434.9662222222223</v>
      </c>
      <c r="AA4666" s="227">
        <f t="shared" si="510"/>
        <v>2288.8333333333335</v>
      </c>
    </row>
    <row r="4667" spans="2:27" ht="13.5" hidden="1">
      <c r="B4667" s="232" t="s">
        <v>1449</v>
      </c>
      <c r="C4667" s="232" t="s">
        <v>701</v>
      </c>
      <c r="D4667" s="232" t="s">
        <v>978</v>
      </c>
      <c r="E4667" s="232" t="s">
        <v>467</v>
      </c>
      <c r="F4667" s="232">
        <v>64</v>
      </c>
      <c r="G4667" s="232" t="s">
        <v>1364</v>
      </c>
      <c r="H4667" s="233">
        <v>11.2</v>
      </c>
      <c r="I4667" s="233">
        <v>0</v>
      </c>
      <c r="J4667" s="233">
        <v>7.44</v>
      </c>
      <c r="K4667" s="234">
        <v>27818</v>
      </c>
      <c r="L4667" s="233">
        <v>3.1755</v>
      </c>
      <c r="M4667" s="234">
        <v>54522</v>
      </c>
      <c r="N4667" s="233">
        <v>0</v>
      </c>
      <c r="O4667" s="233">
        <v>0</v>
      </c>
      <c r="P4667" s="233">
        <v>0</v>
      </c>
      <c r="Q4667" s="234">
        <v>58438</v>
      </c>
      <c r="R4667" s="233">
        <v>2.2237</v>
      </c>
      <c r="S4667" s="234">
        <v>109864</v>
      </c>
      <c r="T4667" s="233">
        <v>0</v>
      </c>
      <c r="U4667" s="235">
        <f t="shared" si="504"/>
        <v>8175.9999999999991</v>
      </c>
      <c r="V4667" s="227">
        <f t="shared" si="505"/>
        <v>5431.2000000000007</v>
      </c>
      <c r="W4667" s="227">
        <f t="shared" si="506"/>
        <v>4636.2816666666658</v>
      </c>
      <c r="X4667" s="227">
        <f t="shared" si="509"/>
        <v>4543.5</v>
      </c>
      <c r="Y4667" s="227">
        <f t="shared" si="507"/>
        <v>0</v>
      </c>
      <c r="Z4667" s="227">
        <f t="shared" si="508"/>
        <v>3246.5787777777778</v>
      </c>
      <c r="AA4667" s="227">
        <f t="shared" si="510"/>
        <v>3051.7777777777778</v>
      </c>
    </row>
    <row r="4668" spans="2:27" ht="13.5" hidden="1">
      <c r="B4668" s="232" t="s">
        <v>1449</v>
      </c>
      <c r="C4668" s="232" t="s">
        <v>704</v>
      </c>
      <c r="D4668" s="232" t="s">
        <v>978</v>
      </c>
      <c r="E4668" s="232" t="s">
        <v>467</v>
      </c>
      <c r="F4668" s="232">
        <v>96</v>
      </c>
      <c r="G4668" s="232" t="s">
        <v>1365</v>
      </c>
      <c r="H4668" s="233">
        <v>16.8</v>
      </c>
      <c r="I4668" s="233">
        <v>0</v>
      </c>
      <c r="J4668" s="233">
        <v>0</v>
      </c>
      <c r="K4668" s="234">
        <v>41726</v>
      </c>
      <c r="L4668" s="233">
        <v>4.7633000000000001</v>
      </c>
      <c r="M4668" s="234">
        <v>0</v>
      </c>
      <c r="N4668" s="233">
        <v>0</v>
      </c>
      <c r="O4668" s="233">
        <v>0</v>
      </c>
      <c r="P4668" s="233">
        <v>0</v>
      </c>
      <c r="Q4668" s="234">
        <v>87658</v>
      </c>
      <c r="R4668" s="233">
        <v>3.3355000000000001</v>
      </c>
      <c r="S4668" s="234">
        <v>0</v>
      </c>
      <c r="T4668" s="233">
        <v>0</v>
      </c>
      <c r="U4668" s="235">
        <f t="shared" si="504"/>
        <v>12264</v>
      </c>
      <c r="V4668" s="227">
        <f t="shared" si="505"/>
        <v>0</v>
      </c>
      <c r="W4668" s="227">
        <f t="shared" si="506"/>
        <v>6954.3756666666668</v>
      </c>
      <c r="X4668" s="227">
        <f t="shared" si="509"/>
        <v>0</v>
      </c>
      <c r="Y4668" s="227">
        <f t="shared" si="507"/>
        <v>0</v>
      </c>
      <c r="Z4668" s="227">
        <f t="shared" si="508"/>
        <v>4869.8594444444443</v>
      </c>
      <c r="AA4668" s="227">
        <f t="shared" si="510"/>
        <v>0</v>
      </c>
    </row>
    <row r="4669" spans="2:27" ht="13.5" hidden="1">
      <c r="B4669" s="232" t="s">
        <v>1449</v>
      </c>
      <c r="C4669" s="232" t="s">
        <v>707</v>
      </c>
      <c r="D4669" s="232" t="s">
        <v>978</v>
      </c>
      <c r="E4669" s="232" t="s">
        <v>467</v>
      </c>
      <c r="F4669" s="232">
        <v>8</v>
      </c>
      <c r="G4669" s="232" t="s">
        <v>1317</v>
      </c>
      <c r="H4669" s="233">
        <v>1.4</v>
      </c>
      <c r="I4669" s="233">
        <v>0</v>
      </c>
      <c r="J4669" s="233">
        <v>0.93</v>
      </c>
      <c r="K4669" s="234">
        <v>3477</v>
      </c>
      <c r="L4669" s="233">
        <v>0.39689999999999998</v>
      </c>
      <c r="M4669" s="234">
        <v>6815</v>
      </c>
      <c r="N4669" s="233">
        <v>0</v>
      </c>
      <c r="O4669" s="233">
        <v>0</v>
      </c>
      <c r="P4669" s="233">
        <v>0</v>
      </c>
      <c r="Q4669" s="234">
        <v>7305</v>
      </c>
      <c r="R4669" s="233">
        <v>0.27800000000000002</v>
      </c>
      <c r="S4669" s="234">
        <v>13733</v>
      </c>
      <c r="T4669" s="233">
        <v>0</v>
      </c>
      <c r="U4669" s="235">
        <f t="shared" si="504"/>
        <v>1021.9999999999999</v>
      </c>
      <c r="V4669" s="227">
        <f t="shared" si="505"/>
        <v>678.90000000000009</v>
      </c>
      <c r="W4669" s="227">
        <f t="shared" si="506"/>
        <v>579.48699999999997</v>
      </c>
      <c r="X4669" s="227">
        <f t="shared" si="509"/>
        <v>567.91666666666663</v>
      </c>
      <c r="Y4669" s="227">
        <f t="shared" si="507"/>
        <v>0</v>
      </c>
      <c r="Z4669" s="227">
        <f t="shared" si="508"/>
        <v>405.85666666666668</v>
      </c>
      <c r="AA4669" s="227">
        <f t="shared" si="510"/>
        <v>381.47222222222223</v>
      </c>
    </row>
    <row r="4670" spans="2:27" ht="13.5" hidden="1">
      <c r="B4670" s="232" t="s">
        <v>1449</v>
      </c>
      <c r="C4670" s="232" t="s">
        <v>313</v>
      </c>
      <c r="D4670" s="232" t="s">
        <v>978</v>
      </c>
      <c r="E4670" s="232" t="s">
        <v>467</v>
      </c>
      <c r="F4670" s="232">
        <v>16</v>
      </c>
      <c r="G4670" s="232" t="s">
        <v>1316</v>
      </c>
      <c r="H4670" s="233">
        <v>2.8</v>
      </c>
      <c r="I4670" s="233">
        <v>0</v>
      </c>
      <c r="J4670" s="233">
        <v>1.86</v>
      </c>
      <c r="K4670" s="234">
        <v>6954</v>
      </c>
      <c r="L4670" s="233">
        <v>0.79390000000000005</v>
      </c>
      <c r="M4670" s="234">
        <v>13631</v>
      </c>
      <c r="N4670" s="233">
        <v>0</v>
      </c>
      <c r="O4670" s="233">
        <v>0</v>
      </c>
      <c r="P4670" s="233">
        <v>0</v>
      </c>
      <c r="Q4670" s="234">
        <v>14610</v>
      </c>
      <c r="R4670" s="233">
        <v>0.55589999999999995</v>
      </c>
      <c r="S4670" s="234">
        <v>27466</v>
      </c>
      <c r="T4670" s="233">
        <v>0</v>
      </c>
      <c r="U4670" s="235">
        <f t="shared" si="504"/>
        <v>2043.9999999999998</v>
      </c>
      <c r="V4670" s="227">
        <f t="shared" si="505"/>
        <v>1357.8000000000002</v>
      </c>
      <c r="W4670" s="227">
        <f t="shared" si="506"/>
        <v>1159.047</v>
      </c>
      <c r="X4670" s="227">
        <f t="shared" si="509"/>
        <v>1135.9166666666667</v>
      </c>
      <c r="Y4670" s="227">
        <f t="shared" si="507"/>
        <v>0</v>
      </c>
      <c r="Z4670" s="227">
        <f t="shared" si="508"/>
        <v>811.64033333333327</v>
      </c>
      <c r="AA4670" s="227">
        <f t="shared" si="510"/>
        <v>762.94444444444446</v>
      </c>
    </row>
    <row r="4671" spans="2:27" ht="13.5" hidden="1">
      <c r="B4671" s="232" t="s">
        <v>1449</v>
      </c>
      <c r="C4671" s="232" t="s">
        <v>712</v>
      </c>
      <c r="D4671" s="232" t="s">
        <v>978</v>
      </c>
      <c r="E4671" s="232" t="s">
        <v>467</v>
      </c>
      <c r="F4671" s="232">
        <v>32</v>
      </c>
      <c r="G4671" s="232" t="s">
        <v>1345</v>
      </c>
      <c r="H4671" s="233">
        <v>5.6</v>
      </c>
      <c r="I4671" s="233">
        <v>0</v>
      </c>
      <c r="J4671" s="233">
        <v>3.72</v>
      </c>
      <c r="K4671" s="234">
        <v>13909</v>
      </c>
      <c r="L4671" s="233">
        <v>1.5878000000000001</v>
      </c>
      <c r="M4671" s="234">
        <v>27261</v>
      </c>
      <c r="N4671" s="233">
        <v>0</v>
      </c>
      <c r="O4671" s="233">
        <v>0</v>
      </c>
      <c r="P4671" s="233">
        <v>0</v>
      </c>
      <c r="Q4671" s="234">
        <v>29219</v>
      </c>
      <c r="R4671" s="233">
        <v>1.1117999999999999</v>
      </c>
      <c r="S4671" s="234">
        <v>54932</v>
      </c>
      <c r="T4671" s="233">
        <v>0</v>
      </c>
      <c r="U4671" s="235">
        <f t="shared" si="504"/>
        <v>4087.9999999999995</v>
      </c>
      <c r="V4671" s="227">
        <f t="shared" si="505"/>
        <v>2715.6000000000004</v>
      </c>
      <c r="W4671" s="227">
        <f t="shared" si="506"/>
        <v>2318.1773333333331</v>
      </c>
      <c r="X4671" s="227">
        <f t="shared" si="509"/>
        <v>2271.75</v>
      </c>
      <c r="Y4671" s="227">
        <f t="shared" si="507"/>
        <v>0</v>
      </c>
      <c r="Z4671" s="227">
        <f t="shared" si="508"/>
        <v>1623.2528888888887</v>
      </c>
      <c r="AA4671" s="227">
        <f t="shared" si="510"/>
        <v>1525.8888888888889</v>
      </c>
    </row>
    <row r="4672" spans="2:27" ht="13.5" hidden="1">
      <c r="B4672" s="232" t="s">
        <v>1449</v>
      </c>
      <c r="C4672" s="232" t="s">
        <v>714</v>
      </c>
      <c r="D4672" s="232" t="s">
        <v>978</v>
      </c>
      <c r="E4672" s="232" t="s">
        <v>467</v>
      </c>
      <c r="F4672" s="232">
        <v>2</v>
      </c>
      <c r="G4672" s="232" t="s">
        <v>1311</v>
      </c>
      <c r="H4672" s="233">
        <v>0.35</v>
      </c>
      <c r="I4672" s="233">
        <v>0</v>
      </c>
      <c r="J4672" s="233">
        <v>0.23</v>
      </c>
      <c r="K4672" s="234">
        <v>869</v>
      </c>
      <c r="L4672" s="233">
        <v>9.9199999999999997E-2</v>
      </c>
      <c r="M4672" s="234">
        <v>1704</v>
      </c>
      <c r="N4672" s="233">
        <v>0</v>
      </c>
      <c r="O4672" s="233">
        <v>0</v>
      </c>
      <c r="P4672" s="233">
        <v>0</v>
      </c>
      <c r="Q4672" s="234">
        <v>1826</v>
      </c>
      <c r="R4672" s="233">
        <v>6.9500000000000006E-2</v>
      </c>
      <c r="S4672" s="234">
        <v>3433</v>
      </c>
      <c r="T4672" s="233">
        <v>0</v>
      </c>
      <c r="U4672" s="235">
        <f t="shared" si="504"/>
        <v>255.49999999999997</v>
      </c>
      <c r="V4672" s="227">
        <f t="shared" si="505"/>
        <v>167.9</v>
      </c>
      <c r="W4672" s="227">
        <f t="shared" si="506"/>
        <v>144.83266666666668</v>
      </c>
      <c r="X4672" s="227">
        <f t="shared" si="509"/>
        <v>142</v>
      </c>
      <c r="Y4672" s="227">
        <f t="shared" si="507"/>
        <v>0</v>
      </c>
      <c r="Z4672" s="227">
        <f t="shared" si="508"/>
        <v>101.45722222222223</v>
      </c>
      <c r="AA4672" s="227">
        <f t="shared" si="510"/>
        <v>95.361111111111114</v>
      </c>
    </row>
    <row r="4673" spans="2:27" ht="13.5" hidden="1">
      <c r="B4673" s="232" t="s">
        <v>1449</v>
      </c>
      <c r="C4673" s="232" t="s">
        <v>717</v>
      </c>
      <c r="D4673" s="232" t="s">
        <v>978</v>
      </c>
      <c r="E4673" s="232" t="s">
        <v>467</v>
      </c>
      <c r="F4673" s="232">
        <v>4</v>
      </c>
      <c r="G4673" s="232" t="s">
        <v>1312</v>
      </c>
      <c r="H4673" s="233">
        <v>0.7</v>
      </c>
      <c r="I4673" s="233">
        <v>0</v>
      </c>
      <c r="J4673" s="233">
        <v>0.46</v>
      </c>
      <c r="K4673" s="234">
        <v>1739</v>
      </c>
      <c r="L4673" s="233">
        <v>0.19850000000000001</v>
      </c>
      <c r="M4673" s="234">
        <v>3408</v>
      </c>
      <c r="N4673" s="233">
        <v>0</v>
      </c>
      <c r="O4673" s="233">
        <v>0</v>
      </c>
      <c r="P4673" s="233">
        <v>0</v>
      </c>
      <c r="Q4673" s="234">
        <v>3652</v>
      </c>
      <c r="R4673" s="233">
        <v>0.13900000000000001</v>
      </c>
      <c r="S4673" s="234">
        <v>6867</v>
      </c>
      <c r="T4673" s="233">
        <v>0</v>
      </c>
      <c r="U4673" s="235">
        <f t="shared" si="504"/>
        <v>510.99999999999994</v>
      </c>
      <c r="V4673" s="227">
        <f t="shared" si="505"/>
        <v>335.8</v>
      </c>
      <c r="W4673" s="227">
        <f t="shared" si="506"/>
        <v>289.82166666666666</v>
      </c>
      <c r="X4673" s="227">
        <f t="shared" si="509"/>
        <v>284</v>
      </c>
      <c r="Y4673" s="227">
        <f t="shared" si="507"/>
        <v>0</v>
      </c>
      <c r="Z4673" s="227">
        <f t="shared" si="508"/>
        <v>202.91444444444446</v>
      </c>
      <c r="AA4673" s="227">
        <f t="shared" si="510"/>
        <v>190.75</v>
      </c>
    </row>
    <row r="4674" spans="2:27" ht="13.5" hidden="1">
      <c r="B4674" s="232" t="s">
        <v>1449</v>
      </c>
      <c r="C4674" s="232" t="s">
        <v>1152</v>
      </c>
      <c r="D4674" s="232" t="s">
        <v>978</v>
      </c>
      <c r="E4674" s="232" t="s">
        <v>467</v>
      </c>
      <c r="F4674" s="232">
        <v>48</v>
      </c>
      <c r="G4674" s="232" t="s">
        <v>1356</v>
      </c>
      <c r="H4674" s="233">
        <v>7.5179999999999998</v>
      </c>
      <c r="I4674" s="233">
        <v>0</v>
      </c>
      <c r="J4674" s="233">
        <v>4.9404000000000003</v>
      </c>
      <c r="K4674" s="234">
        <v>18673</v>
      </c>
      <c r="L4674" s="233">
        <v>2.1316000000000002</v>
      </c>
      <c r="M4674" s="234">
        <v>36602</v>
      </c>
      <c r="N4674" s="233">
        <v>0</v>
      </c>
      <c r="O4674" s="233">
        <v>0</v>
      </c>
      <c r="P4674" s="233">
        <v>0</v>
      </c>
      <c r="Q4674" s="234">
        <v>39227</v>
      </c>
      <c r="R4674" s="233">
        <v>1.4925999999999999</v>
      </c>
      <c r="S4674" s="234">
        <v>73741</v>
      </c>
      <c r="T4674" s="233">
        <v>0</v>
      </c>
      <c r="U4674" s="235">
        <f t="shared" si="504"/>
        <v>5488.1399999999994</v>
      </c>
      <c r="V4674" s="227">
        <f t="shared" si="505"/>
        <v>3606.4920000000002</v>
      </c>
      <c r="W4674" s="227">
        <f t="shared" si="506"/>
        <v>3112.1513333333332</v>
      </c>
      <c r="X4674" s="227">
        <f t="shared" si="509"/>
        <v>3050.1666666666665</v>
      </c>
      <c r="Y4674" s="227">
        <f t="shared" si="507"/>
        <v>0</v>
      </c>
      <c r="Z4674" s="227">
        <f t="shared" si="508"/>
        <v>2179.2368888888886</v>
      </c>
      <c r="AA4674" s="227">
        <f t="shared" si="510"/>
        <v>2048.3611111111113</v>
      </c>
    </row>
    <row r="4675" spans="2:27" ht="13.5" hidden="1">
      <c r="B4675" s="232" t="s">
        <v>1449</v>
      </c>
      <c r="C4675" s="232" t="s">
        <v>1153</v>
      </c>
      <c r="D4675" s="232" t="s">
        <v>978</v>
      </c>
      <c r="E4675" s="232" t="s">
        <v>467</v>
      </c>
      <c r="F4675" s="232">
        <v>64</v>
      </c>
      <c r="G4675" s="232" t="s">
        <v>1364</v>
      </c>
      <c r="H4675" s="233">
        <v>10.023999999999999</v>
      </c>
      <c r="I4675" s="233">
        <v>0</v>
      </c>
      <c r="J4675" s="233">
        <v>6.5872000000000002</v>
      </c>
      <c r="K4675" s="234">
        <v>24897</v>
      </c>
      <c r="L4675" s="233">
        <v>2.8420999999999998</v>
      </c>
      <c r="M4675" s="234">
        <v>48803</v>
      </c>
      <c r="N4675" s="233">
        <v>0</v>
      </c>
      <c r="O4675" s="233">
        <v>0</v>
      </c>
      <c r="P4675" s="233">
        <v>0</v>
      </c>
      <c r="Q4675" s="234">
        <v>52302</v>
      </c>
      <c r="R4675" s="233">
        <v>1.9902</v>
      </c>
      <c r="S4675" s="234">
        <v>98321</v>
      </c>
      <c r="T4675" s="233">
        <v>0</v>
      </c>
      <c r="U4675" s="235">
        <f t="shared" si="504"/>
        <v>7317.5199999999995</v>
      </c>
      <c r="V4675" s="227">
        <f t="shared" si="505"/>
        <v>4808.6559999999999</v>
      </c>
      <c r="W4675" s="227">
        <f t="shared" si="506"/>
        <v>4149.4830000000002</v>
      </c>
      <c r="X4675" s="227">
        <f t="shared" si="509"/>
        <v>4066.9166666666665</v>
      </c>
      <c r="Y4675" s="227">
        <f t="shared" si="507"/>
        <v>0</v>
      </c>
      <c r="Z4675" s="227">
        <f t="shared" si="508"/>
        <v>2905.6793333333335</v>
      </c>
      <c r="AA4675" s="227">
        <f t="shared" si="510"/>
        <v>2731.1388888888887</v>
      </c>
    </row>
    <row r="4676" spans="2:27" ht="13.5" hidden="1">
      <c r="B4676" s="232" t="s">
        <v>1449</v>
      </c>
      <c r="C4676" s="232" t="s">
        <v>1154</v>
      </c>
      <c r="D4676" s="232" t="s">
        <v>978</v>
      </c>
      <c r="E4676" s="232" t="s">
        <v>467</v>
      </c>
      <c r="F4676" s="232">
        <v>8</v>
      </c>
      <c r="G4676" s="232" t="s">
        <v>1317</v>
      </c>
      <c r="H4676" s="233">
        <v>1.2529999999999999</v>
      </c>
      <c r="I4676" s="233">
        <v>0</v>
      </c>
      <c r="J4676" s="233">
        <v>0.82340000000000002</v>
      </c>
      <c r="K4676" s="234">
        <v>3112</v>
      </c>
      <c r="L4676" s="233">
        <v>0.3553</v>
      </c>
      <c r="M4676" s="234">
        <v>6100</v>
      </c>
      <c r="N4676" s="233">
        <v>0</v>
      </c>
      <c r="O4676" s="233">
        <v>0</v>
      </c>
      <c r="P4676" s="233">
        <v>0</v>
      </c>
      <c r="Q4676" s="234">
        <v>6538</v>
      </c>
      <c r="R4676" s="233">
        <v>0.24879999999999999</v>
      </c>
      <c r="S4676" s="234">
        <v>12290</v>
      </c>
      <c r="T4676" s="233">
        <v>0</v>
      </c>
      <c r="U4676" s="235">
        <f t="shared" ref="U4676:U4739" si="511">H4676*hour_M</f>
        <v>914.68999999999994</v>
      </c>
      <c r="V4676" s="227">
        <f t="shared" ref="V4676:V4739" si="512">J4676*hour_M</f>
        <v>601.08199999999999</v>
      </c>
      <c r="W4676" s="227">
        <f t="shared" ref="W4676:W4739" si="513">K4676/12+L4676*hour_M</f>
        <v>518.7023333333334</v>
      </c>
      <c r="X4676" s="227">
        <f t="shared" si="509"/>
        <v>508.33333333333331</v>
      </c>
      <c r="Y4676" s="227">
        <f t="shared" ref="Y4676:Y4739" si="514">P4676*hour_M</f>
        <v>0</v>
      </c>
      <c r="Z4676" s="227">
        <f t="shared" ref="Z4676:Z4739" si="515">Q4676/36+R4676*hour_M</f>
        <v>363.23511111111111</v>
      </c>
      <c r="AA4676" s="227">
        <f t="shared" si="510"/>
        <v>341.38888888888891</v>
      </c>
    </row>
    <row r="4677" spans="2:27" ht="13.5" hidden="1">
      <c r="B4677" s="232" t="s">
        <v>1449</v>
      </c>
      <c r="C4677" s="232" t="s">
        <v>1155</v>
      </c>
      <c r="D4677" s="232" t="s">
        <v>978</v>
      </c>
      <c r="E4677" s="232" t="s">
        <v>467</v>
      </c>
      <c r="F4677" s="232">
        <v>16</v>
      </c>
      <c r="G4677" s="232" t="s">
        <v>1316</v>
      </c>
      <c r="H4677" s="233">
        <v>2.5059999999999998</v>
      </c>
      <c r="I4677" s="233">
        <v>0</v>
      </c>
      <c r="J4677" s="233">
        <v>1.6468</v>
      </c>
      <c r="K4677" s="234">
        <v>6224</v>
      </c>
      <c r="L4677" s="233">
        <v>0.71050000000000002</v>
      </c>
      <c r="M4677" s="234">
        <v>12201</v>
      </c>
      <c r="N4677" s="233">
        <v>0</v>
      </c>
      <c r="O4677" s="233">
        <v>0</v>
      </c>
      <c r="P4677" s="233">
        <v>0</v>
      </c>
      <c r="Q4677" s="234">
        <v>13076</v>
      </c>
      <c r="R4677" s="233">
        <v>0.4975</v>
      </c>
      <c r="S4677" s="234">
        <v>24580</v>
      </c>
      <c r="T4677" s="233">
        <v>0</v>
      </c>
      <c r="U4677" s="235">
        <f t="shared" si="511"/>
        <v>1829.3799999999999</v>
      </c>
      <c r="V4677" s="227">
        <f t="shared" si="512"/>
        <v>1202.164</v>
      </c>
      <c r="W4677" s="227">
        <f t="shared" si="513"/>
        <v>1037.3316666666665</v>
      </c>
      <c r="X4677" s="227">
        <f t="shared" ref="X4677:X4740" si="516">M4677/12</f>
        <v>1016.75</v>
      </c>
      <c r="Y4677" s="227">
        <f t="shared" si="514"/>
        <v>0</v>
      </c>
      <c r="Z4677" s="227">
        <f t="shared" si="515"/>
        <v>726.39722222222224</v>
      </c>
      <c r="AA4677" s="227">
        <f t="shared" ref="AA4677:AA4740" si="517">S4677/36</f>
        <v>682.77777777777783</v>
      </c>
    </row>
    <row r="4678" spans="2:27" ht="13.5" hidden="1">
      <c r="B4678" s="232" t="s">
        <v>1449</v>
      </c>
      <c r="C4678" s="232" t="s">
        <v>1156</v>
      </c>
      <c r="D4678" s="232" t="s">
        <v>978</v>
      </c>
      <c r="E4678" s="232" t="s">
        <v>467</v>
      </c>
      <c r="F4678" s="232">
        <v>32</v>
      </c>
      <c r="G4678" s="232" t="s">
        <v>1345</v>
      </c>
      <c r="H4678" s="233">
        <v>5.0119999999999996</v>
      </c>
      <c r="I4678" s="233">
        <v>0</v>
      </c>
      <c r="J4678" s="233">
        <v>3.2936000000000001</v>
      </c>
      <c r="K4678" s="234">
        <v>12448</v>
      </c>
      <c r="L4678" s="233">
        <v>1.421</v>
      </c>
      <c r="M4678" s="234">
        <v>24401</v>
      </c>
      <c r="N4678" s="233">
        <v>0</v>
      </c>
      <c r="O4678" s="233">
        <v>0</v>
      </c>
      <c r="P4678" s="233">
        <v>0</v>
      </c>
      <c r="Q4678" s="234">
        <v>26151</v>
      </c>
      <c r="R4678" s="233">
        <v>0.99509999999999998</v>
      </c>
      <c r="S4678" s="234">
        <v>49161</v>
      </c>
      <c r="T4678" s="233">
        <v>0</v>
      </c>
      <c r="U4678" s="235">
        <f t="shared" si="511"/>
        <v>3658.7599999999998</v>
      </c>
      <c r="V4678" s="227">
        <f t="shared" si="512"/>
        <v>2404.328</v>
      </c>
      <c r="W4678" s="227">
        <f t="shared" si="513"/>
        <v>2074.663333333333</v>
      </c>
      <c r="X4678" s="227">
        <f t="shared" si="516"/>
        <v>2033.4166666666667</v>
      </c>
      <c r="Y4678" s="227">
        <f t="shared" si="514"/>
        <v>0</v>
      </c>
      <c r="Z4678" s="227">
        <f t="shared" si="515"/>
        <v>1452.8396666666667</v>
      </c>
      <c r="AA4678" s="227">
        <f t="shared" si="517"/>
        <v>1365.5833333333333</v>
      </c>
    </row>
    <row r="4679" spans="2:27" ht="13.5" hidden="1">
      <c r="B4679" s="232" t="s">
        <v>1449</v>
      </c>
      <c r="C4679" s="232" t="s">
        <v>1157</v>
      </c>
      <c r="D4679" s="232" t="s">
        <v>978</v>
      </c>
      <c r="E4679" s="232" t="s">
        <v>467</v>
      </c>
      <c r="F4679" s="232">
        <v>2</v>
      </c>
      <c r="G4679" s="232" t="s">
        <v>1311</v>
      </c>
      <c r="H4679" s="233">
        <v>0.313</v>
      </c>
      <c r="I4679" s="233">
        <v>0</v>
      </c>
      <c r="J4679" s="233">
        <v>0.2059</v>
      </c>
      <c r="K4679" s="234">
        <v>778</v>
      </c>
      <c r="L4679" s="233">
        <v>8.8800000000000004E-2</v>
      </c>
      <c r="M4679" s="234">
        <v>1525</v>
      </c>
      <c r="N4679" s="233">
        <v>0</v>
      </c>
      <c r="O4679" s="233">
        <v>0</v>
      </c>
      <c r="P4679" s="233">
        <v>0</v>
      </c>
      <c r="Q4679" s="234">
        <v>1634</v>
      </c>
      <c r="R4679" s="233">
        <v>6.2199999999999998E-2</v>
      </c>
      <c r="S4679" s="234">
        <v>3073</v>
      </c>
      <c r="T4679" s="233">
        <v>0</v>
      </c>
      <c r="U4679" s="235">
        <f t="shared" si="511"/>
        <v>228.49</v>
      </c>
      <c r="V4679" s="227">
        <f t="shared" si="512"/>
        <v>150.30699999999999</v>
      </c>
      <c r="W4679" s="227">
        <f t="shared" si="513"/>
        <v>129.65733333333333</v>
      </c>
      <c r="X4679" s="227">
        <f t="shared" si="516"/>
        <v>127.08333333333333</v>
      </c>
      <c r="Y4679" s="227">
        <f t="shared" si="514"/>
        <v>0</v>
      </c>
      <c r="Z4679" s="227">
        <f t="shared" si="515"/>
        <v>90.794888888888892</v>
      </c>
      <c r="AA4679" s="227">
        <f t="shared" si="517"/>
        <v>85.361111111111114</v>
      </c>
    </row>
    <row r="4680" spans="2:27" ht="13.5" hidden="1">
      <c r="B4680" s="232" t="s">
        <v>1449</v>
      </c>
      <c r="C4680" s="232" t="s">
        <v>1158</v>
      </c>
      <c r="D4680" s="232" t="s">
        <v>978</v>
      </c>
      <c r="E4680" s="232" t="s">
        <v>467</v>
      </c>
      <c r="F4680" s="232">
        <v>4</v>
      </c>
      <c r="G4680" s="232" t="s">
        <v>1312</v>
      </c>
      <c r="H4680" s="233">
        <v>0.627</v>
      </c>
      <c r="I4680" s="233">
        <v>0</v>
      </c>
      <c r="J4680" s="233">
        <v>0.41170000000000001</v>
      </c>
      <c r="K4680" s="234">
        <v>1556</v>
      </c>
      <c r="L4680" s="233">
        <v>0.17760000000000001</v>
      </c>
      <c r="M4680" s="234">
        <v>3050</v>
      </c>
      <c r="N4680" s="233">
        <v>0</v>
      </c>
      <c r="O4680" s="233">
        <v>0</v>
      </c>
      <c r="P4680" s="233">
        <v>0</v>
      </c>
      <c r="Q4680" s="234">
        <v>3269</v>
      </c>
      <c r="R4680" s="233">
        <v>0.1244</v>
      </c>
      <c r="S4680" s="234">
        <v>6145</v>
      </c>
      <c r="T4680" s="233">
        <v>0</v>
      </c>
      <c r="U4680" s="235">
        <f t="shared" si="511"/>
        <v>457.71</v>
      </c>
      <c r="V4680" s="227">
        <f t="shared" si="512"/>
        <v>300.541</v>
      </c>
      <c r="W4680" s="227">
        <f t="shared" si="513"/>
        <v>259.31466666666665</v>
      </c>
      <c r="X4680" s="227">
        <f t="shared" si="516"/>
        <v>254.16666666666666</v>
      </c>
      <c r="Y4680" s="227">
        <f t="shared" si="514"/>
        <v>0</v>
      </c>
      <c r="Z4680" s="227">
        <f t="shared" si="515"/>
        <v>181.61755555555555</v>
      </c>
      <c r="AA4680" s="227">
        <f t="shared" si="517"/>
        <v>170.69444444444446</v>
      </c>
    </row>
    <row r="4681" spans="2:27" ht="13.5" hidden="1">
      <c r="B4681" s="232" t="s">
        <v>1449</v>
      </c>
      <c r="C4681" s="232" t="s">
        <v>1450</v>
      </c>
      <c r="D4681" s="232" t="s">
        <v>978</v>
      </c>
      <c r="E4681" s="232" t="s">
        <v>467</v>
      </c>
      <c r="F4681" s="232">
        <v>48</v>
      </c>
      <c r="G4681" s="232" t="s">
        <v>1356</v>
      </c>
      <c r="H4681" s="233">
        <v>8.4</v>
      </c>
      <c r="I4681" s="233">
        <v>0</v>
      </c>
      <c r="J4681" s="233">
        <v>0</v>
      </c>
      <c r="K4681" s="234">
        <v>0</v>
      </c>
      <c r="L4681" s="233">
        <v>0</v>
      </c>
      <c r="M4681" s="234">
        <v>0</v>
      </c>
      <c r="N4681" s="233">
        <v>0</v>
      </c>
      <c r="O4681" s="233">
        <v>0</v>
      </c>
      <c r="P4681" s="233">
        <v>0</v>
      </c>
      <c r="Q4681" s="234">
        <v>0</v>
      </c>
      <c r="R4681" s="233">
        <v>0</v>
      </c>
      <c r="S4681" s="234">
        <v>0</v>
      </c>
      <c r="T4681" s="233">
        <v>0</v>
      </c>
      <c r="U4681" s="235">
        <f t="shared" si="511"/>
        <v>6132</v>
      </c>
      <c r="V4681" s="227">
        <f t="shared" si="512"/>
        <v>0</v>
      </c>
      <c r="W4681" s="227">
        <f t="shared" si="513"/>
        <v>0</v>
      </c>
      <c r="X4681" s="227">
        <f t="shared" si="516"/>
        <v>0</v>
      </c>
      <c r="Y4681" s="227">
        <f t="shared" si="514"/>
        <v>0</v>
      </c>
      <c r="Z4681" s="227">
        <f t="shared" si="515"/>
        <v>0</v>
      </c>
      <c r="AA4681" s="227">
        <f t="shared" si="517"/>
        <v>0</v>
      </c>
    </row>
    <row r="4682" spans="2:27" ht="13.5" hidden="1">
      <c r="B4682" s="232" t="s">
        <v>1449</v>
      </c>
      <c r="C4682" s="232" t="s">
        <v>1451</v>
      </c>
      <c r="D4682" s="232" t="s">
        <v>978</v>
      </c>
      <c r="E4682" s="232" t="s">
        <v>467</v>
      </c>
      <c r="F4682" s="232">
        <v>64</v>
      </c>
      <c r="G4682" s="232" t="s">
        <v>1364</v>
      </c>
      <c r="H4682" s="233">
        <v>11.2</v>
      </c>
      <c r="I4682" s="233">
        <v>0</v>
      </c>
      <c r="J4682" s="233">
        <v>0</v>
      </c>
      <c r="K4682" s="234">
        <v>0</v>
      </c>
      <c r="L4682" s="233">
        <v>0</v>
      </c>
      <c r="M4682" s="234">
        <v>0</v>
      </c>
      <c r="N4682" s="233">
        <v>0</v>
      </c>
      <c r="O4682" s="233">
        <v>0</v>
      </c>
      <c r="P4682" s="233">
        <v>0</v>
      </c>
      <c r="Q4682" s="234">
        <v>0</v>
      </c>
      <c r="R4682" s="233">
        <v>0</v>
      </c>
      <c r="S4682" s="234">
        <v>0</v>
      </c>
      <c r="T4682" s="233">
        <v>0</v>
      </c>
      <c r="U4682" s="235">
        <f t="shared" si="511"/>
        <v>8175.9999999999991</v>
      </c>
      <c r="V4682" s="227">
        <f t="shared" si="512"/>
        <v>0</v>
      </c>
      <c r="W4682" s="227">
        <f t="shared" si="513"/>
        <v>0</v>
      </c>
      <c r="X4682" s="227">
        <f t="shared" si="516"/>
        <v>0</v>
      </c>
      <c r="Y4682" s="227">
        <f t="shared" si="514"/>
        <v>0</v>
      </c>
      <c r="Z4682" s="227">
        <f t="shared" si="515"/>
        <v>0</v>
      </c>
      <c r="AA4682" s="227">
        <f t="shared" si="517"/>
        <v>0</v>
      </c>
    </row>
    <row r="4683" spans="2:27" ht="13.5" hidden="1">
      <c r="B4683" s="232" t="s">
        <v>1449</v>
      </c>
      <c r="C4683" s="232" t="s">
        <v>1452</v>
      </c>
      <c r="D4683" s="232" t="s">
        <v>978</v>
      </c>
      <c r="E4683" s="232" t="s">
        <v>467</v>
      </c>
      <c r="F4683" s="232">
        <v>96</v>
      </c>
      <c r="G4683" s="232" t="s">
        <v>1365</v>
      </c>
      <c r="H4683" s="233">
        <v>16.8</v>
      </c>
      <c r="I4683" s="233">
        <v>0</v>
      </c>
      <c r="J4683" s="233">
        <v>0</v>
      </c>
      <c r="K4683" s="234">
        <v>0</v>
      </c>
      <c r="L4683" s="233">
        <v>0</v>
      </c>
      <c r="M4683" s="234">
        <v>0</v>
      </c>
      <c r="N4683" s="233">
        <v>0</v>
      </c>
      <c r="O4683" s="233">
        <v>0</v>
      </c>
      <c r="P4683" s="233">
        <v>0</v>
      </c>
      <c r="Q4683" s="234">
        <v>0</v>
      </c>
      <c r="R4683" s="233">
        <v>0</v>
      </c>
      <c r="S4683" s="234">
        <v>0</v>
      </c>
      <c r="T4683" s="233">
        <v>0</v>
      </c>
      <c r="U4683" s="235">
        <f t="shared" si="511"/>
        <v>12264</v>
      </c>
      <c r="V4683" s="227">
        <f t="shared" si="512"/>
        <v>0</v>
      </c>
      <c r="W4683" s="227">
        <f t="shared" si="513"/>
        <v>0</v>
      </c>
      <c r="X4683" s="227">
        <f t="shared" si="516"/>
        <v>0</v>
      </c>
      <c r="Y4683" s="227">
        <f t="shared" si="514"/>
        <v>0</v>
      </c>
      <c r="Z4683" s="227">
        <f t="shared" si="515"/>
        <v>0</v>
      </c>
      <c r="AA4683" s="227">
        <f t="shared" si="517"/>
        <v>0</v>
      </c>
    </row>
    <row r="4684" spans="2:27" ht="13.5" hidden="1">
      <c r="B4684" s="232" t="s">
        <v>1449</v>
      </c>
      <c r="C4684" s="232" t="s">
        <v>1453</v>
      </c>
      <c r="D4684" s="232" t="s">
        <v>978</v>
      </c>
      <c r="E4684" s="232" t="s">
        <v>467</v>
      </c>
      <c r="F4684" s="232">
        <v>8</v>
      </c>
      <c r="G4684" s="232" t="s">
        <v>1317</v>
      </c>
      <c r="H4684" s="233">
        <v>1.4</v>
      </c>
      <c r="I4684" s="233">
        <v>0</v>
      </c>
      <c r="J4684" s="233">
        <v>0</v>
      </c>
      <c r="K4684" s="234">
        <v>0</v>
      </c>
      <c r="L4684" s="233">
        <v>0</v>
      </c>
      <c r="M4684" s="234">
        <v>0</v>
      </c>
      <c r="N4684" s="233">
        <v>0</v>
      </c>
      <c r="O4684" s="233">
        <v>0</v>
      </c>
      <c r="P4684" s="233">
        <v>0</v>
      </c>
      <c r="Q4684" s="234">
        <v>0</v>
      </c>
      <c r="R4684" s="233">
        <v>0</v>
      </c>
      <c r="S4684" s="234">
        <v>0</v>
      </c>
      <c r="T4684" s="233">
        <v>0</v>
      </c>
      <c r="U4684" s="235">
        <f t="shared" si="511"/>
        <v>1021.9999999999999</v>
      </c>
      <c r="V4684" s="227">
        <f t="shared" si="512"/>
        <v>0</v>
      </c>
      <c r="W4684" s="227">
        <f t="shared" si="513"/>
        <v>0</v>
      </c>
      <c r="X4684" s="227">
        <f t="shared" si="516"/>
        <v>0</v>
      </c>
      <c r="Y4684" s="227">
        <f t="shared" si="514"/>
        <v>0</v>
      </c>
      <c r="Z4684" s="227">
        <f t="shared" si="515"/>
        <v>0</v>
      </c>
      <c r="AA4684" s="227">
        <f t="shared" si="517"/>
        <v>0</v>
      </c>
    </row>
    <row r="4685" spans="2:27" ht="13.5" hidden="1">
      <c r="B4685" s="232" t="s">
        <v>1449</v>
      </c>
      <c r="C4685" s="232" t="s">
        <v>1454</v>
      </c>
      <c r="D4685" s="232" t="s">
        <v>978</v>
      </c>
      <c r="E4685" s="232" t="s">
        <v>467</v>
      </c>
      <c r="F4685" s="232">
        <v>128</v>
      </c>
      <c r="G4685" s="232" t="s">
        <v>1369</v>
      </c>
      <c r="H4685" s="233">
        <v>22.4</v>
      </c>
      <c r="I4685" s="233">
        <v>0</v>
      </c>
      <c r="J4685" s="233">
        <v>0</v>
      </c>
      <c r="K4685" s="234">
        <v>0</v>
      </c>
      <c r="L4685" s="233">
        <v>0</v>
      </c>
      <c r="M4685" s="234">
        <v>0</v>
      </c>
      <c r="N4685" s="233">
        <v>0</v>
      </c>
      <c r="O4685" s="233">
        <v>0</v>
      </c>
      <c r="P4685" s="233">
        <v>0</v>
      </c>
      <c r="Q4685" s="234">
        <v>0</v>
      </c>
      <c r="R4685" s="233">
        <v>0</v>
      </c>
      <c r="S4685" s="234">
        <v>0</v>
      </c>
      <c r="T4685" s="233">
        <v>0</v>
      </c>
      <c r="U4685" s="235">
        <f t="shared" si="511"/>
        <v>16351.999999999998</v>
      </c>
      <c r="V4685" s="227">
        <f t="shared" si="512"/>
        <v>0</v>
      </c>
      <c r="W4685" s="227">
        <f t="shared" si="513"/>
        <v>0</v>
      </c>
      <c r="X4685" s="227">
        <f t="shared" si="516"/>
        <v>0</v>
      </c>
      <c r="Y4685" s="227">
        <f t="shared" si="514"/>
        <v>0</v>
      </c>
      <c r="Z4685" s="227">
        <f t="shared" si="515"/>
        <v>0</v>
      </c>
      <c r="AA4685" s="227">
        <f t="shared" si="517"/>
        <v>0</v>
      </c>
    </row>
    <row r="4686" spans="2:27" ht="13.5" hidden="1">
      <c r="B4686" s="232" t="s">
        <v>1449</v>
      </c>
      <c r="C4686" s="232" t="s">
        <v>1455</v>
      </c>
      <c r="D4686" s="232" t="s">
        <v>978</v>
      </c>
      <c r="E4686" s="232" t="s">
        <v>467</v>
      </c>
      <c r="F4686" s="232">
        <v>16</v>
      </c>
      <c r="G4686" s="232" t="s">
        <v>1316</v>
      </c>
      <c r="H4686" s="233">
        <v>2.8</v>
      </c>
      <c r="I4686" s="233">
        <v>0</v>
      </c>
      <c r="J4686" s="233">
        <v>0</v>
      </c>
      <c r="K4686" s="234">
        <v>0</v>
      </c>
      <c r="L4686" s="233">
        <v>0</v>
      </c>
      <c r="M4686" s="234">
        <v>0</v>
      </c>
      <c r="N4686" s="233">
        <v>0</v>
      </c>
      <c r="O4686" s="233">
        <v>0</v>
      </c>
      <c r="P4686" s="233">
        <v>0</v>
      </c>
      <c r="Q4686" s="234">
        <v>0</v>
      </c>
      <c r="R4686" s="233">
        <v>0</v>
      </c>
      <c r="S4686" s="234">
        <v>0</v>
      </c>
      <c r="T4686" s="233">
        <v>0</v>
      </c>
      <c r="U4686" s="235">
        <f t="shared" si="511"/>
        <v>2043.9999999999998</v>
      </c>
      <c r="V4686" s="227">
        <f t="shared" si="512"/>
        <v>0</v>
      </c>
      <c r="W4686" s="227">
        <f t="shared" si="513"/>
        <v>0</v>
      </c>
      <c r="X4686" s="227">
        <f t="shared" si="516"/>
        <v>0</v>
      </c>
      <c r="Y4686" s="227">
        <f t="shared" si="514"/>
        <v>0</v>
      </c>
      <c r="Z4686" s="227">
        <f t="shared" si="515"/>
        <v>0</v>
      </c>
      <c r="AA4686" s="227">
        <f t="shared" si="517"/>
        <v>0</v>
      </c>
    </row>
    <row r="4687" spans="2:27" ht="13.5" hidden="1">
      <c r="B4687" s="232" t="s">
        <v>1449</v>
      </c>
      <c r="C4687" s="232" t="s">
        <v>1456</v>
      </c>
      <c r="D4687" s="232" t="s">
        <v>978</v>
      </c>
      <c r="E4687" s="232" t="s">
        <v>467</v>
      </c>
      <c r="F4687" s="232">
        <v>32</v>
      </c>
      <c r="G4687" s="232" t="s">
        <v>1345</v>
      </c>
      <c r="H4687" s="233">
        <v>5.6</v>
      </c>
      <c r="I4687" s="233">
        <v>0</v>
      </c>
      <c r="J4687" s="233">
        <v>0</v>
      </c>
      <c r="K4687" s="234">
        <v>0</v>
      </c>
      <c r="L4687" s="233">
        <v>0</v>
      </c>
      <c r="M4687" s="234">
        <v>0</v>
      </c>
      <c r="N4687" s="233">
        <v>0</v>
      </c>
      <c r="O4687" s="233">
        <v>0</v>
      </c>
      <c r="P4687" s="233">
        <v>0</v>
      </c>
      <c r="Q4687" s="234">
        <v>0</v>
      </c>
      <c r="R4687" s="233">
        <v>0</v>
      </c>
      <c r="S4687" s="234">
        <v>0</v>
      </c>
      <c r="T4687" s="233">
        <v>0</v>
      </c>
      <c r="U4687" s="235">
        <f t="shared" si="511"/>
        <v>4087.9999999999995</v>
      </c>
      <c r="V4687" s="227">
        <f t="shared" si="512"/>
        <v>0</v>
      </c>
      <c r="W4687" s="227">
        <f t="shared" si="513"/>
        <v>0</v>
      </c>
      <c r="X4687" s="227">
        <f t="shared" si="516"/>
        <v>0</v>
      </c>
      <c r="Y4687" s="227">
        <f t="shared" si="514"/>
        <v>0</v>
      </c>
      <c r="Z4687" s="227">
        <f t="shared" si="515"/>
        <v>0</v>
      </c>
      <c r="AA4687" s="227">
        <f t="shared" si="517"/>
        <v>0</v>
      </c>
    </row>
    <row r="4688" spans="2:27" ht="13.5" hidden="1">
      <c r="B4688" s="232" t="s">
        <v>1449</v>
      </c>
      <c r="C4688" s="232" t="s">
        <v>1457</v>
      </c>
      <c r="D4688" s="232" t="s">
        <v>978</v>
      </c>
      <c r="E4688" s="232" t="s">
        <v>467</v>
      </c>
      <c r="F4688" s="232">
        <v>2</v>
      </c>
      <c r="G4688" s="232" t="s">
        <v>1311</v>
      </c>
      <c r="H4688" s="233">
        <v>0.35</v>
      </c>
      <c r="I4688" s="233">
        <v>0</v>
      </c>
      <c r="J4688" s="233">
        <v>0</v>
      </c>
      <c r="K4688" s="234">
        <v>0</v>
      </c>
      <c r="L4688" s="233">
        <v>0</v>
      </c>
      <c r="M4688" s="234">
        <v>0</v>
      </c>
      <c r="N4688" s="233">
        <v>0</v>
      </c>
      <c r="O4688" s="233">
        <v>0</v>
      </c>
      <c r="P4688" s="233">
        <v>0</v>
      </c>
      <c r="Q4688" s="234">
        <v>0</v>
      </c>
      <c r="R4688" s="233">
        <v>0</v>
      </c>
      <c r="S4688" s="234">
        <v>0</v>
      </c>
      <c r="T4688" s="233">
        <v>0</v>
      </c>
      <c r="U4688" s="235">
        <f t="shared" si="511"/>
        <v>255.49999999999997</v>
      </c>
      <c r="V4688" s="227">
        <f t="shared" si="512"/>
        <v>0</v>
      </c>
      <c r="W4688" s="227">
        <f t="shared" si="513"/>
        <v>0</v>
      </c>
      <c r="X4688" s="227">
        <f t="shared" si="516"/>
        <v>0</v>
      </c>
      <c r="Y4688" s="227">
        <f t="shared" si="514"/>
        <v>0</v>
      </c>
      <c r="Z4688" s="227">
        <f t="shared" si="515"/>
        <v>0</v>
      </c>
      <c r="AA4688" s="227">
        <f t="shared" si="517"/>
        <v>0</v>
      </c>
    </row>
    <row r="4689" spans="2:27" ht="13.5" hidden="1">
      <c r="B4689" s="232" t="s">
        <v>1449</v>
      </c>
      <c r="C4689" s="232" t="s">
        <v>1458</v>
      </c>
      <c r="D4689" s="232" t="s">
        <v>978</v>
      </c>
      <c r="E4689" s="232" t="s">
        <v>467</v>
      </c>
      <c r="F4689" s="232">
        <v>4</v>
      </c>
      <c r="G4689" s="232" t="s">
        <v>1312</v>
      </c>
      <c r="H4689" s="233">
        <v>0.7</v>
      </c>
      <c r="I4689" s="233">
        <v>0</v>
      </c>
      <c r="J4689" s="233">
        <v>0</v>
      </c>
      <c r="K4689" s="234">
        <v>0</v>
      </c>
      <c r="L4689" s="233">
        <v>0</v>
      </c>
      <c r="M4689" s="234">
        <v>0</v>
      </c>
      <c r="N4689" s="233">
        <v>0</v>
      </c>
      <c r="O4689" s="233">
        <v>0</v>
      </c>
      <c r="P4689" s="233">
        <v>0</v>
      </c>
      <c r="Q4689" s="234">
        <v>0</v>
      </c>
      <c r="R4689" s="233">
        <v>0</v>
      </c>
      <c r="S4689" s="234">
        <v>0</v>
      </c>
      <c r="T4689" s="233">
        <v>0</v>
      </c>
      <c r="U4689" s="235">
        <f t="shared" si="511"/>
        <v>510.99999999999994</v>
      </c>
      <c r="V4689" s="227">
        <f t="shared" si="512"/>
        <v>0</v>
      </c>
      <c r="W4689" s="227">
        <f t="shared" si="513"/>
        <v>0</v>
      </c>
      <c r="X4689" s="227">
        <f t="shared" si="516"/>
        <v>0</v>
      </c>
      <c r="Y4689" s="227">
        <f t="shared" si="514"/>
        <v>0</v>
      </c>
      <c r="Z4689" s="227">
        <f t="shared" si="515"/>
        <v>0</v>
      </c>
      <c r="AA4689" s="227">
        <f t="shared" si="517"/>
        <v>0</v>
      </c>
    </row>
    <row r="4690" spans="2:27" ht="13.5" hidden="1">
      <c r="B4690" s="232" t="s">
        <v>1449</v>
      </c>
      <c r="C4690" s="232" t="s">
        <v>726</v>
      </c>
      <c r="D4690" s="232" t="s">
        <v>978</v>
      </c>
      <c r="E4690" s="232" t="s">
        <v>467</v>
      </c>
      <c r="F4690" s="232">
        <v>2</v>
      </c>
      <c r="G4690" s="232" t="s">
        <v>1314</v>
      </c>
      <c r="H4690" s="233">
        <v>0.125</v>
      </c>
      <c r="I4690" s="233">
        <v>0</v>
      </c>
      <c r="J4690" s="233">
        <v>0.108</v>
      </c>
      <c r="K4690" s="234">
        <v>410</v>
      </c>
      <c r="L4690" s="233">
        <v>4.5999999999999999E-2</v>
      </c>
      <c r="M4690" s="234">
        <v>797</v>
      </c>
      <c r="N4690" s="233">
        <v>0</v>
      </c>
      <c r="O4690" s="233">
        <v>0</v>
      </c>
      <c r="P4690" s="233">
        <v>0</v>
      </c>
      <c r="Q4690" s="234">
        <v>760</v>
      </c>
      <c r="R4690" s="233">
        <v>3.4000000000000002E-2</v>
      </c>
      <c r="S4690" s="234">
        <v>1555</v>
      </c>
      <c r="T4690" s="233">
        <v>0</v>
      </c>
      <c r="U4690" s="235">
        <f t="shared" si="511"/>
        <v>91.25</v>
      </c>
      <c r="V4690" s="227">
        <f t="shared" si="512"/>
        <v>78.84</v>
      </c>
      <c r="W4690" s="227">
        <f t="shared" si="513"/>
        <v>67.74666666666667</v>
      </c>
      <c r="X4690" s="227">
        <f t="shared" si="516"/>
        <v>66.416666666666671</v>
      </c>
      <c r="Y4690" s="227">
        <f t="shared" si="514"/>
        <v>0</v>
      </c>
      <c r="Z4690" s="227">
        <f t="shared" si="515"/>
        <v>45.931111111111107</v>
      </c>
      <c r="AA4690" s="227">
        <f t="shared" si="517"/>
        <v>43.194444444444443</v>
      </c>
    </row>
    <row r="4691" spans="2:27" ht="13.5" hidden="1">
      <c r="B4691" s="232" t="s">
        <v>1449</v>
      </c>
      <c r="C4691" s="232" t="s">
        <v>312</v>
      </c>
      <c r="D4691" s="232" t="s">
        <v>978</v>
      </c>
      <c r="E4691" s="232" t="s">
        <v>467</v>
      </c>
      <c r="F4691" s="232">
        <v>1</v>
      </c>
      <c r="G4691" s="232" t="s">
        <v>1322</v>
      </c>
      <c r="H4691" s="233">
        <v>6.3E-2</v>
      </c>
      <c r="I4691" s="233">
        <v>0</v>
      </c>
      <c r="J4691" s="233">
        <v>5.6000000000000001E-2</v>
      </c>
      <c r="K4691" s="234">
        <v>205</v>
      </c>
      <c r="L4691" s="233">
        <v>2.4E-2</v>
      </c>
      <c r="M4691" s="234">
        <v>407</v>
      </c>
      <c r="N4691" s="233">
        <v>0</v>
      </c>
      <c r="O4691" s="233">
        <v>0</v>
      </c>
      <c r="P4691" s="233">
        <v>0</v>
      </c>
      <c r="Q4691" s="234">
        <v>415</v>
      </c>
      <c r="R4691" s="233">
        <v>1.6E-2</v>
      </c>
      <c r="S4691" s="234">
        <v>786</v>
      </c>
      <c r="T4691" s="233">
        <v>0</v>
      </c>
      <c r="U4691" s="235">
        <f t="shared" si="511"/>
        <v>45.99</v>
      </c>
      <c r="V4691" s="227">
        <f t="shared" si="512"/>
        <v>40.880000000000003</v>
      </c>
      <c r="W4691" s="227">
        <f t="shared" si="513"/>
        <v>34.603333333333332</v>
      </c>
      <c r="X4691" s="227">
        <f t="shared" si="516"/>
        <v>33.916666666666664</v>
      </c>
      <c r="Y4691" s="227">
        <f t="shared" si="514"/>
        <v>0</v>
      </c>
      <c r="Z4691" s="227">
        <f t="shared" si="515"/>
        <v>23.207777777777778</v>
      </c>
      <c r="AA4691" s="227">
        <f t="shared" si="517"/>
        <v>21.833333333333332</v>
      </c>
    </row>
    <row r="4692" spans="2:27" ht="13.5" hidden="1">
      <c r="B4692" s="232" t="s">
        <v>1449</v>
      </c>
      <c r="C4692" s="232" t="s">
        <v>737</v>
      </c>
      <c r="D4692" s="232" t="s">
        <v>978</v>
      </c>
      <c r="E4692" s="232" t="s">
        <v>467</v>
      </c>
      <c r="F4692" s="232">
        <v>2</v>
      </c>
      <c r="G4692" s="232" t="s">
        <v>1315</v>
      </c>
      <c r="H4692" s="233">
        <v>0.25</v>
      </c>
      <c r="I4692" s="233">
        <v>0</v>
      </c>
      <c r="J4692" s="233">
        <v>0.22220000000000001</v>
      </c>
      <c r="K4692" s="234">
        <v>824</v>
      </c>
      <c r="L4692" s="233">
        <v>9.4100000000000003E-2</v>
      </c>
      <c r="M4692" s="234">
        <v>1615</v>
      </c>
      <c r="N4692" s="233">
        <v>0</v>
      </c>
      <c r="O4692" s="233">
        <v>0</v>
      </c>
      <c r="P4692" s="233">
        <v>0</v>
      </c>
      <c r="Q4692" s="234">
        <v>1658</v>
      </c>
      <c r="R4692" s="233">
        <v>6.3100000000000003E-2</v>
      </c>
      <c r="S4692" s="234">
        <v>3119</v>
      </c>
      <c r="T4692" s="233">
        <v>0</v>
      </c>
      <c r="U4692" s="235">
        <f t="shared" si="511"/>
        <v>182.5</v>
      </c>
      <c r="V4692" s="227">
        <f t="shared" si="512"/>
        <v>162.20600000000002</v>
      </c>
      <c r="W4692" s="227">
        <f t="shared" si="513"/>
        <v>137.35966666666667</v>
      </c>
      <c r="X4692" s="227">
        <f t="shared" si="516"/>
        <v>134.58333333333334</v>
      </c>
      <c r="Y4692" s="227">
        <f t="shared" si="514"/>
        <v>0</v>
      </c>
      <c r="Z4692" s="227">
        <f t="shared" si="515"/>
        <v>92.11855555555556</v>
      </c>
      <c r="AA4692" s="227">
        <f t="shared" si="517"/>
        <v>86.638888888888886</v>
      </c>
    </row>
    <row r="4693" spans="2:27" ht="13.5" hidden="1">
      <c r="B4693" s="232" t="s">
        <v>1449</v>
      </c>
      <c r="C4693" s="232" t="s">
        <v>739</v>
      </c>
      <c r="D4693" s="232" t="s">
        <v>978</v>
      </c>
      <c r="E4693" s="232" t="s">
        <v>467</v>
      </c>
      <c r="F4693" s="232">
        <v>2</v>
      </c>
      <c r="G4693" s="232" t="s">
        <v>1314</v>
      </c>
      <c r="H4693" s="233">
        <v>0.125</v>
      </c>
      <c r="I4693" s="233">
        <v>0</v>
      </c>
      <c r="J4693" s="233">
        <v>0.108</v>
      </c>
      <c r="K4693" s="234">
        <v>412</v>
      </c>
      <c r="L4693" s="233">
        <v>4.7E-2</v>
      </c>
      <c r="M4693" s="234">
        <v>797</v>
      </c>
      <c r="N4693" s="233">
        <v>0</v>
      </c>
      <c r="O4693" s="233">
        <v>0</v>
      </c>
      <c r="P4693" s="233">
        <v>0</v>
      </c>
      <c r="Q4693" s="234">
        <v>829</v>
      </c>
      <c r="R4693" s="233">
        <v>3.15E-2</v>
      </c>
      <c r="S4693" s="234">
        <v>1555</v>
      </c>
      <c r="T4693" s="233">
        <v>0</v>
      </c>
      <c r="U4693" s="235">
        <f t="shared" si="511"/>
        <v>91.25</v>
      </c>
      <c r="V4693" s="227">
        <f t="shared" si="512"/>
        <v>78.84</v>
      </c>
      <c r="W4693" s="227">
        <f t="shared" si="513"/>
        <v>68.643333333333345</v>
      </c>
      <c r="X4693" s="227">
        <f t="shared" si="516"/>
        <v>66.416666666666671</v>
      </c>
      <c r="Y4693" s="227">
        <f t="shared" si="514"/>
        <v>0</v>
      </c>
      <c r="Z4693" s="227">
        <f t="shared" si="515"/>
        <v>46.022777777777776</v>
      </c>
      <c r="AA4693" s="227">
        <f t="shared" si="517"/>
        <v>43.194444444444443</v>
      </c>
    </row>
    <row r="4694" spans="2:27" ht="13.5" hidden="1">
      <c r="B4694" s="232" t="s">
        <v>1449</v>
      </c>
      <c r="C4694" s="232" t="s">
        <v>743</v>
      </c>
      <c r="D4694" s="232" t="s">
        <v>978</v>
      </c>
      <c r="E4694" s="232" t="s">
        <v>467</v>
      </c>
      <c r="F4694" s="232">
        <v>2</v>
      </c>
      <c r="G4694" s="232" t="s">
        <v>1322</v>
      </c>
      <c r="H4694" s="233">
        <v>6.3E-2</v>
      </c>
      <c r="I4694" s="233">
        <v>0</v>
      </c>
      <c r="J4694" s="233">
        <v>5.6000000000000001E-2</v>
      </c>
      <c r="K4694" s="234">
        <v>206</v>
      </c>
      <c r="L4694" s="233">
        <v>2.35E-2</v>
      </c>
      <c r="M4694" s="234">
        <v>407</v>
      </c>
      <c r="N4694" s="233">
        <v>0</v>
      </c>
      <c r="O4694" s="233">
        <v>0</v>
      </c>
      <c r="P4694" s="233">
        <v>0</v>
      </c>
      <c r="Q4694" s="234">
        <v>414</v>
      </c>
      <c r="R4694" s="233">
        <v>1.5800000000000002E-2</v>
      </c>
      <c r="S4694" s="234">
        <v>786</v>
      </c>
      <c r="T4694" s="233">
        <v>0</v>
      </c>
      <c r="U4694" s="235">
        <f t="shared" si="511"/>
        <v>45.99</v>
      </c>
      <c r="V4694" s="227">
        <f t="shared" si="512"/>
        <v>40.880000000000003</v>
      </c>
      <c r="W4694" s="227">
        <f t="shared" si="513"/>
        <v>34.321666666666673</v>
      </c>
      <c r="X4694" s="227">
        <f t="shared" si="516"/>
        <v>33.916666666666664</v>
      </c>
      <c r="Y4694" s="227">
        <f t="shared" si="514"/>
        <v>0</v>
      </c>
      <c r="Z4694" s="227">
        <f t="shared" si="515"/>
        <v>23.033999999999999</v>
      </c>
      <c r="AA4694" s="227">
        <f t="shared" si="517"/>
        <v>21.833333333333332</v>
      </c>
    </row>
    <row r="4695" spans="2:27" ht="13.5" hidden="1">
      <c r="B4695" s="232" t="s">
        <v>1449</v>
      </c>
      <c r="C4695" s="232" t="s">
        <v>1459</v>
      </c>
      <c r="D4695" s="232" t="s">
        <v>978</v>
      </c>
      <c r="E4695" s="232" t="s">
        <v>467</v>
      </c>
      <c r="F4695" s="232">
        <v>2</v>
      </c>
      <c r="G4695" s="232" t="s">
        <v>1315</v>
      </c>
      <c r="H4695" s="233">
        <v>0.22700000000000001</v>
      </c>
      <c r="I4695" s="233">
        <v>0</v>
      </c>
      <c r="J4695" s="233">
        <v>0.1104</v>
      </c>
      <c r="K4695" s="234">
        <v>422</v>
      </c>
      <c r="L4695" s="233">
        <v>4.82E-2</v>
      </c>
      <c r="M4695" s="234">
        <v>821</v>
      </c>
      <c r="N4695" s="233">
        <v>0</v>
      </c>
      <c r="O4695" s="233">
        <v>0</v>
      </c>
      <c r="P4695" s="233">
        <v>0</v>
      </c>
      <c r="Q4695" s="234">
        <v>844</v>
      </c>
      <c r="R4695" s="233">
        <v>3.2099999999999997E-2</v>
      </c>
      <c r="S4695" s="234">
        <v>1586</v>
      </c>
      <c r="T4695" s="233">
        <v>0</v>
      </c>
      <c r="U4695" s="235">
        <f t="shared" si="511"/>
        <v>165.71</v>
      </c>
      <c r="V4695" s="227">
        <f t="shared" si="512"/>
        <v>80.591999999999999</v>
      </c>
      <c r="W4695" s="227">
        <f t="shared" si="513"/>
        <v>70.352666666666664</v>
      </c>
      <c r="X4695" s="227">
        <f t="shared" si="516"/>
        <v>68.416666666666671</v>
      </c>
      <c r="Y4695" s="227">
        <f t="shared" si="514"/>
        <v>0</v>
      </c>
      <c r="Z4695" s="227">
        <f t="shared" si="515"/>
        <v>46.877444444444436</v>
      </c>
      <c r="AA4695" s="227">
        <f t="shared" si="517"/>
        <v>44.055555555555557</v>
      </c>
    </row>
    <row r="4696" spans="2:27" ht="13.5" hidden="1">
      <c r="B4696" s="232" t="s">
        <v>1449</v>
      </c>
      <c r="C4696" s="232" t="s">
        <v>1460</v>
      </c>
      <c r="D4696" s="232" t="s">
        <v>978</v>
      </c>
      <c r="E4696" s="232" t="s">
        <v>467</v>
      </c>
      <c r="F4696" s="232">
        <v>2</v>
      </c>
      <c r="G4696" s="232" t="s">
        <v>1314</v>
      </c>
      <c r="H4696" s="233">
        <v>0.113</v>
      </c>
      <c r="I4696" s="233">
        <v>0</v>
      </c>
      <c r="J4696" s="233">
        <v>5.5199999999999999E-2</v>
      </c>
      <c r="K4696" s="234">
        <v>211</v>
      </c>
      <c r="L4696" s="233">
        <v>2.41E-2</v>
      </c>
      <c r="M4696" s="234">
        <v>411</v>
      </c>
      <c r="N4696" s="233">
        <v>0</v>
      </c>
      <c r="O4696" s="233">
        <v>0</v>
      </c>
      <c r="P4696" s="233">
        <v>0</v>
      </c>
      <c r="Q4696" s="234">
        <v>422</v>
      </c>
      <c r="R4696" s="233">
        <v>1.61E-2</v>
      </c>
      <c r="S4696" s="234">
        <v>793</v>
      </c>
      <c r="T4696" s="233">
        <v>0</v>
      </c>
      <c r="U4696" s="235">
        <f t="shared" si="511"/>
        <v>82.490000000000009</v>
      </c>
      <c r="V4696" s="227">
        <f t="shared" si="512"/>
        <v>40.295999999999999</v>
      </c>
      <c r="W4696" s="227">
        <f t="shared" si="513"/>
        <v>35.176333333333332</v>
      </c>
      <c r="X4696" s="227">
        <f t="shared" si="516"/>
        <v>34.25</v>
      </c>
      <c r="Y4696" s="227">
        <f t="shared" si="514"/>
        <v>0</v>
      </c>
      <c r="Z4696" s="227">
        <f t="shared" si="515"/>
        <v>23.475222222222222</v>
      </c>
      <c r="AA4696" s="227">
        <f t="shared" si="517"/>
        <v>22.027777777777779</v>
      </c>
    </row>
    <row r="4697" spans="2:27" ht="13.5" hidden="1">
      <c r="B4697" s="232" t="s">
        <v>1449</v>
      </c>
      <c r="C4697" s="232" t="s">
        <v>704</v>
      </c>
      <c r="D4697" s="232" t="s">
        <v>979</v>
      </c>
      <c r="E4697" s="232" t="s">
        <v>467</v>
      </c>
      <c r="F4697" s="232">
        <v>96</v>
      </c>
      <c r="G4697" s="232" t="s">
        <v>1365</v>
      </c>
      <c r="H4697" s="233">
        <v>16.8</v>
      </c>
      <c r="I4697" s="233">
        <v>0</v>
      </c>
      <c r="J4697" s="233">
        <v>11.16</v>
      </c>
      <c r="K4697" s="234">
        <v>41726</v>
      </c>
      <c r="L4697" s="233">
        <v>4.7633000000000001</v>
      </c>
      <c r="M4697" s="234">
        <v>81786</v>
      </c>
      <c r="N4697" s="233">
        <v>0</v>
      </c>
      <c r="O4697" s="233">
        <v>0</v>
      </c>
      <c r="P4697" s="233">
        <v>0</v>
      </c>
      <c r="Q4697" s="234">
        <v>87658</v>
      </c>
      <c r="R4697" s="233">
        <v>3.3355000000000001</v>
      </c>
      <c r="S4697" s="234">
        <v>164796</v>
      </c>
      <c r="T4697" s="233">
        <v>0</v>
      </c>
      <c r="U4697" s="235">
        <f t="shared" si="511"/>
        <v>12264</v>
      </c>
      <c r="V4697" s="227">
        <f t="shared" si="512"/>
        <v>8146.8</v>
      </c>
      <c r="W4697" s="227">
        <f t="shared" si="513"/>
        <v>6954.3756666666668</v>
      </c>
      <c r="X4697" s="227">
        <f t="shared" si="516"/>
        <v>6815.5</v>
      </c>
      <c r="Y4697" s="227">
        <f t="shared" si="514"/>
        <v>0</v>
      </c>
      <c r="Z4697" s="227">
        <f t="shared" si="515"/>
        <v>4869.8594444444443</v>
      </c>
      <c r="AA4697" s="227">
        <f t="shared" si="517"/>
        <v>4577.666666666667</v>
      </c>
    </row>
    <row r="4698" spans="2:27" ht="13.5" hidden="1">
      <c r="B4698" s="232" t="s">
        <v>1449</v>
      </c>
      <c r="C4698" s="232" t="s">
        <v>739</v>
      </c>
      <c r="D4698" s="232" t="s">
        <v>979</v>
      </c>
      <c r="E4698" s="232" t="s">
        <v>467</v>
      </c>
      <c r="F4698" s="232">
        <v>2</v>
      </c>
      <c r="G4698" s="232" t="s">
        <v>1314</v>
      </c>
      <c r="H4698" s="233">
        <v>0.125</v>
      </c>
      <c r="I4698" s="233">
        <v>0</v>
      </c>
      <c r="J4698" s="233">
        <v>0.108</v>
      </c>
      <c r="K4698" s="234">
        <v>412</v>
      </c>
      <c r="L4698" s="233">
        <v>4.7E-2</v>
      </c>
      <c r="M4698" s="234">
        <v>797</v>
      </c>
      <c r="N4698" s="233">
        <v>0</v>
      </c>
      <c r="O4698" s="233">
        <v>0</v>
      </c>
      <c r="P4698" s="233">
        <v>0</v>
      </c>
      <c r="Q4698" s="234">
        <v>829</v>
      </c>
      <c r="R4698" s="233">
        <v>3.15E-2</v>
      </c>
      <c r="S4698" s="234">
        <v>1555</v>
      </c>
      <c r="T4698" s="233">
        <v>0</v>
      </c>
      <c r="U4698" s="235">
        <f t="shared" si="511"/>
        <v>91.25</v>
      </c>
      <c r="V4698" s="227">
        <f t="shared" si="512"/>
        <v>78.84</v>
      </c>
      <c r="W4698" s="227">
        <f t="shared" si="513"/>
        <v>68.643333333333345</v>
      </c>
      <c r="X4698" s="227">
        <f t="shared" si="516"/>
        <v>66.416666666666671</v>
      </c>
      <c r="Y4698" s="227">
        <f t="shared" si="514"/>
        <v>0</v>
      </c>
      <c r="Z4698" s="227">
        <f t="shared" si="515"/>
        <v>46.022777777777776</v>
      </c>
      <c r="AA4698" s="227">
        <f t="shared" si="517"/>
        <v>43.194444444444443</v>
      </c>
    </row>
    <row r="4699" spans="2:27" ht="13.5" hidden="1">
      <c r="B4699" s="232" t="s">
        <v>1449</v>
      </c>
      <c r="C4699" s="232" t="s">
        <v>682</v>
      </c>
      <c r="D4699" s="232" t="s">
        <v>979</v>
      </c>
      <c r="E4699" s="232" t="s">
        <v>467</v>
      </c>
      <c r="F4699" s="232">
        <v>8</v>
      </c>
      <c r="G4699" s="232" t="s">
        <v>1351</v>
      </c>
      <c r="H4699" s="233">
        <v>1.4</v>
      </c>
      <c r="I4699" s="233">
        <v>0</v>
      </c>
      <c r="J4699" s="233">
        <v>0.93</v>
      </c>
      <c r="K4699" s="234">
        <v>3100</v>
      </c>
      <c r="L4699" s="233">
        <v>0.44</v>
      </c>
      <c r="M4699" s="234">
        <v>6815</v>
      </c>
      <c r="N4699" s="233">
        <v>0</v>
      </c>
      <c r="O4699" s="233">
        <v>0</v>
      </c>
      <c r="P4699" s="233">
        <v>0</v>
      </c>
      <c r="Q4699" s="234">
        <v>6200</v>
      </c>
      <c r="R4699" s="233">
        <v>0.32</v>
      </c>
      <c r="S4699" s="234">
        <v>13733</v>
      </c>
      <c r="T4699" s="233">
        <v>0</v>
      </c>
      <c r="U4699" s="235">
        <f t="shared" si="511"/>
        <v>1021.9999999999999</v>
      </c>
      <c r="V4699" s="227">
        <f t="shared" si="512"/>
        <v>678.90000000000009</v>
      </c>
      <c r="W4699" s="227">
        <f t="shared" si="513"/>
        <v>579.5333333333333</v>
      </c>
      <c r="X4699" s="227">
        <f t="shared" si="516"/>
        <v>567.91666666666663</v>
      </c>
      <c r="Y4699" s="227">
        <f t="shared" si="514"/>
        <v>0</v>
      </c>
      <c r="Z4699" s="227">
        <f t="shared" si="515"/>
        <v>405.82222222222219</v>
      </c>
      <c r="AA4699" s="227">
        <f t="shared" si="517"/>
        <v>381.47222222222223</v>
      </c>
    </row>
    <row r="4700" spans="2:27" ht="13.5" hidden="1">
      <c r="B4700" s="232" t="s">
        <v>1449</v>
      </c>
      <c r="C4700" s="232" t="s">
        <v>707</v>
      </c>
      <c r="D4700" s="232" t="s">
        <v>979</v>
      </c>
      <c r="E4700" s="232" t="s">
        <v>467</v>
      </c>
      <c r="F4700" s="232">
        <v>8</v>
      </c>
      <c r="G4700" s="232" t="s">
        <v>1317</v>
      </c>
      <c r="H4700" s="233">
        <v>1.4</v>
      </c>
      <c r="I4700" s="233">
        <v>0</v>
      </c>
      <c r="J4700" s="233">
        <v>0.93</v>
      </c>
      <c r="K4700" s="234">
        <v>3477</v>
      </c>
      <c r="L4700" s="233">
        <v>0.39689999999999998</v>
      </c>
      <c r="M4700" s="234">
        <v>6815</v>
      </c>
      <c r="N4700" s="233">
        <v>0</v>
      </c>
      <c r="O4700" s="233">
        <v>0</v>
      </c>
      <c r="P4700" s="233">
        <v>0</v>
      </c>
      <c r="Q4700" s="234">
        <v>7305</v>
      </c>
      <c r="R4700" s="233">
        <v>0.27800000000000002</v>
      </c>
      <c r="S4700" s="234">
        <v>13733</v>
      </c>
      <c r="T4700" s="233">
        <v>0</v>
      </c>
      <c r="U4700" s="235">
        <f t="shared" si="511"/>
        <v>1021.9999999999999</v>
      </c>
      <c r="V4700" s="227">
        <f t="shared" si="512"/>
        <v>678.90000000000009</v>
      </c>
      <c r="W4700" s="227">
        <f t="shared" si="513"/>
        <v>579.48699999999997</v>
      </c>
      <c r="X4700" s="227">
        <f t="shared" si="516"/>
        <v>567.91666666666663</v>
      </c>
      <c r="Y4700" s="227">
        <f t="shared" si="514"/>
        <v>0</v>
      </c>
      <c r="Z4700" s="227">
        <f t="shared" si="515"/>
        <v>405.85666666666668</v>
      </c>
      <c r="AA4700" s="227">
        <f t="shared" si="517"/>
        <v>381.47222222222223</v>
      </c>
    </row>
    <row r="4701" spans="2:27" ht="13.5" hidden="1">
      <c r="B4701" s="232" t="s">
        <v>1449</v>
      </c>
      <c r="C4701" s="232" t="s">
        <v>1153</v>
      </c>
      <c r="D4701" s="232" t="s">
        <v>979</v>
      </c>
      <c r="E4701" s="232" t="s">
        <v>467</v>
      </c>
      <c r="F4701" s="232">
        <v>64</v>
      </c>
      <c r="G4701" s="232" t="s">
        <v>1364</v>
      </c>
      <c r="H4701" s="233">
        <v>10.023999999999999</v>
      </c>
      <c r="I4701" s="233">
        <v>0</v>
      </c>
      <c r="J4701" s="233">
        <v>6.5872000000000002</v>
      </c>
      <c r="K4701" s="234">
        <v>24897</v>
      </c>
      <c r="L4701" s="233">
        <v>2.8420999999999998</v>
      </c>
      <c r="M4701" s="234">
        <v>48803</v>
      </c>
      <c r="N4701" s="233">
        <v>0</v>
      </c>
      <c r="O4701" s="233">
        <v>0</v>
      </c>
      <c r="P4701" s="233">
        <v>0</v>
      </c>
      <c r="Q4701" s="234">
        <v>52302</v>
      </c>
      <c r="R4701" s="233">
        <v>1.9902</v>
      </c>
      <c r="S4701" s="234">
        <v>98321</v>
      </c>
      <c r="T4701" s="233">
        <v>0</v>
      </c>
      <c r="U4701" s="235">
        <f t="shared" si="511"/>
        <v>7317.5199999999995</v>
      </c>
      <c r="V4701" s="227">
        <f t="shared" si="512"/>
        <v>4808.6559999999999</v>
      </c>
      <c r="W4701" s="227">
        <f t="shared" si="513"/>
        <v>4149.4830000000002</v>
      </c>
      <c r="X4701" s="227">
        <f t="shared" si="516"/>
        <v>4066.9166666666665</v>
      </c>
      <c r="Y4701" s="227">
        <f t="shared" si="514"/>
        <v>0</v>
      </c>
      <c r="Z4701" s="227">
        <f t="shared" si="515"/>
        <v>2905.6793333333335</v>
      </c>
      <c r="AA4701" s="227">
        <f t="shared" si="517"/>
        <v>2731.1388888888887</v>
      </c>
    </row>
    <row r="4702" spans="2:27" ht="13.5" hidden="1">
      <c r="B4702" s="232" t="s">
        <v>1449</v>
      </c>
      <c r="C4702" s="232" t="s">
        <v>1155</v>
      </c>
      <c r="D4702" s="232" t="s">
        <v>979</v>
      </c>
      <c r="E4702" s="232" t="s">
        <v>467</v>
      </c>
      <c r="F4702" s="232">
        <v>16</v>
      </c>
      <c r="G4702" s="232" t="s">
        <v>1316</v>
      </c>
      <c r="H4702" s="233">
        <v>2.5059999999999998</v>
      </c>
      <c r="I4702" s="233">
        <v>0</v>
      </c>
      <c r="J4702" s="233">
        <v>1.6468</v>
      </c>
      <c r="K4702" s="234">
        <v>6224</v>
      </c>
      <c r="L4702" s="233">
        <v>0.71050000000000002</v>
      </c>
      <c r="M4702" s="234">
        <v>12201</v>
      </c>
      <c r="N4702" s="233">
        <v>0</v>
      </c>
      <c r="O4702" s="233">
        <v>0</v>
      </c>
      <c r="P4702" s="233">
        <v>0</v>
      </c>
      <c r="Q4702" s="234">
        <v>13076</v>
      </c>
      <c r="R4702" s="233">
        <v>0.4975</v>
      </c>
      <c r="S4702" s="234">
        <v>24580</v>
      </c>
      <c r="T4702" s="233">
        <v>0</v>
      </c>
      <c r="U4702" s="235">
        <f t="shared" si="511"/>
        <v>1829.3799999999999</v>
      </c>
      <c r="V4702" s="227">
        <f t="shared" si="512"/>
        <v>1202.164</v>
      </c>
      <c r="W4702" s="227">
        <f t="shared" si="513"/>
        <v>1037.3316666666665</v>
      </c>
      <c r="X4702" s="227">
        <f t="shared" si="516"/>
        <v>1016.75</v>
      </c>
      <c r="Y4702" s="227">
        <f t="shared" si="514"/>
        <v>0</v>
      </c>
      <c r="Z4702" s="227">
        <f t="shared" si="515"/>
        <v>726.39722222222224</v>
      </c>
      <c r="AA4702" s="227">
        <f t="shared" si="517"/>
        <v>682.77777777777783</v>
      </c>
    </row>
    <row r="4703" spans="2:27" ht="13.5" hidden="1">
      <c r="B4703" s="232" t="s">
        <v>1449</v>
      </c>
      <c r="C4703" s="232" t="s">
        <v>1456</v>
      </c>
      <c r="D4703" s="232" t="s">
        <v>979</v>
      </c>
      <c r="E4703" s="232" t="s">
        <v>467</v>
      </c>
      <c r="F4703" s="232">
        <v>32</v>
      </c>
      <c r="G4703" s="232" t="s">
        <v>1345</v>
      </c>
      <c r="H4703" s="233">
        <v>5.6</v>
      </c>
      <c r="I4703" s="233">
        <v>0</v>
      </c>
      <c r="J4703" s="233">
        <v>3.68</v>
      </c>
      <c r="K4703" s="234">
        <v>13904</v>
      </c>
      <c r="L4703" s="233">
        <v>1.5871999999999999</v>
      </c>
      <c r="M4703" s="234">
        <v>27264</v>
      </c>
      <c r="N4703" s="233">
        <v>0</v>
      </c>
      <c r="O4703" s="233">
        <v>0</v>
      </c>
      <c r="P4703" s="233">
        <v>0</v>
      </c>
      <c r="Q4703" s="234">
        <v>29220</v>
      </c>
      <c r="R4703" s="233">
        <v>1.1119000000000001</v>
      </c>
      <c r="S4703" s="234">
        <v>54928</v>
      </c>
      <c r="T4703" s="233">
        <v>0</v>
      </c>
      <c r="U4703" s="235">
        <f t="shared" si="511"/>
        <v>4087.9999999999995</v>
      </c>
      <c r="V4703" s="227">
        <f t="shared" si="512"/>
        <v>2686.4</v>
      </c>
      <c r="W4703" s="227">
        <f t="shared" si="513"/>
        <v>2317.3226666666669</v>
      </c>
      <c r="X4703" s="227">
        <f t="shared" si="516"/>
        <v>2272</v>
      </c>
      <c r="Y4703" s="227">
        <f t="shared" si="514"/>
        <v>0</v>
      </c>
      <c r="Z4703" s="227">
        <f t="shared" si="515"/>
        <v>1623.3536666666669</v>
      </c>
      <c r="AA4703" s="227">
        <f t="shared" si="517"/>
        <v>1525.7777777777778</v>
      </c>
    </row>
    <row r="4704" spans="2:27" ht="13.5" hidden="1">
      <c r="B4704" s="232" t="s">
        <v>1449</v>
      </c>
      <c r="C4704" s="232" t="s">
        <v>692</v>
      </c>
      <c r="D4704" s="232" t="s">
        <v>979</v>
      </c>
      <c r="E4704" s="232" t="s">
        <v>467</v>
      </c>
      <c r="F4704" s="232">
        <v>2</v>
      </c>
      <c r="G4704" s="232" t="s">
        <v>1363</v>
      </c>
      <c r="H4704" s="233">
        <v>0.35</v>
      </c>
      <c r="I4704" s="233">
        <v>0</v>
      </c>
      <c r="J4704" s="233">
        <v>0.23</v>
      </c>
      <c r="K4704" s="234">
        <v>775</v>
      </c>
      <c r="L4704" s="233">
        <v>0.11</v>
      </c>
      <c r="M4704" s="234">
        <v>1704</v>
      </c>
      <c r="N4704" s="233">
        <v>0</v>
      </c>
      <c r="O4704" s="233">
        <v>0</v>
      </c>
      <c r="P4704" s="233">
        <v>0</v>
      </c>
      <c r="Q4704" s="234">
        <v>1550</v>
      </c>
      <c r="R4704" s="233">
        <v>0.08</v>
      </c>
      <c r="S4704" s="234">
        <v>3433</v>
      </c>
      <c r="T4704" s="233">
        <v>0</v>
      </c>
      <c r="U4704" s="235">
        <f t="shared" si="511"/>
        <v>255.49999999999997</v>
      </c>
      <c r="V4704" s="227">
        <f t="shared" si="512"/>
        <v>167.9</v>
      </c>
      <c r="W4704" s="227">
        <f t="shared" si="513"/>
        <v>144.88333333333333</v>
      </c>
      <c r="X4704" s="227">
        <f t="shared" si="516"/>
        <v>142</v>
      </c>
      <c r="Y4704" s="227">
        <f t="shared" si="514"/>
        <v>0</v>
      </c>
      <c r="Z4704" s="227">
        <f t="shared" si="515"/>
        <v>101.45555555555555</v>
      </c>
      <c r="AA4704" s="227">
        <f t="shared" si="517"/>
        <v>95.361111111111114</v>
      </c>
    </row>
    <row r="4705" spans="2:27" ht="13.5" hidden="1">
      <c r="B4705" s="232" t="s">
        <v>1449</v>
      </c>
      <c r="C4705" s="232" t="s">
        <v>1158</v>
      </c>
      <c r="D4705" s="232" t="s">
        <v>979</v>
      </c>
      <c r="E4705" s="232" t="s">
        <v>467</v>
      </c>
      <c r="F4705" s="232">
        <v>4</v>
      </c>
      <c r="G4705" s="232" t="s">
        <v>1312</v>
      </c>
      <c r="H4705" s="233">
        <v>0.627</v>
      </c>
      <c r="I4705" s="233">
        <v>0</v>
      </c>
      <c r="J4705" s="233">
        <v>0.41170000000000001</v>
      </c>
      <c r="K4705" s="234">
        <v>1556</v>
      </c>
      <c r="L4705" s="233">
        <v>0.17760000000000001</v>
      </c>
      <c r="M4705" s="234">
        <v>3050</v>
      </c>
      <c r="N4705" s="233">
        <v>0</v>
      </c>
      <c r="O4705" s="233">
        <v>0</v>
      </c>
      <c r="P4705" s="233">
        <v>0</v>
      </c>
      <c r="Q4705" s="234">
        <v>3269</v>
      </c>
      <c r="R4705" s="233">
        <v>0.1244</v>
      </c>
      <c r="S4705" s="234">
        <v>6145</v>
      </c>
      <c r="T4705" s="233">
        <v>0</v>
      </c>
      <c r="U4705" s="235">
        <f t="shared" si="511"/>
        <v>457.71</v>
      </c>
      <c r="V4705" s="227">
        <f t="shared" si="512"/>
        <v>300.541</v>
      </c>
      <c r="W4705" s="227">
        <f t="shared" si="513"/>
        <v>259.31466666666665</v>
      </c>
      <c r="X4705" s="227">
        <f t="shared" si="516"/>
        <v>254.16666666666666</v>
      </c>
      <c r="Y4705" s="227">
        <f t="shared" si="514"/>
        <v>0</v>
      </c>
      <c r="Z4705" s="227">
        <f t="shared" si="515"/>
        <v>181.61755555555555</v>
      </c>
      <c r="AA4705" s="227">
        <f t="shared" si="517"/>
        <v>170.69444444444446</v>
      </c>
    </row>
    <row r="4706" spans="2:27" ht="13.5" hidden="1">
      <c r="B4706" s="232" t="s">
        <v>1449</v>
      </c>
      <c r="C4706" s="232" t="s">
        <v>1457</v>
      </c>
      <c r="D4706" s="232" t="s">
        <v>979</v>
      </c>
      <c r="E4706" s="232" t="s">
        <v>467</v>
      </c>
      <c r="F4706" s="232">
        <v>2</v>
      </c>
      <c r="G4706" s="232" t="s">
        <v>1311</v>
      </c>
      <c r="H4706" s="233">
        <v>0.35</v>
      </c>
      <c r="I4706" s="233">
        <v>0</v>
      </c>
      <c r="J4706" s="233">
        <v>0.23</v>
      </c>
      <c r="K4706" s="234">
        <v>869</v>
      </c>
      <c r="L4706" s="233">
        <v>9.9199999999999997E-2</v>
      </c>
      <c r="M4706" s="234">
        <v>1704</v>
      </c>
      <c r="N4706" s="233">
        <v>0</v>
      </c>
      <c r="O4706" s="233">
        <v>0</v>
      </c>
      <c r="P4706" s="233">
        <v>0</v>
      </c>
      <c r="Q4706" s="234">
        <v>1826</v>
      </c>
      <c r="R4706" s="233">
        <v>6.9500000000000006E-2</v>
      </c>
      <c r="S4706" s="234">
        <v>3433</v>
      </c>
      <c r="T4706" s="233">
        <v>0</v>
      </c>
      <c r="U4706" s="235">
        <f t="shared" si="511"/>
        <v>255.49999999999997</v>
      </c>
      <c r="V4706" s="227">
        <f t="shared" si="512"/>
        <v>167.9</v>
      </c>
      <c r="W4706" s="227">
        <f t="shared" si="513"/>
        <v>144.83266666666668</v>
      </c>
      <c r="X4706" s="227">
        <f t="shared" si="516"/>
        <v>142</v>
      </c>
      <c r="Y4706" s="227">
        <f t="shared" si="514"/>
        <v>0</v>
      </c>
      <c r="Z4706" s="227">
        <f t="shared" si="515"/>
        <v>101.45722222222223</v>
      </c>
      <c r="AA4706" s="227">
        <f t="shared" si="517"/>
        <v>95.361111111111114</v>
      </c>
    </row>
    <row r="4707" spans="2:27" ht="13.5" hidden="1">
      <c r="B4707" s="232" t="s">
        <v>1449</v>
      </c>
      <c r="C4707" s="232" t="s">
        <v>1450</v>
      </c>
      <c r="D4707" s="232" t="s">
        <v>979</v>
      </c>
      <c r="E4707" s="232" t="s">
        <v>467</v>
      </c>
      <c r="F4707" s="232">
        <v>48</v>
      </c>
      <c r="G4707" s="232" t="s">
        <v>1356</v>
      </c>
      <c r="H4707" s="233">
        <v>8.4</v>
      </c>
      <c r="I4707" s="233">
        <v>0</v>
      </c>
      <c r="J4707" s="233">
        <v>5.52</v>
      </c>
      <c r="K4707" s="234">
        <v>20856</v>
      </c>
      <c r="L4707" s="233">
        <v>2.3807999999999998</v>
      </c>
      <c r="M4707" s="234">
        <v>40896</v>
      </c>
      <c r="N4707" s="233">
        <v>0</v>
      </c>
      <c r="O4707" s="233">
        <v>0</v>
      </c>
      <c r="P4707" s="233">
        <v>0</v>
      </c>
      <c r="Q4707" s="234">
        <v>43830</v>
      </c>
      <c r="R4707" s="233">
        <v>1.6677999999999999</v>
      </c>
      <c r="S4707" s="234">
        <v>82392</v>
      </c>
      <c r="T4707" s="233">
        <v>0</v>
      </c>
      <c r="U4707" s="235">
        <f t="shared" si="511"/>
        <v>6132</v>
      </c>
      <c r="V4707" s="227">
        <f t="shared" si="512"/>
        <v>4029.6</v>
      </c>
      <c r="W4707" s="227">
        <f t="shared" si="513"/>
        <v>3475.9839999999999</v>
      </c>
      <c r="X4707" s="227">
        <f t="shared" si="516"/>
        <v>3408</v>
      </c>
      <c r="Y4707" s="227">
        <f t="shared" si="514"/>
        <v>0</v>
      </c>
      <c r="Z4707" s="227">
        <f t="shared" si="515"/>
        <v>2434.9939999999997</v>
      </c>
      <c r="AA4707" s="227">
        <f t="shared" si="517"/>
        <v>2288.6666666666665</v>
      </c>
    </row>
    <row r="4708" spans="2:27" ht="13.5" hidden="1">
      <c r="B4708" s="232" t="s">
        <v>1449</v>
      </c>
      <c r="C4708" s="232" t="s">
        <v>714</v>
      </c>
      <c r="D4708" s="232" t="s">
        <v>979</v>
      </c>
      <c r="E4708" s="232" t="s">
        <v>467</v>
      </c>
      <c r="F4708" s="232">
        <v>2</v>
      </c>
      <c r="G4708" s="232" t="s">
        <v>1311</v>
      </c>
      <c r="H4708" s="233">
        <v>0.35</v>
      </c>
      <c r="I4708" s="233">
        <v>0</v>
      </c>
      <c r="J4708" s="233">
        <v>0.23</v>
      </c>
      <c r="K4708" s="234">
        <v>869</v>
      </c>
      <c r="L4708" s="233">
        <v>9.9199999999999997E-2</v>
      </c>
      <c r="M4708" s="234">
        <v>1704</v>
      </c>
      <c r="N4708" s="233">
        <v>0</v>
      </c>
      <c r="O4708" s="233">
        <v>0</v>
      </c>
      <c r="P4708" s="233">
        <v>0</v>
      </c>
      <c r="Q4708" s="234">
        <v>1826</v>
      </c>
      <c r="R4708" s="233">
        <v>6.9500000000000006E-2</v>
      </c>
      <c r="S4708" s="234">
        <v>3433</v>
      </c>
      <c r="T4708" s="233">
        <v>0</v>
      </c>
      <c r="U4708" s="235">
        <f t="shared" si="511"/>
        <v>255.49999999999997</v>
      </c>
      <c r="V4708" s="227">
        <f t="shared" si="512"/>
        <v>167.9</v>
      </c>
      <c r="W4708" s="227">
        <f t="shared" si="513"/>
        <v>144.83266666666668</v>
      </c>
      <c r="X4708" s="227">
        <f t="shared" si="516"/>
        <v>142</v>
      </c>
      <c r="Y4708" s="227">
        <f t="shared" si="514"/>
        <v>0</v>
      </c>
      <c r="Z4708" s="227">
        <f t="shared" si="515"/>
        <v>101.45722222222223</v>
      </c>
      <c r="AA4708" s="227">
        <f t="shared" si="517"/>
        <v>95.361111111111114</v>
      </c>
    </row>
    <row r="4709" spans="2:27" ht="13.5" hidden="1">
      <c r="B4709" s="232" t="s">
        <v>1449</v>
      </c>
      <c r="C4709" s="232" t="s">
        <v>737</v>
      </c>
      <c r="D4709" s="232" t="s">
        <v>979</v>
      </c>
      <c r="E4709" s="232" t="s">
        <v>467</v>
      </c>
      <c r="F4709" s="232">
        <v>2</v>
      </c>
      <c r="G4709" s="232" t="s">
        <v>1315</v>
      </c>
      <c r="H4709" s="233">
        <v>0.25</v>
      </c>
      <c r="I4709" s="233">
        <v>0</v>
      </c>
      <c r="J4709" s="233">
        <v>0.216</v>
      </c>
      <c r="K4709" s="234">
        <v>824</v>
      </c>
      <c r="L4709" s="233">
        <v>9.4100000000000003E-2</v>
      </c>
      <c r="M4709" s="234">
        <v>1594</v>
      </c>
      <c r="N4709" s="233">
        <v>0</v>
      </c>
      <c r="O4709" s="233">
        <v>0</v>
      </c>
      <c r="P4709" s="233">
        <v>0</v>
      </c>
      <c r="Q4709" s="234">
        <v>1658</v>
      </c>
      <c r="R4709" s="233">
        <v>6.3100000000000003E-2</v>
      </c>
      <c r="S4709" s="234">
        <v>3110</v>
      </c>
      <c r="T4709" s="233">
        <v>0</v>
      </c>
      <c r="U4709" s="235">
        <f t="shared" si="511"/>
        <v>182.5</v>
      </c>
      <c r="V4709" s="227">
        <f t="shared" si="512"/>
        <v>157.68</v>
      </c>
      <c r="W4709" s="227">
        <f t="shared" si="513"/>
        <v>137.35966666666667</v>
      </c>
      <c r="X4709" s="227">
        <f t="shared" si="516"/>
        <v>132.83333333333334</v>
      </c>
      <c r="Y4709" s="227">
        <f t="shared" si="514"/>
        <v>0</v>
      </c>
      <c r="Z4709" s="227">
        <f t="shared" si="515"/>
        <v>92.11855555555556</v>
      </c>
      <c r="AA4709" s="227">
        <f t="shared" si="517"/>
        <v>86.388888888888886</v>
      </c>
    </row>
    <row r="4710" spans="2:27" ht="13.5" hidden="1">
      <c r="B4710" s="232" t="s">
        <v>1449</v>
      </c>
      <c r="C4710" s="232" t="s">
        <v>1157</v>
      </c>
      <c r="D4710" s="232" t="s">
        <v>979</v>
      </c>
      <c r="E4710" s="232" t="s">
        <v>467</v>
      </c>
      <c r="F4710" s="232">
        <v>2</v>
      </c>
      <c r="G4710" s="232" t="s">
        <v>1311</v>
      </c>
      <c r="H4710" s="233">
        <v>0.313</v>
      </c>
      <c r="I4710" s="233">
        <v>0</v>
      </c>
      <c r="J4710" s="233">
        <v>0.2059</v>
      </c>
      <c r="K4710" s="234">
        <v>778</v>
      </c>
      <c r="L4710" s="233">
        <v>8.8800000000000004E-2</v>
      </c>
      <c r="M4710" s="234">
        <v>1525</v>
      </c>
      <c r="N4710" s="233">
        <v>0</v>
      </c>
      <c r="O4710" s="233">
        <v>0</v>
      </c>
      <c r="P4710" s="233">
        <v>0</v>
      </c>
      <c r="Q4710" s="234">
        <v>1634</v>
      </c>
      <c r="R4710" s="233">
        <v>6.2199999999999998E-2</v>
      </c>
      <c r="S4710" s="234">
        <v>3073</v>
      </c>
      <c r="T4710" s="233">
        <v>0</v>
      </c>
      <c r="U4710" s="235">
        <f t="shared" si="511"/>
        <v>228.49</v>
      </c>
      <c r="V4710" s="227">
        <f t="shared" si="512"/>
        <v>150.30699999999999</v>
      </c>
      <c r="W4710" s="227">
        <f t="shared" si="513"/>
        <v>129.65733333333333</v>
      </c>
      <c r="X4710" s="227">
        <f t="shared" si="516"/>
        <v>127.08333333333333</v>
      </c>
      <c r="Y4710" s="227">
        <f t="shared" si="514"/>
        <v>0</v>
      </c>
      <c r="Z4710" s="227">
        <f t="shared" si="515"/>
        <v>90.794888888888892</v>
      </c>
      <c r="AA4710" s="227">
        <f t="shared" si="517"/>
        <v>85.361111111111114</v>
      </c>
    </row>
    <row r="4711" spans="2:27" ht="13.5" hidden="1">
      <c r="B4711" s="232" t="s">
        <v>1449</v>
      </c>
      <c r="C4711" s="232" t="s">
        <v>717</v>
      </c>
      <c r="D4711" s="232" t="s">
        <v>979</v>
      </c>
      <c r="E4711" s="232" t="s">
        <v>467</v>
      </c>
      <c r="F4711" s="232">
        <v>4</v>
      </c>
      <c r="G4711" s="232" t="s">
        <v>1312</v>
      </c>
      <c r="H4711" s="233">
        <v>0.7</v>
      </c>
      <c r="I4711" s="233">
        <v>0</v>
      </c>
      <c r="J4711" s="233">
        <v>0.46</v>
      </c>
      <c r="K4711" s="234">
        <v>1739</v>
      </c>
      <c r="L4711" s="233">
        <v>0.19850000000000001</v>
      </c>
      <c r="M4711" s="234">
        <v>3408</v>
      </c>
      <c r="N4711" s="233">
        <v>0</v>
      </c>
      <c r="O4711" s="233">
        <v>0</v>
      </c>
      <c r="P4711" s="233">
        <v>0</v>
      </c>
      <c r="Q4711" s="234">
        <v>3652</v>
      </c>
      <c r="R4711" s="233">
        <v>0.13900000000000001</v>
      </c>
      <c r="S4711" s="234">
        <v>6867</v>
      </c>
      <c r="T4711" s="233">
        <v>0</v>
      </c>
      <c r="U4711" s="235">
        <f t="shared" si="511"/>
        <v>510.99999999999994</v>
      </c>
      <c r="V4711" s="227">
        <f t="shared" si="512"/>
        <v>335.8</v>
      </c>
      <c r="W4711" s="227">
        <f t="shared" si="513"/>
        <v>289.82166666666666</v>
      </c>
      <c r="X4711" s="227">
        <f t="shared" si="516"/>
        <v>284</v>
      </c>
      <c r="Y4711" s="227">
        <f t="shared" si="514"/>
        <v>0</v>
      </c>
      <c r="Z4711" s="227">
        <f t="shared" si="515"/>
        <v>202.91444444444446</v>
      </c>
      <c r="AA4711" s="227">
        <f t="shared" si="517"/>
        <v>190.75</v>
      </c>
    </row>
    <row r="4712" spans="2:27" ht="13.5" hidden="1">
      <c r="B4712" s="232" t="s">
        <v>1449</v>
      </c>
      <c r="C4712" s="232" t="s">
        <v>1454</v>
      </c>
      <c r="D4712" s="232" t="s">
        <v>979</v>
      </c>
      <c r="E4712" s="232" t="s">
        <v>467</v>
      </c>
      <c r="F4712" s="232">
        <v>128</v>
      </c>
      <c r="G4712" s="232" t="s">
        <v>1369</v>
      </c>
      <c r="H4712" s="233">
        <v>22.4</v>
      </c>
      <c r="I4712" s="233">
        <v>0</v>
      </c>
      <c r="J4712" s="233">
        <v>14.72</v>
      </c>
      <c r="K4712" s="234">
        <v>55616</v>
      </c>
      <c r="L4712" s="233">
        <v>6.3487999999999998</v>
      </c>
      <c r="M4712" s="234">
        <v>109056</v>
      </c>
      <c r="N4712" s="233">
        <v>0</v>
      </c>
      <c r="O4712" s="233">
        <v>0</v>
      </c>
      <c r="P4712" s="233">
        <v>0</v>
      </c>
      <c r="Q4712" s="234">
        <v>116879</v>
      </c>
      <c r="R4712" s="233">
        <v>4.4474</v>
      </c>
      <c r="S4712" s="234">
        <v>219712</v>
      </c>
      <c r="T4712" s="233">
        <v>0</v>
      </c>
      <c r="U4712" s="235">
        <f t="shared" si="511"/>
        <v>16351.999999999998</v>
      </c>
      <c r="V4712" s="227">
        <f t="shared" si="512"/>
        <v>10745.6</v>
      </c>
      <c r="W4712" s="227">
        <f t="shared" si="513"/>
        <v>9269.2906666666677</v>
      </c>
      <c r="X4712" s="227">
        <f t="shared" si="516"/>
        <v>9088</v>
      </c>
      <c r="Y4712" s="227">
        <f t="shared" si="514"/>
        <v>0</v>
      </c>
      <c r="Z4712" s="227">
        <f t="shared" si="515"/>
        <v>6493.2408888888885</v>
      </c>
      <c r="AA4712" s="227">
        <f t="shared" si="517"/>
        <v>6103.1111111111113</v>
      </c>
    </row>
    <row r="4713" spans="2:27" ht="13.5" hidden="1">
      <c r="B4713" s="232" t="s">
        <v>1449</v>
      </c>
      <c r="C4713" s="232" t="s">
        <v>1154</v>
      </c>
      <c r="D4713" s="232" t="s">
        <v>979</v>
      </c>
      <c r="E4713" s="232" t="s">
        <v>467</v>
      </c>
      <c r="F4713" s="232">
        <v>8</v>
      </c>
      <c r="G4713" s="232" t="s">
        <v>1317</v>
      </c>
      <c r="H4713" s="233">
        <v>1.2529999999999999</v>
      </c>
      <c r="I4713" s="233">
        <v>0</v>
      </c>
      <c r="J4713" s="233">
        <v>0.82340000000000002</v>
      </c>
      <c r="K4713" s="234">
        <v>3112</v>
      </c>
      <c r="L4713" s="233">
        <v>0.3553</v>
      </c>
      <c r="M4713" s="234">
        <v>6100</v>
      </c>
      <c r="N4713" s="233">
        <v>0</v>
      </c>
      <c r="O4713" s="233">
        <v>0</v>
      </c>
      <c r="P4713" s="233">
        <v>0</v>
      </c>
      <c r="Q4713" s="234">
        <v>6538</v>
      </c>
      <c r="R4713" s="233">
        <v>0.24879999999999999</v>
      </c>
      <c r="S4713" s="234">
        <v>12290</v>
      </c>
      <c r="T4713" s="233">
        <v>0</v>
      </c>
      <c r="U4713" s="235">
        <f t="shared" si="511"/>
        <v>914.68999999999994</v>
      </c>
      <c r="V4713" s="227">
        <f t="shared" si="512"/>
        <v>601.08199999999999</v>
      </c>
      <c r="W4713" s="227">
        <f t="shared" si="513"/>
        <v>518.7023333333334</v>
      </c>
      <c r="X4713" s="227">
        <f t="shared" si="516"/>
        <v>508.33333333333331</v>
      </c>
      <c r="Y4713" s="227">
        <f t="shared" si="514"/>
        <v>0</v>
      </c>
      <c r="Z4713" s="227">
        <f t="shared" si="515"/>
        <v>363.23511111111111</v>
      </c>
      <c r="AA4713" s="227">
        <f t="shared" si="517"/>
        <v>341.38888888888891</v>
      </c>
    </row>
    <row r="4714" spans="2:27" ht="13.5" hidden="1">
      <c r="B4714" s="232" t="s">
        <v>1449</v>
      </c>
      <c r="C4714" s="232" t="s">
        <v>1455</v>
      </c>
      <c r="D4714" s="232" t="s">
        <v>979</v>
      </c>
      <c r="E4714" s="232" t="s">
        <v>467</v>
      </c>
      <c r="F4714" s="232">
        <v>16</v>
      </c>
      <c r="G4714" s="232" t="s">
        <v>1316</v>
      </c>
      <c r="H4714" s="233">
        <v>2.8</v>
      </c>
      <c r="I4714" s="233">
        <v>0</v>
      </c>
      <c r="J4714" s="233">
        <v>1.84</v>
      </c>
      <c r="K4714" s="234">
        <v>6952</v>
      </c>
      <c r="L4714" s="233">
        <v>0.79359999999999997</v>
      </c>
      <c r="M4714" s="234">
        <v>13632</v>
      </c>
      <c r="N4714" s="233">
        <v>0</v>
      </c>
      <c r="O4714" s="233">
        <v>0</v>
      </c>
      <c r="P4714" s="233">
        <v>0</v>
      </c>
      <c r="Q4714" s="234">
        <v>14610</v>
      </c>
      <c r="R4714" s="233">
        <v>0.55589999999999995</v>
      </c>
      <c r="S4714" s="234">
        <v>27464</v>
      </c>
      <c r="T4714" s="233">
        <v>0</v>
      </c>
      <c r="U4714" s="235">
        <f t="shared" si="511"/>
        <v>2043.9999999999998</v>
      </c>
      <c r="V4714" s="227">
        <f t="shared" si="512"/>
        <v>1343.2</v>
      </c>
      <c r="W4714" s="227">
        <f t="shared" si="513"/>
        <v>1158.6613333333335</v>
      </c>
      <c r="X4714" s="227">
        <f t="shared" si="516"/>
        <v>1136</v>
      </c>
      <c r="Y4714" s="227">
        <f t="shared" si="514"/>
        <v>0</v>
      </c>
      <c r="Z4714" s="227">
        <f t="shared" si="515"/>
        <v>811.64033333333327</v>
      </c>
      <c r="AA4714" s="227">
        <f t="shared" si="517"/>
        <v>762.88888888888891</v>
      </c>
    </row>
    <row r="4715" spans="2:27" ht="13.5" hidden="1">
      <c r="B4715" s="232" t="s">
        <v>1449</v>
      </c>
      <c r="C4715" s="232" t="s">
        <v>1451</v>
      </c>
      <c r="D4715" s="232" t="s">
        <v>979</v>
      </c>
      <c r="E4715" s="232" t="s">
        <v>467</v>
      </c>
      <c r="F4715" s="232">
        <v>64</v>
      </c>
      <c r="G4715" s="232" t="s">
        <v>1364</v>
      </c>
      <c r="H4715" s="233">
        <v>11.2</v>
      </c>
      <c r="I4715" s="233">
        <v>0</v>
      </c>
      <c r="J4715" s="233">
        <v>7.36</v>
      </c>
      <c r="K4715" s="234">
        <v>27808</v>
      </c>
      <c r="L4715" s="233">
        <v>3.1743999999999999</v>
      </c>
      <c r="M4715" s="234">
        <v>54528</v>
      </c>
      <c r="N4715" s="233">
        <v>0</v>
      </c>
      <c r="O4715" s="233">
        <v>0</v>
      </c>
      <c r="P4715" s="233">
        <v>0</v>
      </c>
      <c r="Q4715" s="234">
        <v>58439</v>
      </c>
      <c r="R4715" s="233">
        <v>2.2237</v>
      </c>
      <c r="S4715" s="234">
        <v>109856</v>
      </c>
      <c r="T4715" s="233">
        <v>0</v>
      </c>
      <c r="U4715" s="235">
        <f t="shared" si="511"/>
        <v>8175.9999999999991</v>
      </c>
      <c r="V4715" s="227">
        <f t="shared" si="512"/>
        <v>5372.8</v>
      </c>
      <c r="W4715" s="227">
        <f t="shared" si="513"/>
        <v>4634.6453333333338</v>
      </c>
      <c r="X4715" s="227">
        <f t="shared" si="516"/>
        <v>4544</v>
      </c>
      <c r="Y4715" s="227">
        <f t="shared" si="514"/>
        <v>0</v>
      </c>
      <c r="Z4715" s="227">
        <f t="shared" si="515"/>
        <v>3246.6065555555556</v>
      </c>
      <c r="AA4715" s="227">
        <f t="shared" si="517"/>
        <v>3051.5555555555557</v>
      </c>
    </row>
    <row r="4716" spans="2:27" ht="13.5" hidden="1">
      <c r="B4716" s="232" t="s">
        <v>1449</v>
      </c>
      <c r="C4716" s="232" t="s">
        <v>695</v>
      </c>
      <c r="D4716" s="232" t="s">
        <v>979</v>
      </c>
      <c r="E4716" s="232" t="s">
        <v>467</v>
      </c>
      <c r="F4716" s="232">
        <v>4</v>
      </c>
      <c r="G4716" s="232" t="s">
        <v>1354</v>
      </c>
      <c r="H4716" s="233">
        <v>0.7</v>
      </c>
      <c r="I4716" s="233">
        <v>0</v>
      </c>
      <c r="J4716" s="233">
        <v>0.46</v>
      </c>
      <c r="K4716" s="234">
        <v>1550</v>
      </c>
      <c r="L4716" s="233">
        <v>0.22</v>
      </c>
      <c r="M4716" s="234">
        <v>3408</v>
      </c>
      <c r="N4716" s="233">
        <v>0</v>
      </c>
      <c r="O4716" s="233">
        <v>0</v>
      </c>
      <c r="P4716" s="233">
        <v>0</v>
      </c>
      <c r="Q4716" s="234">
        <v>3100</v>
      </c>
      <c r="R4716" s="233">
        <v>0.16</v>
      </c>
      <c r="S4716" s="234">
        <v>6867</v>
      </c>
      <c r="T4716" s="233">
        <v>0</v>
      </c>
      <c r="U4716" s="235">
        <f t="shared" si="511"/>
        <v>510.99999999999994</v>
      </c>
      <c r="V4716" s="227">
        <f t="shared" si="512"/>
        <v>335.8</v>
      </c>
      <c r="W4716" s="227">
        <f t="shared" si="513"/>
        <v>289.76666666666665</v>
      </c>
      <c r="X4716" s="227">
        <f t="shared" si="516"/>
        <v>284</v>
      </c>
      <c r="Y4716" s="227">
        <f t="shared" si="514"/>
        <v>0</v>
      </c>
      <c r="Z4716" s="227">
        <f t="shared" si="515"/>
        <v>202.9111111111111</v>
      </c>
      <c r="AA4716" s="227">
        <f t="shared" si="517"/>
        <v>190.75</v>
      </c>
    </row>
    <row r="4717" spans="2:27" ht="13.5" hidden="1">
      <c r="B4717" s="232" t="s">
        <v>1449</v>
      </c>
      <c r="C4717" s="232" t="s">
        <v>1453</v>
      </c>
      <c r="D4717" s="232" t="s">
        <v>979</v>
      </c>
      <c r="E4717" s="232" t="s">
        <v>467</v>
      </c>
      <c r="F4717" s="232">
        <v>8</v>
      </c>
      <c r="G4717" s="232" t="s">
        <v>1317</v>
      </c>
      <c r="H4717" s="233">
        <v>1.4</v>
      </c>
      <c r="I4717" s="233">
        <v>0</v>
      </c>
      <c r="J4717" s="233">
        <v>0.92</v>
      </c>
      <c r="K4717" s="234">
        <v>3476</v>
      </c>
      <c r="L4717" s="233">
        <v>0.39679999999999999</v>
      </c>
      <c r="M4717" s="234">
        <v>6816</v>
      </c>
      <c r="N4717" s="233">
        <v>0</v>
      </c>
      <c r="O4717" s="233">
        <v>0</v>
      </c>
      <c r="P4717" s="233">
        <v>0</v>
      </c>
      <c r="Q4717" s="234">
        <v>7305</v>
      </c>
      <c r="R4717" s="233">
        <v>0.27800000000000002</v>
      </c>
      <c r="S4717" s="234">
        <v>13732</v>
      </c>
      <c r="T4717" s="233">
        <v>0</v>
      </c>
      <c r="U4717" s="235">
        <f t="shared" si="511"/>
        <v>1021.9999999999999</v>
      </c>
      <c r="V4717" s="227">
        <f t="shared" si="512"/>
        <v>671.6</v>
      </c>
      <c r="W4717" s="227">
        <f t="shared" si="513"/>
        <v>579.33066666666673</v>
      </c>
      <c r="X4717" s="227">
        <f t="shared" si="516"/>
        <v>568</v>
      </c>
      <c r="Y4717" s="227">
        <f t="shared" si="514"/>
        <v>0</v>
      </c>
      <c r="Z4717" s="227">
        <f t="shared" si="515"/>
        <v>405.85666666666668</v>
      </c>
      <c r="AA4717" s="227">
        <f t="shared" si="517"/>
        <v>381.44444444444446</v>
      </c>
    </row>
    <row r="4718" spans="2:27" ht="13.5" hidden="1">
      <c r="B4718" s="232" t="s">
        <v>1449</v>
      </c>
      <c r="C4718" s="232" t="s">
        <v>686</v>
      </c>
      <c r="D4718" s="232" t="s">
        <v>979</v>
      </c>
      <c r="E4718" s="232" t="s">
        <v>467</v>
      </c>
      <c r="F4718" s="232">
        <v>16</v>
      </c>
      <c r="G4718" s="232" t="s">
        <v>1352</v>
      </c>
      <c r="H4718" s="233">
        <v>2.8</v>
      </c>
      <c r="I4718" s="233">
        <v>0</v>
      </c>
      <c r="J4718" s="233">
        <v>1.86</v>
      </c>
      <c r="K4718" s="234">
        <v>6200</v>
      </c>
      <c r="L4718" s="233">
        <v>0.88</v>
      </c>
      <c r="M4718" s="234">
        <v>13631</v>
      </c>
      <c r="N4718" s="233">
        <v>0</v>
      </c>
      <c r="O4718" s="233">
        <v>0</v>
      </c>
      <c r="P4718" s="233">
        <v>0</v>
      </c>
      <c r="Q4718" s="234">
        <v>12400</v>
      </c>
      <c r="R4718" s="233">
        <v>0.64</v>
      </c>
      <c r="S4718" s="234">
        <v>27466</v>
      </c>
      <c r="T4718" s="233">
        <v>0</v>
      </c>
      <c r="U4718" s="235">
        <f t="shared" si="511"/>
        <v>2043.9999999999998</v>
      </c>
      <c r="V4718" s="227">
        <f t="shared" si="512"/>
        <v>1357.8000000000002</v>
      </c>
      <c r="W4718" s="227">
        <f t="shared" si="513"/>
        <v>1159.0666666666666</v>
      </c>
      <c r="X4718" s="227">
        <f t="shared" si="516"/>
        <v>1135.9166666666667</v>
      </c>
      <c r="Y4718" s="227">
        <f t="shared" si="514"/>
        <v>0</v>
      </c>
      <c r="Z4718" s="227">
        <f t="shared" si="515"/>
        <v>811.64444444444439</v>
      </c>
      <c r="AA4718" s="227">
        <f t="shared" si="517"/>
        <v>762.94444444444446</v>
      </c>
    </row>
    <row r="4719" spans="2:27" ht="13.5" hidden="1">
      <c r="B4719" s="232" t="s">
        <v>1449</v>
      </c>
      <c r="C4719" s="232" t="s">
        <v>1458</v>
      </c>
      <c r="D4719" s="232" t="s">
        <v>979</v>
      </c>
      <c r="E4719" s="232" t="s">
        <v>467</v>
      </c>
      <c r="F4719" s="232">
        <v>4</v>
      </c>
      <c r="G4719" s="232" t="s">
        <v>1312</v>
      </c>
      <c r="H4719" s="233">
        <v>0.7</v>
      </c>
      <c r="I4719" s="233">
        <v>0</v>
      </c>
      <c r="J4719" s="233">
        <v>0.46</v>
      </c>
      <c r="K4719" s="234">
        <v>1738</v>
      </c>
      <c r="L4719" s="233">
        <v>0.19839999999999999</v>
      </c>
      <c r="M4719" s="234">
        <v>3408</v>
      </c>
      <c r="N4719" s="233">
        <v>0</v>
      </c>
      <c r="O4719" s="233">
        <v>0</v>
      </c>
      <c r="P4719" s="233">
        <v>0</v>
      </c>
      <c r="Q4719" s="234">
        <v>3652</v>
      </c>
      <c r="R4719" s="233">
        <v>0.13900000000000001</v>
      </c>
      <c r="S4719" s="234">
        <v>6866</v>
      </c>
      <c r="T4719" s="233">
        <v>0</v>
      </c>
      <c r="U4719" s="235">
        <f t="shared" si="511"/>
        <v>510.99999999999994</v>
      </c>
      <c r="V4719" s="227">
        <f t="shared" si="512"/>
        <v>335.8</v>
      </c>
      <c r="W4719" s="227">
        <f t="shared" si="513"/>
        <v>289.66533333333336</v>
      </c>
      <c r="X4719" s="227">
        <f t="shared" si="516"/>
        <v>284</v>
      </c>
      <c r="Y4719" s="227">
        <f t="shared" si="514"/>
        <v>0</v>
      </c>
      <c r="Z4719" s="227">
        <f t="shared" si="515"/>
        <v>202.91444444444446</v>
      </c>
      <c r="AA4719" s="227">
        <f t="shared" si="517"/>
        <v>190.72222222222223</v>
      </c>
    </row>
    <row r="4720" spans="2:27" ht="13.5" hidden="1">
      <c r="B4720" s="232" t="s">
        <v>1449</v>
      </c>
      <c r="C4720" s="232" t="s">
        <v>1156</v>
      </c>
      <c r="D4720" s="232" t="s">
        <v>979</v>
      </c>
      <c r="E4720" s="232" t="s">
        <v>467</v>
      </c>
      <c r="F4720" s="232">
        <v>32</v>
      </c>
      <c r="G4720" s="232" t="s">
        <v>1345</v>
      </c>
      <c r="H4720" s="233">
        <v>5.0119999999999996</v>
      </c>
      <c r="I4720" s="233">
        <v>0</v>
      </c>
      <c r="J4720" s="233">
        <v>3.2936000000000001</v>
      </c>
      <c r="K4720" s="234">
        <v>12448</v>
      </c>
      <c r="L4720" s="233">
        <v>1.421</v>
      </c>
      <c r="M4720" s="234">
        <v>24401</v>
      </c>
      <c r="N4720" s="233">
        <v>0</v>
      </c>
      <c r="O4720" s="233">
        <v>0</v>
      </c>
      <c r="P4720" s="233">
        <v>0</v>
      </c>
      <c r="Q4720" s="234">
        <v>26151</v>
      </c>
      <c r="R4720" s="233">
        <v>0.99509999999999998</v>
      </c>
      <c r="S4720" s="234">
        <v>49161</v>
      </c>
      <c r="T4720" s="233">
        <v>0</v>
      </c>
      <c r="U4720" s="235">
        <f t="shared" si="511"/>
        <v>3658.7599999999998</v>
      </c>
      <c r="V4720" s="227">
        <f t="shared" si="512"/>
        <v>2404.328</v>
      </c>
      <c r="W4720" s="227">
        <f t="shared" si="513"/>
        <v>2074.663333333333</v>
      </c>
      <c r="X4720" s="227">
        <f t="shared" si="516"/>
        <v>2033.4166666666667</v>
      </c>
      <c r="Y4720" s="227">
        <f t="shared" si="514"/>
        <v>0</v>
      </c>
      <c r="Z4720" s="227">
        <f t="shared" si="515"/>
        <v>1452.8396666666667</v>
      </c>
      <c r="AA4720" s="227">
        <f t="shared" si="517"/>
        <v>1365.5833333333333</v>
      </c>
    </row>
    <row r="4721" spans="2:27" ht="13.5" hidden="1">
      <c r="B4721" s="232" t="s">
        <v>1449</v>
      </c>
      <c r="C4721" s="232" t="s">
        <v>1460</v>
      </c>
      <c r="D4721" s="232" t="s">
        <v>979</v>
      </c>
      <c r="E4721" s="232" t="s">
        <v>467</v>
      </c>
      <c r="F4721" s="232">
        <v>2</v>
      </c>
      <c r="G4721" s="232" t="s">
        <v>1314</v>
      </c>
      <c r="H4721" s="233">
        <v>0.113</v>
      </c>
      <c r="I4721" s="233">
        <v>0</v>
      </c>
      <c r="J4721" s="233">
        <v>5.5199999999999999E-2</v>
      </c>
      <c r="K4721" s="234">
        <v>211</v>
      </c>
      <c r="L4721" s="233">
        <v>2.41E-2</v>
      </c>
      <c r="M4721" s="234">
        <v>411</v>
      </c>
      <c r="N4721" s="233">
        <v>0</v>
      </c>
      <c r="O4721" s="233">
        <v>0</v>
      </c>
      <c r="P4721" s="233">
        <v>0</v>
      </c>
      <c r="Q4721" s="234">
        <v>422</v>
      </c>
      <c r="R4721" s="233">
        <v>1.61E-2</v>
      </c>
      <c r="S4721" s="234">
        <v>793</v>
      </c>
      <c r="T4721" s="233">
        <v>0</v>
      </c>
      <c r="U4721" s="235">
        <f t="shared" si="511"/>
        <v>82.490000000000009</v>
      </c>
      <c r="V4721" s="227">
        <f t="shared" si="512"/>
        <v>40.295999999999999</v>
      </c>
      <c r="W4721" s="227">
        <f t="shared" si="513"/>
        <v>35.176333333333332</v>
      </c>
      <c r="X4721" s="227">
        <f t="shared" si="516"/>
        <v>34.25</v>
      </c>
      <c r="Y4721" s="227">
        <f t="shared" si="514"/>
        <v>0</v>
      </c>
      <c r="Z4721" s="227">
        <f t="shared" si="515"/>
        <v>23.475222222222222</v>
      </c>
      <c r="AA4721" s="227">
        <f t="shared" si="517"/>
        <v>22.027777777777779</v>
      </c>
    </row>
    <row r="4722" spans="2:27" ht="13.5" hidden="1">
      <c r="B4722" s="232" t="s">
        <v>1449</v>
      </c>
      <c r="C4722" s="232" t="s">
        <v>1152</v>
      </c>
      <c r="D4722" s="232" t="s">
        <v>979</v>
      </c>
      <c r="E4722" s="232" t="s">
        <v>467</v>
      </c>
      <c r="F4722" s="232">
        <v>48</v>
      </c>
      <c r="G4722" s="232" t="s">
        <v>1356</v>
      </c>
      <c r="H4722" s="233">
        <v>7.5179999999999998</v>
      </c>
      <c r="I4722" s="233">
        <v>0</v>
      </c>
      <c r="J4722" s="233">
        <v>4.9404000000000003</v>
      </c>
      <c r="K4722" s="234">
        <v>18673</v>
      </c>
      <c r="L4722" s="233">
        <v>2.1316000000000002</v>
      </c>
      <c r="M4722" s="234">
        <v>36602</v>
      </c>
      <c r="N4722" s="233">
        <v>0</v>
      </c>
      <c r="O4722" s="233">
        <v>0</v>
      </c>
      <c r="P4722" s="233">
        <v>0</v>
      </c>
      <c r="Q4722" s="234">
        <v>39227</v>
      </c>
      <c r="R4722" s="233">
        <v>1.4925999999999999</v>
      </c>
      <c r="S4722" s="234">
        <v>73741</v>
      </c>
      <c r="T4722" s="233">
        <v>0</v>
      </c>
      <c r="U4722" s="235">
        <f t="shared" si="511"/>
        <v>5488.1399999999994</v>
      </c>
      <c r="V4722" s="227">
        <f t="shared" si="512"/>
        <v>3606.4920000000002</v>
      </c>
      <c r="W4722" s="227">
        <f t="shared" si="513"/>
        <v>3112.1513333333332</v>
      </c>
      <c r="X4722" s="227">
        <f t="shared" si="516"/>
        <v>3050.1666666666665</v>
      </c>
      <c r="Y4722" s="227">
        <f t="shared" si="514"/>
        <v>0</v>
      </c>
      <c r="Z4722" s="227">
        <f t="shared" si="515"/>
        <v>2179.2368888888886</v>
      </c>
      <c r="AA4722" s="227">
        <f t="shared" si="517"/>
        <v>2048.3611111111113</v>
      </c>
    </row>
    <row r="4723" spans="2:27" ht="13.5" hidden="1">
      <c r="B4723" s="232" t="s">
        <v>1449</v>
      </c>
      <c r="C4723" s="232" t="s">
        <v>1459</v>
      </c>
      <c r="D4723" s="232" t="s">
        <v>979</v>
      </c>
      <c r="E4723" s="232" t="s">
        <v>467</v>
      </c>
      <c r="F4723" s="232">
        <v>2</v>
      </c>
      <c r="G4723" s="232" t="s">
        <v>1315</v>
      </c>
      <c r="H4723" s="233">
        <v>0.22700000000000001</v>
      </c>
      <c r="I4723" s="233">
        <v>0</v>
      </c>
      <c r="J4723" s="233">
        <v>0.1104</v>
      </c>
      <c r="K4723" s="234">
        <v>422</v>
      </c>
      <c r="L4723" s="233">
        <v>4.82E-2</v>
      </c>
      <c r="M4723" s="234">
        <v>821</v>
      </c>
      <c r="N4723" s="233">
        <v>0</v>
      </c>
      <c r="O4723" s="233">
        <v>0</v>
      </c>
      <c r="P4723" s="233">
        <v>0</v>
      </c>
      <c r="Q4723" s="234">
        <v>844</v>
      </c>
      <c r="R4723" s="233">
        <v>3.2099999999999997E-2</v>
      </c>
      <c r="S4723" s="234">
        <v>1586</v>
      </c>
      <c r="T4723" s="233">
        <v>0</v>
      </c>
      <c r="U4723" s="235">
        <f t="shared" si="511"/>
        <v>165.71</v>
      </c>
      <c r="V4723" s="227">
        <f t="shared" si="512"/>
        <v>80.591999999999999</v>
      </c>
      <c r="W4723" s="227">
        <f t="shared" si="513"/>
        <v>70.352666666666664</v>
      </c>
      <c r="X4723" s="227">
        <f t="shared" si="516"/>
        <v>68.416666666666671</v>
      </c>
      <c r="Y4723" s="227">
        <f t="shared" si="514"/>
        <v>0</v>
      </c>
      <c r="Z4723" s="227">
        <f t="shared" si="515"/>
        <v>46.877444444444436</v>
      </c>
      <c r="AA4723" s="227">
        <f t="shared" si="517"/>
        <v>44.055555555555557</v>
      </c>
    </row>
    <row r="4724" spans="2:27" ht="13.5" hidden="1">
      <c r="B4724" s="232" t="s">
        <v>1449</v>
      </c>
      <c r="C4724" s="232" t="s">
        <v>1452</v>
      </c>
      <c r="D4724" s="232" t="s">
        <v>979</v>
      </c>
      <c r="E4724" s="232" t="s">
        <v>467</v>
      </c>
      <c r="F4724" s="232">
        <v>96</v>
      </c>
      <c r="G4724" s="232" t="s">
        <v>1365</v>
      </c>
      <c r="H4724" s="233">
        <v>16.8</v>
      </c>
      <c r="I4724" s="233">
        <v>0</v>
      </c>
      <c r="J4724" s="233">
        <v>11.04</v>
      </c>
      <c r="K4724" s="234">
        <v>41712</v>
      </c>
      <c r="L4724" s="233">
        <v>4.7615999999999996</v>
      </c>
      <c r="M4724" s="234">
        <v>81792</v>
      </c>
      <c r="N4724" s="233">
        <v>0</v>
      </c>
      <c r="O4724" s="233">
        <v>0</v>
      </c>
      <c r="P4724" s="233">
        <v>0</v>
      </c>
      <c r="Q4724" s="234">
        <v>87659</v>
      </c>
      <c r="R4724" s="233">
        <v>3.3355999999999999</v>
      </c>
      <c r="S4724" s="234">
        <v>164784</v>
      </c>
      <c r="T4724" s="233">
        <v>0</v>
      </c>
      <c r="U4724" s="235">
        <f t="shared" si="511"/>
        <v>12264</v>
      </c>
      <c r="V4724" s="227">
        <f t="shared" si="512"/>
        <v>8059.2</v>
      </c>
      <c r="W4724" s="227">
        <f t="shared" si="513"/>
        <v>6951.9679999999998</v>
      </c>
      <c r="X4724" s="227">
        <f t="shared" si="516"/>
        <v>6816</v>
      </c>
      <c r="Y4724" s="227">
        <f t="shared" si="514"/>
        <v>0</v>
      </c>
      <c r="Z4724" s="227">
        <f t="shared" si="515"/>
        <v>4869.960222222222</v>
      </c>
      <c r="AA4724" s="227">
        <f t="shared" si="517"/>
        <v>4577.333333333333</v>
      </c>
    </row>
    <row r="4725" spans="2:27" ht="13.5" hidden="1">
      <c r="B4725" s="232" t="s">
        <v>1449</v>
      </c>
      <c r="C4725" s="232" t="s">
        <v>677</v>
      </c>
      <c r="D4725" s="232" t="s">
        <v>979</v>
      </c>
      <c r="E4725" s="232" t="s">
        <v>467</v>
      </c>
      <c r="F4725" s="232">
        <v>64</v>
      </c>
      <c r="G4725" s="232" t="s">
        <v>1355</v>
      </c>
      <c r="H4725" s="233">
        <v>11.2</v>
      </c>
      <c r="I4725" s="233">
        <v>0</v>
      </c>
      <c r="J4725" s="233">
        <v>7.44</v>
      </c>
      <c r="K4725" s="234">
        <v>24800</v>
      </c>
      <c r="L4725" s="233">
        <v>3.52</v>
      </c>
      <c r="M4725" s="234">
        <v>54522</v>
      </c>
      <c r="N4725" s="233">
        <v>0</v>
      </c>
      <c r="O4725" s="233">
        <v>0</v>
      </c>
      <c r="P4725" s="233">
        <v>0</v>
      </c>
      <c r="Q4725" s="234">
        <v>49600</v>
      </c>
      <c r="R4725" s="233">
        <v>2.56</v>
      </c>
      <c r="S4725" s="234">
        <v>109864</v>
      </c>
      <c r="T4725" s="233">
        <v>0</v>
      </c>
      <c r="U4725" s="235">
        <f t="shared" si="511"/>
        <v>8175.9999999999991</v>
      </c>
      <c r="V4725" s="227">
        <f t="shared" si="512"/>
        <v>5431.2000000000007</v>
      </c>
      <c r="W4725" s="227">
        <f t="shared" si="513"/>
        <v>4636.2666666666664</v>
      </c>
      <c r="X4725" s="227">
        <f t="shared" si="516"/>
        <v>4543.5</v>
      </c>
      <c r="Y4725" s="227">
        <f t="shared" si="514"/>
        <v>0</v>
      </c>
      <c r="Z4725" s="227">
        <f t="shared" si="515"/>
        <v>3246.5777777777776</v>
      </c>
      <c r="AA4725" s="227">
        <f t="shared" si="517"/>
        <v>3051.7777777777778</v>
      </c>
    </row>
    <row r="4726" spans="2:27" ht="13.5" hidden="1">
      <c r="B4726" s="232" t="s">
        <v>1449</v>
      </c>
      <c r="C4726" s="232" t="s">
        <v>689</v>
      </c>
      <c r="D4726" s="232" t="s">
        <v>979</v>
      </c>
      <c r="E4726" s="232" t="s">
        <v>467</v>
      </c>
      <c r="F4726" s="232">
        <v>32</v>
      </c>
      <c r="G4726" s="232" t="s">
        <v>1353</v>
      </c>
      <c r="H4726" s="233">
        <v>5.6</v>
      </c>
      <c r="I4726" s="233">
        <v>0</v>
      </c>
      <c r="J4726" s="233">
        <v>3.72</v>
      </c>
      <c r="K4726" s="234">
        <v>12400</v>
      </c>
      <c r="L4726" s="233">
        <v>1.76</v>
      </c>
      <c r="M4726" s="234">
        <v>27261</v>
      </c>
      <c r="N4726" s="233">
        <v>0</v>
      </c>
      <c r="O4726" s="233">
        <v>0</v>
      </c>
      <c r="P4726" s="233">
        <v>0</v>
      </c>
      <c r="Q4726" s="234">
        <v>24800</v>
      </c>
      <c r="R4726" s="233">
        <v>1.28</v>
      </c>
      <c r="S4726" s="234">
        <v>54932</v>
      </c>
      <c r="T4726" s="233">
        <v>0</v>
      </c>
      <c r="U4726" s="235">
        <f t="shared" si="511"/>
        <v>4087.9999999999995</v>
      </c>
      <c r="V4726" s="227">
        <f t="shared" si="512"/>
        <v>2715.6000000000004</v>
      </c>
      <c r="W4726" s="227">
        <f t="shared" si="513"/>
        <v>2318.1333333333332</v>
      </c>
      <c r="X4726" s="227">
        <f t="shared" si="516"/>
        <v>2271.75</v>
      </c>
      <c r="Y4726" s="227">
        <f t="shared" si="514"/>
        <v>0</v>
      </c>
      <c r="Z4726" s="227">
        <f t="shared" si="515"/>
        <v>1623.2888888888888</v>
      </c>
      <c r="AA4726" s="227">
        <f t="shared" si="517"/>
        <v>1525.8888888888889</v>
      </c>
    </row>
    <row r="4727" spans="2:27" ht="13.5" hidden="1">
      <c r="B4727" s="232" t="s">
        <v>1449</v>
      </c>
      <c r="C4727" s="232" t="s">
        <v>313</v>
      </c>
      <c r="D4727" s="232" t="s">
        <v>979</v>
      </c>
      <c r="E4727" s="232" t="s">
        <v>467</v>
      </c>
      <c r="F4727" s="232">
        <v>16</v>
      </c>
      <c r="G4727" s="232" t="s">
        <v>1316</v>
      </c>
      <c r="H4727" s="233">
        <v>2.8</v>
      </c>
      <c r="I4727" s="233">
        <v>0</v>
      </c>
      <c r="J4727" s="233">
        <v>1.86</v>
      </c>
      <c r="K4727" s="234">
        <v>6954</v>
      </c>
      <c r="L4727" s="233">
        <v>0.79390000000000005</v>
      </c>
      <c r="M4727" s="234">
        <v>13631</v>
      </c>
      <c r="N4727" s="233">
        <v>0</v>
      </c>
      <c r="O4727" s="233">
        <v>0</v>
      </c>
      <c r="P4727" s="233">
        <v>0</v>
      </c>
      <c r="Q4727" s="234">
        <v>14610</v>
      </c>
      <c r="R4727" s="233">
        <v>0.55589999999999995</v>
      </c>
      <c r="S4727" s="234">
        <v>27466</v>
      </c>
      <c r="T4727" s="233">
        <v>0</v>
      </c>
      <c r="U4727" s="235">
        <f t="shared" si="511"/>
        <v>2043.9999999999998</v>
      </c>
      <c r="V4727" s="227">
        <f t="shared" si="512"/>
        <v>1357.8000000000002</v>
      </c>
      <c r="W4727" s="227">
        <f t="shared" si="513"/>
        <v>1159.047</v>
      </c>
      <c r="X4727" s="227">
        <f t="shared" si="516"/>
        <v>1135.9166666666667</v>
      </c>
      <c r="Y4727" s="227">
        <f t="shared" si="514"/>
        <v>0</v>
      </c>
      <c r="Z4727" s="227">
        <f t="shared" si="515"/>
        <v>811.64033333333327</v>
      </c>
      <c r="AA4727" s="227">
        <f t="shared" si="517"/>
        <v>762.94444444444446</v>
      </c>
    </row>
    <row r="4728" spans="2:27" ht="13.5" hidden="1">
      <c r="B4728" s="232" t="s">
        <v>1449</v>
      </c>
      <c r="C4728" s="232" t="s">
        <v>712</v>
      </c>
      <c r="D4728" s="232" t="s">
        <v>979</v>
      </c>
      <c r="E4728" s="232" t="s">
        <v>467</v>
      </c>
      <c r="F4728" s="232">
        <v>32</v>
      </c>
      <c r="G4728" s="232" t="s">
        <v>1345</v>
      </c>
      <c r="H4728" s="233">
        <v>5.6</v>
      </c>
      <c r="I4728" s="233">
        <v>0</v>
      </c>
      <c r="J4728" s="233">
        <v>3.72</v>
      </c>
      <c r="K4728" s="234">
        <v>13909</v>
      </c>
      <c r="L4728" s="233">
        <v>1.5878000000000001</v>
      </c>
      <c r="M4728" s="234">
        <v>27262</v>
      </c>
      <c r="N4728" s="233">
        <v>0</v>
      </c>
      <c r="O4728" s="233">
        <v>0</v>
      </c>
      <c r="P4728" s="233">
        <v>0</v>
      </c>
      <c r="Q4728" s="234">
        <v>29219</v>
      </c>
      <c r="R4728" s="233">
        <v>1.1117999999999999</v>
      </c>
      <c r="S4728" s="234">
        <v>54932</v>
      </c>
      <c r="T4728" s="233">
        <v>0</v>
      </c>
      <c r="U4728" s="235">
        <f t="shared" si="511"/>
        <v>4087.9999999999995</v>
      </c>
      <c r="V4728" s="227">
        <f t="shared" si="512"/>
        <v>2715.6000000000004</v>
      </c>
      <c r="W4728" s="227">
        <f t="shared" si="513"/>
        <v>2318.1773333333331</v>
      </c>
      <c r="X4728" s="227">
        <f t="shared" si="516"/>
        <v>2271.8333333333335</v>
      </c>
      <c r="Y4728" s="227">
        <f t="shared" si="514"/>
        <v>0</v>
      </c>
      <c r="Z4728" s="227">
        <f t="shared" si="515"/>
        <v>1623.2528888888887</v>
      </c>
      <c r="AA4728" s="227">
        <f t="shared" si="517"/>
        <v>1525.8888888888889</v>
      </c>
    </row>
    <row r="4729" spans="2:27" ht="13.5" hidden="1">
      <c r="B4729" s="232" t="s">
        <v>1449</v>
      </c>
      <c r="C4729" s="232" t="s">
        <v>701</v>
      </c>
      <c r="D4729" s="232" t="s">
        <v>979</v>
      </c>
      <c r="E4729" s="232" t="s">
        <v>467</v>
      </c>
      <c r="F4729" s="232">
        <v>64</v>
      </c>
      <c r="G4729" s="232" t="s">
        <v>1364</v>
      </c>
      <c r="H4729" s="233">
        <v>11.2</v>
      </c>
      <c r="I4729" s="233">
        <v>0</v>
      </c>
      <c r="J4729" s="233">
        <v>7.44</v>
      </c>
      <c r="K4729" s="234">
        <v>27818</v>
      </c>
      <c r="L4729" s="233">
        <v>3.1755</v>
      </c>
      <c r="M4729" s="234">
        <v>54524</v>
      </c>
      <c r="N4729" s="233">
        <v>0</v>
      </c>
      <c r="O4729" s="233">
        <v>0</v>
      </c>
      <c r="P4729" s="233">
        <v>0</v>
      </c>
      <c r="Q4729" s="234">
        <v>58438</v>
      </c>
      <c r="R4729" s="233">
        <v>2.2237</v>
      </c>
      <c r="S4729" s="234">
        <v>109864</v>
      </c>
      <c r="T4729" s="233">
        <v>0</v>
      </c>
      <c r="U4729" s="235">
        <f t="shared" si="511"/>
        <v>8175.9999999999991</v>
      </c>
      <c r="V4729" s="227">
        <f t="shared" si="512"/>
        <v>5431.2000000000007</v>
      </c>
      <c r="W4729" s="227">
        <f t="shared" si="513"/>
        <v>4636.2816666666658</v>
      </c>
      <c r="X4729" s="227">
        <f t="shared" si="516"/>
        <v>4543.666666666667</v>
      </c>
      <c r="Y4729" s="227">
        <f t="shared" si="514"/>
        <v>0</v>
      </c>
      <c r="Z4729" s="227">
        <f t="shared" si="515"/>
        <v>3246.5787777777778</v>
      </c>
      <c r="AA4729" s="227">
        <f t="shared" si="517"/>
        <v>3051.7777777777778</v>
      </c>
    </row>
    <row r="4730" spans="2:27" ht="13.5" hidden="1">
      <c r="B4730" s="232" t="s">
        <v>1449</v>
      </c>
      <c r="C4730" s="232" t="s">
        <v>698</v>
      </c>
      <c r="D4730" s="232" t="s">
        <v>979</v>
      </c>
      <c r="E4730" s="232" t="s">
        <v>467</v>
      </c>
      <c r="F4730" s="232">
        <v>48</v>
      </c>
      <c r="G4730" s="232" t="s">
        <v>1356</v>
      </c>
      <c r="H4730" s="233">
        <v>8.4</v>
      </c>
      <c r="I4730" s="233">
        <v>0</v>
      </c>
      <c r="J4730" s="233">
        <v>5.58</v>
      </c>
      <c r="K4730" s="234">
        <v>20863</v>
      </c>
      <c r="L4730" s="233">
        <v>2.3816000000000002</v>
      </c>
      <c r="M4730" s="234">
        <v>40893</v>
      </c>
      <c r="N4730" s="233">
        <v>0</v>
      </c>
      <c r="O4730" s="233">
        <v>0</v>
      </c>
      <c r="P4730" s="233">
        <v>0</v>
      </c>
      <c r="Q4730" s="234">
        <v>43829</v>
      </c>
      <c r="R4730" s="233">
        <v>1.6677999999999999</v>
      </c>
      <c r="S4730" s="234">
        <v>82398</v>
      </c>
      <c r="T4730" s="233">
        <v>0</v>
      </c>
      <c r="U4730" s="235">
        <f t="shared" si="511"/>
        <v>6132</v>
      </c>
      <c r="V4730" s="227">
        <f t="shared" si="512"/>
        <v>4073.4</v>
      </c>
      <c r="W4730" s="227">
        <f t="shared" si="513"/>
        <v>3477.1513333333332</v>
      </c>
      <c r="X4730" s="227">
        <f t="shared" si="516"/>
        <v>3407.75</v>
      </c>
      <c r="Y4730" s="227">
        <f t="shared" si="514"/>
        <v>0</v>
      </c>
      <c r="Z4730" s="227">
        <f t="shared" si="515"/>
        <v>2434.9662222222223</v>
      </c>
      <c r="AA4730" s="227">
        <f t="shared" si="517"/>
        <v>2288.8333333333335</v>
      </c>
    </row>
    <row r="4731" spans="2:27" ht="13.5" hidden="1">
      <c r="B4731" s="232" t="s">
        <v>1449</v>
      </c>
      <c r="C4731" s="232" t="s">
        <v>644</v>
      </c>
      <c r="D4731" s="232" t="s">
        <v>981</v>
      </c>
      <c r="E4731" s="232" t="s">
        <v>467</v>
      </c>
      <c r="F4731" s="232">
        <v>4</v>
      </c>
      <c r="G4731" s="232" t="s">
        <v>1311</v>
      </c>
      <c r="H4731" s="233">
        <v>0.47199999999999998</v>
      </c>
      <c r="I4731" s="233">
        <v>0</v>
      </c>
      <c r="J4731" s="233">
        <v>0.29239999999999999</v>
      </c>
      <c r="K4731" s="234">
        <v>1220</v>
      </c>
      <c r="L4731" s="233">
        <v>0.13919999999999999</v>
      </c>
      <c r="M4731" s="234">
        <v>2391</v>
      </c>
      <c r="N4731" s="233">
        <v>0</v>
      </c>
      <c r="O4731" s="233">
        <v>0</v>
      </c>
      <c r="P4731" s="233">
        <v>0</v>
      </c>
      <c r="Q4731" s="234">
        <v>3225</v>
      </c>
      <c r="R4731" s="233">
        <v>0.1227</v>
      </c>
      <c r="S4731" s="234">
        <v>6321</v>
      </c>
      <c r="T4731" s="233">
        <v>0</v>
      </c>
      <c r="U4731" s="235">
        <f t="shared" si="511"/>
        <v>344.56</v>
      </c>
      <c r="V4731" s="227">
        <f t="shared" si="512"/>
        <v>213.452</v>
      </c>
      <c r="W4731" s="227">
        <f t="shared" si="513"/>
        <v>203.28266666666667</v>
      </c>
      <c r="X4731" s="227">
        <f t="shared" si="516"/>
        <v>199.25</v>
      </c>
      <c r="Y4731" s="227">
        <f t="shared" si="514"/>
        <v>0</v>
      </c>
      <c r="Z4731" s="227">
        <f t="shared" si="515"/>
        <v>179.15433333333334</v>
      </c>
      <c r="AA4731" s="227">
        <f t="shared" si="517"/>
        <v>175.58333333333334</v>
      </c>
    </row>
    <row r="4732" spans="2:27" ht="13.5" hidden="1">
      <c r="B4732" s="232" t="s">
        <v>1449</v>
      </c>
      <c r="C4732" s="232" t="s">
        <v>312</v>
      </c>
      <c r="D4732" s="232" t="s">
        <v>981</v>
      </c>
      <c r="E4732" s="232" t="s">
        <v>467</v>
      </c>
      <c r="F4732" s="232">
        <v>1</v>
      </c>
      <c r="G4732" s="232" t="s">
        <v>1322</v>
      </c>
      <c r="H4732" s="233">
        <v>5.1999999999999998E-2</v>
      </c>
      <c r="I4732" s="233">
        <v>0</v>
      </c>
      <c r="J4732" s="233">
        <v>4.2000000000000003E-2</v>
      </c>
      <c r="K4732" s="234">
        <v>170</v>
      </c>
      <c r="L4732" s="233">
        <v>1.9E-2</v>
      </c>
      <c r="M4732" s="234">
        <v>330</v>
      </c>
      <c r="N4732" s="233">
        <v>0</v>
      </c>
      <c r="O4732" s="233">
        <v>0</v>
      </c>
      <c r="P4732" s="233">
        <v>0</v>
      </c>
      <c r="Q4732" s="234">
        <v>316</v>
      </c>
      <c r="R4732" s="233">
        <v>1.4E-2</v>
      </c>
      <c r="S4732" s="234">
        <v>643</v>
      </c>
      <c r="T4732" s="233">
        <v>0</v>
      </c>
      <c r="U4732" s="235">
        <f t="shared" si="511"/>
        <v>37.96</v>
      </c>
      <c r="V4732" s="227">
        <f t="shared" si="512"/>
        <v>30.66</v>
      </c>
      <c r="W4732" s="227">
        <f t="shared" si="513"/>
        <v>28.036666666666665</v>
      </c>
      <c r="X4732" s="227">
        <f t="shared" si="516"/>
        <v>27.5</v>
      </c>
      <c r="Y4732" s="227">
        <f t="shared" si="514"/>
        <v>0</v>
      </c>
      <c r="Z4732" s="227">
        <f t="shared" si="515"/>
        <v>18.997777777777777</v>
      </c>
      <c r="AA4732" s="227">
        <f t="shared" si="517"/>
        <v>17.861111111111111</v>
      </c>
    </row>
    <row r="4733" spans="2:27" ht="13.5" hidden="1">
      <c r="B4733" s="232" t="s">
        <v>1449</v>
      </c>
      <c r="C4733" s="232" t="s">
        <v>1128</v>
      </c>
      <c r="D4733" s="232" t="s">
        <v>981</v>
      </c>
      <c r="E4733" s="232" t="s">
        <v>467</v>
      </c>
      <c r="F4733" s="232">
        <v>16</v>
      </c>
      <c r="G4733" s="232" t="s">
        <v>1317</v>
      </c>
      <c r="H4733" s="233">
        <v>1.6779999999999999</v>
      </c>
      <c r="I4733" s="233">
        <v>0</v>
      </c>
      <c r="J4733" s="233">
        <v>1.0396000000000001</v>
      </c>
      <c r="K4733" s="234">
        <v>4337</v>
      </c>
      <c r="L4733" s="233">
        <v>0.49509999999999998</v>
      </c>
      <c r="M4733" s="234">
        <v>8498</v>
      </c>
      <c r="N4733" s="233">
        <v>0</v>
      </c>
      <c r="O4733" s="233">
        <v>0</v>
      </c>
      <c r="P4733" s="233">
        <v>0</v>
      </c>
      <c r="Q4733" s="234">
        <v>11472</v>
      </c>
      <c r="R4733" s="233">
        <v>0.4365</v>
      </c>
      <c r="S4733" s="234">
        <v>22478</v>
      </c>
      <c r="T4733" s="233">
        <v>0</v>
      </c>
      <c r="U4733" s="235">
        <f t="shared" si="511"/>
        <v>1224.94</v>
      </c>
      <c r="V4733" s="227">
        <f t="shared" si="512"/>
        <v>758.90800000000002</v>
      </c>
      <c r="W4733" s="227">
        <f t="shared" si="513"/>
        <v>722.83966666666674</v>
      </c>
      <c r="X4733" s="227">
        <f t="shared" si="516"/>
        <v>708.16666666666663</v>
      </c>
      <c r="Y4733" s="227">
        <f t="shared" si="514"/>
        <v>0</v>
      </c>
      <c r="Z4733" s="227">
        <f t="shared" si="515"/>
        <v>637.31166666666672</v>
      </c>
      <c r="AA4733" s="227">
        <f t="shared" si="517"/>
        <v>624.38888888888891</v>
      </c>
    </row>
    <row r="4734" spans="2:27" ht="13.5" hidden="1">
      <c r="B4734" s="232" t="s">
        <v>1449</v>
      </c>
      <c r="C4734" s="232" t="s">
        <v>491</v>
      </c>
      <c r="D4734" s="232" t="s">
        <v>981</v>
      </c>
      <c r="E4734" s="232" t="s">
        <v>467</v>
      </c>
      <c r="F4734" s="232">
        <v>40</v>
      </c>
      <c r="G4734" s="232" t="s">
        <v>1376</v>
      </c>
      <c r="H4734" s="233">
        <v>4.8330000000000002</v>
      </c>
      <c r="I4734" s="233">
        <v>0</v>
      </c>
      <c r="J4734" s="233">
        <v>3.028</v>
      </c>
      <c r="K4734" s="234">
        <v>8156</v>
      </c>
      <c r="L4734" s="233">
        <v>1.657</v>
      </c>
      <c r="M4734" s="234">
        <v>22219</v>
      </c>
      <c r="N4734" s="233">
        <v>0</v>
      </c>
      <c r="O4734" s="233">
        <v>0</v>
      </c>
      <c r="P4734" s="233">
        <v>0</v>
      </c>
      <c r="Q4734" s="234">
        <v>17726</v>
      </c>
      <c r="R4734" s="233">
        <v>1.2010000000000001</v>
      </c>
      <c r="S4734" s="234">
        <v>46321</v>
      </c>
      <c r="T4734" s="233">
        <v>0</v>
      </c>
      <c r="U4734" s="235">
        <f t="shared" si="511"/>
        <v>3528.09</v>
      </c>
      <c r="V4734" s="227">
        <f t="shared" si="512"/>
        <v>2210.44</v>
      </c>
      <c r="W4734" s="227">
        <f t="shared" si="513"/>
        <v>1889.2766666666666</v>
      </c>
      <c r="X4734" s="227">
        <f t="shared" si="516"/>
        <v>1851.5833333333333</v>
      </c>
      <c r="Y4734" s="227">
        <f t="shared" si="514"/>
        <v>0</v>
      </c>
      <c r="Z4734" s="227">
        <f t="shared" si="515"/>
        <v>1369.1188888888889</v>
      </c>
      <c r="AA4734" s="227">
        <f t="shared" si="517"/>
        <v>1286.6944444444443</v>
      </c>
    </row>
    <row r="4735" spans="2:27" ht="13.5" hidden="1">
      <c r="B4735" s="232" t="s">
        <v>1449</v>
      </c>
      <c r="C4735" s="232" t="s">
        <v>704</v>
      </c>
      <c r="D4735" s="232" t="s">
        <v>981</v>
      </c>
      <c r="E4735" s="232" t="s">
        <v>467</v>
      </c>
      <c r="F4735" s="232">
        <v>96</v>
      </c>
      <c r="G4735" s="232" t="s">
        <v>1365</v>
      </c>
      <c r="H4735" s="233">
        <v>13.68</v>
      </c>
      <c r="I4735" s="233">
        <v>0</v>
      </c>
      <c r="J4735" s="233">
        <v>9.3366000000000007</v>
      </c>
      <c r="K4735" s="234">
        <v>38947</v>
      </c>
      <c r="L4735" s="233">
        <v>4.4459999999999997</v>
      </c>
      <c r="M4735" s="234">
        <v>76336</v>
      </c>
      <c r="N4735" s="233">
        <v>0</v>
      </c>
      <c r="O4735" s="233">
        <v>0</v>
      </c>
      <c r="P4735" s="233">
        <v>0</v>
      </c>
      <c r="Q4735" s="234">
        <v>80890</v>
      </c>
      <c r="R4735" s="233">
        <v>3.0779999999999998</v>
      </c>
      <c r="S4735" s="234">
        <v>158544</v>
      </c>
      <c r="T4735" s="233">
        <v>0</v>
      </c>
      <c r="U4735" s="235">
        <f t="shared" si="511"/>
        <v>9986.4</v>
      </c>
      <c r="V4735" s="227">
        <f t="shared" si="512"/>
        <v>6815.7180000000008</v>
      </c>
      <c r="W4735" s="227">
        <f t="shared" si="513"/>
        <v>6491.1633333333339</v>
      </c>
      <c r="X4735" s="227">
        <f t="shared" si="516"/>
        <v>6361.333333333333</v>
      </c>
      <c r="Y4735" s="227">
        <f t="shared" si="514"/>
        <v>0</v>
      </c>
      <c r="Z4735" s="227">
        <f t="shared" si="515"/>
        <v>4493.8844444444439</v>
      </c>
      <c r="AA4735" s="227">
        <f t="shared" si="517"/>
        <v>4404</v>
      </c>
    </row>
    <row r="4736" spans="2:27" ht="13.5" hidden="1">
      <c r="B4736" s="232" t="s">
        <v>1449</v>
      </c>
      <c r="C4736" s="232" t="s">
        <v>743</v>
      </c>
      <c r="D4736" s="232" t="s">
        <v>981</v>
      </c>
      <c r="E4736" s="232" t="s">
        <v>467</v>
      </c>
      <c r="F4736" s="232">
        <v>2</v>
      </c>
      <c r="G4736" s="232" t="s">
        <v>1322</v>
      </c>
      <c r="H4736" s="233">
        <v>5.1999999999999998E-2</v>
      </c>
      <c r="I4736" s="233">
        <v>0</v>
      </c>
      <c r="J4736" s="233">
        <v>4.0399999999999998E-2</v>
      </c>
      <c r="K4736" s="234">
        <v>169</v>
      </c>
      <c r="L4736" s="233">
        <v>1.9199999999999998E-2</v>
      </c>
      <c r="M4736" s="234">
        <v>330</v>
      </c>
      <c r="N4736" s="233">
        <v>0</v>
      </c>
      <c r="O4736" s="233">
        <v>0</v>
      </c>
      <c r="P4736" s="233">
        <v>0</v>
      </c>
      <c r="Q4736" s="234">
        <v>342</v>
      </c>
      <c r="R4736" s="233">
        <v>1.2999999999999999E-2</v>
      </c>
      <c r="S4736" s="234">
        <v>670</v>
      </c>
      <c r="T4736" s="233">
        <v>0</v>
      </c>
      <c r="U4736" s="235">
        <f t="shared" si="511"/>
        <v>37.96</v>
      </c>
      <c r="V4736" s="227">
        <f t="shared" si="512"/>
        <v>29.491999999999997</v>
      </c>
      <c r="W4736" s="227">
        <f t="shared" si="513"/>
        <v>28.099333333333334</v>
      </c>
      <c r="X4736" s="227">
        <f t="shared" si="516"/>
        <v>27.5</v>
      </c>
      <c r="Y4736" s="227">
        <f t="shared" si="514"/>
        <v>0</v>
      </c>
      <c r="Z4736" s="227">
        <f t="shared" si="515"/>
        <v>18.990000000000002</v>
      </c>
      <c r="AA4736" s="227">
        <f t="shared" si="517"/>
        <v>18.611111111111111</v>
      </c>
    </row>
    <row r="4737" spans="2:27" ht="13.5" hidden="1">
      <c r="B4737" s="232" t="s">
        <v>1449</v>
      </c>
      <c r="C4737" s="232" t="s">
        <v>682</v>
      </c>
      <c r="D4737" s="232" t="s">
        <v>981</v>
      </c>
      <c r="E4737" s="232" t="s">
        <v>467</v>
      </c>
      <c r="F4737" s="232">
        <v>8</v>
      </c>
      <c r="G4737" s="232" t="s">
        <v>1351</v>
      </c>
      <c r="H4737" s="233">
        <v>1.141</v>
      </c>
      <c r="I4737" s="233">
        <v>0</v>
      </c>
      <c r="J4737" s="233">
        <v>0.77859999999999996</v>
      </c>
      <c r="K4737" s="234">
        <v>3248</v>
      </c>
      <c r="L4737" s="233">
        <v>0.37080000000000002</v>
      </c>
      <c r="M4737" s="234">
        <v>6366</v>
      </c>
      <c r="N4737" s="233">
        <v>0</v>
      </c>
      <c r="O4737" s="233">
        <v>0</v>
      </c>
      <c r="P4737" s="233">
        <v>0</v>
      </c>
      <c r="Q4737" s="234">
        <v>6746</v>
      </c>
      <c r="R4737" s="233">
        <v>0.25669999999999998</v>
      </c>
      <c r="S4737" s="234">
        <v>13221</v>
      </c>
      <c r="T4737" s="233">
        <v>0</v>
      </c>
      <c r="U4737" s="235">
        <f t="shared" si="511"/>
        <v>832.93000000000006</v>
      </c>
      <c r="V4737" s="227">
        <f t="shared" si="512"/>
        <v>568.37799999999993</v>
      </c>
      <c r="W4737" s="227">
        <f t="shared" si="513"/>
        <v>541.35066666666671</v>
      </c>
      <c r="X4737" s="227">
        <f t="shared" si="516"/>
        <v>530.5</v>
      </c>
      <c r="Y4737" s="227">
        <f t="shared" si="514"/>
        <v>0</v>
      </c>
      <c r="Z4737" s="227">
        <f t="shared" si="515"/>
        <v>374.77988888888888</v>
      </c>
      <c r="AA4737" s="227">
        <f t="shared" si="517"/>
        <v>367.25</v>
      </c>
    </row>
    <row r="4738" spans="2:27" ht="13.5" hidden="1">
      <c r="B4738" s="232" t="s">
        <v>1449</v>
      </c>
      <c r="C4738" s="232" t="s">
        <v>1157</v>
      </c>
      <c r="D4738" s="232" t="s">
        <v>981</v>
      </c>
      <c r="E4738" s="232" t="s">
        <v>467</v>
      </c>
      <c r="F4738" s="232">
        <v>2</v>
      </c>
      <c r="G4738" s="232" t="s">
        <v>1311</v>
      </c>
      <c r="H4738" s="233">
        <v>0.255</v>
      </c>
      <c r="I4738" s="233">
        <v>0</v>
      </c>
      <c r="J4738" s="233">
        <v>0.1741</v>
      </c>
      <c r="K4738" s="234">
        <v>726</v>
      </c>
      <c r="L4738" s="233">
        <v>8.2900000000000001E-2</v>
      </c>
      <c r="M4738" s="234">
        <v>1423</v>
      </c>
      <c r="N4738" s="233">
        <v>0</v>
      </c>
      <c r="O4738" s="233">
        <v>0</v>
      </c>
      <c r="P4738" s="233">
        <v>0</v>
      </c>
      <c r="Q4738" s="234">
        <v>1508</v>
      </c>
      <c r="R4738" s="233">
        <v>5.74E-2</v>
      </c>
      <c r="S4738" s="234">
        <v>2956</v>
      </c>
      <c r="T4738" s="233">
        <v>0</v>
      </c>
      <c r="U4738" s="235">
        <f t="shared" si="511"/>
        <v>186.15</v>
      </c>
      <c r="V4738" s="227">
        <f t="shared" si="512"/>
        <v>127.093</v>
      </c>
      <c r="W4738" s="227">
        <f t="shared" si="513"/>
        <v>121.017</v>
      </c>
      <c r="X4738" s="227">
        <f t="shared" si="516"/>
        <v>118.58333333333333</v>
      </c>
      <c r="Y4738" s="227">
        <f t="shared" si="514"/>
        <v>0</v>
      </c>
      <c r="Z4738" s="227">
        <f t="shared" si="515"/>
        <v>83.790888888888887</v>
      </c>
      <c r="AA4738" s="227">
        <f t="shared" si="517"/>
        <v>82.111111111111114</v>
      </c>
    </row>
    <row r="4739" spans="2:27" ht="13.5" hidden="1">
      <c r="B4739" s="232" t="s">
        <v>1449</v>
      </c>
      <c r="C4739" s="232" t="s">
        <v>650</v>
      </c>
      <c r="D4739" s="232" t="s">
        <v>981</v>
      </c>
      <c r="E4739" s="232" t="s">
        <v>467</v>
      </c>
      <c r="F4739" s="232">
        <v>8</v>
      </c>
      <c r="G4739" s="232" t="s">
        <v>1351</v>
      </c>
      <c r="H4739" s="233">
        <v>1.135</v>
      </c>
      <c r="I4739" s="233">
        <v>0</v>
      </c>
      <c r="J4739" s="233">
        <v>0</v>
      </c>
      <c r="K4739" s="234">
        <v>0</v>
      </c>
      <c r="L4739" s="233">
        <v>0</v>
      </c>
      <c r="M4739" s="234">
        <v>0</v>
      </c>
      <c r="N4739" s="233">
        <v>0</v>
      </c>
      <c r="O4739" s="233">
        <v>0</v>
      </c>
      <c r="P4739" s="233">
        <v>0</v>
      </c>
      <c r="Q4739" s="234">
        <v>0</v>
      </c>
      <c r="R4739" s="233">
        <v>0</v>
      </c>
      <c r="S4739" s="234">
        <v>0</v>
      </c>
      <c r="T4739" s="233">
        <v>0</v>
      </c>
      <c r="U4739" s="235">
        <f t="shared" si="511"/>
        <v>828.55</v>
      </c>
      <c r="V4739" s="227">
        <f t="shared" si="512"/>
        <v>0</v>
      </c>
      <c r="W4739" s="227">
        <f t="shared" si="513"/>
        <v>0</v>
      </c>
      <c r="X4739" s="227">
        <f t="shared" si="516"/>
        <v>0</v>
      </c>
      <c r="Y4739" s="227">
        <f t="shared" si="514"/>
        <v>0</v>
      </c>
      <c r="Z4739" s="227">
        <f t="shared" si="515"/>
        <v>0</v>
      </c>
      <c r="AA4739" s="227">
        <f t="shared" si="517"/>
        <v>0</v>
      </c>
    </row>
    <row r="4740" spans="2:27" ht="13.5" hidden="1">
      <c r="B4740" s="232" t="s">
        <v>1449</v>
      </c>
      <c r="C4740" s="232" t="s">
        <v>1129</v>
      </c>
      <c r="D4740" s="232" t="s">
        <v>981</v>
      </c>
      <c r="E4740" s="232" t="s">
        <v>467</v>
      </c>
      <c r="F4740" s="232">
        <v>32</v>
      </c>
      <c r="G4740" s="232" t="s">
        <v>1316</v>
      </c>
      <c r="H4740" s="233">
        <v>3.3559999999999999</v>
      </c>
      <c r="I4740" s="233">
        <v>0</v>
      </c>
      <c r="J4740" s="233">
        <v>2.0792999999999999</v>
      </c>
      <c r="K4740" s="234">
        <v>8673</v>
      </c>
      <c r="L4740" s="233">
        <v>0.99009999999999998</v>
      </c>
      <c r="M4740" s="234">
        <v>16996</v>
      </c>
      <c r="N4740" s="233">
        <v>0</v>
      </c>
      <c r="O4740" s="233">
        <v>0</v>
      </c>
      <c r="P4740" s="233">
        <v>0</v>
      </c>
      <c r="Q4740" s="234">
        <v>22945</v>
      </c>
      <c r="R4740" s="233">
        <v>0.87309999999999999</v>
      </c>
      <c r="S4740" s="234">
        <v>44956</v>
      </c>
      <c r="T4740" s="233">
        <v>0</v>
      </c>
      <c r="U4740" s="235">
        <f t="shared" ref="U4740:U4803" si="518">H4740*hour_M</f>
        <v>2449.88</v>
      </c>
      <c r="V4740" s="227">
        <f t="shared" ref="V4740:V4803" si="519">J4740*hour_M</f>
        <v>1517.8889999999999</v>
      </c>
      <c r="W4740" s="227">
        <f t="shared" ref="W4740:W4803" si="520">K4740/12+L4740*hour_M</f>
        <v>1445.5230000000001</v>
      </c>
      <c r="X4740" s="227">
        <f t="shared" si="516"/>
        <v>1416.3333333333333</v>
      </c>
      <c r="Y4740" s="227">
        <f t="shared" ref="Y4740:Y4803" si="521">P4740*hour_M</f>
        <v>0</v>
      </c>
      <c r="Z4740" s="227">
        <f t="shared" ref="Z4740:Z4803" si="522">Q4740/36+R4740*hour_M</f>
        <v>1274.7241111111111</v>
      </c>
      <c r="AA4740" s="227">
        <f t="shared" si="517"/>
        <v>1248.7777777777778</v>
      </c>
    </row>
    <row r="4741" spans="2:27" ht="13.5" hidden="1">
      <c r="B4741" s="232" t="s">
        <v>1449</v>
      </c>
      <c r="C4741" s="232" t="s">
        <v>714</v>
      </c>
      <c r="D4741" s="232" t="s">
        <v>981</v>
      </c>
      <c r="E4741" s="232" t="s">
        <v>467</v>
      </c>
      <c r="F4741" s="232">
        <v>2</v>
      </c>
      <c r="G4741" s="232" t="s">
        <v>1311</v>
      </c>
      <c r="H4741" s="233">
        <v>0.28499999999999998</v>
      </c>
      <c r="I4741" s="233">
        <v>0</v>
      </c>
      <c r="J4741" s="233">
        <v>0.19450000000000001</v>
      </c>
      <c r="K4741" s="234">
        <v>811</v>
      </c>
      <c r="L4741" s="233">
        <v>9.2600000000000002E-2</v>
      </c>
      <c r="M4741" s="234">
        <v>1590</v>
      </c>
      <c r="N4741" s="233">
        <v>0</v>
      </c>
      <c r="O4741" s="233">
        <v>0</v>
      </c>
      <c r="P4741" s="233">
        <v>0</v>
      </c>
      <c r="Q4741" s="234">
        <v>1685</v>
      </c>
      <c r="R4741" s="233">
        <v>6.4100000000000004E-2</v>
      </c>
      <c r="S4741" s="234">
        <v>3303</v>
      </c>
      <c r="T4741" s="233">
        <v>0</v>
      </c>
      <c r="U4741" s="235">
        <f t="shared" si="518"/>
        <v>208.04999999999998</v>
      </c>
      <c r="V4741" s="227">
        <f t="shared" si="519"/>
        <v>141.98500000000001</v>
      </c>
      <c r="W4741" s="227">
        <f t="shared" si="520"/>
        <v>135.18133333333333</v>
      </c>
      <c r="X4741" s="227">
        <f t="shared" ref="X4741:X4804" si="523">M4741/12</f>
        <v>132.5</v>
      </c>
      <c r="Y4741" s="227">
        <f t="shared" si="521"/>
        <v>0</v>
      </c>
      <c r="Z4741" s="227">
        <f t="shared" si="522"/>
        <v>93.598555555555564</v>
      </c>
      <c r="AA4741" s="227">
        <f t="shared" ref="AA4741:AA4804" si="524">S4741/36</f>
        <v>91.75</v>
      </c>
    </row>
    <row r="4742" spans="2:27" ht="13.5" hidden="1">
      <c r="B4742" s="232" t="s">
        <v>1449</v>
      </c>
      <c r="C4742" s="232" t="s">
        <v>509</v>
      </c>
      <c r="D4742" s="232" t="s">
        <v>981</v>
      </c>
      <c r="E4742" s="232" t="s">
        <v>467</v>
      </c>
      <c r="F4742" s="232">
        <v>64</v>
      </c>
      <c r="G4742" s="232" t="s">
        <v>1345</v>
      </c>
      <c r="H4742" s="233">
        <v>7.7119999999999997</v>
      </c>
      <c r="I4742" s="233">
        <v>0</v>
      </c>
      <c r="J4742" s="233">
        <v>4.3727</v>
      </c>
      <c r="K4742" s="234">
        <v>18240</v>
      </c>
      <c r="L4742" s="233">
        <v>2.0821999999999998</v>
      </c>
      <c r="M4742" s="234">
        <v>35751</v>
      </c>
      <c r="N4742" s="233">
        <v>0</v>
      </c>
      <c r="O4742" s="233">
        <v>0</v>
      </c>
      <c r="P4742" s="233">
        <v>0</v>
      </c>
      <c r="Q4742" s="234">
        <v>39521</v>
      </c>
      <c r="R4742" s="233">
        <v>1.5038</v>
      </c>
      <c r="S4742" s="234">
        <v>77461</v>
      </c>
      <c r="T4742" s="233">
        <v>0</v>
      </c>
      <c r="U4742" s="235">
        <f t="shared" si="518"/>
        <v>5629.76</v>
      </c>
      <c r="V4742" s="227">
        <f t="shared" si="519"/>
        <v>3192.0709999999999</v>
      </c>
      <c r="W4742" s="227">
        <f t="shared" si="520"/>
        <v>3040.0059999999999</v>
      </c>
      <c r="X4742" s="227">
        <f t="shared" si="523"/>
        <v>2979.25</v>
      </c>
      <c r="Y4742" s="227">
        <f t="shared" si="521"/>
        <v>0</v>
      </c>
      <c r="Z4742" s="227">
        <f t="shared" si="522"/>
        <v>2195.579555555556</v>
      </c>
      <c r="AA4742" s="227">
        <f t="shared" si="524"/>
        <v>2151.6944444444443</v>
      </c>
    </row>
    <row r="4743" spans="2:27" ht="13.5" hidden="1">
      <c r="B4743" s="232" t="s">
        <v>1449</v>
      </c>
      <c r="C4743" s="232" t="s">
        <v>1153</v>
      </c>
      <c r="D4743" s="232" t="s">
        <v>981</v>
      </c>
      <c r="E4743" s="232" t="s">
        <v>467</v>
      </c>
      <c r="F4743" s="232">
        <v>64</v>
      </c>
      <c r="G4743" s="232" t="s">
        <v>1364</v>
      </c>
      <c r="H4743" s="233">
        <v>8.1620000000000008</v>
      </c>
      <c r="I4743" s="233">
        <v>0</v>
      </c>
      <c r="J4743" s="233">
        <v>5.5705</v>
      </c>
      <c r="K4743" s="234">
        <v>23230</v>
      </c>
      <c r="L4743" s="233">
        <v>2.6518000000000002</v>
      </c>
      <c r="M4743" s="234">
        <v>45538</v>
      </c>
      <c r="N4743" s="233">
        <v>0</v>
      </c>
      <c r="O4743" s="233">
        <v>0</v>
      </c>
      <c r="P4743" s="233">
        <v>0</v>
      </c>
      <c r="Q4743" s="234">
        <v>48252</v>
      </c>
      <c r="R4743" s="233">
        <v>1.8361000000000001</v>
      </c>
      <c r="S4743" s="234">
        <v>94598</v>
      </c>
      <c r="T4743" s="233">
        <v>0</v>
      </c>
      <c r="U4743" s="235">
        <f t="shared" si="518"/>
        <v>5958.26</v>
      </c>
      <c r="V4743" s="227">
        <f t="shared" si="519"/>
        <v>4066.4650000000001</v>
      </c>
      <c r="W4743" s="227">
        <f t="shared" si="520"/>
        <v>3871.6473333333333</v>
      </c>
      <c r="X4743" s="227">
        <f t="shared" si="523"/>
        <v>3794.8333333333335</v>
      </c>
      <c r="Y4743" s="227">
        <f t="shared" si="521"/>
        <v>0</v>
      </c>
      <c r="Z4743" s="227">
        <f t="shared" si="522"/>
        <v>2680.6863333333331</v>
      </c>
      <c r="AA4743" s="227">
        <f t="shared" si="524"/>
        <v>2627.7222222222222</v>
      </c>
    </row>
    <row r="4744" spans="2:27" ht="13.5" hidden="1">
      <c r="B4744" s="232" t="s">
        <v>1449</v>
      </c>
      <c r="C4744" s="232" t="s">
        <v>735</v>
      </c>
      <c r="D4744" s="232" t="s">
        <v>981</v>
      </c>
      <c r="E4744" s="232" t="s">
        <v>467</v>
      </c>
      <c r="F4744" s="232">
        <v>8</v>
      </c>
      <c r="G4744" s="232" t="s">
        <v>1312</v>
      </c>
      <c r="H4744" s="233">
        <v>0.83199999999999996</v>
      </c>
      <c r="I4744" s="233">
        <v>0</v>
      </c>
      <c r="J4744" s="233">
        <v>0.64649999999999996</v>
      </c>
      <c r="K4744" s="234">
        <v>2697</v>
      </c>
      <c r="L4744" s="233">
        <v>0.30780000000000002</v>
      </c>
      <c r="M4744" s="234">
        <v>5285</v>
      </c>
      <c r="N4744" s="233">
        <v>0</v>
      </c>
      <c r="O4744" s="233">
        <v>0</v>
      </c>
      <c r="P4744" s="233">
        <v>0</v>
      </c>
      <c r="Q4744" s="234">
        <v>5466</v>
      </c>
      <c r="R4744" s="233">
        <v>0.20799999999999999</v>
      </c>
      <c r="S4744" s="234">
        <v>10714</v>
      </c>
      <c r="T4744" s="233">
        <v>0</v>
      </c>
      <c r="U4744" s="235">
        <f t="shared" si="518"/>
        <v>607.36</v>
      </c>
      <c r="V4744" s="227">
        <f t="shared" si="519"/>
        <v>471.94499999999999</v>
      </c>
      <c r="W4744" s="227">
        <f t="shared" si="520"/>
        <v>449.44400000000002</v>
      </c>
      <c r="X4744" s="227">
        <f t="shared" si="523"/>
        <v>440.41666666666669</v>
      </c>
      <c r="Y4744" s="227">
        <f t="shared" si="521"/>
        <v>0</v>
      </c>
      <c r="Z4744" s="227">
        <f t="shared" si="522"/>
        <v>303.67333333333335</v>
      </c>
      <c r="AA4744" s="227">
        <f t="shared" si="524"/>
        <v>297.61111111111109</v>
      </c>
    </row>
    <row r="4745" spans="2:27" ht="13.5" hidden="1">
      <c r="B4745" s="232" t="s">
        <v>1449</v>
      </c>
      <c r="C4745" s="232" t="s">
        <v>1154</v>
      </c>
      <c r="D4745" s="232" t="s">
        <v>981</v>
      </c>
      <c r="E4745" s="232" t="s">
        <v>467</v>
      </c>
      <c r="F4745" s="232">
        <v>8</v>
      </c>
      <c r="G4745" s="232" t="s">
        <v>1317</v>
      </c>
      <c r="H4745" s="233">
        <v>1.02</v>
      </c>
      <c r="I4745" s="233">
        <v>0</v>
      </c>
      <c r="J4745" s="233">
        <v>0.69630000000000003</v>
      </c>
      <c r="K4745" s="234">
        <v>2904</v>
      </c>
      <c r="L4745" s="233">
        <v>0.33150000000000002</v>
      </c>
      <c r="M4745" s="234">
        <v>5692</v>
      </c>
      <c r="N4745" s="233">
        <v>0</v>
      </c>
      <c r="O4745" s="233">
        <v>0</v>
      </c>
      <c r="P4745" s="233">
        <v>0</v>
      </c>
      <c r="Q4745" s="234">
        <v>6031</v>
      </c>
      <c r="R4745" s="233">
        <v>0.22950000000000001</v>
      </c>
      <c r="S4745" s="234">
        <v>11825</v>
      </c>
      <c r="T4745" s="233">
        <v>0</v>
      </c>
      <c r="U4745" s="235">
        <f t="shared" si="518"/>
        <v>744.6</v>
      </c>
      <c r="V4745" s="227">
        <f t="shared" si="519"/>
        <v>508.29900000000004</v>
      </c>
      <c r="W4745" s="227">
        <f t="shared" si="520"/>
        <v>483.995</v>
      </c>
      <c r="X4745" s="227">
        <f t="shared" si="523"/>
        <v>474.33333333333331</v>
      </c>
      <c r="Y4745" s="227">
        <f t="shared" si="521"/>
        <v>0</v>
      </c>
      <c r="Z4745" s="227">
        <f t="shared" si="522"/>
        <v>335.0627777777778</v>
      </c>
      <c r="AA4745" s="227">
        <f t="shared" si="524"/>
        <v>328.47222222222223</v>
      </c>
    </row>
    <row r="4746" spans="2:27" ht="13.5" hidden="1">
      <c r="B4746" s="232" t="s">
        <v>1449</v>
      </c>
      <c r="C4746" s="232" t="s">
        <v>557</v>
      </c>
      <c r="D4746" s="232" t="s">
        <v>981</v>
      </c>
      <c r="E4746" s="232" t="s">
        <v>467</v>
      </c>
      <c r="F4746" s="232">
        <v>2</v>
      </c>
      <c r="G4746" s="232" t="s">
        <v>1315</v>
      </c>
      <c r="H4746" s="233">
        <v>0.24099999999999999</v>
      </c>
      <c r="I4746" s="233">
        <v>0</v>
      </c>
      <c r="J4746" s="233">
        <v>0.151</v>
      </c>
      <c r="K4746" s="234">
        <v>408</v>
      </c>
      <c r="L4746" s="233">
        <v>8.3000000000000004E-2</v>
      </c>
      <c r="M4746" s="234">
        <v>1111</v>
      </c>
      <c r="N4746" s="233">
        <v>0</v>
      </c>
      <c r="O4746" s="233">
        <v>0</v>
      </c>
      <c r="P4746" s="233">
        <v>0</v>
      </c>
      <c r="Q4746" s="234">
        <v>886</v>
      </c>
      <c r="R4746" s="233">
        <v>5.8999999999999997E-2</v>
      </c>
      <c r="S4746" s="234">
        <v>2300</v>
      </c>
      <c r="T4746" s="233">
        <v>0</v>
      </c>
      <c r="U4746" s="235">
        <f t="shared" si="518"/>
        <v>175.93</v>
      </c>
      <c r="V4746" s="227">
        <f t="shared" si="519"/>
        <v>110.22999999999999</v>
      </c>
      <c r="W4746" s="227">
        <f t="shared" si="520"/>
        <v>94.59</v>
      </c>
      <c r="X4746" s="227">
        <f t="shared" si="523"/>
        <v>92.583333333333329</v>
      </c>
      <c r="Y4746" s="227">
        <f t="shared" si="521"/>
        <v>0</v>
      </c>
      <c r="Z4746" s="227">
        <f t="shared" si="522"/>
        <v>67.681111111111107</v>
      </c>
      <c r="AA4746" s="227">
        <f t="shared" si="524"/>
        <v>63.888888888888886</v>
      </c>
    </row>
    <row r="4747" spans="2:27" ht="13.5" hidden="1">
      <c r="B4747" s="232" t="s">
        <v>1449</v>
      </c>
      <c r="C4747" s="232" t="s">
        <v>606</v>
      </c>
      <c r="D4747" s="232" t="s">
        <v>981</v>
      </c>
      <c r="E4747" s="232" t="s">
        <v>467</v>
      </c>
      <c r="F4747" s="232">
        <v>96</v>
      </c>
      <c r="G4747" s="232" t="s">
        <v>1356</v>
      </c>
      <c r="H4747" s="233">
        <v>11.327999999999999</v>
      </c>
      <c r="I4747" s="233">
        <v>0</v>
      </c>
      <c r="J4747" s="233">
        <v>7.0176999999999996</v>
      </c>
      <c r="K4747" s="234">
        <v>29274</v>
      </c>
      <c r="L4747" s="233">
        <v>3.3418000000000001</v>
      </c>
      <c r="M4747" s="234">
        <v>57377</v>
      </c>
      <c r="N4747" s="233">
        <v>0</v>
      </c>
      <c r="O4747" s="233">
        <v>0</v>
      </c>
      <c r="P4747" s="233">
        <v>0</v>
      </c>
      <c r="Q4747" s="234">
        <v>77402</v>
      </c>
      <c r="R4747" s="233">
        <v>2.9453</v>
      </c>
      <c r="S4747" s="234">
        <v>151708</v>
      </c>
      <c r="T4747" s="233">
        <v>0</v>
      </c>
      <c r="U4747" s="235">
        <f t="shared" si="518"/>
        <v>8269.4399999999987</v>
      </c>
      <c r="V4747" s="227">
        <f t="shared" si="519"/>
        <v>5122.9209999999994</v>
      </c>
      <c r="W4747" s="227">
        <f t="shared" si="520"/>
        <v>4879.0140000000001</v>
      </c>
      <c r="X4747" s="227">
        <f t="shared" si="523"/>
        <v>4781.416666666667</v>
      </c>
      <c r="Y4747" s="227">
        <f t="shared" si="521"/>
        <v>0</v>
      </c>
      <c r="Z4747" s="227">
        <f t="shared" si="522"/>
        <v>4300.1245555555561</v>
      </c>
      <c r="AA4747" s="227">
        <f t="shared" si="524"/>
        <v>4214.1111111111113</v>
      </c>
    </row>
    <row r="4748" spans="2:27" ht="13.5" hidden="1">
      <c r="B4748" s="232" t="s">
        <v>1449</v>
      </c>
      <c r="C4748" s="232" t="s">
        <v>544</v>
      </c>
      <c r="D4748" s="232" t="s">
        <v>981</v>
      </c>
      <c r="E4748" s="232" t="s">
        <v>467</v>
      </c>
      <c r="F4748" s="232">
        <v>16</v>
      </c>
      <c r="G4748" s="232" t="s">
        <v>1317</v>
      </c>
      <c r="H4748" s="233">
        <v>1.9330000000000001</v>
      </c>
      <c r="I4748" s="233">
        <v>0</v>
      </c>
      <c r="J4748" s="233">
        <v>1.2110000000000001</v>
      </c>
      <c r="K4748" s="234">
        <v>3262</v>
      </c>
      <c r="L4748" s="233">
        <v>0.66300000000000003</v>
      </c>
      <c r="M4748" s="234">
        <v>8888</v>
      </c>
      <c r="N4748" s="233">
        <v>0</v>
      </c>
      <c r="O4748" s="233">
        <v>0</v>
      </c>
      <c r="P4748" s="233">
        <v>0</v>
      </c>
      <c r="Q4748" s="234">
        <v>7091</v>
      </c>
      <c r="R4748" s="233">
        <v>0.48</v>
      </c>
      <c r="S4748" s="234">
        <v>18529</v>
      </c>
      <c r="T4748" s="233">
        <v>0</v>
      </c>
      <c r="U4748" s="235">
        <f t="shared" si="518"/>
        <v>1411.0900000000001</v>
      </c>
      <c r="V4748" s="227">
        <f t="shared" si="519"/>
        <v>884.03000000000009</v>
      </c>
      <c r="W4748" s="227">
        <f t="shared" si="520"/>
        <v>755.82333333333327</v>
      </c>
      <c r="X4748" s="227">
        <f t="shared" si="523"/>
        <v>740.66666666666663</v>
      </c>
      <c r="Y4748" s="227">
        <f t="shared" si="521"/>
        <v>0</v>
      </c>
      <c r="Z4748" s="227">
        <f t="shared" si="522"/>
        <v>547.37222222222226</v>
      </c>
      <c r="AA4748" s="227">
        <f t="shared" si="524"/>
        <v>514.69444444444446</v>
      </c>
    </row>
    <row r="4749" spans="2:27" ht="13.5" hidden="1">
      <c r="B4749" s="232" t="s">
        <v>1449</v>
      </c>
      <c r="C4749" s="232" t="s">
        <v>527</v>
      </c>
      <c r="D4749" s="232" t="s">
        <v>981</v>
      </c>
      <c r="E4749" s="232" t="s">
        <v>467</v>
      </c>
      <c r="F4749" s="232">
        <v>8</v>
      </c>
      <c r="G4749" s="232" t="s">
        <v>1312</v>
      </c>
      <c r="H4749" s="233">
        <v>0.96599999999999997</v>
      </c>
      <c r="I4749" s="233">
        <v>0</v>
      </c>
      <c r="J4749" s="233">
        <v>0.60599999999999998</v>
      </c>
      <c r="K4749" s="234">
        <v>1631</v>
      </c>
      <c r="L4749" s="233">
        <v>0.33100000000000002</v>
      </c>
      <c r="M4749" s="234">
        <v>4444</v>
      </c>
      <c r="N4749" s="233">
        <v>0</v>
      </c>
      <c r="O4749" s="233">
        <v>0</v>
      </c>
      <c r="P4749" s="233">
        <v>0</v>
      </c>
      <c r="Q4749" s="234">
        <v>3545</v>
      </c>
      <c r="R4749" s="233">
        <v>0.24</v>
      </c>
      <c r="S4749" s="234">
        <v>9265</v>
      </c>
      <c r="T4749" s="233">
        <v>0</v>
      </c>
      <c r="U4749" s="235">
        <f t="shared" si="518"/>
        <v>705.18</v>
      </c>
      <c r="V4749" s="227">
        <f t="shared" si="519"/>
        <v>442.38</v>
      </c>
      <c r="W4749" s="227">
        <f t="shared" si="520"/>
        <v>377.54666666666668</v>
      </c>
      <c r="X4749" s="227">
        <f t="shared" si="523"/>
        <v>370.33333333333331</v>
      </c>
      <c r="Y4749" s="227">
        <f t="shared" si="521"/>
        <v>0</v>
      </c>
      <c r="Z4749" s="227">
        <f t="shared" si="522"/>
        <v>273.67222222222222</v>
      </c>
      <c r="AA4749" s="227">
        <f t="shared" si="524"/>
        <v>257.36111111111109</v>
      </c>
    </row>
    <row r="4750" spans="2:27" ht="13.5" hidden="1">
      <c r="B4750" s="232" t="s">
        <v>1449</v>
      </c>
      <c r="C4750" s="232" t="s">
        <v>734</v>
      </c>
      <c r="D4750" s="232" t="s">
        <v>981</v>
      </c>
      <c r="E4750" s="232" t="s">
        <v>467</v>
      </c>
      <c r="F4750" s="232">
        <v>4</v>
      </c>
      <c r="G4750" s="232" t="s">
        <v>1311</v>
      </c>
      <c r="H4750" s="233">
        <v>0.41799999999999998</v>
      </c>
      <c r="I4750" s="233">
        <v>0</v>
      </c>
      <c r="J4750" s="233">
        <v>0.32479999999999998</v>
      </c>
      <c r="K4750" s="234">
        <v>1355</v>
      </c>
      <c r="L4750" s="233">
        <v>0.1547</v>
      </c>
      <c r="M4750" s="234">
        <v>2655</v>
      </c>
      <c r="N4750" s="233">
        <v>0</v>
      </c>
      <c r="O4750" s="233">
        <v>0</v>
      </c>
      <c r="P4750" s="233">
        <v>0</v>
      </c>
      <c r="Q4750" s="234">
        <v>2746</v>
      </c>
      <c r="R4750" s="233">
        <v>0.1045</v>
      </c>
      <c r="S4750" s="234">
        <v>5383</v>
      </c>
      <c r="T4750" s="233">
        <v>0</v>
      </c>
      <c r="U4750" s="235">
        <f t="shared" si="518"/>
        <v>305.14</v>
      </c>
      <c r="V4750" s="227">
        <f t="shared" si="519"/>
        <v>237.10399999999998</v>
      </c>
      <c r="W4750" s="227">
        <f t="shared" si="520"/>
        <v>225.84766666666667</v>
      </c>
      <c r="X4750" s="227">
        <f t="shared" si="523"/>
        <v>221.25</v>
      </c>
      <c r="Y4750" s="227">
        <f t="shared" si="521"/>
        <v>0</v>
      </c>
      <c r="Z4750" s="227">
        <f t="shared" si="522"/>
        <v>152.56277777777777</v>
      </c>
      <c r="AA4750" s="227">
        <f t="shared" si="524"/>
        <v>149.52777777777777</v>
      </c>
    </row>
    <row r="4751" spans="2:27" ht="13.5" hidden="1">
      <c r="B4751" s="232" t="s">
        <v>1449</v>
      </c>
      <c r="C4751" s="232" t="s">
        <v>616</v>
      </c>
      <c r="D4751" s="232" t="s">
        <v>981</v>
      </c>
      <c r="E4751" s="232" t="s">
        <v>467</v>
      </c>
      <c r="F4751" s="232">
        <v>8</v>
      </c>
      <c r="G4751" s="232" t="s">
        <v>1312</v>
      </c>
      <c r="H4751" s="233">
        <v>0.94399999999999995</v>
      </c>
      <c r="I4751" s="233">
        <v>0</v>
      </c>
      <c r="J4751" s="233">
        <v>0.58479999999999999</v>
      </c>
      <c r="K4751" s="234">
        <v>2439</v>
      </c>
      <c r="L4751" s="233">
        <v>0.27850000000000003</v>
      </c>
      <c r="M4751" s="234">
        <v>4781</v>
      </c>
      <c r="N4751" s="233">
        <v>0</v>
      </c>
      <c r="O4751" s="233">
        <v>0</v>
      </c>
      <c r="P4751" s="233">
        <v>0</v>
      </c>
      <c r="Q4751" s="234">
        <v>6450</v>
      </c>
      <c r="R4751" s="233">
        <v>0.24540000000000001</v>
      </c>
      <c r="S4751" s="234">
        <v>12642</v>
      </c>
      <c r="T4751" s="233">
        <v>0</v>
      </c>
      <c r="U4751" s="235">
        <f t="shared" si="518"/>
        <v>689.12</v>
      </c>
      <c r="V4751" s="227">
        <f t="shared" si="519"/>
        <v>426.904</v>
      </c>
      <c r="W4751" s="227">
        <f t="shared" si="520"/>
        <v>406.55500000000001</v>
      </c>
      <c r="X4751" s="227">
        <f t="shared" si="523"/>
        <v>398.41666666666669</v>
      </c>
      <c r="Y4751" s="227">
        <f t="shared" si="521"/>
        <v>0</v>
      </c>
      <c r="Z4751" s="227">
        <f t="shared" si="522"/>
        <v>358.30866666666668</v>
      </c>
      <c r="AA4751" s="227">
        <f t="shared" si="524"/>
        <v>351.16666666666669</v>
      </c>
    </row>
    <row r="4752" spans="2:27" ht="13.5" hidden="1">
      <c r="B4752" s="232" t="s">
        <v>1449</v>
      </c>
      <c r="C4752" s="232" t="s">
        <v>1125</v>
      </c>
      <c r="D4752" s="232" t="s">
        <v>981</v>
      </c>
      <c r="E4752" s="232" t="s">
        <v>467</v>
      </c>
      <c r="F4752" s="232">
        <v>48</v>
      </c>
      <c r="G4752" s="232" t="s">
        <v>1310</v>
      </c>
      <c r="H4752" s="233">
        <v>5.0350000000000001</v>
      </c>
      <c r="I4752" s="233">
        <v>0</v>
      </c>
      <c r="J4752" s="233">
        <v>3.1189</v>
      </c>
      <c r="K4752" s="234">
        <v>13010</v>
      </c>
      <c r="L4752" s="233">
        <v>1.4852000000000001</v>
      </c>
      <c r="M4752" s="234">
        <v>25493</v>
      </c>
      <c r="N4752" s="233">
        <v>0</v>
      </c>
      <c r="O4752" s="233">
        <v>0</v>
      </c>
      <c r="P4752" s="233">
        <v>0</v>
      </c>
      <c r="Q4752" s="234">
        <v>34417</v>
      </c>
      <c r="R4752" s="233">
        <v>1.3096000000000001</v>
      </c>
      <c r="S4752" s="234">
        <v>67435</v>
      </c>
      <c r="T4752" s="233">
        <v>0</v>
      </c>
      <c r="U4752" s="235">
        <f t="shared" si="518"/>
        <v>3675.55</v>
      </c>
      <c r="V4752" s="227">
        <f t="shared" si="519"/>
        <v>2276.797</v>
      </c>
      <c r="W4752" s="227">
        <f t="shared" si="520"/>
        <v>2168.3626666666669</v>
      </c>
      <c r="X4752" s="227">
        <f t="shared" si="523"/>
        <v>2124.4166666666665</v>
      </c>
      <c r="Y4752" s="227">
        <f t="shared" si="521"/>
        <v>0</v>
      </c>
      <c r="Z4752" s="227">
        <f t="shared" si="522"/>
        <v>1912.0357777777779</v>
      </c>
      <c r="AA4752" s="227">
        <f t="shared" si="524"/>
        <v>1873.1944444444443</v>
      </c>
    </row>
    <row r="4753" spans="2:27" ht="13.5" hidden="1">
      <c r="B4753" s="232" t="s">
        <v>1449</v>
      </c>
      <c r="C4753" s="232" t="s">
        <v>729</v>
      </c>
      <c r="D4753" s="232" t="s">
        <v>981</v>
      </c>
      <c r="E4753" s="232" t="s">
        <v>467</v>
      </c>
      <c r="F4753" s="232">
        <v>1</v>
      </c>
      <c r="G4753" s="232" t="s">
        <v>1417</v>
      </c>
      <c r="H4753" s="233">
        <v>2.5999999999999999E-2</v>
      </c>
      <c r="I4753" s="233">
        <v>0</v>
      </c>
      <c r="J4753" s="233">
        <v>2.1000000000000001E-2</v>
      </c>
      <c r="K4753" s="234">
        <v>85</v>
      </c>
      <c r="L4753" s="233">
        <v>8.9999999999999993E-3</v>
      </c>
      <c r="M4753" s="234">
        <v>161</v>
      </c>
      <c r="N4753" s="233">
        <v>0</v>
      </c>
      <c r="O4753" s="233">
        <v>0</v>
      </c>
      <c r="P4753" s="233">
        <v>0</v>
      </c>
      <c r="Q4753" s="234">
        <v>158</v>
      </c>
      <c r="R4753" s="233">
        <v>7.0000000000000001E-3</v>
      </c>
      <c r="S4753" s="234">
        <v>322</v>
      </c>
      <c r="T4753" s="233">
        <v>0</v>
      </c>
      <c r="U4753" s="235">
        <f t="shared" si="518"/>
        <v>18.98</v>
      </c>
      <c r="V4753" s="227">
        <f t="shared" si="519"/>
        <v>15.33</v>
      </c>
      <c r="W4753" s="227">
        <f t="shared" si="520"/>
        <v>13.653333333333332</v>
      </c>
      <c r="X4753" s="227">
        <f t="shared" si="523"/>
        <v>13.416666666666666</v>
      </c>
      <c r="Y4753" s="227">
        <f t="shared" si="521"/>
        <v>0</v>
      </c>
      <c r="Z4753" s="227">
        <f t="shared" si="522"/>
        <v>9.4988888888888887</v>
      </c>
      <c r="AA4753" s="227">
        <f t="shared" si="524"/>
        <v>8.9444444444444446</v>
      </c>
    </row>
    <row r="4754" spans="2:27" ht="13.5" hidden="1">
      <c r="B4754" s="232" t="s">
        <v>1449</v>
      </c>
      <c r="C4754" s="232" t="s">
        <v>677</v>
      </c>
      <c r="D4754" s="232" t="s">
        <v>981</v>
      </c>
      <c r="E4754" s="232" t="s">
        <v>467</v>
      </c>
      <c r="F4754" s="232">
        <v>64</v>
      </c>
      <c r="G4754" s="232" t="s">
        <v>1355</v>
      </c>
      <c r="H4754" s="233">
        <v>9.1259999999999994</v>
      </c>
      <c r="I4754" s="233">
        <v>0</v>
      </c>
      <c r="J4754" s="233">
        <v>6.2287999999999997</v>
      </c>
      <c r="K4754" s="234">
        <v>25983</v>
      </c>
      <c r="L4754" s="233">
        <v>2.9661</v>
      </c>
      <c r="M4754" s="234">
        <v>50926</v>
      </c>
      <c r="N4754" s="233">
        <v>0</v>
      </c>
      <c r="O4754" s="233">
        <v>0</v>
      </c>
      <c r="P4754" s="233">
        <v>0</v>
      </c>
      <c r="Q4754" s="234">
        <v>53964</v>
      </c>
      <c r="R4754" s="233">
        <v>2.0533999999999999</v>
      </c>
      <c r="S4754" s="234">
        <v>105770</v>
      </c>
      <c r="T4754" s="233">
        <v>0</v>
      </c>
      <c r="U4754" s="235">
        <f t="shared" si="518"/>
        <v>6661.98</v>
      </c>
      <c r="V4754" s="227">
        <f t="shared" si="519"/>
        <v>4547.0239999999994</v>
      </c>
      <c r="W4754" s="227">
        <f t="shared" si="520"/>
        <v>4330.5030000000006</v>
      </c>
      <c r="X4754" s="227">
        <f t="shared" si="523"/>
        <v>4243.833333333333</v>
      </c>
      <c r="Y4754" s="227">
        <f t="shared" si="521"/>
        <v>0</v>
      </c>
      <c r="Z4754" s="227">
        <f t="shared" si="522"/>
        <v>2997.982</v>
      </c>
      <c r="AA4754" s="227">
        <f t="shared" si="524"/>
        <v>2938.0555555555557</v>
      </c>
    </row>
    <row r="4755" spans="2:27" ht="13.5" hidden="1">
      <c r="B4755" s="232" t="s">
        <v>1449</v>
      </c>
      <c r="C4755" s="232" t="s">
        <v>701</v>
      </c>
      <c r="D4755" s="232" t="s">
        <v>981</v>
      </c>
      <c r="E4755" s="232" t="s">
        <v>467</v>
      </c>
      <c r="F4755" s="232">
        <v>64</v>
      </c>
      <c r="G4755" s="232" t="s">
        <v>1364</v>
      </c>
      <c r="H4755" s="233">
        <v>9.1199999999999992</v>
      </c>
      <c r="I4755" s="233">
        <v>0</v>
      </c>
      <c r="J4755" s="233">
        <v>6.2240000000000002</v>
      </c>
      <c r="K4755" s="234">
        <v>25955</v>
      </c>
      <c r="L4755" s="233">
        <v>2.9628999999999999</v>
      </c>
      <c r="M4755" s="234">
        <v>50880</v>
      </c>
      <c r="N4755" s="233">
        <v>0</v>
      </c>
      <c r="O4755" s="233">
        <v>0</v>
      </c>
      <c r="P4755" s="233">
        <v>0</v>
      </c>
      <c r="Q4755" s="234">
        <v>53913</v>
      </c>
      <c r="R4755" s="233">
        <v>2.0514999999999999</v>
      </c>
      <c r="S4755" s="234">
        <v>105696</v>
      </c>
      <c r="T4755" s="233">
        <v>0</v>
      </c>
      <c r="U4755" s="235">
        <f t="shared" si="518"/>
        <v>6657.5999999999995</v>
      </c>
      <c r="V4755" s="227">
        <f t="shared" si="519"/>
        <v>4543.5200000000004</v>
      </c>
      <c r="W4755" s="227">
        <f t="shared" si="520"/>
        <v>4325.8336666666664</v>
      </c>
      <c r="X4755" s="227">
        <f t="shared" si="523"/>
        <v>4240</v>
      </c>
      <c r="Y4755" s="227">
        <f t="shared" si="521"/>
        <v>0</v>
      </c>
      <c r="Z4755" s="227">
        <f t="shared" si="522"/>
        <v>2995.1783333333333</v>
      </c>
      <c r="AA4755" s="227">
        <f t="shared" si="524"/>
        <v>2936</v>
      </c>
    </row>
    <row r="4756" spans="2:27" ht="13.5" hidden="1">
      <c r="B4756" s="232" t="s">
        <v>1449</v>
      </c>
      <c r="C4756" s="232" t="s">
        <v>712</v>
      </c>
      <c r="D4756" s="232" t="s">
        <v>981</v>
      </c>
      <c r="E4756" s="232" t="s">
        <v>467</v>
      </c>
      <c r="F4756" s="232">
        <v>32</v>
      </c>
      <c r="G4756" s="232" t="s">
        <v>1345</v>
      </c>
      <c r="H4756" s="233">
        <v>4.5599999999999996</v>
      </c>
      <c r="I4756" s="233">
        <v>0</v>
      </c>
      <c r="J4756" s="233">
        <v>3.1120000000000001</v>
      </c>
      <c r="K4756" s="234">
        <v>12977</v>
      </c>
      <c r="L4756" s="233">
        <v>1.4814000000000001</v>
      </c>
      <c r="M4756" s="234">
        <v>25440</v>
      </c>
      <c r="N4756" s="233">
        <v>0</v>
      </c>
      <c r="O4756" s="233">
        <v>0</v>
      </c>
      <c r="P4756" s="233">
        <v>0</v>
      </c>
      <c r="Q4756" s="234">
        <v>26956</v>
      </c>
      <c r="R4756" s="233">
        <v>1.0257000000000001</v>
      </c>
      <c r="S4756" s="234">
        <v>52848</v>
      </c>
      <c r="T4756" s="233">
        <v>0</v>
      </c>
      <c r="U4756" s="235">
        <f t="shared" si="518"/>
        <v>3328.7999999999997</v>
      </c>
      <c r="V4756" s="227">
        <f t="shared" si="519"/>
        <v>2271.7600000000002</v>
      </c>
      <c r="W4756" s="227">
        <f t="shared" si="520"/>
        <v>2162.8386666666665</v>
      </c>
      <c r="X4756" s="227">
        <f t="shared" si="523"/>
        <v>2120</v>
      </c>
      <c r="Y4756" s="227">
        <f t="shared" si="521"/>
        <v>0</v>
      </c>
      <c r="Z4756" s="227">
        <f t="shared" si="522"/>
        <v>1497.5387777777778</v>
      </c>
      <c r="AA4756" s="227">
        <f t="shared" si="524"/>
        <v>1468</v>
      </c>
    </row>
    <row r="4757" spans="2:27" ht="13.5" hidden="1">
      <c r="B4757" s="232" t="s">
        <v>1449</v>
      </c>
      <c r="C4757" s="232" t="s">
        <v>1460</v>
      </c>
      <c r="D4757" s="232" t="s">
        <v>981</v>
      </c>
      <c r="E4757" s="232" t="s">
        <v>467</v>
      </c>
      <c r="F4757" s="232">
        <v>2</v>
      </c>
      <c r="G4757" s="232" t="s">
        <v>1314</v>
      </c>
      <c r="H4757" s="233">
        <v>0.10199999999999999</v>
      </c>
      <c r="I4757" s="233">
        <v>0</v>
      </c>
      <c r="J4757" s="233">
        <v>7.9200000000000007E-2</v>
      </c>
      <c r="K4757" s="234">
        <v>329</v>
      </c>
      <c r="L4757" s="233">
        <v>3.7600000000000001E-2</v>
      </c>
      <c r="M4757" s="234">
        <v>650</v>
      </c>
      <c r="N4757" s="233">
        <v>0</v>
      </c>
      <c r="O4757" s="233">
        <v>0</v>
      </c>
      <c r="P4757" s="233">
        <v>0</v>
      </c>
      <c r="Q4757" s="234">
        <v>668</v>
      </c>
      <c r="R4757" s="233">
        <v>2.5399999999999999E-2</v>
      </c>
      <c r="S4757" s="234">
        <v>1308</v>
      </c>
      <c r="T4757" s="233">
        <v>0</v>
      </c>
      <c r="U4757" s="235">
        <f t="shared" si="518"/>
        <v>74.459999999999994</v>
      </c>
      <c r="V4757" s="227">
        <f t="shared" si="519"/>
        <v>57.816000000000003</v>
      </c>
      <c r="W4757" s="227">
        <f t="shared" si="520"/>
        <v>54.864666666666665</v>
      </c>
      <c r="X4757" s="227">
        <f t="shared" si="523"/>
        <v>54.166666666666664</v>
      </c>
      <c r="Y4757" s="227">
        <f t="shared" si="521"/>
        <v>0</v>
      </c>
      <c r="Z4757" s="227">
        <f t="shared" si="522"/>
        <v>37.097555555555559</v>
      </c>
      <c r="AA4757" s="227">
        <f t="shared" si="524"/>
        <v>36.333333333333336</v>
      </c>
    </row>
    <row r="4758" spans="2:27" ht="13.5" hidden="1">
      <c r="B4758" s="232" t="s">
        <v>1449</v>
      </c>
      <c r="C4758" s="232" t="s">
        <v>723</v>
      </c>
      <c r="D4758" s="232" t="s">
        <v>981</v>
      </c>
      <c r="E4758" s="232" t="s">
        <v>467</v>
      </c>
      <c r="F4758" s="232">
        <v>2</v>
      </c>
      <c r="G4758" s="232" t="s">
        <v>1315</v>
      </c>
      <c r="H4758" s="233">
        <v>0.20899999999999999</v>
      </c>
      <c r="I4758" s="233">
        <v>0</v>
      </c>
      <c r="J4758" s="233">
        <v>0.18</v>
      </c>
      <c r="K4758" s="234">
        <v>680</v>
      </c>
      <c r="L4758" s="233">
        <v>7.6999999999999999E-2</v>
      </c>
      <c r="M4758" s="234">
        <v>1323</v>
      </c>
      <c r="N4758" s="233">
        <v>0</v>
      </c>
      <c r="O4758" s="233">
        <v>0</v>
      </c>
      <c r="P4758" s="233">
        <v>0</v>
      </c>
      <c r="Q4758" s="234">
        <v>1264</v>
      </c>
      <c r="R4758" s="233">
        <v>5.7000000000000002E-2</v>
      </c>
      <c r="S4758" s="234">
        <v>2592</v>
      </c>
      <c r="T4758" s="233">
        <v>0</v>
      </c>
      <c r="U4758" s="235">
        <f t="shared" si="518"/>
        <v>152.57</v>
      </c>
      <c r="V4758" s="227">
        <f t="shared" si="519"/>
        <v>131.4</v>
      </c>
      <c r="W4758" s="227">
        <f t="shared" si="520"/>
        <v>112.87666666666667</v>
      </c>
      <c r="X4758" s="227">
        <f t="shared" si="523"/>
        <v>110.25</v>
      </c>
      <c r="Y4758" s="227">
        <f t="shared" si="521"/>
        <v>0</v>
      </c>
      <c r="Z4758" s="227">
        <f t="shared" si="522"/>
        <v>76.721111111111114</v>
      </c>
      <c r="AA4758" s="227">
        <f t="shared" si="524"/>
        <v>72</v>
      </c>
    </row>
    <row r="4759" spans="2:27" ht="13.5" hidden="1">
      <c r="B4759" s="232" t="s">
        <v>1449</v>
      </c>
      <c r="C4759" s="232" t="s">
        <v>741</v>
      </c>
      <c r="D4759" s="232" t="s">
        <v>981</v>
      </c>
      <c r="E4759" s="232" t="s">
        <v>467</v>
      </c>
      <c r="F4759" s="232">
        <v>2</v>
      </c>
      <c r="G4759" s="232" t="s">
        <v>1417</v>
      </c>
      <c r="H4759" s="233">
        <v>2.5999999999999999E-2</v>
      </c>
      <c r="I4759" s="233">
        <v>0</v>
      </c>
      <c r="J4759" s="233">
        <v>2.0199999999999999E-2</v>
      </c>
      <c r="K4759" s="234">
        <v>84</v>
      </c>
      <c r="L4759" s="233">
        <v>9.5999999999999992E-3</v>
      </c>
      <c r="M4759" s="234">
        <v>165</v>
      </c>
      <c r="N4759" s="233">
        <v>0</v>
      </c>
      <c r="O4759" s="233">
        <v>0</v>
      </c>
      <c r="P4759" s="233">
        <v>0</v>
      </c>
      <c r="Q4759" s="234">
        <v>171</v>
      </c>
      <c r="R4759" s="233">
        <v>6.4999999999999997E-3</v>
      </c>
      <c r="S4759" s="234">
        <v>335</v>
      </c>
      <c r="T4759" s="233">
        <v>0</v>
      </c>
      <c r="U4759" s="235">
        <f t="shared" si="518"/>
        <v>18.98</v>
      </c>
      <c r="V4759" s="227">
        <f t="shared" si="519"/>
        <v>14.745999999999999</v>
      </c>
      <c r="W4759" s="227">
        <f t="shared" si="520"/>
        <v>14.007999999999999</v>
      </c>
      <c r="X4759" s="227">
        <f t="shared" si="523"/>
        <v>13.75</v>
      </c>
      <c r="Y4759" s="227">
        <f t="shared" si="521"/>
        <v>0</v>
      </c>
      <c r="Z4759" s="227">
        <f t="shared" si="522"/>
        <v>9.495000000000001</v>
      </c>
      <c r="AA4759" s="227">
        <f t="shared" si="524"/>
        <v>9.3055555555555554</v>
      </c>
    </row>
    <row r="4760" spans="2:27" ht="13.5" hidden="1">
      <c r="B4760" s="232" t="s">
        <v>1449</v>
      </c>
      <c r="C4760" s="232" t="s">
        <v>1158</v>
      </c>
      <c r="D4760" s="232" t="s">
        <v>981</v>
      </c>
      <c r="E4760" s="232" t="s">
        <v>467</v>
      </c>
      <c r="F4760" s="232">
        <v>4</v>
      </c>
      <c r="G4760" s="232" t="s">
        <v>1312</v>
      </c>
      <c r="H4760" s="233">
        <v>0.51</v>
      </c>
      <c r="I4760" s="233">
        <v>0</v>
      </c>
      <c r="J4760" s="233">
        <v>0.34820000000000001</v>
      </c>
      <c r="K4760" s="234">
        <v>1452</v>
      </c>
      <c r="L4760" s="233">
        <v>0.16569999999999999</v>
      </c>
      <c r="M4760" s="234">
        <v>2846</v>
      </c>
      <c r="N4760" s="233">
        <v>0</v>
      </c>
      <c r="O4760" s="233">
        <v>0</v>
      </c>
      <c r="P4760" s="233">
        <v>0</v>
      </c>
      <c r="Q4760" s="234">
        <v>3016</v>
      </c>
      <c r="R4760" s="233">
        <v>0.1148</v>
      </c>
      <c r="S4760" s="234">
        <v>5912</v>
      </c>
      <c r="T4760" s="233">
        <v>0</v>
      </c>
      <c r="U4760" s="235">
        <f t="shared" si="518"/>
        <v>372.3</v>
      </c>
      <c r="V4760" s="227">
        <f t="shared" si="519"/>
        <v>254.18600000000001</v>
      </c>
      <c r="W4760" s="227">
        <f t="shared" si="520"/>
        <v>241.96099999999998</v>
      </c>
      <c r="X4760" s="227">
        <f t="shared" si="523"/>
        <v>237.16666666666666</v>
      </c>
      <c r="Y4760" s="227">
        <f t="shared" si="521"/>
        <v>0</v>
      </c>
      <c r="Z4760" s="227">
        <f t="shared" si="522"/>
        <v>167.58177777777777</v>
      </c>
      <c r="AA4760" s="227">
        <f t="shared" si="524"/>
        <v>164.22222222222223</v>
      </c>
    </row>
    <row r="4761" spans="2:27" ht="13.5" hidden="1">
      <c r="B4761" s="232" t="s">
        <v>1449</v>
      </c>
      <c r="C4761" s="232" t="s">
        <v>717</v>
      </c>
      <c r="D4761" s="232" t="s">
        <v>981</v>
      </c>
      <c r="E4761" s="232" t="s">
        <v>467</v>
      </c>
      <c r="F4761" s="232">
        <v>4</v>
      </c>
      <c r="G4761" s="232" t="s">
        <v>1312</v>
      </c>
      <c r="H4761" s="233">
        <v>0.56999999999999995</v>
      </c>
      <c r="I4761" s="233">
        <v>0</v>
      </c>
      <c r="J4761" s="233">
        <v>0.38900000000000001</v>
      </c>
      <c r="K4761" s="234">
        <v>1623</v>
      </c>
      <c r="L4761" s="233">
        <v>0.18529999999999999</v>
      </c>
      <c r="M4761" s="234">
        <v>3181</v>
      </c>
      <c r="N4761" s="233">
        <v>0</v>
      </c>
      <c r="O4761" s="233">
        <v>0</v>
      </c>
      <c r="P4761" s="233">
        <v>0</v>
      </c>
      <c r="Q4761" s="234">
        <v>3370</v>
      </c>
      <c r="R4761" s="233">
        <v>0.1283</v>
      </c>
      <c r="S4761" s="234">
        <v>6606</v>
      </c>
      <c r="T4761" s="233">
        <v>0</v>
      </c>
      <c r="U4761" s="235">
        <f t="shared" si="518"/>
        <v>416.09999999999997</v>
      </c>
      <c r="V4761" s="227">
        <f t="shared" si="519"/>
        <v>283.97000000000003</v>
      </c>
      <c r="W4761" s="227">
        <f t="shared" si="520"/>
        <v>270.51900000000001</v>
      </c>
      <c r="X4761" s="227">
        <f t="shared" si="523"/>
        <v>265.08333333333331</v>
      </c>
      <c r="Y4761" s="227">
        <f t="shared" si="521"/>
        <v>0</v>
      </c>
      <c r="Z4761" s="227">
        <f t="shared" si="522"/>
        <v>187.27011111111111</v>
      </c>
      <c r="AA4761" s="227">
        <f t="shared" si="524"/>
        <v>183.5</v>
      </c>
    </row>
    <row r="4762" spans="2:27" ht="13.5" hidden="1">
      <c r="B4762" s="232" t="s">
        <v>1449</v>
      </c>
      <c r="C4762" s="232" t="s">
        <v>1461</v>
      </c>
      <c r="D4762" s="232" t="s">
        <v>981</v>
      </c>
      <c r="E4762" s="232" t="s">
        <v>467</v>
      </c>
      <c r="F4762" s="232">
        <v>2</v>
      </c>
      <c r="G4762" s="232" t="s">
        <v>1322</v>
      </c>
      <c r="H4762" s="233">
        <v>5.0999999999999997E-2</v>
      </c>
      <c r="I4762" s="233">
        <v>0</v>
      </c>
      <c r="J4762" s="233">
        <v>3.9600000000000003E-2</v>
      </c>
      <c r="K4762" s="234">
        <v>165</v>
      </c>
      <c r="L4762" s="233">
        <v>1.8800000000000001E-2</v>
      </c>
      <c r="M4762" s="234">
        <v>325</v>
      </c>
      <c r="N4762" s="233">
        <v>0</v>
      </c>
      <c r="O4762" s="233">
        <v>0</v>
      </c>
      <c r="P4762" s="233">
        <v>0</v>
      </c>
      <c r="Q4762" s="234">
        <v>334</v>
      </c>
      <c r="R4762" s="233">
        <v>1.2699999999999999E-2</v>
      </c>
      <c r="S4762" s="234">
        <v>654</v>
      </c>
      <c r="T4762" s="233">
        <v>0</v>
      </c>
      <c r="U4762" s="235">
        <f t="shared" si="518"/>
        <v>37.229999999999997</v>
      </c>
      <c r="V4762" s="227">
        <f t="shared" si="519"/>
        <v>28.908000000000001</v>
      </c>
      <c r="W4762" s="227">
        <f t="shared" si="520"/>
        <v>27.474</v>
      </c>
      <c r="X4762" s="227">
        <f t="shared" si="523"/>
        <v>27.083333333333332</v>
      </c>
      <c r="Y4762" s="227">
        <f t="shared" si="521"/>
        <v>0</v>
      </c>
      <c r="Z4762" s="227">
        <f t="shared" si="522"/>
        <v>18.548777777777779</v>
      </c>
      <c r="AA4762" s="227">
        <f t="shared" si="524"/>
        <v>18.166666666666668</v>
      </c>
    </row>
    <row r="4763" spans="2:27" ht="13.5" hidden="1">
      <c r="B4763" s="232" t="s">
        <v>1449</v>
      </c>
      <c r="C4763" s="232" t="s">
        <v>1152</v>
      </c>
      <c r="D4763" s="232" t="s">
        <v>981</v>
      </c>
      <c r="E4763" s="232" t="s">
        <v>467</v>
      </c>
      <c r="F4763" s="232">
        <v>48</v>
      </c>
      <c r="G4763" s="232" t="s">
        <v>1356</v>
      </c>
      <c r="H4763" s="233">
        <v>6.1219999999999999</v>
      </c>
      <c r="I4763" s="233">
        <v>0</v>
      </c>
      <c r="J4763" s="233">
        <v>4.1779000000000002</v>
      </c>
      <c r="K4763" s="234">
        <v>17422</v>
      </c>
      <c r="L4763" s="233">
        <v>1.9887999999999999</v>
      </c>
      <c r="M4763" s="234">
        <v>34153</v>
      </c>
      <c r="N4763" s="233">
        <v>0</v>
      </c>
      <c r="O4763" s="233">
        <v>0</v>
      </c>
      <c r="P4763" s="233">
        <v>0</v>
      </c>
      <c r="Q4763" s="234">
        <v>36189</v>
      </c>
      <c r="R4763" s="233">
        <v>1.3771</v>
      </c>
      <c r="S4763" s="234">
        <v>70948</v>
      </c>
      <c r="T4763" s="233">
        <v>0</v>
      </c>
      <c r="U4763" s="235">
        <f t="shared" si="518"/>
        <v>4469.0599999999995</v>
      </c>
      <c r="V4763" s="227">
        <f t="shared" si="519"/>
        <v>3049.8670000000002</v>
      </c>
      <c r="W4763" s="227">
        <f t="shared" si="520"/>
        <v>2903.6573333333331</v>
      </c>
      <c r="X4763" s="227">
        <f t="shared" si="523"/>
        <v>2846.0833333333335</v>
      </c>
      <c r="Y4763" s="227">
        <f t="shared" si="521"/>
        <v>0</v>
      </c>
      <c r="Z4763" s="227">
        <f t="shared" si="522"/>
        <v>2010.5329999999999</v>
      </c>
      <c r="AA4763" s="227">
        <f t="shared" si="524"/>
        <v>1970.7777777777778</v>
      </c>
    </row>
    <row r="4764" spans="2:27" ht="13.5" hidden="1">
      <c r="B4764" s="232" t="s">
        <v>1449</v>
      </c>
      <c r="C4764" s="232" t="s">
        <v>1127</v>
      </c>
      <c r="D4764" s="232" t="s">
        <v>981</v>
      </c>
      <c r="E4764" s="232" t="s">
        <v>467</v>
      </c>
      <c r="F4764" s="232">
        <v>8</v>
      </c>
      <c r="G4764" s="232" t="s">
        <v>1312</v>
      </c>
      <c r="H4764" s="233">
        <v>0.83899999999999997</v>
      </c>
      <c r="I4764" s="233">
        <v>0</v>
      </c>
      <c r="J4764" s="233">
        <v>0.51980000000000004</v>
      </c>
      <c r="K4764" s="234">
        <v>2168</v>
      </c>
      <c r="L4764" s="233">
        <v>0.2475</v>
      </c>
      <c r="M4764" s="234">
        <v>4249</v>
      </c>
      <c r="N4764" s="233">
        <v>0</v>
      </c>
      <c r="O4764" s="233">
        <v>0</v>
      </c>
      <c r="P4764" s="233">
        <v>0</v>
      </c>
      <c r="Q4764" s="234">
        <v>5736</v>
      </c>
      <c r="R4764" s="233">
        <v>0.21829999999999999</v>
      </c>
      <c r="S4764" s="234">
        <v>11239</v>
      </c>
      <c r="T4764" s="233">
        <v>0</v>
      </c>
      <c r="U4764" s="235">
        <f t="shared" si="518"/>
        <v>612.47</v>
      </c>
      <c r="V4764" s="227">
        <f t="shared" si="519"/>
        <v>379.45400000000001</v>
      </c>
      <c r="W4764" s="227">
        <f t="shared" si="520"/>
        <v>361.3416666666667</v>
      </c>
      <c r="X4764" s="227">
        <f t="shared" si="523"/>
        <v>354.08333333333331</v>
      </c>
      <c r="Y4764" s="227">
        <f t="shared" si="521"/>
        <v>0</v>
      </c>
      <c r="Z4764" s="227">
        <f t="shared" si="522"/>
        <v>318.69233333333335</v>
      </c>
      <c r="AA4764" s="227">
        <f t="shared" si="524"/>
        <v>312.19444444444446</v>
      </c>
    </row>
    <row r="4765" spans="2:27" ht="13.5" hidden="1">
      <c r="B4765" s="232" t="s">
        <v>1449</v>
      </c>
      <c r="C4765" s="232" t="s">
        <v>1131</v>
      </c>
      <c r="D4765" s="232" t="s">
        <v>981</v>
      </c>
      <c r="E4765" s="232" t="s">
        <v>467</v>
      </c>
      <c r="F4765" s="232">
        <v>4</v>
      </c>
      <c r="G4765" s="232" t="s">
        <v>1311</v>
      </c>
      <c r="H4765" s="233">
        <v>0.42</v>
      </c>
      <c r="I4765" s="233">
        <v>0</v>
      </c>
      <c r="J4765" s="233">
        <v>0.25990000000000002</v>
      </c>
      <c r="K4765" s="234">
        <v>1084</v>
      </c>
      <c r="L4765" s="233">
        <v>0.12379999999999999</v>
      </c>
      <c r="M4765" s="234">
        <v>2124</v>
      </c>
      <c r="N4765" s="233">
        <v>0</v>
      </c>
      <c r="O4765" s="233">
        <v>0</v>
      </c>
      <c r="P4765" s="233">
        <v>0</v>
      </c>
      <c r="Q4765" s="234">
        <v>2868</v>
      </c>
      <c r="R4765" s="233">
        <v>0.1091</v>
      </c>
      <c r="S4765" s="234">
        <v>5620</v>
      </c>
      <c r="T4765" s="233">
        <v>0</v>
      </c>
      <c r="U4765" s="235">
        <f t="shared" si="518"/>
        <v>306.59999999999997</v>
      </c>
      <c r="V4765" s="227">
        <f t="shared" si="519"/>
        <v>189.727</v>
      </c>
      <c r="W4765" s="227">
        <f t="shared" si="520"/>
        <v>180.70733333333334</v>
      </c>
      <c r="X4765" s="227">
        <f t="shared" si="523"/>
        <v>177</v>
      </c>
      <c r="Y4765" s="227">
        <f t="shared" si="521"/>
        <v>0</v>
      </c>
      <c r="Z4765" s="227">
        <f t="shared" si="522"/>
        <v>159.30966666666666</v>
      </c>
      <c r="AA4765" s="227">
        <f t="shared" si="524"/>
        <v>156.11111111111111</v>
      </c>
    </row>
    <row r="4766" spans="2:27" ht="13.5" hidden="1">
      <c r="B4766" s="232" t="s">
        <v>1449</v>
      </c>
      <c r="C4766" s="232" t="s">
        <v>1459</v>
      </c>
      <c r="D4766" s="232" t="s">
        <v>981</v>
      </c>
      <c r="E4766" s="232" t="s">
        <v>467</v>
      </c>
      <c r="F4766" s="232">
        <v>2</v>
      </c>
      <c r="G4766" s="232" t="s">
        <v>1315</v>
      </c>
      <c r="H4766" s="233">
        <v>0.20300000000000001</v>
      </c>
      <c r="I4766" s="233">
        <v>0</v>
      </c>
      <c r="J4766" s="233">
        <v>0.1585</v>
      </c>
      <c r="K4766" s="234">
        <v>659</v>
      </c>
      <c r="L4766" s="233">
        <v>7.5200000000000003E-2</v>
      </c>
      <c r="M4766" s="234">
        <v>1299</v>
      </c>
      <c r="N4766" s="233">
        <v>0</v>
      </c>
      <c r="O4766" s="233">
        <v>0</v>
      </c>
      <c r="P4766" s="233">
        <v>0</v>
      </c>
      <c r="Q4766" s="234">
        <v>1335</v>
      </c>
      <c r="R4766" s="233">
        <v>5.0799999999999998E-2</v>
      </c>
      <c r="S4766" s="234">
        <v>2617</v>
      </c>
      <c r="T4766" s="233">
        <v>0</v>
      </c>
      <c r="U4766" s="235">
        <f t="shared" si="518"/>
        <v>148.19</v>
      </c>
      <c r="V4766" s="227">
        <f t="shared" si="519"/>
        <v>115.705</v>
      </c>
      <c r="W4766" s="227">
        <f t="shared" si="520"/>
        <v>109.81266666666667</v>
      </c>
      <c r="X4766" s="227">
        <f t="shared" si="523"/>
        <v>108.25</v>
      </c>
      <c r="Y4766" s="227">
        <f t="shared" si="521"/>
        <v>0</v>
      </c>
      <c r="Z4766" s="227">
        <f t="shared" si="522"/>
        <v>74.167333333333332</v>
      </c>
      <c r="AA4766" s="227">
        <f t="shared" si="524"/>
        <v>72.694444444444443</v>
      </c>
    </row>
    <row r="4767" spans="2:27" ht="13.5" hidden="1">
      <c r="B4767" s="232" t="s">
        <v>1449</v>
      </c>
      <c r="C4767" s="232" t="s">
        <v>720</v>
      </c>
      <c r="D4767" s="232" t="s">
        <v>981</v>
      </c>
      <c r="E4767" s="232" t="s">
        <v>467</v>
      </c>
      <c r="F4767" s="232">
        <v>8</v>
      </c>
      <c r="G4767" s="232" t="s">
        <v>1312</v>
      </c>
      <c r="H4767" s="233">
        <v>0.83599999999999997</v>
      </c>
      <c r="I4767" s="233">
        <v>0</v>
      </c>
      <c r="J4767" s="233">
        <v>0.64959999999999996</v>
      </c>
      <c r="K4767" s="234">
        <v>2710</v>
      </c>
      <c r="L4767" s="233">
        <v>0.30930000000000002</v>
      </c>
      <c r="M4767" s="234">
        <v>5311</v>
      </c>
      <c r="N4767" s="233">
        <v>0</v>
      </c>
      <c r="O4767" s="233">
        <v>0</v>
      </c>
      <c r="P4767" s="233">
        <v>0</v>
      </c>
      <c r="Q4767" s="234">
        <v>5493</v>
      </c>
      <c r="R4767" s="233">
        <v>0.20899999999999999</v>
      </c>
      <c r="S4767" s="234">
        <v>10765</v>
      </c>
      <c r="T4767" s="233">
        <v>0</v>
      </c>
      <c r="U4767" s="235">
        <f t="shared" si="518"/>
        <v>610.28</v>
      </c>
      <c r="V4767" s="227">
        <f t="shared" si="519"/>
        <v>474.20799999999997</v>
      </c>
      <c r="W4767" s="227">
        <f t="shared" si="520"/>
        <v>451.62233333333336</v>
      </c>
      <c r="X4767" s="227">
        <f t="shared" si="523"/>
        <v>442.58333333333331</v>
      </c>
      <c r="Y4767" s="227">
        <f t="shared" si="521"/>
        <v>0</v>
      </c>
      <c r="Z4767" s="227">
        <f t="shared" si="522"/>
        <v>305.15333333333331</v>
      </c>
      <c r="AA4767" s="227">
        <f t="shared" si="524"/>
        <v>299.02777777777777</v>
      </c>
    </row>
    <row r="4768" spans="2:27" ht="13.5" hidden="1">
      <c r="B4768" s="232" t="s">
        <v>1449</v>
      </c>
      <c r="C4768" s="232" t="s">
        <v>1126</v>
      </c>
      <c r="D4768" s="232" t="s">
        <v>981</v>
      </c>
      <c r="E4768" s="232" t="s">
        <v>467</v>
      </c>
      <c r="F4768" s="232">
        <v>64</v>
      </c>
      <c r="G4768" s="232" t="s">
        <v>1345</v>
      </c>
      <c r="H4768" s="233">
        <v>6.7130000000000001</v>
      </c>
      <c r="I4768" s="233">
        <v>0</v>
      </c>
      <c r="J4768" s="233">
        <v>4.1585999999999999</v>
      </c>
      <c r="K4768" s="234">
        <v>17347</v>
      </c>
      <c r="L4768" s="233">
        <v>1.9802</v>
      </c>
      <c r="M4768" s="234">
        <v>33991</v>
      </c>
      <c r="N4768" s="233">
        <v>0</v>
      </c>
      <c r="O4768" s="233">
        <v>0</v>
      </c>
      <c r="P4768" s="233">
        <v>0</v>
      </c>
      <c r="Q4768" s="234">
        <v>45889</v>
      </c>
      <c r="R4768" s="233">
        <v>1.7462</v>
      </c>
      <c r="S4768" s="234">
        <v>89913</v>
      </c>
      <c r="T4768" s="233">
        <v>0</v>
      </c>
      <c r="U4768" s="235">
        <f t="shared" si="518"/>
        <v>4900.49</v>
      </c>
      <c r="V4768" s="227">
        <f t="shared" si="519"/>
        <v>3035.7779999999998</v>
      </c>
      <c r="W4768" s="227">
        <f t="shared" si="520"/>
        <v>2891.1293333333333</v>
      </c>
      <c r="X4768" s="227">
        <f t="shared" si="523"/>
        <v>2832.5833333333335</v>
      </c>
      <c r="Y4768" s="227">
        <f t="shared" si="521"/>
        <v>0</v>
      </c>
      <c r="Z4768" s="227">
        <f t="shared" si="522"/>
        <v>2549.420444444444</v>
      </c>
      <c r="AA4768" s="227">
        <f t="shared" si="524"/>
        <v>2497.5833333333335</v>
      </c>
    </row>
    <row r="4769" spans="2:27" ht="13.5" hidden="1">
      <c r="B4769" s="232" t="s">
        <v>1449</v>
      </c>
      <c r="C4769" s="232" t="s">
        <v>566</v>
      </c>
      <c r="D4769" s="232" t="s">
        <v>981</v>
      </c>
      <c r="E4769" s="232" t="s">
        <v>467</v>
      </c>
      <c r="F4769" s="232">
        <v>4</v>
      </c>
      <c r="G4769" s="232" t="s">
        <v>1311</v>
      </c>
      <c r="H4769" s="233">
        <v>0.48299999999999998</v>
      </c>
      <c r="I4769" s="233">
        <v>0</v>
      </c>
      <c r="J4769" s="233">
        <v>0.30299999999999999</v>
      </c>
      <c r="K4769" s="234">
        <v>815</v>
      </c>
      <c r="L4769" s="233">
        <v>0.16600000000000001</v>
      </c>
      <c r="M4769" s="234">
        <v>2221</v>
      </c>
      <c r="N4769" s="233">
        <v>0</v>
      </c>
      <c r="O4769" s="233">
        <v>0</v>
      </c>
      <c r="P4769" s="233">
        <v>0</v>
      </c>
      <c r="Q4769" s="234">
        <v>1773</v>
      </c>
      <c r="R4769" s="233">
        <v>0.12</v>
      </c>
      <c r="S4769" s="234">
        <v>4632</v>
      </c>
      <c r="T4769" s="233">
        <v>0</v>
      </c>
      <c r="U4769" s="235">
        <f t="shared" si="518"/>
        <v>352.59</v>
      </c>
      <c r="V4769" s="227">
        <f t="shared" si="519"/>
        <v>221.19</v>
      </c>
      <c r="W4769" s="227">
        <f t="shared" si="520"/>
        <v>189.09666666666669</v>
      </c>
      <c r="X4769" s="227">
        <f t="shared" si="523"/>
        <v>185.08333333333334</v>
      </c>
      <c r="Y4769" s="227">
        <f t="shared" si="521"/>
        <v>0</v>
      </c>
      <c r="Z4769" s="227">
        <f t="shared" si="522"/>
        <v>136.85</v>
      </c>
      <c r="AA4769" s="227">
        <f t="shared" si="524"/>
        <v>128.66666666666666</v>
      </c>
    </row>
    <row r="4770" spans="2:27" ht="13.5" hidden="1">
      <c r="B4770" s="232" t="s">
        <v>1449</v>
      </c>
      <c r="C4770" s="232" t="s">
        <v>661</v>
      </c>
      <c r="D4770" s="232" t="s">
        <v>981</v>
      </c>
      <c r="E4770" s="232" t="s">
        <v>467</v>
      </c>
      <c r="F4770" s="232">
        <v>32</v>
      </c>
      <c r="G4770" s="232" t="s">
        <v>1353</v>
      </c>
      <c r="H4770" s="233">
        <v>4.54</v>
      </c>
      <c r="I4770" s="233">
        <v>0</v>
      </c>
      <c r="J4770" s="233">
        <v>0</v>
      </c>
      <c r="K4770" s="234">
        <v>0</v>
      </c>
      <c r="L4770" s="233">
        <v>0</v>
      </c>
      <c r="M4770" s="234">
        <v>0</v>
      </c>
      <c r="N4770" s="233">
        <v>0</v>
      </c>
      <c r="O4770" s="233">
        <v>0</v>
      </c>
      <c r="P4770" s="233">
        <v>0</v>
      </c>
      <c r="Q4770" s="234">
        <v>0</v>
      </c>
      <c r="R4770" s="233">
        <v>0</v>
      </c>
      <c r="S4770" s="234">
        <v>0</v>
      </c>
      <c r="T4770" s="233">
        <v>0</v>
      </c>
      <c r="U4770" s="235">
        <f t="shared" si="518"/>
        <v>3314.2</v>
      </c>
      <c r="V4770" s="227">
        <f t="shared" si="519"/>
        <v>0</v>
      </c>
      <c r="W4770" s="227">
        <f t="shared" si="520"/>
        <v>0</v>
      </c>
      <c r="X4770" s="227">
        <f t="shared" si="523"/>
        <v>0</v>
      </c>
      <c r="Y4770" s="227">
        <f t="shared" si="521"/>
        <v>0</v>
      </c>
      <c r="Z4770" s="227">
        <f t="shared" si="522"/>
        <v>0</v>
      </c>
      <c r="AA4770" s="227">
        <f t="shared" si="524"/>
        <v>0</v>
      </c>
    </row>
    <row r="4771" spans="2:27" ht="13.5" hidden="1">
      <c r="B4771" s="232" t="s">
        <v>1449</v>
      </c>
      <c r="C4771" s="232" t="s">
        <v>1130</v>
      </c>
      <c r="D4771" s="232" t="s">
        <v>981</v>
      </c>
      <c r="E4771" s="232" t="s">
        <v>467</v>
      </c>
      <c r="F4771" s="232">
        <v>2</v>
      </c>
      <c r="G4771" s="232" t="s">
        <v>1315</v>
      </c>
      <c r="H4771" s="233">
        <v>0.21</v>
      </c>
      <c r="I4771" s="233">
        <v>0</v>
      </c>
      <c r="J4771" s="233">
        <v>0.13</v>
      </c>
      <c r="K4771" s="234">
        <v>542</v>
      </c>
      <c r="L4771" s="233">
        <v>6.1899999999999997E-2</v>
      </c>
      <c r="M4771" s="234">
        <v>1062</v>
      </c>
      <c r="N4771" s="233">
        <v>0</v>
      </c>
      <c r="O4771" s="233">
        <v>0</v>
      </c>
      <c r="P4771" s="233">
        <v>0</v>
      </c>
      <c r="Q4771" s="234">
        <v>1434</v>
      </c>
      <c r="R4771" s="233">
        <v>5.4600000000000003E-2</v>
      </c>
      <c r="S4771" s="234">
        <v>2810</v>
      </c>
      <c r="T4771" s="233">
        <v>0</v>
      </c>
      <c r="U4771" s="235">
        <f t="shared" si="518"/>
        <v>153.29999999999998</v>
      </c>
      <c r="V4771" s="227">
        <f t="shared" si="519"/>
        <v>94.9</v>
      </c>
      <c r="W4771" s="227">
        <f t="shared" si="520"/>
        <v>90.353666666666669</v>
      </c>
      <c r="X4771" s="227">
        <f t="shared" si="523"/>
        <v>88.5</v>
      </c>
      <c r="Y4771" s="227">
        <f t="shared" si="521"/>
        <v>0</v>
      </c>
      <c r="Z4771" s="227">
        <f t="shared" si="522"/>
        <v>79.691333333333347</v>
      </c>
      <c r="AA4771" s="227">
        <f t="shared" si="524"/>
        <v>78.055555555555557</v>
      </c>
    </row>
    <row r="4772" spans="2:27" ht="13.5" hidden="1">
      <c r="B4772" s="232" t="s">
        <v>1449</v>
      </c>
      <c r="C4772" s="232" t="s">
        <v>1156</v>
      </c>
      <c r="D4772" s="232" t="s">
        <v>981</v>
      </c>
      <c r="E4772" s="232" t="s">
        <v>467</v>
      </c>
      <c r="F4772" s="232">
        <v>32</v>
      </c>
      <c r="G4772" s="232" t="s">
        <v>1345</v>
      </c>
      <c r="H4772" s="233">
        <v>4.0810000000000004</v>
      </c>
      <c r="I4772" s="233">
        <v>0</v>
      </c>
      <c r="J4772" s="233">
        <v>2.7852000000000001</v>
      </c>
      <c r="K4772" s="234">
        <v>11615</v>
      </c>
      <c r="L4772" s="233">
        <v>1.3259000000000001</v>
      </c>
      <c r="M4772" s="234">
        <v>22769</v>
      </c>
      <c r="N4772" s="233">
        <v>0</v>
      </c>
      <c r="O4772" s="233">
        <v>0</v>
      </c>
      <c r="P4772" s="233">
        <v>0</v>
      </c>
      <c r="Q4772" s="234">
        <v>24126</v>
      </c>
      <c r="R4772" s="233">
        <v>0.91800000000000004</v>
      </c>
      <c r="S4772" s="234">
        <v>47299</v>
      </c>
      <c r="T4772" s="233">
        <v>0</v>
      </c>
      <c r="U4772" s="235">
        <f t="shared" si="518"/>
        <v>2979.13</v>
      </c>
      <c r="V4772" s="227">
        <f t="shared" si="519"/>
        <v>2033.1960000000001</v>
      </c>
      <c r="W4772" s="227">
        <f t="shared" si="520"/>
        <v>1935.8236666666667</v>
      </c>
      <c r="X4772" s="227">
        <f t="shared" si="523"/>
        <v>1897.4166666666667</v>
      </c>
      <c r="Y4772" s="227">
        <f t="shared" si="521"/>
        <v>0</v>
      </c>
      <c r="Z4772" s="227">
        <f t="shared" si="522"/>
        <v>1340.3066666666666</v>
      </c>
      <c r="AA4772" s="227">
        <f t="shared" si="524"/>
        <v>1313.8611111111111</v>
      </c>
    </row>
    <row r="4773" spans="2:27" ht="13.5" hidden="1">
      <c r="B4773" s="232" t="s">
        <v>1449</v>
      </c>
      <c r="C4773" s="232" t="s">
        <v>739</v>
      </c>
      <c r="D4773" s="232" t="s">
        <v>981</v>
      </c>
      <c r="E4773" s="232" t="s">
        <v>467</v>
      </c>
      <c r="F4773" s="232">
        <v>2</v>
      </c>
      <c r="G4773" s="232" t="s">
        <v>1314</v>
      </c>
      <c r="H4773" s="233">
        <v>0.104</v>
      </c>
      <c r="I4773" s="233">
        <v>0</v>
      </c>
      <c r="J4773" s="233">
        <v>8.0799999999999997E-2</v>
      </c>
      <c r="K4773" s="234">
        <v>337</v>
      </c>
      <c r="L4773" s="233">
        <v>3.85E-2</v>
      </c>
      <c r="M4773" s="234">
        <v>661</v>
      </c>
      <c r="N4773" s="233">
        <v>0</v>
      </c>
      <c r="O4773" s="233">
        <v>0</v>
      </c>
      <c r="P4773" s="233">
        <v>0</v>
      </c>
      <c r="Q4773" s="234">
        <v>683</v>
      </c>
      <c r="R4773" s="233">
        <v>2.5999999999999999E-2</v>
      </c>
      <c r="S4773" s="234">
        <v>1339</v>
      </c>
      <c r="T4773" s="233">
        <v>0</v>
      </c>
      <c r="U4773" s="235">
        <f t="shared" si="518"/>
        <v>75.92</v>
      </c>
      <c r="V4773" s="227">
        <f t="shared" si="519"/>
        <v>58.983999999999995</v>
      </c>
      <c r="W4773" s="227">
        <f t="shared" si="520"/>
        <v>56.188333333333333</v>
      </c>
      <c r="X4773" s="227">
        <f t="shared" si="523"/>
        <v>55.083333333333336</v>
      </c>
      <c r="Y4773" s="227">
        <f t="shared" si="521"/>
        <v>0</v>
      </c>
      <c r="Z4773" s="227">
        <f t="shared" si="522"/>
        <v>37.952222222222218</v>
      </c>
      <c r="AA4773" s="227">
        <f t="shared" si="524"/>
        <v>37.194444444444443</v>
      </c>
    </row>
    <row r="4774" spans="2:27" ht="13.5" hidden="1">
      <c r="B4774" s="232" t="s">
        <v>1449</v>
      </c>
      <c r="C4774" s="232" t="s">
        <v>707</v>
      </c>
      <c r="D4774" s="232" t="s">
        <v>981</v>
      </c>
      <c r="E4774" s="232" t="s">
        <v>467</v>
      </c>
      <c r="F4774" s="232">
        <v>8</v>
      </c>
      <c r="G4774" s="232" t="s">
        <v>1317</v>
      </c>
      <c r="H4774" s="233">
        <v>1.1399999999999999</v>
      </c>
      <c r="I4774" s="233">
        <v>0</v>
      </c>
      <c r="J4774" s="233">
        <v>0.77810000000000001</v>
      </c>
      <c r="K4774" s="234">
        <v>3246</v>
      </c>
      <c r="L4774" s="233">
        <v>0.3705</v>
      </c>
      <c r="M4774" s="234">
        <v>6361</v>
      </c>
      <c r="N4774" s="233">
        <v>0</v>
      </c>
      <c r="O4774" s="233">
        <v>0</v>
      </c>
      <c r="P4774" s="233">
        <v>0</v>
      </c>
      <c r="Q4774" s="234">
        <v>6741</v>
      </c>
      <c r="R4774" s="233">
        <v>0.25650000000000001</v>
      </c>
      <c r="S4774" s="234">
        <v>13212</v>
      </c>
      <c r="T4774" s="233">
        <v>0</v>
      </c>
      <c r="U4774" s="235">
        <f t="shared" si="518"/>
        <v>832.19999999999993</v>
      </c>
      <c r="V4774" s="227">
        <f t="shared" si="519"/>
        <v>568.01300000000003</v>
      </c>
      <c r="W4774" s="227">
        <f t="shared" si="520"/>
        <v>540.96499999999992</v>
      </c>
      <c r="X4774" s="227">
        <f t="shared" si="523"/>
        <v>530.08333333333337</v>
      </c>
      <c r="Y4774" s="227">
        <f t="shared" si="521"/>
        <v>0</v>
      </c>
      <c r="Z4774" s="227">
        <f t="shared" si="522"/>
        <v>374.495</v>
      </c>
      <c r="AA4774" s="227">
        <f t="shared" si="524"/>
        <v>367</v>
      </c>
    </row>
    <row r="4775" spans="2:27" ht="13.5" hidden="1">
      <c r="B4775" s="232" t="s">
        <v>1449</v>
      </c>
      <c r="C4775" s="232" t="s">
        <v>689</v>
      </c>
      <c r="D4775" s="232" t="s">
        <v>981</v>
      </c>
      <c r="E4775" s="232" t="s">
        <v>467</v>
      </c>
      <c r="F4775" s="232">
        <v>32</v>
      </c>
      <c r="G4775" s="232" t="s">
        <v>1353</v>
      </c>
      <c r="H4775" s="233">
        <v>4.5629999999999997</v>
      </c>
      <c r="I4775" s="233">
        <v>0</v>
      </c>
      <c r="J4775" s="233">
        <v>3.1143999999999998</v>
      </c>
      <c r="K4775" s="234">
        <v>12991</v>
      </c>
      <c r="L4775" s="233">
        <v>1.4830000000000001</v>
      </c>
      <c r="M4775" s="234">
        <v>25463</v>
      </c>
      <c r="N4775" s="233">
        <v>0</v>
      </c>
      <c r="O4775" s="233">
        <v>0</v>
      </c>
      <c r="P4775" s="233">
        <v>0</v>
      </c>
      <c r="Q4775" s="234">
        <v>26982</v>
      </c>
      <c r="R4775" s="233">
        <v>1.0266999999999999</v>
      </c>
      <c r="S4775" s="234">
        <v>52885</v>
      </c>
      <c r="T4775" s="233">
        <v>0</v>
      </c>
      <c r="U4775" s="235">
        <f t="shared" si="518"/>
        <v>3330.99</v>
      </c>
      <c r="V4775" s="227">
        <f t="shared" si="519"/>
        <v>2273.5119999999997</v>
      </c>
      <c r="W4775" s="227">
        <f t="shared" si="520"/>
        <v>2165.1733333333332</v>
      </c>
      <c r="X4775" s="227">
        <f t="shared" si="523"/>
        <v>2121.9166666666665</v>
      </c>
      <c r="Y4775" s="227">
        <f t="shared" si="521"/>
        <v>0</v>
      </c>
      <c r="Z4775" s="227">
        <f t="shared" si="522"/>
        <v>1498.991</v>
      </c>
      <c r="AA4775" s="227">
        <f t="shared" si="524"/>
        <v>1469.0277777777778</v>
      </c>
    </row>
    <row r="4776" spans="2:27" ht="13.5" hidden="1">
      <c r="B4776" s="232" t="s">
        <v>1449</v>
      </c>
      <c r="C4776" s="232" t="s">
        <v>655</v>
      </c>
      <c r="D4776" s="232" t="s">
        <v>981</v>
      </c>
      <c r="E4776" s="232" t="s">
        <v>467</v>
      </c>
      <c r="F4776" s="232">
        <v>16</v>
      </c>
      <c r="G4776" s="232" t="s">
        <v>1352</v>
      </c>
      <c r="H4776" s="233">
        <v>2.27</v>
      </c>
      <c r="I4776" s="233">
        <v>0</v>
      </c>
      <c r="J4776" s="233">
        <v>0</v>
      </c>
      <c r="K4776" s="234">
        <v>0</v>
      </c>
      <c r="L4776" s="233">
        <v>0</v>
      </c>
      <c r="M4776" s="234">
        <v>0</v>
      </c>
      <c r="N4776" s="233">
        <v>0</v>
      </c>
      <c r="O4776" s="233">
        <v>0</v>
      </c>
      <c r="P4776" s="233">
        <v>0</v>
      </c>
      <c r="Q4776" s="234">
        <v>0</v>
      </c>
      <c r="R4776" s="233">
        <v>0</v>
      </c>
      <c r="S4776" s="234">
        <v>0</v>
      </c>
      <c r="T4776" s="233">
        <v>0</v>
      </c>
      <c r="U4776" s="235">
        <f t="shared" si="518"/>
        <v>1657.1</v>
      </c>
      <c r="V4776" s="227">
        <f t="shared" si="519"/>
        <v>0</v>
      </c>
      <c r="W4776" s="227">
        <f t="shared" si="520"/>
        <v>0</v>
      </c>
      <c r="X4776" s="227">
        <f t="shared" si="523"/>
        <v>0</v>
      </c>
      <c r="Y4776" s="227">
        <f t="shared" si="521"/>
        <v>0</v>
      </c>
      <c r="Z4776" s="227">
        <f t="shared" si="522"/>
        <v>0</v>
      </c>
      <c r="AA4776" s="227">
        <f t="shared" si="524"/>
        <v>0</v>
      </c>
    </row>
    <row r="4777" spans="2:27" ht="13.5" hidden="1">
      <c r="B4777" s="232" t="s">
        <v>1449</v>
      </c>
      <c r="C4777" s="232" t="s">
        <v>1462</v>
      </c>
      <c r="D4777" s="232" t="s">
        <v>981</v>
      </c>
      <c r="E4777" s="232" t="s">
        <v>467</v>
      </c>
      <c r="F4777" s="232">
        <v>8</v>
      </c>
      <c r="G4777" s="232" t="s">
        <v>1312</v>
      </c>
      <c r="H4777" s="233">
        <v>0.81299999999999994</v>
      </c>
      <c r="I4777" s="233">
        <v>0</v>
      </c>
      <c r="J4777" s="233">
        <v>0.63400000000000001</v>
      </c>
      <c r="K4777" s="234">
        <v>2634</v>
      </c>
      <c r="L4777" s="233">
        <v>0.30070000000000002</v>
      </c>
      <c r="M4777" s="234">
        <v>5198</v>
      </c>
      <c r="N4777" s="233">
        <v>0</v>
      </c>
      <c r="O4777" s="233">
        <v>0</v>
      </c>
      <c r="P4777" s="233">
        <v>0</v>
      </c>
      <c r="Q4777" s="234">
        <v>5340</v>
      </c>
      <c r="R4777" s="233">
        <v>0.20319999999999999</v>
      </c>
      <c r="S4777" s="234">
        <v>10467</v>
      </c>
      <c r="T4777" s="233">
        <v>0</v>
      </c>
      <c r="U4777" s="235">
        <f t="shared" si="518"/>
        <v>593.49</v>
      </c>
      <c r="V4777" s="227">
        <f t="shared" si="519"/>
        <v>462.82</v>
      </c>
      <c r="W4777" s="227">
        <f t="shared" si="520"/>
        <v>439.01100000000002</v>
      </c>
      <c r="X4777" s="227">
        <f t="shared" si="523"/>
        <v>433.16666666666669</v>
      </c>
      <c r="Y4777" s="227">
        <f t="shared" si="521"/>
        <v>0</v>
      </c>
      <c r="Z4777" s="227">
        <f t="shared" si="522"/>
        <v>296.66933333333333</v>
      </c>
      <c r="AA4777" s="227">
        <f t="shared" si="524"/>
        <v>290.75</v>
      </c>
    </row>
    <row r="4778" spans="2:27" ht="13.5" hidden="1">
      <c r="B4778" s="232" t="s">
        <v>1449</v>
      </c>
      <c r="C4778" s="232" t="s">
        <v>672</v>
      </c>
      <c r="D4778" s="232" t="s">
        <v>981</v>
      </c>
      <c r="E4778" s="232" t="s">
        <v>467</v>
      </c>
      <c r="F4778" s="232">
        <v>4</v>
      </c>
      <c r="G4778" s="232" t="s">
        <v>1354</v>
      </c>
      <c r="H4778" s="233">
        <v>0.56999999999999995</v>
      </c>
      <c r="I4778" s="233">
        <v>0</v>
      </c>
      <c r="J4778" s="233">
        <v>0</v>
      </c>
      <c r="K4778" s="234">
        <v>0</v>
      </c>
      <c r="L4778" s="233">
        <v>0</v>
      </c>
      <c r="M4778" s="234">
        <v>0</v>
      </c>
      <c r="N4778" s="233">
        <v>0</v>
      </c>
      <c r="O4778" s="233">
        <v>0</v>
      </c>
      <c r="P4778" s="233">
        <v>0</v>
      </c>
      <c r="Q4778" s="234">
        <v>0</v>
      </c>
      <c r="R4778" s="233">
        <v>0</v>
      </c>
      <c r="S4778" s="234">
        <v>0</v>
      </c>
      <c r="T4778" s="233">
        <v>0</v>
      </c>
      <c r="U4778" s="235">
        <f t="shared" si="518"/>
        <v>416.09999999999997</v>
      </c>
      <c r="V4778" s="227">
        <f t="shared" si="519"/>
        <v>0</v>
      </c>
      <c r="W4778" s="227">
        <f t="shared" si="520"/>
        <v>0</v>
      </c>
      <c r="X4778" s="227">
        <f t="shared" si="523"/>
        <v>0</v>
      </c>
      <c r="Y4778" s="227">
        <f t="shared" si="521"/>
        <v>0</v>
      </c>
      <c r="Z4778" s="227">
        <f t="shared" si="522"/>
        <v>0</v>
      </c>
      <c r="AA4778" s="227">
        <f t="shared" si="524"/>
        <v>0</v>
      </c>
    </row>
    <row r="4779" spans="2:27" ht="13.5" hidden="1">
      <c r="B4779" s="232" t="s">
        <v>1449</v>
      </c>
      <c r="C4779" s="232" t="s">
        <v>737</v>
      </c>
      <c r="D4779" s="232" t="s">
        <v>981</v>
      </c>
      <c r="E4779" s="232" t="s">
        <v>467</v>
      </c>
      <c r="F4779" s="232">
        <v>2</v>
      </c>
      <c r="G4779" s="232" t="s">
        <v>1315</v>
      </c>
      <c r="H4779" s="233">
        <v>0.20799999999999999</v>
      </c>
      <c r="I4779" s="233">
        <v>0</v>
      </c>
      <c r="J4779" s="233">
        <v>0.16159999999999999</v>
      </c>
      <c r="K4779" s="234">
        <v>674</v>
      </c>
      <c r="L4779" s="233">
        <v>7.6999999999999999E-2</v>
      </c>
      <c r="M4779" s="234">
        <v>1321</v>
      </c>
      <c r="N4779" s="233">
        <v>0</v>
      </c>
      <c r="O4779" s="233">
        <v>0</v>
      </c>
      <c r="P4779" s="233">
        <v>0</v>
      </c>
      <c r="Q4779" s="234">
        <v>1367</v>
      </c>
      <c r="R4779" s="233">
        <v>5.1999999999999998E-2</v>
      </c>
      <c r="S4779" s="234">
        <v>2678</v>
      </c>
      <c r="T4779" s="233">
        <v>0</v>
      </c>
      <c r="U4779" s="235">
        <f t="shared" si="518"/>
        <v>151.84</v>
      </c>
      <c r="V4779" s="227">
        <f t="shared" si="519"/>
        <v>117.96799999999999</v>
      </c>
      <c r="W4779" s="227">
        <f t="shared" si="520"/>
        <v>112.37666666666667</v>
      </c>
      <c r="X4779" s="227">
        <f t="shared" si="523"/>
        <v>110.08333333333333</v>
      </c>
      <c r="Y4779" s="227">
        <f t="shared" si="521"/>
        <v>0</v>
      </c>
      <c r="Z4779" s="227">
        <f t="shared" si="522"/>
        <v>75.932222222222222</v>
      </c>
      <c r="AA4779" s="227">
        <f t="shared" si="524"/>
        <v>74.388888888888886</v>
      </c>
    </row>
    <row r="4780" spans="2:27" ht="13.5" hidden="1">
      <c r="B4780" s="232" t="s">
        <v>1449</v>
      </c>
      <c r="C4780" s="232" t="s">
        <v>1463</v>
      </c>
      <c r="D4780" s="232" t="s">
        <v>981</v>
      </c>
      <c r="E4780" s="232" t="s">
        <v>467</v>
      </c>
      <c r="F4780" s="232">
        <v>2</v>
      </c>
      <c r="G4780" s="232" t="s">
        <v>1417</v>
      </c>
      <c r="H4780" s="233">
        <v>2.5000000000000001E-2</v>
      </c>
      <c r="I4780" s="233">
        <v>0</v>
      </c>
      <c r="J4780" s="233">
        <v>1.9800000000000002E-2</v>
      </c>
      <c r="K4780" s="234">
        <v>82</v>
      </c>
      <c r="L4780" s="233">
        <v>9.4000000000000004E-3</v>
      </c>
      <c r="M4780" s="234">
        <v>162</v>
      </c>
      <c r="N4780" s="233">
        <v>0</v>
      </c>
      <c r="O4780" s="233">
        <v>0</v>
      </c>
      <c r="P4780" s="233">
        <v>0</v>
      </c>
      <c r="Q4780" s="234">
        <v>167</v>
      </c>
      <c r="R4780" s="233">
        <v>6.4000000000000003E-3</v>
      </c>
      <c r="S4780" s="234">
        <v>327</v>
      </c>
      <c r="T4780" s="233">
        <v>0</v>
      </c>
      <c r="U4780" s="235">
        <f t="shared" si="518"/>
        <v>18.25</v>
      </c>
      <c r="V4780" s="227">
        <f t="shared" si="519"/>
        <v>14.454000000000001</v>
      </c>
      <c r="W4780" s="227">
        <f t="shared" si="520"/>
        <v>13.695333333333334</v>
      </c>
      <c r="X4780" s="227">
        <f t="shared" si="523"/>
        <v>13.5</v>
      </c>
      <c r="Y4780" s="227">
        <f t="shared" si="521"/>
        <v>0</v>
      </c>
      <c r="Z4780" s="227">
        <f t="shared" si="522"/>
        <v>9.3108888888888899</v>
      </c>
      <c r="AA4780" s="227">
        <f t="shared" si="524"/>
        <v>9.0833333333333339</v>
      </c>
    </row>
    <row r="4781" spans="2:27" ht="13.5" hidden="1">
      <c r="B4781" s="232" t="s">
        <v>1449</v>
      </c>
      <c r="C4781" s="232" t="s">
        <v>686</v>
      </c>
      <c r="D4781" s="232" t="s">
        <v>981</v>
      </c>
      <c r="E4781" s="232" t="s">
        <v>467</v>
      </c>
      <c r="F4781" s="232">
        <v>16</v>
      </c>
      <c r="G4781" s="232" t="s">
        <v>1352</v>
      </c>
      <c r="H4781" s="233">
        <v>2.282</v>
      </c>
      <c r="I4781" s="233">
        <v>0</v>
      </c>
      <c r="J4781" s="233">
        <v>1.5571999999999999</v>
      </c>
      <c r="K4781" s="234">
        <v>6496</v>
      </c>
      <c r="L4781" s="233">
        <v>0.74150000000000005</v>
      </c>
      <c r="M4781" s="234">
        <v>12732</v>
      </c>
      <c r="N4781" s="233">
        <v>0</v>
      </c>
      <c r="O4781" s="233">
        <v>0</v>
      </c>
      <c r="P4781" s="233">
        <v>0</v>
      </c>
      <c r="Q4781" s="234">
        <v>13491</v>
      </c>
      <c r="R4781" s="233">
        <v>0.51339999999999997</v>
      </c>
      <c r="S4781" s="234">
        <v>26443</v>
      </c>
      <c r="T4781" s="233">
        <v>0</v>
      </c>
      <c r="U4781" s="235">
        <f t="shared" si="518"/>
        <v>1665.8600000000001</v>
      </c>
      <c r="V4781" s="227">
        <f t="shared" si="519"/>
        <v>1136.7559999999999</v>
      </c>
      <c r="W4781" s="227">
        <f t="shared" si="520"/>
        <v>1082.6283333333336</v>
      </c>
      <c r="X4781" s="227">
        <f t="shared" si="523"/>
        <v>1061</v>
      </c>
      <c r="Y4781" s="227">
        <f t="shared" si="521"/>
        <v>0</v>
      </c>
      <c r="Z4781" s="227">
        <f t="shared" si="522"/>
        <v>749.53199999999993</v>
      </c>
      <c r="AA4781" s="227">
        <f t="shared" si="524"/>
        <v>734.52777777777783</v>
      </c>
    </row>
    <row r="4782" spans="2:27" ht="13.5" hidden="1">
      <c r="B4782" s="232" t="s">
        <v>1449</v>
      </c>
      <c r="C4782" s="232" t="s">
        <v>726</v>
      </c>
      <c r="D4782" s="232" t="s">
        <v>981</v>
      </c>
      <c r="E4782" s="232" t="s">
        <v>467</v>
      </c>
      <c r="F4782" s="232">
        <v>2</v>
      </c>
      <c r="G4782" s="232" t="s">
        <v>1314</v>
      </c>
      <c r="H4782" s="233">
        <v>0.104</v>
      </c>
      <c r="I4782" s="233">
        <v>0</v>
      </c>
      <c r="J4782" s="233">
        <v>8.3000000000000004E-2</v>
      </c>
      <c r="K4782" s="234">
        <v>340</v>
      </c>
      <c r="L4782" s="233">
        <v>3.7999999999999999E-2</v>
      </c>
      <c r="M4782" s="234">
        <v>660</v>
      </c>
      <c r="N4782" s="233">
        <v>0</v>
      </c>
      <c r="O4782" s="233">
        <v>0</v>
      </c>
      <c r="P4782" s="233">
        <v>0</v>
      </c>
      <c r="Q4782" s="234">
        <v>632</v>
      </c>
      <c r="R4782" s="233">
        <v>2.8000000000000001E-2</v>
      </c>
      <c r="S4782" s="234">
        <v>1286</v>
      </c>
      <c r="T4782" s="233">
        <v>0</v>
      </c>
      <c r="U4782" s="235">
        <f t="shared" si="518"/>
        <v>75.92</v>
      </c>
      <c r="V4782" s="227">
        <f t="shared" si="519"/>
        <v>60.59</v>
      </c>
      <c r="W4782" s="227">
        <f t="shared" si="520"/>
        <v>56.073333333333331</v>
      </c>
      <c r="X4782" s="227">
        <f t="shared" si="523"/>
        <v>55</v>
      </c>
      <c r="Y4782" s="227">
        <f t="shared" si="521"/>
        <v>0</v>
      </c>
      <c r="Z4782" s="227">
        <f t="shared" si="522"/>
        <v>37.995555555555555</v>
      </c>
      <c r="AA4782" s="227">
        <f t="shared" si="524"/>
        <v>35.722222222222221</v>
      </c>
    </row>
    <row r="4783" spans="2:27" ht="13.5" hidden="1">
      <c r="B4783" s="232" t="s">
        <v>1449</v>
      </c>
      <c r="C4783" s="232" t="s">
        <v>1155</v>
      </c>
      <c r="D4783" s="232" t="s">
        <v>981</v>
      </c>
      <c r="E4783" s="232" t="s">
        <v>467</v>
      </c>
      <c r="F4783" s="232">
        <v>16</v>
      </c>
      <c r="G4783" s="232" t="s">
        <v>1316</v>
      </c>
      <c r="H4783" s="233">
        <v>2.0409999999999999</v>
      </c>
      <c r="I4783" s="233">
        <v>0</v>
      </c>
      <c r="J4783" s="233">
        <v>1.3926000000000001</v>
      </c>
      <c r="K4783" s="234">
        <v>5807</v>
      </c>
      <c r="L4783" s="233">
        <v>0.66290000000000004</v>
      </c>
      <c r="M4783" s="234">
        <v>11384</v>
      </c>
      <c r="N4783" s="233">
        <v>0</v>
      </c>
      <c r="O4783" s="233">
        <v>0</v>
      </c>
      <c r="P4783" s="233">
        <v>0</v>
      </c>
      <c r="Q4783" s="234">
        <v>12063</v>
      </c>
      <c r="R4783" s="233">
        <v>0.45900000000000002</v>
      </c>
      <c r="S4783" s="234">
        <v>23649</v>
      </c>
      <c r="T4783" s="233">
        <v>0</v>
      </c>
      <c r="U4783" s="235">
        <f t="shared" si="518"/>
        <v>1489.9299999999998</v>
      </c>
      <c r="V4783" s="227">
        <f t="shared" si="519"/>
        <v>1016.5980000000001</v>
      </c>
      <c r="W4783" s="227">
        <f t="shared" si="520"/>
        <v>967.83366666666666</v>
      </c>
      <c r="X4783" s="227">
        <f t="shared" si="523"/>
        <v>948.66666666666663</v>
      </c>
      <c r="Y4783" s="227">
        <f t="shared" si="521"/>
        <v>0</v>
      </c>
      <c r="Z4783" s="227">
        <f t="shared" si="522"/>
        <v>670.15333333333331</v>
      </c>
      <c r="AA4783" s="227">
        <f t="shared" si="524"/>
        <v>656.91666666666663</v>
      </c>
    </row>
    <row r="4784" spans="2:27" ht="13.5" hidden="1">
      <c r="B4784" s="232" t="s">
        <v>1449</v>
      </c>
      <c r="C4784" s="232" t="s">
        <v>695</v>
      </c>
      <c r="D4784" s="232" t="s">
        <v>981</v>
      </c>
      <c r="E4784" s="232" t="s">
        <v>467</v>
      </c>
      <c r="F4784" s="232">
        <v>4</v>
      </c>
      <c r="G4784" s="232" t="s">
        <v>1354</v>
      </c>
      <c r="H4784" s="233">
        <v>0.56999999999999995</v>
      </c>
      <c r="I4784" s="233">
        <v>0</v>
      </c>
      <c r="J4784" s="233">
        <v>0.38929999999999998</v>
      </c>
      <c r="K4784" s="234">
        <v>1624</v>
      </c>
      <c r="L4784" s="233">
        <v>0.18540000000000001</v>
      </c>
      <c r="M4784" s="234">
        <v>3183</v>
      </c>
      <c r="N4784" s="233">
        <v>0</v>
      </c>
      <c r="O4784" s="233">
        <v>0</v>
      </c>
      <c r="P4784" s="233">
        <v>0</v>
      </c>
      <c r="Q4784" s="234">
        <v>3373</v>
      </c>
      <c r="R4784" s="233">
        <v>0.1283</v>
      </c>
      <c r="S4784" s="234">
        <v>6611</v>
      </c>
      <c r="T4784" s="233">
        <v>0</v>
      </c>
      <c r="U4784" s="235">
        <f t="shared" si="518"/>
        <v>416.09999999999997</v>
      </c>
      <c r="V4784" s="227">
        <f t="shared" si="519"/>
        <v>284.18899999999996</v>
      </c>
      <c r="W4784" s="227">
        <f t="shared" si="520"/>
        <v>270.67533333333336</v>
      </c>
      <c r="X4784" s="227">
        <f t="shared" si="523"/>
        <v>265.25</v>
      </c>
      <c r="Y4784" s="227">
        <f t="shared" si="521"/>
        <v>0</v>
      </c>
      <c r="Z4784" s="227">
        <f t="shared" si="522"/>
        <v>187.35344444444445</v>
      </c>
      <c r="AA4784" s="227">
        <f t="shared" si="524"/>
        <v>183.63888888888889</v>
      </c>
    </row>
    <row r="4785" spans="2:27" ht="13.5" hidden="1">
      <c r="B4785" s="232" t="s">
        <v>1449</v>
      </c>
      <c r="C4785" s="232" t="s">
        <v>745</v>
      </c>
      <c r="D4785" s="232" t="s">
        <v>981</v>
      </c>
      <c r="E4785" s="232" t="s">
        <v>467</v>
      </c>
      <c r="F4785" s="232">
        <v>4</v>
      </c>
      <c r="G4785" s="232" t="s">
        <v>1311</v>
      </c>
      <c r="H4785" s="233">
        <v>0.41599999999999998</v>
      </c>
      <c r="I4785" s="233">
        <v>0</v>
      </c>
      <c r="J4785" s="233">
        <v>0.32319999999999999</v>
      </c>
      <c r="K4785" s="234">
        <v>1348</v>
      </c>
      <c r="L4785" s="233">
        <v>0.15390000000000001</v>
      </c>
      <c r="M4785" s="234">
        <v>2643</v>
      </c>
      <c r="N4785" s="233">
        <v>0</v>
      </c>
      <c r="O4785" s="233">
        <v>0</v>
      </c>
      <c r="P4785" s="233">
        <v>0</v>
      </c>
      <c r="Q4785" s="234">
        <v>2733</v>
      </c>
      <c r="R4785" s="233">
        <v>0.104</v>
      </c>
      <c r="S4785" s="234">
        <v>5357</v>
      </c>
      <c r="T4785" s="233">
        <v>0</v>
      </c>
      <c r="U4785" s="235">
        <f t="shared" si="518"/>
        <v>303.68</v>
      </c>
      <c r="V4785" s="227">
        <f t="shared" si="519"/>
        <v>235.93599999999998</v>
      </c>
      <c r="W4785" s="227">
        <f t="shared" si="520"/>
        <v>224.68033333333335</v>
      </c>
      <c r="X4785" s="227">
        <f t="shared" si="523"/>
        <v>220.25</v>
      </c>
      <c r="Y4785" s="227">
        <f t="shared" si="521"/>
        <v>0</v>
      </c>
      <c r="Z4785" s="227">
        <f t="shared" si="522"/>
        <v>151.83666666666667</v>
      </c>
      <c r="AA4785" s="227">
        <f t="shared" si="524"/>
        <v>148.80555555555554</v>
      </c>
    </row>
    <row r="4786" spans="2:27" ht="13.5" hidden="1">
      <c r="B4786" s="232" t="s">
        <v>1449</v>
      </c>
      <c r="C4786" s="232" t="s">
        <v>636</v>
      </c>
      <c r="D4786" s="232" t="s">
        <v>981</v>
      </c>
      <c r="E4786" s="232" t="s">
        <v>467</v>
      </c>
      <c r="F4786" s="232">
        <v>2</v>
      </c>
      <c r="G4786" s="232" t="s">
        <v>1315</v>
      </c>
      <c r="H4786" s="233">
        <v>0.23599999999999999</v>
      </c>
      <c r="I4786" s="233">
        <v>0</v>
      </c>
      <c r="J4786" s="233">
        <v>0.1462</v>
      </c>
      <c r="K4786" s="234">
        <v>610</v>
      </c>
      <c r="L4786" s="233">
        <v>6.9599999999999995E-2</v>
      </c>
      <c r="M4786" s="234">
        <v>1195</v>
      </c>
      <c r="N4786" s="233">
        <v>0</v>
      </c>
      <c r="O4786" s="233">
        <v>0</v>
      </c>
      <c r="P4786" s="233">
        <v>0</v>
      </c>
      <c r="Q4786" s="234">
        <v>1613</v>
      </c>
      <c r="R4786" s="233">
        <v>6.1400000000000003E-2</v>
      </c>
      <c r="S4786" s="234">
        <v>3161</v>
      </c>
      <c r="T4786" s="233">
        <v>0</v>
      </c>
      <c r="U4786" s="235">
        <f t="shared" si="518"/>
        <v>172.28</v>
      </c>
      <c r="V4786" s="227">
        <f t="shared" si="519"/>
        <v>106.726</v>
      </c>
      <c r="W4786" s="227">
        <f t="shared" si="520"/>
        <v>101.64133333333334</v>
      </c>
      <c r="X4786" s="227">
        <f t="shared" si="523"/>
        <v>99.583333333333329</v>
      </c>
      <c r="Y4786" s="227">
        <f t="shared" si="521"/>
        <v>0</v>
      </c>
      <c r="Z4786" s="227">
        <f t="shared" si="522"/>
        <v>89.62755555555556</v>
      </c>
      <c r="AA4786" s="227">
        <f t="shared" si="524"/>
        <v>87.805555555555557</v>
      </c>
    </row>
    <row r="4787" spans="2:27" ht="13.5" hidden="1">
      <c r="B4787" s="232" t="s">
        <v>1449</v>
      </c>
      <c r="C4787" s="232" t="s">
        <v>1464</v>
      </c>
      <c r="D4787" s="232" t="s">
        <v>981</v>
      </c>
      <c r="E4787" s="232" t="s">
        <v>467</v>
      </c>
      <c r="F4787" s="232">
        <v>4</v>
      </c>
      <c r="G4787" s="232" t="s">
        <v>1311</v>
      </c>
      <c r="H4787" s="233">
        <v>0.40600000000000003</v>
      </c>
      <c r="I4787" s="233">
        <v>0</v>
      </c>
      <c r="J4787" s="233">
        <v>0.317</v>
      </c>
      <c r="K4787" s="234">
        <v>1317</v>
      </c>
      <c r="L4787" s="233">
        <v>0.15040000000000001</v>
      </c>
      <c r="M4787" s="234">
        <v>2599</v>
      </c>
      <c r="N4787" s="233">
        <v>0</v>
      </c>
      <c r="O4787" s="233">
        <v>0</v>
      </c>
      <c r="P4787" s="233">
        <v>0</v>
      </c>
      <c r="Q4787" s="234">
        <v>2670</v>
      </c>
      <c r="R4787" s="233">
        <v>0.1016</v>
      </c>
      <c r="S4787" s="234">
        <v>5233</v>
      </c>
      <c r="T4787" s="233">
        <v>0</v>
      </c>
      <c r="U4787" s="235">
        <f t="shared" si="518"/>
        <v>296.38</v>
      </c>
      <c r="V4787" s="227">
        <f t="shared" si="519"/>
        <v>231.41</v>
      </c>
      <c r="W4787" s="227">
        <f t="shared" si="520"/>
        <v>219.542</v>
      </c>
      <c r="X4787" s="227">
        <f t="shared" si="523"/>
        <v>216.58333333333334</v>
      </c>
      <c r="Y4787" s="227">
        <f t="shared" si="521"/>
        <v>0</v>
      </c>
      <c r="Z4787" s="227">
        <f t="shared" si="522"/>
        <v>148.33466666666666</v>
      </c>
      <c r="AA4787" s="227">
        <f t="shared" si="524"/>
        <v>145.36111111111111</v>
      </c>
    </row>
    <row r="4788" spans="2:27" ht="13.5" hidden="1">
      <c r="B4788" s="232" t="s">
        <v>1449</v>
      </c>
      <c r="C4788" s="232" t="s">
        <v>630</v>
      </c>
      <c r="D4788" s="232" t="s">
        <v>981</v>
      </c>
      <c r="E4788" s="232" t="s">
        <v>467</v>
      </c>
      <c r="F4788" s="232">
        <v>32</v>
      </c>
      <c r="G4788" s="232" t="s">
        <v>1316</v>
      </c>
      <c r="H4788" s="233">
        <v>3.78</v>
      </c>
      <c r="I4788" s="233">
        <v>0</v>
      </c>
      <c r="J4788" s="233">
        <v>2.3391999999999999</v>
      </c>
      <c r="K4788" s="234">
        <v>9758</v>
      </c>
      <c r="L4788" s="233">
        <v>1.1138999999999999</v>
      </c>
      <c r="M4788" s="234">
        <v>19120</v>
      </c>
      <c r="N4788" s="233">
        <v>0</v>
      </c>
      <c r="O4788" s="233">
        <v>0</v>
      </c>
      <c r="P4788" s="233">
        <v>0</v>
      </c>
      <c r="Q4788" s="234">
        <v>25813</v>
      </c>
      <c r="R4788" s="233">
        <v>0.98219999999999996</v>
      </c>
      <c r="S4788" s="234">
        <v>50576</v>
      </c>
      <c r="T4788" s="233">
        <v>0</v>
      </c>
      <c r="U4788" s="235">
        <f t="shared" si="518"/>
        <v>2759.3999999999996</v>
      </c>
      <c r="V4788" s="227">
        <f t="shared" si="519"/>
        <v>1707.616</v>
      </c>
      <c r="W4788" s="227">
        <f t="shared" si="520"/>
        <v>1626.3136666666664</v>
      </c>
      <c r="X4788" s="227">
        <f t="shared" si="523"/>
        <v>1593.3333333333333</v>
      </c>
      <c r="Y4788" s="227">
        <f t="shared" si="521"/>
        <v>0</v>
      </c>
      <c r="Z4788" s="227">
        <f t="shared" si="522"/>
        <v>1434.0337777777777</v>
      </c>
      <c r="AA4788" s="227">
        <f t="shared" si="524"/>
        <v>1404.8888888888889</v>
      </c>
    </row>
    <row r="4789" spans="2:27" ht="13.5" hidden="1">
      <c r="B4789" s="232" t="s">
        <v>1449</v>
      </c>
      <c r="C4789" s="232" t="s">
        <v>698</v>
      </c>
      <c r="D4789" s="232" t="s">
        <v>981</v>
      </c>
      <c r="E4789" s="232" t="s">
        <v>467</v>
      </c>
      <c r="F4789" s="232">
        <v>48</v>
      </c>
      <c r="G4789" s="232" t="s">
        <v>1356</v>
      </c>
      <c r="H4789" s="233">
        <v>6.84</v>
      </c>
      <c r="I4789" s="233">
        <v>0</v>
      </c>
      <c r="J4789" s="233">
        <v>4.6683000000000003</v>
      </c>
      <c r="K4789" s="234">
        <v>19473</v>
      </c>
      <c r="L4789" s="233">
        <v>2.2229999999999999</v>
      </c>
      <c r="M4789" s="234">
        <v>38168</v>
      </c>
      <c r="N4789" s="233">
        <v>0</v>
      </c>
      <c r="O4789" s="233">
        <v>0</v>
      </c>
      <c r="P4789" s="233">
        <v>0</v>
      </c>
      <c r="Q4789" s="234">
        <v>40445</v>
      </c>
      <c r="R4789" s="233">
        <v>1.5389999999999999</v>
      </c>
      <c r="S4789" s="234">
        <v>79272</v>
      </c>
      <c r="T4789" s="233">
        <v>0</v>
      </c>
      <c r="U4789" s="235">
        <f t="shared" si="518"/>
        <v>4993.2</v>
      </c>
      <c r="V4789" s="227">
        <f t="shared" si="519"/>
        <v>3407.8590000000004</v>
      </c>
      <c r="W4789" s="227">
        <f t="shared" si="520"/>
        <v>3245.54</v>
      </c>
      <c r="X4789" s="227">
        <f t="shared" si="523"/>
        <v>3180.6666666666665</v>
      </c>
      <c r="Y4789" s="227">
        <f t="shared" si="521"/>
        <v>0</v>
      </c>
      <c r="Z4789" s="227">
        <f t="shared" si="522"/>
        <v>2246.942222222222</v>
      </c>
      <c r="AA4789" s="227">
        <f t="shared" si="524"/>
        <v>2202</v>
      </c>
    </row>
    <row r="4790" spans="2:27" ht="13.5" hidden="1">
      <c r="B4790" s="232" t="s">
        <v>1449</v>
      </c>
      <c r="C4790" s="232" t="s">
        <v>692</v>
      </c>
      <c r="D4790" s="232" t="s">
        <v>981</v>
      </c>
      <c r="E4790" s="232" t="s">
        <v>467</v>
      </c>
      <c r="F4790" s="232">
        <v>2</v>
      </c>
      <c r="G4790" s="232" t="s">
        <v>1363</v>
      </c>
      <c r="H4790" s="233">
        <v>0.28499999999999998</v>
      </c>
      <c r="I4790" s="233">
        <v>0</v>
      </c>
      <c r="J4790" s="233">
        <v>0.1946</v>
      </c>
      <c r="K4790" s="234">
        <v>812</v>
      </c>
      <c r="L4790" s="233">
        <v>9.2700000000000005E-2</v>
      </c>
      <c r="M4790" s="234">
        <v>1591</v>
      </c>
      <c r="N4790" s="233">
        <v>0</v>
      </c>
      <c r="O4790" s="233">
        <v>0</v>
      </c>
      <c r="P4790" s="233">
        <v>0</v>
      </c>
      <c r="Q4790" s="234">
        <v>1686</v>
      </c>
      <c r="R4790" s="233">
        <v>6.4199999999999993E-2</v>
      </c>
      <c r="S4790" s="234">
        <v>3305</v>
      </c>
      <c r="T4790" s="233">
        <v>0</v>
      </c>
      <c r="U4790" s="235">
        <f t="shared" si="518"/>
        <v>208.04999999999998</v>
      </c>
      <c r="V4790" s="227">
        <f t="shared" si="519"/>
        <v>142.05799999999999</v>
      </c>
      <c r="W4790" s="227">
        <f t="shared" si="520"/>
        <v>135.33766666666668</v>
      </c>
      <c r="X4790" s="227">
        <f t="shared" si="523"/>
        <v>132.58333333333334</v>
      </c>
      <c r="Y4790" s="227">
        <f t="shared" si="521"/>
        <v>0</v>
      </c>
      <c r="Z4790" s="227">
        <f t="shared" si="522"/>
        <v>93.699333333333328</v>
      </c>
      <c r="AA4790" s="227">
        <f t="shared" si="524"/>
        <v>91.805555555555557</v>
      </c>
    </row>
    <row r="4791" spans="2:27" ht="13.5" hidden="1">
      <c r="B4791" s="232" t="s">
        <v>1449</v>
      </c>
      <c r="C4791" s="232" t="s">
        <v>595</v>
      </c>
      <c r="D4791" s="232" t="s">
        <v>981</v>
      </c>
      <c r="E4791" s="232" t="s">
        <v>467</v>
      </c>
      <c r="F4791" s="232">
        <v>64</v>
      </c>
      <c r="G4791" s="232" t="s">
        <v>1345</v>
      </c>
      <c r="H4791" s="233">
        <v>7.55</v>
      </c>
      <c r="I4791" s="233">
        <v>0</v>
      </c>
      <c r="J4791" s="233">
        <v>4.6783999999999999</v>
      </c>
      <c r="K4791" s="234">
        <v>19515</v>
      </c>
      <c r="L4791" s="233">
        <v>2.2277999999999998</v>
      </c>
      <c r="M4791" s="234">
        <v>38240</v>
      </c>
      <c r="N4791" s="233">
        <v>0</v>
      </c>
      <c r="O4791" s="233">
        <v>0</v>
      </c>
      <c r="P4791" s="233">
        <v>0</v>
      </c>
      <c r="Q4791" s="234">
        <v>51625</v>
      </c>
      <c r="R4791" s="233">
        <v>1.9643999999999999</v>
      </c>
      <c r="S4791" s="234">
        <v>101152</v>
      </c>
      <c r="T4791" s="233">
        <v>0</v>
      </c>
      <c r="U4791" s="235">
        <f t="shared" si="518"/>
        <v>5511.5</v>
      </c>
      <c r="V4791" s="227">
        <f t="shared" si="519"/>
        <v>3415.232</v>
      </c>
      <c r="W4791" s="227">
        <f t="shared" si="520"/>
        <v>3252.5439999999999</v>
      </c>
      <c r="X4791" s="227">
        <f t="shared" si="523"/>
        <v>3186.6666666666665</v>
      </c>
      <c r="Y4791" s="227">
        <f t="shared" si="521"/>
        <v>0</v>
      </c>
      <c r="Z4791" s="227">
        <f t="shared" si="522"/>
        <v>2868.039777777778</v>
      </c>
      <c r="AA4791" s="227">
        <f t="shared" si="524"/>
        <v>2809.7777777777778</v>
      </c>
    </row>
    <row r="4792" spans="2:27" ht="13.5" hidden="1">
      <c r="B4792" s="232" t="s">
        <v>1449</v>
      </c>
      <c r="C4792" s="232" t="s">
        <v>625</v>
      </c>
      <c r="D4792" s="232" t="s">
        <v>981</v>
      </c>
      <c r="E4792" s="232" t="s">
        <v>467</v>
      </c>
      <c r="F4792" s="232">
        <v>16</v>
      </c>
      <c r="G4792" s="232" t="s">
        <v>1317</v>
      </c>
      <c r="H4792" s="233">
        <v>1.8879999999999999</v>
      </c>
      <c r="I4792" s="233">
        <v>0</v>
      </c>
      <c r="J4792" s="233">
        <v>1.1696</v>
      </c>
      <c r="K4792" s="234">
        <v>4879</v>
      </c>
      <c r="L4792" s="233">
        <v>0.55700000000000005</v>
      </c>
      <c r="M4792" s="234">
        <v>9563</v>
      </c>
      <c r="N4792" s="233">
        <v>0</v>
      </c>
      <c r="O4792" s="233">
        <v>0</v>
      </c>
      <c r="P4792" s="233">
        <v>0</v>
      </c>
      <c r="Q4792" s="234">
        <v>12900</v>
      </c>
      <c r="R4792" s="233">
        <v>0.4909</v>
      </c>
      <c r="S4792" s="234">
        <v>25285</v>
      </c>
      <c r="T4792" s="233">
        <v>0</v>
      </c>
      <c r="U4792" s="235">
        <f t="shared" si="518"/>
        <v>1378.24</v>
      </c>
      <c r="V4792" s="227">
        <f t="shared" si="519"/>
        <v>853.80799999999999</v>
      </c>
      <c r="W4792" s="227">
        <f t="shared" si="520"/>
        <v>813.19333333333338</v>
      </c>
      <c r="X4792" s="227">
        <f t="shared" si="523"/>
        <v>796.91666666666663</v>
      </c>
      <c r="Y4792" s="227">
        <f t="shared" si="521"/>
        <v>0</v>
      </c>
      <c r="Z4792" s="227">
        <f t="shared" si="522"/>
        <v>716.69033333333334</v>
      </c>
      <c r="AA4792" s="227">
        <f t="shared" si="524"/>
        <v>702.36111111111109</v>
      </c>
    </row>
    <row r="4793" spans="2:27" ht="13.5" hidden="1">
      <c r="B4793" s="232" t="s">
        <v>1449</v>
      </c>
      <c r="C4793" s="232" t="s">
        <v>667</v>
      </c>
      <c r="D4793" s="232" t="s">
        <v>981</v>
      </c>
      <c r="E4793" s="232" t="s">
        <v>467</v>
      </c>
      <c r="F4793" s="232">
        <v>2</v>
      </c>
      <c r="G4793" s="232" t="s">
        <v>1363</v>
      </c>
      <c r="H4793" s="233">
        <v>0.28499999999999998</v>
      </c>
      <c r="I4793" s="233">
        <v>0</v>
      </c>
      <c r="J4793" s="233">
        <v>0</v>
      </c>
      <c r="K4793" s="234">
        <v>0</v>
      </c>
      <c r="L4793" s="233">
        <v>0</v>
      </c>
      <c r="M4793" s="234">
        <v>0</v>
      </c>
      <c r="N4793" s="233">
        <v>0</v>
      </c>
      <c r="O4793" s="233">
        <v>0</v>
      </c>
      <c r="P4793" s="233">
        <v>0</v>
      </c>
      <c r="Q4793" s="234">
        <v>0</v>
      </c>
      <c r="R4793" s="233">
        <v>0</v>
      </c>
      <c r="S4793" s="234">
        <v>0</v>
      </c>
      <c r="T4793" s="233">
        <v>0</v>
      </c>
      <c r="U4793" s="235">
        <f t="shared" si="518"/>
        <v>208.04999999999998</v>
      </c>
      <c r="V4793" s="227">
        <f t="shared" si="519"/>
        <v>0</v>
      </c>
      <c r="W4793" s="227">
        <f t="shared" si="520"/>
        <v>0</v>
      </c>
      <c r="X4793" s="227">
        <f t="shared" si="523"/>
        <v>0</v>
      </c>
      <c r="Y4793" s="227">
        <f t="shared" si="521"/>
        <v>0</v>
      </c>
      <c r="Z4793" s="227">
        <f t="shared" si="522"/>
        <v>0</v>
      </c>
      <c r="AA4793" s="227">
        <f t="shared" si="524"/>
        <v>0</v>
      </c>
    </row>
    <row r="4794" spans="2:27" ht="13.5" hidden="1">
      <c r="B4794" s="232" t="s">
        <v>1449</v>
      </c>
      <c r="C4794" s="232" t="s">
        <v>313</v>
      </c>
      <c r="D4794" s="232" t="s">
        <v>981</v>
      </c>
      <c r="E4794" s="232" t="s">
        <v>467</v>
      </c>
      <c r="F4794" s="232">
        <v>16</v>
      </c>
      <c r="G4794" s="232" t="s">
        <v>1316</v>
      </c>
      <c r="H4794" s="233">
        <v>2.2799999999999998</v>
      </c>
      <c r="I4794" s="233">
        <v>0</v>
      </c>
      <c r="J4794" s="233">
        <v>1.5561</v>
      </c>
      <c r="K4794" s="234">
        <v>6491</v>
      </c>
      <c r="L4794" s="233">
        <v>0.74099999999999999</v>
      </c>
      <c r="M4794" s="234">
        <v>12723</v>
      </c>
      <c r="N4794" s="233">
        <v>0</v>
      </c>
      <c r="O4794" s="233">
        <v>0</v>
      </c>
      <c r="P4794" s="233">
        <v>0</v>
      </c>
      <c r="Q4794" s="234">
        <v>13482</v>
      </c>
      <c r="R4794" s="233">
        <v>0.51300000000000001</v>
      </c>
      <c r="S4794" s="234">
        <v>26424</v>
      </c>
      <c r="T4794" s="233">
        <v>0</v>
      </c>
      <c r="U4794" s="235">
        <f t="shared" si="518"/>
        <v>1664.3999999999999</v>
      </c>
      <c r="V4794" s="227">
        <f t="shared" si="519"/>
        <v>1135.953</v>
      </c>
      <c r="W4794" s="227">
        <f t="shared" si="520"/>
        <v>1081.8466666666666</v>
      </c>
      <c r="X4794" s="227">
        <f t="shared" si="523"/>
        <v>1060.25</v>
      </c>
      <c r="Y4794" s="227">
        <f t="shared" si="521"/>
        <v>0</v>
      </c>
      <c r="Z4794" s="227">
        <f t="shared" si="522"/>
        <v>748.99</v>
      </c>
      <c r="AA4794" s="227">
        <f t="shared" si="524"/>
        <v>734</v>
      </c>
    </row>
    <row r="4795" spans="2:27" ht="13.5" hidden="1">
      <c r="B4795" s="232" t="s">
        <v>1449</v>
      </c>
      <c r="C4795" s="232" t="s">
        <v>581</v>
      </c>
      <c r="D4795" s="232" t="s">
        <v>981</v>
      </c>
      <c r="E4795" s="232" t="s">
        <v>467</v>
      </c>
      <c r="F4795" s="232">
        <v>48</v>
      </c>
      <c r="G4795" s="232" t="s">
        <v>1310</v>
      </c>
      <c r="H4795" s="233">
        <v>5.6639999999999997</v>
      </c>
      <c r="I4795" s="233">
        <v>0</v>
      </c>
      <c r="J4795" s="233">
        <v>3.5087999999999999</v>
      </c>
      <c r="K4795" s="234">
        <v>14637</v>
      </c>
      <c r="L4795" s="233">
        <v>1.6709000000000001</v>
      </c>
      <c r="M4795" s="234">
        <v>28688</v>
      </c>
      <c r="N4795" s="233">
        <v>0</v>
      </c>
      <c r="O4795" s="233">
        <v>0</v>
      </c>
      <c r="P4795" s="233">
        <v>0</v>
      </c>
      <c r="Q4795" s="234">
        <v>38701</v>
      </c>
      <c r="R4795" s="233">
        <v>1.4725999999999999</v>
      </c>
      <c r="S4795" s="234">
        <v>75854</v>
      </c>
      <c r="T4795" s="233">
        <v>0</v>
      </c>
      <c r="U4795" s="235">
        <f t="shared" si="518"/>
        <v>4134.7199999999993</v>
      </c>
      <c r="V4795" s="227">
        <f t="shared" si="519"/>
        <v>2561.424</v>
      </c>
      <c r="W4795" s="227">
        <f t="shared" si="520"/>
        <v>2439.5070000000001</v>
      </c>
      <c r="X4795" s="227">
        <f t="shared" si="523"/>
        <v>2390.6666666666665</v>
      </c>
      <c r="Y4795" s="227">
        <f t="shared" si="521"/>
        <v>0</v>
      </c>
      <c r="Z4795" s="227">
        <f t="shared" si="522"/>
        <v>2150.0257777777779</v>
      </c>
      <c r="AA4795" s="227">
        <f t="shared" si="524"/>
        <v>2107.0555555555557</v>
      </c>
    </row>
    <row r="4796" spans="2:27" ht="13.5" hidden="1">
      <c r="B4796" s="232" t="s">
        <v>1449</v>
      </c>
      <c r="C4796" s="232" t="s">
        <v>527</v>
      </c>
      <c r="D4796" s="232" t="s">
        <v>981</v>
      </c>
      <c r="E4796" s="232" t="s">
        <v>495</v>
      </c>
      <c r="F4796" s="232">
        <v>8</v>
      </c>
      <c r="G4796" s="232" t="s">
        <v>1312</v>
      </c>
      <c r="H4796" s="233">
        <v>1.9319999999999999</v>
      </c>
      <c r="I4796" s="233">
        <v>0</v>
      </c>
      <c r="J4796" s="233">
        <v>1.2110000000000001</v>
      </c>
      <c r="K4796" s="234">
        <v>3262</v>
      </c>
      <c r="L4796" s="233">
        <v>0.66300000000000003</v>
      </c>
      <c r="M4796" s="234">
        <v>8888</v>
      </c>
      <c r="N4796" s="233">
        <v>0</v>
      </c>
      <c r="O4796" s="233">
        <v>0</v>
      </c>
      <c r="P4796" s="233">
        <v>0</v>
      </c>
      <c r="Q4796" s="234">
        <v>7091</v>
      </c>
      <c r="R4796" s="233">
        <v>0.48</v>
      </c>
      <c r="S4796" s="234">
        <v>18529</v>
      </c>
      <c r="T4796" s="233">
        <v>0</v>
      </c>
      <c r="U4796" s="235">
        <f t="shared" si="518"/>
        <v>1410.36</v>
      </c>
      <c r="V4796" s="227">
        <f t="shared" si="519"/>
        <v>884.03000000000009</v>
      </c>
      <c r="W4796" s="227">
        <f t="shared" si="520"/>
        <v>755.82333333333327</v>
      </c>
      <c r="X4796" s="227">
        <f t="shared" si="523"/>
        <v>740.66666666666663</v>
      </c>
      <c r="Y4796" s="227">
        <f t="shared" si="521"/>
        <v>0</v>
      </c>
      <c r="Z4796" s="227">
        <f t="shared" si="522"/>
        <v>547.37222222222226</v>
      </c>
      <c r="AA4796" s="227">
        <f t="shared" si="524"/>
        <v>514.69444444444446</v>
      </c>
    </row>
    <row r="4797" spans="2:27" ht="13.5" hidden="1">
      <c r="B4797" s="232" t="s">
        <v>1449</v>
      </c>
      <c r="C4797" s="232" t="s">
        <v>707</v>
      </c>
      <c r="D4797" s="232" t="s">
        <v>981</v>
      </c>
      <c r="E4797" s="232" t="s">
        <v>495</v>
      </c>
      <c r="F4797" s="232">
        <v>8</v>
      </c>
      <c r="G4797" s="232" t="s">
        <v>1317</v>
      </c>
      <c r="H4797" s="233">
        <v>2.2799999999999998</v>
      </c>
      <c r="I4797" s="233">
        <v>0</v>
      </c>
      <c r="J4797" s="233">
        <v>1.5561</v>
      </c>
      <c r="K4797" s="234">
        <v>6491</v>
      </c>
      <c r="L4797" s="233">
        <v>0.74099999999999999</v>
      </c>
      <c r="M4797" s="234">
        <v>12723</v>
      </c>
      <c r="N4797" s="233">
        <v>0</v>
      </c>
      <c r="O4797" s="233">
        <v>0</v>
      </c>
      <c r="P4797" s="233">
        <v>0</v>
      </c>
      <c r="Q4797" s="234">
        <v>13482</v>
      </c>
      <c r="R4797" s="233">
        <v>0.51300000000000001</v>
      </c>
      <c r="S4797" s="234">
        <v>26424</v>
      </c>
      <c r="T4797" s="233">
        <v>0</v>
      </c>
      <c r="U4797" s="235">
        <f t="shared" si="518"/>
        <v>1664.3999999999999</v>
      </c>
      <c r="V4797" s="227">
        <f t="shared" si="519"/>
        <v>1135.953</v>
      </c>
      <c r="W4797" s="227">
        <f t="shared" si="520"/>
        <v>1081.8466666666666</v>
      </c>
      <c r="X4797" s="227">
        <f t="shared" si="523"/>
        <v>1060.25</v>
      </c>
      <c r="Y4797" s="227">
        <f t="shared" si="521"/>
        <v>0</v>
      </c>
      <c r="Z4797" s="227">
        <f t="shared" si="522"/>
        <v>748.99</v>
      </c>
      <c r="AA4797" s="227">
        <f t="shared" si="524"/>
        <v>734</v>
      </c>
    </row>
    <row r="4798" spans="2:27" ht="13.5" hidden="1">
      <c r="B4798" s="232" t="s">
        <v>1449</v>
      </c>
      <c r="C4798" s="232" t="s">
        <v>1126</v>
      </c>
      <c r="D4798" s="232" t="s">
        <v>981</v>
      </c>
      <c r="E4798" s="232" t="s">
        <v>495</v>
      </c>
      <c r="F4798" s="232">
        <v>64</v>
      </c>
      <c r="G4798" s="232" t="s">
        <v>1345</v>
      </c>
      <c r="H4798" s="233">
        <v>13.426</v>
      </c>
      <c r="I4798" s="233">
        <v>0</v>
      </c>
      <c r="J4798" s="233">
        <v>8.3171999999999997</v>
      </c>
      <c r="K4798" s="234">
        <v>34694</v>
      </c>
      <c r="L4798" s="233">
        <v>3.9605000000000001</v>
      </c>
      <c r="M4798" s="234">
        <v>67982</v>
      </c>
      <c r="N4798" s="233">
        <v>0</v>
      </c>
      <c r="O4798" s="233">
        <v>0</v>
      </c>
      <c r="P4798" s="233">
        <v>0</v>
      </c>
      <c r="Q4798" s="234">
        <v>91779</v>
      </c>
      <c r="R4798" s="233">
        <v>3.4923000000000002</v>
      </c>
      <c r="S4798" s="234">
        <v>179826</v>
      </c>
      <c r="T4798" s="233">
        <v>0</v>
      </c>
      <c r="U4798" s="235">
        <f t="shared" si="518"/>
        <v>9800.98</v>
      </c>
      <c r="V4798" s="227">
        <f t="shared" si="519"/>
        <v>6071.5559999999996</v>
      </c>
      <c r="W4798" s="227">
        <f t="shared" si="520"/>
        <v>5782.3316666666669</v>
      </c>
      <c r="X4798" s="227">
        <f t="shared" si="523"/>
        <v>5665.166666666667</v>
      </c>
      <c r="Y4798" s="227">
        <f t="shared" si="521"/>
        <v>0</v>
      </c>
      <c r="Z4798" s="227">
        <f t="shared" si="522"/>
        <v>5098.7956666666669</v>
      </c>
      <c r="AA4798" s="227">
        <f t="shared" si="524"/>
        <v>4995.166666666667</v>
      </c>
    </row>
    <row r="4799" spans="2:27" ht="13.5" hidden="1">
      <c r="B4799" s="232" t="s">
        <v>1449</v>
      </c>
      <c r="C4799" s="232" t="s">
        <v>689</v>
      </c>
      <c r="D4799" s="232" t="s">
        <v>981</v>
      </c>
      <c r="E4799" s="232" t="s">
        <v>495</v>
      </c>
      <c r="F4799" s="232">
        <v>32</v>
      </c>
      <c r="G4799" s="232" t="s">
        <v>1353</v>
      </c>
      <c r="H4799" s="233">
        <v>9.1259999999999994</v>
      </c>
      <c r="I4799" s="233">
        <v>0</v>
      </c>
      <c r="J4799" s="233">
        <v>6.2287999999999997</v>
      </c>
      <c r="K4799" s="234">
        <v>25983</v>
      </c>
      <c r="L4799" s="233">
        <v>2.9661</v>
      </c>
      <c r="M4799" s="234">
        <v>50926</v>
      </c>
      <c r="N4799" s="233">
        <v>0</v>
      </c>
      <c r="O4799" s="233">
        <v>0</v>
      </c>
      <c r="P4799" s="233">
        <v>0</v>
      </c>
      <c r="Q4799" s="234">
        <v>53964</v>
      </c>
      <c r="R4799" s="233">
        <v>2.0533999999999999</v>
      </c>
      <c r="S4799" s="234">
        <v>105770</v>
      </c>
      <c r="T4799" s="233">
        <v>0</v>
      </c>
      <c r="U4799" s="235">
        <f t="shared" si="518"/>
        <v>6661.98</v>
      </c>
      <c r="V4799" s="227">
        <f t="shared" si="519"/>
        <v>4547.0239999999994</v>
      </c>
      <c r="W4799" s="227">
        <f t="shared" si="520"/>
        <v>4330.5030000000006</v>
      </c>
      <c r="X4799" s="227">
        <f t="shared" si="523"/>
        <v>4243.833333333333</v>
      </c>
      <c r="Y4799" s="227">
        <f t="shared" si="521"/>
        <v>0</v>
      </c>
      <c r="Z4799" s="227">
        <f t="shared" si="522"/>
        <v>2997.982</v>
      </c>
      <c r="AA4799" s="227">
        <f t="shared" si="524"/>
        <v>2938.0555555555557</v>
      </c>
    </row>
    <row r="4800" spans="2:27" ht="13.5" hidden="1">
      <c r="B4800" s="232" t="s">
        <v>1449</v>
      </c>
      <c r="C4800" s="232" t="s">
        <v>735</v>
      </c>
      <c r="D4800" s="232" t="s">
        <v>981</v>
      </c>
      <c r="E4800" s="232" t="s">
        <v>495</v>
      </c>
      <c r="F4800" s="232">
        <v>8</v>
      </c>
      <c r="G4800" s="232" t="s">
        <v>1312</v>
      </c>
      <c r="H4800" s="233">
        <v>1.6639999999999999</v>
      </c>
      <c r="I4800" s="233">
        <v>0</v>
      </c>
      <c r="J4800" s="233">
        <v>1.2928999999999999</v>
      </c>
      <c r="K4800" s="234">
        <v>5393</v>
      </c>
      <c r="L4800" s="233">
        <v>0.61570000000000003</v>
      </c>
      <c r="M4800" s="234">
        <v>10571</v>
      </c>
      <c r="N4800" s="233">
        <v>0</v>
      </c>
      <c r="O4800" s="233">
        <v>0</v>
      </c>
      <c r="P4800" s="233">
        <v>0</v>
      </c>
      <c r="Q4800" s="234">
        <v>10932</v>
      </c>
      <c r="R4800" s="233">
        <v>0.41599999999999998</v>
      </c>
      <c r="S4800" s="234">
        <v>21428</v>
      </c>
      <c r="T4800" s="233">
        <v>0</v>
      </c>
      <c r="U4800" s="235">
        <f t="shared" si="518"/>
        <v>1214.72</v>
      </c>
      <c r="V4800" s="227">
        <f t="shared" si="519"/>
        <v>943.81700000000001</v>
      </c>
      <c r="W4800" s="227">
        <f t="shared" si="520"/>
        <v>898.87766666666676</v>
      </c>
      <c r="X4800" s="227">
        <f t="shared" si="523"/>
        <v>880.91666666666663</v>
      </c>
      <c r="Y4800" s="227">
        <f t="shared" si="521"/>
        <v>0</v>
      </c>
      <c r="Z4800" s="227">
        <f t="shared" si="522"/>
        <v>607.34666666666669</v>
      </c>
      <c r="AA4800" s="227">
        <f t="shared" si="524"/>
        <v>595.22222222222217</v>
      </c>
    </row>
    <row r="4801" spans="2:27" ht="13.5" hidden="1">
      <c r="B4801" s="232" t="s">
        <v>1449</v>
      </c>
      <c r="C4801" s="232" t="s">
        <v>544</v>
      </c>
      <c r="D4801" s="232" t="s">
        <v>981</v>
      </c>
      <c r="E4801" s="232" t="s">
        <v>495</v>
      </c>
      <c r="F4801" s="232">
        <v>16</v>
      </c>
      <c r="G4801" s="232" t="s">
        <v>1317</v>
      </c>
      <c r="H4801" s="233">
        <v>3.8660000000000001</v>
      </c>
      <c r="I4801" s="233">
        <v>0</v>
      </c>
      <c r="J4801" s="233">
        <v>2.423</v>
      </c>
      <c r="K4801" s="234">
        <v>6525</v>
      </c>
      <c r="L4801" s="233">
        <v>1.3260000000000001</v>
      </c>
      <c r="M4801" s="234">
        <v>17775</v>
      </c>
      <c r="N4801" s="233">
        <v>0</v>
      </c>
      <c r="O4801" s="233">
        <v>0</v>
      </c>
      <c r="P4801" s="233">
        <v>0</v>
      </c>
      <c r="Q4801" s="234">
        <v>14182</v>
      </c>
      <c r="R4801" s="233">
        <v>0.96099999999999997</v>
      </c>
      <c r="S4801" s="234">
        <v>37058</v>
      </c>
      <c r="T4801" s="233">
        <v>0</v>
      </c>
      <c r="U4801" s="235">
        <f t="shared" si="518"/>
        <v>2822.1800000000003</v>
      </c>
      <c r="V4801" s="227">
        <f t="shared" si="519"/>
        <v>1768.79</v>
      </c>
      <c r="W4801" s="227">
        <f t="shared" si="520"/>
        <v>1511.73</v>
      </c>
      <c r="X4801" s="227">
        <f t="shared" si="523"/>
        <v>1481.25</v>
      </c>
      <c r="Y4801" s="227">
        <f t="shared" si="521"/>
        <v>0</v>
      </c>
      <c r="Z4801" s="227">
        <f t="shared" si="522"/>
        <v>1095.4744444444445</v>
      </c>
      <c r="AA4801" s="227">
        <f t="shared" si="524"/>
        <v>1029.3888888888889</v>
      </c>
    </row>
    <row r="4802" spans="2:27" ht="13.5" hidden="1">
      <c r="B4802" s="232" t="s">
        <v>1449</v>
      </c>
      <c r="C4802" s="232" t="s">
        <v>1156</v>
      </c>
      <c r="D4802" s="232" t="s">
        <v>981</v>
      </c>
      <c r="E4802" s="232" t="s">
        <v>495</v>
      </c>
      <c r="F4802" s="232">
        <v>32</v>
      </c>
      <c r="G4802" s="232" t="s">
        <v>1345</v>
      </c>
      <c r="H4802" s="233">
        <v>8.1620000000000008</v>
      </c>
      <c r="I4802" s="233">
        <v>0</v>
      </c>
      <c r="J4802" s="233">
        <v>5.5705</v>
      </c>
      <c r="K4802" s="234">
        <v>23230</v>
      </c>
      <c r="L4802" s="233">
        <v>2.6518000000000002</v>
      </c>
      <c r="M4802" s="234">
        <v>45538</v>
      </c>
      <c r="N4802" s="233">
        <v>0</v>
      </c>
      <c r="O4802" s="233">
        <v>0</v>
      </c>
      <c r="P4802" s="233">
        <v>0</v>
      </c>
      <c r="Q4802" s="234">
        <v>48252</v>
      </c>
      <c r="R4802" s="233">
        <v>1.8361000000000001</v>
      </c>
      <c r="S4802" s="234">
        <v>94598</v>
      </c>
      <c r="T4802" s="233">
        <v>0</v>
      </c>
      <c r="U4802" s="235">
        <f t="shared" si="518"/>
        <v>5958.26</v>
      </c>
      <c r="V4802" s="227">
        <f t="shared" si="519"/>
        <v>4066.4650000000001</v>
      </c>
      <c r="W4802" s="227">
        <f t="shared" si="520"/>
        <v>3871.6473333333333</v>
      </c>
      <c r="X4802" s="227">
        <f t="shared" si="523"/>
        <v>3794.8333333333335</v>
      </c>
      <c r="Y4802" s="227">
        <f t="shared" si="521"/>
        <v>0</v>
      </c>
      <c r="Z4802" s="227">
        <f t="shared" si="522"/>
        <v>2680.6863333333331</v>
      </c>
      <c r="AA4802" s="227">
        <f t="shared" si="524"/>
        <v>2627.7222222222222</v>
      </c>
    </row>
    <row r="4803" spans="2:27" ht="13.5" hidden="1">
      <c r="B4803" s="232" t="s">
        <v>1449</v>
      </c>
      <c r="C4803" s="232" t="s">
        <v>491</v>
      </c>
      <c r="D4803" s="232" t="s">
        <v>981</v>
      </c>
      <c r="E4803" s="232" t="s">
        <v>495</v>
      </c>
      <c r="F4803" s="232">
        <v>40</v>
      </c>
      <c r="G4803" s="232" t="s">
        <v>1376</v>
      </c>
      <c r="H4803" s="233">
        <v>9.6660000000000004</v>
      </c>
      <c r="I4803" s="233">
        <v>0</v>
      </c>
      <c r="J4803" s="233">
        <v>6.056</v>
      </c>
      <c r="K4803" s="234">
        <v>16312</v>
      </c>
      <c r="L4803" s="233">
        <v>3.3140000000000001</v>
      </c>
      <c r="M4803" s="234">
        <v>44439</v>
      </c>
      <c r="N4803" s="233">
        <v>0</v>
      </c>
      <c r="O4803" s="233">
        <v>0</v>
      </c>
      <c r="P4803" s="233">
        <v>0</v>
      </c>
      <c r="Q4803" s="234">
        <v>35452</v>
      </c>
      <c r="R4803" s="233">
        <v>2.4009999999999998</v>
      </c>
      <c r="S4803" s="234">
        <v>92643</v>
      </c>
      <c r="T4803" s="233">
        <v>0</v>
      </c>
      <c r="U4803" s="235">
        <f t="shared" si="518"/>
        <v>7056.18</v>
      </c>
      <c r="V4803" s="227">
        <f t="shared" si="519"/>
        <v>4420.88</v>
      </c>
      <c r="W4803" s="227">
        <f t="shared" si="520"/>
        <v>3778.5533333333333</v>
      </c>
      <c r="X4803" s="227">
        <f t="shared" si="523"/>
        <v>3703.25</v>
      </c>
      <c r="Y4803" s="227">
        <f t="shared" si="521"/>
        <v>0</v>
      </c>
      <c r="Z4803" s="227">
        <f t="shared" si="522"/>
        <v>2737.5077777777778</v>
      </c>
      <c r="AA4803" s="227">
        <f t="shared" si="524"/>
        <v>2573.4166666666665</v>
      </c>
    </row>
    <row r="4804" spans="2:27" ht="13.5" hidden="1">
      <c r="B4804" s="232" t="s">
        <v>1449</v>
      </c>
      <c r="C4804" s="232" t="s">
        <v>701</v>
      </c>
      <c r="D4804" s="232" t="s">
        <v>981</v>
      </c>
      <c r="E4804" s="232" t="s">
        <v>495</v>
      </c>
      <c r="F4804" s="232">
        <v>64</v>
      </c>
      <c r="G4804" s="232" t="s">
        <v>1364</v>
      </c>
      <c r="H4804" s="233">
        <v>18.239999999999998</v>
      </c>
      <c r="I4804" s="233">
        <v>0</v>
      </c>
      <c r="J4804" s="233">
        <v>12.448</v>
      </c>
      <c r="K4804" s="234">
        <v>51910</v>
      </c>
      <c r="L4804" s="233">
        <v>5.9257999999999997</v>
      </c>
      <c r="M4804" s="234">
        <v>101760</v>
      </c>
      <c r="N4804" s="233">
        <v>0</v>
      </c>
      <c r="O4804" s="233">
        <v>0</v>
      </c>
      <c r="P4804" s="233">
        <v>0</v>
      </c>
      <c r="Q4804" s="234">
        <v>107826</v>
      </c>
      <c r="R4804" s="233">
        <v>4.1029999999999998</v>
      </c>
      <c r="S4804" s="234">
        <v>211392</v>
      </c>
      <c r="T4804" s="233">
        <v>0</v>
      </c>
      <c r="U4804" s="235">
        <f t="shared" ref="U4804:U4867" si="525">H4804*hour_M</f>
        <v>13315.199999999999</v>
      </c>
      <c r="V4804" s="227">
        <f t="shared" ref="V4804:V4867" si="526">J4804*hour_M</f>
        <v>9087.0400000000009</v>
      </c>
      <c r="W4804" s="227">
        <f t="shared" ref="W4804:W4867" si="527">K4804/12+L4804*hour_M</f>
        <v>8651.6673333333329</v>
      </c>
      <c r="X4804" s="227">
        <f t="shared" si="523"/>
        <v>8480</v>
      </c>
      <c r="Y4804" s="227">
        <f t="shared" ref="Y4804:Y4867" si="528">P4804*hour_M</f>
        <v>0</v>
      </c>
      <c r="Z4804" s="227">
        <f t="shared" ref="Z4804:Z4867" si="529">Q4804/36+R4804*hour_M</f>
        <v>5990.3566666666666</v>
      </c>
      <c r="AA4804" s="227">
        <f t="shared" si="524"/>
        <v>5872</v>
      </c>
    </row>
    <row r="4805" spans="2:27" ht="13.5" hidden="1">
      <c r="B4805" s="232" t="s">
        <v>1449</v>
      </c>
      <c r="C4805" s="232" t="s">
        <v>313</v>
      </c>
      <c r="D4805" s="232" t="s">
        <v>981</v>
      </c>
      <c r="E4805" s="232" t="s">
        <v>495</v>
      </c>
      <c r="F4805" s="232">
        <v>16</v>
      </c>
      <c r="G4805" s="232" t="s">
        <v>1316</v>
      </c>
      <c r="H4805" s="233">
        <v>4.5599999999999996</v>
      </c>
      <c r="I4805" s="233">
        <v>0</v>
      </c>
      <c r="J4805" s="233">
        <v>3.1122000000000001</v>
      </c>
      <c r="K4805" s="234">
        <v>12982</v>
      </c>
      <c r="L4805" s="233">
        <v>1.482</v>
      </c>
      <c r="M4805" s="234">
        <v>25445</v>
      </c>
      <c r="N4805" s="233">
        <v>0</v>
      </c>
      <c r="O4805" s="233">
        <v>0</v>
      </c>
      <c r="P4805" s="233">
        <v>0</v>
      </c>
      <c r="Q4805" s="234">
        <v>26963</v>
      </c>
      <c r="R4805" s="233">
        <v>1.026</v>
      </c>
      <c r="S4805" s="234">
        <v>52848</v>
      </c>
      <c r="T4805" s="233">
        <v>0</v>
      </c>
      <c r="U4805" s="235">
        <f t="shared" si="525"/>
        <v>3328.7999999999997</v>
      </c>
      <c r="V4805" s="227">
        <f t="shared" si="526"/>
        <v>2271.9059999999999</v>
      </c>
      <c r="W4805" s="227">
        <f t="shared" si="527"/>
        <v>2163.6933333333332</v>
      </c>
      <c r="X4805" s="227">
        <f t="shared" ref="X4805:X4868" si="530">M4805/12</f>
        <v>2120.4166666666665</v>
      </c>
      <c r="Y4805" s="227">
        <f t="shared" si="528"/>
        <v>0</v>
      </c>
      <c r="Z4805" s="227">
        <f t="shared" si="529"/>
        <v>1497.9522222222222</v>
      </c>
      <c r="AA4805" s="227">
        <f t="shared" ref="AA4805:AA4868" si="531">S4805/36</f>
        <v>1468</v>
      </c>
    </row>
    <row r="4806" spans="2:27" ht="13.5" hidden="1">
      <c r="B4806" s="232" t="s">
        <v>1449</v>
      </c>
      <c r="C4806" s="232" t="s">
        <v>1152</v>
      </c>
      <c r="D4806" s="232" t="s">
        <v>981</v>
      </c>
      <c r="E4806" s="232" t="s">
        <v>495</v>
      </c>
      <c r="F4806" s="232">
        <v>48</v>
      </c>
      <c r="G4806" s="232" t="s">
        <v>1356</v>
      </c>
      <c r="H4806" s="233">
        <v>12.244</v>
      </c>
      <c r="I4806" s="233">
        <v>0</v>
      </c>
      <c r="J4806" s="233">
        <v>8.3557000000000006</v>
      </c>
      <c r="K4806" s="234">
        <v>34844</v>
      </c>
      <c r="L4806" s="233">
        <v>3.9777</v>
      </c>
      <c r="M4806" s="234">
        <v>68306</v>
      </c>
      <c r="N4806" s="233">
        <v>0</v>
      </c>
      <c r="O4806" s="233">
        <v>0</v>
      </c>
      <c r="P4806" s="233">
        <v>0</v>
      </c>
      <c r="Q4806" s="234">
        <v>72378</v>
      </c>
      <c r="R4806" s="233">
        <v>2.7541000000000002</v>
      </c>
      <c r="S4806" s="234">
        <v>141897</v>
      </c>
      <c r="T4806" s="233">
        <v>0</v>
      </c>
      <c r="U4806" s="235">
        <f t="shared" si="525"/>
        <v>8938.119999999999</v>
      </c>
      <c r="V4806" s="227">
        <f t="shared" si="526"/>
        <v>6099.6610000000001</v>
      </c>
      <c r="W4806" s="227">
        <f t="shared" si="527"/>
        <v>5807.3876666666665</v>
      </c>
      <c r="X4806" s="227">
        <f t="shared" si="530"/>
        <v>5692.166666666667</v>
      </c>
      <c r="Y4806" s="227">
        <f t="shared" si="528"/>
        <v>0</v>
      </c>
      <c r="Z4806" s="227">
        <f t="shared" si="529"/>
        <v>4020.9930000000004</v>
      </c>
      <c r="AA4806" s="227">
        <f t="shared" si="531"/>
        <v>3941.5833333333335</v>
      </c>
    </row>
    <row r="4807" spans="2:27" ht="13.5" hidden="1">
      <c r="B4807" s="232" t="s">
        <v>1449</v>
      </c>
      <c r="C4807" s="232" t="s">
        <v>595</v>
      </c>
      <c r="D4807" s="232" t="s">
        <v>981</v>
      </c>
      <c r="E4807" s="232" t="s">
        <v>495</v>
      </c>
      <c r="F4807" s="232">
        <v>64</v>
      </c>
      <c r="G4807" s="232" t="s">
        <v>1345</v>
      </c>
      <c r="H4807" s="233">
        <v>15.1</v>
      </c>
      <c r="I4807" s="233">
        <v>0</v>
      </c>
      <c r="J4807" s="233">
        <v>9.3567999999999998</v>
      </c>
      <c r="K4807" s="234">
        <v>39030</v>
      </c>
      <c r="L4807" s="233">
        <v>4.4554999999999998</v>
      </c>
      <c r="M4807" s="234">
        <v>76480</v>
      </c>
      <c r="N4807" s="233">
        <v>0</v>
      </c>
      <c r="O4807" s="233">
        <v>0</v>
      </c>
      <c r="P4807" s="233">
        <v>0</v>
      </c>
      <c r="Q4807" s="234">
        <v>103251</v>
      </c>
      <c r="R4807" s="233">
        <v>3.9289000000000001</v>
      </c>
      <c r="S4807" s="234">
        <v>202304</v>
      </c>
      <c r="T4807" s="233">
        <v>0</v>
      </c>
      <c r="U4807" s="235">
        <f t="shared" si="525"/>
        <v>11023</v>
      </c>
      <c r="V4807" s="227">
        <f t="shared" si="526"/>
        <v>6830.4639999999999</v>
      </c>
      <c r="W4807" s="227">
        <f t="shared" si="527"/>
        <v>6505.0149999999994</v>
      </c>
      <c r="X4807" s="227">
        <f t="shared" si="530"/>
        <v>6373.333333333333</v>
      </c>
      <c r="Y4807" s="227">
        <f t="shared" si="528"/>
        <v>0</v>
      </c>
      <c r="Z4807" s="227">
        <f t="shared" si="529"/>
        <v>5736.1803333333337</v>
      </c>
      <c r="AA4807" s="227">
        <f t="shared" si="531"/>
        <v>5619.5555555555557</v>
      </c>
    </row>
    <row r="4808" spans="2:27" ht="13.5" hidden="1">
      <c r="B4808" s="232" t="s">
        <v>1449</v>
      </c>
      <c r="C4808" s="232" t="s">
        <v>1462</v>
      </c>
      <c r="D4808" s="232" t="s">
        <v>981</v>
      </c>
      <c r="E4808" s="232" t="s">
        <v>495</v>
      </c>
      <c r="F4808" s="232">
        <v>8</v>
      </c>
      <c r="G4808" s="232" t="s">
        <v>1312</v>
      </c>
      <c r="H4808" s="233">
        <v>1.6259999999999999</v>
      </c>
      <c r="I4808" s="233">
        <v>0</v>
      </c>
      <c r="J4808" s="233">
        <v>1.268</v>
      </c>
      <c r="K4808" s="234">
        <v>5269</v>
      </c>
      <c r="L4808" s="233">
        <v>0.60150000000000003</v>
      </c>
      <c r="M4808" s="234">
        <v>10395</v>
      </c>
      <c r="N4808" s="233">
        <v>0</v>
      </c>
      <c r="O4808" s="233">
        <v>0</v>
      </c>
      <c r="P4808" s="233">
        <v>0</v>
      </c>
      <c r="Q4808" s="234">
        <v>10680</v>
      </c>
      <c r="R4808" s="233">
        <v>0.40639999999999998</v>
      </c>
      <c r="S4808" s="234">
        <v>20933</v>
      </c>
      <c r="T4808" s="233">
        <v>0</v>
      </c>
      <c r="U4808" s="235">
        <f t="shared" si="525"/>
        <v>1186.98</v>
      </c>
      <c r="V4808" s="227">
        <f t="shared" si="526"/>
        <v>925.64</v>
      </c>
      <c r="W4808" s="227">
        <f t="shared" si="527"/>
        <v>878.17833333333328</v>
      </c>
      <c r="X4808" s="227">
        <f t="shared" si="530"/>
        <v>866.25</v>
      </c>
      <c r="Y4808" s="227">
        <f t="shared" si="528"/>
        <v>0</v>
      </c>
      <c r="Z4808" s="227">
        <f t="shared" si="529"/>
        <v>593.33866666666665</v>
      </c>
      <c r="AA4808" s="227">
        <f t="shared" si="531"/>
        <v>581.47222222222217</v>
      </c>
    </row>
    <row r="4809" spans="2:27" ht="13.5" hidden="1">
      <c r="B4809" s="232" t="s">
        <v>1449</v>
      </c>
      <c r="C4809" s="232" t="s">
        <v>1127</v>
      </c>
      <c r="D4809" s="232" t="s">
        <v>981</v>
      </c>
      <c r="E4809" s="232" t="s">
        <v>495</v>
      </c>
      <c r="F4809" s="232">
        <v>8</v>
      </c>
      <c r="G4809" s="232" t="s">
        <v>1312</v>
      </c>
      <c r="H4809" s="233">
        <v>1.6779999999999999</v>
      </c>
      <c r="I4809" s="233">
        <v>0</v>
      </c>
      <c r="J4809" s="233">
        <v>1.0396000000000001</v>
      </c>
      <c r="K4809" s="234">
        <v>4337</v>
      </c>
      <c r="L4809" s="233">
        <v>0.49509999999999998</v>
      </c>
      <c r="M4809" s="234">
        <v>8498</v>
      </c>
      <c r="N4809" s="233">
        <v>0</v>
      </c>
      <c r="O4809" s="233">
        <v>0</v>
      </c>
      <c r="P4809" s="233">
        <v>0</v>
      </c>
      <c r="Q4809" s="234">
        <v>11472</v>
      </c>
      <c r="R4809" s="233">
        <v>0.4365</v>
      </c>
      <c r="S4809" s="234">
        <v>22478</v>
      </c>
      <c r="T4809" s="233">
        <v>0</v>
      </c>
      <c r="U4809" s="235">
        <f t="shared" si="525"/>
        <v>1224.94</v>
      </c>
      <c r="V4809" s="227">
        <f t="shared" si="526"/>
        <v>758.90800000000002</v>
      </c>
      <c r="W4809" s="227">
        <f t="shared" si="527"/>
        <v>722.83966666666674</v>
      </c>
      <c r="X4809" s="227">
        <f t="shared" si="530"/>
        <v>708.16666666666663</v>
      </c>
      <c r="Y4809" s="227">
        <f t="shared" si="528"/>
        <v>0</v>
      </c>
      <c r="Z4809" s="227">
        <f t="shared" si="529"/>
        <v>637.31166666666672</v>
      </c>
      <c r="AA4809" s="227">
        <f t="shared" si="531"/>
        <v>624.38888888888891</v>
      </c>
    </row>
    <row r="4810" spans="2:27" ht="13.5" hidden="1">
      <c r="B4810" s="232" t="s">
        <v>1449</v>
      </c>
      <c r="C4810" s="232" t="s">
        <v>682</v>
      </c>
      <c r="D4810" s="232" t="s">
        <v>981</v>
      </c>
      <c r="E4810" s="232" t="s">
        <v>495</v>
      </c>
      <c r="F4810" s="232">
        <v>8</v>
      </c>
      <c r="G4810" s="232" t="s">
        <v>1351</v>
      </c>
      <c r="H4810" s="233">
        <v>2.282</v>
      </c>
      <c r="I4810" s="233">
        <v>0</v>
      </c>
      <c r="J4810" s="233">
        <v>1.5571999999999999</v>
      </c>
      <c r="K4810" s="234">
        <v>6496</v>
      </c>
      <c r="L4810" s="233">
        <v>0.74150000000000005</v>
      </c>
      <c r="M4810" s="234">
        <v>12732</v>
      </c>
      <c r="N4810" s="233">
        <v>0</v>
      </c>
      <c r="O4810" s="233">
        <v>0</v>
      </c>
      <c r="P4810" s="233">
        <v>0</v>
      </c>
      <c r="Q4810" s="234">
        <v>13491</v>
      </c>
      <c r="R4810" s="233">
        <v>0.51339999999999997</v>
      </c>
      <c r="S4810" s="234">
        <v>26443</v>
      </c>
      <c r="T4810" s="233">
        <v>0</v>
      </c>
      <c r="U4810" s="235">
        <f t="shared" si="525"/>
        <v>1665.8600000000001</v>
      </c>
      <c r="V4810" s="227">
        <f t="shared" si="526"/>
        <v>1136.7559999999999</v>
      </c>
      <c r="W4810" s="227">
        <f t="shared" si="527"/>
        <v>1082.6283333333336</v>
      </c>
      <c r="X4810" s="227">
        <f t="shared" si="530"/>
        <v>1061</v>
      </c>
      <c r="Y4810" s="227">
        <f t="shared" si="528"/>
        <v>0</v>
      </c>
      <c r="Z4810" s="227">
        <f t="shared" si="529"/>
        <v>749.53199999999993</v>
      </c>
      <c r="AA4810" s="227">
        <f t="shared" si="531"/>
        <v>734.52777777777783</v>
      </c>
    </row>
    <row r="4811" spans="2:27" ht="13.5" hidden="1">
      <c r="B4811" s="232" t="s">
        <v>1449</v>
      </c>
      <c r="C4811" s="232" t="s">
        <v>661</v>
      </c>
      <c r="D4811" s="232" t="s">
        <v>981</v>
      </c>
      <c r="E4811" s="232" t="s">
        <v>495</v>
      </c>
      <c r="F4811" s="232">
        <v>32</v>
      </c>
      <c r="G4811" s="232" t="s">
        <v>1353</v>
      </c>
      <c r="H4811" s="233">
        <v>9.08</v>
      </c>
      <c r="I4811" s="233">
        <v>0</v>
      </c>
      <c r="J4811" s="233">
        <v>0</v>
      </c>
      <c r="K4811" s="234">
        <v>0</v>
      </c>
      <c r="L4811" s="233">
        <v>0</v>
      </c>
      <c r="M4811" s="234">
        <v>0</v>
      </c>
      <c r="N4811" s="233">
        <v>0</v>
      </c>
      <c r="O4811" s="233">
        <v>0</v>
      </c>
      <c r="P4811" s="233">
        <v>0</v>
      </c>
      <c r="Q4811" s="234">
        <v>0</v>
      </c>
      <c r="R4811" s="233">
        <v>0</v>
      </c>
      <c r="S4811" s="234">
        <v>0</v>
      </c>
      <c r="T4811" s="233">
        <v>0</v>
      </c>
      <c r="U4811" s="235">
        <f t="shared" si="525"/>
        <v>6628.4</v>
      </c>
      <c r="V4811" s="227">
        <f t="shared" si="526"/>
        <v>0</v>
      </c>
      <c r="W4811" s="227">
        <f t="shared" si="527"/>
        <v>0</v>
      </c>
      <c r="X4811" s="227">
        <f t="shared" si="530"/>
        <v>0</v>
      </c>
      <c r="Y4811" s="227">
        <f t="shared" si="528"/>
        <v>0</v>
      </c>
      <c r="Z4811" s="227">
        <f t="shared" si="529"/>
        <v>0</v>
      </c>
      <c r="AA4811" s="227">
        <f t="shared" si="531"/>
        <v>0</v>
      </c>
    </row>
    <row r="4812" spans="2:27" ht="13.5" hidden="1">
      <c r="B4812" s="232" t="s">
        <v>1449</v>
      </c>
      <c r="C4812" s="232" t="s">
        <v>509</v>
      </c>
      <c r="D4812" s="232" t="s">
        <v>981</v>
      </c>
      <c r="E4812" s="232" t="s">
        <v>495</v>
      </c>
      <c r="F4812" s="232">
        <v>64</v>
      </c>
      <c r="G4812" s="232" t="s">
        <v>1345</v>
      </c>
      <c r="H4812" s="233">
        <v>15.423999999999999</v>
      </c>
      <c r="I4812" s="233">
        <v>0</v>
      </c>
      <c r="J4812" s="233">
        <v>8.7454000000000001</v>
      </c>
      <c r="K4812" s="234">
        <v>36481</v>
      </c>
      <c r="L4812" s="233">
        <v>4.1645000000000003</v>
      </c>
      <c r="M4812" s="234">
        <v>71502</v>
      </c>
      <c r="N4812" s="233">
        <v>0</v>
      </c>
      <c r="O4812" s="233">
        <v>0</v>
      </c>
      <c r="P4812" s="233">
        <v>0</v>
      </c>
      <c r="Q4812" s="234">
        <v>79042</v>
      </c>
      <c r="R4812" s="233">
        <v>3.0076999999999998</v>
      </c>
      <c r="S4812" s="234">
        <v>154922</v>
      </c>
      <c r="T4812" s="233">
        <v>0</v>
      </c>
      <c r="U4812" s="235">
        <f t="shared" si="525"/>
        <v>11259.52</v>
      </c>
      <c r="V4812" s="227">
        <f t="shared" si="526"/>
        <v>6384.1419999999998</v>
      </c>
      <c r="W4812" s="227">
        <f t="shared" si="527"/>
        <v>6080.1683333333331</v>
      </c>
      <c r="X4812" s="227">
        <f t="shared" si="530"/>
        <v>5958.5</v>
      </c>
      <c r="Y4812" s="227">
        <f t="shared" si="528"/>
        <v>0</v>
      </c>
      <c r="Z4812" s="227">
        <f t="shared" si="529"/>
        <v>4391.2321111111114</v>
      </c>
      <c r="AA4812" s="227">
        <f t="shared" si="531"/>
        <v>4303.3888888888887</v>
      </c>
    </row>
    <row r="4813" spans="2:27" ht="13.5" hidden="1">
      <c r="B4813" s="232" t="s">
        <v>1449</v>
      </c>
      <c r="C4813" s="232" t="s">
        <v>625</v>
      </c>
      <c r="D4813" s="232" t="s">
        <v>981</v>
      </c>
      <c r="E4813" s="232" t="s">
        <v>495</v>
      </c>
      <c r="F4813" s="232">
        <v>16</v>
      </c>
      <c r="G4813" s="232" t="s">
        <v>1317</v>
      </c>
      <c r="H4813" s="233">
        <v>3.7759999999999998</v>
      </c>
      <c r="I4813" s="233">
        <v>0</v>
      </c>
      <c r="J4813" s="233">
        <v>2.3391999999999999</v>
      </c>
      <c r="K4813" s="234">
        <v>9758</v>
      </c>
      <c r="L4813" s="233">
        <v>1.1138999999999999</v>
      </c>
      <c r="M4813" s="234">
        <v>19126</v>
      </c>
      <c r="N4813" s="233">
        <v>0</v>
      </c>
      <c r="O4813" s="233">
        <v>0</v>
      </c>
      <c r="P4813" s="233">
        <v>0</v>
      </c>
      <c r="Q4813" s="234">
        <v>25801</v>
      </c>
      <c r="R4813" s="233">
        <v>0.98180000000000001</v>
      </c>
      <c r="S4813" s="234">
        <v>50569</v>
      </c>
      <c r="T4813" s="233">
        <v>0</v>
      </c>
      <c r="U4813" s="235">
        <f t="shared" si="525"/>
        <v>2756.48</v>
      </c>
      <c r="V4813" s="227">
        <f t="shared" si="526"/>
        <v>1707.616</v>
      </c>
      <c r="W4813" s="227">
        <f t="shared" si="527"/>
        <v>1626.3136666666664</v>
      </c>
      <c r="X4813" s="227">
        <f t="shared" si="530"/>
        <v>1593.8333333333333</v>
      </c>
      <c r="Y4813" s="227">
        <f t="shared" si="528"/>
        <v>0</v>
      </c>
      <c r="Z4813" s="227">
        <f t="shared" si="529"/>
        <v>1433.4084444444445</v>
      </c>
      <c r="AA4813" s="227">
        <f t="shared" si="531"/>
        <v>1404.6944444444443</v>
      </c>
    </row>
    <row r="4814" spans="2:27" ht="13.5" hidden="1">
      <c r="B4814" s="232" t="s">
        <v>1449</v>
      </c>
      <c r="C4814" s="232" t="s">
        <v>650</v>
      </c>
      <c r="D4814" s="232" t="s">
        <v>981</v>
      </c>
      <c r="E4814" s="232" t="s">
        <v>495</v>
      </c>
      <c r="F4814" s="232">
        <v>8</v>
      </c>
      <c r="G4814" s="232" t="s">
        <v>1351</v>
      </c>
      <c r="H4814" s="233">
        <v>2.27</v>
      </c>
      <c r="I4814" s="233">
        <v>0</v>
      </c>
      <c r="J4814" s="233">
        <v>0</v>
      </c>
      <c r="K4814" s="234">
        <v>0</v>
      </c>
      <c r="L4814" s="233">
        <v>0</v>
      </c>
      <c r="M4814" s="234">
        <v>0</v>
      </c>
      <c r="N4814" s="233">
        <v>0</v>
      </c>
      <c r="O4814" s="233">
        <v>0</v>
      </c>
      <c r="P4814" s="233">
        <v>0</v>
      </c>
      <c r="Q4814" s="234">
        <v>0</v>
      </c>
      <c r="R4814" s="233">
        <v>0</v>
      </c>
      <c r="S4814" s="234">
        <v>0</v>
      </c>
      <c r="T4814" s="233">
        <v>0</v>
      </c>
      <c r="U4814" s="235">
        <f t="shared" si="525"/>
        <v>1657.1</v>
      </c>
      <c r="V4814" s="227">
        <f t="shared" si="526"/>
        <v>0</v>
      </c>
      <c r="W4814" s="227">
        <f t="shared" si="527"/>
        <v>0</v>
      </c>
      <c r="X4814" s="227">
        <f t="shared" si="530"/>
        <v>0</v>
      </c>
      <c r="Y4814" s="227">
        <f t="shared" si="528"/>
        <v>0</v>
      </c>
      <c r="Z4814" s="227">
        <f t="shared" si="529"/>
        <v>0</v>
      </c>
      <c r="AA4814" s="227">
        <f t="shared" si="531"/>
        <v>0</v>
      </c>
    </row>
    <row r="4815" spans="2:27" ht="13.5" hidden="1">
      <c r="B4815" s="232" t="s">
        <v>1449</v>
      </c>
      <c r="C4815" s="232" t="s">
        <v>734</v>
      </c>
      <c r="D4815" s="232" t="s">
        <v>981</v>
      </c>
      <c r="E4815" s="232" t="s">
        <v>495</v>
      </c>
      <c r="F4815" s="232">
        <v>4</v>
      </c>
      <c r="G4815" s="232" t="s">
        <v>1311</v>
      </c>
      <c r="H4815" s="233">
        <v>0.83599999999999997</v>
      </c>
      <c r="I4815" s="233">
        <v>0</v>
      </c>
      <c r="J4815" s="233">
        <v>0.64959999999999996</v>
      </c>
      <c r="K4815" s="234">
        <v>2710</v>
      </c>
      <c r="L4815" s="233">
        <v>0.30930000000000002</v>
      </c>
      <c r="M4815" s="234">
        <v>5311</v>
      </c>
      <c r="N4815" s="233">
        <v>0</v>
      </c>
      <c r="O4815" s="233">
        <v>0</v>
      </c>
      <c r="P4815" s="233">
        <v>0</v>
      </c>
      <c r="Q4815" s="234">
        <v>5493</v>
      </c>
      <c r="R4815" s="233">
        <v>0.20899999999999999</v>
      </c>
      <c r="S4815" s="234">
        <v>10765</v>
      </c>
      <c r="T4815" s="233">
        <v>0</v>
      </c>
      <c r="U4815" s="235">
        <f t="shared" si="525"/>
        <v>610.28</v>
      </c>
      <c r="V4815" s="227">
        <f t="shared" si="526"/>
        <v>474.20799999999997</v>
      </c>
      <c r="W4815" s="227">
        <f t="shared" si="527"/>
        <v>451.62233333333336</v>
      </c>
      <c r="X4815" s="227">
        <f t="shared" si="530"/>
        <v>442.58333333333331</v>
      </c>
      <c r="Y4815" s="227">
        <f t="shared" si="528"/>
        <v>0</v>
      </c>
      <c r="Z4815" s="227">
        <f t="shared" si="529"/>
        <v>305.15333333333331</v>
      </c>
      <c r="AA4815" s="227">
        <f t="shared" si="531"/>
        <v>299.02777777777777</v>
      </c>
    </row>
    <row r="4816" spans="2:27" ht="13.5" hidden="1">
      <c r="B4816" s="232" t="s">
        <v>1449</v>
      </c>
      <c r="C4816" s="232" t="s">
        <v>737</v>
      </c>
      <c r="D4816" s="232" t="s">
        <v>981</v>
      </c>
      <c r="E4816" s="232" t="s">
        <v>495</v>
      </c>
      <c r="F4816" s="232">
        <v>2</v>
      </c>
      <c r="G4816" s="232" t="s">
        <v>1315</v>
      </c>
      <c r="H4816" s="233">
        <v>0.41599999999999998</v>
      </c>
      <c r="I4816" s="233">
        <v>0</v>
      </c>
      <c r="J4816" s="233">
        <v>0.32319999999999999</v>
      </c>
      <c r="K4816" s="234">
        <v>1348</v>
      </c>
      <c r="L4816" s="233">
        <v>0.15390000000000001</v>
      </c>
      <c r="M4816" s="234">
        <v>2643</v>
      </c>
      <c r="N4816" s="233">
        <v>0</v>
      </c>
      <c r="O4816" s="233">
        <v>0</v>
      </c>
      <c r="P4816" s="233">
        <v>0</v>
      </c>
      <c r="Q4816" s="234">
        <v>2733</v>
      </c>
      <c r="R4816" s="233">
        <v>0.104</v>
      </c>
      <c r="S4816" s="234">
        <v>5357</v>
      </c>
      <c r="T4816" s="233">
        <v>0</v>
      </c>
      <c r="U4816" s="235">
        <f t="shared" si="525"/>
        <v>303.68</v>
      </c>
      <c r="V4816" s="227">
        <f t="shared" si="526"/>
        <v>235.93599999999998</v>
      </c>
      <c r="W4816" s="227">
        <f t="shared" si="527"/>
        <v>224.68033333333335</v>
      </c>
      <c r="X4816" s="227">
        <f t="shared" si="530"/>
        <v>220.25</v>
      </c>
      <c r="Y4816" s="227">
        <f t="shared" si="528"/>
        <v>0</v>
      </c>
      <c r="Z4816" s="227">
        <f t="shared" si="529"/>
        <v>151.83666666666667</v>
      </c>
      <c r="AA4816" s="227">
        <f t="shared" si="531"/>
        <v>148.80555555555554</v>
      </c>
    </row>
    <row r="4817" spans="2:27" ht="13.5" hidden="1">
      <c r="B4817" s="232" t="s">
        <v>1449</v>
      </c>
      <c r="C4817" s="232" t="s">
        <v>729</v>
      </c>
      <c r="D4817" s="232" t="s">
        <v>981</v>
      </c>
      <c r="E4817" s="232" t="s">
        <v>495</v>
      </c>
      <c r="F4817" s="232">
        <v>1</v>
      </c>
      <c r="G4817" s="232" t="s">
        <v>1417</v>
      </c>
      <c r="H4817" s="233">
        <v>5.1999999999999998E-2</v>
      </c>
      <c r="I4817" s="233">
        <v>0</v>
      </c>
      <c r="J4817" s="233">
        <v>4.2000000000000003E-2</v>
      </c>
      <c r="K4817" s="234">
        <v>170</v>
      </c>
      <c r="L4817" s="233">
        <v>1.7999999999999999E-2</v>
      </c>
      <c r="M4817" s="234">
        <v>322</v>
      </c>
      <c r="N4817" s="233">
        <v>0</v>
      </c>
      <c r="O4817" s="233">
        <v>0</v>
      </c>
      <c r="P4817" s="233">
        <v>0</v>
      </c>
      <c r="Q4817" s="234">
        <v>316</v>
      </c>
      <c r="R4817" s="233">
        <v>1.4E-2</v>
      </c>
      <c r="S4817" s="234">
        <v>644</v>
      </c>
      <c r="T4817" s="233">
        <v>0</v>
      </c>
      <c r="U4817" s="235">
        <f t="shared" si="525"/>
        <v>37.96</v>
      </c>
      <c r="V4817" s="227">
        <f t="shared" si="526"/>
        <v>30.66</v>
      </c>
      <c r="W4817" s="227">
        <f t="shared" si="527"/>
        <v>27.306666666666665</v>
      </c>
      <c r="X4817" s="227">
        <f t="shared" si="530"/>
        <v>26.833333333333332</v>
      </c>
      <c r="Y4817" s="227">
        <f t="shared" si="528"/>
        <v>0</v>
      </c>
      <c r="Z4817" s="227">
        <f t="shared" si="529"/>
        <v>18.997777777777777</v>
      </c>
      <c r="AA4817" s="227">
        <f t="shared" si="531"/>
        <v>17.888888888888889</v>
      </c>
    </row>
    <row r="4818" spans="2:27" ht="13.5" hidden="1">
      <c r="B4818" s="232" t="s">
        <v>1449</v>
      </c>
      <c r="C4818" s="232" t="s">
        <v>566</v>
      </c>
      <c r="D4818" s="232" t="s">
        <v>981</v>
      </c>
      <c r="E4818" s="232" t="s">
        <v>495</v>
      </c>
      <c r="F4818" s="232">
        <v>4</v>
      </c>
      <c r="G4818" s="232" t="s">
        <v>1311</v>
      </c>
      <c r="H4818" s="233">
        <v>0.96599999999999997</v>
      </c>
      <c r="I4818" s="233">
        <v>0</v>
      </c>
      <c r="J4818" s="233">
        <v>0.60499999999999998</v>
      </c>
      <c r="K4818" s="234">
        <v>1630</v>
      </c>
      <c r="L4818" s="233">
        <v>0.33100000000000002</v>
      </c>
      <c r="M4818" s="234">
        <v>4443</v>
      </c>
      <c r="N4818" s="233">
        <v>0</v>
      </c>
      <c r="O4818" s="233">
        <v>0</v>
      </c>
      <c r="P4818" s="233">
        <v>0</v>
      </c>
      <c r="Q4818" s="234">
        <v>3545</v>
      </c>
      <c r="R4818" s="233">
        <v>0.24</v>
      </c>
      <c r="S4818" s="234">
        <v>9265</v>
      </c>
      <c r="T4818" s="233">
        <v>0</v>
      </c>
      <c r="U4818" s="235">
        <f t="shared" si="525"/>
        <v>705.18</v>
      </c>
      <c r="V4818" s="227">
        <f t="shared" si="526"/>
        <v>441.65</v>
      </c>
      <c r="W4818" s="227">
        <f t="shared" si="527"/>
        <v>377.46333333333337</v>
      </c>
      <c r="X4818" s="227">
        <f t="shared" si="530"/>
        <v>370.25</v>
      </c>
      <c r="Y4818" s="227">
        <f t="shared" si="528"/>
        <v>0</v>
      </c>
      <c r="Z4818" s="227">
        <f t="shared" si="529"/>
        <v>273.67222222222222</v>
      </c>
      <c r="AA4818" s="227">
        <f t="shared" si="531"/>
        <v>257.36111111111109</v>
      </c>
    </row>
    <row r="4819" spans="2:27" ht="13.5" hidden="1">
      <c r="B4819" s="232" t="s">
        <v>1449</v>
      </c>
      <c r="C4819" s="232" t="s">
        <v>616</v>
      </c>
      <c r="D4819" s="232" t="s">
        <v>981</v>
      </c>
      <c r="E4819" s="232" t="s">
        <v>495</v>
      </c>
      <c r="F4819" s="232">
        <v>8</v>
      </c>
      <c r="G4819" s="232" t="s">
        <v>1312</v>
      </c>
      <c r="H4819" s="233">
        <v>1.8879999999999999</v>
      </c>
      <c r="I4819" s="233">
        <v>0</v>
      </c>
      <c r="J4819" s="233">
        <v>1.1696</v>
      </c>
      <c r="K4819" s="234">
        <v>4879</v>
      </c>
      <c r="L4819" s="233">
        <v>0.55700000000000005</v>
      </c>
      <c r="M4819" s="234">
        <v>9563</v>
      </c>
      <c r="N4819" s="233">
        <v>0</v>
      </c>
      <c r="O4819" s="233">
        <v>0</v>
      </c>
      <c r="P4819" s="233">
        <v>0</v>
      </c>
      <c r="Q4819" s="234">
        <v>12900</v>
      </c>
      <c r="R4819" s="233">
        <v>0.4909</v>
      </c>
      <c r="S4819" s="234">
        <v>25285</v>
      </c>
      <c r="T4819" s="233">
        <v>0</v>
      </c>
      <c r="U4819" s="235">
        <f t="shared" si="525"/>
        <v>1378.24</v>
      </c>
      <c r="V4819" s="227">
        <f t="shared" si="526"/>
        <v>853.80799999999999</v>
      </c>
      <c r="W4819" s="227">
        <f t="shared" si="527"/>
        <v>813.19333333333338</v>
      </c>
      <c r="X4819" s="227">
        <f t="shared" si="530"/>
        <v>796.91666666666663</v>
      </c>
      <c r="Y4819" s="227">
        <f t="shared" si="528"/>
        <v>0</v>
      </c>
      <c r="Z4819" s="227">
        <f t="shared" si="529"/>
        <v>716.69033333333334</v>
      </c>
      <c r="AA4819" s="227">
        <f t="shared" si="531"/>
        <v>702.36111111111109</v>
      </c>
    </row>
    <row r="4820" spans="2:27" ht="13.5" hidden="1">
      <c r="B4820" s="232" t="s">
        <v>1449</v>
      </c>
      <c r="C4820" s="232" t="s">
        <v>692</v>
      </c>
      <c r="D4820" s="232" t="s">
        <v>981</v>
      </c>
      <c r="E4820" s="232" t="s">
        <v>495</v>
      </c>
      <c r="F4820" s="232">
        <v>2</v>
      </c>
      <c r="G4820" s="232" t="s">
        <v>1363</v>
      </c>
      <c r="H4820" s="233">
        <v>0.56999999999999995</v>
      </c>
      <c r="I4820" s="233">
        <v>0</v>
      </c>
      <c r="J4820" s="233">
        <v>0.38929999999999998</v>
      </c>
      <c r="K4820" s="234">
        <v>1624</v>
      </c>
      <c r="L4820" s="233">
        <v>0.18540000000000001</v>
      </c>
      <c r="M4820" s="234">
        <v>3183</v>
      </c>
      <c r="N4820" s="233">
        <v>0</v>
      </c>
      <c r="O4820" s="233">
        <v>0</v>
      </c>
      <c r="P4820" s="233">
        <v>0</v>
      </c>
      <c r="Q4820" s="234">
        <v>3373</v>
      </c>
      <c r="R4820" s="233">
        <v>0.1283</v>
      </c>
      <c r="S4820" s="234">
        <v>6611</v>
      </c>
      <c r="T4820" s="233">
        <v>0</v>
      </c>
      <c r="U4820" s="235">
        <f t="shared" si="525"/>
        <v>416.09999999999997</v>
      </c>
      <c r="V4820" s="227">
        <f t="shared" si="526"/>
        <v>284.18899999999996</v>
      </c>
      <c r="W4820" s="227">
        <f t="shared" si="527"/>
        <v>270.67533333333336</v>
      </c>
      <c r="X4820" s="227">
        <f t="shared" si="530"/>
        <v>265.25</v>
      </c>
      <c r="Y4820" s="227">
        <f t="shared" si="528"/>
        <v>0</v>
      </c>
      <c r="Z4820" s="227">
        <f t="shared" si="529"/>
        <v>187.35344444444445</v>
      </c>
      <c r="AA4820" s="227">
        <f t="shared" si="531"/>
        <v>183.63888888888889</v>
      </c>
    </row>
    <row r="4821" spans="2:27" ht="13.5" hidden="1">
      <c r="B4821" s="232" t="s">
        <v>1449</v>
      </c>
      <c r="C4821" s="232" t="s">
        <v>743</v>
      </c>
      <c r="D4821" s="232" t="s">
        <v>981</v>
      </c>
      <c r="E4821" s="232" t="s">
        <v>495</v>
      </c>
      <c r="F4821" s="232">
        <v>2</v>
      </c>
      <c r="G4821" s="232" t="s">
        <v>1322</v>
      </c>
      <c r="H4821" s="233">
        <v>0.104</v>
      </c>
      <c r="I4821" s="233">
        <v>0</v>
      </c>
      <c r="J4821" s="233">
        <v>8.0799999999999997E-2</v>
      </c>
      <c r="K4821" s="234">
        <v>337</v>
      </c>
      <c r="L4821" s="233">
        <v>3.85E-2</v>
      </c>
      <c r="M4821" s="234">
        <v>661</v>
      </c>
      <c r="N4821" s="233">
        <v>0</v>
      </c>
      <c r="O4821" s="233">
        <v>0</v>
      </c>
      <c r="P4821" s="233">
        <v>0</v>
      </c>
      <c r="Q4821" s="234">
        <v>683</v>
      </c>
      <c r="R4821" s="233">
        <v>2.5999999999999999E-2</v>
      </c>
      <c r="S4821" s="234">
        <v>1339</v>
      </c>
      <c r="T4821" s="233">
        <v>0</v>
      </c>
      <c r="U4821" s="235">
        <f t="shared" si="525"/>
        <v>75.92</v>
      </c>
      <c r="V4821" s="227">
        <f t="shared" si="526"/>
        <v>58.983999999999995</v>
      </c>
      <c r="W4821" s="227">
        <f t="shared" si="527"/>
        <v>56.188333333333333</v>
      </c>
      <c r="X4821" s="227">
        <f t="shared" si="530"/>
        <v>55.083333333333336</v>
      </c>
      <c r="Y4821" s="227">
        <f t="shared" si="528"/>
        <v>0</v>
      </c>
      <c r="Z4821" s="227">
        <f t="shared" si="529"/>
        <v>37.952222222222218</v>
      </c>
      <c r="AA4821" s="227">
        <f t="shared" si="531"/>
        <v>37.194444444444443</v>
      </c>
    </row>
    <row r="4822" spans="2:27" ht="13.5" hidden="1">
      <c r="B4822" s="232" t="s">
        <v>1449</v>
      </c>
      <c r="C4822" s="232" t="s">
        <v>741</v>
      </c>
      <c r="D4822" s="232" t="s">
        <v>981</v>
      </c>
      <c r="E4822" s="232" t="s">
        <v>495</v>
      </c>
      <c r="F4822" s="232">
        <v>2</v>
      </c>
      <c r="G4822" s="232" t="s">
        <v>1417</v>
      </c>
      <c r="H4822" s="233">
        <v>5.1999999999999998E-2</v>
      </c>
      <c r="I4822" s="233">
        <v>0</v>
      </c>
      <c r="J4822" s="233">
        <v>4.0399999999999998E-2</v>
      </c>
      <c r="K4822" s="234">
        <v>169</v>
      </c>
      <c r="L4822" s="233">
        <v>1.9199999999999998E-2</v>
      </c>
      <c r="M4822" s="234">
        <v>330</v>
      </c>
      <c r="N4822" s="233">
        <v>0</v>
      </c>
      <c r="O4822" s="233">
        <v>0</v>
      </c>
      <c r="P4822" s="233">
        <v>0</v>
      </c>
      <c r="Q4822" s="234">
        <v>342</v>
      </c>
      <c r="R4822" s="233">
        <v>1.2999999999999999E-2</v>
      </c>
      <c r="S4822" s="234">
        <v>670</v>
      </c>
      <c r="T4822" s="233">
        <v>0</v>
      </c>
      <c r="U4822" s="235">
        <f t="shared" si="525"/>
        <v>37.96</v>
      </c>
      <c r="V4822" s="227">
        <f t="shared" si="526"/>
        <v>29.491999999999997</v>
      </c>
      <c r="W4822" s="227">
        <f t="shared" si="527"/>
        <v>28.099333333333334</v>
      </c>
      <c r="X4822" s="227">
        <f t="shared" si="530"/>
        <v>27.5</v>
      </c>
      <c r="Y4822" s="227">
        <f t="shared" si="528"/>
        <v>0</v>
      </c>
      <c r="Z4822" s="227">
        <f t="shared" si="529"/>
        <v>18.990000000000002</v>
      </c>
      <c r="AA4822" s="227">
        <f t="shared" si="531"/>
        <v>18.611111111111111</v>
      </c>
    </row>
    <row r="4823" spans="2:27" ht="13.5" hidden="1">
      <c r="B4823" s="232" t="s">
        <v>1449</v>
      </c>
      <c r="C4823" s="232" t="s">
        <v>1154</v>
      </c>
      <c r="D4823" s="232" t="s">
        <v>981</v>
      </c>
      <c r="E4823" s="232" t="s">
        <v>495</v>
      </c>
      <c r="F4823" s="232">
        <v>8</v>
      </c>
      <c r="G4823" s="232" t="s">
        <v>1317</v>
      </c>
      <c r="H4823" s="233">
        <v>2.0409999999999999</v>
      </c>
      <c r="I4823" s="233">
        <v>0</v>
      </c>
      <c r="J4823" s="233">
        <v>1.3926000000000001</v>
      </c>
      <c r="K4823" s="234">
        <v>5807</v>
      </c>
      <c r="L4823" s="233">
        <v>0.66290000000000004</v>
      </c>
      <c r="M4823" s="234">
        <v>11384</v>
      </c>
      <c r="N4823" s="233">
        <v>0</v>
      </c>
      <c r="O4823" s="233">
        <v>0</v>
      </c>
      <c r="P4823" s="233">
        <v>0</v>
      </c>
      <c r="Q4823" s="234">
        <v>12063</v>
      </c>
      <c r="R4823" s="233">
        <v>0.45900000000000002</v>
      </c>
      <c r="S4823" s="234">
        <v>23649</v>
      </c>
      <c r="T4823" s="233">
        <v>0</v>
      </c>
      <c r="U4823" s="235">
        <f t="shared" si="525"/>
        <v>1489.9299999999998</v>
      </c>
      <c r="V4823" s="227">
        <f t="shared" si="526"/>
        <v>1016.5980000000001</v>
      </c>
      <c r="W4823" s="227">
        <f t="shared" si="527"/>
        <v>967.83366666666666</v>
      </c>
      <c r="X4823" s="227">
        <f t="shared" si="530"/>
        <v>948.66666666666663</v>
      </c>
      <c r="Y4823" s="227">
        <f t="shared" si="528"/>
        <v>0</v>
      </c>
      <c r="Z4823" s="227">
        <f t="shared" si="529"/>
        <v>670.15333333333331</v>
      </c>
      <c r="AA4823" s="227">
        <f t="shared" si="531"/>
        <v>656.91666666666663</v>
      </c>
    </row>
    <row r="4824" spans="2:27" ht="13.5" hidden="1">
      <c r="B4824" s="232" t="s">
        <v>1449</v>
      </c>
      <c r="C4824" s="232" t="s">
        <v>739</v>
      </c>
      <c r="D4824" s="232" t="s">
        <v>981</v>
      </c>
      <c r="E4824" s="232" t="s">
        <v>495</v>
      </c>
      <c r="F4824" s="232">
        <v>2</v>
      </c>
      <c r="G4824" s="232" t="s">
        <v>1314</v>
      </c>
      <c r="H4824" s="233">
        <v>0.20799999999999999</v>
      </c>
      <c r="I4824" s="233">
        <v>0</v>
      </c>
      <c r="J4824" s="233">
        <v>0.16159999999999999</v>
      </c>
      <c r="K4824" s="234">
        <v>674</v>
      </c>
      <c r="L4824" s="233">
        <v>7.6999999999999999E-2</v>
      </c>
      <c r="M4824" s="234">
        <v>1321</v>
      </c>
      <c r="N4824" s="233">
        <v>0</v>
      </c>
      <c r="O4824" s="233">
        <v>0</v>
      </c>
      <c r="P4824" s="233">
        <v>0</v>
      </c>
      <c r="Q4824" s="234">
        <v>1367</v>
      </c>
      <c r="R4824" s="233">
        <v>5.1999999999999998E-2</v>
      </c>
      <c r="S4824" s="234">
        <v>2678</v>
      </c>
      <c r="T4824" s="233">
        <v>0</v>
      </c>
      <c r="U4824" s="235">
        <f t="shared" si="525"/>
        <v>151.84</v>
      </c>
      <c r="V4824" s="227">
        <f t="shared" si="526"/>
        <v>117.96799999999999</v>
      </c>
      <c r="W4824" s="227">
        <f t="shared" si="527"/>
        <v>112.37666666666667</v>
      </c>
      <c r="X4824" s="227">
        <f t="shared" si="530"/>
        <v>110.08333333333333</v>
      </c>
      <c r="Y4824" s="227">
        <f t="shared" si="528"/>
        <v>0</v>
      </c>
      <c r="Z4824" s="227">
        <f t="shared" si="529"/>
        <v>75.932222222222222</v>
      </c>
      <c r="AA4824" s="227">
        <f t="shared" si="531"/>
        <v>74.388888888888886</v>
      </c>
    </row>
    <row r="4825" spans="2:27" ht="13.5" hidden="1">
      <c r="B4825" s="232" t="s">
        <v>1449</v>
      </c>
      <c r="C4825" s="232" t="s">
        <v>312</v>
      </c>
      <c r="D4825" s="232" t="s">
        <v>981</v>
      </c>
      <c r="E4825" s="232" t="s">
        <v>495</v>
      </c>
      <c r="F4825" s="232">
        <v>1</v>
      </c>
      <c r="G4825" s="232" t="s">
        <v>1322</v>
      </c>
      <c r="H4825" s="233">
        <v>0.104</v>
      </c>
      <c r="I4825" s="233">
        <v>0</v>
      </c>
      <c r="J4825" s="233">
        <v>8.4000000000000005E-2</v>
      </c>
      <c r="K4825" s="234">
        <v>340</v>
      </c>
      <c r="L4825" s="233">
        <v>3.7999999999999999E-2</v>
      </c>
      <c r="M4825" s="234">
        <v>660</v>
      </c>
      <c r="N4825" s="233">
        <v>0</v>
      </c>
      <c r="O4825" s="233">
        <v>0</v>
      </c>
      <c r="P4825" s="233">
        <v>0</v>
      </c>
      <c r="Q4825" s="234">
        <v>632</v>
      </c>
      <c r="R4825" s="233">
        <v>2.8000000000000001E-2</v>
      </c>
      <c r="S4825" s="234">
        <v>1286</v>
      </c>
      <c r="T4825" s="233">
        <v>0</v>
      </c>
      <c r="U4825" s="235">
        <f t="shared" si="525"/>
        <v>75.92</v>
      </c>
      <c r="V4825" s="227">
        <f t="shared" si="526"/>
        <v>61.32</v>
      </c>
      <c r="W4825" s="227">
        <f t="shared" si="527"/>
        <v>56.073333333333331</v>
      </c>
      <c r="X4825" s="227">
        <f t="shared" si="530"/>
        <v>55</v>
      </c>
      <c r="Y4825" s="227">
        <f t="shared" si="528"/>
        <v>0</v>
      </c>
      <c r="Z4825" s="227">
        <f t="shared" si="529"/>
        <v>37.995555555555555</v>
      </c>
      <c r="AA4825" s="227">
        <f t="shared" si="531"/>
        <v>35.722222222222221</v>
      </c>
    </row>
    <row r="4826" spans="2:27" ht="13.5" hidden="1">
      <c r="B4826" s="232" t="s">
        <v>1449</v>
      </c>
      <c r="C4826" s="232" t="s">
        <v>1158</v>
      </c>
      <c r="D4826" s="232" t="s">
        <v>981</v>
      </c>
      <c r="E4826" s="232" t="s">
        <v>495</v>
      </c>
      <c r="F4826" s="232">
        <v>4</v>
      </c>
      <c r="G4826" s="232" t="s">
        <v>1312</v>
      </c>
      <c r="H4826" s="233">
        <v>1.02</v>
      </c>
      <c r="I4826" s="233">
        <v>0</v>
      </c>
      <c r="J4826" s="233">
        <v>0.69630000000000003</v>
      </c>
      <c r="K4826" s="234">
        <v>2904</v>
      </c>
      <c r="L4826" s="233">
        <v>0.33150000000000002</v>
      </c>
      <c r="M4826" s="234">
        <v>5692</v>
      </c>
      <c r="N4826" s="233">
        <v>0</v>
      </c>
      <c r="O4826" s="233">
        <v>0</v>
      </c>
      <c r="P4826" s="233">
        <v>0</v>
      </c>
      <c r="Q4826" s="234">
        <v>6031</v>
      </c>
      <c r="R4826" s="233">
        <v>0.22950000000000001</v>
      </c>
      <c r="S4826" s="234">
        <v>11825</v>
      </c>
      <c r="T4826" s="233">
        <v>0</v>
      </c>
      <c r="U4826" s="235">
        <f t="shared" si="525"/>
        <v>744.6</v>
      </c>
      <c r="V4826" s="227">
        <f t="shared" si="526"/>
        <v>508.29900000000004</v>
      </c>
      <c r="W4826" s="227">
        <f t="shared" si="527"/>
        <v>483.995</v>
      </c>
      <c r="X4826" s="227">
        <f t="shared" si="530"/>
        <v>474.33333333333331</v>
      </c>
      <c r="Y4826" s="227">
        <f t="shared" si="528"/>
        <v>0</v>
      </c>
      <c r="Z4826" s="227">
        <f t="shared" si="529"/>
        <v>335.0627777777778</v>
      </c>
      <c r="AA4826" s="227">
        <f t="shared" si="531"/>
        <v>328.47222222222223</v>
      </c>
    </row>
    <row r="4827" spans="2:27" ht="13.5" hidden="1">
      <c r="B4827" s="232" t="s">
        <v>1449</v>
      </c>
      <c r="C4827" s="232" t="s">
        <v>1155</v>
      </c>
      <c r="D4827" s="232" t="s">
        <v>981</v>
      </c>
      <c r="E4827" s="232" t="s">
        <v>495</v>
      </c>
      <c r="F4827" s="232">
        <v>16</v>
      </c>
      <c r="G4827" s="232" t="s">
        <v>1316</v>
      </c>
      <c r="H4827" s="233">
        <v>4.0810000000000004</v>
      </c>
      <c r="I4827" s="233">
        <v>0</v>
      </c>
      <c r="J4827" s="233">
        <v>2.7852000000000001</v>
      </c>
      <c r="K4827" s="234">
        <v>11615</v>
      </c>
      <c r="L4827" s="233">
        <v>1.3259000000000001</v>
      </c>
      <c r="M4827" s="234">
        <v>22769</v>
      </c>
      <c r="N4827" s="233">
        <v>0</v>
      </c>
      <c r="O4827" s="233">
        <v>0</v>
      </c>
      <c r="P4827" s="233">
        <v>0</v>
      </c>
      <c r="Q4827" s="234">
        <v>24126</v>
      </c>
      <c r="R4827" s="233">
        <v>0.91800000000000004</v>
      </c>
      <c r="S4827" s="234">
        <v>47299</v>
      </c>
      <c r="T4827" s="233">
        <v>0</v>
      </c>
      <c r="U4827" s="235">
        <f t="shared" si="525"/>
        <v>2979.13</v>
      </c>
      <c r="V4827" s="227">
        <f t="shared" si="526"/>
        <v>2033.1960000000001</v>
      </c>
      <c r="W4827" s="227">
        <f t="shared" si="527"/>
        <v>1935.8236666666667</v>
      </c>
      <c r="X4827" s="227">
        <f t="shared" si="530"/>
        <v>1897.4166666666667</v>
      </c>
      <c r="Y4827" s="227">
        <f t="shared" si="528"/>
        <v>0</v>
      </c>
      <c r="Z4827" s="227">
        <f t="shared" si="529"/>
        <v>1340.3066666666666</v>
      </c>
      <c r="AA4827" s="227">
        <f t="shared" si="531"/>
        <v>1313.8611111111111</v>
      </c>
    </row>
    <row r="4828" spans="2:27" ht="13.5" hidden="1">
      <c r="B4828" s="232" t="s">
        <v>1449</v>
      </c>
      <c r="C4828" s="232" t="s">
        <v>1463</v>
      </c>
      <c r="D4828" s="232" t="s">
        <v>981</v>
      </c>
      <c r="E4828" s="232" t="s">
        <v>495</v>
      </c>
      <c r="F4828" s="232">
        <v>2</v>
      </c>
      <c r="G4828" s="232" t="s">
        <v>1417</v>
      </c>
      <c r="H4828" s="233">
        <v>5.0999999999999997E-2</v>
      </c>
      <c r="I4828" s="233">
        <v>0</v>
      </c>
      <c r="J4828" s="233">
        <v>3.9600000000000003E-2</v>
      </c>
      <c r="K4828" s="234">
        <v>165</v>
      </c>
      <c r="L4828" s="233">
        <v>1.8800000000000001E-2</v>
      </c>
      <c r="M4828" s="234">
        <v>325</v>
      </c>
      <c r="N4828" s="233">
        <v>0</v>
      </c>
      <c r="O4828" s="233">
        <v>0</v>
      </c>
      <c r="P4828" s="233">
        <v>0</v>
      </c>
      <c r="Q4828" s="234">
        <v>334</v>
      </c>
      <c r="R4828" s="233">
        <v>1.2699999999999999E-2</v>
      </c>
      <c r="S4828" s="234">
        <v>654</v>
      </c>
      <c r="T4828" s="233">
        <v>0</v>
      </c>
      <c r="U4828" s="235">
        <f t="shared" si="525"/>
        <v>37.229999999999997</v>
      </c>
      <c r="V4828" s="227">
        <f t="shared" si="526"/>
        <v>28.908000000000001</v>
      </c>
      <c r="W4828" s="227">
        <f t="shared" si="527"/>
        <v>27.474</v>
      </c>
      <c r="X4828" s="227">
        <f t="shared" si="530"/>
        <v>27.083333333333332</v>
      </c>
      <c r="Y4828" s="227">
        <f t="shared" si="528"/>
        <v>0</v>
      </c>
      <c r="Z4828" s="227">
        <f t="shared" si="529"/>
        <v>18.548777777777779</v>
      </c>
      <c r="AA4828" s="227">
        <f t="shared" si="531"/>
        <v>18.166666666666668</v>
      </c>
    </row>
    <row r="4829" spans="2:27" ht="13.5" hidden="1">
      <c r="B4829" s="232" t="s">
        <v>1449</v>
      </c>
      <c r="C4829" s="232" t="s">
        <v>1460</v>
      </c>
      <c r="D4829" s="232" t="s">
        <v>981</v>
      </c>
      <c r="E4829" s="232" t="s">
        <v>495</v>
      </c>
      <c r="F4829" s="232">
        <v>2</v>
      </c>
      <c r="G4829" s="232" t="s">
        <v>1314</v>
      </c>
      <c r="H4829" s="233">
        <v>0.20300000000000001</v>
      </c>
      <c r="I4829" s="233">
        <v>0</v>
      </c>
      <c r="J4829" s="233">
        <v>0.1585</v>
      </c>
      <c r="K4829" s="234">
        <v>659</v>
      </c>
      <c r="L4829" s="233">
        <v>7.5200000000000003E-2</v>
      </c>
      <c r="M4829" s="234">
        <v>1299</v>
      </c>
      <c r="N4829" s="233">
        <v>0</v>
      </c>
      <c r="O4829" s="233">
        <v>0</v>
      </c>
      <c r="P4829" s="233">
        <v>0</v>
      </c>
      <c r="Q4829" s="234">
        <v>1335</v>
      </c>
      <c r="R4829" s="233">
        <v>5.0799999999999998E-2</v>
      </c>
      <c r="S4829" s="234">
        <v>2617</v>
      </c>
      <c r="T4829" s="233">
        <v>0</v>
      </c>
      <c r="U4829" s="235">
        <f t="shared" si="525"/>
        <v>148.19</v>
      </c>
      <c r="V4829" s="227">
        <f t="shared" si="526"/>
        <v>115.705</v>
      </c>
      <c r="W4829" s="227">
        <f t="shared" si="527"/>
        <v>109.81266666666667</v>
      </c>
      <c r="X4829" s="227">
        <f t="shared" si="530"/>
        <v>108.25</v>
      </c>
      <c r="Y4829" s="227">
        <f t="shared" si="528"/>
        <v>0</v>
      </c>
      <c r="Z4829" s="227">
        <f t="shared" si="529"/>
        <v>74.167333333333332</v>
      </c>
      <c r="AA4829" s="227">
        <f t="shared" si="531"/>
        <v>72.694444444444443</v>
      </c>
    </row>
    <row r="4830" spans="2:27" ht="13.5" hidden="1">
      <c r="B4830" s="232" t="s">
        <v>1449</v>
      </c>
      <c r="C4830" s="232" t="s">
        <v>677</v>
      </c>
      <c r="D4830" s="232" t="s">
        <v>981</v>
      </c>
      <c r="E4830" s="232" t="s">
        <v>495</v>
      </c>
      <c r="F4830" s="232">
        <v>64</v>
      </c>
      <c r="G4830" s="232" t="s">
        <v>1355</v>
      </c>
      <c r="H4830" s="233">
        <v>18.253</v>
      </c>
      <c r="I4830" s="233">
        <v>0</v>
      </c>
      <c r="J4830" s="233">
        <v>12.4575</v>
      </c>
      <c r="K4830" s="234">
        <v>51966</v>
      </c>
      <c r="L4830" s="233">
        <v>5.9321999999999999</v>
      </c>
      <c r="M4830" s="234">
        <v>101853</v>
      </c>
      <c r="N4830" s="233">
        <v>0</v>
      </c>
      <c r="O4830" s="233">
        <v>0</v>
      </c>
      <c r="P4830" s="233">
        <v>0</v>
      </c>
      <c r="Q4830" s="234">
        <v>107929</v>
      </c>
      <c r="R4830" s="233">
        <v>4.1069000000000004</v>
      </c>
      <c r="S4830" s="234">
        <v>211540</v>
      </c>
      <c r="T4830" s="233">
        <v>0</v>
      </c>
      <c r="U4830" s="235">
        <f t="shared" si="525"/>
        <v>13324.69</v>
      </c>
      <c r="V4830" s="227">
        <f t="shared" si="526"/>
        <v>9093.9750000000004</v>
      </c>
      <c r="W4830" s="227">
        <f t="shared" si="527"/>
        <v>8661.0060000000012</v>
      </c>
      <c r="X4830" s="227">
        <f t="shared" si="530"/>
        <v>8487.75</v>
      </c>
      <c r="Y4830" s="227">
        <f t="shared" si="528"/>
        <v>0</v>
      </c>
      <c r="Z4830" s="227">
        <f t="shared" si="529"/>
        <v>5996.0647777777776</v>
      </c>
      <c r="AA4830" s="227">
        <f t="shared" si="531"/>
        <v>5876.1111111111113</v>
      </c>
    </row>
    <row r="4831" spans="2:27" ht="13.5" hidden="1">
      <c r="B4831" s="232" t="s">
        <v>1449</v>
      </c>
      <c r="C4831" s="232" t="s">
        <v>1461</v>
      </c>
      <c r="D4831" s="232" t="s">
        <v>981</v>
      </c>
      <c r="E4831" s="232" t="s">
        <v>495</v>
      </c>
      <c r="F4831" s="232">
        <v>2</v>
      </c>
      <c r="G4831" s="232" t="s">
        <v>1322</v>
      </c>
      <c r="H4831" s="233">
        <v>0.10199999999999999</v>
      </c>
      <c r="I4831" s="233">
        <v>0</v>
      </c>
      <c r="J4831" s="233">
        <v>7.9200000000000007E-2</v>
      </c>
      <c r="K4831" s="234">
        <v>329</v>
      </c>
      <c r="L4831" s="233">
        <v>3.7600000000000001E-2</v>
      </c>
      <c r="M4831" s="234">
        <v>650</v>
      </c>
      <c r="N4831" s="233">
        <v>0</v>
      </c>
      <c r="O4831" s="233">
        <v>0</v>
      </c>
      <c r="P4831" s="233">
        <v>0</v>
      </c>
      <c r="Q4831" s="234">
        <v>668</v>
      </c>
      <c r="R4831" s="233">
        <v>2.5399999999999999E-2</v>
      </c>
      <c r="S4831" s="234">
        <v>1308</v>
      </c>
      <c r="T4831" s="233">
        <v>0</v>
      </c>
      <c r="U4831" s="235">
        <f t="shared" si="525"/>
        <v>74.459999999999994</v>
      </c>
      <c r="V4831" s="227">
        <f t="shared" si="526"/>
        <v>57.816000000000003</v>
      </c>
      <c r="W4831" s="227">
        <f t="shared" si="527"/>
        <v>54.864666666666665</v>
      </c>
      <c r="X4831" s="227">
        <f t="shared" si="530"/>
        <v>54.166666666666664</v>
      </c>
      <c r="Y4831" s="227">
        <f t="shared" si="528"/>
        <v>0</v>
      </c>
      <c r="Z4831" s="227">
        <f t="shared" si="529"/>
        <v>37.097555555555559</v>
      </c>
      <c r="AA4831" s="227">
        <f t="shared" si="531"/>
        <v>36.333333333333336</v>
      </c>
    </row>
    <row r="4832" spans="2:27" ht="13.5" hidden="1">
      <c r="B4832" s="232" t="s">
        <v>1449</v>
      </c>
      <c r="C4832" s="232" t="s">
        <v>606</v>
      </c>
      <c r="D4832" s="232" t="s">
        <v>981</v>
      </c>
      <c r="E4832" s="232" t="s">
        <v>495</v>
      </c>
      <c r="F4832" s="232">
        <v>96</v>
      </c>
      <c r="G4832" s="232" t="s">
        <v>1356</v>
      </c>
      <c r="H4832" s="233">
        <v>22.655999999999999</v>
      </c>
      <c r="I4832" s="233">
        <v>0</v>
      </c>
      <c r="J4832" s="233">
        <v>14.035399999999999</v>
      </c>
      <c r="K4832" s="234">
        <v>58548</v>
      </c>
      <c r="L4832" s="233">
        <v>6.6835000000000004</v>
      </c>
      <c r="M4832" s="234">
        <v>114753</v>
      </c>
      <c r="N4832" s="233">
        <v>0</v>
      </c>
      <c r="O4832" s="233">
        <v>0</v>
      </c>
      <c r="P4832" s="233">
        <v>0</v>
      </c>
      <c r="Q4832" s="234">
        <v>154804</v>
      </c>
      <c r="R4832" s="233">
        <v>5.8906000000000001</v>
      </c>
      <c r="S4832" s="234">
        <v>303416</v>
      </c>
      <c r="T4832" s="233">
        <v>0</v>
      </c>
      <c r="U4832" s="235">
        <f t="shared" si="525"/>
        <v>16538.879999999997</v>
      </c>
      <c r="V4832" s="227">
        <f t="shared" si="526"/>
        <v>10245.841999999999</v>
      </c>
      <c r="W4832" s="227">
        <f t="shared" si="527"/>
        <v>9757.9549999999999</v>
      </c>
      <c r="X4832" s="227">
        <f t="shared" si="530"/>
        <v>9562.75</v>
      </c>
      <c r="Y4832" s="227">
        <f t="shared" si="528"/>
        <v>0</v>
      </c>
      <c r="Z4832" s="227">
        <f t="shared" si="529"/>
        <v>8600.2491111111121</v>
      </c>
      <c r="AA4832" s="227">
        <f t="shared" si="531"/>
        <v>8428.2222222222226</v>
      </c>
    </row>
    <row r="4833" spans="2:27" ht="13.5" hidden="1">
      <c r="B4833" s="232" t="s">
        <v>1449</v>
      </c>
      <c r="C4833" s="232" t="s">
        <v>723</v>
      </c>
      <c r="D4833" s="232" t="s">
        <v>981</v>
      </c>
      <c r="E4833" s="232" t="s">
        <v>495</v>
      </c>
      <c r="F4833" s="232">
        <v>2</v>
      </c>
      <c r="G4833" s="232" t="s">
        <v>1315</v>
      </c>
      <c r="H4833" s="233">
        <v>0.41799999999999998</v>
      </c>
      <c r="I4833" s="233">
        <v>0</v>
      </c>
      <c r="J4833" s="233">
        <v>0.36</v>
      </c>
      <c r="K4833" s="234">
        <v>1360</v>
      </c>
      <c r="L4833" s="233">
        <v>0.154</v>
      </c>
      <c r="M4833" s="234">
        <v>2646</v>
      </c>
      <c r="N4833" s="233">
        <v>0</v>
      </c>
      <c r="O4833" s="233">
        <v>0</v>
      </c>
      <c r="P4833" s="233">
        <v>0</v>
      </c>
      <c r="Q4833" s="234">
        <v>2528</v>
      </c>
      <c r="R4833" s="233">
        <v>0.114</v>
      </c>
      <c r="S4833" s="234">
        <v>5184</v>
      </c>
      <c r="T4833" s="233">
        <v>0</v>
      </c>
      <c r="U4833" s="235">
        <f t="shared" si="525"/>
        <v>305.14</v>
      </c>
      <c r="V4833" s="227">
        <f t="shared" si="526"/>
        <v>262.8</v>
      </c>
      <c r="W4833" s="227">
        <f t="shared" si="527"/>
        <v>225.75333333333333</v>
      </c>
      <c r="X4833" s="227">
        <f t="shared" si="530"/>
        <v>220.5</v>
      </c>
      <c r="Y4833" s="227">
        <f t="shared" si="528"/>
        <v>0</v>
      </c>
      <c r="Z4833" s="227">
        <f t="shared" si="529"/>
        <v>153.44222222222223</v>
      </c>
      <c r="AA4833" s="227">
        <f t="shared" si="531"/>
        <v>144</v>
      </c>
    </row>
    <row r="4834" spans="2:27" ht="13.5" hidden="1">
      <c r="B4834" s="232" t="s">
        <v>1449</v>
      </c>
      <c r="C4834" s="232" t="s">
        <v>717</v>
      </c>
      <c r="D4834" s="232" t="s">
        <v>981</v>
      </c>
      <c r="E4834" s="232" t="s">
        <v>495</v>
      </c>
      <c r="F4834" s="232">
        <v>4</v>
      </c>
      <c r="G4834" s="232" t="s">
        <v>1312</v>
      </c>
      <c r="H4834" s="233">
        <v>1.1399999999999999</v>
      </c>
      <c r="I4834" s="233">
        <v>0</v>
      </c>
      <c r="J4834" s="233">
        <v>0.77810000000000001</v>
      </c>
      <c r="K4834" s="234">
        <v>3246</v>
      </c>
      <c r="L4834" s="233">
        <v>0.3705</v>
      </c>
      <c r="M4834" s="234">
        <v>6361</v>
      </c>
      <c r="N4834" s="233">
        <v>0</v>
      </c>
      <c r="O4834" s="233">
        <v>0</v>
      </c>
      <c r="P4834" s="233">
        <v>0</v>
      </c>
      <c r="Q4834" s="234">
        <v>6741</v>
      </c>
      <c r="R4834" s="233">
        <v>0.25650000000000001</v>
      </c>
      <c r="S4834" s="234">
        <v>13212</v>
      </c>
      <c r="T4834" s="233">
        <v>0</v>
      </c>
      <c r="U4834" s="235">
        <f t="shared" si="525"/>
        <v>832.19999999999993</v>
      </c>
      <c r="V4834" s="227">
        <f t="shared" si="526"/>
        <v>568.01300000000003</v>
      </c>
      <c r="W4834" s="227">
        <f t="shared" si="527"/>
        <v>540.96499999999992</v>
      </c>
      <c r="X4834" s="227">
        <f t="shared" si="530"/>
        <v>530.08333333333337</v>
      </c>
      <c r="Y4834" s="227">
        <f t="shared" si="528"/>
        <v>0</v>
      </c>
      <c r="Z4834" s="227">
        <f t="shared" si="529"/>
        <v>374.495</v>
      </c>
      <c r="AA4834" s="227">
        <f t="shared" si="531"/>
        <v>367</v>
      </c>
    </row>
    <row r="4835" spans="2:27" ht="13.5" hidden="1">
      <c r="B4835" s="232" t="s">
        <v>1449</v>
      </c>
      <c r="C4835" s="232" t="s">
        <v>704</v>
      </c>
      <c r="D4835" s="232" t="s">
        <v>981</v>
      </c>
      <c r="E4835" s="232" t="s">
        <v>495</v>
      </c>
      <c r="F4835" s="232">
        <v>96</v>
      </c>
      <c r="G4835" s="232" t="s">
        <v>1365</v>
      </c>
      <c r="H4835" s="233">
        <v>27.36</v>
      </c>
      <c r="I4835" s="233">
        <v>0</v>
      </c>
      <c r="J4835" s="233">
        <v>18.673200000000001</v>
      </c>
      <c r="K4835" s="234">
        <v>77894</v>
      </c>
      <c r="L4835" s="233">
        <v>8.8919999999999995</v>
      </c>
      <c r="M4835" s="234">
        <v>152672</v>
      </c>
      <c r="N4835" s="233">
        <v>0</v>
      </c>
      <c r="O4835" s="233">
        <v>0</v>
      </c>
      <c r="P4835" s="233">
        <v>0</v>
      </c>
      <c r="Q4835" s="234">
        <v>161780</v>
      </c>
      <c r="R4835" s="233">
        <v>6.1559999999999997</v>
      </c>
      <c r="S4835" s="234">
        <v>317088</v>
      </c>
      <c r="T4835" s="233">
        <v>0</v>
      </c>
      <c r="U4835" s="235">
        <f t="shared" si="525"/>
        <v>19972.8</v>
      </c>
      <c r="V4835" s="227">
        <f t="shared" si="526"/>
        <v>13631.436000000002</v>
      </c>
      <c r="W4835" s="227">
        <f t="shared" si="527"/>
        <v>12982.326666666668</v>
      </c>
      <c r="X4835" s="227">
        <f t="shared" si="530"/>
        <v>12722.666666666666</v>
      </c>
      <c r="Y4835" s="227">
        <f t="shared" si="528"/>
        <v>0</v>
      </c>
      <c r="Z4835" s="227">
        <f t="shared" si="529"/>
        <v>8987.7688888888879</v>
      </c>
      <c r="AA4835" s="227">
        <f t="shared" si="531"/>
        <v>8808</v>
      </c>
    </row>
    <row r="4836" spans="2:27" ht="13.5" hidden="1">
      <c r="B4836" s="232" t="s">
        <v>1449</v>
      </c>
      <c r="C4836" s="232" t="s">
        <v>630</v>
      </c>
      <c r="D4836" s="232" t="s">
        <v>981</v>
      </c>
      <c r="E4836" s="232" t="s">
        <v>495</v>
      </c>
      <c r="F4836" s="232">
        <v>32</v>
      </c>
      <c r="G4836" s="232" t="s">
        <v>1316</v>
      </c>
      <c r="H4836" s="233">
        <v>7.55</v>
      </c>
      <c r="I4836" s="233">
        <v>0</v>
      </c>
      <c r="J4836" s="233">
        <v>4.6783999999999999</v>
      </c>
      <c r="K4836" s="234">
        <v>19515</v>
      </c>
      <c r="L4836" s="233">
        <v>2.2277999999999998</v>
      </c>
      <c r="M4836" s="234">
        <v>38240</v>
      </c>
      <c r="N4836" s="233">
        <v>0</v>
      </c>
      <c r="O4836" s="233">
        <v>0</v>
      </c>
      <c r="P4836" s="233">
        <v>0</v>
      </c>
      <c r="Q4836" s="234">
        <v>51625</v>
      </c>
      <c r="R4836" s="233">
        <v>1.9643999999999999</v>
      </c>
      <c r="S4836" s="234">
        <v>101152</v>
      </c>
      <c r="T4836" s="233">
        <v>0</v>
      </c>
      <c r="U4836" s="235">
        <f t="shared" si="525"/>
        <v>5511.5</v>
      </c>
      <c r="V4836" s="227">
        <f t="shared" si="526"/>
        <v>3415.232</v>
      </c>
      <c r="W4836" s="227">
        <f t="shared" si="527"/>
        <v>3252.5439999999999</v>
      </c>
      <c r="X4836" s="227">
        <f t="shared" si="530"/>
        <v>3186.6666666666665</v>
      </c>
      <c r="Y4836" s="227">
        <f t="shared" si="528"/>
        <v>0</v>
      </c>
      <c r="Z4836" s="227">
        <f t="shared" si="529"/>
        <v>2868.039777777778</v>
      </c>
      <c r="AA4836" s="227">
        <f t="shared" si="531"/>
        <v>2809.7777777777778</v>
      </c>
    </row>
    <row r="4837" spans="2:27" ht="13.5" hidden="1">
      <c r="B4837" s="232" t="s">
        <v>1449</v>
      </c>
      <c r="C4837" s="232" t="s">
        <v>1131</v>
      </c>
      <c r="D4837" s="232" t="s">
        <v>981</v>
      </c>
      <c r="E4837" s="232" t="s">
        <v>495</v>
      </c>
      <c r="F4837" s="232">
        <v>4</v>
      </c>
      <c r="G4837" s="232" t="s">
        <v>1311</v>
      </c>
      <c r="H4837" s="233">
        <v>0.83899999999999997</v>
      </c>
      <c r="I4837" s="233">
        <v>0</v>
      </c>
      <c r="J4837" s="233">
        <v>0.51980000000000004</v>
      </c>
      <c r="K4837" s="234">
        <v>2168</v>
      </c>
      <c r="L4837" s="233">
        <v>0.2475</v>
      </c>
      <c r="M4837" s="234">
        <v>4249</v>
      </c>
      <c r="N4837" s="233">
        <v>0</v>
      </c>
      <c r="O4837" s="233">
        <v>0</v>
      </c>
      <c r="P4837" s="233">
        <v>0</v>
      </c>
      <c r="Q4837" s="234">
        <v>5736</v>
      </c>
      <c r="R4837" s="233">
        <v>0.21829999999999999</v>
      </c>
      <c r="S4837" s="234">
        <v>11239</v>
      </c>
      <c r="T4837" s="233">
        <v>0</v>
      </c>
      <c r="U4837" s="235">
        <f t="shared" si="525"/>
        <v>612.47</v>
      </c>
      <c r="V4837" s="227">
        <f t="shared" si="526"/>
        <v>379.45400000000001</v>
      </c>
      <c r="W4837" s="227">
        <f t="shared" si="527"/>
        <v>361.3416666666667</v>
      </c>
      <c r="X4837" s="227">
        <f t="shared" si="530"/>
        <v>354.08333333333331</v>
      </c>
      <c r="Y4837" s="227">
        <f t="shared" si="528"/>
        <v>0</v>
      </c>
      <c r="Z4837" s="227">
        <f t="shared" si="529"/>
        <v>318.69233333333335</v>
      </c>
      <c r="AA4837" s="227">
        <f t="shared" si="531"/>
        <v>312.19444444444446</v>
      </c>
    </row>
    <row r="4838" spans="2:27" ht="13.5" hidden="1">
      <c r="B4838" s="232" t="s">
        <v>1449</v>
      </c>
      <c r="C4838" s="232" t="s">
        <v>1153</v>
      </c>
      <c r="D4838" s="232" t="s">
        <v>981</v>
      </c>
      <c r="E4838" s="232" t="s">
        <v>495</v>
      </c>
      <c r="F4838" s="232">
        <v>64</v>
      </c>
      <c r="G4838" s="232" t="s">
        <v>1364</v>
      </c>
      <c r="H4838" s="233">
        <v>16.324999999999999</v>
      </c>
      <c r="I4838" s="233">
        <v>0</v>
      </c>
      <c r="J4838" s="233">
        <v>11.141</v>
      </c>
      <c r="K4838" s="234">
        <v>46459</v>
      </c>
      <c r="L4838" s="233">
        <v>5.3036000000000003</v>
      </c>
      <c r="M4838" s="234">
        <v>91075</v>
      </c>
      <c r="N4838" s="233">
        <v>0</v>
      </c>
      <c r="O4838" s="233">
        <v>0</v>
      </c>
      <c r="P4838" s="233">
        <v>0</v>
      </c>
      <c r="Q4838" s="234">
        <v>96504</v>
      </c>
      <c r="R4838" s="233">
        <v>3.6720999999999999</v>
      </c>
      <c r="S4838" s="234">
        <v>189196</v>
      </c>
      <c r="T4838" s="233">
        <v>0</v>
      </c>
      <c r="U4838" s="235">
        <f t="shared" si="525"/>
        <v>11917.25</v>
      </c>
      <c r="V4838" s="227">
        <f t="shared" si="526"/>
        <v>8132.93</v>
      </c>
      <c r="W4838" s="227">
        <f t="shared" si="527"/>
        <v>7743.2113333333336</v>
      </c>
      <c r="X4838" s="227">
        <f t="shared" si="530"/>
        <v>7589.583333333333</v>
      </c>
      <c r="Y4838" s="227">
        <f t="shared" si="528"/>
        <v>0</v>
      </c>
      <c r="Z4838" s="227">
        <f t="shared" si="529"/>
        <v>5361.2996666666659</v>
      </c>
      <c r="AA4838" s="227">
        <f t="shared" si="531"/>
        <v>5255.4444444444443</v>
      </c>
    </row>
    <row r="4839" spans="2:27" ht="13.5" hidden="1">
      <c r="B4839" s="232" t="s">
        <v>1449</v>
      </c>
      <c r="C4839" s="232" t="s">
        <v>655</v>
      </c>
      <c r="D4839" s="232" t="s">
        <v>981</v>
      </c>
      <c r="E4839" s="232" t="s">
        <v>495</v>
      </c>
      <c r="F4839" s="232">
        <v>16</v>
      </c>
      <c r="G4839" s="232" t="s">
        <v>1352</v>
      </c>
      <c r="H4839" s="233">
        <v>4.54</v>
      </c>
      <c r="I4839" s="233">
        <v>0</v>
      </c>
      <c r="J4839" s="233">
        <v>0</v>
      </c>
      <c r="K4839" s="234">
        <v>0</v>
      </c>
      <c r="L4839" s="233">
        <v>0</v>
      </c>
      <c r="M4839" s="234">
        <v>0</v>
      </c>
      <c r="N4839" s="233">
        <v>0</v>
      </c>
      <c r="O4839" s="233">
        <v>0</v>
      </c>
      <c r="P4839" s="233">
        <v>0</v>
      </c>
      <c r="Q4839" s="234">
        <v>0</v>
      </c>
      <c r="R4839" s="233">
        <v>0</v>
      </c>
      <c r="S4839" s="234">
        <v>0</v>
      </c>
      <c r="T4839" s="233">
        <v>0</v>
      </c>
      <c r="U4839" s="235">
        <f t="shared" si="525"/>
        <v>3314.2</v>
      </c>
      <c r="V4839" s="227">
        <f t="shared" si="526"/>
        <v>0</v>
      </c>
      <c r="W4839" s="227">
        <f t="shared" si="527"/>
        <v>0</v>
      </c>
      <c r="X4839" s="227">
        <f t="shared" si="530"/>
        <v>0</v>
      </c>
      <c r="Y4839" s="227">
        <f t="shared" si="528"/>
        <v>0</v>
      </c>
      <c r="Z4839" s="227">
        <f t="shared" si="529"/>
        <v>0</v>
      </c>
      <c r="AA4839" s="227">
        <f t="shared" si="531"/>
        <v>0</v>
      </c>
    </row>
    <row r="4840" spans="2:27" ht="13.5" hidden="1">
      <c r="B4840" s="232" t="s">
        <v>1449</v>
      </c>
      <c r="C4840" s="232" t="s">
        <v>581</v>
      </c>
      <c r="D4840" s="232" t="s">
        <v>981</v>
      </c>
      <c r="E4840" s="232" t="s">
        <v>495</v>
      </c>
      <c r="F4840" s="232">
        <v>48</v>
      </c>
      <c r="G4840" s="232" t="s">
        <v>1310</v>
      </c>
      <c r="H4840" s="233">
        <v>11.327999999999999</v>
      </c>
      <c r="I4840" s="233">
        <v>0</v>
      </c>
      <c r="J4840" s="233">
        <v>7.0176999999999996</v>
      </c>
      <c r="K4840" s="234">
        <v>29274</v>
      </c>
      <c r="L4840" s="233">
        <v>3.3418000000000001</v>
      </c>
      <c r="M4840" s="234">
        <v>57377</v>
      </c>
      <c r="N4840" s="233">
        <v>0</v>
      </c>
      <c r="O4840" s="233">
        <v>0</v>
      </c>
      <c r="P4840" s="233">
        <v>0</v>
      </c>
      <c r="Q4840" s="234">
        <v>77402</v>
      </c>
      <c r="R4840" s="233">
        <v>2.9453</v>
      </c>
      <c r="S4840" s="234">
        <v>151708</v>
      </c>
      <c r="T4840" s="233">
        <v>0</v>
      </c>
      <c r="U4840" s="235">
        <f t="shared" si="525"/>
        <v>8269.4399999999987</v>
      </c>
      <c r="V4840" s="227">
        <f t="shared" si="526"/>
        <v>5122.9209999999994</v>
      </c>
      <c r="W4840" s="227">
        <f t="shared" si="527"/>
        <v>4879.0140000000001</v>
      </c>
      <c r="X4840" s="227">
        <f t="shared" si="530"/>
        <v>4781.416666666667</v>
      </c>
      <c r="Y4840" s="227">
        <f t="shared" si="528"/>
        <v>0</v>
      </c>
      <c r="Z4840" s="227">
        <f t="shared" si="529"/>
        <v>4300.1245555555561</v>
      </c>
      <c r="AA4840" s="227">
        <f t="shared" si="531"/>
        <v>4214.1111111111113</v>
      </c>
    </row>
    <row r="4841" spans="2:27" ht="13.5" hidden="1">
      <c r="B4841" s="232" t="s">
        <v>1449</v>
      </c>
      <c r="C4841" s="232" t="s">
        <v>686</v>
      </c>
      <c r="D4841" s="232" t="s">
        <v>981</v>
      </c>
      <c r="E4841" s="232" t="s">
        <v>495</v>
      </c>
      <c r="F4841" s="232">
        <v>16</v>
      </c>
      <c r="G4841" s="232" t="s">
        <v>1352</v>
      </c>
      <c r="H4841" s="233">
        <v>4.5629999999999997</v>
      </c>
      <c r="I4841" s="233">
        <v>0</v>
      </c>
      <c r="J4841" s="233">
        <v>3.1143999999999998</v>
      </c>
      <c r="K4841" s="234">
        <v>12991</v>
      </c>
      <c r="L4841" s="233">
        <v>1.4830000000000001</v>
      </c>
      <c r="M4841" s="234">
        <v>25463</v>
      </c>
      <c r="N4841" s="233">
        <v>0</v>
      </c>
      <c r="O4841" s="233">
        <v>0</v>
      </c>
      <c r="P4841" s="233">
        <v>0</v>
      </c>
      <c r="Q4841" s="234">
        <v>26982</v>
      </c>
      <c r="R4841" s="233">
        <v>1.0266999999999999</v>
      </c>
      <c r="S4841" s="234">
        <v>52885</v>
      </c>
      <c r="T4841" s="233">
        <v>0</v>
      </c>
      <c r="U4841" s="235">
        <f t="shared" si="525"/>
        <v>3330.99</v>
      </c>
      <c r="V4841" s="227">
        <f t="shared" si="526"/>
        <v>2273.5119999999997</v>
      </c>
      <c r="W4841" s="227">
        <f t="shared" si="527"/>
        <v>2165.1733333333332</v>
      </c>
      <c r="X4841" s="227">
        <f t="shared" si="530"/>
        <v>2121.9166666666665</v>
      </c>
      <c r="Y4841" s="227">
        <f t="shared" si="528"/>
        <v>0</v>
      </c>
      <c r="Z4841" s="227">
        <f t="shared" si="529"/>
        <v>1498.991</v>
      </c>
      <c r="AA4841" s="227">
        <f t="shared" si="531"/>
        <v>1469.0277777777778</v>
      </c>
    </row>
    <row r="4842" spans="2:27" ht="13.5" hidden="1">
      <c r="B4842" s="232" t="s">
        <v>1449</v>
      </c>
      <c r="C4842" s="232" t="s">
        <v>1125</v>
      </c>
      <c r="D4842" s="232" t="s">
        <v>981</v>
      </c>
      <c r="E4842" s="232" t="s">
        <v>495</v>
      </c>
      <c r="F4842" s="232">
        <v>48</v>
      </c>
      <c r="G4842" s="232" t="s">
        <v>1310</v>
      </c>
      <c r="H4842" s="233">
        <v>10.069000000000001</v>
      </c>
      <c r="I4842" s="233">
        <v>0</v>
      </c>
      <c r="J4842" s="233">
        <v>6.2378999999999998</v>
      </c>
      <c r="K4842" s="234">
        <v>26020</v>
      </c>
      <c r="L4842" s="233">
        <v>2.9702999999999999</v>
      </c>
      <c r="M4842" s="234">
        <v>50987</v>
      </c>
      <c r="N4842" s="233">
        <v>0</v>
      </c>
      <c r="O4842" s="233">
        <v>0</v>
      </c>
      <c r="P4842" s="233">
        <v>0</v>
      </c>
      <c r="Q4842" s="234">
        <v>68834</v>
      </c>
      <c r="R4842" s="233">
        <v>2.6193</v>
      </c>
      <c r="S4842" s="234">
        <v>134869</v>
      </c>
      <c r="T4842" s="233">
        <v>0</v>
      </c>
      <c r="U4842" s="235">
        <f t="shared" si="525"/>
        <v>7350.3700000000008</v>
      </c>
      <c r="V4842" s="227">
        <f t="shared" si="526"/>
        <v>4553.6669999999995</v>
      </c>
      <c r="W4842" s="227">
        <f t="shared" si="527"/>
        <v>4336.6523333333334</v>
      </c>
      <c r="X4842" s="227">
        <f t="shared" si="530"/>
        <v>4248.916666666667</v>
      </c>
      <c r="Y4842" s="227">
        <f t="shared" si="528"/>
        <v>0</v>
      </c>
      <c r="Z4842" s="227">
        <f t="shared" si="529"/>
        <v>3824.1445555555556</v>
      </c>
      <c r="AA4842" s="227">
        <f t="shared" si="531"/>
        <v>3746.3611111111113</v>
      </c>
    </row>
    <row r="4843" spans="2:27" ht="13.5" hidden="1">
      <c r="B4843" s="232" t="s">
        <v>1449</v>
      </c>
      <c r="C4843" s="232" t="s">
        <v>557</v>
      </c>
      <c r="D4843" s="232" t="s">
        <v>981</v>
      </c>
      <c r="E4843" s="232" t="s">
        <v>495</v>
      </c>
      <c r="F4843" s="232">
        <v>2</v>
      </c>
      <c r="G4843" s="232" t="s">
        <v>1315</v>
      </c>
      <c r="H4843" s="233">
        <v>0.48199999999999998</v>
      </c>
      <c r="I4843" s="233">
        <v>0</v>
      </c>
      <c r="J4843" s="233">
        <v>0.30299999999999999</v>
      </c>
      <c r="K4843" s="234">
        <v>815</v>
      </c>
      <c r="L4843" s="233">
        <v>0.16600000000000001</v>
      </c>
      <c r="M4843" s="234">
        <v>2221</v>
      </c>
      <c r="N4843" s="233">
        <v>0</v>
      </c>
      <c r="O4843" s="233">
        <v>0</v>
      </c>
      <c r="P4843" s="233">
        <v>0</v>
      </c>
      <c r="Q4843" s="234">
        <v>1773</v>
      </c>
      <c r="R4843" s="233">
        <v>0.11899999999999999</v>
      </c>
      <c r="S4843" s="234">
        <v>4600</v>
      </c>
      <c r="T4843" s="233">
        <v>0</v>
      </c>
      <c r="U4843" s="235">
        <f t="shared" si="525"/>
        <v>351.86</v>
      </c>
      <c r="V4843" s="227">
        <f t="shared" si="526"/>
        <v>221.19</v>
      </c>
      <c r="W4843" s="227">
        <f t="shared" si="527"/>
        <v>189.09666666666669</v>
      </c>
      <c r="X4843" s="227">
        <f t="shared" si="530"/>
        <v>185.08333333333334</v>
      </c>
      <c r="Y4843" s="227">
        <f t="shared" si="528"/>
        <v>0</v>
      </c>
      <c r="Z4843" s="227">
        <f t="shared" si="529"/>
        <v>136.12</v>
      </c>
      <c r="AA4843" s="227">
        <f t="shared" si="531"/>
        <v>127.77777777777777</v>
      </c>
    </row>
    <row r="4844" spans="2:27" ht="13.5" hidden="1">
      <c r="B4844" s="232" t="s">
        <v>1449</v>
      </c>
      <c r="C4844" s="232" t="s">
        <v>726</v>
      </c>
      <c r="D4844" s="232" t="s">
        <v>981</v>
      </c>
      <c r="E4844" s="232" t="s">
        <v>495</v>
      </c>
      <c r="F4844" s="232">
        <v>2</v>
      </c>
      <c r="G4844" s="232" t="s">
        <v>1314</v>
      </c>
      <c r="H4844" s="233">
        <v>0.20799999999999999</v>
      </c>
      <c r="I4844" s="233">
        <v>0</v>
      </c>
      <c r="J4844" s="233">
        <v>0.16600000000000001</v>
      </c>
      <c r="K4844" s="234">
        <v>680</v>
      </c>
      <c r="L4844" s="233">
        <v>7.5999999999999998E-2</v>
      </c>
      <c r="M4844" s="234">
        <v>1320</v>
      </c>
      <c r="N4844" s="233">
        <v>0</v>
      </c>
      <c r="O4844" s="233">
        <v>0</v>
      </c>
      <c r="P4844" s="233">
        <v>0</v>
      </c>
      <c r="Q4844" s="234">
        <v>1264</v>
      </c>
      <c r="R4844" s="233">
        <v>5.6000000000000001E-2</v>
      </c>
      <c r="S4844" s="234">
        <v>2572</v>
      </c>
      <c r="T4844" s="233">
        <v>0</v>
      </c>
      <c r="U4844" s="235">
        <f t="shared" si="525"/>
        <v>151.84</v>
      </c>
      <c r="V4844" s="227">
        <f t="shared" si="526"/>
        <v>121.18</v>
      </c>
      <c r="W4844" s="227">
        <f t="shared" si="527"/>
        <v>112.14666666666666</v>
      </c>
      <c r="X4844" s="227">
        <f t="shared" si="530"/>
        <v>110</v>
      </c>
      <c r="Y4844" s="227">
        <f t="shared" si="528"/>
        <v>0</v>
      </c>
      <c r="Z4844" s="227">
        <f t="shared" si="529"/>
        <v>75.99111111111111</v>
      </c>
      <c r="AA4844" s="227">
        <f t="shared" si="531"/>
        <v>71.444444444444443</v>
      </c>
    </row>
    <row r="4845" spans="2:27" ht="13.5" hidden="1">
      <c r="B4845" s="232" t="s">
        <v>1449</v>
      </c>
      <c r="C4845" s="232" t="s">
        <v>667</v>
      </c>
      <c r="D4845" s="232" t="s">
        <v>981</v>
      </c>
      <c r="E4845" s="232" t="s">
        <v>495</v>
      </c>
      <c r="F4845" s="232">
        <v>2</v>
      </c>
      <c r="G4845" s="232" t="s">
        <v>1363</v>
      </c>
      <c r="H4845" s="233">
        <v>0.56999999999999995</v>
      </c>
      <c r="I4845" s="233">
        <v>0</v>
      </c>
      <c r="J4845" s="233">
        <v>0</v>
      </c>
      <c r="K4845" s="234">
        <v>0</v>
      </c>
      <c r="L4845" s="233">
        <v>0</v>
      </c>
      <c r="M4845" s="234">
        <v>0</v>
      </c>
      <c r="N4845" s="233">
        <v>0</v>
      </c>
      <c r="O4845" s="233">
        <v>0</v>
      </c>
      <c r="P4845" s="233">
        <v>0</v>
      </c>
      <c r="Q4845" s="234">
        <v>0</v>
      </c>
      <c r="R4845" s="233">
        <v>0</v>
      </c>
      <c r="S4845" s="234">
        <v>0</v>
      </c>
      <c r="T4845" s="233">
        <v>0</v>
      </c>
      <c r="U4845" s="235">
        <f t="shared" si="525"/>
        <v>416.09999999999997</v>
      </c>
      <c r="V4845" s="227">
        <f t="shared" si="526"/>
        <v>0</v>
      </c>
      <c r="W4845" s="227">
        <f t="shared" si="527"/>
        <v>0</v>
      </c>
      <c r="X4845" s="227">
        <f t="shared" si="530"/>
        <v>0</v>
      </c>
      <c r="Y4845" s="227">
        <f t="shared" si="528"/>
        <v>0</v>
      </c>
      <c r="Z4845" s="227">
        <f t="shared" si="529"/>
        <v>0</v>
      </c>
      <c r="AA4845" s="227">
        <f t="shared" si="531"/>
        <v>0</v>
      </c>
    </row>
    <row r="4846" spans="2:27" ht="13.5" hidden="1">
      <c r="B4846" s="232" t="s">
        <v>1449</v>
      </c>
      <c r="C4846" s="232" t="s">
        <v>712</v>
      </c>
      <c r="D4846" s="232" t="s">
        <v>981</v>
      </c>
      <c r="E4846" s="232" t="s">
        <v>495</v>
      </c>
      <c r="F4846" s="232">
        <v>32</v>
      </c>
      <c r="G4846" s="232" t="s">
        <v>1345</v>
      </c>
      <c r="H4846" s="233">
        <v>9.1199999999999992</v>
      </c>
      <c r="I4846" s="233">
        <v>0</v>
      </c>
      <c r="J4846" s="233">
        <v>6.2240000000000002</v>
      </c>
      <c r="K4846" s="234">
        <v>25955</v>
      </c>
      <c r="L4846" s="233">
        <v>2.9628999999999999</v>
      </c>
      <c r="M4846" s="234">
        <v>50880</v>
      </c>
      <c r="N4846" s="233">
        <v>0</v>
      </c>
      <c r="O4846" s="233">
        <v>0</v>
      </c>
      <c r="P4846" s="233">
        <v>0</v>
      </c>
      <c r="Q4846" s="234">
        <v>53913</v>
      </c>
      <c r="R4846" s="233">
        <v>2.0514999999999999</v>
      </c>
      <c r="S4846" s="234">
        <v>105696</v>
      </c>
      <c r="T4846" s="233">
        <v>0</v>
      </c>
      <c r="U4846" s="235">
        <f t="shared" si="525"/>
        <v>6657.5999999999995</v>
      </c>
      <c r="V4846" s="227">
        <f t="shared" si="526"/>
        <v>4543.5200000000004</v>
      </c>
      <c r="W4846" s="227">
        <f t="shared" si="527"/>
        <v>4325.8336666666664</v>
      </c>
      <c r="X4846" s="227">
        <f t="shared" si="530"/>
        <v>4240</v>
      </c>
      <c r="Y4846" s="227">
        <f t="shared" si="528"/>
        <v>0</v>
      </c>
      <c r="Z4846" s="227">
        <f t="shared" si="529"/>
        <v>2995.1783333333333</v>
      </c>
      <c r="AA4846" s="227">
        <f t="shared" si="531"/>
        <v>2936</v>
      </c>
    </row>
    <row r="4847" spans="2:27" ht="13.5" hidden="1">
      <c r="B4847" s="232" t="s">
        <v>1449</v>
      </c>
      <c r="C4847" s="232" t="s">
        <v>1128</v>
      </c>
      <c r="D4847" s="232" t="s">
        <v>981</v>
      </c>
      <c r="E4847" s="232" t="s">
        <v>495</v>
      </c>
      <c r="F4847" s="232">
        <v>16</v>
      </c>
      <c r="G4847" s="232" t="s">
        <v>1317</v>
      </c>
      <c r="H4847" s="233">
        <v>3.3559999999999999</v>
      </c>
      <c r="I4847" s="233">
        <v>0</v>
      </c>
      <c r="J4847" s="233">
        <v>2.0792999999999999</v>
      </c>
      <c r="K4847" s="234">
        <v>8673</v>
      </c>
      <c r="L4847" s="233">
        <v>0.99009999999999998</v>
      </c>
      <c r="M4847" s="234">
        <v>16996</v>
      </c>
      <c r="N4847" s="233">
        <v>0</v>
      </c>
      <c r="O4847" s="233">
        <v>0</v>
      </c>
      <c r="P4847" s="233">
        <v>0</v>
      </c>
      <c r="Q4847" s="234">
        <v>22945</v>
      </c>
      <c r="R4847" s="233">
        <v>0.87309999999999999</v>
      </c>
      <c r="S4847" s="234">
        <v>44956</v>
      </c>
      <c r="T4847" s="233">
        <v>0</v>
      </c>
      <c r="U4847" s="235">
        <f t="shared" si="525"/>
        <v>2449.88</v>
      </c>
      <c r="V4847" s="227">
        <f t="shared" si="526"/>
        <v>1517.8889999999999</v>
      </c>
      <c r="W4847" s="227">
        <f t="shared" si="527"/>
        <v>1445.5230000000001</v>
      </c>
      <c r="X4847" s="227">
        <f t="shared" si="530"/>
        <v>1416.3333333333333</v>
      </c>
      <c r="Y4847" s="227">
        <f t="shared" si="528"/>
        <v>0</v>
      </c>
      <c r="Z4847" s="227">
        <f t="shared" si="529"/>
        <v>1274.7241111111111</v>
      </c>
      <c r="AA4847" s="227">
        <f t="shared" si="531"/>
        <v>1248.7777777777778</v>
      </c>
    </row>
    <row r="4848" spans="2:27" ht="13.5" hidden="1">
      <c r="B4848" s="232" t="s">
        <v>1449</v>
      </c>
      <c r="C4848" s="232" t="s">
        <v>695</v>
      </c>
      <c r="D4848" s="232" t="s">
        <v>981</v>
      </c>
      <c r="E4848" s="232" t="s">
        <v>495</v>
      </c>
      <c r="F4848" s="232">
        <v>4</v>
      </c>
      <c r="G4848" s="232" t="s">
        <v>1354</v>
      </c>
      <c r="H4848" s="233">
        <v>1.141</v>
      </c>
      <c r="I4848" s="233">
        <v>0</v>
      </c>
      <c r="J4848" s="233">
        <v>0.77859999999999996</v>
      </c>
      <c r="K4848" s="234">
        <v>3248</v>
      </c>
      <c r="L4848" s="233">
        <v>0.37080000000000002</v>
      </c>
      <c r="M4848" s="234">
        <v>6366</v>
      </c>
      <c r="N4848" s="233">
        <v>0</v>
      </c>
      <c r="O4848" s="233">
        <v>0</v>
      </c>
      <c r="P4848" s="233">
        <v>0</v>
      </c>
      <c r="Q4848" s="234">
        <v>6746</v>
      </c>
      <c r="R4848" s="233">
        <v>0.25669999999999998</v>
      </c>
      <c r="S4848" s="234">
        <v>13221</v>
      </c>
      <c r="T4848" s="233">
        <v>0</v>
      </c>
      <c r="U4848" s="235">
        <f t="shared" si="525"/>
        <v>832.93000000000006</v>
      </c>
      <c r="V4848" s="227">
        <f t="shared" si="526"/>
        <v>568.37799999999993</v>
      </c>
      <c r="W4848" s="227">
        <f t="shared" si="527"/>
        <v>541.35066666666671</v>
      </c>
      <c r="X4848" s="227">
        <f t="shared" si="530"/>
        <v>530.5</v>
      </c>
      <c r="Y4848" s="227">
        <f t="shared" si="528"/>
        <v>0</v>
      </c>
      <c r="Z4848" s="227">
        <f t="shared" si="529"/>
        <v>374.77988888888888</v>
      </c>
      <c r="AA4848" s="227">
        <f t="shared" si="531"/>
        <v>367.25</v>
      </c>
    </row>
    <row r="4849" spans="2:27" ht="13.5" hidden="1">
      <c r="B4849" s="232" t="s">
        <v>1449</v>
      </c>
      <c r="C4849" s="232" t="s">
        <v>714</v>
      </c>
      <c r="D4849" s="232" t="s">
        <v>981</v>
      </c>
      <c r="E4849" s="232" t="s">
        <v>495</v>
      </c>
      <c r="F4849" s="232">
        <v>2</v>
      </c>
      <c r="G4849" s="232" t="s">
        <v>1311</v>
      </c>
      <c r="H4849" s="233">
        <v>0.56999999999999995</v>
      </c>
      <c r="I4849" s="233">
        <v>0</v>
      </c>
      <c r="J4849" s="233">
        <v>0.38900000000000001</v>
      </c>
      <c r="K4849" s="234">
        <v>1623</v>
      </c>
      <c r="L4849" s="233">
        <v>0.18529999999999999</v>
      </c>
      <c r="M4849" s="234">
        <v>3181</v>
      </c>
      <c r="N4849" s="233">
        <v>0</v>
      </c>
      <c r="O4849" s="233">
        <v>0</v>
      </c>
      <c r="P4849" s="233">
        <v>0</v>
      </c>
      <c r="Q4849" s="234">
        <v>3370</v>
      </c>
      <c r="R4849" s="233">
        <v>0.1283</v>
      </c>
      <c r="S4849" s="234">
        <v>6606</v>
      </c>
      <c r="T4849" s="233">
        <v>0</v>
      </c>
      <c r="U4849" s="235">
        <f t="shared" si="525"/>
        <v>416.09999999999997</v>
      </c>
      <c r="V4849" s="227">
        <f t="shared" si="526"/>
        <v>283.97000000000003</v>
      </c>
      <c r="W4849" s="227">
        <f t="shared" si="527"/>
        <v>270.51900000000001</v>
      </c>
      <c r="X4849" s="227">
        <f t="shared" si="530"/>
        <v>265.08333333333331</v>
      </c>
      <c r="Y4849" s="227">
        <f t="shared" si="528"/>
        <v>0</v>
      </c>
      <c r="Z4849" s="227">
        <f t="shared" si="529"/>
        <v>187.27011111111111</v>
      </c>
      <c r="AA4849" s="227">
        <f t="shared" si="531"/>
        <v>183.5</v>
      </c>
    </row>
    <row r="4850" spans="2:27" ht="13.5" hidden="1">
      <c r="B4850" s="232" t="s">
        <v>1449</v>
      </c>
      <c r="C4850" s="232" t="s">
        <v>1157</v>
      </c>
      <c r="D4850" s="232" t="s">
        <v>981</v>
      </c>
      <c r="E4850" s="232" t="s">
        <v>495</v>
      </c>
      <c r="F4850" s="232">
        <v>2</v>
      </c>
      <c r="G4850" s="232" t="s">
        <v>1311</v>
      </c>
      <c r="H4850" s="233">
        <v>0.51</v>
      </c>
      <c r="I4850" s="233">
        <v>0</v>
      </c>
      <c r="J4850" s="233">
        <v>0.34820000000000001</v>
      </c>
      <c r="K4850" s="234">
        <v>1452</v>
      </c>
      <c r="L4850" s="233">
        <v>0.16569999999999999</v>
      </c>
      <c r="M4850" s="234">
        <v>2846</v>
      </c>
      <c r="N4850" s="233">
        <v>0</v>
      </c>
      <c r="O4850" s="233">
        <v>0</v>
      </c>
      <c r="P4850" s="233">
        <v>0</v>
      </c>
      <c r="Q4850" s="234">
        <v>3016</v>
      </c>
      <c r="R4850" s="233">
        <v>0.1148</v>
      </c>
      <c r="S4850" s="234">
        <v>5912</v>
      </c>
      <c r="T4850" s="233">
        <v>0</v>
      </c>
      <c r="U4850" s="235">
        <f t="shared" si="525"/>
        <v>372.3</v>
      </c>
      <c r="V4850" s="227">
        <f t="shared" si="526"/>
        <v>254.18600000000001</v>
      </c>
      <c r="W4850" s="227">
        <f t="shared" si="527"/>
        <v>241.96099999999998</v>
      </c>
      <c r="X4850" s="227">
        <f t="shared" si="530"/>
        <v>237.16666666666666</v>
      </c>
      <c r="Y4850" s="227">
        <f t="shared" si="528"/>
        <v>0</v>
      </c>
      <c r="Z4850" s="227">
        <f t="shared" si="529"/>
        <v>167.58177777777777</v>
      </c>
      <c r="AA4850" s="227">
        <f t="shared" si="531"/>
        <v>164.22222222222223</v>
      </c>
    </row>
    <row r="4851" spans="2:27" ht="13.5" hidden="1">
      <c r="B4851" s="232" t="s">
        <v>1449</v>
      </c>
      <c r="C4851" s="232" t="s">
        <v>698</v>
      </c>
      <c r="D4851" s="232" t="s">
        <v>981</v>
      </c>
      <c r="E4851" s="232" t="s">
        <v>495</v>
      </c>
      <c r="F4851" s="232">
        <v>48</v>
      </c>
      <c r="G4851" s="232" t="s">
        <v>1356</v>
      </c>
      <c r="H4851" s="233">
        <v>13.68</v>
      </c>
      <c r="I4851" s="233">
        <v>0</v>
      </c>
      <c r="J4851" s="233">
        <v>9.3366000000000007</v>
      </c>
      <c r="K4851" s="234">
        <v>38947</v>
      </c>
      <c r="L4851" s="233">
        <v>4.4459999999999997</v>
      </c>
      <c r="M4851" s="234">
        <v>76336</v>
      </c>
      <c r="N4851" s="233">
        <v>0</v>
      </c>
      <c r="O4851" s="233">
        <v>0</v>
      </c>
      <c r="P4851" s="233">
        <v>0</v>
      </c>
      <c r="Q4851" s="234">
        <v>80890</v>
      </c>
      <c r="R4851" s="233">
        <v>3.0779999999999998</v>
      </c>
      <c r="S4851" s="234">
        <v>158544</v>
      </c>
      <c r="T4851" s="233">
        <v>0</v>
      </c>
      <c r="U4851" s="235">
        <f t="shared" si="525"/>
        <v>9986.4</v>
      </c>
      <c r="V4851" s="227">
        <f t="shared" si="526"/>
        <v>6815.7180000000008</v>
      </c>
      <c r="W4851" s="227">
        <f t="shared" si="527"/>
        <v>6491.1633333333339</v>
      </c>
      <c r="X4851" s="227">
        <f t="shared" si="530"/>
        <v>6361.333333333333</v>
      </c>
      <c r="Y4851" s="227">
        <f t="shared" si="528"/>
        <v>0</v>
      </c>
      <c r="Z4851" s="227">
        <f t="shared" si="529"/>
        <v>4493.8844444444439</v>
      </c>
      <c r="AA4851" s="227">
        <f t="shared" si="531"/>
        <v>4404</v>
      </c>
    </row>
    <row r="4852" spans="2:27" ht="13.5" hidden="1">
      <c r="B4852" s="232" t="s">
        <v>1449</v>
      </c>
      <c r="C4852" s="232" t="s">
        <v>720</v>
      </c>
      <c r="D4852" s="232" t="s">
        <v>981</v>
      </c>
      <c r="E4852" s="232" t="s">
        <v>495</v>
      </c>
      <c r="F4852" s="232">
        <v>8</v>
      </c>
      <c r="G4852" s="232" t="s">
        <v>1312</v>
      </c>
      <c r="H4852" s="233">
        <v>1.6719999999999999</v>
      </c>
      <c r="I4852" s="233">
        <v>0</v>
      </c>
      <c r="J4852" s="233">
        <v>1.2990999999999999</v>
      </c>
      <c r="K4852" s="234">
        <v>5419</v>
      </c>
      <c r="L4852" s="233">
        <v>0.61860000000000004</v>
      </c>
      <c r="M4852" s="234">
        <v>10622</v>
      </c>
      <c r="N4852" s="233">
        <v>0</v>
      </c>
      <c r="O4852" s="233">
        <v>0</v>
      </c>
      <c r="P4852" s="233">
        <v>0</v>
      </c>
      <c r="Q4852" s="234">
        <v>10985</v>
      </c>
      <c r="R4852" s="233">
        <v>0.41799999999999998</v>
      </c>
      <c r="S4852" s="234">
        <v>21531</v>
      </c>
      <c r="T4852" s="233">
        <v>0</v>
      </c>
      <c r="U4852" s="235">
        <f t="shared" si="525"/>
        <v>1220.56</v>
      </c>
      <c r="V4852" s="227">
        <f t="shared" si="526"/>
        <v>948.34299999999996</v>
      </c>
      <c r="W4852" s="227">
        <f t="shared" si="527"/>
        <v>903.16133333333335</v>
      </c>
      <c r="X4852" s="227">
        <f t="shared" si="530"/>
        <v>885.16666666666663</v>
      </c>
      <c r="Y4852" s="227">
        <f t="shared" si="528"/>
        <v>0</v>
      </c>
      <c r="Z4852" s="227">
        <f t="shared" si="529"/>
        <v>610.2788888888889</v>
      </c>
      <c r="AA4852" s="227">
        <f t="shared" si="531"/>
        <v>598.08333333333337</v>
      </c>
    </row>
    <row r="4853" spans="2:27" ht="13.5" hidden="1">
      <c r="B4853" s="232" t="s">
        <v>1449</v>
      </c>
      <c r="C4853" s="232" t="s">
        <v>1129</v>
      </c>
      <c r="D4853" s="232" t="s">
        <v>981</v>
      </c>
      <c r="E4853" s="232" t="s">
        <v>495</v>
      </c>
      <c r="F4853" s="232">
        <v>32</v>
      </c>
      <c r="G4853" s="232" t="s">
        <v>1316</v>
      </c>
      <c r="H4853" s="233">
        <v>6.7130000000000001</v>
      </c>
      <c r="I4853" s="233">
        <v>0</v>
      </c>
      <c r="J4853" s="233">
        <v>4.1585999999999999</v>
      </c>
      <c r="K4853" s="234">
        <v>17347</v>
      </c>
      <c r="L4853" s="233">
        <v>1.9802</v>
      </c>
      <c r="M4853" s="234">
        <v>33991</v>
      </c>
      <c r="N4853" s="233">
        <v>0</v>
      </c>
      <c r="O4853" s="233">
        <v>0</v>
      </c>
      <c r="P4853" s="233">
        <v>0</v>
      </c>
      <c r="Q4853" s="234">
        <v>45889</v>
      </c>
      <c r="R4853" s="233">
        <v>1.7462</v>
      </c>
      <c r="S4853" s="234">
        <v>89913</v>
      </c>
      <c r="T4853" s="233">
        <v>0</v>
      </c>
      <c r="U4853" s="235">
        <f t="shared" si="525"/>
        <v>4900.49</v>
      </c>
      <c r="V4853" s="227">
        <f t="shared" si="526"/>
        <v>3035.7779999999998</v>
      </c>
      <c r="W4853" s="227">
        <f t="shared" si="527"/>
        <v>2891.1293333333333</v>
      </c>
      <c r="X4853" s="227">
        <f t="shared" si="530"/>
        <v>2832.5833333333335</v>
      </c>
      <c r="Y4853" s="227">
        <f t="shared" si="528"/>
        <v>0</v>
      </c>
      <c r="Z4853" s="227">
        <f t="shared" si="529"/>
        <v>2549.420444444444</v>
      </c>
      <c r="AA4853" s="227">
        <f t="shared" si="531"/>
        <v>2497.5833333333335</v>
      </c>
    </row>
    <row r="4854" spans="2:27" ht="13.5" hidden="1">
      <c r="B4854" s="232" t="s">
        <v>1449</v>
      </c>
      <c r="C4854" s="232" t="s">
        <v>644</v>
      </c>
      <c r="D4854" s="232" t="s">
        <v>981</v>
      </c>
      <c r="E4854" s="232" t="s">
        <v>495</v>
      </c>
      <c r="F4854" s="232">
        <v>4</v>
      </c>
      <c r="G4854" s="232" t="s">
        <v>1311</v>
      </c>
      <c r="H4854" s="233">
        <v>0.94399999999999995</v>
      </c>
      <c r="I4854" s="233">
        <v>0</v>
      </c>
      <c r="J4854" s="233">
        <v>0.58479999999999999</v>
      </c>
      <c r="K4854" s="234">
        <v>2439</v>
      </c>
      <c r="L4854" s="233">
        <v>0.27850000000000003</v>
      </c>
      <c r="M4854" s="234">
        <v>4781</v>
      </c>
      <c r="N4854" s="233">
        <v>0</v>
      </c>
      <c r="O4854" s="233">
        <v>0</v>
      </c>
      <c r="P4854" s="233">
        <v>0</v>
      </c>
      <c r="Q4854" s="234">
        <v>6450</v>
      </c>
      <c r="R4854" s="233">
        <v>0.24540000000000001</v>
      </c>
      <c r="S4854" s="234">
        <v>12642</v>
      </c>
      <c r="T4854" s="233">
        <v>0</v>
      </c>
      <c r="U4854" s="235">
        <f t="shared" si="525"/>
        <v>689.12</v>
      </c>
      <c r="V4854" s="227">
        <f t="shared" si="526"/>
        <v>426.904</v>
      </c>
      <c r="W4854" s="227">
        <f t="shared" si="527"/>
        <v>406.55500000000001</v>
      </c>
      <c r="X4854" s="227">
        <f t="shared" si="530"/>
        <v>398.41666666666669</v>
      </c>
      <c r="Y4854" s="227">
        <f t="shared" si="528"/>
        <v>0</v>
      </c>
      <c r="Z4854" s="227">
        <f t="shared" si="529"/>
        <v>358.30866666666668</v>
      </c>
      <c r="AA4854" s="227">
        <f t="shared" si="531"/>
        <v>351.16666666666669</v>
      </c>
    </row>
    <row r="4855" spans="2:27" ht="13.5" hidden="1">
      <c r="B4855" s="232" t="s">
        <v>1449</v>
      </c>
      <c r="C4855" s="232" t="s">
        <v>1464</v>
      </c>
      <c r="D4855" s="232" t="s">
        <v>981</v>
      </c>
      <c r="E4855" s="232" t="s">
        <v>495</v>
      </c>
      <c r="F4855" s="232">
        <v>4</v>
      </c>
      <c r="G4855" s="232" t="s">
        <v>1311</v>
      </c>
      <c r="H4855" s="233">
        <v>0.81299999999999994</v>
      </c>
      <c r="I4855" s="233">
        <v>0</v>
      </c>
      <c r="J4855" s="233">
        <v>0.63400000000000001</v>
      </c>
      <c r="K4855" s="234">
        <v>2634</v>
      </c>
      <c r="L4855" s="233">
        <v>0.30070000000000002</v>
      </c>
      <c r="M4855" s="234">
        <v>5198</v>
      </c>
      <c r="N4855" s="233">
        <v>0</v>
      </c>
      <c r="O4855" s="233">
        <v>0</v>
      </c>
      <c r="P4855" s="233">
        <v>0</v>
      </c>
      <c r="Q4855" s="234">
        <v>5340</v>
      </c>
      <c r="R4855" s="233">
        <v>0.20319999999999999</v>
      </c>
      <c r="S4855" s="234">
        <v>10467</v>
      </c>
      <c r="T4855" s="233">
        <v>0</v>
      </c>
      <c r="U4855" s="235">
        <f t="shared" si="525"/>
        <v>593.49</v>
      </c>
      <c r="V4855" s="227">
        <f t="shared" si="526"/>
        <v>462.82</v>
      </c>
      <c r="W4855" s="227">
        <f t="shared" si="527"/>
        <v>439.01100000000002</v>
      </c>
      <c r="X4855" s="227">
        <f t="shared" si="530"/>
        <v>433.16666666666669</v>
      </c>
      <c r="Y4855" s="227">
        <f t="shared" si="528"/>
        <v>0</v>
      </c>
      <c r="Z4855" s="227">
        <f t="shared" si="529"/>
        <v>296.66933333333333</v>
      </c>
      <c r="AA4855" s="227">
        <f t="shared" si="531"/>
        <v>290.75</v>
      </c>
    </row>
    <row r="4856" spans="2:27" ht="13.5" hidden="1">
      <c r="B4856" s="232" t="s">
        <v>1449</v>
      </c>
      <c r="C4856" s="232" t="s">
        <v>745</v>
      </c>
      <c r="D4856" s="232" t="s">
        <v>981</v>
      </c>
      <c r="E4856" s="232" t="s">
        <v>495</v>
      </c>
      <c r="F4856" s="232">
        <v>4</v>
      </c>
      <c r="G4856" s="232" t="s">
        <v>1311</v>
      </c>
      <c r="H4856" s="233">
        <v>0.83199999999999996</v>
      </c>
      <c r="I4856" s="233">
        <v>0</v>
      </c>
      <c r="J4856" s="233">
        <v>0.64649999999999996</v>
      </c>
      <c r="K4856" s="234">
        <v>2697</v>
      </c>
      <c r="L4856" s="233">
        <v>0.30780000000000002</v>
      </c>
      <c r="M4856" s="234">
        <v>5285</v>
      </c>
      <c r="N4856" s="233">
        <v>0</v>
      </c>
      <c r="O4856" s="233">
        <v>0</v>
      </c>
      <c r="P4856" s="233">
        <v>0</v>
      </c>
      <c r="Q4856" s="234">
        <v>5466</v>
      </c>
      <c r="R4856" s="233">
        <v>0.20799999999999999</v>
      </c>
      <c r="S4856" s="234">
        <v>10714</v>
      </c>
      <c r="T4856" s="233">
        <v>0</v>
      </c>
      <c r="U4856" s="235">
        <f t="shared" si="525"/>
        <v>607.36</v>
      </c>
      <c r="V4856" s="227">
        <f t="shared" si="526"/>
        <v>471.94499999999999</v>
      </c>
      <c r="W4856" s="227">
        <f t="shared" si="527"/>
        <v>449.44400000000002</v>
      </c>
      <c r="X4856" s="227">
        <f t="shared" si="530"/>
        <v>440.41666666666669</v>
      </c>
      <c r="Y4856" s="227">
        <f t="shared" si="528"/>
        <v>0</v>
      </c>
      <c r="Z4856" s="227">
        <f t="shared" si="529"/>
        <v>303.67333333333335</v>
      </c>
      <c r="AA4856" s="227">
        <f t="shared" si="531"/>
        <v>297.61111111111109</v>
      </c>
    </row>
    <row r="4857" spans="2:27" ht="13.5" hidden="1">
      <c r="B4857" s="232" t="s">
        <v>1449</v>
      </c>
      <c r="C4857" s="232" t="s">
        <v>636</v>
      </c>
      <c r="D4857" s="232" t="s">
        <v>981</v>
      </c>
      <c r="E4857" s="232" t="s">
        <v>495</v>
      </c>
      <c r="F4857" s="232">
        <v>2</v>
      </c>
      <c r="G4857" s="232" t="s">
        <v>1315</v>
      </c>
      <c r="H4857" s="233">
        <v>0.47199999999999998</v>
      </c>
      <c r="I4857" s="233">
        <v>0</v>
      </c>
      <c r="J4857" s="233">
        <v>0.29239999999999999</v>
      </c>
      <c r="K4857" s="234">
        <v>1220</v>
      </c>
      <c r="L4857" s="233">
        <v>0.13919999999999999</v>
      </c>
      <c r="M4857" s="234">
        <v>2391</v>
      </c>
      <c r="N4857" s="233">
        <v>0</v>
      </c>
      <c r="O4857" s="233">
        <v>0</v>
      </c>
      <c r="P4857" s="233">
        <v>0</v>
      </c>
      <c r="Q4857" s="234">
        <v>3225</v>
      </c>
      <c r="R4857" s="233">
        <v>0.1227</v>
      </c>
      <c r="S4857" s="234">
        <v>6321</v>
      </c>
      <c r="T4857" s="233">
        <v>0</v>
      </c>
      <c r="U4857" s="235">
        <f t="shared" si="525"/>
        <v>344.56</v>
      </c>
      <c r="V4857" s="227">
        <f t="shared" si="526"/>
        <v>213.452</v>
      </c>
      <c r="W4857" s="227">
        <f t="shared" si="527"/>
        <v>203.28266666666667</v>
      </c>
      <c r="X4857" s="227">
        <f t="shared" si="530"/>
        <v>199.25</v>
      </c>
      <c r="Y4857" s="227">
        <f t="shared" si="528"/>
        <v>0</v>
      </c>
      <c r="Z4857" s="227">
        <f t="shared" si="529"/>
        <v>179.15433333333334</v>
      </c>
      <c r="AA4857" s="227">
        <f t="shared" si="531"/>
        <v>175.58333333333334</v>
      </c>
    </row>
    <row r="4858" spans="2:27" ht="13.5" hidden="1">
      <c r="B4858" s="232" t="s">
        <v>1449</v>
      </c>
      <c r="C4858" s="232" t="s">
        <v>672</v>
      </c>
      <c r="D4858" s="232" t="s">
        <v>981</v>
      </c>
      <c r="E4858" s="232" t="s">
        <v>495</v>
      </c>
      <c r="F4858" s="232">
        <v>4</v>
      </c>
      <c r="G4858" s="232" t="s">
        <v>1354</v>
      </c>
      <c r="H4858" s="233">
        <v>1.1399999999999999</v>
      </c>
      <c r="I4858" s="233">
        <v>0</v>
      </c>
      <c r="J4858" s="233">
        <v>0</v>
      </c>
      <c r="K4858" s="234">
        <v>0</v>
      </c>
      <c r="L4858" s="233">
        <v>0</v>
      </c>
      <c r="M4858" s="234">
        <v>0</v>
      </c>
      <c r="N4858" s="233">
        <v>0</v>
      </c>
      <c r="O4858" s="233">
        <v>0</v>
      </c>
      <c r="P4858" s="233">
        <v>0</v>
      </c>
      <c r="Q4858" s="234">
        <v>0</v>
      </c>
      <c r="R4858" s="233">
        <v>0</v>
      </c>
      <c r="S4858" s="234">
        <v>0</v>
      </c>
      <c r="T4858" s="233">
        <v>0</v>
      </c>
      <c r="U4858" s="235">
        <f t="shared" si="525"/>
        <v>832.19999999999993</v>
      </c>
      <c r="V4858" s="227">
        <f t="shared" si="526"/>
        <v>0</v>
      </c>
      <c r="W4858" s="227">
        <f t="shared" si="527"/>
        <v>0</v>
      </c>
      <c r="X4858" s="227">
        <f t="shared" si="530"/>
        <v>0</v>
      </c>
      <c r="Y4858" s="227">
        <f t="shared" si="528"/>
        <v>0</v>
      </c>
      <c r="Z4858" s="227">
        <f t="shared" si="529"/>
        <v>0</v>
      </c>
      <c r="AA4858" s="227">
        <f t="shared" si="531"/>
        <v>0</v>
      </c>
    </row>
    <row r="4859" spans="2:27" ht="13.5" hidden="1">
      <c r="B4859" s="232" t="s">
        <v>1449</v>
      </c>
      <c r="C4859" s="232" t="s">
        <v>1130</v>
      </c>
      <c r="D4859" s="232" t="s">
        <v>981</v>
      </c>
      <c r="E4859" s="232" t="s">
        <v>495</v>
      </c>
      <c r="F4859" s="232">
        <v>2</v>
      </c>
      <c r="G4859" s="232" t="s">
        <v>1315</v>
      </c>
      <c r="H4859" s="233">
        <v>0.42</v>
      </c>
      <c r="I4859" s="233">
        <v>0</v>
      </c>
      <c r="J4859" s="233">
        <v>0.25990000000000002</v>
      </c>
      <c r="K4859" s="234">
        <v>1084</v>
      </c>
      <c r="L4859" s="233">
        <v>0.12379999999999999</v>
      </c>
      <c r="M4859" s="234">
        <v>2124</v>
      </c>
      <c r="N4859" s="233">
        <v>0</v>
      </c>
      <c r="O4859" s="233">
        <v>0</v>
      </c>
      <c r="P4859" s="233">
        <v>0</v>
      </c>
      <c r="Q4859" s="234">
        <v>2868</v>
      </c>
      <c r="R4859" s="233">
        <v>0.1091</v>
      </c>
      <c r="S4859" s="234">
        <v>5620</v>
      </c>
      <c r="T4859" s="233">
        <v>0</v>
      </c>
      <c r="U4859" s="235">
        <f t="shared" si="525"/>
        <v>306.59999999999997</v>
      </c>
      <c r="V4859" s="227">
        <f t="shared" si="526"/>
        <v>189.727</v>
      </c>
      <c r="W4859" s="227">
        <f t="shared" si="527"/>
        <v>180.70733333333334</v>
      </c>
      <c r="X4859" s="227">
        <f t="shared" si="530"/>
        <v>177</v>
      </c>
      <c r="Y4859" s="227">
        <f t="shared" si="528"/>
        <v>0</v>
      </c>
      <c r="Z4859" s="227">
        <f t="shared" si="529"/>
        <v>159.30966666666666</v>
      </c>
      <c r="AA4859" s="227">
        <f t="shared" si="531"/>
        <v>156.11111111111111</v>
      </c>
    </row>
    <row r="4860" spans="2:27" ht="13.5" hidden="1">
      <c r="B4860" s="232" t="s">
        <v>1449</v>
      </c>
      <c r="C4860" s="232" t="s">
        <v>1459</v>
      </c>
      <c r="D4860" s="232" t="s">
        <v>981</v>
      </c>
      <c r="E4860" s="232" t="s">
        <v>495</v>
      </c>
      <c r="F4860" s="232">
        <v>2</v>
      </c>
      <c r="G4860" s="232" t="s">
        <v>1315</v>
      </c>
      <c r="H4860" s="233">
        <v>0.40600000000000003</v>
      </c>
      <c r="I4860" s="233">
        <v>0</v>
      </c>
      <c r="J4860" s="233">
        <v>0.317</v>
      </c>
      <c r="K4860" s="234">
        <v>1317</v>
      </c>
      <c r="L4860" s="233">
        <v>0.15040000000000001</v>
      </c>
      <c r="M4860" s="234">
        <v>2599</v>
      </c>
      <c r="N4860" s="233">
        <v>0</v>
      </c>
      <c r="O4860" s="233">
        <v>0</v>
      </c>
      <c r="P4860" s="233">
        <v>0</v>
      </c>
      <c r="Q4860" s="234">
        <v>2670</v>
      </c>
      <c r="R4860" s="233">
        <v>0.1016</v>
      </c>
      <c r="S4860" s="234">
        <v>5233</v>
      </c>
      <c r="T4860" s="233">
        <v>0</v>
      </c>
      <c r="U4860" s="235">
        <f t="shared" si="525"/>
        <v>296.38</v>
      </c>
      <c r="V4860" s="227">
        <f t="shared" si="526"/>
        <v>231.41</v>
      </c>
      <c r="W4860" s="227">
        <f t="shared" si="527"/>
        <v>219.542</v>
      </c>
      <c r="X4860" s="227">
        <f t="shared" si="530"/>
        <v>216.58333333333334</v>
      </c>
      <c r="Y4860" s="227">
        <f t="shared" si="528"/>
        <v>0</v>
      </c>
      <c r="Z4860" s="227">
        <f t="shared" si="529"/>
        <v>148.33466666666666</v>
      </c>
      <c r="AA4860" s="227">
        <f t="shared" si="531"/>
        <v>145.36111111111111</v>
      </c>
    </row>
    <row r="4861" spans="2:27" ht="13.5" hidden="1">
      <c r="B4861" s="232" t="s">
        <v>1449</v>
      </c>
      <c r="C4861" s="232" t="s">
        <v>704</v>
      </c>
      <c r="D4861" s="232" t="s">
        <v>990</v>
      </c>
      <c r="E4861" s="232" t="s">
        <v>467</v>
      </c>
      <c r="F4861" s="232">
        <v>96</v>
      </c>
      <c r="G4861" s="232" t="s">
        <v>1365</v>
      </c>
      <c r="H4861" s="233">
        <v>6.3840000000000003</v>
      </c>
      <c r="I4861" s="233">
        <v>0</v>
      </c>
      <c r="J4861" s="233">
        <v>0</v>
      </c>
      <c r="K4861" s="234">
        <v>0</v>
      </c>
      <c r="L4861" s="233">
        <v>0</v>
      </c>
      <c r="M4861" s="234">
        <v>0</v>
      </c>
      <c r="N4861" s="233">
        <v>0</v>
      </c>
      <c r="O4861" s="233">
        <v>0</v>
      </c>
      <c r="P4861" s="233">
        <v>0</v>
      </c>
      <c r="Q4861" s="234">
        <v>0</v>
      </c>
      <c r="R4861" s="233">
        <v>0</v>
      </c>
      <c r="S4861" s="234">
        <v>0</v>
      </c>
      <c r="T4861" s="233">
        <v>0</v>
      </c>
      <c r="U4861" s="235">
        <f t="shared" si="525"/>
        <v>4660.3200000000006</v>
      </c>
      <c r="V4861" s="227">
        <f t="shared" si="526"/>
        <v>0</v>
      </c>
      <c r="W4861" s="227">
        <f t="shared" si="527"/>
        <v>0</v>
      </c>
      <c r="X4861" s="227">
        <f t="shared" si="530"/>
        <v>0</v>
      </c>
      <c r="Y4861" s="227">
        <f t="shared" si="528"/>
        <v>0</v>
      </c>
      <c r="Z4861" s="227">
        <f t="shared" si="529"/>
        <v>0</v>
      </c>
      <c r="AA4861" s="227">
        <f t="shared" si="531"/>
        <v>0</v>
      </c>
    </row>
    <row r="4862" spans="2:27" ht="13.5" hidden="1">
      <c r="B4862" s="232" t="s">
        <v>1449</v>
      </c>
      <c r="C4862" s="232" t="s">
        <v>606</v>
      </c>
      <c r="D4862" s="232" t="s">
        <v>990</v>
      </c>
      <c r="E4862" s="232" t="s">
        <v>467</v>
      </c>
      <c r="F4862" s="232">
        <v>96</v>
      </c>
      <c r="G4862" s="232" t="s">
        <v>1356</v>
      </c>
      <c r="H4862" s="233">
        <v>5.6639999999999997</v>
      </c>
      <c r="I4862" s="233">
        <v>0</v>
      </c>
      <c r="J4862" s="233">
        <v>0</v>
      </c>
      <c r="K4862" s="234">
        <v>0</v>
      </c>
      <c r="L4862" s="233">
        <v>0</v>
      </c>
      <c r="M4862" s="234">
        <v>0</v>
      </c>
      <c r="N4862" s="233">
        <v>0</v>
      </c>
      <c r="O4862" s="233">
        <v>0</v>
      </c>
      <c r="P4862" s="233">
        <v>0</v>
      </c>
      <c r="Q4862" s="234">
        <v>0</v>
      </c>
      <c r="R4862" s="233">
        <v>0</v>
      </c>
      <c r="S4862" s="234">
        <v>0</v>
      </c>
      <c r="T4862" s="233">
        <v>0</v>
      </c>
      <c r="U4862" s="235">
        <f t="shared" si="525"/>
        <v>4134.7199999999993</v>
      </c>
      <c r="V4862" s="227">
        <f t="shared" si="526"/>
        <v>0</v>
      </c>
      <c r="W4862" s="227">
        <f t="shared" si="527"/>
        <v>0</v>
      </c>
      <c r="X4862" s="227">
        <f t="shared" si="530"/>
        <v>0</v>
      </c>
      <c r="Y4862" s="227">
        <f t="shared" si="528"/>
        <v>0</v>
      </c>
      <c r="Z4862" s="227">
        <f t="shared" si="529"/>
        <v>0</v>
      </c>
      <c r="AA4862" s="227">
        <f t="shared" si="531"/>
        <v>0</v>
      </c>
    </row>
    <row r="4863" spans="2:27" ht="13.5" hidden="1">
      <c r="B4863" s="232" t="s">
        <v>1449</v>
      </c>
      <c r="C4863" s="232" t="s">
        <v>644</v>
      </c>
      <c r="D4863" s="232" t="s">
        <v>990</v>
      </c>
      <c r="E4863" s="232" t="s">
        <v>467</v>
      </c>
      <c r="F4863" s="232">
        <v>4</v>
      </c>
      <c r="G4863" s="232" t="s">
        <v>1311</v>
      </c>
      <c r="H4863" s="233">
        <v>0.23599999999999999</v>
      </c>
      <c r="I4863" s="233">
        <v>0</v>
      </c>
      <c r="J4863" s="233">
        <v>0</v>
      </c>
      <c r="K4863" s="234">
        <v>0</v>
      </c>
      <c r="L4863" s="233">
        <v>0</v>
      </c>
      <c r="M4863" s="234">
        <v>0</v>
      </c>
      <c r="N4863" s="233">
        <v>0</v>
      </c>
      <c r="O4863" s="233">
        <v>0</v>
      </c>
      <c r="P4863" s="233">
        <v>0</v>
      </c>
      <c r="Q4863" s="234">
        <v>0</v>
      </c>
      <c r="R4863" s="233">
        <v>0</v>
      </c>
      <c r="S4863" s="234">
        <v>0</v>
      </c>
      <c r="T4863" s="233">
        <v>0</v>
      </c>
      <c r="U4863" s="235">
        <f t="shared" si="525"/>
        <v>172.28</v>
      </c>
      <c r="V4863" s="227">
        <f t="shared" si="526"/>
        <v>0</v>
      </c>
      <c r="W4863" s="227">
        <f t="shared" si="527"/>
        <v>0</v>
      </c>
      <c r="X4863" s="227">
        <f t="shared" si="530"/>
        <v>0</v>
      </c>
      <c r="Y4863" s="227">
        <f t="shared" si="528"/>
        <v>0</v>
      </c>
      <c r="Z4863" s="227">
        <f t="shared" si="529"/>
        <v>0</v>
      </c>
      <c r="AA4863" s="227">
        <f t="shared" si="531"/>
        <v>0</v>
      </c>
    </row>
    <row r="4864" spans="2:27" ht="13.5" hidden="1">
      <c r="B4864" s="232" t="s">
        <v>1449</v>
      </c>
      <c r="C4864" s="232" t="s">
        <v>698</v>
      </c>
      <c r="D4864" s="232" t="s">
        <v>990</v>
      </c>
      <c r="E4864" s="232" t="s">
        <v>467</v>
      </c>
      <c r="F4864" s="232">
        <v>48</v>
      </c>
      <c r="G4864" s="232" t="s">
        <v>1356</v>
      </c>
      <c r="H4864" s="233">
        <v>3.1920000000000002</v>
      </c>
      <c r="I4864" s="233">
        <v>0</v>
      </c>
      <c r="J4864" s="233">
        <v>0</v>
      </c>
      <c r="K4864" s="234">
        <v>0</v>
      </c>
      <c r="L4864" s="233">
        <v>0</v>
      </c>
      <c r="M4864" s="234">
        <v>0</v>
      </c>
      <c r="N4864" s="233">
        <v>0</v>
      </c>
      <c r="O4864" s="233">
        <v>0</v>
      </c>
      <c r="P4864" s="233">
        <v>0</v>
      </c>
      <c r="Q4864" s="234">
        <v>0</v>
      </c>
      <c r="R4864" s="233">
        <v>0</v>
      </c>
      <c r="S4864" s="234">
        <v>0</v>
      </c>
      <c r="T4864" s="233">
        <v>0</v>
      </c>
      <c r="U4864" s="235">
        <f t="shared" si="525"/>
        <v>2330.1600000000003</v>
      </c>
      <c r="V4864" s="227">
        <f t="shared" si="526"/>
        <v>0</v>
      </c>
      <c r="W4864" s="227">
        <f t="shared" si="527"/>
        <v>0</v>
      </c>
      <c r="X4864" s="227">
        <f t="shared" si="530"/>
        <v>0</v>
      </c>
      <c r="Y4864" s="227">
        <f t="shared" si="528"/>
        <v>0</v>
      </c>
      <c r="Z4864" s="227">
        <f t="shared" si="529"/>
        <v>0</v>
      </c>
      <c r="AA4864" s="227">
        <f t="shared" si="531"/>
        <v>0</v>
      </c>
    </row>
    <row r="4865" spans="2:27" ht="13.5" hidden="1">
      <c r="B4865" s="232" t="s">
        <v>1449</v>
      </c>
      <c r="C4865" s="232" t="s">
        <v>707</v>
      </c>
      <c r="D4865" s="232" t="s">
        <v>990</v>
      </c>
      <c r="E4865" s="232" t="s">
        <v>467</v>
      </c>
      <c r="F4865" s="232">
        <v>8</v>
      </c>
      <c r="G4865" s="232" t="s">
        <v>1317</v>
      </c>
      <c r="H4865" s="233">
        <v>0.53200000000000003</v>
      </c>
      <c r="I4865" s="233">
        <v>0</v>
      </c>
      <c r="J4865" s="233">
        <v>0</v>
      </c>
      <c r="K4865" s="234">
        <v>0</v>
      </c>
      <c r="L4865" s="233">
        <v>0</v>
      </c>
      <c r="M4865" s="234">
        <v>0</v>
      </c>
      <c r="N4865" s="233">
        <v>0</v>
      </c>
      <c r="O4865" s="233">
        <v>0</v>
      </c>
      <c r="P4865" s="233">
        <v>0</v>
      </c>
      <c r="Q4865" s="234">
        <v>0</v>
      </c>
      <c r="R4865" s="233">
        <v>0</v>
      </c>
      <c r="S4865" s="234">
        <v>0</v>
      </c>
      <c r="T4865" s="233">
        <v>0</v>
      </c>
      <c r="U4865" s="235">
        <f t="shared" si="525"/>
        <v>388.36</v>
      </c>
      <c r="V4865" s="227">
        <f t="shared" si="526"/>
        <v>0</v>
      </c>
      <c r="W4865" s="227">
        <f t="shared" si="527"/>
        <v>0</v>
      </c>
      <c r="X4865" s="227">
        <f t="shared" si="530"/>
        <v>0</v>
      </c>
      <c r="Y4865" s="227">
        <f t="shared" si="528"/>
        <v>0</v>
      </c>
      <c r="Z4865" s="227">
        <f t="shared" si="529"/>
        <v>0</v>
      </c>
      <c r="AA4865" s="227">
        <f t="shared" si="531"/>
        <v>0</v>
      </c>
    </row>
    <row r="4866" spans="2:27" ht="13.5" hidden="1">
      <c r="B4866" s="232" t="s">
        <v>1449</v>
      </c>
      <c r="C4866" s="232" t="s">
        <v>581</v>
      </c>
      <c r="D4866" s="232" t="s">
        <v>990</v>
      </c>
      <c r="E4866" s="232" t="s">
        <v>467</v>
      </c>
      <c r="F4866" s="232">
        <v>48</v>
      </c>
      <c r="G4866" s="232" t="s">
        <v>1310</v>
      </c>
      <c r="H4866" s="233">
        <v>2.8319999999999999</v>
      </c>
      <c r="I4866" s="233">
        <v>0</v>
      </c>
      <c r="J4866" s="233">
        <v>0</v>
      </c>
      <c r="K4866" s="234">
        <v>0</v>
      </c>
      <c r="L4866" s="233">
        <v>0</v>
      </c>
      <c r="M4866" s="234">
        <v>0</v>
      </c>
      <c r="N4866" s="233">
        <v>0</v>
      </c>
      <c r="O4866" s="233">
        <v>0</v>
      </c>
      <c r="P4866" s="233">
        <v>0</v>
      </c>
      <c r="Q4866" s="234">
        <v>0</v>
      </c>
      <c r="R4866" s="233">
        <v>0</v>
      </c>
      <c r="S4866" s="234">
        <v>0</v>
      </c>
      <c r="T4866" s="233">
        <v>0</v>
      </c>
      <c r="U4866" s="235">
        <f t="shared" si="525"/>
        <v>2067.3599999999997</v>
      </c>
      <c r="V4866" s="227">
        <f t="shared" si="526"/>
        <v>0</v>
      </c>
      <c r="W4866" s="227">
        <f t="shared" si="527"/>
        <v>0</v>
      </c>
      <c r="X4866" s="227">
        <f t="shared" si="530"/>
        <v>0</v>
      </c>
      <c r="Y4866" s="227">
        <f t="shared" si="528"/>
        <v>0</v>
      </c>
      <c r="Z4866" s="227">
        <f t="shared" si="529"/>
        <v>0</v>
      </c>
      <c r="AA4866" s="227">
        <f t="shared" si="531"/>
        <v>0</v>
      </c>
    </row>
    <row r="4867" spans="2:27" ht="13.5" hidden="1">
      <c r="B4867" s="232" t="s">
        <v>1449</v>
      </c>
      <c r="C4867" s="232" t="s">
        <v>636</v>
      </c>
      <c r="D4867" s="232" t="s">
        <v>990</v>
      </c>
      <c r="E4867" s="232" t="s">
        <v>467</v>
      </c>
      <c r="F4867" s="232">
        <v>2</v>
      </c>
      <c r="G4867" s="232" t="s">
        <v>1315</v>
      </c>
      <c r="H4867" s="233">
        <v>0.11799999999999999</v>
      </c>
      <c r="I4867" s="233">
        <v>0</v>
      </c>
      <c r="J4867" s="233">
        <v>0</v>
      </c>
      <c r="K4867" s="234">
        <v>0</v>
      </c>
      <c r="L4867" s="233">
        <v>0</v>
      </c>
      <c r="M4867" s="234">
        <v>0</v>
      </c>
      <c r="N4867" s="233">
        <v>0</v>
      </c>
      <c r="O4867" s="233">
        <v>0</v>
      </c>
      <c r="P4867" s="233">
        <v>0</v>
      </c>
      <c r="Q4867" s="234">
        <v>0</v>
      </c>
      <c r="R4867" s="233">
        <v>0</v>
      </c>
      <c r="S4867" s="234">
        <v>0</v>
      </c>
      <c r="T4867" s="233">
        <v>0</v>
      </c>
      <c r="U4867" s="235">
        <f t="shared" si="525"/>
        <v>86.14</v>
      </c>
      <c r="V4867" s="227">
        <f t="shared" si="526"/>
        <v>0</v>
      </c>
      <c r="W4867" s="227">
        <f t="shared" si="527"/>
        <v>0</v>
      </c>
      <c r="X4867" s="227">
        <f t="shared" si="530"/>
        <v>0</v>
      </c>
      <c r="Y4867" s="227">
        <f t="shared" si="528"/>
        <v>0</v>
      </c>
      <c r="Z4867" s="227">
        <f t="shared" si="529"/>
        <v>0</v>
      </c>
      <c r="AA4867" s="227">
        <f t="shared" si="531"/>
        <v>0</v>
      </c>
    </row>
    <row r="4868" spans="2:27" ht="13.5" hidden="1">
      <c r="B4868" s="232" t="s">
        <v>1449</v>
      </c>
      <c r="C4868" s="232" t="s">
        <v>616</v>
      </c>
      <c r="D4868" s="232" t="s">
        <v>990</v>
      </c>
      <c r="E4868" s="232" t="s">
        <v>467</v>
      </c>
      <c r="F4868" s="232">
        <v>8</v>
      </c>
      <c r="G4868" s="232" t="s">
        <v>1312</v>
      </c>
      <c r="H4868" s="233">
        <v>0.47199999999999998</v>
      </c>
      <c r="I4868" s="233">
        <v>0</v>
      </c>
      <c r="J4868" s="233">
        <v>0</v>
      </c>
      <c r="K4868" s="234">
        <v>0</v>
      </c>
      <c r="L4868" s="233">
        <v>0</v>
      </c>
      <c r="M4868" s="234">
        <v>0</v>
      </c>
      <c r="N4868" s="233">
        <v>0</v>
      </c>
      <c r="O4868" s="233">
        <v>0</v>
      </c>
      <c r="P4868" s="233">
        <v>0</v>
      </c>
      <c r="Q4868" s="234">
        <v>0</v>
      </c>
      <c r="R4868" s="233">
        <v>0</v>
      </c>
      <c r="S4868" s="234">
        <v>0</v>
      </c>
      <c r="T4868" s="233">
        <v>0</v>
      </c>
      <c r="U4868" s="235">
        <f t="shared" ref="U4868:U4931" si="532">H4868*hour_M</f>
        <v>344.56</v>
      </c>
      <c r="V4868" s="227">
        <f t="shared" ref="V4868:V4931" si="533">J4868*hour_M</f>
        <v>0</v>
      </c>
      <c r="W4868" s="227">
        <f t="shared" ref="W4868:W4931" si="534">K4868/12+L4868*hour_M</f>
        <v>0</v>
      </c>
      <c r="X4868" s="227">
        <f t="shared" si="530"/>
        <v>0</v>
      </c>
      <c r="Y4868" s="227">
        <f t="shared" ref="Y4868:Y4931" si="535">P4868*hour_M</f>
        <v>0</v>
      </c>
      <c r="Z4868" s="227">
        <f t="shared" ref="Z4868:Z4931" si="536">Q4868/36+R4868*hour_M</f>
        <v>0</v>
      </c>
      <c r="AA4868" s="227">
        <f t="shared" si="531"/>
        <v>0</v>
      </c>
    </row>
    <row r="4869" spans="2:27" ht="13.5" hidden="1">
      <c r="B4869" s="232" t="s">
        <v>1449</v>
      </c>
      <c r="C4869" s="232" t="s">
        <v>717</v>
      </c>
      <c r="D4869" s="232" t="s">
        <v>990</v>
      </c>
      <c r="E4869" s="232" t="s">
        <v>467</v>
      </c>
      <c r="F4869" s="232">
        <v>4</v>
      </c>
      <c r="G4869" s="232" t="s">
        <v>1312</v>
      </c>
      <c r="H4869" s="233">
        <v>0.26600000000000001</v>
      </c>
      <c r="I4869" s="233">
        <v>0</v>
      </c>
      <c r="J4869" s="233">
        <v>0</v>
      </c>
      <c r="K4869" s="234">
        <v>0</v>
      </c>
      <c r="L4869" s="233">
        <v>0</v>
      </c>
      <c r="M4869" s="234">
        <v>0</v>
      </c>
      <c r="N4869" s="233">
        <v>0</v>
      </c>
      <c r="O4869" s="233">
        <v>0</v>
      </c>
      <c r="P4869" s="233">
        <v>0</v>
      </c>
      <c r="Q4869" s="234">
        <v>0</v>
      </c>
      <c r="R4869" s="233">
        <v>0</v>
      </c>
      <c r="S4869" s="234">
        <v>0</v>
      </c>
      <c r="T4869" s="233">
        <v>0</v>
      </c>
      <c r="U4869" s="235">
        <f t="shared" si="532"/>
        <v>194.18</v>
      </c>
      <c r="V4869" s="227">
        <f t="shared" si="533"/>
        <v>0</v>
      </c>
      <c r="W4869" s="227">
        <f t="shared" si="534"/>
        <v>0</v>
      </c>
      <c r="X4869" s="227">
        <f t="shared" ref="X4869:X4932" si="537">M4869/12</f>
        <v>0</v>
      </c>
      <c r="Y4869" s="227">
        <f t="shared" si="535"/>
        <v>0</v>
      </c>
      <c r="Z4869" s="227">
        <f t="shared" si="536"/>
        <v>0</v>
      </c>
      <c r="AA4869" s="227">
        <f t="shared" ref="AA4869:AA4932" si="538">S4869/36</f>
        <v>0</v>
      </c>
    </row>
    <row r="4870" spans="2:27" ht="13.5" hidden="1">
      <c r="B4870" s="232" t="s">
        <v>1449</v>
      </c>
      <c r="C4870" s="232" t="s">
        <v>714</v>
      </c>
      <c r="D4870" s="232" t="s">
        <v>990</v>
      </c>
      <c r="E4870" s="232" t="s">
        <v>467</v>
      </c>
      <c r="F4870" s="232">
        <v>2</v>
      </c>
      <c r="G4870" s="232" t="s">
        <v>1311</v>
      </c>
      <c r="H4870" s="233">
        <v>0.13300000000000001</v>
      </c>
      <c r="I4870" s="233">
        <v>0</v>
      </c>
      <c r="J4870" s="233">
        <v>0</v>
      </c>
      <c r="K4870" s="234">
        <v>0</v>
      </c>
      <c r="L4870" s="233">
        <v>0</v>
      </c>
      <c r="M4870" s="234">
        <v>0</v>
      </c>
      <c r="N4870" s="233">
        <v>0</v>
      </c>
      <c r="O4870" s="233">
        <v>0</v>
      </c>
      <c r="P4870" s="233">
        <v>0</v>
      </c>
      <c r="Q4870" s="234">
        <v>0</v>
      </c>
      <c r="R4870" s="233">
        <v>0</v>
      </c>
      <c r="S4870" s="234">
        <v>0</v>
      </c>
      <c r="T4870" s="233">
        <v>0</v>
      </c>
      <c r="U4870" s="235">
        <f t="shared" si="532"/>
        <v>97.09</v>
      </c>
      <c r="V4870" s="227">
        <f t="shared" si="533"/>
        <v>0</v>
      </c>
      <c r="W4870" s="227">
        <f t="shared" si="534"/>
        <v>0</v>
      </c>
      <c r="X4870" s="227">
        <f t="shared" si="537"/>
        <v>0</v>
      </c>
      <c r="Y4870" s="227">
        <f t="shared" si="535"/>
        <v>0</v>
      </c>
      <c r="Z4870" s="227">
        <f t="shared" si="536"/>
        <v>0</v>
      </c>
      <c r="AA4870" s="227">
        <f t="shared" si="538"/>
        <v>0</v>
      </c>
    </row>
    <row r="4871" spans="2:27" ht="13.5" hidden="1">
      <c r="B4871" s="232" t="s">
        <v>1449</v>
      </c>
      <c r="C4871" s="232" t="s">
        <v>313</v>
      </c>
      <c r="D4871" s="232" t="s">
        <v>990</v>
      </c>
      <c r="E4871" s="232" t="s">
        <v>467</v>
      </c>
      <c r="F4871" s="232">
        <v>16</v>
      </c>
      <c r="G4871" s="232" t="s">
        <v>1316</v>
      </c>
      <c r="H4871" s="233">
        <v>1.0640000000000001</v>
      </c>
      <c r="I4871" s="233">
        <v>0</v>
      </c>
      <c r="J4871" s="233">
        <v>0</v>
      </c>
      <c r="K4871" s="234">
        <v>0</v>
      </c>
      <c r="L4871" s="233">
        <v>0</v>
      </c>
      <c r="M4871" s="234">
        <v>0</v>
      </c>
      <c r="N4871" s="233">
        <v>0</v>
      </c>
      <c r="O4871" s="233">
        <v>0</v>
      </c>
      <c r="P4871" s="233">
        <v>0</v>
      </c>
      <c r="Q4871" s="234">
        <v>0</v>
      </c>
      <c r="R4871" s="233">
        <v>0</v>
      </c>
      <c r="S4871" s="234">
        <v>0</v>
      </c>
      <c r="T4871" s="233">
        <v>0</v>
      </c>
      <c r="U4871" s="235">
        <f t="shared" si="532"/>
        <v>776.72</v>
      </c>
      <c r="V4871" s="227">
        <f t="shared" si="533"/>
        <v>0</v>
      </c>
      <c r="W4871" s="227">
        <f t="shared" si="534"/>
        <v>0</v>
      </c>
      <c r="X4871" s="227">
        <f t="shared" si="537"/>
        <v>0</v>
      </c>
      <c r="Y4871" s="227">
        <f t="shared" si="535"/>
        <v>0</v>
      </c>
      <c r="Z4871" s="227">
        <f t="shared" si="536"/>
        <v>0</v>
      </c>
      <c r="AA4871" s="227">
        <f t="shared" si="538"/>
        <v>0</v>
      </c>
    </row>
    <row r="4872" spans="2:27" ht="13.5" hidden="1">
      <c r="B4872" s="232" t="s">
        <v>1449</v>
      </c>
      <c r="C4872" s="232" t="s">
        <v>625</v>
      </c>
      <c r="D4872" s="232" t="s">
        <v>990</v>
      </c>
      <c r="E4872" s="232" t="s">
        <v>467</v>
      </c>
      <c r="F4872" s="232">
        <v>16</v>
      </c>
      <c r="G4872" s="232" t="s">
        <v>1317</v>
      </c>
      <c r="H4872" s="233">
        <v>0.94399999999999995</v>
      </c>
      <c r="I4872" s="233">
        <v>0</v>
      </c>
      <c r="J4872" s="233">
        <v>0</v>
      </c>
      <c r="K4872" s="234">
        <v>0</v>
      </c>
      <c r="L4872" s="233">
        <v>0</v>
      </c>
      <c r="M4872" s="234">
        <v>0</v>
      </c>
      <c r="N4872" s="233">
        <v>0</v>
      </c>
      <c r="O4872" s="233">
        <v>0</v>
      </c>
      <c r="P4872" s="233">
        <v>0</v>
      </c>
      <c r="Q4872" s="234">
        <v>0</v>
      </c>
      <c r="R4872" s="233">
        <v>0</v>
      </c>
      <c r="S4872" s="234">
        <v>0</v>
      </c>
      <c r="T4872" s="233">
        <v>0</v>
      </c>
      <c r="U4872" s="235">
        <f t="shared" si="532"/>
        <v>689.12</v>
      </c>
      <c r="V4872" s="227">
        <f t="shared" si="533"/>
        <v>0</v>
      </c>
      <c r="W4872" s="227">
        <f t="shared" si="534"/>
        <v>0</v>
      </c>
      <c r="X4872" s="227">
        <f t="shared" si="537"/>
        <v>0</v>
      </c>
      <c r="Y4872" s="227">
        <f t="shared" si="535"/>
        <v>0</v>
      </c>
      <c r="Z4872" s="227">
        <f t="shared" si="536"/>
        <v>0</v>
      </c>
      <c r="AA4872" s="227">
        <f t="shared" si="538"/>
        <v>0</v>
      </c>
    </row>
    <row r="4873" spans="2:27" ht="13.5" hidden="1">
      <c r="B4873" s="232" t="s">
        <v>1449</v>
      </c>
      <c r="C4873" s="232" t="s">
        <v>581</v>
      </c>
      <c r="D4873" s="232" t="s">
        <v>990</v>
      </c>
      <c r="E4873" s="232" t="s">
        <v>495</v>
      </c>
      <c r="F4873" s="232">
        <v>48</v>
      </c>
      <c r="G4873" s="232" t="s">
        <v>1310</v>
      </c>
      <c r="H4873" s="233">
        <v>5.6639999999999997</v>
      </c>
      <c r="I4873" s="233">
        <v>0</v>
      </c>
      <c r="J4873" s="233">
        <v>0</v>
      </c>
      <c r="K4873" s="234">
        <v>0</v>
      </c>
      <c r="L4873" s="233">
        <v>0</v>
      </c>
      <c r="M4873" s="234">
        <v>0</v>
      </c>
      <c r="N4873" s="233">
        <v>0</v>
      </c>
      <c r="O4873" s="233">
        <v>0</v>
      </c>
      <c r="P4873" s="233">
        <v>0</v>
      </c>
      <c r="Q4873" s="234">
        <v>0</v>
      </c>
      <c r="R4873" s="233">
        <v>0</v>
      </c>
      <c r="S4873" s="234">
        <v>0</v>
      </c>
      <c r="T4873" s="233">
        <v>0</v>
      </c>
      <c r="U4873" s="235">
        <f t="shared" si="532"/>
        <v>4134.7199999999993</v>
      </c>
      <c r="V4873" s="227">
        <f t="shared" si="533"/>
        <v>0</v>
      </c>
      <c r="W4873" s="227">
        <f t="shared" si="534"/>
        <v>0</v>
      </c>
      <c r="X4873" s="227">
        <f t="shared" si="537"/>
        <v>0</v>
      </c>
      <c r="Y4873" s="227">
        <f t="shared" si="535"/>
        <v>0</v>
      </c>
      <c r="Z4873" s="227">
        <f t="shared" si="536"/>
        <v>0</v>
      </c>
      <c r="AA4873" s="227">
        <f t="shared" si="538"/>
        <v>0</v>
      </c>
    </row>
    <row r="4874" spans="2:27" ht="13.5" hidden="1">
      <c r="B4874" s="232" t="s">
        <v>1449</v>
      </c>
      <c r="C4874" s="232" t="s">
        <v>644</v>
      </c>
      <c r="D4874" s="232" t="s">
        <v>990</v>
      </c>
      <c r="E4874" s="232" t="s">
        <v>495</v>
      </c>
      <c r="F4874" s="232">
        <v>4</v>
      </c>
      <c r="G4874" s="232" t="s">
        <v>1311</v>
      </c>
      <c r="H4874" s="233">
        <v>0.47199999999999998</v>
      </c>
      <c r="I4874" s="233">
        <v>0</v>
      </c>
      <c r="J4874" s="233">
        <v>0</v>
      </c>
      <c r="K4874" s="234">
        <v>0</v>
      </c>
      <c r="L4874" s="233">
        <v>0</v>
      </c>
      <c r="M4874" s="234">
        <v>0</v>
      </c>
      <c r="N4874" s="233">
        <v>0</v>
      </c>
      <c r="O4874" s="233">
        <v>0</v>
      </c>
      <c r="P4874" s="233">
        <v>0</v>
      </c>
      <c r="Q4874" s="234">
        <v>0</v>
      </c>
      <c r="R4874" s="233">
        <v>0</v>
      </c>
      <c r="S4874" s="234">
        <v>0</v>
      </c>
      <c r="T4874" s="233">
        <v>0</v>
      </c>
      <c r="U4874" s="235">
        <f t="shared" si="532"/>
        <v>344.56</v>
      </c>
      <c r="V4874" s="227">
        <f t="shared" si="533"/>
        <v>0</v>
      </c>
      <c r="W4874" s="227">
        <f t="shared" si="534"/>
        <v>0</v>
      </c>
      <c r="X4874" s="227">
        <f t="shared" si="537"/>
        <v>0</v>
      </c>
      <c r="Y4874" s="227">
        <f t="shared" si="535"/>
        <v>0</v>
      </c>
      <c r="Z4874" s="227">
        <f t="shared" si="536"/>
        <v>0</v>
      </c>
      <c r="AA4874" s="227">
        <f t="shared" si="538"/>
        <v>0</v>
      </c>
    </row>
    <row r="4875" spans="2:27" ht="13.5" hidden="1">
      <c r="B4875" s="232" t="s">
        <v>1449</v>
      </c>
      <c r="C4875" s="232" t="s">
        <v>313</v>
      </c>
      <c r="D4875" s="232" t="s">
        <v>990</v>
      </c>
      <c r="E4875" s="232" t="s">
        <v>495</v>
      </c>
      <c r="F4875" s="232">
        <v>16</v>
      </c>
      <c r="G4875" s="232" t="s">
        <v>1316</v>
      </c>
      <c r="H4875" s="233">
        <v>2.1280000000000001</v>
      </c>
      <c r="I4875" s="233">
        <v>0</v>
      </c>
      <c r="J4875" s="233">
        <v>0</v>
      </c>
      <c r="K4875" s="234">
        <v>0</v>
      </c>
      <c r="L4875" s="233">
        <v>0</v>
      </c>
      <c r="M4875" s="234">
        <v>0</v>
      </c>
      <c r="N4875" s="233">
        <v>0</v>
      </c>
      <c r="O4875" s="233">
        <v>0</v>
      </c>
      <c r="P4875" s="233">
        <v>0</v>
      </c>
      <c r="Q4875" s="234">
        <v>0</v>
      </c>
      <c r="R4875" s="233">
        <v>0</v>
      </c>
      <c r="S4875" s="234">
        <v>0</v>
      </c>
      <c r="T4875" s="233">
        <v>0</v>
      </c>
      <c r="U4875" s="235">
        <f t="shared" si="532"/>
        <v>1553.44</v>
      </c>
      <c r="V4875" s="227">
        <f t="shared" si="533"/>
        <v>0</v>
      </c>
      <c r="W4875" s="227">
        <f t="shared" si="534"/>
        <v>0</v>
      </c>
      <c r="X4875" s="227">
        <f t="shared" si="537"/>
        <v>0</v>
      </c>
      <c r="Y4875" s="227">
        <f t="shared" si="535"/>
        <v>0</v>
      </c>
      <c r="Z4875" s="227">
        <f t="shared" si="536"/>
        <v>0</v>
      </c>
      <c r="AA4875" s="227">
        <f t="shared" si="538"/>
        <v>0</v>
      </c>
    </row>
    <row r="4876" spans="2:27" ht="13.5" hidden="1">
      <c r="B4876" s="232" t="s">
        <v>1449</v>
      </c>
      <c r="C4876" s="232" t="s">
        <v>698</v>
      </c>
      <c r="D4876" s="232" t="s">
        <v>990</v>
      </c>
      <c r="E4876" s="232" t="s">
        <v>495</v>
      </c>
      <c r="F4876" s="232">
        <v>48</v>
      </c>
      <c r="G4876" s="232" t="s">
        <v>1356</v>
      </c>
      <c r="H4876" s="233">
        <v>6.3840000000000003</v>
      </c>
      <c r="I4876" s="233">
        <v>0</v>
      </c>
      <c r="J4876" s="233">
        <v>0</v>
      </c>
      <c r="K4876" s="234">
        <v>0</v>
      </c>
      <c r="L4876" s="233">
        <v>0</v>
      </c>
      <c r="M4876" s="234">
        <v>0</v>
      </c>
      <c r="N4876" s="233">
        <v>0</v>
      </c>
      <c r="O4876" s="233">
        <v>0</v>
      </c>
      <c r="P4876" s="233">
        <v>0</v>
      </c>
      <c r="Q4876" s="234">
        <v>0</v>
      </c>
      <c r="R4876" s="233">
        <v>0</v>
      </c>
      <c r="S4876" s="234">
        <v>0</v>
      </c>
      <c r="T4876" s="233">
        <v>0</v>
      </c>
      <c r="U4876" s="235">
        <f t="shared" si="532"/>
        <v>4660.3200000000006</v>
      </c>
      <c r="V4876" s="227">
        <f t="shared" si="533"/>
        <v>0</v>
      </c>
      <c r="W4876" s="227">
        <f t="shared" si="534"/>
        <v>0</v>
      </c>
      <c r="X4876" s="227">
        <f t="shared" si="537"/>
        <v>0</v>
      </c>
      <c r="Y4876" s="227">
        <f t="shared" si="535"/>
        <v>0</v>
      </c>
      <c r="Z4876" s="227">
        <f t="shared" si="536"/>
        <v>0</v>
      </c>
      <c r="AA4876" s="227">
        <f t="shared" si="538"/>
        <v>0</v>
      </c>
    </row>
    <row r="4877" spans="2:27" ht="13.5" hidden="1">
      <c r="B4877" s="232" t="s">
        <v>1449</v>
      </c>
      <c r="C4877" s="232" t="s">
        <v>717</v>
      </c>
      <c r="D4877" s="232" t="s">
        <v>990</v>
      </c>
      <c r="E4877" s="232" t="s">
        <v>495</v>
      </c>
      <c r="F4877" s="232">
        <v>4</v>
      </c>
      <c r="G4877" s="232" t="s">
        <v>1312</v>
      </c>
      <c r="H4877" s="233">
        <v>0.53200000000000003</v>
      </c>
      <c r="I4877" s="233">
        <v>0</v>
      </c>
      <c r="J4877" s="233">
        <v>0</v>
      </c>
      <c r="K4877" s="234">
        <v>0</v>
      </c>
      <c r="L4877" s="233">
        <v>0</v>
      </c>
      <c r="M4877" s="234">
        <v>0</v>
      </c>
      <c r="N4877" s="233">
        <v>0</v>
      </c>
      <c r="O4877" s="233">
        <v>0</v>
      </c>
      <c r="P4877" s="233">
        <v>0</v>
      </c>
      <c r="Q4877" s="234">
        <v>0</v>
      </c>
      <c r="R4877" s="233">
        <v>0</v>
      </c>
      <c r="S4877" s="234">
        <v>0</v>
      </c>
      <c r="T4877" s="233">
        <v>0</v>
      </c>
      <c r="U4877" s="235">
        <f t="shared" si="532"/>
        <v>388.36</v>
      </c>
      <c r="V4877" s="227">
        <f t="shared" si="533"/>
        <v>0</v>
      </c>
      <c r="W4877" s="227">
        <f t="shared" si="534"/>
        <v>0</v>
      </c>
      <c r="X4877" s="227">
        <f t="shared" si="537"/>
        <v>0</v>
      </c>
      <c r="Y4877" s="227">
        <f t="shared" si="535"/>
        <v>0</v>
      </c>
      <c r="Z4877" s="227">
        <f t="shared" si="536"/>
        <v>0</v>
      </c>
      <c r="AA4877" s="227">
        <f t="shared" si="538"/>
        <v>0</v>
      </c>
    </row>
    <row r="4878" spans="2:27" ht="13.5" hidden="1">
      <c r="B4878" s="232" t="s">
        <v>1449</v>
      </c>
      <c r="C4878" s="232" t="s">
        <v>704</v>
      </c>
      <c r="D4878" s="232" t="s">
        <v>990</v>
      </c>
      <c r="E4878" s="232" t="s">
        <v>495</v>
      </c>
      <c r="F4878" s="232">
        <v>96</v>
      </c>
      <c r="G4878" s="232" t="s">
        <v>1365</v>
      </c>
      <c r="H4878" s="233">
        <v>12.768000000000001</v>
      </c>
      <c r="I4878" s="233">
        <v>0</v>
      </c>
      <c r="J4878" s="233">
        <v>0</v>
      </c>
      <c r="K4878" s="234">
        <v>0</v>
      </c>
      <c r="L4878" s="233">
        <v>0</v>
      </c>
      <c r="M4878" s="234">
        <v>0</v>
      </c>
      <c r="N4878" s="233">
        <v>0</v>
      </c>
      <c r="O4878" s="233">
        <v>0</v>
      </c>
      <c r="P4878" s="233">
        <v>0</v>
      </c>
      <c r="Q4878" s="234">
        <v>0</v>
      </c>
      <c r="R4878" s="233">
        <v>0</v>
      </c>
      <c r="S4878" s="234">
        <v>0</v>
      </c>
      <c r="T4878" s="233">
        <v>0</v>
      </c>
      <c r="U4878" s="235">
        <f t="shared" si="532"/>
        <v>9320.6400000000012</v>
      </c>
      <c r="V4878" s="227">
        <f t="shared" si="533"/>
        <v>0</v>
      </c>
      <c r="W4878" s="227">
        <f t="shared" si="534"/>
        <v>0</v>
      </c>
      <c r="X4878" s="227">
        <f t="shared" si="537"/>
        <v>0</v>
      </c>
      <c r="Y4878" s="227">
        <f t="shared" si="535"/>
        <v>0</v>
      </c>
      <c r="Z4878" s="227">
        <f t="shared" si="536"/>
        <v>0</v>
      </c>
      <c r="AA4878" s="227">
        <f t="shared" si="538"/>
        <v>0</v>
      </c>
    </row>
    <row r="4879" spans="2:27" ht="13.5" hidden="1">
      <c r="B4879" s="232" t="s">
        <v>1449</v>
      </c>
      <c r="C4879" s="232" t="s">
        <v>606</v>
      </c>
      <c r="D4879" s="232" t="s">
        <v>990</v>
      </c>
      <c r="E4879" s="232" t="s">
        <v>495</v>
      </c>
      <c r="F4879" s="232">
        <v>96</v>
      </c>
      <c r="G4879" s="232" t="s">
        <v>1356</v>
      </c>
      <c r="H4879" s="233">
        <v>11.327999999999999</v>
      </c>
      <c r="I4879" s="233">
        <v>0</v>
      </c>
      <c r="J4879" s="233">
        <v>0</v>
      </c>
      <c r="K4879" s="234">
        <v>0</v>
      </c>
      <c r="L4879" s="233">
        <v>0</v>
      </c>
      <c r="M4879" s="234">
        <v>0</v>
      </c>
      <c r="N4879" s="233">
        <v>0</v>
      </c>
      <c r="O4879" s="233">
        <v>0</v>
      </c>
      <c r="P4879" s="233">
        <v>0</v>
      </c>
      <c r="Q4879" s="234">
        <v>0</v>
      </c>
      <c r="R4879" s="233">
        <v>0</v>
      </c>
      <c r="S4879" s="234">
        <v>0</v>
      </c>
      <c r="T4879" s="233">
        <v>0</v>
      </c>
      <c r="U4879" s="235">
        <f t="shared" si="532"/>
        <v>8269.4399999999987</v>
      </c>
      <c r="V4879" s="227">
        <f t="shared" si="533"/>
        <v>0</v>
      </c>
      <c r="W4879" s="227">
        <f t="shared" si="534"/>
        <v>0</v>
      </c>
      <c r="X4879" s="227">
        <f t="shared" si="537"/>
        <v>0</v>
      </c>
      <c r="Y4879" s="227">
        <f t="shared" si="535"/>
        <v>0</v>
      </c>
      <c r="Z4879" s="227">
        <f t="shared" si="536"/>
        <v>0</v>
      </c>
      <c r="AA4879" s="227">
        <f t="shared" si="538"/>
        <v>0</v>
      </c>
    </row>
    <row r="4880" spans="2:27" ht="13.5" hidden="1">
      <c r="B4880" s="232" t="s">
        <v>1449</v>
      </c>
      <c r="C4880" s="232" t="s">
        <v>616</v>
      </c>
      <c r="D4880" s="232" t="s">
        <v>990</v>
      </c>
      <c r="E4880" s="232" t="s">
        <v>495</v>
      </c>
      <c r="F4880" s="232">
        <v>8</v>
      </c>
      <c r="G4880" s="232" t="s">
        <v>1312</v>
      </c>
      <c r="H4880" s="233">
        <v>0.94399999999999995</v>
      </c>
      <c r="I4880" s="233">
        <v>0</v>
      </c>
      <c r="J4880" s="233">
        <v>0</v>
      </c>
      <c r="K4880" s="234">
        <v>0</v>
      </c>
      <c r="L4880" s="233">
        <v>0</v>
      </c>
      <c r="M4880" s="234">
        <v>0</v>
      </c>
      <c r="N4880" s="233">
        <v>0</v>
      </c>
      <c r="O4880" s="233">
        <v>0</v>
      </c>
      <c r="P4880" s="233">
        <v>0</v>
      </c>
      <c r="Q4880" s="234">
        <v>0</v>
      </c>
      <c r="R4880" s="233">
        <v>0</v>
      </c>
      <c r="S4880" s="234">
        <v>0</v>
      </c>
      <c r="T4880" s="233">
        <v>0</v>
      </c>
      <c r="U4880" s="235">
        <f t="shared" si="532"/>
        <v>689.12</v>
      </c>
      <c r="V4880" s="227">
        <f t="shared" si="533"/>
        <v>0</v>
      </c>
      <c r="W4880" s="227">
        <f t="shared" si="534"/>
        <v>0</v>
      </c>
      <c r="X4880" s="227">
        <f t="shared" si="537"/>
        <v>0</v>
      </c>
      <c r="Y4880" s="227">
        <f t="shared" si="535"/>
        <v>0</v>
      </c>
      <c r="Z4880" s="227">
        <f t="shared" si="536"/>
        <v>0</v>
      </c>
      <c r="AA4880" s="227">
        <f t="shared" si="538"/>
        <v>0</v>
      </c>
    </row>
    <row r="4881" spans="2:27" ht="13.5" hidden="1">
      <c r="B4881" s="232" t="s">
        <v>1449</v>
      </c>
      <c r="C4881" s="232" t="s">
        <v>707</v>
      </c>
      <c r="D4881" s="232" t="s">
        <v>990</v>
      </c>
      <c r="E4881" s="232" t="s">
        <v>495</v>
      </c>
      <c r="F4881" s="232">
        <v>8</v>
      </c>
      <c r="G4881" s="232" t="s">
        <v>1317</v>
      </c>
      <c r="H4881" s="233">
        <v>1.0640000000000001</v>
      </c>
      <c r="I4881" s="233">
        <v>0</v>
      </c>
      <c r="J4881" s="233">
        <v>0</v>
      </c>
      <c r="K4881" s="234">
        <v>0</v>
      </c>
      <c r="L4881" s="233">
        <v>0</v>
      </c>
      <c r="M4881" s="234">
        <v>0</v>
      </c>
      <c r="N4881" s="233">
        <v>0</v>
      </c>
      <c r="O4881" s="233">
        <v>0</v>
      </c>
      <c r="P4881" s="233">
        <v>0</v>
      </c>
      <c r="Q4881" s="234">
        <v>0</v>
      </c>
      <c r="R4881" s="233">
        <v>0</v>
      </c>
      <c r="S4881" s="234">
        <v>0</v>
      </c>
      <c r="T4881" s="233">
        <v>0</v>
      </c>
      <c r="U4881" s="235">
        <f t="shared" si="532"/>
        <v>776.72</v>
      </c>
      <c r="V4881" s="227">
        <f t="shared" si="533"/>
        <v>0</v>
      </c>
      <c r="W4881" s="227">
        <f t="shared" si="534"/>
        <v>0</v>
      </c>
      <c r="X4881" s="227">
        <f t="shared" si="537"/>
        <v>0</v>
      </c>
      <c r="Y4881" s="227">
        <f t="shared" si="535"/>
        <v>0</v>
      </c>
      <c r="Z4881" s="227">
        <f t="shared" si="536"/>
        <v>0</v>
      </c>
      <c r="AA4881" s="227">
        <f t="shared" si="538"/>
        <v>0</v>
      </c>
    </row>
    <row r="4882" spans="2:27" ht="13.5" hidden="1">
      <c r="B4882" s="232" t="s">
        <v>1449</v>
      </c>
      <c r="C4882" s="232" t="s">
        <v>636</v>
      </c>
      <c r="D4882" s="232" t="s">
        <v>990</v>
      </c>
      <c r="E4882" s="232" t="s">
        <v>495</v>
      </c>
      <c r="F4882" s="232">
        <v>2</v>
      </c>
      <c r="G4882" s="232" t="s">
        <v>1315</v>
      </c>
      <c r="H4882" s="233">
        <v>0.23599999999999999</v>
      </c>
      <c r="I4882" s="233">
        <v>0</v>
      </c>
      <c r="J4882" s="233">
        <v>0</v>
      </c>
      <c r="K4882" s="234">
        <v>0</v>
      </c>
      <c r="L4882" s="233">
        <v>0</v>
      </c>
      <c r="M4882" s="234">
        <v>0</v>
      </c>
      <c r="N4882" s="233">
        <v>0</v>
      </c>
      <c r="O4882" s="233">
        <v>0</v>
      </c>
      <c r="P4882" s="233">
        <v>0</v>
      </c>
      <c r="Q4882" s="234">
        <v>0</v>
      </c>
      <c r="R4882" s="233">
        <v>0</v>
      </c>
      <c r="S4882" s="234">
        <v>0</v>
      </c>
      <c r="T4882" s="233">
        <v>0</v>
      </c>
      <c r="U4882" s="235">
        <f t="shared" si="532"/>
        <v>172.28</v>
      </c>
      <c r="V4882" s="227">
        <f t="shared" si="533"/>
        <v>0</v>
      </c>
      <c r="W4882" s="227">
        <f t="shared" si="534"/>
        <v>0</v>
      </c>
      <c r="X4882" s="227">
        <f t="shared" si="537"/>
        <v>0</v>
      </c>
      <c r="Y4882" s="227">
        <f t="shared" si="535"/>
        <v>0</v>
      </c>
      <c r="Z4882" s="227">
        <f t="shared" si="536"/>
        <v>0</v>
      </c>
      <c r="AA4882" s="227">
        <f t="shared" si="538"/>
        <v>0</v>
      </c>
    </row>
    <row r="4883" spans="2:27" ht="13.5" hidden="1">
      <c r="B4883" s="232" t="s">
        <v>1449</v>
      </c>
      <c r="C4883" s="232" t="s">
        <v>714</v>
      </c>
      <c r="D4883" s="232" t="s">
        <v>990</v>
      </c>
      <c r="E4883" s="232" t="s">
        <v>495</v>
      </c>
      <c r="F4883" s="232">
        <v>2</v>
      </c>
      <c r="G4883" s="232" t="s">
        <v>1311</v>
      </c>
      <c r="H4883" s="233">
        <v>0.26600000000000001</v>
      </c>
      <c r="I4883" s="233">
        <v>0</v>
      </c>
      <c r="J4883" s="233">
        <v>0</v>
      </c>
      <c r="K4883" s="234">
        <v>0</v>
      </c>
      <c r="L4883" s="233">
        <v>0</v>
      </c>
      <c r="M4883" s="234">
        <v>0</v>
      </c>
      <c r="N4883" s="233">
        <v>0</v>
      </c>
      <c r="O4883" s="233">
        <v>0</v>
      </c>
      <c r="P4883" s="233">
        <v>0</v>
      </c>
      <c r="Q4883" s="234">
        <v>0</v>
      </c>
      <c r="R4883" s="233">
        <v>0</v>
      </c>
      <c r="S4883" s="234">
        <v>0</v>
      </c>
      <c r="T4883" s="233">
        <v>0</v>
      </c>
      <c r="U4883" s="235">
        <f t="shared" si="532"/>
        <v>194.18</v>
      </c>
      <c r="V4883" s="227">
        <f t="shared" si="533"/>
        <v>0</v>
      </c>
      <c r="W4883" s="227">
        <f t="shared" si="534"/>
        <v>0</v>
      </c>
      <c r="X4883" s="227">
        <f t="shared" si="537"/>
        <v>0</v>
      </c>
      <c r="Y4883" s="227">
        <f t="shared" si="535"/>
        <v>0</v>
      </c>
      <c r="Z4883" s="227">
        <f t="shared" si="536"/>
        <v>0</v>
      </c>
      <c r="AA4883" s="227">
        <f t="shared" si="538"/>
        <v>0</v>
      </c>
    </row>
    <row r="4884" spans="2:27" ht="13.5" hidden="1">
      <c r="B4884" s="232" t="s">
        <v>1449</v>
      </c>
      <c r="C4884" s="232" t="s">
        <v>625</v>
      </c>
      <c r="D4884" s="232" t="s">
        <v>990</v>
      </c>
      <c r="E4884" s="232" t="s">
        <v>495</v>
      </c>
      <c r="F4884" s="232">
        <v>16</v>
      </c>
      <c r="G4884" s="232" t="s">
        <v>1317</v>
      </c>
      <c r="H4884" s="233">
        <v>1.8879999999999999</v>
      </c>
      <c r="I4884" s="233">
        <v>0</v>
      </c>
      <c r="J4884" s="233">
        <v>0</v>
      </c>
      <c r="K4884" s="234">
        <v>0</v>
      </c>
      <c r="L4884" s="233">
        <v>0</v>
      </c>
      <c r="M4884" s="234">
        <v>0</v>
      </c>
      <c r="N4884" s="233">
        <v>0</v>
      </c>
      <c r="O4884" s="233">
        <v>0</v>
      </c>
      <c r="P4884" s="233">
        <v>0</v>
      </c>
      <c r="Q4884" s="234">
        <v>0</v>
      </c>
      <c r="R4884" s="233">
        <v>0</v>
      </c>
      <c r="S4884" s="234">
        <v>0</v>
      </c>
      <c r="T4884" s="233">
        <v>0</v>
      </c>
      <c r="U4884" s="235">
        <f t="shared" si="532"/>
        <v>1378.24</v>
      </c>
      <c r="V4884" s="227">
        <f t="shared" si="533"/>
        <v>0</v>
      </c>
      <c r="W4884" s="227">
        <f t="shared" si="534"/>
        <v>0</v>
      </c>
      <c r="X4884" s="227">
        <f t="shared" si="537"/>
        <v>0</v>
      </c>
      <c r="Y4884" s="227">
        <f t="shared" si="535"/>
        <v>0</v>
      </c>
      <c r="Z4884" s="227">
        <f t="shared" si="536"/>
        <v>0</v>
      </c>
      <c r="AA4884" s="227">
        <f t="shared" si="538"/>
        <v>0</v>
      </c>
    </row>
    <row r="4885" spans="2:27" ht="13.5" hidden="1">
      <c r="B4885" s="232" t="s">
        <v>1449</v>
      </c>
      <c r="C4885" s="232" t="s">
        <v>557</v>
      </c>
      <c r="D4885" s="232" t="s">
        <v>984</v>
      </c>
      <c r="E4885" s="232" t="s">
        <v>467</v>
      </c>
      <c r="F4885" s="232">
        <v>2</v>
      </c>
      <c r="G4885" s="232" t="s">
        <v>1315</v>
      </c>
      <c r="H4885" s="233">
        <v>0.24099999999999999</v>
      </c>
      <c r="I4885" s="233">
        <v>0</v>
      </c>
      <c r="J4885" s="233">
        <v>0.151</v>
      </c>
      <c r="K4885" s="234">
        <v>408</v>
      </c>
      <c r="L4885" s="233">
        <v>8.3000000000000004E-2</v>
      </c>
      <c r="M4885" s="234">
        <v>1111</v>
      </c>
      <c r="N4885" s="233">
        <v>0</v>
      </c>
      <c r="O4885" s="233">
        <v>0</v>
      </c>
      <c r="P4885" s="233">
        <v>0</v>
      </c>
      <c r="Q4885" s="234">
        <v>886</v>
      </c>
      <c r="R4885" s="233">
        <v>5.8999999999999997E-2</v>
      </c>
      <c r="S4885" s="234">
        <v>2300</v>
      </c>
      <c r="T4885" s="233">
        <v>0</v>
      </c>
      <c r="U4885" s="235">
        <f t="shared" si="532"/>
        <v>175.93</v>
      </c>
      <c r="V4885" s="227">
        <f t="shared" si="533"/>
        <v>110.22999999999999</v>
      </c>
      <c r="W4885" s="227">
        <f t="shared" si="534"/>
        <v>94.59</v>
      </c>
      <c r="X4885" s="227">
        <f t="shared" si="537"/>
        <v>92.583333333333329</v>
      </c>
      <c r="Y4885" s="227">
        <f t="shared" si="535"/>
        <v>0</v>
      </c>
      <c r="Z4885" s="227">
        <f t="shared" si="536"/>
        <v>67.681111111111107</v>
      </c>
      <c r="AA4885" s="227">
        <f t="shared" si="538"/>
        <v>63.888888888888886</v>
      </c>
    </row>
    <row r="4886" spans="2:27" ht="13.5" hidden="1">
      <c r="B4886" s="232" t="s">
        <v>1449</v>
      </c>
      <c r="C4886" s="232" t="s">
        <v>1151</v>
      </c>
      <c r="D4886" s="232" t="s">
        <v>984</v>
      </c>
      <c r="E4886" s="232" t="s">
        <v>467</v>
      </c>
      <c r="F4886" s="232">
        <v>4</v>
      </c>
      <c r="G4886" s="232" t="s">
        <v>1312</v>
      </c>
      <c r="H4886" s="233">
        <v>0.68300000000000005</v>
      </c>
      <c r="I4886" s="233">
        <v>0</v>
      </c>
      <c r="J4886" s="233">
        <v>0</v>
      </c>
      <c r="K4886" s="234">
        <v>0</v>
      </c>
      <c r="L4886" s="233">
        <v>0</v>
      </c>
      <c r="M4886" s="234">
        <v>0</v>
      </c>
      <c r="N4886" s="233">
        <v>0</v>
      </c>
      <c r="O4886" s="233">
        <v>0</v>
      </c>
      <c r="P4886" s="233">
        <v>0</v>
      </c>
      <c r="Q4886" s="234">
        <v>0</v>
      </c>
      <c r="R4886" s="233">
        <v>0</v>
      </c>
      <c r="S4886" s="234">
        <v>0</v>
      </c>
      <c r="T4886" s="233">
        <v>0</v>
      </c>
      <c r="U4886" s="235">
        <f t="shared" si="532"/>
        <v>498.59000000000003</v>
      </c>
      <c r="V4886" s="227">
        <f t="shared" si="533"/>
        <v>0</v>
      </c>
      <c r="W4886" s="227">
        <f t="shared" si="534"/>
        <v>0</v>
      </c>
      <c r="X4886" s="227">
        <f t="shared" si="537"/>
        <v>0</v>
      </c>
      <c r="Y4886" s="227">
        <f t="shared" si="535"/>
        <v>0</v>
      </c>
      <c r="Z4886" s="227">
        <f t="shared" si="536"/>
        <v>0</v>
      </c>
      <c r="AA4886" s="227">
        <f t="shared" si="538"/>
        <v>0</v>
      </c>
    </row>
    <row r="4887" spans="2:27" ht="13.5" hidden="1">
      <c r="B4887" s="232" t="s">
        <v>1449</v>
      </c>
      <c r="C4887" s="232" t="s">
        <v>1149</v>
      </c>
      <c r="D4887" s="232" t="s">
        <v>984</v>
      </c>
      <c r="E4887" s="232" t="s">
        <v>467</v>
      </c>
      <c r="F4887" s="232">
        <v>32</v>
      </c>
      <c r="G4887" s="232" t="s">
        <v>1345</v>
      </c>
      <c r="H4887" s="233">
        <v>5.4630000000000001</v>
      </c>
      <c r="I4887" s="233">
        <v>0</v>
      </c>
      <c r="J4887" s="233">
        <v>0</v>
      </c>
      <c r="K4887" s="234">
        <v>0</v>
      </c>
      <c r="L4887" s="233">
        <v>0</v>
      </c>
      <c r="M4887" s="234">
        <v>0</v>
      </c>
      <c r="N4887" s="233">
        <v>0</v>
      </c>
      <c r="O4887" s="233">
        <v>0</v>
      </c>
      <c r="P4887" s="233">
        <v>0</v>
      </c>
      <c r="Q4887" s="234">
        <v>0</v>
      </c>
      <c r="R4887" s="233">
        <v>0</v>
      </c>
      <c r="S4887" s="234">
        <v>0</v>
      </c>
      <c r="T4887" s="233">
        <v>0</v>
      </c>
      <c r="U4887" s="235">
        <f t="shared" si="532"/>
        <v>3987.9900000000002</v>
      </c>
      <c r="V4887" s="227">
        <f t="shared" si="533"/>
        <v>0</v>
      </c>
      <c r="W4887" s="227">
        <f t="shared" si="534"/>
        <v>0</v>
      </c>
      <c r="X4887" s="227">
        <f t="shared" si="537"/>
        <v>0</v>
      </c>
      <c r="Y4887" s="227">
        <f t="shared" si="535"/>
        <v>0</v>
      </c>
      <c r="Z4887" s="227">
        <f t="shared" si="536"/>
        <v>0</v>
      </c>
      <c r="AA4887" s="227">
        <f t="shared" si="538"/>
        <v>0</v>
      </c>
    </row>
    <row r="4888" spans="2:27" ht="13.5" hidden="1">
      <c r="B4888" s="232" t="s">
        <v>1449</v>
      </c>
      <c r="C4888" s="232" t="s">
        <v>606</v>
      </c>
      <c r="D4888" s="232" t="s">
        <v>984</v>
      </c>
      <c r="E4888" s="232" t="s">
        <v>467</v>
      </c>
      <c r="F4888" s="232">
        <v>96</v>
      </c>
      <c r="G4888" s="232" t="s">
        <v>1356</v>
      </c>
      <c r="H4888" s="233">
        <v>11.327999999999999</v>
      </c>
      <c r="I4888" s="233">
        <v>0</v>
      </c>
      <c r="J4888" s="233">
        <v>7.0176999999999996</v>
      </c>
      <c r="K4888" s="234">
        <v>29274</v>
      </c>
      <c r="L4888" s="233">
        <v>3.3418000000000001</v>
      </c>
      <c r="M4888" s="234">
        <v>57377</v>
      </c>
      <c r="N4888" s="233">
        <v>0</v>
      </c>
      <c r="O4888" s="233">
        <v>0</v>
      </c>
      <c r="P4888" s="233">
        <v>0</v>
      </c>
      <c r="Q4888" s="234">
        <v>77402</v>
      </c>
      <c r="R4888" s="233">
        <v>2.9453</v>
      </c>
      <c r="S4888" s="234">
        <v>151708</v>
      </c>
      <c r="T4888" s="233">
        <v>0</v>
      </c>
      <c r="U4888" s="235">
        <f t="shared" si="532"/>
        <v>8269.4399999999987</v>
      </c>
      <c r="V4888" s="227">
        <f t="shared" si="533"/>
        <v>5122.9209999999994</v>
      </c>
      <c r="W4888" s="227">
        <f t="shared" si="534"/>
        <v>4879.0140000000001</v>
      </c>
      <c r="X4888" s="227">
        <f t="shared" si="537"/>
        <v>4781.416666666667</v>
      </c>
      <c r="Y4888" s="227">
        <f t="shared" si="535"/>
        <v>0</v>
      </c>
      <c r="Z4888" s="227">
        <f t="shared" si="536"/>
        <v>4300.1245555555561</v>
      </c>
      <c r="AA4888" s="227">
        <f t="shared" si="538"/>
        <v>4214.1111111111113</v>
      </c>
    </row>
    <row r="4889" spans="2:27" ht="13.5" hidden="1">
      <c r="B4889" s="232" t="s">
        <v>1449</v>
      </c>
      <c r="C4889" s="232" t="s">
        <v>1154</v>
      </c>
      <c r="D4889" s="232" t="s">
        <v>984</v>
      </c>
      <c r="E4889" s="232" t="s">
        <v>467</v>
      </c>
      <c r="F4889" s="232">
        <v>8</v>
      </c>
      <c r="G4889" s="232" t="s">
        <v>1317</v>
      </c>
      <c r="H4889" s="233">
        <v>1.02</v>
      </c>
      <c r="I4889" s="233">
        <v>0</v>
      </c>
      <c r="J4889" s="233">
        <v>0.69630000000000003</v>
      </c>
      <c r="K4889" s="234">
        <v>2904</v>
      </c>
      <c r="L4889" s="233">
        <v>0.33150000000000002</v>
      </c>
      <c r="M4889" s="234">
        <v>5692</v>
      </c>
      <c r="N4889" s="233">
        <v>0</v>
      </c>
      <c r="O4889" s="233">
        <v>0</v>
      </c>
      <c r="P4889" s="233">
        <v>0</v>
      </c>
      <c r="Q4889" s="234">
        <v>6031</v>
      </c>
      <c r="R4889" s="233">
        <v>0.22950000000000001</v>
      </c>
      <c r="S4889" s="234">
        <v>11825</v>
      </c>
      <c r="T4889" s="233">
        <v>0</v>
      </c>
      <c r="U4889" s="235">
        <f t="shared" si="532"/>
        <v>744.6</v>
      </c>
      <c r="V4889" s="227">
        <f t="shared" si="533"/>
        <v>508.29900000000004</v>
      </c>
      <c r="W4889" s="227">
        <f t="shared" si="534"/>
        <v>483.995</v>
      </c>
      <c r="X4889" s="227">
        <f t="shared" si="537"/>
        <v>474.33333333333331</v>
      </c>
      <c r="Y4889" s="227">
        <f t="shared" si="535"/>
        <v>0</v>
      </c>
      <c r="Z4889" s="227">
        <f t="shared" si="536"/>
        <v>335.0627777777778</v>
      </c>
      <c r="AA4889" s="227">
        <f t="shared" si="538"/>
        <v>328.47222222222223</v>
      </c>
    </row>
    <row r="4890" spans="2:27" ht="13.5" hidden="1">
      <c r="B4890" s="232" t="s">
        <v>1449</v>
      </c>
      <c r="C4890" s="232" t="s">
        <v>1462</v>
      </c>
      <c r="D4890" s="232" t="s">
        <v>984</v>
      </c>
      <c r="E4890" s="232" t="s">
        <v>467</v>
      </c>
      <c r="F4890" s="232">
        <v>8</v>
      </c>
      <c r="G4890" s="232" t="s">
        <v>1312</v>
      </c>
      <c r="H4890" s="233">
        <v>0.81299999999999994</v>
      </c>
      <c r="I4890" s="233">
        <v>0</v>
      </c>
      <c r="J4890" s="233">
        <v>0.63400000000000001</v>
      </c>
      <c r="K4890" s="234">
        <v>2634</v>
      </c>
      <c r="L4890" s="233">
        <v>0.30070000000000002</v>
      </c>
      <c r="M4890" s="234">
        <v>5198</v>
      </c>
      <c r="N4890" s="233">
        <v>0</v>
      </c>
      <c r="O4890" s="233">
        <v>0</v>
      </c>
      <c r="P4890" s="233">
        <v>0</v>
      </c>
      <c r="Q4890" s="234">
        <v>5340</v>
      </c>
      <c r="R4890" s="233">
        <v>0.20319999999999999</v>
      </c>
      <c r="S4890" s="234">
        <v>10467</v>
      </c>
      <c r="T4890" s="233">
        <v>0</v>
      </c>
      <c r="U4890" s="235">
        <f t="shared" si="532"/>
        <v>593.49</v>
      </c>
      <c r="V4890" s="227">
        <f t="shared" si="533"/>
        <v>462.82</v>
      </c>
      <c r="W4890" s="227">
        <f t="shared" si="534"/>
        <v>439.01100000000002</v>
      </c>
      <c r="X4890" s="227">
        <f t="shared" si="537"/>
        <v>433.16666666666669</v>
      </c>
      <c r="Y4890" s="227">
        <f t="shared" si="535"/>
        <v>0</v>
      </c>
      <c r="Z4890" s="227">
        <f t="shared" si="536"/>
        <v>296.66933333333333</v>
      </c>
      <c r="AA4890" s="227">
        <f t="shared" si="538"/>
        <v>290.75</v>
      </c>
    </row>
    <row r="4891" spans="2:27" ht="13.5" hidden="1">
      <c r="B4891" s="232" t="s">
        <v>1449</v>
      </c>
      <c r="C4891" s="232" t="s">
        <v>686</v>
      </c>
      <c r="D4891" s="232" t="s">
        <v>984</v>
      </c>
      <c r="E4891" s="232" t="s">
        <v>467</v>
      </c>
      <c r="F4891" s="232">
        <v>16</v>
      </c>
      <c r="G4891" s="232" t="s">
        <v>1352</v>
      </c>
      <c r="H4891" s="233">
        <v>2.282</v>
      </c>
      <c r="I4891" s="233">
        <v>0</v>
      </c>
      <c r="J4891" s="233">
        <v>1.5571999999999999</v>
      </c>
      <c r="K4891" s="234">
        <v>6496</v>
      </c>
      <c r="L4891" s="233">
        <v>0.74150000000000005</v>
      </c>
      <c r="M4891" s="234">
        <v>12732</v>
      </c>
      <c r="N4891" s="233">
        <v>0</v>
      </c>
      <c r="O4891" s="233">
        <v>0</v>
      </c>
      <c r="P4891" s="233">
        <v>0</v>
      </c>
      <c r="Q4891" s="234">
        <v>13491</v>
      </c>
      <c r="R4891" s="233">
        <v>0.51339999999999997</v>
      </c>
      <c r="S4891" s="234">
        <v>26443</v>
      </c>
      <c r="T4891" s="233">
        <v>0</v>
      </c>
      <c r="U4891" s="235">
        <f t="shared" si="532"/>
        <v>1665.8600000000001</v>
      </c>
      <c r="V4891" s="227">
        <f t="shared" si="533"/>
        <v>1136.7559999999999</v>
      </c>
      <c r="W4891" s="227">
        <f t="shared" si="534"/>
        <v>1082.6283333333336</v>
      </c>
      <c r="X4891" s="227">
        <f t="shared" si="537"/>
        <v>1061</v>
      </c>
      <c r="Y4891" s="227">
        <f t="shared" si="535"/>
        <v>0</v>
      </c>
      <c r="Z4891" s="227">
        <f t="shared" si="536"/>
        <v>749.53199999999993</v>
      </c>
      <c r="AA4891" s="227">
        <f t="shared" si="538"/>
        <v>734.52777777777783</v>
      </c>
    </row>
    <row r="4892" spans="2:27" ht="13.5" hidden="1">
      <c r="B4892" s="232" t="s">
        <v>1449</v>
      </c>
      <c r="C4892" s="232" t="s">
        <v>509</v>
      </c>
      <c r="D4892" s="232" t="s">
        <v>984</v>
      </c>
      <c r="E4892" s="232" t="s">
        <v>467</v>
      </c>
      <c r="F4892" s="232">
        <v>64</v>
      </c>
      <c r="G4892" s="232" t="s">
        <v>1345</v>
      </c>
      <c r="H4892" s="233">
        <v>7.7119999999999997</v>
      </c>
      <c r="I4892" s="233">
        <v>0</v>
      </c>
      <c r="J4892" s="233">
        <v>4.3727</v>
      </c>
      <c r="K4892" s="234">
        <v>18240</v>
      </c>
      <c r="L4892" s="233">
        <v>2.0821999999999998</v>
      </c>
      <c r="M4892" s="234">
        <v>35751</v>
      </c>
      <c r="N4892" s="233">
        <v>0</v>
      </c>
      <c r="O4892" s="233">
        <v>0</v>
      </c>
      <c r="P4892" s="233">
        <v>0</v>
      </c>
      <c r="Q4892" s="234">
        <v>39521</v>
      </c>
      <c r="R4892" s="233">
        <v>1.5038</v>
      </c>
      <c r="S4892" s="234">
        <v>77461</v>
      </c>
      <c r="T4892" s="233">
        <v>0</v>
      </c>
      <c r="U4892" s="235">
        <f t="shared" si="532"/>
        <v>5629.76</v>
      </c>
      <c r="V4892" s="227">
        <f t="shared" si="533"/>
        <v>3192.0709999999999</v>
      </c>
      <c r="W4892" s="227">
        <f t="shared" si="534"/>
        <v>3040.0059999999999</v>
      </c>
      <c r="X4892" s="227">
        <f t="shared" si="537"/>
        <v>2979.25</v>
      </c>
      <c r="Y4892" s="227">
        <f t="shared" si="535"/>
        <v>0</v>
      </c>
      <c r="Z4892" s="227">
        <f t="shared" si="536"/>
        <v>2195.579555555556</v>
      </c>
      <c r="AA4892" s="227">
        <f t="shared" si="538"/>
        <v>2151.6944444444443</v>
      </c>
    </row>
    <row r="4893" spans="2:27" ht="13.5" hidden="1">
      <c r="B4893" s="232" t="s">
        <v>1449</v>
      </c>
      <c r="C4893" s="232" t="s">
        <v>717</v>
      </c>
      <c r="D4893" s="232" t="s">
        <v>984</v>
      </c>
      <c r="E4893" s="232" t="s">
        <v>467</v>
      </c>
      <c r="F4893" s="232">
        <v>4</v>
      </c>
      <c r="G4893" s="232" t="s">
        <v>1312</v>
      </c>
      <c r="H4893" s="233">
        <v>0.56999999999999995</v>
      </c>
      <c r="I4893" s="233">
        <v>0</v>
      </c>
      <c r="J4893" s="233">
        <v>0.38900000000000001</v>
      </c>
      <c r="K4893" s="234">
        <v>1623</v>
      </c>
      <c r="L4893" s="233">
        <v>0.18529999999999999</v>
      </c>
      <c r="M4893" s="234">
        <v>3181</v>
      </c>
      <c r="N4893" s="233">
        <v>0</v>
      </c>
      <c r="O4893" s="233">
        <v>0</v>
      </c>
      <c r="P4893" s="233">
        <v>0</v>
      </c>
      <c r="Q4893" s="234">
        <v>3370</v>
      </c>
      <c r="R4893" s="233">
        <v>0.1283</v>
      </c>
      <c r="S4893" s="234">
        <v>6606</v>
      </c>
      <c r="T4893" s="233">
        <v>0</v>
      </c>
      <c r="U4893" s="235">
        <f t="shared" si="532"/>
        <v>416.09999999999997</v>
      </c>
      <c r="V4893" s="227">
        <f t="shared" si="533"/>
        <v>283.97000000000003</v>
      </c>
      <c r="W4893" s="227">
        <f t="shared" si="534"/>
        <v>270.51900000000001</v>
      </c>
      <c r="X4893" s="227">
        <f t="shared" si="537"/>
        <v>265.08333333333331</v>
      </c>
      <c r="Y4893" s="227">
        <f t="shared" si="535"/>
        <v>0</v>
      </c>
      <c r="Z4893" s="227">
        <f t="shared" si="536"/>
        <v>187.27011111111111</v>
      </c>
      <c r="AA4893" s="227">
        <f t="shared" si="538"/>
        <v>183.5</v>
      </c>
    </row>
    <row r="4894" spans="2:27" ht="13.5" hidden="1">
      <c r="B4894" s="232" t="s">
        <v>1449</v>
      </c>
      <c r="C4894" s="232" t="s">
        <v>544</v>
      </c>
      <c r="D4894" s="232" t="s">
        <v>984</v>
      </c>
      <c r="E4894" s="232" t="s">
        <v>467</v>
      </c>
      <c r="F4894" s="232">
        <v>16</v>
      </c>
      <c r="G4894" s="232" t="s">
        <v>1317</v>
      </c>
      <c r="H4894" s="233">
        <v>1.9330000000000001</v>
      </c>
      <c r="I4894" s="233">
        <v>0</v>
      </c>
      <c r="J4894" s="233">
        <v>1.2110000000000001</v>
      </c>
      <c r="K4894" s="234">
        <v>3262</v>
      </c>
      <c r="L4894" s="233">
        <v>0.66300000000000003</v>
      </c>
      <c r="M4894" s="234">
        <v>8888</v>
      </c>
      <c r="N4894" s="233">
        <v>0</v>
      </c>
      <c r="O4894" s="233">
        <v>0</v>
      </c>
      <c r="P4894" s="233">
        <v>0</v>
      </c>
      <c r="Q4894" s="234">
        <v>7091</v>
      </c>
      <c r="R4894" s="233">
        <v>0.48</v>
      </c>
      <c r="S4894" s="234">
        <v>18529</v>
      </c>
      <c r="T4894" s="233">
        <v>0</v>
      </c>
      <c r="U4894" s="235">
        <f t="shared" si="532"/>
        <v>1411.0900000000001</v>
      </c>
      <c r="V4894" s="227">
        <f t="shared" si="533"/>
        <v>884.03000000000009</v>
      </c>
      <c r="W4894" s="227">
        <f t="shared" si="534"/>
        <v>755.82333333333327</v>
      </c>
      <c r="X4894" s="227">
        <f t="shared" si="537"/>
        <v>740.66666666666663</v>
      </c>
      <c r="Y4894" s="227">
        <f t="shared" si="535"/>
        <v>0</v>
      </c>
      <c r="Z4894" s="227">
        <f t="shared" si="536"/>
        <v>547.37222222222226</v>
      </c>
      <c r="AA4894" s="227">
        <f t="shared" si="538"/>
        <v>514.69444444444446</v>
      </c>
    </row>
    <row r="4895" spans="2:27" ht="13.5" hidden="1">
      <c r="B4895" s="232" t="s">
        <v>1449</v>
      </c>
      <c r="C4895" s="232" t="s">
        <v>1130</v>
      </c>
      <c r="D4895" s="232" t="s">
        <v>984</v>
      </c>
      <c r="E4895" s="232" t="s">
        <v>467</v>
      </c>
      <c r="F4895" s="232">
        <v>2</v>
      </c>
      <c r="G4895" s="232" t="s">
        <v>1315</v>
      </c>
      <c r="H4895" s="233">
        <v>0.21</v>
      </c>
      <c r="I4895" s="233">
        <v>0</v>
      </c>
      <c r="J4895" s="233">
        <v>0.13</v>
      </c>
      <c r="K4895" s="234">
        <v>542</v>
      </c>
      <c r="L4895" s="233">
        <v>6.1899999999999997E-2</v>
      </c>
      <c r="M4895" s="234">
        <v>1062</v>
      </c>
      <c r="N4895" s="233">
        <v>0</v>
      </c>
      <c r="O4895" s="233">
        <v>0</v>
      </c>
      <c r="P4895" s="233">
        <v>0</v>
      </c>
      <c r="Q4895" s="234">
        <v>1434</v>
      </c>
      <c r="R4895" s="233">
        <v>5.4600000000000003E-2</v>
      </c>
      <c r="S4895" s="234">
        <v>2810</v>
      </c>
      <c r="T4895" s="233">
        <v>0</v>
      </c>
      <c r="U4895" s="235">
        <f t="shared" si="532"/>
        <v>153.29999999999998</v>
      </c>
      <c r="V4895" s="227">
        <f t="shared" si="533"/>
        <v>94.9</v>
      </c>
      <c r="W4895" s="227">
        <f t="shared" si="534"/>
        <v>90.353666666666669</v>
      </c>
      <c r="X4895" s="227">
        <f t="shared" si="537"/>
        <v>88.5</v>
      </c>
      <c r="Y4895" s="227">
        <f t="shared" si="535"/>
        <v>0</v>
      </c>
      <c r="Z4895" s="227">
        <f t="shared" si="536"/>
        <v>79.691333333333347</v>
      </c>
      <c r="AA4895" s="227">
        <f t="shared" si="538"/>
        <v>78.055555555555557</v>
      </c>
    </row>
    <row r="4896" spans="2:27" ht="13.5" hidden="1">
      <c r="B4896" s="232" t="s">
        <v>1449</v>
      </c>
      <c r="C4896" s="232" t="s">
        <v>704</v>
      </c>
      <c r="D4896" s="232" t="s">
        <v>984</v>
      </c>
      <c r="E4896" s="232" t="s">
        <v>467</v>
      </c>
      <c r="F4896" s="232">
        <v>96</v>
      </c>
      <c r="G4896" s="232" t="s">
        <v>1365</v>
      </c>
      <c r="H4896" s="233">
        <v>13.68</v>
      </c>
      <c r="I4896" s="233">
        <v>0</v>
      </c>
      <c r="J4896" s="233">
        <v>9.3366000000000007</v>
      </c>
      <c r="K4896" s="234">
        <v>38947</v>
      </c>
      <c r="L4896" s="233">
        <v>4.4459999999999997</v>
      </c>
      <c r="M4896" s="234">
        <v>76336</v>
      </c>
      <c r="N4896" s="233">
        <v>0</v>
      </c>
      <c r="O4896" s="233">
        <v>0</v>
      </c>
      <c r="P4896" s="233">
        <v>0</v>
      </c>
      <c r="Q4896" s="234">
        <v>80890</v>
      </c>
      <c r="R4896" s="233">
        <v>3.0779999999999998</v>
      </c>
      <c r="S4896" s="234">
        <v>158544</v>
      </c>
      <c r="T4896" s="233">
        <v>0</v>
      </c>
      <c r="U4896" s="235">
        <f t="shared" si="532"/>
        <v>9986.4</v>
      </c>
      <c r="V4896" s="227">
        <f t="shared" si="533"/>
        <v>6815.7180000000008</v>
      </c>
      <c r="W4896" s="227">
        <f t="shared" si="534"/>
        <v>6491.1633333333339</v>
      </c>
      <c r="X4896" s="227">
        <f t="shared" si="537"/>
        <v>6361.333333333333</v>
      </c>
      <c r="Y4896" s="227">
        <f t="shared" si="535"/>
        <v>0</v>
      </c>
      <c r="Z4896" s="227">
        <f t="shared" si="536"/>
        <v>4493.8844444444439</v>
      </c>
      <c r="AA4896" s="227">
        <f t="shared" si="538"/>
        <v>4404</v>
      </c>
    </row>
    <row r="4897" spans="2:27" ht="13.5" hidden="1">
      <c r="B4897" s="232" t="s">
        <v>1449</v>
      </c>
      <c r="C4897" s="232" t="s">
        <v>701</v>
      </c>
      <c r="D4897" s="232" t="s">
        <v>984</v>
      </c>
      <c r="E4897" s="232" t="s">
        <v>467</v>
      </c>
      <c r="F4897" s="232">
        <v>64</v>
      </c>
      <c r="G4897" s="232" t="s">
        <v>1364</v>
      </c>
      <c r="H4897" s="233">
        <v>9.1199999999999992</v>
      </c>
      <c r="I4897" s="233">
        <v>0</v>
      </c>
      <c r="J4897" s="233">
        <v>6.2240000000000002</v>
      </c>
      <c r="K4897" s="234">
        <v>25955</v>
      </c>
      <c r="L4897" s="233">
        <v>2.9628999999999999</v>
      </c>
      <c r="M4897" s="234">
        <v>50880</v>
      </c>
      <c r="N4897" s="233">
        <v>0</v>
      </c>
      <c r="O4897" s="233">
        <v>0</v>
      </c>
      <c r="P4897" s="233">
        <v>0</v>
      </c>
      <c r="Q4897" s="234">
        <v>53913</v>
      </c>
      <c r="R4897" s="233">
        <v>2.0514999999999999</v>
      </c>
      <c r="S4897" s="234">
        <v>105696</v>
      </c>
      <c r="T4897" s="233">
        <v>0</v>
      </c>
      <c r="U4897" s="235">
        <f t="shared" si="532"/>
        <v>6657.5999999999995</v>
      </c>
      <c r="V4897" s="227">
        <f t="shared" si="533"/>
        <v>4543.5200000000004</v>
      </c>
      <c r="W4897" s="227">
        <f t="shared" si="534"/>
        <v>4325.8336666666664</v>
      </c>
      <c r="X4897" s="227">
        <f t="shared" si="537"/>
        <v>4240</v>
      </c>
      <c r="Y4897" s="227">
        <f t="shared" si="535"/>
        <v>0</v>
      </c>
      <c r="Z4897" s="227">
        <f t="shared" si="536"/>
        <v>2995.1783333333333</v>
      </c>
      <c r="AA4897" s="227">
        <f t="shared" si="538"/>
        <v>2936</v>
      </c>
    </row>
    <row r="4898" spans="2:27" ht="13.5" hidden="1">
      <c r="B4898" s="232" t="s">
        <v>1449</v>
      </c>
      <c r="C4898" s="232" t="s">
        <v>714</v>
      </c>
      <c r="D4898" s="232" t="s">
        <v>984</v>
      </c>
      <c r="E4898" s="232" t="s">
        <v>467</v>
      </c>
      <c r="F4898" s="232">
        <v>2</v>
      </c>
      <c r="G4898" s="232" t="s">
        <v>1311</v>
      </c>
      <c r="H4898" s="233">
        <v>0.28499999999999998</v>
      </c>
      <c r="I4898" s="233">
        <v>0</v>
      </c>
      <c r="J4898" s="233">
        <v>0.19450000000000001</v>
      </c>
      <c r="K4898" s="234">
        <v>811</v>
      </c>
      <c r="L4898" s="233">
        <v>9.2600000000000002E-2</v>
      </c>
      <c r="M4898" s="234">
        <v>1590</v>
      </c>
      <c r="N4898" s="233">
        <v>0</v>
      </c>
      <c r="O4898" s="233">
        <v>0</v>
      </c>
      <c r="P4898" s="233">
        <v>0</v>
      </c>
      <c r="Q4898" s="234">
        <v>1685</v>
      </c>
      <c r="R4898" s="233">
        <v>6.4100000000000004E-2</v>
      </c>
      <c r="S4898" s="234">
        <v>3303</v>
      </c>
      <c r="T4898" s="233">
        <v>0</v>
      </c>
      <c r="U4898" s="235">
        <f t="shared" si="532"/>
        <v>208.04999999999998</v>
      </c>
      <c r="V4898" s="227">
        <f t="shared" si="533"/>
        <v>141.98500000000001</v>
      </c>
      <c r="W4898" s="227">
        <f t="shared" si="534"/>
        <v>135.18133333333333</v>
      </c>
      <c r="X4898" s="227">
        <f t="shared" si="537"/>
        <v>132.5</v>
      </c>
      <c r="Y4898" s="227">
        <f t="shared" si="535"/>
        <v>0</v>
      </c>
      <c r="Z4898" s="227">
        <f t="shared" si="536"/>
        <v>93.598555555555564</v>
      </c>
      <c r="AA4898" s="227">
        <f t="shared" si="538"/>
        <v>91.75</v>
      </c>
    </row>
    <row r="4899" spans="2:27" ht="13.5" hidden="1">
      <c r="B4899" s="232" t="s">
        <v>1449</v>
      </c>
      <c r="C4899" s="232" t="s">
        <v>1122</v>
      </c>
      <c r="D4899" s="232" t="s">
        <v>984</v>
      </c>
      <c r="E4899" s="232" t="s">
        <v>467</v>
      </c>
      <c r="F4899" s="232">
        <v>32</v>
      </c>
      <c r="G4899" s="232" t="s">
        <v>1316</v>
      </c>
      <c r="H4899" s="233">
        <v>4.6550000000000002</v>
      </c>
      <c r="I4899" s="233">
        <v>0</v>
      </c>
      <c r="J4899" s="233">
        <v>0</v>
      </c>
      <c r="K4899" s="234">
        <v>0</v>
      </c>
      <c r="L4899" s="233">
        <v>0</v>
      </c>
      <c r="M4899" s="234">
        <v>0</v>
      </c>
      <c r="N4899" s="233">
        <v>0</v>
      </c>
      <c r="O4899" s="233">
        <v>0</v>
      </c>
      <c r="P4899" s="233">
        <v>0</v>
      </c>
      <c r="Q4899" s="234">
        <v>0</v>
      </c>
      <c r="R4899" s="233">
        <v>0</v>
      </c>
      <c r="S4899" s="234">
        <v>0</v>
      </c>
      <c r="T4899" s="233">
        <v>0</v>
      </c>
      <c r="U4899" s="235">
        <f t="shared" si="532"/>
        <v>3398.15</v>
      </c>
      <c r="V4899" s="227">
        <f t="shared" si="533"/>
        <v>0</v>
      </c>
      <c r="W4899" s="227">
        <f t="shared" si="534"/>
        <v>0</v>
      </c>
      <c r="X4899" s="227">
        <f t="shared" si="537"/>
        <v>0</v>
      </c>
      <c r="Y4899" s="227">
        <f t="shared" si="535"/>
        <v>0</v>
      </c>
      <c r="Z4899" s="227">
        <f t="shared" si="536"/>
        <v>0</v>
      </c>
      <c r="AA4899" s="227">
        <f t="shared" si="538"/>
        <v>0</v>
      </c>
    </row>
    <row r="4900" spans="2:27" ht="13.5" hidden="1">
      <c r="B4900" s="232" t="s">
        <v>1449</v>
      </c>
      <c r="C4900" s="232" t="s">
        <v>1145</v>
      </c>
      <c r="D4900" s="232" t="s">
        <v>984</v>
      </c>
      <c r="E4900" s="232" t="s">
        <v>467</v>
      </c>
      <c r="F4900" s="232">
        <v>64</v>
      </c>
      <c r="G4900" s="232" t="s">
        <v>1364</v>
      </c>
      <c r="H4900" s="233">
        <v>10.926</v>
      </c>
      <c r="I4900" s="233">
        <v>0</v>
      </c>
      <c r="J4900" s="233">
        <v>0</v>
      </c>
      <c r="K4900" s="234">
        <v>0</v>
      </c>
      <c r="L4900" s="233">
        <v>0</v>
      </c>
      <c r="M4900" s="234">
        <v>0</v>
      </c>
      <c r="N4900" s="233">
        <v>0</v>
      </c>
      <c r="O4900" s="233">
        <v>0</v>
      </c>
      <c r="P4900" s="233">
        <v>0</v>
      </c>
      <c r="Q4900" s="234">
        <v>0</v>
      </c>
      <c r="R4900" s="233">
        <v>0</v>
      </c>
      <c r="S4900" s="234">
        <v>0</v>
      </c>
      <c r="T4900" s="233">
        <v>0</v>
      </c>
      <c r="U4900" s="235">
        <f t="shared" si="532"/>
        <v>7975.9800000000005</v>
      </c>
      <c r="V4900" s="227">
        <f t="shared" si="533"/>
        <v>0</v>
      </c>
      <c r="W4900" s="227">
        <f t="shared" si="534"/>
        <v>0</v>
      </c>
      <c r="X4900" s="227">
        <f t="shared" si="537"/>
        <v>0</v>
      </c>
      <c r="Y4900" s="227">
        <f t="shared" si="535"/>
        <v>0</v>
      </c>
      <c r="Z4900" s="227">
        <f t="shared" si="536"/>
        <v>0</v>
      </c>
      <c r="AA4900" s="227">
        <f t="shared" si="538"/>
        <v>0</v>
      </c>
    </row>
    <row r="4901" spans="2:27" ht="13.5" hidden="1">
      <c r="B4901" s="232" t="s">
        <v>1449</v>
      </c>
      <c r="C4901" s="232" t="s">
        <v>689</v>
      </c>
      <c r="D4901" s="232" t="s">
        <v>984</v>
      </c>
      <c r="E4901" s="232" t="s">
        <v>467</v>
      </c>
      <c r="F4901" s="232">
        <v>32</v>
      </c>
      <c r="G4901" s="232" t="s">
        <v>1353</v>
      </c>
      <c r="H4901" s="233">
        <v>4.5629999999999997</v>
      </c>
      <c r="I4901" s="233">
        <v>0</v>
      </c>
      <c r="J4901" s="233">
        <v>3.1143999999999998</v>
      </c>
      <c r="K4901" s="234">
        <v>12991</v>
      </c>
      <c r="L4901" s="233">
        <v>1.4830000000000001</v>
      </c>
      <c r="M4901" s="234">
        <v>25463</v>
      </c>
      <c r="N4901" s="233">
        <v>0</v>
      </c>
      <c r="O4901" s="233">
        <v>0</v>
      </c>
      <c r="P4901" s="233">
        <v>0</v>
      </c>
      <c r="Q4901" s="234">
        <v>26982</v>
      </c>
      <c r="R4901" s="233">
        <v>1.0266999999999999</v>
      </c>
      <c r="S4901" s="234">
        <v>52885</v>
      </c>
      <c r="T4901" s="233">
        <v>0</v>
      </c>
      <c r="U4901" s="235">
        <f t="shared" si="532"/>
        <v>3330.99</v>
      </c>
      <c r="V4901" s="227">
        <f t="shared" si="533"/>
        <v>2273.5119999999997</v>
      </c>
      <c r="W4901" s="227">
        <f t="shared" si="534"/>
        <v>2165.1733333333332</v>
      </c>
      <c r="X4901" s="227">
        <f t="shared" si="537"/>
        <v>2121.9166666666665</v>
      </c>
      <c r="Y4901" s="227">
        <f t="shared" si="535"/>
        <v>0</v>
      </c>
      <c r="Z4901" s="227">
        <f t="shared" si="536"/>
        <v>1498.991</v>
      </c>
      <c r="AA4901" s="227">
        <f t="shared" si="538"/>
        <v>1469.0277777777778</v>
      </c>
    </row>
    <row r="4902" spans="2:27" ht="13.5" hidden="1">
      <c r="B4902" s="232" t="s">
        <v>1449</v>
      </c>
      <c r="C4902" s="232" t="s">
        <v>682</v>
      </c>
      <c r="D4902" s="232" t="s">
        <v>984</v>
      </c>
      <c r="E4902" s="232" t="s">
        <v>467</v>
      </c>
      <c r="F4902" s="232">
        <v>8</v>
      </c>
      <c r="G4902" s="232" t="s">
        <v>1351</v>
      </c>
      <c r="H4902" s="233">
        <v>1.141</v>
      </c>
      <c r="I4902" s="233">
        <v>0</v>
      </c>
      <c r="J4902" s="233">
        <v>0.77859999999999996</v>
      </c>
      <c r="K4902" s="234">
        <v>3248</v>
      </c>
      <c r="L4902" s="233">
        <v>0.37080000000000002</v>
      </c>
      <c r="M4902" s="234">
        <v>6366</v>
      </c>
      <c r="N4902" s="233">
        <v>0</v>
      </c>
      <c r="O4902" s="233">
        <v>0</v>
      </c>
      <c r="P4902" s="233">
        <v>0</v>
      </c>
      <c r="Q4902" s="234">
        <v>6746</v>
      </c>
      <c r="R4902" s="233">
        <v>0.25669999999999998</v>
      </c>
      <c r="S4902" s="234">
        <v>13221</v>
      </c>
      <c r="T4902" s="233">
        <v>0</v>
      </c>
      <c r="U4902" s="235">
        <f t="shared" si="532"/>
        <v>832.93000000000006</v>
      </c>
      <c r="V4902" s="227">
        <f t="shared" si="533"/>
        <v>568.37799999999993</v>
      </c>
      <c r="W4902" s="227">
        <f t="shared" si="534"/>
        <v>541.35066666666671</v>
      </c>
      <c r="X4902" s="227">
        <f t="shared" si="537"/>
        <v>530.5</v>
      </c>
      <c r="Y4902" s="227">
        <f t="shared" si="535"/>
        <v>0</v>
      </c>
      <c r="Z4902" s="227">
        <f t="shared" si="536"/>
        <v>374.77988888888888</v>
      </c>
      <c r="AA4902" s="227">
        <f t="shared" si="538"/>
        <v>367.25</v>
      </c>
    </row>
    <row r="4903" spans="2:27" ht="13.5" hidden="1">
      <c r="B4903" s="232" t="s">
        <v>1449</v>
      </c>
      <c r="C4903" s="232" t="s">
        <v>630</v>
      </c>
      <c r="D4903" s="232" t="s">
        <v>984</v>
      </c>
      <c r="E4903" s="232" t="s">
        <v>467</v>
      </c>
      <c r="F4903" s="232">
        <v>32</v>
      </c>
      <c r="G4903" s="232" t="s">
        <v>1316</v>
      </c>
      <c r="H4903" s="233">
        <v>3.78</v>
      </c>
      <c r="I4903" s="233">
        <v>0</v>
      </c>
      <c r="J4903" s="233">
        <v>2.3391999999999999</v>
      </c>
      <c r="K4903" s="234">
        <v>9758</v>
      </c>
      <c r="L4903" s="233">
        <v>1.1138999999999999</v>
      </c>
      <c r="M4903" s="234">
        <v>19120</v>
      </c>
      <c r="N4903" s="233">
        <v>0</v>
      </c>
      <c r="O4903" s="233">
        <v>0</v>
      </c>
      <c r="P4903" s="233">
        <v>0</v>
      </c>
      <c r="Q4903" s="234">
        <v>25813</v>
      </c>
      <c r="R4903" s="233">
        <v>0.98219999999999996</v>
      </c>
      <c r="S4903" s="234">
        <v>50576</v>
      </c>
      <c r="T4903" s="233">
        <v>0</v>
      </c>
      <c r="U4903" s="235">
        <f t="shared" si="532"/>
        <v>2759.3999999999996</v>
      </c>
      <c r="V4903" s="227">
        <f t="shared" si="533"/>
        <v>1707.616</v>
      </c>
      <c r="W4903" s="227">
        <f t="shared" si="534"/>
        <v>1626.3136666666664</v>
      </c>
      <c r="X4903" s="227">
        <f t="shared" si="537"/>
        <v>1593.3333333333333</v>
      </c>
      <c r="Y4903" s="227">
        <f t="shared" si="535"/>
        <v>0</v>
      </c>
      <c r="Z4903" s="227">
        <f t="shared" si="536"/>
        <v>1434.0337777777777</v>
      </c>
      <c r="AA4903" s="227">
        <f t="shared" si="538"/>
        <v>1404.8888888888889</v>
      </c>
    </row>
    <row r="4904" spans="2:27" ht="13.5" hidden="1">
      <c r="B4904" s="232" t="s">
        <v>1449</v>
      </c>
      <c r="C4904" s="232" t="s">
        <v>616</v>
      </c>
      <c r="D4904" s="232" t="s">
        <v>984</v>
      </c>
      <c r="E4904" s="232" t="s">
        <v>467</v>
      </c>
      <c r="F4904" s="232">
        <v>8</v>
      </c>
      <c r="G4904" s="232" t="s">
        <v>1312</v>
      </c>
      <c r="H4904" s="233">
        <v>0.94399999999999995</v>
      </c>
      <c r="I4904" s="233">
        <v>0</v>
      </c>
      <c r="J4904" s="233">
        <v>0.58479999999999999</v>
      </c>
      <c r="K4904" s="234">
        <v>2439</v>
      </c>
      <c r="L4904" s="233">
        <v>0.27850000000000003</v>
      </c>
      <c r="M4904" s="234">
        <v>4781</v>
      </c>
      <c r="N4904" s="233">
        <v>0</v>
      </c>
      <c r="O4904" s="233">
        <v>0</v>
      </c>
      <c r="P4904" s="233">
        <v>0</v>
      </c>
      <c r="Q4904" s="234">
        <v>6450</v>
      </c>
      <c r="R4904" s="233">
        <v>0.24540000000000001</v>
      </c>
      <c r="S4904" s="234">
        <v>12642</v>
      </c>
      <c r="T4904" s="233">
        <v>0</v>
      </c>
      <c r="U4904" s="235">
        <f t="shared" si="532"/>
        <v>689.12</v>
      </c>
      <c r="V4904" s="227">
        <f t="shared" si="533"/>
        <v>426.904</v>
      </c>
      <c r="W4904" s="227">
        <f t="shared" si="534"/>
        <v>406.55500000000001</v>
      </c>
      <c r="X4904" s="227">
        <f t="shared" si="537"/>
        <v>398.41666666666669</v>
      </c>
      <c r="Y4904" s="227">
        <f t="shared" si="535"/>
        <v>0</v>
      </c>
      <c r="Z4904" s="227">
        <f t="shared" si="536"/>
        <v>358.30866666666668</v>
      </c>
      <c r="AA4904" s="227">
        <f t="shared" si="538"/>
        <v>351.16666666666669</v>
      </c>
    </row>
    <row r="4905" spans="2:27" ht="13.5" hidden="1">
      <c r="B4905" s="232" t="s">
        <v>1449</v>
      </c>
      <c r="C4905" s="232" t="s">
        <v>1131</v>
      </c>
      <c r="D4905" s="232" t="s">
        <v>984</v>
      </c>
      <c r="E4905" s="232" t="s">
        <v>467</v>
      </c>
      <c r="F4905" s="232">
        <v>4</v>
      </c>
      <c r="G4905" s="232" t="s">
        <v>1311</v>
      </c>
      <c r="H4905" s="233">
        <v>0.42</v>
      </c>
      <c r="I4905" s="233">
        <v>0</v>
      </c>
      <c r="J4905" s="233">
        <v>0.25990000000000002</v>
      </c>
      <c r="K4905" s="234">
        <v>1084</v>
      </c>
      <c r="L4905" s="233">
        <v>0.12379999999999999</v>
      </c>
      <c r="M4905" s="234">
        <v>2124</v>
      </c>
      <c r="N4905" s="233">
        <v>0</v>
      </c>
      <c r="O4905" s="233">
        <v>0</v>
      </c>
      <c r="P4905" s="233">
        <v>0</v>
      </c>
      <c r="Q4905" s="234">
        <v>2868</v>
      </c>
      <c r="R4905" s="233">
        <v>0.1091</v>
      </c>
      <c r="S4905" s="234">
        <v>5620</v>
      </c>
      <c r="T4905" s="233">
        <v>0</v>
      </c>
      <c r="U4905" s="235">
        <f t="shared" si="532"/>
        <v>306.59999999999997</v>
      </c>
      <c r="V4905" s="227">
        <f t="shared" si="533"/>
        <v>189.727</v>
      </c>
      <c r="W4905" s="227">
        <f t="shared" si="534"/>
        <v>180.70733333333334</v>
      </c>
      <c r="X4905" s="227">
        <f t="shared" si="537"/>
        <v>177</v>
      </c>
      <c r="Y4905" s="227">
        <f t="shared" si="535"/>
        <v>0</v>
      </c>
      <c r="Z4905" s="227">
        <f t="shared" si="536"/>
        <v>159.30966666666666</v>
      </c>
      <c r="AA4905" s="227">
        <f t="shared" si="538"/>
        <v>156.11111111111111</v>
      </c>
    </row>
    <row r="4906" spans="2:27" ht="13.5" hidden="1">
      <c r="B4906" s="232" t="s">
        <v>1449</v>
      </c>
      <c r="C4906" s="232" t="s">
        <v>720</v>
      </c>
      <c r="D4906" s="232" t="s">
        <v>984</v>
      </c>
      <c r="E4906" s="232" t="s">
        <v>467</v>
      </c>
      <c r="F4906" s="232">
        <v>8</v>
      </c>
      <c r="G4906" s="232" t="s">
        <v>1312</v>
      </c>
      <c r="H4906" s="233">
        <v>0.83599999999999997</v>
      </c>
      <c r="I4906" s="233">
        <v>0</v>
      </c>
      <c r="J4906" s="233">
        <v>0.64959999999999996</v>
      </c>
      <c r="K4906" s="234">
        <v>2710</v>
      </c>
      <c r="L4906" s="233">
        <v>0.30930000000000002</v>
      </c>
      <c r="M4906" s="234">
        <v>5311</v>
      </c>
      <c r="N4906" s="233">
        <v>0</v>
      </c>
      <c r="O4906" s="233">
        <v>0</v>
      </c>
      <c r="P4906" s="233">
        <v>0</v>
      </c>
      <c r="Q4906" s="234">
        <v>5493</v>
      </c>
      <c r="R4906" s="233">
        <v>0.20899999999999999</v>
      </c>
      <c r="S4906" s="234">
        <v>10765</v>
      </c>
      <c r="T4906" s="233">
        <v>0</v>
      </c>
      <c r="U4906" s="235">
        <f t="shared" si="532"/>
        <v>610.28</v>
      </c>
      <c r="V4906" s="227">
        <f t="shared" si="533"/>
        <v>474.20799999999997</v>
      </c>
      <c r="W4906" s="227">
        <f t="shared" si="534"/>
        <v>451.62233333333336</v>
      </c>
      <c r="X4906" s="227">
        <f t="shared" si="537"/>
        <v>442.58333333333331</v>
      </c>
      <c r="Y4906" s="227">
        <f t="shared" si="535"/>
        <v>0</v>
      </c>
      <c r="Z4906" s="227">
        <f t="shared" si="536"/>
        <v>305.15333333333331</v>
      </c>
      <c r="AA4906" s="227">
        <f t="shared" si="538"/>
        <v>299.02777777777777</v>
      </c>
    </row>
    <row r="4907" spans="2:27" ht="13.5" hidden="1">
      <c r="B4907" s="232" t="s">
        <v>1449</v>
      </c>
      <c r="C4907" s="232" t="s">
        <v>698</v>
      </c>
      <c r="D4907" s="232" t="s">
        <v>984</v>
      </c>
      <c r="E4907" s="232" t="s">
        <v>467</v>
      </c>
      <c r="F4907" s="232">
        <v>48</v>
      </c>
      <c r="G4907" s="232" t="s">
        <v>1356</v>
      </c>
      <c r="H4907" s="233">
        <v>6.84</v>
      </c>
      <c r="I4907" s="233">
        <v>0</v>
      </c>
      <c r="J4907" s="233">
        <v>4.6683000000000003</v>
      </c>
      <c r="K4907" s="234">
        <v>19473</v>
      </c>
      <c r="L4907" s="233">
        <v>2.2229999999999999</v>
      </c>
      <c r="M4907" s="234">
        <v>38168</v>
      </c>
      <c r="N4907" s="233">
        <v>0</v>
      </c>
      <c r="O4907" s="233">
        <v>0</v>
      </c>
      <c r="P4907" s="233">
        <v>0</v>
      </c>
      <c r="Q4907" s="234">
        <v>40445</v>
      </c>
      <c r="R4907" s="233">
        <v>1.5389999999999999</v>
      </c>
      <c r="S4907" s="234">
        <v>79272</v>
      </c>
      <c r="T4907" s="233">
        <v>0</v>
      </c>
      <c r="U4907" s="235">
        <f t="shared" si="532"/>
        <v>4993.2</v>
      </c>
      <c r="V4907" s="227">
        <f t="shared" si="533"/>
        <v>3407.8590000000004</v>
      </c>
      <c r="W4907" s="227">
        <f t="shared" si="534"/>
        <v>3245.54</v>
      </c>
      <c r="X4907" s="227">
        <f t="shared" si="537"/>
        <v>3180.6666666666665</v>
      </c>
      <c r="Y4907" s="227">
        <f t="shared" si="535"/>
        <v>0</v>
      </c>
      <c r="Z4907" s="227">
        <f t="shared" si="536"/>
        <v>2246.942222222222</v>
      </c>
      <c r="AA4907" s="227">
        <f t="shared" si="538"/>
        <v>2202</v>
      </c>
    </row>
    <row r="4908" spans="2:27" ht="13.5" hidden="1">
      <c r="B4908" s="232" t="s">
        <v>1449</v>
      </c>
      <c r="C4908" s="232" t="s">
        <v>712</v>
      </c>
      <c r="D4908" s="232" t="s">
        <v>984</v>
      </c>
      <c r="E4908" s="232" t="s">
        <v>467</v>
      </c>
      <c r="F4908" s="232">
        <v>32</v>
      </c>
      <c r="G4908" s="232" t="s">
        <v>1345</v>
      </c>
      <c r="H4908" s="233">
        <v>4.5599999999999996</v>
      </c>
      <c r="I4908" s="233">
        <v>0</v>
      </c>
      <c r="J4908" s="233">
        <v>3.1120000000000001</v>
      </c>
      <c r="K4908" s="234">
        <v>12977</v>
      </c>
      <c r="L4908" s="233">
        <v>1.4814000000000001</v>
      </c>
      <c r="M4908" s="234">
        <v>25440</v>
      </c>
      <c r="N4908" s="233">
        <v>0</v>
      </c>
      <c r="O4908" s="233">
        <v>0</v>
      </c>
      <c r="P4908" s="233">
        <v>0</v>
      </c>
      <c r="Q4908" s="234">
        <v>26956</v>
      </c>
      <c r="R4908" s="233">
        <v>1.0257000000000001</v>
      </c>
      <c r="S4908" s="234">
        <v>52848</v>
      </c>
      <c r="T4908" s="233">
        <v>0</v>
      </c>
      <c r="U4908" s="235">
        <f t="shared" si="532"/>
        <v>3328.7999999999997</v>
      </c>
      <c r="V4908" s="227">
        <f t="shared" si="533"/>
        <v>2271.7600000000002</v>
      </c>
      <c r="W4908" s="227">
        <f t="shared" si="534"/>
        <v>2162.8386666666665</v>
      </c>
      <c r="X4908" s="227">
        <f t="shared" si="537"/>
        <v>2120</v>
      </c>
      <c r="Y4908" s="227">
        <f t="shared" si="535"/>
        <v>0</v>
      </c>
      <c r="Z4908" s="227">
        <f t="shared" si="536"/>
        <v>1497.5387777777778</v>
      </c>
      <c r="AA4908" s="227">
        <f t="shared" si="538"/>
        <v>1468</v>
      </c>
    </row>
    <row r="4909" spans="2:27" ht="13.5" hidden="1">
      <c r="B4909" s="232" t="s">
        <v>1449</v>
      </c>
      <c r="C4909" s="232" t="s">
        <v>1148</v>
      </c>
      <c r="D4909" s="232" t="s">
        <v>984</v>
      </c>
      <c r="E4909" s="232" t="s">
        <v>467</v>
      </c>
      <c r="F4909" s="232">
        <v>16</v>
      </c>
      <c r="G4909" s="232" t="s">
        <v>1316</v>
      </c>
      <c r="H4909" s="233">
        <v>2.7320000000000002</v>
      </c>
      <c r="I4909" s="233">
        <v>0</v>
      </c>
      <c r="J4909" s="233">
        <v>0</v>
      </c>
      <c r="K4909" s="234">
        <v>0</v>
      </c>
      <c r="L4909" s="233">
        <v>0</v>
      </c>
      <c r="M4909" s="234">
        <v>0</v>
      </c>
      <c r="N4909" s="233">
        <v>0</v>
      </c>
      <c r="O4909" s="233">
        <v>0</v>
      </c>
      <c r="P4909" s="233">
        <v>0</v>
      </c>
      <c r="Q4909" s="234">
        <v>0</v>
      </c>
      <c r="R4909" s="233">
        <v>0</v>
      </c>
      <c r="S4909" s="234">
        <v>0</v>
      </c>
      <c r="T4909" s="233">
        <v>0</v>
      </c>
      <c r="U4909" s="235">
        <f t="shared" si="532"/>
        <v>1994.3600000000001</v>
      </c>
      <c r="V4909" s="227">
        <f t="shared" si="533"/>
        <v>0</v>
      </c>
      <c r="W4909" s="227">
        <f t="shared" si="534"/>
        <v>0</v>
      </c>
      <c r="X4909" s="227">
        <f t="shared" si="537"/>
        <v>0</v>
      </c>
      <c r="Y4909" s="227">
        <f t="shared" si="535"/>
        <v>0</v>
      </c>
      <c r="Z4909" s="227">
        <f t="shared" si="536"/>
        <v>0</v>
      </c>
      <c r="AA4909" s="227">
        <f t="shared" si="538"/>
        <v>0</v>
      </c>
    </row>
    <row r="4910" spans="2:27" ht="13.5" hidden="1">
      <c r="B4910" s="232" t="s">
        <v>1449</v>
      </c>
      <c r="C4910" s="232" t="s">
        <v>491</v>
      </c>
      <c r="D4910" s="232" t="s">
        <v>984</v>
      </c>
      <c r="E4910" s="232" t="s">
        <v>467</v>
      </c>
      <c r="F4910" s="232">
        <v>40</v>
      </c>
      <c r="G4910" s="232" t="s">
        <v>1376</v>
      </c>
      <c r="H4910" s="233">
        <v>4.8330000000000002</v>
      </c>
      <c r="I4910" s="233">
        <v>0</v>
      </c>
      <c r="J4910" s="233">
        <v>3.028</v>
      </c>
      <c r="K4910" s="234">
        <v>8156</v>
      </c>
      <c r="L4910" s="233">
        <v>1.657</v>
      </c>
      <c r="M4910" s="234">
        <v>22219</v>
      </c>
      <c r="N4910" s="233">
        <v>0</v>
      </c>
      <c r="O4910" s="233">
        <v>0</v>
      </c>
      <c r="P4910" s="233">
        <v>0</v>
      </c>
      <c r="Q4910" s="234">
        <v>17726</v>
      </c>
      <c r="R4910" s="233">
        <v>1.2010000000000001</v>
      </c>
      <c r="S4910" s="234">
        <v>46321</v>
      </c>
      <c r="T4910" s="233">
        <v>0</v>
      </c>
      <c r="U4910" s="235">
        <f t="shared" si="532"/>
        <v>3528.09</v>
      </c>
      <c r="V4910" s="227">
        <f t="shared" si="533"/>
        <v>2210.44</v>
      </c>
      <c r="W4910" s="227">
        <f t="shared" si="534"/>
        <v>1889.2766666666666</v>
      </c>
      <c r="X4910" s="227">
        <f t="shared" si="537"/>
        <v>1851.5833333333333</v>
      </c>
      <c r="Y4910" s="227">
        <f t="shared" si="535"/>
        <v>0</v>
      </c>
      <c r="Z4910" s="227">
        <f t="shared" si="536"/>
        <v>1369.1188888888889</v>
      </c>
      <c r="AA4910" s="227">
        <f t="shared" si="538"/>
        <v>1286.6944444444443</v>
      </c>
    </row>
    <row r="4911" spans="2:27" ht="13.5" hidden="1">
      <c r="B4911" s="232" t="s">
        <v>1449</v>
      </c>
      <c r="C4911" s="232" t="s">
        <v>737</v>
      </c>
      <c r="D4911" s="232" t="s">
        <v>984</v>
      </c>
      <c r="E4911" s="232" t="s">
        <v>467</v>
      </c>
      <c r="F4911" s="232">
        <v>2</v>
      </c>
      <c r="G4911" s="232" t="s">
        <v>1315</v>
      </c>
      <c r="H4911" s="233">
        <v>0.20799999999999999</v>
      </c>
      <c r="I4911" s="233">
        <v>0</v>
      </c>
      <c r="J4911" s="233">
        <v>0.16159999999999999</v>
      </c>
      <c r="K4911" s="234">
        <v>674</v>
      </c>
      <c r="L4911" s="233">
        <v>7.6999999999999999E-2</v>
      </c>
      <c r="M4911" s="234">
        <v>1321</v>
      </c>
      <c r="N4911" s="233">
        <v>0</v>
      </c>
      <c r="O4911" s="233">
        <v>0</v>
      </c>
      <c r="P4911" s="233">
        <v>0</v>
      </c>
      <c r="Q4911" s="234">
        <v>1367</v>
      </c>
      <c r="R4911" s="233">
        <v>5.1999999999999998E-2</v>
      </c>
      <c r="S4911" s="234">
        <v>2678</v>
      </c>
      <c r="T4911" s="233">
        <v>0</v>
      </c>
      <c r="U4911" s="235">
        <f t="shared" si="532"/>
        <v>151.84</v>
      </c>
      <c r="V4911" s="227">
        <f t="shared" si="533"/>
        <v>117.96799999999999</v>
      </c>
      <c r="W4911" s="227">
        <f t="shared" si="534"/>
        <v>112.37666666666667</v>
      </c>
      <c r="X4911" s="227">
        <f t="shared" si="537"/>
        <v>110.08333333333333</v>
      </c>
      <c r="Y4911" s="227">
        <f t="shared" si="535"/>
        <v>0</v>
      </c>
      <c r="Z4911" s="227">
        <f t="shared" si="536"/>
        <v>75.932222222222222</v>
      </c>
      <c r="AA4911" s="227">
        <f t="shared" si="538"/>
        <v>74.388888888888886</v>
      </c>
    </row>
    <row r="4912" spans="2:27" ht="13.5" hidden="1">
      <c r="B4912" s="232" t="s">
        <v>1449</v>
      </c>
      <c r="C4912" s="232" t="s">
        <v>1459</v>
      </c>
      <c r="D4912" s="232" t="s">
        <v>984</v>
      </c>
      <c r="E4912" s="232" t="s">
        <v>467</v>
      </c>
      <c r="F4912" s="232">
        <v>2</v>
      </c>
      <c r="G4912" s="232" t="s">
        <v>1315</v>
      </c>
      <c r="H4912" s="233">
        <v>0.20300000000000001</v>
      </c>
      <c r="I4912" s="233">
        <v>0</v>
      </c>
      <c r="J4912" s="233">
        <v>0.1585</v>
      </c>
      <c r="K4912" s="234">
        <v>659</v>
      </c>
      <c r="L4912" s="233">
        <v>7.5200000000000003E-2</v>
      </c>
      <c r="M4912" s="234">
        <v>1299</v>
      </c>
      <c r="N4912" s="233">
        <v>0</v>
      </c>
      <c r="O4912" s="233">
        <v>0</v>
      </c>
      <c r="P4912" s="233">
        <v>0</v>
      </c>
      <c r="Q4912" s="234">
        <v>1335</v>
      </c>
      <c r="R4912" s="233">
        <v>5.0799999999999998E-2</v>
      </c>
      <c r="S4912" s="234">
        <v>2617</v>
      </c>
      <c r="T4912" s="233">
        <v>0</v>
      </c>
      <c r="U4912" s="235">
        <f t="shared" si="532"/>
        <v>148.19</v>
      </c>
      <c r="V4912" s="227">
        <f t="shared" si="533"/>
        <v>115.705</v>
      </c>
      <c r="W4912" s="227">
        <f t="shared" si="534"/>
        <v>109.81266666666667</v>
      </c>
      <c r="X4912" s="227">
        <f t="shared" si="537"/>
        <v>108.25</v>
      </c>
      <c r="Y4912" s="227">
        <f t="shared" si="535"/>
        <v>0</v>
      </c>
      <c r="Z4912" s="227">
        <f t="shared" si="536"/>
        <v>74.167333333333332</v>
      </c>
      <c r="AA4912" s="227">
        <f t="shared" si="538"/>
        <v>72.694444444444443</v>
      </c>
    </row>
    <row r="4913" spans="2:27" ht="13.5" hidden="1">
      <c r="B4913" s="232" t="s">
        <v>1449</v>
      </c>
      <c r="C4913" s="232" t="s">
        <v>1127</v>
      </c>
      <c r="D4913" s="232" t="s">
        <v>984</v>
      </c>
      <c r="E4913" s="232" t="s">
        <v>467</v>
      </c>
      <c r="F4913" s="232">
        <v>8</v>
      </c>
      <c r="G4913" s="232" t="s">
        <v>1312</v>
      </c>
      <c r="H4913" s="233">
        <v>0.83899999999999997</v>
      </c>
      <c r="I4913" s="233">
        <v>0</v>
      </c>
      <c r="J4913" s="233">
        <v>0.51980000000000004</v>
      </c>
      <c r="K4913" s="234">
        <v>2168</v>
      </c>
      <c r="L4913" s="233">
        <v>0.2475</v>
      </c>
      <c r="M4913" s="234">
        <v>4249</v>
      </c>
      <c r="N4913" s="233">
        <v>0</v>
      </c>
      <c r="O4913" s="233">
        <v>0</v>
      </c>
      <c r="P4913" s="233">
        <v>0</v>
      </c>
      <c r="Q4913" s="234">
        <v>5736</v>
      </c>
      <c r="R4913" s="233">
        <v>0.21829999999999999</v>
      </c>
      <c r="S4913" s="234">
        <v>11239</v>
      </c>
      <c r="T4913" s="233">
        <v>0</v>
      </c>
      <c r="U4913" s="235">
        <f t="shared" si="532"/>
        <v>612.47</v>
      </c>
      <c r="V4913" s="227">
        <f t="shared" si="533"/>
        <v>379.45400000000001</v>
      </c>
      <c r="W4913" s="227">
        <f t="shared" si="534"/>
        <v>361.3416666666667</v>
      </c>
      <c r="X4913" s="227">
        <f t="shared" si="537"/>
        <v>354.08333333333331</v>
      </c>
      <c r="Y4913" s="227">
        <f t="shared" si="535"/>
        <v>0</v>
      </c>
      <c r="Z4913" s="227">
        <f t="shared" si="536"/>
        <v>318.69233333333335</v>
      </c>
      <c r="AA4913" s="227">
        <f t="shared" si="538"/>
        <v>312.19444444444446</v>
      </c>
    </row>
    <row r="4914" spans="2:27" ht="13.5" hidden="1">
      <c r="B4914" s="232" t="s">
        <v>1449</v>
      </c>
      <c r="C4914" s="232" t="s">
        <v>1129</v>
      </c>
      <c r="D4914" s="232" t="s">
        <v>984</v>
      </c>
      <c r="E4914" s="232" t="s">
        <v>467</v>
      </c>
      <c r="F4914" s="232">
        <v>32</v>
      </c>
      <c r="G4914" s="232" t="s">
        <v>1316</v>
      </c>
      <c r="H4914" s="233">
        <v>3.3559999999999999</v>
      </c>
      <c r="I4914" s="233">
        <v>0</v>
      </c>
      <c r="J4914" s="233">
        <v>2.0792999999999999</v>
      </c>
      <c r="K4914" s="234">
        <v>8673</v>
      </c>
      <c r="L4914" s="233">
        <v>0.99009999999999998</v>
      </c>
      <c r="M4914" s="234">
        <v>16996</v>
      </c>
      <c r="N4914" s="233">
        <v>0</v>
      </c>
      <c r="O4914" s="233">
        <v>0</v>
      </c>
      <c r="P4914" s="233">
        <v>0</v>
      </c>
      <c r="Q4914" s="234">
        <v>22945</v>
      </c>
      <c r="R4914" s="233">
        <v>0.87309999999999999</v>
      </c>
      <c r="S4914" s="234">
        <v>44956</v>
      </c>
      <c r="T4914" s="233">
        <v>0</v>
      </c>
      <c r="U4914" s="235">
        <f t="shared" si="532"/>
        <v>2449.88</v>
      </c>
      <c r="V4914" s="227">
        <f t="shared" si="533"/>
        <v>1517.8889999999999</v>
      </c>
      <c r="W4914" s="227">
        <f t="shared" si="534"/>
        <v>1445.5230000000001</v>
      </c>
      <c r="X4914" s="227">
        <f t="shared" si="537"/>
        <v>1416.3333333333333</v>
      </c>
      <c r="Y4914" s="227">
        <f t="shared" si="535"/>
        <v>0</v>
      </c>
      <c r="Z4914" s="227">
        <f t="shared" si="536"/>
        <v>1274.7241111111111</v>
      </c>
      <c r="AA4914" s="227">
        <f t="shared" si="538"/>
        <v>1248.7777777777778</v>
      </c>
    </row>
    <row r="4915" spans="2:27" ht="13.5" hidden="1">
      <c r="B4915" s="232" t="s">
        <v>1449</v>
      </c>
      <c r="C4915" s="232" t="s">
        <v>667</v>
      </c>
      <c r="D4915" s="232" t="s">
        <v>984</v>
      </c>
      <c r="E4915" s="232" t="s">
        <v>467</v>
      </c>
      <c r="F4915" s="232">
        <v>2</v>
      </c>
      <c r="G4915" s="232" t="s">
        <v>1363</v>
      </c>
      <c r="H4915" s="233">
        <v>0.28499999999999998</v>
      </c>
      <c r="I4915" s="233">
        <v>0</v>
      </c>
      <c r="J4915" s="233">
        <v>0</v>
      </c>
      <c r="K4915" s="234">
        <v>0</v>
      </c>
      <c r="L4915" s="233">
        <v>0</v>
      </c>
      <c r="M4915" s="234">
        <v>0</v>
      </c>
      <c r="N4915" s="233">
        <v>0</v>
      </c>
      <c r="O4915" s="233">
        <v>0</v>
      </c>
      <c r="P4915" s="233">
        <v>0</v>
      </c>
      <c r="Q4915" s="234">
        <v>0</v>
      </c>
      <c r="R4915" s="233">
        <v>0</v>
      </c>
      <c r="S4915" s="234">
        <v>0</v>
      </c>
      <c r="T4915" s="233">
        <v>0</v>
      </c>
      <c r="U4915" s="235">
        <f t="shared" si="532"/>
        <v>208.04999999999998</v>
      </c>
      <c r="V4915" s="227">
        <f t="shared" si="533"/>
        <v>0</v>
      </c>
      <c r="W4915" s="227">
        <f t="shared" si="534"/>
        <v>0</v>
      </c>
      <c r="X4915" s="227">
        <f t="shared" si="537"/>
        <v>0</v>
      </c>
      <c r="Y4915" s="227">
        <f t="shared" si="535"/>
        <v>0</v>
      </c>
      <c r="Z4915" s="227">
        <f t="shared" si="536"/>
        <v>0</v>
      </c>
      <c r="AA4915" s="227">
        <f t="shared" si="538"/>
        <v>0</v>
      </c>
    </row>
    <row r="4916" spans="2:27" ht="13.5" hidden="1">
      <c r="B4916" s="232" t="s">
        <v>1449</v>
      </c>
      <c r="C4916" s="232" t="s">
        <v>1463</v>
      </c>
      <c r="D4916" s="232" t="s">
        <v>984</v>
      </c>
      <c r="E4916" s="232" t="s">
        <v>467</v>
      </c>
      <c r="F4916" s="232">
        <v>2</v>
      </c>
      <c r="G4916" s="232" t="s">
        <v>1417</v>
      </c>
      <c r="H4916" s="233">
        <v>2.5000000000000001E-2</v>
      </c>
      <c r="I4916" s="233">
        <v>0</v>
      </c>
      <c r="J4916" s="233">
        <v>1.9800000000000002E-2</v>
      </c>
      <c r="K4916" s="234">
        <v>82</v>
      </c>
      <c r="L4916" s="233">
        <v>9.4000000000000004E-3</v>
      </c>
      <c r="M4916" s="234">
        <v>162</v>
      </c>
      <c r="N4916" s="233">
        <v>0</v>
      </c>
      <c r="O4916" s="233">
        <v>0</v>
      </c>
      <c r="P4916" s="233">
        <v>0</v>
      </c>
      <c r="Q4916" s="234">
        <v>167</v>
      </c>
      <c r="R4916" s="233">
        <v>6.4000000000000003E-3</v>
      </c>
      <c r="S4916" s="234">
        <v>327</v>
      </c>
      <c r="T4916" s="233">
        <v>0</v>
      </c>
      <c r="U4916" s="235">
        <f t="shared" si="532"/>
        <v>18.25</v>
      </c>
      <c r="V4916" s="227">
        <f t="shared" si="533"/>
        <v>14.454000000000001</v>
      </c>
      <c r="W4916" s="227">
        <f t="shared" si="534"/>
        <v>13.695333333333334</v>
      </c>
      <c r="X4916" s="227">
        <f t="shared" si="537"/>
        <v>13.5</v>
      </c>
      <c r="Y4916" s="227">
        <f t="shared" si="535"/>
        <v>0</v>
      </c>
      <c r="Z4916" s="227">
        <f t="shared" si="536"/>
        <v>9.3108888888888899</v>
      </c>
      <c r="AA4916" s="227">
        <f t="shared" si="538"/>
        <v>9.0833333333333339</v>
      </c>
    </row>
    <row r="4917" spans="2:27" ht="13.5" hidden="1">
      <c r="B4917" s="232" t="s">
        <v>1449</v>
      </c>
      <c r="C4917" s="232" t="s">
        <v>313</v>
      </c>
      <c r="D4917" s="232" t="s">
        <v>984</v>
      </c>
      <c r="E4917" s="232" t="s">
        <v>467</v>
      </c>
      <c r="F4917" s="232">
        <v>16</v>
      </c>
      <c r="G4917" s="232" t="s">
        <v>1316</v>
      </c>
      <c r="H4917" s="233">
        <v>2.2799999999999998</v>
      </c>
      <c r="I4917" s="233">
        <v>0</v>
      </c>
      <c r="J4917" s="233">
        <v>1.5561</v>
      </c>
      <c r="K4917" s="234">
        <v>6491</v>
      </c>
      <c r="L4917" s="233">
        <v>0.74099999999999999</v>
      </c>
      <c r="M4917" s="234">
        <v>12723</v>
      </c>
      <c r="N4917" s="233">
        <v>0</v>
      </c>
      <c r="O4917" s="233">
        <v>0</v>
      </c>
      <c r="P4917" s="233">
        <v>0</v>
      </c>
      <c r="Q4917" s="234">
        <v>13482</v>
      </c>
      <c r="R4917" s="233">
        <v>0.51300000000000001</v>
      </c>
      <c r="S4917" s="234">
        <v>26424</v>
      </c>
      <c r="T4917" s="233">
        <v>0</v>
      </c>
      <c r="U4917" s="235">
        <f t="shared" si="532"/>
        <v>1664.3999999999999</v>
      </c>
      <c r="V4917" s="227">
        <f t="shared" si="533"/>
        <v>1135.953</v>
      </c>
      <c r="W4917" s="227">
        <f t="shared" si="534"/>
        <v>1081.8466666666666</v>
      </c>
      <c r="X4917" s="227">
        <f t="shared" si="537"/>
        <v>1060.25</v>
      </c>
      <c r="Y4917" s="227">
        <f t="shared" si="535"/>
        <v>0</v>
      </c>
      <c r="Z4917" s="227">
        <f t="shared" si="536"/>
        <v>748.99</v>
      </c>
      <c r="AA4917" s="227">
        <f t="shared" si="538"/>
        <v>734</v>
      </c>
    </row>
    <row r="4918" spans="2:27" ht="13.5" hidden="1">
      <c r="B4918" s="232" t="s">
        <v>1449</v>
      </c>
      <c r="C4918" s="232" t="s">
        <v>734</v>
      </c>
      <c r="D4918" s="232" t="s">
        <v>984</v>
      </c>
      <c r="E4918" s="232" t="s">
        <v>467</v>
      </c>
      <c r="F4918" s="232">
        <v>4</v>
      </c>
      <c r="G4918" s="232" t="s">
        <v>1311</v>
      </c>
      <c r="H4918" s="233">
        <v>0.41799999999999998</v>
      </c>
      <c r="I4918" s="233">
        <v>0</v>
      </c>
      <c r="J4918" s="233">
        <v>0.32479999999999998</v>
      </c>
      <c r="K4918" s="234">
        <v>1355</v>
      </c>
      <c r="L4918" s="233">
        <v>0.1547</v>
      </c>
      <c r="M4918" s="234">
        <v>2655</v>
      </c>
      <c r="N4918" s="233">
        <v>0</v>
      </c>
      <c r="O4918" s="233">
        <v>0</v>
      </c>
      <c r="P4918" s="233">
        <v>0</v>
      </c>
      <c r="Q4918" s="234">
        <v>2746</v>
      </c>
      <c r="R4918" s="233">
        <v>0.1045</v>
      </c>
      <c r="S4918" s="234">
        <v>5383</v>
      </c>
      <c r="T4918" s="233">
        <v>0</v>
      </c>
      <c r="U4918" s="235">
        <f t="shared" si="532"/>
        <v>305.14</v>
      </c>
      <c r="V4918" s="227">
        <f t="shared" si="533"/>
        <v>237.10399999999998</v>
      </c>
      <c r="W4918" s="227">
        <f t="shared" si="534"/>
        <v>225.84766666666667</v>
      </c>
      <c r="X4918" s="227">
        <f t="shared" si="537"/>
        <v>221.25</v>
      </c>
      <c r="Y4918" s="227">
        <f t="shared" si="535"/>
        <v>0</v>
      </c>
      <c r="Z4918" s="227">
        <f t="shared" si="536"/>
        <v>152.56277777777777</v>
      </c>
      <c r="AA4918" s="227">
        <f t="shared" si="538"/>
        <v>149.52777777777777</v>
      </c>
    </row>
    <row r="4919" spans="2:27" ht="13.5" hidden="1">
      <c r="B4919" s="232" t="s">
        <v>1449</v>
      </c>
      <c r="C4919" s="232" t="s">
        <v>1123</v>
      </c>
      <c r="D4919" s="232" t="s">
        <v>984</v>
      </c>
      <c r="E4919" s="232" t="s">
        <v>467</v>
      </c>
      <c r="F4919" s="232">
        <v>2</v>
      </c>
      <c r="G4919" s="232" t="s">
        <v>1315</v>
      </c>
      <c r="H4919" s="233">
        <v>0.29099999999999998</v>
      </c>
      <c r="I4919" s="233">
        <v>0</v>
      </c>
      <c r="J4919" s="233">
        <v>0</v>
      </c>
      <c r="K4919" s="234">
        <v>0</v>
      </c>
      <c r="L4919" s="233">
        <v>0</v>
      </c>
      <c r="M4919" s="234">
        <v>0</v>
      </c>
      <c r="N4919" s="233">
        <v>0</v>
      </c>
      <c r="O4919" s="233">
        <v>0</v>
      </c>
      <c r="P4919" s="233">
        <v>0</v>
      </c>
      <c r="Q4919" s="234">
        <v>0</v>
      </c>
      <c r="R4919" s="233">
        <v>0</v>
      </c>
      <c r="S4919" s="234">
        <v>0</v>
      </c>
      <c r="T4919" s="233">
        <v>0</v>
      </c>
      <c r="U4919" s="235">
        <f t="shared" si="532"/>
        <v>212.42999999999998</v>
      </c>
      <c r="V4919" s="227">
        <f t="shared" si="533"/>
        <v>0</v>
      </c>
      <c r="W4919" s="227">
        <f t="shared" si="534"/>
        <v>0</v>
      </c>
      <c r="X4919" s="227">
        <f t="shared" si="537"/>
        <v>0</v>
      </c>
      <c r="Y4919" s="227">
        <f t="shared" si="535"/>
        <v>0</v>
      </c>
      <c r="Z4919" s="227">
        <f t="shared" si="536"/>
        <v>0</v>
      </c>
      <c r="AA4919" s="227">
        <f t="shared" si="538"/>
        <v>0</v>
      </c>
    </row>
    <row r="4920" spans="2:27" ht="13.5" hidden="1">
      <c r="B4920" s="232" t="s">
        <v>1449</v>
      </c>
      <c r="C4920" s="232" t="s">
        <v>735</v>
      </c>
      <c r="D4920" s="232" t="s">
        <v>984</v>
      </c>
      <c r="E4920" s="232" t="s">
        <v>467</v>
      </c>
      <c r="F4920" s="232">
        <v>8</v>
      </c>
      <c r="G4920" s="232" t="s">
        <v>1312</v>
      </c>
      <c r="H4920" s="233">
        <v>0.83199999999999996</v>
      </c>
      <c r="I4920" s="233">
        <v>0</v>
      </c>
      <c r="J4920" s="233">
        <v>0.64649999999999996</v>
      </c>
      <c r="K4920" s="234">
        <v>2697</v>
      </c>
      <c r="L4920" s="233">
        <v>0.30780000000000002</v>
      </c>
      <c r="M4920" s="234">
        <v>5285</v>
      </c>
      <c r="N4920" s="233">
        <v>0</v>
      </c>
      <c r="O4920" s="233">
        <v>0</v>
      </c>
      <c r="P4920" s="233">
        <v>0</v>
      </c>
      <c r="Q4920" s="234">
        <v>5466</v>
      </c>
      <c r="R4920" s="233">
        <v>0.20799999999999999</v>
      </c>
      <c r="S4920" s="234">
        <v>10714</v>
      </c>
      <c r="T4920" s="233">
        <v>0</v>
      </c>
      <c r="U4920" s="235">
        <f t="shared" si="532"/>
        <v>607.36</v>
      </c>
      <c r="V4920" s="227">
        <f t="shared" si="533"/>
        <v>471.94499999999999</v>
      </c>
      <c r="W4920" s="227">
        <f t="shared" si="534"/>
        <v>449.44400000000002</v>
      </c>
      <c r="X4920" s="227">
        <f t="shared" si="537"/>
        <v>440.41666666666669</v>
      </c>
      <c r="Y4920" s="227">
        <f t="shared" si="535"/>
        <v>0</v>
      </c>
      <c r="Z4920" s="227">
        <f t="shared" si="536"/>
        <v>303.67333333333335</v>
      </c>
      <c r="AA4920" s="227">
        <f t="shared" si="538"/>
        <v>297.61111111111109</v>
      </c>
    </row>
    <row r="4921" spans="2:27" ht="13.5" hidden="1">
      <c r="B4921" s="232" t="s">
        <v>1449</v>
      </c>
      <c r="C4921" s="232" t="s">
        <v>1157</v>
      </c>
      <c r="D4921" s="232" t="s">
        <v>984</v>
      </c>
      <c r="E4921" s="232" t="s">
        <v>467</v>
      </c>
      <c r="F4921" s="232">
        <v>2</v>
      </c>
      <c r="G4921" s="232" t="s">
        <v>1311</v>
      </c>
      <c r="H4921" s="233">
        <v>0.255</v>
      </c>
      <c r="I4921" s="233">
        <v>0</v>
      </c>
      <c r="J4921" s="233">
        <v>0.1741</v>
      </c>
      <c r="K4921" s="234">
        <v>726</v>
      </c>
      <c r="L4921" s="233">
        <v>8.2900000000000001E-2</v>
      </c>
      <c r="M4921" s="234">
        <v>1423</v>
      </c>
      <c r="N4921" s="233">
        <v>0</v>
      </c>
      <c r="O4921" s="233">
        <v>0</v>
      </c>
      <c r="P4921" s="233">
        <v>0</v>
      </c>
      <c r="Q4921" s="234">
        <v>1508</v>
      </c>
      <c r="R4921" s="233">
        <v>5.74E-2</v>
      </c>
      <c r="S4921" s="234">
        <v>2956</v>
      </c>
      <c r="T4921" s="233">
        <v>0</v>
      </c>
      <c r="U4921" s="235">
        <f t="shared" si="532"/>
        <v>186.15</v>
      </c>
      <c r="V4921" s="227">
        <f t="shared" si="533"/>
        <v>127.093</v>
      </c>
      <c r="W4921" s="227">
        <f t="shared" si="534"/>
        <v>121.017</v>
      </c>
      <c r="X4921" s="227">
        <f t="shared" si="537"/>
        <v>118.58333333333333</v>
      </c>
      <c r="Y4921" s="227">
        <f t="shared" si="535"/>
        <v>0</v>
      </c>
      <c r="Z4921" s="227">
        <f t="shared" si="536"/>
        <v>83.790888888888887</v>
      </c>
      <c r="AA4921" s="227">
        <f t="shared" si="538"/>
        <v>82.111111111111114</v>
      </c>
    </row>
    <row r="4922" spans="2:27" ht="13.5" hidden="1">
      <c r="B4922" s="232" t="s">
        <v>1449</v>
      </c>
      <c r="C4922" s="232" t="s">
        <v>1150</v>
      </c>
      <c r="D4922" s="232" t="s">
        <v>984</v>
      </c>
      <c r="E4922" s="232" t="s">
        <v>467</v>
      </c>
      <c r="F4922" s="232">
        <v>2</v>
      </c>
      <c r="G4922" s="232" t="s">
        <v>1311</v>
      </c>
      <c r="H4922" s="233">
        <v>0.34100000000000003</v>
      </c>
      <c r="I4922" s="233">
        <v>0</v>
      </c>
      <c r="J4922" s="233">
        <v>0</v>
      </c>
      <c r="K4922" s="234">
        <v>0</v>
      </c>
      <c r="L4922" s="233">
        <v>0</v>
      </c>
      <c r="M4922" s="234">
        <v>0</v>
      </c>
      <c r="N4922" s="233">
        <v>0</v>
      </c>
      <c r="O4922" s="233">
        <v>0</v>
      </c>
      <c r="P4922" s="233">
        <v>0</v>
      </c>
      <c r="Q4922" s="234">
        <v>0</v>
      </c>
      <c r="R4922" s="233">
        <v>0</v>
      </c>
      <c r="S4922" s="234">
        <v>0</v>
      </c>
      <c r="T4922" s="233">
        <v>0</v>
      </c>
      <c r="U4922" s="235">
        <f t="shared" si="532"/>
        <v>248.93</v>
      </c>
      <c r="V4922" s="227">
        <f t="shared" si="533"/>
        <v>0</v>
      </c>
      <c r="W4922" s="227">
        <f t="shared" si="534"/>
        <v>0</v>
      </c>
      <c r="X4922" s="227">
        <f t="shared" si="537"/>
        <v>0</v>
      </c>
      <c r="Y4922" s="227">
        <f t="shared" si="535"/>
        <v>0</v>
      </c>
      <c r="Z4922" s="227">
        <f t="shared" si="536"/>
        <v>0</v>
      </c>
      <c r="AA4922" s="227">
        <f t="shared" si="538"/>
        <v>0</v>
      </c>
    </row>
    <row r="4923" spans="2:27" ht="13.5" hidden="1">
      <c r="B4923" s="232" t="s">
        <v>1449</v>
      </c>
      <c r="C4923" s="232" t="s">
        <v>1128</v>
      </c>
      <c r="D4923" s="232" t="s">
        <v>984</v>
      </c>
      <c r="E4923" s="232" t="s">
        <v>467</v>
      </c>
      <c r="F4923" s="232">
        <v>16</v>
      </c>
      <c r="G4923" s="232" t="s">
        <v>1317</v>
      </c>
      <c r="H4923" s="233">
        <v>1.6779999999999999</v>
      </c>
      <c r="I4923" s="233">
        <v>0</v>
      </c>
      <c r="J4923" s="233">
        <v>1.0396000000000001</v>
      </c>
      <c r="K4923" s="234">
        <v>4337</v>
      </c>
      <c r="L4923" s="233">
        <v>0.49509999999999998</v>
      </c>
      <c r="M4923" s="234">
        <v>8498</v>
      </c>
      <c r="N4923" s="233">
        <v>0</v>
      </c>
      <c r="O4923" s="233">
        <v>0</v>
      </c>
      <c r="P4923" s="233">
        <v>0</v>
      </c>
      <c r="Q4923" s="234">
        <v>11472</v>
      </c>
      <c r="R4923" s="233">
        <v>0.4365</v>
      </c>
      <c r="S4923" s="234">
        <v>22478</v>
      </c>
      <c r="T4923" s="233">
        <v>0</v>
      </c>
      <c r="U4923" s="235">
        <f t="shared" si="532"/>
        <v>1224.94</v>
      </c>
      <c r="V4923" s="227">
        <f t="shared" si="533"/>
        <v>758.90800000000002</v>
      </c>
      <c r="W4923" s="227">
        <f t="shared" si="534"/>
        <v>722.83966666666674</v>
      </c>
      <c r="X4923" s="227">
        <f t="shared" si="537"/>
        <v>708.16666666666663</v>
      </c>
      <c r="Y4923" s="227">
        <f t="shared" si="535"/>
        <v>0</v>
      </c>
      <c r="Z4923" s="227">
        <f t="shared" si="536"/>
        <v>637.31166666666672</v>
      </c>
      <c r="AA4923" s="227">
        <f t="shared" si="538"/>
        <v>624.38888888888891</v>
      </c>
    </row>
    <row r="4924" spans="2:27" ht="13.5" hidden="1">
      <c r="B4924" s="232" t="s">
        <v>1449</v>
      </c>
      <c r="C4924" s="232" t="s">
        <v>644</v>
      </c>
      <c r="D4924" s="232" t="s">
        <v>984</v>
      </c>
      <c r="E4924" s="232" t="s">
        <v>467</v>
      </c>
      <c r="F4924" s="232">
        <v>4</v>
      </c>
      <c r="G4924" s="232" t="s">
        <v>1311</v>
      </c>
      <c r="H4924" s="233">
        <v>0.47199999999999998</v>
      </c>
      <c r="I4924" s="233">
        <v>0</v>
      </c>
      <c r="J4924" s="233">
        <v>0.29239999999999999</v>
      </c>
      <c r="K4924" s="234">
        <v>1220</v>
      </c>
      <c r="L4924" s="233">
        <v>0.13919999999999999</v>
      </c>
      <c r="M4924" s="234">
        <v>2391</v>
      </c>
      <c r="N4924" s="233">
        <v>0</v>
      </c>
      <c r="O4924" s="233">
        <v>0</v>
      </c>
      <c r="P4924" s="233">
        <v>0</v>
      </c>
      <c r="Q4924" s="234">
        <v>3225</v>
      </c>
      <c r="R4924" s="233">
        <v>0.1227</v>
      </c>
      <c r="S4924" s="234">
        <v>6321</v>
      </c>
      <c r="T4924" s="233">
        <v>0</v>
      </c>
      <c r="U4924" s="235">
        <f t="shared" si="532"/>
        <v>344.56</v>
      </c>
      <c r="V4924" s="227">
        <f t="shared" si="533"/>
        <v>213.452</v>
      </c>
      <c r="W4924" s="227">
        <f t="shared" si="534"/>
        <v>203.28266666666667</v>
      </c>
      <c r="X4924" s="227">
        <f t="shared" si="537"/>
        <v>199.25</v>
      </c>
      <c r="Y4924" s="227">
        <f t="shared" si="535"/>
        <v>0</v>
      </c>
      <c r="Z4924" s="227">
        <f t="shared" si="536"/>
        <v>179.15433333333334</v>
      </c>
      <c r="AA4924" s="227">
        <f t="shared" si="538"/>
        <v>175.58333333333334</v>
      </c>
    </row>
    <row r="4925" spans="2:27" ht="13.5" hidden="1">
      <c r="B4925" s="232" t="s">
        <v>1449</v>
      </c>
      <c r="C4925" s="232" t="s">
        <v>1156</v>
      </c>
      <c r="D4925" s="232" t="s">
        <v>984</v>
      </c>
      <c r="E4925" s="232" t="s">
        <v>467</v>
      </c>
      <c r="F4925" s="232">
        <v>32</v>
      </c>
      <c r="G4925" s="232" t="s">
        <v>1345</v>
      </c>
      <c r="H4925" s="233">
        <v>4.0810000000000004</v>
      </c>
      <c r="I4925" s="233">
        <v>0</v>
      </c>
      <c r="J4925" s="233">
        <v>2.7852000000000001</v>
      </c>
      <c r="K4925" s="234">
        <v>11615</v>
      </c>
      <c r="L4925" s="233">
        <v>1.3259000000000001</v>
      </c>
      <c r="M4925" s="234">
        <v>22769</v>
      </c>
      <c r="N4925" s="233">
        <v>0</v>
      </c>
      <c r="O4925" s="233">
        <v>0</v>
      </c>
      <c r="P4925" s="233">
        <v>0</v>
      </c>
      <c r="Q4925" s="234">
        <v>24126</v>
      </c>
      <c r="R4925" s="233">
        <v>0.91800000000000004</v>
      </c>
      <c r="S4925" s="234">
        <v>47299</v>
      </c>
      <c r="T4925" s="233">
        <v>0</v>
      </c>
      <c r="U4925" s="235">
        <f t="shared" si="532"/>
        <v>2979.13</v>
      </c>
      <c r="V4925" s="227">
        <f t="shared" si="533"/>
        <v>2033.1960000000001</v>
      </c>
      <c r="W4925" s="227">
        <f t="shared" si="534"/>
        <v>1935.8236666666667</v>
      </c>
      <c r="X4925" s="227">
        <f t="shared" si="537"/>
        <v>1897.4166666666667</v>
      </c>
      <c r="Y4925" s="227">
        <f t="shared" si="535"/>
        <v>0</v>
      </c>
      <c r="Z4925" s="227">
        <f t="shared" si="536"/>
        <v>1340.3066666666666</v>
      </c>
      <c r="AA4925" s="227">
        <f t="shared" si="538"/>
        <v>1313.8611111111111</v>
      </c>
    </row>
    <row r="4926" spans="2:27" ht="13.5" hidden="1">
      <c r="B4926" s="232" t="s">
        <v>1449</v>
      </c>
      <c r="C4926" s="232" t="s">
        <v>677</v>
      </c>
      <c r="D4926" s="232" t="s">
        <v>984</v>
      </c>
      <c r="E4926" s="232" t="s">
        <v>467</v>
      </c>
      <c r="F4926" s="232">
        <v>64</v>
      </c>
      <c r="G4926" s="232" t="s">
        <v>1355</v>
      </c>
      <c r="H4926" s="233">
        <v>9.1259999999999994</v>
      </c>
      <c r="I4926" s="233">
        <v>0</v>
      </c>
      <c r="J4926" s="233">
        <v>6.2287999999999997</v>
      </c>
      <c r="K4926" s="234">
        <v>25983</v>
      </c>
      <c r="L4926" s="233">
        <v>2.9661</v>
      </c>
      <c r="M4926" s="234">
        <v>50926</v>
      </c>
      <c r="N4926" s="233">
        <v>0</v>
      </c>
      <c r="O4926" s="233">
        <v>0</v>
      </c>
      <c r="P4926" s="233">
        <v>0</v>
      </c>
      <c r="Q4926" s="234">
        <v>53964</v>
      </c>
      <c r="R4926" s="233">
        <v>2.0533999999999999</v>
      </c>
      <c r="S4926" s="234">
        <v>105770</v>
      </c>
      <c r="T4926" s="233">
        <v>0</v>
      </c>
      <c r="U4926" s="235">
        <f t="shared" si="532"/>
        <v>6661.98</v>
      </c>
      <c r="V4926" s="227">
        <f t="shared" si="533"/>
        <v>4547.0239999999994</v>
      </c>
      <c r="W4926" s="227">
        <f t="shared" si="534"/>
        <v>4330.5030000000006</v>
      </c>
      <c r="X4926" s="227">
        <f t="shared" si="537"/>
        <v>4243.833333333333</v>
      </c>
      <c r="Y4926" s="227">
        <f t="shared" si="535"/>
        <v>0</v>
      </c>
      <c r="Z4926" s="227">
        <f t="shared" si="536"/>
        <v>2997.982</v>
      </c>
      <c r="AA4926" s="227">
        <f t="shared" si="538"/>
        <v>2938.0555555555557</v>
      </c>
    </row>
    <row r="4927" spans="2:27" ht="13.5" hidden="1">
      <c r="B4927" s="232" t="s">
        <v>1449</v>
      </c>
      <c r="C4927" s="232" t="s">
        <v>1461</v>
      </c>
      <c r="D4927" s="232" t="s">
        <v>984</v>
      </c>
      <c r="E4927" s="232" t="s">
        <v>467</v>
      </c>
      <c r="F4927" s="232">
        <v>2</v>
      </c>
      <c r="G4927" s="232" t="s">
        <v>1322</v>
      </c>
      <c r="H4927" s="233">
        <v>5.0999999999999997E-2</v>
      </c>
      <c r="I4927" s="233">
        <v>0</v>
      </c>
      <c r="J4927" s="233">
        <v>3.9600000000000003E-2</v>
      </c>
      <c r="K4927" s="234">
        <v>165</v>
      </c>
      <c r="L4927" s="233">
        <v>1.8800000000000001E-2</v>
      </c>
      <c r="M4927" s="234">
        <v>325</v>
      </c>
      <c r="N4927" s="233">
        <v>0</v>
      </c>
      <c r="O4927" s="233">
        <v>0</v>
      </c>
      <c r="P4927" s="233">
        <v>0</v>
      </c>
      <c r="Q4927" s="234">
        <v>334</v>
      </c>
      <c r="R4927" s="233">
        <v>1.2699999999999999E-2</v>
      </c>
      <c r="S4927" s="234">
        <v>654</v>
      </c>
      <c r="T4927" s="233">
        <v>0</v>
      </c>
      <c r="U4927" s="235">
        <f t="shared" si="532"/>
        <v>37.229999999999997</v>
      </c>
      <c r="V4927" s="227">
        <f t="shared" si="533"/>
        <v>28.908000000000001</v>
      </c>
      <c r="W4927" s="227">
        <f t="shared" si="534"/>
        <v>27.474</v>
      </c>
      <c r="X4927" s="227">
        <f t="shared" si="537"/>
        <v>27.083333333333332</v>
      </c>
      <c r="Y4927" s="227">
        <f t="shared" si="535"/>
        <v>0</v>
      </c>
      <c r="Z4927" s="227">
        <f t="shared" si="536"/>
        <v>18.548777777777779</v>
      </c>
      <c r="AA4927" s="227">
        <f t="shared" si="538"/>
        <v>18.166666666666668</v>
      </c>
    </row>
    <row r="4928" spans="2:27" ht="13.5" hidden="1">
      <c r="B4928" s="232" t="s">
        <v>1449</v>
      </c>
      <c r="C4928" s="232" t="s">
        <v>726</v>
      </c>
      <c r="D4928" s="232" t="s">
        <v>984</v>
      </c>
      <c r="E4928" s="232" t="s">
        <v>467</v>
      </c>
      <c r="F4928" s="232">
        <v>2</v>
      </c>
      <c r="G4928" s="232" t="s">
        <v>1314</v>
      </c>
      <c r="H4928" s="233">
        <v>0.104</v>
      </c>
      <c r="I4928" s="233">
        <v>0</v>
      </c>
      <c r="J4928" s="233">
        <v>8.3000000000000004E-2</v>
      </c>
      <c r="K4928" s="234">
        <v>340</v>
      </c>
      <c r="L4928" s="233">
        <v>3.7999999999999999E-2</v>
      </c>
      <c r="M4928" s="234">
        <v>660</v>
      </c>
      <c r="N4928" s="233">
        <v>0</v>
      </c>
      <c r="O4928" s="233">
        <v>0</v>
      </c>
      <c r="P4928" s="233">
        <v>0</v>
      </c>
      <c r="Q4928" s="234">
        <v>632</v>
      </c>
      <c r="R4928" s="233">
        <v>2.8000000000000001E-2</v>
      </c>
      <c r="S4928" s="234">
        <v>1286</v>
      </c>
      <c r="T4928" s="233">
        <v>0</v>
      </c>
      <c r="U4928" s="235">
        <f t="shared" si="532"/>
        <v>75.92</v>
      </c>
      <c r="V4928" s="227">
        <f t="shared" si="533"/>
        <v>60.59</v>
      </c>
      <c r="W4928" s="227">
        <f t="shared" si="534"/>
        <v>56.073333333333331</v>
      </c>
      <c r="X4928" s="227">
        <f t="shared" si="537"/>
        <v>55</v>
      </c>
      <c r="Y4928" s="227">
        <f t="shared" si="535"/>
        <v>0</v>
      </c>
      <c r="Z4928" s="227">
        <f t="shared" si="536"/>
        <v>37.995555555555555</v>
      </c>
      <c r="AA4928" s="227">
        <f t="shared" si="538"/>
        <v>35.722222222222221</v>
      </c>
    </row>
    <row r="4929" spans="2:27" ht="13.5" hidden="1">
      <c r="B4929" s="232" t="s">
        <v>1449</v>
      </c>
      <c r="C4929" s="232" t="s">
        <v>1117</v>
      </c>
      <c r="D4929" s="232" t="s">
        <v>984</v>
      </c>
      <c r="E4929" s="232" t="s">
        <v>467</v>
      </c>
      <c r="F4929" s="232">
        <v>48</v>
      </c>
      <c r="G4929" s="232" t="s">
        <v>1310</v>
      </c>
      <c r="H4929" s="233">
        <v>6.9829999999999997</v>
      </c>
      <c r="I4929" s="233">
        <v>0</v>
      </c>
      <c r="J4929" s="233">
        <v>0</v>
      </c>
      <c r="K4929" s="234">
        <v>0</v>
      </c>
      <c r="L4929" s="233">
        <v>0</v>
      </c>
      <c r="M4929" s="234">
        <v>0</v>
      </c>
      <c r="N4929" s="233">
        <v>0</v>
      </c>
      <c r="O4929" s="233">
        <v>0</v>
      </c>
      <c r="P4929" s="233">
        <v>0</v>
      </c>
      <c r="Q4929" s="234">
        <v>0</v>
      </c>
      <c r="R4929" s="233">
        <v>0</v>
      </c>
      <c r="S4929" s="234">
        <v>0</v>
      </c>
      <c r="T4929" s="233">
        <v>0</v>
      </c>
      <c r="U4929" s="235">
        <f t="shared" si="532"/>
        <v>5097.59</v>
      </c>
      <c r="V4929" s="227">
        <f t="shared" si="533"/>
        <v>0</v>
      </c>
      <c r="W4929" s="227">
        <f t="shared" si="534"/>
        <v>0</v>
      </c>
      <c r="X4929" s="227">
        <f t="shared" si="537"/>
        <v>0</v>
      </c>
      <c r="Y4929" s="227">
        <f t="shared" si="535"/>
        <v>0</v>
      </c>
      <c r="Z4929" s="227">
        <f t="shared" si="536"/>
        <v>0</v>
      </c>
      <c r="AA4929" s="227">
        <f t="shared" si="538"/>
        <v>0</v>
      </c>
    </row>
    <row r="4930" spans="2:27" ht="13.5" hidden="1">
      <c r="B4930" s="232" t="s">
        <v>1449</v>
      </c>
      <c r="C4930" s="232" t="s">
        <v>1121</v>
      </c>
      <c r="D4930" s="232" t="s">
        <v>984</v>
      </c>
      <c r="E4930" s="232" t="s">
        <v>467</v>
      </c>
      <c r="F4930" s="232">
        <v>16</v>
      </c>
      <c r="G4930" s="232" t="s">
        <v>1317</v>
      </c>
      <c r="H4930" s="233">
        <v>2.3279999999999998</v>
      </c>
      <c r="I4930" s="233">
        <v>0</v>
      </c>
      <c r="J4930" s="233">
        <v>0</v>
      </c>
      <c r="K4930" s="234">
        <v>0</v>
      </c>
      <c r="L4930" s="233">
        <v>0</v>
      </c>
      <c r="M4930" s="234">
        <v>0</v>
      </c>
      <c r="N4930" s="233">
        <v>0</v>
      </c>
      <c r="O4930" s="233">
        <v>0</v>
      </c>
      <c r="P4930" s="233">
        <v>0</v>
      </c>
      <c r="Q4930" s="234">
        <v>0</v>
      </c>
      <c r="R4930" s="233">
        <v>0</v>
      </c>
      <c r="S4930" s="234">
        <v>0</v>
      </c>
      <c r="T4930" s="233">
        <v>0</v>
      </c>
      <c r="U4930" s="235">
        <f t="shared" si="532"/>
        <v>1699.4399999999998</v>
      </c>
      <c r="V4930" s="227">
        <f t="shared" si="533"/>
        <v>0</v>
      </c>
      <c r="W4930" s="227">
        <f t="shared" si="534"/>
        <v>0</v>
      </c>
      <c r="X4930" s="227">
        <f t="shared" si="537"/>
        <v>0</v>
      </c>
      <c r="Y4930" s="227">
        <f t="shared" si="535"/>
        <v>0</v>
      </c>
      <c r="Z4930" s="227">
        <f t="shared" si="536"/>
        <v>0</v>
      </c>
      <c r="AA4930" s="227">
        <f t="shared" si="538"/>
        <v>0</v>
      </c>
    </row>
    <row r="4931" spans="2:27" ht="13.5" hidden="1">
      <c r="B4931" s="232" t="s">
        <v>1449</v>
      </c>
      <c r="C4931" s="232" t="s">
        <v>1155</v>
      </c>
      <c r="D4931" s="232" t="s">
        <v>984</v>
      </c>
      <c r="E4931" s="232" t="s">
        <v>467</v>
      </c>
      <c r="F4931" s="232">
        <v>16</v>
      </c>
      <c r="G4931" s="232" t="s">
        <v>1316</v>
      </c>
      <c r="H4931" s="233">
        <v>2.0409999999999999</v>
      </c>
      <c r="I4931" s="233">
        <v>0</v>
      </c>
      <c r="J4931" s="233">
        <v>1.3926000000000001</v>
      </c>
      <c r="K4931" s="234">
        <v>5807</v>
      </c>
      <c r="L4931" s="233">
        <v>0.66290000000000004</v>
      </c>
      <c r="M4931" s="234">
        <v>11384</v>
      </c>
      <c r="N4931" s="233">
        <v>0</v>
      </c>
      <c r="O4931" s="233">
        <v>0</v>
      </c>
      <c r="P4931" s="233">
        <v>0</v>
      </c>
      <c r="Q4931" s="234">
        <v>12063</v>
      </c>
      <c r="R4931" s="233">
        <v>0.45900000000000002</v>
      </c>
      <c r="S4931" s="234">
        <v>23649</v>
      </c>
      <c r="T4931" s="233">
        <v>0</v>
      </c>
      <c r="U4931" s="235">
        <f t="shared" si="532"/>
        <v>1489.9299999999998</v>
      </c>
      <c r="V4931" s="227">
        <f t="shared" si="533"/>
        <v>1016.5980000000001</v>
      </c>
      <c r="W4931" s="227">
        <f t="shared" si="534"/>
        <v>967.83366666666666</v>
      </c>
      <c r="X4931" s="227">
        <f t="shared" si="537"/>
        <v>948.66666666666663</v>
      </c>
      <c r="Y4931" s="227">
        <f t="shared" si="535"/>
        <v>0</v>
      </c>
      <c r="Z4931" s="227">
        <f t="shared" si="536"/>
        <v>670.15333333333331</v>
      </c>
      <c r="AA4931" s="227">
        <f t="shared" si="538"/>
        <v>656.91666666666663</v>
      </c>
    </row>
    <row r="4932" spans="2:27" ht="13.5" hidden="1">
      <c r="B4932" s="232" t="s">
        <v>1449</v>
      </c>
      <c r="C4932" s="232" t="s">
        <v>745</v>
      </c>
      <c r="D4932" s="232" t="s">
        <v>984</v>
      </c>
      <c r="E4932" s="232" t="s">
        <v>467</v>
      </c>
      <c r="F4932" s="232">
        <v>4</v>
      </c>
      <c r="G4932" s="232" t="s">
        <v>1311</v>
      </c>
      <c r="H4932" s="233">
        <v>0.41599999999999998</v>
      </c>
      <c r="I4932" s="233">
        <v>0</v>
      </c>
      <c r="J4932" s="233">
        <v>0.32319999999999999</v>
      </c>
      <c r="K4932" s="234">
        <v>1348</v>
      </c>
      <c r="L4932" s="233">
        <v>0.15390000000000001</v>
      </c>
      <c r="M4932" s="234">
        <v>2643</v>
      </c>
      <c r="N4932" s="233">
        <v>0</v>
      </c>
      <c r="O4932" s="233">
        <v>0</v>
      </c>
      <c r="P4932" s="233">
        <v>0</v>
      </c>
      <c r="Q4932" s="234">
        <v>2733</v>
      </c>
      <c r="R4932" s="233">
        <v>0.104</v>
      </c>
      <c r="S4932" s="234">
        <v>5357</v>
      </c>
      <c r="T4932" s="233">
        <v>0</v>
      </c>
      <c r="U4932" s="235">
        <f t="shared" ref="U4932:U4995" si="539">H4932*hour_M</f>
        <v>303.68</v>
      </c>
      <c r="V4932" s="227">
        <f t="shared" ref="V4932:V4995" si="540">J4932*hour_M</f>
        <v>235.93599999999998</v>
      </c>
      <c r="W4932" s="227">
        <f t="shared" ref="W4932:W4995" si="541">K4932/12+L4932*hour_M</f>
        <v>224.68033333333335</v>
      </c>
      <c r="X4932" s="227">
        <f t="shared" si="537"/>
        <v>220.25</v>
      </c>
      <c r="Y4932" s="227">
        <f t="shared" ref="Y4932:Y4995" si="542">P4932*hour_M</f>
        <v>0</v>
      </c>
      <c r="Z4932" s="227">
        <f t="shared" ref="Z4932:Z4995" si="543">Q4932/36+R4932*hour_M</f>
        <v>151.83666666666667</v>
      </c>
      <c r="AA4932" s="227">
        <f t="shared" si="538"/>
        <v>148.80555555555554</v>
      </c>
    </row>
    <row r="4933" spans="2:27" ht="13.5" hidden="1">
      <c r="B4933" s="232" t="s">
        <v>1449</v>
      </c>
      <c r="C4933" s="232" t="s">
        <v>655</v>
      </c>
      <c r="D4933" s="232" t="s">
        <v>984</v>
      </c>
      <c r="E4933" s="232" t="s">
        <v>467</v>
      </c>
      <c r="F4933" s="232">
        <v>16</v>
      </c>
      <c r="G4933" s="232" t="s">
        <v>1352</v>
      </c>
      <c r="H4933" s="233">
        <v>2.27</v>
      </c>
      <c r="I4933" s="233">
        <v>0</v>
      </c>
      <c r="J4933" s="233">
        <v>0</v>
      </c>
      <c r="K4933" s="234">
        <v>0</v>
      </c>
      <c r="L4933" s="233">
        <v>0</v>
      </c>
      <c r="M4933" s="234">
        <v>0</v>
      </c>
      <c r="N4933" s="233">
        <v>0</v>
      </c>
      <c r="O4933" s="233">
        <v>0</v>
      </c>
      <c r="P4933" s="233">
        <v>0</v>
      </c>
      <c r="Q4933" s="234">
        <v>0</v>
      </c>
      <c r="R4933" s="233">
        <v>0</v>
      </c>
      <c r="S4933" s="234">
        <v>0</v>
      </c>
      <c r="T4933" s="233">
        <v>0</v>
      </c>
      <c r="U4933" s="235">
        <f t="shared" si="539"/>
        <v>1657.1</v>
      </c>
      <c r="V4933" s="227">
        <f t="shared" si="540"/>
        <v>0</v>
      </c>
      <c r="W4933" s="227">
        <f t="shared" si="541"/>
        <v>0</v>
      </c>
      <c r="X4933" s="227">
        <f t="shared" ref="X4933:X4996" si="544">M4933/12</f>
        <v>0</v>
      </c>
      <c r="Y4933" s="227">
        <f t="shared" si="542"/>
        <v>0</v>
      </c>
      <c r="Z4933" s="227">
        <f t="shared" si="543"/>
        <v>0</v>
      </c>
      <c r="AA4933" s="227">
        <f t="shared" ref="AA4933:AA4996" si="545">S4933/36</f>
        <v>0</v>
      </c>
    </row>
    <row r="4934" spans="2:27" ht="13.5" hidden="1">
      <c r="B4934" s="232" t="s">
        <v>1449</v>
      </c>
      <c r="C4934" s="232" t="s">
        <v>741</v>
      </c>
      <c r="D4934" s="232" t="s">
        <v>984</v>
      </c>
      <c r="E4934" s="232" t="s">
        <v>467</v>
      </c>
      <c r="F4934" s="232">
        <v>2</v>
      </c>
      <c r="G4934" s="232" t="s">
        <v>1417</v>
      </c>
      <c r="H4934" s="233">
        <v>2.5999999999999999E-2</v>
      </c>
      <c r="I4934" s="233">
        <v>0</v>
      </c>
      <c r="J4934" s="233">
        <v>2.0199999999999999E-2</v>
      </c>
      <c r="K4934" s="234">
        <v>84</v>
      </c>
      <c r="L4934" s="233">
        <v>9.5999999999999992E-3</v>
      </c>
      <c r="M4934" s="234">
        <v>165</v>
      </c>
      <c r="N4934" s="233">
        <v>0</v>
      </c>
      <c r="O4934" s="233">
        <v>0</v>
      </c>
      <c r="P4934" s="233">
        <v>0</v>
      </c>
      <c r="Q4934" s="234">
        <v>171</v>
      </c>
      <c r="R4934" s="233">
        <v>6.4999999999999997E-3</v>
      </c>
      <c r="S4934" s="234">
        <v>335</v>
      </c>
      <c r="T4934" s="233">
        <v>0</v>
      </c>
      <c r="U4934" s="235">
        <f t="shared" si="539"/>
        <v>18.98</v>
      </c>
      <c r="V4934" s="227">
        <f t="shared" si="540"/>
        <v>14.745999999999999</v>
      </c>
      <c r="W4934" s="227">
        <f t="shared" si="541"/>
        <v>14.007999999999999</v>
      </c>
      <c r="X4934" s="227">
        <f t="shared" si="544"/>
        <v>13.75</v>
      </c>
      <c r="Y4934" s="227">
        <f t="shared" si="542"/>
        <v>0</v>
      </c>
      <c r="Z4934" s="227">
        <f t="shared" si="543"/>
        <v>9.495000000000001</v>
      </c>
      <c r="AA4934" s="227">
        <f t="shared" si="545"/>
        <v>9.3055555555555554</v>
      </c>
    </row>
    <row r="4935" spans="2:27" ht="13.5" hidden="1">
      <c r="B4935" s="232" t="s">
        <v>1449</v>
      </c>
      <c r="C4935" s="232" t="s">
        <v>566</v>
      </c>
      <c r="D4935" s="232" t="s">
        <v>984</v>
      </c>
      <c r="E4935" s="232" t="s">
        <v>467</v>
      </c>
      <c r="F4935" s="232">
        <v>4</v>
      </c>
      <c r="G4935" s="232" t="s">
        <v>1311</v>
      </c>
      <c r="H4935" s="233">
        <v>0.48299999999999998</v>
      </c>
      <c r="I4935" s="233">
        <v>0</v>
      </c>
      <c r="J4935" s="233">
        <v>0.30299999999999999</v>
      </c>
      <c r="K4935" s="234">
        <v>815</v>
      </c>
      <c r="L4935" s="233">
        <v>0.16600000000000001</v>
      </c>
      <c r="M4935" s="234">
        <v>2221</v>
      </c>
      <c r="N4935" s="233">
        <v>0</v>
      </c>
      <c r="O4935" s="233">
        <v>0</v>
      </c>
      <c r="P4935" s="233">
        <v>0</v>
      </c>
      <c r="Q4935" s="234">
        <v>1773</v>
      </c>
      <c r="R4935" s="233">
        <v>0.12</v>
      </c>
      <c r="S4935" s="234">
        <v>4632</v>
      </c>
      <c r="T4935" s="233">
        <v>0</v>
      </c>
      <c r="U4935" s="235">
        <f t="shared" si="539"/>
        <v>352.59</v>
      </c>
      <c r="V4935" s="227">
        <f t="shared" si="540"/>
        <v>221.19</v>
      </c>
      <c r="W4935" s="227">
        <f t="shared" si="541"/>
        <v>189.09666666666669</v>
      </c>
      <c r="X4935" s="227">
        <f t="shared" si="544"/>
        <v>185.08333333333334</v>
      </c>
      <c r="Y4935" s="227">
        <f t="shared" si="542"/>
        <v>0</v>
      </c>
      <c r="Z4935" s="227">
        <f t="shared" si="543"/>
        <v>136.85</v>
      </c>
      <c r="AA4935" s="227">
        <f t="shared" si="545"/>
        <v>128.66666666666666</v>
      </c>
    </row>
    <row r="4936" spans="2:27" ht="13.5" hidden="1">
      <c r="B4936" s="232" t="s">
        <v>1449</v>
      </c>
      <c r="C4936" s="232" t="s">
        <v>1147</v>
      </c>
      <c r="D4936" s="232" t="s">
        <v>984</v>
      </c>
      <c r="E4936" s="232" t="s">
        <v>467</v>
      </c>
      <c r="F4936" s="232">
        <v>8</v>
      </c>
      <c r="G4936" s="232" t="s">
        <v>1317</v>
      </c>
      <c r="H4936" s="233">
        <v>1.3660000000000001</v>
      </c>
      <c r="I4936" s="233">
        <v>0</v>
      </c>
      <c r="J4936" s="233">
        <v>0</v>
      </c>
      <c r="K4936" s="234">
        <v>0</v>
      </c>
      <c r="L4936" s="233">
        <v>0</v>
      </c>
      <c r="M4936" s="234">
        <v>0</v>
      </c>
      <c r="N4936" s="233">
        <v>0</v>
      </c>
      <c r="O4936" s="233">
        <v>0</v>
      </c>
      <c r="P4936" s="233">
        <v>0</v>
      </c>
      <c r="Q4936" s="234">
        <v>0</v>
      </c>
      <c r="R4936" s="233">
        <v>0</v>
      </c>
      <c r="S4936" s="234">
        <v>0</v>
      </c>
      <c r="T4936" s="233">
        <v>0</v>
      </c>
      <c r="U4936" s="235">
        <f t="shared" si="539"/>
        <v>997.18000000000006</v>
      </c>
      <c r="V4936" s="227">
        <f t="shared" si="540"/>
        <v>0</v>
      </c>
      <c r="W4936" s="227">
        <f t="shared" si="541"/>
        <v>0</v>
      </c>
      <c r="X4936" s="227">
        <f t="shared" si="544"/>
        <v>0</v>
      </c>
      <c r="Y4936" s="227">
        <f t="shared" si="542"/>
        <v>0</v>
      </c>
      <c r="Z4936" s="227">
        <f t="shared" si="543"/>
        <v>0</v>
      </c>
      <c r="AA4936" s="227">
        <f t="shared" si="545"/>
        <v>0</v>
      </c>
    </row>
    <row r="4937" spans="2:27" ht="13.5" hidden="1">
      <c r="B4937" s="232" t="s">
        <v>1449</v>
      </c>
      <c r="C4937" s="232" t="s">
        <v>672</v>
      </c>
      <c r="D4937" s="232" t="s">
        <v>984</v>
      </c>
      <c r="E4937" s="232" t="s">
        <v>467</v>
      </c>
      <c r="F4937" s="232">
        <v>4</v>
      </c>
      <c r="G4937" s="232" t="s">
        <v>1354</v>
      </c>
      <c r="H4937" s="233">
        <v>0.56999999999999995</v>
      </c>
      <c r="I4937" s="233">
        <v>0</v>
      </c>
      <c r="J4937" s="233">
        <v>0</v>
      </c>
      <c r="K4937" s="234">
        <v>0</v>
      </c>
      <c r="L4937" s="233">
        <v>0</v>
      </c>
      <c r="M4937" s="234">
        <v>0</v>
      </c>
      <c r="N4937" s="233">
        <v>0</v>
      </c>
      <c r="O4937" s="233">
        <v>0</v>
      </c>
      <c r="P4937" s="233">
        <v>0</v>
      </c>
      <c r="Q4937" s="234">
        <v>0</v>
      </c>
      <c r="R4937" s="233">
        <v>0</v>
      </c>
      <c r="S4937" s="234">
        <v>0</v>
      </c>
      <c r="T4937" s="233">
        <v>0</v>
      </c>
      <c r="U4937" s="235">
        <f t="shared" si="539"/>
        <v>416.09999999999997</v>
      </c>
      <c r="V4937" s="227">
        <f t="shared" si="540"/>
        <v>0</v>
      </c>
      <c r="W4937" s="227">
        <f t="shared" si="541"/>
        <v>0</v>
      </c>
      <c r="X4937" s="227">
        <f t="shared" si="544"/>
        <v>0</v>
      </c>
      <c r="Y4937" s="227">
        <f t="shared" si="542"/>
        <v>0</v>
      </c>
      <c r="Z4937" s="227">
        <f t="shared" si="543"/>
        <v>0</v>
      </c>
      <c r="AA4937" s="227">
        <f t="shared" si="545"/>
        <v>0</v>
      </c>
    </row>
    <row r="4938" spans="2:27" ht="13.5" hidden="1">
      <c r="B4938" s="232" t="s">
        <v>1449</v>
      </c>
      <c r="C4938" s="232" t="s">
        <v>312</v>
      </c>
      <c r="D4938" s="232" t="s">
        <v>984</v>
      </c>
      <c r="E4938" s="232" t="s">
        <v>467</v>
      </c>
      <c r="F4938" s="232">
        <v>1</v>
      </c>
      <c r="G4938" s="232" t="s">
        <v>1322</v>
      </c>
      <c r="H4938" s="233">
        <v>5.1999999999999998E-2</v>
      </c>
      <c r="I4938" s="233">
        <v>0</v>
      </c>
      <c r="J4938" s="233">
        <v>4.2000000000000003E-2</v>
      </c>
      <c r="K4938" s="234">
        <v>170</v>
      </c>
      <c r="L4938" s="233">
        <v>1.9E-2</v>
      </c>
      <c r="M4938" s="234">
        <v>330</v>
      </c>
      <c r="N4938" s="233">
        <v>0</v>
      </c>
      <c r="O4938" s="233">
        <v>0</v>
      </c>
      <c r="P4938" s="233">
        <v>0</v>
      </c>
      <c r="Q4938" s="234">
        <v>316</v>
      </c>
      <c r="R4938" s="233">
        <v>1.4E-2</v>
      </c>
      <c r="S4938" s="234">
        <v>643</v>
      </c>
      <c r="T4938" s="233">
        <v>0</v>
      </c>
      <c r="U4938" s="235">
        <f t="shared" si="539"/>
        <v>37.96</v>
      </c>
      <c r="V4938" s="227">
        <f t="shared" si="540"/>
        <v>30.66</v>
      </c>
      <c r="W4938" s="227">
        <f t="shared" si="541"/>
        <v>28.036666666666665</v>
      </c>
      <c r="X4938" s="227">
        <f t="shared" si="544"/>
        <v>27.5</v>
      </c>
      <c r="Y4938" s="227">
        <f t="shared" si="542"/>
        <v>0</v>
      </c>
      <c r="Z4938" s="227">
        <f t="shared" si="543"/>
        <v>18.997777777777777</v>
      </c>
      <c r="AA4938" s="227">
        <f t="shared" si="545"/>
        <v>17.861111111111111</v>
      </c>
    </row>
    <row r="4939" spans="2:27" ht="13.5" hidden="1">
      <c r="B4939" s="232" t="s">
        <v>1449</v>
      </c>
      <c r="C4939" s="232" t="s">
        <v>1152</v>
      </c>
      <c r="D4939" s="232" t="s">
        <v>984</v>
      </c>
      <c r="E4939" s="232" t="s">
        <v>467</v>
      </c>
      <c r="F4939" s="232">
        <v>48</v>
      </c>
      <c r="G4939" s="232" t="s">
        <v>1356</v>
      </c>
      <c r="H4939" s="233">
        <v>6.1219999999999999</v>
      </c>
      <c r="I4939" s="233">
        <v>0</v>
      </c>
      <c r="J4939" s="233">
        <v>4.1779000000000002</v>
      </c>
      <c r="K4939" s="234">
        <v>17422</v>
      </c>
      <c r="L4939" s="233">
        <v>1.9887999999999999</v>
      </c>
      <c r="M4939" s="234">
        <v>34153</v>
      </c>
      <c r="N4939" s="233">
        <v>0</v>
      </c>
      <c r="O4939" s="233">
        <v>0</v>
      </c>
      <c r="P4939" s="233">
        <v>0</v>
      </c>
      <c r="Q4939" s="234">
        <v>36189</v>
      </c>
      <c r="R4939" s="233">
        <v>1.3771</v>
      </c>
      <c r="S4939" s="234">
        <v>70948</v>
      </c>
      <c r="T4939" s="233">
        <v>0</v>
      </c>
      <c r="U4939" s="235">
        <f t="shared" si="539"/>
        <v>4469.0599999999995</v>
      </c>
      <c r="V4939" s="227">
        <f t="shared" si="540"/>
        <v>3049.8670000000002</v>
      </c>
      <c r="W4939" s="227">
        <f t="shared" si="541"/>
        <v>2903.6573333333331</v>
      </c>
      <c r="X4939" s="227">
        <f t="shared" si="544"/>
        <v>2846.0833333333335</v>
      </c>
      <c r="Y4939" s="227">
        <f t="shared" si="542"/>
        <v>0</v>
      </c>
      <c r="Z4939" s="227">
        <f t="shared" si="543"/>
        <v>2010.5329999999999</v>
      </c>
      <c r="AA4939" s="227">
        <f t="shared" si="545"/>
        <v>1970.7777777777778</v>
      </c>
    </row>
    <row r="4940" spans="2:27" ht="13.5" hidden="1">
      <c r="B4940" s="232" t="s">
        <v>1449</v>
      </c>
      <c r="C4940" s="232" t="s">
        <v>636</v>
      </c>
      <c r="D4940" s="232" t="s">
        <v>984</v>
      </c>
      <c r="E4940" s="232" t="s">
        <v>467</v>
      </c>
      <c r="F4940" s="232">
        <v>2</v>
      </c>
      <c r="G4940" s="232" t="s">
        <v>1315</v>
      </c>
      <c r="H4940" s="233">
        <v>0.23599999999999999</v>
      </c>
      <c r="I4940" s="233">
        <v>0</v>
      </c>
      <c r="J4940" s="233">
        <v>0.1462</v>
      </c>
      <c r="K4940" s="234">
        <v>610</v>
      </c>
      <c r="L4940" s="233">
        <v>6.9599999999999995E-2</v>
      </c>
      <c r="M4940" s="234">
        <v>1195</v>
      </c>
      <c r="N4940" s="233">
        <v>0</v>
      </c>
      <c r="O4940" s="233">
        <v>0</v>
      </c>
      <c r="P4940" s="233">
        <v>0</v>
      </c>
      <c r="Q4940" s="234">
        <v>1613</v>
      </c>
      <c r="R4940" s="233">
        <v>6.1400000000000003E-2</v>
      </c>
      <c r="S4940" s="234">
        <v>3161</v>
      </c>
      <c r="T4940" s="233">
        <v>0</v>
      </c>
      <c r="U4940" s="235">
        <f t="shared" si="539"/>
        <v>172.28</v>
      </c>
      <c r="V4940" s="227">
        <f t="shared" si="540"/>
        <v>106.726</v>
      </c>
      <c r="W4940" s="227">
        <f t="shared" si="541"/>
        <v>101.64133333333334</v>
      </c>
      <c r="X4940" s="227">
        <f t="shared" si="544"/>
        <v>99.583333333333329</v>
      </c>
      <c r="Y4940" s="227">
        <f t="shared" si="542"/>
        <v>0</v>
      </c>
      <c r="Z4940" s="227">
        <f t="shared" si="543"/>
        <v>89.62755555555556</v>
      </c>
      <c r="AA4940" s="227">
        <f t="shared" si="545"/>
        <v>87.805555555555557</v>
      </c>
    </row>
    <row r="4941" spans="2:27" ht="13.5" hidden="1">
      <c r="B4941" s="232" t="s">
        <v>1449</v>
      </c>
      <c r="C4941" s="232" t="s">
        <v>1460</v>
      </c>
      <c r="D4941" s="232" t="s">
        <v>984</v>
      </c>
      <c r="E4941" s="232" t="s">
        <v>467</v>
      </c>
      <c r="F4941" s="232">
        <v>2</v>
      </c>
      <c r="G4941" s="232" t="s">
        <v>1314</v>
      </c>
      <c r="H4941" s="233">
        <v>0.10199999999999999</v>
      </c>
      <c r="I4941" s="233">
        <v>0</v>
      </c>
      <c r="J4941" s="233">
        <v>7.9200000000000007E-2</v>
      </c>
      <c r="K4941" s="234">
        <v>329</v>
      </c>
      <c r="L4941" s="233">
        <v>3.7600000000000001E-2</v>
      </c>
      <c r="M4941" s="234">
        <v>650</v>
      </c>
      <c r="N4941" s="233">
        <v>0</v>
      </c>
      <c r="O4941" s="233">
        <v>0</v>
      </c>
      <c r="P4941" s="233">
        <v>0</v>
      </c>
      <c r="Q4941" s="234">
        <v>668</v>
      </c>
      <c r="R4941" s="233">
        <v>2.5399999999999999E-2</v>
      </c>
      <c r="S4941" s="234">
        <v>1308</v>
      </c>
      <c r="T4941" s="233">
        <v>0</v>
      </c>
      <c r="U4941" s="235">
        <f t="shared" si="539"/>
        <v>74.459999999999994</v>
      </c>
      <c r="V4941" s="227">
        <f t="shared" si="540"/>
        <v>57.816000000000003</v>
      </c>
      <c r="W4941" s="227">
        <f t="shared" si="541"/>
        <v>54.864666666666665</v>
      </c>
      <c r="X4941" s="227">
        <f t="shared" si="544"/>
        <v>54.166666666666664</v>
      </c>
      <c r="Y4941" s="227">
        <f t="shared" si="542"/>
        <v>0</v>
      </c>
      <c r="Z4941" s="227">
        <f t="shared" si="543"/>
        <v>37.097555555555559</v>
      </c>
      <c r="AA4941" s="227">
        <f t="shared" si="545"/>
        <v>36.333333333333336</v>
      </c>
    </row>
    <row r="4942" spans="2:27" ht="13.5" hidden="1">
      <c r="B4942" s="232" t="s">
        <v>1449</v>
      </c>
      <c r="C4942" s="232" t="s">
        <v>695</v>
      </c>
      <c r="D4942" s="232" t="s">
        <v>984</v>
      </c>
      <c r="E4942" s="232" t="s">
        <v>467</v>
      </c>
      <c r="F4942" s="232">
        <v>4</v>
      </c>
      <c r="G4942" s="232" t="s">
        <v>1354</v>
      </c>
      <c r="H4942" s="233">
        <v>0.56999999999999995</v>
      </c>
      <c r="I4942" s="233">
        <v>0</v>
      </c>
      <c r="J4942" s="233">
        <v>0.38929999999999998</v>
      </c>
      <c r="K4942" s="234">
        <v>1624</v>
      </c>
      <c r="L4942" s="233">
        <v>0.18540000000000001</v>
      </c>
      <c r="M4942" s="234">
        <v>3183</v>
      </c>
      <c r="N4942" s="233">
        <v>0</v>
      </c>
      <c r="O4942" s="233">
        <v>0</v>
      </c>
      <c r="P4942" s="233">
        <v>0</v>
      </c>
      <c r="Q4942" s="234">
        <v>3373</v>
      </c>
      <c r="R4942" s="233">
        <v>0.1283</v>
      </c>
      <c r="S4942" s="234">
        <v>6611</v>
      </c>
      <c r="T4942" s="233">
        <v>0</v>
      </c>
      <c r="U4942" s="235">
        <f t="shared" si="539"/>
        <v>416.09999999999997</v>
      </c>
      <c r="V4942" s="227">
        <f t="shared" si="540"/>
        <v>284.18899999999996</v>
      </c>
      <c r="W4942" s="227">
        <f t="shared" si="541"/>
        <v>270.67533333333336</v>
      </c>
      <c r="X4942" s="227">
        <f t="shared" si="544"/>
        <v>265.25</v>
      </c>
      <c r="Y4942" s="227">
        <f t="shared" si="542"/>
        <v>0</v>
      </c>
      <c r="Z4942" s="227">
        <f t="shared" si="543"/>
        <v>187.35344444444445</v>
      </c>
      <c r="AA4942" s="227">
        <f t="shared" si="545"/>
        <v>183.63888888888889</v>
      </c>
    </row>
    <row r="4943" spans="2:27" ht="13.5" hidden="1">
      <c r="B4943" s="232" t="s">
        <v>1449</v>
      </c>
      <c r="C4943" s="232" t="s">
        <v>1125</v>
      </c>
      <c r="D4943" s="232" t="s">
        <v>984</v>
      </c>
      <c r="E4943" s="232" t="s">
        <v>467</v>
      </c>
      <c r="F4943" s="232">
        <v>48</v>
      </c>
      <c r="G4943" s="232" t="s">
        <v>1310</v>
      </c>
      <c r="H4943" s="233">
        <v>5.0350000000000001</v>
      </c>
      <c r="I4943" s="233">
        <v>0</v>
      </c>
      <c r="J4943" s="233">
        <v>3.1189</v>
      </c>
      <c r="K4943" s="234">
        <v>13010</v>
      </c>
      <c r="L4943" s="233">
        <v>1.4852000000000001</v>
      </c>
      <c r="M4943" s="234">
        <v>25493</v>
      </c>
      <c r="N4943" s="233">
        <v>0</v>
      </c>
      <c r="O4943" s="233">
        <v>0</v>
      </c>
      <c r="P4943" s="233">
        <v>0</v>
      </c>
      <c r="Q4943" s="234">
        <v>34417</v>
      </c>
      <c r="R4943" s="233">
        <v>1.3096000000000001</v>
      </c>
      <c r="S4943" s="234">
        <v>67435</v>
      </c>
      <c r="T4943" s="233">
        <v>0</v>
      </c>
      <c r="U4943" s="235">
        <f t="shared" si="539"/>
        <v>3675.55</v>
      </c>
      <c r="V4943" s="227">
        <f t="shared" si="540"/>
        <v>2276.797</v>
      </c>
      <c r="W4943" s="227">
        <f t="shared" si="541"/>
        <v>2168.3626666666669</v>
      </c>
      <c r="X4943" s="227">
        <f t="shared" si="544"/>
        <v>2124.4166666666665</v>
      </c>
      <c r="Y4943" s="227">
        <f t="shared" si="542"/>
        <v>0</v>
      </c>
      <c r="Z4943" s="227">
        <f t="shared" si="543"/>
        <v>1912.0357777777779</v>
      </c>
      <c r="AA4943" s="227">
        <f t="shared" si="545"/>
        <v>1873.1944444444443</v>
      </c>
    </row>
    <row r="4944" spans="2:27" ht="13.5" hidden="1">
      <c r="B4944" s="232" t="s">
        <v>1449</v>
      </c>
      <c r="C4944" s="232" t="s">
        <v>595</v>
      </c>
      <c r="D4944" s="232" t="s">
        <v>984</v>
      </c>
      <c r="E4944" s="232" t="s">
        <v>467</v>
      </c>
      <c r="F4944" s="232">
        <v>64</v>
      </c>
      <c r="G4944" s="232" t="s">
        <v>1345</v>
      </c>
      <c r="H4944" s="233">
        <v>7.55</v>
      </c>
      <c r="I4944" s="233">
        <v>0</v>
      </c>
      <c r="J4944" s="233">
        <v>4.6783999999999999</v>
      </c>
      <c r="K4944" s="234">
        <v>19515</v>
      </c>
      <c r="L4944" s="233">
        <v>2.2277999999999998</v>
      </c>
      <c r="M4944" s="234">
        <v>38240</v>
      </c>
      <c r="N4944" s="233">
        <v>0</v>
      </c>
      <c r="O4944" s="233">
        <v>0</v>
      </c>
      <c r="P4944" s="233">
        <v>0</v>
      </c>
      <c r="Q4944" s="234">
        <v>51625</v>
      </c>
      <c r="R4944" s="233">
        <v>1.9643999999999999</v>
      </c>
      <c r="S4944" s="234">
        <v>101152</v>
      </c>
      <c r="T4944" s="233">
        <v>0</v>
      </c>
      <c r="U4944" s="235">
        <f t="shared" si="539"/>
        <v>5511.5</v>
      </c>
      <c r="V4944" s="227">
        <f t="shared" si="540"/>
        <v>3415.232</v>
      </c>
      <c r="W4944" s="227">
        <f t="shared" si="541"/>
        <v>3252.5439999999999</v>
      </c>
      <c r="X4944" s="227">
        <f t="shared" si="544"/>
        <v>3186.6666666666665</v>
      </c>
      <c r="Y4944" s="227">
        <f t="shared" si="542"/>
        <v>0</v>
      </c>
      <c r="Z4944" s="227">
        <f t="shared" si="543"/>
        <v>2868.039777777778</v>
      </c>
      <c r="AA4944" s="227">
        <f t="shared" si="545"/>
        <v>2809.7777777777778</v>
      </c>
    </row>
    <row r="4945" spans="2:27" ht="13.5" hidden="1">
      <c r="B4945" s="232" t="s">
        <v>1449</v>
      </c>
      <c r="C4945" s="232" t="s">
        <v>650</v>
      </c>
      <c r="D4945" s="232" t="s">
        <v>984</v>
      </c>
      <c r="E4945" s="232" t="s">
        <v>467</v>
      </c>
      <c r="F4945" s="232">
        <v>8</v>
      </c>
      <c r="G4945" s="232" t="s">
        <v>1351</v>
      </c>
      <c r="H4945" s="233">
        <v>1.135</v>
      </c>
      <c r="I4945" s="233">
        <v>0</v>
      </c>
      <c r="J4945" s="233">
        <v>0</v>
      </c>
      <c r="K4945" s="234">
        <v>0</v>
      </c>
      <c r="L4945" s="233">
        <v>0</v>
      </c>
      <c r="M4945" s="234">
        <v>0</v>
      </c>
      <c r="N4945" s="233">
        <v>0</v>
      </c>
      <c r="O4945" s="233">
        <v>0</v>
      </c>
      <c r="P4945" s="233">
        <v>0</v>
      </c>
      <c r="Q4945" s="234">
        <v>0</v>
      </c>
      <c r="R4945" s="233">
        <v>0</v>
      </c>
      <c r="S4945" s="234">
        <v>0</v>
      </c>
      <c r="T4945" s="233">
        <v>0</v>
      </c>
      <c r="U4945" s="235">
        <f t="shared" si="539"/>
        <v>828.55</v>
      </c>
      <c r="V4945" s="227">
        <f t="shared" si="540"/>
        <v>0</v>
      </c>
      <c r="W4945" s="227">
        <f t="shared" si="541"/>
        <v>0</v>
      </c>
      <c r="X4945" s="227">
        <f t="shared" si="544"/>
        <v>0</v>
      </c>
      <c r="Y4945" s="227">
        <f t="shared" si="542"/>
        <v>0</v>
      </c>
      <c r="Z4945" s="227">
        <f t="shared" si="543"/>
        <v>0</v>
      </c>
      <c r="AA4945" s="227">
        <f t="shared" si="545"/>
        <v>0</v>
      </c>
    </row>
    <row r="4946" spans="2:27" ht="13.5" hidden="1">
      <c r="B4946" s="232" t="s">
        <v>1449</v>
      </c>
      <c r="C4946" s="232" t="s">
        <v>661</v>
      </c>
      <c r="D4946" s="232" t="s">
        <v>984</v>
      </c>
      <c r="E4946" s="232" t="s">
        <v>467</v>
      </c>
      <c r="F4946" s="232">
        <v>32</v>
      </c>
      <c r="G4946" s="232" t="s">
        <v>1353</v>
      </c>
      <c r="H4946" s="233">
        <v>4.54</v>
      </c>
      <c r="I4946" s="233">
        <v>0</v>
      </c>
      <c r="J4946" s="233">
        <v>0</v>
      </c>
      <c r="K4946" s="234">
        <v>0</v>
      </c>
      <c r="L4946" s="233">
        <v>0</v>
      </c>
      <c r="M4946" s="234">
        <v>0</v>
      </c>
      <c r="N4946" s="233">
        <v>0</v>
      </c>
      <c r="O4946" s="233">
        <v>0</v>
      </c>
      <c r="P4946" s="233">
        <v>0</v>
      </c>
      <c r="Q4946" s="234">
        <v>0</v>
      </c>
      <c r="R4946" s="233">
        <v>0</v>
      </c>
      <c r="S4946" s="234">
        <v>0</v>
      </c>
      <c r="T4946" s="233">
        <v>0</v>
      </c>
      <c r="U4946" s="235">
        <f t="shared" si="539"/>
        <v>3314.2</v>
      </c>
      <c r="V4946" s="227">
        <f t="shared" si="540"/>
        <v>0</v>
      </c>
      <c r="W4946" s="227">
        <f t="shared" si="541"/>
        <v>0</v>
      </c>
      <c r="X4946" s="227">
        <f t="shared" si="544"/>
        <v>0</v>
      </c>
      <c r="Y4946" s="227">
        <f t="shared" si="542"/>
        <v>0</v>
      </c>
      <c r="Z4946" s="227">
        <f t="shared" si="543"/>
        <v>0</v>
      </c>
      <c r="AA4946" s="227">
        <f t="shared" si="545"/>
        <v>0</v>
      </c>
    </row>
    <row r="4947" spans="2:27" ht="13.5" hidden="1">
      <c r="B4947" s="232" t="s">
        <v>1449</v>
      </c>
      <c r="C4947" s="232" t="s">
        <v>1464</v>
      </c>
      <c r="D4947" s="232" t="s">
        <v>984</v>
      </c>
      <c r="E4947" s="232" t="s">
        <v>467</v>
      </c>
      <c r="F4947" s="232">
        <v>4</v>
      </c>
      <c r="G4947" s="232" t="s">
        <v>1311</v>
      </c>
      <c r="H4947" s="233">
        <v>0.40600000000000003</v>
      </c>
      <c r="I4947" s="233">
        <v>0</v>
      </c>
      <c r="J4947" s="233">
        <v>0.317</v>
      </c>
      <c r="K4947" s="234">
        <v>1317</v>
      </c>
      <c r="L4947" s="233">
        <v>0.15040000000000001</v>
      </c>
      <c r="M4947" s="234">
        <v>2599</v>
      </c>
      <c r="N4947" s="233">
        <v>0</v>
      </c>
      <c r="O4947" s="233">
        <v>0</v>
      </c>
      <c r="P4947" s="233">
        <v>0</v>
      </c>
      <c r="Q4947" s="234">
        <v>2670</v>
      </c>
      <c r="R4947" s="233">
        <v>0.1016</v>
      </c>
      <c r="S4947" s="234">
        <v>5233</v>
      </c>
      <c r="T4947" s="233">
        <v>0</v>
      </c>
      <c r="U4947" s="235">
        <f t="shared" si="539"/>
        <v>296.38</v>
      </c>
      <c r="V4947" s="227">
        <f t="shared" si="540"/>
        <v>231.41</v>
      </c>
      <c r="W4947" s="227">
        <f t="shared" si="541"/>
        <v>219.542</v>
      </c>
      <c r="X4947" s="227">
        <f t="shared" si="544"/>
        <v>216.58333333333334</v>
      </c>
      <c r="Y4947" s="227">
        <f t="shared" si="542"/>
        <v>0</v>
      </c>
      <c r="Z4947" s="227">
        <f t="shared" si="543"/>
        <v>148.33466666666666</v>
      </c>
      <c r="AA4947" s="227">
        <f t="shared" si="545"/>
        <v>145.36111111111111</v>
      </c>
    </row>
    <row r="4948" spans="2:27" ht="13.5" hidden="1">
      <c r="B4948" s="232" t="s">
        <v>1449</v>
      </c>
      <c r="C4948" s="232" t="s">
        <v>739</v>
      </c>
      <c r="D4948" s="232" t="s">
        <v>984</v>
      </c>
      <c r="E4948" s="232" t="s">
        <v>467</v>
      </c>
      <c r="F4948" s="232">
        <v>2</v>
      </c>
      <c r="G4948" s="232" t="s">
        <v>1314</v>
      </c>
      <c r="H4948" s="233">
        <v>0.104</v>
      </c>
      <c r="I4948" s="233">
        <v>0</v>
      </c>
      <c r="J4948" s="233">
        <v>8.0799999999999997E-2</v>
      </c>
      <c r="K4948" s="234">
        <v>337</v>
      </c>
      <c r="L4948" s="233">
        <v>3.85E-2</v>
      </c>
      <c r="M4948" s="234">
        <v>661</v>
      </c>
      <c r="N4948" s="233">
        <v>0</v>
      </c>
      <c r="O4948" s="233">
        <v>0</v>
      </c>
      <c r="P4948" s="233">
        <v>0</v>
      </c>
      <c r="Q4948" s="234">
        <v>683</v>
      </c>
      <c r="R4948" s="233">
        <v>2.5999999999999999E-2</v>
      </c>
      <c r="S4948" s="234">
        <v>1339</v>
      </c>
      <c r="T4948" s="233">
        <v>0</v>
      </c>
      <c r="U4948" s="235">
        <f t="shared" si="539"/>
        <v>75.92</v>
      </c>
      <c r="V4948" s="227">
        <f t="shared" si="540"/>
        <v>58.983999999999995</v>
      </c>
      <c r="W4948" s="227">
        <f t="shared" si="541"/>
        <v>56.188333333333333</v>
      </c>
      <c r="X4948" s="227">
        <f t="shared" si="544"/>
        <v>55.083333333333336</v>
      </c>
      <c r="Y4948" s="227">
        <f t="shared" si="542"/>
        <v>0</v>
      </c>
      <c r="Z4948" s="227">
        <f t="shared" si="543"/>
        <v>37.952222222222218</v>
      </c>
      <c r="AA4948" s="227">
        <f t="shared" si="545"/>
        <v>37.194444444444443</v>
      </c>
    </row>
    <row r="4949" spans="2:27" ht="13.5" hidden="1">
      <c r="B4949" s="232" t="s">
        <v>1449</v>
      </c>
      <c r="C4949" s="232" t="s">
        <v>743</v>
      </c>
      <c r="D4949" s="232" t="s">
        <v>984</v>
      </c>
      <c r="E4949" s="232" t="s">
        <v>467</v>
      </c>
      <c r="F4949" s="232">
        <v>2</v>
      </c>
      <c r="G4949" s="232" t="s">
        <v>1322</v>
      </c>
      <c r="H4949" s="233">
        <v>5.1999999999999998E-2</v>
      </c>
      <c r="I4949" s="233">
        <v>0</v>
      </c>
      <c r="J4949" s="233">
        <v>4.0399999999999998E-2</v>
      </c>
      <c r="K4949" s="234">
        <v>169</v>
      </c>
      <c r="L4949" s="233">
        <v>1.9199999999999998E-2</v>
      </c>
      <c r="M4949" s="234">
        <v>330</v>
      </c>
      <c r="N4949" s="233">
        <v>0</v>
      </c>
      <c r="O4949" s="233">
        <v>0</v>
      </c>
      <c r="P4949" s="233">
        <v>0</v>
      </c>
      <c r="Q4949" s="234">
        <v>342</v>
      </c>
      <c r="R4949" s="233">
        <v>1.2999999999999999E-2</v>
      </c>
      <c r="S4949" s="234">
        <v>670</v>
      </c>
      <c r="T4949" s="233">
        <v>0</v>
      </c>
      <c r="U4949" s="235">
        <f t="shared" si="539"/>
        <v>37.96</v>
      </c>
      <c r="V4949" s="227">
        <f t="shared" si="540"/>
        <v>29.491999999999997</v>
      </c>
      <c r="W4949" s="227">
        <f t="shared" si="541"/>
        <v>28.099333333333334</v>
      </c>
      <c r="X4949" s="227">
        <f t="shared" si="544"/>
        <v>27.5</v>
      </c>
      <c r="Y4949" s="227">
        <f t="shared" si="542"/>
        <v>0</v>
      </c>
      <c r="Z4949" s="227">
        <f t="shared" si="543"/>
        <v>18.990000000000002</v>
      </c>
      <c r="AA4949" s="227">
        <f t="shared" si="545"/>
        <v>18.611111111111111</v>
      </c>
    </row>
    <row r="4950" spans="2:27" ht="13.5" hidden="1">
      <c r="B4950" s="232" t="s">
        <v>1449</v>
      </c>
      <c r="C4950" s="232" t="s">
        <v>1144</v>
      </c>
      <c r="D4950" s="232" t="s">
        <v>984</v>
      </c>
      <c r="E4950" s="232" t="s">
        <v>467</v>
      </c>
      <c r="F4950" s="232">
        <v>48</v>
      </c>
      <c r="G4950" s="232" t="s">
        <v>1356</v>
      </c>
      <c r="H4950" s="233">
        <v>8.1950000000000003</v>
      </c>
      <c r="I4950" s="233">
        <v>0</v>
      </c>
      <c r="J4950" s="233">
        <v>0</v>
      </c>
      <c r="K4950" s="234">
        <v>0</v>
      </c>
      <c r="L4950" s="233">
        <v>0</v>
      </c>
      <c r="M4950" s="234">
        <v>0</v>
      </c>
      <c r="N4950" s="233">
        <v>0</v>
      </c>
      <c r="O4950" s="233">
        <v>0</v>
      </c>
      <c r="P4950" s="233">
        <v>0</v>
      </c>
      <c r="Q4950" s="234">
        <v>0</v>
      </c>
      <c r="R4950" s="233">
        <v>0</v>
      </c>
      <c r="S4950" s="234">
        <v>0</v>
      </c>
      <c r="T4950" s="233">
        <v>0</v>
      </c>
      <c r="U4950" s="235">
        <f t="shared" si="539"/>
        <v>5982.35</v>
      </c>
      <c r="V4950" s="227">
        <f t="shared" si="540"/>
        <v>0</v>
      </c>
      <c r="W4950" s="227">
        <f t="shared" si="541"/>
        <v>0</v>
      </c>
      <c r="X4950" s="227">
        <f t="shared" si="544"/>
        <v>0</v>
      </c>
      <c r="Y4950" s="227">
        <f t="shared" si="542"/>
        <v>0</v>
      </c>
      <c r="Z4950" s="227">
        <f t="shared" si="543"/>
        <v>0</v>
      </c>
      <c r="AA4950" s="227">
        <f t="shared" si="545"/>
        <v>0</v>
      </c>
    </row>
    <row r="4951" spans="2:27" ht="13.5" hidden="1">
      <c r="B4951" s="232" t="s">
        <v>1449</v>
      </c>
      <c r="C4951" s="232" t="s">
        <v>1120</v>
      </c>
      <c r="D4951" s="232" t="s">
        <v>984</v>
      </c>
      <c r="E4951" s="232" t="s">
        <v>467</v>
      </c>
      <c r="F4951" s="232">
        <v>8</v>
      </c>
      <c r="G4951" s="232" t="s">
        <v>1312</v>
      </c>
      <c r="H4951" s="233">
        <v>1.1639999999999999</v>
      </c>
      <c r="I4951" s="233">
        <v>0</v>
      </c>
      <c r="J4951" s="233">
        <v>0</v>
      </c>
      <c r="K4951" s="234">
        <v>0</v>
      </c>
      <c r="L4951" s="233">
        <v>0</v>
      </c>
      <c r="M4951" s="234">
        <v>0</v>
      </c>
      <c r="N4951" s="233">
        <v>0</v>
      </c>
      <c r="O4951" s="233">
        <v>0</v>
      </c>
      <c r="P4951" s="233">
        <v>0</v>
      </c>
      <c r="Q4951" s="234">
        <v>0</v>
      </c>
      <c r="R4951" s="233">
        <v>0</v>
      </c>
      <c r="S4951" s="234">
        <v>0</v>
      </c>
      <c r="T4951" s="233">
        <v>0</v>
      </c>
      <c r="U4951" s="235">
        <f t="shared" si="539"/>
        <v>849.71999999999991</v>
      </c>
      <c r="V4951" s="227">
        <f t="shared" si="540"/>
        <v>0</v>
      </c>
      <c r="W4951" s="227">
        <f t="shared" si="541"/>
        <v>0</v>
      </c>
      <c r="X4951" s="227">
        <f t="shared" si="544"/>
        <v>0</v>
      </c>
      <c r="Y4951" s="227">
        <f t="shared" si="542"/>
        <v>0</v>
      </c>
      <c r="Z4951" s="227">
        <f t="shared" si="543"/>
        <v>0</v>
      </c>
      <c r="AA4951" s="227">
        <f t="shared" si="545"/>
        <v>0</v>
      </c>
    </row>
    <row r="4952" spans="2:27" ht="13.5" hidden="1">
      <c r="B4952" s="232" t="s">
        <v>1449</v>
      </c>
      <c r="C4952" s="232" t="s">
        <v>1119</v>
      </c>
      <c r="D4952" s="232" t="s">
        <v>984</v>
      </c>
      <c r="E4952" s="232" t="s">
        <v>467</v>
      </c>
      <c r="F4952" s="232">
        <v>96</v>
      </c>
      <c r="G4952" s="232" t="s">
        <v>1356</v>
      </c>
      <c r="H4952" s="233">
        <v>13.965999999999999</v>
      </c>
      <c r="I4952" s="233">
        <v>0</v>
      </c>
      <c r="J4952" s="233">
        <v>0</v>
      </c>
      <c r="K4952" s="234">
        <v>0</v>
      </c>
      <c r="L4952" s="233">
        <v>0</v>
      </c>
      <c r="M4952" s="234">
        <v>0</v>
      </c>
      <c r="N4952" s="233">
        <v>0</v>
      </c>
      <c r="O4952" s="233">
        <v>0</v>
      </c>
      <c r="P4952" s="233">
        <v>0</v>
      </c>
      <c r="Q4952" s="234">
        <v>0</v>
      </c>
      <c r="R4952" s="233">
        <v>0</v>
      </c>
      <c r="S4952" s="234">
        <v>0</v>
      </c>
      <c r="T4952" s="233">
        <v>0</v>
      </c>
      <c r="U4952" s="235">
        <f t="shared" si="539"/>
        <v>10195.18</v>
      </c>
      <c r="V4952" s="227">
        <f t="shared" si="540"/>
        <v>0</v>
      </c>
      <c r="W4952" s="227">
        <f t="shared" si="541"/>
        <v>0</v>
      </c>
      <c r="X4952" s="227">
        <f t="shared" si="544"/>
        <v>0</v>
      </c>
      <c r="Y4952" s="227">
        <f t="shared" si="542"/>
        <v>0</v>
      </c>
      <c r="Z4952" s="227">
        <f t="shared" si="543"/>
        <v>0</v>
      </c>
      <c r="AA4952" s="227">
        <f t="shared" si="545"/>
        <v>0</v>
      </c>
    </row>
    <row r="4953" spans="2:27" ht="13.5" hidden="1">
      <c r="B4953" s="232" t="s">
        <v>1449</v>
      </c>
      <c r="C4953" s="232" t="s">
        <v>723</v>
      </c>
      <c r="D4953" s="232" t="s">
        <v>984</v>
      </c>
      <c r="E4953" s="232" t="s">
        <v>467</v>
      </c>
      <c r="F4953" s="232">
        <v>2</v>
      </c>
      <c r="G4953" s="232" t="s">
        <v>1315</v>
      </c>
      <c r="H4953" s="233">
        <v>0.20899999999999999</v>
      </c>
      <c r="I4953" s="233">
        <v>0</v>
      </c>
      <c r="J4953" s="233">
        <v>0.18</v>
      </c>
      <c r="K4953" s="234">
        <v>680</v>
      </c>
      <c r="L4953" s="233">
        <v>7.6999999999999999E-2</v>
      </c>
      <c r="M4953" s="234">
        <v>1323</v>
      </c>
      <c r="N4953" s="233">
        <v>0</v>
      </c>
      <c r="O4953" s="233">
        <v>0</v>
      </c>
      <c r="P4953" s="233">
        <v>0</v>
      </c>
      <c r="Q4953" s="234">
        <v>1264</v>
      </c>
      <c r="R4953" s="233">
        <v>5.7000000000000002E-2</v>
      </c>
      <c r="S4953" s="234">
        <v>2592</v>
      </c>
      <c r="T4953" s="233">
        <v>0</v>
      </c>
      <c r="U4953" s="235">
        <f t="shared" si="539"/>
        <v>152.57</v>
      </c>
      <c r="V4953" s="227">
        <f t="shared" si="540"/>
        <v>131.4</v>
      </c>
      <c r="W4953" s="227">
        <f t="shared" si="541"/>
        <v>112.87666666666667</v>
      </c>
      <c r="X4953" s="227">
        <f t="shared" si="544"/>
        <v>110.25</v>
      </c>
      <c r="Y4953" s="227">
        <f t="shared" si="542"/>
        <v>0</v>
      </c>
      <c r="Z4953" s="227">
        <f t="shared" si="543"/>
        <v>76.721111111111114</v>
      </c>
      <c r="AA4953" s="227">
        <f t="shared" si="545"/>
        <v>72</v>
      </c>
    </row>
    <row r="4954" spans="2:27" ht="13.5" hidden="1">
      <c r="B4954" s="232" t="s">
        <v>1449</v>
      </c>
      <c r="C4954" s="232" t="s">
        <v>625</v>
      </c>
      <c r="D4954" s="232" t="s">
        <v>984</v>
      </c>
      <c r="E4954" s="232" t="s">
        <v>467</v>
      </c>
      <c r="F4954" s="232">
        <v>16</v>
      </c>
      <c r="G4954" s="232" t="s">
        <v>1317</v>
      </c>
      <c r="H4954" s="233">
        <v>1.8879999999999999</v>
      </c>
      <c r="I4954" s="233">
        <v>0</v>
      </c>
      <c r="J4954" s="233">
        <v>1.1696</v>
      </c>
      <c r="K4954" s="234">
        <v>4879</v>
      </c>
      <c r="L4954" s="233">
        <v>0.55700000000000005</v>
      </c>
      <c r="M4954" s="234">
        <v>9563</v>
      </c>
      <c r="N4954" s="233">
        <v>0</v>
      </c>
      <c r="O4954" s="233">
        <v>0</v>
      </c>
      <c r="P4954" s="233">
        <v>0</v>
      </c>
      <c r="Q4954" s="234">
        <v>12900</v>
      </c>
      <c r="R4954" s="233">
        <v>0.4909</v>
      </c>
      <c r="S4954" s="234">
        <v>25285</v>
      </c>
      <c r="T4954" s="233">
        <v>0</v>
      </c>
      <c r="U4954" s="235">
        <f t="shared" si="539"/>
        <v>1378.24</v>
      </c>
      <c r="V4954" s="227">
        <f t="shared" si="540"/>
        <v>853.80799999999999</v>
      </c>
      <c r="W4954" s="227">
        <f t="shared" si="541"/>
        <v>813.19333333333338</v>
      </c>
      <c r="X4954" s="227">
        <f t="shared" si="544"/>
        <v>796.91666666666663</v>
      </c>
      <c r="Y4954" s="227">
        <f t="shared" si="542"/>
        <v>0</v>
      </c>
      <c r="Z4954" s="227">
        <f t="shared" si="543"/>
        <v>716.69033333333334</v>
      </c>
      <c r="AA4954" s="227">
        <f t="shared" si="545"/>
        <v>702.36111111111109</v>
      </c>
    </row>
    <row r="4955" spans="2:27" ht="13.5" hidden="1">
      <c r="B4955" s="232" t="s">
        <v>1449</v>
      </c>
      <c r="C4955" s="232" t="s">
        <v>729</v>
      </c>
      <c r="D4955" s="232" t="s">
        <v>984</v>
      </c>
      <c r="E4955" s="232" t="s">
        <v>467</v>
      </c>
      <c r="F4955" s="232">
        <v>1</v>
      </c>
      <c r="G4955" s="232" t="s">
        <v>1417</v>
      </c>
      <c r="H4955" s="233">
        <v>2.5999999999999999E-2</v>
      </c>
      <c r="I4955" s="233">
        <v>0</v>
      </c>
      <c r="J4955" s="233">
        <v>2.1000000000000001E-2</v>
      </c>
      <c r="K4955" s="234">
        <v>85</v>
      </c>
      <c r="L4955" s="233">
        <v>8.9999999999999993E-3</v>
      </c>
      <c r="M4955" s="234">
        <v>161</v>
      </c>
      <c r="N4955" s="233">
        <v>0</v>
      </c>
      <c r="O4955" s="233">
        <v>0</v>
      </c>
      <c r="P4955" s="233">
        <v>0</v>
      </c>
      <c r="Q4955" s="234">
        <v>158</v>
      </c>
      <c r="R4955" s="233">
        <v>7.0000000000000001E-3</v>
      </c>
      <c r="S4955" s="234">
        <v>322</v>
      </c>
      <c r="T4955" s="233">
        <v>0</v>
      </c>
      <c r="U4955" s="235">
        <f t="shared" si="539"/>
        <v>18.98</v>
      </c>
      <c r="V4955" s="227">
        <f t="shared" si="540"/>
        <v>15.33</v>
      </c>
      <c r="W4955" s="227">
        <f t="shared" si="541"/>
        <v>13.653333333333332</v>
      </c>
      <c r="X4955" s="227">
        <f t="shared" si="544"/>
        <v>13.416666666666666</v>
      </c>
      <c r="Y4955" s="227">
        <f t="shared" si="542"/>
        <v>0</v>
      </c>
      <c r="Z4955" s="227">
        <f t="shared" si="543"/>
        <v>9.4988888888888887</v>
      </c>
      <c r="AA4955" s="227">
        <f t="shared" si="545"/>
        <v>8.9444444444444446</v>
      </c>
    </row>
    <row r="4956" spans="2:27" ht="13.5" hidden="1">
      <c r="B4956" s="232" t="s">
        <v>1449</v>
      </c>
      <c r="C4956" s="232" t="s">
        <v>1118</v>
      </c>
      <c r="D4956" s="232" t="s">
        <v>984</v>
      </c>
      <c r="E4956" s="232" t="s">
        <v>467</v>
      </c>
      <c r="F4956" s="232">
        <v>64</v>
      </c>
      <c r="G4956" s="232" t="s">
        <v>1345</v>
      </c>
      <c r="H4956" s="233">
        <v>9.3109999999999999</v>
      </c>
      <c r="I4956" s="233">
        <v>0</v>
      </c>
      <c r="J4956" s="233">
        <v>0</v>
      </c>
      <c r="K4956" s="234">
        <v>0</v>
      </c>
      <c r="L4956" s="233">
        <v>0</v>
      </c>
      <c r="M4956" s="234">
        <v>0</v>
      </c>
      <c r="N4956" s="233">
        <v>0</v>
      </c>
      <c r="O4956" s="233">
        <v>0</v>
      </c>
      <c r="P4956" s="233">
        <v>0</v>
      </c>
      <c r="Q4956" s="234">
        <v>0</v>
      </c>
      <c r="R4956" s="233">
        <v>0</v>
      </c>
      <c r="S4956" s="234">
        <v>0</v>
      </c>
      <c r="T4956" s="233">
        <v>0</v>
      </c>
      <c r="U4956" s="235">
        <f t="shared" si="539"/>
        <v>6797.03</v>
      </c>
      <c r="V4956" s="227">
        <f t="shared" si="540"/>
        <v>0</v>
      </c>
      <c r="W4956" s="227">
        <f t="shared" si="541"/>
        <v>0</v>
      </c>
      <c r="X4956" s="227">
        <f t="shared" si="544"/>
        <v>0</v>
      </c>
      <c r="Y4956" s="227">
        <f t="shared" si="542"/>
        <v>0</v>
      </c>
      <c r="Z4956" s="227">
        <f t="shared" si="543"/>
        <v>0</v>
      </c>
      <c r="AA4956" s="227">
        <f t="shared" si="545"/>
        <v>0</v>
      </c>
    </row>
    <row r="4957" spans="2:27" ht="13.5" hidden="1">
      <c r="B4957" s="232" t="s">
        <v>1449</v>
      </c>
      <c r="C4957" s="232" t="s">
        <v>1146</v>
      </c>
      <c r="D4957" s="232" t="s">
        <v>984</v>
      </c>
      <c r="E4957" s="232" t="s">
        <v>467</v>
      </c>
      <c r="F4957" s="232">
        <v>96</v>
      </c>
      <c r="G4957" s="232" t="s">
        <v>1365</v>
      </c>
      <c r="H4957" s="233">
        <v>16.388999999999999</v>
      </c>
      <c r="I4957" s="233">
        <v>0</v>
      </c>
      <c r="J4957" s="233">
        <v>0</v>
      </c>
      <c r="K4957" s="234">
        <v>0</v>
      </c>
      <c r="L4957" s="233">
        <v>0</v>
      </c>
      <c r="M4957" s="234">
        <v>0</v>
      </c>
      <c r="N4957" s="233">
        <v>0</v>
      </c>
      <c r="O4957" s="233">
        <v>0</v>
      </c>
      <c r="P4957" s="233">
        <v>0</v>
      </c>
      <c r="Q4957" s="234">
        <v>0</v>
      </c>
      <c r="R4957" s="233">
        <v>0</v>
      </c>
      <c r="S4957" s="234">
        <v>0</v>
      </c>
      <c r="T4957" s="233">
        <v>0</v>
      </c>
      <c r="U4957" s="235">
        <f t="shared" si="539"/>
        <v>11963.97</v>
      </c>
      <c r="V4957" s="227">
        <f t="shared" si="540"/>
        <v>0</v>
      </c>
      <c r="W4957" s="227">
        <f t="shared" si="541"/>
        <v>0</v>
      </c>
      <c r="X4957" s="227">
        <f t="shared" si="544"/>
        <v>0</v>
      </c>
      <c r="Y4957" s="227">
        <f t="shared" si="542"/>
        <v>0</v>
      </c>
      <c r="Z4957" s="227">
        <f t="shared" si="543"/>
        <v>0</v>
      </c>
      <c r="AA4957" s="227">
        <f t="shared" si="545"/>
        <v>0</v>
      </c>
    </row>
    <row r="4958" spans="2:27" ht="13.5" hidden="1">
      <c r="B4958" s="232" t="s">
        <v>1449</v>
      </c>
      <c r="C4958" s="232" t="s">
        <v>707</v>
      </c>
      <c r="D4958" s="232" t="s">
        <v>984</v>
      </c>
      <c r="E4958" s="232" t="s">
        <v>467</v>
      </c>
      <c r="F4958" s="232">
        <v>8</v>
      </c>
      <c r="G4958" s="232" t="s">
        <v>1317</v>
      </c>
      <c r="H4958" s="233">
        <v>1.1399999999999999</v>
      </c>
      <c r="I4958" s="233">
        <v>0</v>
      </c>
      <c r="J4958" s="233">
        <v>0.77810000000000001</v>
      </c>
      <c r="K4958" s="234">
        <v>3246</v>
      </c>
      <c r="L4958" s="233">
        <v>0.3705</v>
      </c>
      <c r="M4958" s="234">
        <v>6361</v>
      </c>
      <c r="N4958" s="233">
        <v>0</v>
      </c>
      <c r="O4958" s="233">
        <v>0</v>
      </c>
      <c r="P4958" s="233">
        <v>0</v>
      </c>
      <c r="Q4958" s="234">
        <v>6741</v>
      </c>
      <c r="R4958" s="233">
        <v>0.25650000000000001</v>
      </c>
      <c r="S4958" s="234">
        <v>13212</v>
      </c>
      <c r="T4958" s="233">
        <v>0</v>
      </c>
      <c r="U4958" s="235">
        <f t="shared" si="539"/>
        <v>832.19999999999993</v>
      </c>
      <c r="V4958" s="227">
        <f t="shared" si="540"/>
        <v>568.01300000000003</v>
      </c>
      <c r="W4958" s="227">
        <f t="shared" si="541"/>
        <v>540.96499999999992</v>
      </c>
      <c r="X4958" s="227">
        <f t="shared" si="544"/>
        <v>530.08333333333337</v>
      </c>
      <c r="Y4958" s="227">
        <f t="shared" si="542"/>
        <v>0</v>
      </c>
      <c r="Z4958" s="227">
        <f t="shared" si="543"/>
        <v>374.495</v>
      </c>
      <c r="AA4958" s="227">
        <f t="shared" si="545"/>
        <v>367</v>
      </c>
    </row>
    <row r="4959" spans="2:27" ht="13.5" hidden="1">
      <c r="B4959" s="232" t="s">
        <v>1449</v>
      </c>
      <c r="C4959" s="232" t="s">
        <v>1126</v>
      </c>
      <c r="D4959" s="232" t="s">
        <v>984</v>
      </c>
      <c r="E4959" s="232" t="s">
        <v>467</v>
      </c>
      <c r="F4959" s="232">
        <v>64</v>
      </c>
      <c r="G4959" s="232" t="s">
        <v>1345</v>
      </c>
      <c r="H4959" s="233">
        <v>6.7130000000000001</v>
      </c>
      <c r="I4959" s="233">
        <v>0</v>
      </c>
      <c r="J4959" s="233">
        <v>4.1585999999999999</v>
      </c>
      <c r="K4959" s="234">
        <v>17347</v>
      </c>
      <c r="L4959" s="233">
        <v>1.9802</v>
      </c>
      <c r="M4959" s="234">
        <v>33991</v>
      </c>
      <c r="N4959" s="233">
        <v>0</v>
      </c>
      <c r="O4959" s="233">
        <v>0</v>
      </c>
      <c r="P4959" s="233">
        <v>0</v>
      </c>
      <c r="Q4959" s="234">
        <v>45889</v>
      </c>
      <c r="R4959" s="233">
        <v>1.7462</v>
      </c>
      <c r="S4959" s="234">
        <v>89913</v>
      </c>
      <c r="T4959" s="233">
        <v>0</v>
      </c>
      <c r="U4959" s="235">
        <f t="shared" si="539"/>
        <v>4900.49</v>
      </c>
      <c r="V4959" s="227">
        <f t="shared" si="540"/>
        <v>3035.7779999999998</v>
      </c>
      <c r="W4959" s="227">
        <f t="shared" si="541"/>
        <v>2891.1293333333333</v>
      </c>
      <c r="X4959" s="227">
        <f t="shared" si="544"/>
        <v>2832.5833333333335</v>
      </c>
      <c r="Y4959" s="227">
        <f t="shared" si="542"/>
        <v>0</v>
      </c>
      <c r="Z4959" s="227">
        <f t="shared" si="543"/>
        <v>2549.420444444444</v>
      </c>
      <c r="AA4959" s="227">
        <f t="shared" si="545"/>
        <v>2497.5833333333335</v>
      </c>
    </row>
    <row r="4960" spans="2:27" ht="13.5" hidden="1">
      <c r="B4960" s="232" t="s">
        <v>1449</v>
      </c>
      <c r="C4960" s="232" t="s">
        <v>1153</v>
      </c>
      <c r="D4960" s="232" t="s">
        <v>984</v>
      </c>
      <c r="E4960" s="232" t="s">
        <v>467</v>
      </c>
      <c r="F4960" s="232">
        <v>64</v>
      </c>
      <c r="G4960" s="232" t="s">
        <v>1364</v>
      </c>
      <c r="H4960" s="233">
        <v>8.1620000000000008</v>
      </c>
      <c r="I4960" s="233">
        <v>0</v>
      </c>
      <c r="J4960" s="233">
        <v>5.5705</v>
      </c>
      <c r="K4960" s="234">
        <v>23230</v>
      </c>
      <c r="L4960" s="233">
        <v>2.6518000000000002</v>
      </c>
      <c r="M4960" s="234">
        <v>45538</v>
      </c>
      <c r="N4960" s="233">
        <v>0</v>
      </c>
      <c r="O4960" s="233">
        <v>0</v>
      </c>
      <c r="P4960" s="233">
        <v>0</v>
      </c>
      <c r="Q4960" s="234">
        <v>48252</v>
      </c>
      <c r="R4960" s="233">
        <v>1.8361000000000001</v>
      </c>
      <c r="S4960" s="234">
        <v>94598</v>
      </c>
      <c r="T4960" s="233">
        <v>0</v>
      </c>
      <c r="U4960" s="235">
        <f t="shared" si="539"/>
        <v>5958.26</v>
      </c>
      <c r="V4960" s="227">
        <f t="shared" si="540"/>
        <v>4066.4650000000001</v>
      </c>
      <c r="W4960" s="227">
        <f t="shared" si="541"/>
        <v>3871.6473333333333</v>
      </c>
      <c r="X4960" s="227">
        <f t="shared" si="544"/>
        <v>3794.8333333333335</v>
      </c>
      <c r="Y4960" s="227">
        <f t="shared" si="542"/>
        <v>0</v>
      </c>
      <c r="Z4960" s="227">
        <f t="shared" si="543"/>
        <v>2680.6863333333331</v>
      </c>
      <c r="AA4960" s="227">
        <f t="shared" si="545"/>
        <v>2627.7222222222222</v>
      </c>
    </row>
    <row r="4961" spans="2:27" ht="13.5" hidden="1">
      <c r="B4961" s="232" t="s">
        <v>1449</v>
      </c>
      <c r="C4961" s="232" t="s">
        <v>581</v>
      </c>
      <c r="D4961" s="232" t="s">
        <v>984</v>
      </c>
      <c r="E4961" s="232" t="s">
        <v>467</v>
      </c>
      <c r="F4961" s="232">
        <v>48</v>
      </c>
      <c r="G4961" s="232" t="s">
        <v>1310</v>
      </c>
      <c r="H4961" s="233">
        <v>5.6639999999999997</v>
      </c>
      <c r="I4961" s="233">
        <v>0</v>
      </c>
      <c r="J4961" s="233">
        <v>3.5087999999999999</v>
      </c>
      <c r="K4961" s="234">
        <v>14637</v>
      </c>
      <c r="L4961" s="233">
        <v>1.6709000000000001</v>
      </c>
      <c r="M4961" s="234">
        <v>28688</v>
      </c>
      <c r="N4961" s="233">
        <v>0</v>
      </c>
      <c r="O4961" s="233">
        <v>0</v>
      </c>
      <c r="P4961" s="233">
        <v>0</v>
      </c>
      <c r="Q4961" s="234">
        <v>38701</v>
      </c>
      <c r="R4961" s="233">
        <v>1.4725999999999999</v>
      </c>
      <c r="S4961" s="234">
        <v>75854</v>
      </c>
      <c r="T4961" s="233">
        <v>0</v>
      </c>
      <c r="U4961" s="235">
        <f t="shared" si="539"/>
        <v>4134.7199999999993</v>
      </c>
      <c r="V4961" s="227">
        <f t="shared" si="540"/>
        <v>2561.424</v>
      </c>
      <c r="W4961" s="227">
        <f t="shared" si="541"/>
        <v>2439.5070000000001</v>
      </c>
      <c r="X4961" s="227">
        <f t="shared" si="544"/>
        <v>2390.6666666666665</v>
      </c>
      <c r="Y4961" s="227">
        <f t="shared" si="542"/>
        <v>0</v>
      </c>
      <c r="Z4961" s="227">
        <f t="shared" si="543"/>
        <v>2150.0257777777779</v>
      </c>
      <c r="AA4961" s="227">
        <f t="shared" si="545"/>
        <v>2107.0555555555557</v>
      </c>
    </row>
    <row r="4962" spans="2:27" ht="13.5" hidden="1">
      <c r="B4962" s="232" t="s">
        <v>1449</v>
      </c>
      <c r="C4962" s="232" t="s">
        <v>692</v>
      </c>
      <c r="D4962" s="232" t="s">
        <v>984</v>
      </c>
      <c r="E4962" s="232" t="s">
        <v>467</v>
      </c>
      <c r="F4962" s="232">
        <v>2</v>
      </c>
      <c r="G4962" s="232" t="s">
        <v>1363</v>
      </c>
      <c r="H4962" s="233">
        <v>0.28499999999999998</v>
      </c>
      <c r="I4962" s="233">
        <v>0</v>
      </c>
      <c r="J4962" s="233">
        <v>0.1946</v>
      </c>
      <c r="K4962" s="234">
        <v>812</v>
      </c>
      <c r="L4962" s="233">
        <v>9.2700000000000005E-2</v>
      </c>
      <c r="M4962" s="234">
        <v>1591</v>
      </c>
      <c r="N4962" s="233">
        <v>0</v>
      </c>
      <c r="O4962" s="233">
        <v>0</v>
      </c>
      <c r="P4962" s="233">
        <v>0</v>
      </c>
      <c r="Q4962" s="234">
        <v>1686</v>
      </c>
      <c r="R4962" s="233">
        <v>6.4199999999999993E-2</v>
      </c>
      <c r="S4962" s="234">
        <v>3305</v>
      </c>
      <c r="T4962" s="233">
        <v>0</v>
      </c>
      <c r="U4962" s="235">
        <f t="shared" si="539"/>
        <v>208.04999999999998</v>
      </c>
      <c r="V4962" s="227">
        <f t="shared" si="540"/>
        <v>142.05799999999999</v>
      </c>
      <c r="W4962" s="227">
        <f t="shared" si="541"/>
        <v>135.33766666666668</v>
      </c>
      <c r="X4962" s="227">
        <f t="shared" si="544"/>
        <v>132.58333333333334</v>
      </c>
      <c r="Y4962" s="227">
        <f t="shared" si="542"/>
        <v>0</v>
      </c>
      <c r="Z4962" s="227">
        <f t="shared" si="543"/>
        <v>93.699333333333328</v>
      </c>
      <c r="AA4962" s="227">
        <f t="shared" si="545"/>
        <v>91.805555555555557</v>
      </c>
    </row>
    <row r="4963" spans="2:27" ht="13.5" hidden="1">
      <c r="B4963" s="232" t="s">
        <v>1449</v>
      </c>
      <c r="C4963" s="232" t="s">
        <v>1158</v>
      </c>
      <c r="D4963" s="232" t="s">
        <v>984</v>
      </c>
      <c r="E4963" s="232" t="s">
        <v>467</v>
      </c>
      <c r="F4963" s="232">
        <v>4</v>
      </c>
      <c r="G4963" s="232" t="s">
        <v>1312</v>
      </c>
      <c r="H4963" s="233">
        <v>0.51</v>
      </c>
      <c r="I4963" s="233">
        <v>0</v>
      </c>
      <c r="J4963" s="233">
        <v>0.34820000000000001</v>
      </c>
      <c r="K4963" s="234">
        <v>1452</v>
      </c>
      <c r="L4963" s="233">
        <v>0.16569999999999999</v>
      </c>
      <c r="M4963" s="234">
        <v>2846</v>
      </c>
      <c r="N4963" s="233">
        <v>0</v>
      </c>
      <c r="O4963" s="233">
        <v>0</v>
      </c>
      <c r="P4963" s="233">
        <v>0</v>
      </c>
      <c r="Q4963" s="234">
        <v>3016</v>
      </c>
      <c r="R4963" s="233">
        <v>0.1148</v>
      </c>
      <c r="S4963" s="234">
        <v>5912</v>
      </c>
      <c r="T4963" s="233">
        <v>0</v>
      </c>
      <c r="U4963" s="235">
        <f t="shared" si="539"/>
        <v>372.3</v>
      </c>
      <c r="V4963" s="227">
        <f t="shared" si="540"/>
        <v>254.18600000000001</v>
      </c>
      <c r="W4963" s="227">
        <f t="shared" si="541"/>
        <v>241.96099999999998</v>
      </c>
      <c r="X4963" s="227">
        <f t="shared" si="544"/>
        <v>237.16666666666666</v>
      </c>
      <c r="Y4963" s="227">
        <f t="shared" si="542"/>
        <v>0</v>
      </c>
      <c r="Z4963" s="227">
        <f t="shared" si="543"/>
        <v>167.58177777777777</v>
      </c>
      <c r="AA4963" s="227">
        <f t="shared" si="545"/>
        <v>164.22222222222223</v>
      </c>
    </row>
    <row r="4964" spans="2:27" ht="13.5" hidden="1">
      <c r="B4964" s="232" t="s">
        <v>1449</v>
      </c>
      <c r="C4964" s="232" t="s">
        <v>1124</v>
      </c>
      <c r="D4964" s="232" t="s">
        <v>984</v>
      </c>
      <c r="E4964" s="232" t="s">
        <v>467</v>
      </c>
      <c r="F4964" s="232">
        <v>4</v>
      </c>
      <c r="G4964" s="232" t="s">
        <v>1311</v>
      </c>
      <c r="H4964" s="233">
        <v>0.58199999999999996</v>
      </c>
      <c r="I4964" s="233">
        <v>0</v>
      </c>
      <c r="J4964" s="233">
        <v>0</v>
      </c>
      <c r="K4964" s="234">
        <v>0</v>
      </c>
      <c r="L4964" s="233">
        <v>0</v>
      </c>
      <c r="M4964" s="234">
        <v>0</v>
      </c>
      <c r="N4964" s="233">
        <v>0</v>
      </c>
      <c r="O4964" s="233">
        <v>0</v>
      </c>
      <c r="P4964" s="233">
        <v>0</v>
      </c>
      <c r="Q4964" s="234">
        <v>0</v>
      </c>
      <c r="R4964" s="233">
        <v>0</v>
      </c>
      <c r="S4964" s="234">
        <v>0</v>
      </c>
      <c r="T4964" s="233">
        <v>0</v>
      </c>
      <c r="U4964" s="235">
        <f t="shared" si="539"/>
        <v>424.85999999999996</v>
      </c>
      <c r="V4964" s="227">
        <f t="shared" si="540"/>
        <v>0</v>
      </c>
      <c r="W4964" s="227">
        <f t="shared" si="541"/>
        <v>0</v>
      </c>
      <c r="X4964" s="227">
        <f t="shared" si="544"/>
        <v>0</v>
      </c>
      <c r="Y4964" s="227">
        <f t="shared" si="542"/>
        <v>0</v>
      </c>
      <c r="Z4964" s="227">
        <f t="shared" si="543"/>
        <v>0</v>
      </c>
      <c r="AA4964" s="227">
        <f t="shared" si="545"/>
        <v>0</v>
      </c>
    </row>
    <row r="4965" spans="2:27" ht="13.5" hidden="1">
      <c r="B4965" s="232" t="s">
        <v>1449</v>
      </c>
      <c r="C4965" s="232" t="s">
        <v>527</v>
      </c>
      <c r="D4965" s="232" t="s">
        <v>984</v>
      </c>
      <c r="E4965" s="232" t="s">
        <v>467</v>
      </c>
      <c r="F4965" s="232">
        <v>8</v>
      </c>
      <c r="G4965" s="232" t="s">
        <v>1312</v>
      </c>
      <c r="H4965" s="233">
        <v>0.96599999999999997</v>
      </c>
      <c r="I4965" s="233">
        <v>0</v>
      </c>
      <c r="J4965" s="233">
        <v>0.60599999999999998</v>
      </c>
      <c r="K4965" s="234">
        <v>1631</v>
      </c>
      <c r="L4965" s="233">
        <v>0.33100000000000002</v>
      </c>
      <c r="M4965" s="234">
        <v>4444</v>
      </c>
      <c r="N4965" s="233">
        <v>0</v>
      </c>
      <c r="O4965" s="233">
        <v>0</v>
      </c>
      <c r="P4965" s="233">
        <v>0</v>
      </c>
      <c r="Q4965" s="234">
        <v>3545</v>
      </c>
      <c r="R4965" s="233">
        <v>0.24</v>
      </c>
      <c r="S4965" s="234">
        <v>9265</v>
      </c>
      <c r="T4965" s="233">
        <v>0</v>
      </c>
      <c r="U4965" s="235">
        <f t="shared" si="539"/>
        <v>705.18</v>
      </c>
      <c r="V4965" s="227">
        <f t="shared" si="540"/>
        <v>442.38</v>
      </c>
      <c r="W4965" s="227">
        <f t="shared" si="541"/>
        <v>377.54666666666668</v>
      </c>
      <c r="X4965" s="227">
        <f t="shared" si="544"/>
        <v>370.33333333333331</v>
      </c>
      <c r="Y4965" s="227">
        <f t="shared" si="542"/>
        <v>0</v>
      </c>
      <c r="Z4965" s="227">
        <f t="shared" si="543"/>
        <v>273.67222222222222</v>
      </c>
      <c r="AA4965" s="227">
        <f t="shared" si="545"/>
        <v>257.36111111111109</v>
      </c>
    </row>
    <row r="4966" spans="2:27" ht="13.5" hidden="1">
      <c r="B4966" s="232" t="s">
        <v>1449</v>
      </c>
      <c r="C4966" s="232" t="s">
        <v>1119</v>
      </c>
      <c r="D4966" s="232" t="s">
        <v>984</v>
      </c>
      <c r="E4966" s="232" t="s">
        <v>495</v>
      </c>
      <c r="F4966" s="232">
        <v>96</v>
      </c>
      <c r="G4966" s="232" t="s">
        <v>1356</v>
      </c>
      <c r="H4966" s="233">
        <v>27.931999999999999</v>
      </c>
      <c r="I4966" s="233">
        <v>0</v>
      </c>
      <c r="J4966" s="233">
        <v>0</v>
      </c>
      <c r="K4966" s="234">
        <v>0</v>
      </c>
      <c r="L4966" s="233">
        <v>0</v>
      </c>
      <c r="M4966" s="234">
        <v>0</v>
      </c>
      <c r="N4966" s="233">
        <v>0</v>
      </c>
      <c r="O4966" s="233">
        <v>0</v>
      </c>
      <c r="P4966" s="233">
        <v>0</v>
      </c>
      <c r="Q4966" s="234">
        <v>0</v>
      </c>
      <c r="R4966" s="233">
        <v>0</v>
      </c>
      <c r="S4966" s="234">
        <v>0</v>
      </c>
      <c r="T4966" s="233">
        <v>0</v>
      </c>
      <c r="U4966" s="235">
        <f t="shared" si="539"/>
        <v>20390.36</v>
      </c>
      <c r="V4966" s="227">
        <f t="shared" si="540"/>
        <v>0</v>
      </c>
      <c r="W4966" s="227">
        <f t="shared" si="541"/>
        <v>0</v>
      </c>
      <c r="X4966" s="227">
        <f t="shared" si="544"/>
        <v>0</v>
      </c>
      <c r="Y4966" s="227">
        <f t="shared" si="542"/>
        <v>0</v>
      </c>
      <c r="Z4966" s="227">
        <f t="shared" si="543"/>
        <v>0</v>
      </c>
      <c r="AA4966" s="227">
        <f t="shared" si="545"/>
        <v>0</v>
      </c>
    </row>
    <row r="4967" spans="2:27" ht="13.5" hidden="1">
      <c r="B4967" s="232" t="s">
        <v>1449</v>
      </c>
      <c r="C4967" s="232" t="s">
        <v>667</v>
      </c>
      <c r="D4967" s="232" t="s">
        <v>984</v>
      </c>
      <c r="E4967" s="232" t="s">
        <v>495</v>
      </c>
      <c r="F4967" s="232">
        <v>2</v>
      </c>
      <c r="G4967" s="232" t="s">
        <v>1363</v>
      </c>
      <c r="H4967" s="233">
        <v>0.56999999999999995</v>
      </c>
      <c r="I4967" s="233">
        <v>0</v>
      </c>
      <c r="J4967" s="233">
        <v>0</v>
      </c>
      <c r="K4967" s="234">
        <v>0</v>
      </c>
      <c r="L4967" s="233">
        <v>0</v>
      </c>
      <c r="M4967" s="234">
        <v>0</v>
      </c>
      <c r="N4967" s="233">
        <v>0</v>
      </c>
      <c r="O4967" s="233">
        <v>0</v>
      </c>
      <c r="P4967" s="233">
        <v>0</v>
      </c>
      <c r="Q4967" s="234">
        <v>0</v>
      </c>
      <c r="R4967" s="233">
        <v>0</v>
      </c>
      <c r="S4967" s="234">
        <v>0</v>
      </c>
      <c r="T4967" s="233">
        <v>0</v>
      </c>
      <c r="U4967" s="235">
        <f t="shared" si="539"/>
        <v>416.09999999999997</v>
      </c>
      <c r="V4967" s="227">
        <f t="shared" si="540"/>
        <v>0</v>
      </c>
      <c r="W4967" s="227">
        <f t="shared" si="541"/>
        <v>0</v>
      </c>
      <c r="X4967" s="227">
        <f t="shared" si="544"/>
        <v>0</v>
      </c>
      <c r="Y4967" s="227">
        <f t="shared" si="542"/>
        <v>0</v>
      </c>
      <c r="Z4967" s="227">
        <f t="shared" si="543"/>
        <v>0</v>
      </c>
      <c r="AA4967" s="227">
        <f t="shared" si="545"/>
        <v>0</v>
      </c>
    </row>
    <row r="4968" spans="2:27" ht="13.5" hidden="1">
      <c r="B4968" s="232" t="s">
        <v>1449</v>
      </c>
      <c r="C4968" s="232" t="s">
        <v>1131</v>
      </c>
      <c r="D4968" s="232" t="s">
        <v>984</v>
      </c>
      <c r="E4968" s="232" t="s">
        <v>495</v>
      </c>
      <c r="F4968" s="232">
        <v>4</v>
      </c>
      <c r="G4968" s="232" t="s">
        <v>1311</v>
      </c>
      <c r="H4968" s="233">
        <v>0.83899999999999997</v>
      </c>
      <c r="I4968" s="233">
        <v>0</v>
      </c>
      <c r="J4968" s="233">
        <v>0.51980000000000004</v>
      </c>
      <c r="K4968" s="234">
        <v>2168</v>
      </c>
      <c r="L4968" s="233">
        <v>0.2475</v>
      </c>
      <c r="M4968" s="234">
        <v>4249</v>
      </c>
      <c r="N4968" s="233">
        <v>0</v>
      </c>
      <c r="O4968" s="233">
        <v>0</v>
      </c>
      <c r="P4968" s="233">
        <v>0</v>
      </c>
      <c r="Q4968" s="234">
        <v>5736</v>
      </c>
      <c r="R4968" s="233">
        <v>0.21829999999999999</v>
      </c>
      <c r="S4968" s="234">
        <v>11239</v>
      </c>
      <c r="T4968" s="233">
        <v>0</v>
      </c>
      <c r="U4968" s="235">
        <f t="shared" si="539"/>
        <v>612.47</v>
      </c>
      <c r="V4968" s="227">
        <f t="shared" si="540"/>
        <v>379.45400000000001</v>
      </c>
      <c r="W4968" s="227">
        <f t="shared" si="541"/>
        <v>361.3416666666667</v>
      </c>
      <c r="X4968" s="227">
        <f t="shared" si="544"/>
        <v>354.08333333333331</v>
      </c>
      <c r="Y4968" s="227">
        <f t="shared" si="542"/>
        <v>0</v>
      </c>
      <c r="Z4968" s="227">
        <f t="shared" si="543"/>
        <v>318.69233333333335</v>
      </c>
      <c r="AA4968" s="227">
        <f t="shared" si="545"/>
        <v>312.19444444444446</v>
      </c>
    </row>
    <row r="4969" spans="2:27" ht="13.5" hidden="1">
      <c r="B4969" s="232" t="s">
        <v>1449</v>
      </c>
      <c r="C4969" s="232" t="s">
        <v>1128</v>
      </c>
      <c r="D4969" s="232" t="s">
        <v>984</v>
      </c>
      <c r="E4969" s="232" t="s">
        <v>495</v>
      </c>
      <c r="F4969" s="232">
        <v>16</v>
      </c>
      <c r="G4969" s="232" t="s">
        <v>1317</v>
      </c>
      <c r="H4969" s="233">
        <v>3.3559999999999999</v>
      </c>
      <c r="I4969" s="233">
        <v>0</v>
      </c>
      <c r="J4969" s="233">
        <v>2.0792999999999999</v>
      </c>
      <c r="K4969" s="234">
        <v>8673</v>
      </c>
      <c r="L4969" s="233">
        <v>0.99009999999999998</v>
      </c>
      <c r="M4969" s="234">
        <v>16996</v>
      </c>
      <c r="N4969" s="233">
        <v>0</v>
      </c>
      <c r="O4969" s="233">
        <v>0</v>
      </c>
      <c r="P4969" s="233">
        <v>0</v>
      </c>
      <c r="Q4969" s="234">
        <v>22945</v>
      </c>
      <c r="R4969" s="233">
        <v>0.87309999999999999</v>
      </c>
      <c r="S4969" s="234">
        <v>44956</v>
      </c>
      <c r="T4969" s="233">
        <v>0</v>
      </c>
      <c r="U4969" s="235">
        <f t="shared" si="539"/>
        <v>2449.88</v>
      </c>
      <c r="V4969" s="227">
        <f t="shared" si="540"/>
        <v>1517.8889999999999</v>
      </c>
      <c r="W4969" s="227">
        <f t="shared" si="541"/>
        <v>1445.5230000000001</v>
      </c>
      <c r="X4969" s="227">
        <f t="shared" si="544"/>
        <v>1416.3333333333333</v>
      </c>
      <c r="Y4969" s="227">
        <f t="shared" si="542"/>
        <v>0</v>
      </c>
      <c r="Z4969" s="227">
        <f t="shared" si="543"/>
        <v>1274.7241111111111</v>
      </c>
      <c r="AA4969" s="227">
        <f t="shared" si="545"/>
        <v>1248.7777777777778</v>
      </c>
    </row>
    <row r="4970" spans="2:27" ht="13.5" hidden="1">
      <c r="B4970" s="232" t="s">
        <v>1449</v>
      </c>
      <c r="C4970" s="232" t="s">
        <v>650</v>
      </c>
      <c r="D4970" s="232" t="s">
        <v>984</v>
      </c>
      <c r="E4970" s="232" t="s">
        <v>495</v>
      </c>
      <c r="F4970" s="232">
        <v>8</v>
      </c>
      <c r="G4970" s="232" t="s">
        <v>1351</v>
      </c>
      <c r="H4970" s="233">
        <v>2.27</v>
      </c>
      <c r="I4970" s="233">
        <v>0</v>
      </c>
      <c r="J4970" s="233">
        <v>0</v>
      </c>
      <c r="K4970" s="234">
        <v>0</v>
      </c>
      <c r="L4970" s="233">
        <v>0</v>
      </c>
      <c r="M4970" s="234">
        <v>0</v>
      </c>
      <c r="N4970" s="233">
        <v>0</v>
      </c>
      <c r="O4970" s="233">
        <v>0</v>
      </c>
      <c r="P4970" s="233">
        <v>0</v>
      </c>
      <c r="Q4970" s="234">
        <v>0</v>
      </c>
      <c r="R4970" s="233">
        <v>0</v>
      </c>
      <c r="S4970" s="234">
        <v>0</v>
      </c>
      <c r="T4970" s="233">
        <v>0</v>
      </c>
      <c r="U4970" s="235">
        <f t="shared" si="539"/>
        <v>1657.1</v>
      </c>
      <c r="V4970" s="227">
        <f t="shared" si="540"/>
        <v>0</v>
      </c>
      <c r="W4970" s="227">
        <f t="shared" si="541"/>
        <v>0</v>
      </c>
      <c r="X4970" s="227">
        <f t="shared" si="544"/>
        <v>0</v>
      </c>
      <c r="Y4970" s="227">
        <f t="shared" si="542"/>
        <v>0</v>
      </c>
      <c r="Z4970" s="227">
        <f t="shared" si="543"/>
        <v>0</v>
      </c>
      <c r="AA4970" s="227">
        <f t="shared" si="545"/>
        <v>0</v>
      </c>
    </row>
    <row r="4971" spans="2:27" ht="13.5" hidden="1">
      <c r="B4971" s="232" t="s">
        <v>1449</v>
      </c>
      <c r="C4971" s="232" t="s">
        <v>644</v>
      </c>
      <c r="D4971" s="232" t="s">
        <v>984</v>
      </c>
      <c r="E4971" s="232" t="s">
        <v>495</v>
      </c>
      <c r="F4971" s="232">
        <v>4</v>
      </c>
      <c r="G4971" s="232" t="s">
        <v>1311</v>
      </c>
      <c r="H4971" s="233">
        <v>0.94399999999999995</v>
      </c>
      <c r="I4971" s="233">
        <v>0</v>
      </c>
      <c r="J4971" s="233">
        <v>0.58479999999999999</v>
      </c>
      <c r="K4971" s="234">
        <v>2439</v>
      </c>
      <c r="L4971" s="233">
        <v>0.27850000000000003</v>
      </c>
      <c r="M4971" s="234">
        <v>4781</v>
      </c>
      <c r="N4971" s="233">
        <v>0</v>
      </c>
      <c r="O4971" s="233">
        <v>0</v>
      </c>
      <c r="P4971" s="233">
        <v>0</v>
      </c>
      <c r="Q4971" s="234">
        <v>6450</v>
      </c>
      <c r="R4971" s="233">
        <v>0.24540000000000001</v>
      </c>
      <c r="S4971" s="234">
        <v>12642</v>
      </c>
      <c r="T4971" s="233">
        <v>0</v>
      </c>
      <c r="U4971" s="235">
        <f t="shared" si="539"/>
        <v>689.12</v>
      </c>
      <c r="V4971" s="227">
        <f t="shared" si="540"/>
        <v>426.904</v>
      </c>
      <c r="W4971" s="227">
        <f t="shared" si="541"/>
        <v>406.55500000000001</v>
      </c>
      <c r="X4971" s="227">
        <f t="shared" si="544"/>
        <v>398.41666666666669</v>
      </c>
      <c r="Y4971" s="227">
        <f t="shared" si="542"/>
        <v>0</v>
      </c>
      <c r="Z4971" s="227">
        <f t="shared" si="543"/>
        <v>358.30866666666668</v>
      </c>
      <c r="AA4971" s="227">
        <f t="shared" si="545"/>
        <v>351.16666666666669</v>
      </c>
    </row>
    <row r="4972" spans="2:27" ht="13.5" hidden="1">
      <c r="B4972" s="232" t="s">
        <v>1449</v>
      </c>
      <c r="C4972" s="232" t="s">
        <v>312</v>
      </c>
      <c r="D4972" s="232" t="s">
        <v>984</v>
      </c>
      <c r="E4972" s="232" t="s">
        <v>495</v>
      </c>
      <c r="F4972" s="232">
        <v>1</v>
      </c>
      <c r="G4972" s="232" t="s">
        <v>1322</v>
      </c>
      <c r="H4972" s="233">
        <v>0.104</v>
      </c>
      <c r="I4972" s="233">
        <v>0</v>
      </c>
      <c r="J4972" s="233">
        <v>8.3000000000000004E-2</v>
      </c>
      <c r="K4972" s="234">
        <v>340</v>
      </c>
      <c r="L4972" s="233">
        <v>3.7999999999999999E-2</v>
      </c>
      <c r="M4972" s="234">
        <v>660</v>
      </c>
      <c r="N4972" s="233">
        <v>0</v>
      </c>
      <c r="O4972" s="233">
        <v>0</v>
      </c>
      <c r="P4972" s="233">
        <v>0</v>
      </c>
      <c r="Q4972" s="234">
        <v>632</v>
      </c>
      <c r="R4972" s="233">
        <v>2.8000000000000001E-2</v>
      </c>
      <c r="S4972" s="234">
        <v>1286</v>
      </c>
      <c r="T4972" s="233">
        <v>0</v>
      </c>
      <c r="U4972" s="235">
        <f t="shared" si="539"/>
        <v>75.92</v>
      </c>
      <c r="V4972" s="227">
        <f t="shared" si="540"/>
        <v>60.59</v>
      </c>
      <c r="W4972" s="227">
        <f t="shared" si="541"/>
        <v>56.073333333333331</v>
      </c>
      <c r="X4972" s="227">
        <f t="shared" si="544"/>
        <v>55</v>
      </c>
      <c r="Y4972" s="227">
        <f t="shared" si="542"/>
        <v>0</v>
      </c>
      <c r="Z4972" s="227">
        <f t="shared" si="543"/>
        <v>37.995555555555555</v>
      </c>
      <c r="AA4972" s="227">
        <f t="shared" si="545"/>
        <v>35.722222222222221</v>
      </c>
    </row>
    <row r="4973" spans="2:27" ht="13.5" hidden="1">
      <c r="B4973" s="232" t="s">
        <v>1449</v>
      </c>
      <c r="C4973" s="232" t="s">
        <v>313</v>
      </c>
      <c r="D4973" s="232" t="s">
        <v>984</v>
      </c>
      <c r="E4973" s="232" t="s">
        <v>495</v>
      </c>
      <c r="F4973" s="232">
        <v>16</v>
      </c>
      <c r="G4973" s="232" t="s">
        <v>1316</v>
      </c>
      <c r="H4973" s="233">
        <v>4.5599999999999996</v>
      </c>
      <c r="I4973" s="233">
        <v>0</v>
      </c>
      <c r="J4973" s="233">
        <v>3.1122000000000001</v>
      </c>
      <c r="K4973" s="234">
        <v>12982</v>
      </c>
      <c r="L4973" s="233">
        <v>1.482</v>
      </c>
      <c r="M4973" s="234">
        <v>25445</v>
      </c>
      <c r="N4973" s="233">
        <v>0</v>
      </c>
      <c r="O4973" s="233">
        <v>0</v>
      </c>
      <c r="P4973" s="233">
        <v>0</v>
      </c>
      <c r="Q4973" s="234">
        <v>26963</v>
      </c>
      <c r="R4973" s="233">
        <v>1.026</v>
      </c>
      <c r="S4973" s="234">
        <v>52848</v>
      </c>
      <c r="T4973" s="233">
        <v>0</v>
      </c>
      <c r="U4973" s="235">
        <f t="shared" si="539"/>
        <v>3328.7999999999997</v>
      </c>
      <c r="V4973" s="227">
        <f t="shared" si="540"/>
        <v>2271.9059999999999</v>
      </c>
      <c r="W4973" s="227">
        <f t="shared" si="541"/>
        <v>2163.6933333333332</v>
      </c>
      <c r="X4973" s="227">
        <f t="shared" si="544"/>
        <v>2120.4166666666665</v>
      </c>
      <c r="Y4973" s="227">
        <f t="shared" si="542"/>
        <v>0</v>
      </c>
      <c r="Z4973" s="227">
        <f t="shared" si="543"/>
        <v>1497.9522222222222</v>
      </c>
      <c r="AA4973" s="227">
        <f t="shared" si="545"/>
        <v>1468</v>
      </c>
    </row>
    <row r="4974" spans="2:27" ht="13.5" hidden="1">
      <c r="B4974" s="232" t="s">
        <v>1449</v>
      </c>
      <c r="C4974" s="232" t="s">
        <v>1127</v>
      </c>
      <c r="D4974" s="232" t="s">
        <v>984</v>
      </c>
      <c r="E4974" s="232" t="s">
        <v>495</v>
      </c>
      <c r="F4974" s="232">
        <v>8</v>
      </c>
      <c r="G4974" s="232" t="s">
        <v>1312</v>
      </c>
      <c r="H4974" s="233">
        <v>1.6779999999999999</v>
      </c>
      <c r="I4974" s="233">
        <v>0</v>
      </c>
      <c r="J4974" s="233">
        <v>1.0396000000000001</v>
      </c>
      <c r="K4974" s="234">
        <v>4337</v>
      </c>
      <c r="L4974" s="233">
        <v>0.49509999999999998</v>
      </c>
      <c r="M4974" s="234">
        <v>8498</v>
      </c>
      <c r="N4974" s="233">
        <v>0</v>
      </c>
      <c r="O4974" s="233">
        <v>0</v>
      </c>
      <c r="P4974" s="233">
        <v>0</v>
      </c>
      <c r="Q4974" s="234">
        <v>11472</v>
      </c>
      <c r="R4974" s="233">
        <v>0.4365</v>
      </c>
      <c r="S4974" s="234">
        <v>22478</v>
      </c>
      <c r="T4974" s="233">
        <v>0</v>
      </c>
      <c r="U4974" s="235">
        <f t="shared" si="539"/>
        <v>1224.94</v>
      </c>
      <c r="V4974" s="227">
        <f t="shared" si="540"/>
        <v>758.90800000000002</v>
      </c>
      <c r="W4974" s="227">
        <f t="shared" si="541"/>
        <v>722.83966666666674</v>
      </c>
      <c r="X4974" s="227">
        <f t="shared" si="544"/>
        <v>708.16666666666663</v>
      </c>
      <c r="Y4974" s="227">
        <f t="shared" si="542"/>
        <v>0</v>
      </c>
      <c r="Z4974" s="227">
        <f t="shared" si="543"/>
        <v>637.31166666666672</v>
      </c>
      <c r="AA4974" s="227">
        <f t="shared" si="545"/>
        <v>624.38888888888891</v>
      </c>
    </row>
    <row r="4975" spans="2:27" ht="13.5" hidden="1">
      <c r="B4975" s="232" t="s">
        <v>1449</v>
      </c>
      <c r="C4975" s="232" t="s">
        <v>595</v>
      </c>
      <c r="D4975" s="232" t="s">
        <v>984</v>
      </c>
      <c r="E4975" s="232" t="s">
        <v>495</v>
      </c>
      <c r="F4975" s="232">
        <v>64</v>
      </c>
      <c r="G4975" s="232" t="s">
        <v>1345</v>
      </c>
      <c r="H4975" s="233">
        <v>15.1</v>
      </c>
      <c r="I4975" s="233">
        <v>0</v>
      </c>
      <c r="J4975" s="233">
        <v>9.3567999999999998</v>
      </c>
      <c r="K4975" s="234">
        <v>39030</v>
      </c>
      <c r="L4975" s="233">
        <v>4.4554999999999998</v>
      </c>
      <c r="M4975" s="234">
        <v>76480</v>
      </c>
      <c r="N4975" s="233">
        <v>0</v>
      </c>
      <c r="O4975" s="233">
        <v>0</v>
      </c>
      <c r="P4975" s="233">
        <v>0</v>
      </c>
      <c r="Q4975" s="234">
        <v>103251</v>
      </c>
      <c r="R4975" s="233">
        <v>3.9289000000000001</v>
      </c>
      <c r="S4975" s="234">
        <v>202304</v>
      </c>
      <c r="T4975" s="233">
        <v>0</v>
      </c>
      <c r="U4975" s="235">
        <f t="shared" si="539"/>
        <v>11023</v>
      </c>
      <c r="V4975" s="227">
        <f t="shared" si="540"/>
        <v>6830.4639999999999</v>
      </c>
      <c r="W4975" s="227">
        <f t="shared" si="541"/>
        <v>6505.0149999999994</v>
      </c>
      <c r="X4975" s="227">
        <f t="shared" si="544"/>
        <v>6373.333333333333</v>
      </c>
      <c r="Y4975" s="227">
        <f t="shared" si="542"/>
        <v>0</v>
      </c>
      <c r="Z4975" s="227">
        <f t="shared" si="543"/>
        <v>5736.1803333333337</v>
      </c>
      <c r="AA4975" s="227">
        <f t="shared" si="545"/>
        <v>5619.5555555555557</v>
      </c>
    </row>
    <row r="4976" spans="2:27" ht="13.5" hidden="1">
      <c r="B4976" s="232" t="s">
        <v>1449</v>
      </c>
      <c r="C4976" s="232" t="s">
        <v>717</v>
      </c>
      <c r="D4976" s="232" t="s">
        <v>984</v>
      </c>
      <c r="E4976" s="232" t="s">
        <v>495</v>
      </c>
      <c r="F4976" s="232">
        <v>4</v>
      </c>
      <c r="G4976" s="232" t="s">
        <v>1312</v>
      </c>
      <c r="H4976" s="233">
        <v>1.1399999999999999</v>
      </c>
      <c r="I4976" s="233">
        <v>0</v>
      </c>
      <c r="J4976" s="233">
        <v>0.77810000000000001</v>
      </c>
      <c r="K4976" s="234">
        <v>3246</v>
      </c>
      <c r="L4976" s="233">
        <v>0.3705</v>
      </c>
      <c r="M4976" s="234">
        <v>6361</v>
      </c>
      <c r="N4976" s="233">
        <v>0</v>
      </c>
      <c r="O4976" s="233">
        <v>0</v>
      </c>
      <c r="P4976" s="233">
        <v>0</v>
      </c>
      <c r="Q4976" s="234">
        <v>6741</v>
      </c>
      <c r="R4976" s="233">
        <v>0.25650000000000001</v>
      </c>
      <c r="S4976" s="234">
        <v>13212</v>
      </c>
      <c r="T4976" s="233">
        <v>0</v>
      </c>
      <c r="U4976" s="235">
        <f t="shared" si="539"/>
        <v>832.19999999999993</v>
      </c>
      <c r="V4976" s="227">
        <f t="shared" si="540"/>
        <v>568.01300000000003</v>
      </c>
      <c r="W4976" s="227">
        <f t="shared" si="541"/>
        <v>540.96499999999992</v>
      </c>
      <c r="X4976" s="227">
        <f t="shared" si="544"/>
        <v>530.08333333333337</v>
      </c>
      <c r="Y4976" s="227">
        <f t="shared" si="542"/>
        <v>0</v>
      </c>
      <c r="Z4976" s="227">
        <f t="shared" si="543"/>
        <v>374.495</v>
      </c>
      <c r="AA4976" s="227">
        <f t="shared" si="545"/>
        <v>367</v>
      </c>
    </row>
    <row r="4977" spans="2:27" ht="13.5" hidden="1">
      <c r="B4977" s="232" t="s">
        <v>1449</v>
      </c>
      <c r="C4977" s="232" t="s">
        <v>625</v>
      </c>
      <c r="D4977" s="232" t="s">
        <v>984</v>
      </c>
      <c r="E4977" s="232" t="s">
        <v>495</v>
      </c>
      <c r="F4977" s="232">
        <v>16</v>
      </c>
      <c r="G4977" s="232" t="s">
        <v>1317</v>
      </c>
      <c r="H4977" s="233">
        <v>3.7759999999999998</v>
      </c>
      <c r="I4977" s="233">
        <v>0</v>
      </c>
      <c r="J4977" s="233">
        <v>2.3391999999999999</v>
      </c>
      <c r="K4977" s="234">
        <v>9758</v>
      </c>
      <c r="L4977" s="233">
        <v>1.1138999999999999</v>
      </c>
      <c r="M4977" s="234">
        <v>19126</v>
      </c>
      <c r="N4977" s="233">
        <v>0</v>
      </c>
      <c r="O4977" s="233">
        <v>0</v>
      </c>
      <c r="P4977" s="233">
        <v>0</v>
      </c>
      <c r="Q4977" s="234">
        <v>25801</v>
      </c>
      <c r="R4977" s="233">
        <v>0.98180000000000001</v>
      </c>
      <c r="S4977" s="234">
        <v>50569</v>
      </c>
      <c r="T4977" s="233">
        <v>0</v>
      </c>
      <c r="U4977" s="235">
        <f t="shared" si="539"/>
        <v>2756.48</v>
      </c>
      <c r="V4977" s="227">
        <f t="shared" si="540"/>
        <v>1707.616</v>
      </c>
      <c r="W4977" s="227">
        <f t="shared" si="541"/>
        <v>1626.3136666666664</v>
      </c>
      <c r="X4977" s="227">
        <f t="shared" si="544"/>
        <v>1593.8333333333333</v>
      </c>
      <c r="Y4977" s="227">
        <f t="shared" si="542"/>
        <v>0</v>
      </c>
      <c r="Z4977" s="227">
        <f t="shared" si="543"/>
        <v>1433.4084444444445</v>
      </c>
      <c r="AA4977" s="227">
        <f t="shared" si="545"/>
        <v>1404.6944444444443</v>
      </c>
    </row>
    <row r="4978" spans="2:27" ht="13.5" hidden="1">
      <c r="B4978" s="232" t="s">
        <v>1449</v>
      </c>
      <c r="C4978" s="232" t="s">
        <v>1463</v>
      </c>
      <c r="D4978" s="232" t="s">
        <v>984</v>
      </c>
      <c r="E4978" s="232" t="s">
        <v>495</v>
      </c>
      <c r="F4978" s="232">
        <v>2</v>
      </c>
      <c r="G4978" s="232" t="s">
        <v>1417</v>
      </c>
      <c r="H4978" s="233">
        <v>5.0999999999999997E-2</v>
      </c>
      <c r="I4978" s="233">
        <v>0</v>
      </c>
      <c r="J4978" s="233">
        <v>3.9600000000000003E-2</v>
      </c>
      <c r="K4978" s="234">
        <v>165</v>
      </c>
      <c r="L4978" s="233">
        <v>1.8800000000000001E-2</v>
      </c>
      <c r="M4978" s="234">
        <v>325</v>
      </c>
      <c r="N4978" s="233">
        <v>0</v>
      </c>
      <c r="O4978" s="233">
        <v>0</v>
      </c>
      <c r="P4978" s="233">
        <v>0</v>
      </c>
      <c r="Q4978" s="234">
        <v>334</v>
      </c>
      <c r="R4978" s="233">
        <v>1.2699999999999999E-2</v>
      </c>
      <c r="S4978" s="234">
        <v>654</v>
      </c>
      <c r="T4978" s="233">
        <v>0</v>
      </c>
      <c r="U4978" s="235">
        <f t="shared" si="539"/>
        <v>37.229999999999997</v>
      </c>
      <c r="V4978" s="227">
        <f t="shared" si="540"/>
        <v>28.908000000000001</v>
      </c>
      <c r="W4978" s="227">
        <f t="shared" si="541"/>
        <v>27.474</v>
      </c>
      <c r="X4978" s="227">
        <f t="shared" si="544"/>
        <v>27.083333333333332</v>
      </c>
      <c r="Y4978" s="227">
        <f t="shared" si="542"/>
        <v>0</v>
      </c>
      <c r="Z4978" s="227">
        <f t="shared" si="543"/>
        <v>18.548777777777779</v>
      </c>
      <c r="AA4978" s="227">
        <f t="shared" si="545"/>
        <v>18.166666666666668</v>
      </c>
    </row>
    <row r="4979" spans="2:27" ht="13.5" hidden="1">
      <c r="B4979" s="232" t="s">
        <v>1449</v>
      </c>
      <c r="C4979" s="232" t="s">
        <v>581</v>
      </c>
      <c r="D4979" s="232" t="s">
        <v>984</v>
      </c>
      <c r="E4979" s="232" t="s">
        <v>495</v>
      </c>
      <c r="F4979" s="232">
        <v>48</v>
      </c>
      <c r="G4979" s="232" t="s">
        <v>1310</v>
      </c>
      <c r="H4979" s="233">
        <v>11.327999999999999</v>
      </c>
      <c r="I4979" s="233">
        <v>0</v>
      </c>
      <c r="J4979" s="233">
        <v>7.0176999999999996</v>
      </c>
      <c r="K4979" s="234">
        <v>29274</v>
      </c>
      <c r="L4979" s="233">
        <v>3.3418000000000001</v>
      </c>
      <c r="M4979" s="234">
        <v>57377</v>
      </c>
      <c r="N4979" s="233">
        <v>0</v>
      </c>
      <c r="O4979" s="233">
        <v>0</v>
      </c>
      <c r="P4979" s="233">
        <v>0</v>
      </c>
      <c r="Q4979" s="234">
        <v>77402</v>
      </c>
      <c r="R4979" s="233">
        <v>2.9453</v>
      </c>
      <c r="S4979" s="234">
        <v>151708</v>
      </c>
      <c r="T4979" s="233">
        <v>0</v>
      </c>
      <c r="U4979" s="235">
        <f t="shared" si="539"/>
        <v>8269.4399999999987</v>
      </c>
      <c r="V4979" s="227">
        <f t="shared" si="540"/>
        <v>5122.9209999999994</v>
      </c>
      <c r="W4979" s="227">
        <f t="shared" si="541"/>
        <v>4879.0140000000001</v>
      </c>
      <c r="X4979" s="227">
        <f t="shared" si="544"/>
        <v>4781.416666666667</v>
      </c>
      <c r="Y4979" s="227">
        <f t="shared" si="542"/>
        <v>0</v>
      </c>
      <c r="Z4979" s="227">
        <f t="shared" si="543"/>
        <v>4300.1245555555561</v>
      </c>
      <c r="AA4979" s="227">
        <f t="shared" si="545"/>
        <v>4214.1111111111113</v>
      </c>
    </row>
    <row r="4980" spans="2:27" ht="13.5" hidden="1">
      <c r="B4980" s="232" t="s">
        <v>1449</v>
      </c>
      <c r="C4980" s="232" t="s">
        <v>1464</v>
      </c>
      <c r="D4980" s="232" t="s">
        <v>984</v>
      </c>
      <c r="E4980" s="232" t="s">
        <v>495</v>
      </c>
      <c r="F4980" s="232">
        <v>4</v>
      </c>
      <c r="G4980" s="232" t="s">
        <v>1311</v>
      </c>
      <c r="H4980" s="233">
        <v>0.81299999999999994</v>
      </c>
      <c r="I4980" s="233">
        <v>0</v>
      </c>
      <c r="J4980" s="233">
        <v>0.63400000000000001</v>
      </c>
      <c r="K4980" s="234">
        <v>2634</v>
      </c>
      <c r="L4980" s="233">
        <v>0.30070000000000002</v>
      </c>
      <c r="M4980" s="234">
        <v>5198</v>
      </c>
      <c r="N4980" s="233">
        <v>0</v>
      </c>
      <c r="O4980" s="233">
        <v>0</v>
      </c>
      <c r="P4980" s="233">
        <v>0</v>
      </c>
      <c r="Q4980" s="234">
        <v>5340</v>
      </c>
      <c r="R4980" s="233">
        <v>0.20319999999999999</v>
      </c>
      <c r="S4980" s="234">
        <v>10467</v>
      </c>
      <c r="T4980" s="233">
        <v>0</v>
      </c>
      <c r="U4980" s="235">
        <f t="shared" si="539"/>
        <v>593.49</v>
      </c>
      <c r="V4980" s="227">
        <f t="shared" si="540"/>
        <v>462.82</v>
      </c>
      <c r="W4980" s="227">
        <f t="shared" si="541"/>
        <v>439.01100000000002</v>
      </c>
      <c r="X4980" s="227">
        <f t="shared" si="544"/>
        <v>433.16666666666669</v>
      </c>
      <c r="Y4980" s="227">
        <f t="shared" si="542"/>
        <v>0</v>
      </c>
      <c r="Z4980" s="227">
        <f t="shared" si="543"/>
        <v>296.66933333333333</v>
      </c>
      <c r="AA4980" s="227">
        <f t="shared" si="545"/>
        <v>290.75</v>
      </c>
    </row>
    <row r="4981" spans="2:27" ht="13.5" hidden="1">
      <c r="B4981" s="232" t="s">
        <v>1449</v>
      </c>
      <c r="C4981" s="232" t="s">
        <v>630</v>
      </c>
      <c r="D4981" s="232" t="s">
        <v>984</v>
      </c>
      <c r="E4981" s="232" t="s">
        <v>495</v>
      </c>
      <c r="F4981" s="232">
        <v>32</v>
      </c>
      <c r="G4981" s="232" t="s">
        <v>1316</v>
      </c>
      <c r="H4981" s="233">
        <v>7.55</v>
      </c>
      <c r="I4981" s="233">
        <v>0</v>
      </c>
      <c r="J4981" s="233">
        <v>4.6783999999999999</v>
      </c>
      <c r="K4981" s="234">
        <v>19515</v>
      </c>
      <c r="L4981" s="233">
        <v>2.2277999999999998</v>
      </c>
      <c r="M4981" s="234">
        <v>38240</v>
      </c>
      <c r="N4981" s="233">
        <v>0</v>
      </c>
      <c r="O4981" s="233">
        <v>0</v>
      </c>
      <c r="P4981" s="233">
        <v>0</v>
      </c>
      <c r="Q4981" s="234">
        <v>51625</v>
      </c>
      <c r="R4981" s="233">
        <v>1.9643999999999999</v>
      </c>
      <c r="S4981" s="234">
        <v>101152</v>
      </c>
      <c r="T4981" s="233">
        <v>0</v>
      </c>
      <c r="U4981" s="235">
        <f t="shared" si="539"/>
        <v>5511.5</v>
      </c>
      <c r="V4981" s="227">
        <f t="shared" si="540"/>
        <v>3415.232</v>
      </c>
      <c r="W4981" s="227">
        <f t="shared" si="541"/>
        <v>3252.5439999999999</v>
      </c>
      <c r="X4981" s="227">
        <f t="shared" si="544"/>
        <v>3186.6666666666665</v>
      </c>
      <c r="Y4981" s="227">
        <f t="shared" si="542"/>
        <v>0</v>
      </c>
      <c r="Z4981" s="227">
        <f t="shared" si="543"/>
        <v>2868.039777777778</v>
      </c>
      <c r="AA4981" s="227">
        <f t="shared" si="545"/>
        <v>2809.7777777777778</v>
      </c>
    </row>
    <row r="4982" spans="2:27" ht="13.5" hidden="1">
      <c r="B4982" s="232" t="s">
        <v>1449</v>
      </c>
      <c r="C4982" s="232" t="s">
        <v>1152</v>
      </c>
      <c r="D4982" s="232" t="s">
        <v>984</v>
      </c>
      <c r="E4982" s="232" t="s">
        <v>495</v>
      </c>
      <c r="F4982" s="232">
        <v>48</v>
      </c>
      <c r="G4982" s="232" t="s">
        <v>1356</v>
      </c>
      <c r="H4982" s="233">
        <v>12.244</v>
      </c>
      <c r="I4982" s="233">
        <v>0</v>
      </c>
      <c r="J4982" s="233">
        <v>8.3557000000000006</v>
      </c>
      <c r="K4982" s="234">
        <v>34844</v>
      </c>
      <c r="L4982" s="233">
        <v>3.9777</v>
      </c>
      <c r="M4982" s="234">
        <v>68306</v>
      </c>
      <c r="N4982" s="233">
        <v>0</v>
      </c>
      <c r="O4982" s="233">
        <v>0</v>
      </c>
      <c r="P4982" s="233">
        <v>0</v>
      </c>
      <c r="Q4982" s="234">
        <v>72378</v>
      </c>
      <c r="R4982" s="233">
        <v>2.7541000000000002</v>
      </c>
      <c r="S4982" s="234">
        <v>141897</v>
      </c>
      <c r="T4982" s="233">
        <v>0</v>
      </c>
      <c r="U4982" s="235">
        <f t="shared" si="539"/>
        <v>8938.119999999999</v>
      </c>
      <c r="V4982" s="227">
        <f t="shared" si="540"/>
        <v>6099.6610000000001</v>
      </c>
      <c r="W4982" s="227">
        <f t="shared" si="541"/>
        <v>5807.3876666666665</v>
      </c>
      <c r="X4982" s="227">
        <f t="shared" si="544"/>
        <v>5692.166666666667</v>
      </c>
      <c r="Y4982" s="227">
        <f t="shared" si="542"/>
        <v>0</v>
      </c>
      <c r="Z4982" s="227">
        <f t="shared" si="543"/>
        <v>4020.9930000000004</v>
      </c>
      <c r="AA4982" s="227">
        <f t="shared" si="545"/>
        <v>3941.5833333333335</v>
      </c>
    </row>
    <row r="4983" spans="2:27" ht="13.5" hidden="1">
      <c r="B4983" s="232" t="s">
        <v>1449</v>
      </c>
      <c r="C4983" s="232" t="s">
        <v>1122</v>
      </c>
      <c r="D4983" s="232" t="s">
        <v>984</v>
      </c>
      <c r="E4983" s="232" t="s">
        <v>495</v>
      </c>
      <c r="F4983" s="232">
        <v>32</v>
      </c>
      <c r="G4983" s="232" t="s">
        <v>1316</v>
      </c>
      <c r="H4983" s="233">
        <v>9.3109999999999999</v>
      </c>
      <c r="I4983" s="233">
        <v>0</v>
      </c>
      <c r="J4983" s="233">
        <v>0</v>
      </c>
      <c r="K4983" s="234">
        <v>0</v>
      </c>
      <c r="L4983" s="233">
        <v>0</v>
      </c>
      <c r="M4983" s="234">
        <v>0</v>
      </c>
      <c r="N4983" s="233">
        <v>0</v>
      </c>
      <c r="O4983" s="233">
        <v>0</v>
      </c>
      <c r="P4983" s="233">
        <v>0</v>
      </c>
      <c r="Q4983" s="234">
        <v>0</v>
      </c>
      <c r="R4983" s="233">
        <v>0</v>
      </c>
      <c r="S4983" s="234">
        <v>0</v>
      </c>
      <c r="T4983" s="233">
        <v>0</v>
      </c>
      <c r="U4983" s="235">
        <f t="shared" si="539"/>
        <v>6797.03</v>
      </c>
      <c r="V4983" s="227">
        <f t="shared" si="540"/>
        <v>0</v>
      </c>
      <c r="W4983" s="227">
        <f t="shared" si="541"/>
        <v>0</v>
      </c>
      <c r="X4983" s="227">
        <f t="shared" si="544"/>
        <v>0</v>
      </c>
      <c r="Y4983" s="227">
        <f t="shared" si="542"/>
        <v>0</v>
      </c>
      <c r="Z4983" s="227">
        <f t="shared" si="543"/>
        <v>0</v>
      </c>
      <c r="AA4983" s="227">
        <f t="shared" si="545"/>
        <v>0</v>
      </c>
    </row>
    <row r="4984" spans="2:27" ht="13.5" hidden="1">
      <c r="B4984" s="232" t="s">
        <v>1449</v>
      </c>
      <c r="C4984" s="232" t="s">
        <v>1156</v>
      </c>
      <c r="D4984" s="232" t="s">
        <v>984</v>
      </c>
      <c r="E4984" s="232" t="s">
        <v>495</v>
      </c>
      <c r="F4984" s="232">
        <v>32</v>
      </c>
      <c r="G4984" s="232" t="s">
        <v>1345</v>
      </c>
      <c r="H4984" s="233">
        <v>8.1620000000000008</v>
      </c>
      <c r="I4984" s="233">
        <v>0</v>
      </c>
      <c r="J4984" s="233">
        <v>5.5705</v>
      </c>
      <c r="K4984" s="234">
        <v>23230</v>
      </c>
      <c r="L4984" s="233">
        <v>2.6518000000000002</v>
      </c>
      <c r="M4984" s="234">
        <v>45538</v>
      </c>
      <c r="N4984" s="233">
        <v>0</v>
      </c>
      <c r="O4984" s="233">
        <v>0</v>
      </c>
      <c r="P4984" s="233">
        <v>0</v>
      </c>
      <c r="Q4984" s="234">
        <v>48252</v>
      </c>
      <c r="R4984" s="233">
        <v>1.8361000000000001</v>
      </c>
      <c r="S4984" s="234">
        <v>94598</v>
      </c>
      <c r="T4984" s="233">
        <v>0</v>
      </c>
      <c r="U4984" s="235">
        <f t="shared" si="539"/>
        <v>5958.26</v>
      </c>
      <c r="V4984" s="227">
        <f t="shared" si="540"/>
        <v>4066.4650000000001</v>
      </c>
      <c r="W4984" s="227">
        <f t="shared" si="541"/>
        <v>3871.6473333333333</v>
      </c>
      <c r="X4984" s="227">
        <f t="shared" si="544"/>
        <v>3794.8333333333335</v>
      </c>
      <c r="Y4984" s="227">
        <f t="shared" si="542"/>
        <v>0</v>
      </c>
      <c r="Z4984" s="227">
        <f t="shared" si="543"/>
        <v>2680.6863333333331</v>
      </c>
      <c r="AA4984" s="227">
        <f t="shared" si="545"/>
        <v>2627.7222222222222</v>
      </c>
    </row>
    <row r="4985" spans="2:27" ht="13.5" hidden="1">
      <c r="B4985" s="232" t="s">
        <v>1449</v>
      </c>
      <c r="C4985" s="232" t="s">
        <v>1121</v>
      </c>
      <c r="D4985" s="232" t="s">
        <v>984</v>
      </c>
      <c r="E4985" s="232" t="s">
        <v>495</v>
      </c>
      <c r="F4985" s="232">
        <v>16</v>
      </c>
      <c r="G4985" s="232" t="s">
        <v>1317</v>
      </c>
      <c r="H4985" s="233">
        <v>4.6550000000000002</v>
      </c>
      <c r="I4985" s="233">
        <v>0</v>
      </c>
      <c r="J4985" s="233">
        <v>0</v>
      </c>
      <c r="K4985" s="234">
        <v>0</v>
      </c>
      <c r="L4985" s="233">
        <v>0</v>
      </c>
      <c r="M4985" s="234">
        <v>0</v>
      </c>
      <c r="N4985" s="233">
        <v>0</v>
      </c>
      <c r="O4985" s="233">
        <v>0</v>
      </c>
      <c r="P4985" s="233">
        <v>0</v>
      </c>
      <c r="Q4985" s="234">
        <v>0</v>
      </c>
      <c r="R4985" s="233">
        <v>0</v>
      </c>
      <c r="S4985" s="234">
        <v>0</v>
      </c>
      <c r="T4985" s="233">
        <v>0</v>
      </c>
      <c r="U4985" s="235">
        <f t="shared" si="539"/>
        <v>3398.15</v>
      </c>
      <c r="V4985" s="227">
        <f t="shared" si="540"/>
        <v>0</v>
      </c>
      <c r="W4985" s="227">
        <f t="shared" si="541"/>
        <v>0</v>
      </c>
      <c r="X4985" s="227">
        <f t="shared" si="544"/>
        <v>0</v>
      </c>
      <c r="Y4985" s="227">
        <f t="shared" si="542"/>
        <v>0</v>
      </c>
      <c r="Z4985" s="227">
        <f t="shared" si="543"/>
        <v>0</v>
      </c>
      <c r="AA4985" s="227">
        <f t="shared" si="545"/>
        <v>0</v>
      </c>
    </row>
    <row r="4986" spans="2:27" ht="13.5" hidden="1">
      <c r="B4986" s="232" t="s">
        <v>1449</v>
      </c>
      <c r="C4986" s="232" t="s">
        <v>1126</v>
      </c>
      <c r="D4986" s="232" t="s">
        <v>984</v>
      </c>
      <c r="E4986" s="232" t="s">
        <v>495</v>
      </c>
      <c r="F4986" s="232">
        <v>64</v>
      </c>
      <c r="G4986" s="232" t="s">
        <v>1345</v>
      </c>
      <c r="H4986" s="233">
        <v>13.426</v>
      </c>
      <c r="I4986" s="233">
        <v>0</v>
      </c>
      <c r="J4986" s="233">
        <v>8.3171999999999997</v>
      </c>
      <c r="K4986" s="234">
        <v>34694</v>
      </c>
      <c r="L4986" s="233">
        <v>3.9605000000000001</v>
      </c>
      <c r="M4986" s="234">
        <v>67982</v>
      </c>
      <c r="N4986" s="233">
        <v>0</v>
      </c>
      <c r="O4986" s="233">
        <v>0</v>
      </c>
      <c r="P4986" s="233">
        <v>0</v>
      </c>
      <c r="Q4986" s="234">
        <v>91779</v>
      </c>
      <c r="R4986" s="233">
        <v>3.4923000000000002</v>
      </c>
      <c r="S4986" s="234">
        <v>179826</v>
      </c>
      <c r="T4986" s="233">
        <v>0</v>
      </c>
      <c r="U4986" s="235">
        <f t="shared" si="539"/>
        <v>9800.98</v>
      </c>
      <c r="V4986" s="227">
        <f t="shared" si="540"/>
        <v>6071.5559999999996</v>
      </c>
      <c r="W4986" s="227">
        <f t="shared" si="541"/>
        <v>5782.3316666666669</v>
      </c>
      <c r="X4986" s="227">
        <f t="shared" si="544"/>
        <v>5665.166666666667</v>
      </c>
      <c r="Y4986" s="227">
        <f t="shared" si="542"/>
        <v>0</v>
      </c>
      <c r="Z4986" s="227">
        <f t="shared" si="543"/>
        <v>5098.7956666666669</v>
      </c>
      <c r="AA4986" s="227">
        <f t="shared" si="545"/>
        <v>4995.166666666667</v>
      </c>
    </row>
    <row r="4987" spans="2:27" ht="13.5" hidden="1">
      <c r="B4987" s="232" t="s">
        <v>1449</v>
      </c>
      <c r="C4987" s="232" t="s">
        <v>672</v>
      </c>
      <c r="D4987" s="232" t="s">
        <v>984</v>
      </c>
      <c r="E4987" s="232" t="s">
        <v>495</v>
      </c>
      <c r="F4987" s="232">
        <v>4</v>
      </c>
      <c r="G4987" s="232" t="s">
        <v>1354</v>
      </c>
      <c r="H4987" s="233">
        <v>1.1399999999999999</v>
      </c>
      <c r="I4987" s="233">
        <v>0</v>
      </c>
      <c r="J4987" s="233">
        <v>0</v>
      </c>
      <c r="K4987" s="234">
        <v>0</v>
      </c>
      <c r="L4987" s="233">
        <v>0</v>
      </c>
      <c r="M4987" s="234">
        <v>0</v>
      </c>
      <c r="N4987" s="233">
        <v>0</v>
      </c>
      <c r="O4987" s="233">
        <v>0</v>
      </c>
      <c r="P4987" s="233">
        <v>0</v>
      </c>
      <c r="Q4987" s="234">
        <v>0</v>
      </c>
      <c r="R4987" s="233">
        <v>0</v>
      </c>
      <c r="S4987" s="234">
        <v>0</v>
      </c>
      <c r="T4987" s="233">
        <v>0</v>
      </c>
      <c r="U4987" s="235">
        <f t="shared" si="539"/>
        <v>832.19999999999993</v>
      </c>
      <c r="V4987" s="227">
        <f t="shared" si="540"/>
        <v>0</v>
      </c>
      <c r="W4987" s="227">
        <f t="shared" si="541"/>
        <v>0</v>
      </c>
      <c r="X4987" s="227">
        <f t="shared" si="544"/>
        <v>0</v>
      </c>
      <c r="Y4987" s="227">
        <f t="shared" si="542"/>
        <v>0</v>
      </c>
      <c r="Z4987" s="227">
        <f t="shared" si="543"/>
        <v>0</v>
      </c>
      <c r="AA4987" s="227">
        <f t="shared" si="545"/>
        <v>0</v>
      </c>
    </row>
    <row r="4988" spans="2:27" ht="13.5" hidden="1">
      <c r="B4988" s="232" t="s">
        <v>1449</v>
      </c>
      <c r="C4988" s="232" t="s">
        <v>1459</v>
      </c>
      <c r="D4988" s="232" t="s">
        <v>984</v>
      </c>
      <c r="E4988" s="232" t="s">
        <v>495</v>
      </c>
      <c r="F4988" s="232">
        <v>2</v>
      </c>
      <c r="G4988" s="232" t="s">
        <v>1315</v>
      </c>
      <c r="H4988" s="233">
        <v>0.40600000000000003</v>
      </c>
      <c r="I4988" s="233">
        <v>0</v>
      </c>
      <c r="J4988" s="233">
        <v>0.317</v>
      </c>
      <c r="K4988" s="234">
        <v>1317</v>
      </c>
      <c r="L4988" s="233">
        <v>0.15040000000000001</v>
      </c>
      <c r="M4988" s="234">
        <v>2599</v>
      </c>
      <c r="N4988" s="233">
        <v>0</v>
      </c>
      <c r="O4988" s="233">
        <v>0</v>
      </c>
      <c r="P4988" s="233">
        <v>0</v>
      </c>
      <c r="Q4988" s="234">
        <v>2670</v>
      </c>
      <c r="R4988" s="233">
        <v>0.1016</v>
      </c>
      <c r="S4988" s="234">
        <v>5233</v>
      </c>
      <c r="T4988" s="233">
        <v>0</v>
      </c>
      <c r="U4988" s="235">
        <f t="shared" si="539"/>
        <v>296.38</v>
      </c>
      <c r="V4988" s="227">
        <f t="shared" si="540"/>
        <v>231.41</v>
      </c>
      <c r="W4988" s="227">
        <f t="shared" si="541"/>
        <v>219.542</v>
      </c>
      <c r="X4988" s="227">
        <f t="shared" si="544"/>
        <v>216.58333333333334</v>
      </c>
      <c r="Y4988" s="227">
        <f t="shared" si="542"/>
        <v>0</v>
      </c>
      <c r="Z4988" s="227">
        <f t="shared" si="543"/>
        <v>148.33466666666666</v>
      </c>
      <c r="AA4988" s="227">
        <f t="shared" si="545"/>
        <v>145.36111111111111</v>
      </c>
    </row>
    <row r="4989" spans="2:27" ht="13.5" hidden="1">
      <c r="B4989" s="232" t="s">
        <v>1449</v>
      </c>
      <c r="C4989" s="232" t="s">
        <v>557</v>
      </c>
      <c r="D4989" s="232" t="s">
        <v>984</v>
      </c>
      <c r="E4989" s="232" t="s">
        <v>495</v>
      </c>
      <c r="F4989" s="232">
        <v>2</v>
      </c>
      <c r="G4989" s="232" t="s">
        <v>1315</v>
      </c>
      <c r="H4989" s="233">
        <v>0.48199999999999998</v>
      </c>
      <c r="I4989" s="233">
        <v>0</v>
      </c>
      <c r="J4989" s="233">
        <v>0.30299999999999999</v>
      </c>
      <c r="K4989" s="234">
        <v>815</v>
      </c>
      <c r="L4989" s="233">
        <v>0.16600000000000001</v>
      </c>
      <c r="M4989" s="234">
        <v>2221</v>
      </c>
      <c r="N4989" s="233">
        <v>0</v>
      </c>
      <c r="O4989" s="233">
        <v>0</v>
      </c>
      <c r="P4989" s="233">
        <v>0</v>
      </c>
      <c r="Q4989" s="234">
        <v>1773</v>
      </c>
      <c r="R4989" s="233">
        <v>0.11899999999999999</v>
      </c>
      <c r="S4989" s="234">
        <v>4600</v>
      </c>
      <c r="T4989" s="233">
        <v>0</v>
      </c>
      <c r="U4989" s="235">
        <f t="shared" si="539"/>
        <v>351.86</v>
      </c>
      <c r="V4989" s="227">
        <f t="shared" si="540"/>
        <v>221.19</v>
      </c>
      <c r="W4989" s="227">
        <f t="shared" si="541"/>
        <v>189.09666666666669</v>
      </c>
      <c r="X4989" s="227">
        <f t="shared" si="544"/>
        <v>185.08333333333334</v>
      </c>
      <c r="Y4989" s="227">
        <f t="shared" si="542"/>
        <v>0</v>
      </c>
      <c r="Z4989" s="227">
        <f t="shared" si="543"/>
        <v>136.12</v>
      </c>
      <c r="AA4989" s="227">
        <f t="shared" si="545"/>
        <v>127.77777777777777</v>
      </c>
    </row>
    <row r="4990" spans="2:27" ht="13.5" hidden="1">
      <c r="B4990" s="232" t="s">
        <v>1449</v>
      </c>
      <c r="C4990" s="232" t="s">
        <v>712</v>
      </c>
      <c r="D4990" s="232" t="s">
        <v>984</v>
      </c>
      <c r="E4990" s="232" t="s">
        <v>495</v>
      </c>
      <c r="F4990" s="232">
        <v>32</v>
      </c>
      <c r="G4990" s="232" t="s">
        <v>1345</v>
      </c>
      <c r="H4990" s="233">
        <v>9.1199999999999992</v>
      </c>
      <c r="I4990" s="233">
        <v>0</v>
      </c>
      <c r="J4990" s="233">
        <v>6.2240000000000002</v>
      </c>
      <c r="K4990" s="234">
        <v>25955</v>
      </c>
      <c r="L4990" s="233">
        <v>2.9628999999999999</v>
      </c>
      <c r="M4990" s="234">
        <v>50880</v>
      </c>
      <c r="N4990" s="233">
        <v>0</v>
      </c>
      <c r="O4990" s="233">
        <v>0</v>
      </c>
      <c r="P4990" s="233">
        <v>0</v>
      </c>
      <c r="Q4990" s="234">
        <v>53913</v>
      </c>
      <c r="R4990" s="233">
        <v>2.0514999999999999</v>
      </c>
      <c r="S4990" s="234">
        <v>105696</v>
      </c>
      <c r="T4990" s="233">
        <v>0</v>
      </c>
      <c r="U4990" s="235">
        <f t="shared" si="539"/>
        <v>6657.5999999999995</v>
      </c>
      <c r="V4990" s="227">
        <f t="shared" si="540"/>
        <v>4543.5200000000004</v>
      </c>
      <c r="W4990" s="227">
        <f t="shared" si="541"/>
        <v>4325.8336666666664</v>
      </c>
      <c r="X4990" s="227">
        <f t="shared" si="544"/>
        <v>4240</v>
      </c>
      <c r="Y4990" s="227">
        <f t="shared" si="542"/>
        <v>0</v>
      </c>
      <c r="Z4990" s="227">
        <f t="shared" si="543"/>
        <v>2995.1783333333333</v>
      </c>
      <c r="AA4990" s="227">
        <f t="shared" si="545"/>
        <v>2936</v>
      </c>
    </row>
    <row r="4991" spans="2:27" ht="13.5" hidden="1">
      <c r="B4991" s="232" t="s">
        <v>1449</v>
      </c>
      <c r="C4991" s="232" t="s">
        <v>695</v>
      </c>
      <c r="D4991" s="232" t="s">
        <v>984</v>
      </c>
      <c r="E4991" s="232" t="s">
        <v>495</v>
      </c>
      <c r="F4991" s="232">
        <v>4</v>
      </c>
      <c r="G4991" s="232" t="s">
        <v>1354</v>
      </c>
      <c r="H4991" s="233">
        <v>1.141</v>
      </c>
      <c r="I4991" s="233">
        <v>0</v>
      </c>
      <c r="J4991" s="233">
        <v>0.77859999999999996</v>
      </c>
      <c r="K4991" s="234">
        <v>3248</v>
      </c>
      <c r="L4991" s="233">
        <v>0.37080000000000002</v>
      </c>
      <c r="M4991" s="234">
        <v>6366</v>
      </c>
      <c r="N4991" s="233">
        <v>0</v>
      </c>
      <c r="O4991" s="233">
        <v>0</v>
      </c>
      <c r="P4991" s="233">
        <v>0</v>
      </c>
      <c r="Q4991" s="234">
        <v>6746</v>
      </c>
      <c r="R4991" s="233">
        <v>0.25669999999999998</v>
      </c>
      <c r="S4991" s="234">
        <v>13221</v>
      </c>
      <c r="T4991" s="233">
        <v>0</v>
      </c>
      <c r="U4991" s="235">
        <f t="shared" si="539"/>
        <v>832.93000000000006</v>
      </c>
      <c r="V4991" s="227">
        <f t="shared" si="540"/>
        <v>568.37799999999993</v>
      </c>
      <c r="W4991" s="227">
        <f t="shared" si="541"/>
        <v>541.35066666666671</v>
      </c>
      <c r="X4991" s="227">
        <f t="shared" si="544"/>
        <v>530.5</v>
      </c>
      <c r="Y4991" s="227">
        <f t="shared" si="542"/>
        <v>0</v>
      </c>
      <c r="Z4991" s="227">
        <f t="shared" si="543"/>
        <v>374.77988888888888</v>
      </c>
      <c r="AA4991" s="227">
        <f t="shared" si="545"/>
        <v>367.25</v>
      </c>
    </row>
    <row r="4992" spans="2:27" ht="13.5" hidden="1">
      <c r="B4992" s="232" t="s">
        <v>1449</v>
      </c>
      <c r="C4992" s="232" t="s">
        <v>1123</v>
      </c>
      <c r="D4992" s="232" t="s">
        <v>984</v>
      </c>
      <c r="E4992" s="232" t="s">
        <v>495</v>
      </c>
      <c r="F4992" s="232">
        <v>2</v>
      </c>
      <c r="G4992" s="232" t="s">
        <v>1315</v>
      </c>
      <c r="H4992" s="233">
        <v>0.58199999999999996</v>
      </c>
      <c r="I4992" s="233">
        <v>0</v>
      </c>
      <c r="J4992" s="233">
        <v>0</v>
      </c>
      <c r="K4992" s="234">
        <v>0</v>
      </c>
      <c r="L4992" s="233">
        <v>0</v>
      </c>
      <c r="M4992" s="234">
        <v>0</v>
      </c>
      <c r="N4992" s="233">
        <v>0</v>
      </c>
      <c r="O4992" s="233">
        <v>0</v>
      </c>
      <c r="P4992" s="233">
        <v>0</v>
      </c>
      <c r="Q4992" s="234">
        <v>0</v>
      </c>
      <c r="R4992" s="233">
        <v>0</v>
      </c>
      <c r="S4992" s="234">
        <v>0</v>
      </c>
      <c r="T4992" s="233">
        <v>0</v>
      </c>
      <c r="U4992" s="235">
        <f t="shared" si="539"/>
        <v>424.85999999999996</v>
      </c>
      <c r="V4992" s="227">
        <f t="shared" si="540"/>
        <v>0</v>
      </c>
      <c r="W4992" s="227">
        <f t="shared" si="541"/>
        <v>0</v>
      </c>
      <c r="X4992" s="227">
        <f t="shared" si="544"/>
        <v>0</v>
      </c>
      <c r="Y4992" s="227">
        <f t="shared" si="542"/>
        <v>0</v>
      </c>
      <c r="Z4992" s="227">
        <f t="shared" si="543"/>
        <v>0</v>
      </c>
      <c r="AA4992" s="227">
        <f t="shared" si="545"/>
        <v>0</v>
      </c>
    </row>
    <row r="4993" spans="2:27" ht="13.5" hidden="1">
      <c r="B4993" s="232" t="s">
        <v>1449</v>
      </c>
      <c r="C4993" s="232" t="s">
        <v>1150</v>
      </c>
      <c r="D4993" s="232" t="s">
        <v>984</v>
      </c>
      <c r="E4993" s="232" t="s">
        <v>495</v>
      </c>
      <c r="F4993" s="232">
        <v>2</v>
      </c>
      <c r="G4993" s="232" t="s">
        <v>1311</v>
      </c>
      <c r="H4993" s="233">
        <v>0.68300000000000005</v>
      </c>
      <c r="I4993" s="233">
        <v>0</v>
      </c>
      <c r="J4993" s="233">
        <v>0</v>
      </c>
      <c r="K4993" s="234">
        <v>0</v>
      </c>
      <c r="L4993" s="233">
        <v>0</v>
      </c>
      <c r="M4993" s="234">
        <v>0</v>
      </c>
      <c r="N4993" s="233">
        <v>0</v>
      </c>
      <c r="O4993" s="233">
        <v>0</v>
      </c>
      <c r="P4993" s="233">
        <v>0</v>
      </c>
      <c r="Q4993" s="234">
        <v>0</v>
      </c>
      <c r="R4993" s="233">
        <v>0</v>
      </c>
      <c r="S4993" s="234">
        <v>0</v>
      </c>
      <c r="T4993" s="233">
        <v>0</v>
      </c>
      <c r="U4993" s="235">
        <f t="shared" si="539"/>
        <v>498.59000000000003</v>
      </c>
      <c r="V4993" s="227">
        <f t="shared" si="540"/>
        <v>0</v>
      </c>
      <c r="W4993" s="227">
        <f t="shared" si="541"/>
        <v>0</v>
      </c>
      <c r="X4993" s="227">
        <f t="shared" si="544"/>
        <v>0</v>
      </c>
      <c r="Y4993" s="227">
        <f t="shared" si="542"/>
        <v>0</v>
      </c>
      <c r="Z4993" s="227">
        <f t="shared" si="543"/>
        <v>0</v>
      </c>
      <c r="AA4993" s="227">
        <f t="shared" si="545"/>
        <v>0</v>
      </c>
    </row>
    <row r="4994" spans="2:27" ht="13.5" hidden="1">
      <c r="B4994" s="232" t="s">
        <v>1449</v>
      </c>
      <c r="C4994" s="232" t="s">
        <v>704</v>
      </c>
      <c r="D4994" s="232" t="s">
        <v>984</v>
      </c>
      <c r="E4994" s="232" t="s">
        <v>495</v>
      </c>
      <c r="F4994" s="232">
        <v>96</v>
      </c>
      <c r="G4994" s="232" t="s">
        <v>1365</v>
      </c>
      <c r="H4994" s="233">
        <v>27.36</v>
      </c>
      <c r="I4994" s="233">
        <v>0</v>
      </c>
      <c r="J4994" s="233">
        <v>18.673200000000001</v>
      </c>
      <c r="K4994" s="234">
        <v>77894</v>
      </c>
      <c r="L4994" s="233">
        <v>8.8919999999999995</v>
      </c>
      <c r="M4994" s="234">
        <v>152672</v>
      </c>
      <c r="N4994" s="233">
        <v>0</v>
      </c>
      <c r="O4994" s="233">
        <v>0</v>
      </c>
      <c r="P4994" s="233">
        <v>0</v>
      </c>
      <c r="Q4994" s="234">
        <v>161780</v>
      </c>
      <c r="R4994" s="233">
        <v>6.1559999999999997</v>
      </c>
      <c r="S4994" s="234">
        <v>317088</v>
      </c>
      <c r="T4994" s="233">
        <v>0</v>
      </c>
      <c r="U4994" s="235">
        <f t="shared" si="539"/>
        <v>19972.8</v>
      </c>
      <c r="V4994" s="227">
        <f t="shared" si="540"/>
        <v>13631.436000000002</v>
      </c>
      <c r="W4994" s="227">
        <f t="shared" si="541"/>
        <v>12982.326666666668</v>
      </c>
      <c r="X4994" s="227">
        <f t="shared" si="544"/>
        <v>12722.666666666666</v>
      </c>
      <c r="Y4994" s="227">
        <f t="shared" si="542"/>
        <v>0</v>
      </c>
      <c r="Z4994" s="227">
        <f t="shared" si="543"/>
        <v>8987.7688888888879</v>
      </c>
      <c r="AA4994" s="227">
        <f t="shared" si="545"/>
        <v>8808</v>
      </c>
    </row>
    <row r="4995" spans="2:27" ht="13.5" hidden="1">
      <c r="B4995" s="232" t="s">
        <v>1449</v>
      </c>
      <c r="C4995" s="232" t="s">
        <v>677</v>
      </c>
      <c r="D4995" s="232" t="s">
        <v>984</v>
      </c>
      <c r="E4995" s="232" t="s">
        <v>495</v>
      </c>
      <c r="F4995" s="232">
        <v>64</v>
      </c>
      <c r="G4995" s="232" t="s">
        <v>1355</v>
      </c>
      <c r="H4995" s="233">
        <v>18.253</v>
      </c>
      <c r="I4995" s="233">
        <v>0</v>
      </c>
      <c r="J4995" s="233">
        <v>12.4575</v>
      </c>
      <c r="K4995" s="234">
        <v>51966</v>
      </c>
      <c r="L4995" s="233">
        <v>5.9321999999999999</v>
      </c>
      <c r="M4995" s="234">
        <v>101853</v>
      </c>
      <c r="N4995" s="233">
        <v>0</v>
      </c>
      <c r="O4995" s="233">
        <v>0</v>
      </c>
      <c r="P4995" s="233">
        <v>0</v>
      </c>
      <c r="Q4995" s="234">
        <v>107929</v>
      </c>
      <c r="R4995" s="233">
        <v>4.1069000000000004</v>
      </c>
      <c r="S4995" s="234">
        <v>211540</v>
      </c>
      <c r="T4995" s="233">
        <v>0</v>
      </c>
      <c r="U4995" s="235">
        <f t="shared" si="539"/>
        <v>13324.69</v>
      </c>
      <c r="V4995" s="227">
        <f t="shared" si="540"/>
        <v>9093.9750000000004</v>
      </c>
      <c r="W4995" s="227">
        <f t="shared" si="541"/>
        <v>8661.0060000000012</v>
      </c>
      <c r="X4995" s="227">
        <f t="shared" si="544"/>
        <v>8487.75</v>
      </c>
      <c r="Y4995" s="227">
        <f t="shared" si="542"/>
        <v>0</v>
      </c>
      <c r="Z4995" s="227">
        <f t="shared" si="543"/>
        <v>5996.0647777777776</v>
      </c>
      <c r="AA4995" s="227">
        <f t="shared" si="545"/>
        <v>5876.1111111111113</v>
      </c>
    </row>
    <row r="4996" spans="2:27" ht="13.5" hidden="1">
      <c r="B4996" s="232" t="s">
        <v>1449</v>
      </c>
      <c r="C4996" s="232" t="s">
        <v>1145</v>
      </c>
      <c r="D4996" s="232" t="s">
        <v>984</v>
      </c>
      <c r="E4996" s="232" t="s">
        <v>495</v>
      </c>
      <c r="F4996" s="232">
        <v>64</v>
      </c>
      <c r="G4996" s="232" t="s">
        <v>1364</v>
      </c>
      <c r="H4996" s="233">
        <v>21.853000000000002</v>
      </c>
      <c r="I4996" s="233">
        <v>0</v>
      </c>
      <c r="J4996" s="233">
        <v>0</v>
      </c>
      <c r="K4996" s="234">
        <v>0</v>
      </c>
      <c r="L4996" s="233">
        <v>0</v>
      </c>
      <c r="M4996" s="234">
        <v>0</v>
      </c>
      <c r="N4996" s="233">
        <v>0</v>
      </c>
      <c r="O4996" s="233">
        <v>0</v>
      </c>
      <c r="P4996" s="233">
        <v>0</v>
      </c>
      <c r="Q4996" s="234">
        <v>0</v>
      </c>
      <c r="R4996" s="233">
        <v>0</v>
      </c>
      <c r="S4996" s="234">
        <v>0</v>
      </c>
      <c r="T4996" s="233">
        <v>0</v>
      </c>
      <c r="U4996" s="235">
        <f t="shared" ref="U4996:U5059" si="546">H4996*hour_M</f>
        <v>15952.69</v>
      </c>
      <c r="V4996" s="227">
        <f t="shared" ref="V4996:V5059" si="547">J4996*hour_M</f>
        <v>0</v>
      </c>
      <c r="W4996" s="227">
        <f t="shared" ref="W4996:W5059" si="548">K4996/12+L4996*hour_M</f>
        <v>0</v>
      </c>
      <c r="X4996" s="227">
        <f t="shared" si="544"/>
        <v>0</v>
      </c>
      <c r="Y4996" s="227">
        <f t="shared" ref="Y4996:Y5059" si="549">P4996*hour_M</f>
        <v>0</v>
      </c>
      <c r="Z4996" s="227">
        <f t="shared" ref="Z4996:Z5059" si="550">Q4996/36+R4996*hour_M</f>
        <v>0</v>
      </c>
      <c r="AA4996" s="227">
        <f t="shared" si="545"/>
        <v>0</v>
      </c>
    </row>
    <row r="4997" spans="2:27" ht="13.5" hidden="1">
      <c r="B4997" s="232" t="s">
        <v>1449</v>
      </c>
      <c r="C4997" s="232" t="s">
        <v>1157</v>
      </c>
      <c r="D4997" s="232" t="s">
        <v>984</v>
      </c>
      <c r="E4997" s="232" t="s">
        <v>495</v>
      </c>
      <c r="F4997" s="232">
        <v>2</v>
      </c>
      <c r="G4997" s="232" t="s">
        <v>1311</v>
      </c>
      <c r="H4997" s="233">
        <v>0.51</v>
      </c>
      <c r="I4997" s="233">
        <v>0</v>
      </c>
      <c r="J4997" s="233">
        <v>0.34820000000000001</v>
      </c>
      <c r="K4997" s="234">
        <v>1452</v>
      </c>
      <c r="L4997" s="233">
        <v>0.16569999999999999</v>
      </c>
      <c r="M4997" s="234">
        <v>2846</v>
      </c>
      <c r="N4997" s="233">
        <v>0</v>
      </c>
      <c r="O4997" s="233">
        <v>0</v>
      </c>
      <c r="P4997" s="233">
        <v>0</v>
      </c>
      <c r="Q4997" s="234">
        <v>3016</v>
      </c>
      <c r="R4997" s="233">
        <v>0.1148</v>
      </c>
      <c r="S4997" s="234">
        <v>5912</v>
      </c>
      <c r="T4997" s="233">
        <v>0</v>
      </c>
      <c r="U4997" s="235">
        <f t="shared" si="546"/>
        <v>372.3</v>
      </c>
      <c r="V4997" s="227">
        <f t="shared" si="547"/>
        <v>254.18600000000001</v>
      </c>
      <c r="W4997" s="227">
        <f t="shared" si="548"/>
        <v>241.96099999999998</v>
      </c>
      <c r="X4997" s="227">
        <f t="shared" ref="X4997:X5060" si="551">M4997/12</f>
        <v>237.16666666666666</v>
      </c>
      <c r="Y4997" s="227">
        <f t="shared" si="549"/>
        <v>0</v>
      </c>
      <c r="Z4997" s="227">
        <f t="shared" si="550"/>
        <v>167.58177777777777</v>
      </c>
      <c r="AA4997" s="227">
        <f t="shared" ref="AA4997:AA5060" si="552">S4997/36</f>
        <v>164.22222222222223</v>
      </c>
    </row>
    <row r="4998" spans="2:27" ht="13.5" hidden="1">
      <c r="B4998" s="232" t="s">
        <v>1449</v>
      </c>
      <c r="C4998" s="232" t="s">
        <v>741</v>
      </c>
      <c r="D4998" s="232" t="s">
        <v>984</v>
      </c>
      <c r="E4998" s="232" t="s">
        <v>495</v>
      </c>
      <c r="F4998" s="232">
        <v>2</v>
      </c>
      <c r="G4998" s="232" t="s">
        <v>1417</v>
      </c>
      <c r="H4998" s="233">
        <v>5.1999999999999998E-2</v>
      </c>
      <c r="I4998" s="233">
        <v>0</v>
      </c>
      <c r="J4998" s="233">
        <v>4.0399999999999998E-2</v>
      </c>
      <c r="K4998" s="234">
        <v>169</v>
      </c>
      <c r="L4998" s="233">
        <v>1.9199999999999998E-2</v>
      </c>
      <c r="M4998" s="234">
        <v>330</v>
      </c>
      <c r="N4998" s="233">
        <v>0</v>
      </c>
      <c r="O4998" s="233">
        <v>0</v>
      </c>
      <c r="P4998" s="233">
        <v>0</v>
      </c>
      <c r="Q4998" s="234">
        <v>342</v>
      </c>
      <c r="R4998" s="233">
        <v>1.2999999999999999E-2</v>
      </c>
      <c r="S4998" s="234">
        <v>670</v>
      </c>
      <c r="T4998" s="233">
        <v>0</v>
      </c>
      <c r="U4998" s="235">
        <f t="shared" si="546"/>
        <v>37.96</v>
      </c>
      <c r="V4998" s="227">
        <f t="shared" si="547"/>
        <v>29.491999999999997</v>
      </c>
      <c r="W4998" s="227">
        <f t="shared" si="548"/>
        <v>28.099333333333334</v>
      </c>
      <c r="X4998" s="227">
        <f t="shared" si="551"/>
        <v>27.5</v>
      </c>
      <c r="Y4998" s="227">
        <f t="shared" si="549"/>
        <v>0</v>
      </c>
      <c r="Z4998" s="227">
        <f t="shared" si="550"/>
        <v>18.990000000000002</v>
      </c>
      <c r="AA4998" s="227">
        <f t="shared" si="552"/>
        <v>18.611111111111111</v>
      </c>
    </row>
    <row r="4999" spans="2:27" ht="13.5" hidden="1">
      <c r="B4999" s="232" t="s">
        <v>1449</v>
      </c>
      <c r="C4999" s="232" t="s">
        <v>1148</v>
      </c>
      <c r="D4999" s="232" t="s">
        <v>984</v>
      </c>
      <c r="E4999" s="232" t="s">
        <v>495</v>
      </c>
      <c r="F4999" s="232">
        <v>16</v>
      </c>
      <c r="G4999" s="232" t="s">
        <v>1316</v>
      </c>
      <c r="H4999" s="233">
        <v>5.4630000000000001</v>
      </c>
      <c r="I4999" s="233">
        <v>0</v>
      </c>
      <c r="J4999" s="233">
        <v>0</v>
      </c>
      <c r="K4999" s="234">
        <v>0</v>
      </c>
      <c r="L4999" s="233">
        <v>0</v>
      </c>
      <c r="M4999" s="234">
        <v>0</v>
      </c>
      <c r="N4999" s="233">
        <v>0</v>
      </c>
      <c r="O4999" s="233">
        <v>0</v>
      </c>
      <c r="P4999" s="233">
        <v>0</v>
      </c>
      <c r="Q4999" s="234">
        <v>0</v>
      </c>
      <c r="R4999" s="233">
        <v>0</v>
      </c>
      <c r="S4999" s="234">
        <v>0</v>
      </c>
      <c r="T4999" s="233">
        <v>0</v>
      </c>
      <c r="U4999" s="235">
        <f t="shared" si="546"/>
        <v>3987.9900000000002</v>
      </c>
      <c r="V4999" s="227">
        <f t="shared" si="547"/>
        <v>0</v>
      </c>
      <c r="W4999" s="227">
        <f t="shared" si="548"/>
        <v>0</v>
      </c>
      <c r="X4999" s="227">
        <f t="shared" si="551"/>
        <v>0</v>
      </c>
      <c r="Y4999" s="227">
        <f t="shared" si="549"/>
        <v>0</v>
      </c>
      <c r="Z4999" s="227">
        <f t="shared" si="550"/>
        <v>0</v>
      </c>
      <c r="AA4999" s="227">
        <f t="shared" si="552"/>
        <v>0</v>
      </c>
    </row>
    <row r="5000" spans="2:27" ht="13.5" hidden="1">
      <c r="B5000" s="232" t="s">
        <v>1449</v>
      </c>
      <c r="C5000" s="232" t="s">
        <v>1151</v>
      </c>
      <c r="D5000" s="232" t="s">
        <v>984</v>
      </c>
      <c r="E5000" s="232" t="s">
        <v>495</v>
      </c>
      <c r="F5000" s="232">
        <v>4</v>
      </c>
      <c r="G5000" s="232" t="s">
        <v>1312</v>
      </c>
      <c r="H5000" s="233">
        <v>1.3660000000000001</v>
      </c>
      <c r="I5000" s="233">
        <v>0</v>
      </c>
      <c r="J5000" s="233">
        <v>0</v>
      </c>
      <c r="K5000" s="234">
        <v>0</v>
      </c>
      <c r="L5000" s="233">
        <v>0</v>
      </c>
      <c r="M5000" s="234">
        <v>0</v>
      </c>
      <c r="N5000" s="233">
        <v>0</v>
      </c>
      <c r="O5000" s="233">
        <v>0</v>
      </c>
      <c r="P5000" s="233">
        <v>0</v>
      </c>
      <c r="Q5000" s="234">
        <v>0</v>
      </c>
      <c r="R5000" s="233">
        <v>0</v>
      </c>
      <c r="S5000" s="234">
        <v>0</v>
      </c>
      <c r="T5000" s="233">
        <v>0</v>
      </c>
      <c r="U5000" s="235">
        <f t="shared" si="546"/>
        <v>997.18000000000006</v>
      </c>
      <c r="V5000" s="227">
        <f t="shared" si="547"/>
        <v>0</v>
      </c>
      <c r="W5000" s="227">
        <f t="shared" si="548"/>
        <v>0</v>
      </c>
      <c r="X5000" s="227">
        <f t="shared" si="551"/>
        <v>0</v>
      </c>
      <c r="Y5000" s="227">
        <f t="shared" si="549"/>
        <v>0</v>
      </c>
      <c r="Z5000" s="227">
        <f t="shared" si="550"/>
        <v>0</v>
      </c>
      <c r="AA5000" s="227">
        <f t="shared" si="552"/>
        <v>0</v>
      </c>
    </row>
    <row r="5001" spans="2:27" ht="13.5" hidden="1">
      <c r="B5001" s="232" t="s">
        <v>1449</v>
      </c>
      <c r="C5001" s="232" t="s">
        <v>566</v>
      </c>
      <c r="D5001" s="232" t="s">
        <v>984</v>
      </c>
      <c r="E5001" s="232" t="s">
        <v>495</v>
      </c>
      <c r="F5001" s="232">
        <v>4</v>
      </c>
      <c r="G5001" s="232" t="s">
        <v>1311</v>
      </c>
      <c r="H5001" s="233">
        <v>0.96599999999999997</v>
      </c>
      <c r="I5001" s="233">
        <v>0</v>
      </c>
      <c r="J5001" s="233">
        <v>0.60499999999999998</v>
      </c>
      <c r="K5001" s="234">
        <v>1630</v>
      </c>
      <c r="L5001" s="233">
        <v>0.33100000000000002</v>
      </c>
      <c r="M5001" s="234">
        <v>4443</v>
      </c>
      <c r="N5001" s="233">
        <v>0</v>
      </c>
      <c r="O5001" s="233">
        <v>0</v>
      </c>
      <c r="P5001" s="233">
        <v>0</v>
      </c>
      <c r="Q5001" s="234">
        <v>3545</v>
      </c>
      <c r="R5001" s="233">
        <v>0.24</v>
      </c>
      <c r="S5001" s="234">
        <v>9265</v>
      </c>
      <c r="T5001" s="233">
        <v>0</v>
      </c>
      <c r="U5001" s="235">
        <f t="shared" si="546"/>
        <v>705.18</v>
      </c>
      <c r="V5001" s="227">
        <f t="shared" si="547"/>
        <v>441.65</v>
      </c>
      <c r="W5001" s="227">
        <f t="shared" si="548"/>
        <v>377.46333333333337</v>
      </c>
      <c r="X5001" s="227">
        <f t="shared" si="551"/>
        <v>370.25</v>
      </c>
      <c r="Y5001" s="227">
        <f t="shared" si="549"/>
        <v>0</v>
      </c>
      <c r="Z5001" s="227">
        <f t="shared" si="550"/>
        <v>273.67222222222222</v>
      </c>
      <c r="AA5001" s="227">
        <f t="shared" si="552"/>
        <v>257.36111111111109</v>
      </c>
    </row>
    <row r="5002" spans="2:27" ht="13.5" hidden="1">
      <c r="B5002" s="232" t="s">
        <v>1449</v>
      </c>
      <c r="C5002" s="232" t="s">
        <v>682</v>
      </c>
      <c r="D5002" s="232" t="s">
        <v>984</v>
      </c>
      <c r="E5002" s="232" t="s">
        <v>495</v>
      </c>
      <c r="F5002" s="232">
        <v>8</v>
      </c>
      <c r="G5002" s="232" t="s">
        <v>1351</v>
      </c>
      <c r="H5002" s="233">
        <v>2.282</v>
      </c>
      <c r="I5002" s="233">
        <v>0</v>
      </c>
      <c r="J5002" s="233">
        <v>1.5571999999999999</v>
      </c>
      <c r="K5002" s="234">
        <v>6496</v>
      </c>
      <c r="L5002" s="233">
        <v>0.74150000000000005</v>
      </c>
      <c r="M5002" s="234">
        <v>12732</v>
      </c>
      <c r="N5002" s="233">
        <v>0</v>
      </c>
      <c r="O5002" s="233">
        <v>0</v>
      </c>
      <c r="P5002" s="233">
        <v>0</v>
      </c>
      <c r="Q5002" s="234">
        <v>13491</v>
      </c>
      <c r="R5002" s="233">
        <v>0.51339999999999997</v>
      </c>
      <c r="S5002" s="234">
        <v>26443</v>
      </c>
      <c r="T5002" s="233">
        <v>0</v>
      </c>
      <c r="U5002" s="235">
        <f t="shared" si="546"/>
        <v>1665.8600000000001</v>
      </c>
      <c r="V5002" s="227">
        <f t="shared" si="547"/>
        <v>1136.7559999999999</v>
      </c>
      <c r="W5002" s="227">
        <f t="shared" si="548"/>
        <v>1082.6283333333336</v>
      </c>
      <c r="X5002" s="227">
        <f t="shared" si="551"/>
        <v>1061</v>
      </c>
      <c r="Y5002" s="227">
        <f t="shared" si="549"/>
        <v>0</v>
      </c>
      <c r="Z5002" s="227">
        <f t="shared" si="550"/>
        <v>749.53199999999993</v>
      </c>
      <c r="AA5002" s="227">
        <f t="shared" si="552"/>
        <v>734.52777777777783</v>
      </c>
    </row>
    <row r="5003" spans="2:27" ht="13.5" hidden="1">
      <c r="B5003" s="232" t="s">
        <v>1449</v>
      </c>
      <c r="C5003" s="232" t="s">
        <v>1130</v>
      </c>
      <c r="D5003" s="232" t="s">
        <v>984</v>
      </c>
      <c r="E5003" s="232" t="s">
        <v>495</v>
      </c>
      <c r="F5003" s="232">
        <v>2</v>
      </c>
      <c r="G5003" s="232" t="s">
        <v>1315</v>
      </c>
      <c r="H5003" s="233">
        <v>0.42</v>
      </c>
      <c r="I5003" s="233">
        <v>0</v>
      </c>
      <c r="J5003" s="233">
        <v>0.25990000000000002</v>
      </c>
      <c r="K5003" s="234">
        <v>1084</v>
      </c>
      <c r="L5003" s="233">
        <v>0.12379999999999999</v>
      </c>
      <c r="M5003" s="234">
        <v>2124</v>
      </c>
      <c r="N5003" s="233">
        <v>0</v>
      </c>
      <c r="O5003" s="233">
        <v>0</v>
      </c>
      <c r="P5003" s="233">
        <v>0</v>
      </c>
      <c r="Q5003" s="234">
        <v>2868</v>
      </c>
      <c r="R5003" s="233">
        <v>0.1091</v>
      </c>
      <c r="S5003" s="234">
        <v>5620</v>
      </c>
      <c r="T5003" s="233">
        <v>0</v>
      </c>
      <c r="U5003" s="235">
        <f t="shared" si="546"/>
        <v>306.59999999999997</v>
      </c>
      <c r="V5003" s="227">
        <f t="shared" si="547"/>
        <v>189.727</v>
      </c>
      <c r="W5003" s="227">
        <f t="shared" si="548"/>
        <v>180.70733333333334</v>
      </c>
      <c r="X5003" s="227">
        <f t="shared" si="551"/>
        <v>177</v>
      </c>
      <c r="Y5003" s="227">
        <f t="shared" si="549"/>
        <v>0</v>
      </c>
      <c r="Z5003" s="227">
        <f t="shared" si="550"/>
        <v>159.30966666666666</v>
      </c>
      <c r="AA5003" s="227">
        <f t="shared" si="552"/>
        <v>156.11111111111111</v>
      </c>
    </row>
    <row r="5004" spans="2:27" ht="13.5" hidden="1">
      <c r="B5004" s="232" t="s">
        <v>1449</v>
      </c>
      <c r="C5004" s="232" t="s">
        <v>726</v>
      </c>
      <c r="D5004" s="232" t="s">
        <v>984</v>
      </c>
      <c r="E5004" s="232" t="s">
        <v>495</v>
      </c>
      <c r="F5004" s="232">
        <v>2</v>
      </c>
      <c r="G5004" s="232" t="s">
        <v>1314</v>
      </c>
      <c r="H5004" s="233">
        <v>0.20799999999999999</v>
      </c>
      <c r="I5004" s="233">
        <v>0</v>
      </c>
      <c r="J5004" s="233">
        <v>0.16600000000000001</v>
      </c>
      <c r="K5004" s="234">
        <v>680</v>
      </c>
      <c r="L5004" s="233">
        <v>7.5999999999999998E-2</v>
      </c>
      <c r="M5004" s="234">
        <v>1320</v>
      </c>
      <c r="N5004" s="233">
        <v>0</v>
      </c>
      <c r="O5004" s="233">
        <v>0</v>
      </c>
      <c r="P5004" s="233">
        <v>0</v>
      </c>
      <c r="Q5004" s="234">
        <v>1264</v>
      </c>
      <c r="R5004" s="233">
        <v>5.6000000000000001E-2</v>
      </c>
      <c r="S5004" s="234">
        <v>2572</v>
      </c>
      <c r="T5004" s="233">
        <v>0</v>
      </c>
      <c r="U5004" s="235">
        <f t="shared" si="546"/>
        <v>151.84</v>
      </c>
      <c r="V5004" s="227">
        <f t="shared" si="547"/>
        <v>121.18</v>
      </c>
      <c r="W5004" s="227">
        <f t="shared" si="548"/>
        <v>112.14666666666666</v>
      </c>
      <c r="X5004" s="227">
        <f t="shared" si="551"/>
        <v>110</v>
      </c>
      <c r="Y5004" s="227">
        <f t="shared" si="549"/>
        <v>0</v>
      </c>
      <c r="Z5004" s="227">
        <f t="shared" si="550"/>
        <v>75.99111111111111</v>
      </c>
      <c r="AA5004" s="227">
        <f t="shared" si="552"/>
        <v>71.444444444444443</v>
      </c>
    </row>
    <row r="5005" spans="2:27" ht="13.5" hidden="1">
      <c r="B5005" s="232" t="s">
        <v>1449</v>
      </c>
      <c r="C5005" s="232" t="s">
        <v>714</v>
      </c>
      <c r="D5005" s="232" t="s">
        <v>984</v>
      </c>
      <c r="E5005" s="232" t="s">
        <v>495</v>
      </c>
      <c r="F5005" s="232">
        <v>2</v>
      </c>
      <c r="G5005" s="232" t="s">
        <v>1311</v>
      </c>
      <c r="H5005" s="233">
        <v>0.56999999999999995</v>
      </c>
      <c r="I5005" s="233">
        <v>0</v>
      </c>
      <c r="J5005" s="233">
        <v>0.38900000000000001</v>
      </c>
      <c r="K5005" s="234">
        <v>1623</v>
      </c>
      <c r="L5005" s="233">
        <v>0.18529999999999999</v>
      </c>
      <c r="M5005" s="234">
        <v>3181</v>
      </c>
      <c r="N5005" s="233">
        <v>0</v>
      </c>
      <c r="O5005" s="233">
        <v>0</v>
      </c>
      <c r="P5005" s="233">
        <v>0</v>
      </c>
      <c r="Q5005" s="234">
        <v>3370</v>
      </c>
      <c r="R5005" s="233">
        <v>0.1283</v>
      </c>
      <c r="S5005" s="234">
        <v>6606</v>
      </c>
      <c r="T5005" s="233">
        <v>0</v>
      </c>
      <c r="U5005" s="235">
        <f t="shared" si="546"/>
        <v>416.09999999999997</v>
      </c>
      <c r="V5005" s="227">
        <f t="shared" si="547"/>
        <v>283.97000000000003</v>
      </c>
      <c r="W5005" s="227">
        <f t="shared" si="548"/>
        <v>270.51900000000001</v>
      </c>
      <c r="X5005" s="227">
        <f t="shared" si="551"/>
        <v>265.08333333333331</v>
      </c>
      <c r="Y5005" s="227">
        <f t="shared" si="549"/>
        <v>0</v>
      </c>
      <c r="Z5005" s="227">
        <f t="shared" si="550"/>
        <v>187.27011111111111</v>
      </c>
      <c r="AA5005" s="227">
        <f t="shared" si="552"/>
        <v>183.5</v>
      </c>
    </row>
    <row r="5006" spans="2:27" ht="13.5" hidden="1">
      <c r="B5006" s="232" t="s">
        <v>1449</v>
      </c>
      <c r="C5006" s="232" t="s">
        <v>491</v>
      </c>
      <c r="D5006" s="232" t="s">
        <v>984</v>
      </c>
      <c r="E5006" s="232" t="s">
        <v>495</v>
      </c>
      <c r="F5006" s="232">
        <v>40</v>
      </c>
      <c r="G5006" s="232" t="s">
        <v>1376</v>
      </c>
      <c r="H5006" s="233">
        <v>9.6660000000000004</v>
      </c>
      <c r="I5006" s="233">
        <v>0</v>
      </c>
      <c r="J5006" s="233">
        <v>6.056</v>
      </c>
      <c r="K5006" s="234">
        <v>16312</v>
      </c>
      <c r="L5006" s="233">
        <v>3.3140000000000001</v>
      </c>
      <c r="M5006" s="234">
        <v>44439</v>
      </c>
      <c r="N5006" s="233">
        <v>0</v>
      </c>
      <c r="O5006" s="233">
        <v>0</v>
      </c>
      <c r="P5006" s="233">
        <v>0</v>
      </c>
      <c r="Q5006" s="234">
        <v>35452</v>
      </c>
      <c r="R5006" s="233">
        <v>2.4009999999999998</v>
      </c>
      <c r="S5006" s="234">
        <v>92643</v>
      </c>
      <c r="T5006" s="233">
        <v>0</v>
      </c>
      <c r="U5006" s="235">
        <f t="shared" si="546"/>
        <v>7056.18</v>
      </c>
      <c r="V5006" s="227">
        <f t="shared" si="547"/>
        <v>4420.88</v>
      </c>
      <c r="W5006" s="227">
        <f t="shared" si="548"/>
        <v>3778.5533333333333</v>
      </c>
      <c r="X5006" s="227">
        <f t="shared" si="551"/>
        <v>3703.25</v>
      </c>
      <c r="Y5006" s="227">
        <f t="shared" si="549"/>
        <v>0</v>
      </c>
      <c r="Z5006" s="227">
        <f t="shared" si="550"/>
        <v>2737.5077777777778</v>
      </c>
      <c r="AA5006" s="227">
        <f t="shared" si="552"/>
        <v>2573.4166666666665</v>
      </c>
    </row>
    <row r="5007" spans="2:27" ht="13.5" hidden="1">
      <c r="B5007" s="232" t="s">
        <v>1449</v>
      </c>
      <c r="C5007" s="232" t="s">
        <v>1118</v>
      </c>
      <c r="D5007" s="232" t="s">
        <v>984</v>
      </c>
      <c r="E5007" s="232" t="s">
        <v>495</v>
      </c>
      <c r="F5007" s="232">
        <v>64</v>
      </c>
      <c r="G5007" s="232" t="s">
        <v>1345</v>
      </c>
      <c r="H5007" s="233">
        <v>18.620999999999999</v>
      </c>
      <c r="I5007" s="233">
        <v>0</v>
      </c>
      <c r="J5007" s="233">
        <v>0</v>
      </c>
      <c r="K5007" s="234">
        <v>0</v>
      </c>
      <c r="L5007" s="233">
        <v>0</v>
      </c>
      <c r="M5007" s="234">
        <v>0</v>
      </c>
      <c r="N5007" s="233">
        <v>0</v>
      </c>
      <c r="O5007" s="233">
        <v>0</v>
      </c>
      <c r="P5007" s="233">
        <v>0</v>
      </c>
      <c r="Q5007" s="234">
        <v>0</v>
      </c>
      <c r="R5007" s="233">
        <v>0</v>
      </c>
      <c r="S5007" s="234">
        <v>0</v>
      </c>
      <c r="T5007" s="233">
        <v>0</v>
      </c>
      <c r="U5007" s="235">
        <f t="shared" si="546"/>
        <v>13593.33</v>
      </c>
      <c r="V5007" s="227">
        <f t="shared" si="547"/>
        <v>0</v>
      </c>
      <c r="W5007" s="227">
        <f t="shared" si="548"/>
        <v>0</v>
      </c>
      <c r="X5007" s="227">
        <f t="shared" si="551"/>
        <v>0</v>
      </c>
      <c r="Y5007" s="227">
        <f t="shared" si="549"/>
        <v>0</v>
      </c>
      <c r="Z5007" s="227">
        <f t="shared" si="550"/>
        <v>0</v>
      </c>
      <c r="AA5007" s="227">
        <f t="shared" si="552"/>
        <v>0</v>
      </c>
    </row>
    <row r="5008" spans="2:27" ht="13.5" hidden="1">
      <c r="B5008" s="232" t="s">
        <v>1449</v>
      </c>
      <c r="C5008" s="232" t="s">
        <v>1125</v>
      </c>
      <c r="D5008" s="232" t="s">
        <v>984</v>
      </c>
      <c r="E5008" s="232" t="s">
        <v>495</v>
      </c>
      <c r="F5008" s="232">
        <v>48</v>
      </c>
      <c r="G5008" s="232" t="s">
        <v>1310</v>
      </c>
      <c r="H5008" s="233">
        <v>10.069000000000001</v>
      </c>
      <c r="I5008" s="233">
        <v>0</v>
      </c>
      <c r="J5008" s="233">
        <v>6.2378999999999998</v>
      </c>
      <c r="K5008" s="234">
        <v>26020</v>
      </c>
      <c r="L5008" s="233">
        <v>2.9702999999999999</v>
      </c>
      <c r="M5008" s="234">
        <v>50987</v>
      </c>
      <c r="N5008" s="233">
        <v>0</v>
      </c>
      <c r="O5008" s="233">
        <v>0</v>
      </c>
      <c r="P5008" s="233">
        <v>0</v>
      </c>
      <c r="Q5008" s="234">
        <v>68834</v>
      </c>
      <c r="R5008" s="233">
        <v>2.6193</v>
      </c>
      <c r="S5008" s="234">
        <v>134869</v>
      </c>
      <c r="T5008" s="233">
        <v>0</v>
      </c>
      <c r="U5008" s="235">
        <f t="shared" si="546"/>
        <v>7350.3700000000008</v>
      </c>
      <c r="V5008" s="227">
        <f t="shared" si="547"/>
        <v>4553.6669999999995</v>
      </c>
      <c r="W5008" s="227">
        <f t="shared" si="548"/>
        <v>4336.6523333333334</v>
      </c>
      <c r="X5008" s="227">
        <f t="shared" si="551"/>
        <v>4248.916666666667</v>
      </c>
      <c r="Y5008" s="227">
        <f t="shared" si="549"/>
        <v>0</v>
      </c>
      <c r="Z5008" s="227">
        <f t="shared" si="550"/>
        <v>3824.1445555555556</v>
      </c>
      <c r="AA5008" s="227">
        <f t="shared" si="552"/>
        <v>3746.3611111111113</v>
      </c>
    </row>
    <row r="5009" spans="2:27" ht="13.5" hidden="1">
      <c r="B5009" s="232" t="s">
        <v>1449</v>
      </c>
      <c r="C5009" s="232" t="s">
        <v>720</v>
      </c>
      <c r="D5009" s="232" t="s">
        <v>984</v>
      </c>
      <c r="E5009" s="232" t="s">
        <v>495</v>
      </c>
      <c r="F5009" s="232">
        <v>8</v>
      </c>
      <c r="G5009" s="232" t="s">
        <v>1312</v>
      </c>
      <c r="H5009" s="233">
        <v>1.6719999999999999</v>
      </c>
      <c r="I5009" s="233">
        <v>0</v>
      </c>
      <c r="J5009" s="233">
        <v>1.2990999999999999</v>
      </c>
      <c r="K5009" s="234">
        <v>5419</v>
      </c>
      <c r="L5009" s="233">
        <v>0.61860000000000004</v>
      </c>
      <c r="M5009" s="234">
        <v>10622</v>
      </c>
      <c r="N5009" s="233">
        <v>0</v>
      </c>
      <c r="O5009" s="233">
        <v>0</v>
      </c>
      <c r="P5009" s="233">
        <v>0</v>
      </c>
      <c r="Q5009" s="234">
        <v>10985</v>
      </c>
      <c r="R5009" s="233">
        <v>0.41799999999999998</v>
      </c>
      <c r="S5009" s="234">
        <v>21531</v>
      </c>
      <c r="T5009" s="233">
        <v>0</v>
      </c>
      <c r="U5009" s="235">
        <f t="shared" si="546"/>
        <v>1220.56</v>
      </c>
      <c r="V5009" s="227">
        <f t="shared" si="547"/>
        <v>948.34299999999996</v>
      </c>
      <c r="W5009" s="227">
        <f t="shared" si="548"/>
        <v>903.16133333333335</v>
      </c>
      <c r="X5009" s="227">
        <f t="shared" si="551"/>
        <v>885.16666666666663</v>
      </c>
      <c r="Y5009" s="227">
        <f t="shared" si="549"/>
        <v>0</v>
      </c>
      <c r="Z5009" s="227">
        <f t="shared" si="550"/>
        <v>610.2788888888889</v>
      </c>
      <c r="AA5009" s="227">
        <f t="shared" si="552"/>
        <v>598.08333333333337</v>
      </c>
    </row>
    <row r="5010" spans="2:27" ht="13.5" hidden="1">
      <c r="B5010" s="232" t="s">
        <v>1449</v>
      </c>
      <c r="C5010" s="232" t="s">
        <v>743</v>
      </c>
      <c r="D5010" s="232" t="s">
        <v>984</v>
      </c>
      <c r="E5010" s="232" t="s">
        <v>495</v>
      </c>
      <c r="F5010" s="232">
        <v>2</v>
      </c>
      <c r="G5010" s="232" t="s">
        <v>1322</v>
      </c>
      <c r="H5010" s="233">
        <v>0.104</v>
      </c>
      <c r="I5010" s="233">
        <v>0</v>
      </c>
      <c r="J5010" s="233">
        <v>8.0799999999999997E-2</v>
      </c>
      <c r="K5010" s="234">
        <v>337</v>
      </c>
      <c r="L5010" s="233">
        <v>3.85E-2</v>
      </c>
      <c r="M5010" s="234">
        <v>661</v>
      </c>
      <c r="N5010" s="233">
        <v>0</v>
      </c>
      <c r="O5010" s="233">
        <v>0</v>
      </c>
      <c r="P5010" s="233">
        <v>0</v>
      </c>
      <c r="Q5010" s="234">
        <v>683</v>
      </c>
      <c r="R5010" s="233">
        <v>2.5999999999999999E-2</v>
      </c>
      <c r="S5010" s="234">
        <v>1339</v>
      </c>
      <c r="T5010" s="233">
        <v>0</v>
      </c>
      <c r="U5010" s="235">
        <f t="shared" si="546"/>
        <v>75.92</v>
      </c>
      <c r="V5010" s="227">
        <f t="shared" si="547"/>
        <v>58.983999999999995</v>
      </c>
      <c r="W5010" s="227">
        <f t="shared" si="548"/>
        <v>56.188333333333333</v>
      </c>
      <c r="X5010" s="227">
        <f t="shared" si="551"/>
        <v>55.083333333333336</v>
      </c>
      <c r="Y5010" s="227">
        <f t="shared" si="549"/>
        <v>0</v>
      </c>
      <c r="Z5010" s="227">
        <f t="shared" si="550"/>
        <v>37.952222222222218</v>
      </c>
      <c r="AA5010" s="227">
        <f t="shared" si="552"/>
        <v>37.194444444444443</v>
      </c>
    </row>
    <row r="5011" spans="2:27" ht="13.5" hidden="1">
      <c r="B5011" s="232" t="s">
        <v>1449</v>
      </c>
      <c r="C5011" s="232" t="s">
        <v>1144</v>
      </c>
      <c r="D5011" s="232" t="s">
        <v>984</v>
      </c>
      <c r="E5011" s="232" t="s">
        <v>495</v>
      </c>
      <c r="F5011" s="232">
        <v>48</v>
      </c>
      <c r="G5011" s="232" t="s">
        <v>1356</v>
      </c>
      <c r="H5011" s="233">
        <v>16.388999999999999</v>
      </c>
      <c r="I5011" s="233">
        <v>0</v>
      </c>
      <c r="J5011" s="233">
        <v>0</v>
      </c>
      <c r="K5011" s="234">
        <v>0</v>
      </c>
      <c r="L5011" s="233">
        <v>0</v>
      </c>
      <c r="M5011" s="234">
        <v>0</v>
      </c>
      <c r="N5011" s="233">
        <v>0</v>
      </c>
      <c r="O5011" s="233">
        <v>0</v>
      </c>
      <c r="P5011" s="233">
        <v>0</v>
      </c>
      <c r="Q5011" s="234">
        <v>0</v>
      </c>
      <c r="R5011" s="233">
        <v>0</v>
      </c>
      <c r="S5011" s="234">
        <v>0</v>
      </c>
      <c r="T5011" s="233">
        <v>0</v>
      </c>
      <c r="U5011" s="235">
        <f t="shared" si="546"/>
        <v>11963.97</v>
      </c>
      <c r="V5011" s="227">
        <f t="shared" si="547"/>
        <v>0</v>
      </c>
      <c r="W5011" s="227">
        <f t="shared" si="548"/>
        <v>0</v>
      </c>
      <c r="X5011" s="227">
        <f t="shared" si="551"/>
        <v>0</v>
      </c>
      <c r="Y5011" s="227">
        <f t="shared" si="549"/>
        <v>0</v>
      </c>
      <c r="Z5011" s="227">
        <f t="shared" si="550"/>
        <v>0</v>
      </c>
      <c r="AA5011" s="227">
        <f t="shared" si="552"/>
        <v>0</v>
      </c>
    </row>
    <row r="5012" spans="2:27" ht="13.5" hidden="1">
      <c r="B5012" s="232" t="s">
        <v>1449</v>
      </c>
      <c r="C5012" s="232" t="s">
        <v>527</v>
      </c>
      <c r="D5012" s="232" t="s">
        <v>984</v>
      </c>
      <c r="E5012" s="232" t="s">
        <v>495</v>
      </c>
      <c r="F5012" s="232">
        <v>8</v>
      </c>
      <c r="G5012" s="232" t="s">
        <v>1312</v>
      </c>
      <c r="H5012" s="233">
        <v>1.9319999999999999</v>
      </c>
      <c r="I5012" s="233">
        <v>0</v>
      </c>
      <c r="J5012" s="233">
        <v>1.2110000000000001</v>
      </c>
      <c r="K5012" s="234">
        <v>3262</v>
      </c>
      <c r="L5012" s="233">
        <v>0.66300000000000003</v>
      </c>
      <c r="M5012" s="234">
        <v>8888</v>
      </c>
      <c r="N5012" s="233">
        <v>0</v>
      </c>
      <c r="O5012" s="233">
        <v>0</v>
      </c>
      <c r="P5012" s="233">
        <v>0</v>
      </c>
      <c r="Q5012" s="234">
        <v>7091</v>
      </c>
      <c r="R5012" s="233">
        <v>0.48</v>
      </c>
      <c r="S5012" s="234">
        <v>18529</v>
      </c>
      <c r="T5012" s="233">
        <v>0</v>
      </c>
      <c r="U5012" s="235">
        <f t="shared" si="546"/>
        <v>1410.36</v>
      </c>
      <c r="V5012" s="227">
        <f t="shared" si="547"/>
        <v>884.03000000000009</v>
      </c>
      <c r="W5012" s="227">
        <f t="shared" si="548"/>
        <v>755.82333333333327</v>
      </c>
      <c r="X5012" s="227">
        <f t="shared" si="551"/>
        <v>740.66666666666663</v>
      </c>
      <c r="Y5012" s="227">
        <f t="shared" si="549"/>
        <v>0</v>
      </c>
      <c r="Z5012" s="227">
        <f t="shared" si="550"/>
        <v>547.37222222222226</v>
      </c>
      <c r="AA5012" s="227">
        <f t="shared" si="552"/>
        <v>514.69444444444446</v>
      </c>
    </row>
    <row r="5013" spans="2:27" ht="13.5" hidden="1">
      <c r="B5013" s="232" t="s">
        <v>1449</v>
      </c>
      <c r="C5013" s="232" t="s">
        <v>686</v>
      </c>
      <c r="D5013" s="232" t="s">
        <v>984</v>
      </c>
      <c r="E5013" s="232" t="s">
        <v>495</v>
      </c>
      <c r="F5013" s="232">
        <v>16</v>
      </c>
      <c r="G5013" s="232" t="s">
        <v>1352</v>
      </c>
      <c r="H5013" s="233">
        <v>4.5629999999999997</v>
      </c>
      <c r="I5013" s="233">
        <v>0</v>
      </c>
      <c r="J5013" s="233">
        <v>3.1143999999999998</v>
      </c>
      <c r="K5013" s="234">
        <v>12991</v>
      </c>
      <c r="L5013" s="233">
        <v>1.4830000000000001</v>
      </c>
      <c r="M5013" s="234">
        <v>25463</v>
      </c>
      <c r="N5013" s="233">
        <v>0</v>
      </c>
      <c r="O5013" s="233">
        <v>0</v>
      </c>
      <c r="P5013" s="233">
        <v>0</v>
      </c>
      <c r="Q5013" s="234">
        <v>26982</v>
      </c>
      <c r="R5013" s="233">
        <v>1.0266999999999999</v>
      </c>
      <c r="S5013" s="234">
        <v>52885</v>
      </c>
      <c r="T5013" s="233">
        <v>0</v>
      </c>
      <c r="U5013" s="235">
        <f t="shared" si="546"/>
        <v>3330.99</v>
      </c>
      <c r="V5013" s="227">
        <f t="shared" si="547"/>
        <v>2273.5119999999997</v>
      </c>
      <c r="W5013" s="227">
        <f t="shared" si="548"/>
        <v>2165.1733333333332</v>
      </c>
      <c r="X5013" s="227">
        <f t="shared" si="551"/>
        <v>2121.9166666666665</v>
      </c>
      <c r="Y5013" s="227">
        <f t="shared" si="549"/>
        <v>0</v>
      </c>
      <c r="Z5013" s="227">
        <f t="shared" si="550"/>
        <v>1498.991</v>
      </c>
      <c r="AA5013" s="227">
        <f t="shared" si="552"/>
        <v>1469.0277777777778</v>
      </c>
    </row>
    <row r="5014" spans="2:27" ht="13.5" hidden="1">
      <c r="B5014" s="232" t="s">
        <v>1449</v>
      </c>
      <c r="C5014" s="232" t="s">
        <v>701</v>
      </c>
      <c r="D5014" s="232" t="s">
        <v>984</v>
      </c>
      <c r="E5014" s="232" t="s">
        <v>495</v>
      </c>
      <c r="F5014" s="232">
        <v>64</v>
      </c>
      <c r="G5014" s="232" t="s">
        <v>1364</v>
      </c>
      <c r="H5014" s="233">
        <v>18.239999999999998</v>
      </c>
      <c r="I5014" s="233">
        <v>0</v>
      </c>
      <c r="J5014" s="233">
        <v>12.448</v>
      </c>
      <c r="K5014" s="234">
        <v>51910</v>
      </c>
      <c r="L5014" s="233">
        <v>5.9257999999999997</v>
      </c>
      <c r="M5014" s="234">
        <v>101760</v>
      </c>
      <c r="N5014" s="233">
        <v>0</v>
      </c>
      <c r="O5014" s="233">
        <v>0</v>
      </c>
      <c r="P5014" s="233">
        <v>0</v>
      </c>
      <c r="Q5014" s="234">
        <v>107826</v>
      </c>
      <c r="R5014" s="233">
        <v>4.1029999999999998</v>
      </c>
      <c r="S5014" s="234">
        <v>211392</v>
      </c>
      <c r="T5014" s="233">
        <v>0</v>
      </c>
      <c r="U5014" s="235">
        <f t="shared" si="546"/>
        <v>13315.199999999999</v>
      </c>
      <c r="V5014" s="227">
        <f t="shared" si="547"/>
        <v>9087.0400000000009</v>
      </c>
      <c r="W5014" s="227">
        <f t="shared" si="548"/>
        <v>8651.6673333333329</v>
      </c>
      <c r="X5014" s="227">
        <f t="shared" si="551"/>
        <v>8480</v>
      </c>
      <c r="Y5014" s="227">
        <f t="shared" si="549"/>
        <v>0</v>
      </c>
      <c r="Z5014" s="227">
        <f t="shared" si="550"/>
        <v>5990.3566666666666</v>
      </c>
      <c r="AA5014" s="227">
        <f t="shared" si="552"/>
        <v>5872</v>
      </c>
    </row>
    <row r="5015" spans="2:27" ht="13.5" hidden="1">
      <c r="B5015" s="232" t="s">
        <v>1449</v>
      </c>
      <c r="C5015" s="232" t="s">
        <v>707</v>
      </c>
      <c r="D5015" s="232" t="s">
        <v>984</v>
      </c>
      <c r="E5015" s="232" t="s">
        <v>495</v>
      </c>
      <c r="F5015" s="232">
        <v>8</v>
      </c>
      <c r="G5015" s="232" t="s">
        <v>1317</v>
      </c>
      <c r="H5015" s="233">
        <v>2.2799999999999998</v>
      </c>
      <c r="I5015" s="233">
        <v>0</v>
      </c>
      <c r="J5015" s="233">
        <v>1.5561</v>
      </c>
      <c r="K5015" s="234">
        <v>6491</v>
      </c>
      <c r="L5015" s="233">
        <v>0.74099999999999999</v>
      </c>
      <c r="M5015" s="234">
        <v>12723</v>
      </c>
      <c r="N5015" s="233">
        <v>0</v>
      </c>
      <c r="O5015" s="233">
        <v>0</v>
      </c>
      <c r="P5015" s="233">
        <v>0</v>
      </c>
      <c r="Q5015" s="234">
        <v>13482</v>
      </c>
      <c r="R5015" s="233">
        <v>0.51300000000000001</v>
      </c>
      <c r="S5015" s="234">
        <v>26424</v>
      </c>
      <c r="T5015" s="233">
        <v>0</v>
      </c>
      <c r="U5015" s="235">
        <f t="shared" si="546"/>
        <v>1664.3999999999999</v>
      </c>
      <c r="V5015" s="227">
        <f t="shared" si="547"/>
        <v>1135.953</v>
      </c>
      <c r="W5015" s="227">
        <f t="shared" si="548"/>
        <v>1081.8466666666666</v>
      </c>
      <c r="X5015" s="227">
        <f t="shared" si="551"/>
        <v>1060.25</v>
      </c>
      <c r="Y5015" s="227">
        <f t="shared" si="549"/>
        <v>0</v>
      </c>
      <c r="Z5015" s="227">
        <f t="shared" si="550"/>
        <v>748.99</v>
      </c>
      <c r="AA5015" s="227">
        <f t="shared" si="552"/>
        <v>734</v>
      </c>
    </row>
    <row r="5016" spans="2:27" ht="13.5" hidden="1">
      <c r="B5016" s="232" t="s">
        <v>1449</v>
      </c>
      <c r="C5016" s="232" t="s">
        <v>1460</v>
      </c>
      <c r="D5016" s="232" t="s">
        <v>984</v>
      </c>
      <c r="E5016" s="232" t="s">
        <v>495</v>
      </c>
      <c r="F5016" s="232">
        <v>2</v>
      </c>
      <c r="G5016" s="232" t="s">
        <v>1314</v>
      </c>
      <c r="H5016" s="233">
        <v>0.20300000000000001</v>
      </c>
      <c r="I5016" s="233">
        <v>0</v>
      </c>
      <c r="J5016" s="233">
        <v>0.1585</v>
      </c>
      <c r="K5016" s="234">
        <v>659</v>
      </c>
      <c r="L5016" s="233">
        <v>7.5200000000000003E-2</v>
      </c>
      <c r="M5016" s="234">
        <v>1299</v>
      </c>
      <c r="N5016" s="233">
        <v>0</v>
      </c>
      <c r="O5016" s="233">
        <v>0</v>
      </c>
      <c r="P5016" s="233">
        <v>0</v>
      </c>
      <c r="Q5016" s="234">
        <v>1335</v>
      </c>
      <c r="R5016" s="233">
        <v>5.0799999999999998E-2</v>
      </c>
      <c r="S5016" s="234">
        <v>2617</v>
      </c>
      <c r="T5016" s="233">
        <v>0</v>
      </c>
      <c r="U5016" s="235">
        <f t="shared" si="546"/>
        <v>148.19</v>
      </c>
      <c r="V5016" s="227">
        <f t="shared" si="547"/>
        <v>115.705</v>
      </c>
      <c r="W5016" s="227">
        <f t="shared" si="548"/>
        <v>109.81266666666667</v>
      </c>
      <c r="X5016" s="227">
        <f t="shared" si="551"/>
        <v>108.25</v>
      </c>
      <c r="Y5016" s="227">
        <f t="shared" si="549"/>
        <v>0</v>
      </c>
      <c r="Z5016" s="227">
        <f t="shared" si="550"/>
        <v>74.167333333333332</v>
      </c>
      <c r="AA5016" s="227">
        <f t="shared" si="552"/>
        <v>72.694444444444443</v>
      </c>
    </row>
    <row r="5017" spans="2:27" ht="13.5" hidden="1">
      <c r="B5017" s="232" t="s">
        <v>1449</v>
      </c>
      <c r="C5017" s="232" t="s">
        <v>729</v>
      </c>
      <c r="D5017" s="232" t="s">
        <v>984</v>
      </c>
      <c r="E5017" s="232" t="s">
        <v>495</v>
      </c>
      <c r="F5017" s="232">
        <v>1</v>
      </c>
      <c r="G5017" s="232" t="s">
        <v>1417</v>
      </c>
      <c r="H5017" s="233">
        <v>5.1999999999999998E-2</v>
      </c>
      <c r="I5017" s="233">
        <v>0</v>
      </c>
      <c r="J5017" s="233">
        <v>4.2000000000000003E-2</v>
      </c>
      <c r="K5017" s="234">
        <v>170</v>
      </c>
      <c r="L5017" s="233">
        <v>1.7999999999999999E-2</v>
      </c>
      <c r="M5017" s="234">
        <v>322</v>
      </c>
      <c r="N5017" s="233">
        <v>0</v>
      </c>
      <c r="O5017" s="233">
        <v>0</v>
      </c>
      <c r="P5017" s="233">
        <v>0</v>
      </c>
      <c r="Q5017" s="234">
        <v>316</v>
      </c>
      <c r="R5017" s="233">
        <v>1.4E-2</v>
      </c>
      <c r="S5017" s="234">
        <v>644</v>
      </c>
      <c r="T5017" s="233">
        <v>0</v>
      </c>
      <c r="U5017" s="235">
        <f t="shared" si="546"/>
        <v>37.96</v>
      </c>
      <c r="V5017" s="227">
        <f t="shared" si="547"/>
        <v>30.66</v>
      </c>
      <c r="W5017" s="227">
        <f t="shared" si="548"/>
        <v>27.306666666666665</v>
      </c>
      <c r="X5017" s="227">
        <f t="shared" si="551"/>
        <v>26.833333333333332</v>
      </c>
      <c r="Y5017" s="227">
        <f t="shared" si="549"/>
        <v>0</v>
      </c>
      <c r="Z5017" s="227">
        <f t="shared" si="550"/>
        <v>18.997777777777777</v>
      </c>
      <c r="AA5017" s="227">
        <f t="shared" si="552"/>
        <v>17.888888888888889</v>
      </c>
    </row>
    <row r="5018" spans="2:27" ht="13.5" hidden="1">
      <c r="B5018" s="232" t="s">
        <v>1449</v>
      </c>
      <c r="C5018" s="232" t="s">
        <v>723</v>
      </c>
      <c r="D5018" s="232" t="s">
        <v>984</v>
      </c>
      <c r="E5018" s="232" t="s">
        <v>495</v>
      </c>
      <c r="F5018" s="232">
        <v>2</v>
      </c>
      <c r="G5018" s="232" t="s">
        <v>1315</v>
      </c>
      <c r="H5018" s="233">
        <v>0.41799999999999998</v>
      </c>
      <c r="I5018" s="233">
        <v>0</v>
      </c>
      <c r="J5018" s="233">
        <v>0.36</v>
      </c>
      <c r="K5018" s="234">
        <v>1360</v>
      </c>
      <c r="L5018" s="233">
        <v>0.154</v>
      </c>
      <c r="M5018" s="234">
        <v>2646</v>
      </c>
      <c r="N5018" s="233">
        <v>0</v>
      </c>
      <c r="O5018" s="233">
        <v>0</v>
      </c>
      <c r="P5018" s="233">
        <v>0</v>
      </c>
      <c r="Q5018" s="234">
        <v>2528</v>
      </c>
      <c r="R5018" s="233">
        <v>0.114</v>
      </c>
      <c r="S5018" s="234">
        <v>5184</v>
      </c>
      <c r="T5018" s="233">
        <v>0</v>
      </c>
      <c r="U5018" s="235">
        <f t="shared" si="546"/>
        <v>305.14</v>
      </c>
      <c r="V5018" s="227">
        <f t="shared" si="547"/>
        <v>262.8</v>
      </c>
      <c r="W5018" s="227">
        <f t="shared" si="548"/>
        <v>225.75333333333333</v>
      </c>
      <c r="X5018" s="227">
        <f t="shared" si="551"/>
        <v>220.5</v>
      </c>
      <c r="Y5018" s="227">
        <f t="shared" si="549"/>
        <v>0</v>
      </c>
      <c r="Z5018" s="227">
        <f t="shared" si="550"/>
        <v>153.44222222222223</v>
      </c>
      <c r="AA5018" s="227">
        <f t="shared" si="552"/>
        <v>144</v>
      </c>
    </row>
    <row r="5019" spans="2:27" ht="13.5" hidden="1">
      <c r="B5019" s="232" t="s">
        <v>1449</v>
      </c>
      <c r="C5019" s="232" t="s">
        <v>739</v>
      </c>
      <c r="D5019" s="232" t="s">
        <v>984</v>
      </c>
      <c r="E5019" s="232" t="s">
        <v>495</v>
      </c>
      <c r="F5019" s="232">
        <v>2</v>
      </c>
      <c r="G5019" s="232" t="s">
        <v>1314</v>
      </c>
      <c r="H5019" s="233">
        <v>0.20799999999999999</v>
      </c>
      <c r="I5019" s="233">
        <v>0</v>
      </c>
      <c r="J5019" s="233">
        <v>0.16159999999999999</v>
      </c>
      <c r="K5019" s="234">
        <v>674</v>
      </c>
      <c r="L5019" s="233">
        <v>7.6999999999999999E-2</v>
      </c>
      <c r="M5019" s="234">
        <v>1321</v>
      </c>
      <c r="N5019" s="233">
        <v>0</v>
      </c>
      <c r="O5019" s="233">
        <v>0</v>
      </c>
      <c r="P5019" s="233">
        <v>0</v>
      </c>
      <c r="Q5019" s="234">
        <v>1367</v>
      </c>
      <c r="R5019" s="233">
        <v>5.1999999999999998E-2</v>
      </c>
      <c r="S5019" s="234">
        <v>2678</v>
      </c>
      <c r="T5019" s="233">
        <v>0</v>
      </c>
      <c r="U5019" s="235">
        <f t="shared" si="546"/>
        <v>151.84</v>
      </c>
      <c r="V5019" s="227">
        <f t="shared" si="547"/>
        <v>117.96799999999999</v>
      </c>
      <c r="W5019" s="227">
        <f t="shared" si="548"/>
        <v>112.37666666666667</v>
      </c>
      <c r="X5019" s="227">
        <f t="shared" si="551"/>
        <v>110.08333333333333</v>
      </c>
      <c r="Y5019" s="227">
        <f t="shared" si="549"/>
        <v>0</v>
      </c>
      <c r="Z5019" s="227">
        <f t="shared" si="550"/>
        <v>75.932222222222222</v>
      </c>
      <c r="AA5019" s="227">
        <f t="shared" si="552"/>
        <v>74.388888888888886</v>
      </c>
    </row>
    <row r="5020" spans="2:27" ht="13.5" hidden="1">
      <c r="B5020" s="232" t="s">
        <v>1449</v>
      </c>
      <c r="C5020" s="232" t="s">
        <v>636</v>
      </c>
      <c r="D5020" s="232" t="s">
        <v>984</v>
      </c>
      <c r="E5020" s="232" t="s">
        <v>495</v>
      </c>
      <c r="F5020" s="232">
        <v>2</v>
      </c>
      <c r="G5020" s="232" t="s">
        <v>1315</v>
      </c>
      <c r="H5020" s="233">
        <v>0.47199999999999998</v>
      </c>
      <c r="I5020" s="233">
        <v>0</v>
      </c>
      <c r="J5020" s="233">
        <v>0.29239999999999999</v>
      </c>
      <c r="K5020" s="234">
        <v>1220</v>
      </c>
      <c r="L5020" s="233">
        <v>0.13919999999999999</v>
      </c>
      <c r="M5020" s="234">
        <v>2391</v>
      </c>
      <c r="N5020" s="233">
        <v>0</v>
      </c>
      <c r="O5020" s="233">
        <v>0</v>
      </c>
      <c r="P5020" s="233">
        <v>0</v>
      </c>
      <c r="Q5020" s="234">
        <v>3225</v>
      </c>
      <c r="R5020" s="233">
        <v>0.1227</v>
      </c>
      <c r="S5020" s="234">
        <v>6321</v>
      </c>
      <c r="T5020" s="233">
        <v>0</v>
      </c>
      <c r="U5020" s="235">
        <f t="shared" si="546"/>
        <v>344.56</v>
      </c>
      <c r="V5020" s="227">
        <f t="shared" si="547"/>
        <v>213.452</v>
      </c>
      <c r="W5020" s="227">
        <f t="shared" si="548"/>
        <v>203.28266666666667</v>
      </c>
      <c r="X5020" s="227">
        <f t="shared" si="551"/>
        <v>199.25</v>
      </c>
      <c r="Y5020" s="227">
        <f t="shared" si="549"/>
        <v>0</v>
      </c>
      <c r="Z5020" s="227">
        <f t="shared" si="550"/>
        <v>179.15433333333334</v>
      </c>
      <c r="AA5020" s="227">
        <f t="shared" si="552"/>
        <v>175.58333333333334</v>
      </c>
    </row>
    <row r="5021" spans="2:27" ht="13.5" hidden="1">
      <c r="B5021" s="232" t="s">
        <v>1449</v>
      </c>
      <c r="C5021" s="232" t="s">
        <v>1461</v>
      </c>
      <c r="D5021" s="232" t="s">
        <v>984</v>
      </c>
      <c r="E5021" s="232" t="s">
        <v>495</v>
      </c>
      <c r="F5021" s="232">
        <v>2</v>
      </c>
      <c r="G5021" s="232" t="s">
        <v>1322</v>
      </c>
      <c r="H5021" s="233">
        <v>0.10199999999999999</v>
      </c>
      <c r="I5021" s="233">
        <v>0</v>
      </c>
      <c r="J5021" s="233">
        <v>7.9200000000000007E-2</v>
      </c>
      <c r="K5021" s="234">
        <v>329</v>
      </c>
      <c r="L5021" s="233">
        <v>3.7600000000000001E-2</v>
      </c>
      <c r="M5021" s="234">
        <v>650</v>
      </c>
      <c r="N5021" s="233">
        <v>0</v>
      </c>
      <c r="O5021" s="233">
        <v>0</v>
      </c>
      <c r="P5021" s="233">
        <v>0</v>
      </c>
      <c r="Q5021" s="234">
        <v>668</v>
      </c>
      <c r="R5021" s="233">
        <v>2.5399999999999999E-2</v>
      </c>
      <c r="S5021" s="234">
        <v>1308</v>
      </c>
      <c r="T5021" s="233">
        <v>0</v>
      </c>
      <c r="U5021" s="235">
        <f t="shared" si="546"/>
        <v>74.459999999999994</v>
      </c>
      <c r="V5021" s="227">
        <f t="shared" si="547"/>
        <v>57.816000000000003</v>
      </c>
      <c r="W5021" s="227">
        <f t="shared" si="548"/>
        <v>54.864666666666665</v>
      </c>
      <c r="X5021" s="227">
        <f t="shared" si="551"/>
        <v>54.166666666666664</v>
      </c>
      <c r="Y5021" s="227">
        <f t="shared" si="549"/>
        <v>0</v>
      </c>
      <c r="Z5021" s="227">
        <f t="shared" si="550"/>
        <v>37.097555555555559</v>
      </c>
      <c r="AA5021" s="227">
        <f t="shared" si="552"/>
        <v>36.333333333333336</v>
      </c>
    </row>
    <row r="5022" spans="2:27" ht="13.5" hidden="1">
      <c r="B5022" s="232" t="s">
        <v>1449</v>
      </c>
      <c r="C5022" s="232" t="s">
        <v>1462</v>
      </c>
      <c r="D5022" s="232" t="s">
        <v>984</v>
      </c>
      <c r="E5022" s="232" t="s">
        <v>495</v>
      </c>
      <c r="F5022" s="232">
        <v>8</v>
      </c>
      <c r="G5022" s="232" t="s">
        <v>1312</v>
      </c>
      <c r="H5022" s="233">
        <v>1.6259999999999999</v>
      </c>
      <c r="I5022" s="233">
        <v>0</v>
      </c>
      <c r="J5022" s="233">
        <v>1.268</v>
      </c>
      <c r="K5022" s="234">
        <v>5269</v>
      </c>
      <c r="L5022" s="233">
        <v>0.60150000000000003</v>
      </c>
      <c r="M5022" s="234">
        <v>10395</v>
      </c>
      <c r="N5022" s="233">
        <v>0</v>
      </c>
      <c r="O5022" s="233">
        <v>0</v>
      </c>
      <c r="P5022" s="233">
        <v>0</v>
      </c>
      <c r="Q5022" s="234">
        <v>10680</v>
      </c>
      <c r="R5022" s="233">
        <v>0.40639999999999998</v>
      </c>
      <c r="S5022" s="234">
        <v>20933</v>
      </c>
      <c r="T5022" s="233">
        <v>0</v>
      </c>
      <c r="U5022" s="235">
        <f t="shared" si="546"/>
        <v>1186.98</v>
      </c>
      <c r="V5022" s="227">
        <f t="shared" si="547"/>
        <v>925.64</v>
      </c>
      <c r="W5022" s="227">
        <f t="shared" si="548"/>
        <v>878.17833333333328</v>
      </c>
      <c r="X5022" s="227">
        <f t="shared" si="551"/>
        <v>866.25</v>
      </c>
      <c r="Y5022" s="227">
        <f t="shared" si="549"/>
        <v>0</v>
      </c>
      <c r="Z5022" s="227">
        <f t="shared" si="550"/>
        <v>593.33866666666665</v>
      </c>
      <c r="AA5022" s="227">
        <f t="shared" si="552"/>
        <v>581.47222222222217</v>
      </c>
    </row>
    <row r="5023" spans="2:27" ht="13.5" hidden="1">
      <c r="B5023" s="232" t="s">
        <v>1449</v>
      </c>
      <c r="C5023" s="232" t="s">
        <v>745</v>
      </c>
      <c r="D5023" s="232" t="s">
        <v>984</v>
      </c>
      <c r="E5023" s="232" t="s">
        <v>495</v>
      </c>
      <c r="F5023" s="232">
        <v>4</v>
      </c>
      <c r="G5023" s="232" t="s">
        <v>1311</v>
      </c>
      <c r="H5023" s="233">
        <v>0.83199999999999996</v>
      </c>
      <c r="I5023" s="233">
        <v>0</v>
      </c>
      <c r="J5023" s="233">
        <v>0.64649999999999996</v>
      </c>
      <c r="K5023" s="234">
        <v>2697</v>
      </c>
      <c r="L5023" s="233">
        <v>0.30780000000000002</v>
      </c>
      <c r="M5023" s="234">
        <v>5285</v>
      </c>
      <c r="N5023" s="233">
        <v>0</v>
      </c>
      <c r="O5023" s="233">
        <v>0</v>
      </c>
      <c r="P5023" s="233">
        <v>0</v>
      </c>
      <c r="Q5023" s="234">
        <v>5466</v>
      </c>
      <c r="R5023" s="233">
        <v>0.20799999999999999</v>
      </c>
      <c r="S5023" s="234">
        <v>10714</v>
      </c>
      <c r="T5023" s="233">
        <v>0</v>
      </c>
      <c r="U5023" s="235">
        <f t="shared" si="546"/>
        <v>607.36</v>
      </c>
      <c r="V5023" s="227">
        <f t="shared" si="547"/>
        <v>471.94499999999999</v>
      </c>
      <c r="W5023" s="227">
        <f t="shared" si="548"/>
        <v>449.44400000000002</v>
      </c>
      <c r="X5023" s="227">
        <f t="shared" si="551"/>
        <v>440.41666666666669</v>
      </c>
      <c r="Y5023" s="227">
        <f t="shared" si="549"/>
        <v>0</v>
      </c>
      <c r="Z5023" s="227">
        <f t="shared" si="550"/>
        <v>303.67333333333335</v>
      </c>
      <c r="AA5023" s="227">
        <f t="shared" si="552"/>
        <v>297.61111111111109</v>
      </c>
    </row>
    <row r="5024" spans="2:27" ht="13.5" hidden="1">
      <c r="B5024" s="232" t="s">
        <v>1449</v>
      </c>
      <c r="C5024" s="232" t="s">
        <v>1149</v>
      </c>
      <c r="D5024" s="232" t="s">
        <v>984</v>
      </c>
      <c r="E5024" s="232" t="s">
        <v>495</v>
      </c>
      <c r="F5024" s="232">
        <v>32</v>
      </c>
      <c r="G5024" s="232" t="s">
        <v>1345</v>
      </c>
      <c r="H5024" s="233">
        <v>10.926</v>
      </c>
      <c r="I5024" s="233">
        <v>0</v>
      </c>
      <c r="J5024" s="233">
        <v>0</v>
      </c>
      <c r="K5024" s="234">
        <v>0</v>
      </c>
      <c r="L5024" s="233">
        <v>0</v>
      </c>
      <c r="M5024" s="234">
        <v>0</v>
      </c>
      <c r="N5024" s="233">
        <v>0</v>
      </c>
      <c r="O5024" s="233">
        <v>0</v>
      </c>
      <c r="P5024" s="233">
        <v>0</v>
      </c>
      <c r="Q5024" s="234">
        <v>0</v>
      </c>
      <c r="R5024" s="233">
        <v>0</v>
      </c>
      <c r="S5024" s="234">
        <v>0</v>
      </c>
      <c r="T5024" s="233">
        <v>0</v>
      </c>
      <c r="U5024" s="235">
        <f t="shared" si="546"/>
        <v>7975.9800000000005</v>
      </c>
      <c r="V5024" s="227">
        <f t="shared" si="547"/>
        <v>0</v>
      </c>
      <c r="W5024" s="227">
        <f t="shared" si="548"/>
        <v>0</v>
      </c>
      <c r="X5024" s="227">
        <f t="shared" si="551"/>
        <v>0</v>
      </c>
      <c r="Y5024" s="227">
        <f t="shared" si="549"/>
        <v>0</v>
      </c>
      <c r="Z5024" s="227">
        <f t="shared" si="550"/>
        <v>0</v>
      </c>
      <c r="AA5024" s="227">
        <f t="shared" si="552"/>
        <v>0</v>
      </c>
    </row>
    <row r="5025" spans="2:27" ht="13.5" hidden="1">
      <c r="B5025" s="232" t="s">
        <v>1449</v>
      </c>
      <c r="C5025" s="232" t="s">
        <v>1117</v>
      </c>
      <c r="D5025" s="232" t="s">
        <v>984</v>
      </c>
      <c r="E5025" s="232" t="s">
        <v>495</v>
      </c>
      <c r="F5025" s="232">
        <v>48</v>
      </c>
      <c r="G5025" s="232" t="s">
        <v>1310</v>
      </c>
      <c r="H5025" s="233">
        <v>13.965999999999999</v>
      </c>
      <c r="I5025" s="233">
        <v>0</v>
      </c>
      <c r="J5025" s="233">
        <v>0</v>
      </c>
      <c r="K5025" s="234">
        <v>0</v>
      </c>
      <c r="L5025" s="233">
        <v>0</v>
      </c>
      <c r="M5025" s="234">
        <v>0</v>
      </c>
      <c r="N5025" s="233">
        <v>0</v>
      </c>
      <c r="O5025" s="233">
        <v>0</v>
      </c>
      <c r="P5025" s="233">
        <v>0</v>
      </c>
      <c r="Q5025" s="234">
        <v>0</v>
      </c>
      <c r="R5025" s="233">
        <v>0</v>
      </c>
      <c r="S5025" s="234">
        <v>0</v>
      </c>
      <c r="T5025" s="233">
        <v>0</v>
      </c>
      <c r="U5025" s="235">
        <f t="shared" si="546"/>
        <v>10195.18</v>
      </c>
      <c r="V5025" s="227">
        <f t="shared" si="547"/>
        <v>0</v>
      </c>
      <c r="W5025" s="227">
        <f t="shared" si="548"/>
        <v>0</v>
      </c>
      <c r="X5025" s="227">
        <f t="shared" si="551"/>
        <v>0</v>
      </c>
      <c r="Y5025" s="227">
        <f t="shared" si="549"/>
        <v>0</v>
      </c>
      <c r="Z5025" s="227">
        <f t="shared" si="550"/>
        <v>0</v>
      </c>
      <c r="AA5025" s="227">
        <f t="shared" si="552"/>
        <v>0</v>
      </c>
    </row>
    <row r="5026" spans="2:27" ht="13.5" hidden="1">
      <c r="B5026" s="232" t="s">
        <v>1449</v>
      </c>
      <c r="C5026" s="232" t="s">
        <v>689</v>
      </c>
      <c r="D5026" s="232" t="s">
        <v>984</v>
      </c>
      <c r="E5026" s="232" t="s">
        <v>495</v>
      </c>
      <c r="F5026" s="232">
        <v>32</v>
      </c>
      <c r="G5026" s="232" t="s">
        <v>1353</v>
      </c>
      <c r="H5026" s="233">
        <v>9.1259999999999994</v>
      </c>
      <c r="I5026" s="233">
        <v>0</v>
      </c>
      <c r="J5026" s="233">
        <v>6.2287999999999997</v>
      </c>
      <c r="K5026" s="234">
        <v>25983</v>
      </c>
      <c r="L5026" s="233">
        <v>2.9661</v>
      </c>
      <c r="M5026" s="234">
        <v>50926</v>
      </c>
      <c r="N5026" s="233">
        <v>0</v>
      </c>
      <c r="O5026" s="233">
        <v>0</v>
      </c>
      <c r="P5026" s="233">
        <v>0</v>
      </c>
      <c r="Q5026" s="234">
        <v>53964</v>
      </c>
      <c r="R5026" s="233">
        <v>2.0533999999999999</v>
      </c>
      <c r="S5026" s="234">
        <v>105770</v>
      </c>
      <c r="T5026" s="233">
        <v>0</v>
      </c>
      <c r="U5026" s="235">
        <f t="shared" si="546"/>
        <v>6661.98</v>
      </c>
      <c r="V5026" s="227">
        <f t="shared" si="547"/>
        <v>4547.0239999999994</v>
      </c>
      <c r="W5026" s="227">
        <f t="shared" si="548"/>
        <v>4330.5030000000006</v>
      </c>
      <c r="X5026" s="227">
        <f t="shared" si="551"/>
        <v>4243.833333333333</v>
      </c>
      <c r="Y5026" s="227">
        <f t="shared" si="549"/>
        <v>0</v>
      </c>
      <c r="Z5026" s="227">
        <f t="shared" si="550"/>
        <v>2997.982</v>
      </c>
      <c r="AA5026" s="227">
        <f t="shared" si="552"/>
        <v>2938.0555555555557</v>
      </c>
    </row>
    <row r="5027" spans="2:27" ht="13.5" hidden="1">
      <c r="B5027" s="232" t="s">
        <v>1449</v>
      </c>
      <c r="C5027" s="232" t="s">
        <v>616</v>
      </c>
      <c r="D5027" s="232" t="s">
        <v>984</v>
      </c>
      <c r="E5027" s="232" t="s">
        <v>495</v>
      </c>
      <c r="F5027" s="232">
        <v>8</v>
      </c>
      <c r="G5027" s="232" t="s">
        <v>1312</v>
      </c>
      <c r="H5027" s="233">
        <v>1.8879999999999999</v>
      </c>
      <c r="I5027" s="233">
        <v>0</v>
      </c>
      <c r="J5027" s="233">
        <v>1.1696</v>
      </c>
      <c r="K5027" s="234">
        <v>4879</v>
      </c>
      <c r="L5027" s="233">
        <v>0.55700000000000005</v>
      </c>
      <c r="M5027" s="234">
        <v>9563</v>
      </c>
      <c r="N5027" s="233">
        <v>0</v>
      </c>
      <c r="O5027" s="233">
        <v>0</v>
      </c>
      <c r="P5027" s="233">
        <v>0</v>
      </c>
      <c r="Q5027" s="234">
        <v>12900</v>
      </c>
      <c r="R5027" s="233">
        <v>0.4909</v>
      </c>
      <c r="S5027" s="234">
        <v>25285</v>
      </c>
      <c r="T5027" s="233">
        <v>0</v>
      </c>
      <c r="U5027" s="235">
        <f t="shared" si="546"/>
        <v>1378.24</v>
      </c>
      <c r="V5027" s="227">
        <f t="shared" si="547"/>
        <v>853.80799999999999</v>
      </c>
      <c r="W5027" s="227">
        <f t="shared" si="548"/>
        <v>813.19333333333338</v>
      </c>
      <c r="X5027" s="227">
        <f t="shared" si="551"/>
        <v>796.91666666666663</v>
      </c>
      <c r="Y5027" s="227">
        <f t="shared" si="549"/>
        <v>0</v>
      </c>
      <c r="Z5027" s="227">
        <f t="shared" si="550"/>
        <v>716.69033333333334</v>
      </c>
      <c r="AA5027" s="227">
        <f t="shared" si="552"/>
        <v>702.36111111111109</v>
      </c>
    </row>
    <row r="5028" spans="2:27" ht="13.5" hidden="1">
      <c r="B5028" s="232" t="s">
        <v>1449</v>
      </c>
      <c r="C5028" s="232" t="s">
        <v>1120</v>
      </c>
      <c r="D5028" s="232" t="s">
        <v>984</v>
      </c>
      <c r="E5028" s="232" t="s">
        <v>495</v>
      </c>
      <c r="F5028" s="232">
        <v>8</v>
      </c>
      <c r="G5028" s="232" t="s">
        <v>1312</v>
      </c>
      <c r="H5028" s="233">
        <v>2.3279999999999998</v>
      </c>
      <c r="I5028" s="233">
        <v>0</v>
      </c>
      <c r="J5028" s="233">
        <v>0</v>
      </c>
      <c r="K5028" s="234">
        <v>0</v>
      </c>
      <c r="L5028" s="233">
        <v>0</v>
      </c>
      <c r="M5028" s="234">
        <v>0</v>
      </c>
      <c r="N5028" s="233">
        <v>0</v>
      </c>
      <c r="O5028" s="233">
        <v>0</v>
      </c>
      <c r="P5028" s="233">
        <v>0</v>
      </c>
      <c r="Q5028" s="234">
        <v>0</v>
      </c>
      <c r="R5028" s="233">
        <v>0</v>
      </c>
      <c r="S5028" s="234">
        <v>0</v>
      </c>
      <c r="T5028" s="233">
        <v>0</v>
      </c>
      <c r="U5028" s="235">
        <f t="shared" si="546"/>
        <v>1699.4399999999998</v>
      </c>
      <c r="V5028" s="227">
        <f t="shared" si="547"/>
        <v>0</v>
      </c>
      <c r="W5028" s="227">
        <f t="shared" si="548"/>
        <v>0</v>
      </c>
      <c r="X5028" s="227">
        <f t="shared" si="551"/>
        <v>0</v>
      </c>
      <c r="Y5028" s="227">
        <f t="shared" si="549"/>
        <v>0</v>
      </c>
      <c r="Z5028" s="227">
        <f t="shared" si="550"/>
        <v>0</v>
      </c>
      <c r="AA5028" s="227">
        <f t="shared" si="552"/>
        <v>0</v>
      </c>
    </row>
    <row r="5029" spans="2:27" ht="13.5" hidden="1">
      <c r="B5029" s="232" t="s">
        <v>1449</v>
      </c>
      <c r="C5029" s="232" t="s">
        <v>734</v>
      </c>
      <c r="D5029" s="232" t="s">
        <v>984</v>
      </c>
      <c r="E5029" s="232" t="s">
        <v>495</v>
      </c>
      <c r="F5029" s="232">
        <v>4</v>
      </c>
      <c r="G5029" s="232" t="s">
        <v>1311</v>
      </c>
      <c r="H5029" s="233">
        <v>0.83599999999999997</v>
      </c>
      <c r="I5029" s="233">
        <v>0</v>
      </c>
      <c r="J5029" s="233">
        <v>0.64959999999999996</v>
      </c>
      <c r="K5029" s="234">
        <v>2710</v>
      </c>
      <c r="L5029" s="233">
        <v>0.30930000000000002</v>
      </c>
      <c r="M5029" s="234">
        <v>5311</v>
      </c>
      <c r="N5029" s="233">
        <v>0</v>
      </c>
      <c r="O5029" s="233">
        <v>0</v>
      </c>
      <c r="P5029" s="233">
        <v>0</v>
      </c>
      <c r="Q5029" s="234">
        <v>5493</v>
      </c>
      <c r="R5029" s="233">
        <v>0.20899999999999999</v>
      </c>
      <c r="S5029" s="234">
        <v>10765</v>
      </c>
      <c r="T5029" s="233">
        <v>0</v>
      </c>
      <c r="U5029" s="235">
        <f t="shared" si="546"/>
        <v>610.28</v>
      </c>
      <c r="V5029" s="227">
        <f t="shared" si="547"/>
        <v>474.20799999999997</v>
      </c>
      <c r="W5029" s="227">
        <f t="shared" si="548"/>
        <v>451.62233333333336</v>
      </c>
      <c r="X5029" s="227">
        <f t="shared" si="551"/>
        <v>442.58333333333331</v>
      </c>
      <c r="Y5029" s="227">
        <f t="shared" si="549"/>
        <v>0</v>
      </c>
      <c r="Z5029" s="227">
        <f t="shared" si="550"/>
        <v>305.15333333333331</v>
      </c>
      <c r="AA5029" s="227">
        <f t="shared" si="552"/>
        <v>299.02777777777777</v>
      </c>
    </row>
    <row r="5030" spans="2:27" ht="13.5" hidden="1">
      <c r="B5030" s="232" t="s">
        <v>1449</v>
      </c>
      <c r="C5030" s="232" t="s">
        <v>1155</v>
      </c>
      <c r="D5030" s="232" t="s">
        <v>984</v>
      </c>
      <c r="E5030" s="232" t="s">
        <v>495</v>
      </c>
      <c r="F5030" s="232">
        <v>16</v>
      </c>
      <c r="G5030" s="232" t="s">
        <v>1316</v>
      </c>
      <c r="H5030" s="233">
        <v>4.0810000000000004</v>
      </c>
      <c r="I5030" s="233">
        <v>0</v>
      </c>
      <c r="J5030" s="233">
        <v>2.7852000000000001</v>
      </c>
      <c r="K5030" s="234">
        <v>11615</v>
      </c>
      <c r="L5030" s="233">
        <v>1.3259000000000001</v>
      </c>
      <c r="M5030" s="234">
        <v>22769</v>
      </c>
      <c r="N5030" s="233">
        <v>0</v>
      </c>
      <c r="O5030" s="233">
        <v>0</v>
      </c>
      <c r="P5030" s="233">
        <v>0</v>
      </c>
      <c r="Q5030" s="234">
        <v>24126</v>
      </c>
      <c r="R5030" s="233">
        <v>0.91800000000000004</v>
      </c>
      <c r="S5030" s="234">
        <v>47299</v>
      </c>
      <c r="T5030" s="233">
        <v>0</v>
      </c>
      <c r="U5030" s="235">
        <f t="shared" si="546"/>
        <v>2979.13</v>
      </c>
      <c r="V5030" s="227">
        <f t="shared" si="547"/>
        <v>2033.1960000000001</v>
      </c>
      <c r="W5030" s="227">
        <f t="shared" si="548"/>
        <v>1935.8236666666667</v>
      </c>
      <c r="X5030" s="227">
        <f t="shared" si="551"/>
        <v>1897.4166666666667</v>
      </c>
      <c r="Y5030" s="227">
        <f t="shared" si="549"/>
        <v>0</v>
      </c>
      <c r="Z5030" s="227">
        <f t="shared" si="550"/>
        <v>1340.3066666666666</v>
      </c>
      <c r="AA5030" s="227">
        <f t="shared" si="552"/>
        <v>1313.8611111111111</v>
      </c>
    </row>
    <row r="5031" spans="2:27" ht="13.5" hidden="1">
      <c r="B5031" s="232" t="s">
        <v>1449</v>
      </c>
      <c r="C5031" s="232" t="s">
        <v>1146</v>
      </c>
      <c r="D5031" s="232" t="s">
        <v>984</v>
      </c>
      <c r="E5031" s="232" t="s">
        <v>495</v>
      </c>
      <c r="F5031" s="232">
        <v>96</v>
      </c>
      <c r="G5031" s="232" t="s">
        <v>1365</v>
      </c>
      <c r="H5031" s="233">
        <v>32.779000000000003</v>
      </c>
      <c r="I5031" s="233">
        <v>0</v>
      </c>
      <c r="J5031" s="233">
        <v>0</v>
      </c>
      <c r="K5031" s="234">
        <v>0</v>
      </c>
      <c r="L5031" s="233">
        <v>0</v>
      </c>
      <c r="M5031" s="234">
        <v>0</v>
      </c>
      <c r="N5031" s="233">
        <v>0</v>
      </c>
      <c r="O5031" s="233">
        <v>0</v>
      </c>
      <c r="P5031" s="233">
        <v>0</v>
      </c>
      <c r="Q5031" s="234">
        <v>0</v>
      </c>
      <c r="R5031" s="233">
        <v>0</v>
      </c>
      <c r="S5031" s="234">
        <v>0</v>
      </c>
      <c r="T5031" s="233">
        <v>0</v>
      </c>
      <c r="U5031" s="235">
        <f t="shared" si="546"/>
        <v>23928.670000000002</v>
      </c>
      <c r="V5031" s="227">
        <f t="shared" si="547"/>
        <v>0</v>
      </c>
      <c r="W5031" s="227">
        <f t="shared" si="548"/>
        <v>0</v>
      </c>
      <c r="X5031" s="227">
        <f t="shared" si="551"/>
        <v>0</v>
      </c>
      <c r="Y5031" s="227">
        <f t="shared" si="549"/>
        <v>0</v>
      </c>
      <c r="Z5031" s="227">
        <f t="shared" si="550"/>
        <v>0</v>
      </c>
      <c r="AA5031" s="227">
        <f t="shared" si="552"/>
        <v>0</v>
      </c>
    </row>
    <row r="5032" spans="2:27" ht="13.5" hidden="1">
      <c r="B5032" s="232" t="s">
        <v>1449</v>
      </c>
      <c r="C5032" s="232" t="s">
        <v>1154</v>
      </c>
      <c r="D5032" s="232" t="s">
        <v>984</v>
      </c>
      <c r="E5032" s="232" t="s">
        <v>495</v>
      </c>
      <c r="F5032" s="232">
        <v>8</v>
      </c>
      <c r="G5032" s="232" t="s">
        <v>1317</v>
      </c>
      <c r="H5032" s="233">
        <v>2.0409999999999999</v>
      </c>
      <c r="I5032" s="233">
        <v>0</v>
      </c>
      <c r="J5032" s="233">
        <v>1.3926000000000001</v>
      </c>
      <c r="K5032" s="234">
        <v>5807</v>
      </c>
      <c r="L5032" s="233">
        <v>0.66290000000000004</v>
      </c>
      <c r="M5032" s="234">
        <v>11384</v>
      </c>
      <c r="N5032" s="233">
        <v>0</v>
      </c>
      <c r="O5032" s="233">
        <v>0</v>
      </c>
      <c r="P5032" s="233">
        <v>0</v>
      </c>
      <c r="Q5032" s="234">
        <v>12063</v>
      </c>
      <c r="R5032" s="233">
        <v>0.45900000000000002</v>
      </c>
      <c r="S5032" s="234">
        <v>23649</v>
      </c>
      <c r="T5032" s="233">
        <v>0</v>
      </c>
      <c r="U5032" s="235">
        <f t="shared" si="546"/>
        <v>1489.9299999999998</v>
      </c>
      <c r="V5032" s="227">
        <f t="shared" si="547"/>
        <v>1016.5980000000001</v>
      </c>
      <c r="W5032" s="227">
        <f t="shared" si="548"/>
        <v>967.83366666666666</v>
      </c>
      <c r="X5032" s="227">
        <f t="shared" si="551"/>
        <v>948.66666666666663</v>
      </c>
      <c r="Y5032" s="227">
        <f t="shared" si="549"/>
        <v>0</v>
      </c>
      <c r="Z5032" s="227">
        <f t="shared" si="550"/>
        <v>670.15333333333331</v>
      </c>
      <c r="AA5032" s="227">
        <f t="shared" si="552"/>
        <v>656.91666666666663</v>
      </c>
    </row>
    <row r="5033" spans="2:27" ht="13.5" hidden="1">
      <c r="B5033" s="232" t="s">
        <v>1449</v>
      </c>
      <c r="C5033" s="232" t="s">
        <v>661</v>
      </c>
      <c r="D5033" s="232" t="s">
        <v>984</v>
      </c>
      <c r="E5033" s="232" t="s">
        <v>495</v>
      </c>
      <c r="F5033" s="232">
        <v>32</v>
      </c>
      <c r="G5033" s="232" t="s">
        <v>1353</v>
      </c>
      <c r="H5033" s="233">
        <v>9.08</v>
      </c>
      <c r="I5033" s="233">
        <v>0</v>
      </c>
      <c r="J5033" s="233">
        <v>0</v>
      </c>
      <c r="K5033" s="234">
        <v>0</v>
      </c>
      <c r="L5033" s="233">
        <v>0</v>
      </c>
      <c r="M5033" s="234">
        <v>0</v>
      </c>
      <c r="N5033" s="233">
        <v>0</v>
      </c>
      <c r="O5033" s="233">
        <v>0</v>
      </c>
      <c r="P5033" s="233">
        <v>0</v>
      </c>
      <c r="Q5033" s="234">
        <v>0</v>
      </c>
      <c r="R5033" s="233">
        <v>0</v>
      </c>
      <c r="S5033" s="234">
        <v>0</v>
      </c>
      <c r="T5033" s="233">
        <v>0</v>
      </c>
      <c r="U5033" s="235">
        <f t="shared" si="546"/>
        <v>6628.4</v>
      </c>
      <c r="V5033" s="227">
        <f t="shared" si="547"/>
        <v>0</v>
      </c>
      <c r="W5033" s="227">
        <f t="shared" si="548"/>
        <v>0</v>
      </c>
      <c r="X5033" s="227">
        <f t="shared" si="551"/>
        <v>0</v>
      </c>
      <c r="Y5033" s="227">
        <f t="shared" si="549"/>
        <v>0</v>
      </c>
      <c r="Z5033" s="227">
        <f t="shared" si="550"/>
        <v>0</v>
      </c>
      <c r="AA5033" s="227">
        <f t="shared" si="552"/>
        <v>0</v>
      </c>
    </row>
    <row r="5034" spans="2:27" ht="13.5" hidden="1">
      <c r="B5034" s="232" t="s">
        <v>1449</v>
      </c>
      <c r="C5034" s="232" t="s">
        <v>1153</v>
      </c>
      <c r="D5034" s="232" t="s">
        <v>984</v>
      </c>
      <c r="E5034" s="232" t="s">
        <v>495</v>
      </c>
      <c r="F5034" s="232">
        <v>64</v>
      </c>
      <c r="G5034" s="232" t="s">
        <v>1364</v>
      </c>
      <c r="H5034" s="233">
        <v>16.324999999999999</v>
      </c>
      <c r="I5034" s="233">
        <v>0</v>
      </c>
      <c r="J5034" s="233">
        <v>11.141</v>
      </c>
      <c r="K5034" s="234">
        <v>46459</v>
      </c>
      <c r="L5034" s="233">
        <v>5.3036000000000003</v>
      </c>
      <c r="M5034" s="234">
        <v>91075</v>
      </c>
      <c r="N5034" s="233">
        <v>0</v>
      </c>
      <c r="O5034" s="233">
        <v>0</v>
      </c>
      <c r="P5034" s="233">
        <v>0</v>
      </c>
      <c r="Q5034" s="234">
        <v>96504</v>
      </c>
      <c r="R5034" s="233">
        <v>3.6720999999999999</v>
      </c>
      <c r="S5034" s="234">
        <v>189196</v>
      </c>
      <c r="T5034" s="233">
        <v>0</v>
      </c>
      <c r="U5034" s="235">
        <f t="shared" si="546"/>
        <v>11917.25</v>
      </c>
      <c r="V5034" s="227">
        <f t="shared" si="547"/>
        <v>8132.93</v>
      </c>
      <c r="W5034" s="227">
        <f t="shared" si="548"/>
        <v>7743.2113333333336</v>
      </c>
      <c r="X5034" s="227">
        <f t="shared" si="551"/>
        <v>7589.583333333333</v>
      </c>
      <c r="Y5034" s="227">
        <f t="shared" si="549"/>
        <v>0</v>
      </c>
      <c r="Z5034" s="227">
        <f t="shared" si="550"/>
        <v>5361.2996666666659</v>
      </c>
      <c r="AA5034" s="227">
        <f t="shared" si="552"/>
        <v>5255.4444444444443</v>
      </c>
    </row>
    <row r="5035" spans="2:27" ht="13.5" hidden="1">
      <c r="B5035" s="232" t="s">
        <v>1449</v>
      </c>
      <c r="C5035" s="232" t="s">
        <v>698</v>
      </c>
      <c r="D5035" s="232" t="s">
        <v>984</v>
      </c>
      <c r="E5035" s="232" t="s">
        <v>495</v>
      </c>
      <c r="F5035" s="232">
        <v>48</v>
      </c>
      <c r="G5035" s="232" t="s">
        <v>1356</v>
      </c>
      <c r="H5035" s="233">
        <v>13.68</v>
      </c>
      <c r="I5035" s="233">
        <v>0</v>
      </c>
      <c r="J5035" s="233">
        <v>9.3366000000000007</v>
      </c>
      <c r="K5035" s="234">
        <v>38947</v>
      </c>
      <c r="L5035" s="233">
        <v>4.4459999999999997</v>
      </c>
      <c r="M5035" s="234">
        <v>76336</v>
      </c>
      <c r="N5035" s="233">
        <v>0</v>
      </c>
      <c r="O5035" s="233">
        <v>0</v>
      </c>
      <c r="P5035" s="233">
        <v>0</v>
      </c>
      <c r="Q5035" s="234">
        <v>80890</v>
      </c>
      <c r="R5035" s="233">
        <v>3.0779999999999998</v>
      </c>
      <c r="S5035" s="234">
        <v>158544</v>
      </c>
      <c r="T5035" s="233">
        <v>0</v>
      </c>
      <c r="U5035" s="235">
        <f t="shared" si="546"/>
        <v>9986.4</v>
      </c>
      <c r="V5035" s="227">
        <f t="shared" si="547"/>
        <v>6815.7180000000008</v>
      </c>
      <c r="W5035" s="227">
        <f t="shared" si="548"/>
        <v>6491.1633333333339</v>
      </c>
      <c r="X5035" s="227">
        <f t="shared" si="551"/>
        <v>6361.333333333333</v>
      </c>
      <c r="Y5035" s="227">
        <f t="shared" si="549"/>
        <v>0</v>
      </c>
      <c r="Z5035" s="227">
        <f t="shared" si="550"/>
        <v>4493.8844444444439</v>
      </c>
      <c r="AA5035" s="227">
        <f t="shared" si="552"/>
        <v>4404</v>
      </c>
    </row>
    <row r="5036" spans="2:27" ht="13.5" hidden="1">
      <c r="B5036" s="232" t="s">
        <v>1449</v>
      </c>
      <c r="C5036" s="232" t="s">
        <v>1158</v>
      </c>
      <c r="D5036" s="232" t="s">
        <v>984</v>
      </c>
      <c r="E5036" s="232" t="s">
        <v>495</v>
      </c>
      <c r="F5036" s="232">
        <v>4</v>
      </c>
      <c r="G5036" s="232" t="s">
        <v>1312</v>
      </c>
      <c r="H5036" s="233">
        <v>1.02</v>
      </c>
      <c r="I5036" s="233">
        <v>0</v>
      </c>
      <c r="J5036" s="233">
        <v>0.69630000000000003</v>
      </c>
      <c r="K5036" s="234">
        <v>2904</v>
      </c>
      <c r="L5036" s="233">
        <v>0.33150000000000002</v>
      </c>
      <c r="M5036" s="234">
        <v>5692</v>
      </c>
      <c r="N5036" s="233">
        <v>0</v>
      </c>
      <c r="O5036" s="233">
        <v>0</v>
      </c>
      <c r="P5036" s="233">
        <v>0</v>
      </c>
      <c r="Q5036" s="234">
        <v>6031</v>
      </c>
      <c r="R5036" s="233">
        <v>0.22950000000000001</v>
      </c>
      <c r="S5036" s="234">
        <v>11825</v>
      </c>
      <c r="T5036" s="233">
        <v>0</v>
      </c>
      <c r="U5036" s="235">
        <f t="shared" si="546"/>
        <v>744.6</v>
      </c>
      <c r="V5036" s="227">
        <f t="shared" si="547"/>
        <v>508.29900000000004</v>
      </c>
      <c r="W5036" s="227">
        <f t="shared" si="548"/>
        <v>483.995</v>
      </c>
      <c r="X5036" s="227">
        <f t="shared" si="551"/>
        <v>474.33333333333331</v>
      </c>
      <c r="Y5036" s="227">
        <f t="shared" si="549"/>
        <v>0</v>
      </c>
      <c r="Z5036" s="227">
        <f t="shared" si="550"/>
        <v>335.0627777777778</v>
      </c>
      <c r="AA5036" s="227">
        <f t="shared" si="552"/>
        <v>328.47222222222223</v>
      </c>
    </row>
    <row r="5037" spans="2:27" ht="13.5" hidden="1">
      <c r="B5037" s="232" t="s">
        <v>1449</v>
      </c>
      <c r="C5037" s="232" t="s">
        <v>509</v>
      </c>
      <c r="D5037" s="232" t="s">
        <v>984</v>
      </c>
      <c r="E5037" s="232" t="s">
        <v>495</v>
      </c>
      <c r="F5037" s="232">
        <v>64</v>
      </c>
      <c r="G5037" s="232" t="s">
        <v>1345</v>
      </c>
      <c r="H5037" s="233">
        <v>15.423999999999999</v>
      </c>
      <c r="I5037" s="233">
        <v>0</v>
      </c>
      <c r="J5037" s="233">
        <v>8.7454000000000001</v>
      </c>
      <c r="K5037" s="234">
        <v>36481</v>
      </c>
      <c r="L5037" s="233">
        <v>4.1645000000000003</v>
      </c>
      <c r="M5037" s="234">
        <v>71502</v>
      </c>
      <c r="N5037" s="233">
        <v>0</v>
      </c>
      <c r="O5037" s="233">
        <v>0</v>
      </c>
      <c r="P5037" s="233">
        <v>0</v>
      </c>
      <c r="Q5037" s="234">
        <v>79042</v>
      </c>
      <c r="R5037" s="233">
        <v>3.0076999999999998</v>
      </c>
      <c r="S5037" s="234">
        <v>154922</v>
      </c>
      <c r="T5037" s="233">
        <v>0</v>
      </c>
      <c r="U5037" s="235">
        <f t="shared" si="546"/>
        <v>11259.52</v>
      </c>
      <c r="V5037" s="227">
        <f t="shared" si="547"/>
        <v>6384.1419999999998</v>
      </c>
      <c r="W5037" s="227">
        <f t="shared" si="548"/>
        <v>6080.1683333333331</v>
      </c>
      <c r="X5037" s="227">
        <f t="shared" si="551"/>
        <v>5958.5</v>
      </c>
      <c r="Y5037" s="227">
        <f t="shared" si="549"/>
        <v>0</v>
      </c>
      <c r="Z5037" s="227">
        <f t="shared" si="550"/>
        <v>4391.2321111111114</v>
      </c>
      <c r="AA5037" s="227">
        <f t="shared" si="552"/>
        <v>4303.3888888888887</v>
      </c>
    </row>
    <row r="5038" spans="2:27" ht="13.5" hidden="1">
      <c r="B5038" s="232" t="s">
        <v>1449</v>
      </c>
      <c r="C5038" s="232" t="s">
        <v>655</v>
      </c>
      <c r="D5038" s="232" t="s">
        <v>984</v>
      </c>
      <c r="E5038" s="232" t="s">
        <v>495</v>
      </c>
      <c r="F5038" s="232">
        <v>16</v>
      </c>
      <c r="G5038" s="232" t="s">
        <v>1352</v>
      </c>
      <c r="H5038" s="233">
        <v>4.54</v>
      </c>
      <c r="I5038" s="233">
        <v>0</v>
      </c>
      <c r="J5038" s="233">
        <v>0</v>
      </c>
      <c r="K5038" s="234">
        <v>0</v>
      </c>
      <c r="L5038" s="233">
        <v>0</v>
      </c>
      <c r="M5038" s="234">
        <v>0</v>
      </c>
      <c r="N5038" s="233">
        <v>0</v>
      </c>
      <c r="O5038" s="233">
        <v>0</v>
      </c>
      <c r="P5038" s="233">
        <v>0</v>
      </c>
      <c r="Q5038" s="234">
        <v>0</v>
      </c>
      <c r="R5038" s="233">
        <v>0</v>
      </c>
      <c r="S5038" s="234">
        <v>0</v>
      </c>
      <c r="T5038" s="233">
        <v>0</v>
      </c>
      <c r="U5038" s="235">
        <f t="shared" si="546"/>
        <v>3314.2</v>
      </c>
      <c r="V5038" s="227">
        <f t="shared" si="547"/>
        <v>0</v>
      </c>
      <c r="W5038" s="227">
        <f t="shared" si="548"/>
        <v>0</v>
      </c>
      <c r="X5038" s="227">
        <f t="shared" si="551"/>
        <v>0</v>
      </c>
      <c r="Y5038" s="227">
        <f t="shared" si="549"/>
        <v>0</v>
      </c>
      <c r="Z5038" s="227">
        <f t="shared" si="550"/>
        <v>0</v>
      </c>
      <c r="AA5038" s="227">
        <f t="shared" si="552"/>
        <v>0</v>
      </c>
    </row>
    <row r="5039" spans="2:27" ht="13.5" hidden="1">
      <c r="B5039" s="232" t="s">
        <v>1449</v>
      </c>
      <c r="C5039" s="232" t="s">
        <v>1124</v>
      </c>
      <c r="D5039" s="232" t="s">
        <v>984</v>
      </c>
      <c r="E5039" s="232" t="s">
        <v>495</v>
      </c>
      <c r="F5039" s="232">
        <v>4</v>
      </c>
      <c r="G5039" s="232" t="s">
        <v>1311</v>
      </c>
      <c r="H5039" s="233">
        <v>1.1639999999999999</v>
      </c>
      <c r="I5039" s="233">
        <v>0</v>
      </c>
      <c r="J5039" s="233">
        <v>0</v>
      </c>
      <c r="K5039" s="234">
        <v>0</v>
      </c>
      <c r="L5039" s="233">
        <v>0</v>
      </c>
      <c r="M5039" s="234">
        <v>0</v>
      </c>
      <c r="N5039" s="233">
        <v>0</v>
      </c>
      <c r="O5039" s="233">
        <v>0</v>
      </c>
      <c r="P5039" s="233">
        <v>0</v>
      </c>
      <c r="Q5039" s="234">
        <v>0</v>
      </c>
      <c r="R5039" s="233">
        <v>0</v>
      </c>
      <c r="S5039" s="234">
        <v>0</v>
      </c>
      <c r="T5039" s="233">
        <v>0</v>
      </c>
      <c r="U5039" s="235">
        <f t="shared" si="546"/>
        <v>849.71999999999991</v>
      </c>
      <c r="V5039" s="227">
        <f t="shared" si="547"/>
        <v>0</v>
      </c>
      <c r="W5039" s="227">
        <f t="shared" si="548"/>
        <v>0</v>
      </c>
      <c r="X5039" s="227">
        <f t="shared" si="551"/>
        <v>0</v>
      </c>
      <c r="Y5039" s="227">
        <f t="shared" si="549"/>
        <v>0</v>
      </c>
      <c r="Z5039" s="227">
        <f t="shared" si="550"/>
        <v>0</v>
      </c>
      <c r="AA5039" s="227">
        <f t="shared" si="552"/>
        <v>0</v>
      </c>
    </row>
    <row r="5040" spans="2:27" ht="13.5" hidden="1">
      <c r="B5040" s="232" t="s">
        <v>1449</v>
      </c>
      <c r="C5040" s="232" t="s">
        <v>1129</v>
      </c>
      <c r="D5040" s="232" t="s">
        <v>984</v>
      </c>
      <c r="E5040" s="232" t="s">
        <v>495</v>
      </c>
      <c r="F5040" s="232">
        <v>32</v>
      </c>
      <c r="G5040" s="232" t="s">
        <v>1316</v>
      </c>
      <c r="H5040" s="233">
        <v>6.7130000000000001</v>
      </c>
      <c r="I5040" s="233">
        <v>0</v>
      </c>
      <c r="J5040" s="233">
        <v>4.1585999999999999</v>
      </c>
      <c r="K5040" s="234">
        <v>17347</v>
      </c>
      <c r="L5040" s="233">
        <v>1.9802</v>
      </c>
      <c r="M5040" s="234">
        <v>33991</v>
      </c>
      <c r="N5040" s="233">
        <v>0</v>
      </c>
      <c r="O5040" s="233">
        <v>0</v>
      </c>
      <c r="P5040" s="233">
        <v>0</v>
      </c>
      <c r="Q5040" s="234">
        <v>45889</v>
      </c>
      <c r="R5040" s="233">
        <v>1.7462</v>
      </c>
      <c r="S5040" s="234">
        <v>89913</v>
      </c>
      <c r="T5040" s="233">
        <v>0</v>
      </c>
      <c r="U5040" s="235">
        <f t="shared" si="546"/>
        <v>4900.49</v>
      </c>
      <c r="V5040" s="227">
        <f t="shared" si="547"/>
        <v>3035.7779999999998</v>
      </c>
      <c r="W5040" s="227">
        <f t="shared" si="548"/>
        <v>2891.1293333333333</v>
      </c>
      <c r="X5040" s="227">
        <f t="shared" si="551"/>
        <v>2832.5833333333335</v>
      </c>
      <c r="Y5040" s="227">
        <f t="shared" si="549"/>
        <v>0</v>
      </c>
      <c r="Z5040" s="227">
        <f t="shared" si="550"/>
        <v>2549.420444444444</v>
      </c>
      <c r="AA5040" s="227">
        <f t="shared" si="552"/>
        <v>2497.5833333333335</v>
      </c>
    </row>
    <row r="5041" spans="2:27" ht="13.5" hidden="1">
      <c r="B5041" s="232" t="s">
        <v>1449</v>
      </c>
      <c r="C5041" s="232" t="s">
        <v>737</v>
      </c>
      <c r="D5041" s="232" t="s">
        <v>984</v>
      </c>
      <c r="E5041" s="232" t="s">
        <v>495</v>
      </c>
      <c r="F5041" s="232">
        <v>2</v>
      </c>
      <c r="G5041" s="232" t="s">
        <v>1315</v>
      </c>
      <c r="H5041" s="233">
        <v>0.41599999999999998</v>
      </c>
      <c r="I5041" s="233">
        <v>0</v>
      </c>
      <c r="J5041" s="233">
        <v>0.32319999999999999</v>
      </c>
      <c r="K5041" s="234">
        <v>1348</v>
      </c>
      <c r="L5041" s="233">
        <v>0.15390000000000001</v>
      </c>
      <c r="M5041" s="234">
        <v>2643</v>
      </c>
      <c r="N5041" s="233">
        <v>0</v>
      </c>
      <c r="O5041" s="233">
        <v>0</v>
      </c>
      <c r="P5041" s="233">
        <v>0</v>
      </c>
      <c r="Q5041" s="234">
        <v>2733</v>
      </c>
      <c r="R5041" s="233">
        <v>0.104</v>
      </c>
      <c r="S5041" s="234">
        <v>5357</v>
      </c>
      <c r="T5041" s="233">
        <v>0</v>
      </c>
      <c r="U5041" s="235">
        <f t="shared" si="546"/>
        <v>303.68</v>
      </c>
      <c r="V5041" s="227">
        <f t="shared" si="547"/>
        <v>235.93599999999998</v>
      </c>
      <c r="W5041" s="227">
        <f t="shared" si="548"/>
        <v>224.68033333333335</v>
      </c>
      <c r="X5041" s="227">
        <f t="shared" si="551"/>
        <v>220.25</v>
      </c>
      <c r="Y5041" s="227">
        <f t="shared" si="549"/>
        <v>0</v>
      </c>
      <c r="Z5041" s="227">
        <f t="shared" si="550"/>
        <v>151.83666666666667</v>
      </c>
      <c r="AA5041" s="227">
        <f t="shared" si="552"/>
        <v>148.80555555555554</v>
      </c>
    </row>
    <row r="5042" spans="2:27" ht="13.5" hidden="1">
      <c r="B5042" s="232" t="s">
        <v>1449</v>
      </c>
      <c r="C5042" s="232" t="s">
        <v>606</v>
      </c>
      <c r="D5042" s="232" t="s">
        <v>984</v>
      </c>
      <c r="E5042" s="232" t="s">
        <v>495</v>
      </c>
      <c r="F5042" s="232">
        <v>96</v>
      </c>
      <c r="G5042" s="232" t="s">
        <v>1356</v>
      </c>
      <c r="H5042" s="233">
        <v>22.655999999999999</v>
      </c>
      <c r="I5042" s="233">
        <v>0</v>
      </c>
      <c r="J5042" s="233">
        <v>14.035399999999999</v>
      </c>
      <c r="K5042" s="234">
        <v>58548</v>
      </c>
      <c r="L5042" s="233">
        <v>6.6835000000000004</v>
      </c>
      <c r="M5042" s="234">
        <v>114753</v>
      </c>
      <c r="N5042" s="233">
        <v>0</v>
      </c>
      <c r="O5042" s="233">
        <v>0</v>
      </c>
      <c r="P5042" s="233">
        <v>0</v>
      </c>
      <c r="Q5042" s="234">
        <v>154804</v>
      </c>
      <c r="R5042" s="233">
        <v>5.8906000000000001</v>
      </c>
      <c r="S5042" s="234">
        <v>303416</v>
      </c>
      <c r="T5042" s="233">
        <v>0</v>
      </c>
      <c r="U5042" s="235">
        <f t="shared" si="546"/>
        <v>16538.879999999997</v>
      </c>
      <c r="V5042" s="227">
        <f t="shared" si="547"/>
        <v>10245.841999999999</v>
      </c>
      <c r="W5042" s="227">
        <f t="shared" si="548"/>
        <v>9757.9549999999999</v>
      </c>
      <c r="X5042" s="227">
        <f t="shared" si="551"/>
        <v>9562.75</v>
      </c>
      <c r="Y5042" s="227">
        <f t="shared" si="549"/>
        <v>0</v>
      </c>
      <c r="Z5042" s="227">
        <f t="shared" si="550"/>
        <v>8600.2491111111121</v>
      </c>
      <c r="AA5042" s="227">
        <f t="shared" si="552"/>
        <v>8428.2222222222226</v>
      </c>
    </row>
    <row r="5043" spans="2:27" ht="13.5" hidden="1">
      <c r="B5043" s="232" t="s">
        <v>1449</v>
      </c>
      <c r="C5043" s="232" t="s">
        <v>735</v>
      </c>
      <c r="D5043" s="232" t="s">
        <v>984</v>
      </c>
      <c r="E5043" s="232" t="s">
        <v>495</v>
      </c>
      <c r="F5043" s="232">
        <v>8</v>
      </c>
      <c r="G5043" s="232" t="s">
        <v>1312</v>
      </c>
      <c r="H5043" s="233">
        <v>1.6639999999999999</v>
      </c>
      <c r="I5043" s="233">
        <v>0</v>
      </c>
      <c r="J5043" s="233">
        <v>1.2928999999999999</v>
      </c>
      <c r="K5043" s="234">
        <v>5393</v>
      </c>
      <c r="L5043" s="233">
        <v>0.61570000000000003</v>
      </c>
      <c r="M5043" s="234">
        <v>10571</v>
      </c>
      <c r="N5043" s="233">
        <v>0</v>
      </c>
      <c r="O5043" s="233">
        <v>0</v>
      </c>
      <c r="P5043" s="233">
        <v>0</v>
      </c>
      <c r="Q5043" s="234">
        <v>10932</v>
      </c>
      <c r="R5043" s="233">
        <v>0.41599999999999998</v>
      </c>
      <c r="S5043" s="234">
        <v>21428</v>
      </c>
      <c r="T5043" s="233">
        <v>0</v>
      </c>
      <c r="U5043" s="235">
        <f t="shared" si="546"/>
        <v>1214.72</v>
      </c>
      <c r="V5043" s="227">
        <f t="shared" si="547"/>
        <v>943.81700000000001</v>
      </c>
      <c r="W5043" s="227">
        <f t="shared" si="548"/>
        <v>898.87766666666676</v>
      </c>
      <c r="X5043" s="227">
        <f t="shared" si="551"/>
        <v>880.91666666666663</v>
      </c>
      <c r="Y5043" s="227">
        <f t="shared" si="549"/>
        <v>0</v>
      </c>
      <c r="Z5043" s="227">
        <f t="shared" si="550"/>
        <v>607.34666666666669</v>
      </c>
      <c r="AA5043" s="227">
        <f t="shared" si="552"/>
        <v>595.22222222222217</v>
      </c>
    </row>
    <row r="5044" spans="2:27" ht="13.5" hidden="1">
      <c r="B5044" s="232" t="s">
        <v>1449</v>
      </c>
      <c r="C5044" s="232" t="s">
        <v>1147</v>
      </c>
      <c r="D5044" s="232" t="s">
        <v>984</v>
      </c>
      <c r="E5044" s="232" t="s">
        <v>495</v>
      </c>
      <c r="F5044" s="232">
        <v>8</v>
      </c>
      <c r="G5044" s="232" t="s">
        <v>1317</v>
      </c>
      <c r="H5044" s="233">
        <v>2.7320000000000002</v>
      </c>
      <c r="I5044" s="233">
        <v>0</v>
      </c>
      <c r="J5044" s="233">
        <v>0</v>
      </c>
      <c r="K5044" s="234">
        <v>0</v>
      </c>
      <c r="L5044" s="233">
        <v>0</v>
      </c>
      <c r="M5044" s="234">
        <v>0</v>
      </c>
      <c r="N5044" s="233">
        <v>0</v>
      </c>
      <c r="O5044" s="233">
        <v>0</v>
      </c>
      <c r="P5044" s="233">
        <v>0</v>
      </c>
      <c r="Q5044" s="234">
        <v>0</v>
      </c>
      <c r="R5044" s="233">
        <v>0</v>
      </c>
      <c r="S5044" s="234">
        <v>0</v>
      </c>
      <c r="T5044" s="233">
        <v>0</v>
      </c>
      <c r="U5044" s="235">
        <f t="shared" si="546"/>
        <v>1994.3600000000001</v>
      </c>
      <c r="V5044" s="227">
        <f t="shared" si="547"/>
        <v>0</v>
      </c>
      <c r="W5044" s="227">
        <f t="shared" si="548"/>
        <v>0</v>
      </c>
      <c r="X5044" s="227">
        <f t="shared" si="551"/>
        <v>0</v>
      </c>
      <c r="Y5044" s="227">
        <f t="shared" si="549"/>
        <v>0</v>
      </c>
      <c r="Z5044" s="227">
        <f t="shared" si="550"/>
        <v>0</v>
      </c>
      <c r="AA5044" s="227">
        <f t="shared" si="552"/>
        <v>0</v>
      </c>
    </row>
    <row r="5045" spans="2:27" ht="13.5" hidden="1">
      <c r="B5045" s="232" t="s">
        <v>1449</v>
      </c>
      <c r="C5045" s="232" t="s">
        <v>692</v>
      </c>
      <c r="D5045" s="232" t="s">
        <v>984</v>
      </c>
      <c r="E5045" s="232" t="s">
        <v>495</v>
      </c>
      <c r="F5045" s="232">
        <v>2</v>
      </c>
      <c r="G5045" s="232" t="s">
        <v>1363</v>
      </c>
      <c r="H5045" s="233">
        <v>0.56999999999999995</v>
      </c>
      <c r="I5045" s="233">
        <v>0</v>
      </c>
      <c r="J5045" s="233">
        <v>0.38929999999999998</v>
      </c>
      <c r="K5045" s="234">
        <v>1624</v>
      </c>
      <c r="L5045" s="233">
        <v>0.18540000000000001</v>
      </c>
      <c r="M5045" s="234">
        <v>3183</v>
      </c>
      <c r="N5045" s="233">
        <v>0</v>
      </c>
      <c r="O5045" s="233">
        <v>0</v>
      </c>
      <c r="P5045" s="233">
        <v>0</v>
      </c>
      <c r="Q5045" s="234">
        <v>3373</v>
      </c>
      <c r="R5045" s="233">
        <v>0.1283</v>
      </c>
      <c r="S5045" s="234">
        <v>6611</v>
      </c>
      <c r="T5045" s="233">
        <v>0</v>
      </c>
      <c r="U5045" s="235">
        <f t="shared" si="546"/>
        <v>416.09999999999997</v>
      </c>
      <c r="V5045" s="227">
        <f t="shared" si="547"/>
        <v>284.18899999999996</v>
      </c>
      <c r="W5045" s="227">
        <f t="shared" si="548"/>
        <v>270.67533333333336</v>
      </c>
      <c r="X5045" s="227">
        <f t="shared" si="551"/>
        <v>265.25</v>
      </c>
      <c r="Y5045" s="227">
        <f t="shared" si="549"/>
        <v>0</v>
      </c>
      <c r="Z5045" s="227">
        <f t="shared" si="550"/>
        <v>187.35344444444445</v>
      </c>
      <c r="AA5045" s="227">
        <f t="shared" si="552"/>
        <v>183.63888888888889</v>
      </c>
    </row>
    <row r="5046" spans="2:27" ht="13.5" hidden="1">
      <c r="B5046" s="232" t="s">
        <v>1449</v>
      </c>
      <c r="C5046" s="232" t="s">
        <v>544</v>
      </c>
      <c r="D5046" s="232" t="s">
        <v>984</v>
      </c>
      <c r="E5046" s="232" t="s">
        <v>495</v>
      </c>
      <c r="F5046" s="232">
        <v>16</v>
      </c>
      <c r="G5046" s="232" t="s">
        <v>1317</v>
      </c>
      <c r="H5046" s="233">
        <v>3.8660000000000001</v>
      </c>
      <c r="I5046" s="233">
        <v>0</v>
      </c>
      <c r="J5046" s="233">
        <v>2.423</v>
      </c>
      <c r="K5046" s="234">
        <v>6525</v>
      </c>
      <c r="L5046" s="233">
        <v>1.3260000000000001</v>
      </c>
      <c r="M5046" s="234">
        <v>17775</v>
      </c>
      <c r="N5046" s="233">
        <v>0</v>
      </c>
      <c r="O5046" s="233">
        <v>0</v>
      </c>
      <c r="P5046" s="233">
        <v>0</v>
      </c>
      <c r="Q5046" s="234">
        <v>14182</v>
      </c>
      <c r="R5046" s="233">
        <v>0.96099999999999997</v>
      </c>
      <c r="S5046" s="234">
        <v>37058</v>
      </c>
      <c r="T5046" s="233">
        <v>0</v>
      </c>
      <c r="U5046" s="235">
        <f t="shared" si="546"/>
        <v>2822.1800000000003</v>
      </c>
      <c r="V5046" s="227">
        <f t="shared" si="547"/>
        <v>1768.79</v>
      </c>
      <c r="W5046" s="227">
        <f t="shared" si="548"/>
        <v>1511.73</v>
      </c>
      <c r="X5046" s="227">
        <f t="shared" si="551"/>
        <v>1481.25</v>
      </c>
      <c r="Y5046" s="227">
        <f t="shared" si="549"/>
        <v>0</v>
      </c>
      <c r="Z5046" s="227">
        <f t="shared" si="550"/>
        <v>1095.4744444444445</v>
      </c>
      <c r="AA5046" s="227">
        <f t="shared" si="552"/>
        <v>1029.3888888888889</v>
      </c>
    </row>
    <row r="5047" spans="2:27" ht="13.5" hidden="1">
      <c r="B5047" s="232" t="s">
        <v>1449</v>
      </c>
      <c r="C5047" s="232" t="s">
        <v>1148</v>
      </c>
      <c r="D5047" s="232" t="s">
        <v>984</v>
      </c>
      <c r="E5047" s="232" t="s">
        <v>1465</v>
      </c>
      <c r="F5047" s="232">
        <v>16</v>
      </c>
      <c r="G5047" s="232" t="s">
        <v>1316</v>
      </c>
      <c r="H5047" s="233">
        <v>7.7060000000000004</v>
      </c>
      <c r="I5047" s="233">
        <v>0</v>
      </c>
      <c r="J5047" s="233">
        <v>0</v>
      </c>
      <c r="K5047" s="234">
        <v>0</v>
      </c>
      <c r="L5047" s="233">
        <v>0</v>
      </c>
      <c r="M5047" s="234">
        <v>0</v>
      </c>
      <c r="N5047" s="233">
        <v>0</v>
      </c>
      <c r="O5047" s="233">
        <v>0</v>
      </c>
      <c r="P5047" s="233">
        <v>0</v>
      </c>
      <c r="Q5047" s="234">
        <v>0</v>
      </c>
      <c r="R5047" s="233">
        <v>0</v>
      </c>
      <c r="S5047" s="234">
        <v>0</v>
      </c>
      <c r="T5047" s="233">
        <v>0</v>
      </c>
      <c r="U5047" s="235">
        <f t="shared" si="546"/>
        <v>5625.38</v>
      </c>
      <c r="V5047" s="227">
        <f t="shared" si="547"/>
        <v>0</v>
      </c>
      <c r="W5047" s="227">
        <f t="shared" si="548"/>
        <v>0</v>
      </c>
      <c r="X5047" s="227">
        <f t="shared" si="551"/>
        <v>0</v>
      </c>
      <c r="Y5047" s="227">
        <f t="shared" si="549"/>
        <v>0</v>
      </c>
      <c r="Z5047" s="227">
        <f t="shared" si="550"/>
        <v>0</v>
      </c>
      <c r="AA5047" s="227">
        <f t="shared" si="552"/>
        <v>0</v>
      </c>
    </row>
    <row r="5048" spans="2:27" ht="13.5" hidden="1">
      <c r="B5048" s="232" t="s">
        <v>1449</v>
      </c>
      <c r="C5048" s="232" t="s">
        <v>1145</v>
      </c>
      <c r="D5048" s="232" t="s">
        <v>984</v>
      </c>
      <c r="E5048" s="232" t="s">
        <v>1465</v>
      </c>
      <c r="F5048" s="232">
        <v>64</v>
      </c>
      <c r="G5048" s="232" t="s">
        <v>1364</v>
      </c>
      <c r="H5048" s="233">
        <v>30.821999999999999</v>
      </c>
      <c r="I5048" s="233">
        <v>0</v>
      </c>
      <c r="J5048" s="233">
        <v>0</v>
      </c>
      <c r="K5048" s="234">
        <v>0</v>
      </c>
      <c r="L5048" s="233">
        <v>0</v>
      </c>
      <c r="M5048" s="234">
        <v>0</v>
      </c>
      <c r="N5048" s="233">
        <v>0</v>
      </c>
      <c r="O5048" s="233">
        <v>0</v>
      </c>
      <c r="P5048" s="233">
        <v>0</v>
      </c>
      <c r="Q5048" s="234">
        <v>0</v>
      </c>
      <c r="R5048" s="233">
        <v>0</v>
      </c>
      <c r="S5048" s="234">
        <v>0</v>
      </c>
      <c r="T5048" s="233">
        <v>0</v>
      </c>
      <c r="U5048" s="235">
        <f t="shared" si="546"/>
        <v>22500.059999999998</v>
      </c>
      <c r="V5048" s="227">
        <f t="shared" si="547"/>
        <v>0</v>
      </c>
      <c r="W5048" s="227">
        <f t="shared" si="548"/>
        <v>0</v>
      </c>
      <c r="X5048" s="227">
        <f t="shared" si="551"/>
        <v>0</v>
      </c>
      <c r="Y5048" s="227">
        <f t="shared" si="549"/>
        <v>0</v>
      </c>
      <c r="Z5048" s="227">
        <f t="shared" si="550"/>
        <v>0</v>
      </c>
      <c r="AA5048" s="227">
        <f t="shared" si="552"/>
        <v>0</v>
      </c>
    </row>
    <row r="5049" spans="2:27" ht="13.5" hidden="1">
      <c r="B5049" s="232" t="s">
        <v>1449</v>
      </c>
      <c r="C5049" s="232" t="s">
        <v>1149</v>
      </c>
      <c r="D5049" s="232" t="s">
        <v>984</v>
      </c>
      <c r="E5049" s="232" t="s">
        <v>1465</v>
      </c>
      <c r="F5049" s="232">
        <v>32</v>
      </c>
      <c r="G5049" s="232" t="s">
        <v>1345</v>
      </c>
      <c r="H5049" s="233">
        <v>15.411</v>
      </c>
      <c r="I5049" s="233">
        <v>0</v>
      </c>
      <c r="J5049" s="233">
        <v>0</v>
      </c>
      <c r="K5049" s="234">
        <v>0</v>
      </c>
      <c r="L5049" s="233">
        <v>0</v>
      </c>
      <c r="M5049" s="234">
        <v>0</v>
      </c>
      <c r="N5049" s="233">
        <v>0</v>
      </c>
      <c r="O5049" s="233">
        <v>0</v>
      </c>
      <c r="P5049" s="233">
        <v>0</v>
      </c>
      <c r="Q5049" s="234">
        <v>0</v>
      </c>
      <c r="R5049" s="233">
        <v>0</v>
      </c>
      <c r="S5049" s="234">
        <v>0</v>
      </c>
      <c r="T5049" s="233">
        <v>0</v>
      </c>
      <c r="U5049" s="235">
        <f t="shared" si="546"/>
        <v>11250.029999999999</v>
      </c>
      <c r="V5049" s="227">
        <f t="shared" si="547"/>
        <v>0</v>
      </c>
      <c r="W5049" s="227">
        <f t="shared" si="548"/>
        <v>0</v>
      </c>
      <c r="X5049" s="227">
        <f t="shared" si="551"/>
        <v>0</v>
      </c>
      <c r="Y5049" s="227">
        <f t="shared" si="549"/>
        <v>0</v>
      </c>
      <c r="Z5049" s="227">
        <f t="shared" si="550"/>
        <v>0</v>
      </c>
      <c r="AA5049" s="227">
        <f t="shared" si="552"/>
        <v>0</v>
      </c>
    </row>
    <row r="5050" spans="2:27" ht="13.5" hidden="1">
      <c r="B5050" s="232" t="s">
        <v>1449</v>
      </c>
      <c r="C5050" s="232" t="s">
        <v>1150</v>
      </c>
      <c r="D5050" s="232" t="s">
        <v>984</v>
      </c>
      <c r="E5050" s="232" t="s">
        <v>1465</v>
      </c>
      <c r="F5050" s="232">
        <v>2</v>
      </c>
      <c r="G5050" s="232" t="s">
        <v>1311</v>
      </c>
      <c r="H5050" s="233">
        <v>0.96299999999999997</v>
      </c>
      <c r="I5050" s="233">
        <v>0</v>
      </c>
      <c r="J5050" s="233">
        <v>0</v>
      </c>
      <c r="K5050" s="234">
        <v>0</v>
      </c>
      <c r="L5050" s="233">
        <v>0</v>
      </c>
      <c r="M5050" s="234">
        <v>0</v>
      </c>
      <c r="N5050" s="233">
        <v>0</v>
      </c>
      <c r="O5050" s="233">
        <v>0</v>
      </c>
      <c r="P5050" s="233">
        <v>0</v>
      </c>
      <c r="Q5050" s="234">
        <v>0</v>
      </c>
      <c r="R5050" s="233">
        <v>0</v>
      </c>
      <c r="S5050" s="234">
        <v>0</v>
      </c>
      <c r="T5050" s="233">
        <v>0</v>
      </c>
      <c r="U5050" s="235">
        <f t="shared" si="546"/>
        <v>702.99</v>
      </c>
      <c r="V5050" s="227">
        <f t="shared" si="547"/>
        <v>0</v>
      </c>
      <c r="W5050" s="227">
        <f t="shared" si="548"/>
        <v>0</v>
      </c>
      <c r="X5050" s="227">
        <f t="shared" si="551"/>
        <v>0</v>
      </c>
      <c r="Y5050" s="227">
        <f t="shared" si="549"/>
        <v>0</v>
      </c>
      <c r="Z5050" s="227">
        <f t="shared" si="550"/>
        <v>0</v>
      </c>
      <c r="AA5050" s="227">
        <f t="shared" si="552"/>
        <v>0</v>
      </c>
    </row>
    <row r="5051" spans="2:27" ht="13.5" hidden="1">
      <c r="B5051" s="232" t="s">
        <v>1449</v>
      </c>
      <c r="C5051" s="232" t="s">
        <v>1144</v>
      </c>
      <c r="D5051" s="232" t="s">
        <v>984</v>
      </c>
      <c r="E5051" s="232" t="s">
        <v>1465</v>
      </c>
      <c r="F5051" s="232">
        <v>48</v>
      </c>
      <c r="G5051" s="232" t="s">
        <v>1356</v>
      </c>
      <c r="H5051" s="233">
        <v>23.117000000000001</v>
      </c>
      <c r="I5051" s="233">
        <v>0</v>
      </c>
      <c r="J5051" s="233">
        <v>0</v>
      </c>
      <c r="K5051" s="234">
        <v>0</v>
      </c>
      <c r="L5051" s="233">
        <v>0</v>
      </c>
      <c r="M5051" s="234">
        <v>0</v>
      </c>
      <c r="N5051" s="233">
        <v>0</v>
      </c>
      <c r="O5051" s="233">
        <v>0</v>
      </c>
      <c r="P5051" s="233">
        <v>0</v>
      </c>
      <c r="Q5051" s="234">
        <v>0</v>
      </c>
      <c r="R5051" s="233">
        <v>0</v>
      </c>
      <c r="S5051" s="234">
        <v>0</v>
      </c>
      <c r="T5051" s="233">
        <v>0</v>
      </c>
      <c r="U5051" s="235">
        <f t="shared" si="546"/>
        <v>16875.41</v>
      </c>
      <c r="V5051" s="227">
        <f t="shared" si="547"/>
        <v>0</v>
      </c>
      <c r="W5051" s="227">
        <f t="shared" si="548"/>
        <v>0</v>
      </c>
      <c r="X5051" s="227">
        <f t="shared" si="551"/>
        <v>0</v>
      </c>
      <c r="Y5051" s="227">
        <f t="shared" si="549"/>
        <v>0</v>
      </c>
      <c r="Z5051" s="227">
        <f t="shared" si="550"/>
        <v>0</v>
      </c>
      <c r="AA5051" s="227">
        <f t="shared" si="552"/>
        <v>0</v>
      </c>
    </row>
    <row r="5052" spans="2:27" ht="13.5" hidden="1">
      <c r="B5052" s="232" t="s">
        <v>1449</v>
      </c>
      <c r="C5052" s="232" t="s">
        <v>1119</v>
      </c>
      <c r="D5052" s="232" t="s">
        <v>984</v>
      </c>
      <c r="E5052" s="232" t="s">
        <v>1465</v>
      </c>
      <c r="F5052" s="232">
        <v>96</v>
      </c>
      <c r="G5052" s="232" t="s">
        <v>1356</v>
      </c>
      <c r="H5052" s="233">
        <v>38.591999999999999</v>
      </c>
      <c r="I5052" s="233">
        <v>0</v>
      </c>
      <c r="J5052" s="233">
        <v>0</v>
      </c>
      <c r="K5052" s="234">
        <v>0</v>
      </c>
      <c r="L5052" s="233">
        <v>0</v>
      </c>
      <c r="M5052" s="234">
        <v>0</v>
      </c>
      <c r="N5052" s="233">
        <v>0</v>
      </c>
      <c r="O5052" s="233">
        <v>0</v>
      </c>
      <c r="P5052" s="233">
        <v>0</v>
      </c>
      <c r="Q5052" s="234">
        <v>0</v>
      </c>
      <c r="R5052" s="233">
        <v>0</v>
      </c>
      <c r="S5052" s="234">
        <v>0</v>
      </c>
      <c r="T5052" s="233">
        <v>0</v>
      </c>
      <c r="U5052" s="235">
        <f t="shared" si="546"/>
        <v>28172.16</v>
      </c>
      <c r="V5052" s="227">
        <f t="shared" si="547"/>
        <v>0</v>
      </c>
      <c r="W5052" s="227">
        <f t="shared" si="548"/>
        <v>0</v>
      </c>
      <c r="X5052" s="227">
        <f t="shared" si="551"/>
        <v>0</v>
      </c>
      <c r="Y5052" s="227">
        <f t="shared" si="549"/>
        <v>0</v>
      </c>
      <c r="Z5052" s="227">
        <f t="shared" si="550"/>
        <v>0</v>
      </c>
      <c r="AA5052" s="227">
        <f t="shared" si="552"/>
        <v>0</v>
      </c>
    </row>
    <row r="5053" spans="2:27" ht="13.5" hidden="1">
      <c r="B5053" s="232" t="s">
        <v>1449</v>
      </c>
      <c r="C5053" s="232" t="s">
        <v>1122</v>
      </c>
      <c r="D5053" s="232" t="s">
        <v>984</v>
      </c>
      <c r="E5053" s="232" t="s">
        <v>1465</v>
      </c>
      <c r="F5053" s="232">
        <v>32</v>
      </c>
      <c r="G5053" s="232" t="s">
        <v>1316</v>
      </c>
      <c r="H5053" s="233">
        <v>12.864000000000001</v>
      </c>
      <c r="I5053" s="233">
        <v>0</v>
      </c>
      <c r="J5053" s="233">
        <v>0</v>
      </c>
      <c r="K5053" s="234">
        <v>0</v>
      </c>
      <c r="L5053" s="233">
        <v>0</v>
      </c>
      <c r="M5053" s="234">
        <v>0</v>
      </c>
      <c r="N5053" s="233">
        <v>0</v>
      </c>
      <c r="O5053" s="233">
        <v>0</v>
      </c>
      <c r="P5053" s="233">
        <v>0</v>
      </c>
      <c r="Q5053" s="234">
        <v>0</v>
      </c>
      <c r="R5053" s="233">
        <v>0</v>
      </c>
      <c r="S5053" s="234">
        <v>0</v>
      </c>
      <c r="T5053" s="233">
        <v>0</v>
      </c>
      <c r="U5053" s="235">
        <f t="shared" si="546"/>
        <v>9390.7200000000012</v>
      </c>
      <c r="V5053" s="227">
        <f t="shared" si="547"/>
        <v>0</v>
      </c>
      <c r="W5053" s="227">
        <f t="shared" si="548"/>
        <v>0</v>
      </c>
      <c r="X5053" s="227">
        <f t="shared" si="551"/>
        <v>0</v>
      </c>
      <c r="Y5053" s="227">
        <f t="shared" si="549"/>
        <v>0</v>
      </c>
      <c r="Z5053" s="227">
        <f t="shared" si="550"/>
        <v>0</v>
      </c>
      <c r="AA5053" s="227">
        <f t="shared" si="552"/>
        <v>0</v>
      </c>
    </row>
    <row r="5054" spans="2:27" ht="13.5" hidden="1">
      <c r="B5054" s="232" t="s">
        <v>1449</v>
      </c>
      <c r="C5054" s="232" t="s">
        <v>1121</v>
      </c>
      <c r="D5054" s="232" t="s">
        <v>984</v>
      </c>
      <c r="E5054" s="232" t="s">
        <v>1465</v>
      </c>
      <c r="F5054" s="232">
        <v>16</v>
      </c>
      <c r="G5054" s="232" t="s">
        <v>1317</v>
      </c>
      <c r="H5054" s="233">
        <v>6.4320000000000004</v>
      </c>
      <c r="I5054" s="233">
        <v>0</v>
      </c>
      <c r="J5054" s="233">
        <v>0</v>
      </c>
      <c r="K5054" s="234">
        <v>0</v>
      </c>
      <c r="L5054" s="233">
        <v>0</v>
      </c>
      <c r="M5054" s="234">
        <v>0</v>
      </c>
      <c r="N5054" s="233">
        <v>0</v>
      </c>
      <c r="O5054" s="233">
        <v>0</v>
      </c>
      <c r="P5054" s="233">
        <v>0</v>
      </c>
      <c r="Q5054" s="234">
        <v>0</v>
      </c>
      <c r="R5054" s="233">
        <v>0</v>
      </c>
      <c r="S5054" s="234">
        <v>0</v>
      </c>
      <c r="T5054" s="233">
        <v>0</v>
      </c>
      <c r="U5054" s="235">
        <f t="shared" si="546"/>
        <v>4695.3600000000006</v>
      </c>
      <c r="V5054" s="227">
        <f t="shared" si="547"/>
        <v>0</v>
      </c>
      <c r="W5054" s="227">
        <f t="shared" si="548"/>
        <v>0</v>
      </c>
      <c r="X5054" s="227">
        <f t="shared" si="551"/>
        <v>0</v>
      </c>
      <c r="Y5054" s="227">
        <f t="shared" si="549"/>
        <v>0</v>
      </c>
      <c r="Z5054" s="227">
        <f t="shared" si="550"/>
        <v>0</v>
      </c>
      <c r="AA5054" s="227">
        <f t="shared" si="552"/>
        <v>0</v>
      </c>
    </row>
    <row r="5055" spans="2:27" ht="13.5" hidden="1">
      <c r="B5055" s="232" t="s">
        <v>1449</v>
      </c>
      <c r="C5055" s="232" t="s">
        <v>1120</v>
      </c>
      <c r="D5055" s="232" t="s">
        <v>984</v>
      </c>
      <c r="E5055" s="232" t="s">
        <v>1465</v>
      </c>
      <c r="F5055" s="232">
        <v>8</v>
      </c>
      <c r="G5055" s="232" t="s">
        <v>1312</v>
      </c>
      <c r="H5055" s="233">
        <v>3.2160000000000002</v>
      </c>
      <c r="I5055" s="233">
        <v>0</v>
      </c>
      <c r="J5055" s="233">
        <v>0</v>
      </c>
      <c r="K5055" s="234">
        <v>0</v>
      </c>
      <c r="L5055" s="233">
        <v>0</v>
      </c>
      <c r="M5055" s="234">
        <v>0</v>
      </c>
      <c r="N5055" s="233">
        <v>0</v>
      </c>
      <c r="O5055" s="233">
        <v>0</v>
      </c>
      <c r="P5055" s="233">
        <v>0</v>
      </c>
      <c r="Q5055" s="234">
        <v>0</v>
      </c>
      <c r="R5055" s="233">
        <v>0</v>
      </c>
      <c r="S5055" s="234">
        <v>0</v>
      </c>
      <c r="T5055" s="233">
        <v>0</v>
      </c>
      <c r="U5055" s="235">
        <f t="shared" si="546"/>
        <v>2347.6800000000003</v>
      </c>
      <c r="V5055" s="227">
        <f t="shared" si="547"/>
        <v>0</v>
      </c>
      <c r="W5055" s="227">
        <f t="shared" si="548"/>
        <v>0</v>
      </c>
      <c r="X5055" s="227">
        <f t="shared" si="551"/>
        <v>0</v>
      </c>
      <c r="Y5055" s="227">
        <f t="shared" si="549"/>
        <v>0</v>
      </c>
      <c r="Z5055" s="227">
        <f t="shared" si="550"/>
        <v>0</v>
      </c>
      <c r="AA5055" s="227">
        <f t="shared" si="552"/>
        <v>0</v>
      </c>
    </row>
    <row r="5056" spans="2:27" ht="13.5" hidden="1">
      <c r="B5056" s="232" t="s">
        <v>1449</v>
      </c>
      <c r="C5056" s="232" t="s">
        <v>1123</v>
      </c>
      <c r="D5056" s="232" t="s">
        <v>984</v>
      </c>
      <c r="E5056" s="232" t="s">
        <v>1465</v>
      </c>
      <c r="F5056" s="232">
        <v>2</v>
      </c>
      <c r="G5056" s="232" t="s">
        <v>1315</v>
      </c>
      <c r="H5056" s="233">
        <v>0.80400000000000005</v>
      </c>
      <c r="I5056" s="233">
        <v>0</v>
      </c>
      <c r="J5056" s="233">
        <v>0</v>
      </c>
      <c r="K5056" s="234">
        <v>0</v>
      </c>
      <c r="L5056" s="233">
        <v>0</v>
      </c>
      <c r="M5056" s="234">
        <v>0</v>
      </c>
      <c r="N5056" s="233">
        <v>0</v>
      </c>
      <c r="O5056" s="233">
        <v>0</v>
      </c>
      <c r="P5056" s="233">
        <v>0</v>
      </c>
      <c r="Q5056" s="234">
        <v>0</v>
      </c>
      <c r="R5056" s="233">
        <v>0</v>
      </c>
      <c r="S5056" s="234">
        <v>0</v>
      </c>
      <c r="T5056" s="233">
        <v>0</v>
      </c>
      <c r="U5056" s="235">
        <f t="shared" si="546"/>
        <v>586.92000000000007</v>
      </c>
      <c r="V5056" s="227">
        <f t="shared" si="547"/>
        <v>0</v>
      </c>
      <c r="W5056" s="227">
        <f t="shared" si="548"/>
        <v>0</v>
      </c>
      <c r="X5056" s="227">
        <f t="shared" si="551"/>
        <v>0</v>
      </c>
      <c r="Y5056" s="227">
        <f t="shared" si="549"/>
        <v>0</v>
      </c>
      <c r="Z5056" s="227">
        <f t="shared" si="550"/>
        <v>0</v>
      </c>
      <c r="AA5056" s="227">
        <f t="shared" si="552"/>
        <v>0</v>
      </c>
    </row>
    <row r="5057" spans="2:27" ht="13.5" hidden="1">
      <c r="B5057" s="232" t="s">
        <v>1449</v>
      </c>
      <c r="C5057" s="232" t="s">
        <v>1151</v>
      </c>
      <c r="D5057" s="232" t="s">
        <v>984</v>
      </c>
      <c r="E5057" s="232" t="s">
        <v>1465</v>
      </c>
      <c r="F5057" s="232">
        <v>4</v>
      </c>
      <c r="G5057" s="232" t="s">
        <v>1312</v>
      </c>
      <c r="H5057" s="233">
        <v>1.9259999999999999</v>
      </c>
      <c r="I5057" s="233">
        <v>0</v>
      </c>
      <c r="J5057" s="233">
        <v>0</v>
      </c>
      <c r="K5057" s="234">
        <v>0</v>
      </c>
      <c r="L5057" s="233">
        <v>0</v>
      </c>
      <c r="M5057" s="234">
        <v>0</v>
      </c>
      <c r="N5057" s="233">
        <v>0</v>
      </c>
      <c r="O5057" s="233">
        <v>0</v>
      </c>
      <c r="P5057" s="233">
        <v>0</v>
      </c>
      <c r="Q5057" s="234">
        <v>0</v>
      </c>
      <c r="R5057" s="233">
        <v>0</v>
      </c>
      <c r="S5057" s="234">
        <v>0</v>
      </c>
      <c r="T5057" s="233">
        <v>0</v>
      </c>
      <c r="U5057" s="235">
        <f t="shared" si="546"/>
        <v>1405.98</v>
      </c>
      <c r="V5057" s="227">
        <f t="shared" si="547"/>
        <v>0</v>
      </c>
      <c r="W5057" s="227">
        <f t="shared" si="548"/>
        <v>0</v>
      </c>
      <c r="X5057" s="227">
        <f t="shared" si="551"/>
        <v>0</v>
      </c>
      <c r="Y5057" s="227">
        <f t="shared" si="549"/>
        <v>0</v>
      </c>
      <c r="Z5057" s="227">
        <f t="shared" si="550"/>
        <v>0</v>
      </c>
      <c r="AA5057" s="227">
        <f t="shared" si="552"/>
        <v>0</v>
      </c>
    </row>
    <row r="5058" spans="2:27" ht="13.5" hidden="1">
      <c r="B5058" s="232" t="s">
        <v>1449</v>
      </c>
      <c r="C5058" s="232" t="s">
        <v>1124</v>
      </c>
      <c r="D5058" s="232" t="s">
        <v>984</v>
      </c>
      <c r="E5058" s="232" t="s">
        <v>1465</v>
      </c>
      <c r="F5058" s="232">
        <v>4</v>
      </c>
      <c r="G5058" s="232" t="s">
        <v>1311</v>
      </c>
      <c r="H5058" s="233">
        <v>1.6080000000000001</v>
      </c>
      <c r="I5058" s="233">
        <v>0</v>
      </c>
      <c r="J5058" s="233">
        <v>0</v>
      </c>
      <c r="K5058" s="234">
        <v>0</v>
      </c>
      <c r="L5058" s="233">
        <v>0</v>
      </c>
      <c r="M5058" s="234">
        <v>0</v>
      </c>
      <c r="N5058" s="233">
        <v>0</v>
      </c>
      <c r="O5058" s="233">
        <v>0</v>
      </c>
      <c r="P5058" s="233">
        <v>0</v>
      </c>
      <c r="Q5058" s="234">
        <v>0</v>
      </c>
      <c r="R5058" s="233">
        <v>0</v>
      </c>
      <c r="S5058" s="234">
        <v>0</v>
      </c>
      <c r="T5058" s="233">
        <v>0</v>
      </c>
      <c r="U5058" s="235">
        <f t="shared" si="546"/>
        <v>1173.8400000000001</v>
      </c>
      <c r="V5058" s="227">
        <f t="shared" si="547"/>
        <v>0</v>
      </c>
      <c r="W5058" s="227">
        <f t="shared" si="548"/>
        <v>0</v>
      </c>
      <c r="X5058" s="227">
        <f t="shared" si="551"/>
        <v>0</v>
      </c>
      <c r="Y5058" s="227">
        <f t="shared" si="549"/>
        <v>0</v>
      </c>
      <c r="Z5058" s="227">
        <f t="shared" si="550"/>
        <v>0</v>
      </c>
      <c r="AA5058" s="227">
        <f t="shared" si="552"/>
        <v>0</v>
      </c>
    </row>
    <row r="5059" spans="2:27" ht="13.5" hidden="1">
      <c r="B5059" s="232" t="s">
        <v>1449</v>
      </c>
      <c r="C5059" s="232" t="s">
        <v>1118</v>
      </c>
      <c r="D5059" s="232" t="s">
        <v>984</v>
      </c>
      <c r="E5059" s="232" t="s">
        <v>1465</v>
      </c>
      <c r="F5059" s="232">
        <v>64</v>
      </c>
      <c r="G5059" s="232" t="s">
        <v>1345</v>
      </c>
      <c r="H5059" s="233">
        <v>25.728000000000002</v>
      </c>
      <c r="I5059" s="233">
        <v>0</v>
      </c>
      <c r="J5059" s="233">
        <v>0</v>
      </c>
      <c r="K5059" s="234">
        <v>0</v>
      </c>
      <c r="L5059" s="233">
        <v>0</v>
      </c>
      <c r="M5059" s="234">
        <v>0</v>
      </c>
      <c r="N5059" s="233">
        <v>0</v>
      </c>
      <c r="O5059" s="233">
        <v>0</v>
      </c>
      <c r="P5059" s="233">
        <v>0</v>
      </c>
      <c r="Q5059" s="234">
        <v>0</v>
      </c>
      <c r="R5059" s="233">
        <v>0</v>
      </c>
      <c r="S5059" s="234">
        <v>0</v>
      </c>
      <c r="T5059" s="233">
        <v>0</v>
      </c>
      <c r="U5059" s="235">
        <f t="shared" si="546"/>
        <v>18781.440000000002</v>
      </c>
      <c r="V5059" s="227">
        <f t="shared" si="547"/>
        <v>0</v>
      </c>
      <c r="W5059" s="227">
        <f t="shared" si="548"/>
        <v>0</v>
      </c>
      <c r="X5059" s="227">
        <f t="shared" si="551"/>
        <v>0</v>
      </c>
      <c r="Y5059" s="227">
        <f t="shared" si="549"/>
        <v>0</v>
      </c>
      <c r="Z5059" s="227">
        <f t="shared" si="550"/>
        <v>0</v>
      </c>
      <c r="AA5059" s="227">
        <f t="shared" si="552"/>
        <v>0</v>
      </c>
    </row>
    <row r="5060" spans="2:27" ht="13.5" hidden="1">
      <c r="B5060" s="232" t="s">
        <v>1449</v>
      </c>
      <c r="C5060" s="232" t="s">
        <v>1117</v>
      </c>
      <c r="D5060" s="232" t="s">
        <v>984</v>
      </c>
      <c r="E5060" s="232" t="s">
        <v>1465</v>
      </c>
      <c r="F5060" s="232">
        <v>48</v>
      </c>
      <c r="G5060" s="232" t="s">
        <v>1310</v>
      </c>
      <c r="H5060" s="233">
        <v>19.295999999999999</v>
      </c>
      <c r="I5060" s="233">
        <v>0</v>
      </c>
      <c r="J5060" s="233">
        <v>0</v>
      </c>
      <c r="K5060" s="234">
        <v>0</v>
      </c>
      <c r="L5060" s="233">
        <v>0</v>
      </c>
      <c r="M5060" s="234">
        <v>0</v>
      </c>
      <c r="N5060" s="233">
        <v>0</v>
      </c>
      <c r="O5060" s="233">
        <v>0</v>
      </c>
      <c r="P5060" s="233">
        <v>0</v>
      </c>
      <c r="Q5060" s="234">
        <v>0</v>
      </c>
      <c r="R5060" s="233">
        <v>0</v>
      </c>
      <c r="S5060" s="234">
        <v>0</v>
      </c>
      <c r="T5060" s="233">
        <v>0</v>
      </c>
      <c r="U5060" s="235">
        <f t="shared" ref="U5060:U5123" si="553">H5060*hour_M</f>
        <v>14086.08</v>
      </c>
      <c r="V5060" s="227">
        <f t="shared" ref="V5060:V5123" si="554">J5060*hour_M</f>
        <v>0</v>
      </c>
      <c r="W5060" s="227">
        <f t="shared" ref="W5060:W5123" si="555">K5060/12+L5060*hour_M</f>
        <v>0</v>
      </c>
      <c r="X5060" s="227">
        <f t="shared" si="551"/>
        <v>0</v>
      </c>
      <c r="Y5060" s="227">
        <f t="shared" ref="Y5060:Y5123" si="556">P5060*hour_M</f>
        <v>0</v>
      </c>
      <c r="Z5060" s="227">
        <f t="shared" ref="Z5060:Z5123" si="557">Q5060/36+R5060*hour_M</f>
        <v>0</v>
      </c>
      <c r="AA5060" s="227">
        <f t="shared" si="552"/>
        <v>0</v>
      </c>
    </row>
    <row r="5061" spans="2:27" ht="13.5" hidden="1">
      <c r="B5061" s="232" t="s">
        <v>1449</v>
      </c>
      <c r="C5061" s="232" t="s">
        <v>1147</v>
      </c>
      <c r="D5061" s="232" t="s">
        <v>984</v>
      </c>
      <c r="E5061" s="232" t="s">
        <v>1465</v>
      </c>
      <c r="F5061" s="232">
        <v>8</v>
      </c>
      <c r="G5061" s="232" t="s">
        <v>1317</v>
      </c>
      <c r="H5061" s="233">
        <v>3.8530000000000002</v>
      </c>
      <c r="I5061" s="233">
        <v>0</v>
      </c>
      <c r="J5061" s="233">
        <v>0</v>
      </c>
      <c r="K5061" s="234">
        <v>0</v>
      </c>
      <c r="L5061" s="233">
        <v>0</v>
      </c>
      <c r="M5061" s="234">
        <v>0</v>
      </c>
      <c r="N5061" s="233">
        <v>0</v>
      </c>
      <c r="O5061" s="233">
        <v>0</v>
      </c>
      <c r="P5061" s="233">
        <v>0</v>
      </c>
      <c r="Q5061" s="234">
        <v>0</v>
      </c>
      <c r="R5061" s="233">
        <v>0</v>
      </c>
      <c r="S5061" s="234">
        <v>0</v>
      </c>
      <c r="T5061" s="233">
        <v>0</v>
      </c>
      <c r="U5061" s="235">
        <f t="shared" si="553"/>
        <v>2812.69</v>
      </c>
      <c r="V5061" s="227">
        <f t="shared" si="554"/>
        <v>0</v>
      </c>
      <c r="W5061" s="227">
        <f t="shared" si="555"/>
        <v>0</v>
      </c>
      <c r="X5061" s="227">
        <f t="shared" ref="X5061:X5124" si="558">M5061/12</f>
        <v>0</v>
      </c>
      <c r="Y5061" s="227">
        <f t="shared" si="556"/>
        <v>0</v>
      </c>
      <c r="Z5061" s="227">
        <f t="shared" si="557"/>
        <v>0</v>
      </c>
      <c r="AA5061" s="227">
        <f t="shared" ref="AA5061:AA5124" si="559">S5061/36</f>
        <v>0</v>
      </c>
    </row>
    <row r="5062" spans="2:27" ht="13.5" hidden="1">
      <c r="B5062" s="232" t="s">
        <v>1449</v>
      </c>
      <c r="C5062" s="232" t="s">
        <v>1146</v>
      </c>
      <c r="D5062" s="232" t="s">
        <v>984</v>
      </c>
      <c r="E5062" s="232" t="s">
        <v>1465</v>
      </c>
      <c r="F5062" s="232">
        <v>96</v>
      </c>
      <c r="G5062" s="232" t="s">
        <v>1365</v>
      </c>
      <c r="H5062" s="233">
        <v>46.234000000000002</v>
      </c>
      <c r="I5062" s="233">
        <v>0</v>
      </c>
      <c r="J5062" s="233">
        <v>0</v>
      </c>
      <c r="K5062" s="234">
        <v>0</v>
      </c>
      <c r="L5062" s="233">
        <v>0</v>
      </c>
      <c r="M5062" s="234">
        <v>0</v>
      </c>
      <c r="N5062" s="233">
        <v>0</v>
      </c>
      <c r="O5062" s="233">
        <v>0</v>
      </c>
      <c r="P5062" s="233">
        <v>0</v>
      </c>
      <c r="Q5062" s="234">
        <v>0</v>
      </c>
      <c r="R5062" s="233">
        <v>0</v>
      </c>
      <c r="S5062" s="234">
        <v>0</v>
      </c>
      <c r="T5062" s="233">
        <v>0</v>
      </c>
      <c r="U5062" s="235">
        <f t="shared" si="553"/>
        <v>33750.82</v>
      </c>
      <c r="V5062" s="227">
        <f t="shared" si="554"/>
        <v>0</v>
      </c>
      <c r="W5062" s="227">
        <f t="shared" si="555"/>
        <v>0</v>
      </c>
      <c r="X5062" s="227">
        <f t="shared" si="558"/>
        <v>0</v>
      </c>
      <c r="Y5062" s="227">
        <f t="shared" si="556"/>
        <v>0</v>
      </c>
      <c r="Z5062" s="227">
        <f t="shared" si="557"/>
        <v>0</v>
      </c>
      <c r="AA5062" s="227">
        <f t="shared" si="559"/>
        <v>0</v>
      </c>
    </row>
    <row r="5063" spans="2:27" ht="13.5" hidden="1">
      <c r="B5063" s="232" t="s">
        <v>1449</v>
      </c>
      <c r="C5063" s="232" t="s">
        <v>625</v>
      </c>
      <c r="D5063" s="232" t="s">
        <v>954</v>
      </c>
      <c r="E5063" s="232" t="s">
        <v>467</v>
      </c>
      <c r="F5063" s="232">
        <v>16</v>
      </c>
      <c r="G5063" s="232" t="s">
        <v>1317</v>
      </c>
      <c r="H5063" s="233">
        <v>1.8879999999999999</v>
      </c>
      <c r="I5063" s="233">
        <v>0</v>
      </c>
      <c r="J5063" s="233">
        <v>1.0659000000000001</v>
      </c>
      <c r="K5063" s="234">
        <v>4446</v>
      </c>
      <c r="L5063" s="233">
        <v>0.50749999999999995</v>
      </c>
      <c r="M5063" s="234">
        <v>8714</v>
      </c>
      <c r="N5063" s="233">
        <v>0</v>
      </c>
      <c r="O5063" s="233">
        <v>0</v>
      </c>
      <c r="P5063" s="233">
        <v>0</v>
      </c>
      <c r="Q5063" s="234">
        <v>9544</v>
      </c>
      <c r="R5063" s="233">
        <v>0.36320000000000002</v>
      </c>
      <c r="S5063" s="234">
        <v>18706</v>
      </c>
      <c r="T5063" s="233">
        <v>0</v>
      </c>
      <c r="U5063" s="235">
        <f t="shared" si="553"/>
        <v>1378.24</v>
      </c>
      <c r="V5063" s="227">
        <f t="shared" si="554"/>
        <v>778.10700000000008</v>
      </c>
      <c r="W5063" s="227">
        <f t="shared" si="555"/>
        <v>740.97499999999991</v>
      </c>
      <c r="X5063" s="227">
        <f t="shared" si="558"/>
        <v>726.16666666666663</v>
      </c>
      <c r="Y5063" s="227">
        <f t="shared" si="556"/>
        <v>0</v>
      </c>
      <c r="Z5063" s="227">
        <f t="shared" si="557"/>
        <v>530.24711111111105</v>
      </c>
      <c r="AA5063" s="227">
        <f t="shared" si="559"/>
        <v>519.61111111111109</v>
      </c>
    </row>
    <row r="5064" spans="2:27" ht="13.5" hidden="1">
      <c r="B5064" s="232" t="s">
        <v>1449</v>
      </c>
      <c r="C5064" s="232" t="s">
        <v>1145</v>
      </c>
      <c r="D5064" s="232" t="s">
        <v>954</v>
      </c>
      <c r="E5064" s="232" t="s">
        <v>467</v>
      </c>
      <c r="F5064" s="232">
        <v>64</v>
      </c>
      <c r="G5064" s="232" t="s">
        <v>1364</v>
      </c>
      <c r="H5064" s="233">
        <v>10.132</v>
      </c>
      <c r="I5064" s="233">
        <v>0</v>
      </c>
      <c r="J5064" s="233">
        <v>0</v>
      </c>
      <c r="K5064" s="234">
        <v>0</v>
      </c>
      <c r="L5064" s="233">
        <v>0</v>
      </c>
      <c r="M5064" s="234">
        <v>0</v>
      </c>
      <c r="N5064" s="233">
        <v>0</v>
      </c>
      <c r="O5064" s="233">
        <v>0</v>
      </c>
      <c r="P5064" s="233">
        <v>0</v>
      </c>
      <c r="Q5064" s="234">
        <v>0</v>
      </c>
      <c r="R5064" s="233">
        <v>0</v>
      </c>
      <c r="S5064" s="234">
        <v>0</v>
      </c>
      <c r="T5064" s="233">
        <v>0</v>
      </c>
      <c r="U5064" s="235">
        <f t="shared" si="553"/>
        <v>7396.36</v>
      </c>
      <c r="V5064" s="227">
        <f t="shared" si="554"/>
        <v>0</v>
      </c>
      <c r="W5064" s="227">
        <f t="shared" si="555"/>
        <v>0</v>
      </c>
      <c r="X5064" s="227">
        <f t="shared" si="558"/>
        <v>0</v>
      </c>
      <c r="Y5064" s="227">
        <f t="shared" si="556"/>
        <v>0</v>
      </c>
      <c r="Z5064" s="227">
        <f t="shared" si="557"/>
        <v>0</v>
      </c>
      <c r="AA5064" s="227">
        <f t="shared" si="559"/>
        <v>0</v>
      </c>
    </row>
    <row r="5065" spans="2:27" ht="13.5" hidden="1">
      <c r="B5065" s="232" t="s">
        <v>1449</v>
      </c>
      <c r="C5065" s="232" t="s">
        <v>557</v>
      </c>
      <c r="D5065" s="232" t="s">
        <v>954</v>
      </c>
      <c r="E5065" s="232" t="s">
        <v>467</v>
      </c>
      <c r="F5065" s="232">
        <v>2</v>
      </c>
      <c r="G5065" s="232" t="s">
        <v>1315</v>
      </c>
      <c r="H5065" s="233">
        <v>0.24099999999999999</v>
      </c>
      <c r="I5065" s="233">
        <v>0</v>
      </c>
      <c r="J5065" s="233">
        <v>0.151</v>
      </c>
      <c r="K5065" s="234">
        <v>408</v>
      </c>
      <c r="L5065" s="233">
        <v>8.3000000000000004E-2</v>
      </c>
      <c r="M5065" s="234">
        <v>1111</v>
      </c>
      <c r="N5065" s="233">
        <v>0</v>
      </c>
      <c r="O5065" s="233">
        <v>0</v>
      </c>
      <c r="P5065" s="233">
        <v>0</v>
      </c>
      <c r="Q5065" s="234">
        <v>886</v>
      </c>
      <c r="R5065" s="233">
        <v>5.8999999999999997E-2</v>
      </c>
      <c r="S5065" s="234">
        <v>2300</v>
      </c>
      <c r="T5065" s="233">
        <v>0</v>
      </c>
      <c r="U5065" s="235">
        <f t="shared" si="553"/>
        <v>175.93</v>
      </c>
      <c r="V5065" s="227">
        <f t="shared" si="554"/>
        <v>110.22999999999999</v>
      </c>
      <c r="W5065" s="227">
        <f t="shared" si="555"/>
        <v>94.59</v>
      </c>
      <c r="X5065" s="227">
        <f t="shared" si="558"/>
        <v>92.583333333333329</v>
      </c>
      <c r="Y5065" s="227">
        <f t="shared" si="556"/>
        <v>0</v>
      </c>
      <c r="Z5065" s="227">
        <f t="shared" si="557"/>
        <v>67.681111111111107</v>
      </c>
      <c r="AA5065" s="227">
        <f t="shared" si="559"/>
        <v>63.888888888888886</v>
      </c>
    </row>
    <row r="5066" spans="2:27" ht="13.5" hidden="1">
      <c r="B5066" s="232" t="s">
        <v>1449</v>
      </c>
      <c r="C5066" s="232" t="s">
        <v>1138</v>
      </c>
      <c r="D5066" s="232" t="s">
        <v>954</v>
      </c>
      <c r="E5066" s="232" t="s">
        <v>467</v>
      </c>
      <c r="F5066" s="232">
        <v>16</v>
      </c>
      <c r="G5066" s="232" t="s">
        <v>1364</v>
      </c>
      <c r="H5066" s="233">
        <v>8.8640000000000008</v>
      </c>
      <c r="I5066" s="233">
        <v>0</v>
      </c>
      <c r="J5066" s="233">
        <v>5.5842999999999998</v>
      </c>
      <c r="K5066" s="234">
        <v>23295</v>
      </c>
      <c r="L5066" s="233">
        <v>2.6591999999999998</v>
      </c>
      <c r="M5066" s="234">
        <v>45657</v>
      </c>
      <c r="N5066" s="233">
        <v>0</v>
      </c>
      <c r="O5066" s="233">
        <v>0</v>
      </c>
      <c r="P5066" s="233">
        <v>0</v>
      </c>
      <c r="Q5066" s="234">
        <v>46589</v>
      </c>
      <c r="R5066" s="233">
        <v>1.7727999999999999</v>
      </c>
      <c r="S5066" s="234">
        <v>91315</v>
      </c>
      <c r="T5066" s="233">
        <v>0</v>
      </c>
      <c r="U5066" s="235">
        <f t="shared" si="553"/>
        <v>6470.72</v>
      </c>
      <c r="V5066" s="227">
        <f t="shared" si="554"/>
        <v>4076.5389999999998</v>
      </c>
      <c r="W5066" s="227">
        <f t="shared" si="555"/>
        <v>3882.4659999999999</v>
      </c>
      <c r="X5066" s="227">
        <f t="shared" si="558"/>
        <v>3804.75</v>
      </c>
      <c r="Y5066" s="227">
        <f t="shared" si="556"/>
        <v>0</v>
      </c>
      <c r="Z5066" s="227">
        <f t="shared" si="557"/>
        <v>2588.2828888888889</v>
      </c>
      <c r="AA5066" s="227">
        <f t="shared" si="559"/>
        <v>2536.5277777777778</v>
      </c>
    </row>
    <row r="5067" spans="2:27" ht="13.5" hidden="1">
      <c r="B5067" s="232" t="s">
        <v>1449</v>
      </c>
      <c r="C5067" s="232" t="s">
        <v>606</v>
      </c>
      <c r="D5067" s="232" t="s">
        <v>954</v>
      </c>
      <c r="E5067" s="232" t="s">
        <v>467</v>
      </c>
      <c r="F5067" s="232">
        <v>96</v>
      </c>
      <c r="G5067" s="232" t="s">
        <v>1356</v>
      </c>
      <c r="H5067" s="233">
        <v>11.327999999999999</v>
      </c>
      <c r="I5067" s="233">
        <v>0</v>
      </c>
      <c r="J5067" s="233">
        <v>6.3951000000000002</v>
      </c>
      <c r="K5067" s="234">
        <v>26677</v>
      </c>
      <c r="L5067" s="233">
        <v>3.0453000000000001</v>
      </c>
      <c r="M5067" s="234">
        <v>52286</v>
      </c>
      <c r="N5067" s="233">
        <v>0</v>
      </c>
      <c r="O5067" s="233">
        <v>0</v>
      </c>
      <c r="P5067" s="233">
        <v>0</v>
      </c>
      <c r="Q5067" s="234">
        <v>57263</v>
      </c>
      <c r="R5067" s="233">
        <v>2.1789999999999998</v>
      </c>
      <c r="S5067" s="234">
        <v>112236</v>
      </c>
      <c r="T5067" s="233">
        <v>0</v>
      </c>
      <c r="U5067" s="235">
        <f t="shared" si="553"/>
        <v>8269.4399999999987</v>
      </c>
      <c r="V5067" s="227">
        <f t="shared" si="554"/>
        <v>4668.4229999999998</v>
      </c>
      <c r="W5067" s="227">
        <f t="shared" si="555"/>
        <v>4446.1523333333334</v>
      </c>
      <c r="X5067" s="227">
        <f t="shared" si="558"/>
        <v>4357.166666666667</v>
      </c>
      <c r="Y5067" s="227">
        <f t="shared" si="556"/>
        <v>0</v>
      </c>
      <c r="Z5067" s="227">
        <f t="shared" si="557"/>
        <v>3181.3088888888888</v>
      </c>
      <c r="AA5067" s="227">
        <f t="shared" si="559"/>
        <v>3117.6666666666665</v>
      </c>
    </row>
    <row r="5068" spans="2:27" ht="13.5" hidden="1">
      <c r="B5068" s="232" t="s">
        <v>1449</v>
      </c>
      <c r="C5068" s="232" t="s">
        <v>1134</v>
      </c>
      <c r="D5068" s="232" t="s">
        <v>954</v>
      </c>
      <c r="E5068" s="232" t="s">
        <v>467</v>
      </c>
      <c r="F5068" s="232">
        <v>8</v>
      </c>
      <c r="G5068" s="232" t="s">
        <v>1345</v>
      </c>
      <c r="H5068" s="233">
        <v>4.4320000000000004</v>
      </c>
      <c r="I5068" s="233">
        <v>0</v>
      </c>
      <c r="J5068" s="233">
        <v>2.7921999999999998</v>
      </c>
      <c r="K5068" s="234">
        <v>11647</v>
      </c>
      <c r="L5068" s="233">
        <v>1.3295999999999999</v>
      </c>
      <c r="M5068" s="234">
        <v>22829</v>
      </c>
      <c r="N5068" s="233">
        <v>0</v>
      </c>
      <c r="O5068" s="233">
        <v>0</v>
      </c>
      <c r="P5068" s="233">
        <v>0</v>
      </c>
      <c r="Q5068" s="234">
        <v>23295</v>
      </c>
      <c r="R5068" s="233">
        <v>0.88639999999999997</v>
      </c>
      <c r="S5068" s="234">
        <v>45657</v>
      </c>
      <c r="T5068" s="233">
        <v>0</v>
      </c>
      <c r="U5068" s="235">
        <f t="shared" si="553"/>
        <v>3235.36</v>
      </c>
      <c r="V5068" s="227">
        <f t="shared" si="554"/>
        <v>2038.3059999999998</v>
      </c>
      <c r="W5068" s="227">
        <f t="shared" si="555"/>
        <v>1941.1913333333332</v>
      </c>
      <c r="X5068" s="227">
        <f t="shared" si="558"/>
        <v>1902.4166666666667</v>
      </c>
      <c r="Y5068" s="227">
        <f t="shared" si="556"/>
        <v>0</v>
      </c>
      <c r="Z5068" s="227">
        <f t="shared" si="557"/>
        <v>1294.1553333333334</v>
      </c>
      <c r="AA5068" s="227">
        <f t="shared" si="559"/>
        <v>1268.25</v>
      </c>
    </row>
    <row r="5069" spans="2:27" ht="13.5" hidden="1">
      <c r="B5069" s="232" t="s">
        <v>1449</v>
      </c>
      <c r="C5069" s="232" t="s">
        <v>1466</v>
      </c>
      <c r="D5069" s="232" t="s">
        <v>954</v>
      </c>
      <c r="E5069" s="232" t="s">
        <v>467</v>
      </c>
      <c r="F5069" s="232">
        <v>128</v>
      </c>
      <c r="G5069" s="232" t="s">
        <v>1438</v>
      </c>
      <c r="H5069" s="233">
        <v>109.1</v>
      </c>
      <c r="I5069" s="233">
        <v>0</v>
      </c>
      <c r="J5069" s="233">
        <v>0</v>
      </c>
      <c r="K5069" s="234">
        <v>0</v>
      </c>
      <c r="L5069" s="233">
        <v>0</v>
      </c>
      <c r="M5069" s="234">
        <v>0</v>
      </c>
      <c r="N5069" s="233">
        <v>0</v>
      </c>
      <c r="O5069" s="233">
        <v>0</v>
      </c>
      <c r="P5069" s="233">
        <v>0</v>
      </c>
      <c r="Q5069" s="234">
        <v>0</v>
      </c>
      <c r="R5069" s="233">
        <v>0</v>
      </c>
      <c r="S5069" s="234">
        <v>0</v>
      </c>
      <c r="T5069" s="233">
        <v>0</v>
      </c>
      <c r="U5069" s="235">
        <f t="shared" si="553"/>
        <v>79643</v>
      </c>
      <c r="V5069" s="227">
        <f t="shared" si="554"/>
        <v>0</v>
      </c>
      <c r="W5069" s="227">
        <f t="shared" si="555"/>
        <v>0</v>
      </c>
      <c r="X5069" s="227">
        <f t="shared" si="558"/>
        <v>0</v>
      </c>
      <c r="Y5069" s="227">
        <f t="shared" si="556"/>
        <v>0</v>
      </c>
      <c r="Z5069" s="227">
        <f t="shared" si="557"/>
        <v>0</v>
      </c>
      <c r="AA5069" s="227">
        <f t="shared" si="559"/>
        <v>0</v>
      </c>
    </row>
    <row r="5070" spans="2:27" ht="13.5" hidden="1">
      <c r="B5070" s="232" t="s">
        <v>1449</v>
      </c>
      <c r="C5070" s="232" t="s">
        <v>726</v>
      </c>
      <c r="D5070" s="232" t="s">
        <v>954</v>
      </c>
      <c r="E5070" s="232" t="s">
        <v>467</v>
      </c>
      <c r="F5070" s="232">
        <v>2</v>
      </c>
      <c r="G5070" s="232" t="s">
        <v>1314</v>
      </c>
      <c r="H5070" s="233">
        <v>0.104</v>
      </c>
      <c r="I5070" s="233">
        <v>0</v>
      </c>
      <c r="J5070" s="233">
        <v>0</v>
      </c>
      <c r="K5070" s="234">
        <v>0</v>
      </c>
      <c r="L5070" s="233">
        <v>0</v>
      </c>
      <c r="M5070" s="234">
        <v>0</v>
      </c>
      <c r="N5070" s="233">
        <v>0</v>
      </c>
      <c r="O5070" s="233">
        <v>0</v>
      </c>
      <c r="P5070" s="233">
        <v>0</v>
      </c>
      <c r="Q5070" s="234">
        <v>0</v>
      </c>
      <c r="R5070" s="233">
        <v>0</v>
      </c>
      <c r="S5070" s="234">
        <v>0</v>
      </c>
      <c r="T5070" s="233">
        <v>0</v>
      </c>
      <c r="U5070" s="235">
        <f t="shared" si="553"/>
        <v>75.92</v>
      </c>
      <c r="V5070" s="227">
        <f t="shared" si="554"/>
        <v>0</v>
      </c>
      <c r="W5070" s="227">
        <f t="shared" si="555"/>
        <v>0</v>
      </c>
      <c r="X5070" s="227">
        <f t="shared" si="558"/>
        <v>0</v>
      </c>
      <c r="Y5070" s="227">
        <f t="shared" si="556"/>
        <v>0</v>
      </c>
      <c r="Z5070" s="227">
        <f t="shared" si="557"/>
        <v>0</v>
      </c>
      <c r="AA5070" s="227">
        <f t="shared" si="559"/>
        <v>0</v>
      </c>
    </row>
    <row r="5071" spans="2:27" ht="13.5" hidden="1">
      <c r="B5071" s="232" t="s">
        <v>1449</v>
      </c>
      <c r="C5071" s="232" t="s">
        <v>1141</v>
      </c>
      <c r="D5071" s="232" t="s">
        <v>954</v>
      </c>
      <c r="E5071" s="232" t="s">
        <v>467</v>
      </c>
      <c r="F5071" s="232">
        <v>2</v>
      </c>
      <c r="G5071" s="232" t="s">
        <v>1312</v>
      </c>
      <c r="H5071" s="233">
        <v>0.55400000000000005</v>
      </c>
      <c r="I5071" s="233">
        <v>0</v>
      </c>
      <c r="J5071" s="233">
        <v>0.34899999999999998</v>
      </c>
      <c r="K5071" s="234">
        <v>1456</v>
      </c>
      <c r="L5071" s="233">
        <v>0.16619999999999999</v>
      </c>
      <c r="M5071" s="234">
        <v>2854</v>
      </c>
      <c r="N5071" s="233">
        <v>0</v>
      </c>
      <c r="O5071" s="233">
        <v>0</v>
      </c>
      <c r="P5071" s="233">
        <v>0</v>
      </c>
      <c r="Q5071" s="234">
        <v>2912</v>
      </c>
      <c r="R5071" s="233">
        <v>0.1108</v>
      </c>
      <c r="S5071" s="234">
        <v>5707</v>
      </c>
      <c r="T5071" s="233">
        <v>0</v>
      </c>
      <c r="U5071" s="235">
        <f t="shared" si="553"/>
        <v>404.42</v>
      </c>
      <c r="V5071" s="227">
        <f t="shared" si="554"/>
        <v>254.76999999999998</v>
      </c>
      <c r="W5071" s="227">
        <f t="shared" si="555"/>
        <v>242.65933333333334</v>
      </c>
      <c r="X5071" s="227">
        <f t="shared" si="558"/>
        <v>237.83333333333334</v>
      </c>
      <c r="Y5071" s="227">
        <f t="shared" si="556"/>
        <v>0</v>
      </c>
      <c r="Z5071" s="227">
        <f t="shared" si="557"/>
        <v>161.77288888888887</v>
      </c>
      <c r="AA5071" s="227">
        <f t="shared" si="559"/>
        <v>158.52777777777777</v>
      </c>
    </row>
    <row r="5072" spans="2:27" ht="13.5" hidden="1">
      <c r="B5072" s="232" t="s">
        <v>1449</v>
      </c>
      <c r="C5072" s="232" t="s">
        <v>677</v>
      </c>
      <c r="D5072" s="232" t="s">
        <v>954</v>
      </c>
      <c r="E5072" s="232" t="s">
        <v>467</v>
      </c>
      <c r="F5072" s="232">
        <v>64</v>
      </c>
      <c r="G5072" s="232" t="s">
        <v>1355</v>
      </c>
      <c r="H5072" s="233">
        <v>9.1264000000000003</v>
      </c>
      <c r="I5072" s="233">
        <v>0</v>
      </c>
      <c r="J5072" s="233">
        <v>6.9375999999999998</v>
      </c>
      <c r="K5072" s="234">
        <v>25984</v>
      </c>
      <c r="L5072" s="233">
        <v>2.9695999999999998</v>
      </c>
      <c r="M5072" s="234">
        <v>51072</v>
      </c>
      <c r="N5072" s="233">
        <v>0</v>
      </c>
      <c r="O5072" s="233">
        <v>0</v>
      </c>
      <c r="P5072" s="233">
        <v>0</v>
      </c>
      <c r="Q5072" s="234">
        <v>54016</v>
      </c>
      <c r="R5072" s="233">
        <v>2.0608</v>
      </c>
      <c r="S5072" s="234">
        <v>103296</v>
      </c>
      <c r="T5072" s="233">
        <v>0</v>
      </c>
      <c r="U5072" s="235">
        <f t="shared" si="553"/>
        <v>6662.2719999999999</v>
      </c>
      <c r="V5072" s="227">
        <f t="shared" si="554"/>
        <v>5064.4479999999994</v>
      </c>
      <c r="W5072" s="227">
        <f t="shared" si="555"/>
        <v>4333.141333333333</v>
      </c>
      <c r="X5072" s="227">
        <f t="shared" si="558"/>
        <v>4256</v>
      </c>
      <c r="Y5072" s="227">
        <f t="shared" si="556"/>
        <v>0</v>
      </c>
      <c r="Z5072" s="227">
        <f t="shared" si="557"/>
        <v>3004.8284444444444</v>
      </c>
      <c r="AA5072" s="227">
        <f t="shared" si="559"/>
        <v>2869.3333333333335</v>
      </c>
    </row>
    <row r="5073" spans="2:27" ht="13.5" hidden="1">
      <c r="B5073" s="232" t="s">
        <v>1449</v>
      </c>
      <c r="C5073" s="232" t="s">
        <v>757</v>
      </c>
      <c r="D5073" s="232" t="s">
        <v>954</v>
      </c>
      <c r="E5073" s="232" t="s">
        <v>467</v>
      </c>
      <c r="F5073" s="232">
        <v>32</v>
      </c>
      <c r="G5073" s="232" t="s">
        <v>1424</v>
      </c>
      <c r="H5073" s="233">
        <v>16.248999999999999</v>
      </c>
      <c r="I5073" s="233">
        <v>0</v>
      </c>
      <c r="J5073" s="233">
        <v>10.0662</v>
      </c>
      <c r="K5073" s="234">
        <v>41991</v>
      </c>
      <c r="L5073" s="233">
        <v>4.7934000000000001</v>
      </c>
      <c r="M5073" s="234">
        <v>82302</v>
      </c>
      <c r="N5073" s="233">
        <v>0</v>
      </c>
      <c r="O5073" s="233">
        <v>0</v>
      </c>
      <c r="P5073" s="233">
        <v>0</v>
      </c>
      <c r="Q5073" s="234">
        <v>64053</v>
      </c>
      <c r="R5073" s="233">
        <v>2.4373</v>
      </c>
      <c r="S5073" s="234">
        <v>125545</v>
      </c>
      <c r="T5073" s="233">
        <v>0</v>
      </c>
      <c r="U5073" s="235">
        <f t="shared" si="553"/>
        <v>11861.769999999999</v>
      </c>
      <c r="V5073" s="227">
        <f t="shared" si="554"/>
        <v>7348.326</v>
      </c>
      <c r="W5073" s="227">
        <f t="shared" si="555"/>
        <v>6998.4320000000007</v>
      </c>
      <c r="X5073" s="227">
        <f t="shared" si="558"/>
        <v>6858.5</v>
      </c>
      <c r="Y5073" s="227">
        <f t="shared" si="556"/>
        <v>0</v>
      </c>
      <c r="Z5073" s="227">
        <f t="shared" si="557"/>
        <v>3558.4790000000003</v>
      </c>
      <c r="AA5073" s="227">
        <f t="shared" si="559"/>
        <v>3487.3611111111113</v>
      </c>
    </row>
    <row r="5074" spans="2:27" ht="13.5" hidden="1">
      <c r="B5074" s="232" t="s">
        <v>1449</v>
      </c>
      <c r="C5074" s="232" t="s">
        <v>1137</v>
      </c>
      <c r="D5074" s="232" t="s">
        <v>954</v>
      </c>
      <c r="E5074" s="232" t="s">
        <v>467</v>
      </c>
      <c r="F5074" s="232">
        <v>16</v>
      </c>
      <c r="G5074" s="232" t="s">
        <v>1356</v>
      </c>
      <c r="H5074" s="233">
        <v>6.6479999999999997</v>
      </c>
      <c r="I5074" s="233">
        <v>0</v>
      </c>
      <c r="J5074" s="233">
        <v>4.1882000000000001</v>
      </c>
      <c r="K5074" s="234">
        <v>17471</v>
      </c>
      <c r="L5074" s="233">
        <v>1.9944</v>
      </c>
      <c r="M5074" s="234">
        <v>34243</v>
      </c>
      <c r="N5074" s="233">
        <v>0</v>
      </c>
      <c r="O5074" s="233">
        <v>0</v>
      </c>
      <c r="P5074" s="233">
        <v>0</v>
      </c>
      <c r="Q5074" s="234">
        <v>34942</v>
      </c>
      <c r="R5074" s="233">
        <v>1.3295999999999999</v>
      </c>
      <c r="S5074" s="234">
        <v>68486</v>
      </c>
      <c r="T5074" s="233">
        <v>0</v>
      </c>
      <c r="U5074" s="235">
        <f t="shared" si="553"/>
        <v>4853.04</v>
      </c>
      <c r="V5074" s="227">
        <f t="shared" si="554"/>
        <v>3057.386</v>
      </c>
      <c r="W5074" s="227">
        <f t="shared" si="555"/>
        <v>2911.8286666666668</v>
      </c>
      <c r="X5074" s="227">
        <f t="shared" si="558"/>
        <v>2853.5833333333335</v>
      </c>
      <c r="Y5074" s="227">
        <f t="shared" si="556"/>
        <v>0</v>
      </c>
      <c r="Z5074" s="227">
        <f t="shared" si="557"/>
        <v>1941.219111111111</v>
      </c>
      <c r="AA5074" s="227">
        <f t="shared" si="559"/>
        <v>1902.3888888888889</v>
      </c>
    </row>
    <row r="5075" spans="2:27" ht="13.5" hidden="1">
      <c r="B5075" s="232" t="s">
        <v>1449</v>
      </c>
      <c r="C5075" s="232" t="s">
        <v>692</v>
      </c>
      <c r="D5075" s="232" t="s">
        <v>954</v>
      </c>
      <c r="E5075" s="232" t="s">
        <v>467</v>
      </c>
      <c r="F5075" s="232">
        <v>2</v>
      </c>
      <c r="G5075" s="232" t="s">
        <v>1363</v>
      </c>
      <c r="H5075" s="233">
        <v>0.28520000000000001</v>
      </c>
      <c r="I5075" s="233">
        <v>0</v>
      </c>
      <c r="J5075" s="233">
        <v>0.21679999999999999</v>
      </c>
      <c r="K5075" s="234">
        <v>812</v>
      </c>
      <c r="L5075" s="233">
        <v>9.2799999999999994E-2</v>
      </c>
      <c r="M5075" s="234">
        <v>1596</v>
      </c>
      <c r="N5075" s="233">
        <v>0</v>
      </c>
      <c r="O5075" s="233">
        <v>0</v>
      </c>
      <c r="P5075" s="233">
        <v>0</v>
      </c>
      <c r="Q5075" s="234">
        <v>1688</v>
      </c>
      <c r="R5075" s="233">
        <v>6.4399999999999999E-2</v>
      </c>
      <c r="S5075" s="234">
        <v>3228</v>
      </c>
      <c r="T5075" s="233">
        <v>0</v>
      </c>
      <c r="U5075" s="235">
        <f t="shared" si="553"/>
        <v>208.196</v>
      </c>
      <c r="V5075" s="227">
        <f t="shared" si="554"/>
        <v>158.26399999999998</v>
      </c>
      <c r="W5075" s="227">
        <f t="shared" si="555"/>
        <v>135.41066666666666</v>
      </c>
      <c r="X5075" s="227">
        <f t="shared" si="558"/>
        <v>133</v>
      </c>
      <c r="Y5075" s="227">
        <f t="shared" si="556"/>
        <v>0</v>
      </c>
      <c r="Z5075" s="227">
        <f t="shared" si="557"/>
        <v>93.900888888888886</v>
      </c>
      <c r="AA5075" s="227">
        <f t="shared" si="559"/>
        <v>89.666666666666671</v>
      </c>
    </row>
    <row r="5076" spans="2:27" ht="13.5" hidden="1">
      <c r="B5076" s="232" t="s">
        <v>1449</v>
      </c>
      <c r="C5076" s="232" t="s">
        <v>686</v>
      </c>
      <c r="D5076" s="232" t="s">
        <v>954</v>
      </c>
      <c r="E5076" s="232" t="s">
        <v>467</v>
      </c>
      <c r="F5076" s="232">
        <v>16</v>
      </c>
      <c r="G5076" s="232" t="s">
        <v>1352</v>
      </c>
      <c r="H5076" s="233">
        <v>2.2816000000000001</v>
      </c>
      <c r="I5076" s="233">
        <v>0</v>
      </c>
      <c r="J5076" s="233">
        <v>1.7343999999999999</v>
      </c>
      <c r="K5076" s="234">
        <v>6496</v>
      </c>
      <c r="L5076" s="233">
        <v>0.74239999999999995</v>
      </c>
      <c r="M5076" s="234">
        <v>12768</v>
      </c>
      <c r="N5076" s="233">
        <v>0</v>
      </c>
      <c r="O5076" s="233">
        <v>0</v>
      </c>
      <c r="P5076" s="233">
        <v>0</v>
      </c>
      <c r="Q5076" s="234">
        <v>13504</v>
      </c>
      <c r="R5076" s="233">
        <v>0.51519999999999999</v>
      </c>
      <c r="S5076" s="234">
        <v>25824</v>
      </c>
      <c r="T5076" s="233">
        <v>0</v>
      </c>
      <c r="U5076" s="235">
        <f t="shared" si="553"/>
        <v>1665.568</v>
      </c>
      <c r="V5076" s="227">
        <f t="shared" si="554"/>
        <v>1266.1119999999999</v>
      </c>
      <c r="W5076" s="227">
        <f t="shared" si="555"/>
        <v>1083.2853333333333</v>
      </c>
      <c r="X5076" s="227">
        <f t="shared" si="558"/>
        <v>1064</v>
      </c>
      <c r="Y5076" s="227">
        <f t="shared" si="556"/>
        <v>0</v>
      </c>
      <c r="Z5076" s="227">
        <f t="shared" si="557"/>
        <v>751.20711111111109</v>
      </c>
      <c r="AA5076" s="227">
        <f t="shared" si="559"/>
        <v>717.33333333333337</v>
      </c>
    </row>
    <row r="5077" spans="2:27" ht="13.5" hidden="1">
      <c r="B5077" s="232" t="s">
        <v>1449</v>
      </c>
      <c r="C5077" s="232" t="s">
        <v>720</v>
      </c>
      <c r="D5077" s="232" t="s">
        <v>954</v>
      </c>
      <c r="E5077" s="232" t="s">
        <v>467</v>
      </c>
      <c r="F5077" s="232">
        <v>8</v>
      </c>
      <c r="G5077" s="232" t="s">
        <v>1312</v>
      </c>
      <c r="H5077" s="233">
        <v>0.83679999999999999</v>
      </c>
      <c r="I5077" s="233">
        <v>0</v>
      </c>
      <c r="J5077" s="233">
        <v>0</v>
      </c>
      <c r="K5077" s="234">
        <v>0</v>
      </c>
      <c r="L5077" s="233">
        <v>0</v>
      </c>
      <c r="M5077" s="234">
        <v>0</v>
      </c>
      <c r="N5077" s="233">
        <v>0</v>
      </c>
      <c r="O5077" s="233">
        <v>0</v>
      </c>
      <c r="P5077" s="233">
        <v>0</v>
      </c>
      <c r="Q5077" s="234">
        <v>0</v>
      </c>
      <c r="R5077" s="233">
        <v>0</v>
      </c>
      <c r="S5077" s="234">
        <v>0</v>
      </c>
      <c r="T5077" s="233">
        <v>0</v>
      </c>
      <c r="U5077" s="235">
        <f t="shared" si="553"/>
        <v>610.86400000000003</v>
      </c>
      <c r="V5077" s="227">
        <f t="shared" si="554"/>
        <v>0</v>
      </c>
      <c r="W5077" s="227">
        <f t="shared" si="555"/>
        <v>0</v>
      </c>
      <c r="X5077" s="227">
        <f t="shared" si="558"/>
        <v>0</v>
      </c>
      <c r="Y5077" s="227">
        <f t="shared" si="556"/>
        <v>0</v>
      </c>
      <c r="Z5077" s="227">
        <f t="shared" si="557"/>
        <v>0</v>
      </c>
      <c r="AA5077" s="227">
        <f t="shared" si="559"/>
        <v>0</v>
      </c>
    </row>
    <row r="5078" spans="2:27" ht="13.5" hidden="1">
      <c r="B5078" s="232" t="s">
        <v>1449</v>
      </c>
      <c r="C5078" s="232" t="s">
        <v>754</v>
      </c>
      <c r="D5078" s="232" t="s">
        <v>954</v>
      </c>
      <c r="E5078" s="232" t="s">
        <v>467</v>
      </c>
      <c r="F5078" s="232">
        <v>128</v>
      </c>
      <c r="G5078" s="232" t="s">
        <v>1426</v>
      </c>
      <c r="H5078" s="233">
        <v>64.995800000000003</v>
      </c>
      <c r="I5078" s="233">
        <v>0</v>
      </c>
      <c r="J5078" s="233">
        <v>40.264899999999997</v>
      </c>
      <c r="K5078" s="234">
        <v>167962</v>
      </c>
      <c r="L5078" s="233">
        <v>19.1738</v>
      </c>
      <c r="M5078" s="234">
        <v>329206</v>
      </c>
      <c r="N5078" s="233">
        <v>0</v>
      </c>
      <c r="O5078" s="233">
        <v>0</v>
      </c>
      <c r="P5078" s="233">
        <v>0</v>
      </c>
      <c r="Q5078" s="234">
        <v>256214</v>
      </c>
      <c r="R5078" s="233">
        <v>9.7493999999999996</v>
      </c>
      <c r="S5078" s="234">
        <v>502179</v>
      </c>
      <c r="T5078" s="233">
        <v>0</v>
      </c>
      <c r="U5078" s="235">
        <f t="shared" si="553"/>
        <v>47446.934000000001</v>
      </c>
      <c r="V5078" s="227">
        <f t="shared" si="554"/>
        <v>29393.376999999997</v>
      </c>
      <c r="W5078" s="227">
        <f t="shared" si="555"/>
        <v>27993.707333333332</v>
      </c>
      <c r="X5078" s="227">
        <f t="shared" si="558"/>
        <v>27433.833333333332</v>
      </c>
      <c r="Y5078" s="227">
        <f t="shared" si="556"/>
        <v>0</v>
      </c>
      <c r="Z5078" s="227">
        <f t="shared" si="557"/>
        <v>14234.117555555556</v>
      </c>
      <c r="AA5078" s="227">
        <f t="shared" si="559"/>
        <v>13949.416666666666</v>
      </c>
    </row>
    <row r="5079" spans="2:27" ht="13.5" hidden="1">
      <c r="B5079" s="232" t="s">
        <v>1449</v>
      </c>
      <c r="C5079" s="232" t="s">
        <v>1467</v>
      </c>
      <c r="D5079" s="232" t="s">
        <v>954</v>
      </c>
      <c r="E5079" s="232" t="s">
        <v>467</v>
      </c>
      <c r="F5079" s="232">
        <v>96</v>
      </c>
      <c r="G5079" s="232" t="s">
        <v>1435</v>
      </c>
      <c r="H5079" s="233">
        <v>81.825000000000003</v>
      </c>
      <c r="I5079" s="233">
        <v>0</v>
      </c>
      <c r="J5079" s="233">
        <v>0</v>
      </c>
      <c r="K5079" s="234">
        <v>0</v>
      </c>
      <c r="L5079" s="233">
        <v>0</v>
      </c>
      <c r="M5079" s="234">
        <v>0</v>
      </c>
      <c r="N5079" s="233">
        <v>0</v>
      </c>
      <c r="O5079" s="233">
        <v>0</v>
      </c>
      <c r="P5079" s="233">
        <v>0</v>
      </c>
      <c r="Q5079" s="234">
        <v>0</v>
      </c>
      <c r="R5079" s="233">
        <v>0</v>
      </c>
      <c r="S5079" s="234">
        <v>0</v>
      </c>
      <c r="T5079" s="233">
        <v>0</v>
      </c>
      <c r="U5079" s="235">
        <f t="shared" si="553"/>
        <v>59732.25</v>
      </c>
      <c r="V5079" s="227">
        <f t="shared" si="554"/>
        <v>0</v>
      </c>
      <c r="W5079" s="227">
        <f t="shared" si="555"/>
        <v>0</v>
      </c>
      <c r="X5079" s="227">
        <f t="shared" si="558"/>
        <v>0</v>
      </c>
      <c r="Y5079" s="227">
        <f t="shared" si="556"/>
        <v>0</v>
      </c>
      <c r="Z5079" s="227">
        <f t="shared" si="557"/>
        <v>0</v>
      </c>
      <c r="AA5079" s="227">
        <f t="shared" si="559"/>
        <v>0</v>
      </c>
    </row>
    <row r="5080" spans="2:27" ht="13.5" hidden="1">
      <c r="B5080" s="232" t="s">
        <v>1449</v>
      </c>
      <c r="C5080" s="232" t="s">
        <v>1468</v>
      </c>
      <c r="D5080" s="232" t="s">
        <v>954</v>
      </c>
      <c r="E5080" s="232" t="s">
        <v>467</v>
      </c>
      <c r="F5080" s="232">
        <v>4</v>
      </c>
      <c r="G5080" s="232" t="s">
        <v>1311</v>
      </c>
      <c r="H5080" s="233">
        <v>0.47199999999999998</v>
      </c>
      <c r="I5080" s="233">
        <v>0</v>
      </c>
      <c r="J5080" s="233">
        <v>0</v>
      </c>
      <c r="K5080" s="234">
        <v>0</v>
      </c>
      <c r="L5080" s="233">
        <v>0</v>
      </c>
      <c r="M5080" s="234">
        <v>0</v>
      </c>
      <c r="N5080" s="233">
        <v>0</v>
      </c>
      <c r="O5080" s="233">
        <v>0</v>
      </c>
      <c r="P5080" s="233">
        <v>0</v>
      </c>
      <c r="Q5080" s="234">
        <v>0</v>
      </c>
      <c r="R5080" s="233">
        <v>0</v>
      </c>
      <c r="S5080" s="234">
        <v>0</v>
      </c>
      <c r="T5080" s="233">
        <v>0</v>
      </c>
      <c r="U5080" s="235">
        <f t="shared" si="553"/>
        <v>344.56</v>
      </c>
      <c r="V5080" s="227">
        <f t="shared" si="554"/>
        <v>0</v>
      </c>
      <c r="W5080" s="227">
        <f t="shared" si="555"/>
        <v>0</v>
      </c>
      <c r="X5080" s="227">
        <f t="shared" si="558"/>
        <v>0</v>
      </c>
      <c r="Y5080" s="227">
        <f t="shared" si="556"/>
        <v>0</v>
      </c>
      <c r="Z5080" s="227">
        <f t="shared" si="557"/>
        <v>0</v>
      </c>
      <c r="AA5080" s="227">
        <f t="shared" si="559"/>
        <v>0</v>
      </c>
    </row>
    <row r="5081" spans="2:27" ht="13.5" hidden="1">
      <c r="B5081" s="232" t="s">
        <v>1449</v>
      </c>
      <c r="C5081" s="232" t="s">
        <v>717</v>
      </c>
      <c r="D5081" s="232" t="s">
        <v>954</v>
      </c>
      <c r="E5081" s="232" t="s">
        <v>467</v>
      </c>
      <c r="F5081" s="232">
        <v>4</v>
      </c>
      <c r="G5081" s="232" t="s">
        <v>1312</v>
      </c>
      <c r="H5081" s="233">
        <v>0.55400000000000005</v>
      </c>
      <c r="I5081" s="233">
        <v>0</v>
      </c>
      <c r="J5081" s="233">
        <v>0.37830000000000003</v>
      </c>
      <c r="K5081" s="234">
        <v>1578</v>
      </c>
      <c r="L5081" s="233">
        <v>0.1802</v>
      </c>
      <c r="M5081" s="234">
        <v>3093</v>
      </c>
      <c r="N5081" s="233">
        <v>0</v>
      </c>
      <c r="O5081" s="233">
        <v>0</v>
      </c>
      <c r="P5081" s="233">
        <v>0</v>
      </c>
      <c r="Q5081" s="234">
        <v>3283</v>
      </c>
      <c r="R5081" s="233">
        <v>0.1249</v>
      </c>
      <c r="S5081" s="234">
        <v>6435</v>
      </c>
      <c r="T5081" s="233">
        <v>0</v>
      </c>
      <c r="U5081" s="235">
        <f t="shared" si="553"/>
        <v>404.42</v>
      </c>
      <c r="V5081" s="227">
        <f t="shared" si="554"/>
        <v>276.15899999999999</v>
      </c>
      <c r="W5081" s="227">
        <f t="shared" si="555"/>
        <v>263.04599999999999</v>
      </c>
      <c r="X5081" s="227">
        <f t="shared" si="558"/>
        <v>257.75</v>
      </c>
      <c r="Y5081" s="227">
        <f t="shared" si="556"/>
        <v>0</v>
      </c>
      <c r="Z5081" s="227">
        <f t="shared" si="557"/>
        <v>182.37144444444442</v>
      </c>
      <c r="AA5081" s="227">
        <f t="shared" si="559"/>
        <v>178.75</v>
      </c>
    </row>
    <row r="5082" spans="2:27" ht="13.5" hidden="1">
      <c r="B5082" s="232" t="s">
        <v>1449</v>
      </c>
      <c r="C5082" s="232" t="s">
        <v>1150</v>
      </c>
      <c r="D5082" s="232" t="s">
        <v>954</v>
      </c>
      <c r="E5082" s="232" t="s">
        <v>467</v>
      </c>
      <c r="F5082" s="232">
        <v>2</v>
      </c>
      <c r="G5082" s="232" t="s">
        <v>1311</v>
      </c>
      <c r="H5082" s="233">
        <v>0.317</v>
      </c>
      <c r="I5082" s="233">
        <v>0</v>
      </c>
      <c r="J5082" s="233">
        <v>0</v>
      </c>
      <c r="K5082" s="234">
        <v>0</v>
      </c>
      <c r="L5082" s="233">
        <v>0</v>
      </c>
      <c r="M5082" s="234">
        <v>0</v>
      </c>
      <c r="N5082" s="233">
        <v>0</v>
      </c>
      <c r="O5082" s="233">
        <v>0</v>
      </c>
      <c r="P5082" s="233">
        <v>0</v>
      </c>
      <c r="Q5082" s="234">
        <v>0</v>
      </c>
      <c r="R5082" s="233">
        <v>0</v>
      </c>
      <c r="S5082" s="234">
        <v>0</v>
      </c>
      <c r="T5082" s="233">
        <v>0</v>
      </c>
      <c r="U5082" s="235">
        <f t="shared" si="553"/>
        <v>231.41</v>
      </c>
      <c r="V5082" s="227">
        <f t="shared" si="554"/>
        <v>0</v>
      </c>
      <c r="W5082" s="227">
        <f t="shared" si="555"/>
        <v>0</v>
      </c>
      <c r="X5082" s="227">
        <f t="shared" si="558"/>
        <v>0</v>
      </c>
      <c r="Y5082" s="227">
        <f t="shared" si="556"/>
        <v>0</v>
      </c>
      <c r="Z5082" s="227">
        <f t="shared" si="557"/>
        <v>0</v>
      </c>
      <c r="AA5082" s="227">
        <f t="shared" si="559"/>
        <v>0</v>
      </c>
    </row>
    <row r="5083" spans="2:27" ht="13.5" hidden="1">
      <c r="B5083" s="232" t="s">
        <v>1449</v>
      </c>
      <c r="C5083" s="232" t="s">
        <v>1469</v>
      </c>
      <c r="D5083" s="232" t="s">
        <v>954</v>
      </c>
      <c r="E5083" s="232" t="s">
        <v>467</v>
      </c>
      <c r="F5083" s="232">
        <v>96</v>
      </c>
      <c r="G5083" s="232" t="s">
        <v>1429</v>
      </c>
      <c r="H5083" s="233">
        <v>24.384</v>
      </c>
      <c r="I5083" s="233">
        <v>0</v>
      </c>
      <c r="J5083" s="233">
        <v>0</v>
      </c>
      <c r="K5083" s="234">
        <v>0</v>
      </c>
      <c r="L5083" s="233">
        <v>0</v>
      </c>
      <c r="M5083" s="234">
        <v>0</v>
      </c>
      <c r="N5083" s="233">
        <v>0</v>
      </c>
      <c r="O5083" s="233">
        <v>0</v>
      </c>
      <c r="P5083" s="233">
        <v>0</v>
      </c>
      <c r="Q5083" s="234">
        <v>0</v>
      </c>
      <c r="R5083" s="233">
        <v>0</v>
      </c>
      <c r="S5083" s="234">
        <v>0</v>
      </c>
      <c r="T5083" s="233">
        <v>0</v>
      </c>
      <c r="U5083" s="235">
        <f t="shared" si="553"/>
        <v>17800.32</v>
      </c>
      <c r="V5083" s="227">
        <f t="shared" si="554"/>
        <v>0</v>
      </c>
      <c r="W5083" s="227">
        <f t="shared" si="555"/>
        <v>0</v>
      </c>
      <c r="X5083" s="227">
        <f t="shared" si="558"/>
        <v>0</v>
      </c>
      <c r="Y5083" s="227">
        <f t="shared" si="556"/>
        <v>0</v>
      </c>
      <c r="Z5083" s="227">
        <f t="shared" si="557"/>
        <v>0</v>
      </c>
      <c r="AA5083" s="227">
        <f t="shared" si="559"/>
        <v>0</v>
      </c>
    </row>
    <row r="5084" spans="2:27" ht="13.5" hidden="1">
      <c r="B5084" s="232" t="s">
        <v>1449</v>
      </c>
      <c r="C5084" s="232" t="s">
        <v>1132</v>
      </c>
      <c r="D5084" s="232" t="s">
        <v>954</v>
      </c>
      <c r="E5084" s="232" t="s">
        <v>467</v>
      </c>
      <c r="F5084" s="232">
        <v>48</v>
      </c>
      <c r="G5084" s="232" t="s">
        <v>1365</v>
      </c>
      <c r="H5084" s="233">
        <v>13.295999999999999</v>
      </c>
      <c r="I5084" s="233">
        <v>0</v>
      </c>
      <c r="J5084" s="233">
        <v>8.3765000000000001</v>
      </c>
      <c r="K5084" s="234">
        <v>34942</v>
      </c>
      <c r="L5084" s="233">
        <v>3.9887999999999999</v>
      </c>
      <c r="M5084" s="234">
        <v>68486</v>
      </c>
      <c r="N5084" s="233">
        <v>0</v>
      </c>
      <c r="O5084" s="233">
        <v>0</v>
      </c>
      <c r="P5084" s="233">
        <v>0</v>
      </c>
      <c r="Q5084" s="234">
        <v>69884</v>
      </c>
      <c r="R5084" s="233">
        <v>2.6591999999999998</v>
      </c>
      <c r="S5084" s="234">
        <v>136972</v>
      </c>
      <c r="T5084" s="233">
        <v>0</v>
      </c>
      <c r="U5084" s="235">
        <f t="shared" si="553"/>
        <v>9706.08</v>
      </c>
      <c r="V5084" s="227">
        <f t="shared" si="554"/>
        <v>6114.8450000000003</v>
      </c>
      <c r="W5084" s="227">
        <f t="shared" si="555"/>
        <v>5823.6573333333336</v>
      </c>
      <c r="X5084" s="227">
        <f t="shared" si="558"/>
        <v>5707.166666666667</v>
      </c>
      <c r="Y5084" s="227">
        <f t="shared" si="556"/>
        <v>0</v>
      </c>
      <c r="Z5084" s="227">
        <f t="shared" si="557"/>
        <v>3882.4382222222221</v>
      </c>
      <c r="AA5084" s="227">
        <f t="shared" si="559"/>
        <v>3804.7777777777778</v>
      </c>
    </row>
    <row r="5085" spans="2:27" ht="13.5" hidden="1">
      <c r="B5085" s="232" t="s">
        <v>1449</v>
      </c>
      <c r="C5085" s="232" t="s">
        <v>1121</v>
      </c>
      <c r="D5085" s="232" t="s">
        <v>954</v>
      </c>
      <c r="E5085" s="232" t="s">
        <v>467</v>
      </c>
      <c r="F5085" s="232">
        <v>16</v>
      </c>
      <c r="G5085" s="232" t="s">
        <v>1317</v>
      </c>
      <c r="H5085" s="233">
        <v>2.222</v>
      </c>
      <c r="I5085" s="233">
        <v>0</v>
      </c>
      <c r="J5085" s="233">
        <v>0</v>
      </c>
      <c r="K5085" s="234">
        <v>0</v>
      </c>
      <c r="L5085" s="233">
        <v>0</v>
      </c>
      <c r="M5085" s="234">
        <v>0</v>
      </c>
      <c r="N5085" s="233">
        <v>0</v>
      </c>
      <c r="O5085" s="233">
        <v>0</v>
      </c>
      <c r="P5085" s="233">
        <v>0</v>
      </c>
      <c r="Q5085" s="234">
        <v>0</v>
      </c>
      <c r="R5085" s="233">
        <v>0</v>
      </c>
      <c r="S5085" s="234">
        <v>0</v>
      </c>
      <c r="T5085" s="233">
        <v>0</v>
      </c>
      <c r="U5085" s="235">
        <f t="shared" si="553"/>
        <v>1622.06</v>
      </c>
      <c r="V5085" s="227">
        <f t="shared" si="554"/>
        <v>0</v>
      </c>
      <c r="W5085" s="227">
        <f t="shared" si="555"/>
        <v>0</v>
      </c>
      <c r="X5085" s="227">
        <f t="shared" si="558"/>
        <v>0</v>
      </c>
      <c r="Y5085" s="227">
        <f t="shared" si="556"/>
        <v>0</v>
      </c>
      <c r="Z5085" s="227">
        <f t="shared" si="557"/>
        <v>0</v>
      </c>
      <c r="AA5085" s="227">
        <f t="shared" si="559"/>
        <v>0</v>
      </c>
    </row>
    <row r="5086" spans="2:27" ht="13.5" hidden="1">
      <c r="B5086" s="232" t="s">
        <v>1449</v>
      </c>
      <c r="C5086" s="232" t="s">
        <v>1454</v>
      </c>
      <c r="D5086" s="232" t="s">
        <v>954</v>
      </c>
      <c r="E5086" s="232" t="s">
        <v>467</v>
      </c>
      <c r="F5086" s="232">
        <v>128</v>
      </c>
      <c r="G5086" s="232" t="s">
        <v>1369</v>
      </c>
      <c r="H5086" s="233">
        <v>17.728000000000002</v>
      </c>
      <c r="I5086" s="233">
        <v>0</v>
      </c>
      <c r="J5086" s="233">
        <v>0</v>
      </c>
      <c r="K5086" s="234">
        <v>0</v>
      </c>
      <c r="L5086" s="233">
        <v>0</v>
      </c>
      <c r="M5086" s="234">
        <v>0</v>
      </c>
      <c r="N5086" s="233">
        <v>0</v>
      </c>
      <c r="O5086" s="233">
        <v>0</v>
      </c>
      <c r="P5086" s="233">
        <v>0</v>
      </c>
      <c r="Q5086" s="234">
        <v>0</v>
      </c>
      <c r="R5086" s="233">
        <v>0</v>
      </c>
      <c r="S5086" s="234">
        <v>0</v>
      </c>
      <c r="T5086" s="233">
        <v>0</v>
      </c>
      <c r="U5086" s="235">
        <f t="shared" si="553"/>
        <v>12941.44</v>
      </c>
      <c r="V5086" s="227">
        <f t="shared" si="554"/>
        <v>0</v>
      </c>
      <c r="W5086" s="227">
        <f t="shared" si="555"/>
        <v>0</v>
      </c>
      <c r="X5086" s="227">
        <f t="shared" si="558"/>
        <v>0</v>
      </c>
      <c r="Y5086" s="227">
        <f t="shared" si="556"/>
        <v>0</v>
      </c>
      <c r="Z5086" s="227">
        <f t="shared" si="557"/>
        <v>0</v>
      </c>
      <c r="AA5086" s="227">
        <f t="shared" si="559"/>
        <v>0</v>
      </c>
    </row>
    <row r="5087" spans="2:27" ht="13.5" hidden="1">
      <c r="B5087" s="232" t="s">
        <v>1449</v>
      </c>
      <c r="C5087" s="232" t="s">
        <v>741</v>
      </c>
      <c r="D5087" s="232" t="s">
        <v>954</v>
      </c>
      <c r="E5087" s="232" t="s">
        <v>467</v>
      </c>
      <c r="F5087" s="232">
        <v>2</v>
      </c>
      <c r="G5087" s="232" t="s">
        <v>1417</v>
      </c>
      <c r="H5087" s="233">
        <v>2.5999999999999999E-2</v>
      </c>
      <c r="I5087" s="233">
        <v>0</v>
      </c>
      <c r="J5087" s="233">
        <v>1.6400000000000001E-2</v>
      </c>
      <c r="K5087" s="234">
        <v>68</v>
      </c>
      <c r="L5087" s="233">
        <v>7.7999999999999996E-3</v>
      </c>
      <c r="M5087" s="234">
        <v>134</v>
      </c>
      <c r="N5087" s="233">
        <v>0</v>
      </c>
      <c r="O5087" s="233">
        <v>0</v>
      </c>
      <c r="P5087" s="233">
        <v>0</v>
      </c>
      <c r="Q5087" s="234">
        <v>137</v>
      </c>
      <c r="R5087" s="233">
        <v>5.1999999999999998E-3</v>
      </c>
      <c r="S5087" s="234">
        <v>268</v>
      </c>
      <c r="T5087" s="233">
        <v>0</v>
      </c>
      <c r="U5087" s="235">
        <f t="shared" si="553"/>
        <v>18.98</v>
      </c>
      <c r="V5087" s="227">
        <f t="shared" si="554"/>
        <v>11.972000000000001</v>
      </c>
      <c r="W5087" s="227">
        <f t="shared" si="555"/>
        <v>11.360666666666667</v>
      </c>
      <c r="X5087" s="227">
        <f t="shared" si="558"/>
        <v>11.166666666666666</v>
      </c>
      <c r="Y5087" s="227">
        <f t="shared" si="556"/>
        <v>0</v>
      </c>
      <c r="Z5087" s="227">
        <f t="shared" si="557"/>
        <v>7.6015555555555547</v>
      </c>
      <c r="AA5087" s="227">
        <f t="shared" si="559"/>
        <v>7.4444444444444446</v>
      </c>
    </row>
    <row r="5088" spans="2:27" ht="13.5" hidden="1">
      <c r="B5088" s="232" t="s">
        <v>1449</v>
      </c>
      <c r="C5088" s="232" t="s">
        <v>1139</v>
      </c>
      <c r="D5088" s="232" t="s">
        <v>954</v>
      </c>
      <c r="E5088" s="232" t="s">
        <v>467</v>
      </c>
      <c r="F5088" s="232">
        <v>24</v>
      </c>
      <c r="G5088" s="232" t="s">
        <v>1365</v>
      </c>
      <c r="H5088" s="233">
        <v>13.295999999999999</v>
      </c>
      <c r="I5088" s="233">
        <v>0</v>
      </c>
      <c r="J5088" s="233">
        <v>8.3765000000000001</v>
      </c>
      <c r="K5088" s="234">
        <v>34942</v>
      </c>
      <c r="L5088" s="233">
        <v>3.9887999999999999</v>
      </c>
      <c r="M5088" s="234">
        <v>68486</v>
      </c>
      <c r="N5088" s="233">
        <v>0</v>
      </c>
      <c r="O5088" s="233">
        <v>0</v>
      </c>
      <c r="P5088" s="233">
        <v>0</v>
      </c>
      <c r="Q5088" s="234">
        <v>69884</v>
      </c>
      <c r="R5088" s="233">
        <v>2.6591999999999998</v>
      </c>
      <c r="S5088" s="234">
        <v>136972</v>
      </c>
      <c r="T5088" s="233">
        <v>0</v>
      </c>
      <c r="U5088" s="235">
        <f t="shared" si="553"/>
        <v>9706.08</v>
      </c>
      <c r="V5088" s="227">
        <f t="shared" si="554"/>
        <v>6114.8450000000003</v>
      </c>
      <c r="W5088" s="227">
        <f t="shared" si="555"/>
        <v>5823.6573333333336</v>
      </c>
      <c r="X5088" s="227">
        <f t="shared" si="558"/>
        <v>5707.166666666667</v>
      </c>
      <c r="Y5088" s="227">
        <f t="shared" si="556"/>
        <v>0</v>
      </c>
      <c r="Z5088" s="227">
        <f t="shared" si="557"/>
        <v>3882.4382222222221</v>
      </c>
      <c r="AA5088" s="227">
        <f t="shared" si="559"/>
        <v>3804.7777777777778</v>
      </c>
    </row>
    <row r="5089" spans="2:27" ht="13.5" hidden="1">
      <c r="B5089" s="232" t="s">
        <v>1449</v>
      </c>
      <c r="C5089" s="232" t="s">
        <v>714</v>
      </c>
      <c r="D5089" s="232" t="s">
        <v>954</v>
      </c>
      <c r="E5089" s="232" t="s">
        <v>467</v>
      </c>
      <c r="F5089" s="232">
        <v>2</v>
      </c>
      <c r="G5089" s="232" t="s">
        <v>1311</v>
      </c>
      <c r="H5089" s="233">
        <v>0.27700000000000002</v>
      </c>
      <c r="I5089" s="233">
        <v>0</v>
      </c>
      <c r="J5089" s="233">
        <v>0.18920000000000001</v>
      </c>
      <c r="K5089" s="234">
        <v>789</v>
      </c>
      <c r="L5089" s="233">
        <v>9.01E-2</v>
      </c>
      <c r="M5089" s="234">
        <v>1547</v>
      </c>
      <c r="N5089" s="233">
        <v>0</v>
      </c>
      <c r="O5089" s="233">
        <v>0</v>
      </c>
      <c r="P5089" s="233">
        <v>0</v>
      </c>
      <c r="Q5089" s="234">
        <v>1642</v>
      </c>
      <c r="R5089" s="233">
        <v>6.25E-2</v>
      </c>
      <c r="S5089" s="234">
        <v>3218</v>
      </c>
      <c r="T5089" s="233">
        <v>0</v>
      </c>
      <c r="U5089" s="235">
        <f t="shared" si="553"/>
        <v>202.21</v>
      </c>
      <c r="V5089" s="227">
        <f t="shared" si="554"/>
        <v>138.11600000000001</v>
      </c>
      <c r="W5089" s="227">
        <f t="shared" si="555"/>
        <v>131.523</v>
      </c>
      <c r="X5089" s="227">
        <f t="shared" si="558"/>
        <v>128.91666666666666</v>
      </c>
      <c r="Y5089" s="227">
        <f t="shared" si="556"/>
        <v>0</v>
      </c>
      <c r="Z5089" s="227">
        <f t="shared" si="557"/>
        <v>91.236111111111114</v>
      </c>
      <c r="AA5089" s="227">
        <f t="shared" si="559"/>
        <v>89.388888888888886</v>
      </c>
    </row>
    <row r="5090" spans="2:27" ht="13.5" hidden="1">
      <c r="B5090" s="232" t="s">
        <v>1449</v>
      </c>
      <c r="C5090" s="232" t="s">
        <v>745</v>
      </c>
      <c r="D5090" s="232" t="s">
        <v>954</v>
      </c>
      <c r="E5090" s="232" t="s">
        <v>467</v>
      </c>
      <c r="F5090" s="232">
        <v>4</v>
      </c>
      <c r="G5090" s="232" t="s">
        <v>1311</v>
      </c>
      <c r="H5090" s="233">
        <v>0.41599999999999998</v>
      </c>
      <c r="I5090" s="233">
        <v>0</v>
      </c>
      <c r="J5090" s="233">
        <v>0.2621</v>
      </c>
      <c r="K5090" s="234">
        <v>1093</v>
      </c>
      <c r="L5090" s="233">
        <v>0.12479999999999999</v>
      </c>
      <c r="M5090" s="234">
        <v>2143</v>
      </c>
      <c r="N5090" s="233">
        <v>0</v>
      </c>
      <c r="O5090" s="233">
        <v>0</v>
      </c>
      <c r="P5090" s="233">
        <v>0</v>
      </c>
      <c r="Q5090" s="234">
        <v>2186</v>
      </c>
      <c r="R5090" s="233">
        <v>8.3199999999999996E-2</v>
      </c>
      <c r="S5090" s="234">
        <v>4286</v>
      </c>
      <c r="T5090" s="233">
        <v>0</v>
      </c>
      <c r="U5090" s="235">
        <f t="shared" si="553"/>
        <v>303.68</v>
      </c>
      <c r="V5090" s="227">
        <f t="shared" si="554"/>
        <v>191.333</v>
      </c>
      <c r="W5090" s="227">
        <f t="shared" si="555"/>
        <v>182.18733333333333</v>
      </c>
      <c r="X5090" s="227">
        <f t="shared" si="558"/>
        <v>178.58333333333334</v>
      </c>
      <c r="Y5090" s="227">
        <f t="shared" si="556"/>
        <v>0</v>
      </c>
      <c r="Z5090" s="227">
        <f t="shared" si="557"/>
        <v>121.45822222222222</v>
      </c>
      <c r="AA5090" s="227">
        <f t="shared" si="559"/>
        <v>119.05555555555556</v>
      </c>
    </row>
    <row r="5091" spans="2:27" ht="13.5" hidden="1">
      <c r="B5091" s="232" t="s">
        <v>1449</v>
      </c>
      <c r="C5091" s="232" t="s">
        <v>595</v>
      </c>
      <c r="D5091" s="232" t="s">
        <v>954</v>
      </c>
      <c r="E5091" s="232" t="s">
        <v>467</v>
      </c>
      <c r="F5091" s="232">
        <v>64</v>
      </c>
      <c r="G5091" s="232" t="s">
        <v>1345</v>
      </c>
      <c r="H5091" s="233">
        <v>7.5519999999999996</v>
      </c>
      <c r="I5091" s="233">
        <v>0</v>
      </c>
      <c r="J5091" s="233">
        <v>4.282</v>
      </c>
      <c r="K5091" s="234">
        <v>17862</v>
      </c>
      <c r="L5091" s="233">
        <v>2.0390000000000001</v>
      </c>
      <c r="M5091" s="234">
        <v>35010</v>
      </c>
      <c r="N5091" s="233">
        <v>0</v>
      </c>
      <c r="O5091" s="233">
        <v>0</v>
      </c>
      <c r="P5091" s="233">
        <v>0</v>
      </c>
      <c r="Q5091" s="234">
        <v>37709</v>
      </c>
      <c r="R5091" s="233">
        <v>1.4349000000000001</v>
      </c>
      <c r="S5091" s="234">
        <v>73909</v>
      </c>
      <c r="T5091" s="233">
        <v>0</v>
      </c>
      <c r="U5091" s="235">
        <f t="shared" si="553"/>
        <v>5512.96</v>
      </c>
      <c r="V5091" s="227">
        <f t="shared" si="554"/>
        <v>3125.86</v>
      </c>
      <c r="W5091" s="227">
        <f t="shared" si="555"/>
        <v>2976.9700000000003</v>
      </c>
      <c r="X5091" s="227">
        <f t="shared" si="558"/>
        <v>2917.5</v>
      </c>
      <c r="Y5091" s="227">
        <f t="shared" si="556"/>
        <v>0</v>
      </c>
      <c r="Z5091" s="227">
        <f t="shared" si="557"/>
        <v>2094.9492222222225</v>
      </c>
      <c r="AA5091" s="227">
        <f t="shared" si="559"/>
        <v>2053.0277777777778</v>
      </c>
    </row>
    <row r="5092" spans="2:27" ht="13.5" hidden="1">
      <c r="B5092" s="232" t="s">
        <v>1449</v>
      </c>
      <c r="C5092" s="232" t="s">
        <v>1135</v>
      </c>
      <c r="D5092" s="232" t="s">
        <v>954</v>
      </c>
      <c r="E5092" s="232" t="s">
        <v>467</v>
      </c>
      <c r="F5092" s="232">
        <v>8</v>
      </c>
      <c r="G5092" s="232" t="s">
        <v>1364</v>
      </c>
      <c r="H5092" s="233">
        <v>8.8640000000000008</v>
      </c>
      <c r="I5092" s="233">
        <v>0</v>
      </c>
      <c r="J5092" s="233">
        <v>5.5842999999999998</v>
      </c>
      <c r="K5092" s="234">
        <v>23295</v>
      </c>
      <c r="L5092" s="233">
        <v>2.6591999999999998</v>
      </c>
      <c r="M5092" s="234">
        <v>45657</v>
      </c>
      <c r="N5092" s="233">
        <v>0</v>
      </c>
      <c r="O5092" s="233">
        <v>0</v>
      </c>
      <c r="P5092" s="233">
        <v>0</v>
      </c>
      <c r="Q5092" s="234">
        <v>46589</v>
      </c>
      <c r="R5092" s="233">
        <v>1.7727999999999999</v>
      </c>
      <c r="S5092" s="234">
        <v>91315</v>
      </c>
      <c r="T5092" s="233">
        <v>0</v>
      </c>
      <c r="U5092" s="235">
        <f t="shared" si="553"/>
        <v>6470.72</v>
      </c>
      <c r="V5092" s="227">
        <f t="shared" si="554"/>
        <v>4076.5389999999998</v>
      </c>
      <c r="W5092" s="227">
        <f t="shared" si="555"/>
        <v>3882.4659999999999</v>
      </c>
      <c r="X5092" s="227">
        <f t="shared" si="558"/>
        <v>3804.75</v>
      </c>
      <c r="Y5092" s="227">
        <f t="shared" si="556"/>
        <v>0</v>
      </c>
      <c r="Z5092" s="227">
        <f t="shared" si="557"/>
        <v>2588.2828888888889</v>
      </c>
      <c r="AA5092" s="227">
        <f t="shared" si="559"/>
        <v>2536.5277777777778</v>
      </c>
    </row>
    <row r="5093" spans="2:27" ht="13.5" hidden="1">
      <c r="B5093" s="232" t="s">
        <v>1449</v>
      </c>
      <c r="C5093" s="232" t="s">
        <v>491</v>
      </c>
      <c r="D5093" s="232" t="s">
        <v>954</v>
      </c>
      <c r="E5093" s="232" t="s">
        <v>467</v>
      </c>
      <c r="F5093" s="232">
        <v>40</v>
      </c>
      <c r="G5093" s="232" t="s">
        <v>1376</v>
      </c>
      <c r="H5093" s="233">
        <v>4.8330000000000002</v>
      </c>
      <c r="I5093" s="233">
        <v>0</v>
      </c>
      <c r="J5093" s="233">
        <v>3.028</v>
      </c>
      <c r="K5093" s="234">
        <v>8156</v>
      </c>
      <c r="L5093" s="233">
        <v>1.657</v>
      </c>
      <c r="M5093" s="234">
        <v>22219</v>
      </c>
      <c r="N5093" s="233">
        <v>0</v>
      </c>
      <c r="O5093" s="233">
        <v>0</v>
      </c>
      <c r="P5093" s="233">
        <v>0</v>
      </c>
      <c r="Q5093" s="234">
        <v>17726</v>
      </c>
      <c r="R5093" s="233">
        <v>1.2010000000000001</v>
      </c>
      <c r="S5093" s="234">
        <v>46321</v>
      </c>
      <c r="T5093" s="233">
        <v>0</v>
      </c>
      <c r="U5093" s="235">
        <f t="shared" si="553"/>
        <v>3528.09</v>
      </c>
      <c r="V5093" s="227">
        <f t="shared" si="554"/>
        <v>2210.44</v>
      </c>
      <c r="W5093" s="227">
        <f t="shared" si="555"/>
        <v>1889.2766666666666</v>
      </c>
      <c r="X5093" s="227">
        <f t="shared" si="558"/>
        <v>1851.5833333333333</v>
      </c>
      <c r="Y5093" s="227">
        <f t="shared" si="556"/>
        <v>0</v>
      </c>
      <c r="Z5093" s="227">
        <f t="shared" si="557"/>
        <v>1369.1188888888889</v>
      </c>
      <c r="AA5093" s="227">
        <f t="shared" si="559"/>
        <v>1286.6944444444443</v>
      </c>
    </row>
    <row r="5094" spans="2:27" ht="13.5" hidden="1">
      <c r="B5094" s="232" t="s">
        <v>1449</v>
      </c>
      <c r="C5094" s="232" t="s">
        <v>1470</v>
      </c>
      <c r="D5094" s="232" t="s">
        <v>954</v>
      </c>
      <c r="E5094" s="232" t="s">
        <v>467</v>
      </c>
      <c r="F5094" s="232">
        <v>128</v>
      </c>
      <c r="G5094" s="232" t="s">
        <v>1364</v>
      </c>
      <c r="H5094" s="233">
        <v>15.103999999999999</v>
      </c>
      <c r="I5094" s="233">
        <v>0</v>
      </c>
      <c r="J5094" s="233">
        <v>0</v>
      </c>
      <c r="K5094" s="234">
        <v>0</v>
      </c>
      <c r="L5094" s="233">
        <v>0</v>
      </c>
      <c r="M5094" s="234">
        <v>0</v>
      </c>
      <c r="N5094" s="233">
        <v>0</v>
      </c>
      <c r="O5094" s="233">
        <v>0</v>
      </c>
      <c r="P5094" s="233">
        <v>0</v>
      </c>
      <c r="Q5094" s="234">
        <v>0</v>
      </c>
      <c r="R5094" s="233">
        <v>0</v>
      </c>
      <c r="S5094" s="234">
        <v>0</v>
      </c>
      <c r="T5094" s="233">
        <v>0</v>
      </c>
      <c r="U5094" s="235">
        <f t="shared" si="553"/>
        <v>11025.92</v>
      </c>
      <c r="V5094" s="227">
        <f t="shared" si="554"/>
        <v>0</v>
      </c>
      <c r="W5094" s="227">
        <f t="shared" si="555"/>
        <v>0</v>
      </c>
      <c r="X5094" s="227">
        <f t="shared" si="558"/>
        <v>0</v>
      </c>
      <c r="Y5094" s="227">
        <f t="shared" si="556"/>
        <v>0</v>
      </c>
      <c r="Z5094" s="227">
        <f t="shared" si="557"/>
        <v>0</v>
      </c>
      <c r="AA5094" s="227">
        <f t="shared" si="559"/>
        <v>0</v>
      </c>
    </row>
    <row r="5095" spans="2:27" ht="13.5" hidden="1">
      <c r="B5095" s="232" t="s">
        <v>1449</v>
      </c>
      <c r="C5095" s="232" t="s">
        <v>1471</v>
      </c>
      <c r="D5095" s="232" t="s">
        <v>954</v>
      </c>
      <c r="E5095" s="232" t="s">
        <v>467</v>
      </c>
      <c r="F5095" s="232">
        <v>48</v>
      </c>
      <c r="G5095" s="232" t="s">
        <v>1310</v>
      </c>
      <c r="H5095" s="233">
        <v>5.6639999999999997</v>
      </c>
      <c r="I5095" s="233">
        <v>0</v>
      </c>
      <c r="J5095" s="233">
        <v>0</v>
      </c>
      <c r="K5095" s="234">
        <v>0</v>
      </c>
      <c r="L5095" s="233">
        <v>0</v>
      </c>
      <c r="M5095" s="234">
        <v>0</v>
      </c>
      <c r="N5095" s="233">
        <v>0</v>
      </c>
      <c r="O5095" s="233">
        <v>0</v>
      </c>
      <c r="P5095" s="233">
        <v>0</v>
      </c>
      <c r="Q5095" s="234">
        <v>0</v>
      </c>
      <c r="R5095" s="233">
        <v>0</v>
      </c>
      <c r="S5095" s="234">
        <v>0</v>
      </c>
      <c r="T5095" s="233">
        <v>0</v>
      </c>
      <c r="U5095" s="235">
        <f t="shared" si="553"/>
        <v>4134.7199999999993</v>
      </c>
      <c r="V5095" s="227">
        <f t="shared" si="554"/>
        <v>0</v>
      </c>
      <c r="W5095" s="227">
        <f t="shared" si="555"/>
        <v>0</v>
      </c>
      <c r="X5095" s="227">
        <f t="shared" si="558"/>
        <v>0</v>
      </c>
      <c r="Y5095" s="227">
        <f t="shared" si="556"/>
        <v>0</v>
      </c>
      <c r="Z5095" s="227">
        <f t="shared" si="557"/>
        <v>0</v>
      </c>
      <c r="AA5095" s="227">
        <f t="shared" si="559"/>
        <v>0</v>
      </c>
    </row>
    <row r="5096" spans="2:27" ht="13.5" hidden="1">
      <c r="B5096" s="232" t="s">
        <v>1449</v>
      </c>
      <c r="C5096" s="232" t="s">
        <v>1144</v>
      </c>
      <c r="D5096" s="232" t="s">
        <v>954</v>
      </c>
      <c r="E5096" s="232" t="s">
        <v>467</v>
      </c>
      <c r="F5096" s="232">
        <v>48</v>
      </c>
      <c r="G5096" s="232" t="s">
        <v>1356</v>
      </c>
      <c r="H5096" s="233">
        <v>7.5990000000000002</v>
      </c>
      <c r="I5096" s="233">
        <v>0</v>
      </c>
      <c r="J5096" s="233">
        <v>0</v>
      </c>
      <c r="K5096" s="234">
        <v>0</v>
      </c>
      <c r="L5096" s="233">
        <v>0</v>
      </c>
      <c r="M5096" s="234">
        <v>0</v>
      </c>
      <c r="N5096" s="233">
        <v>0</v>
      </c>
      <c r="O5096" s="233">
        <v>0</v>
      </c>
      <c r="P5096" s="233">
        <v>0</v>
      </c>
      <c r="Q5096" s="234">
        <v>0</v>
      </c>
      <c r="R5096" s="233">
        <v>0</v>
      </c>
      <c r="S5096" s="234">
        <v>0</v>
      </c>
      <c r="T5096" s="233">
        <v>0</v>
      </c>
      <c r="U5096" s="235">
        <f t="shared" si="553"/>
        <v>5547.27</v>
      </c>
      <c r="V5096" s="227">
        <f t="shared" si="554"/>
        <v>0</v>
      </c>
      <c r="W5096" s="227">
        <f t="shared" si="555"/>
        <v>0</v>
      </c>
      <c r="X5096" s="227">
        <f t="shared" si="558"/>
        <v>0</v>
      </c>
      <c r="Y5096" s="227">
        <f t="shared" si="556"/>
        <v>0</v>
      </c>
      <c r="Z5096" s="227">
        <f t="shared" si="557"/>
        <v>0</v>
      </c>
      <c r="AA5096" s="227">
        <f t="shared" si="559"/>
        <v>0</v>
      </c>
    </row>
    <row r="5097" spans="2:27" ht="13.5" hidden="1">
      <c r="B5097" s="232" t="s">
        <v>1449</v>
      </c>
      <c r="C5097" s="232" t="s">
        <v>704</v>
      </c>
      <c r="D5097" s="232" t="s">
        <v>954</v>
      </c>
      <c r="E5097" s="232" t="s">
        <v>467</v>
      </c>
      <c r="F5097" s="232">
        <v>96</v>
      </c>
      <c r="G5097" s="232" t="s">
        <v>1365</v>
      </c>
      <c r="H5097" s="233">
        <v>13.295999999999999</v>
      </c>
      <c r="I5097" s="233">
        <v>0</v>
      </c>
      <c r="J5097" s="233">
        <v>9.0800999999999998</v>
      </c>
      <c r="K5097" s="234">
        <v>37877</v>
      </c>
      <c r="L5097" s="233">
        <v>4.3239000000000001</v>
      </c>
      <c r="M5097" s="234">
        <v>74239</v>
      </c>
      <c r="N5097" s="233">
        <v>0</v>
      </c>
      <c r="O5097" s="233">
        <v>0</v>
      </c>
      <c r="P5097" s="233">
        <v>0</v>
      </c>
      <c r="Q5097" s="234">
        <v>78798</v>
      </c>
      <c r="R5097" s="233">
        <v>2.9984000000000002</v>
      </c>
      <c r="S5097" s="234">
        <v>154444</v>
      </c>
      <c r="T5097" s="233">
        <v>0</v>
      </c>
      <c r="U5097" s="235">
        <f t="shared" si="553"/>
        <v>9706.08</v>
      </c>
      <c r="V5097" s="227">
        <f t="shared" si="554"/>
        <v>6628.473</v>
      </c>
      <c r="W5097" s="227">
        <f t="shared" si="555"/>
        <v>6312.8636666666662</v>
      </c>
      <c r="X5097" s="227">
        <f t="shared" si="558"/>
        <v>6186.583333333333</v>
      </c>
      <c r="Y5097" s="227">
        <f t="shared" si="556"/>
        <v>0</v>
      </c>
      <c r="Z5097" s="227">
        <f t="shared" si="557"/>
        <v>4377.6653333333343</v>
      </c>
      <c r="AA5097" s="227">
        <f t="shared" si="559"/>
        <v>4290.1111111111113</v>
      </c>
    </row>
    <row r="5098" spans="2:27" ht="13.5" hidden="1">
      <c r="B5098" s="232" t="s">
        <v>1449</v>
      </c>
      <c r="C5098" s="232" t="s">
        <v>1120</v>
      </c>
      <c r="D5098" s="232" t="s">
        <v>954</v>
      </c>
      <c r="E5098" s="232" t="s">
        <v>467</v>
      </c>
      <c r="F5098" s="232">
        <v>8</v>
      </c>
      <c r="G5098" s="232" t="s">
        <v>1312</v>
      </c>
      <c r="H5098" s="233">
        <v>1.111</v>
      </c>
      <c r="I5098" s="233">
        <v>0</v>
      </c>
      <c r="J5098" s="233">
        <v>0</v>
      </c>
      <c r="K5098" s="234">
        <v>0</v>
      </c>
      <c r="L5098" s="233">
        <v>0</v>
      </c>
      <c r="M5098" s="234">
        <v>0</v>
      </c>
      <c r="N5098" s="233">
        <v>0</v>
      </c>
      <c r="O5098" s="233">
        <v>0</v>
      </c>
      <c r="P5098" s="233">
        <v>0</v>
      </c>
      <c r="Q5098" s="234">
        <v>0</v>
      </c>
      <c r="R5098" s="233">
        <v>0</v>
      </c>
      <c r="S5098" s="234">
        <v>0</v>
      </c>
      <c r="T5098" s="233">
        <v>0</v>
      </c>
      <c r="U5098" s="235">
        <f t="shared" si="553"/>
        <v>811.03</v>
      </c>
      <c r="V5098" s="227">
        <f t="shared" si="554"/>
        <v>0</v>
      </c>
      <c r="W5098" s="227">
        <f t="shared" si="555"/>
        <v>0</v>
      </c>
      <c r="X5098" s="227">
        <f t="shared" si="558"/>
        <v>0</v>
      </c>
      <c r="Y5098" s="227">
        <f t="shared" si="556"/>
        <v>0</v>
      </c>
      <c r="Z5098" s="227">
        <f t="shared" si="557"/>
        <v>0</v>
      </c>
      <c r="AA5098" s="227">
        <f t="shared" si="559"/>
        <v>0</v>
      </c>
    </row>
    <row r="5099" spans="2:27" ht="13.5" hidden="1">
      <c r="B5099" s="232" t="s">
        <v>1449</v>
      </c>
      <c r="C5099" s="232" t="s">
        <v>1133</v>
      </c>
      <c r="D5099" s="232" t="s">
        <v>954</v>
      </c>
      <c r="E5099" s="232" t="s">
        <v>467</v>
      </c>
      <c r="F5099" s="232">
        <v>8</v>
      </c>
      <c r="G5099" s="232" t="s">
        <v>1316</v>
      </c>
      <c r="H5099" s="233">
        <v>2.2160000000000002</v>
      </c>
      <c r="I5099" s="233">
        <v>0</v>
      </c>
      <c r="J5099" s="233">
        <v>1.3960999999999999</v>
      </c>
      <c r="K5099" s="234">
        <v>5824</v>
      </c>
      <c r="L5099" s="233">
        <v>0.66479999999999995</v>
      </c>
      <c r="M5099" s="234">
        <v>11414</v>
      </c>
      <c r="N5099" s="233">
        <v>0</v>
      </c>
      <c r="O5099" s="233">
        <v>0</v>
      </c>
      <c r="P5099" s="233">
        <v>0</v>
      </c>
      <c r="Q5099" s="234">
        <v>11647</v>
      </c>
      <c r="R5099" s="233">
        <v>0.44319999999999998</v>
      </c>
      <c r="S5099" s="234">
        <v>22829</v>
      </c>
      <c r="T5099" s="233">
        <v>0</v>
      </c>
      <c r="U5099" s="235">
        <f t="shared" si="553"/>
        <v>1617.68</v>
      </c>
      <c r="V5099" s="227">
        <f t="shared" si="554"/>
        <v>1019.1529999999999</v>
      </c>
      <c r="W5099" s="227">
        <f t="shared" si="555"/>
        <v>970.63733333333334</v>
      </c>
      <c r="X5099" s="227">
        <f t="shared" si="558"/>
        <v>951.16666666666663</v>
      </c>
      <c r="Y5099" s="227">
        <f t="shared" si="556"/>
        <v>0</v>
      </c>
      <c r="Z5099" s="227">
        <f t="shared" si="557"/>
        <v>647.06377777777777</v>
      </c>
      <c r="AA5099" s="227">
        <f t="shared" si="559"/>
        <v>634.13888888888891</v>
      </c>
    </row>
    <row r="5100" spans="2:27" ht="13.5" hidden="1">
      <c r="B5100" s="232" t="s">
        <v>1449</v>
      </c>
      <c r="C5100" s="232" t="s">
        <v>682</v>
      </c>
      <c r="D5100" s="232" t="s">
        <v>954</v>
      </c>
      <c r="E5100" s="232" t="s">
        <v>467</v>
      </c>
      <c r="F5100" s="232">
        <v>8</v>
      </c>
      <c r="G5100" s="232" t="s">
        <v>1351</v>
      </c>
      <c r="H5100" s="233">
        <v>1.1408</v>
      </c>
      <c r="I5100" s="233">
        <v>0</v>
      </c>
      <c r="J5100" s="233">
        <v>0.86719999999999997</v>
      </c>
      <c r="K5100" s="234">
        <v>3248</v>
      </c>
      <c r="L5100" s="233">
        <v>0.37119999999999997</v>
      </c>
      <c r="M5100" s="234">
        <v>6384</v>
      </c>
      <c r="N5100" s="233">
        <v>0</v>
      </c>
      <c r="O5100" s="233">
        <v>0</v>
      </c>
      <c r="P5100" s="233">
        <v>0</v>
      </c>
      <c r="Q5100" s="234">
        <v>6752</v>
      </c>
      <c r="R5100" s="233">
        <v>0.2576</v>
      </c>
      <c r="S5100" s="234">
        <v>12912</v>
      </c>
      <c r="T5100" s="233">
        <v>0</v>
      </c>
      <c r="U5100" s="235">
        <f t="shared" si="553"/>
        <v>832.78399999999999</v>
      </c>
      <c r="V5100" s="227">
        <f t="shared" si="554"/>
        <v>633.05599999999993</v>
      </c>
      <c r="W5100" s="227">
        <f t="shared" si="555"/>
        <v>541.64266666666663</v>
      </c>
      <c r="X5100" s="227">
        <f t="shared" si="558"/>
        <v>532</v>
      </c>
      <c r="Y5100" s="227">
        <f t="shared" si="556"/>
        <v>0</v>
      </c>
      <c r="Z5100" s="227">
        <f t="shared" si="557"/>
        <v>375.60355555555554</v>
      </c>
      <c r="AA5100" s="227">
        <f t="shared" si="559"/>
        <v>358.66666666666669</v>
      </c>
    </row>
    <row r="5101" spans="2:27" ht="13.5" hidden="1">
      <c r="B5101" s="232" t="s">
        <v>1449</v>
      </c>
      <c r="C5101" s="232" t="s">
        <v>1451</v>
      </c>
      <c r="D5101" s="232" t="s">
        <v>954</v>
      </c>
      <c r="E5101" s="232" t="s">
        <v>467</v>
      </c>
      <c r="F5101" s="232">
        <v>64</v>
      </c>
      <c r="G5101" s="232" t="s">
        <v>1364</v>
      </c>
      <c r="H5101" s="233">
        <v>8.8640000000000008</v>
      </c>
      <c r="I5101" s="233">
        <v>0</v>
      </c>
      <c r="J5101" s="233">
        <v>0</v>
      </c>
      <c r="K5101" s="234">
        <v>0</v>
      </c>
      <c r="L5101" s="233">
        <v>0</v>
      </c>
      <c r="M5101" s="234">
        <v>0</v>
      </c>
      <c r="N5101" s="233">
        <v>0</v>
      </c>
      <c r="O5101" s="233">
        <v>0</v>
      </c>
      <c r="P5101" s="233">
        <v>0</v>
      </c>
      <c r="Q5101" s="234">
        <v>0</v>
      </c>
      <c r="R5101" s="233">
        <v>0</v>
      </c>
      <c r="S5101" s="234">
        <v>0</v>
      </c>
      <c r="T5101" s="233">
        <v>0</v>
      </c>
      <c r="U5101" s="235">
        <f t="shared" si="553"/>
        <v>6470.72</v>
      </c>
      <c r="V5101" s="227">
        <f t="shared" si="554"/>
        <v>0</v>
      </c>
      <c r="W5101" s="227">
        <f t="shared" si="555"/>
        <v>0</v>
      </c>
      <c r="X5101" s="227">
        <f t="shared" si="558"/>
        <v>0</v>
      </c>
      <c r="Y5101" s="227">
        <f t="shared" si="556"/>
        <v>0</v>
      </c>
      <c r="Z5101" s="227">
        <f t="shared" si="557"/>
        <v>0</v>
      </c>
      <c r="AA5101" s="227">
        <f t="shared" si="559"/>
        <v>0</v>
      </c>
    </row>
    <row r="5102" spans="2:27" ht="13.5" hidden="1">
      <c r="B5102" s="232" t="s">
        <v>1449</v>
      </c>
      <c r="C5102" s="232" t="s">
        <v>1472</v>
      </c>
      <c r="D5102" s="232" t="s">
        <v>954</v>
      </c>
      <c r="E5102" s="232" t="s">
        <v>467</v>
      </c>
      <c r="F5102" s="232">
        <v>128</v>
      </c>
      <c r="G5102" s="232" t="s">
        <v>1431</v>
      </c>
      <c r="H5102" s="233">
        <v>32.512</v>
      </c>
      <c r="I5102" s="233">
        <v>0</v>
      </c>
      <c r="J5102" s="233">
        <v>0</v>
      </c>
      <c r="K5102" s="234">
        <v>0</v>
      </c>
      <c r="L5102" s="233">
        <v>0</v>
      </c>
      <c r="M5102" s="234">
        <v>0</v>
      </c>
      <c r="N5102" s="233">
        <v>0</v>
      </c>
      <c r="O5102" s="233">
        <v>0</v>
      </c>
      <c r="P5102" s="233">
        <v>0</v>
      </c>
      <c r="Q5102" s="234">
        <v>0</v>
      </c>
      <c r="R5102" s="233">
        <v>0</v>
      </c>
      <c r="S5102" s="234">
        <v>0</v>
      </c>
      <c r="T5102" s="233">
        <v>0</v>
      </c>
      <c r="U5102" s="235">
        <f t="shared" si="553"/>
        <v>23733.760000000002</v>
      </c>
      <c r="V5102" s="227">
        <f t="shared" si="554"/>
        <v>0</v>
      </c>
      <c r="W5102" s="227">
        <f t="shared" si="555"/>
        <v>0</v>
      </c>
      <c r="X5102" s="227">
        <f t="shared" si="558"/>
        <v>0</v>
      </c>
      <c r="Y5102" s="227">
        <f t="shared" si="556"/>
        <v>0</v>
      </c>
      <c r="Z5102" s="227">
        <f t="shared" si="557"/>
        <v>0</v>
      </c>
      <c r="AA5102" s="227">
        <f t="shared" si="559"/>
        <v>0</v>
      </c>
    </row>
    <row r="5103" spans="2:27" ht="13.5" hidden="1">
      <c r="B5103" s="232" t="s">
        <v>1449</v>
      </c>
      <c r="C5103" s="232" t="s">
        <v>712</v>
      </c>
      <c r="D5103" s="232" t="s">
        <v>954</v>
      </c>
      <c r="E5103" s="232" t="s">
        <v>467</v>
      </c>
      <c r="F5103" s="232">
        <v>32</v>
      </c>
      <c r="G5103" s="232" t="s">
        <v>1345</v>
      </c>
      <c r="H5103" s="233">
        <v>4.4320000000000004</v>
      </c>
      <c r="I5103" s="233">
        <v>0</v>
      </c>
      <c r="J5103" s="233">
        <v>3.0266999999999999</v>
      </c>
      <c r="K5103" s="234">
        <v>12626</v>
      </c>
      <c r="L5103" s="233">
        <v>1.4413</v>
      </c>
      <c r="M5103" s="234">
        <v>24746</v>
      </c>
      <c r="N5103" s="233">
        <v>0</v>
      </c>
      <c r="O5103" s="233">
        <v>0</v>
      </c>
      <c r="P5103" s="233">
        <v>0</v>
      </c>
      <c r="Q5103" s="234">
        <v>26259</v>
      </c>
      <c r="R5103" s="233">
        <v>0.99919999999999998</v>
      </c>
      <c r="S5103" s="234">
        <v>51467</v>
      </c>
      <c r="T5103" s="233">
        <v>0</v>
      </c>
      <c r="U5103" s="235">
        <f t="shared" si="553"/>
        <v>3235.36</v>
      </c>
      <c r="V5103" s="227">
        <f t="shared" si="554"/>
        <v>2209.491</v>
      </c>
      <c r="W5103" s="227">
        <f t="shared" si="555"/>
        <v>2104.3156666666669</v>
      </c>
      <c r="X5103" s="227">
        <f t="shared" si="558"/>
        <v>2062.1666666666665</v>
      </c>
      <c r="Y5103" s="227">
        <f t="shared" si="556"/>
        <v>0</v>
      </c>
      <c r="Z5103" s="227">
        <f t="shared" si="557"/>
        <v>1458.8326666666667</v>
      </c>
      <c r="AA5103" s="227">
        <f t="shared" si="559"/>
        <v>1429.6388888888889</v>
      </c>
    </row>
    <row r="5104" spans="2:27" ht="13.5" hidden="1">
      <c r="B5104" s="232" t="s">
        <v>1449</v>
      </c>
      <c r="C5104" s="232" t="s">
        <v>739</v>
      </c>
      <c r="D5104" s="232" t="s">
        <v>954</v>
      </c>
      <c r="E5104" s="232" t="s">
        <v>467</v>
      </c>
      <c r="F5104" s="232">
        <v>2</v>
      </c>
      <c r="G5104" s="232" t="s">
        <v>1314</v>
      </c>
      <c r="H5104" s="233">
        <v>0.104</v>
      </c>
      <c r="I5104" s="233">
        <v>0</v>
      </c>
      <c r="J5104" s="233">
        <v>6.5500000000000003E-2</v>
      </c>
      <c r="K5104" s="234">
        <v>273</v>
      </c>
      <c r="L5104" s="233">
        <v>3.1199999999999999E-2</v>
      </c>
      <c r="M5104" s="234">
        <v>536</v>
      </c>
      <c r="N5104" s="233">
        <v>0</v>
      </c>
      <c r="O5104" s="233">
        <v>0</v>
      </c>
      <c r="P5104" s="233">
        <v>0</v>
      </c>
      <c r="Q5104" s="234">
        <v>547</v>
      </c>
      <c r="R5104" s="233">
        <v>2.0799999999999999E-2</v>
      </c>
      <c r="S5104" s="234">
        <v>1071</v>
      </c>
      <c r="T5104" s="233">
        <v>0</v>
      </c>
      <c r="U5104" s="235">
        <f t="shared" si="553"/>
        <v>75.92</v>
      </c>
      <c r="V5104" s="227">
        <f t="shared" si="554"/>
        <v>47.815000000000005</v>
      </c>
      <c r="W5104" s="227">
        <f t="shared" si="555"/>
        <v>45.525999999999996</v>
      </c>
      <c r="X5104" s="227">
        <f t="shared" si="558"/>
        <v>44.666666666666664</v>
      </c>
      <c r="Y5104" s="227">
        <f t="shared" si="556"/>
        <v>0</v>
      </c>
      <c r="Z5104" s="227">
        <f t="shared" si="557"/>
        <v>30.378444444444444</v>
      </c>
      <c r="AA5104" s="227">
        <f t="shared" si="559"/>
        <v>29.75</v>
      </c>
    </row>
    <row r="5105" spans="2:27" ht="13.5" hidden="1">
      <c r="B5105" s="232" t="s">
        <v>1449</v>
      </c>
      <c r="C5105" s="232" t="s">
        <v>723</v>
      </c>
      <c r="D5105" s="232" t="s">
        <v>954</v>
      </c>
      <c r="E5105" s="232" t="s">
        <v>467</v>
      </c>
      <c r="F5105" s="232">
        <v>2</v>
      </c>
      <c r="G5105" s="232" t="s">
        <v>1315</v>
      </c>
      <c r="H5105" s="233">
        <v>0.20899999999999999</v>
      </c>
      <c r="I5105" s="233">
        <v>0</v>
      </c>
      <c r="J5105" s="233">
        <v>0</v>
      </c>
      <c r="K5105" s="234">
        <v>0</v>
      </c>
      <c r="L5105" s="233">
        <v>0</v>
      </c>
      <c r="M5105" s="234">
        <v>0</v>
      </c>
      <c r="N5105" s="233">
        <v>0</v>
      </c>
      <c r="O5105" s="233">
        <v>0</v>
      </c>
      <c r="P5105" s="233">
        <v>0</v>
      </c>
      <c r="Q5105" s="234">
        <v>0</v>
      </c>
      <c r="R5105" s="233">
        <v>0</v>
      </c>
      <c r="S5105" s="234">
        <v>0</v>
      </c>
      <c r="T5105" s="233">
        <v>0</v>
      </c>
      <c r="U5105" s="235">
        <f t="shared" si="553"/>
        <v>152.57</v>
      </c>
      <c r="V5105" s="227">
        <f t="shared" si="554"/>
        <v>0</v>
      </c>
      <c r="W5105" s="227">
        <f t="shared" si="555"/>
        <v>0</v>
      </c>
      <c r="X5105" s="227">
        <f t="shared" si="558"/>
        <v>0</v>
      </c>
      <c r="Y5105" s="227">
        <f t="shared" si="556"/>
        <v>0</v>
      </c>
      <c r="Z5105" s="227">
        <f t="shared" si="557"/>
        <v>0</v>
      </c>
      <c r="AA5105" s="227">
        <f t="shared" si="559"/>
        <v>0</v>
      </c>
    </row>
    <row r="5106" spans="2:27" ht="13.5" hidden="1">
      <c r="B5106" s="232" t="s">
        <v>1449</v>
      </c>
      <c r="C5106" s="232" t="s">
        <v>1142</v>
      </c>
      <c r="D5106" s="232" t="s">
        <v>954</v>
      </c>
      <c r="E5106" s="232" t="s">
        <v>467</v>
      </c>
      <c r="F5106" s="232">
        <v>4</v>
      </c>
      <c r="G5106" s="232" t="s">
        <v>1317</v>
      </c>
      <c r="H5106" s="233">
        <v>1.1080000000000001</v>
      </c>
      <c r="I5106" s="233">
        <v>0</v>
      </c>
      <c r="J5106" s="233">
        <v>0.69799999999999995</v>
      </c>
      <c r="K5106" s="234">
        <v>2912</v>
      </c>
      <c r="L5106" s="233">
        <v>0.33239999999999997</v>
      </c>
      <c r="M5106" s="234">
        <v>5707</v>
      </c>
      <c r="N5106" s="233">
        <v>0</v>
      </c>
      <c r="O5106" s="233">
        <v>0</v>
      </c>
      <c r="P5106" s="233">
        <v>0</v>
      </c>
      <c r="Q5106" s="234">
        <v>5824</v>
      </c>
      <c r="R5106" s="233">
        <v>0.22159999999999999</v>
      </c>
      <c r="S5106" s="234">
        <v>11414</v>
      </c>
      <c r="T5106" s="233">
        <v>0</v>
      </c>
      <c r="U5106" s="235">
        <f t="shared" si="553"/>
        <v>808.84</v>
      </c>
      <c r="V5106" s="227">
        <f t="shared" si="554"/>
        <v>509.53999999999996</v>
      </c>
      <c r="W5106" s="227">
        <f t="shared" si="555"/>
        <v>485.31866666666667</v>
      </c>
      <c r="X5106" s="227">
        <f t="shared" si="558"/>
        <v>475.58333333333331</v>
      </c>
      <c r="Y5106" s="227">
        <f t="shared" si="556"/>
        <v>0</v>
      </c>
      <c r="Z5106" s="227">
        <f t="shared" si="557"/>
        <v>323.54577777777774</v>
      </c>
      <c r="AA5106" s="227">
        <f t="shared" si="559"/>
        <v>317.05555555555554</v>
      </c>
    </row>
    <row r="5107" spans="2:27" ht="13.5" hidden="1">
      <c r="B5107" s="232" t="s">
        <v>1449</v>
      </c>
      <c r="C5107" s="232" t="s">
        <v>743</v>
      </c>
      <c r="D5107" s="232" t="s">
        <v>954</v>
      </c>
      <c r="E5107" s="232" t="s">
        <v>467</v>
      </c>
      <c r="F5107" s="232">
        <v>2</v>
      </c>
      <c r="G5107" s="232" t="s">
        <v>1322</v>
      </c>
      <c r="H5107" s="233">
        <v>5.1999999999999998E-2</v>
      </c>
      <c r="I5107" s="233">
        <v>0</v>
      </c>
      <c r="J5107" s="233">
        <v>3.2800000000000003E-2</v>
      </c>
      <c r="K5107" s="234">
        <v>137</v>
      </c>
      <c r="L5107" s="233">
        <v>1.5599999999999999E-2</v>
      </c>
      <c r="M5107" s="234">
        <v>268</v>
      </c>
      <c r="N5107" s="233">
        <v>0</v>
      </c>
      <c r="O5107" s="233">
        <v>0</v>
      </c>
      <c r="P5107" s="233">
        <v>0</v>
      </c>
      <c r="Q5107" s="234">
        <v>273</v>
      </c>
      <c r="R5107" s="233">
        <v>1.04E-2</v>
      </c>
      <c r="S5107" s="234">
        <v>536</v>
      </c>
      <c r="T5107" s="233">
        <v>0</v>
      </c>
      <c r="U5107" s="235">
        <f t="shared" si="553"/>
        <v>37.96</v>
      </c>
      <c r="V5107" s="227">
        <f t="shared" si="554"/>
        <v>23.944000000000003</v>
      </c>
      <c r="W5107" s="227">
        <f t="shared" si="555"/>
        <v>22.804666666666666</v>
      </c>
      <c r="X5107" s="227">
        <f t="shared" si="558"/>
        <v>22.333333333333332</v>
      </c>
      <c r="Y5107" s="227">
        <f t="shared" si="556"/>
        <v>0</v>
      </c>
      <c r="Z5107" s="227">
        <f t="shared" si="557"/>
        <v>15.175333333333333</v>
      </c>
      <c r="AA5107" s="227">
        <f t="shared" si="559"/>
        <v>14.888888888888889</v>
      </c>
    </row>
    <row r="5108" spans="2:27" ht="13.5" hidden="1">
      <c r="B5108" s="232" t="s">
        <v>1449</v>
      </c>
      <c r="C5108" s="232" t="s">
        <v>667</v>
      </c>
      <c r="D5108" s="232" t="s">
        <v>954</v>
      </c>
      <c r="E5108" s="232" t="s">
        <v>467</v>
      </c>
      <c r="F5108" s="232">
        <v>2</v>
      </c>
      <c r="G5108" s="232" t="s">
        <v>1363</v>
      </c>
      <c r="H5108" s="233">
        <v>0.28499999999999998</v>
      </c>
      <c r="I5108" s="233">
        <v>0</v>
      </c>
      <c r="J5108" s="233">
        <v>0</v>
      </c>
      <c r="K5108" s="234">
        <v>0</v>
      </c>
      <c r="L5108" s="233">
        <v>0</v>
      </c>
      <c r="M5108" s="234">
        <v>0</v>
      </c>
      <c r="N5108" s="233">
        <v>0</v>
      </c>
      <c r="O5108" s="233">
        <v>0</v>
      </c>
      <c r="P5108" s="233">
        <v>0</v>
      </c>
      <c r="Q5108" s="234">
        <v>0</v>
      </c>
      <c r="R5108" s="233">
        <v>0</v>
      </c>
      <c r="S5108" s="234">
        <v>0</v>
      </c>
      <c r="T5108" s="233">
        <v>0</v>
      </c>
      <c r="U5108" s="235">
        <f t="shared" si="553"/>
        <v>208.04999999999998</v>
      </c>
      <c r="V5108" s="227">
        <f t="shared" si="554"/>
        <v>0</v>
      </c>
      <c r="W5108" s="227">
        <f t="shared" si="555"/>
        <v>0</v>
      </c>
      <c r="X5108" s="227">
        <f t="shared" si="558"/>
        <v>0</v>
      </c>
      <c r="Y5108" s="227">
        <f t="shared" si="556"/>
        <v>0</v>
      </c>
      <c r="Z5108" s="227">
        <f t="shared" si="557"/>
        <v>0</v>
      </c>
      <c r="AA5108" s="227">
        <f t="shared" si="559"/>
        <v>0</v>
      </c>
    </row>
    <row r="5109" spans="2:27" ht="13.5" hidden="1">
      <c r="B5109" s="232" t="s">
        <v>1449</v>
      </c>
      <c r="C5109" s="232" t="s">
        <v>1473</v>
      </c>
      <c r="D5109" s="232" t="s">
        <v>954</v>
      </c>
      <c r="E5109" s="232" t="s">
        <v>467</v>
      </c>
      <c r="F5109" s="232">
        <v>8</v>
      </c>
      <c r="G5109" s="232" t="s">
        <v>1312</v>
      </c>
      <c r="H5109" s="233">
        <v>0.94399999999999995</v>
      </c>
      <c r="I5109" s="233">
        <v>0</v>
      </c>
      <c r="J5109" s="233">
        <v>0</v>
      </c>
      <c r="K5109" s="234">
        <v>0</v>
      </c>
      <c r="L5109" s="233">
        <v>0</v>
      </c>
      <c r="M5109" s="234">
        <v>0</v>
      </c>
      <c r="N5109" s="233">
        <v>0</v>
      </c>
      <c r="O5109" s="233">
        <v>0</v>
      </c>
      <c r="P5109" s="233">
        <v>0</v>
      </c>
      <c r="Q5109" s="234">
        <v>0</v>
      </c>
      <c r="R5109" s="233">
        <v>0</v>
      </c>
      <c r="S5109" s="234">
        <v>0</v>
      </c>
      <c r="T5109" s="233">
        <v>0</v>
      </c>
      <c r="U5109" s="235">
        <f t="shared" si="553"/>
        <v>689.12</v>
      </c>
      <c r="V5109" s="227">
        <f t="shared" si="554"/>
        <v>0</v>
      </c>
      <c r="W5109" s="227">
        <f t="shared" si="555"/>
        <v>0</v>
      </c>
      <c r="X5109" s="227">
        <f t="shared" si="558"/>
        <v>0</v>
      </c>
      <c r="Y5109" s="227">
        <f t="shared" si="556"/>
        <v>0</v>
      </c>
      <c r="Z5109" s="227">
        <f t="shared" si="557"/>
        <v>0</v>
      </c>
      <c r="AA5109" s="227">
        <f t="shared" si="559"/>
        <v>0</v>
      </c>
    </row>
    <row r="5110" spans="2:27" ht="13.5" hidden="1">
      <c r="B5110" s="232" t="s">
        <v>1449</v>
      </c>
      <c r="C5110" s="232" t="s">
        <v>1453</v>
      </c>
      <c r="D5110" s="232" t="s">
        <v>954</v>
      </c>
      <c r="E5110" s="232" t="s">
        <v>467</v>
      </c>
      <c r="F5110" s="232">
        <v>8</v>
      </c>
      <c r="G5110" s="232" t="s">
        <v>1317</v>
      </c>
      <c r="H5110" s="233">
        <v>1.1080000000000001</v>
      </c>
      <c r="I5110" s="233">
        <v>0</v>
      </c>
      <c r="J5110" s="233">
        <v>0</v>
      </c>
      <c r="K5110" s="234">
        <v>0</v>
      </c>
      <c r="L5110" s="233">
        <v>0</v>
      </c>
      <c r="M5110" s="234">
        <v>0</v>
      </c>
      <c r="N5110" s="233">
        <v>0</v>
      </c>
      <c r="O5110" s="233">
        <v>0</v>
      </c>
      <c r="P5110" s="233">
        <v>0</v>
      </c>
      <c r="Q5110" s="234">
        <v>0</v>
      </c>
      <c r="R5110" s="233">
        <v>0</v>
      </c>
      <c r="S5110" s="234">
        <v>0</v>
      </c>
      <c r="T5110" s="233">
        <v>0</v>
      </c>
      <c r="U5110" s="235">
        <f t="shared" si="553"/>
        <v>808.84</v>
      </c>
      <c r="V5110" s="227">
        <f t="shared" si="554"/>
        <v>0</v>
      </c>
      <c r="W5110" s="227">
        <f t="shared" si="555"/>
        <v>0</v>
      </c>
      <c r="X5110" s="227">
        <f t="shared" si="558"/>
        <v>0</v>
      </c>
      <c r="Y5110" s="227">
        <f t="shared" si="556"/>
        <v>0</v>
      </c>
      <c r="Z5110" s="227">
        <f t="shared" si="557"/>
        <v>0</v>
      </c>
      <c r="AA5110" s="227">
        <f t="shared" si="559"/>
        <v>0</v>
      </c>
    </row>
    <row r="5111" spans="2:27" ht="13.5" hidden="1">
      <c r="B5111" s="232" t="s">
        <v>1449</v>
      </c>
      <c r="C5111" s="232" t="s">
        <v>771</v>
      </c>
      <c r="D5111" s="232" t="s">
        <v>954</v>
      </c>
      <c r="E5111" s="232" t="s">
        <v>467</v>
      </c>
      <c r="F5111" s="232">
        <v>4</v>
      </c>
      <c r="G5111" s="232" t="s">
        <v>1312</v>
      </c>
      <c r="H5111" s="233">
        <v>0.82010000000000005</v>
      </c>
      <c r="I5111" s="233">
        <v>0</v>
      </c>
      <c r="J5111" s="233">
        <v>0.55969999999999998</v>
      </c>
      <c r="K5111" s="234">
        <v>2335</v>
      </c>
      <c r="L5111" s="233">
        <v>0.26650000000000001</v>
      </c>
      <c r="M5111" s="234">
        <v>4576</v>
      </c>
      <c r="N5111" s="233">
        <v>0</v>
      </c>
      <c r="O5111" s="233">
        <v>0</v>
      </c>
      <c r="P5111" s="233">
        <v>0</v>
      </c>
      <c r="Q5111" s="234">
        <v>4849</v>
      </c>
      <c r="R5111" s="233">
        <v>0.1845</v>
      </c>
      <c r="S5111" s="234">
        <v>9504</v>
      </c>
      <c r="T5111" s="233">
        <v>0</v>
      </c>
      <c r="U5111" s="235">
        <f t="shared" si="553"/>
        <v>598.673</v>
      </c>
      <c r="V5111" s="227">
        <f t="shared" si="554"/>
        <v>408.58099999999996</v>
      </c>
      <c r="W5111" s="227">
        <f t="shared" si="555"/>
        <v>389.12833333333333</v>
      </c>
      <c r="X5111" s="227">
        <f t="shared" si="558"/>
        <v>381.33333333333331</v>
      </c>
      <c r="Y5111" s="227">
        <f t="shared" si="556"/>
        <v>0</v>
      </c>
      <c r="Z5111" s="227">
        <f t="shared" si="557"/>
        <v>269.37944444444446</v>
      </c>
      <c r="AA5111" s="227">
        <f t="shared" si="559"/>
        <v>264</v>
      </c>
    </row>
    <row r="5112" spans="2:27" ht="13.5" hidden="1">
      <c r="B5112" s="232" t="s">
        <v>1449</v>
      </c>
      <c r="C5112" s="232" t="s">
        <v>759</v>
      </c>
      <c r="D5112" s="232" t="s">
        <v>954</v>
      </c>
      <c r="E5112" s="232" t="s">
        <v>467</v>
      </c>
      <c r="F5112" s="232">
        <v>4</v>
      </c>
      <c r="G5112" s="232" t="s">
        <v>1352</v>
      </c>
      <c r="H5112" s="233">
        <v>2.0310999999999999</v>
      </c>
      <c r="I5112" s="233">
        <v>0</v>
      </c>
      <c r="J5112" s="233">
        <v>1.2583</v>
      </c>
      <c r="K5112" s="234">
        <v>5249</v>
      </c>
      <c r="L5112" s="233">
        <v>0.59919999999999995</v>
      </c>
      <c r="M5112" s="234">
        <v>10288</v>
      </c>
      <c r="N5112" s="233">
        <v>0</v>
      </c>
      <c r="O5112" s="233">
        <v>0</v>
      </c>
      <c r="P5112" s="233">
        <v>0</v>
      </c>
      <c r="Q5112" s="234">
        <v>8007</v>
      </c>
      <c r="R5112" s="233">
        <v>0.30470000000000003</v>
      </c>
      <c r="S5112" s="234">
        <v>15693</v>
      </c>
      <c r="T5112" s="233">
        <v>0</v>
      </c>
      <c r="U5112" s="235">
        <f t="shared" si="553"/>
        <v>1482.703</v>
      </c>
      <c r="V5112" s="227">
        <f t="shared" si="554"/>
        <v>918.55899999999997</v>
      </c>
      <c r="W5112" s="227">
        <f t="shared" si="555"/>
        <v>874.83266666666668</v>
      </c>
      <c r="X5112" s="227">
        <f t="shared" si="558"/>
        <v>857.33333333333337</v>
      </c>
      <c r="Y5112" s="227">
        <f t="shared" si="556"/>
        <v>0</v>
      </c>
      <c r="Z5112" s="227">
        <f t="shared" si="557"/>
        <v>444.84766666666667</v>
      </c>
      <c r="AA5112" s="227">
        <f t="shared" si="559"/>
        <v>435.91666666666669</v>
      </c>
    </row>
    <row r="5113" spans="2:27" ht="13.5" hidden="1">
      <c r="B5113" s="232" t="s">
        <v>1449</v>
      </c>
      <c r="C5113" s="232" t="s">
        <v>650</v>
      </c>
      <c r="D5113" s="232" t="s">
        <v>954</v>
      </c>
      <c r="E5113" s="232" t="s">
        <v>467</v>
      </c>
      <c r="F5113" s="232">
        <v>8</v>
      </c>
      <c r="G5113" s="232" t="s">
        <v>1351</v>
      </c>
      <c r="H5113" s="233">
        <v>1.135</v>
      </c>
      <c r="I5113" s="233">
        <v>0</v>
      </c>
      <c r="J5113" s="233">
        <v>0</v>
      </c>
      <c r="K5113" s="234">
        <v>0</v>
      </c>
      <c r="L5113" s="233">
        <v>0</v>
      </c>
      <c r="M5113" s="234">
        <v>0</v>
      </c>
      <c r="N5113" s="233">
        <v>0</v>
      </c>
      <c r="O5113" s="233">
        <v>0</v>
      </c>
      <c r="P5113" s="233">
        <v>0</v>
      </c>
      <c r="Q5113" s="234">
        <v>0</v>
      </c>
      <c r="R5113" s="233">
        <v>0</v>
      </c>
      <c r="S5113" s="234">
        <v>0</v>
      </c>
      <c r="T5113" s="233">
        <v>0</v>
      </c>
      <c r="U5113" s="235">
        <f t="shared" si="553"/>
        <v>828.55</v>
      </c>
      <c r="V5113" s="227">
        <f t="shared" si="554"/>
        <v>0</v>
      </c>
      <c r="W5113" s="227">
        <f t="shared" si="555"/>
        <v>0</v>
      </c>
      <c r="X5113" s="227">
        <f t="shared" si="558"/>
        <v>0</v>
      </c>
      <c r="Y5113" s="227">
        <f t="shared" si="556"/>
        <v>0</v>
      </c>
      <c r="Z5113" s="227">
        <f t="shared" si="557"/>
        <v>0</v>
      </c>
      <c r="AA5113" s="227">
        <f t="shared" si="559"/>
        <v>0</v>
      </c>
    </row>
    <row r="5114" spans="2:27" ht="13.5" hidden="1">
      <c r="B5114" s="232" t="s">
        <v>1449</v>
      </c>
      <c r="C5114" s="232" t="s">
        <v>616</v>
      </c>
      <c r="D5114" s="232" t="s">
        <v>954</v>
      </c>
      <c r="E5114" s="232" t="s">
        <v>467</v>
      </c>
      <c r="F5114" s="232">
        <v>8</v>
      </c>
      <c r="G5114" s="232" t="s">
        <v>1312</v>
      </c>
      <c r="H5114" s="233">
        <v>0.94399999999999995</v>
      </c>
      <c r="I5114" s="233">
        <v>0</v>
      </c>
      <c r="J5114" s="233">
        <v>0.53290000000000004</v>
      </c>
      <c r="K5114" s="234">
        <v>2223</v>
      </c>
      <c r="L5114" s="233">
        <v>0.25380000000000003</v>
      </c>
      <c r="M5114" s="234">
        <v>4357</v>
      </c>
      <c r="N5114" s="233">
        <v>0</v>
      </c>
      <c r="O5114" s="233">
        <v>0</v>
      </c>
      <c r="P5114" s="233">
        <v>0</v>
      </c>
      <c r="Q5114" s="234">
        <v>4772</v>
      </c>
      <c r="R5114" s="233">
        <v>0.18160000000000001</v>
      </c>
      <c r="S5114" s="234">
        <v>9353</v>
      </c>
      <c r="T5114" s="233">
        <v>0</v>
      </c>
      <c r="U5114" s="235">
        <f t="shared" si="553"/>
        <v>689.12</v>
      </c>
      <c r="V5114" s="227">
        <f t="shared" si="554"/>
        <v>389.01700000000005</v>
      </c>
      <c r="W5114" s="227">
        <f t="shared" si="555"/>
        <v>370.524</v>
      </c>
      <c r="X5114" s="227">
        <f t="shared" si="558"/>
        <v>363.08333333333331</v>
      </c>
      <c r="Y5114" s="227">
        <f t="shared" si="556"/>
        <v>0</v>
      </c>
      <c r="Z5114" s="227">
        <f t="shared" si="557"/>
        <v>265.12355555555553</v>
      </c>
      <c r="AA5114" s="227">
        <f t="shared" si="559"/>
        <v>259.80555555555554</v>
      </c>
    </row>
    <row r="5115" spans="2:27" ht="13.5" hidden="1">
      <c r="B5115" s="232" t="s">
        <v>1449</v>
      </c>
      <c r="C5115" s="232" t="s">
        <v>763</v>
      </c>
      <c r="D5115" s="232" t="s">
        <v>954</v>
      </c>
      <c r="E5115" s="232" t="s">
        <v>467</v>
      </c>
      <c r="F5115" s="232">
        <v>8</v>
      </c>
      <c r="G5115" s="232" t="s">
        <v>1317</v>
      </c>
      <c r="H5115" s="233">
        <v>1.6400999999999999</v>
      </c>
      <c r="I5115" s="233">
        <v>0</v>
      </c>
      <c r="J5115" s="233">
        <v>1.1194</v>
      </c>
      <c r="K5115" s="234">
        <v>4669</v>
      </c>
      <c r="L5115" s="233">
        <v>0.53300000000000003</v>
      </c>
      <c r="M5115" s="234">
        <v>9152</v>
      </c>
      <c r="N5115" s="233">
        <v>0</v>
      </c>
      <c r="O5115" s="233">
        <v>0</v>
      </c>
      <c r="P5115" s="233">
        <v>0</v>
      </c>
      <c r="Q5115" s="234">
        <v>9698</v>
      </c>
      <c r="R5115" s="233">
        <v>0.36899999999999999</v>
      </c>
      <c r="S5115" s="234">
        <v>19008</v>
      </c>
      <c r="T5115" s="233">
        <v>0</v>
      </c>
      <c r="U5115" s="235">
        <f t="shared" si="553"/>
        <v>1197.2729999999999</v>
      </c>
      <c r="V5115" s="227">
        <f t="shared" si="554"/>
        <v>817.16199999999992</v>
      </c>
      <c r="W5115" s="227">
        <f t="shared" si="555"/>
        <v>778.1733333333334</v>
      </c>
      <c r="X5115" s="227">
        <f t="shared" si="558"/>
        <v>762.66666666666663</v>
      </c>
      <c r="Y5115" s="227">
        <f t="shared" si="556"/>
        <v>0</v>
      </c>
      <c r="Z5115" s="227">
        <f t="shared" si="557"/>
        <v>538.75888888888892</v>
      </c>
      <c r="AA5115" s="227">
        <f t="shared" si="559"/>
        <v>528</v>
      </c>
    </row>
    <row r="5116" spans="2:27" ht="13.5" hidden="1">
      <c r="B5116" s="232" t="s">
        <v>1449</v>
      </c>
      <c r="C5116" s="232" t="s">
        <v>1119</v>
      </c>
      <c r="D5116" s="232" t="s">
        <v>954</v>
      </c>
      <c r="E5116" s="232" t="s">
        <v>467</v>
      </c>
      <c r="F5116" s="232">
        <v>96</v>
      </c>
      <c r="G5116" s="232" t="s">
        <v>1356</v>
      </c>
      <c r="H5116" s="233">
        <v>13.333</v>
      </c>
      <c r="I5116" s="233">
        <v>0</v>
      </c>
      <c r="J5116" s="233">
        <v>0</v>
      </c>
      <c r="K5116" s="234">
        <v>0</v>
      </c>
      <c r="L5116" s="233">
        <v>0</v>
      </c>
      <c r="M5116" s="234">
        <v>0</v>
      </c>
      <c r="N5116" s="233">
        <v>0</v>
      </c>
      <c r="O5116" s="233">
        <v>0</v>
      </c>
      <c r="P5116" s="233">
        <v>0</v>
      </c>
      <c r="Q5116" s="234">
        <v>0</v>
      </c>
      <c r="R5116" s="233">
        <v>0</v>
      </c>
      <c r="S5116" s="234">
        <v>0</v>
      </c>
      <c r="T5116" s="233">
        <v>0</v>
      </c>
      <c r="U5116" s="235">
        <f t="shared" si="553"/>
        <v>9733.09</v>
      </c>
      <c r="V5116" s="227">
        <f t="shared" si="554"/>
        <v>0</v>
      </c>
      <c r="W5116" s="227">
        <f t="shared" si="555"/>
        <v>0</v>
      </c>
      <c r="X5116" s="227">
        <f t="shared" si="558"/>
        <v>0</v>
      </c>
      <c r="Y5116" s="227">
        <f t="shared" si="556"/>
        <v>0</v>
      </c>
      <c r="Z5116" s="227">
        <f t="shared" si="557"/>
        <v>0</v>
      </c>
      <c r="AA5116" s="227">
        <f t="shared" si="559"/>
        <v>0</v>
      </c>
    </row>
    <row r="5117" spans="2:27" ht="13.5" hidden="1">
      <c r="B5117" s="232" t="s">
        <v>1449</v>
      </c>
      <c r="C5117" s="232" t="s">
        <v>1148</v>
      </c>
      <c r="D5117" s="232" t="s">
        <v>954</v>
      </c>
      <c r="E5117" s="232" t="s">
        <v>467</v>
      </c>
      <c r="F5117" s="232">
        <v>16</v>
      </c>
      <c r="G5117" s="232" t="s">
        <v>1316</v>
      </c>
      <c r="H5117" s="233">
        <v>2.5329999999999999</v>
      </c>
      <c r="I5117" s="233">
        <v>0</v>
      </c>
      <c r="J5117" s="233">
        <v>0</v>
      </c>
      <c r="K5117" s="234">
        <v>0</v>
      </c>
      <c r="L5117" s="233">
        <v>0</v>
      </c>
      <c r="M5117" s="234">
        <v>0</v>
      </c>
      <c r="N5117" s="233">
        <v>0</v>
      </c>
      <c r="O5117" s="233">
        <v>0</v>
      </c>
      <c r="P5117" s="233">
        <v>0</v>
      </c>
      <c r="Q5117" s="234">
        <v>0</v>
      </c>
      <c r="R5117" s="233">
        <v>0</v>
      </c>
      <c r="S5117" s="234">
        <v>0</v>
      </c>
      <c r="T5117" s="233">
        <v>0</v>
      </c>
      <c r="U5117" s="235">
        <f t="shared" si="553"/>
        <v>1849.09</v>
      </c>
      <c r="V5117" s="227">
        <f t="shared" si="554"/>
        <v>0</v>
      </c>
      <c r="W5117" s="227">
        <f t="shared" si="555"/>
        <v>0</v>
      </c>
      <c r="X5117" s="227">
        <f t="shared" si="558"/>
        <v>0</v>
      </c>
      <c r="Y5117" s="227">
        <f t="shared" si="556"/>
        <v>0</v>
      </c>
      <c r="Z5117" s="227">
        <f t="shared" si="557"/>
        <v>0</v>
      </c>
      <c r="AA5117" s="227">
        <f t="shared" si="559"/>
        <v>0</v>
      </c>
    </row>
    <row r="5118" spans="2:27" ht="13.5" hidden="1">
      <c r="B5118" s="232" t="s">
        <v>1449</v>
      </c>
      <c r="C5118" s="232" t="s">
        <v>527</v>
      </c>
      <c r="D5118" s="232" t="s">
        <v>954</v>
      </c>
      <c r="E5118" s="232" t="s">
        <v>467</v>
      </c>
      <c r="F5118" s="232">
        <v>8</v>
      </c>
      <c r="G5118" s="232" t="s">
        <v>1312</v>
      </c>
      <c r="H5118" s="233">
        <v>0.96599999999999997</v>
      </c>
      <c r="I5118" s="233">
        <v>0</v>
      </c>
      <c r="J5118" s="233">
        <v>0.60599999999999998</v>
      </c>
      <c r="K5118" s="234">
        <v>1631</v>
      </c>
      <c r="L5118" s="233">
        <v>0.33100000000000002</v>
      </c>
      <c r="M5118" s="234">
        <v>4444</v>
      </c>
      <c r="N5118" s="233">
        <v>0</v>
      </c>
      <c r="O5118" s="233">
        <v>0</v>
      </c>
      <c r="P5118" s="233">
        <v>0</v>
      </c>
      <c r="Q5118" s="234">
        <v>3545</v>
      </c>
      <c r="R5118" s="233">
        <v>0.24</v>
      </c>
      <c r="S5118" s="234">
        <v>9265</v>
      </c>
      <c r="T5118" s="233">
        <v>0</v>
      </c>
      <c r="U5118" s="235">
        <f t="shared" si="553"/>
        <v>705.18</v>
      </c>
      <c r="V5118" s="227">
        <f t="shared" si="554"/>
        <v>442.38</v>
      </c>
      <c r="W5118" s="227">
        <f t="shared" si="555"/>
        <v>377.54666666666668</v>
      </c>
      <c r="X5118" s="227">
        <f t="shared" si="558"/>
        <v>370.33333333333331</v>
      </c>
      <c r="Y5118" s="227">
        <f t="shared" si="556"/>
        <v>0</v>
      </c>
      <c r="Z5118" s="227">
        <f t="shared" si="557"/>
        <v>273.67222222222222</v>
      </c>
      <c r="AA5118" s="227">
        <f t="shared" si="559"/>
        <v>257.36111111111109</v>
      </c>
    </row>
    <row r="5119" spans="2:27" ht="13.5" hidden="1">
      <c r="B5119" s="232" t="s">
        <v>1449</v>
      </c>
      <c r="C5119" s="232" t="s">
        <v>630</v>
      </c>
      <c r="D5119" s="232" t="s">
        <v>954</v>
      </c>
      <c r="E5119" s="232" t="s">
        <v>467</v>
      </c>
      <c r="F5119" s="232">
        <v>32</v>
      </c>
      <c r="G5119" s="232" t="s">
        <v>1316</v>
      </c>
      <c r="H5119" s="233">
        <v>3.7759999999999998</v>
      </c>
      <c r="I5119" s="233">
        <v>0</v>
      </c>
      <c r="J5119" s="233">
        <v>2.141</v>
      </c>
      <c r="K5119" s="234">
        <v>8931</v>
      </c>
      <c r="L5119" s="233">
        <v>1.0195000000000001</v>
      </c>
      <c r="M5119" s="234">
        <v>17505</v>
      </c>
      <c r="N5119" s="233">
        <v>0</v>
      </c>
      <c r="O5119" s="233">
        <v>0</v>
      </c>
      <c r="P5119" s="233">
        <v>0</v>
      </c>
      <c r="Q5119" s="234">
        <v>18854</v>
      </c>
      <c r="R5119" s="233">
        <v>0.71740000000000004</v>
      </c>
      <c r="S5119" s="234">
        <v>36954</v>
      </c>
      <c r="T5119" s="233">
        <v>0</v>
      </c>
      <c r="U5119" s="235">
        <f t="shared" si="553"/>
        <v>2756.48</v>
      </c>
      <c r="V5119" s="227">
        <f t="shared" si="554"/>
        <v>1562.93</v>
      </c>
      <c r="W5119" s="227">
        <f t="shared" si="555"/>
        <v>1488.4850000000001</v>
      </c>
      <c r="X5119" s="227">
        <f t="shared" si="558"/>
        <v>1458.75</v>
      </c>
      <c r="Y5119" s="227">
        <f t="shared" si="556"/>
        <v>0</v>
      </c>
      <c r="Z5119" s="227">
        <f t="shared" si="557"/>
        <v>1047.4242222222222</v>
      </c>
      <c r="AA5119" s="227">
        <f t="shared" si="559"/>
        <v>1026.5</v>
      </c>
    </row>
    <row r="5120" spans="2:27" ht="13.5" hidden="1">
      <c r="B5120" s="232" t="s">
        <v>1449</v>
      </c>
      <c r="C5120" s="232" t="s">
        <v>1458</v>
      </c>
      <c r="D5120" s="232" t="s">
        <v>954</v>
      </c>
      <c r="E5120" s="232" t="s">
        <v>467</v>
      </c>
      <c r="F5120" s="232">
        <v>4</v>
      </c>
      <c r="G5120" s="232" t="s">
        <v>1312</v>
      </c>
      <c r="H5120" s="233">
        <v>0.55400000000000005</v>
      </c>
      <c r="I5120" s="233">
        <v>0</v>
      </c>
      <c r="J5120" s="233">
        <v>0</v>
      </c>
      <c r="K5120" s="234">
        <v>0</v>
      </c>
      <c r="L5120" s="233">
        <v>0</v>
      </c>
      <c r="M5120" s="234">
        <v>0</v>
      </c>
      <c r="N5120" s="233">
        <v>0</v>
      </c>
      <c r="O5120" s="233">
        <v>0</v>
      </c>
      <c r="P5120" s="233">
        <v>0</v>
      </c>
      <c r="Q5120" s="234">
        <v>0</v>
      </c>
      <c r="R5120" s="233">
        <v>0</v>
      </c>
      <c r="S5120" s="234">
        <v>0</v>
      </c>
      <c r="T5120" s="233">
        <v>0</v>
      </c>
      <c r="U5120" s="235">
        <f t="shared" si="553"/>
        <v>404.42</v>
      </c>
      <c r="V5120" s="227">
        <f t="shared" si="554"/>
        <v>0</v>
      </c>
      <c r="W5120" s="227">
        <f t="shared" si="555"/>
        <v>0</v>
      </c>
      <c r="X5120" s="227">
        <f t="shared" si="558"/>
        <v>0</v>
      </c>
      <c r="Y5120" s="227">
        <f t="shared" si="556"/>
        <v>0</v>
      </c>
      <c r="Z5120" s="227">
        <f t="shared" si="557"/>
        <v>0</v>
      </c>
      <c r="AA5120" s="227">
        <f t="shared" si="559"/>
        <v>0</v>
      </c>
    </row>
    <row r="5121" spans="2:27" ht="13.5" hidden="1">
      <c r="B5121" s="232" t="s">
        <v>1449</v>
      </c>
      <c r="C5121" s="232" t="s">
        <v>1474</v>
      </c>
      <c r="D5121" s="232" t="s">
        <v>954</v>
      </c>
      <c r="E5121" s="232" t="s">
        <v>467</v>
      </c>
      <c r="F5121" s="232">
        <v>64</v>
      </c>
      <c r="G5121" s="232" t="s">
        <v>1431</v>
      </c>
      <c r="H5121" s="233">
        <v>54.55</v>
      </c>
      <c r="I5121" s="233">
        <v>0</v>
      </c>
      <c r="J5121" s="233">
        <v>0</v>
      </c>
      <c r="K5121" s="234">
        <v>0</v>
      </c>
      <c r="L5121" s="233">
        <v>0</v>
      </c>
      <c r="M5121" s="234">
        <v>0</v>
      </c>
      <c r="N5121" s="233">
        <v>0</v>
      </c>
      <c r="O5121" s="233">
        <v>0</v>
      </c>
      <c r="P5121" s="233">
        <v>0</v>
      </c>
      <c r="Q5121" s="234">
        <v>0</v>
      </c>
      <c r="R5121" s="233">
        <v>0</v>
      </c>
      <c r="S5121" s="234">
        <v>0</v>
      </c>
      <c r="T5121" s="233">
        <v>0</v>
      </c>
      <c r="U5121" s="235">
        <f t="shared" si="553"/>
        <v>39821.5</v>
      </c>
      <c r="V5121" s="227">
        <f t="shared" si="554"/>
        <v>0</v>
      </c>
      <c r="W5121" s="227">
        <f t="shared" si="555"/>
        <v>0</v>
      </c>
      <c r="X5121" s="227">
        <f t="shared" si="558"/>
        <v>0</v>
      </c>
      <c r="Y5121" s="227">
        <f t="shared" si="556"/>
        <v>0</v>
      </c>
      <c r="Z5121" s="227">
        <f t="shared" si="557"/>
        <v>0</v>
      </c>
      <c r="AA5121" s="227">
        <f t="shared" si="559"/>
        <v>0</v>
      </c>
    </row>
    <row r="5122" spans="2:27" ht="13.5" hidden="1">
      <c r="B5122" s="232" t="s">
        <v>1449</v>
      </c>
      <c r="C5122" s="232" t="s">
        <v>701</v>
      </c>
      <c r="D5122" s="232" t="s">
        <v>954</v>
      </c>
      <c r="E5122" s="232" t="s">
        <v>467</v>
      </c>
      <c r="F5122" s="232">
        <v>64</v>
      </c>
      <c r="G5122" s="232" t="s">
        <v>1364</v>
      </c>
      <c r="H5122" s="233">
        <v>8.8640000000000008</v>
      </c>
      <c r="I5122" s="233">
        <v>0</v>
      </c>
      <c r="J5122" s="233">
        <v>6.0533999999999999</v>
      </c>
      <c r="K5122" s="234">
        <v>25251</v>
      </c>
      <c r="L5122" s="233">
        <v>2.8826000000000001</v>
      </c>
      <c r="M5122" s="234">
        <v>49493</v>
      </c>
      <c r="N5122" s="233">
        <v>0</v>
      </c>
      <c r="O5122" s="233">
        <v>0</v>
      </c>
      <c r="P5122" s="233">
        <v>0</v>
      </c>
      <c r="Q5122" s="234">
        <v>52518</v>
      </c>
      <c r="R5122" s="233">
        <v>1.9984</v>
      </c>
      <c r="S5122" s="234">
        <v>102935</v>
      </c>
      <c r="T5122" s="233">
        <v>0</v>
      </c>
      <c r="U5122" s="235">
        <f t="shared" si="553"/>
        <v>6470.72</v>
      </c>
      <c r="V5122" s="227">
        <f t="shared" si="554"/>
        <v>4418.982</v>
      </c>
      <c r="W5122" s="227">
        <f t="shared" si="555"/>
        <v>4208.5480000000007</v>
      </c>
      <c r="X5122" s="227">
        <f t="shared" si="558"/>
        <v>4124.416666666667</v>
      </c>
      <c r="Y5122" s="227">
        <f t="shared" si="556"/>
        <v>0</v>
      </c>
      <c r="Z5122" s="227">
        <f t="shared" si="557"/>
        <v>2917.6653333333334</v>
      </c>
      <c r="AA5122" s="227">
        <f t="shared" si="559"/>
        <v>2859.3055555555557</v>
      </c>
    </row>
    <row r="5123" spans="2:27" ht="13.5" hidden="1">
      <c r="B5123" s="232" t="s">
        <v>1449</v>
      </c>
      <c r="C5123" s="232" t="s">
        <v>1117</v>
      </c>
      <c r="D5123" s="232" t="s">
        <v>954</v>
      </c>
      <c r="E5123" s="232" t="s">
        <v>467</v>
      </c>
      <c r="F5123" s="232">
        <v>48</v>
      </c>
      <c r="G5123" s="232" t="s">
        <v>1310</v>
      </c>
      <c r="H5123" s="233">
        <v>6.6669999999999998</v>
      </c>
      <c r="I5123" s="233">
        <v>0</v>
      </c>
      <c r="J5123" s="233">
        <v>0</v>
      </c>
      <c r="K5123" s="234">
        <v>0</v>
      </c>
      <c r="L5123" s="233">
        <v>0</v>
      </c>
      <c r="M5123" s="234">
        <v>0</v>
      </c>
      <c r="N5123" s="233">
        <v>0</v>
      </c>
      <c r="O5123" s="233">
        <v>0</v>
      </c>
      <c r="P5123" s="233">
        <v>0</v>
      </c>
      <c r="Q5123" s="234">
        <v>0</v>
      </c>
      <c r="R5123" s="233">
        <v>0</v>
      </c>
      <c r="S5123" s="234">
        <v>0</v>
      </c>
      <c r="T5123" s="233">
        <v>0</v>
      </c>
      <c r="U5123" s="235">
        <f t="shared" si="553"/>
        <v>4866.91</v>
      </c>
      <c r="V5123" s="227">
        <f t="shared" si="554"/>
        <v>0</v>
      </c>
      <c r="W5123" s="227">
        <f t="shared" si="555"/>
        <v>0</v>
      </c>
      <c r="X5123" s="227">
        <f t="shared" si="558"/>
        <v>0</v>
      </c>
      <c r="Y5123" s="227">
        <f t="shared" si="556"/>
        <v>0</v>
      </c>
      <c r="Z5123" s="227">
        <f t="shared" si="557"/>
        <v>0</v>
      </c>
      <c r="AA5123" s="227">
        <f t="shared" si="559"/>
        <v>0</v>
      </c>
    </row>
    <row r="5124" spans="2:27" ht="13.5" hidden="1">
      <c r="B5124" s="232" t="s">
        <v>1449</v>
      </c>
      <c r="C5124" s="232" t="s">
        <v>765</v>
      </c>
      <c r="D5124" s="232" t="s">
        <v>954</v>
      </c>
      <c r="E5124" s="232" t="s">
        <v>467</v>
      </c>
      <c r="F5124" s="232">
        <v>12</v>
      </c>
      <c r="G5124" s="232" t="s">
        <v>1308</v>
      </c>
      <c r="H5124" s="233">
        <v>2.4601999999999999</v>
      </c>
      <c r="I5124" s="233">
        <v>0</v>
      </c>
      <c r="J5124" s="233">
        <v>1.6791</v>
      </c>
      <c r="K5124" s="234">
        <v>7004</v>
      </c>
      <c r="L5124" s="233">
        <v>0.79959999999999998</v>
      </c>
      <c r="M5124" s="234">
        <v>13728</v>
      </c>
      <c r="N5124" s="233">
        <v>0</v>
      </c>
      <c r="O5124" s="233">
        <v>0</v>
      </c>
      <c r="P5124" s="233">
        <v>0</v>
      </c>
      <c r="Q5124" s="234">
        <v>14547</v>
      </c>
      <c r="R5124" s="233">
        <v>0.55349999999999999</v>
      </c>
      <c r="S5124" s="234">
        <v>28512</v>
      </c>
      <c r="T5124" s="233">
        <v>0</v>
      </c>
      <c r="U5124" s="235">
        <f t="shared" ref="U5124:U5187" si="560">H5124*hour_M</f>
        <v>1795.9459999999999</v>
      </c>
      <c r="V5124" s="227">
        <f t="shared" ref="V5124:V5187" si="561">J5124*hour_M</f>
        <v>1225.7429999999999</v>
      </c>
      <c r="W5124" s="227">
        <f t="shared" ref="W5124:W5187" si="562">K5124/12+L5124*hour_M</f>
        <v>1167.3746666666666</v>
      </c>
      <c r="X5124" s="227">
        <f t="shared" si="558"/>
        <v>1144</v>
      </c>
      <c r="Y5124" s="227">
        <f t="shared" ref="Y5124:Y5187" si="563">P5124*hour_M</f>
        <v>0</v>
      </c>
      <c r="Z5124" s="227">
        <f t="shared" ref="Z5124:Z5187" si="564">Q5124/36+R5124*hour_M</f>
        <v>808.13833333333332</v>
      </c>
      <c r="AA5124" s="227">
        <f t="shared" si="559"/>
        <v>792</v>
      </c>
    </row>
    <row r="5125" spans="2:27" ht="13.5" hidden="1">
      <c r="B5125" s="232" t="s">
        <v>1449</v>
      </c>
      <c r="C5125" s="232" t="s">
        <v>655</v>
      </c>
      <c r="D5125" s="232" t="s">
        <v>954</v>
      </c>
      <c r="E5125" s="232" t="s">
        <v>467</v>
      </c>
      <c r="F5125" s="232">
        <v>16</v>
      </c>
      <c r="G5125" s="232" t="s">
        <v>1352</v>
      </c>
      <c r="H5125" s="233">
        <v>2.27</v>
      </c>
      <c r="I5125" s="233">
        <v>0</v>
      </c>
      <c r="J5125" s="233">
        <v>0</v>
      </c>
      <c r="K5125" s="234">
        <v>0</v>
      </c>
      <c r="L5125" s="233">
        <v>0</v>
      </c>
      <c r="M5125" s="234">
        <v>0</v>
      </c>
      <c r="N5125" s="233">
        <v>0</v>
      </c>
      <c r="O5125" s="233">
        <v>0</v>
      </c>
      <c r="P5125" s="233">
        <v>0</v>
      </c>
      <c r="Q5125" s="234">
        <v>0</v>
      </c>
      <c r="R5125" s="233">
        <v>0</v>
      </c>
      <c r="S5125" s="234">
        <v>0</v>
      </c>
      <c r="T5125" s="233">
        <v>0</v>
      </c>
      <c r="U5125" s="235">
        <f t="shared" si="560"/>
        <v>1657.1</v>
      </c>
      <c r="V5125" s="227">
        <f t="shared" si="561"/>
        <v>0</v>
      </c>
      <c r="W5125" s="227">
        <f t="shared" si="562"/>
        <v>0</v>
      </c>
      <c r="X5125" s="227">
        <f t="shared" ref="X5125:X5188" si="565">M5125/12</f>
        <v>0</v>
      </c>
      <c r="Y5125" s="227">
        <f t="shared" si="563"/>
        <v>0</v>
      </c>
      <c r="Z5125" s="227">
        <f t="shared" si="564"/>
        <v>0</v>
      </c>
      <c r="AA5125" s="227">
        <f t="shared" ref="AA5125:AA5188" si="566">S5125/36</f>
        <v>0</v>
      </c>
    </row>
    <row r="5126" spans="2:27" ht="13.5" hidden="1">
      <c r="B5126" s="232" t="s">
        <v>1449</v>
      </c>
      <c r="C5126" s="232" t="s">
        <v>747</v>
      </c>
      <c r="D5126" s="232" t="s">
        <v>954</v>
      </c>
      <c r="E5126" s="232" t="s">
        <v>467</v>
      </c>
      <c r="F5126" s="232">
        <v>64</v>
      </c>
      <c r="G5126" s="232" t="s">
        <v>1424</v>
      </c>
      <c r="H5126" s="233">
        <v>16.256</v>
      </c>
      <c r="I5126" s="233">
        <v>0</v>
      </c>
      <c r="J5126" s="233">
        <v>10.073600000000001</v>
      </c>
      <c r="K5126" s="234">
        <v>41984</v>
      </c>
      <c r="L5126" s="233">
        <v>4.8</v>
      </c>
      <c r="M5126" s="234">
        <v>82688</v>
      </c>
      <c r="N5126" s="233">
        <v>0</v>
      </c>
      <c r="O5126" s="233">
        <v>0</v>
      </c>
      <c r="P5126" s="233">
        <v>0</v>
      </c>
      <c r="Q5126" s="234">
        <v>64128</v>
      </c>
      <c r="R5126" s="233">
        <v>2.4447999999999999</v>
      </c>
      <c r="S5126" s="234">
        <v>119808</v>
      </c>
      <c r="T5126" s="233">
        <v>0</v>
      </c>
      <c r="U5126" s="235">
        <f t="shared" si="560"/>
        <v>11866.880000000001</v>
      </c>
      <c r="V5126" s="227">
        <f t="shared" si="561"/>
        <v>7353.728000000001</v>
      </c>
      <c r="W5126" s="227">
        <f t="shared" si="562"/>
        <v>7002.6666666666661</v>
      </c>
      <c r="X5126" s="227">
        <f t="shared" si="565"/>
        <v>6890.666666666667</v>
      </c>
      <c r="Y5126" s="227">
        <f t="shared" si="563"/>
        <v>0</v>
      </c>
      <c r="Z5126" s="227">
        <f t="shared" si="564"/>
        <v>3566.0373333333332</v>
      </c>
      <c r="AA5126" s="227">
        <f t="shared" si="566"/>
        <v>3328</v>
      </c>
    </row>
    <row r="5127" spans="2:27" ht="13.5" hidden="1">
      <c r="B5127" s="232" t="s">
        <v>1449</v>
      </c>
      <c r="C5127" s="232" t="s">
        <v>1475</v>
      </c>
      <c r="D5127" s="232" t="s">
        <v>954</v>
      </c>
      <c r="E5127" s="232" t="s">
        <v>467</v>
      </c>
      <c r="F5127" s="232">
        <v>32</v>
      </c>
      <c r="G5127" s="232" t="s">
        <v>1369</v>
      </c>
      <c r="H5127" s="233">
        <v>27.274999999999999</v>
      </c>
      <c r="I5127" s="233">
        <v>0</v>
      </c>
      <c r="J5127" s="233">
        <v>0</v>
      </c>
      <c r="K5127" s="234">
        <v>0</v>
      </c>
      <c r="L5127" s="233">
        <v>0</v>
      </c>
      <c r="M5127" s="234">
        <v>0</v>
      </c>
      <c r="N5127" s="233">
        <v>0</v>
      </c>
      <c r="O5127" s="233">
        <v>0</v>
      </c>
      <c r="P5127" s="233">
        <v>0</v>
      </c>
      <c r="Q5127" s="234">
        <v>0</v>
      </c>
      <c r="R5127" s="233">
        <v>0</v>
      </c>
      <c r="S5127" s="234">
        <v>0</v>
      </c>
      <c r="T5127" s="233">
        <v>0</v>
      </c>
      <c r="U5127" s="235">
        <f t="shared" si="560"/>
        <v>19910.75</v>
      </c>
      <c r="V5127" s="227">
        <f t="shared" si="561"/>
        <v>0</v>
      </c>
      <c r="W5127" s="227">
        <f t="shared" si="562"/>
        <v>0</v>
      </c>
      <c r="X5127" s="227">
        <f t="shared" si="565"/>
        <v>0</v>
      </c>
      <c r="Y5127" s="227">
        <f t="shared" si="563"/>
        <v>0</v>
      </c>
      <c r="Z5127" s="227">
        <f t="shared" si="564"/>
        <v>0</v>
      </c>
      <c r="AA5127" s="227">
        <f t="shared" si="566"/>
        <v>0</v>
      </c>
    </row>
    <row r="5128" spans="2:27" ht="13.5" hidden="1">
      <c r="B5128" s="232" t="s">
        <v>1449</v>
      </c>
      <c r="C5128" s="232" t="s">
        <v>1122</v>
      </c>
      <c r="D5128" s="232" t="s">
        <v>954</v>
      </c>
      <c r="E5128" s="232" t="s">
        <v>467</v>
      </c>
      <c r="F5128" s="232">
        <v>32</v>
      </c>
      <c r="G5128" s="232" t="s">
        <v>1316</v>
      </c>
      <c r="H5128" s="233">
        <v>4.444</v>
      </c>
      <c r="I5128" s="233">
        <v>0</v>
      </c>
      <c r="J5128" s="233">
        <v>0</v>
      </c>
      <c r="K5128" s="234">
        <v>0</v>
      </c>
      <c r="L5128" s="233">
        <v>0</v>
      </c>
      <c r="M5128" s="234">
        <v>0</v>
      </c>
      <c r="N5128" s="233">
        <v>0</v>
      </c>
      <c r="O5128" s="233">
        <v>0</v>
      </c>
      <c r="P5128" s="233">
        <v>0</v>
      </c>
      <c r="Q5128" s="234">
        <v>0</v>
      </c>
      <c r="R5128" s="233">
        <v>0</v>
      </c>
      <c r="S5128" s="234">
        <v>0</v>
      </c>
      <c r="T5128" s="233">
        <v>0</v>
      </c>
      <c r="U5128" s="235">
        <f t="shared" si="560"/>
        <v>3244.12</v>
      </c>
      <c r="V5128" s="227">
        <f t="shared" si="561"/>
        <v>0</v>
      </c>
      <c r="W5128" s="227">
        <f t="shared" si="562"/>
        <v>0</v>
      </c>
      <c r="X5128" s="227">
        <f t="shared" si="565"/>
        <v>0</v>
      </c>
      <c r="Y5128" s="227">
        <f t="shared" si="563"/>
        <v>0</v>
      </c>
      <c r="Z5128" s="227">
        <f t="shared" si="564"/>
        <v>0</v>
      </c>
      <c r="AA5128" s="227">
        <f t="shared" si="566"/>
        <v>0</v>
      </c>
    </row>
    <row r="5129" spans="2:27" ht="13.5" hidden="1">
      <c r="B5129" s="232" t="s">
        <v>1449</v>
      </c>
      <c r="C5129" s="232" t="s">
        <v>1476</v>
      </c>
      <c r="D5129" s="232" t="s">
        <v>954</v>
      </c>
      <c r="E5129" s="232" t="s">
        <v>467</v>
      </c>
      <c r="F5129" s="232">
        <v>8</v>
      </c>
      <c r="G5129" s="232" t="s">
        <v>1345</v>
      </c>
      <c r="H5129" s="233">
        <v>6.819</v>
      </c>
      <c r="I5129" s="233">
        <v>0</v>
      </c>
      <c r="J5129" s="233">
        <v>0</v>
      </c>
      <c r="K5129" s="234">
        <v>0</v>
      </c>
      <c r="L5129" s="233">
        <v>0</v>
      </c>
      <c r="M5129" s="234">
        <v>0</v>
      </c>
      <c r="N5129" s="233">
        <v>0</v>
      </c>
      <c r="O5129" s="233">
        <v>0</v>
      </c>
      <c r="P5129" s="233">
        <v>0</v>
      </c>
      <c r="Q5129" s="234">
        <v>0</v>
      </c>
      <c r="R5129" s="233">
        <v>0</v>
      </c>
      <c r="S5129" s="234">
        <v>0</v>
      </c>
      <c r="T5129" s="233">
        <v>0</v>
      </c>
      <c r="U5129" s="235">
        <f t="shared" si="560"/>
        <v>4977.87</v>
      </c>
      <c r="V5129" s="227">
        <f t="shared" si="561"/>
        <v>0</v>
      </c>
      <c r="W5129" s="227">
        <f t="shared" si="562"/>
        <v>0</v>
      </c>
      <c r="X5129" s="227">
        <f t="shared" si="565"/>
        <v>0</v>
      </c>
      <c r="Y5129" s="227">
        <f t="shared" si="563"/>
        <v>0</v>
      </c>
      <c r="Z5129" s="227">
        <f t="shared" si="564"/>
        <v>0</v>
      </c>
      <c r="AA5129" s="227">
        <f t="shared" si="566"/>
        <v>0</v>
      </c>
    </row>
    <row r="5130" spans="2:27" ht="13.5" hidden="1">
      <c r="B5130" s="232" t="s">
        <v>1449</v>
      </c>
      <c r="C5130" s="232" t="s">
        <v>1477</v>
      </c>
      <c r="D5130" s="232" t="s">
        <v>954</v>
      </c>
      <c r="E5130" s="232" t="s">
        <v>467</v>
      </c>
      <c r="F5130" s="232">
        <v>4</v>
      </c>
      <c r="G5130" s="232" t="s">
        <v>1316</v>
      </c>
      <c r="H5130" s="233">
        <v>3.4089999999999998</v>
      </c>
      <c r="I5130" s="233">
        <v>0</v>
      </c>
      <c r="J5130" s="233">
        <v>0</v>
      </c>
      <c r="K5130" s="234">
        <v>0</v>
      </c>
      <c r="L5130" s="233">
        <v>0</v>
      </c>
      <c r="M5130" s="234">
        <v>0</v>
      </c>
      <c r="N5130" s="233">
        <v>0</v>
      </c>
      <c r="O5130" s="233">
        <v>0</v>
      </c>
      <c r="P5130" s="233">
        <v>0</v>
      </c>
      <c r="Q5130" s="234">
        <v>0</v>
      </c>
      <c r="R5130" s="233">
        <v>0</v>
      </c>
      <c r="S5130" s="234">
        <v>0</v>
      </c>
      <c r="T5130" s="233">
        <v>0</v>
      </c>
      <c r="U5130" s="235">
        <f t="shared" si="560"/>
        <v>2488.5699999999997</v>
      </c>
      <c r="V5130" s="227">
        <f t="shared" si="561"/>
        <v>0</v>
      </c>
      <c r="W5130" s="227">
        <f t="shared" si="562"/>
        <v>0</v>
      </c>
      <c r="X5130" s="227">
        <f t="shared" si="565"/>
        <v>0</v>
      </c>
      <c r="Y5130" s="227">
        <f t="shared" si="563"/>
        <v>0</v>
      </c>
      <c r="Z5130" s="227">
        <f t="shared" si="564"/>
        <v>0</v>
      </c>
      <c r="AA5130" s="227">
        <f t="shared" si="566"/>
        <v>0</v>
      </c>
    </row>
    <row r="5131" spans="2:27" ht="13.5" hidden="1">
      <c r="B5131" s="232" t="s">
        <v>1449</v>
      </c>
      <c r="C5131" s="232" t="s">
        <v>1143</v>
      </c>
      <c r="D5131" s="232" t="s">
        <v>954</v>
      </c>
      <c r="E5131" s="232" t="s">
        <v>467</v>
      </c>
      <c r="F5131" s="232">
        <v>4</v>
      </c>
      <c r="G5131" s="232" t="s">
        <v>1316</v>
      </c>
      <c r="H5131" s="233">
        <v>2.2160000000000002</v>
      </c>
      <c r="I5131" s="233">
        <v>0</v>
      </c>
      <c r="J5131" s="233">
        <v>1.3960999999999999</v>
      </c>
      <c r="K5131" s="234">
        <v>5824</v>
      </c>
      <c r="L5131" s="233">
        <v>0.66479999999999995</v>
      </c>
      <c r="M5131" s="234">
        <v>11414</v>
      </c>
      <c r="N5131" s="233">
        <v>0</v>
      </c>
      <c r="O5131" s="233">
        <v>0</v>
      </c>
      <c r="P5131" s="233">
        <v>0</v>
      </c>
      <c r="Q5131" s="234">
        <v>11647</v>
      </c>
      <c r="R5131" s="233">
        <v>0.44319999999999998</v>
      </c>
      <c r="S5131" s="234">
        <v>22829</v>
      </c>
      <c r="T5131" s="233">
        <v>0</v>
      </c>
      <c r="U5131" s="235">
        <f t="shared" si="560"/>
        <v>1617.68</v>
      </c>
      <c r="V5131" s="227">
        <f t="shared" si="561"/>
        <v>1019.1529999999999</v>
      </c>
      <c r="W5131" s="227">
        <f t="shared" si="562"/>
        <v>970.63733333333334</v>
      </c>
      <c r="X5131" s="227">
        <f t="shared" si="565"/>
        <v>951.16666666666663</v>
      </c>
      <c r="Y5131" s="227">
        <f t="shared" si="563"/>
        <v>0</v>
      </c>
      <c r="Z5131" s="227">
        <f t="shared" si="564"/>
        <v>647.06377777777777</v>
      </c>
      <c r="AA5131" s="227">
        <f t="shared" si="566"/>
        <v>634.13888888888891</v>
      </c>
    </row>
    <row r="5132" spans="2:27" ht="13.5" hidden="1">
      <c r="B5132" s="232" t="s">
        <v>1449</v>
      </c>
      <c r="C5132" s="232" t="s">
        <v>761</v>
      </c>
      <c r="D5132" s="232" t="s">
        <v>954</v>
      </c>
      <c r="E5132" s="232" t="s">
        <v>467</v>
      </c>
      <c r="F5132" s="232">
        <v>48</v>
      </c>
      <c r="G5132" s="232" t="s">
        <v>1356</v>
      </c>
      <c r="H5132" s="233">
        <v>9.8407999999999998</v>
      </c>
      <c r="I5132" s="233">
        <v>0</v>
      </c>
      <c r="J5132" s="233">
        <v>6.7163000000000004</v>
      </c>
      <c r="K5132" s="234">
        <v>28017</v>
      </c>
      <c r="L5132" s="233">
        <v>3.1983000000000001</v>
      </c>
      <c r="M5132" s="234">
        <v>54913</v>
      </c>
      <c r="N5132" s="233">
        <v>0</v>
      </c>
      <c r="O5132" s="233">
        <v>0</v>
      </c>
      <c r="P5132" s="233">
        <v>0</v>
      </c>
      <c r="Q5132" s="234">
        <v>58189</v>
      </c>
      <c r="R5132" s="233">
        <v>2.2141999999999999</v>
      </c>
      <c r="S5132" s="234">
        <v>114050</v>
      </c>
      <c r="T5132" s="233">
        <v>0</v>
      </c>
      <c r="U5132" s="235">
        <f t="shared" si="560"/>
        <v>7183.7839999999997</v>
      </c>
      <c r="V5132" s="227">
        <f t="shared" si="561"/>
        <v>4902.8990000000003</v>
      </c>
      <c r="W5132" s="227">
        <f t="shared" si="562"/>
        <v>4669.509</v>
      </c>
      <c r="X5132" s="227">
        <f t="shared" si="565"/>
        <v>4576.083333333333</v>
      </c>
      <c r="Y5132" s="227">
        <f t="shared" si="563"/>
        <v>0</v>
      </c>
      <c r="Z5132" s="227">
        <f t="shared" si="564"/>
        <v>3232.7271111111113</v>
      </c>
      <c r="AA5132" s="227">
        <f t="shared" si="566"/>
        <v>3168.0555555555557</v>
      </c>
    </row>
    <row r="5133" spans="2:27" ht="13.5" hidden="1">
      <c r="B5133" s="232" t="s">
        <v>1449</v>
      </c>
      <c r="C5133" s="232" t="s">
        <v>752</v>
      </c>
      <c r="D5133" s="232" t="s">
        <v>954</v>
      </c>
      <c r="E5133" s="232" t="s">
        <v>467</v>
      </c>
      <c r="F5133" s="232">
        <v>8</v>
      </c>
      <c r="G5133" s="232" t="s">
        <v>1353</v>
      </c>
      <c r="H5133" s="233">
        <v>4.0621999999999998</v>
      </c>
      <c r="I5133" s="233">
        <v>0</v>
      </c>
      <c r="J5133" s="233">
        <v>2.5165999999999999</v>
      </c>
      <c r="K5133" s="234">
        <v>10498</v>
      </c>
      <c r="L5133" s="233">
        <v>1.1983999999999999</v>
      </c>
      <c r="M5133" s="234">
        <v>20575</v>
      </c>
      <c r="N5133" s="233">
        <v>0</v>
      </c>
      <c r="O5133" s="233">
        <v>0</v>
      </c>
      <c r="P5133" s="233">
        <v>0</v>
      </c>
      <c r="Q5133" s="234">
        <v>16013</v>
      </c>
      <c r="R5133" s="233">
        <v>0.60929999999999995</v>
      </c>
      <c r="S5133" s="234">
        <v>31386</v>
      </c>
      <c r="T5133" s="233">
        <v>0</v>
      </c>
      <c r="U5133" s="235">
        <f t="shared" si="560"/>
        <v>2965.4059999999999</v>
      </c>
      <c r="V5133" s="227">
        <f t="shared" si="561"/>
        <v>1837.1179999999999</v>
      </c>
      <c r="W5133" s="227">
        <f t="shared" si="562"/>
        <v>1749.6653333333334</v>
      </c>
      <c r="X5133" s="227">
        <f t="shared" si="565"/>
        <v>1714.5833333333333</v>
      </c>
      <c r="Y5133" s="227">
        <f t="shared" si="563"/>
        <v>0</v>
      </c>
      <c r="Z5133" s="227">
        <f t="shared" si="564"/>
        <v>889.59455555555553</v>
      </c>
      <c r="AA5133" s="227">
        <f t="shared" si="566"/>
        <v>871.83333333333337</v>
      </c>
    </row>
    <row r="5134" spans="2:27" ht="13.5" hidden="1">
      <c r="B5134" s="232" t="s">
        <v>1449</v>
      </c>
      <c r="C5134" s="232" t="s">
        <v>672</v>
      </c>
      <c r="D5134" s="232" t="s">
        <v>954</v>
      </c>
      <c r="E5134" s="232" t="s">
        <v>467</v>
      </c>
      <c r="F5134" s="232">
        <v>4</v>
      </c>
      <c r="G5134" s="232" t="s">
        <v>1354</v>
      </c>
      <c r="H5134" s="233">
        <v>0.56999999999999995</v>
      </c>
      <c r="I5134" s="233">
        <v>0</v>
      </c>
      <c r="J5134" s="233">
        <v>0</v>
      </c>
      <c r="K5134" s="234">
        <v>0</v>
      </c>
      <c r="L5134" s="233">
        <v>0</v>
      </c>
      <c r="M5134" s="234">
        <v>0</v>
      </c>
      <c r="N5134" s="233">
        <v>0</v>
      </c>
      <c r="O5134" s="233">
        <v>0</v>
      </c>
      <c r="P5134" s="233">
        <v>0</v>
      </c>
      <c r="Q5134" s="234">
        <v>0</v>
      </c>
      <c r="R5134" s="233">
        <v>0</v>
      </c>
      <c r="S5134" s="234">
        <v>0</v>
      </c>
      <c r="T5134" s="233">
        <v>0</v>
      </c>
      <c r="U5134" s="235">
        <f t="shared" si="560"/>
        <v>416.09999999999997</v>
      </c>
      <c r="V5134" s="227">
        <f t="shared" si="561"/>
        <v>0</v>
      </c>
      <c r="W5134" s="227">
        <f t="shared" si="562"/>
        <v>0</v>
      </c>
      <c r="X5134" s="227">
        <f t="shared" si="565"/>
        <v>0</v>
      </c>
      <c r="Y5134" s="227">
        <f t="shared" si="563"/>
        <v>0</v>
      </c>
      <c r="Z5134" s="227">
        <f t="shared" si="564"/>
        <v>0</v>
      </c>
      <c r="AA5134" s="227">
        <f t="shared" si="566"/>
        <v>0</v>
      </c>
    </row>
    <row r="5135" spans="2:27" ht="13.5" hidden="1">
      <c r="B5135" s="232" t="s">
        <v>1449</v>
      </c>
      <c r="C5135" s="232" t="s">
        <v>509</v>
      </c>
      <c r="D5135" s="232" t="s">
        <v>954</v>
      </c>
      <c r="E5135" s="232" t="s">
        <v>467</v>
      </c>
      <c r="F5135" s="232">
        <v>64</v>
      </c>
      <c r="G5135" s="232" t="s">
        <v>1345</v>
      </c>
      <c r="H5135" s="233">
        <v>7.7312000000000003</v>
      </c>
      <c r="I5135" s="233">
        <v>0</v>
      </c>
      <c r="J5135" s="233">
        <v>4.8512000000000004</v>
      </c>
      <c r="K5135" s="234">
        <v>18176</v>
      </c>
      <c r="L5135" s="233">
        <v>2.0735999999999999</v>
      </c>
      <c r="M5135" s="234">
        <v>35584</v>
      </c>
      <c r="N5135" s="233">
        <v>0</v>
      </c>
      <c r="O5135" s="233">
        <v>0</v>
      </c>
      <c r="P5135" s="233">
        <v>0</v>
      </c>
      <c r="Q5135" s="234">
        <v>39552</v>
      </c>
      <c r="R5135" s="233">
        <v>1.5104</v>
      </c>
      <c r="S5135" s="234">
        <v>73984</v>
      </c>
      <c r="T5135" s="233">
        <v>0</v>
      </c>
      <c r="U5135" s="235">
        <f t="shared" si="560"/>
        <v>5643.7759999999998</v>
      </c>
      <c r="V5135" s="227">
        <f t="shared" si="561"/>
        <v>3541.3760000000002</v>
      </c>
      <c r="W5135" s="227">
        <f t="shared" si="562"/>
        <v>3028.3946666666666</v>
      </c>
      <c r="X5135" s="227">
        <f t="shared" si="565"/>
        <v>2965.3333333333335</v>
      </c>
      <c r="Y5135" s="227">
        <f t="shared" si="563"/>
        <v>0</v>
      </c>
      <c r="Z5135" s="227">
        <f t="shared" si="564"/>
        <v>2201.2586666666666</v>
      </c>
      <c r="AA5135" s="227">
        <f t="shared" si="566"/>
        <v>2055.1111111111113</v>
      </c>
    </row>
    <row r="5136" spans="2:27" ht="13.5" hidden="1">
      <c r="B5136" s="232" t="s">
        <v>1449</v>
      </c>
      <c r="C5136" s="232" t="s">
        <v>756</v>
      </c>
      <c r="D5136" s="232" t="s">
        <v>954</v>
      </c>
      <c r="E5136" s="232" t="s">
        <v>467</v>
      </c>
      <c r="F5136" s="232">
        <v>16</v>
      </c>
      <c r="G5136" s="232" t="s">
        <v>1355</v>
      </c>
      <c r="H5136" s="233">
        <v>8.1244999999999994</v>
      </c>
      <c r="I5136" s="233">
        <v>0</v>
      </c>
      <c r="J5136" s="233">
        <v>5.0331000000000001</v>
      </c>
      <c r="K5136" s="234">
        <v>20995</v>
      </c>
      <c r="L5136" s="233">
        <v>2.3967000000000001</v>
      </c>
      <c r="M5136" s="234">
        <v>41151</v>
      </c>
      <c r="N5136" s="233">
        <v>0</v>
      </c>
      <c r="O5136" s="233">
        <v>0</v>
      </c>
      <c r="P5136" s="233">
        <v>0</v>
      </c>
      <c r="Q5136" s="234">
        <v>32027</v>
      </c>
      <c r="R5136" s="233">
        <v>1.2186999999999999</v>
      </c>
      <c r="S5136" s="234">
        <v>62772</v>
      </c>
      <c r="T5136" s="233">
        <v>0</v>
      </c>
      <c r="U5136" s="235">
        <f t="shared" si="560"/>
        <v>5930.8849999999993</v>
      </c>
      <c r="V5136" s="227">
        <f t="shared" si="561"/>
        <v>3674.163</v>
      </c>
      <c r="W5136" s="227">
        <f t="shared" si="562"/>
        <v>3499.1743333333334</v>
      </c>
      <c r="X5136" s="227">
        <f t="shared" si="565"/>
        <v>3429.25</v>
      </c>
      <c r="Y5136" s="227">
        <f t="shared" si="563"/>
        <v>0</v>
      </c>
      <c r="Z5136" s="227">
        <f t="shared" si="564"/>
        <v>1779.289888888889</v>
      </c>
      <c r="AA5136" s="227">
        <f t="shared" si="566"/>
        <v>1743.6666666666667</v>
      </c>
    </row>
    <row r="5137" spans="2:27" ht="13.5" hidden="1">
      <c r="B5137" s="232" t="s">
        <v>1449</v>
      </c>
      <c r="C5137" s="232" t="s">
        <v>1478</v>
      </c>
      <c r="D5137" s="232" t="s">
        <v>954</v>
      </c>
      <c r="E5137" s="232" t="s">
        <v>467</v>
      </c>
      <c r="F5137" s="232">
        <v>16</v>
      </c>
      <c r="G5137" s="232" t="s">
        <v>1317</v>
      </c>
      <c r="H5137" s="233">
        <v>1.8879999999999999</v>
      </c>
      <c r="I5137" s="233">
        <v>0</v>
      </c>
      <c r="J5137" s="233">
        <v>0</v>
      </c>
      <c r="K5137" s="234">
        <v>0</v>
      </c>
      <c r="L5137" s="233">
        <v>0</v>
      </c>
      <c r="M5137" s="234">
        <v>0</v>
      </c>
      <c r="N5137" s="233">
        <v>0</v>
      </c>
      <c r="O5137" s="233">
        <v>0</v>
      </c>
      <c r="P5137" s="233">
        <v>0</v>
      </c>
      <c r="Q5137" s="234">
        <v>0</v>
      </c>
      <c r="R5137" s="233">
        <v>0</v>
      </c>
      <c r="S5137" s="234">
        <v>0</v>
      </c>
      <c r="T5137" s="233">
        <v>0</v>
      </c>
      <c r="U5137" s="235">
        <f t="shared" si="560"/>
        <v>1378.24</v>
      </c>
      <c r="V5137" s="227">
        <f t="shared" si="561"/>
        <v>0</v>
      </c>
      <c r="W5137" s="227">
        <f t="shared" si="562"/>
        <v>0</v>
      </c>
      <c r="X5137" s="227">
        <f t="shared" si="565"/>
        <v>0</v>
      </c>
      <c r="Y5137" s="227">
        <f t="shared" si="563"/>
        <v>0</v>
      </c>
      <c r="Z5137" s="227">
        <f t="shared" si="564"/>
        <v>0</v>
      </c>
      <c r="AA5137" s="227">
        <f t="shared" si="566"/>
        <v>0</v>
      </c>
    </row>
    <row r="5138" spans="2:27" ht="13.5" hidden="1">
      <c r="B5138" s="232" t="s">
        <v>1449</v>
      </c>
      <c r="C5138" s="232" t="s">
        <v>1457</v>
      </c>
      <c r="D5138" s="232" t="s">
        <v>954</v>
      </c>
      <c r="E5138" s="232" t="s">
        <v>467</v>
      </c>
      <c r="F5138" s="232">
        <v>2</v>
      </c>
      <c r="G5138" s="232" t="s">
        <v>1311</v>
      </c>
      <c r="H5138" s="233">
        <v>0.27700000000000002</v>
      </c>
      <c r="I5138" s="233">
        <v>0</v>
      </c>
      <c r="J5138" s="233">
        <v>0</v>
      </c>
      <c r="K5138" s="234">
        <v>0</v>
      </c>
      <c r="L5138" s="233">
        <v>0</v>
      </c>
      <c r="M5138" s="234">
        <v>0</v>
      </c>
      <c r="N5138" s="233">
        <v>0</v>
      </c>
      <c r="O5138" s="233">
        <v>0</v>
      </c>
      <c r="P5138" s="233">
        <v>0</v>
      </c>
      <c r="Q5138" s="234">
        <v>0</v>
      </c>
      <c r="R5138" s="233">
        <v>0</v>
      </c>
      <c r="S5138" s="234">
        <v>0</v>
      </c>
      <c r="T5138" s="233">
        <v>0</v>
      </c>
      <c r="U5138" s="235">
        <f t="shared" si="560"/>
        <v>202.21</v>
      </c>
      <c r="V5138" s="227">
        <f t="shared" si="561"/>
        <v>0</v>
      </c>
      <c r="W5138" s="227">
        <f t="shared" si="562"/>
        <v>0</v>
      </c>
      <c r="X5138" s="227">
        <f t="shared" si="565"/>
        <v>0</v>
      </c>
      <c r="Y5138" s="227">
        <f t="shared" si="563"/>
        <v>0</v>
      </c>
      <c r="Z5138" s="227">
        <f t="shared" si="564"/>
        <v>0</v>
      </c>
      <c r="AA5138" s="227">
        <f t="shared" si="566"/>
        <v>0</v>
      </c>
    </row>
    <row r="5139" spans="2:27" ht="13.5" hidden="1">
      <c r="B5139" s="232" t="s">
        <v>1449</v>
      </c>
      <c r="C5139" s="232" t="s">
        <v>698</v>
      </c>
      <c r="D5139" s="232" t="s">
        <v>954</v>
      </c>
      <c r="E5139" s="232" t="s">
        <v>467</v>
      </c>
      <c r="F5139" s="232">
        <v>48</v>
      </c>
      <c r="G5139" s="232" t="s">
        <v>1356</v>
      </c>
      <c r="H5139" s="233">
        <v>6.6479999999999997</v>
      </c>
      <c r="I5139" s="233">
        <v>0</v>
      </c>
      <c r="J5139" s="233">
        <v>4.5400999999999998</v>
      </c>
      <c r="K5139" s="234">
        <v>18939</v>
      </c>
      <c r="L5139" s="233">
        <v>2.1619000000000002</v>
      </c>
      <c r="M5139" s="234">
        <v>37119</v>
      </c>
      <c r="N5139" s="233">
        <v>0</v>
      </c>
      <c r="O5139" s="233">
        <v>0</v>
      </c>
      <c r="P5139" s="233">
        <v>0</v>
      </c>
      <c r="Q5139" s="234">
        <v>39399</v>
      </c>
      <c r="R5139" s="233">
        <v>1.4992000000000001</v>
      </c>
      <c r="S5139" s="234">
        <v>77222</v>
      </c>
      <c r="T5139" s="233">
        <v>0</v>
      </c>
      <c r="U5139" s="235">
        <f t="shared" si="560"/>
        <v>4853.04</v>
      </c>
      <c r="V5139" s="227">
        <f t="shared" si="561"/>
        <v>3314.2729999999997</v>
      </c>
      <c r="W5139" s="227">
        <f t="shared" si="562"/>
        <v>3156.4369999999999</v>
      </c>
      <c r="X5139" s="227">
        <f t="shared" si="565"/>
        <v>3093.25</v>
      </c>
      <c r="Y5139" s="227">
        <f t="shared" si="563"/>
        <v>0</v>
      </c>
      <c r="Z5139" s="227">
        <f t="shared" si="564"/>
        <v>2188.8326666666671</v>
      </c>
      <c r="AA5139" s="227">
        <f t="shared" si="566"/>
        <v>2145.0555555555557</v>
      </c>
    </row>
    <row r="5140" spans="2:27" ht="13.5" hidden="1">
      <c r="B5140" s="232" t="s">
        <v>1449</v>
      </c>
      <c r="C5140" s="232" t="s">
        <v>644</v>
      </c>
      <c r="D5140" s="232" t="s">
        <v>954</v>
      </c>
      <c r="E5140" s="232" t="s">
        <v>467</v>
      </c>
      <c r="F5140" s="232">
        <v>4</v>
      </c>
      <c r="G5140" s="232" t="s">
        <v>1311</v>
      </c>
      <c r="H5140" s="233">
        <v>0.47199999999999998</v>
      </c>
      <c r="I5140" s="233">
        <v>0</v>
      </c>
      <c r="J5140" s="233">
        <v>0.26650000000000001</v>
      </c>
      <c r="K5140" s="234">
        <v>1112</v>
      </c>
      <c r="L5140" s="233">
        <v>0.12690000000000001</v>
      </c>
      <c r="M5140" s="234">
        <v>2179</v>
      </c>
      <c r="N5140" s="233">
        <v>0</v>
      </c>
      <c r="O5140" s="233">
        <v>0</v>
      </c>
      <c r="P5140" s="233">
        <v>0</v>
      </c>
      <c r="Q5140" s="234">
        <v>2386</v>
      </c>
      <c r="R5140" s="233">
        <v>9.0800000000000006E-2</v>
      </c>
      <c r="S5140" s="234">
        <v>4677</v>
      </c>
      <c r="T5140" s="233">
        <v>0</v>
      </c>
      <c r="U5140" s="235">
        <f t="shared" si="560"/>
        <v>344.56</v>
      </c>
      <c r="V5140" s="227">
        <f t="shared" si="561"/>
        <v>194.54500000000002</v>
      </c>
      <c r="W5140" s="227">
        <f t="shared" si="562"/>
        <v>185.30366666666669</v>
      </c>
      <c r="X5140" s="227">
        <f t="shared" si="565"/>
        <v>181.58333333333334</v>
      </c>
      <c r="Y5140" s="227">
        <f t="shared" si="563"/>
        <v>0</v>
      </c>
      <c r="Z5140" s="227">
        <f t="shared" si="564"/>
        <v>132.56177777777776</v>
      </c>
      <c r="AA5140" s="227">
        <f t="shared" si="566"/>
        <v>129.91666666666666</v>
      </c>
    </row>
    <row r="5141" spans="2:27" ht="13.5" hidden="1">
      <c r="B5141" s="232" t="s">
        <v>1449</v>
      </c>
      <c r="C5141" s="232" t="s">
        <v>1479</v>
      </c>
      <c r="D5141" s="232" t="s">
        <v>954</v>
      </c>
      <c r="E5141" s="232" t="s">
        <v>467</v>
      </c>
      <c r="F5141" s="232">
        <v>2</v>
      </c>
      <c r="G5141" s="232" t="s">
        <v>1315</v>
      </c>
      <c r="H5141" s="233">
        <v>0.23599999999999999</v>
      </c>
      <c r="I5141" s="233">
        <v>0</v>
      </c>
      <c r="J5141" s="233">
        <v>0</v>
      </c>
      <c r="K5141" s="234">
        <v>0</v>
      </c>
      <c r="L5141" s="233">
        <v>0</v>
      </c>
      <c r="M5141" s="234">
        <v>0</v>
      </c>
      <c r="N5141" s="233">
        <v>0</v>
      </c>
      <c r="O5141" s="233">
        <v>0</v>
      </c>
      <c r="P5141" s="233">
        <v>0</v>
      </c>
      <c r="Q5141" s="234">
        <v>0</v>
      </c>
      <c r="R5141" s="233">
        <v>0</v>
      </c>
      <c r="S5141" s="234">
        <v>0</v>
      </c>
      <c r="T5141" s="233">
        <v>0</v>
      </c>
      <c r="U5141" s="235">
        <f t="shared" si="560"/>
        <v>172.28</v>
      </c>
      <c r="V5141" s="227">
        <f t="shared" si="561"/>
        <v>0</v>
      </c>
      <c r="W5141" s="227">
        <f t="shared" si="562"/>
        <v>0</v>
      </c>
      <c r="X5141" s="227">
        <f t="shared" si="565"/>
        <v>0</v>
      </c>
      <c r="Y5141" s="227">
        <f t="shared" si="563"/>
        <v>0</v>
      </c>
      <c r="Z5141" s="227">
        <f t="shared" si="564"/>
        <v>0</v>
      </c>
      <c r="AA5141" s="227">
        <f t="shared" si="566"/>
        <v>0</v>
      </c>
    </row>
    <row r="5142" spans="2:27" ht="13.5" hidden="1">
      <c r="B5142" s="232" t="s">
        <v>1449</v>
      </c>
      <c r="C5142" s="232" t="s">
        <v>1149</v>
      </c>
      <c r="D5142" s="232" t="s">
        <v>954</v>
      </c>
      <c r="E5142" s="232" t="s">
        <v>467</v>
      </c>
      <c r="F5142" s="232">
        <v>32</v>
      </c>
      <c r="G5142" s="232" t="s">
        <v>1345</v>
      </c>
      <c r="H5142" s="233">
        <v>5.0659999999999998</v>
      </c>
      <c r="I5142" s="233">
        <v>0</v>
      </c>
      <c r="J5142" s="233">
        <v>0</v>
      </c>
      <c r="K5142" s="234">
        <v>0</v>
      </c>
      <c r="L5142" s="233">
        <v>0</v>
      </c>
      <c r="M5142" s="234">
        <v>0</v>
      </c>
      <c r="N5142" s="233">
        <v>0</v>
      </c>
      <c r="O5142" s="233">
        <v>0</v>
      </c>
      <c r="P5142" s="233">
        <v>0</v>
      </c>
      <c r="Q5142" s="234">
        <v>0</v>
      </c>
      <c r="R5142" s="233">
        <v>0</v>
      </c>
      <c r="S5142" s="234">
        <v>0</v>
      </c>
      <c r="T5142" s="233">
        <v>0</v>
      </c>
      <c r="U5142" s="235">
        <f t="shared" si="560"/>
        <v>3698.18</v>
      </c>
      <c r="V5142" s="227">
        <f t="shared" si="561"/>
        <v>0</v>
      </c>
      <c r="W5142" s="227">
        <f t="shared" si="562"/>
        <v>0</v>
      </c>
      <c r="X5142" s="227">
        <f t="shared" si="565"/>
        <v>0</v>
      </c>
      <c r="Y5142" s="227">
        <f t="shared" si="563"/>
        <v>0</v>
      </c>
      <c r="Z5142" s="227">
        <f t="shared" si="564"/>
        <v>0</v>
      </c>
      <c r="AA5142" s="227">
        <f t="shared" si="566"/>
        <v>0</v>
      </c>
    </row>
    <row r="5143" spans="2:27" ht="13.5" hidden="1">
      <c r="B5143" s="232" t="s">
        <v>1449</v>
      </c>
      <c r="C5143" s="232" t="s">
        <v>1123</v>
      </c>
      <c r="D5143" s="232" t="s">
        <v>954</v>
      </c>
      <c r="E5143" s="232" t="s">
        <v>467</v>
      </c>
      <c r="F5143" s="232">
        <v>2</v>
      </c>
      <c r="G5143" s="232" t="s">
        <v>1315</v>
      </c>
      <c r="H5143" s="233">
        <v>0.27800000000000002</v>
      </c>
      <c r="I5143" s="233">
        <v>0</v>
      </c>
      <c r="J5143" s="233">
        <v>0</v>
      </c>
      <c r="K5143" s="234">
        <v>0</v>
      </c>
      <c r="L5143" s="233">
        <v>0</v>
      </c>
      <c r="M5143" s="234">
        <v>0</v>
      </c>
      <c r="N5143" s="233">
        <v>0</v>
      </c>
      <c r="O5143" s="233">
        <v>0</v>
      </c>
      <c r="P5143" s="233">
        <v>0</v>
      </c>
      <c r="Q5143" s="234">
        <v>0</v>
      </c>
      <c r="R5143" s="233">
        <v>0</v>
      </c>
      <c r="S5143" s="234">
        <v>0</v>
      </c>
      <c r="T5143" s="233">
        <v>0</v>
      </c>
      <c r="U5143" s="235">
        <f t="shared" si="560"/>
        <v>202.94000000000003</v>
      </c>
      <c r="V5143" s="227">
        <f t="shared" si="561"/>
        <v>0</v>
      </c>
      <c r="W5143" s="227">
        <f t="shared" si="562"/>
        <v>0</v>
      </c>
      <c r="X5143" s="227">
        <f t="shared" si="565"/>
        <v>0</v>
      </c>
      <c r="Y5143" s="227">
        <f t="shared" si="563"/>
        <v>0</v>
      </c>
      <c r="Z5143" s="227">
        <f t="shared" si="564"/>
        <v>0</v>
      </c>
      <c r="AA5143" s="227">
        <f t="shared" si="566"/>
        <v>0</v>
      </c>
    </row>
    <row r="5144" spans="2:27" ht="13.5" hidden="1">
      <c r="B5144" s="232" t="s">
        <v>1449</v>
      </c>
      <c r="C5144" s="232" t="s">
        <v>769</v>
      </c>
      <c r="D5144" s="232" t="s">
        <v>954</v>
      </c>
      <c r="E5144" s="232" t="s">
        <v>467</v>
      </c>
      <c r="F5144" s="232">
        <v>2</v>
      </c>
      <c r="G5144" s="232" t="s">
        <v>1311</v>
      </c>
      <c r="H5144" s="233">
        <v>0.41</v>
      </c>
      <c r="I5144" s="233">
        <v>0</v>
      </c>
      <c r="J5144" s="233">
        <v>0.27979999999999999</v>
      </c>
      <c r="K5144" s="234">
        <v>1167</v>
      </c>
      <c r="L5144" s="233">
        <v>0.1333</v>
      </c>
      <c r="M5144" s="234">
        <v>2288</v>
      </c>
      <c r="N5144" s="233">
        <v>0</v>
      </c>
      <c r="O5144" s="233">
        <v>0</v>
      </c>
      <c r="P5144" s="233">
        <v>0</v>
      </c>
      <c r="Q5144" s="234">
        <v>2425</v>
      </c>
      <c r="R5144" s="233">
        <v>9.2299999999999993E-2</v>
      </c>
      <c r="S5144" s="234">
        <v>4752</v>
      </c>
      <c r="T5144" s="233">
        <v>0</v>
      </c>
      <c r="U5144" s="235">
        <f t="shared" si="560"/>
        <v>299.29999999999995</v>
      </c>
      <c r="V5144" s="227">
        <f t="shared" si="561"/>
        <v>204.25399999999999</v>
      </c>
      <c r="W5144" s="227">
        <f t="shared" si="562"/>
        <v>194.559</v>
      </c>
      <c r="X5144" s="227">
        <f t="shared" si="565"/>
        <v>190.66666666666666</v>
      </c>
      <c r="Y5144" s="227">
        <f t="shared" si="563"/>
        <v>0</v>
      </c>
      <c r="Z5144" s="227">
        <f t="shared" si="564"/>
        <v>134.7401111111111</v>
      </c>
      <c r="AA5144" s="227">
        <f t="shared" si="566"/>
        <v>132</v>
      </c>
    </row>
    <row r="5145" spans="2:27" ht="13.5" hidden="1">
      <c r="B5145" s="232" t="s">
        <v>1449</v>
      </c>
      <c r="C5145" s="232" t="s">
        <v>1136</v>
      </c>
      <c r="D5145" s="232" t="s">
        <v>954</v>
      </c>
      <c r="E5145" s="232" t="s">
        <v>467</v>
      </c>
      <c r="F5145" s="232">
        <v>16</v>
      </c>
      <c r="G5145" s="232" t="s">
        <v>1345</v>
      </c>
      <c r="H5145" s="233">
        <v>4.4320000000000004</v>
      </c>
      <c r="I5145" s="233">
        <v>0</v>
      </c>
      <c r="J5145" s="233">
        <v>2.7921999999999998</v>
      </c>
      <c r="K5145" s="234">
        <v>11647</v>
      </c>
      <c r="L5145" s="233">
        <v>1.3295999999999999</v>
      </c>
      <c r="M5145" s="234">
        <v>22829</v>
      </c>
      <c r="N5145" s="233">
        <v>0</v>
      </c>
      <c r="O5145" s="233">
        <v>0</v>
      </c>
      <c r="P5145" s="233">
        <v>0</v>
      </c>
      <c r="Q5145" s="234">
        <v>23295</v>
      </c>
      <c r="R5145" s="233">
        <v>0.88639999999999997</v>
      </c>
      <c r="S5145" s="234">
        <v>45657</v>
      </c>
      <c r="T5145" s="233">
        <v>0</v>
      </c>
      <c r="U5145" s="235">
        <f t="shared" si="560"/>
        <v>3235.36</v>
      </c>
      <c r="V5145" s="227">
        <f t="shared" si="561"/>
        <v>2038.3059999999998</v>
      </c>
      <c r="W5145" s="227">
        <f t="shared" si="562"/>
        <v>1941.1913333333332</v>
      </c>
      <c r="X5145" s="227">
        <f t="shared" si="565"/>
        <v>1902.4166666666667</v>
      </c>
      <c r="Y5145" s="227">
        <f t="shared" si="563"/>
        <v>0</v>
      </c>
      <c r="Z5145" s="227">
        <f t="shared" si="564"/>
        <v>1294.1553333333334</v>
      </c>
      <c r="AA5145" s="227">
        <f t="shared" si="566"/>
        <v>1268.25</v>
      </c>
    </row>
    <row r="5146" spans="2:27" ht="13.5" hidden="1">
      <c r="B5146" s="232" t="s">
        <v>1449</v>
      </c>
      <c r="C5146" s="232" t="s">
        <v>1455</v>
      </c>
      <c r="D5146" s="232" t="s">
        <v>954</v>
      </c>
      <c r="E5146" s="232" t="s">
        <v>467</v>
      </c>
      <c r="F5146" s="232">
        <v>16</v>
      </c>
      <c r="G5146" s="232" t="s">
        <v>1316</v>
      </c>
      <c r="H5146" s="233">
        <v>2.2160000000000002</v>
      </c>
      <c r="I5146" s="233">
        <v>0</v>
      </c>
      <c r="J5146" s="233">
        <v>0</v>
      </c>
      <c r="K5146" s="234">
        <v>0</v>
      </c>
      <c r="L5146" s="233">
        <v>0</v>
      </c>
      <c r="M5146" s="234">
        <v>0</v>
      </c>
      <c r="N5146" s="233">
        <v>0</v>
      </c>
      <c r="O5146" s="233">
        <v>0</v>
      </c>
      <c r="P5146" s="233">
        <v>0</v>
      </c>
      <c r="Q5146" s="234">
        <v>0</v>
      </c>
      <c r="R5146" s="233">
        <v>0</v>
      </c>
      <c r="S5146" s="234">
        <v>0</v>
      </c>
      <c r="T5146" s="233">
        <v>0</v>
      </c>
      <c r="U5146" s="235">
        <f t="shared" si="560"/>
        <v>1617.68</v>
      </c>
      <c r="V5146" s="227">
        <f t="shared" si="561"/>
        <v>0</v>
      </c>
      <c r="W5146" s="227">
        <f t="shared" si="562"/>
        <v>0</v>
      </c>
      <c r="X5146" s="227">
        <f t="shared" si="565"/>
        <v>0</v>
      </c>
      <c r="Y5146" s="227">
        <f t="shared" si="563"/>
        <v>0</v>
      </c>
      <c r="Z5146" s="227">
        <f t="shared" si="564"/>
        <v>0</v>
      </c>
      <c r="AA5146" s="227">
        <f t="shared" si="566"/>
        <v>0</v>
      </c>
    </row>
    <row r="5147" spans="2:27" ht="13.5" hidden="1">
      <c r="B5147" s="232" t="s">
        <v>1449</v>
      </c>
      <c r="C5147" s="232" t="s">
        <v>1124</v>
      </c>
      <c r="D5147" s="232" t="s">
        <v>954</v>
      </c>
      <c r="E5147" s="232" t="s">
        <v>467</v>
      </c>
      <c r="F5147" s="232">
        <v>4</v>
      </c>
      <c r="G5147" s="232" t="s">
        <v>1311</v>
      </c>
      <c r="H5147" s="233">
        <v>0.55600000000000005</v>
      </c>
      <c r="I5147" s="233">
        <v>0</v>
      </c>
      <c r="J5147" s="233">
        <v>0</v>
      </c>
      <c r="K5147" s="234">
        <v>0</v>
      </c>
      <c r="L5147" s="233">
        <v>0</v>
      </c>
      <c r="M5147" s="234">
        <v>0</v>
      </c>
      <c r="N5147" s="233">
        <v>0</v>
      </c>
      <c r="O5147" s="233">
        <v>0</v>
      </c>
      <c r="P5147" s="233">
        <v>0</v>
      </c>
      <c r="Q5147" s="234">
        <v>0</v>
      </c>
      <c r="R5147" s="233">
        <v>0</v>
      </c>
      <c r="S5147" s="234">
        <v>0</v>
      </c>
      <c r="T5147" s="233">
        <v>0</v>
      </c>
      <c r="U5147" s="235">
        <f t="shared" si="560"/>
        <v>405.88000000000005</v>
      </c>
      <c r="V5147" s="227">
        <f t="shared" si="561"/>
        <v>0</v>
      </c>
      <c r="W5147" s="227">
        <f t="shared" si="562"/>
        <v>0</v>
      </c>
      <c r="X5147" s="227">
        <f t="shared" si="565"/>
        <v>0</v>
      </c>
      <c r="Y5147" s="227">
        <f t="shared" si="563"/>
        <v>0</v>
      </c>
      <c r="Z5147" s="227">
        <f t="shared" si="564"/>
        <v>0</v>
      </c>
      <c r="AA5147" s="227">
        <f t="shared" si="566"/>
        <v>0</v>
      </c>
    </row>
    <row r="5148" spans="2:27" ht="13.5" hidden="1">
      <c r="B5148" s="232" t="s">
        <v>1449</v>
      </c>
      <c r="C5148" s="232" t="s">
        <v>312</v>
      </c>
      <c r="D5148" s="232" t="s">
        <v>954</v>
      </c>
      <c r="E5148" s="232" t="s">
        <v>467</v>
      </c>
      <c r="F5148" s="232">
        <v>1</v>
      </c>
      <c r="G5148" s="232" t="s">
        <v>1322</v>
      </c>
      <c r="H5148" s="233">
        <v>5.1999999999999998E-2</v>
      </c>
      <c r="I5148" s="233">
        <v>0</v>
      </c>
      <c r="J5148" s="233">
        <v>0</v>
      </c>
      <c r="K5148" s="234">
        <v>0</v>
      </c>
      <c r="L5148" s="233">
        <v>0</v>
      </c>
      <c r="M5148" s="234">
        <v>0</v>
      </c>
      <c r="N5148" s="233">
        <v>0</v>
      </c>
      <c r="O5148" s="233">
        <v>0</v>
      </c>
      <c r="P5148" s="233">
        <v>0</v>
      </c>
      <c r="Q5148" s="234">
        <v>0</v>
      </c>
      <c r="R5148" s="233">
        <v>0</v>
      </c>
      <c r="S5148" s="234">
        <v>0</v>
      </c>
      <c r="T5148" s="233">
        <v>0</v>
      </c>
      <c r="U5148" s="235">
        <f t="shared" si="560"/>
        <v>37.96</v>
      </c>
      <c r="V5148" s="227">
        <f t="shared" si="561"/>
        <v>0</v>
      </c>
      <c r="W5148" s="227">
        <f t="shared" si="562"/>
        <v>0</v>
      </c>
      <c r="X5148" s="227">
        <f t="shared" si="565"/>
        <v>0</v>
      </c>
      <c r="Y5148" s="227">
        <f t="shared" si="563"/>
        <v>0</v>
      </c>
      <c r="Z5148" s="227">
        <f t="shared" si="564"/>
        <v>0</v>
      </c>
      <c r="AA5148" s="227">
        <f t="shared" si="566"/>
        <v>0</v>
      </c>
    </row>
    <row r="5149" spans="2:27" ht="13.5" hidden="1">
      <c r="B5149" s="232" t="s">
        <v>1449</v>
      </c>
      <c r="C5149" s="232" t="s">
        <v>1140</v>
      </c>
      <c r="D5149" s="232" t="s">
        <v>954</v>
      </c>
      <c r="E5149" s="232" t="s">
        <v>467</v>
      </c>
      <c r="F5149" s="232">
        <v>32</v>
      </c>
      <c r="G5149" s="232" t="s">
        <v>1365</v>
      </c>
      <c r="H5149" s="233">
        <v>13.295999999999999</v>
      </c>
      <c r="I5149" s="233">
        <v>0</v>
      </c>
      <c r="J5149" s="233">
        <v>8.3765000000000001</v>
      </c>
      <c r="K5149" s="234">
        <v>34942</v>
      </c>
      <c r="L5149" s="233">
        <v>3.9887999999999999</v>
      </c>
      <c r="M5149" s="234">
        <v>68486</v>
      </c>
      <c r="N5149" s="233">
        <v>0</v>
      </c>
      <c r="O5149" s="233">
        <v>0</v>
      </c>
      <c r="P5149" s="233">
        <v>0</v>
      </c>
      <c r="Q5149" s="234">
        <v>69884</v>
      </c>
      <c r="R5149" s="233">
        <v>2.6591999999999998</v>
      </c>
      <c r="S5149" s="234">
        <v>136972</v>
      </c>
      <c r="T5149" s="233">
        <v>0</v>
      </c>
      <c r="U5149" s="235">
        <f t="shared" si="560"/>
        <v>9706.08</v>
      </c>
      <c r="V5149" s="227">
        <f t="shared" si="561"/>
        <v>6114.8450000000003</v>
      </c>
      <c r="W5149" s="227">
        <f t="shared" si="562"/>
        <v>5823.6573333333336</v>
      </c>
      <c r="X5149" s="227">
        <f t="shared" si="565"/>
        <v>5707.166666666667</v>
      </c>
      <c r="Y5149" s="227">
        <f t="shared" si="563"/>
        <v>0</v>
      </c>
      <c r="Z5149" s="227">
        <f t="shared" si="564"/>
        <v>3882.4382222222221</v>
      </c>
      <c r="AA5149" s="227">
        <f t="shared" si="566"/>
        <v>3804.7777777777778</v>
      </c>
    </row>
    <row r="5150" spans="2:27" ht="13.5" hidden="1">
      <c r="B5150" s="232" t="s">
        <v>1449</v>
      </c>
      <c r="C5150" s="232" t="s">
        <v>566</v>
      </c>
      <c r="D5150" s="232" t="s">
        <v>954</v>
      </c>
      <c r="E5150" s="232" t="s">
        <v>467</v>
      </c>
      <c r="F5150" s="232">
        <v>4</v>
      </c>
      <c r="G5150" s="232" t="s">
        <v>1311</v>
      </c>
      <c r="H5150" s="233">
        <v>0.48299999999999998</v>
      </c>
      <c r="I5150" s="233">
        <v>0</v>
      </c>
      <c r="J5150" s="233">
        <v>0.30299999999999999</v>
      </c>
      <c r="K5150" s="234">
        <v>815</v>
      </c>
      <c r="L5150" s="233">
        <v>0.16600000000000001</v>
      </c>
      <c r="M5150" s="234">
        <v>2221</v>
      </c>
      <c r="N5150" s="233">
        <v>0</v>
      </c>
      <c r="O5150" s="233">
        <v>0</v>
      </c>
      <c r="P5150" s="233">
        <v>0</v>
      </c>
      <c r="Q5150" s="234">
        <v>1773</v>
      </c>
      <c r="R5150" s="233">
        <v>0.12</v>
      </c>
      <c r="S5150" s="234">
        <v>4632</v>
      </c>
      <c r="T5150" s="233">
        <v>0</v>
      </c>
      <c r="U5150" s="235">
        <f t="shared" si="560"/>
        <v>352.59</v>
      </c>
      <c r="V5150" s="227">
        <f t="shared" si="561"/>
        <v>221.19</v>
      </c>
      <c r="W5150" s="227">
        <f t="shared" si="562"/>
        <v>189.09666666666669</v>
      </c>
      <c r="X5150" s="227">
        <f t="shared" si="565"/>
        <v>185.08333333333334</v>
      </c>
      <c r="Y5150" s="227">
        <f t="shared" si="563"/>
        <v>0</v>
      </c>
      <c r="Z5150" s="227">
        <f t="shared" si="564"/>
        <v>136.85</v>
      </c>
      <c r="AA5150" s="227">
        <f t="shared" si="566"/>
        <v>128.66666666666666</v>
      </c>
    </row>
    <row r="5151" spans="2:27" ht="13.5" hidden="1">
      <c r="B5151" s="232" t="s">
        <v>1449</v>
      </c>
      <c r="C5151" s="232" t="s">
        <v>689</v>
      </c>
      <c r="D5151" s="232" t="s">
        <v>954</v>
      </c>
      <c r="E5151" s="232" t="s">
        <v>467</v>
      </c>
      <c r="F5151" s="232">
        <v>32</v>
      </c>
      <c r="G5151" s="232" t="s">
        <v>1353</v>
      </c>
      <c r="H5151" s="233">
        <v>4.5632000000000001</v>
      </c>
      <c r="I5151" s="233">
        <v>0</v>
      </c>
      <c r="J5151" s="233">
        <v>3.4687999999999999</v>
      </c>
      <c r="K5151" s="234">
        <v>12992</v>
      </c>
      <c r="L5151" s="233">
        <v>1.4847999999999999</v>
      </c>
      <c r="M5151" s="234">
        <v>25536</v>
      </c>
      <c r="N5151" s="233">
        <v>0</v>
      </c>
      <c r="O5151" s="233">
        <v>0</v>
      </c>
      <c r="P5151" s="233">
        <v>0</v>
      </c>
      <c r="Q5151" s="234">
        <v>27008</v>
      </c>
      <c r="R5151" s="233">
        <v>1.0304</v>
      </c>
      <c r="S5151" s="234">
        <v>51648</v>
      </c>
      <c r="T5151" s="233">
        <v>0</v>
      </c>
      <c r="U5151" s="235">
        <f t="shared" si="560"/>
        <v>3331.136</v>
      </c>
      <c r="V5151" s="227">
        <f t="shared" si="561"/>
        <v>2532.2239999999997</v>
      </c>
      <c r="W5151" s="227">
        <f t="shared" si="562"/>
        <v>2166.5706666666665</v>
      </c>
      <c r="X5151" s="227">
        <f t="shared" si="565"/>
        <v>2128</v>
      </c>
      <c r="Y5151" s="227">
        <f t="shared" si="563"/>
        <v>0</v>
      </c>
      <c r="Z5151" s="227">
        <f t="shared" si="564"/>
        <v>1502.4142222222222</v>
      </c>
      <c r="AA5151" s="227">
        <f t="shared" si="566"/>
        <v>1434.6666666666667</v>
      </c>
    </row>
    <row r="5152" spans="2:27" ht="13.5" hidden="1">
      <c r="B5152" s="232" t="s">
        <v>1449</v>
      </c>
      <c r="C5152" s="232" t="s">
        <v>581</v>
      </c>
      <c r="D5152" s="232" t="s">
        <v>954</v>
      </c>
      <c r="E5152" s="232" t="s">
        <v>467</v>
      </c>
      <c r="F5152" s="232">
        <v>48</v>
      </c>
      <c r="G5152" s="232" t="s">
        <v>1310</v>
      </c>
      <c r="H5152" s="233">
        <v>5.6639999999999997</v>
      </c>
      <c r="I5152" s="233">
        <v>0</v>
      </c>
      <c r="J5152" s="233">
        <v>3.1976</v>
      </c>
      <c r="K5152" s="234">
        <v>13338</v>
      </c>
      <c r="L5152" s="233">
        <v>1.5226</v>
      </c>
      <c r="M5152" s="234">
        <v>26143</v>
      </c>
      <c r="N5152" s="233">
        <v>0</v>
      </c>
      <c r="O5152" s="233">
        <v>0</v>
      </c>
      <c r="P5152" s="233">
        <v>0</v>
      </c>
      <c r="Q5152" s="234">
        <v>28632</v>
      </c>
      <c r="R5152" s="233">
        <v>1.0894999999999999</v>
      </c>
      <c r="S5152" s="234">
        <v>56118</v>
      </c>
      <c r="T5152" s="233">
        <v>0</v>
      </c>
      <c r="U5152" s="235">
        <f t="shared" si="560"/>
        <v>4134.7199999999993</v>
      </c>
      <c r="V5152" s="227">
        <f t="shared" si="561"/>
        <v>2334.248</v>
      </c>
      <c r="W5152" s="227">
        <f t="shared" si="562"/>
        <v>2222.998</v>
      </c>
      <c r="X5152" s="227">
        <f t="shared" si="565"/>
        <v>2178.5833333333335</v>
      </c>
      <c r="Y5152" s="227">
        <f t="shared" si="563"/>
        <v>0</v>
      </c>
      <c r="Z5152" s="227">
        <f t="shared" si="564"/>
        <v>1590.6683333333333</v>
      </c>
      <c r="AA5152" s="227">
        <f t="shared" si="566"/>
        <v>1558.8333333333333</v>
      </c>
    </row>
    <row r="5153" spans="2:27" ht="13.5" hidden="1">
      <c r="B5153" s="232" t="s">
        <v>1449</v>
      </c>
      <c r="C5153" s="232" t="s">
        <v>1452</v>
      </c>
      <c r="D5153" s="232" t="s">
        <v>954</v>
      </c>
      <c r="E5153" s="232" t="s">
        <v>467</v>
      </c>
      <c r="F5153" s="232">
        <v>96</v>
      </c>
      <c r="G5153" s="232" t="s">
        <v>1365</v>
      </c>
      <c r="H5153" s="233">
        <v>13.295999999999999</v>
      </c>
      <c r="I5153" s="233">
        <v>0</v>
      </c>
      <c r="J5153" s="233">
        <v>0</v>
      </c>
      <c r="K5153" s="234">
        <v>0</v>
      </c>
      <c r="L5153" s="233">
        <v>0</v>
      </c>
      <c r="M5153" s="234">
        <v>0</v>
      </c>
      <c r="N5153" s="233">
        <v>0</v>
      </c>
      <c r="O5153" s="233">
        <v>0</v>
      </c>
      <c r="P5153" s="233">
        <v>0</v>
      </c>
      <c r="Q5153" s="234">
        <v>0</v>
      </c>
      <c r="R5153" s="233">
        <v>0</v>
      </c>
      <c r="S5153" s="234">
        <v>0</v>
      </c>
      <c r="T5153" s="233">
        <v>0</v>
      </c>
      <c r="U5153" s="235">
        <f t="shared" si="560"/>
        <v>9706.08</v>
      </c>
      <c r="V5153" s="227">
        <f t="shared" si="561"/>
        <v>0</v>
      </c>
      <c r="W5153" s="227">
        <f t="shared" si="562"/>
        <v>0</v>
      </c>
      <c r="X5153" s="227">
        <f t="shared" si="565"/>
        <v>0</v>
      </c>
      <c r="Y5153" s="227">
        <f t="shared" si="563"/>
        <v>0</v>
      </c>
      <c r="Z5153" s="227">
        <f t="shared" si="564"/>
        <v>0</v>
      </c>
      <c r="AA5153" s="227">
        <f t="shared" si="566"/>
        <v>0</v>
      </c>
    </row>
    <row r="5154" spans="2:27" ht="13.5" hidden="1">
      <c r="B5154" s="232" t="s">
        <v>1449</v>
      </c>
      <c r="C5154" s="232" t="s">
        <v>313</v>
      </c>
      <c r="D5154" s="232" t="s">
        <v>954</v>
      </c>
      <c r="E5154" s="232" t="s">
        <v>467</v>
      </c>
      <c r="F5154" s="232">
        <v>16</v>
      </c>
      <c r="G5154" s="232" t="s">
        <v>1316</v>
      </c>
      <c r="H5154" s="233">
        <v>2.2160000000000002</v>
      </c>
      <c r="I5154" s="233">
        <v>0</v>
      </c>
      <c r="J5154" s="233">
        <v>1.5134000000000001</v>
      </c>
      <c r="K5154" s="234">
        <v>6313</v>
      </c>
      <c r="L5154" s="233">
        <v>0.72060000000000002</v>
      </c>
      <c r="M5154" s="234">
        <v>12373</v>
      </c>
      <c r="N5154" s="233">
        <v>0</v>
      </c>
      <c r="O5154" s="233">
        <v>0</v>
      </c>
      <c r="P5154" s="233">
        <v>0</v>
      </c>
      <c r="Q5154" s="234">
        <v>13133</v>
      </c>
      <c r="R5154" s="233">
        <v>0.49969999999999998</v>
      </c>
      <c r="S5154" s="234">
        <v>25741</v>
      </c>
      <c r="T5154" s="233">
        <v>0</v>
      </c>
      <c r="U5154" s="235">
        <f t="shared" si="560"/>
        <v>1617.68</v>
      </c>
      <c r="V5154" s="227">
        <f t="shared" si="561"/>
        <v>1104.7820000000002</v>
      </c>
      <c r="W5154" s="227">
        <f t="shared" si="562"/>
        <v>1052.1213333333335</v>
      </c>
      <c r="X5154" s="227">
        <f t="shared" si="565"/>
        <v>1031.0833333333333</v>
      </c>
      <c r="Y5154" s="227">
        <f t="shared" si="563"/>
        <v>0</v>
      </c>
      <c r="Z5154" s="227">
        <f t="shared" si="564"/>
        <v>729.58655555555561</v>
      </c>
      <c r="AA5154" s="227">
        <f t="shared" si="566"/>
        <v>715.02777777777783</v>
      </c>
    </row>
    <row r="5155" spans="2:27" ht="13.5" hidden="1">
      <c r="B5155" s="232" t="s">
        <v>1449</v>
      </c>
      <c r="C5155" s="232" t="s">
        <v>748</v>
      </c>
      <c r="D5155" s="232" t="s">
        <v>954</v>
      </c>
      <c r="E5155" s="232" t="s">
        <v>467</v>
      </c>
      <c r="F5155" s="232">
        <v>128</v>
      </c>
      <c r="G5155" s="232" t="s">
        <v>1425</v>
      </c>
      <c r="H5155" s="233">
        <v>32.512</v>
      </c>
      <c r="I5155" s="233">
        <v>0</v>
      </c>
      <c r="J5155" s="233">
        <v>20.147200000000002</v>
      </c>
      <c r="K5155" s="234">
        <v>83968</v>
      </c>
      <c r="L5155" s="233">
        <v>9.6</v>
      </c>
      <c r="M5155" s="234">
        <v>165376</v>
      </c>
      <c r="N5155" s="233">
        <v>0</v>
      </c>
      <c r="O5155" s="233">
        <v>0</v>
      </c>
      <c r="P5155" s="233">
        <v>0</v>
      </c>
      <c r="Q5155" s="234">
        <v>128256</v>
      </c>
      <c r="R5155" s="233">
        <v>4.8895999999999997</v>
      </c>
      <c r="S5155" s="234">
        <v>239616</v>
      </c>
      <c r="T5155" s="233">
        <v>0</v>
      </c>
      <c r="U5155" s="235">
        <f t="shared" si="560"/>
        <v>23733.760000000002</v>
      </c>
      <c r="V5155" s="227">
        <f t="shared" si="561"/>
        <v>14707.456000000002</v>
      </c>
      <c r="W5155" s="227">
        <f t="shared" si="562"/>
        <v>14005.333333333332</v>
      </c>
      <c r="X5155" s="227">
        <f t="shared" si="565"/>
        <v>13781.333333333334</v>
      </c>
      <c r="Y5155" s="227">
        <f t="shared" si="563"/>
        <v>0</v>
      </c>
      <c r="Z5155" s="227">
        <f t="shared" si="564"/>
        <v>7132.0746666666664</v>
      </c>
      <c r="AA5155" s="227">
        <f t="shared" si="566"/>
        <v>6656</v>
      </c>
    </row>
    <row r="5156" spans="2:27" ht="13.5" hidden="1">
      <c r="B5156" s="232" t="s">
        <v>1449</v>
      </c>
      <c r="C5156" s="232" t="s">
        <v>707</v>
      </c>
      <c r="D5156" s="232" t="s">
        <v>954</v>
      </c>
      <c r="E5156" s="232" t="s">
        <v>467</v>
      </c>
      <c r="F5156" s="232">
        <v>8</v>
      </c>
      <c r="G5156" s="232" t="s">
        <v>1317</v>
      </c>
      <c r="H5156" s="233">
        <v>1.1080000000000001</v>
      </c>
      <c r="I5156" s="233">
        <v>0</v>
      </c>
      <c r="J5156" s="233">
        <v>0.75670000000000004</v>
      </c>
      <c r="K5156" s="234">
        <v>3156</v>
      </c>
      <c r="L5156" s="233">
        <v>0.36030000000000001</v>
      </c>
      <c r="M5156" s="234">
        <v>6187</v>
      </c>
      <c r="N5156" s="233">
        <v>0</v>
      </c>
      <c r="O5156" s="233">
        <v>0</v>
      </c>
      <c r="P5156" s="233">
        <v>0</v>
      </c>
      <c r="Q5156" s="234">
        <v>6566</v>
      </c>
      <c r="R5156" s="233">
        <v>0.24990000000000001</v>
      </c>
      <c r="S5156" s="234">
        <v>12870</v>
      </c>
      <c r="T5156" s="233">
        <v>0</v>
      </c>
      <c r="U5156" s="235">
        <f t="shared" si="560"/>
        <v>808.84</v>
      </c>
      <c r="V5156" s="227">
        <f t="shared" si="561"/>
        <v>552.39100000000008</v>
      </c>
      <c r="W5156" s="227">
        <f t="shared" si="562"/>
        <v>526.01900000000001</v>
      </c>
      <c r="X5156" s="227">
        <f t="shared" si="565"/>
        <v>515.58333333333337</v>
      </c>
      <c r="Y5156" s="227">
        <f t="shared" si="563"/>
        <v>0</v>
      </c>
      <c r="Z5156" s="227">
        <f t="shared" si="564"/>
        <v>364.81588888888894</v>
      </c>
      <c r="AA5156" s="227">
        <f t="shared" si="566"/>
        <v>357.5</v>
      </c>
    </row>
    <row r="5157" spans="2:27" ht="13.5" hidden="1">
      <c r="B5157" s="232" t="s">
        <v>1449</v>
      </c>
      <c r="C5157" s="232" t="s">
        <v>750</v>
      </c>
      <c r="D5157" s="232" t="s">
        <v>954</v>
      </c>
      <c r="E5157" s="232" t="s">
        <v>467</v>
      </c>
      <c r="F5157" s="232">
        <v>64</v>
      </c>
      <c r="G5157" s="232" t="s">
        <v>1425</v>
      </c>
      <c r="H5157" s="233">
        <v>32.497900000000001</v>
      </c>
      <c r="I5157" s="233">
        <v>0</v>
      </c>
      <c r="J5157" s="233">
        <v>20.1325</v>
      </c>
      <c r="K5157" s="234">
        <v>83981</v>
      </c>
      <c r="L5157" s="233">
        <v>9.5869</v>
      </c>
      <c r="M5157" s="234">
        <v>164603</v>
      </c>
      <c r="N5157" s="233">
        <v>0</v>
      </c>
      <c r="O5157" s="233">
        <v>0</v>
      </c>
      <c r="P5157" s="233">
        <v>0</v>
      </c>
      <c r="Q5157" s="234">
        <v>128107</v>
      </c>
      <c r="R5157" s="233">
        <v>4.8746999999999998</v>
      </c>
      <c r="S5157" s="234">
        <v>251089</v>
      </c>
      <c r="T5157" s="233">
        <v>0</v>
      </c>
      <c r="U5157" s="235">
        <f t="shared" si="560"/>
        <v>23723.467000000001</v>
      </c>
      <c r="V5157" s="227">
        <f t="shared" si="561"/>
        <v>14696.725</v>
      </c>
      <c r="W5157" s="227">
        <f t="shared" si="562"/>
        <v>13996.853666666666</v>
      </c>
      <c r="X5157" s="227">
        <f t="shared" si="565"/>
        <v>13716.916666666666</v>
      </c>
      <c r="Y5157" s="227">
        <f t="shared" si="563"/>
        <v>0</v>
      </c>
      <c r="Z5157" s="227">
        <f t="shared" si="564"/>
        <v>7117.0587777777782</v>
      </c>
      <c r="AA5157" s="227">
        <f t="shared" si="566"/>
        <v>6974.6944444444443</v>
      </c>
    </row>
    <row r="5158" spans="2:27" ht="13.5" hidden="1">
      <c r="B5158" s="232" t="s">
        <v>1449</v>
      </c>
      <c r="C5158" s="232" t="s">
        <v>1480</v>
      </c>
      <c r="D5158" s="232" t="s">
        <v>954</v>
      </c>
      <c r="E5158" s="232" t="s">
        <v>467</v>
      </c>
      <c r="F5158" s="232">
        <v>96</v>
      </c>
      <c r="G5158" s="232" t="s">
        <v>1356</v>
      </c>
      <c r="H5158" s="233">
        <v>11.327999999999999</v>
      </c>
      <c r="I5158" s="233">
        <v>0</v>
      </c>
      <c r="J5158" s="233">
        <v>0</v>
      </c>
      <c r="K5158" s="234">
        <v>0</v>
      </c>
      <c r="L5158" s="233">
        <v>0</v>
      </c>
      <c r="M5158" s="234">
        <v>0</v>
      </c>
      <c r="N5158" s="233">
        <v>0</v>
      </c>
      <c r="O5158" s="233">
        <v>0</v>
      </c>
      <c r="P5158" s="233">
        <v>0</v>
      </c>
      <c r="Q5158" s="234">
        <v>0</v>
      </c>
      <c r="R5158" s="233">
        <v>0</v>
      </c>
      <c r="S5158" s="234">
        <v>0</v>
      </c>
      <c r="T5158" s="233">
        <v>0</v>
      </c>
      <c r="U5158" s="235">
        <f t="shared" si="560"/>
        <v>8269.4399999999987</v>
      </c>
      <c r="V5158" s="227">
        <f t="shared" si="561"/>
        <v>0</v>
      </c>
      <c r="W5158" s="227">
        <f t="shared" si="562"/>
        <v>0</v>
      </c>
      <c r="X5158" s="227">
        <f t="shared" si="565"/>
        <v>0</v>
      </c>
      <c r="Y5158" s="227">
        <f t="shared" si="563"/>
        <v>0</v>
      </c>
      <c r="Z5158" s="227">
        <f t="shared" si="564"/>
        <v>0</v>
      </c>
      <c r="AA5158" s="227">
        <f t="shared" si="566"/>
        <v>0</v>
      </c>
    </row>
    <row r="5159" spans="2:27" ht="13.5" hidden="1">
      <c r="B5159" s="232" t="s">
        <v>1449</v>
      </c>
      <c r="C5159" s="232" t="s">
        <v>1456</v>
      </c>
      <c r="D5159" s="232" t="s">
        <v>954</v>
      </c>
      <c r="E5159" s="232" t="s">
        <v>467</v>
      </c>
      <c r="F5159" s="232">
        <v>32</v>
      </c>
      <c r="G5159" s="232" t="s">
        <v>1345</v>
      </c>
      <c r="H5159" s="233">
        <v>4.4320000000000004</v>
      </c>
      <c r="I5159" s="233">
        <v>0</v>
      </c>
      <c r="J5159" s="233">
        <v>0</v>
      </c>
      <c r="K5159" s="234">
        <v>0</v>
      </c>
      <c r="L5159" s="233">
        <v>0</v>
      </c>
      <c r="M5159" s="234">
        <v>0</v>
      </c>
      <c r="N5159" s="233">
        <v>0</v>
      </c>
      <c r="O5159" s="233">
        <v>0</v>
      </c>
      <c r="P5159" s="233">
        <v>0</v>
      </c>
      <c r="Q5159" s="234">
        <v>0</v>
      </c>
      <c r="R5159" s="233">
        <v>0</v>
      </c>
      <c r="S5159" s="234">
        <v>0</v>
      </c>
      <c r="T5159" s="233">
        <v>0</v>
      </c>
      <c r="U5159" s="235">
        <f t="shared" si="560"/>
        <v>3235.36</v>
      </c>
      <c r="V5159" s="227">
        <f t="shared" si="561"/>
        <v>0</v>
      </c>
      <c r="W5159" s="227">
        <f t="shared" si="562"/>
        <v>0</v>
      </c>
      <c r="X5159" s="227">
        <f t="shared" si="565"/>
        <v>0</v>
      </c>
      <c r="Y5159" s="227">
        <f t="shared" si="563"/>
        <v>0</v>
      </c>
      <c r="Z5159" s="227">
        <f t="shared" si="564"/>
        <v>0</v>
      </c>
      <c r="AA5159" s="227">
        <f t="shared" si="566"/>
        <v>0</v>
      </c>
    </row>
    <row r="5160" spans="2:27" ht="13.5" hidden="1">
      <c r="B5160" s="232" t="s">
        <v>1449</v>
      </c>
      <c r="C5160" s="232" t="s">
        <v>729</v>
      </c>
      <c r="D5160" s="232" t="s">
        <v>954</v>
      </c>
      <c r="E5160" s="232" t="s">
        <v>467</v>
      </c>
      <c r="F5160" s="232">
        <v>1</v>
      </c>
      <c r="G5160" s="232" t="s">
        <v>1417</v>
      </c>
      <c r="H5160" s="233">
        <v>2.5999999999999999E-2</v>
      </c>
      <c r="I5160" s="233">
        <v>0</v>
      </c>
      <c r="J5160" s="233">
        <v>0</v>
      </c>
      <c r="K5160" s="234">
        <v>0</v>
      </c>
      <c r="L5160" s="233">
        <v>0</v>
      </c>
      <c r="M5160" s="234">
        <v>0</v>
      </c>
      <c r="N5160" s="233">
        <v>0</v>
      </c>
      <c r="O5160" s="233">
        <v>0</v>
      </c>
      <c r="P5160" s="233">
        <v>0</v>
      </c>
      <c r="Q5160" s="234">
        <v>0</v>
      </c>
      <c r="R5160" s="233">
        <v>0</v>
      </c>
      <c r="S5160" s="234">
        <v>0</v>
      </c>
      <c r="T5160" s="233">
        <v>0</v>
      </c>
      <c r="U5160" s="235">
        <f t="shared" si="560"/>
        <v>18.98</v>
      </c>
      <c r="V5160" s="227">
        <f t="shared" si="561"/>
        <v>0</v>
      </c>
      <c r="W5160" s="227">
        <f t="shared" si="562"/>
        <v>0</v>
      </c>
      <c r="X5160" s="227">
        <f t="shared" si="565"/>
        <v>0</v>
      </c>
      <c r="Y5160" s="227">
        <f t="shared" si="563"/>
        <v>0</v>
      </c>
      <c r="Z5160" s="227">
        <f t="shared" si="564"/>
        <v>0</v>
      </c>
      <c r="AA5160" s="227">
        <f t="shared" si="566"/>
        <v>0</v>
      </c>
    </row>
    <row r="5161" spans="2:27" ht="13.5" hidden="1">
      <c r="B5161" s="232" t="s">
        <v>1449</v>
      </c>
      <c r="C5161" s="232" t="s">
        <v>1481</v>
      </c>
      <c r="D5161" s="232" t="s">
        <v>954</v>
      </c>
      <c r="E5161" s="232" t="s">
        <v>467</v>
      </c>
      <c r="F5161" s="232">
        <v>32</v>
      </c>
      <c r="G5161" s="232" t="s">
        <v>1316</v>
      </c>
      <c r="H5161" s="233">
        <v>3.7759999999999998</v>
      </c>
      <c r="I5161" s="233">
        <v>0</v>
      </c>
      <c r="J5161" s="233">
        <v>0</v>
      </c>
      <c r="K5161" s="234">
        <v>0</v>
      </c>
      <c r="L5161" s="233">
        <v>0</v>
      </c>
      <c r="M5161" s="234">
        <v>0</v>
      </c>
      <c r="N5161" s="233">
        <v>0</v>
      </c>
      <c r="O5161" s="233">
        <v>0</v>
      </c>
      <c r="P5161" s="233">
        <v>0</v>
      </c>
      <c r="Q5161" s="234">
        <v>0</v>
      </c>
      <c r="R5161" s="233">
        <v>0</v>
      </c>
      <c r="S5161" s="234">
        <v>0</v>
      </c>
      <c r="T5161" s="233">
        <v>0</v>
      </c>
      <c r="U5161" s="235">
        <f t="shared" si="560"/>
        <v>2756.48</v>
      </c>
      <c r="V5161" s="227">
        <f t="shared" si="561"/>
        <v>0</v>
      </c>
      <c r="W5161" s="227">
        <f t="shared" si="562"/>
        <v>0</v>
      </c>
      <c r="X5161" s="227">
        <f t="shared" si="565"/>
        <v>0</v>
      </c>
      <c r="Y5161" s="227">
        <f t="shared" si="563"/>
        <v>0</v>
      </c>
      <c r="Z5161" s="227">
        <f t="shared" si="564"/>
        <v>0</v>
      </c>
      <c r="AA5161" s="227">
        <f t="shared" si="566"/>
        <v>0</v>
      </c>
    </row>
    <row r="5162" spans="2:27" ht="13.5" hidden="1">
      <c r="B5162" s="232" t="s">
        <v>1449</v>
      </c>
      <c r="C5162" s="232" t="s">
        <v>1450</v>
      </c>
      <c r="D5162" s="232" t="s">
        <v>954</v>
      </c>
      <c r="E5162" s="232" t="s">
        <v>467</v>
      </c>
      <c r="F5162" s="232">
        <v>48</v>
      </c>
      <c r="G5162" s="232" t="s">
        <v>1356</v>
      </c>
      <c r="H5162" s="233">
        <v>6.6479999999999997</v>
      </c>
      <c r="I5162" s="233">
        <v>0</v>
      </c>
      <c r="J5162" s="233">
        <v>0</v>
      </c>
      <c r="K5162" s="234">
        <v>0</v>
      </c>
      <c r="L5162" s="233">
        <v>0</v>
      </c>
      <c r="M5162" s="234">
        <v>0</v>
      </c>
      <c r="N5162" s="233">
        <v>0</v>
      </c>
      <c r="O5162" s="233">
        <v>0</v>
      </c>
      <c r="P5162" s="233">
        <v>0</v>
      </c>
      <c r="Q5162" s="234">
        <v>0</v>
      </c>
      <c r="R5162" s="233">
        <v>0</v>
      </c>
      <c r="S5162" s="234">
        <v>0</v>
      </c>
      <c r="T5162" s="233">
        <v>0</v>
      </c>
      <c r="U5162" s="235">
        <f t="shared" si="560"/>
        <v>4853.04</v>
      </c>
      <c r="V5162" s="227">
        <f t="shared" si="561"/>
        <v>0</v>
      </c>
      <c r="W5162" s="227">
        <f t="shared" si="562"/>
        <v>0</v>
      </c>
      <c r="X5162" s="227">
        <f t="shared" si="565"/>
        <v>0</v>
      </c>
      <c r="Y5162" s="227">
        <f t="shared" si="563"/>
        <v>0</v>
      </c>
      <c r="Z5162" s="227">
        <f t="shared" si="564"/>
        <v>0</v>
      </c>
      <c r="AA5162" s="227">
        <f t="shared" si="566"/>
        <v>0</v>
      </c>
    </row>
    <row r="5163" spans="2:27" ht="13.5" hidden="1">
      <c r="B5163" s="232" t="s">
        <v>1449</v>
      </c>
      <c r="C5163" s="232" t="s">
        <v>1147</v>
      </c>
      <c r="D5163" s="232" t="s">
        <v>954</v>
      </c>
      <c r="E5163" s="232" t="s">
        <v>467</v>
      </c>
      <c r="F5163" s="232">
        <v>8</v>
      </c>
      <c r="G5163" s="232" t="s">
        <v>1317</v>
      </c>
      <c r="H5163" s="233">
        <v>1.266</v>
      </c>
      <c r="I5163" s="233">
        <v>0</v>
      </c>
      <c r="J5163" s="233">
        <v>0</v>
      </c>
      <c r="K5163" s="234">
        <v>0</v>
      </c>
      <c r="L5163" s="233">
        <v>0</v>
      </c>
      <c r="M5163" s="234">
        <v>0</v>
      </c>
      <c r="N5163" s="233">
        <v>0</v>
      </c>
      <c r="O5163" s="233">
        <v>0</v>
      </c>
      <c r="P5163" s="233">
        <v>0</v>
      </c>
      <c r="Q5163" s="234">
        <v>0</v>
      </c>
      <c r="R5163" s="233">
        <v>0</v>
      </c>
      <c r="S5163" s="234">
        <v>0</v>
      </c>
      <c r="T5163" s="233">
        <v>0</v>
      </c>
      <c r="U5163" s="235">
        <f t="shared" si="560"/>
        <v>924.18000000000006</v>
      </c>
      <c r="V5163" s="227">
        <f t="shared" si="561"/>
        <v>0</v>
      </c>
      <c r="W5163" s="227">
        <f t="shared" si="562"/>
        <v>0</v>
      </c>
      <c r="X5163" s="227">
        <f t="shared" si="565"/>
        <v>0</v>
      </c>
      <c r="Y5163" s="227">
        <f t="shared" si="563"/>
        <v>0</v>
      </c>
      <c r="Z5163" s="227">
        <f t="shared" si="564"/>
        <v>0</v>
      </c>
      <c r="AA5163" s="227">
        <f t="shared" si="566"/>
        <v>0</v>
      </c>
    </row>
    <row r="5164" spans="2:27" ht="13.5" hidden="1">
      <c r="B5164" s="232" t="s">
        <v>1449</v>
      </c>
      <c r="C5164" s="232" t="s">
        <v>1482</v>
      </c>
      <c r="D5164" s="232" t="s">
        <v>954</v>
      </c>
      <c r="E5164" s="232" t="s">
        <v>467</v>
      </c>
      <c r="F5164" s="232">
        <v>16</v>
      </c>
      <c r="G5164" s="232" t="s">
        <v>1364</v>
      </c>
      <c r="H5164" s="233">
        <v>13.638</v>
      </c>
      <c r="I5164" s="233">
        <v>0</v>
      </c>
      <c r="J5164" s="233">
        <v>0</v>
      </c>
      <c r="K5164" s="234">
        <v>0</v>
      </c>
      <c r="L5164" s="233">
        <v>0</v>
      </c>
      <c r="M5164" s="234">
        <v>0</v>
      </c>
      <c r="N5164" s="233">
        <v>0</v>
      </c>
      <c r="O5164" s="233">
        <v>0</v>
      </c>
      <c r="P5164" s="233">
        <v>0</v>
      </c>
      <c r="Q5164" s="234">
        <v>0</v>
      </c>
      <c r="R5164" s="233">
        <v>0</v>
      </c>
      <c r="S5164" s="234">
        <v>0</v>
      </c>
      <c r="T5164" s="233">
        <v>0</v>
      </c>
      <c r="U5164" s="235">
        <f t="shared" si="560"/>
        <v>9955.74</v>
      </c>
      <c r="V5164" s="227">
        <f t="shared" si="561"/>
        <v>0</v>
      </c>
      <c r="W5164" s="227">
        <f t="shared" si="562"/>
        <v>0</v>
      </c>
      <c r="X5164" s="227">
        <f t="shared" si="565"/>
        <v>0</v>
      </c>
      <c r="Y5164" s="227">
        <f t="shared" si="563"/>
        <v>0</v>
      </c>
      <c r="Z5164" s="227">
        <f t="shared" si="564"/>
        <v>0</v>
      </c>
      <c r="AA5164" s="227">
        <f t="shared" si="566"/>
        <v>0</v>
      </c>
    </row>
    <row r="5165" spans="2:27" ht="13.5" hidden="1">
      <c r="B5165" s="232" t="s">
        <v>1449</v>
      </c>
      <c r="C5165" s="232" t="s">
        <v>1151</v>
      </c>
      <c r="D5165" s="232" t="s">
        <v>954</v>
      </c>
      <c r="E5165" s="232" t="s">
        <v>467</v>
      </c>
      <c r="F5165" s="232">
        <v>4</v>
      </c>
      <c r="G5165" s="232" t="s">
        <v>1312</v>
      </c>
      <c r="H5165" s="233">
        <v>0.63300000000000001</v>
      </c>
      <c r="I5165" s="233">
        <v>0</v>
      </c>
      <c r="J5165" s="233">
        <v>0</v>
      </c>
      <c r="K5165" s="234">
        <v>0</v>
      </c>
      <c r="L5165" s="233">
        <v>0</v>
      </c>
      <c r="M5165" s="234">
        <v>0</v>
      </c>
      <c r="N5165" s="233">
        <v>0</v>
      </c>
      <c r="O5165" s="233">
        <v>0</v>
      </c>
      <c r="P5165" s="233">
        <v>0</v>
      </c>
      <c r="Q5165" s="234">
        <v>0</v>
      </c>
      <c r="R5165" s="233">
        <v>0</v>
      </c>
      <c r="S5165" s="234">
        <v>0</v>
      </c>
      <c r="T5165" s="233">
        <v>0</v>
      </c>
      <c r="U5165" s="235">
        <f t="shared" si="560"/>
        <v>462.09000000000003</v>
      </c>
      <c r="V5165" s="227">
        <f t="shared" si="561"/>
        <v>0</v>
      </c>
      <c r="W5165" s="227">
        <f t="shared" si="562"/>
        <v>0</v>
      </c>
      <c r="X5165" s="227">
        <f t="shared" si="565"/>
        <v>0</v>
      </c>
      <c r="Y5165" s="227">
        <f t="shared" si="563"/>
        <v>0</v>
      </c>
      <c r="Z5165" s="227">
        <f t="shared" si="564"/>
        <v>0</v>
      </c>
      <c r="AA5165" s="227">
        <f t="shared" si="566"/>
        <v>0</v>
      </c>
    </row>
    <row r="5166" spans="2:27" ht="13.5" hidden="1">
      <c r="B5166" s="232" t="s">
        <v>1449</v>
      </c>
      <c r="C5166" s="232" t="s">
        <v>636</v>
      </c>
      <c r="D5166" s="232" t="s">
        <v>954</v>
      </c>
      <c r="E5166" s="232" t="s">
        <v>467</v>
      </c>
      <c r="F5166" s="232">
        <v>2</v>
      </c>
      <c r="G5166" s="232" t="s">
        <v>1315</v>
      </c>
      <c r="H5166" s="233">
        <v>0.23599999999999999</v>
      </c>
      <c r="I5166" s="233">
        <v>0</v>
      </c>
      <c r="J5166" s="233">
        <v>0.13320000000000001</v>
      </c>
      <c r="K5166" s="234">
        <v>556</v>
      </c>
      <c r="L5166" s="233">
        <v>6.3399999999999998E-2</v>
      </c>
      <c r="M5166" s="234">
        <v>1089</v>
      </c>
      <c r="N5166" s="233">
        <v>0</v>
      </c>
      <c r="O5166" s="233">
        <v>0</v>
      </c>
      <c r="P5166" s="233">
        <v>0</v>
      </c>
      <c r="Q5166" s="234">
        <v>1193</v>
      </c>
      <c r="R5166" s="233">
        <v>4.5400000000000003E-2</v>
      </c>
      <c r="S5166" s="234">
        <v>2338</v>
      </c>
      <c r="T5166" s="233">
        <v>0</v>
      </c>
      <c r="U5166" s="235">
        <f t="shared" si="560"/>
        <v>172.28</v>
      </c>
      <c r="V5166" s="227">
        <f t="shared" si="561"/>
        <v>97.236000000000004</v>
      </c>
      <c r="W5166" s="227">
        <f t="shared" si="562"/>
        <v>92.615333333333325</v>
      </c>
      <c r="X5166" s="227">
        <f t="shared" si="565"/>
        <v>90.75</v>
      </c>
      <c r="Y5166" s="227">
        <f t="shared" si="563"/>
        <v>0</v>
      </c>
      <c r="Z5166" s="227">
        <f t="shared" si="564"/>
        <v>66.280888888888882</v>
      </c>
      <c r="AA5166" s="227">
        <f t="shared" si="566"/>
        <v>64.944444444444443</v>
      </c>
    </row>
    <row r="5167" spans="2:27" ht="13.5" hidden="1">
      <c r="B5167" s="232" t="s">
        <v>1449</v>
      </c>
      <c r="C5167" s="232" t="s">
        <v>1483</v>
      </c>
      <c r="D5167" s="232" t="s">
        <v>954</v>
      </c>
      <c r="E5167" s="232" t="s">
        <v>467</v>
      </c>
      <c r="F5167" s="232">
        <v>64</v>
      </c>
      <c r="G5167" s="232" t="s">
        <v>1345</v>
      </c>
      <c r="H5167" s="233">
        <v>7.5519999999999996</v>
      </c>
      <c r="I5167" s="233">
        <v>0</v>
      </c>
      <c r="J5167" s="233">
        <v>0</v>
      </c>
      <c r="K5167" s="234">
        <v>0</v>
      </c>
      <c r="L5167" s="233">
        <v>0</v>
      </c>
      <c r="M5167" s="234">
        <v>0</v>
      </c>
      <c r="N5167" s="233">
        <v>0</v>
      </c>
      <c r="O5167" s="233">
        <v>0</v>
      </c>
      <c r="P5167" s="233">
        <v>0</v>
      </c>
      <c r="Q5167" s="234">
        <v>0</v>
      </c>
      <c r="R5167" s="233">
        <v>0</v>
      </c>
      <c r="S5167" s="234">
        <v>0</v>
      </c>
      <c r="T5167" s="233">
        <v>0</v>
      </c>
      <c r="U5167" s="235">
        <f t="shared" si="560"/>
        <v>5512.96</v>
      </c>
      <c r="V5167" s="227">
        <f t="shared" si="561"/>
        <v>0</v>
      </c>
      <c r="W5167" s="227">
        <f t="shared" si="562"/>
        <v>0</v>
      </c>
      <c r="X5167" s="227">
        <f t="shared" si="565"/>
        <v>0</v>
      </c>
      <c r="Y5167" s="227">
        <f t="shared" si="563"/>
        <v>0</v>
      </c>
      <c r="Z5167" s="227">
        <f t="shared" si="564"/>
        <v>0</v>
      </c>
      <c r="AA5167" s="227">
        <f t="shared" si="566"/>
        <v>0</v>
      </c>
    </row>
    <row r="5168" spans="2:27" ht="13.5" hidden="1">
      <c r="B5168" s="232" t="s">
        <v>1449</v>
      </c>
      <c r="C5168" s="232" t="s">
        <v>767</v>
      </c>
      <c r="D5168" s="232" t="s">
        <v>954</v>
      </c>
      <c r="E5168" s="232" t="s">
        <v>467</v>
      </c>
      <c r="F5168" s="232">
        <v>24</v>
      </c>
      <c r="G5168" s="232" t="s">
        <v>1310</v>
      </c>
      <c r="H5168" s="233">
        <v>4.9203999999999999</v>
      </c>
      <c r="I5168" s="233">
        <v>0</v>
      </c>
      <c r="J5168" s="233">
        <v>3.3582000000000001</v>
      </c>
      <c r="K5168" s="234">
        <v>14008</v>
      </c>
      <c r="L5168" s="233">
        <v>1.5991</v>
      </c>
      <c r="M5168" s="234">
        <v>27456</v>
      </c>
      <c r="N5168" s="233">
        <v>0</v>
      </c>
      <c r="O5168" s="233">
        <v>0</v>
      </c>
      <c r="P5168" s="233">
        <v>0</v>
      </c>
      <c r="Q5168" s="234">
        <v>29094</v>
      </c>
      <c r="R5168" s="233">
        <v>1.1071</v>
      </c>
      <c r="S5168" s="234">
        <v>57025</v>
      </c>
      <c r="T5168" s="233">
        <v>0</v>
      </c>
      <c r="U5168" s="235">
        <f t="shared" si="560"/>
        <v>3591.8919999999998</v>
      </c>
      <c r="V5168" s="227">
        <f t="shared" si="561"/>
        <v>2451.4859999999999</v>
      </c>
      <c r="W5168" s="227">
        <f t="shared" si="562"/>
        <v>2334.6763333333333</v>
      </c>
      <c r="X5168" s="227">
        <f t="shared" si="565"/>
        <v>2288</v>
      </c>
      <c r="Y5168" s="227">
        <f t="shared" si="563"/>
        <v>0</v>
      </c>
      <c r="Z5168" s="227">
        <f t="shared" si="564"/>
        <v>1616.3496666666665</v>
      </c>
      <c r="AA5168" s="227">
        <f t="shared" si="566"/>
        <v>1584.0277777777778</v>
      </c>
    </row>
    <row r="5169" spans="2:27" ht="13.5" hidden="1">
      <c r="B5169" s="232" t="s">
        <v>1449</v>
      </c>
      <c r="C5169" s="232" t="s">
        <v>544</v>
      </c>
      <c r="D5169" s="232" t="s">
        <v>954</v>
      </c>
      <c r="E5169" s="232" t="s">
        <v>467</v>
      </c>
      <c r="F5169" s="232">
        <v>16</v>
      </c>
      <c r="G5169" s="232" t="s">
        <v>1317</v>
      </c>
      <c r="H5169" s="233">
        <v>1.9330000000000001</v>
      </c>
      <c r="I5169" s="233">
        <v>0</v>
      </c>
      <c r="J5169" s="233">
        <v>1.2110000000000001</v>
      </c>
      <c r="K5169" s="234">
        <v>3262</v>
      </c>
      <c r="L5169" s="233">
        <v>0.66300000000000003</v>
      </c>
      <c r="M5169" s="234">
        <v>8888</v>
      </c>
      <c r="N5169" s="233">
        <v>0</v>
      </c>
      <c r="O5169" s="233">
        <v>0</v>
      </c>
      <c r="P5169" s="233">
        <v>0</v>
      </c>
      <c r="Q5169" s="234">
        <v>7091</v>
      </c>
      <c r="R5169" s="233">
        <v>0.48</v>
      </c>
      <c r="S5169" s="234">
        <v>18529</v>
      </c>
      <c r="T5169" s="233">
        <v>0</v>
      </c>
      <c r="U5169" s="235">
        <f t="shared" si="560"/>
        <v>1411.0900000000001</v>
      </c>
      <c r="V5169" s="227">
        <f t="shared" si="561"/>
        <v>884.03000000000009</v>
      </c>
      <c r="W5169" s="227">
        <f t="shared" si="562"/>
        <v>755.82333333333327</v>
      </c>
      <c r="X5169" s="227">
        <f t="shared" si="565"/>
        <v>740.66666666666663</v>
      </c>
      <c r="Y5169" s="227">
        <f t="shared" si="563"/>
        <v>0</v>
      </c>
      <c r="Z5169" s="227">
        <f t="shared" si="564"/>
        <v>547.37222222222226</v>
      </c>
      <c r="AA5169" s="227">
        <f t="shared" si="566"/>
        <v>514.69444444444446</v>
      </c>
    </row>
    <row r="5170" spans="2:27" ht="13.5" hidden="1">
      <c r="B5170" s="232" t="s">
        <v>1449</v>
      </c>
      <c r="C5170" s="232" t="s">
        <v>735</v>
      </c>
      <c r="D5170" s="232" t="s">
        <v>954</v>
      </c>
      <c r="E5170" s="232" t="s">
        <v>467</v>
      </c>
      <c r="F5170" s="232">
        <v>8</v>
      </c>
      <c r="G5170" s="232" t="s">
        <v>1312</v>
      </c>
      <c r="H5170" s="233">
        <v>0.83199999999999996</v>
      </c>
      <c r="I5170" s="233">
        <v>0</v>
      </c>
      <c r="J5170" s="233">
        <v>0.5242</v>
      </c>
      <c r="K5170" s="234">
        <v>2186</v>
      </c>
      <c r="L5170" s="233">
        <v>0.24959999999999999</v>
      </c>
      <c r="M5170" s="234">
        <v>4286</v>
      </c>
      <c r="N5170" s="233">
        <v>0</v>
      </c>
      <c r="O5170" s="233">
        <v>0</v>
      </c>
      <c r="P5170" s="233">
        <v>0</v>
      </c>
      <c r="Q5170" s="234">
        <v>4373</v>
      </c>
      <c r="R5170" s="233">
        <v>0.16639999999999999</v>
      </c>
      <c r="S5170" s="234">
        <v>8571</v>
      </c>
      <c r="T5170" s="233">
        <v>0</v>
      </c>
      <c r="U5170" s="235">
        <f t="shared" si="560"/>
        <v>607.36</v>
      </c>
      <c r="V5170" s="227">
        <f t="shared" si="561"/>
        <v>382.666</v>
      </c>
      <c r="W5170" s="227">
        <f t="shared" si="562"/>
        <v>364.37466666666666</v>
      </c>
      <c r="X5170" s="227">
        <f t="shared" si="565"/>
        <v>357.16666666666669</v>
      </c>
      <c r="Y5170" s="227">
        <f t="shared" si="563"/>
        <v>0</v>
      </c>
      <c r="Z5170" s="227">
        <f t="shared" si="564"/>
        <v>242.94422222222221</v>
      </c>
      <c r="AA5170" s="227">
        <f t="shared" si="566"/>
        <v>238.08333333333334</v>
      </c>
    </row>
    <row r="5171" spans="2:27" ht="13.5" hidden="1">
      <c r="B5171" s="232" t="s">
        <v>1449</v>
      </c>
      <c r="C5171" s="232" t="s">
        <v>1146</v>
      </c>
      <c r="D5171" s="232" t="s">
        <v>954</v>
      </c>
      <c r="E5171" s="232" t="s">
        <v>467</v>
      </c>
      <c r="F5171" s="232">
        <v>96</v>
      </c>
      <c r="G5171" s="232" t="s">
        <v>1365</v>
      </c>
      <c r="H5171" s="233">
        <v>15.196999999999999</v>
      </c>
      <c r="I5171" s="233">
        <v>0</v>
      </c>
      <c r="J5171" s="233">
        <v>0</v>
      </c>
      <c r="K5171" s="234">
        <v>0</v>
      </c>
      <c r="L5171" s="233">
        <v>0</v>
      </c>
      <c r="M5171" s="234">
        <v>0</v>
      </c>
      <c r="N5171" s="233">
        <v>0</v>
      </c>
      <c r="O5171" s="233">
        <v>0</v>
      </c>
      <c r="P5171" s="233">
        <v>0</v>
      </c>
      <c r="Q5171" s="234">
        <v>0</v>
      </c>
      <c r="R5171" s="233">
        <v>0</v>
      </c>
      <c r="S5171" s="234">
        <v>0</v>
      </c>
      <c r="T5171" s="233">
        <v>0</v>
      </c>
      <c r="U5171" s="235">
        <f t="shared" si="560"/>
        <v>11093.81</v>
      </c>
      <c r="V5171" s="227">
        <f t="shared" si="561"/>
        <v>0</v>
      </c>
      <c r="W5171" s="227">
        <f t="shared" si="562"/>
        <v>0</v>
      </c>
      <c r="X5171" s="227">
        <f t="shared" si="565"/>
        <v>0</v>
      </c>
      <c r="Y5171" s="227">
        <f t="shared" si="563"/>
        <v>0</v>
      </c>
      <c r="Z5171" s="227">
        <f t="shared" si="564"/>
        <v>0</v>
      </c>
      <c r="AA5171" s="227">
        <f t="shared" si="566"/>
        <v>0</v>
      </c>
    </row>
    <row r="5172" spans="2:27" ht="13.5" hidden="1">
      <c r="B5172" s="232" t="s">
        <v>1449</v>
      </c>
      <c r="C5172" s="232" t="s">
        <v>1118</v>
      </c>
      <c r="D5172" s="232" t="s">
        <v>954</v>
      </c>
      <c r="E5172" s="232" t="s">
        <v>467</v>
      </c>
      <c r="F5172" s="232">
        <v>64</v>
      </c>
      <c r="G5172" s="232" t="s">
        <v>1345</v>
      </c>
      <c r="H5172" s="233">
        <v>8.8889999999999993</v>
      </c>
      <c r="I5172" s="233">
        <v>0</v>
      </c>
      <c r="J5172" s="233">
        <v>0</v>
      </c>
      <c r="K5172" s="234">
        <v>0</v>
      </c>
      <c r="L5172" s="233">
        <v>0</v>
      </c>
      <c r="M5172" s="234">
        <v>0</v>
      </c>
      <c r="N5172" s="233">
        <v>0</v>
      </c>
      <c r="O5172" s="233">
        <v>0</v>
      </c>
      <c r="P5172" s="233">
        <v>0</v>
      </c>
      <c r="Q5172" s="234">
        <v>0</v>
      </c>
      <c r="R5172" s="233">
        <v>0</v>
      </c>
      <c r="S5172" s="234">
        <v>0</v>
      </c>
      <c r="T5172" s="233">
        <v>0</v>
      </c>
      <c r="U5172" s="235">
        <f t="shared" si="560"/>
        <v>6488.9699999999993</v>
      </c>
      <c r="V5172" s="227">
        <f t="shared" si="561"/>
        <v>0</v>
      </c>
      <c r="W5172" s="227">
        <f t="shared" si="562"/>
        <v>0</v>
      </c>
      <c r="X5172" s="227">
        <f t="shared" si="565"/>
        <v>0</v>
      </c>
      <c r="Y5172" s="227">
        <f t="shared" si="563"/>
        <v>0</v>
      </c>
      <c r="Z5172" s="227">
        <f t="shared" si="564"/>
        <v>0</v>
      </c>
      <c r="AA5172" s="227">
        <f t="shared" si="566"/>
        <v>0</v>
      </c>
    </row>
    <row r="5173" spans="2:27" ht="13.5" hidden="1">
      <c r="B5173" s="232" t="s">
        <v>1449</v>
      </c>
      <c r="C5173" s="232" t="s">
        <v>734</v>
      </c>
      <c r="D5173" s="232" t="s">
        <v>954</v>
      </c>
      <c r="E5173" s="232" t="s">
        <v>467</v>
      </c>
      <c r="F5173" s="232">
        <v>4</v>
      </c>
      <c r="G5173" s="232" t="s">
        <v>1311</v>
      </c>
      <c r="H5173" s="233">
        <v>0.41839999999999999</v>
      </c>
      <c r="I5173" s="233">
        <v>0</v>
      </c>
      <c r="J5173" s="233">
        <v>0</v>
      </c>
      <c r="K5173" s="234">
        <v>0</v>
      </c>
      <c r="L5173" s="233">
        <v>0</v>
      </c>
      <c r="M5173" s="234">
        <v>0</v>
      </c>
      <c r="N5173" s="233">
        <v>0</v>
      </c>
      <c r="O5173" s="233">
        <v>0</v>
      </c>
      <c r="P5173" s="233">
        <v>0</v>
      </c>
      <c r="Q5173" s="234">
        <v>0</v>
      </c>
      <c r="R5173" s="233">
        <v>0</v>
      </c>
      <c r="S5173" s="234">
        <v>0</v>
      </c>
      <c r="T5173" s="233">
        <v>0</v>
      </c>
      <c r="U5173" s="235">
        <f t="shared" si="560"/>
        <v>305.43200000000002</v>
      </c>
      <c r="V5173" s="227">
        <f t="shared" si="561"/>
        <v>0</v>
      </c>
      <c r="W5173" s="227">
        <f t="shared" si="562"/>
        <v>0</v>
      </c>
      <c r="X5173" s="227">
        <f t="shared" si="565"/>
        <v>0</v>
      </c>
      <c r="Y5173" s="227">
        <f t="shared" si="563"/>
        <v>0</v>
      </c>
      <c r="Z5173" s="227">
        <f t="shared" si="564"/>
        <v>0</v>
      </c>
      <c r="AA5173" s="227">
        <f t="shared" si="566"/>
        <v>0</v>
      </c>
    </row>
    <row r="5174" spans="2:27" ht="13.5" hidden="1">
      <c r="B5174" s="232" t="s">
        <v>1449</v>
      </c>
      <c r="C5174" s="232" t="s">
        <v>695</v>
      </c>
      <c r="D5174" s="232" t="s">
        <v>954</v>
      </c>
      <c r="E5174" s="232" t="s">
        <v>467</v>
      </c>
      <c r="F5174" s="232">
        <v>4</v>
      </c>
      <c r="G5174" s="232" t="s">
        <v>1354</v>
      </c>
      <c r="H5174" s="233">
        <v>0.57040000000000002</v>
      </c>
      <c r="I5174" s="233">
        <v>0</v>
      </c>
      <c r="J5174" s="233">
        <v>0.43359999999999999</v>
      </c>
      <c r="K5174" s="234">
        <v>1624</v>
      </c>
      <c r="L5174" s="233">
        <v>0.18559999999999999</v>
      </c>
      <c r="M5174" s="234">
        <v>3192</v>
      </c>
      <c r="N5174" s="233">
        <v>0</v>
      </c>
      <c r="O5174" s="233">
        <v>0</v>
      </c>
      <c r="P5174" s="233">
        <v>0</v>
      </c>
      <c r="Q5174" s="234">
        <v>3376</v>
      </c>
      <c r="R5174" s="233">
        <v>0.1288</v>
      </c>
      <c r="S5174" s="234">
        <v>6456</v>
      </c>
      <c r="T5174" s="233">
        <v>0</v>
      </c>
      <c r="U5174" s="235">
        <f t="shared" si="560"/>
        <v>416.392</v>
      </c>
      <c r="V5174" s="227">
        <f t="shared" si="561"/>
        <v>316.52799999999996</v>
      </c>
      <c r="W5174" s="227">
        <f t="shared" si="562"/>
        <v>270.82133333333331</v>
      </c>
      <c r="X5174" s="227">
        <f t="shared" si="565"/>
        <v>266</v>
      </c>
      <c r="Y5174" s="227">
        <f t="shared" si="563"/>
        <v>0</v>
      </c>
      <c r="Z5174" s="227">
        <f t="shared" si="564"/>
        <v>187.80177777777777</v>
      </c>
      <c r="AA5174" s="227">
        <f t="shared" si="566"/>
        <v>179.33333333333334</v>
      </c>
    </row>
    <row r="5175" spans="2:27" ht="13.5" hidden="1">
      <c r="B5175" s="232" t="s">
        <v>1449</v>
      </c>
      <c r="C5175" s="232" t="s">
        <v>1484</v>
      </c>
      <c r="D5175" s="232" t="s">
        <v>954</v>
      </c>
      <c r="E5175" s="232" t="s">
        <v>467</v>
      </c>
      <c r="F5175" s="232">
        <v>64</v>
      </c>
      <c r="G5175" s="232" t="s">
        <v>1369</v>
      </c>
      <c r="H5175" s="233">
        <v>16.256</v>
      </c>
      <c r="I5175" s="233">
        <v>0</v>
      </c>
      <c r="J5175" s="233">
        <v>0</v>
      </c>
      <c r="K5175" s="234">
        <v>0</v>
      </c>
      <c r="L5175" s="233">
        <v>0</v>
      </c>
      <c r="M5175" s="234">
        <v>0</v>
      </c>
      <c r="N5175" s="233">
        <v>0</v>
      </c>
      <c r="O5175" s="233">
        <v>0</v>
      </c>
      <c r="P5175" s="233">
        <v>0</v>
      </c>
      <c r="Q5175" s="234">
        <v>0</v>
      </c>
      <c r="R5175" s="233">
        <v>0</v>
      </c>
      <c r="S5175" s="234">
        <v>0</v>
      </c>
      <c r="T5175" s="233">
        <v>0</v>
      </c>
      <c r="U5175" s="235">
        <f t="shared" si="560"/>
        <v>11866.880000000001</v>
      </c>
      <c r="V5175" s="227">
        <f t="shared" si="561"/>
        <v>0</v>
      </c>
      <c r="W5175" s="227">
        <f t="shared" si="562"/>
        <v>0</v>
      </c>
      <c r="X5175" s="227">
        <f t="shared" si="565"/>
        <v>0</v>
      </c>
      <c r="Y5175" s="227">
        <f t="shared" si="563"/>
        <v>0</v>
      </c>
      <c r="Z5175" s="227">
        <f t="shared" si="564"/>
        <v>0</v>
      </c>
      <c r="AA5175" s="227">
        <f t="shared" si="566"/>
        <v>0</v>
      </c>
    </row>
    <row r="5176" spans="2:27" ht="13.5" hidden="1">
      <c r="B5176" s="232" t="s">
        <v>1449</v>
      </c>
      <c r="C5176" s="232" t="s">
        <v>737</v>
      </c>
      <c r="D5176" s="232" t="s">
        <v>954</v>
      </c>
      <c r="E5176" s="232" t="s">
        <v>467</v>
      </c>
      <c r="F5176" s="232">
        <v>2</v>
      </c>
      <c r="G5176" s="232" t="s">
        <v>1315</v>
      </c>
      <c r="H5176" s="233">
        <v>0.20799999999999999</v>
      </c>
      <c r="I5176" s="233">
        <v>0</v>
      </c>
      <c r="J5176" s="233">
        <v>0.13100000000000001</v>
      </c>
      <c r="K5176" s="234">
        <v>547</v>
      </c>
      <c r="L5176" s="233">
        <v>6.2399999999999997E-2</v>
      </c>
      <c r="M5176" s="234">
        <v>1071</v>
      </c>
      <c r="N5176" s="233">
        <v>0</v>
      </c>
      <c r="O5176" s="233">
        <v>0</v>
      </c>
      <c r="P5176" s="233">
        <v>0</v>
      </c>
      <c r="Q5176" s="234">
        <v>1093</v>
      </c>
      <c r="R5176" s="233">
        <v>4.1599999999999998E-2</v>
      </c>
      <c r="S5176" s="234">
        <v>2143</v>
      </c>
      <c r="T5176" s="233">
        <v>0</v>
      </c>
      <c r="U5176" s="235">
        <f t="shared" si="560"/>
        <v>151.84</v>
      </c>
      <c r="V5176" s="227">
        <f t="shared" si="561"/>
        <v>95.63000000000001</v>
      </c>
      <c r="W5176" s="227">
        <f t="shared" si="562"/>
        <v>91.135333333333335</v>
      </c>
      <c r="X5176" s="227">
        <f t="shared" si="565"/>
        <v>89.25</v>
      </c>
      <c r="Y5176" s="227">
        <f t="shared" si="563"/>
        <v>0</v>
      </c>
      <c r="Z5176" s="227">
        <f t="shared" si="564"/>
        <v>60.729111111111109</v>
      </c>
      <c r="AA5176" s="227">
        <f t="shared" si="566"/>
        <v>59.527777777777779</v>
      </c>
    </row>
    <row r="5177" spans="2:27" ht="13.5" hidden="1">
      <c r="B5177" s="232" t="s">
        <v>1449</v>
      </c>
      <c r="C5177" s="232" t="s">
        <v>1454</v>
      </c>
      <c r="D5177" s="232" t="s">
        <v>954</v>
      </c>
      <c r="E5177" s="232" t="s">
        <v>495</v>
      </c>
      <c r="F5177" s="232">
        <v>128</v>
      </c>
      <c r="G5177" s="232" t="s">
        <v>1369</v>
      </c>
      <c r="H5177" s="233">
        <v>35.456000000000003</v>
      </c>
      <c r="I5177" s="233">
        <v>0</v>
      </c>
      <c r="J5177" s="233">
        <v>0</v>
      </c>
      <c r="K5177" s="234">
        <v>0</v>
      </c>
      <c r="L5177" s="233">
        <v>0</v>
      </c>
      <c r="M5177" s="234">
        <v>0</v>
      </c>
      <c r="N5177" s="233">
        <v>0</v>
      </c>
      <c r="O5177" s="233">
        <v>0</v>
      </c>
      <c r="P5177" s="233">
        <v>0</v>
      </c>
      <c r="Q5177" s="234">
        <v>0</v>
      </c>
      <c r="R5177" s="233">
        <v>0</v>
      </c>
      <c r="S5177" s="234">
        <v>0</v>
      </c>
      <c r="T5177" s="233">
        <v>0</v>
      </c>
      <c r="U5177" s="235">
        <f t="shared" si="560"/>
        <v>25882.880000000001</v>
      </c>
      <c r="V5177" s="227">
        <f t="shared" si="561"/>
        <v>0</v>
      </c>
      <c r="W5177" s="227">
        <f t="shared" si="562"/>
        <v>0</v>
      </c>
      <c r="X5177" s="227">
        <f t="shared" si="565"/>
        <v>0</v>
      </c>
      <c r="Y5177" s="227">
        <f t="shared" si="563"/>
        <v>0</v>
      </c>
      <c r="Z5177" s="227">
        <f t="shared" si="564"/>
        <v>0</v>
      </c>
      <c r="AA5177" s="227">
        <f t="shared" si="566"/>
        <v>0</v>
      </c>
    </row>
    <row r="5178" spans="2:27" ht="13.5" hidden="1">
      <c r="B5178" s="232" t="s">
        <v>1449</v>
      </c>
      <c r="C5178" s="232" t="s">
        <v>1150</v>
      </c>
      <c r="D5178" s="232" t="s">
        <v>954</v>
      </c>
      <c r="E5178" s="232" t="s">
        <v>495</v>
      </c>
      <c r="F5178" s="232">
        <v>2</v>
      </c>
      <c r="G5178" s="232" t="s">
        <v>1311</v>
      </c>
      <c r="H5178" s="233">
        <v>0.63300000000000001</v>
      </c>
      <c r="I5178" s="233">
        <v>0</v>
      </c>
      <c r="J5178" s="233">
        <v>0</v>
      </c>
      <c r="K5178" s="234">
        <v>0</v>
      </c>
      <c r="L5178" s="233">
        <v>0</v>
      </c>
      <c r="M5178" s="234">
        <v>0</v>
      </c>
      <c r="N5178" s="233">
        <v>0</v>
      </c>
      <c r="O5178" s="233">
        <v>0</v>
      </c>
      <c r="P5178" s="233">
        <v>0</v>
      </c>
      <c r="Q5178" s="234">
        <v>0</v>
      </c>
      <c r="R5178" s="233">
        <v>0</v>
      </c>
      <c r="S5178" s="234">
        <v>0</v>
      </c>
      <c r="T5178" s="233">
        <v>0</v>
      </c>
      <c r="U5178" s="235">
        <f t="shared" si="560"/>
        <v>462.09000000000003</v>
      </c>
      <c r="V5178" s="227">
        <f t="shared" si="561"/>
        <v>0</v>
      </c>
      <c r="W5178" s="227">
        <f t="shared" si="562"/>
        <v>0</v>
      </c>
      <c r="X5178" s="227">
        <f t="shared" si="565"/>
        <v>0</v>
      </c>
      <c r="Y5178" s="227">
        <f t="shared" si="563"/>
        <v>0</v>
      </c>
      <c r="Z5178" s="227">
        <f t="shared" si="564"/>
        <v>0</v>
      </c>
      <c r="AA5178" s="227">
        <f t="shared" si="566"/>
        <v>0</v>
      </c>
    </row>
    <row r="5179" spans="2:27" ht="13.5" hidden="1">
      <c r="B5179" s="232" t="s">
        <v>1449</v>
      </c>
      <c r="C5179" s="232" t="s">
        <v>1474</v>
      </c>
      <c r="D5179" s="232" t="s">
        <v>954</v>
      </c>
      <c r="E5179" s="232" t="s">
        <v>495</v>
      </c>
      <c r="F5179" s="232">
        <v>64</v>
      </c>
      <c r="G5179" s="232" t="s">
        <v>1431</v>
      </c>
      <c r="H5179" s="233">
        <v>109.1</v>
      </c>
      <c r="I5179" s="233">
        <v>0</v>
      </c>
      <c r="J5179" s="233">
        <v>0</v>
      </c>
      <c r="K5179" s="234">
        <v>0</v>
      </c>
      <c r="L5179" s="233">
        <v>0</v>
      </c>
      <c r="M5179" s="234">
        <v>0</v>
      </c>
      <c r="N5179" s="233">
        <v>0</v>
      </c>
      <c r="O5179" s="233">
        <v>0</v>
      </c>
      <c r="P5179" s="233">
        <v>0</v>
      </c>
      <c r="Q5179" s="234">
        <v>0</v>
      </c>
      <c r="R5179" s="233">
        <v>0</v>
      </c>
      <c r="S5179" s="234">
        <v>0</v>
      </c>
      <c r="T5179" s="233">
        <v>0</v>
      </c>
      <c r="U5179" s="235">
        <f t="shared" si="560"/>
        <v>79643</v>
      </c>
      <c r="V5179" s="227">
        <f t="shared" si="561"/>
        <v>0</v>
      </c>
      <c r="W5179" s="227">
        <f t="shared" si="562"/>
        <v>0</v>
      </c>
      <c r="X5179" s="227">
        <f t="shared" si="565"/>
        <v>0</v>
      </c>
      <c r="Y5179" s="227">
        <f t="shared" si="563"/>
        <v>0</v>
      </c>
      <c r="Z5179" s="227">
        <f t="shared" si="564"/>
        <v>0</v>
      </c>
      <c r="AA5179" s="227">
        <f t="shared" si="566"/>
        <v>0</v>
      </c>
    </row>
    <row r="5180" spans="2:27" ht="13.5" hidden="1">
      <c r="B5180" s="232" t="s">
        <v>1449</v>
      </c>
      <c r="C5180" s="232" t="s">
        <v>771</v>
      </c>
      <c r="D5180" s="232" t="s">
        <v>954</v>
      </c>
      <c r="E5180" s="232" t="s">
        <v>495</v>
      </c>
      <c r="F5180" s="232">
        <v>4</v>
      </c>
      <c r="G5180" s="232" t="s">
        <v>1312</v>
      </c>
      <c r="H5180" s="233">
        <v>1.6400999999999999</v>
      </c>
      <c r="I5180" s="233">
        <v>0</v>
      </c>
      <c r="J5180" s="233">
        <v>1.1194</v>
      </c>
      <c r="K5180" s="234">
        <v>4669</v>
      </c>
      <c r="L5180" s="233">
        <v>0.53300000000000003</v>
      </c>
      <c r="M5180" s="234">
        <v>9152</v>
      </c>
      <c r="N5180" s="233">
        <v>0</v>
      </c>
      <c r="O5180" s="233">
        <v>0</v>
      </c>
      <c r="P5180" s="233">
        <v>0</v>
      </c>
      <c r="Q5180" s="234">
        <v>9698</v>
      </c>
      <c r="R5180" s="233">
        <v>0.36899999999999999</v>
      </c>
      <c r="S5180" s="234">
        <v>19008</v>
      </c>
      <c r="T5180" s="233">
        <v>0</v>
      </c>
      <c r="U5180" s="235">
        <f t="shared" si="560"/>
        <v>1197.2729999999999</v>
      </c>
      <c r="V5180" s="227">
        <f t="shared" si="561"/>
        <v>817.16199999999992</v>
      </c>
      <c r="W5180" s="227">
        <f t="shared" si="562"/>
        <v>778.1733333333334</v>
      </c>
      <c r="X5180" s="227">
        <f t="shared" si="565"/>
        <v>762.66666666666663</v>
      </c>
      <c r="Y5180" s="227">
        <f t="shared" si="563"/>
        <v>0</v>
      </c>
      <c r="Z5180" s="227">
        <f t="shared" si="564"/>
        <v>538.75888888888892</v>
      </c>
      <c r="AA5180" s="227">
        <f t="shared" si="566"/>
        <v>528</v>
      </c>
    </row>
    <row r="5181" spans="2:27" ht="13.5" hidden="1">
      <c r="B5181" s="232" t="s">
        <v>1449</v>
      </c>
      <c r="C5181" s="232" t="s">
        <v>655</v>
      </c>
      <c r="D5181" s="232" t="s">
        <v>954</v>
      </c>
      <c r="E5181" s="232" t="s">
        <v>495</v>
      </c>
      <c r="F5181" s="232">
        <v>16</v>
      </c>
      <c r="G5181" s="232" t="s">
        <v>1352</v>
      </c>
      <c r="H5181" s="233">
        <v>4.54</v>
      </c>
      <c r="I5181" s="233">
        <v>0</v>
      </c>
      <c r="J5181" s="233">
        <v>0</v>
      </c>
      <c r="K5181" s="234">
        <v>0</v>
      </c>
      <c r="L5181" s="233">
        <v>0</v>
      </c>
      <c r="M5181" s="234">
        <v>0</v>
      </c>
      <c r="N5181" s="233">
        <v>0</v>
      </c>
      <c r="O5181" s="233">
        <v>0</v>
      </c>
      <c r="P5181" s="233">
        <v>0</v>
      </c>
      <c r="Q5181" s="234">
        <v>0</v>
      </c>
      <c r="R5181" s="233">
        <v>0</v>
      </c>
      <c r="S5181" s="234">
        <v>0</v>
      </c>
      <c r="T5181" s="233">
        <v>0</v>
      </c>
      <c r="U5181" s="235">
        <f t="shared" si="560"/>
        <v>3314.2</v>
      </c>
      <c r="V5181" s="227">
        <f t="shared" si="561"/>
        <v>0</v>
      </c>
      <c r="W5181" s="227">
        <f t="shared" si="562"/>
        <v>0</v>
      </c>
      <c r="X5181" s="227">
        <f t="shared" si="565"/>
        <v>0</v>
      </c>
      <c r="Y5181" s="227">
        <f t="shared" si="563"/>
        <v>0</v>
      </c>
      <c r="Z5181" s="227">
        <f t="shared" si="564"/>
        <v>0</v>
      </c>
      <c r="AA5181" s="227">
        <f t="shared" si="566"/>
        <v>0</v>
      </c>
    </row>
    <row r="5182" spans="2:27" ht="13.5" hidden="1">
      <c r="B5182" s="232" t="s">
        <v>1449</v>
      </c>
      <c r="C5182" s="232" t="s">
        <v>667</v>
      </c>
      <c r="D5182" s="232" t="s">
        <v>954</v>
      </c>
      <c r="E5182" s="232" t="s">
        <v>495</v>
      </c>
      <c r="F5182" s="232">
        <v>2</v>
      </c>
      <c r="G5182" s="232" t="s">
        <v>1363</v>
      </c>
      <c r="H5182" s="233">
        <v>0.56999999999999995</v>
      </c>
      <c r="I5182" s="233">
        <v>0</v>
      </c>
      <c r="J5182" s="233">
        <v>0</v>
      </c>
      <c r="K5182" s="234">
        <v>0</v>
      </c>
      <c r="L5182" s="233">
        <v>0</v>
      </c>
      <c r="M5182" s="234">
        <v>0</v>
      </c>
      <c r="N5182" s="233">
        <v>0</v>
      </c>
      <c r="O5182" s="233">
        <v>0</v>
      </c>
      <c r="P5182" s="233">
        <v>0</v>
      </c>
      <c r="Q5182" s="234">
        <v>0</v>
      </c>
      <c r="R5182" s="233">
        <v>0</v>
      </c>
      <c r="S5182" s="234">
        <v>0</v>
      </c>
      <c r="T5182" s="233">
        <v>0</v>
      </c>
      <c r="U5182" s="235">
        <f t="shared" si="560"/>
        <v>416.09999999999997</v>
      </c>
      <c r="V5182" s="227">
        <f t="shared" si="561"/>
        <v>0</v>
      </c>
      <c r="W5182" s="227">
        <f t="shared" si="562"/>
        <v>0</v>
      </c>
      <c r="X5182" s="227">
        <f t="shared" si="565"/>
        <v>0</v>
      </c>
      <c r="Y5182" s="227">
        <f t="shared" si="563"/>
        <v>0</v>
      </c>
      <c r="Z5182" s="227">
        <f t="shared" si="564"/>
        <v>0</v>
      </c>
      <c r="AA5182" s="227">
        <f t="shared" si="566"/>
        <v>0</v>
      </c>
    </row>
    <row r="5183" spans="2:27" ht="13.5" hidden="1">
      <c r="B5183" s="232" t="s">
        <v>1449</v>
      </c>
      <c r="C5183" s="232" t="s">
        <v>695</v>
      </c>
      <c r="D5183" s="232" t="s">
        <v>954</v>
      </c>
      <c r="E5183" s="232" t="s">
        <v>495</v>
      </c>
      <c r="F5183" s="232">
        <v>4</v>
      </c>
      <c r="G5183" s="232" t="s">
        <v>1354</v>
      </c>
      <c r="H5183" s="233">
        <v>1.1408</v>
      </c>
      <c r="I5183" s="233">
        <v>0</v>
      </c>
      <c r="J5183" s="233">
        <v>0.86719999999999997</v>
      </c>
      <c r="K5183" s="234">
        <v>3248</v>
      </c>
      <c r="L5183" s="233">
        <v>0.37119999999999997</v>
      </c>
      <c r="M5183" s="234">
        <v>6384</v>
      </c>
      <c r="N5183" s="233">
        <v>0</v>
      </c>
      <c r="O5183" s="233">
        <v>0</v>
      </c>
      <c r="P5183" s="233">
        <v>0</v>
      </c>
      <c r="Q5183" s="234">
        <v>6752</v>
      </c>
      <c r="R5183" s="233">
        <v>0.2576</v>
      </c>
      <c r="S5183" s="234">
        <v>12912</v>
      </c>
      <c r="T5183" s="233">
        <v>0</v>
      </c>
      <c r="U5183" s="235">
        <f t="shared" si="560"/>
        <v>832.78399999999999</v>
      </c>
      <c r="V5183" s="227">
        <f t="shared" si="561"/>
        <v>633.05599999999993</v>
      </c>
      <c r="W5183" s="227">
        <f t="shared" si="562"/>
        <v>541.64266666666663</v>
      </c>
      <c r="X5183" s="227">
        <f t="shared" si="565"/>
        <v>532</v>
      </c>
      <c r="Y5183" s="227">
        <f t="shared" si="563"/>
        <v>0</v>
      </c>
      <c r="Z5183" s="227">
        <f t="shared" si="564"/>
        <v>375.60355555555554</v>
      </c>
      <c r="AA5183" s="227">
        <f t="shared" si="566"/>
        <v>358.66666666666669</v>
      </c>
    </row>
    <row r="5184" spans="2:27" ht="13.5" hidden="1">
      <c r="B5184" s="232" t="s">
        <v>1449</v>
      </c>
      <c r="C5184" s="232" t="s">
        <v>765</v>
      </c>
      <c r="D5184" s="232" t="s">
        <v>954</v>
      </c>
      <c r="E5184" s="232" t="s">
        <v>495</v>
      </c>
      <c r="F5184" s="232">
        <v>12</v>
      </c>
      <c r="G5184" s="232" t="s">
        <v>1308</v>
      </c>
      <c r="H5184" s="233">
        <v>4.9203999999999999</v>
      </c>
      <c r="I5184" s="233">
        <v>0</v>
      </c>
      <c r="J5184" s="233">
        <v>3.3582000000000001</v>
      </c>
      <c r="K5184" s="234">
        <v>14008</v>
      </c>
      <c r="L5184" s="233">
        <v>1.5991</v>
      </c>
      <c r="M5184" s="234">
        <v>27456</v>
      </c>
      <c r="N5184" s="233">
        <v>0</v>
      </c>
      <c r="O5184" s="233">
        <v>0</v>
      </c>
      <c r="P5184" s="233">
        <v>0</v>
      </c>
      <c r="Q5184" s="234">
        <v>29094</v>
      </c>
      <c r="R5184" s="233">
        <v>1.1071</v>
      </c>
      <c r="S5184" s="234">
        <v>57025</v>
      </c>
      <c r="T5184" s="233">
        <v>0</v>
      </c>
      <c r="U5184" s="235">
        <f t="shared" si="560"/>
        <v>3591.8919999999998</v>
      </c>
      <c r="V5184" s="227">
        <f t="shared" si="561"/>
        <v>2451.4859999999999</v>
      </c>
      <c r="W5184" s="227">
        <f t="shared" si="562"/>
        <v>2334.6763333333333</v>
      </c>
      <c r="X5184" s="227">
        <f t="shared" si="565"/>
        <v>2288</v>
      </c>
      <c r="Y5184" s="227">
        <f t="shared" si="563"/>
        <v>0</v>
      </c>
      <c r="Z5184" s="227">
        <f t="shared" si="564"/>
        <v>1616.3496666666665</v>
      </c>
      <c r="AA5184" s="227">
        <f t="shared" si="566"/>
        <v>1584.0277777777778</v>
      </c>
    </row>
    <row r="5185" spans="2:27" ht="13.5" hidden="1">
      <c r="B5185" s="232" t="s">
        <v>1449</v>
      </c>
      <c r="C5185" s="232" t="s">
        <v>1482</v>
      </c>
      <c r="D5185" s="232" t="s">
        <v>954</v>
      </c>
      <c r="E5185" s="232" t="s">
        <v>495</v>
      </c>
      <c r="F5185" s="232">
        <v>16</v>
      </c>
      <c r="G5185" s="232" t="s">
        <v>1364</v>
      </c>
      <c r="H5185" s="233">
        <v>27.274999999999999</v>
      </c>
      <c r="I5185" s="233">
        <v>0</v>
      </c>
      <c r="J5185" s="233">
        <v>0</v>
      </c>
      <c r="K5185" s="234">
        <v>0</v>
      </c>
      <c r="L5185" s="233">
        <v>0</v>
      </c>
      <c r="M5185" s="234">
        <v>0</v>
      </c>
      <c r="N5185" s="233">
        <v>0</v>
      </c>
      <c r="O5185" s="233">
        <v>0</v>
      </c>
      <c r="P5185" s="233">
        <v>0</v>
      </c>
      <c r="Q5185" s="234">
        <v>0</v>
      </c>
      <c r="R5185" s="233">
        <v>0</v>
      </c>
      <c r="S5185" s="234">
        <v>0</v>
      </c>
      <c r="T5185" s="233">
        <v>0</v>
      </c>
      <c r="U5185" s="235">
        <f t="shared" si="560"/>
        <v>19910.75</v>
      </c>
      <c r="V5185" s="227">
        <f t="shared" si="561"/>
        <v>0</v>
      </c>
      <c r="W5185" s="227">
        <f t="shared" si="562"/>
        <v>0</v>
      </c>
      <c r="X5185" s="227">
        <f t="shared" si="565"/>
        <v>0</v>
      </c>
      <c r="Y5185" s="227">
        <f t="shared" si="563"/>
        <v>0</v>
      </c>
      <c r="Z5185" s="227">
        <f t="shared" si="564"/>
        <v>0</v>
      </c>
      <c r="AA5185" s="227">
        <f t="shared" si="566"/>
        <v>0</v>
      </c>
    </row>
    <row r="5186" spans="2:27" ht="13.5" hidden="1">
      <c r="B5186" s="232" t="s">
        <v>1449</v>
      </c>
      <c r="C5186" s="232" t="s">
        <v>1133</v>
      </c>
      <c r="D5186" s="232" t="s">
        <v>954</v>
      </c>
      <c r="E5186" s="232" t="s">
        <v>495</v>
      </c>
      <c r="F5186" s="232">
        <v>8</v>
      </c>
      <c r="G5186" s="232" t="s">
        <v>1316</v>
      </c>
      <c r="H5186" s="233">
        <v>4.4320000000000004</v>
      </c>
      <c r="I5186" s="233">
        <v>0</v>
      </c>
      <c r="J5186" s="233">
        <v>2.7921999999999998</v>
      </c>
      <c r="K5186" s="234">
        <v>11647</v>
      </c>
      <c r="L5186" s="233">
        <v>1.3295999999999999</v>
      </c>
      <c r="M5186" s="234">
        <v>22829</v>
      </c>
      <c r="N5186" s="233">
        <v>0</v>
      </c>
      <c r="O5186" s="233">
        <v>0</v>
      </c>
      <c r="P5186" s="233">
        <v>0</v>
      </c>
      <c r="Q5186" s="234">
        <v>23295</v>
      </c>
      <c r="R5186" s="233">
        <v>0.88639999999999997</v>
      </c>
      <c r="S5186" s="234">
        <v>45657</v>
      </c>
      <c r="T5186" s="233">
        <v>0</v>
      </c>
      <c r="U5186" s="235">
        <f t="shared" si="560"/>
        <v>3235.36</v>
      </c>
      <c r="V5186" s="227">
        <f t="shared" si="561"/>
        <v>2038.3059999999998</v>
      </c>
      <c r="W5186" s="227">
        <f t="shared" si="562"/>
        <v>1941.1913333333332</v>
      </c>
      <c r="X5186" s="227">
        <f t="shared" si="565"/>
        <v>1902.4166666666667</v>
      </c>
      <c r="Y5186" s="227">
        <f t="shared" si="563"/>
        <v>0</v>
      </c>
      <c r="Z5186" s="227">
        <f t="shared" si="564"/>
        <v>1294.1553333333334</v>
      </c>
      <c r="AA5186" s="227">
        <f t="shared" si="566"/>
        <v>1268.25</v>
      </c>
    </row>
    <row r="5187" spans="2:27" ht="13.5" hidden="1">
      <c r="B5187" s="232" t="s">
        <v>1449</v>
      </c>
      <c r="C5187" s="232" t="s">
        <v>748</v>
      </c>
      <c r="D5187" s="232" t="s">
        <v>954</v>
      </c>
      <c r="E5187" s="232" t="s">
        <v>495</v>
      </c>
      <c r="F5187" s="232">
        <v>128</v>
      </c>
      <c r="G5187" s="232" t="s">
        <v>1425</v>
      </c>
      <c r="H5187" s="233">
        <v>65.024000000000001</v>
      </c>
      <c r="I5187" s="233">
        <v>0</v>
      </c>
      <c r="J5187" s="233">
        <v>40.294400000000003</v>
      </c>
      <c r="K5187" s="234">
        <v>167936</v>
      </c>
      <c r="L5187" s="233">
        <v>19.2</v>
      </c>
      <c r="M5187" s="234">
        <v>330752</v>
      </c>
      <c r="N5187" s="233">
        <v>0</v>
      </c>
      <c r="O5187" s="233">
        <v>0</v>
      </c>
      <c r="P5187" s="233">
        <v>0</v>
      </c>
      <c r="Q5187" s="234">
        <v>256512</v>
      </c>
      <c r="R5187" s="233">
        <v>9.7791999999999994</v>
      </c>
      <c r="S5187" s="234">
        <v>479232</v>
      </c>
      <c r="T5187" s="233">
        <v>0</v>
      </c>
      <c r="U5187" s="235">
        <f t="shared" si="560"/>
        <v>47467.520000000004</v>
      </c>
      <c r="V5187" s="227">
        <f t="shared" si="561"/>
        <v>29414.912000000004</v>
      </c>
      <c r="W5187" s="227">
        <f t="shared" si="562"/>
        <v>28010.666666666664</v>
      </c>
      <c r="X5187" s="227">
        <f t="shared" si="565"/>
        <v>27562.666666666668</v>
      </c>
      <c r="Y5187" s="227">
        <f t="shared" si="563"/>
        <v>0</v>
      </c>
      <c r="Z5187" s="227">
        <f t="shared" si="564"/>
        <v>14264.149333333333</v>
      </c>
      <c r="AA5187" s="227">
        <f t="shared" si="566"/>
        <v>13312</v>
      </c>
    </row>
    <row r="5188" spans="2:27" ht="13.5" hidden="1">
      <c r="B5188" s="232" t="s">
        <v>1449</v>
      </c>
      <c r="C5188" s="232" t="s">
        <v>767</v>
      </c>
      <c r="D5188" s="232" t="s">
        <v>954</v>
      </c>
      <c r="E5188" s="232" t="s">
        <v>495</v>
      </c>
      <c r="F5188" s="232">
        <v>24</v>
      </c>
      <c r="G5188" s="232" t="s">
        <v>1310</v>
      </c>
      <c r="H5188" s="233">
        <v>9.8407999999999998</v>
      </c>
      <c r="I5188" s="233">
        <v>0</v>
      </c>
      <c r="J5188" s="233">
        <v>6.7163000000000004</v>
      </c>
      <c r="K5188" s="234">
        <v>28017</v>
      </c>
      <c r="L5188" s="233">
        <v>3.1983000000000001</v>
      </c>
      <c r="M5188" s="234">
        <v>54913</v>
      </c>
      <c r="N5188" s="233">
        <v>0</v>
      </c>
      <c r="O5188" s="233">
        <v>0</v>
      </c>
      <c r="P5188" s="233">
        <v>0</v>
      </c>
      <c r="Q5188" s="234">
        <v>58189</v>
      </c>
      <c r="R5188" s="233">
        <v>2.2141999999999999</v>
      </c>
      <c r="S5188" s="234">
        <v>114050</v>
      </c>
      <c r="T5188" s="233">
        <v>0</v>
      </c>
      <c r="U5188" s="235">
        <f t="shared" ref="U5188:U5251" si="567">H5188*hour_M</f>
        <v>7183.7839999999997</v>
      </c>
      <c r="V5188" s="227">
        <f t="shared" ref="V5188:V5251" si="568">J5188*hour_M</f>
        <v>4902.8990000000003</v>
      </c>
      <c r="W5188" s="227">
        <f t="shared" ref="W5188:W5251" si="569">K5188/12+L5188*hour_M</f>
        <v>4669.509</v>
      </c>
      <c r="X5188" s="227">
        <f t="shared" si="565"/>
        <v>4576.083333333333</v>
      </c>
      <c r="Y5188" s="227">
        <f t="shared" ref="Y5188:Y5251" si="570">P5188*hour_M</f>
        <v>0</v>
      </c>
      <c r="Z5188" s="227">
        <f t="shared" ref="Z5188:Z5251" si="571">Q5188/36+R5188*hour_M</f>
        <v>3232.7271111111113</v>
      </c>
      <c r="AA5188" s="227">
        <f t="shared" si="566"/>
        <v>3168.0555555555557</v>
      </c>
    </row>
    <row r="5189" spans="2:27" ht="13.5" hidden="1">
      <c r="B5189" s="232" t="s">
        <v>1449</v>
      </c>
      <c r="C5189" s="232" t="s">
        <v>1139</v>
      </c>
      <c r="D5189" s="232" t="s">
        <v>954</v>
      </c>
      <c r="E5189" s="232" t="s">
        <v>495</v>
      </c>
      <c r="F5189" s="232">
        <v>24</v>
      </c>
      <c r="G5189" s="232" t="s">
        <v>1365</v>
      </c>
      <c r="H5189" s="233">
        <v>26.591999999999999</v>
      </c>
      <c r="I5189" s="233">
        <v>0</v>
      </c>
      <c r="J5189" s="233">
        <v>16.753</v>
      </c>
      <c r="K5189" s="234">
        <v>69884</v>
      </c>
      <c r="L5189" s="233">
        <v>7.9775999999999998</v>
      </c>
      <c r="M5189" s="234">
        <v>136972</v>
      </c>
      <c r="N5189" s="233">
        <v>0</v>
      </c>
      <c r="O5189" s="233">
        <v>0</v>
      </c>
      <c r="P5189" s="233">
        <v>0</v>
      </c>
      <c r="Q5189" s="234">
        <v>139768</v>
      </c>
      <c r="R5189" s="233">
        <v>5.3183999999999996</v>
      </c>
      <c r="S5189" s="234">
        <v>273944</v>
      </c>
      <c r="T5189" s="233">
        <v>0</v>
      </c>
      <c r="U5189" s="235">
        <f t="shared" si="567"/>
        <v>19412.16</v>
      </c>
      <c r="V5189" s="227">
        <f t="shared" si="568"/>
        <v>12229.69</v>
      </c>
      <c r="W5189" s="227">
        <f t="shared" si="569"/>
        <v>11647.314666666667</v>
      </c>
      <c r="X5189" s="227">
        <f t="shared" ref="X5189:X5252" si="572">M5189/12</f>
        <v>11414.333333333334</v>
      </c>
      <c r="Y5189" s="227">
        <f t="shared" si="570"/>
        <v>0</v>
      </c>
      <c r="Z5189" s="227">
        <f t="shared" si="571"/>
        <v>7764.8764444444441</v>
      </c>
      <c r="AA5189" s="227">
        <f t="shared" ref="AA5189:AA5252" si="573">S5189/36</f>
        <v>7609.5555555555557</v>
      </c>
    </row>
    <row r="5190" spans="2:27" ht="13.5" hidden="1">
      <c r="B5190" s="232" t="s">
        <v>1449</v>
      </c>
      <c r="C5190" s="232" t="s">
        <v>1147</v>
      </c>
      <c r="D5190" s="232" t="s">
        <v>954</v>
      </c>
      <c r="E5190" s="232" t="s">
        <v>495</v>
      </c>
      <c r="F5190" s="232">
        <v>8</v>
      </c>
      <c r="G5190" s="232" t="s">
        <v>1317</v>
      </c>
      <c r="H5190" s="233">
        <v>2.5329999999999999</v>
      </c>
      <c r="I5190" s="233">
        <v>0</v>
      </c>
      <c r="J5190" s="233">
        <v>0</v>
      </c>
      <c r="K5190" s="234">
        <v>0</v>
      </c>
      <c r="L5190" s="233">
        <v>0</v>
      </c>
      <c r="M5190" s="234">
        <v>0</v>
      </c>
      <c r="N5190" s="233">
        <v>0</v>
      </c>
      <c r="O5190" s="233">
        <v>0</v>
      </c>
      <c r="P5190" s="233">
        <v>0</v>
      </c>
      <c r="Q5190" s="234">
        <v>0</v>
      </c>
      <c r="R5190" s="233">
        <v>0</v>
      </c>
      <c r="S5190" s="234">
        <v>0</v>
      </c>
      <c r="T5190" s="233">
        <v>0</v>
      </c>
      <c r="U5190" s="235">
        <f t="shared" si="567"/>
        <v>1849.09</v>
      </c>
      <c r="V5190" s="227">
        <f t="shared" si="568"/>
        <v>0</v>
      </c>
      <c r="W5190" s="227">
        <f t="shared" si="569"/>
        <v>0</v>
      </c>
      <c r="X5190" s="227">
        <f t="shared" si="572"/>
        <v>0</v>
      </c>
      <c r="Y5190" s="227">
        <f t="shared" si="570"/>
        <v>0</v>
      </c>
      <c r="Z5190" s="227">
        <f t="shared" si="571"/>
        <v>0</v>
      </c>
      <c r="AA5190" s="227">
        <f t="shared" si="573"/>
        <v>0</v>
      </c>
    </row>
    <row r="5191" spans="2:27" ht="13.5" hidden="1">
      <c r="B5191" s="232" t="s">
        <v>1449</v>
      </c>
      <c r="C5191" s="232" t="s">
        <v>1132</v>
      </c>
      <c r="D5191" s="232" t="s">
        <v>954</v>
      </c>
      <c r="E5191" s="232" t="s">
        <v>495</v>
      </c>
      <c r="F5191" s="232">
        <v>48</v>
      </c>
      <c r="G5191" s="232" t="s">
        <v>1365</v>
      </c>
      <c r="H5191" s="233">
        <v>26.591999999999999</v>
      </c>
      <c r="I5191" s="233">
        <v>0</v>
      </c>
      <c r="J5191" s="233">
        <v>16.753</v>
      </c>
      <c r="K5191" s="234">
        <v>69884</v>
      </c>
      <c r="L5191" s="233">
        <v>7.9775999999999998</v>
      </c>
      <c r="M5191" s="234">
        <v>136972</v>
      </c>
      <c r="N5191" s="233">
        <v>0</v>
      </c>
      <c r="O5191" s="233">
        <v>0</v>
      </c>
      <c r="P5191" s="233">
        <v>0</v>
      </c>
      <c r="Q5191" s="234">
        <v>139768</v>
      </c>
      <c r="R5191" s="233">
        <v>5.3183999999999996</v>
      </c>
      <c r="S5191" s="234">
        <v>273944</v>
      </c>
      <c r="T5191" s="233">
        <v>0</v>
      </c>
      <c r="U5191" s="235">
        <f t="shared" si="567"/>
        <v>19412.16</v>
      </c>
      <c r="V5191" s="227">
        <f t="shared" si="568"/>
        <v>12229.69</v>
      </c>
      <c r="W5191" s="227">
        <f t="shared" si="569"/>
        <v>11647.314666666667</v>
      </c>
      <c r="X5191" s="227">
        <f t="shared" si="572"/>
        <v>11414.333333333334</v>
      </c>
      <c r="Y5191" s="227">
        <f t="shared" si="570"/>
        <v>0</v>
      </c>
      <c r="Z5191" s="227">
        <f t="shared" si="571"/>
        <v>7764.8764444444441</v>
      </c>
      <c r="AA5191" s="227">
        <f t="shared" si="573"/>
        <v>7609.5555555555557</v>
      </c>
    </row>
    <row r="5192" spans="2:27" ht="13.5" hidden="1">
      <c r="B5192" s="232" t="s">
        <v>1449</v>
      </c>
      <c r="C5192" s="232" t="s">
        <v>650</v>
      </c>
      <c r="D5192" s="232" t="s">
        <v>954</v>
      </c>
      <c r="E5192" s="232" t="s">
        <v>495</v>
      </c>
      <c r="F5192" s="232">
        <v>8</v>
      </c>
      <c r="G5192" s="232" t="s">
        <v>1351</v>
      </c>
      <c r="H5192" s="233">
        <v>2.27</v>
      </c>
      <c r="I5192" s="233">
        <v>0</v>
      </c>
      <c r="J5192" s="233">
        <v>0</v>
      </c>
      <c r="K5192" s="234">
        <v>0</v>
      </c>
      <c r="L5192" s="233">
        <v>0</v>
      </c>
      <c r="M5192" s="234">
        <v>0</v>
      </c>
      <c r="N5192" s="233">
        <v>0</v>
      </c>
      <c r="O5192" s="233">
        <v>0</v>
      </c>
      <c r="P5192" s="233">
        <v>0</v>
      </c>
      <c r="Q5192" s="234">
        <v>0</v>
      </c>
      <c r="R5192" s="233">
        <v>0</v>
      </c>
      <c r="S5192" s="234">
        <v>0</v>
      </c>
      <c r="T5192" s="233">
        <v>0</v>
      </c>
      <c r="U5192" s="235">
        <f t="shared" si="567"/>
        <v>1657.1</v>
      </c>
      <c r="V5192" s="227">
        <f t="shared" si="568"/>
        <v>0</v>
      </c>
      <c r="W5192" s="227">
        <f t="shared" si="569"/>
        <v>0</v>
      </c>
      <c r="X5192" s="227">
        <f t="shared" si="572"/>
        <v>0</v>
      </c>
      <c r="Y5192" s="227">
        <f t="shared" si="570"/>
        <v>0</v>
      </c>
      <c r="Z5192" s="227">
        <f t="shared" si="571"/>
        <v>0</v>
      </c>
      <c r="AA5192" s="227">
        <f t="shared" si="573"/>
        <v>0</v>
      </c>
    </row>
    <row r="5193" spans="2:27" ht="13.5" hidden="1">
      <c r="B5193" s="232" t="s">
        <v>1449</v>
      </c>
      <c r="C5193" s="232" t="s">
        <v>1118</v>
      </c>
      <c r="D5193" s="232" t="s">
        <v>954</v>
      </c>
      <c r="E5193" s="232" t="s">
        <v>495</v>
      </c>
      <c r="F5193" s="232">
        <v>64</v>
      </c>
      <c r="G5193" s="232" t="s">
        <v>1345</v>
      </c>
      <c r="H5193" s="233">
        <v>17.777000000000001</v>
      </c>
      <c r="I5193" s="233">
        <v>0</v>
      </c>
      <c r="J5193" s="233">
        <v>0</v>
      </c>
      <c r="K5193" s="234">
        <v>0</v>
      </c>
      <c r="L5193" s="233">
        <v>0</v>
      </c>
      <c r="M5193" s="234">
        <v>0</v>
      </c>
      <c r="N5193" s="233">
        <v>0</v>
      </c>
      <c r="O5193" s="233">
        <v>0</v>
      </c>
      <c r="P5193" s="233">
        <v>0</v>
      </c>
      <c r="Q5193" s="234">
        <v>0</v>
      </c>
      <c r="R5193" s="233">
        <v>0</v>
      </c>
      <c r="S5193" s="234">
        <v>0</v>
      </c>
      <c r="T5193" s="233">
        <v>0</v>
      </c>
      <c r="U5193" s="235">
        <f t="shared" si="567"/>
        <v>12977.210000000001</v>
      </c>
      <c r="V5193" s="227">
        <f t="shared" si="568"/>
        <v>0</v>
      </c>
      <c r="W5193" s="227">
        <f t="shared" si="569"/>
        <v>0</v>
      </c>
      <c r="X5193" s="227">
        <f t="shared" si="572"/>
        <v>0</v>
      </c>
      <c r="Y5193" s="227">
        <f t="shared" si="570"/>
        <v>0</v>
      </c>
      <c r="Z5193" s="227">
        <f t="shared" si="571"/>
        <v>0</v>
      </c>
      <c r="AA5193" s="227">
        <f t="shared" si="573"/>
        <v>0</v>
      </c>
    </row>
    <row r="5194" spans="2:27" ht="13.5" hidden="1">
      <c r="B5194" s="232" t="s">
        <v>1449</v>
      </c>
      <c r="C5194" s="232" t="s">
        <v>1483</v>
      </c>
      <c r="D5194" s="232" t="s">
        <v>954</v>
      </c>
      <c r="E5194" s="232" t="s">
        <v>495</v>
      </c>
      <c r="F5194" s="232">
        <v>64</v>
      </c>
      <c r="G5194" s="232" t="s">
        <v>1345</v>
      </c>
      <c r="H5194" s="233">
        <v>15.103999999999999</v>
      </c>
      <c r="I5194" s="233">
        <v>0</v>
      </c>
      <c r="J5194" s="233">
        <v>0</v>
      </c>
      <c r="K5194" s="234">
        <v>0</v>
      </c>
      <c r="L5194" s="233">
        <v>0</v>
      </c>
      <c r="M5194" s="234">
        <v>0</v>
      </c>
      <c r="N5194" s="233">
        <v>0</v>
      </c>
      <c r="O5194" s="233">
        <v>0</v>
      </c>
      <c r="P5194" s="233">
        <v>0</v>
      </c>
      <c r="Q5194" s="234">
        <v>0</v>
      </c>
      <c r="R5194" s="233">
        <v>0</v>
      </c>
      <c r="S5194" s="234">
        <v>0</v>
      </c>
      <c r="T5194" s="233">
        <v>0</v>
      </c>
      <c r="U5194" s="235">
        <f t="shared" si="567"/>
        <v>11025.92</v>
      </c>
      <c r="V5194" s="227">
        <f t="shared" si="568"/>
        <v>0</v>
      </c>
      <c r="W5194" s="227">
        <f t="shared" si="569"/>
        <v>0</v>
      </c>
      <c r="X5194" s="227">
        <f t="shared" si="572"/>
        <v>0</v>
      </c>
      <c r="Y5194" s="227">
        <f t="shared" si="570"/>
        <v>0</v>
      </c>
      <c r="Z5194" s="227">
        <f t="shared" si="571"/>
        <v>0</v>
      </c>
      <c r="AA5194" s="227">
        <f t="shared" si="573"/>
        <v>0</v>
      </c>
    </row>
    <row r="5195" spans="2:27" ht="13.5" hidden="1">
      <c r="B5195" s="232" t="s">
        <v>1449</v>
      </c>
      <c r="C5195" s="232" t="s">
        <v>1137</v>
      </c>
      <c r="D5195" s="232" t="s">
        <v>954</v>
      </c>
      <c r="E5195" s="232" t="s">
        <v>495</v>
      </c>
      <c r="F5195" s="232">
        <v>16</v>
      </c>
      <c r="G5195" s="232" t="s">
        <v>1356</v>
      </c>
      <c r="H5195" s="233">
        <v>13.295999999999999</v>
      </c>
      <c r="I5195" s="233">
        <v>0</v>
      </c>
      <c r="J5195" s="233">
        <v>8.3765000000000001</v>
      </c>
      <c r="K5195" s="234">
        <v>34942</v>
      </c>
      <c r="L5195" s="233">
        <v>3.9887999999999999</v>
      </c>
      <c r="M5195" s="234">
        <v>68486</v>
      </c>
      <c r="N5195" s="233">
        <v>0</v>
      </c>
      <c r="O5195" s="233">
        <v>0</v>
      </c>
      <c r="P5195" s="233">
        <v>0</v>
      </c>
      <c r="Q5195" s="234">
        <v>69884</v>
      </c>
      <c r="R5195" s="233">
        <v>2.6591999999999998</v>
      </c>
      <c r="S5195" s="234">
        <v>136972</v>
      </c>
      <c r="T5195" s="233">
        <v>0</v>
      </c>
      <c r="U5195" s="235">
        <f t="shared" si="567"/>
        <v>9706.08</v>
      </c>
      <c r="V5195" s="227">
        <f t="shared" si="568"/>
        <v>6114.8450000000003</v>
      </c>
      <c r="W5195" s="227">
        <f t="shared" si="569"/>
        <v>5823.6573333333336</v>
      </c>
      <c r="X5195" s="227">
        <f t="shared" si="572"/>
        <v>5707.166666666667</v>
      </c>
      <c r="Y5195" s="227">
        <f t="shared" si="570"/>
        <v>0</v>
      </c>
      <c r="Z5195" s="227">
        <f t="shared" si="571"/>
        <v>3882.4382222222221</v>
      </c>
      <c r="AA5195" s="227">
        <f t="shared" si="573"/>
        <v>3804.7777777777778</v>
      </c>
    </row>
    <row r="5196" spans="2:27" ht="13.5" hidden="1">
      <c r="B5196" s="232" t="s">
        <v>1449</v>
      </c>
      <c r="C5196" s="232" t="s">
        <v>677</v>
      </c>
      <c r="D5196" s="232" t="s">
        <v>954</v>
      </c>
      <c r="E5196" s="232" t="s">
        <v>495</v>
      </c>
      <c r="F5196" s="232">
        <v>64</v>
      </c>
      <c r="G5196" s="232" t="s">
        <v>1355</v>
      </c>
      <c r="H5196" s="233">
        <v>18.252800000000001</v>
      </c>
      <c r="I5196" s="233">
        <v>0</v>
      </c>
      <c r="J5196" s="233">
        <v>13.8752</v>
      </c>
      <c r="K5196" s="234">
        <v>51968</v>
      </c>
      <c r="L5196" s="233">
        <v>5.9391999999999996</v>
      </c>
      <c r="M5196" s="234">
        <v>102144</v>
      </c>
      <c r="N5196" s="233">
        <v>0</v>
      </c>
      <c r="O5196" s="233">
        <v>0</v>
      </c>
      <c r="P5196" s="233">
        <v>0</v>
      </c>
      <c r="Q5196" s="234">
        <v>108032</v>
      </c>
      <c r="R5196" s="233">
        <v>4.1215999999999999</v>
      </c>
      <c r="S5196" s="234">
        <v>206592</v>
      </c>
      <c r="T5196" s="233">
        <v>0</v>
      </c>
      <c r="U5196" s="235">
        <f t="shared" si="567"/>
        <v>13324.544</v>
      </c>
      <c r="V5196" s="227">
        <f t="shared" si="568"/>
        <v>10128.895999999999</v>
      </c>
      <c r="W5196" s="227">
        <f t="shared" si="569"/>
        <v>8666.282666666666</v>
      </c>
      <c r="X5196" s="227">
        <f t="shared" si="572"/>
        <v>8512</v>
      </c>
      <c r="Y5196" s="227">
        <f t="shared" si="570"/>
        <v>0</v>
      </c>
      <c r="Z5196" s="227">
        <f t="shared" si="571"/>
        <v>6009.6568888888887</v>
      </c>
      <c r="AA5196" s="227">
        <f t="shared" si="573"/>
        <v>5738.666666666667</v>
      </c>
    </row>
    <row r="5197" spans="2:27" ht="13.5" hidden="1">
      <c r="B5197" s="232" t="s">
        <v>1449</v>
      </c>
      <c r="C5197" s="232" t="s">
        <v>1117</v>
      </c>
      <c r="D5197" s="232" t="s">
        <v>954</v>
      </c>
      <c r="E5197" s="232" t="s">
        <v>495</v>
      </c>
      <c r="F5197" s="232">
        <v>48</v>
      </c>
      <c r="G5197" s="232" t="s">
        <v>1310</v>
      </c>
      <c r="H5197" s="233">
        <v>13.333</v>
      </c>
      <c r="I5197" s="233">
        <v>0</v>
      </c>
      <c r="J5197" s="233">
        <v>0</v>
      </c>
      <c r="K5197" s="234">
        <v>0</v>
      </c>
      <c r="L5197" s="233">
        <v>0</v>
      </c>
      <c r="M5197" s="234">
        <v>0</v>
      </c>
      <c r="N5197" s="233">
        <v>0</v>
      </c>
      <c r="O5197" s="233">
        <v>0</v>
      </c>
      <c r="P5197" s="233">
        <v>0</v>
      </c>
      <c r="Q5197" s="234">
        <v>0</v>
      </c>
      <c r="R5197" s="233">
        <v>0</v>
      </c>
      <c r="S5197" s="234">
        <v>0</v>
      </c>
      <c r="T5197" s="233">
        <v>0</v>
      </c>
      <c r="U5197" s="235">
        <f t="shared" si="567"/>
        <v>9733.09</v>
      </c>
      <c r="V5197" s="227">
        <f t="shared" si="568"/>
        <v>0</v>
      </c>
      <c r="W5197" s="227">
        <f t="shared" si="569"/>
        <v>0</v>
      </c>
      <c r="X5197" s="227">
        <f t="shared" si="572"/>
        <v>0</v>
      </c>
      <c r="Y5197" s="227">
        <f t="shared" si="570"/>
        <v>0</v>
      </c>
      <c r="Z5197" s="227">
        <f t="shared" si="571"/>
        <v>0</v>
      </c>
      <c r="AA5197" s="227">
        <f t="shared" si="573"/>
        <v>0</v>
      </c>
    </row>
    <row r="5198" spans="2:27" ht="13.5" hidden="1">
      <c r="B5198" s="232" t="s">
        <v>1449</v>
      </c>
      <c r="C5198" s="232" t="s">
        <v>726</v>
      </c>
      <c r="D5198" s="232" t="s">
        <v>954</v>
      </c>
      <c r="E5198" s="232" t="s">
        <v>495</v>
      </c>
      <c r="F5198" s="232">
        <v>2</v>
      </c>
      <c r="G5198" s="232" t="s">
        <v>1314</v>
      </c>
      <c r="H5198" s="233">
        <v>0.20799999999999999</v>
      </c>
      <c r="I5198" s="233">
        <v>0</v>
      </c>
      <c r="J5198" s="233">
        <v>0</v>
      </c>
      <c r="K5198" s="234">
        <v>0</v>
      </c>
      <c r="L5198" s="233">
        <v>0</v>
      </c>
      <c r="M5198" s="234">
        <v>0</v>
      </c>
      <c r="N5198" s="233">
        <v>0</v>
      </c>
      <c r="O5198" s="233">
        <v>0</v>
      </c>
      <c r="P5198" s="233">
        <v>0</v>
      </c>
      <c r="Q5198" s="234">
        <v>0</v>
      </c>
      <c r="R5198" s="233">
        <v>0</v>
      </c>
      <c r="S5198" s="234">
        <v>0</v>
      </c>
      <c r="T5198" s="233">
        <v>0</v>
      </c>
      <c r="U5198" s="235">
        <f t="shared" si="567"/>
        <v>151.84</v>
      </c>
      <c r="V5198" s="227">
        <f t="shared" si="568"/>
        <v>0</v>
      </c>
      <c r="W5198" s="227">
        <f t="shared" si="569"/>
        <v>0</v>
      </c>
      <c r="X5198" s="227">
        <f t="shared" si="572"/>
        <v>0</v>
      </c>
      <c r="Y5198" s="227">
        <f t="shared" si="570"/>
        <v>0</v>
      </c>
      <c r="Z5198" s="227">
        <f t="shared" si="571"/>
        <v>0</v>
      </c>
      <c r="AA5198" s="227">
        <f t="shared" si="573"/>
        <v>0</v>
      </c>
    </row>
    <row r="5199" spans="2:27" ht="13.5" hidden="1">
      <c r="B5199" s="232" t="s">
        <v>1449</v>
      </c>
      <c r="C5199" s="232" t="s">
        <v>1477</v>
      </c>
      <c r="D5199" s="232" t="s">
        <v>954</v>
      </c>
      <c r="E5199" s="232" t="s">
        <v>495</v>
      </c>
      <c r="F5199" s="232">
        <v>4</v>
      </c>
      <c r="G5199" s="232" t="s">
        <v>1316</v>
      </c>
      <c r="H5199" s="233">
        <v>6.819</v>
      </c>
      <c r="I5199" s="233">
        <v>0</v>
      </c>
      <c r="J5199" s="233">
        <v>0</v>
      </c>
      <c r="K5199" s="234">
        <v>0</v>
      </c>
      <c r="L5199" s="233">
        <v>0</v>
      </c>
      <c r="M5199" s="234">
        <v>0</v>
      </c>
      <c r="N5199" s="233">
        <v>0</v>
      </c>
      <c r="O5199" s="233">
        <v>0</v>
      </c>
      <c r="P5199" s="233">
        <v>0</v>
      </c>
      <c r="Q5199" s="234">
        <v>0</v>
      </c>
      <c r="R5199" s="233">
        <v>0</v>
      </c>
      <c r="S5199" s="234">
        <v>0</v>
      </c>
      <c r="T5199" s="233">
        <v>0</v>
      </c>
      <c r="U5199" s="235">
        <f t="shared" si="567"/>
        <v>4977.87</v>
      </c>
      <c r="V5199" s="227">
        <f t="shared" si="568"/>
        <v>0</v>
      </c>
      <c r="W5199" s="227">
        <f t="shared" si="569"/>
        <v>0</v>
      </c>
      <c r="X5199" s="227">
        <f t="shared" si="572"/>
        <v>0</v>
      </c>
      <c r="Y5199" s="227">
        <f t="shared" si="570"/>
        <v>0</v>
      </c>
      <c r="Z5199" s="227">
        <f t="shared" si="571"/>
        <v>0</v>
      </c>
      <c r="AA5199" s="227">
        <f t="shared" si="573"/>
        <v>0</v>
      </c>
    </row>
    <row r="5200" spans="2:27" ht="13.5" hidden="1">
      <c r="B5200" s="232" t="s">
        <v>1449</v>
      </c>
      <c r="C5200" s="232" t="s">
        <v>527</v>
      </c>
      <c r="D5200" s="232" t="s">
        <v>954</v>
      </c>
      <c r="E5200" s="232" t="s">
        <v>495</v>
      </c>
      <c r="F5200" s="232">
        <v>8</v>
      </c>
      <c r="G5200" s="232" t="s">
        <v>1312</v>
      </c>
      <c r="H5200" s="233">
        <v>1.9319999999999999</v>
      </c>
      <c r="I5200" s="233">
        <v>0</v>
      </c>
      <c r="J5200" s="233">
        <v>1.2110000000000001</v>
      </c>
      <c r="K5200" s="234">
        <v>3262</v>
      </c>
      <c r="L5200" s="233">
        <v>0.66300000000000003</v>
      </c>
      <c r="M5200" s="234">
        <v>8888</v>
      </c>
      <c r="N5200" s="233">
        <v>0</v>
      </c>
      <c r="O5200" s="233">
        <v>0</v>
      </c>
      <c r="P5200" s="233">
        <v>0</v>
      </c>
      <c r="Q5200" s="234">
        <v>7091</v>
      </c>
      <c r="R5200" s="233">
        <v>0.48</v>
      </c>
      <c r="S5200" s="234">
        <v>18529</v>
      </c>
      <c r="T5200" s="233">
        <v>0</v>
      </c>
      <c r="U5200" s="235">
        <f t="shared" si="567"/>
        <v>1410.36</v>
      </c>
      <c r="V5200" s="227">
        <f t="shared" si="568"/>
        <v>884.03000000000009</v>
      </c>
      <c r="W5200" s="227">
        <f t="shared" si="569"/>
        <v>755.82333333333327</v>
      </c>
      <c r="X5200" s="227">
        <f t="shared" si="572"/>
        <v>740.66666666666663</v>
      </c>
      <c r="Y5200" s="227">
        <f t="shared" si="570"/>
        <v>0</v>
      </c>
      <c r="Z5200" s="227">
        <f t="shared" si="571"/>
        <v>547.37222222222226</v>
      </c>
      <c r="AA5200" s="227">
        <f t="shared" si="573"/>
        <v>514.69444444444446</v>
      </c>
    </row>
    <row r="5201" spans="2:27" ht="13.5" hidden="1">
      <c r="B5201" s="232" t="s">
        <v>1449</v>
      </c>
      <c r="C5201" s="232" t="s">
        <v>723</v>
      </c>
      <c r="D5201" s="232" t="s">
        <v>954</v>
      </c>
      <c r="E5201" s="232" t="s">
        <v>495</v>
      </c>
      <c r="F5201" s="232">
        <v>2</v>
      </c>
      <c r="G5201" s="232" t="s">
        <v>1315</v>
      </c>
      <c r="H5201" s="233">
        <v>0.41799999999999998</v>
      </c>
      <c r="I5201" s="233">
        <v>0</v>
      </c>
      <c r="J5201" s="233">
        <v>0</v>
      </c>
      <c r="K5201" s="234">
        <v>0</v>
      </c>
      <c r="L5201" s="233">
        <v>0</v>
      </c>
      <c r="M5201" s="234">
        <v>0</v>
      </c>
      <c r="N5201" s="233">
        <v>0</v>
      </c>
      <c r="O5201" s="233">
        <v>0</v>
      </c>
      <c r="P5201" s="233">
        <v>0</v>
      </c>
      <c r="Q5201" s="234">
        <v>0</v>
      </c>
      <c r="R5201" s="233">
        <v>0</v>
      </c>
      <c r="S5201" s="234">
        <v>0</v>
      </c>
      <c r="T5201" s="233">
        <v>0</v>
      </c>
      <c r="U5201" s="235">
        <f t="shared" si="567"/>
        <v>305.14</v>
      </c>
      <c r="V5201" s="227">
        <f t="shared" si="568"/>
        <v>0</v>
      </c>
      <c r="W5201" s="227">
        <f t="shared" si="569"/>
        <v>0</v>
      </c>
      <c r="X5201" s="227">
        <f t="shared" si="572"/>
        <v>0</v>
      </c>
      <c r="Y5201" s="227">
        <f t="shared" si="570"/>
        <v>0</v>
      </c>
      <c r="Z5201" s="227">
        <f t="shared" si="571"/>
        <v>0</v>
      </c>
      <c r="AA5201" s="227">
        <f t="shared" si="573"/>
        <v>0</v>
      </c>
    </row>
    <row r="5202" spans="2:27" ht="13.5" hidden="1">
      <c r="B5202" s="232" t="s">
        <v>1449</v>
      </c>
      <c r="C5202" s="232" t="s">
        <v>1453</v>
      </c>
      <c r="D5202" s="232" t="s">
        <v>954</v>
      </c>
      <c r="E5202" s="232" t="s">
        <v>495</v>
      </c>
      <c r="F5202" s="232">
        <v>8</v>
      </c>
      <c r="G5202" s="232" t="s">
        <v>1317</v>
      </c>
      <c r="H5202" s="233">
        <v>2.2160000000000002</v>
      </c>
      <c r="I5202" s="233">
        <v>0</v>
      </c>
      <c r="J5202" s="233">
        <v>0</v>
      </c>
      <c r="K5202" s="234">
        <v>0</v>
      </c>
      <c r="L5202" s="233">
        <v>0</v>
      </c>
      <c r="M5202" s="234">
        <v>0</v>
      </c>
      <c r="N5202" s="233">
        <v>0</v>
      </c>
      <c r="O5202" s="233">
        <v>0</v>
      </c>
      <c r="P5202" s="233">
        <v>0</v>
      </c>
      <c r="Q5202" s="234">
        <v>0</v>
      </c>
      <c r="R5202" s="233">
        <v>0</v>
      </c>
      <c r="S5202" s="234">
        <v>0</v>
      </c>
      <c r="T5202" s="233">
        <v>0</v>
      </c>
      <c r="U5202" s="235">
        <f t="shared" si="567"/>
        <v>1617.68</v>
      </c>
      <c r="V5202" s="227">
        <f t="shared" si="568"/>
        <v>0</v>
      </c>
      <c r="W5202" s="227">
        <f t="shared" si="569"/>
        <v>0</v>
      </c>
      <c r="X5202" s="227">
        <f t="shared" si="572"/>
        <v>0</v>
      </c>
      <c r="Y5202" s="227">
        <f t="shared" si="570"/>
        <v>0</v>
      </c>
      <c r="Z5202" s="227">
        <f t="shared" si="571"/>
        <v>0</v>
      </c>
      <c r="AA5202" s="227">
        <f t="shared" si="573"/>
        <v>0</v>
      </c>
    </row>
    <row r="5203" spans="2:27" ht="13.5" hidden="1">
      <c r="B5203" s="232" t="s">
        <v>1449</v>
      </c>
      <c r="C5203" s="232" t="s">
        <v>672</v>
      </c>
      <c r="D5203" s="232" t="s">
        <v>954</v>
      </c>
      <c r="E5203" s="232" t="s">
        <v>495</v>
      </c>
      <c r="F5203" s="232">
        <v>4</v>
      </c>
      <c r="G5203" s="232" t="s">
        <v>1354</v>
      </c>
      <c r="H5203" s="233">
        <v>1.1399999999999999</v>
      </c>
      <c r="I5203" s="233">
        <v>0</v>
      </c>
      <c r="J5203" s="233">
        <v>0</v>
      </c>
      <c r="K5203" s="234">
        <v>0</v>
      </c>
      <c r="L5203" s="233">
        <v>0</v>
      </c>
      <c r="M5203" s="234">
        <v>0</v>
      </c>
      <c r="N5203" s="233">
        <v>0</v>
      </c>
      <c r="O5203" s="233">
        <v>0</v>
      </c>
      <c r="P5203" s="233">
        <v>0</v>
      </c>
      <c r="Q5203" s="234">
        <v>0</v>
      </c>
      <c r="R5203" s="233">
        <v>0</v>
      </c>
      <c r="S5203" s="234">
        <v>0</v>
      </c>
      <c r="T5203" s="233">
        <v>0</v>
      </c>
      <c r="U5203" s="235">
        <f t="shared" si="567"/>
        <v>832.19999999999993</v>
      </c>
      <c r="V5203" s="227">
        <f t="shared" si="568"/>
        <v>0</v>
      </c>
      <c r="W5203" s="227">
        <f t="shared" si="569"/>
        <v>0</v>
      </c>
      <c r="X5203" s="227">
        <f t="shared" si="572"/>
        <v>0</v>
      </c>
      <c r="Y5203" s="227">
        <f t="shared" si="570"/>
        <v>0</v>
      </c>
      <c r="Z5203" s="227">
        <f t="shared" si="571"/>
        <v>0</v>
      </c>
      <c r="AA5203" s="227">
        <f t="shared" si="573"/>
        <v>0</v>
      </c>
    </row>
    <row r="5204" spans="2:27" ht="13.5" hidden="1">
      <c r="B5204" s="232" t="s">
        <v>1449</v>
      </c>
      <c r="C5204" s="232" t="s">
        <v>712</v>
      </c>
      <c r="D5204" s="232" t="s">
        <v>954</v>
      </c>
      <c r="E5204" s="232" t="s">
        <v>495</v>
      </c>
      <c r="F5204" s="232">
        <v>32</v>
      </c>
      <c r="G5204" s="232" t="s">
        <v>1345</v>
      </c>
      <c r="H5204" s="233">
        <v>8.8640000000000008</v>
      </c>
      <c r="I5204" s="233">
        <v>0</v>
      </c>
      <c r="J5204" s="233">
        <v>6.0533999999999999</v>
      </c>
      <c r="K5204" s="234">
        <v>25251</v>
      </c>
      <c r="L5204" s="233">
        <v>2.8826000000000001</v>
      </c>
      <c r="M5204" s="234">
        <v>49493</v>
      </c>
      <c r="N5204" s="233">
        <v>0</v>
      </c>
      <c r="O5204" s="233">
        <v>0</v>
      </c>
      <c r="P5204" s="233">
        <v>0</v>
      </c>
      <c r="Q5204" s="234">
        <v>52518</v>
      </c>
      <c r="R5204" s="233">
        <v>1.9984</v>
      </c>
      <c r="S5204" s="234">
        <v>102935</v>
      </c>
      <c r="T5204" s="233">
        <v>0</v>
      </c>
      <c r="U5204" s="235">
        <f t="shared" si="567"/>
        <v>6470.72</v>
      </c>
      <c r="V5204" s="227">
        <f t="shared" si="568"/>
        <v>4418.982</v>
      </c>
      <c r="W5204" s="227">
        <f t="shared" si="569"/>
        <v>4208.5480000000007</v>
      </c>
      <c r="X5204" s="227">
        <f t="shared" si="572"/>
        <v>4124.416666666667</v>
      </c>
      <c r="Y5204" s="227">
        <f t="shared" si="570"/>
        <v>0</v>
      </c>
      <c r="Z5204" s="227">
        <f t="shared" si="571"/>
        <v>2917.6653333333334</v>
      </c>
      <c r="AA5204" s="227">
        <f t="shared" si="573"/>
        <v>2859.3055555555557</v>
      </c>
    </row>
    <row r="5205" spans="2:27" ht="13.5" hidden="1">
      <c r="B5205" s="232" t="s">
        <v>1449</v>
      </c>
      <c r="C5205" s="232" t="s">
        <v>1135</v>
      </c>
      <c r="D5205" s="232" t="s">
        <v>954</v>
      </c>
      <c r="E5205" s="232" t="s">
        <v>495</v>
      </c>
      <c r="F5205" s="232">
        <v>8</v>
      </c>
      <c r="G5205" s="232" t="s">
        <v>1364</v>
      </c>
      <c r="H5205" s="233">
        <v>17.728000000000002</v>
      </c>
      <c r="I5205" s="233">
        <v>0</v>
      </c>
      <c r="J5205" s="233">
        <v>11.1686</v>
      </c>
      <c r="K5205" s="234">
        <v>46589</v>
      </c>
      <c r="L5205" s="233">
        <v>5.3183999999999996</v>
      </c>
      <c r="M5205" s="234">
        <v>91315</v>
      </c>
      <c r="N5205" s="233">
        <v>0</v>
      </c>
      <c r="O5205" s="233">
        <v>0</v>
      </c>
      <c r="P5205" s="233">
        <v>0</v>
      </c>
      <c r="Q5205" s="234">
        <v>93178</v>
      </c>
      <c r="R5205" s="233">
        <v>3.5455999999999999</v>
      </c>
      <c r="S5205" s="234">
        <v>182630</v>
      </c>
      <c r="T5205" s="233">
        <v>0</v>
      </c>
      <c r="U5205" s="235">
        <f t="shared" si="567"/>
        <v>12941.44</v>
      </c>
      <c r="V5205" s="227">
        <f t="shared" si="568"/>
        <v>8153.0779999999995</v>
      </c>
      <c r="W5205" s="227">
        <f t="shared" si="569"/>
        <v>7764.8486666666668</v>
      </c>
      <c r="X5205" s="227">
        <f t="shared" si="572"/>
        <v>7609.583333333333</v>
      </c>
      <c r="Y5205" s="227">
        <f t="shared" si="570"/>
        <v>0</v>
      </c>
      <c r="Z5205" s="227">
        <f t="shared" si="571"/>
        <v>5176.5657777777778</v>
      </c>
      <c r="AA5205" s="227">
        <f t="shared" si="573"/>
        <v>5073.0555555555557</v>
      </c>
    </row>
    <row r="5206" spans="2:27" ht="13.5" hidden="1">
      <c r="B5206" s="232" t="s">
        <v>1449</v>
      </c>
      <c r="C5206" s="232" t="s">
        <v>1124</v>
      </c>
      <c r="D5206" s="232" t="s">
        <v>954</v>
      </c>
      <c r="E5206" s="232" t="s">
        <v>495</v>
      </c>
      <c r="F5206" s="232">
        <v>4</v>
      </c>
      <c r="G5206" s="232" t="s">
        <v>1311</v>
      </c>
      <c r="H5206" s="233">
        <v>1.111</v>
      </c>
      <c r="I5206" s="233">
        <v>0</v>
      </c>
      <c r="J5206" s="233">
        <v>0</v>
      </c>
      <c r="K5206" s="234">
        <v>0</v>
      </c>
      <c r="L5206" s="233">
        <v>0</v>
      </c>
      <c r="M5206" s="234">
        <v>0</v>
      </c>
      <c r="N5206" s="233">
        <v>0</v>
      </c>
      <c r="O5206" s="233">
        <v>0</v>
      </c>
      <c r="P5206" s="233">
        <v>0</v>
      </c>
      <c r="Q5206" s="234">
        <v>0</v>
      </c>
      <c r="R5206" s="233">
        <v>0</v>
      </c>
      <c r="S5206" s="234">
        <v>0</v>
      </c>
      <c r="T5206" s="233">
        <v>0</v>
      </c>
      <c r="U5206" s="235">
        <f t="shared" si="567"/>
        <v>811.03</v>
      </c>
      <c r="V5206" s="227">
        <f t="shared" si="568"/>
        <v>0</v>
      </c>
      <c r="W5206" s="227">
        <f t="shared" si="569"/>
        <v>0</v>
      </c>
      <c r="X5206" s="227">
        <f t="shared" si="572"/>
        <v>0</v>
      </c>
      <c r="Y5206" s="227">
        <f t="shared" si="570"/>
        <v>0</v>
      </c>
      <c r="Z5206" s="227">
        <f t="shared" si="571"/>
        <v>0</v>
      </c>
      <c r="AA5206" s="227">
        <f t="shared" si="573"/>
        <v>0</v>
      </c>
    </row>
    <row r="5207" spans="2:27" ht="13.5" hidden="1">
      <c r="B5207" s="232" t="s">
        <v>1449</v>
      </c>
      <c r="C5207" s="232" t="s">
        <v>698</v>
      </c>
      <c r="D5207" s="232" t="s">
        <v>954</v>
      </c>
      <c r="E5207" s="232" t="s">
        <v>495</v>
      </c>
      <c r="F5207" s="232">
        <v>48</v>
      </c>
      <c r="G5207" s="232" t="s">
        <v>1356</v>
      </c>
      <c r="H5207" s="233">
        <v>13.295999999999999</v>
      </c>
      <c r="I5207" s="233">
        <v>0</v>
      </c>
      <c r="J5207" s="233">
        <v>9.0800999999999998</v>
      </c>
      <c r="K5207" s="234">
        <v>37877</v>
      </c>
      <c r="L5207" s="233">
        <v>4.3239000000000001</v>
      </c>
      <c r="M5207" s="234">
        <v>74239</v>
      </c>
      <c r="N5207" s="233">
        <v>0</v>
      </c>
      <c r="O5207" s="233">
        <v>0</v>
      </c>
      <c r="P5207" s="233">
        <v>0</v>
      </c>
      <c r="Q5207" s="234">
        <v>78798</v>
      </c>
      <c r="R5207" s="233">
        <v>2.9984000000000002</v>
      </c>
      <c r="S5207" s="234">
        <v>154444</v>
      </c>
      <c r="T5207" s="233">
        <v>0</v>
      </c>
      <c r="U5207" s="235">
        <f t="shared" si="567"/>
        <v>9706.08</v>
      </c>
      <c r="V5207" s="227">
        <f t="shared" si="568"/>
        <v>6628.473</v>
      </c>
      <c r="W5207" s="227">
        <f t="shared" si="569"/>
        <v>6312.8636666666662</v>
      </c>
      <c r="X5207" s="227">
        <f t="shared" si="572"/>
        <v>6186.583333333333</v>
      </c>
      <c r="Y5207" s="227">
        <f t="shared" si="570"/>
        <v>0</v>
      </c>
      <c r="Z5207" s="227">
        <f t="shared" si="571"/>
        <v>4377.6653333333343</v>
      </c>
      <c r="AA5207" s="227">
        <f t="shared" si="573"/>
        <v>4290.1111111111113</v>
      </c>
    </row>
    <row r="5208" spans="2:27" ht="13.5" hidden="1">
      <c r="B5208" s="232" t="s">
        <v>1449</v>
      </c>
      <c r="C5208" s="232" t="s">
        <v>769</v>
      </c>
      <c r="D5208" s="232" t="s">
        <v>954</v>
      </c>
      <c r="E5208" s="232" t="s">
        <v>495</v>
      </c>
      <c r="F5208" s="232">
        <v>2</v>
      </c>
      <c r="G5208" s="232" t="s">
        <v>1311</v>
      </c>
      <c r="H5208" s="233">
        <v>0.82010000000000005</v>
      </c>
      <c r="I5208" s="233">
        <v>0</v>
      </c>
      <c r="J5208" s="233">
        <v>0.55969999999999998</v>
      </c>
      <c r="K5208" s="234">
        <v>2335</v>
      </c>
      <c r="L5208" s="233">
        <v>0.26650000000000001</v>
      </c>
      <c r="M5208" s="234">
        <v>4576</v>
      </c>
      <c r="N5208" s="233">
        <v>0</v>
      </c>
      <c r="O5208" s="233">
        <v>0</v>
      </c>
      <c r="P5208" s="233">
        <v>0</v>
      </c>
      <c r="Q5208" s="234">
        <v>4849</v>
      </c>
      <c r="R5208" s="233">
        <v>0.1845</v>
      </c>
      <c r="S5208" s="234">
        <v>9504</v>
      </c>
      <c r="T5208" s="233">
        <v>0</v>
      </c>
      <c r="U5208" s="235">
        <f t="shared" si="567"/>
        <v>598.673</v>
      </c>
      <c r="V5208" s="227">
        <f t="shared" si="568"/>
        <v>408.58099999999996</v>
      </c>
      <c r="W5208" s="227">
        <f t="shared" si="569"/>
        <v>389.12833333333333</v>
      </c>
      <c r="X5208" s="227">
        <f t="shared" si="572"/>
        <v>381.33333333333331</v>
      </c>
      <c r="Y5208" s="227">
        <f t="shared" si="570"/>
        <v>0</v>
      </c>
      <c r="Z5208" s="227">
        <f t="shared" si="571"/>
        <v>269.37944444444446</v>
      </c>
      <c r="AA5208" s="227">
        <f t="shared" si="573"/>
        <v>264</v>
      </c>
    </row>
    <row r="5209" spans="2:27" ht="13.5" hidden="1">
      <c r="B5209" s="232" t="s">
        <v>1449</v>
      </c>
      <c r="C5209" s="232" t="s">
        <v>763</v>
      </c>
      <c r="D5209" s="232" t="s">
        <v>954</v>
      </c>
      <c r="E5209" s="232" t="s">
        <v>495</v>
      </c>
      <c r="F5209" s="232">
        <v>8</v>
      </c>
      <c r="G5209" s="232" t="s">
        <v>1317</v>
      </c>
      <c r="H5209" s="233">
        <v>3.2803</v>
      </c>
      <c r="I5209" s="233">
        <v>0</v>
      </c>
      <c r="J5209" s="233">
        <v>2.2387999999999999</v>
      </c>
      <c r="K5209" s="234">
        <v>9339</v>
      </c>
      <c r="L5209" s="233">
        <v>1.0661</v>
      </c>
      <c r="M5209" s="234">
        <v>18304</v>
      </c>
      <c r="N5209" s="233">
        <v>0</v>
      </c>
      <c r="O5209" s="233">
        <v>0</v>
      </c>
      <c r="P5209" s="233">
        <v>0</v>
      </c>
      <c r="Q5209" s="234">
        <v>19396</v>
      </c>
      <c r="R5209" s="233">
        <v>0.73809999999999998</v>
      </c>
      <c r="S5209" s="234">
        <v>38017</v>
      </c>
      <c r="T5209" s="233">
        <v>0</v>
      </c>
      <c r="U5209" s="235">
        <f t="shared" si="567"/>
        <v>2394.6190000000001</v>
      </c>
      <c r="V5209" s="227">
        <f t="shared" si="568"/>
        <v>1634.3239999999998</v>
      </c>
      <c r="W5209" s="227">
        <f t="shared" si="569"/>
        <v>1556.5030000000002</v>
      </c>
      <c r="X5209" s="227">
        <f t="shared" si="572"/>
        <v>1525.3333333333333</v>
      </c>
      <c r="Y5209" s="227">
        <f t="shared" si="570"/>
        <v>0</v>
      </c>
      <c r="Z5209" s="227">
        <f t="shared" si="571"/>
        <v>1077.5907777777779</v>
      </c>
      <c r="AA5209" s="227">
        <f t="shared" si="573"/>
        <v>1056.0277777777778</v>
      </c>
    </row>
    <row r="5210" spans="2:27" ht="13.5" hidden="1">
      <c r="B5210" s="232" t="s">
        <v>1449</v>
      </c>
      <c r="C5210" s="232" t="s">
        <v>1134</v>
      </c>
      <c r="D5210" s="232" t="s">
        <v>954</v>
      </c>
      <c r="E5210" s="232" t="s">
        <v>495</v>
      </c>
      <c r="F5210" s="232">
        <v>8</v>
      </c>
      <c r="G5210" s="232" t="s">
        <v>1345</v>
      </c>
      <c r="H5210" s="233">
        <v>8.8640000000000008</v>
      </c>
      <c r="I5210" s="233">
        <v>0</v>
      </c>
      <c r="J5210" s="233">
        <v>5.5842999999999998</v>
      </c>
      <c r="K5210" s="234">
        <v>23295</v>
      </c>
      <c r="L5210" s="233">
        <v>2.6591999999999998</v>
      </c>
      <c r="M5210" s="234">
        <v>45657</v>
      </c>
      <c r="N5210" s="233">
        <v>0</v>
      </c>
      <c r="O5210" s="233">
        <v>0</v>
      </c>
      <c r="P5210" s="233">
        <v>0</v>
      </c>
      <c r="Q5210" s="234">
        <v>46589</v>
      </c>
      <c r="R5210" s="233">
        <v>1.7727999999999999</v>
      </c>
      <c r="S5210" s="234">
        <v>91315</v>
      </c>
      <c r="T5210" s="233">
        <v>0</v>
      </c>
      <c r="U5210" s="235">
        <f t="shared" si="567"/>
        <v>6470.72</v>
      </c>
      <c r="V5210" s="227">
        <f t="shared" si="568"/>
        <v>4076.5389999999998</v>
      </c>
      <c r="W5210" s="227">
        <f t="shared" si="569"/>
        <v>3882.4659999999999</v>
      </c>
      <c r="X5210" s="227">
        <f t="shared" si="572"/>
        <v>3804.75</v>
      </c>
      <c r="Y5210" s="227">
        <f t="shared" si="570"/>
        <v>0</v>
      </c>
      <c r="Z5210" s="227">
        <f t="shared" si="571"/>
        <v>2588.2828888888889</v>
      </c>
      <c r="AA5210" s="227">
        <f t="shared" si="573"/>
        <v>2536.5277777777778</v>
      </c>
    </row>
    <row r="5211" spans="2:27" ht="13.5" hidden="1">
      <c r="B5211" s="232" t="s">
        <v>1449</v>
      </c>
      <c r="C5211" s="232" t="s">
        <v>312</v>
      </c>
      <c r="D5211" s="232" t="s">
        <v>954</v>
      </c>
      <c r="E5211" s="232" t="s">
        <v>495</v>
      </c>
      <c r="F5211" s="232">
        <v>1</v>
      </c>
      <c r="G5211" s="232" t="s">
        <v>1322</v>
      </c>
      <c r="H5211" s="233">
        <v>0.104</v>
      </c>
      <c r="I5211" s="233">
        <v>0</v>
      </c>
      <c r="J5211" s="233">
        <v>0</v>
      </c>
      <c r="K5211" s="234">
        <v>0</v>
      </c>
      <c r="L5211" s="233">
        <v>0</v>
      </c>
      <c r="M5211" s="234">
        <v>0</v>
      </c>
      <c r="N5211" s="233">
        <v>0</v>
      </c>
      <c r="O5211" s="233">
        <v>0</v>
      </c>
      <c r="P5211" s="233">
        <v>0</v>
      </c>
      <c r="Q5211" s="234">
        <v>0</v>
      </c>
      <c r="R5211" s="233">
        <v>0</v>
      </c>
      <c r="S5211" s="234">
        <v>0</v>
      </c>
      <c r="T5211" s="233">
        <v>0</v>
      </c>
      <c r="U5211" s="235">
        <f t="shared" si="567"/>
        <v>75.92</v>
      </c>
      <c r="V5211" s="227">
        <f t="shared" si="568"/>
        <v>0</v>
      </c>
      <c r="W5211" s="227">
        <f t="shared" si="569"/>
        <v>0</v>
      </c>
      <c r="X5211" s="227">
        <f t="shared" si="572"/>
        <v>0</v>
      </c>
      <c r="Y5211" s="227">
        <f t="shared" si="570"/>
        <v>0</v>
      </c>
      <c r="Z5211" s="227">
        <f t="shared" si="571"/>
        <v>0</v>
      </c>
      <c r="AA5211" s="227">
        <f t="shared" si="573"/>
        <v>0</v>
      </c>
    </row>
    <row r="5212" spans="2:27" ht="13.5" hidden="1">
      <c r="B5212" s="232" t="s">
        <v>1449</v>
      </c>
      <c r="C5212" s="232" t="s">
        <v>704</v>
      </c>
      <c r="D5212" s="232" t="s">
        <v>954</v>
      </c>
      <c r="E5212" s="232" t="s">
        <v>495</v>
      </c>
      <c r="F5212" s="232">
        <v>96</v>
      </c>
      <c r="G5212" s="232" t="s">
        <v>1365</v>
      </c>
      <c r="H5212" s="233">
        <v>26.591999999999999</v>
      </c>
      <c r="I5212" s="233">
        <v>0</v>
      </c>
      <c r="J5212" s="233">
        <v>18.1602</v>
      </c>
      <c r="K5212" s="234">
        <v>75754</v>
      </c>
      <c r="L5212" s="233">
        <v>8.6477000000000004</v>
      </c>
      <c r="M5212" s="234">
        <v>148478</v>
      </c>
      <c r="N5212" s="233">
        <v>0</v>
      </c>
      <c r="O5212" s="233">
        <v>0</v>
      </c>
      <c r="P5212" s="233">
        <v>0</v>
      </c>
      <c r="Q5212" s="234">
        <v>157595</v>
      </c>
      <c r="R5212" s="233">
        <v>5.9968000000000004</v>
      </c>
      <c r="S5212" s="234">
        <v>308887</v>
      </c>
      <c r="T5212" s="233">
        <v>0</v>
      </c>
      <c r="U5212" s="235">
        <f t="shared" si="567"/>
        <v>19412.16</v>
      </c>
      <c r="V5212" s="227">
        <f t="shared" si="568"/>
        <v>13256.946</v>
      </c>
      <c r="W5212" s="227">
        <f t="shared" si="569"/>
        <v>12625.654333333332</v>
      </c>
      <c r="X5212" s="227">
        <f t="shared" si="572"/>
        <v>12373.166666666666</v>
      </c>
      <c r="Y5212" s="227">
        <f t="shared" si="570"/>
        <v>0</v>
      </c>
      <c r="Z5212" s="227">
        <f t="shared" si="571"/>
        <v>8755.3028888888894</v>
      </c>
      <c r="AA5212" s="227">
        <f t="shared" si="573"/>
        <v>8580.1944444444453</v>
      </c>
    </row>
    <row r="5213" spans="2:27" ht="13.5" hidden="1">
      <c r="B5213" s="232" t="s">
        <v>1449</v>
      </c>
      <c r="C5213" s="232" t="s">
        <v>737</v>
      </c>
      <c r="D5213" s="232" t="s">
        <v>954</v>
      </c>
      <c r="E5213" s="232" t="s">
        <v>495</v>
      </c>
      <c r="F5213" s="232">
        <v>2</v>
      </c>
      <c r="G5213" s="232" t="s">
        <v>1315</v>
      </c>
      <c r="H5213" s="233">
        <v>0.41599999999999998</v>
      </c>
      <c r="I5213" s="233">
        <v>0</v>
      </c>
      <c r="J5213" s="233">
        <v>0.2621</v>
      </c>
      <c r="K5213" s="234">
        <v>1093</v>
      </c>
      <c r="L5213" s="233">
        <v>0.12479999999999999</v>
      </c>
      <c r="M5213" s="234">
        <v>2143</v>
      </c>
      <c r="N5213" s="233">
        <v>0</v>
      </c>
      <c r="O5213" s="233">
        <v>0</v>
      </c>
      <c r="P5213" s="233">
        <v>0</v>
      </c>
      <c r="Q5213" s="234">
        <v>2186</v>
      </c>
      <c r="R5213" s="233">
        <v>8.3199999999999996E-2</v>
      </c>
      <c r="S5213" s="234">
        <v>4286</v>
      </c>
      <c r="T5213" s="233">
        <v>0</v>
      </c>
      <c r="U5213" s="235">
        <f t="shared" si="567"/>
        <v>303.68</v>
      </c>
      <c r="V5213" s="227">
        <f t="shared" si="568"/>
        <v>191.333</v>
      </c>
      <c r="W5213" s="227">
        <f t="shared" si="569"/>
        <v>182.18733333333333</v>
      </c>
      <c r="X5213" s="227">
        <f t="shared" si="572"/>
        <v>178.58333333333334</v>
      </c>
      <c r="Y5213" s="227">
        <f t="shared" si="570"/>
        <v>0</v>
      </c>
      <c r="Z5213" s="227">
        <f t="shared" si="571"/>
        <v>121.45822222222222</v>
      </c>
      <c r="AA5213" s="227">
        <f t="shared" si="573"/>
        <v>119.05555555555556</v>
      </c>
    </row>
    <row r="5214" spans="2:27" ht="13.5" hidden="1">
      <c r="B5214" s="232" t="s">
        <v>1449</v>
      </c>
      <c r="C5214" s="232" t="s">
        <v>1458</v>
      </c>
      <c r="D5214" s="232" t="s">
        <v>954</v>
      </c>
      <c r="E5214" s="232" t="s">
        <v>495</v>
      </c>
      <c r="F5214" s="232">
        <v>4</v>
      </c>
      <c r="G5214" s="232" t="s">
        <v>1312</v>
      </c>
      <c r="H5214" s="233">
        <v>1.1080000000000001</v>
      </c>
      <c r="I5214" s="233">
        <v>0</v>
      </c>
      <c r="J5214" s="233">
        <v>0</v>
      </c>
      <c r="K5214" s="234">
        <v>0</v>
      </c>
      <c r="L5214" s="233">
        <v>0</v>
      </c>
      <c r="M5214" s="234">
        <v>0</v>
      </c>
      <c r="N5214" s="233">
        <v>0</v>
      </c>
      <c r="O5214" s="233">
        <v>0</v>
      </c>
      <c r="P5214" s="233">
        <v>0</v>
      </c>
      <c r="Q5214" s="234">
        <v>0</v>
      </c>
      <c r="R5214" s="233">
        <v>0</v>
      </c>
      <c r="S5214" s="234">
        <v>0</v>
      </c>
      <c r="T5214" s="233">
        <v>0</v>
      </c>
      <c r="U5214" s="235">
        <f t="shared" si="567"/>
        <v>808.84</v>
      </c>
      <c r="V5214" s="227">
        <f t="shared" si="568"/>
        <v>0</v>
      </c>
      <c r="W5214" s="227">
        <f t="shared" si="569"/>
        <v>0</v>
      </c>
      <c r="X5214" s="227">
        <f t="shared" si="572"/>
        <v>0</v>
      </c>
      <c r="Y5214" s="227">
        <f t="shared" si="570"/>
        <v>0</v>
      </c>
      <c r="Z5214" s="227">
        <f t="shared" si="571"/>
        <v>0</v>
      </c>
      <c r="AA5214" s="227">
        <f t="shared" si="573"/>
        <v>0</v>
      </c>
    </row>
    <row r="5215" spans="2:27" ht="13.5" hidden="1">
      <c r="B5215" s="232" t="s">
        <v>1449</v>
      </c>
      <c r="C5215" s="232" t="s">
        <v>747</v>
      </c>
      <c r="D5215" s="232" t="s">
        <v>954</v>
      </c>
      <c r="E5215" s="232" t="s">
        <v>495</v>
      </c>
      <c r="F5215" s="232">
        <v>64</v>
      </c>
      <c r="G5215" s="232" t="s">
        <v>1424</v>
      </c>
      <c r="H5215" s="233">
        <v>32.512</v>
      </c>
      <c r="I5215" s="233">
        <v>0</v>
      </c>
      <c r="J5215" s="233">
        <v>20.147200000000002</v>
      </c>
      <c r="K5215" s="234">
        <v>83968</v>
      </c>
      <c r="L5215" s="233">
        <v>9.6</v>
      </c>
      <c r="M5215" s="234">
        <v>165376</v>
      </c>
      <c r="N5215" s="233">
        <v>0</v>
      </c>
      <c r="O5215" s="233">
        <v>0</v>
      </c>
      <c r="P5215" s="233">
        <v>0</v>
      </c>
      <c r="Q5215" s="234">
        <v>128256</v>
      </c>
      <c r="R5215" s="233">
        <v>4.8895999999999997</v>
      </c>
      <c r="S5215" s="234">
        <v>239616</v>
      </c>
      <c r="T5215" s="233">
        <v>0</v>
      </c>
      <c r="U5215" s="235">
        <f t="shared" si="567"/>
        <v>23733.760000000002</v>
      </c>
      <c r="V5215" s="227">
        <f t="shared" si="568"/>
        <v>14707.456000000002</v>
      </c>
      <c r="W5215" s="227">
        <f t="shared" si="569"/>
        <v>14005.333333333332</v>
      </c>
      <c r="X5215" s="227">
        <f t="shared" si="572"/>
        <v>13781.333333333334</v>
      </c>
      <c r="Y5215" s="227">
        <f t="shared" si="570"/>
        <v>0</v>
      </c>
      <c r="Z5215" s="227">
        <f t="shared" si="571"/>
        <v>7132.0746666666664</v>
      </c>
      <c r="AA5215" s="227">
        <f t="shared" si="573"/>
        <v>6656</v>
      </c>
    </row>
    <row r="5216" spans="2:27" ht="13.5" hidden="1">
      <c r="B5216" s="232" t="s">
        <v>1449</v>
      </c>
      <c r="C5216" s="232" t="s">
        <v>752</v>
      </c>
      <c r="D5216" s="232" t="s">
        <v>954</v>
      </c>
      <c r="E5216" s="232" t="s">
        <v>495</v>
      </c>
      <c r="F5216" s="232">
        <v>8</v>
      </c>
      <c r="G5216" s="232" t="s">
        <v>1353</v>
      </c>
      <c r="H5216" s="233">
        <v>8.1244999999999994</v>
      </c>
      <c r="I5216" s="233">
        <v>0</v>
      </c>
      <c r="J5216" s="233">
        <v>5.0331000000000001</v>
      </c>
      <c r="K5216" s="234">
        <v>20995</v>
      </c>
      <c r="L5216" s="233">
        <v>2.3967000000000001</v>
      </c>
      <c r="M5216" s="234">
        <v>41151</v>
      </c>
      <c r="N5216" s="233">
        <v>0</v>
      </c>
      <c r="O5216" s="233">
        <v>0</v>
      </c>
      <c r="P5216" s="233">
        <v>0</v>
      </c>
      <c r="Q5216" s="234">
        <v>32027</v>
      </c>
      <c r="R5216" s="233">
        <v>1.2186999999999999</v>
      </c>
      <c r="S5216" s="234">
        <v>62772</v>
      </c>
      <c r="T5216" s="233">
        <v>0</v>
      </c>
      <c r="U5216" s="235">
        <f t="shared" si="567"/>
        <v>5930.8849999999993</v>
      </c>
      <c r="V5216" s="227">
        <f t="shared" si="568"/>
        <v>3674.163</v>
      </c>
      <c r="W5216" s="227">
        <f t="shared" si="569"/>
        <v>3499.1743333333334</v>
      </c>
      <c r="X5216" s="227">
        <f t="shared" si="572"/>
        <v>3429.25</v>
      </c>
      <c r="Y5216" s="227">
        <f t="shared" si="570"/>
        <v>0</v>
      </c>
      <c r="Z5216" s="227">
        <f t="shared" si="571"/>
        <v>1779.289888888889</v>
      </c>
      <c r="AA5216" s="227">
        <f t="shared" si="573"/>
        <v>1743.6666666666667</v>
      </c>
    </row>
    <row r="5217" spans="2:27" ht="13.5" hidden="1">
      <c r="B5217" s="232" t="s">
        <v>1449</v>
      </c>
      <c r="C5217" s="232" t="s">
        <v>729</v>
      </c>
      <c r="D5217" s="232" t="s">
        <v>954</v>
      </c>
      <c r="E5217" s="232" t="s">
        <v>495</v>
      </c>
      <c r="F5217" s="232">
        <v>1</v>
      </c>
      <c r="G5217" s="232" t="s">
        <v>1417</v>
      </c>
      <c r="H5217" s="233">
        <v>5.1999999999999998E-2</v>
      </c>
      <c r="I5217" s="233">
        <v>0</v>
      </c>
      <c r="J5217" s="233">
        <v>0</v>
      </c>
      <c r="K5217" s="234">
        <v>0</v>
      </c>
      <c r="L5217" s="233">
        <v>0</v>
      </c>
      <c r="M5217" s="234">
        <v>0</v>
      </c>
      <c r="N5217" s="233">
        <v>0</v>
      </c>
      <c r="O5217" s="233">
        <v>0</v>
      </c>
      <c r="P5217" s="233">
        <v>0</v>
      </c>
      <c r="Q5217" s="234">
        <v>0</v>
      </c>
      <c r="R5217" s="233">
        <v>0</v>
      </c>
      <c r="S5217" s="234">
        <v>0</v>
      </c>
      <c r="T5217" s="233">
        <v>0</v>
      </c>
      <c r="U5217" s="235">
        <f t="shared" si="567"/>
        <v>37.96</v>
      </c>
      <c r="V5217" s="227">
        <f t="shared" si="568"/>
        <v>0</v>
      </c>
      <c r="W5217" s="227">
        <f t="shared" si="569"/>
        <v>0</v>
      </c>
      <c r="X5217" s="227">
        <f t="shared" si="572"/>
        <v>0</v>
      </c>
      <c r="Y5217" s="227">
        <f t="shared" si="570"/>
        <v>0</v>
      </c>
      <c r="Z5217" s="227">
        <f t="shared" si="571"/>
        <v>0</v>
      </c>
      <c r="AA5217" s="227">
        <f t="shared" si="573"/>
        <v>0</v>
      </c>
    </row>
    <row r="5218" spans="2:27" ht="13.5" hidden="1">
      <c r="B5218" s="232" t="s">
        <v>1449</v>
      </c>
      <c r="C5218" s="232" t="s">
        <v>630</v>
      </c>
      <c r="D5218" s="232" t="s">
        <v>954</v>
      </c>
      <c r="E5218" s="232" t="s">
        <v>495</v>
      </c>
      <c r="F5218" s="232">
        <v>32</v>
      </c>
      <c r="G5218" s="232" t="s">
        <v>1316</v>
      </c>
      <c r="H5218" s="233">
        <v>7.5519999999999996</v>
      </c>
      <c r="I5218" s="233">
        <v>0</v>
      </c>
      <c r="J5218" s="233">
        <v>4.282</v>
      </c>
      <c r="K5218" s="234">
        <v>17862</v>
      </c>
      <c r="L5218" s="233">
        <v>2.0390000000000001</v>
      </c>
      <c r="M5218" s="234">
        <v>35010</v>
      </c>
      <c r="N5218" s="233">
        <v>0</v>
      </c>
      <c r="O5218" s="233">
        <v>0</v>
      </c>
      <c r="P5218" s="233">
        <v>0</v>
      </c>
      <c r="Q5218" s="234">
        <v>37709</v>
      </c>
      <c r="R5218" s="233">
        <v>1.4349000000000001</v>
      </c>
      <c r="S5218" s="234">
        <v>73909</v>
      </c>
      <c r="T5218" s="233">
        <v>0</v>
      </c>
      <c r="U5218" s="235">
        <f t="shared" si="567"/>
        <v>5512.96</v>
      </c>
      <c r="V5218" s="227">
        <f t="shared" si="568"/>
        <v>3125.86</v>
      </c>
      <c r="W5218" s="227">
        <f t="shared" si="569"/>
        <v>2976.9700000000003</v>
      </c>
      <c r="X5218" s="227">
        <f t="shared" si="572"/>
        <v>2917.5</v>
      </c>
      <c r="Y5218" s="227">
        <f t="shared" si="570"/>
        <v>0</v>
      </c>
      <c r="Z5218" s="227">
        <f t="shared" si="571"/>
        <v>2094.9492222222225</v>
      </c>
      <c r="AA5218" s="227">
        <f t="shared" si="573"/>
        <v>2053.0277777777778</v>
      </c>
    </row>
    <row r="5219" spans="2:27" ht="13.5" hidden="1">
      <c r="B5219" s="232" t="s">
        <v>1449</v>
      </c>
      <c r="C5219" s="232" t="s">
        <v>313</v>
      </c>
      <c r="D5219" s="232" t="s">
        <v>954</v>
      </c>
      <c r="E5219" s="232" t="s">
        <v>495</v>
      </c>
      <c r="F5219" s="232">
        <v>16</v>
      </c>
      <c r="G5219" s="232" t="s">
        <v>1316</v>
      </c>
      <c r="H5219" s="233">
        <v>4.4320000000000004</v>
      </c>
      <c r="I5219" s="233">
        <v>0</v>
      </c>
      <c r="J5219" s="233">
        <v>3.0266999999999999</v>
      </c>
      <c r="K5219" s="234">
        <v>12626</v>
      </c>
      <c r="L5219" s="233">
        <v>1.4413</v>
      </c>
      <c r="M5219" s="234">
        <v>24746</v>
      </c>
      <c r="N5219" s="233">
        <v>0</v>
      </c>
      <c r="O5219" s="233">
        <v>0</v>
      </c>
      <c r="P5219" s="233">
        <v>0</v>
      </c>
      <c r="Q5219" s="234">
        <v>26266</v>
      </c>
      <c r="R5219" s="233">
        <v>0.99950000000000006</v>
      </c>
      <c r="S5219" s="234">
        <v>51481</v>
      </c>
      <c r="T5219" s="233">
        <v>0</v>
      </c>
      <c r="U5219" s="235">
        <f t="shared" si="567"/>
        <v>3235.36</v>
      </c>
      <c r="V5219" s="227">
        <f t="shared" si="568"/>
        <v>2209.491</v>
      </c>
      <c r="W5219" s="227">
        <f t="shared" si="569"/>
        <v>2104.3156666666669</v>
      </c>
      <c r="X5219" s="227">
        <f t="shared" si="572"/>
        <v>2062.1666666666665</v>
      </c>
      <c r="Y5219" s="227">
        <f t="shared" si="570"/>
        <v>0</v>
      </c>
      <c r="Z5219" s="227">
        <f t="shared" si="571"/>
        <v>1459.2461111111111</v>
      </c>
      <c r="AA5219" s="227">
        <f t="shared" si="573"/>
        <v>1430.0277777777778</v>
      </c>
    </row>
    <row r="5220" spans="2:27" ht="13.5" hidden="1">
      <c r="B5220" s="232" t="s">
        <v>1449</v>
      </c>
      <c r="C5220" s="232" t="s">
        <v>750</v>
      </c>
      <c r="D5220" s="232" t="s">
        <v>954</v>
      </c>
      <c r="E5220" s="232" t="s">
        <v>495</v>
      </c>
      <c r="F5220" s="232">
        <v>64</v>
      </c>
      <c r="G5220" s="232" t="s">
        <v>1425</v>
      </c>
      <c r="H5220" s="233">
        <v>64.995800000000003</v>
      </c>
      <c r="I5220" s="233">
        <v>0</v>
      </c>
      <c r="J5220" s="233">
        <v>40.264899999999997</v>
      </c>
      <c r="K5220" s="234">
        <v>167962</v>
      </c>
      <c r="L5220" s="233">
        <v>19.1738</v>
      </c>
      <c r="M5220" s="234">
        <v>329206</v>
      </c>
      <c r="N5220" s="233">
        <v>0</v>
      </c>
      <c r="O5220" s="233">
        <v>0</v>
      </c>
      <c r="P5220" s="233">
        <v>0</v>
      </c>
      <c r="Q5220" s="234">
        <v>256214</v>
      </c>
      <c r="R5220" s="233">
        <v>9.7493999999999996</v>
      </c>
      <c r="S5220" s="234">
        <v>502179</v>
      </c>
      <c r="T5220" s="233">
        <v>0</v>
      </c>
      <c r="U5220" s="235">
        <f t="shared" si="567"/>
        <v>47446.934000000001</v>
      </c>
      <c r="V5220" s="227">
        <f t="shared" si="568"/>
        <v>29393.376999999997</v>
      </c>
      <c r="W5220" s="227">
        <f t="shared" si="569"/>
        <v>27993.707333333332</v>
      </c>
      <c r="X5220" s="227">
        <f t="shared" si="572"/>
        <v>27433.833333333332</v>
      </c>
      <c r="Y5220" s="227">
        <f t="shared" si="570"/>
        <v>0</v>
      </c>
      <c r="Z5220" s="227">
        <f t="shared" si="571"/>
        <v>14234.117555555556</v>
      </c>
      <c r="AA5220" s="227">
        <f t="shared" si="573"/>
        <v>13949.416666666666</v>
      </c>
    </row>
    <row r="5221" spans="2:27" ht="13.5" hidden="1">
      <c r="B5221" s="232" t="s">
        <v>1449</v>
      </c>
      <c r="C5221" s="232" t="s">
        <v>606</v>
      </c>
      <c r="D5221" s="232" t="s">
        <v>954</v>
      </c>
      <c r="E5221" s="232" t="s">
        <v>495</v>
      </c>
      <c r="F5221" s="232">
        <v>96</v>
      </c>
      <c r="G5221" s="232" t="s">
        <v>1356</v>
      </c>
      <c r="H5221" s="233">
        <v>22.655999999999999</v>
      </c>
      <c r="I5221" s="233">
        <v>0</v>
      </c>
      <c r="J5221" s="233">
        <v>12.7902</v>
      </c>
      <c r="K5221" s="234">
        <v>53353</v>
      </c>
      <c r="L5221" s="233">
        <v>6.0906000000000002</v>
      </c>
      <c r="M5221" s="234">
        <v>104573</v>
      </c>
      <c r="N5221" s="233">
        <v>0</v>
      </c>
      <c r="O5221" s="233">
        <v>0</v>
      </c>
      <c r="P5221" s="233">
        <v>0</v>
      </c>
      <c r="Q5221" s="234">
        <v>114527</v>
      </c>
      <c r="R5221" s="233">
        <v>4.3578999999999999</v>
      </c>
      <c r="S5221" s="234">
        <v>224472</v>
      </c>
      <c r="T5221" s="233">
        <v>0</v>
      </c>
      <c r="U5221" s="235">
        <f t="shared" si="567"/>
        <v>16538.879999999997</v>
      </c>
      <c r="V5221" s="227">
        <f t="shared" si="568"/>
        <v>9336.8459999999995</v>
      </c>
      <c r="W5221" s="227">
        <f t="shared" si="569"/>
        <v>8892.221333333333</v>
      </c>
      <c r="X5221" s="227">
        <f t="shared" si="572"/>
        <v>8714.4166666666661</v>
      </c>
      <c r="Y5221" s="227">
        <f t="shared" si="570"/>
        <v>0</v>
      </c>
      <c r="Z5221" s="227">
        <f t="shared" si="571"/>
        <v>6362.5725555555555</v>
      </c>
      <c r="AA5221" s="227">
        <f t="shared" si="573"/>
        <v>6235.333333333333</v>
      </c>
    </row>
    <row r="5222" spans="2:27" ht="13.5" hidden="1">
      <c r="B5222" s="232" t="s">
        <v>1449</v>
      </c>
      <c r="C5222" s="232" t="s">
        <v>1143</v>
      </c>
      <c r="D5222" s="232" t="s">
        <v>954</v>
      </c>
      <c r="E5222" s="232" t="s">
        <v>495</v>
      </c>
      <c r="F5222" s="232">
        <v>4</v>
      </c>
      <c r="G5222" s="232" t="s">
        <v>1316</v>
      </c>
      <c r="H5222" s="233">
        <v>4.4320000000000004</v>
      </c>
      <c r="I5222" s="233">
        <v>0</v>
      </c>
      <c r="J5222" s="233">
        <v>2.7921999999999998</v>
      </c>
      <c r="K5222" s="234">
        <v>11647</v>
      </c>
      <c r="L5222" s="233">
        <v>1.3295999999999999</v>
      </c>
      <c r="M5222" s="234">
        <v>22829</v>
      </c>
      <c r="N5222" s="233">
        <v>0</v>
      </c>
      <c r="O5222" s="233">
        <v>0</v>
      </c>
      <c r="P5222" s="233">
        <v>0</v>
      </c>
      <c r="Q5222" s="234">
        <v>23295</v>
      </c>
      <c r="R5222" s="233">
        <v>0.88639999999999997</v>
      </c>
      <c r="S5222" s="234">
        <v>45657</v>
      </c>
      <c r="T5222" s="233">
        <v>0</v>
      </c>
      <c r="U5222" s="235">
        <f t="shared" si="567"/>
        <v>3235.36</v>
      </c>
      <c r="V5222" s="227">
        <f t="shared" si="568"/>
        <v>2038.3059999999998</v>
      </c>
      <c r="W5222" s="227">
        <f t="shared" si="569"/>
        <v>1941.1913333333332</v>
      </c>
      <c r="X5222" s="227">
        <f t="shared" si="572"/>
        <v>1902.4166666666667</v>
      </c>
      <c r="Y5222" s="227">
        <f t="shared" si="570"/>
        <v>0</v>
      </c>
      <c r="Z5222" s="227">
        <f t="shared" si="571"/>
        <v>1294.1553333333334</v>
      </c>
      <c r="AA5222" s="227">
        <f t="shared" si="573"/>
        <v>1268.25</v>
      </c>
    </row>
    <row r="5223" spans="2:27" ht="13.5" hidden="1">
      <c r="B5223" s="232" t="s">
        <v>1449</v>
      </c>
      <c r="C5223" s="232" t="s">
        <v>625</v>
      </c>
      <c r="D5223" s="232" t="s">
        <v>954</v>
      </c>
      <c r="E5223" s="232" t="s">
        <v>495</v>
      </c>
      <c r="F5223" s="232">
        <v>16</v>
      </c>
      <c r="G5223" s="232" t="s">
        <v>1317</v>
      </c>
      <c r="H5223" s="233">
        <v>3.7759999999999998</v>
      </c>
      <c r="I5223" s="233">
        <v>0</v>
      </c>
      <c r="J5223" s="233">
        <v>2.1316999999999999</v>
      </c>
      <c r="K5223" s="234">
        <v>8892</v>
      </c>
      <c r="L5223" s="233">
        <v>1.0150999999999999</v>
      </c>
      <c r="M5223" s="234">
        <v>17429</v>
      </c>
      <c r="N5223" s="233">
        <v>0</v>
      </c>
      <c r="O5223" s="233">
        <v>0</v>
      </c>
      <c r="P5223" s="233">
        <v>0</v>
      </c>
      <c r="Q5223" s="234">
        <v>19088</v>
      </c>
      <c r="R5223" s="233">
        <v>0.72629999999999995</v>
      </c>
      <c r="S5223" s="234">
        <v>37412</v>
      </c>
      <c r="T5223" s="233">
        <v>0</v>
      </c>
      <c r="U5223" s="235">
        <f t="shared" si="567"/>
        <v>2756.48</v>
      </c>
      <c r="V5223" s="227">
        <f t="shared" si="568"/>
        <v>1556.1409999999998</v>
      </c>
      <c r="W5223" s="227">
        <f t="shared" si="569"/>
        <v>1482.0229999999999</v>
      </c>
      <c r="X5223" s="227">
        <f t="shared" si="572"/>
        <v>1452.4166666666667</v>
      </c>
      <c r="Y5223" s="227">
        <f t="shared" si="570"/>
        <v>0</v>
      </c>
      <c r="Z5223" s="227">
        <f t="shared" si="571"/>
        <v>1060.4212222222222</v>
      </c>
      <c r="AA5223" s="227">
        <f t="shared" si="573"/>
        <v>1039.2222222222222</v>
      </c>
    </row>
    <row r="5224" spans="2:27" ht="13.5" hidden="1">
      <c r="B5224" s="232" t="s">
        <v>1449</v>
      </c>
      <c r="C5224" s="232" t="s">
        <v>1479</v>
      </c>
      <c r="D5224" s="232" t="s">
        <v>954</v>
      </c>
      <c r="E5224" s="232" t="s">
        <v>495</v>
      </c>
      <c r="F5224" s="232">
        <v>2</v>
      </c>
      <c r="G5224" s="232" t="s">
        <v>1315</v>
      </c>
      <c r="H5224" s="233">
        <v>0.47199999999999998</v>
      </c>
      <c r="I5224" s="233">
        <v>0</v>
      </c>
      <c r="J5224" s="233">
        <v>0</v>
      </c>
      <c r="K5224" s="234">
        <v>0</v>
      </c>
      <c r="L5224" s="233">
        <v>0</v>
      </c>
      <c r="M5224" s="234">
        <v>0</v>
      </c>
      <c r="N5224" s="233">
        <v>0</v>
      </c>
      <c r="O5224" s="233">
        <v>0</v>
      </c>
      <c r="P5224" s="233">
        <v>0</v>
      </c>
      <c r="Q5224" s="234">
        <v>0</v>
      </c>
      <c r="R5224" s="233">
        <v>0</v>
      </c>
      <c r="S5224" s="234">
        <v>0</v>
      </c>
      <c r="T5224" s="233">
        <v>0</v>
      </c>
      <c r="U5224" s="235">
        <f t="shared" si="567"/>
        <v>344.56</v>
      </c>
      <c r="V5224" s="227">
        <f t="shared" si="568"/>
        <v>0</v>
      </c>
      <c r="W5224" s="227">
        <f t="shared" si="569"/>
        <v>0</v>
      </c>
      <c r="X5224" s="227">
        <f t="shared" si="572"/>
        <v>0</v>
      </c>
      <c r="Y5224" s="227">
        <f t="shared" si="570"/>
        <v>0</v>
      </c>
      <c r="Z5224" s="227">
        <f t="shared" si="571"/>
        <v>0</v>
      </c>
      <c r="AA5224" s="227">
        <f t="shared" si="573"/>
        <v>0</v>
      </c>
    </row>
    <row r="5225" spans="2:27" ht="13.5" hidden="1">
      <c r="B5225" s="232" t="s">
        <v>1449</v>
      </c>
      <c r="C5225" s="232" t="s">
        <v>717</v>
      </c>
      <c r="D5225" s="232" t="s">
        <v>954</v>
      </c>
      <c r="E5225" s="232" t="s">
        <v>495</v>
      </c>
      <c r="F5225" s="232">
        <v>4</v>
      </c>
      <c r="G5225" s="232" t="s">
        <v>1312</v>
      </c>
      <c r="H5225" s="233">
        <v>1.1080000000000001</v>
      </c>
      <c r="I5225" s="233">
        <v>0</v>
      </c>
      <c r="J5225" s="233">
        <v>0.75670000000000004</v>
      </c>
      <c r="K5225" s="234">
        <v>3156</v>
      </c>
      <c r="L5225" s="233">
        <v>0.36030000000000001</v>
      </c>
      <c r="M5225" s="234">
        <v>6187</v>
      </c>
      <c r="N5225" s="233">
        <v>0</v>
      </c>
      <c r="O5225" s="233">
        <v>0</v>
      </c>
      <c r="P5225" s="233">
        <v>0</v>
      </c>
      <c r="Q5225" s="234">
        <v>6566</v>
      </c>
      <c r="R5225" s="233">
        <v>0.24990000000000001</v>
      </c>
      <c r="S5225" s="234">
        <v>12870</v>
      </c>
      <c r="T5225" s="233">
        <v>0</v>
      </c>
      <c r="U5225" s="235">
        <f t="shared" si="567"/>
        <v>808.84</v>
      </c>
      <c r="V5225" s="227">
        <f t="shared" si="568"/>
        <v>552.39100000000008</v>
      </c>
      <c r="W5225" s="227">
        <f t="shared" si="569"/>
        <v>526.01900000000001</v>
      </c>
      <c r="X5225" s="227">
        <f t="shared" si="572"/>
        <v>515.58333333333337</v>
      </c>
      <c r="Y5225" s="227">
        <f t="shared" si="570"/>
        <v>0</v>
      </c>
      <c r="Z5225" s="227">
        <f t="shared" si="571"/>
        <v>364.81588888888894</v>
      </c>
      <c r="AA5225" s="227">
        <f t="shared" si="573"/>
        <v>357.5</v>
      </c>
    </row>
    <row r="5226" spans="2:27" ht="13.5" hidden="1">
      <c r="B5226" s="232" t="s">
        <v>1449</v>
      </c>
      <c r="C5226" s="232" t="s">
        <v>509</v>
      </c>
      <c r="D5226" s="232" t="s">
        <v>954</v>
      </c>
      <c r="E5226" s="232" t="s">
        <v>495</v>
      </c>
      <c r="F5226" s="232">
        <v>64</v>
      </c>
      <c r="G5226" s="232" t="s">
        <v>1345</v>
      </c>
      <c r="H5226" s="233">
        <v>15.462400000000001</v>
      </c>
      <c r="I5226" s="233">
        <v>0</v>
      </c>
      <c r="J5226" s="233">
        <v>9.7024000000000008</v>
      </c>
      <c r="K5226" s="234">
        <v>36352</v>
      </c>
      <c r="L5226" s="233">
        <v>4.1471999999999998</v>
      </c>
      <c r="M5226" s="234">
        <v>71168</v>
      </c>
      <c r="N5226" s="233">
        <v>0</v>
      </c>
      <c r="O5226" s="233">
        <v>0</v>
      </c>
      <c r="P5226" s="233">
        <v>0</v>
      </c>
      <c r="Q5226" s="234">
        <v>79104</v>
      </c>
      <c r="R5226" s="233">
        <v>3.0207999999999999</v>
      </c>
      <c r="S5226" s="234">
        <v>147968</v>
      </c>
      <c r="T5226" s="233">
        <v>0</v>
      </c>
      <c r="U5226" s="235">
        <f t="shared" si="567"/>
        <v>11287.552</v>
      </c>
      <c r="V5226" s="227">
        <f t="shared" si="568"/>
        <v>7082.7520000000004</v>
      </c>
      <c r="W5226" s="227">
        <f t="shared" si="569"/>
        <v>6056.7893333333332</v>
      </c>
      <c r="X5226" s="227">
        <f t="shared" si="572"/>
        <v>5930.666666666667</v>
      </c>
      <c r="Y5226" s="227">
        <f t="shared" si="570"/>
        <v>0</v>
      </c>
      <c r="Z5226" s="227">
        <f t="shared" si="571"/>
        <v>4402.5173333333332</v>
      </c>
      <c r="AA5226" s="227">
        <f t="shared" si="573"/>
        <v>4110.2222222222226</v>
      </c>
    </row>
    <row r="5227" spans="2:27" ht="13.5" hidden="1">
      <c r="B5227" s="232" t="s">
        <v>1449</v>
      </c>
      <c r="C5227" s="232" t="s">
        <v>595</v>
      </c>
      <c r="D5227" s="232" t="s">
        <v>954</v>
      </c>
      <c r="E5227" s="232" t="s">
        <v>495</v>
      </c>
      <c r="F5227" s="232">
        <v>64</v>
      </c>
      <c r="G5227" s="232" t="s">
        <v>1345</v>
      </c>
      <c r="H5227" s="233">
        <v>15.103999999999999</v>
      </c>
      <c r="I5227" s="233">
        <v>0</v>
      </c>
      <c r="J5227" s="233">
        <v>8.5640000000000001</v>
      </c>
      <c r="K5227" s="234">
        <v>35724</v>
      </c>
      <c r="L5227" s="233">
        <v>4.0781000000000001</v>
      </c>
      <c r="M5227" s="234">
        <v>70019</v>
      </c>
      <c r="N5227" s="233">
        <v>0</v>
      </c>
      <c r="O5227" s="233">
        <v>0</v>
      </c>
      <c r="P5227" s="233">
        <v>0</v>
      </c>
      <c r="Q5227" s="234">
        <v>75417</v>
      </c>
      <c r="R5227" s="233">
        <v>2.8698000000000001</v>
      </c>
      <c r="S5227" s="234">
        <v>147818</v>
      </c>
      <c r="T5227" s="233">
        <v>0</v>
      </c>
      <c r="U5227" s="235">
        <f t="shared" si="567"/>
        <v>11025.92</v>
      </c>
      <c r="V5227" s="227">
        <f t="shared" si="568"/>
        <v>6251.72</v>
      </c>
      <c r="W5227" s="227">
        <f t="shared" si="569"/>
        <v>5954.0129999999999</v>
      </c>
      <c r="X5227" s="227">
        <f t="shared" si="572"/>
        <v>5834.916666666667</v>
      </c>
      <c r="Y5227" s="227">
        <f t="shared" si="570"/>
        <v>0</v>
      </c>
      <c r="Z5227" s="227">
        <f t="shared" si="571"/>
        <v>4189.8706666666667</v>
      </c>
      <c r="AA5227" s="227">
        <f t="shared" si="573"/>
        <v>4106.0555555555557</v>
      </c>
    </row>
    <row r="5228" spans="2:27" ht="13.5" hidden="1">
      <c r="B5228" s="232" t="s">
        <v>1449</v>
      </c>
      <c r="C5228" s="232" t="s">
        <v>741</v>
      </c>
      <c r="D5228" s="232" t="s">
        <v>954</v>
      </c>
      <c r="E5228" s="232" t="s">
        <v>495</v>
      </c>
      <c r="F5228" s="232">
        <v>2</v>
      </c>
      <c r="G5228" s="232" t="s">
        <v>1417</v>
      </c>
      <c r="H5228" s="233">
        <v>5.1999999999999998E-2</v>
      </c>
      <c r="I5228" s="233">
        <v>0</v>
      </c>
      <c r="J5228" s="233">
        <v>3.2800000000000003E-2</v>
      </c>
      <c r="K5228" s="234">
        <v>137</v>
      </c>
      <c r="L5228" s="233">
        <v>1.5599999999999999E-2</v>
      </c>
      <c r="M5228" s="234">
        <v>268</v>
      </c>
      <c r="N5228" s="233">
        <v>0</v>
      </c>
      <c r="O5228" s="233">
        <v>0</v>
      </c>
      <c r="P5228" s="233">
        <v>0</v>
      </c>
      <c r="Q5228" s="234">
        <v>273</v>
      </c>
      <c r="R5228" s="233">
        <v>1.04E-2</v>
      </c>
      <c r="S5228" s="234">
        <v>536</v>
      </c>
      <c r="T5228" s="233">
        <v>0</v>
      </c>
      <c r="U5228" s="235">
        <f t="shared" si="567"/>
        <v>37.96</v>
      </c>
      <c r="V5228" s="227">
        <f t="shared" si="568"/>
        <v>23.944000000000003</v>
      </c>
      <c r="W5228" s="227">
        <f t="shared" si="569"/>
        <v>22.804666666666666</v>
      </c>
      <c r="X5228" s="227">
        <f t="shared" si="572"/>
        <v>22.333333333333332</v>
      </c>
      <c r="Y5228" s="227">
        <f t="shared" si="570"/>
        <v>0</v>
      </c>
      <c r="Z5228" s="227">
        <f t="shared" si="571"/>
        <v>15.175333333333333</v>
      </c>
      <c r="AA5228" s="227">
        <f t="shared" si="573"/>
        <v>14.888888888888889</v>
      </c>
    </row>
    <row r="5229" spans="2:27" ht="13.5" hidden="1">
      <c r="B5229" s="232" t="s">
        <v>1449</v>
      </c>
      <c r="C5229" s="232" t="s">
        <v>1469</v>
      </c>
      <c r="D5229" s="232" t="s">
        <v>954</v>
      </c>
      <c r="E5229" s="232" t="s">
        <v>495</v>
      </c>
      <c r="F5229" s="232">
        <v>96</v>
      </c>
      <c r="G5229" s="232" t="s">
        <v>1429</v>
      </c>
      <c r="H5229" s="233">
        <v>48.768000000000001</v>
      </c>
      <c r="I5229" s="233">
        <v>0</v>
      </c>
      <c r="J5229" s="233">
        <v>0</v>
      </c>
      <c r="K5229" s="234">
        <v>0</v>
      </c>
      <c r="L5229" s="233">
        <v>0</v>
      </c>
      <c r="M5229" s="234">
        <v>0</v>
      </c>
      <c r="N5229" s="233">
        <v>0</v>
      </c>
      <c r="O5229" s="233">
        <v>0</v>
      </c>
      <c r="P5229" s="233">
        <v>0</v>
      </c>
      <c r="Q5229" s="234">
        <v>0</v>
      </c>
      <c r="R5229" s="233">
        <v>0</v>
      </c>
      <c r="S5229" s="234">
        <v>0</v>
      </c>
      <c r="T5229" s="233">
        <v>0</v>
      </c>
      <c r="U5229" s="235">
        <f t="shared" si="567"/>
        <v>35600.639999999999</v>
      </c>
      <c r="V5229" s="227">
        <f t="shared" si="568"/>
        <v>0</v>
      </c>
      <c r="W5229" s="227">
        <f t="shared" si="569"/>
        <v>0</v>
      </c>
      <c r="X5229" s="227">
        <f t="shared" si="572"/>
        <v>0</v>
      </c>
      <c r="Y5229" s="227">
        <f t="shared" si="570"/>
        <v>0</v>
      </c>
      <c r="Z5229" s="227">
        <f t="shared" si="571"/>
        <v>0</v>
      </c>
      <c r="AA5229" s="227">
        <f t="shared" si="573"/>
        <v>0</v>
      </c>
    </row>
    <row r="5230" spans="2:27" ht="13.5" hidden="1">
      <c r="B5230" s="232" t="s">
        <v>1449</v>
      </c>
      <c r="C5230" s="232" t="s">
        <v>1149</v>
      </c>
      <c r="D5230" s="232" t="s">
        <v>954</v>
      </c>
      <c r="E5230" s="232" t="s">
        <v>495</v>
      </c>
      <c r="F5230" s="232">
        <v>32</v>
      </c>
      <c r="G5230" s="232" t="s">
        <v>1345</v>
      </c>
      <c r="H5230" s="233">
        <v>10.132</v>
      </c>
      <c r="I5230" s="233">
        <v>0</v>
      </c>
      <c r="J5230" s="233">
        <v>0</v>
      </c>
      <c r="K5230" s="234">
        <v>0</v>
      </c>
      <c r="L5230" s="233">
        <v>0</v>
      </c>
      <c r="M5230" s="234">
        <v>0</v>
      </c>
      <c r="N5230" s="233">
        <v>0</v>
      </c>
      <c r="O5230" s="233">
        <v>0</v>
      </c>
      <c r="P5230" s="233">
        <v>0</v>
      </c>
      <c r="Q5230" s="234">
        <v>0</v>
      </c>
      <c r="R5230" s="233">
        <v>0</v>
      </c>
      <c r="S5230" s="234">
        <v>0</v>
      </c>
      <c r="T5230" s="233">
        <v>0</v>
      </c>
      <c r="U5230" s="235">
        <f t="shared" si="567"/>
        <v>7396.36</v>
      </c>
      <c r="V5230" s="227">
        <f t="shared" si="568"/>
        <v>0</v>
      </c>
      <c r="W5230" s="227">
        <f t="shared" si="569"/>
        <v>0</v>
      </c>
      <c r="X5230" s="227">
        <f t="shared" si="572"/>
        <v>0</v>
      </c>
      <c r="Y5230" s="227">
        <f t="shared" si="570"/>
        <v>0</v>
      </c>
      <c r="Z5230" s="227">
        <f t="shared" si="571"/>
        <v>0</v>
      </c>
      <c r="AA5230" s="227">
        <f t="shared" si="573"/>
        <v>0</v>
      </c>
    </row>
    <row r="5231" spans="2:27" ht="13.5" hidden="1">
      <c r="B5231" s="232" t="s">
        <v>1449</v>
      </c>
      <c r="C5231" s="232" t="s">
        <v>761</v>
      </c>
      <c r="D5231" s="232" t="s">
        <v>954</v>
      </c>
      <c r="E5231" s="232" t="s">
        <v>495</v>
      </c>
      <c r="F5231" s="232">
        <v>48</v>
      </c>
      <c r="G5231" s="232" t="s">
        <v>1356</v>
      </c>
      <c r="H5231" s="233">
        <v>19.6816</v>
      </c>
      <c r="I5231" s="233">
        <v>0</v>
      </c>
      <c r="J5231" s="233">
        <v>13.432700000000001</v>
      </c>
      <c r="K5231" s="234">
        <v>56033</v>
      </c>
      <c r="L5231" s="233">
        <v>6.3964999999999996</v>
      </c>
      <c r="M5231" s="234">
        <v>109826</v>
      </c>
      <c r="N5231" s="233">
        <v>0</v>
      </c>
      <c r="O5231" s="233">
        <v>0</v>
      </c>
      <c r="P5231" s="233">
        <v>0</v>
      </c>
      <c r="Q5231" s="234">
        <v>116377</v>
      </c>
      <c r="R5231" s="233">
        <v>4.4283999999999999</v>
      </c>
      <c r="S5231" s="234">
        <v>228099</v>
      </c>
      <c r="T5231" s="233">
        <v>0</v>
      </c>
      <c r="U5231" s="235">
        <f t="shared" si="567"/>
        <v>14367.567999999999</v>
      </c>
      <c r="V5231" s="227">
        <f t="shared" si="568"/>
        <v>9805.871000000001</v>
      </c>
      <c r="W5231" s="227">
        <f t="shared" si="569"/>
        <v>9338.8616666666676</v>
      </c>
      <c r="X5231" s="227">
        <f t="shared" si="572"/>
        <v>9152.1666666666661</v>
      </c>
      <c r="Y5231" s="227">
        <f t="shared" si="570"/>
        <v>0</v>
      </c>
      <c r="Z5231" s="227">
        <f t="shared" si="571"/>
        <v>6465.4264444444443</v>
      </c>
      <c r="AA5231" s="227">
        <f t="shared" si="573"/>
        <v>6336.083333333333</v>
      </c>
    </row>
    <row r="5232" spans="2:27" ht="13.5" hidden="1">
      <c r="B5232" s="232" t="s">
        <v>1449</v>
      </c>
      <c r="C5232" s="232" t="s">
        <v>692</v>
      </c>
      <c r="D5232" s="232" t="s">
        <v>954</v>
      </c>
      <c r="E5232" s="232" t="s">
        <v>495</v>
      </c>
      <c r="F5232" s="232">
        <v>2</v>
      </c>
      <c r="G5232" s="232" t="s">
        <v>1363</v>
      </c>
      <c r="H5232" s="233">
        <v>0.57040000000000002</v>
      </c>
      <c r="I5232" s="233">
        <v>0</v>
      </c>
      <c r="J5232" s="233">
        <v>0.43359999999999999</v>
      </c>
      <c r="K5232" s="234">
        <v>1624</v>
      </c>
      <c r="L5232" s="233">
        <v>0.18559999999999999</v>
      </c>
      <c r="M5232" s="234">
        <v>3192</v>
      </c>
      <c r="N5232" s="233">
        <v>0</v>
      </c>
      <c r="O5232" s="233">
        <v>0</v>
      </c>
      <c r="P5232" s="233">
        <v>0</v>
      </c>
      <c r="Q5232" s="234">
        <v>3376</v>
      </c>
      <c r="R5232" s="233">
        <v>0.1288</v>
      </c>
      <c r="S5232" s="234">
        <v>6456</v>
      </c>
      <c r="T5232" s="233">
        <v>0</v>
      </c>
      <c r="U5232" s="235">
        <f t="shared" si="567"/>
        <v>416.392</v>
      </c>
      <c r="V5232" s="227">
        <f t="shared" si="568"/>
        <v>316.52799999999996</v>
      </c>
      <c r="W5232" s="227">
        <f t="shared" si="569"/>
        <v>270.82133333333331</v>
      </c>
      <c r="X5232" s="227">
        <f t="shared" si="572"/>
        <v>266</v>
      </c>
      <c r="Y5232" s="227">
        <f t="shared" si="570"/>
        <v>0</v>
      </c>
      <c r="Z5232" s="227">
        <f t="shared" si="571"/>
        <v>187.80177777777777</v>
      </c>
      <c r="AA5232" s="227">
        <f t="shared" si="573"/>
        <v>179.33333333333334</v>
      </c>
    </row>
    <row r="5233" spans="2:27" ht="13.5" hidden="1">
      <c r="B5233" s="232" t="s">
        <v>1449</v>
      </c>
      <c r="C5233" s="232" t="s">
        <v>1468</v>
      </c>
      <c r="D5233" s="232" t="s">
        <v>954</v>
      </c>
      <c r="E5233" s="232" t="s">
        <v>495</v>
      </c>
      <c r="F5233" s="232">
        <v>4</v>
      </c>
      <c r="G5233" s="232" t="s">
        <v>1311</v>
      </c>
      <c r="H5233" s="233">
        <v>0.94399999999999995</v>
      </c>
      <c r="I5233" s="233">
        <v>0</v>
      </c>
      <c r="J5233" s="233">
        <v>0</v>
      </c>
      <c r="K5233" s="234">
        <v>0</v>
      </c>
      <c r="L5233" s="233">
        <v>0</v>
      </c>
      <c r="M5233" s="234">
        <v>0</v>
      </c>
      <c r="N5233" s="233">
        <v>0</v>
      </c>
      <c r="O5233" s="233">
        <v>0</v>
      </c>
      <c r="P5233" s="233">
        <v>0</v>
      </c>
      <c r="Q5233" s="234">
        <v>0</v>
      </c>
      <c r="R5233" s="233">
        <v>0</v>
      </c>
      <c r="S5233" s="234">
        <v>0</v>
      </c>
      <c r="T5233" s="233">
        <v>0</v>
      </c>
      <c r="U5233" s="235">
        <f t="shared" si="567"/>
        <v>689.12</v>
      </c>
      <c r="V5233" s="227">
        <f t="shared" si="568"/>
        <v>0</v>
      </c>
      <c r="W5233" s="227">
        <f t="shared" si="569"/>
        <v>0</v>
      </c>
      <c r="X5233" s="227">
        <f t="shared" si="572"/>
        <v>0</v>
      </c>
      <c r="Y5233" s="227">
        <f t="shared" si="570"/>
        <v>0</v>
      </c>
      <c r="Z5233" s="227">
        <f t="shared" si="571"/>
        <v>0</v>
      </c>
      <c r="AA5233" s="227">
        <f t="shared" si="573"/>
        <v>0</v>
      </c>
    </row>
    <row r="5234" spans="2:27" ht="13.5" hidden="1">
      <c r="B5234" s="232" t="s">
        <v>1449</v>
      </c>
      <c r="C5234" s="232" t="s">
        <v>1144</v>
      </c>
      <c r="D5234" s="232" t="s">
        <v>954</v>
      </c>
      <c r="E5234" s="232" t="s">
        <v>495</v>
      </c>
      <c r="F5234" s="232">
        <v>48</v>
      </c>
      <c r="G5234" s="232" t="s">
        <v>1356</v>
      </c>
      <c r="H5234" s="233">
        <v>15.196999999999999</v>
      </c>
      <c r="I5234" s="233">
        <v>0</v>
      </c>
      <c r="J5234" s="233">
        <v>0</v>
      </c>
      <c r="K5234" s="234">
        <v>0</v>
      </c>
      <c r="L5234" s="233">
        <v>0</v>
      </c>
      <c r="M5234" s="234">
        <v>0</v>
      </c>
      <c r="N5234" s="233">
        <v>0</v>
      </c>
      <c r="O5234" s="233">
        <v>0</v>
      </c>
      <c r="P5234" s="233">
        <v>0</v>
      </c>
      <c r="Q5234" s="234">
        <v>0</v>
      </c>
      <c r="R5234" s="233">
        <v>0</v>
      </c>
      <c r="S5234" s="234">
        <v>0</v>
      </c>
      <c r="T5234" s="233">
        <v>0</v>
      </c>
      <c r="U5234" s="235">
        <f t="shared" si="567"/>
        <v>11093.81</v>
      </c>
      <c r="V5234" s="227">
        <f t="shared" si="568"/>
        <v>0</v>
      </c>
      <c r="W5234" s="227">
        <f t="shared" si="569"/>
        <v>0</v>
      </c>
      <c r="X5234" s="227">
        <f t="shared" si="572"/>
        <v>0</v>
      </c>
      <c r="Y5234" s="227">
        <f t="shared" si="570"/>
        <v>0</v>
      </c>
      <c r="Z5234" s="227">
        <f t="shared" si="571"/>
        <v>0</v>
      </c>
      <c r="AA5234" s="227">
        <f t="shared" si="573"/>
        <v>0</v>
      </c>
    </row>
    <row r="5235" spans="2:27" ht="13.5" hidden="1">
      <c r="B5235" s="232" t="s">
        <v>1449</v>
      </c>
      <c r="C5235" s="232" t="s">
        <v>686</v>
      </c>
      <c r="D5235" s="232" t="s">
        <v>954</v>
      </c>
      <c r="E5235" s="232" t="s">
        <v>495</v>
      </c>
      <c r="F5235" s="232">
        <v>16</v>
      </c>
      <c r="G5235" s="232" t="s">
        <v>1352</v>
      </c>
      <c r="H5235" s="233">
        <v>4.5632000000000001</v>
      </c>
      <c r="I5235" s="233">
        <v>0</v>
      </c>
      <c r="J5235" s="233">
        <v>3.4687999999999999</v>
      </c>
      <c r="K5235" s="234">
        <v>12992</v>
      </c>
      <c r="L5235" s="233">
        <v>1.4847999999999999</v>
      </c>
      <c r="M5235" s="234">
        <v>25536</v>
      </c>
      <c r="N5235" s="233">
        <v>0</v>
      </c>
      <c r="O5235" s="233">
        <v>0</v>
      </c>
      <c r="P5235" s="233">
        <v>0</v>
      </c>
      <c r="Q5235" s="234">
        <v>27008</v>
      </c>
      <c r="R5235" s="233">
        <v>1.0304</v>
      </c>
      <c r="S5235" s="234">
        <v>51648</v>
      </c>
      <c r="T5235" s="233">
        <v>0</v>
      </c>
      <c r="U5235" s="235">
        <f t="shared" si="567"/>
        <v>3331.136</v>
      </c>
      <c r="V5235" s="227">
        <f t="shared" si="568"/>
        <v>2532.2239999999997</v>
      </c>
      <c r="W5235" s="227">
        <f t="shared" si="569"/>
        <v>2166.5706666666665</v>
      </c>
      <c r="X5235" s="227">
        <f t="shared" si="572"/>
        <v>2128</v>
      </c>
      <c r="Y5235" s="227">
        <f t="shared" si="570"/>
        <v>0</v>
      </c>
      <c r="Z5235" s="227">
        <f t="shared" si="571"/>
        <v>1502.4142222222222</v>
      </c>
      <c r="AA5235" s="227">
        <f t="shared" si="573"/>
        <v>1434.6666666666667</v>
      </c>
    </row>
    <row r="5236" spans="2:27" ht="13.5" hidden="1">
      <c r="B5236" s="232" t="s">
        <v>1449</v>
      </c>
      <c r="C5236" s="232" t="s">
        <v>720</v>
      </c>
      <c r="D5236" s="232" t="s">
        <v>954</v>
      </c>
      <c r="E5236" s="232" t="s">
        <v>495</v>
      </c>
      <c r="F5236" s="232">
        <v>8</v>
      </c>
      <c r="G5236" s="232" t="s">
        <v>1312</v>
      </c>
      <c r="H5236" s="233">
        <v>1.6736</v>
      </c>
      <c r="I5236" s="233">
        <v>0</v>
      </c>
      <c r="J5236" s="233">
        <v>0</v>
      </c>
      <c r="K5236" s="234">
        <v>0</v>
      </c>
      <c r="L5236" s="233">
        <v>0</v>
      </c>
      <c r="M5236" s="234">
        <v>0</v>
      </c>
      <c r="N5236" s="233">
        <v>0</v>
      </c>
      <c r="O5236" s="233">
        <v>0</v>
      </c>
      <c r="P5236" s="233">
        <v>0</v>
      </c>
      <c r="Q5236" s="234">
        <v>0</v>
      </c>
      <c r="R5236" s="233">
        <v>0</v>
      </c>
      <c r="S5236" s="234">
        <v>0</v>
      </c>
      <c r="T5236" s="233">
        <v>0</v>
      </c>
      <c r="U5236" s="235">
        <f t="shared" si="567"/>
        <v>1221.7280000000001</v>
      </c>
      <c r="V5236" s="227">
        <f t="shared" si="568"/>
        <v>0</v>
      </c>
      <c r="W5236" s="227">
        <f t="shared" si="569"/>
        <v>0</v>
      </c>
      <c r="X5236" s="227">
        <f t="shared" si="572"/>
        <v>0</v>
      </c>
      <c r="Y5236" s="227">
        <f t="shared" si="570"/>
        <v>0</v>
      </c>
      <c r="Z5236" s="227">
        <f t="shared" si="571"/>
        <v>0</v>
      </c>
      <c r="AA5236" s="227">
        <f t="shared" si="573"/>
        <v>0</v>
      </c>
    </row>
    <row r="5237" spans="2:27" ht="13.5" hidden="1">
      <c r="B5237" s="232" t="s">
        <v>1449</v>
      </c>
      <c r="C5237" s="232" t="s">
        <v>557</v>
      </c>
      <c r="D5237" s="232" t="s">
        <v>954</v>
      </c>
      <c r="E5237" s="232" t="s">
        <v>495</v>
      </c>
      <c r="F5237" s="232">
        <v>2</v>
      </c>
      <c r="G5237" s="232" t="s">
        <v>1315</v>
      </c>
      <c r="H5237" s="233">
        <v>0.48199999999999998</v>
      </c>
      <c r="I5237" s="233">
        <v>0</v>
      </c>
      <c r="J5237" s="233">
        <v>0.30299999999999999</v>
      </c>
      <c r="K5237" s="234">
        <v>815</v>
      </c>
      <c r="L5237" s="233">
        <v>0.16600000000000001</v>
      </c>
      <c r="M5237" s="234">
        <v>2221</v>
      </c>
      <c r="N5237" s="233">
        <v>0</v>
      </c>
      <c r="O5237" s="233">
        <v>0</v>
      </c>
      <c r="P5237" s="233">
        <v>0</v>
      </c>
      <c r="Q5237" s="234">
        <v>1773</v>
      </c>
      <c r="R5237" s="233">
        <v>0.11899999999999999</v>
      </c>
      <c r="S5237" s="234">
        <v>4600</v>
      </c>
      <c r="T5237" s="233">
        <v>0</v>
      </c>
      <c r="U5237" s="235">
        <f t="shared" si="567"/>
        <v>351.86</v>
      </c>
      <c r="V5237" s="227">
        <f t="shared" si="568"/>
        <v>221.19</v>
      </c>
      <c r="W5237" s="227">
        <f t="shared" si="569"/>
        <v>189.09666666666669</v>
      </c>
      <c r="X5237" s="227">
        <f t="shared" si="572"/>
        <v>185.08333333333334</v>
      </c>
      <c r="Y5237" s="227">
        <f t="shared" si="570"/>
        <v>0</v>
      </c>
      <c r="Z5237" s="227">
        <f t="shared" si="571"/>
        <v>136.12</v>
      </c>
      <c r="AA5237" s="227">
        <f t="shared" si="573"/>
        <v>127.77777777777777</v>
      </c>
    </row>
    <row r="5238" spans="2:27" ht="13.5" hidden="1">
      <c r="B5238" s="232" t="s">
        <v>1449</v>
      </c>
      <c r="C5238" s="232" t="s">
        <v>1455</v>
      </c>
      <c r="D5238" s="232" t="s">
        <v>954</v>
      </c>
      <c r="E5238" s="232" t="s">
        <v>495</v>
      </c>
      <c r="F5238" s="232">
        <v>16</v>
      </c>
      <c r="G5238" s="232" t="s">
        <v>1316</v>
      </c>
      <c r="H5238" s="233">
        <v>4.4320000000000004</v>
      </c>
      <c r="I5238" s="233">
        <v>0</v>
      </c>
      <c r="J5238" s="233">
        <v>0</v>
      </c>
      <c r="K5238" s="234">
        <v>0</v>
      </c>
      <c r="L5238" s="233">
        <v>0</v>
      </c>
      <c r="M5238" s="234">
        <v>0</v>
      </c>
      <c r="N5238" s="233">
        <v>0</v>
      </c>
      <c r="O5238" s="233">
        <v>0</v>
      </c>
      <c r="P5238" s="233">
        <v>0</v>
      </c>
      <c r="Q5238" s="234">
        <v>0</v>
      </c>
      <c r="R5238" s="233">
        <v>0</v>
      </c>
      <c r="S5238" s="234">
        <v>0</v>
      </c>
      <c r="T5238" s="233">
        <v>0</v>
      </c>
      <c r="U5238" s="235">
        <f t="shared" si="567"/>
        <v>3235.36</v>
      </c>
      <c r="V5238" s="227">
        <f t="shared" si="568"/>
        <v>0</v>
      </c>
      <c r="W5238" s="227">
        <f t="shared" si="569"/>
        <v>0</v>
      </c>
      <c r="X5238" s="227">
        <f t="shared" si="572"/>
        <v>0</v>
      </c>
      <c r="Y5238" s="227">
        <f t="shared" si="570"/>
        <v>0</v>
      </c>
      <c r="Z5238" s="227">
        <f t="shared" si="571"/>
        <v>0</v>
      </c>
      <c r="AA5238" s="227">
        <f t="shared" si="573"/>
        <v>0</v>
      </c>
    </row>
    <row r="5239" spans="2:27" ht="13.5" hidden="1">
      <c r="B5239" s="232" t="s">
        <v>1449</v>
      </c>
      <c r="C5239" s="232" t="s">
        <v>544</v>
      </c>
      <c r="D5239" s="232" t="s">
        <v>954</v>
      </c>
      <c r="E5239" s="232" t="s">
        <v>495</v>
      </c>
      <c r="F5239" s="232">
        <v>16</v>
      </c>
      <c r="G5239" s="232" t="s">
        <v>1317</v>
      </c>
      <c r="H5239" s="233">
        <v>3.8660000000000001</v>
      </c>
      <c r="I5239" s="233">
        <v>0</v>
      </c>
      <c r="J5239" s="233">
        <v>2.423</v>
      </c>
      <c r="K5239" s="234">
        <v>6525</v>
      </c>
      <c r="L5239" s="233">
        <v>1.3260000000000001</v>
      </c>
      <c r="M5239" s="234">
        <v>17775</v>
      </c>
      <c r="N5239" s="233">
        <v>0</v>
      </c>
      <c r="O5239" s="233">
        <v>0</v>
      </c>
      <c r="P5239" s="233">
        <v>0</v>
      </c>
      <c r="Q5239" s="234">
        <v>14182</v>
      </c>
      <c r="R5239" s="233">
        <v>0.96099999999999997</v>
      </c>
      <c r="S5239" s="234">
        <v>37058</v>
      </c>
      <c r="T5239" s="233">
        <v>0</v>
      </c>
      <c r="U5239" s="235">
        <f t="shared" si="567"/>
        <v>2822.1800000000003</v>
      </c>
      <c r="V5239" s="227">
        <f t="shared" si="568"/>
        <v>1768.79</v>
      </c>
      <c r="W5239" s="227">
        <f t="shared" si="569"/>
        <v>1511.73</v>
      </c>
      <c r="X5239" s="227">
        <f t="shared" si="572"/>
        <v>1481.25</v>
      </c>
      <c r="Y5239" s="227">
        <f t="shared" si="570"/>
        <v>0</v>
      </c>
      <c r="Z5239" s="227">
        <f t="shared" si="571"/>
        <v>1095.4744444444445</v>
      </c>
      <c r="AA5239" s="227">
        <f t="shared" si="573"/>
        <v>1029.3888888888889</v>
      </c>
    </row>
    <row r="5240" spans="2:27" ht="13.5" hidden="1">
      <c r="B5240" s="232" t="s">
        <v>1449</v>
      </c>
      <c r="C5240" s="232" t="s">
        <v>1481</v>
      </c>
      <c r="D5240" s="232" t="s">
        <v>954</v>
      </c>
      <c r="E5240" s="232" t="s">
        <v>495</v>
      </c>
      <c r="F5240" s="232">
        <v>32</v>
      </c>
      <c r="G5240" s="232" t="s">
        <v>1316</v>
      </c>
      <c r="H5240" s="233">
        <v>7.5519999999999996</v>
      </c>
      <c r="I5240" s="233">
        <v>0</v>
      </c>
      <c r="J5240" s="233">
        <v>0</v>
      </c>
      <c r="K5240" s="234">
        <v>0</v>
      </c>
      <c r="L5240" s="233">
        <v>0</v>
      </c>
      <c r="M5240" s="234">
        <v>0</v>
      </c>
      <c r="N5240" s="233">
        <v>0</v>
      </c>
      <c r="O5240" s="233">
        <v>0</v>
      </c>
      <c r="P5240" s="233">
        <v>0</v>
      </c>
      <c r="Q5240" s="234">
        <v>0</v>
      </c>
      <c r="R5240" s="233">
        <v>0</v>
      </c>
      <c r="S5240" s="234">
        <v>0</v>
      </c>
      <c r="T5240" s="233">
        <v>0</v>
      </c>
      <c r="U5240" s="235">
        <f t="shared" si="567"/>
        <v>5512.96</v>
      </c>
      <c r="V5240" s="227">
        <f t="shared" si="568"/>
        <v>0</v>
      </c>
      <c r="W5240" s="227">
        <f t="shared" si="569"/>
        <v>0</v>
      </c>
      <c r="X5240" s="227">
        <f t="shared" si="572"/>
        <v>0</v>
      </c>
      <c r="Y5240" s="227">
        <f t="shared" si="570"/>
        <v>0</v>
      </c>
      <c r="Z5240" s="227">
        <f t="shared" si="571"/>
        <v>0</v>
      </c>
      <c r="AA5240" s="227">
        <f t="shared" si="573"/>
        <v>0</v>
      </c>
    </row>
    <row r="5241" spans="2:27" ht="13.5" hidden="1">
      <c r="B5241" s="232" t="s">
        <v>1449</v>
      </c>
      <c r="C5241" s="232" t="s">
        <v>1473</v>
      </c>
      <c r="D5241" s="232" t="s">
        <v>954</v>
      </c>
      <c r="E5241" s="232" t="s">
        <v>495</v>
      </c>
      <c r="F5241" s="232">
        <v>8</v>
      </c>
      <c r="G5241" s="232" t="s">
        <v>1312</v>
      </c>
      <c r="H5241" s="233">
        <v>1.8879999999999999</v>
      </c>
      <c r="I5241" s="233">
        <v>0</v>
      </c>
      <c r="J5241" s="233">
        <v>0</v>
      </c>
      <c r="K5241" s="234">
        <v>0</v>
      </c>
      <c r="L5241" s="233">
        <v>0</v>
      </c>
      <c r="M5241" s="234">
        <v>0</v>
      </c>
      <c r="N5241" s="233">
        <v>0</v>
      </c>
      <c r="O5241" s="233">
        <v>0</v>
      </c>
      <c r="P5241" s="233">
        <v>0</v>
      </c>
      <c r="Q5241" s="234">
        <v>0</v>
      </c>
      <c r="R5241" s="233">
        <v>0</v>
      </c>
      <c r="S5241" s="234">
        <v>0</v>
      </c>
      <c r="T5241" s="233">
        <v>0</v>
      </c>
      <c r="U5241" s="235">
        <f t="shared" si="567"/>
        <v>1378.24</v>
      </c>
      <c r="V5241" s="227">
        <f t="shared" si="568"/>
        <v>0</v>
      </c>
      <c r="W5241" s="227">
        <f t="shared" si="569"/>
        <v>0</v>
      </c>
      <c r="X5241" s="227">
        <f t="shared" si="572"/>
        <v>0</v>
      </c>
      <c r="Y5241" s="227">
        <f t="shared" si="570"/>
        <v>0</v>
      </c>
      <c r="Z5241" s="227">
        <f t="shared" si="571"/>
        <v>0</v>
      </c>
      <c r="AA5241" s="227">
        <f t="shared" si="573"/>
        <v>0</v>
      </c>
    </row>
    <row r="5242" spans="2:27" ht="13.5" hidden="1">
      <c r="B5242" s="232" t="s">
        <v>1449</v>
      </c>
      <c r="C5242" s="232" t="s">
        <v>689</v>
      </c>
      <c r="D5242" s="232" t="s">
        <v>954</v>
      </c>
      <c r="E5242" s="232" t="s">
        <v>495</v>
      </c>
      <c r="F5242" s="232">
        <v>32</v>
      </c>
      <c r="G5242" s="232" t="s">
        <v>1353</v>
      </c>
      <c r="H5242" s="233">
        <v>9.1264000000000003</v>
      </c>
      <c r="I5242" s="233">
        <v>0</v>
      </c>
      <c r="J5242" s="233">
        <v>6.9375999999999998</v>
      </c>
      <c r="K5242" s="234">
        <v>25984</v>
      </c>
      <c r="L5242" s="233">
        <v>2.9695999999999998</v>
      </c>
      <c r="M5242" s="234">
        <v>51072</v>
      </c>
      <c r="N5242" s="233">
        <v>0</v>
      </c>
      <c r="O5242" s="233">
        <v>0</v>
      </c>
      <c r="P5242" s="233">
        <v>0</v>
      </c>
      <c r="Q5242" s="234">
        <v>54016</v>
      </c>
      <c r="R5242" s="233">
        <v>2.0608</v>
      </c>
      <c r="S5242" s="234">
        <v>103296</v>
      </c>
      <c r="T5242" s="233">
        <v>0</v>
      </c>
      <c r="U5242" s="235">
        <f t="shared" si="567"/>
        <v>6662.2719999999999</v>
      </c>
      <c r="V5242" s="227">
        <f t="shared" si="568"/>
        <v>5064.4479999999994</v>
      </c>
      <c r="W5242" s="227">
        <f t="shared" si="569"/>
        <v>4333.141333333333</v>
      </c>
      <c r="X5242" s="227">
        <f t="shared" si="572"/>
        <v>4256</v>
      </c>
      <c r="Y5242" s="227">
        <f t="shared" si="570"/>
        <v>0</v>
      </c>
      <c r="Z5242" s="227">
        <f t="shared" si="571"/>
        <v>3004.8284444444444</v>
      </c>
      <c r="AA5242" s="227">
        <f t="shared" si="573"/>
        <v>2869.3333333333335</v>
      </c>
    </row>
    <row r="5243" spans="2:27" ht="13.5" hidden="1">
      <c r="B5243" s="232" t="s">
        <v>1449</v>
      </c>
      <c r="C5243" s="232" t="s">
        <v>1451</v>
      </c>
      <c r="D5243" s="232" t="s">
        <v>954</v>
      </c>
      <c r="E5243" s="232" t="s">
        <v>495</v>
      </c>
      <c r="F5243" s="232">
        <v>64</v>
      </c>
      <c r="G5243" s="232" t="s">
        <v>1364</v>
      </c>
      <c r="H5243" s="233">
        <v>17.728000000000002</v>
      </c>
      <c r="I5243" s="233">
        <v>0</v>
      </c>
      <c r="J5243" s="233">
        <v>0</v>
      </c>
      <c r="K5243" s="234">
        <v>0</v>
      </c>
      <c r="L5243" s="233">
        <v>0</v>
      </c>
      <c r="M5243" s="234">
        <v>0</v>
      </c>
      <c r="N5243" s="233">
        <v>0</v>
      </c>
      <c r="O5243" s="233">
        <v>0</v>
      </c>
      <c r="P5243" s="233">
        <v>0</v>
      </c>
      <c r="Q5243" s="234">
        <v>0</v>
      </c>
      <c r="R5243" s="233">
        <v>0</v>
      </c>
      <c r="S5243" s="234">
        <v>0</v>
      </c>
      <c r="T5243" s="233">
        <v>0</v>
      </c>
      <c r="U5243" s="235">
        <f t="shared" si="567"/>
        <v>12941.44</v>
      </c>
      <c r="V5243" s="227">
        <f t="shared" si="568"/>
        <v>0</v>
      </c>
      <c r="W5243" s="227">
        <f t="shared" si="569"/>
        <v>0</v>
      </c>
      <c r="X5243" s="227">
        <f t="shared" si="572"/>
        <v>0</v>
      </c>
      <c r="Y5243" s="227">
        <f t="shared" si="570"/>
        <v>0</v>
      </c>
      <c r="Z5243" s="227">
        <f t="shared" si="571"/>
        <v>0</v>
      </c>
      <c r="AA5243" s="227">
        <f t="shared" si="573"/>
        <v>0</v>
      </c>
    </row>
    <row r="5244" spans="2:27" ht="13.5" hidden="1">
      <c r="B5244" s="232" t="s">
        <v>1449</v>
      </c>
      <c r="C5244" s="232" t="s">
        <v>1472</v>
      </c>
      <c r="D5244" s="232" t="s">
        <v>954</v>
      </c>
      <c r="E5244" s="232" t="s">
        <v>495</v>
      </c>
      <c r="F5244" s="232">
        <v>128</v>
      </c>
      <c r="G5244" s="232" t="s">
        <v>1431</v>
      </c>
      <c r="H5244" s="233">
        <v>65.024000000000001</v>
      </c>
      <c r="I5244" s="233">
        <v>0</v>
      </c>
      <c r="J5244" s="233">
        <v>0</v>
      </c>
      <c r="K5244" s="234">
        <v>0</v>
      </c>
      <c r="L5244" s="233">
        <v>0</v>
      </c>
      <c r="M5244" s="234">
        <v>0</v>
      </c>
      <c r="N5244" s="233">
        <v>0</v>
      </c>
      <c r="O5244" s="233">
        <v>0</v>
      </c>
      <c r="P5244" s="233">
        <v>0</v>
      </c>
      <c r="Q5244" s="234">
        <v>0</v>
      </c>
      <c r="R5244" s="233">
        <v>0</v>
      </c>
      <c r="S5244" s="234">
        <v>0</v>
      </c>
      <c r="T5244" s="233">
        <v>0</v>
      </c>
      <c r="U5244" s="235">
        <f t="shared" si="567"/>
        <v>47467.520000000004</v>
      </c>
      <c r="V5244" s="227">
        <f t="shared" si="568"/>
        <v>0</v>
      </c>
      <c r="W5244" s="227">
        <f t="shared" si="569"/>
        <v>0</v>
      </c>
      <c r="X5244" s="227">
        <f t="shared" si="572"/>
        <v>0</v>
      </c>
      <c r="Y5244" s="227">
        <f t="shared" si="570"/>
        <v>0</v>
      </c>
      <c r="Z5244" s="227">
        <f t="shared" si="571"/>
        <v>0</v>
      </c>
      <c r="AA5244" s="227">
        <f t="shared" si="573"/>
        <v>0</v>
      </c>
    </row>
    <row r="5245" spans="2:27" ht="13.5" hidden="1">
      <c r="B5245" s="232" t="s">
        <v>1449</v>
      </c>
      <c r="C5245" s="232" t="s">
        <v>1466</v>
      </c>
      <c r="D5245" s="232" t="s">
        <v>954</v>
      </c>
      <c r="E5245" s="232" t="s">
        <v>495</v>
      </c>
      <c r="F5245" s="232">
        <v>128</v>
      </c>
      <c r="G5245" s="232" t="s">
        <v>1438</v>
      </c>
      <c r="H5245" s="233">
        <v>218.2</v>
      </c>
      <c r="I5245" s="233">
        <v>0</v>
      </c>
      <c r="J5245" s="233">
        <v>0</v>
      </c>
      <c r="K5245" s="234">
        <v>0</v>
      </c>
      <c r="L5245" s="233">
        <v>0</v>
      </c>
      <c r="M5245" s="234">
        <v>0</v>
      </c>
      <c r="N5245" s="233">
        <v>0</v>
      </c>
      <c r="O5245" s="233">
        <v>0</v>
      </c>
      <c r="P5245" s="233">
        <v>0</v>
      </c>
      <c r="Q5245" s="234">
        <v>0</v>
      </c>
      <c r="R5245" s="233">
        <v>0</v>
      </c>
      <c r="S5245" s="234">
        <v>0</v>
      </c>
      <c r="T5245" s="233">
        <v>0</v>
      </c>
      <c r="U5245" s="235">
        <f t="shared" si="567"/>
        <v>159286</v>
      </c>
      <c r="V5245" s="227">
        <f t="shared" si="568"/>
        <v>0</v>
      </c>
      <c r="W5245" s="227">
        <f t="shared" si="569"/>
        <v>0</v>
      </c>
      <c r="X5245" s="227">
        <f t="shared" si="572"/>
        <v>0</v>
      </c>
      <c r="Y5245" s="227">
        <f t="shared" si="570"/>
        <v>0</v>
      </c>
      <c r="Z5245" s="227">
        <f t="shared" si="571"/>
        <v>0</v>
      </c>
      <c r="AA5245" s="227">
        <f t="shared" si="573"/>
        <v>0</v>
      </c>
    </row>
    <row r="5246" spans="2:27" ht="13.5" hidden="1">
      <c r="B5246" s="232" t="s">
        <v>1449</v>
      </c>
      <c r="C5246" s="232" t="s">
        <v>636</v>
      </c>
      <c r="D5246" s="232" t="s">
        <v>954</v>
      </c>
      <c r="E5246" s="232" t="s">
        <v>495</v>
      </c>
      <c r="F5246" s="232">
        <v>2</v>
      </c>
      <c r="G5246" s="232" t="s">
        <v>1315</v>
      </c>
      <c r="H5246" s="233">
        <v>0.47199999999999998</v>
      </c>
      <c r="I5246" s="233">
        <v>0</v>
      </c>
      <c r="J5246" s="233">
        <v>0.26650000000000001</v>
      </c>
      <c r="K5246" s="234">
        <v>1112</v>
      </c>
      <c r="L5246" s="233">
        <v>0.12690000000000001</v>
      </c>
      <c r="M5246" s="234">
        <v>2179</v>
      </c>
      <c r="N5246" s="233">
        <v>0</v>
      </c>
      <c r="O5246" s="233">
        <v>0</v>
      </c>
      <c r="P5246" s="233">
        <v>0</v>
      </c>
      <c r="Q5246" s="234">
        <v>2386</v>
      </c>
      <c r="R5246" s="233">
        <v>9.0800000000000006E-2</v>
      </c>
      <c r="S5246" s="234">
        <v>4677</v>
      </c>
      <c r="T5246" s="233">
        <v>0</v>
      </c>
      <c r="U5246" s="235">
        <f t="shared" si="567"/>
        <v>344.56</v>
      </c>
      <c r="V5246" s="227">
        <f t="shared" si="568"/>
        <v>194.54500000000002</v>
      </c>
      <c r="W5246" s="227">
        <f t="shared" si="569"/>
        <v>185.30366666666669</v>
      </c>
      <c r="X5246" s="227">
        <f t="shared" si="572"/>
        <v>181.58333333333334</v>
      </c>
      <c r="Y5246" s="227">
        <f t="shared" si="570"/>
        <v>0</v>
      </c>
      <c r="Z5246" s="227">
        <f t="shared" si="571"/>
        <v>132.56177777777776</v>
      </c>
      <c r="AA5246" s="227">
        <f t="shared" si="573"/>
        <v>129.91666666666666</v>
      </c>
    </row>
    <row r="5247" spans="2:27" ht="13.5" hidden="1">
      <c r="B5247" s="232" t="s">
        <v>1449</v>
      </c>
      <c r="C5247" s="232" t="s">
        <v>1151</v>
      </c>
      <c r="D5247" s="232" t="s">
        <v>954</v>
      </c>
      <c r="E5247" s="232" t="s">
        <v>495</v>
      </c>
      <c r="F5247" s="232">
        <v>4</v>
      </c>
      <c r="G5247" s="232" t="s">
        <v>1312</v>
      </c>
      <c r="H5247" s="233">
        <v>1.266</v>
      </c>
      <c r="I5247" s="233">
        <v>0</v>
      </c>
      <c r="J5247" s="233">
        <v>0</v>
      </c>
      <c r="K5247" s="234">
        <v>0</v>
      </c>
      <c r="L5247" s="233">
        <v>0</v>
      </c>
      <c r="M5247" s="234">
        <v>0</v>
      </c>
      <c r="N5247" s="233">
        <v>0</v>
      </c>
      <c r="O5247" s="233">
        <v>0</v>
      </c>
      <c r="P5247" s="233">
        <v>0</v>
      </c>
      <c r="Q5247" s="234">
        <v>0</v>
      </c>
      <c r="R5247" s="233">
        <v>0</v>
      </c>
      <c r="S5247" s="234">
        <v>0</v>
      </c>
      <c r="T5247" s="233">
        <v>0</v>
      </c>
      <c r="U5247" s="235">
        <f t="shared" si="567"/>
        <v>924.18000000000006</v>
      </c>
      <c r="V5247" s="227">
        <f t="shared" si="568"/>
        <v>0</v>
      </c>
      <c r="W5247" s="227">
        <f t="shared" si="569"/>
        <v>0</v>
      </c>
      <c r="X5247" s="227">
        <f t="shared" si="572"/>
        <v>0</v>
      </c>
      <c r="Y5247" s="227">
        <f t="shared" si="570"/>
        <v>0</v>
      </c>
      <c r="Z5247" s="227">
        <f t="shared" si="571"/>
        <v>0</v>
      </c>
      <c r="AA5247" s="227">
        <f t="shared" si="573"/>
        <v>0</v>
      </c>
    </row>
    <row r="5248" spans="2:27" ht="13.5" hidden="1">
      <c r="B5248" s="232" t="s">
        <v>1449</v>
      </c>
      <c r="C5248" s="232" t="s">
        <v>701</v>
      </c>
      <c r="D5248" s="232" t="s">
        <v>954</v>
      </c>
      <c r="E5248" s="232" t="s">
        <v>495</v>
      </c>
      <c r="F5248" s="232">
        <v>64</v>
      </c>
      <c r="G5248" s="232" t="s">
        <v>1364</v>
      </c>
      <c r="H5248" s="233">
        <v>17.728000000000002</v>
      </c>
      <c r="I5248" s="233">
        <v>0</v>
      </c>
      <c r="J5248" s="233">
        <v>12.1068</v>
      </c>
      <c r="K5248" s="234">
        <v>50503</v>
      </c>
      <c r="L5248" s="233">
        <v>5.7651000000000003</v>
      </c>
      <c r="M5248" s="234">
        <v>98985</v>
      </c>
      <c r="N5248" s="233">
        <v>0</v>
      </c>
      <c r="O5248" s="233">
        <v>0</v>
      </c>
      <c r="P5248" s="233">
        <v>0</v>
      </c>
      <c r="Q5248" s="234">
        <v>105035</v>
      </c>
      <c r="R5248" s="233">
        <v>3.9967999999999999</v>
      </c>
      <c r="S5248" s="234">
        <v>205869</v>
      </c>
      <c r="T5248" s="233">
        <v>0</v>
      </c>
      <c r="U5248" s="235">
        <f t="shared" si="567"/>
        <v>12941.44</v>
      </c>
      <c r="V5248" s="227">
        <f t="shared" si="568"/>
        <v>8837.9639999999999</v>
      </c>
      <c r="W5248" s="227">
        <f t="shared" si="569"/>
        <v>8417.1063333333332</v>
      </c>
      <c r="X5248" s="227">
        <f t="shared" si="572"/>
        <v>8248.75</v>
      </c>
      <c r="Y5248" s="227">
        <f t="shared" si="570"/>
        <v>0</v>
      </c>
      <c r="Z5248" s="227">
        <f t="shared" si="571"/>
        <v>5835.3028888888884</v>
      </c>
      <c r="AA5248" s="227">
        <f t="shared" si="573"/>
        <v>5718.583333333333</v>
      </c>
    </row>
    <row r="5249" spans="2:27" ht="13.5" hidden="1">
      <c r="B5249" s="232" t="s">
        <v>1449</v>
      </c>
      <c r="C5249" s="232" t="s">
        <v>759</v>
      </c>
      <c r="D5249" s="232" t="s">
        <v>954</v>
      </c>
      <c r="E5249" s="232" t="s">
        <v>495</v>
      </c>
      <c r="F5249" s="232">
        <v>4</v>
      </c>
      <c r="G5249" s="232" t="s">
        <v>1352</v>
      </c>
      <c r="H5249" s="233">
        <v>4.0621999999999998</v>
      </c>
      <c r="I5249" s="233">
        <v>0</v>
      </c>
      <c r="J5249" s="233">
        <v>2.5165999999999999</v>
      </c>
      <c r="K5249" s="234">
        <v>10498</v>
      </c>
      <c r="L5249" s="233">
        <v>1.1983999999999999</v>
      </c>
      <c r="M5249" s="234">
        <v>20575</v>
      </c>
      <c r="N5249" s="233">
        <v>0</v>
      </c>
      <c r="O5249" s="233">
        <v>0</v>
      </c>
      <c r="P5249" s="233">
        <v>0</v>
      </c>
      <c r="Q5249" s="234">
        <v>16013</v>
      </c>
      <c r="R5249" s="233">
        <v>0.60929999999999995</v>
      </c>
      <c r="S5249" s="234">
        <v>31386</v>
      </c>
      <c r="T5249" s="233">
        <v>0</v>
      </c>
      <c r="U5249" s="235">
        <f t="shared" si="567"/>
        <v>2965.4059999999999</v>
      </c>
      <c r="V5249" s="227">
        <f t="shared" si="568"/>
        <v>1837.1179999999999</v>
      </c>
      <c r="W5249" s="227">
        <f t="shared" si="569"/>
        <v>1749.6653333333334</v>
      </c>
      <c r="X5249" s="227">
        <f t="shared" si="572"/>
        <v>1714.5833333333333</v>
      </c>
      <c r="Y5249" s="227">
        <f t="shared" si="570"/>
        <v>0</v>
      </c>
      <c r="Z5249" s="227">
        <f t="shared" si="571"/>
        <v>889.59455555555553</v>
      </c>
      <c r="AA5249" s="227">
        <f t="shared" si="573"/>
        <v>871.83333333333337</v>
      </c>
    </row>
    <row r="5250" spans="2:27" ht="13.5" hidden="1">
      <c r="B5250" s="232" t="s">
        <v>1449</v>
      </c>
      <c r="C5250" s="232" t="s">
        <v>1140</v>
      </c>
      <c r="D5250" s="232" t="s">
        <v>954</v>
      </c>
      <c r="E5250" s="232" t="s">
        <v>495</v>
      </c>
      <c r="F5250" s="232">
        <v>32</v>
      </c>
      <c r="G5250" s="232" t="s">
        <v>1365</v>
      </c>
      <c r="H5250" s="233">
        <v>26.591999999999999</v>
      </c>
      <c r="I5250" s="233">
        <v>0</v>
      </c>
      <c r="J5250" s="233">
        <v>16.753</v>
      </c>
      <c r="K5250" s="234">
        <v>69884</v>
      </c>
      <c r="L5250" s="233">
        <v>7.9775999999999998</v>
      </c>
      <c r="M5250" s="234">
        <v>136972</v>
      </c>
      <c r="N5250" s="233">
        <v>0</v>
      </c>
      <c r="O5250" s="233">
        <v>0</v>
      </c>
      <c r="P5250" s="233">
        <v>0</v>
      </c>
      <c r="Q5250" s="234">
        <v>139768</v>
      </c>
      <c r="R5250" s="233">
        <v>5.3183999999999996</v>
      </c>
      <c r="S5250" s="234">
        <v>273944</v>
      </c>
      <c r="T5250" s="233">
        <v>0</v>
      </c>
      <c r="U5250" s="235">
        <f t="shared" si="567"/>
        <v>19412.16</v>
      </c>
      <c r="V5250" s="227">
        <f t="shared" si="568"/>
        <v>12229.69</v>
      </c>
      <c r="W5250" s="227">
        <f t="shared" si="569"/>
        <v>11647.314666666667</v>
      </c>
      <c r="X5250" s="227">
        <f t="shared" si="572"/>
        <v>11414.333333333334</v>
      </c>
      <c r="Y5250" s="227">
        <f t="shared" si="570"/>
        <v>0</v>
      </c>
      <c r="Z5250" s="227">
        <f t="shared" si="571"/>
        <v>7764.8764444444441</v>
      </c>
      <c r="AA5250" s="227">
        <f t="shared" si="573"/>
        <v>7609.5555555555557</v>
      </c>
    </row>
    <row r="5251" spans="2:27" ht="13.5" hidden="1">
      <c r="B5251" s="232" t="s">
        <v>1449</v>
      </c>
      <c r="C5251" s="232" t="s">
        <v>1119</v>
      </c>
      <c r="D5251" s="232" t="s">
        <v>954</v>
      </c>
      <c r="E5251" s="232" t="s">
        <v>495</v>
      </c>
      <c r="F5251" s="232">
        <v>96</v>
      </c>
      <c r="G5251" s="232" t="s">
        <v>1356</v>
      </c>
      <c r="H5251" s="233">
        <v>26.666</v>
      </c>
      <c r="I5251" s="233">
        <v>0</v>
      </c>
      <c r="J5251" s="233">
        <v>0</v>
      </c>
      <c r="K5251" s="234">
        <v>0</v>
      </c>
      <c r="L5251" s="233">
        <v>0</v>
      </c>
      <c r="M5251" s="234">
        <v>0</v>
      </c>
      <c r="N5251" s="233">
        <v>0</v>
      </c>
      <c r="O5251" s="233">
        <v>0</v>
      </c>
      <c r="P5251" s="233">
        <v>0</v>
      </c>
      <c r="Q5251" s="234">
        <v>0</v>
      </c>
      <c r="R5251" s="233">
        <v>0</v>
      </c>
      <c r="S5251" s="234">
        <v>0</v>
      </c>
      <c r="T5251" s="233">
        <v>0</v>
      </c>
      <c r="U5251" s="235">
        <f t="shared" si="567"/>
        <v>19466.18</v>
      </c>
      <c r="V5251" s="227">
        <f t="shared" si="568"/>
        <v>0</v>
      </c>
      <c r="W5251" s="227">
        <f t="shared" si="569"/>
        <v>0</v>
      </c>
      <c r="X5251" s="227">
        <f t="shared" si="572"/>
        <v>0</v>
      </c>
      <c r="Y5251" s="227">
        <f t="shared" si="570"/>
        <v>0</v>
      </c>
      <c r="Z5251" s="227">
        <f t="shared" si="571"/>
        <v>0</v>
      </c>
      <c r="AA5251" s="227">
        <f t="shared" si="573"/>
        <v>0</v>
      </c>
    </row>
    <row r="5252" spans="2:27" ht="13.5" hidden="1">
      <c r="B5252" s="232" t="s">
        <v>1449</v>
      </c>
      <c r="C5252" s="232" t="s">
        <v>1120</v>
      </c>
      <c r="D5252" s="232" t="s">
        <v>954</v>
      </c>
      <c r="E5252" s="232" t="s">
        <v>495</v>
      </c>
      <c r="F5252" s="232">
        <v>8</v>
      </c>
      <c r="G5252" s="232" t="s">
        <v>1312</v>
      </c>
      <c r="H5252" s="233">
        <v>2.222</v>
      </c>
      <c r="I5252" s="233">
        <v>0</v>
      </c>
      <c r="J5252" s="233">
        <v>0</v>
      </c>
      <c r="K5252" s="234">
        <v>0</v>
      </c>
      <c r="L5252" s="233">
        <v>0</v>
      </c>
      <c r="M5252" s="234">
        <v>0</v>
      </c>
      <c r="N5252" s="233">
        <v>0</v>
      </c>
      <c r="O5252" s="233">
        <v>0</v>
      </c>
      <c r="P5252" s="233">
        <v>0</v>
      </c>
      <c r="Q5252" s="234">
        <v>0</v>
      </c>
      <c r="R5252" s="233">
        <v>0</v>
      </c>
      <c r="S5252" s="234">
        <v>0</v>
      </c>
      <c r="T5252" s="233">
        <v>0</v>
      </c>
      <c r="U5252" s="235">
        <f t="shared" ref="U5252:U5315" si="574">H5252*hour_M</f>
        <v>1622.06</v>
      </c>
      <c r="V5252" s="227">
        <f t="shared" ref="V5252:V5315" si="575">J5252*hour_M</f>
        <v>0</v>
      </c>
      <c r="W5252" s="227">
        <f t="shared" ref="W5252:W5315" si="576">K5252/12+L5252*hour_M</f>
        <v>0</v>
      </c>
      <c r="X5252" s="227">
        <f t="shared" si="572"/>
        <v>0</v>
      </c>
      <c r="Y5252" s="227">
        <f t="shared" ref="Y5252:Y5315" si="577">P5252*hour_M</f>
        <v>0</v>
      </c>
      <c r="Z5252" s="227">
        <f t="shared" ref="Z5252:Z5315" si="578">Q5252/36+R5252*hour_M</f>
        <v>0</v>
      </c>
      <c r="AA5252" s="227">
        <f t="shared" si="573"/>
        <v>0</v>
      </c>
    </row>
    <row r="5253" spans="2:27" ht="13.5" hidden="1">
      <c r="B5253" s="232" t="s">
        <v>1449</v>
      </c>
      <c r="C5253" s="232" t="s">
        <v>1122</v>
      </c>
      <c r="D5253" s="232" t="s">
        <v>954</v>
      </c>
      <c r="E5253" s="232" t="s">
        <v>495</v>
      </c>
      <c r="F5253" s="232">
        <v>32</v>
      </c>
      <c r="G5253" s="232" t="s">
        <v>1316</v>
      </c>
      <c r="H5253" s="233">
        <v>8.8889999999999993</v>
      </c>
      <c r="I5253" s="233">
        <v>0</v>
      </c>
      <c r="J5253" s="233">
        <v>0</v>
      </c>
      <c r="K5253" s="234">
        <v>0</v>
      </c>
      <c r="L5253" s="233">
        <v>0</v>
      </c>
      <c r="M5253" s="234">
        <v>0</v>
      </c>
      <c r="N5253" s="233">
        <v>0</v>
      </c>
      <c r="O5253" s="233">
        <v>0</v>
      </c>
      <c r="P5253" s="233">
        <v>0</v>
      </c>
      <c r="Q5253" s="234">
        <v>0</v>
      </c>
      <c r="R5253" s="233">
        <v>0</v>
      </c>
      <c r="S5253" s="234">
        <v>0</v>
      </c>
      <c r="T5253" s="233">
        <v>0</v>
      </c>
      <c r="U5253" s="235">
        <f t="shared" si="574"/>
        <v>6488.9699999999993</v>
      </c>
      <c r="V5253" s="227">
        <f t="shared" si="575"/>
        <v>0</v>
      </c>
      <c r="W5253" s="227">
        <f t="shared" si="576"/>
        <v>0</v>
      </c>
      <c r="X5253" s="227">
        <f t="shared" ref="X5253:X5316" si="579">M5253/12</f>
        <v>0</v>
      </c>
      <c r="Y5253" s="227">
        <f t="shared" si="577"/>
        <v>0</v>
      </c>
      <c r="Z5253" s="227">
        <f t="shared" si="578"/>
        <v>0</v>
      </c>
      <c r="AA5253" s="227">
        <f t="shared" ref="AA5253:AA5316" si="580">S5253/36</f>
        <v>0</v>
      </c>
    </row>
    <row r="5254" spans="2:27" ht="13.5" hidden="1">
      <c r="B5254" s="232" t="s">
        <v>1449</v>
      </c>
      <c r="C5254" s="232" t="s">
        <v>1142</v>
      </c>
      <c r="D5254" s="232" t="s">
        <v>954</v>
      </c>
      <c r="E5254" s="232" t="s">
        <v>495</v>
      </c>
      <c r="F5254" s="232">
        <v>4</v>
      </c>
      <c r="G5254" s="232" t="s">
        <v>1317</v>
      </c>
      <c r="H5254" s="233">
        <v>2.2160000000000002</v>
      </c>
      <c r="I5254" s="233">
        <v>0</v>
      </c>
      <c r="J5254" s="233">
        <v>1.3960999999999999</v>
      </c>
      <c r="K5254" s="234">
        <v>5824</v>
      </c>
      <c r="L5254" s="233">
        <v>0.66479999999999995</v>
      </c>
      <c r="M5254" s="234">
        <v>11414</v>
      </c>
      <c r="N5254" s="233">
        <v>0</v>
      </c>
      <c r="O5254" s="233">
        <v>0</v>
      </c>
      <c r="P5254" s="233">
        <v>0</v>
      </c>
      <c r="Q5254" s="234">
        <v>11647</v>
      </c>
      <c r="R5254" s="233">
        <v>0.44319999999999998</v>
      </c>
      <c r="S5254" s="234">
        <v>22829</v>
      </c>
      <c r="T5254" s="233">
        <v>0</v>
      </c>
      <c r="U5254" s="235">
        <f t="shared" si="574"/>
        <v>1617.68</v>
      </c>
      <c r="V5254" s="227">
        <f t="shared" si="575"/>
        <v>1019.1529999999999</v>
      </c>
      <c r="W5254" s="227">
        <f t="shared" si="576"/>
        <v>970.63733333333334</v>
      </c>
      <c r="X5254" s="227">
        <f t="shared" si="579"/>
        <v>951.16666666666663</v>
      </c>
      <c r="Y5254" s="227">
        <f t="shared" si="577"/>
        <v>0</v>
      </c>
      <c r="Z5254" s="227">
        <f t="shared" si="578"/>
        <v>647.06377777777777</v>
      </c>
      <c r="AA5254" s="227">
        <f t="shared" si="580"/>
        <v>634.13888888888891</v>
      </c>
    </row>
    <row r="5255" spans="2:27" ht="13.5" hidden="1">
      <c r="B5255" s="232" t="s">
        <v>1449</v>
      </c>
      <c r="C5255" s="232" t="s">
        <v>1148</v>
      </c>
      <c r="D5255" s="232" t="s">
        <v>954</v>
      </c>
      <c r="E5255" s="232" t="s">
        <v>495</v>
      </c>
      <c r="F5255" s="232">
        <v>16</v>
      </c>
      <c r="G5255" s="232" t="s">
        <v>1316</v>
      </c>
      <c r="H5255" s="233">
        <v>5.0659999999999998</v>
      </c>
      <c r="I5255" s="233">
        <v>0</v>
      </c>
      <c r="J5255" s="233">
        <v>0</v>
      </c>
      <c r="K5255" s="234">
        <v>0</v>
      </c>
      <c r="L5255" s="233">
        <v>0</v>
      </c>
      <c r="M5255" s="234">
        <v>0</v>
      </c>
      <c r="N5255" s="233">
        <v>0</v>
      </c>
      <c r="O5255" s="233">
        <v>0</v>
      </c>
      <c r="P5255" s="233">
        <v>0</v>
      </c>
      <c r="Q5255" s="234">
        <v>0</v>
      </c>
      <c r="R5255" s="233">
        <v>0</v>
      </c>
      <c r="S5255" s="234">
        <v>0</v>
      </c>
      <c r="T5255" s="233">
        <v>0</v>
      </c>
      <c r="U5255" s="235">
        <f t="shared" si="574"/>
        <v>3698.18</v>
      </c>
      <c r="V5255" s="227">
        <f t="shared" si="575"/>
        <v>0</v>
      </c>
      <c r="W5255" s="227">
        <f t="shared" si="576"/>
        <v>0</v>
      </c>
      <c r="X5255" s="227">
        <f t="shared" si="579"/>
        <v>0</v>
      </c>
      <c r="Y5255" s="227">
        <f t="shared" si="577"/>
        <v>0</v>
      </c>
      <c r="Z5255" s="227">
        <f t="shared" si="578"/>
        <v>0</v>
      </c>
      <c r="AA5255" s="227">
        <f t="shared" si="580"/>
        <v>0</v>
      </c>
    </row>
    <row r="5256" spans="2:27" ht="13.5" hidden="1">
      <c r="B5256" s="232" t="s">
        <v>1449</v>
      </c>
      <c r="C5256" s="232" t="s">
        <v>743</v>
      </c>
      <c r="D5256" s="232" t="s">
        <v>954</v>
      </c>
      <c r="E5256" s="232" t="s">
        <v>495</v>
      </c>
      <c r="F5256" s="232">
        <v>2</v>
      </c>
      <c r="G5256" s="232" t="s">
        <v>1322</v>
      </c>
      <c r="H5256" s="233">
        <v>0.104</v>
      </c>
      <c r="I5256" s="233">
        <v>0</v>
      </c>
      <c r="J5256" s="233">
        <v>6.5500000000000003E-2</v>
      </c>
      <c r="K5256" s="234">
        <v>273</v>
      </c>
      <c r="L5256" s="233">
        <v>3.1199999999999999E-2</v>
      </c>
      <c r="M5256" s="234">
        <v>536</v>
      </c>
      <c r="N5256" s="233">
        <v>0</v>
      </c>
      <c r="O5256" s="233">
        <v>0</v>
      </c>
      <c r="P5256" s="233">
        <v>0</v>
      </c>
      <c r="Q5256" s="234">
        <v>547</v>
      </c>
      <c r="R5256" s="233">
        <v>2.0799999999999999E-2</v>
      </c>
      <c r="S5256" s="234">
        <v>1071</v>
      </c>
      <c r="T5256" s="233">
        <v>0</v>
      </c>
      <c r="U5256" s="235">
        <f t="shared" si="574"/>
        <v>75.92</v>
      </c>
      <c r="V5256" s="227">
        <f t="shared" si="575"/>
        <v>47.815000000000005</v>
      </c>
      <c r="W5256" s="227">
        <f t="shared" si="576"/>
        <v>45.525999999999996</v>
      </c>
      <c r="X5256" s="227">
        <f t="shared" si="579"/>
        <v>44.666666666666664</v>
      </c>
      <c r="Y5256" s="227">
        <f t="shared" si="577"/>
        <v>0</v>
      </c>
      <c r="Z5256" s="227">
        <f t="shared" si="578"/>
        <v>30.378444444444444</v>
      </c>
      <c r="AA5256" s="227">
        <f t="shared" si="580"/>
        <v>29.75</v>
      </c>
    </row>
    <row r="5257" spans="2:27" ht="13.5" hidden="1">
      <c r="B5257" s="232" t="s">
        <v>1449</v>
      </c>
      <c r="C5257" s="232" t="s">
        <v>1470</v>
      </c>
      <c r="D5257" s="232" t="s">
        <v>954</v>
      </c>
      <c r="E5257" s="232" t="s">
        <v>495</v>
      </c>
      <c r="F5257" s="232">
        <v>128</v>
      </c>
      <c r="G5257" s="232" t="s">
        <v>1364</v>
      </c>
      <c r="H5257" s="233">
        <v>30.207999999999998</v>
      </c>
      <c r="I5257" s="233">
        <v>0</v>
      </c>
      <c r="J5257" s="233">
        <v>0</v>
      </c>
      <c r="K5257" s="234">
        <v>0</v>
      </c>
      <c r="L5257" s="233">
        <v>0</v>
      </c>
      <c r="M5257" s="234">
        <v>0</v>
      </c>
      <c r="N5257" s="233">
        <v>0</v>
      </c>
      <c r="O5257" s="233">
        <v>0</v>
      </c>
      <c r="P5257" s="233">
        <v>0</v>
      </c>
      <c r="Q5257" s="234">
        <v>0</v>
      </c>
      <c r="R5257" s="233">
        <v>0</v>
      </c>
      <c r="S5257" s="234">
        <v>0</v>
      </c>
      <c r="T5257" s="233">
        <v>0</v>
      </c>
      <c r="U5257" s="235">
        <f t="shared" si="574"/>
        <v>22051.84</v>
      </c>
      <c r="V5257" s="227">
        <f t="shared" si="575"/>
        <v>0</v>
      </c>
      <c r="W5257" s="227">
        <f t="shared" si="576"/>
        <v>0</v>
      </c>
      <c r="X5257" s="227">
        <f t="shared" si="579"/>
        <v>0</v>
      </c>
      <c r="Y5257" s="227">
        <f t="shared" si="577"/>
        <v>0</v>
      </c>
      <c r="Z5257" s="227">
        <f t="shared" si="578"/>
        <v>0</v>
      </c>
      <c r="AA5257" s="227">
        <f t="shared" si="580"/>
        <v>0</v>
      </c>
    </row>
    <row r="5258" spans="2:27" ht="13.5" hidden="1">
      <c r="B5258" s="232" t="s">
        <v>1449</v>
      </c>
      <c r="C5258" s="232" t="s">
        <v>1471</v>
      </c>
      <c r="D5258" s="232" t="s">
        <v>954</v>
      </c>
      <c r="E5258" s="232" t="s">
        <v>495</v>
      </c>
      <c r="F5258" s="232">
        <v>48</v>
      </c>
      <c r="G5258" s="232" t="s">
        <v>1310</v>
      </c>
      <c r="H5258" s="233">
        <v>11.327999999999999</v>
      </c>
      <c r="I5258" s="233">
        <v>0</v>
      </c>
      <c r="J5258" s="233">
        <v>0</v>
      </c>
      <c r="K5258" s="234">
        <v>0</v>
      </c>
      <c r="L5258" s="233">
        <v>0</v>
      </c>
      <c r="M5258" s="234">
        <v>0</v>
      </c>
      <c r="N5258" s="233">
        <v>0</v>
      </c>
      <c r="O5258" s="233">
        <v>0</v>
      </c>
      <c r="P5258" s="233">
        <v>0</v>
      </c>
      <c r="Q5258" s="234">
        <v>0</v>
      </c>
      <c r="R5258" s="233">
        <v>0</v>
      </c>
      <c r="S5258" s="234">
        <v>0</v>
      </c>
      <c r="T5258" s="233">
        <v>0</v>
      </c>
      <c r="U5258" s="235">
        <f t="shared" si="574"/>
        <v>8269.4399999999987</v>
      </c>
      <c r="V5258" s="227">
        <f t="shared" si="575"/>
        <v>0</v>
      </c>
      <c r="W5258" s="227">
        <f t="shared" si="576"/>
        <v>0</v>
      </c>
      <c r="X5258" s="227">
        <f t="shared" si="579"/>
        <v>0</v>
      </c>
      <c r="Y5258" s="227">
        <f t="shared" si="577"/>
        <v>0</v>
      </c>
      <c r="Z5258" s="227">
        <f t="shared" si="578"/>
        <v>0</v>
      </c>
      <c r="AA5258" s="227">
        <f t="shared" si="580"/>
        <v>0</v>
      </c>
    </row>
    <row r="5259" spans="2:27" ht="13.5" hidden="1">
      <c r="B5259" s="232" t="s">
        <v>1449</v>
      </c>
      <c r="C5259" s="232" t="s">
        <v>756</v>
      </c>
      <c r="D5259" s="232" t="s">
        <v>954</v>
      </c>
      <c r="E5259" s="232" t="s">
        <v>495</v>
      </c>
      <c r="F5259" s="232">
        <v>16</v>
      </c>
      <c r="G5259" s="232" t="s">
        <v>1355</v>
      </c>
      <c r="H5259" s="233">
        <v>16.248999999999999</v>
      </c>
      <c r="I5259" s="233">
        <v>0</v>
      </c>
      <c r="J5259" s="233">
        <v>10.0662</v>
      </c>
      <c r="K5259" s="234">
        <v>41991</v>
      </c>
      <c r="L5259" s="233">
        <v>4.7934000000000001</v>
      </c>
      <c r="M5259" s="234">
        <v>82302</v>
      </c>
      <c r="N5259" s="233">
        <v>0</v>
      </c>
      <c r="O5259" s="233">
        <v>0</v>
      </c>
      <c r="P5259" s="233">
        <v>0</v>
      </c>
      <c r="Q5259" s="234">
        <v>64053</v>
      </c>
      <c r="R5259" s="233">
        <v>2.4373</v>
      </c>
      <c r="S5259" s="234">
        <v>125545</v>
      </c>
      <c r="T5259" s="233">
        <v>0</v>
      </c>
      <c r="U5259" s="235">
        <f t="shared" si="574"/>
        <v>11861.769999999999</v>
      </c>
      <c r="V5259" s="227">
        <f t="shared" si="575"/>
        <v>7348.326</v>
      </c>
      <c r="W5259" s="227">
        <f t="shared" si="576"/>
        <v>6998.4320000000007</v>
      </c>
      <c r="X5259" s="227">
        <f t="shared" si="579"/>
        <v>6858.5</v>
      </c>
      <c r="Y5259" s="227">
        <f t="shared" si="577"/>
        <v>0</v>
      </c>
      <c r="Z5259" s="227">
        <f t="shared" si="578"/>
        <v>3558.4790000000003</v>
      </c>
      <c r="AA5259" s="227">
        <f t="shared" si="580"/>
        <v>3487.3611111111113</v>
      </c>
    </row>
    <row r="5260" spans="2:27" ht="13.5" hidden="1">
      <c r="B5260" s="232" t="s">
        <v>1449</v>
      </c>
      <c r="C5260" s="232" t="s">
        <v>1138</v>
      </c>
      <c r="D5260" s="232" t="s">
        <v>954</v>
      </c>
      <c r="E5260" s="232" t="s">
        <v>495</v>
      </c>
      <c r="F5260" s="232">
        <v>16</v>
      </c>
      <c r="G5260" s="232" t="s">
        <v>1364</v>
      </c>
      <c r="H5260" s="233">
        <v>17.728000000000002</v>
      </c>
      <c r="I5260" s="233">
        <v>0</v>
      </c>
      <c r="J5260" s="233">
        <v>11.1686</v>
      </c>
      <c r="K5260" s="234">
        <v>46589</v>
      </c>
      <c r="L5260" s="233">
        <v>5.3183999999999996</v>
      </c>
      <c r="M5260" s="234">
        <v>91315</v>
      </c>
      <c r="N5260" s="233">
        <v>0</v>
      </c>
      <c r="O5260" s="233">
        <v>0</v>
      </c>
      <c r="P5260" s="233">
        <v>0</v>
      </c>
      <c r="Q5260" s="234">
        <v>93178</v>
      </c>
      <c r="R5260" s="233">
        <v>3.5455999999999999</v>
      </c>
      <c r="S5260" s="234">
        <v>182630</v>
      </c>
      <c r="T5260" s="233">
        <v>0</v>
      </c>
      <c r="U5260" s="235">
        <f t="shared" si="574"/>
        <v>12941.44</v>
      </c>
      <c r="V5260" s="227">
        <f t="shared" si="575"/>
        <v>8153.0779999999995</v>
      </c>
      <c r="W5260" s="227">
        <f t="shared" si="576"/>
        <v>7764.8486666666668</v>
      </c>
      <c r="X5260" s="227">
        <f t="shared" si="579"/>
        <v>7609.583333333333</v>
      </c>
      <c r="Y5260" s="227">
        <f t="shared" si="577"/>
        <v>0</v>
      </c>
      <c r="Z5260" s="227">
        <f t="shared" si="578"/>
        <v>5176.5657777777778</v>
      </c>
      <c r="AA5260" s="227">
        <f t="shared" si="580"/>
        <v>5073.0555555555557</v>
      </c>
    </row>
    <row r="5261" spans="2:27" ht="13.5" hidden="1">
      <c r="B5261" s="232" t="s">
        <v>1449</v>
      </c>
      <c r="C5261" s="232" t="s">
        <v>682</v>
      </c>
      <c r="D5261" s="232" t="s">
        <v>954</v>
      </c>
      <c r="E5261" s="232" t="s">
        <v>495</v>
      </c>
      <c r="F5261" s="232">
        <v>8</v>
      </c>
      <c r="G5261" s="232" t="s">
        <v>1351</v>
      </c>
      <c r="H5261" s="233">
        <v>2.2816000000000001</v>
      </c>
      <c r="I5261" s="233">
        <v>0</v>
      </c>
      <c r="J5261" s="233">
        <v>1.7343999999999999</v>
      </c>
      <c r="K5261" s="234">
        <v>6496</v>
      </c>
      <c r="L5261" s="233">
        <v>0.74239999999999995</v>
      </c>
      <c r="M5261" s="234">
        <v>12768</v>
      </c>
      <c r="N5261" s="233">
        <v>0</v>
      </c>
      <c r="O5261" s="233">
        <v>0</v>
      </c>
      <c r="P5261" s="233">
        <v>0</v>
      </c>
      <c r="Q5261" s="234">
        <v>13504</v>
      </c>
      <c r="R5261" s="233">
        <v>0.51519999999999999</v>
      </c>
      <c r="S5261" s="234">
        <v>25824</v>
      </c>
      <c r="T5261" s="233">
        <v>0</v>
      </c>
      <c r="U5261" s="235">
        <f t="shared" si="574"/>
        <v>1665.568</v>
      </c>
      <c r="V5261" s="227">
        <f t="shared" si="575"/>
        <v>1266.1119999999999</v>
      </c>
      <c r="W5261" s="227">
        <f t="shared" si="576"/>
        <v>1083.2853333333333</v>
      </c>
      <c r="X5261" s="227">
        <f t="shared" si="579"/>
        <v>1064</v>
      </c>
      <c r="Y5261" s="227">
        <f t="shared" si="577"/>
        <v>0</v>
      </c>
      <c r="Z5261" s="227">
        <f t="shared" si="578"/>
        <v>751.20711111111109</v>
      </c>
      <c r="AA5261" s="227">
        <f t="shared" si="580"/>
        <v>717.33333333333337</v>
      </c>
    </row>
    <row r="5262" spans="2:27" ht="13.5" hidden="1">
      <c r="B5262" s="232" t="s">
        <v>1449</v>
      </c>
      <c r="C5262" s="232" t="s">
        <v>1457</v>
      </c>
      <c r="D5262" s="232" t="s">
        <v>954</v>
      </c>
      <c r="E5262" s="232" t="s">
        <v>495</v>
      </c>
      <c r="F5262" s="232">
        <v>2</v>
      </c>
      <c r="G5262" s="232" t="s">
        <v>1311</v>
      </c>
      <c r="H5262" s="233">
        <v>0.55400000000000005</v>
      </c>
      <c r="I5262" s="233">
        <v>0</v>
      </c>
      <c r="J5262" s="233">
        <v>0</v>
      </c>
      <c r="K5262" s="234">
        <v>0</v>
      </c>
      <c r="L5262" s="233">
        <v>0</v>
      </c>
      <c r="M5262" s="234">
        <v>0</v>
      </c>
      <c r="N5262" s="233">
        <v>0</v>
      </c>
      <c r="O5262" s="233">
        <v>0</v>
      </c>
      <c r="P5262" s="233">
        <v>0</v>
      </c>
      <c r="Q5262" s="234">
        <v>0</v>
      </c>
      <c r="R5262" s="233">
        <v>0</v>
      </c>
      <c r="S5262" s="234">
        <v>0</v>
      </c>
      <c r="T5262" s="233">
        <v>0</v>
      </c>
      <c r="U5262" s="235">
        <f t="shared" si="574"/>
        <v>404.42</v>
      </c>
      <c r="V5262" s="227">
        <f t="shared" si="575"/>
        <v>0</v>
      </c>
      <c r="W5262" s="227">
        <f t="shared" si="576"/>
        <v>0</v>
      </c>
      <c r="X5262" s="227">
        <f t="shared" si="579"/>
        <v>0</v>
      </c>
      <c r="Y5262" s="227">
        <f t="shared" si="577"/>
        <v>0</v>
      </c>
      <c r="Z5262" s="227">
        <f t="shared" si="578"/>
        <v>0</v>
      </c>
      <c r="AA5262" s="227">
        <f t="shared" si="580"/>
        <v>0</v>
      </c>
    </row>
    <row r="5263" spans="2:27" ht="13.5" hidden="1">
      <c r="B5263" s="232" t="s">
        <v>1449</v>
      </c>
      <c r="C5263" s="232" t="s">
        <v>616</v>
      </c>
      <c r="D5263" s="232" t="s">
        <v>954</v>
      </c>
      <c r="E5263" s="232" t="s">
        <v>495</v>
      </c>
      <c r="F5263" s="232">
        <v>8</v>
      </c>
      <c r="G5263" s="232" t="s">
        <v>1312</v>
      </c>
      <c r="H5263" s="233">
        <v>1.8879999999999999</v>
      </c>
      <c r="I5263" s="233">
        <v>0</v>
      </c>
      <c r="J5263" s="233">
        <v>1.0659000000000001</v>
      </c>
      <c r="K5263" s="234">
        <v>4446</v>
      </c>
      <c r="L5263" s="233">
        <v>0.50749999999999995</v>
      </c>
      <c r="M5263" s="234">
        <v>8714</v>
      </c>
      <c r="N5263" s="233">
        <v>0</v>
      </c>
      <c r="O5263" s="233">
        <v>0</v>
      </c>
      <c r="P5263" s="233">
        <v>0</v>
      </c>
      <c r="Q5263" s="234">
        <v>9544</v>
      </c>
      <c r="R5263" s="233">
        <v>0.36320000000000002</v>
      </c>
      <c r="S5263" s="234">
        <v>18706</v>
      </c>
      <c r="T5263" s="233">
        <v>0</v>
      </c>
      <c r="U5263" s="235">
        <f t="shared" si="574"/>
        <v>1378.24</v>
      </c>
      <c r="V5263" s="227">
        <f t="shared" si="575"/>
        <v>778.10700000000008</v>
      </c>
      <c r="W5263" s="227">
        <f t="shared" si="576"/>
        <v>740.97499999999991</v>
      </c>
      <c r="X5263" s="227">
        <f t="shared" si="579"/>
        <v>726.16666666666663</v>
      </c>
      <c r="Y5263" s="227">
        <f t="shared" si="577"/>
        <v>0</v>
      </c>
      <c r="Z5263" s="227">
        <f t="shared" si="578"/>
        <v>530.24711111111105</v>
      </c>
      <c r="AA5263" s="227">
        <f t="shared" si="580"/>
        <v>519.61111111111109</v>
      </c>
    </row>
    <row r="5264" spans="2:27" ht="13.5" hidden="1">
      <c r="B5264" s="232" t="s">
        <v>1449</v>
      </c>
      <c r="C5264" s="232" t="s">
        <v>757</v>
      </c>
      <c r="D5264" s="232" t="s">
        <v>954</v>
      </c>
      <c r="E5264" s="232" t="s">
        <v>495</v>
      </c>
      <c r="F5264" s="232">
        <v>32</v>
      </c>
      <c r="G5264" s="232" t="s">
        <v>1424</v>
      </c>
      <c r="H5264" s="233">
        <v>32.497900000000001</v>
      </c>
      <c r="I5264" s="233">
        <v>0</v>
      </c>
      <c r="J5264" s="233">
        <v>20.1325</v>
      </c>
      <c r="K5264" s="234">
        <v>83981</v>
      </c>
      <c r="L5264" s="233">
        <v>9.5869</v>
      </c>
      <c r="M5264" s="234">
        <v>164603</v>
      </c>
      <c r="N5264" s="233">
        <v>0</v>
      </c>
      <c r="O5264" s="233">
        <v>0</v>
      </c>
      <c r="P5264" s="233">
        <v>0</v>
      </c>
      <c r="Q5264" s="234">
        <v>128107</v>
      </c>
      <c r="R5264" s="233">
        <v>4.8746999999999998</v>
      </c>
      <c r="S5264" s="234">
        <v>251089</v>
      </c>
      <c r="T5264" s="233">
        <v>0</v>
      </c>
      <c r="U5264" s="235">
        <f t="shared" si="574"/>
        <v>23723.467000000001</v>
      </c>
      <c r="V5264" s="227">
        <f t="shared" si="575"/>
        <v>14696.725</v>
      </c>
      <c r="W5264" s="227">
        <f t="shared" si="576"/>
        <v>13996.853666666666</v>
      </c>
      <c r="X5264" s="227">
        <f t="shared" si="579"/>
        <v>13716.916666666666</v>
      </c>
      <c r="Y5264" s="227">
        <f t="shared" si="577"/>
        <v>0</v>
      </c>
      <c r="Z5264" s="227">
        <f t="shared" si="578"/>
        <v>7117.0587777777782</v>
      </c>
      <c r="AA5264" s="227">
        <f t="shared" si="580"/>
        <v>6974.6944444444443</v>
      </c>
    </row>
    <row r="5265" spans="2:27" ht="13.5" hidden="1">
      <c r="B5265" s="232" t="s">
        <v>1449</v>
      </c>
      <c r="C5265" s="232" t="s">
        <v>1452</v>
      </c>
      <c r="D5265" s="232" t="s">
        <v>954</v>
      </c>
      <c r="E5265" s="232" t="s">
        <v>495</v>
      </c>
      <c r="F5265" s="232">
        <v>96</v>
      </c>
      <c r="G5265" s="232" t="s">
        <v>1365</v>
      </c>
      <c r="H5265" s="233">
        <v>26.591999999999999</v>
      </c>
      <c r="I5265" s="233">
        <v>0</v>
      </c>
      <c r="J5265" s="233">
        <v>0</v>
      </c>
      <c r="K5265" s="234">
        <v>0</v>
      </c>
      <c r="L5265" s="233">
        <v>0</v>
      </c>
      <c r="M5265" s="234">
        <v>0</v>
      </c>
      <c r="N5265" s="233">
        <v>0</v>
      </c>
      <c r="O5265" s="233">
        <v>0</v>
      </c>
      <c r="P5265" s="233">
        <v>0</v>
      </c>
      <c r="Q5265" s="234">
        <v>0</v>
      </c>
      <c r="R5265" s="233">
        <v>0</v>
      </c>
      <c r="S5265" s="234">
        <v>0</v>
      </c>
      <c r="T5265" s="233">
        <v>0</v>
      </c>
      <c r="U5265" s="235">
        <f t="shared" si="574"/>
        <v>19412.16</v>
      </c>
      <c r="V5265" s="227">
        <f t="shared" si="575"/>
        <v>0</v>
      </c>
      <c r="W5265" s="227">
        <f t="shared" si="576"/>
        <v>0</v>
      </c>
      <c r="X5265" s="227">
        <f t="shared" si="579"/>
        <v>0</v>
      </c>
      <c r="Y5265" s="227">
        <f t="shared" si="577"/>
        <v>0</v>
      </c>
      <c r="Z5265" s="227">
        <f t="shared" si="578"/>
        <v>0</v>
      </c>
      <c r="AA5265" s="227">
        <f t="shared" si="580"/>
        <v>0</v>
      </c>
    </row>
    <row r="5266" spans="2:27" ht="13.5" hidden="1">
      <c r="B5266" s="232" t="s">
        <v>1449</v>
      </c>
      <c r="C5266" s="232" t="s">
        <v>1478</v>
      </c>
      <c r="D5266" s="232" t="s">
        <v>954</v>
      </c>
      <c r="E5266" s="232" t="s">
        <v>495</v>
      </c>
      <c r="F5266" s="232">
        <v>16</v>
      </c>
      <c r="G5266" s="232" t="s">
        <v>1317</v>
      </c>
      <c r="H5266" s="233">
        <v>3.7759999999999998</v>
      </c>
      <c r="I5266" s="233">
        <v>0</v>
      </c>
      <c r="J5266" s="233">
        <v>0</v>
      </c>
      <c r="K5266" s="234">
        <v>0</v>
      </c>
      <c r="L5266" s="233">
        <v>0</v>
      </c>
      <c r="M5266" s="234">
        <v>0</v>
      </c>
      <c r="N5266" s="233">
        <v>0</v>
      </c>
      <c r="O5266" s="233">
        <v>0</v>
      </c>
      <c r="P5266" s="233">
        <v>0</v>
      </c>
      <c r="Q5266" s="234">
        <v>0</v>
      </c>
      <c r="R5266" s="233">
        <v>0</v>
      </c>
      <c r="S5266" s="234">
        <v>0</v>
      </c>
      <c r="T5266" s="233">
        <v>0</v>
      </c>
      <c r="U5266" s="235">
        <f t="shared" si="574"/>
        <v>2756.48</v>
      </c>
      <c r="V5266" s="227">
        <f t="shared" si="575"/>
        <v>0</v>
      </c>
      <c r="W5266" s="227">
        <f t="shared" si="576"/>
        <v>0</v>
      </c>
      <c r="X5266" s="227">
        <f t="shared" si="579"/>
        <v>0</v>
      </c>
      <c r="Y5266" s="227">
        <f t="shared" si="577"/>
        <v>0</v>
      </c>
      <c r="Z5266" s="227">
        <f t="shared" si="578"/>
        <v>0</v>
      </c>
      <c r="AA5266" s="227">
        <f t="shared" si="580"/>
        <v>0</v>
      </c>
    </row>
    <row r="5267" spans="2:27" ht="13.5" hidden="1">
      <c r="B5267" s="232" t="s">
        <v>1449</v>
      </c>
      <c r="C5267" s="232" t="s">
        <v>644</v>
      </c>
      <c r="D5267" s="232" t="s">
        <v>954</v>
      </c>
      <c r="E5267" s="232" t="s">
        <v>495</v>
      </c>
      <c r="F5267" s="232">
        <v>4</v>
      </c>
      <c r="G5267" s="232" t="s">
        <v>1311</v>
      </c>
      <c r="H5267" s="233">
        <v>0.94399999999999995</v>
      </c>
      <c r="I5267" s="233">
        <v>0</v>
      </c>
      <c r="J5267" s="233">
        <v>0.53290000000000004</v>
      </c>
      <c r="K5267" s="234">
        <v>2223</v>
      </c>
      <c r="L5267" s="233">
        <v>0.25380000000000003</v>
      </c>
      <c r="M5267" s="234">
        <v>4357</v>
      </c>
      <c r="N5267" s="233">
        <v>0</v>
      </c>
      <c r="O5267" s="233">
        <v>0</v>
      </c>
      <c r="P5267" s="233">
        <v>0</v>
      </c>
      <c r="Q5267" s="234">
        <v>4772</v>
      </c>
      <c r="R5267" s="233">
        <v>0.18160000000000001</v>
      </c>
      <c r="S5267" s="234">
        <v>9353</v>
      </c>
      <c r="T5267" s="233">
        <v>0</v>
      </c>
      <c r="U5267" s="235">
        <f t="shared" si="574"/>
        <v>689.12</v>
      </c>
      <c r="V5267" s="227">
        <f t="shared" si="575"/>
        <v>389.01700000000005</v>
      </c>
      <c r="W5267" s="227">
        <f t="shared" si="576"/>
        <v>370.524</v>
      </c>
      <c r="X5267" s="227">
        <f t="shared" si="579"/>
        <v>363.08333333333331</v>
      </c>
      <c r="Y5267" s="227">
        <f t="shared" si="577"/>
        <v>0</v>
      </c>
      <c r="Z5267" s="227">
        <f t="shared" si="578"/>
        <v>265.12355555555553</v>
      </c>
      <c r="AA5267" s="227">
        <f t="shared" si="580"/>
        <v>259.80555555555554</v>
      </c>
    </row>
    <row r="5268" spans="2:27" ht="13.5" hidden="1">
      <c r="B5268" s="232" t="s">
        <v>1449</v>
      </c>
      <c r="C5268" s="232" t="s">
        <v>714</v>
      </c>
      <c r="D5268" s="232" t="s">
        <v>954</v>
      </c>
      <c r="E5268" s="232" t="s">
        <v>495</v>
      </c>
      <c r="F5268" s="232">
        <v>2</v>
      </c>
      <c r="G5268" s="232" t="s">
        <v>1311</v>
      </c>
      <c r="H5268" s="233">
        <v>0.55400000000000005</v>
      </c>
      <c r="I5268" s="233">
        <v>0</v>
      </c>
      <c r="J5268" s="233">
        <v>0.37830000000000003</v>
      </c>
      <c r="K5268" s="234">
        <v>1578</v>
      </c>
      <c r="L5268" s="233">
        <v>0.1802</v>
      </c>
      <c r="M5268" s="234">
        <v>3093</v>
      </c>
      <c r="N5268" s="233">
        <v>0</v>
      </c>
      <c r="O5268" s="233">
        <v>0</v>
      </c>
      <c r="P5268" s="233">
        <v>0</v>
      </c>
      <c r="Q5268" s="234">
        <v>3283</v>
      </c>
      <c r="R5268" s="233">
        <v>0.1249</v>
      </c>
      <c r="S5268" s="234">
        <v>6435</v>
      </c>
      <c r="T5268" s="233">
        <v>0</v>
      </c>
      <c r="U5268" s="235">
        <f t="shared" si="574"/>
        <v>404.42</v>
      </c>
      <c r="V5268" s="227">
        <f t="shared" si="575"/>
        <v>276.15899999999999</v>
      </c>
      <c r="W5268" s="227">
        <f t="shared" si="576"/>
        <v>263.04599999999999</v>
      </c>
      <c r="X5268" s="227">
        <f t="shared" si="579"/>
        <v>257.75</v>
      </c>
      <c r="Y5268" s="227">
        <f t="shared" si="577"/>
        <v>0</v>
      </c>
      <c r="Z5268" s="227">
        <f t="shared" si="578"/>
        <v>182.37144444444442</v>
      </c>
      <c r="AA5268" s="227">
        <f t="shared" si="580"/>
        <v>178.75</v>
      </c>
    </row>
    <row r="5269" spans="2:27" ht="13.5" hidden="1">
      <c r="B5269" s="232" t="s">
        <v>1449</v>
      </c>
      <c r="C5269" s="232" t="s">
        <v>1121</v>
      </c>
      <c r="D5269" s="232" t="s">
        <v>954</v>
      </c>
      <c r="E5269" s="232" t="s">
        <v>495</v>
      </c>
      <c r="F5269" s="232">
        <v>16</v>
      </c>
      <c r="G5269" s="232" t="s">
        <v>1317</v>
      </c>
      <c r="H5269" s="233">
        <v>4.444</v>
      </c>
      <c r="I5269" s="233">
        <v>0</v>
      </c>
      <c r="J5269" s="233">
        <v>0</v>
      </c>
      <c r="K5269" s="234">
        <v>0</v>
      </c>
      <c r="L5269" s="233">
        <v>0</v>
      </c>
      <c r="M5269" s="234">
        <v>0</v>
      </c>
      <c r="N5269" s="233">
        <v>0</v>
      </c>
      <c r="O5269" s="233">
        <v>0</v>
      </c>
      <c r="P5269" s="233">
        <v>0</v>
      </c>
      <c r="Q5269" s="234">
        <v>0</v>
      </c>
      <c r="R5269" s="233">
        <v>0</v>
      </c>
      <c r="S5269" s="234">
        <v>0</v>
      </c>
      <c r="T5269" s="233">
        <v>0</v>
      </c>
      <c r="U5269" s="235">
        <f t="shared" si="574"/>
        <v>3244.12</v>
      </c>
      <c r="V5269" s="227">
        <f t="shared" si="575"/>
        <v>0</v>
      </c>
      <c r="W5269" s="227">
        <f t="shared" si="576"/>
        <v>0</v>
      </c>
      <c r="X5269" s="227">
        <f t="shared" si="579"/>
        <v>0</v>
      </c>
      <c r="Y5269" s="227">
        <f t="shared" si="577"/>
        <v>0</v>
      </c>
      <c r="Z5269" s="227">
        <f t="shared" si="578"/>
        <v>0</v>
      </c>
      <c r="AA5269" s="227">
        <f t="shared" si="580"/>
        <v>0</v>
      </c>
    </row>
    <row r="5270" spans="2:27" ht="13.5" hidden="1">
      <c r="B5270" s="232" t="s">
        <v>1449</v>
      </c>
      <c r="C5270" s="232" t="s">
        <v>1484</v>
      </c>
      <c r="D5270" s="232" t="s">
        <v>954</v>
      </c>
      <c r="E5270" s="232" t="s">
        <v>495</v>
      </c>
      <c r="F5270" s="232">
        <v>64</v>
      </c>
      <c r="G5270" s="232" t="s">
        <v>1369</v>
      </c>
      <c r="H5270" s="233">
        <v>32.512</v>
      </c>
      <c r="I5270" s="233">
        <v>0</v>
      </c>
      <c r="J5270" s="233">
        <v>0</v>
      </c>
      <c r="K5270" s="234">
        <v>0</v>
      </c>
      <c r="L5270" s="233">
        <v>0</v>
      </c>
      <c r="M5270" s="234">
        <v>0</v>
      </c>
      <c r="N5270" s="233">
        <v>0</v>
      </c>
      <c r="O5270" s="233">
        <v>0</v>
      </c>
      <c r="P5270" s="233">
        <v>0</v>
      </c>
      <c r="Q5270" s="234">
        <v>0</v>
      </c>
      <c r="R5270" s="233">
        <v>0</v>
      </c>
      <c r="S5270" s="234">
        <v>0</v>
      </c>
      <c r="T5270" s="233">
        <v>0</v>
      </c>
      <c r="U5270" s="235">
        <f t="shared" si="574"/>
        <v>23733.760000000002</v>
      </c>
      <c r="V5270" s="227">
        <f t="shared" si="575"/>
        <v>0</v>
      </c>
      <c r="W5270" s="227">
        <f t="shared" si="576"/>
        <v>0</v>
      </c>
      <c r="X5270" s="227">
        <f t="shared" si="579"/>
        <v>0</v>
      </c>
      <c r="Y5270" s="227">
        <f t="shared" si="577"/>
        <v>0</v>
      </c>
      <c r="Z5270" s="227">
        <f t="shared" si="578"/>
        <v>0</v>
      </c>
      <c r="AA5270" s="227">
        <f t="shared" si="580"/>
        <v>0</v>
      </c>
    </row>
    <row r="5271" spans="2:27" ht="13.5" hidden="1">
      <c r="B5271" s="232" t="s">
        <v>1449</v>
      </c>
      <c r="C5271" s="232" t="s">
        <v>1475</v>
      </c>
      <c r="D5271" s="232" t="s">
        <v>954</v>
      </c>
      <c r="E5271" s="232" t="s">
        <v>495</v>
      </c>
      <c r="F5271" s="232">
        <v>32</v>
      </c>
      <c r="G5271" s="232" t="s">
        <v>1369</v>
      </c>
      <c r="H5271" s="233">
        <v>54.55</v>
      </c>
      <c r="I5271" s="233">
        <v>0</v>
      </c>
      <c r="J5271" s="233">
        <v>0</v>
      </c>
      <c r="K5271" s="234">
        <v>0</v>
      </c>
      <c r="L5271" s="233">
        <v>0</v>
      </c>
      <c r="M5271" s="234">
        <v>0</v>
      </c>
      <c r="N5271" s="233">
        <v>0</v>
      </c>
      <c r="O5271" s="233">
        <v>0</v>
      </c>
      <c r="P5271" s="233">
        <v>0</v>
      </c>
      <c r="Q5271" s="234">
        <v>0</v>
      </c>
      <c r="R5271" s="233">
        <v>0</v>
      </c>
      <c r="S5271" s="234">
        <v>0</v>
      </c>
      <c r="T5271" s="233">
        <v>0</v>
      </c>
      <c r="U5271" s="235">
        <f t="shared" si="574"/>
        <v>39821.5</v>
      </c>
      <c r="V5271" s="227">
        <f t="shared" si="575"/>
        <v>0</v>
      </c>
      <c r="W5271" s="227">
        <f t="shared" si="576"/>
        <v>0</v>
      </c>
      <c r="X5271" s="227">
        <f t="shared" si="579"/>
        <v>0</v>
      </c>
      <c r="Y5271" s="227">
        <f t="shared" si="577"/>
        <v>0</v>
      </c>
      <c r="Z5271" s="227">
        <f t="shared" si="578"/>
        <v>0</v>
      </c>
      <c r="AA5271" s="227">
        <f t="shared" si="580"/>
        <v>0</v>
      </c>
    </row>
    <row r="5272" spans="2:27" ht="13.5" hidden="1">
      <c r="B5272" s="232" t="s">
        <v>1449</v>
      </c>
      <c r="C5272" s="232" t="s">
        <v>1141</v>
      </c>
      <c r="D5272" s="232" t="s">
        <v>954</v>
      </c>
      <c r="E5272" s="232" t="s">
        <v>495</v>
      </c>
      <c r="F5272" s="232">
        <v>2</v>
      </c>
      <c r="G5272" s="232" t="s">
        <v>1312</v>
      </c>
      <c r="H5272" s="233">
        <v>1.1080000000000001</v>
      </c>
      <c r="I5272" s="233">
        <v>0</v>
      </c>
      <c r="J5272" s="233">
        <v>0.69799999999999995</v>
      </c>
      <c r="K5272" s="234">
        <v>2912</v>
      </c>
      <c r="L5272" s="233">
        <v>0.33239999999999997</v>
      </c>
      <c r="M5272" s="234">
        <v>5707</v>
      </c>
      <c r="N5272" s="233">
        <v>0</v>
      </c>
      <c r="O5272" s="233">
        <v>0</v>
      </c>
      <c r="P5272" s="233">
        <v>0</v>
      </c>
      <c r="Q5272" s="234">
        <v>5824</v>
      </c>
      <c r="R5272" s="233">
        <v>0.22159999999999999</v>
      </c>
      <c r="S5272" s="234">
        <v>11414</v>
      </c>
      <c r="T5272" s="233">
        <v>0</v>
      </c>
      <c r="U5272" s="235">
        <f t="shared" si="574"/>
        <v>808.84</v>
      </c>
      <c r="V5272" s="227">
        <f t="shared" si="575"/>
        <v>509.53999999999996</v>
      </c>
      <c r="W5272" s="227">
        <f t="shared" si="576"/>
        <v>485.31866666666667</v>
      </c>
      <c r="X5272" s="227">
        <f t="shared" si="579"/>
        <v>475.58333333333331</v>
      </c>
      <c r="Y5272" s="227">
        <f t="shared" si="577"/>
        <v>0</v>
      </c>
      <c r="Z5272" s="227">
        <f t="shared" si="578"/>
        <v>323.54577777777774</v>
      </c>
      <c r="AA5272" s="227">
        <f t="shared" si="580"/>
        <v>317.05555555555554</v>
      </c>
    </row>
    <row r="5273" spans="2:27" ht="13.5" hidden="1">
      <c r="B5273" s="232" t="s">
        <v>1449</v>
      </c>
      <c r="C5273" s="232" t="s">
        <v>491</v>
      </c>
      <c r="D5273" s="232" t="s">
        <v>954</v>
      </c>
      <c r="E5273" s="232" t="s">
        <v>495</v>
      </c>
      <c r="F5273" s="232">
        <v>40</v>
      </c>
      <c r="G5273" s="232" t="s">
        <v>1376</v>
      </c>
      <c r="H5273" s="233">
        <v>9.6660000000000004</v>
      </c>
      <c r="I5273" s="233">
        <v>0</v>
      </c>
      <c r="J5273" s="233">
        <v>6.056</v>
      </c>
      <c r="K5273" s="234">
        <v>16312</v>
      </c>
      <c r="L5273" s="233">
        <v>3.3140000000000001</v>
      </c>
      <c r="M5273" s="234">
        <v>44439</v>
      </c>
      <c r="N5273" s="233">
        <v>0</v>
      </c>
      <c r="O5273" s="233">
        <v>0</v>
      </c>
      <c r="P5273" s="233">
        <v>0</v>
      </c>
      <c r="Q5273" s="234">
        <v>35452</v>
      </c>
      <c r="R5273" s="233">
        <v>2.4009999999999998</v>
      </c>
      <c r="S5273" s="234">
        <v>92643</v>
      </c>
      <c r="T5273" s="233">
        <v>0</v>
      </c>
      <c r="U5273" s="235">
        <f t="shared" si="574"/>
        <v>7056.18</v>
      </c>
      <c r="V5273" s="227">
        <f t="shared" si="575"/>
        <v>4420.88</v>
      </c>
      <c r="W5273" s="227">
        <f t="shared" si="576"/>
        <v>3778.5533333333333</v>
      </c>
      <c r="X5273" s="227">
        <f t="shared" si="579"/>
        <v>3703.25</v>
      </c>
      <c r="Y5273" s="227">
        <f t="shared" si="577"/>
        <v>0</v>
      </c>
      <c r="Z5273" s="227">
        <f t="shared" si="578"/>
        <v>2737.5077777777778</v>
      </c>
      <c r="AA5273" s="227">
        <f t="shared" si="580"/>
        <v>2573.4166666666665</v>
      </c>
    </row>
    <row r="5274" spans="2:27" ht="13.5" hidden="1">
      <c r="B5274" s="232" t="s">
        <v>1449</v>
      </c>
      <c r="C5274" s="232" t="s">
        <v>581</v>
      </c>
      <c r="D5274" s="232" t="s">
        <v>954</v>
      </c>
      <c r="E5274" s="232" t="s">
        <v>495</v>
      </c>
      <c r="F5274" s="232">
        <v>48</v>
      </c>
      <c r="G5274" s="232" t="s">
        <v>1310</v>
      </c>
      <c r="H5274" s="233">
        <v>11.327999999999999</v>
      </c>
      <c r="I5274" s="233">
        <v>0</v>
      </c>
      <c r="J5274" s="233">
        <v>6.3951000000000002</v>
      </c>
      <c r="K5274" s="234">
        <v>26677</v>
      </c>
      <c r="L5274" s="233">
        <v>3.0453000000000001</v>
      </c>
      <c r="M5274" s="234">
        <v>52286</v>
      </c>
      <c r="N5274" s="233">
        <v>0</v>
      </c>
      <c r="O5274" s="233">
        <v>0</v>
      </c>
      <c r="P5274" s="233">
        <v>0</v>
      </c>
      <c r="Q5274" s="234">
        <v>57263</v>
      </c>
      <c r="R5274" s="233">
        <v>2.1789999999999998</v>
      </c>
      <c r="S5274" s="234">
        <v>112236</v>
      </c>
      <c r="T5274" s="233">
        <v>0</v>
      </c>
      <c r="U5274" s="235">
        <f t="shared" si="574"/>
        <v>8269.4399999999987</v>
      </c>
      <c r="V5274" s="227">
        <f t="shared" si="575"/>
        <v>4668.4229999999998</v>
      </c>
      <c r="W5274" s="227">
        <f t="shared" si="576"/>
        <v>4446.1523333333334</v>
      </c>
      <c r="X5274" s="227">
        <f t="shared" si="579"/>
        <v>4357.166666666667</v>
      </c>
      <c r="Y5274" s="227">
        <f t="shared" si="577"/>
        <v>0</v>
      </c>
      <c r="Z5274" s="227">
        <f t="shared" si="578"/>
        <v>3181.3088888888888</v>
      </c>
      <c r="AA5274" s="227">
        <f t="shared" si="580"/>
        <v>3117.6666666666665</v>
      </c>
    </row>
    <row r="5275" spans="2:27" ht="13.5" hidden="1">
      <c r="B5275" s="232" t="s">
        <v>1449</v>
      </c>
      <c r="C5275" s="232" t="s">
        <v>1476</v>
      </c>
      <c r="D5275" s="232" t="s">
        <v>954</v>
      </c>
      <c r="E5275" s="232" t="s">
        <v>495</v>
      </c>
      <c r="F5275" s="232">
        <v>8</v>
      </c>
      <c r="G5275" s="232" t="s">
        <v>1345</v>
      </c>
      <c r="H5275" s="233">
        <v>13.638</v>
      </c>
      <c r="I5275" s="233">
        <v>0</v>
      </c>
      <c r="J5275" s="233">
        <v>0</v>
      </c>
      <c r="K5275" s="234">
        <v>0</v>
      </c>
      <c r="L5275" s="233">
        <v>0</v>
      </c>
      <c r="M5275" s="234">
        <v>0</v>
      </c>
      <c r="N5275" s="233">
        <v>0</v>
      </c>
      <c r="O5275" s="233">
        <v>0</v>
      </c>
      <c r="P5275" s="233">
        <v>0</v>
      </c>
      <c r="Q5275" s="234">
        <v>0</v>
      </c>
      <c r="R5275" s="233">
        <v>0</v>
      </c>
      <c r="S5275" s="234">
        <v>0</v>
      </c>
      <c r="T5275" s="233">
        <v>0</v>
      </c>
      <c r="U5275" s="235">
        <f t="shared" si="574"/>
        <v>9955.74</v>
      </c>
      <c r="V5275" s="227">
        <f t="shared" si="575"/>
        <v>0</v>
      </c>
      <c r="W5275" s="227">
        <f t="shared" si="576"/>
        <v>0</v>
      </c>
      <c r="X5275" s="227">
        <f t="shared" si="579"/>
        <v>0</v>
      </c>
      <c r="Y5275" s="227">
        <f t="shared" si="577"/>
        <v>0</v>
      </c>
      <c r="Z5275" s="227">
        <f t="shared" si="578"/>
        <v>0</v>
      </c>
      <c r="AA5275" s="227">
        <f t="shared" si="580"/>
        <v>0</v>
      </c>
    </row>
    <row r="5276" spans="2:27" ht="13.5" hidden="1">
      <c r="B5276" s="232" t="s">
        <v>1449</v>
      </c>
      <c r="C5276" s="232" t="s">
        <v>739</v>
      </c>
      <c r="D5276" s="232" t="s">
        <v>954</v>
      </c>
      <c r="E5276" s="232" t="s">
        <v>495</v>
      </c>
      <c r="F5276" s="232">
        <v>2</v>
      </c>
      <c r="G5276" s="232" t="s">
        <v>1314</v>
      </c>
      <c r="H5276" s="233">
        <v>0.20799999999999999</v>
      </c>
      <c r="I5276" s="233">
        <v>0</v>
      </c>
      <c r="J5276" s="233">
        <v>0.13100000000000001</v>
      </c>
      <c r="K5276" s="234">
        <v>547</v>
      </c>
      <c r="L5276" s="233">
        <v>6.2399999999999997E-2</v>
      </c>
      <c r="M5276" s="234">
        <v>1071</v>
      </c>
      <c r="N5276" s="233">
        <v>0</v>
      </c>
      <c r="O5276" s="233">
        <v>0</v>
      </c>
      <c r="P5276" s="233">
        <v>0</v>
      </c>
      <c r="Q5276" s="234">
        <v>1093</v>
      </c>
      <c r="R5276" s="233">
        <v>4.1599999999999998E-2</v>
      </c>
      <c r="S5276" s="234">
        <v>2143</v>
      </c>
      <c r="T5276" s="233">
        <v>0</v>
      </c>
      <c r="U5276" s="235">
        <f t="shared" si="574"/>
        <v>151.84</v>
      </c>
      <c r="V5276" s="227">
        <f t="shared" si="575"/>
        <v>95.63000000000001</v>
      </c>
      <c r="W5276" s="227">
        <f t="shared" si="576"/>
        <v>91.135333333333335</v>
      </c>
      <c r="X5276" s="227">
        <f t="shared" si="579"/>
        <v>89.25</v>
      </c>
      <c r="Y5276" s="227">
        <f t="shared" si="577"/>
        <v>0</v>
      </c>
      <c r="Z5276" s="227">
        <f t="shared" si="578"/>
        <v>60.729111111111109</v>
      </c>
      <c r="AA5276" s="227">
        <f t="shared" si="580"/>
        <v>59.527777777777779</v>
      </c>
    </row>
    <row r="5277" spans="2:27" ht="13.5" hidden="1">
      <c r="B5277" s="232" t="s">
        <v>1449</v>
      </c>
      <c r="C5277" s="232" t="s">
        <v>734</v>
      </c>
      <c r="D5277" s="232" t="s">
        <v>954</v>
      </c>
      <c r="E5277" s="232" t="s">
        <v>495</v>
      </c>
      <c r="F5277" s="232">
        <v>4</v>
      </c>
      <c r="G5277" s="232" t="s">
        <v>1311</v>
      </c>
      <c r="H5277" s="233">
        <v>0.83679999999999999</v>
      </c>
      <c r="I5277" s="233">
        <v>0</v>
      </c>
      <c r="J5277" s="233">
        <v>0</v>
      </c>
      <c r="K5277" s="234">
        <v>0</v>
      </c>
      <c r="L5277" s="233">
        <v>0</v>
      </c>
      <c r="M5277" s="234">
        <v>0</v>
      </c>
      <c r="N5277" s="233">
        <v>0</v>
      </c>
      <c r="O5277" s="233">
        <v>0</v>
      </c>
      <c r="P5277" s="233">
        <v>0</v>
      </c>
      <c r="Q5277" s="234">
        <v>0</v>
      </c>
      <c r="R5277" s="233">
        <v>0</v>
      </c>
      <c r="S5277" s="234">
        <v>0</v>
      </c>
      <c r="T5277" s="233">
        <v>0</v>
      </c>
      <c r="U5277" s="235">
        <f t="shared" si="574"/>
        <v>610.86400000000003</v>
      </c>
      <c r="V5277" s="227">
        <f t="shared" si="575"/>
        <v>0</v>
      </c>
      <c r="W5277" s="227">
        <f t="shared" si="576"/>
        <v>0</v>
      </c>
      <c r="X5277" s="227">
        <f t="shared" si="579"/>
        <v>0</v>
      </c>
      <c r="Y5277" s="227">
        <f t="shared" si="577"/>
        <v>0</v>
      </c>
      <c r="Z5277" s="227">
        <f t="shared" si="578"/>
        <v>0</v>
      </c>
      <c r="AA5277" s="227">
        <f t="shared" si="580"/>
        <v>0</v>
      </c>
    </row>
    <row r="5278" spans="2:27" ht="13.5" hidden="1">
      <c r="B5278" s="232" t="s">
        <v>1449</v>
      </c>
      <c r="C5278" s="232" t="s">
        <v>1467</v>
      </c>
      <c r="D5278" s="232" t="s">
        <v>954</v>
      </c>
      <c r="E5278" s="232" t="s">
        <v>495</v>
      </c>
      <c r="F5278" s="232">
        <v>96</v>
      </c>
      <c r="G5278" s="232" t="s">
        <v>1435</v>
      </c>
      <c r="H5278" s="233">
        <v>163.65</v>
      </c>
      <c r="I5278" s="233">
        <v>0</v>
      </c>
      <c r="J5278" s="233">
        <v>0</v>
      </c>
      <c r="K5278" s="234">
        <v>0</v>
      </c>
      <c r="L5278" s="233">
        <v>0</v>
      </c>
      <c r="M5278" s="234">
        <v>0</v>
      </c>
      <c r="N5278" s="233">
        <v>0</v>
      </c>
      <c r="O5278" s="233">
        <v>0</v>
      </c>
      <c r="P5278" s="233">
        <v>0</v>
      </c>
      <c r="Q5278" s="234">
        <v>0</v>
      </c>
      <c r="R5278" s="233">
        <v>0</v>
      </c>
      <c r="S5278" s="234">
        <v>0</v>
      </c>
      <c r="T5278" s="233">
        <v>0</v>
      </c>
      <c r="U5278" s="235">
        <f t="shared" si="574"/>
        <v>119464.5</v>
      </c>
      <c r="V5278" s="227">
        <f t="shared" si="575"/>
        <v>0</v>
      </c>
      <c r="W5278" s="227">
        <f t="shared" si="576"/>
        <v>0</v>
      </c>
      <c r="X5278" s="227">
        <f t="shared" si="579"/>
        <v>0</v>
      </c>
      <c r="Y5278" s="227">
        <f t="shared" si="577"/>
        <v>0</v>
      </c>
      <c r="Z5278" s="227">
        <f t="shared" si="578"/>
        <v>0</v>
      </c>
      <c r="AA5278" s="227">
        <f t="shared" si="580"/>
        <v>0</v>
      </c>
    </row>
    <row r="5279" spans="2:27" ht="13.5" hidden="1">
      <c r="B5279" s="232" t="s">
        <v>1449</v>
      </c>
      <c r="C5279" s="232" t="s">
        <v>1145</v>
      </c>
      <c r="D5279" s="232" t="s">
        <v>954</v>
      </c>
      <c r="E5279" s="232" t="s">
        <v>495</v>
      </c>
      <c r="F5279" s="232">
        <v>64</v>
      </c>
      <c r="G5279" s="232" t="s">
        <v>1364</v>
      </c>
      <c r="H5279" s="233">
        <v>20.263000000000002</v>
      </c>
      <c r="I5279" s="233">
        <v>0</v>
      </c>
      <c r="J5279" s="233">
        <v>0</v>
      </c>
      <c r="K5279" s="234">
        <v>0</v>
      </c>
      <c r="L5279" s="233">
        <v>0</v>
      </c>
      <c r="M5279" s="234">
        <v>0</v>
      </c>
      <c r="N5279" s="233">
        <v>0</v>
      </c>
      <c r="O5279" s="233">
        <v>0</v>
      </c>
      <c r="P5279" s="233">
        <v>0</v>
      </c>
      <c r="Q5279" s="234">
        <v>0</v>
      </c>
      <c r="R5279" s="233">
        <v>0</v>
      </c>
      <c r="S5279" s="234">
        <v>0</v>
      </c>
      <c r="T5279" s="233">
        <v>0</v>
      </c>
      <c r="U5279" s="235">
        <f t="shared" si="574"/>
        <v>14791.990000000002</v>
      </c>
      <c r="V5279" s="227">
        <f t="shared" si="575"/>
        <v>0</v>
      </c>
      <c r="W5279" s="227">
        <f t="shared" si="576"/>
        <v>0</v>
      </c>
      <c r="X5279" s="227">
        <f t="shared" si="579"/>
        <v>0</v>
      </c>
      <c r="Y5279" s="227">
        <f t="shared" si="577"/>
        <v>0</v>
      </c>
      <c r="Z5279" s="227">
        <f t="shared" si="578"/>
        <v>0</v>
      </c>
      <c r="AA5279" s="227">
        <f t="shared" si="580"/>
        <v>0</v>
      </c>
    </row>
    <row r="5280" spans="2:27" ht="13.5" hidden="1">
      <c r="B5280" s="232" t="s">
        <v>1449</v>
      </c>
      <c r="C5280" s="232" t="s">
        <v>1123</v>
      </c>
      <c r="D5280" s="232" t="s">
        <v>954</v>
      </c>
      <c r="E5280" s="232" t="s">
        <v>495</v>
      </c>
      <c r="F5280" s="232">
        <v>2</v>
      </c>
      <c r="G5280" s="232" t="s">
        <v>1315</v>
      </c>
      <c r="H5280" s="233">
        <v>0.55600000000000005</v>
      </c>
      <c r="I5280" s="233">
        <v>0</v>
      </c>
      <c r="J5280" s="233">
        <v>0</v>
      </c>
      <c r="K5280" s="234">
        <v>0</v>
      </c>
      <c r="L5280" s="233">
        <v>0</v>
      </c>
      <c r="M5280" s="234">
        <v>0</v>
      </c>
      <c r="N5280" s="233">
        <v>0</v>
      </c>
      <c r="O5280" s="233">
        <v>0</v>
      </c>
      <c r="P5280" s="233">
        <v>0</v>
      </c>
      <c r="Q5280" s="234">
        <v>0</v>
      </c>
      <c r="R5280" s="233">
        <v>0</v>
      </c>
      <c r="S5280" s="234">
        <v>0</v>
      </c>
      <c r="T5280" s="233">
        <v>0</v>
      </c>
      <c r="U5280" s="235">
        <f t="shared" si="574"/>
        <v>405.88000000000005</v>
      </c>
      <c r="V5280" s="227">
        <f t="shared" si="575"/>
        <v>0</v>
      </c>
      <c r="W5280" s="227">
        <f t="shared" si="576"/>
        <v>0</v>
      </c>
      <c r="X5280" s="227">
        <f t="shared" si="579"/>
        <v>0</v>
      </c>
      <c r="Y5280" s="227">
        <f t="shared" si="577"/>
        <v>0</v>
      </c>
      <c r="Z5280" s="227">
        <f t="shared" si="578"/>
        <v>0</v>
      </c>
      <c r="AA5280" s="227">
        <f t="shared" si="580"/>
        <v>0</v>
      </c>
    </row>
    <row r="5281" spans="2:27" ht="13.5" hidden="1">
      <c r="B5281" s="232" t="s">
        <v>1449</v>
      </c>
      <c r="C5281" s="232" t="s">
        <v>566</v>
      </c>
      <c r="D5281" s="232" t="s">
        <v>954</v>
      </c>
      <c r="E5281" s="232" t="s">
        <v>495</v>
      </c>
      <c r="F5281" s="232">
        <v>4</v>
      </c>
      <c r="G5281" s="232" t="s">
        <v>1311</v>
      </c>
      <c r="H5281" s="233">
        <v>0.96599999999999997</v>
      </c>
      <c r="I5281" s="233">
        <v>0</v>
      </c>
      <c r="J5281" s="233">
        <v>0.60499999999999998</v>
      </c>
      <c r="K5281" s="234">
        <v>1630</v>
      </c>
      <c r="L5281" s="233">
        <v>0.33100000000000002</v>
      </c>
      <c r="M5281" s="234">
        <v>4443</v>
      </c>
      <c r="N5281" s="233">
        <v>0</v>
      </c>
      <c r="O5281" s="233">
        <v>0</v>
      </c>
      <c r="P5281" s="233">
        <v>0</v>
      </c>
      <c r="Q5281" s="234">
        <v>3545</v>
      </c>
      <c r="R5281" s="233">
        <v>0.24</v>
      </c>
      <c r="S5281" s="234">
        <v>9265</v>
      </c>
      <c r="T5281" s="233">
        <v>0</v>
      </c>
      <c r="U5281" s="235">
        <f t="shared" si="574"/>
        <v>705.18</v>
      </c>
      <c r="V5281" s="227">
        <f t="shared" si="575"/>
        <v>441.65</v>
      </c>
      <c r="W5281" s="227">
        <f t="shared" si="576"/>
        <v>377.46333333333337</v>
      </c>
      <c r="X5281" s="227">
        <f t="shared" si="579"/>
        <v>370.25</v>
      </c>
      <c r="Y5281" s="227">
        <f t="shared" si="577"/>
        <v>0</v>
      </c>
      <c r="Z5281" s="227">
        <f t="shared" si="578"/>
        <v>273.67222222222222</v>
      </c>
      <c r="AA5281" s="227">
        <f t="shared" si="580"/>
        <v>257.36111111111109</v>
      </c>
    </row>
    <row r="5282" spans="2:27" ht="13.5" hidden="1">
      <c r="B5282" s="232" t="s">
        <v>1449</v>
      </c>
      <c r="C5282" s="232" t="s">
        <v>1450</v>
      </c>
      <c r="D5282" s="232" t="s">
        <v>954</v>
      </c>
      <c r="E5282" s="232" t="s">
        <v>495</v>
      </c>
      <c r="F5282" s="232">
        <v>48</v>
      </c>
      <c r="G5282" s="232" t="s">
        <v>1356</v>
      </c>
      <c r="H5282" s="233">
        <v>13.295999999999999</v>
      </c>
      <c r="I5282" s="233">
        <v>0</v>
      </c>
      <c r="J5282" s="233">
        <v>0</v>
      </c>
      <c r="K5282" s="234">
        <v>0</v>
      </c>
      <c r="L5282" s="233">
        <v>0</v>
      </c>
      <c r="M5282" s="234">
        <v>0</v>
      </c>
      <c r="N5282" s="233">
        <v>0</v>
      </c>
      <c r="O5282" s="233">
        <v>0</v>
      </c>
      <c r="P5282" s="233">
        <v>0</v>
      </c>
      <c r="Q5282" s="234">
        <v>0</v>
      </c>
      <c r="R5282" s="233">
        <v>0</v>
      </c>
      <c r="S5282" s="234">
        <v>0</v>
      </c>
      <c r="T5282" s="233">
        <v>0</v>
      </c>
      <c r="U5282" s="235">
        <f t="shared" si="574"/>
        <v>9706.08</v>
      </c>
      <c r="V5282" s="227">
        <f t="shared" si="575"/>
        <v>0</v>
      </c>
      <c r="W5282" s="227">
        <f t="shared" si="576"/>
        <v>0</v>
      </c>
      <c r="X5282" s="227">
        <f t="shared" si="579"/>
        <v>0</v>
      </c>
      <c r="Y5282" s="227">
        <f t="shared" si="577"/>
        <v>0</v>
      </c>
      <c r="Z5282" s="227">
        <f t="shared" si="578"/>
        <v>0</v>
      </c>
      <c r="AA5282" s="227">
        <f t="shared" si="580"/>
        <v>0</v>
      </c>
    </row>
    <row r="5283" spans="2:27" ht="13.5" hidden="1">
      <c r="B5283" s="232" t="s">
        <v>1449</v>
      </c>
      <c r="C5283" s="232" t="s">
        <v>735</v>
      </c>
      <c r="D5283" s="232" t="s">
        <v>954</v>
      </c>
      <c r="E5283" s="232" t="s">
        <v>495</v>
      </c>
      <c r="F5283" s="232">
        <v>8</v>
      </c>
      <c r="G5283" s="232" t="s">
        <v>1312</v>
      </c>
      <c r="H5283" s="233">
        <v>1.6639999999999999</v>
      </c>
      <c r="I5283" s="233">
        <v>0</v>
      </c>
      <c r="J5283" s="233">
        <v>1.0483</v>
      </c>
      <c r="K5283" s="234">
        <v>4373</v>
      </c>
      <c r="L5283" s="233">
        <v>0.49919999999999998</v>
      </c>
      <c r="M5283" s="234">
        <v>8571</v>
      </c>
      <c r="N5283" s="233">
        <v>0</v>
      </c>
      <c r="O5283" s="233">
        <v>0</v>
      </c>
      <c r="P5283" s="233">
        <v>0</v>
      </c>
      <c r="Q5283" s="234">
        <v>8746</v>
      </c>
      <c r="R5283" s="233">
        <v>0.33279999999999998</v>
      </c>
      <c r="S5283" s="234">
        <v>17142</v>
      </c>
      <c r="T5283" s="233">
        <v>0</v>
      </c>
      <c r="U5283" s="235">
        <f t="shared" si="574"/>
        <v>1214.72</v>
      </c>
      <c r="V5283" s="227">
        <f t="shared" si="575"/>
        <v>765.25900000000001</v>
      </c>
      <c r="W5283" s="227">
        <f t="shared" si="576"/>
        <v>728.83266666666668</v>
      </c>
      <c r="X5283" s="227">
        <f t="shared" si="579"/>
        <v>714.25</v>
      </c>
      <c r="Y5283" s="227">
        <f t="shared" si="577"/>
        <v>0</v>
      </c>
      <c r="Z5283" s="227">
        <f t="shared" si="578"/>
        <v>485.88844444444442</v>
      </c>
      <c r="AA5283" s="227">
        <f t="shared" si="580"/>
        <v>476.16666666666669</v>
      </c>
    </row>
    <row r="5284" spans="2:27" ht="13.5" hidden="1">
      <c r="B5284" s="232" t="s">
        <v>1449</v>
      </c>
      <c r="C5284" s="232" t="s">
        <v>1480</v>
      </c>
      <c r="D5284" s="232" t="s">
        <v>954</v>
      </c>
      <c r="E5284" s="232" t="s">
        <v>495</v>
      </c>
      <c r="F5284" s="232">
        <v>96</v>
      </c>
      <c r="G5284" s="232" t="s">
        <v>1356</v>
      </c>
      <c r="H5284" s="233">
        <v>22.655999999999999</v>
      </c>
      <c r="I5284" s="233">
        <v>0</v>
      </c>
      <c r="J5284" s="233">
        <v>0</v>
      </c>
      <c r="K5284" s="234">
        <v>0</v>
      </c>
      <c r="L5284" s="233">
        <v>0</v>
      </c>
      <c r="M5284" s="234">
        <v>0</v>
      </c>
      <c r="N5284" s="233">
        <v>0</v>
      </c>
      <c r="O5284" s="233">
        <v>0</v>
      </c>
      <c r="P5284" s="233">
        <v>0</v>
      </c>
      <c r="Q5284" s="234">
        <v>0</v>
      </c>
      <c r="R5284" s="233">
        <v>0</v>
      </c>
      <c r="S5284" s="234">
        <v>0</v>
      </c>
      <c r="T5284" s="233">
        <v>0</v>
      </c>
      <c r="U5284" s="235">
        <f t="shared" si="574"/>
        <v>16538.879999999997</v>
      </c>
      <c r="V5284" s="227">
        <f t="shared" si="575"/>
        <v>0</v>
      </c>
      <c r="W5284" s="227">
        <f t="shared" si="576"/>
        <v>0</v>
      </c>
      <c r="X5284" s="227">
        <f t="shared" si="579"/>
        <v>0</v>
      </c>
      <c r="Y5284" s="227">
        <f t="shared" si="577"/>
        <v>0</v>
      </c>
      <c r="Z5284" s="227">
        <f t="shared" si="578"/>
        <v>0</v>
      </c>
      <c r="AA5284" s="227">
        <f t="shared" si="580"/>
        <v>0</v>
      </c>
    </row>
    <row r="5285" spans="2:27" ht="13.5" hidden="1">
      <c r="B5285" s="232" t="s">
        <v>1449</v>
      </c>
      <c r="C5285" s="232" t="s">
        <v>754</v>
      </c>
      <c r="D5285" s="232" t="s">
        <v>954</v>
      </c>
      <c r="E5285" s="232" t="s">
        <v>495</v>
      </c>
      <c r="F5285" s="232">
        <v>128</v>
      </c>
      <c r="G5285" s="232" t="s">
        <v>1426</v>
      </c>
      <c r="H5285" s="233">
        <v>129.99170000000001</v>
      </c>
      <c r="I5285" s="233">
        <v>0</v>
      </c>
      <c r="J5285" s="233">
        <v>80.529799999999994</v>
      </c>
      <c r="K5285" s="234">
        <v>335924</v>
      </c>
      <c r="L5285" s="233">
        <v>38.347499999999997</v>
      </c>
      <c r="M5285" s="234">
        <v>658412</v>
      </c>
      <c r="N5285" s="233">
        <v>0</v>
      </c>
      <c r="O5285" s="233">
        <v>0</v>
      </c>
      <c r="P5285" s="233">
        <v>0</v>
      </c>
      <c r="Q5285" s="234">
        <v>512427</v>
      </c>
      <c r="R5285" s="233">
        <v>19.498799999999999</v>
      </c>
      <c r="S5285" s="234">
        <v>1004357</v>
      </c>
      <c r="T5285" s="233">
        <v>0</v>
      </c>
      <c r="U5285" s="235">
        <f t="shared" si="574"/>
        <v>94893.941000000006</v>
      </c>
      <c r="V5285" s="227">
        <f t="shared" si="575"/>
        <v>58786.753999999994</v>
      </c>
      <c r="W5285" s="227">
        <f t="shared" si="576"/>
        <v>55987.341666666667</v>
      </c>
      <c r="X5285" s="227">
        <f t="shared" si="579"/>
        <v>54867.666666666664</v>
      </c>
      <c r="Y5285" s="227">
        <f t="shared" si="577"/>
        <v>0</v>
      </c>
      <c r="Z5285" s="227">
        <f t="shared" si="578"/>
        <v>28468.207333333332</v>
      </c>
      <c r="AA5285" s="227">
        <f t="shared" si="580"/>
        <v>27898.805555555555</v>
      </c>
    </row>
    <row r="5286" spans="2:27" ht="13.5" hidden="1">
      <c r="B5286" s="232" t="s">
        <v>1449</v>
      </c>
      <c r="C5286" s="232" t="s">
        <v>745</v>
      </c>
      <c r="D5286" s="232" t="s">
        <v>954</v>
      </c>
      <c r="E5286" s="232" t="s">
        <v>495</v>
      </c>
      <c r="F5286" s="232">
        <v>4</v>
      </c>
      <c r="G5286" s="232" t="s">
        <v>1311</v>
      </c>
      <c r="H5286" s="233">
        <v>0.83199999999999996</v>
      </c>
      <c r="I5286" s="233">
        <v>0</v>
      </c>
      <c r="J5286" s="233">
        <v>0.5242</v>
      </c>
      <c r="K5286" s="234">
        <v>2186</v>
      </c>
      <c r="L5286" s="233">
        <v>0.24959999999999999</v>
      </c>
      <c r="M5286" s="234">
        <v>4286</v>
      </c>
      <c r="N5286" s="233">
        <v>0</v>
      </c>
      <c r="O5286" s="233">
        <v>0</v>
      </c>
      <c r="P5286" s="233">
        <v>0</v>
      </c>
      <c r="Q5286" s="234">
        <v>4373</v>
      </c>
      <c r="R5286" s="233">
        <v>0.16639999999999999</v>
      </c>
      <c r="S5286" s="234">
        <v>8571</v>
      </c>
      <c r="T5286" s="233">
        <v>0</v>
      </c>
      <c r="U5286" s="235">
        <f t="shared" si="574"/>
        <v>607.36</v>
      </c>
      <c r="V5286" s="227">
        <f t="shared" si="575"/>
        <v>382.666</v>
      </c>
      <c r="W5286" s="227">
        <f t="shared" si="576"/>
        <v>364.37466666666666</v>
      </c>
      <c r="X5286" s="227">
        <f t="shared" si="579"/>
        <v>357.16666666666669</v>
      </c>
      <c r="Y5286" s="227">
        <f t="shared" si="577"/>
        <v>0</v>
      </c>
      <c r="Z5286" s="227">
        <f t="shared" si="578"/>
        <v>242.94422222222221</v>
      </c>
      <c r="AA5286" s="227">
        <f t="shared" si="580"/>
        <v>238.08333333333334</v>
      </c>
    </row>
    <row r="5287" spans="2:27" ht="13.5" hidden="1">
      <c r="B5287" s="232" t="s">
        <v>1449</v>
      </c>
      <c r="C5287" s="232" t="s">
        <v>1146</v>
      </c>
      <c r="D5287" s="232" t="s">
        <v>954</v>
      </c>
      <c r="E5287" s="232" t="s">
        <v>495</v>
      </c>
      <c r="F5287" s="232">
        <v>96</v>
      </c>
      <c r="G5287" s="232" t="s">
        <v>1365</v>
      </c>
      <c r="H5287" s="233">
        <v>30.395</v>
      </c>
      <c r="I5287" s="233">
        <v>0</v>
      </c>
      <c r="J5287" s="233">
        <v>0</v>
      </c>
      <c r="K5287" s="234">
        <v>0</v>
      </c>
      <c r="L5287" s="233">
        <v>0</v>
      </c>
      <c r="M5287" s="234">
        <v>0</v>
      </c>
      <c r="N5287" s="233">
        <v>0</v>
      </c>
      <c r="O5287" s="233">
        <v>0</v>
      </c>
      <c r="P5287" s="233">
        <v>0</v>
      </c>
      <c r="Q5287" s="234">
        <v>0</v>
      </c>
      <c r="R5287" s="233">
        <v>0</v>
      </c>
      <c r="S5287" s="234">
        <v>0</v>
      </c>
      <c r="T5287" s="233">
        <v>0</v>
      </c>
      <c r="U5287" s="235">
        <f t="shared" si="574"/>
        <v>22188.35</v>
      </c>
      <c r="V5287" s="227">
        <f t="shared" si="575"/>
        <v>0</v>
      </c>
      <c r="W5287" s="227">
        <f t="shared" si="576"/>
        <v>0</v>
      </c>
      <c r="X5287" s="227">
        <f t="shared" si="579"/>
        <v>0</v>
      </c>
      <c r="Y5287" s="227">
        <f t="shared" si="577"/>
        <v>0</v>
      </c>
      <c r="Z5287" s="227">
        <f t="shared" si="578"/>
        <v>0</v>
      </c>
      <c r="AA5287" s="227">
        <f t="shared" si="580"/>
        <v>0</v>
      </c>
    </row>
    <row r="5288" spans="2:27" ht="13.5" hidden="1">
      <c r="B5288" s="232" t="s">
        <v>1449</v>
      </c>
      <c r="C5288" s="232" t="s">
        <v>707</v>
      </c>
      <c r="D5288" s="232" t="s">
        <v>954</v>
      </c>
      <c r="E5288" s="232" t="s">
        <v>495</v>
      </c>
      <c r="F5288" s="232">
        <v>8</v>
      </c>
      <c r="G5288" s="232" t="s">
        <v>1317</v>
      </c>
      <c r="H5288" s="233">
        <v>2.2160000000000002</v>
      </c>
      <c r="I5288" s="233">
        <v>0</v>
      </c>
      <c r="J5288" s="233">
        <v>1.5134000000000001</v>
      </c>
      <c r="K5288" s="234">
        <v>6313</v>
      </c>
      <c r="L5288" s="233">
        <v>0.72060000000000002</v>
      </c>
      <c r="M5288" s="234">
        <v>12373</v>
      </c>
      <c r="N5288" s="233">
        <v>0</v>
      </c>
      <c r="O5288" s="233">
        <v>0</v>
      </c>
      <c r="P5288" s="233">
        <v>0</v>
      </c>
      <c r="Q5288" s="234">
        <v>13133</v>
      </c>
      <c r="R5288" s="233">
        <v>0.49969999999999998</v>
      </c>
      <c r="S5288" s="234">
        <v>25741</v>
      </c>
      <c r="T5288" s="233">
        <v>0</v>
      </c>
      <c r="U5288" s="235">
        <f t="shared" si="574"/>
        <v>1617.68</v>
      </c>
      <c r="V5288" s="227">
        <f t="shared" si="575"/>
        <v>1104.7820000000002</v>
      </c>
      <c r="W5288" s="227">
        <f t="shared" si="576"/>
        <v>1052.1213333333335</v>
      </c>
      <c r="X5288" s="227">
        <f t="shared" si="579"/>
        <v>1031.0833333333333</v>
      </c>
      <c r="Y5288" s="227">
        <f t="shared" si="577"/>
        <v>0</v>
      </c>
      <c r="Z5288" s="227">
        <f t="shared" si="578"/>
        <v>729.58655555555561</v>
      </c>
      <c r="AA5288" s="227">
        <f t="shared" si="580"/>
        <v>715.02777777777783</v>
      </c>
    </row>
    <row r="5289" spans="2:27" ht="13.5" hidden="1">
      <c r="B5289" s="232" t="s">
        <v>1449</v>
      </c>
      <c r="C5289" s="232" t="s">
        <v>1456</v>
      </c>
      <c r="D5289" s="232" t="s">
        <v>954</v>
      </c>
      <c r="E5289" s="232" t="s">
        <v>495</v>
      </c>
      <c r="F5289" s="232">
        <v>32</v>
      </c>
      <c r="G5289" s="232" t="s">
        <v>1345</v>
      </c>
      <c r="H5289" s="233">
        <v>8.8640000000000008</v>
      </c>
      <c r="I5289" s="233">
        <v>0</v>
      </c>
      <c r="J5289" s="233">
        <v>0</v>
      </c>
      <c r="K5289" s="234">
        <v>0</v>
      </c>
      <c r="L5289" s="233">
        <v>0</v>
      </c>
      <c r="M5289" s="234">
        <v>0</v>
      </c>
      <c r="N5289" s="233">
        <v>0</v>
      </c>
      <c r="O5289" s="233">
        <v>0</v>
      </c>
      <c r="P5289" s="233">
        <v>0</v>
      </c>
      <c r="Q5289" s="234">
        <v>0</v>
      </c>
      <c r="R5289" s="233">
        <v>0</v>
      </c>
      <c r="S5289" s="234">
        <v>0</v>
      </c>
      <c r="T5289" s="233">
        <v>0</v>
      </c>
      <c r="U5289" s="235">
        <f t="shared" si="574"/>
        <v>6470.72</v>
      </c>
      <c r="V5289" s="227">
        <f t="shared" si="575"/>
        <v>0</v>
      </c>
      <c r="W5289" s="227">
        <f t="shared" si="576"/>
        <v>0</v>
      </c>
      <c r="X5289" s="227">
        <f t="shared" si="579"/>
        <v>0</v>
      </c>
      <c r="Y5289" s="227">
        <f t="shared" si="577"/>
        <v>0</v>
      </c>
      <c r="Z5289" s="227">
        <f t="shared" si="578"/>
        <v>0</v>
      </c>
      <c r="AA5289" s="227">
        <f t="shared" si="580"/>
        <v>0</v>
      </c>
    </row>
    <row r="5290" spans="2:27" ht="13.5" hidden="1">
      <c r="B5290" s="232" t="s">
        <v>1449</v>
      </c>
      <c r="C5290" s="232" t="s">
        <v>1136</v>
      </c>
      <c r="D5290" s="232" t="s">
        <v>954</v>
      </c>
      <c r="E5290" s="232" t="s">
        <v>495</v>
      </c>
      <c r="F5290" s="232">
        <v>16</v>
      </c>
      <c r="G5290" s="232" t="s">
        <v>1345</v>
      </c>
      <c r="H5290" s="233">
        <v>8.8640000000000008</v>
      </c>
      <c r="I5290" s="233">
        <v>0</v>
      </c>
      <c r="J5290" s="233">
        <v>5.5842999999999998</v>
      </c>
      <c r="K5290" s="234">
        <v>23295</v>
      </c>
      <c r="L5290" s="233">
        <v>2.6591999999999998</v>
      </c>
      <c r="M5290" s="234">
        <v>45657</v>
      </c>
      <c r="N5290" s="233">
        <v>0</v>
      </c>
      <c r="O5290" s="233">
        <v>0</v>
      </c>
      <c r="P5290" s="233">
        <v>0</v>
      </c>
      <c r="Q5290" s="234">
        <v>46589</v>
      </c>
      <c r="R5290" s="233">
        <v>1.7727999999999999</v>
      </c>
      <c r="S5290" s="234">
        <v>91315</v>
      </c>
      <c r="T5290" s="233">
        <v>0</v>
      </c>
      <c r="U5290" s="235">
        <f t="shared" si="574"/>
        <v>6470.72</v>
      </c>
      <c r="V5290" s="227">
        <f t="shared" si="575"/>
        <v>4076.5389999999998</v>
      </c>
      <c r="W5290" s="227">
        <f t="shared" si="576"/>
        <v>3882.4659999999999</v>
      </c>
      <c r="X5290" s="227">
        <f t="shared" si="579"/>
        <v>3804.75</v>
      </c>
      <c r="Y5290" s="227">
        <f t="shared" si="577"/>
        <v>0</v>
      </c>
      <c r="Z5290" s="227">
        <f t="shared" si="578"/>
        <v>2588.2828888888889</v>
      </c>
      <c r="AA5290" s="227">
        <f t="shared" si="580"/>
        <v>2536.5277777777778</v>
      </c>
    </row>
    <row r="5291" spans="2:27" ht="13.5" hidden="1">
      <c r="B5291" s="232" t="s">
        <v>1449</v>
      </c>
      <c r="C5291" s="232" t="s">
        <v>644</v>
      </c>
      <c r="D5291" s="232" t="s">
        <v>1485</v>
      </c>
      <c r="E5291" s="232" t="s">
        <v>467</v>
      </c>
      <c r="F5291" s="232">
        <v>4</v>
      </c>
      <c r="G5291" s="232" t="s">
        <v>1311</v>
      </c>
      <c r="H5291" s="233">
        <v>0.56599999999999995</v>
      </c>
      <c r="I5291" s="233">
        <v>0</v>
      </c>
      <c r="J5291" s="233">
        <v>0</v>
      </c>
      <c r="K5291" s="234">
        <v>0</v>
      </c>
      <c r="L5291" s="233">
        <v>0</v>
      </c>
      <c r="M5291" s="234">
        <v>0</v>
      </c>
      <c r="N5291" s="233">
        <v>0</v>
      </c>
      <c r="O5291" s="233">
        <v>0</v>
      </c>
      <c r="P5291" s="233">
        <v>0</v>
      </c>
      <c r="Q5291" s="234">
        <v>0</v>
      </c>
      <c r="R5291" s="233">
        <v>0</v>
      </c>
      <c r="S5291" s="234">
        <v>0</v>
      </c>
      <c r="T5291" s="233">
        <v>0</v>
      </c>
      <c r="U5291" s="235">
        <f t="shared" si="574"/>
        <v>413.17999999999995</v>
      </c>
      <c r="V5291" s="227">
        <f t="shared" si="575"/>
        <v>0</v>
      </c>
      <c r="W5291" s="227">
        <f t="shared" si="576"/>
        <v>0</v>
      </c>
      <c r="X5291" s="227">
        <f t="shared" si="579"/>
        <v>0</v>
      </c>
      <c r="Y5291" s="227">
        <f t="shared" si="577"/>
        <v>0</v>
      </c>
      <c r="Z5291" s="227">
        <f t="shared" si="578"/>
        <v>0</v>
      </c>
      <c r="AA5291" s="227">
        <f t="shared" si="580"/>
        <v>0</v>
      </c>
    </row>
    <row r="5292" spans="2:27" ht="13.5" hidden="1">
      <c r="B5292" s="232" t="s">
        <v>1449</v>
      </c>
      <c r="C5292" s="232" t="s">
        <v>630</v>
      </c>
      <c r="D5292" s="232" t="s">
        <v>1485</v>
      </c>
      <c r="E5292" s="232" t="s">
        <v>467</v>
      </c>
      <c r="F5292" s="232">
        <v>32</v>
      </c>
      <c r="G5292" s="232" t="s">
        <v>1316</v>
      </c>
      <c r="H5292" s="233">
        <v>4.5309999999999997</v>
      </c>
      <c r="I5292" s="233">
        <v>0</v>
      </c>
      <c r="J5292" s="233">
        <v>0</v>
      </c>
      <c r="K5292" s="234">
        <v>0</v>
      </c>
      <c r="L5292" s="233">
        <v>0</v>
      </c>
      <c r="M5292" s="234">
        <v>0</v>
      </c>
      <c r="N5292" s="233">
        <v>0</v>
      </c>
      <c r="O5292" s="233">
        <v>0</v>
      </c>
      <c r="P5292" s="233">
        <v>0</v>
      </c>
      <c r="Q5292" s="234">
        <v>0</v>
      </c>
      <c r="R5292" s="233">
        <v>0</v>
      </c>
      <c r="S5292" s="234">
        <v>0</v>
      </c>
      <c r="T5292" s="233">
        <v>0</v>
      </c>
      <c r="U5292" s="235">
        <f t="shared" si="574"/>
        <v>3307.6299999999997</v>
      </c>
      <c r="V5292" s="227">
        <f t="shared" si="575"/>
        <v>0</v>
      </c>
      <c r="W5292" s="227">
        <f t="shared" si="576"/>
        <v>0</v>
      </c>
      <c r="X5292" s="227">
        <f t="shared" si="579"/>
        <v>0</v>
      </c>
      <c r="Y5292" s="227">
        <f t="shared" si="577"/>
        <v>0</v>
      </c>
      <c r="Z5292" s="227">
        <f t="shared" si="578"/>
        <v>0</v>
      </c>
      <c r="AA5292" s="227">
        <f t="shared" si="580"/>
        <v>0</v>
      </c>
    </row>
    <row r="5293" spans="2:27" ht="13.5" hidden="1">
      <c r="B5293" s="232" t="s">
        <v>1449</v>
      </c>
      <c r="C5293" s="232" t="s">
        <v>313</v>
      </c>
      <c r="D5293" s="232" t="s">
        <v>1485</v>
      </c>
      <c r="E5293" s="232" t="s">
        <v>467</v>
      </c>
      <c r="F5293" s="232">
        <v>16</v>
      </c>
      <c r="G5293" s="232" t="s">
        <v>1316</v>
      </c>
      <c r="H5293" s="233">
        <v>2.6589999999999998</v>
      </c>
      <c r="I5293" s="233">
        <v>0</v>
      </c>
      <c r="J5293" s="233">
        <v>0</v>
      </c>
      <c r="K5293" s="234">
        <v>0</v>
      </c>
      <c r="L5293" s="233">
        <v>0</v>
      </c>
      <c r="M5293" s="234">
        <v>0</v>
      </c>
      <c r="N5293" s="233">
        <v>0</v>
      </c>
      <c r="O5293" s="233">
        <v>0</v>
      </c>
      <c r="P5293" s="233">
        <v>0</v>
      </c>
      <c r="Q5293" s="234">
        <v>0</v>
      </c>
      <c r="R5293" s="233">
        <v>0</v>
      </c>
      <c r="S5293" s="234">
        <v>0</v>
      </c>
      <c r="T5293" s="233">
        <v>0</v>
      </c>
      <c r="U5293" s="235">
        <f t="shared" si="574"/>
        <v>1941.07</v>
      </c>
      <c r="V5293" s="227">
        <f t="shared" si="575"/>
        <v>0</v>
      </c>
      <c r="W5293" s="227">
        <f t="shared" si="576"/>
        <v>0</v>
      </c>
      <c r="X5293" s="227">
        <f t="shared" si="579"/>
        <v>0</v>
      </c>
      <c r="Y5293" s="227">
        <f t="shared" si="577"/>
        <v>0</v>
      </c>
      <c r="Z5293" s="227">
        <f t="shared" si="578"/>
        <v>0</v>
      </c>
      <c r="AA5293" s="227">
        <f t="shared" si="580"/>
        <v>0</v>
      </c>
    </row>
    <row r="5294" spans="2:27" ht="13.5" hidden="1">
      <c r="B5294" s="232" t="s">
        <v>1449</v>
      </c>
      <c r="C5294" s="232" t="s">
        <v>712</v>
      </c>
      <c r="D5294" s="232" t="s">
        <v>1485</v>
      </c>
      <c r="E5294" s="232" t="s">
        <v>467</v>
      </c>
      <c r="F5294" s="232">
        <v>32</v>
      </c>
      <c r="G5294" s="232" t="s">
        <v>1345</v>
      </c>
      <c r="H5294" s="233">
        <v>5.3179999999999996</v>
      </c>
      <c r="I5294" s="233">
        <v>0</v>
      </c>
      <c r="J5294" s="233">
        <v>0</v>
      </c>
      <c r="K5294" s="234">
        <v>0</v>
      </c>
      <c r="L5294" s="233">
        <v>0</v>
      </c>
      <c r="M5294" s="234">
        <v>0</v>
      </c>
      <c r="N5294" s="233">
        <v>0</v>
      </c>
      <c r="O5294" s="233">
        <v>0</v>
      </c>
      <c r="P5294" s="233">
        <v>0</v>
      </c>
      <c r="Q5294" s="234">
        <v>0</v>
      </c>
      <c r="R5294" s="233">
        <v>0</v>
      </c>
      <c r="S5294" s="234">
        <v>0</v>
      </c>
      <c r="T5294" s="233">
        <v>0</v>
      </c>
      <c r="U5294" s="235">
        <f t="shared" si="574"/>
        <v>3882.14</v>
      </c>
      <c r="V5294" s="227">
        <f t="shared" si="575"/>
        <v>0</v>
      </c>
      <c r="W5294" s="227">
        <f t="shared" si="576"/>
        <v>0</v>
      </c>
      <c r="X5294" s="227">
        <f t="shared" si="579"/>
        <v>0</v>
      </c>
      <c r="Y5294" s="227">
        <f t="shared" si="577"/>
        <v>0</v>
      </c>
      <c r="Z5294" s="227">
        <f t="shared" si="578"/>
        <v>0</v>
      </c>
      <c r="AA5294" s="227">
        <f t="shared" si="580"/>
        <v>0</v>
      </c>
    </row>
    <row r="5295" spans="2:27" ht="13.5" hidden="1">
      <c r="B5295" s="232" t="s">
        <v>1449</v>
      </c>
      <c r="C5295" s="232" t="s">
        <v>625</v>
      </c>
      <c r="D5295" s="232" t="s">
        <v>1485</v>
      </c>
      <c r="E5295" s="232" t="s">
        <v>467</v>
      </c>
      <c r="F5295" s="232">
        <v>16</v>
      </c>
      <c r="G5295" s="232" t="s">
        <v>1317</v>
      </c>
      <c r="H5295" s="233">
        <v>2.266</v>
      </c>
      <c r="I5295" s="233">
        <v>0</v>
      </c>
      <c r="J5295" s="233">
        <v>0</v>
      </c>
      <c r="K5295" s="234">
        <v>0</v>
      </c>
      <c r="L5295" s="233">
        <v>0</v>
      </c>
      <c r="M5295" s="234">
        <v>0</v>
      </c>
      <c r="N5295" s="233">
        <v>0</v>
      </c>
      <c r="O5295" s="233">
        <v>0</v>
      </c>
      <c r="P5295" s="233">
        <v>0</v>
      </c>
      <c r="Q5295" s="234">
        <v>0</v>
      </c>
      <c r="R5295" s="233">
        <v>0</v>
      </c>
      <c r="S5295" s="234">
        <v>0</v>
      </c>
      <c r="T5295" s="233">
        <v>0</v>
      </c>
      <c r="U5295" s="235">
        <f t="shared" si="574"/>
        <v>1654.18</v>
      </c>
      <c r="V5295" s="227">
        <f t="shared" si="575"/>
        <v>0</v>
      </c>
      <c r="W5295" s="227">
        <f t="shared" si="576"/>
        <v>0</v>
      </c>
      <c r="X5295" s="227">
        <f t="shared" si="579"/>
        <v>0</v>
      </c>
      <c r="Y5295" s="227">
        <f t="shared" si="577"/>
        <v>0</v>
      </c>
      <c r="Z5295" s="227">
        <f t="shared" si="578"/>
        <v>0</v>
      </c>
      <c r="AA5295" s="227">
        <f t="shared" si="580"/>
        <v>0</v>
      </c>
    </row>
    <row r="5296" spans="2:27" ht="13.5" hidden="1">
      <c r="B5296" s="232" t="s">
        <v>1449</v>
      </c>
      <c r="C5296" s="232" t="s">
        <v>606</v>
      </c>
      <c r="D5296" s="232" t="s">
        <v>1485</v>
      </c>
      <c r="E5296" s="232" t="s">
        <v>467</v>
      </c>
      <c r="F5296" s="232">
        <v>96</v>
      </c>
      <c r="G5296" s="232" t="s">
        <v>1356</v>
      </c>
      <c r="H5296" s="233">
        <v>13.593999999999999</v>
      </c>
      <c r="I5296" s="233">
        <v>0</v>
      </c>
      <c r="J5296" s="233">
        <v>0</v>
      </c>
      <c r="K5296" s="234">
        <v>0</v>
      </c>
      <c r="L5296" s="233">
        <v>0</v>
      </c>
      <c r="M5296" s="234">
        <v>0</v>
      </c>
      <c r="N5296" s="233">
        <v>0</v>
      </c>
      <c r="O5296" s="233">
        <v>0</v>
      </c>
      <c r="P5296" s="233">
        <v>0</v>
      </c>
      <c r="Q5296" s="234">
        <v>0</v>
      </c>
      <c r="R5296" s="233">
        <v>0</v>
      </c>
      <c r="S5296" s="234">
        <v>0</v>
      </c>
      <c r="T5296" s="233">
        <v>0</v>
      </c>
      <c r="U5296" s="235">
        <f t="shared" si="574"/>
        <v>9923.619999999999</v>
      </c>
      <c r="V5296" s="227">
        <f t="shared" si="575"/>
        <v>0</v>
      </c>
      <c r="W5296" s="227">
        <f t="shared" si="576"/>
        <v>0</v>
      </c>
      <c r="X5296" s="227">
        <f t="shared" si="579"/>
        <v>0</v>
      </c>
      <c r="Y5296" s="227">
        <f t="shared" si="577"/>
        <v>0</v>
      </c>
      <c r="Z5296" s="227">
        <f t="shared" si="578"/>
        <v>0</v>
      </c>
      <c r="AA5296" s="227">
        <f t="shared" si="580"/>
        <v>0</v>
      </c>
    </row>
    <row r="5297" spans="2:27" ht="13.5" hidden="1">
      <c r="B5297" s="232" t="s">
        <v>1449</v>
      </c>
      <c r="C5297" s="232" t="s">
        <v>595</v>
      </c>
      <c r="D5297" s="232" t="s">
        <v>1485</v>
      </c>
      <c r="E5297" s="232" t="s">
        <v>467</v>
      </c>
      <c r="F5297" s="232">
        <v>64</v>
      </c>
      <c r="G5297" s="232" t="s">
        <v>1345</v>
      </c>
      <c r="H5297" s="233">
        <v>9.0619999999999994</v>
      </c>
      <c r="I5297" s="233">
        <v>0</v>
      </c>
      <c r="J5297" s="233">
        <v>0</v>
      </c>
      <c r="K5297" s="234">
        <v>0</v>
      </c>
      <c r="L5297" s="233">
        <v>0</v>
      </c>
      <c r="M5297" s="234">
        <v>0</v>
      </c>
      <c r="N5297" s="233">
        <v>0</v>
      </c>
      <c r="O5297" s="233">
        <v>0</v>
      </c>
      <c r="P5297" s="233">
        <v>0</v>
      </c>
      <c r="Q5297" s="234">
        <v>0</v>
      </c>
      <c r="R5297" s="233">
        <v>0</v>
      </c>
      <c r="S5297" s="234">
        <v>0</v>
      </c>
      <c r="T5297" s="233">
        <v>0</v>
      </c>
      <c r="U5297" s="235">
        <f t="shared" si="574"/>
        <v>6615.2599999999993</v>
      </c>
      <c r="V5297" s="227">
        <f t="shared" si="575"/>
        <v>0</v>
      </c>
      <c r="W5297" s="227">
        <f t="shared" si="576"/>
        <v>0</v>
      </c>
      <c r="X5297" s="227">
        <f t="shared" si="579"/>
        <v>0</v>
      </c>
      <c r="Y5297" s="227">
        <f t="shared" si="577"/>
        <v>0</v>
      </c>
      <c r="Z5297" s="227">
        <f t="shared" si="578"/>
        <v>0</v>
      </c>
      <c r="AA5297" s="227">
        <f t="shared" si="580"/>
        <v>0</v>
      </c>
    </row>
    <row r="5298" spans="2:27" ht="13.5" hidden="1">
      <c r="B5298" s="232" t="s">
        <v>1449</v>
      </c>
      <c r="C5298" s="232" t="s">
        <v>717</v>
      </c>
      <c r="D5298" s="232" t="s">
        <v>1485</v>
      </c>
      <c r="E5298" s="232" t="s">
        <v>467</v>
      </c>
      <c r="F5298" s="232">
        <v>4</v>
      </c>
      <c r="G5298" s="232" t="s">
        <v>1312</v>
      </c>
      <c r="H5298" s="233">
        <v>0.66500000000000004</v>
      </c>
      <c r="I5298" s="233">
        <v>0</v>
      </c>
      <c r="J5298" s="233">
        <v>0</v>
      </c>
      <c r="K5298" s="234">
        <v>0</v>
      </c>
      <c r="L5298" s="233">
        <v>0</v>
      </c>
      <c r="M5298" s="234">
        <v>0</v>
      </c>
      <c r="N5298" s="233">
        <v>0</v>
      </c>
      <c r="O5298" s="233">
        <v>0</v>
      </c>
      <c r="P5298" s="233">
        <v>0</v>
      </c>
      <c r="Q5298" s="234">
        <v>0</v>
      </c>
      <c r="R5298" s="233">
        <v>0</v>
      </c>
      <c r="S5298" s="234">
        <v>0</v>
      </c>
      <c r="T5298" s="233">
        <v>0</v>
      </c>
      <c r="U5298" s="235">
        <f t="shared" si="574"/>
        <v>485.45000000000005</v>
      </c>
      <c r="V5298" s="227">
        <f t="shared" si="575"/>
        <v>0</v>
      </c>
      <c r="W5298" s="227">
        <f t="shared" si="576"/>
        <v>0</v>
      </c>
      <c r="X5298" s="227">
        <f t="shared" si="579"/>
        <v>0</v>
      </c>
      <c r="Y5298" s="227">
        <f t="shared" si="577"/>
        <v>0</v>
      </c>
      <c r="Z5298" s="227">
        <f t="shared" si="578"/>
        <v>0</v>
      </c>
      <c r="AA5298" s="227">
        <f t="shared" si="580"/>
        <v>0</v>
      </c>
    </row>
    <row r="5299" spans="2:27" ht="13.5" hidden="1">
      <c r="B5299" s="232" t="s">
        <v>1449</v>
      </c>
      <c r="C5299" s="232" t="s">
        <v>707</v>
      </c>
      <c r="D5299" s="232" t="s">
        <v>1485</v>
      </c>
      <c r="E5299" s="232" t="s">
        <v>467</v>
      </c>
      <c r="F5299" s="232">
        <v>8</v>
      </c>
      <c r="G5299" s="232" t="s">
        <v>1317</v>
      </c>
      <c r="H5299" s="233">
        <v>1.33</v>
      </c>
      <c r="I5299" s="233">
        <v>0</v>
      </c>
      <c r="J5299" s="233">
        <v>0</v>
      </c>
      <c r="K5299" s="234">
        <v>0</v>
      </c>
      <c r="L5299" s="233">
        <v>0</v>
      </c>
      <c r="M5299" s="234">
        <v>0</v>
      </c>
      <c r="N5299" s="233">
        <v>0</v>
      </c>
      <c r="O5299" s="233">
        <v>0</v>
      </c>
      <c r="P5299" s="233">
        <v>0</v>
      </c>
      <c r="Q5299" s="234">
        <v>0</v>
      </c>
      <c r="R5299" s="233">
        <v>0</v>
      </c>
      <c r="S5299" s="234">
        <v>0</v>
      </c>
      <c r="T5299" s="233">
        <v>0</v>
      </c>
      <c r="U5299" s="235">
        <f t="shared" si="574"/>
        <v>970.90000000000009</v>
      </c>
      <c r="V5299" s="227">
        <f t="shared" si="575"/>
        <v>0</v>
      </c>
      <c r="W5299" s="227">
        <f t="shared" si="576"/>
        <v>0</v>
      </c>
      <c r="X5299" s="227">
        <f t="shared" si="579"/>
        <v>0</v>
      </c>
      <c r="Y5299" s="227">
        <f t="shared" si="577"/>
        <v>0</v>
      </c>
      <c r="Z5299" s="227">
        <f t="shared" si="578"/>
        <v>0</v>
      </c>
      <c r="AA5299" s="227">
        <f t="shared" si="580"/>
        <v>0</v>
      </c>
    </row>
    <row r="5300" spans="2:27" ht="13.5" hidden="1">
      <c r="B5300" s="232" t="s">
        <v>1449</v>
      </c>
      <c r="C5300" s="232" t="s">
        <v>701</v>
      </c>
      <c r="D5300" s="232" t="s">
        <v>1485</v>
      </c>
      <c r="E5300" s="232" t="s">
        <v>467</v>
      </c>
      <c r="F5300" s="232">
        <v>64</v>
      </c>
      <c r="G5300" s="232" t="s">
        <v>1364</v>
      </c>
      <c r="H5300" s="233">
        <v>10.637</v>
      </c>
      <c r="I5300" s="233">
        <v>0</v>
      </c>
      <c r="J5300" s="233">
        <v>0</v>
      </c>
      <c r="K5300" s="234">
        <v>0</v>
      </c>
      <c r="L5300" s="233">
        <v>0</v>
      </c>
      <c r="M5300" s="234">
        <v>0</v>
      </c>
      <c r="N5300" s="233">
        <v>0</v>
      </c>
      <c r="O5300" s="233">
        <v>0</v>
      </c>
      <c r="P5300" s="233">
        <v>0</v>
      </c>
      <c r="Q5300" s="234">
        <v>0</v>
      </c>
      <c r="R5300" s="233">
        <v>0</v>
      </c>
      <c r="S5300" s="234">
        <v>0</v>
      </c>
      <c r="T5300" s="233">
        <v>0</v>
      </c>
      <c r="U5300" s="235">
        <f t="shared" si="574"/>
        <v>7765.01</v>
      </c>
      <c r="V5300" s="227">
        <f t="shared" si="575"/>
        <v>0</v>
      </c>
      <c r="W5300" s="227">
        <f t="shared" si="576"/>
        <v>0</v>
      </c>
      <c r="X5300" s="227">
        <f t="shared" si="579"/>
        <v>0</v>
      </c>
      <c r="Y5300" s="227">
        <f t="shared" si="577"/>
        <v>0</v>
      </c>
      <c r="Z5300" s="227">
        <f t="shared" si="578"/>
        <v>0</v>
      </c>
      <c r="AA5300" s="227">
        <f t="shared" si="580"/>
        <v>0</v>
      </c>
    </row>
    <row r="5301" spans="2:27" ht="13.5" hidden="1">
      <c r="B5301" s="232" t="s">
        <v>1449</v>
      </c>
      <c r="C5301" s="232" t="s">
        <v>704</v>
      </c>
      <c r="D5301" s="232" t="s">
        <v>1485</v>
      </c>
      <c r="E5301" s="232" t="s">
        <v>467</v>
      </c>
      <c r="F5301" s="232">
        <v>96</v>
      </c>
      <c r="G5301" s="232" t="s">
        <v>1365</v>
      </c>
      <c r="H5301" s="233">
        <v>15.955</v>
      </c>
      <c r="I5301" s="233">
        <v>0</v>
      </c>
      <c r="J5301" s="233">
        <v>0</v>
      </c>
      <c r="K5301" s="234">
        <v>0</v>
      </c>
      <c r="L5301" s="233">
        <v>0</v>
      </c>
      <c r="M5301" s="234">
        <v>0</v>
      </c>
      <c r="N5301" s="233">
        <v>0</v>
      </c>
      <c r="O5301" s="233">
        <v>0</v>
      </c>
      <c r="P5301" s="233">
        <v>0</v>
      </c>
      <c r="Q5301" s="234">
        <v>0</v>
      </c>
      <c r="R5301" s="233">
        <v>0</v>
      </c>
      <c r="S5301" s="234">
        <v>0</v>
      </c>
      <c r="T5301" s="233">
        <v>0</v>
      </c>
      <c r="U5301" s="235">
        <f t="shared" si="574"/>
        <v>11647.15</v>
      </c>
      <c r="V5301" s="227">
        <f t="shared" si="575"/>
        <v>0</v>
      </c>
      <c r="W5301" s="227">
        <f t="shared" si="576"/>
        <v>0</v>
      </c>
      <c r="X5301" s="227">
        <f t="shared" si="579"/>
        <v>0</v>
      </c>
      <c r="Y5301" s="227">
        <f t="shared" si="577"/>
        <v>0</v>
      </c>
      <c r="Z5301" s="227">
        <f t="shared" si="578"/>
        <v>0</v>
      </c>
      <c r="AA5301" s="227">
        <f t="shared" si="580"/>
        <v>0</v>
      </c>
    </row>
    <row r="5302" spans="2:27" ht="13.5" hidden="1">
      <c r="B5302" s="232" t="s">
        <v>1449</v>
      </c>
      <c r="C5302" s="232" t="s">
        <v>714</v>
      </c>
      <c r="D5302" s="232" t="s">
        <v>1485</v>
      </c>
      <c r="E5302" s="232" t="s">
        <v>467</v>
      </c>
      <c r="F5302" s="232">
        <v>2</v>
      </c>
      <c r="G5302" s="232" t="s">
        <v>1311</v>
      </c>
      <c r="H5302" s="233">
        <v>0.33200000000000002</v>
      </c>
      <c r="I5302" s="233">
        <v>0</v>
      </c>
      <c r="J5302" s="233">
        <v>0</v>
      </c>
      <c r="K5302" s="234">
        <v>0</v>
      </c>
      <c r="L5302" s="233">
        <v>0</v>
      </c>
      <c r="M5302" s="234">
        <v>0</v>
      </c>
      <c r="N5302" s="233">
        <v>0</v>
      </c>
      <c r="O5302" s="233">
        <v>0</v>
      </c>
      <c r="P5302" s="233">
        <v>0</v>
      </c>
      <c r="Q5302" s="234">
        <v>0</v>
      </c>
      <c r="R5302" s="233">
        <v>0</v>
      </c>
      <c r="S5302" s="234">
        <v>0</v>
      </c>
      <c r="T5302" s="233">
        <v>0</v>
      </c>
      <c r="U5302" s="235">
        <f t="shared" si="574"/>
        <v>242.36</v>
      </c>
      <c r="V5302" s="227">
        <f t="shared" si="575"/>
        <v>0</v>
      </c>
      <c r="W5302" s="227">
        <f t="shared" si="576"/>
        <v>0</v>
      </c>
      <c r="X5302" s="227">
        <f t="shared" si="579"/>
        <v>0</v>
      </c>
      <c r="Y5302" s="227">
        <f t="shared" si="577"/>
        <v>0</v>
      </c>
      <c r="Z5302" s="227">
        <f t="shared" si="578"/>
        <v>0</v>
      </c>
      <c r="AA5302" s="227">
        <f t="shared" si="580"/>
        <v>0</v>
      </c>
    </row>
    <row r="5303" spans="2:27" ht="13.5" hidden="1">
      <c r="B5303" s="232" t="s">
        <v>1449</v>
      </c>
      <c r="C5303" s="232" t="s">
        <v>698</v>
      </c>
      <c r="D5303" s="232" t="s">
        <v>1485</v>
      </c>
      <c r="E5303" s="232" t="s">
        <v>467</v>
      </c>
      <c r="F5303" s="232">
        <v>48</v>
      </c>
      <c r="G5303" s="232" t="s">
        <v>1356</v>
      </c>
      <c r="H5303" s="233">
        <v>7.9779999999999998</v>
      </c>
      <c r="I5303" s="233">
        <v>0</v>
      </c>
      <c r="J5303" s="233">
        <v>0</v>
      </c>
      <c r="K5303" s="234">
        <v>0</v>
      </c>
      <c r="L5303" s="233">
        <v>0</v>
      </c>
      <c r="M5303" s="234">
        <v>0</v>
      </c>
      <c r="N5303" s="233">
        <v>0</v>
      </c>
      <c r="O5303" s="233">
        <v>0</v>
      </c>
      <c r="P5303" s="233">
        <v>0</v>
      </c>
      <c r="Q5303" s="234">
        <v>0</v>
      </c>
      <c r="R5303" s="233">
        <v>0</v>
      </c>
      <c r="S5303" s="234">
        <v>0</v>
      </c>
      <c r="T5303" s="233">
        <v>0</v>
      </c>
      <c r="U5303" s="235">
        <f t="shared" si="574"/>
        <v>5823.94</v>
      </c>
      <c r="V5303" s="227">
        <f t="shared" si="575"/>
        <v>0</v>
      </c>
      <c r="W5303" s="227">
        <f t="shared" si="576"/>
        <v>0</v>
      </c>
      <c r="X5303" s="227">
        <f t="shared" si="579"/>
        <v>0</v>
      </c>
      <c r="Y5303" s="227">
        <f t="shared" si="577"/>
        <v>0</v>
      </c>
      <c r="Z5303" s="227">
        <f t="shared" si="578"/>
        <v>0</v>
      </c>
      <c r="AA5303" s="227">
        <f t="shared" si="580"/>
        <v>0</v>
      </c>
    </row>
    <row r="5304" spans="2:27" ht="13.5" hidden="1">
      <c r="B5304" s="232" t="s">
        <v>1449</v>
      </c>
      <c r="C5304" s="232" t="s">
        <v>581</v>
      </c>
      <c r="D5304" s="232" t="s">
        <v>1485</v>
      </c>
      <c r="E5304" s="232" t="s">
        <v>467</v>
      </c>
      <c r="F5304" s="232">
        <v>48</v>
      </c>
      <c r="G5304" s="232" t="s">
        <v>1310</v>
      </c>
      <c r="H5304" s="233">
        <v>6.7969999999999997</v>
      </c>
      <c r="I5304" s="233">
        <v>0</v>
      </c>
      <c r="J5304" s="233">
        <v>0</v>
      </c>
      <c r="K5304" s="234">
        <v>0</v>
      </c>
      <c r="L5304" s="233">
        <v>0</v>
      </c>
      <c r="M5304" s="234">
        <v>0</v>
      </c>
      <c r="N5304" s="233">
        <v>0</v>
      </c>
      <c r="O5304" s="233">
        <v>0</v>
      </c>
      <c r="P5304" s="233">
        <v>0</v>
      </c>
      <c r="Q5304" s="234">
        <v>0</v>
      </c>
      <c r="R5304" s="233">
        <v>0</v>
      </c>
      <c r="S5304" s="234">
        <v>0</v>
      </c>
      <c r="T5304" s="233">
        <v>0</v>
      </c>
      <c r="U5304" s="235">
        <f t="shared" si="574"/>
        <v>4961.8099999999995</v>
      </c>
      <c r="V5304" s="227">
        <f t="shared" si="575"/>
        <v>0</v>
      </c>
      <c r="W5304" s="227">
        <f t="shared" si="576"/>
        <v>0</v>
      </c>
      <c r="X5304" s="227">
        <f t="shared" si="579"/>
        <v>0</v>
      </c>
      <c r="Y5304" s="227">
        <f t="shared" si="577"/>
        <v>0</v>
      </c>
      <c r="Z5304" s="227">
        <f t="shared" si="578"/>
        <v>0</v>
      </c>
      <c r="AA5304" s="227">
        <f t="shared" si="580"/>
        <v>0</v>
      </c>
    </row>
    <row r="5305" spans="2:27" ht="13.5" hidden="1">
      <c r="B5305" s="232" t="s">
        <v>1449</v>
      </c>
      <c r="C5305" s="232" t="s">
        <v>616</v>
      </c>
      <c r="D5305" s="232" t="s">
        <v>1485</v>
      </c>
      <c r="E5305" s="232" t="s">
        <v>467</v>
      </c>
      <c r="F5305" s="232">
        <v>8</v>
      </c>
      <c r="G5305" s="232" t="s">
        <v>1312</v>
      </c>
      <c r="H5305" s="233">
        <v>1.133</v>
      </c>
      <c r="I5305" s="233">
        <v>0</v>
      </c>
      <c r="J5305" s="233">
        <v>0</v>
      </c>
      <c r="K5305" s="234">
        <v>0</v>
      </c>
      <c r="L5305" s="233">
        <v>0</v>
      </c>
      <c r="M5305" s="234">
        <v>0</v>
      </c>
      <c r="N5305" s="233">
        <v>0</v>
      </c>
      <c r="O5305" s="233">
        <v>0</v>
      </c>
      <c r="P5305" s="233">
        <v>0</v>
      </c>
      <c r="Q5305" s="234">
        <v>0</v>
      </c>
      <c r="R5305" s="233">
        <v>0</v>
      </c>
      <c r="S5305" s="234">
        <v>0</v>
      </c>
      <c r="T5305" s="233">
        <v>0</v>
      </c>
      <c r="U5305" s="235">
        <f t="shared" si="574"/>
        <v>827.09</v>
      </c>
      <c r="V5305" s="227">
        <f t="shared" si="575"/>
        <v>0</v>
      </c>
      <c r="W5305" s="227">
        <f t="shared" si="576"/>
        <v>0</v>
      </c>
      <c r="X5305" s="227">
        <f t="shared" si="579"/>
        <v>0</v>
      </c>
      <c r="Y5305" s="227">
        <f t="shared" si="577"/>
        <v>0</v>
      </c>
      <c r="Z5305" s="227">
        <f t="shared" si="578"/>
        <v>0</v>
      </c>
      <c r="AA5305" s="227">
        <f t="shared" si="580"/>
        <v>0</v>
      </c>
    </row>
    <row r="5306" spans="2:27" ht="13.5" hidden="1">
      <c r="B5306" s="232" t="s">
        <v>1449</v>
      </c>
      <c r="C5306" s="232" t="s">
        <v>636</v>
      </c>
      <c r="D5306" s="232" t="s">
        <v>1485</v>
      </c>
      <c r="E5306" s="232" t="s">
        <v>467</v>
      </c>
      <c r="F5306" s="232">
        <v>2</v>
      </c>
      <c r="G5306" s="232" t="s">
        <v>1315</v>
      </c>
      <c r="H5306" s="233">
        <v>0.28299999999999997</v>
      </c>
      <c r="I5306" s="233">
        <v>0</v>
      </c>
      <c r="J5306" s="233">
        <v>0</v>
      </c>
      <c r="K5306" s="234">
        <v>0</v>
      </c>
      <c r="L5306" s="233">
        <v>0</v>
      </c>
      <c r="M5306" s="234">
        <v>0</v>
      </c>
      <c r="N5306" s="233">
        <v>0</v>
      </c>
      <c r="O5306" s="233">
        <v>0</v>
      </c>
      <c r="P5306" s="233">
        <v>0</v>
      </c>
      <c r="Q5306" s="234">
        <v>0</v>
      </c>
      <c r="R5306" s="233">
        <v>0</v>
      </c>
      <c r="S5306" s="234">
        <v>0</v>
      </c>
      <c r="T5306" s="233">
        <v>0</v>
      </c>
      <c r="U5306" s="235">
        <f t="shared" si="574"/>
        <v>206.58999999999997</v>
      </c>
      <c r="V5306" s="227">
        <f t="shared" si="575"/>
        <v>0</v>
      </c>
      <c r="W5306" s="227">
        <f t="shared" si="576"/>
        <v>0</v>
      </c>
      <c r="X5306" s="227">
        <f t="shared" si="579"/>
        <v>0</v>
      </c>
      <c r="Y5306" s="227">
        <f t="shared" si="577"/>
        <v>0</v>
      </c>
      <c r="Z5306" s="227">
        <f t="shared" si="578"/>
        <v>0</v>
      </c>
      <c r="AA5306" s="227">
        <f t="shared" si="580"/>
        <v>0</v>
      </c>
    </row>
    <row r="5307" spans="2:27" ht="13.5" hidden="1">
      <c r="B5307" s="232" t="s">
        <v>1449</v>
      </c>
      <c r="C5307" s="232" t="s">
        <v>544</v>
      </c>
      <c r="D5307" s="232" t="s">
        <v>955</v>
      </c>
      <c r="E5307" s="232" t="s">
        <v>467</v>
      </c>
      <c r="F5307" s="232">
        <v>16</v>
      </c>
      <c r="G5307" s="232" t="s">
        <v>1317</v>
      </c>
      <c r="H5307" s="233">
        <v>1.9330000000000001</v>
      </c>
      <c r="I5307" s="233">
        <v>0</v>
      </c>
      <c r="J5307" s="233">
        <v>1.2110000000000001</v>
      </c>
      <c r="K5307" s="234">
        <v>3262</v>
      </c>
      <c r="L5307" s="233">
        <v>0.66300000000000003</v>
      </c>
      <c r="M5307" s="234">
        <v>8888</v>
      </c>
      <c r="N5307" s="233">
        <v>0</v>
      </c>
      <c r="O5307" s="233">
        <v>0</v>
      </c>
      <c r="P5307" s="233">
        <v>0</v>
      </c>
      <c r="Q5307" s="234">
        <v>7091</v>
      </c>
      <c r="R5307" s="233">
        <v>0.48</v>
      </c>
      <c r="S5307" s="234">
        <v>18529</v>
      </c>
      <c r="T5307" s="233">
        <v>0</v>
      </c>
      <c r="U5307" s="235">
        <f t="shared" si="574"/>
        <v>1411.0900000000001</v>
      </c>
      <c r="V5307" s="227">
        <f t="shared" si="575"/>
        <v>884.03000000000009</v>
      </c>
      <c r="W5307" s="227">
        <f t="shared" si="576"/>
        <v>755.82333333333327</v>
      </c>
      <c r="X5307" s="227">
        <f t="shared" si="579"/>
        <v>740.66666666666663</v>
      </c>
      <c r="Y5307" s="227">
        <f t="shared" si="577"/>
        <v>0</v>
      </c>
      <c r="Z5307" s="227">
        <f t="shared" si="578"/>
        <v>547.37222222222226</v>
      </c>
      <c r="AA5307" s="227">
        <f t="shared" si="580"/>
        <v>514.69444444444446</v>
      </c>
    </row>
    <row r="5308" spans="2:27" ht="13.5" hidden="1">
      <c r="B5308" s="232" t="s">
        <v>1449</v>
      </c>
      <c r="C5308" s="232" t="s">
        <v>752</v>
      </c>
      <c r="D5308" s="232" t="s">
        <v>955</v>
      </c>
      <c r="E5308" s="232" t="s">
        <v>467</v>
      </c>
      <c r="F5308" s="232">
        <v>8</v>
      </c>
      <c r="G5308" s="232" t="s">
        <v>1353</v>
      </c>
      <c r="H5308" s="233">
        <v>4.0621999999999998</v>
      </c>
      <c r="I5308" s="233">
        <v>0</v>
      </c>
      <c r="J5308" s="233">
        <v>2.5165999999999999</v>
      </c>
      <c r="K5308" s="234">
        <v>10498</v>
      </c>
      <c r="L5308" s="233">
        <v>1.1983999999999999</v>
      </c>
      <c r="M5308" s="234">
        <v>20575</v>
      </c>
      <c r="N5308" s="233">
        <v>0</v>
      </c>
      <c r="O5308" s="233">
        <v>0</v>
      </c>
      <c r="P5308" s="233">
        <v>0</v>
      </c>
      <c r="Q5308" s="234">
        <v>16013</v>
      </c>
      <c r="R5308" s="233">
        <v>0.60929999999999995</v>
      </c>
      <c r="S5308" s="234">
        <v>31386</v>
      </c>
      <c r="T5308" s="233">
        <v>0</v>
      </c>
      <c r="U5308" s="235">
        <f t="shared" si="574"/>
        <v>2965.4059999999999</v>
      </c>
      <c r="V5308" s="227">
        <f t="shared" si="575"/>
        <v>1837.1179999999999</v>
      </c>
      <c r="W5308" s="227">
        <f t="shared" si="576"/>
        <v>1749.6653333333334</v>
      </c>
      <c r="X5308" s="227">
        <f t="shared" si="579"/>
        <v>1714.5833333333333</v>
      </c>
      <c r="Y5308" s="227">
        <f t="shared" si="577"/>
        <v>0</v>
      </c>
      <c r="Z5308" s="227">
        <f t="shared" si="578"/>
        <v>889.59455555555553</v>
      </c>
      <c r="AA5308" s="227">
        <f t="shared" si="580"/>
        <v>871.83333333333337</v>
      </c>
    </row>
    <row r="5309" spans="2:27" ht="13.5" hidden="1">
      <c r="B5309" s="232" t="s">
        <v>1449</v>
      </c>
      <c r="C5309" s="232" t="s">
        <v>707</v>
      </c>
      <c r="D5309" s="232" t="s">
        <v>955</v>
      </c>
      <c r="E5309" s="232" t="s">
        <v>467</v>
      </c>
      <c r="F5309" s="232">
        <v>8</v>
      </c>
      <c r="G5309" s="232" t="s">
        <v>1317</v>
      </c>
      <c r="H5309" s="233">
        <v>1.1080000000000001</v>
      </c>
      <c r="I5309" s="233">
        <v>0</v>
      </c>
      <c r="J5309" s="233">
        <v>0.75670000000000004</v>
      </c>
      <c r="K5309" s="234">
        <v>3156</v>
      </c>
      <c r="L5309" s="233">
        <v>0.36030000000000001</v>
      </c>
      <c r="M5309" s="234">
        <v>6187</v>
      </c>
      <c r="N5309" s="233">
        <v>0</v>
      </c>
      <c r="O5309" s="233">
        <v>0</v>
      </c>
      <c r="P5309" s="233">
        <v>0</v>
      </c>
      <c r="Q5309" s="234">
        <v>6566</v>
      </c>
      <c r="R5309" s="233">
        <v>0.24990000000000001</v>
      </c>
      <c r="S5309" s="234">
        <v>12870</v>
      </c>
      <c r="T5309" s="233">
        <v>0</v>
      </c>
      <c r="U5309" s="235">
        <f t="shared" si="574"/>
        <v>808.84</v>
      </c>
      <c r="V5309" s="227">
        <f t="shared" si="575"/>
        <v>552.39100000000008</v>
      </c>
      <c r="W5309" s="227">
        <f t="shared" si="576"/>
        <v>526.01900000000001</v>
      </c>
      <c r="X5309" s="227">
        <f t="shared" si="579"/>
        <v>515.58333333333337</v>
      </c>
      <c r="Y5309" s="227">
        <f t="shared" si="577"/>
        <v>0</v>
      </c>
      <c r="Z5309" s="227">
        <f t="shared" si="578"/>
        <v>364.81588888888894</v>
      </c>
      <c r="AA5309" s="227">
        <f t="shared" si="580"/>
        <v>357.5</v>
      </c>
    </row>
    <row r="5310" spans="2:27" ht="13.5" hidden="1">
      <c r="B5310" s="232" t="s">
        <v>1449</v>
      </c>
      <c r="C5310" s="232" t="s">
        <v>625</v>
      </c>
      <c r="D5310" s="232" t="s">
        <v>955</v>
      </c>
      <c r="E5310" s="232" t="s">
        <v>467</v>
      </c>
      <c r="F5310" s="232">
        <v>16</v>
      </c>
      <c r="G5310" s="232" t="s">
        <v>1317</v>
      </c>
      <c r="H5310" s="233">
        <v>1.8879999999999999</v>
      </c>
      <c r="I5310" s="233">
        <v>0</v>
      </c>
      <c r="J5310" s="233">
        <v>1.0659000000000001</v>
      </c>
      <c r="K5310" s="234">
        <v>4446</v>
      </c>
      <c r="L5310" s="233">
        <v>0.50749999999999995</v>
      </c>
      <c r="M5310" s="234">
        <v>8714</v>
      </c>
      <c r="N5310" s="233">
        <v>0</v>
      </c>
      <c r="O5310" s="233">
        <v>0</v>
      </c>
      <c r="P5310" s="233">
        <v>0</v>
      </c>
      <c r="Q5310" s="234">
        <v>9544</v>
      </c>
      <c r="R5310" s="233">
        <v>0.36320000000000002</v>
      </c>
      <c r="S5310" s="234">
        <v>18706</v>
      </c>
      <c r="T5310" s="233">
        <v>0</v>
      </c>
      <c r="U5310" s="235">
        <f t="shared" si="574"/>
        <v>1378.24</v>
      </c>
      <c r="V5310" s="227">
        <f t="shared" si="575"/>
        <v>778.10700000000008</v>
      </c>
      <c r="W5310" s="227">
        <f t="shared" si="576"/>
        <v>740.97499999999991</v>
      </c>
      <c r="X5310" s="227">
        <f t="shared" si="579"/>
        <v>726.16666666666663</v>
      </c>
      <c r="Y5310" s="227">
        <f t="shared" si="577"/>
        <v>0</v>
      </c>
      <c r="Z5310" s="227">
        <f t="shared" si="578"/>
        <v>530.24711111111105</v>
      </c>
      <c r="AA5310" s="227">
        <f t="shared" si="580"/>
        <v>519.61111111111109</v>
      </c>
    </row>
    <row r="5311" spans="2:27" ht="13.5" hidden="1">
      <c r="B5311" s="232" t="s">
        <v>1449</v>
      </c>
      <c r="C5311" s="232" t="s">
        <v>655</v>
      </c>
      <c r="D5311" s="232" t="s">
        <v>955</v>
      </c>
      <c r="E5311" s="232" t="s">
        <v>467</v>
      </c>
      <c r="F5311" s="232">
        <v>16</v>
      </c>
      <c r="G5311" s="232" t="s">
        <v>1352</v>
      </c>
      <c r="H5311" s="233">
        <v>2.27</v>
      </c>
      <c r="I5311" s="233">
        <v>0</v>
      </c>
      <c r="J5311" s="233">
        <v>0</v>
      </c>
      <c r="K5311" s="234">
        <v>0</v>
      </c>
      <c r="L5311" s="233">
        <v>0</v>
      </c>
      <c r="M5311" s="234">
        <v>0</v>
      </c>
      <c r="N5311" s="233">
        <v>0</v>
      </c>
      <c r="O5311" s="233">
        <v>0</v>
      </c>
      <c r="P5311" s="233">
        <v>0</v>
      </c>
      <c r="Q5311" s="234">
        <v>0</v>
      </c>
      <c r="R5311" s="233">
        <v>0</v>
      </c>
      <c r="S5311" s="234">
        <v>0</v>
      </c>
      <c r="T5311" s="233">
        <v>0</v>
      </c>
      <c r="U5311" s="235">
        <f t="shared" si="574"/>
        <v>1657.1</v>
      </c>
      <c r="V5311" s="227">
        <f t="shared" si="575"/>
        <v>0</v>
      </c>
      <c r="W5311" s="227">
        <f t="shared" si="576"/>
        <v>0</v>
      </c>
      <c r="X5311" s="227">
        <f t="shared" si="579"/>
        <v>0</v>
      </c>
      <c r="Y5311" s="227">
        <f t="shared" si="577"/>
        <v>0</v>
      </c>
      <c r="Z5311" s="227">
        <f t="shared" si="578"/>
        <v>0</v>
      </c>
      <c r="AA5311" s="227">
        <f t="shared" si="580"/>
        <v>0</v>
      </c>
    </row>
    <row r="5312" spans="2:27" ht="13.5" hidden="1">
      <c r="B5312" s="232" t="s">
        <v>1449</v>
      </c>
      <c r="C5312" s="232" t="s">
        <v>313</v>
      </c>
      <c r="D5312" s="232" t="s">
        <v>955</v>
      </c>
      <c r="E5312" s="232" t="s">
        <v>467</v>
      </c>
      <c r="F5312" s="232">
        <v>16</v>
      </c>
      <c r="G5312" s="232" t="s">
        <v>1316</v>
      </c>
      <c r="H5312" s="233">
        <v>2.2160000000000002</v>
      </c>
      <c r="I5312" s="233">
        <v>0</v>
      </c>
      <c r="J5312" s="233">
        <v>1.5134000000000001</v>
      </c>
      <c r="K5312" s="234">
        <v>6313</v>
      </c>
      <c r="L5312" s="233">
        <v>0.72060000000000002</v>
      </c>
      <c r="M5312" s="234">
        <v>12373</v>
      </c>
      <c r="N5312" s="233">
        <v>0</v>
      </c>
      <c r="O5312" s="233">
        <v>0</v>
      </c>
      <c r="P5312" s="233">
        <v>0</v>
      </c>
      <c r="Q5312" s="234">
        <v>13133</v>
      </c>
      <c r="R5312" s="233">
        <v>0.49969999999999998</v>
      </c>
      <c r="S5312" s="234">
        <v>25741</v>
      </c>
      <c r="T5312" s="233">
        <v>0</v>
      </c>
      <c r="U5312" s="235">
        <f t="shared" si="574"/>
        <v>1617.68</v>
      </c>
      <c r="V5312" s="227">
        <f t="shared" si="575"/>
        <v>1104.7820000000002</v>
      </c>
      <c r="W5312" s="227">
        <f t="shared" si="576"/>
        <v>1052.1213333333335</v>
      </c>
      <c r="X5312" s="227">
        <f t="shared" si="579"/>
        <v>1031.0833333333333</v>
      </c>
      <c r="Y5312" s="227">
        <f t="shared" si="577"/>
        <v>0</v>
      </c>
      <c r="Z5312" s="227">
        <f t="shared" si="578"/>
        <v>729.58655555555561</v>
      </c>
      <c r="AA5312" s="227">
        <f t="shared" si="580"/>
        <v>715.02777777777783</v>
      </c>
    </row>
    <row r="5313" spans="2:27" ht="13.5" hidden="1">
      <c r="B5313" s="232" t="s">
        <v>1449</v>
      </c>
      <c r="C5313" s="232" t="s">
        <v>557</v>
      </c>
      <c r="D5313" s="232" t="s">
        <v>955</v>
      </c>
      <c r="E5313" s="232" t="s">
        <v>467</v>
      </c>
      <c r="F5313" s="232">
        <v>2</v>
      </c>
      <c r="G5313" s="232" t="s">
        <v>1315</v>
      </c>
      <c r="H5313" s="233">
        <v>0.24099999999999999</v>
      </c>
      <c r="I5313" s="233">
        <v>0</v>
      </c>
      <c r="J5313" s="233">
        <v>0.151</v>
      </c>
      <c r="K5313" s="234">
        <v>408</v>
      </c>
      <c r="L5313" s="233">
        <v>8.3000000000000004E-2</v>
      </c>
      <c r="M5313" s="234">
        <v>1111</v>
      </c>
      <c r="N5313" s="233">
        <v>0</v>
      </c>
      <c r="O5313" s="233">
        <v>0</v>
      </c>
      <c r="P5313" s="233">
        <v>0</v>
      </c>
      <c r="Q5313" s="234">
        <v>886</v>
      </c>
      <c r="R5313" s="233">
        <v>5.8999999999999997E-2</v>
      </c>
      <c r="S5313" s="234">
        <v>2300</v>
      </c>
      <c r="T5313" s="233">
        <v>0</v>
      </c>
      <c r="U5313" s="235">
        <f t="shared" si="574"/>
        <v>175.93</v>
      </c>
      <c r="V5313" s="227">
        <f t="shared" si="575"/>
        <v>110.22999999999999</v>
      </c>
      <c r="W5313" s="227">
        <f t="shared" si="576"/>
        <v>94.59</v>
      </c>
      <c r="X5313" s="227">
        <f t="shared" si="579"/>
        <v>92.583333333333329</v>
      </c>
      <c r="Y5313" s="227">
        <f t="shared" si="577"/>
        <v>0</v>
      </c>
      <c r="Z5313" s="227">
        <f t="shared" si="578"/>
        <v>67.681111111111107</v>
      </c>
      <c r="AA5313" s="227">
        <f t="shared" si="580"/>
        <v>63.888888888888886</v>
      </c>
    </row>
    <row r="5314" spans="2:27" ht="13.5" hidden="1">
      <c r="B5314" s="232" t="s">
        <v>1449</v>
      </c>
      <c r="C5314" s="232" t="s">
        <v>720</v>
      </c>
      <c r="D5314" s="232" t="s">
        <v>955</v>
      </c>
      <c r="E5314" s="232" t="s">
        <v>467</v>
      </c>
      <c r="F5314" s="232">
        <v>8</v>
      </c>
      <c r="G5314" s="232" t="s">
        <v>1312</v>
      </c>
      <c r="H5314" s="233">
        <v>0.83679999999999999</v>
      </c>
      <c r="I5314" s="233">
        <v>0</v>
      </c>
      <c r="J5314" s="233">
        <v>0</v>
      </c>
      <c r="K5314" s="234">
        <v>0</v>
      </c>
      <c r="L5314" s="233">
        <v>0</v>
      </c>
      <c r="M5314" s="234">
        <v>0</v>
      </c>
      <c r="N5314" s="233">
        <v>0</v>
      </c>
      <c r="O5314" s="233">
        <v>0</v>
      </c>
      <c r="P5314" s="233">
        <v>0</v>
      </c>
      <c r="Q5314" s="234">
        <v>0</v>
      </c>
      <c r="R5314" s="233">
        <v>0</v>
      </c>
      <c r="S5314" s="234">
        <v>0</v>
      </c>
      <c r="T5314" s="233">
        <v>0</v>
      </c>
      <c r="U5314" s="235">
        <f t="shared" si="574"/>
        <v>610.86400000000003</v>
      </c>
      <c r="V5314" s="227">
        <f t="shared" si="575"/>
        <v>0</v>
      </c>
      <c r="W5314" s="227">
        <f t="shared" si="576"/>
        <v>0</v>
      </c>
      <c r="X5314" s="227">
        <f t="shared" si="579"/>
        <v>0</v>
      </c>
      <c r="Y5314" s="227">
        <f t="shared" si="577"/>
        <v>0</v>
      </c>
      <c r="Z5314" s="227">
        <f t="shared" si="578"/>
        <v>0</v>
      </c>
      <c r="AA5314" s="227">
        <f t="shared" si="580"/>
        <v>0</v>
      </c>
    </row>
    <row r="5315" spans="2:27" ht="13.5" hidden="1">
      <c r="B5315" s="232" t="s">
        <v>1449</v>
      </c>
      <c r="C5315" s="232" t="s">
        <v>771</v>
      </c>
      <c r="D5315" s="232" t="s">
        <v>955</v>
      </c>
      <c r="E5315" s="232" t="s">
        <v>467</v>
      </c>
      <c r="F5315" s="232">
        <v>4</v>
      </c>
      <c r="G5315" s="232" t="s">
        <v>1312</v>
      </c>
      <c r="H5315" s="233">
        <v>0.82010000000000005</v>
      </c>
      <c r="I5315" s="233">
        <v>0</v>
      </c>
      <c r="J5315" s="233">
        <v>0.55969999999999998</v>
      </c>
      <c r="K5315" s="234">
        <v>2335</v>
      </c>
      <c r="L5315" s="233">
        <v>0.26650000000000001</v>
      </c>
      <c r="M5315" s="234">
        <v>4576</v>
      </c>
      <c r="N5315" s="233">
        <v>0</v>
      </c>
      <c r="O5315" s="233">
        <v>0</v>
      </c>
      <c r="P5315" s="233">
        <v>0</v>
      </c>
      <c r="Q5315" s="234">
        <v>4849</v>
      </c>
      <c r="R5315" s="233">
        <v>0.1845</v>
      </c>
      <c r="S5315" s="234">
        <v>9504</v>
      </c>
      <c r="T5315" s="233">
        <v>0</v>
      </c>
      <c r="U5315" s="235">
        <f t="shared" si="574"/>
        <v>598.673</v>
      </c>
      <c r="V5315" s="227">
        <f t="shared" si="575"/>
        <v>408.58099999999996</v>
      </c>
      <c r="W5315" s="227">
        <f t="shared" si="576"/>
        <v>389.12833333333333</v>
      </c>
      <c r="X5315" s="227">
        <f t="shared" si="579"/>
        <v>381.33333333333331</v>
      </c>
      <c r="Y5315" s="227">
        <f t="shared" si="577"/>
        <v>0</v>
      </c>
      <c r="Z5315" s="227">
        <f t="shared" si="578"/>
        <v>269.37944444444446</v>
      </c>
      <c r="AA5315" s="227">
        <f t="shared" si="580"/>
        <v>264</v>
      </c>
    </row>
    <row r="5316" spans="2:27" ht="13.5" hidden="1">
      <c r="B5316" s="232" t="s">
        <v>1449</v>
      </c>
      <c r="C5316" s="232" t="s">
        <v>616</v>
      </c>
      <c r="D5316" s="232" t="s">
        <v>955</v>
      </c>
      <c r="E5316" s="232" t="s">
        <v>467</v>
      </c>
      <c r="F5316" s="232">
        <v>8</v>
      </c>
      <c r="G5316" s="232" t="s">
        <v>1312</v>
      </c>
      <c r="H5316" s="233">
        <v>0.94399999999999995</v>
      </c>
      <c r="I5316" s="233">
        <v>0</v>
      </c>
      <c r="J5316" s="233">
        <v>0.53290000000000004</v>
      </c>
      <c r="K5316" s="234">
        <v>2223</v>
      </c>
      <c r="L5316" s="233">
        <v>0.25380000000000003</v>
      </c>
      <c r="M5316" s="234">
        <v>4357</v>
      </c>
      <c r="N5316" s="233">
        <v>0</v>
      </c>
      <c r="O5316" s="233">
        <v>0</v>
      </c>
      <c r="P5316" s="233">
        <v>0</v>
      </c>
      <c r="Q5316" s="234">
        <v>4772</v>
      </c>
      <c r="R5316" s="233">
        <v>0.18160000000000001</v>
      </c>
      <c r="S5316" s="234">
        <v>9353</v>
      </c>
      <c r="T5316" s="233">
        <v>0</v>
      </c>
      <c r="U5316" s="235">
        <f t="shared" ref="U5316:U5379" si="581">H5316*hour_M</f>
        <v>689.12</v>
      </c>
      <c r="V5316" s="227">
        <f t="shared" ref="V5316:V5379" si="582">J5316*hour_M</f>
        <v>389.01700000000005</v>
      </c>
      <c r="W5316" s="227">
        <f t="shared" ref="W5316:W5379" si="583">K5316/12+L5316*hour_M</f>
        <v>370.524</v>
      </c>
      <c r="X5316" s="227">
        <f t="shared" si="579"/>
        <v>363.08333333333331</v>
      </c>
      <c r="Y5316" s="227">
        <f t="shared" ref="Y5316:Y5379" si="584">P5316*hour_M</f>
        <v>0</v>
      </c>
      <c r="Z5316" s="227">
        <f t="shared" ref="Z5316:Z5379" si="585">Q5316/36+R5316*hour_M</f>
        <v>265.12355555555553</v>
      </c>
      <c r="AA5316" s="227">
        <f t="shared" si="580"/>
        <v>259.80555555555554</v>
      </c>
    </row>
    <row r="5317" spans="2:27" ht="13.5" hidden="1">
      <c r="B5317" s="232" t="s">
        <v>1449</v>
      </c>
      <c r="C5317" s="232" t="s">
        <v>723</v>
      </c>
      <c r="D5317" s="232" t="s">
        <v>955</v>
      </c>
      <c r="E5317" s="232" t="s">
        <v>467</v>
      </c>
      <c r="F5317" s="232">
        <v>2</v>
      </c>
      <c r="G5317" s="232" t="s">
        <v>1315</v>
      </c>
      <c r="H5317" s="233">
        <v>0.20899999999999999</v>
      </c>
      <c r="I5317" s="233">
        <v>0</v>
      </c>
      <c r="J5317" s="233">
        <v>0</v>
      </c>
      <c r="K5317" s="234">
        <v>0</v>
      </c>
      <c r="L5317" s="233">
        <v>0</v>
      </c>
      <c r="M5317" s="234">
        <v>0</v>
      </c>
      <c r="N5317" s="233">
        <v>0</v>
      </c>
      <c r="O5317" s="233">
        <v>0</v>
      </c>
      <c r="P5317" s="233">
        <v>0</v>
      </c>
      <c r="Q5317" s="234">
        <v>0</v>
      </c>
      <c r="R5317" s="233">
        <v>0</v>
      </c>
      <c r="S5317" s="234">
        <v>0</v>
      </c>
      <c r="T5317" s="233">
        <v>0</v>
      </c>
      <c r="U5317" s="235">
        <f t="shared" si="581"/>
        <v>152.57</v>
      </c>
      <c r="V5317" s="227">
        <f t="shared" si="582"/>
        <v>0</v>
      </c>
      <c r="W5317" s="227">
        <f t="shared" si="583"/>
        <v>0</v>
      </c>
      <c r="X5317" s="227">
        <f t="shared" ref="X5317:X5380" si="586">M5317/12</f>
        <v>0</v>
      </c>
      <c r="Y5317" s="227">
        <f t="shared" si="584"/>
        <v>0</v>
      </c>
      <c r="Z5317" s="227">
        <f t="shared" si="585"/>
        <v>0</v>
      </c>
      <c r="AA5317" s="227">
        <f t="shared" ref="AA5317:AA5380" si="587">S5317/36</f>
        <v>0</v>
      </c>
    </row>
    <row r="5318" spans="2:27" ht="13.5" hidden="1">
      <c r="B5318" s="232" t="s">
        <v>1449</v>
      </c>
      <c r="C5318" s="232" t="s">
        <v>745</v>
      </c>
      <c r="D5318" s="232" t="s">
        <v>955</v>
      </c>
      <c r="E5318" s="232" t="s">
        <v>467</v>
      </c>
      <c r="F5318" s="232">
        <v>4</v>
      </c>
      <c r="G5318" s="232" t="s">
        <v>1311</v>
      </c>
      <c r="H5318" s="233">
        <v>0.41599999999999998</v>
      </c>
      <c r="I5318" s="233">
        <v>0</v>
      </c>
      <c r="J5318" s="233">
        <v>0.2621</v>
      </c>
      <c r="K5318" s="234">
        <v>1093</v>
      </c>
      <c r="L5318" s="233">
        <v>0.12479999999999999</v>
      </c>
      <c r="M5318" s="234">
        <v>2143</v>
      </c>
      <c r="N5318" s="233">
        <v>0</v>
      </c>
      <c r="O5318" s="233">
        <v>0</v>
      </c>
      <c r="P5318" s="233">
        <v>0</v>
      </c>
      <c r="Q5318" s="234">
        <v>2186</v>
      </c>
      <c r="R5318" s="233">
        <v>8.3199999999999996E-2</v>
      </c>
      <c r="S5318" s="234">
        <v>4286</v>
      </c>
      <c r="T5318" s="233">
        <v>0</v>
      </c>
      <c r="U5318" s="235">
        <f t="shared" si="581"/>
        <v>303.68</v>
      </c>
      <c r="V5318" s="227">
        <f t="shared" si="582"/>
        <v>191.333</v>
      </c>
      <c r="W5318" s="227">
        <f t="shared" si="583"/>
        <v>182.18733333333333</v>
      </c>
      <c r="X5318" s="227">
        <f t="shared" si="586"/>
        <v>178.58333333333334</v>
      </c>
      <c r="Y5318" s="227">
        <f t="shared" si="584"/>
        <v>0</v>
      </c>
      <c r="Z5318" s="227">
        <f t="shared" si="585"/>
        <v>121.45822222222222</v>
      </c>
      <c r="AA5318" s="227">
        <f t="shared" si="587"/>
        <v>119.05555555555556</v>
      </c>
    </row>
    <row r="5319" spans="2:27" ht="13.5" hidden="1">
      <c r="B5319" s="232" t="s">
        <v>1449</v>
      </c>
      <c r="C5319" s="232" t="s">
        <v>644</v>
      </c>
      <c r="D5319" s="232" t="s">
        <v>955</v>
      </c>
      <c r="E5319" s="232" t="s">
        <v>467</v>
      </c>
      <c r="F5319" s="232">
        <v>4</v>
      </c>
      <c r="G5319" s="232" t="s">
        <v>1311</v>
      </c>
      <c r="H5319" s="233">
        <v>0.47199999999999998</v>
      </c>
      <c r="I5319" s="233">
        <v>0</v>
      </c>
      <c r="J5319" s="233">
        <v>0.26650000000000001</v>
      </c>
      <c r="K5319" s="234">
        <v>1112</v>
      </c>
      <c r="L5319" s="233">
        <v>0.12690000000000001</v>
      </c>
      <c r="M5319" s="234">
        <v>2179</v>
      </c>
      <c r="N5319" s="233">
        <v>0</v>
      </c>
      <c r="O5319" s="233">
        <v>0</v>
      </c>
      <c r="P5319" s="233">
        <v>0</v>
      </c>
      <c r="Q5319" s="234">
        <v>2386</v>
      </c>
      <c r="R5319" s="233">
        <v>9.0800000000000006E-2</v>
      </c>
      <c r="S5319" s="234">
        <v>4677</v>
      </c>
      <c r="T5319" s="233">
        <v>0</v>
      </c>
      <c r="U5319" s="235">
        <f t="shared" si="581"/>
        <v>344.56</v>
      </c>
      <c r="V5319" s="227">
        <f t="shared" si="582"/>
        <v>194.54500000000002</v>
      </c>
      <c r="W5319" s="227">
        <f t="shared" si="583"/>
        <v>185.30366666666669</v>
      </c>
      <c r="X5319" s="227">
        <f t="shared" si="586"/>
        <v>181.58333333333334</v>
      </c>
      <c r="Y5319" s="227">
        <f t="shared" si="584"/>
        <v>0</v>
      </c>
      <c r="Z5319" s="227">
        <f t="shared" si="585"/>
        <v>132.56177777777776</v>
      </c>
      <c r="AA5319" s="227">
        <f t="shared" si="587"/>
        <v>129.91666666666666</v>
      </c>
    </row>
    <row r="5320" spans="2:27" ht="13.5" hidden="1">
      <c r="B5320" s="232" t="s">
        <v>1449</v>
      </c>
      <c r="C5320" s="232" t="s">
        <v>735</v>
      </c>
      <c r="D5320" s="232" t="s">
        <v>955</v>
      </c>
      <c r="E5320" s="232" t="s">
        <v>467</v>
      </c>
      <c r="F5320" s="232">
        <v>8</v>
      </c>
      <c r="G5320" s="232" t="s">
        <v>1312</v>
      </c>
      <c r="H5320" s="233">
        <v>0.83199999999999996</v>
      </c>
      <c r="I5320" s="233">
        <v>0</v>
      </c>
      <c r="J5320" s="233">
        <v>0.5242</v>
      </c>
      <c r="K5320" s="234">
        <v>2186</v>
      </c>
      <c r="L5320" s="233">
        <v>0.24959999999999999</v>
      </c>
      <c r="M5320" s="234">
        <v>4286</v>
      </c>
      <c r="N5320" s="233">
        <v>0</v>
      </c>
      <c r="O5320" s="233">
        <v>0</v>
      </c>
      <c r="P5320" s="233">
        <v>0</v>
      </c>
      <c r="Q5320" s="234">
        <v>4373</v>
      </c>
      <c r="R5320" s="233">
        <v>0.16639999999999999</v>
      </c>
      <c r="S5320" s="234">
        <v>8571</v>
      </c>
      <c r="T5320" s="233">
        <v>0</v>
      </c>
      <c r="U5320" s="235">
        <f t="shared" si="581"/>
        <v>607.36</v>
      </c>
      <c r="V5320" s="227">
        <f t="shared" si="582"/>
        <v>382.666</v>
      </c>
      <c r="W5320" s="227">
        <f t="shared" si="583"/>
        <v>364.37466666666666</v>
      </c>
      <c r="X5320" s="227">
        <f t="shared" si="586"/>
        <v>357.16666666666669</v>
      </c>
      <c r="Y5320" s="227">
        <f t="shared" si="584"/>
        <v>0</v>
      </c>
      <c r="Z5320" s="227">
        <f t="shared" si="585"/>
        <v>242.94422222222221</v>
      </c>
      <c r="AA5320" s="227">
        <f t="shared" si="587"/>
        <v>238.08333333333334</v>
      </c>
    </row>
    <row r="5321" spans="2:27" ht="13.5" hidden="1">
      <c r="B5321" s="232" t="s">
        <v>1449</v>
      </c>
      <c r="C5321" s="232" t="s">
        <v>682</v>
      </c>
      <c r="D5321" s="232" t="s">
        <v>955</v>
      </c>
      <c r="E5321" s="232" t="s">
        <v>467</v>
      </c>
      <c r="F5321" s="232">
        <v>8</v>
      </c>
      <c r="G5321" s="232" t="s">
        <v>1351</v>
      </c>
      <c r="H5321" s="233">
        <v>1.1408</v>
      </c>
      <c r="I5321" s="233">
        <v>0</v>
      </c>
      <c r="J5321" s="233">
        <v>0.86719999999999997</v>
      </c>
      <c r="K5321" s="234">
        <v>3248</v>
      </c>
      <c r="L5321" s="233">
        <v>0.37119999999999997</v>
      </c>
      <c r="M5321" s="234">
        <v>6384</v>
      </c>
      <c r="N5321" s="233">
        <v>0</v>
      </c>
      <c r="O5321" s="233">
        <v>0</v>
      </c>
      <c r="P5321" s="233">
        <v>0</v>
      </c>
      <c r="Q5321" s="234">
        <v>6752</v>
      </c>
      <c r="R5321" s="233">
        <v>0.2576</v>
      </c>
      <c r="S5321" s="234">
        <v>12912</v>
      </c>
      <c r="T5321" s="233">
        <v>0</v>
      </c>
      <c r="U5321" s="235">
        <f t="shared" si="581"/>
        <v>832.78399999999999</v>
      </c>
      <c r="V5321" s="227">
        <f t="shared" si="582"/>
        <v>633.05599999999993</v>
      </c>
      <c r="W5321" s="227">
        <f t="shared" si="583"/>
        <v>541.64266666666663</v>
      </c>
      <c r="X5321" s="227">
        <f t="shared" si="586"/>
        <v>532</v>
      </c>
      <c r="Y5321" s="227">
        <f t="shared" si="584"/>
        <v>0</v>
      </c>
      <c r="Z5321" s="227">
        <f t="shared" si="585"/>
        <v>375.60355555555554</v>
      </c>
      <c r="AA5321" s="227">
        <f t="shared" si="587"/>
        <v>358.66666666666669</v>
      </c>
    </row>
    <row r="5322" spans="2:27" ht="13.5" hidden="1">
      <c r="B5322" s="232" t="s">
        <v>1449</v>
      </c>
      <c r="C5322" s="232" t="s">
        <v>714</v>
      </c>
      <c r="D5322" s="232" t="s">
        <v>955</v>
      </c>
      <c r="E5322" s="232" t="s">
        <v>467</v>
      </c>
      <c r="F5322" s="232">
        <v>2</v>
      </c>
      <c r="G5322" s="232" t="s">
        <v>1311</v>
      </c>
      <c r="H5322" s="233">
        <v>0.27700000000000002</v>
      </c>
      <c r="I5322" s="233">
        <v>0</v>
      </c>
      <c r="J5322" s="233">
        <v>0.18920000000000001</v>
      </c>
      <c r="K5322" s="234">
        <v>789</v>
      </c>
      <c r="L5322" s="233">
        <v>9.01E-2</v>
      </c>
      <c r="M5322" s="234">
        <v>1547</v>
      </c>
      <c r="N5322" s="233">
        <v>0</v>
      </c>
      <c r="O5322" s="233">
        <v>0</v>
      </c>
      <c r="P5322" s="233">
        <v>0</v>
      </c>
      <c r="Q5322" s="234">
        <v>1642</v>
      </c>
      <c r="R5322" s="233">
        <v>6.25E-2</v>
      </c>
      <c r="S5322" s="234">
        <v>3218</v>
      </c>
      <c r="T5322" s="233">
        <v>0</v>
      </c>
      <c r="U5322" s="235">
        <f t="shared" si="581"/>
        <v>202.21</v>
      </c>
      <c r="V5322" s="227">
        <f t="shared" si="582"/>
        <v>138.11600000000001</v>
      </c>
      <c r="W5322" s="227">
        <f t="shared" si="583"/>
        <v>131.523</v>
      </c>
      <c r="X5322" s="227">
        <f t="shared" si="586"/>
        <v>128.91666666666666</v>
      </c>
      <c r="Y5322" s="227">
        <f t="shared" si="584"/>
        <v>0</v>
      </c>
      <c r="Z5322" s="227">
        <f t="shared" si="585"/>
        <v>91.236111111111114</v>
      </c>
      <c r="AA5322" s="227">
        <f t="shared" si="587"/>
        <v>89.388888888888886</v>
      </c>
    </row>
    <row r="5323" spans="2:27" ht="13.5" hidden="1">
      <c r="B5323" s="232" t="s">
        <v>1449</v>
      </c>
      <c r="C5323" s="232" t="s">
        <v>717</v>
      </c>
      <c r="D5323" s="232" t="s">
        <v>955</v>
      </c>
      <c r="E5323" s="232" t="s">
        <v>467</v>
      </c>
      <c r="F5323" s="232">
        <v>4</v>
      </c>
      <c r="G5323" s="232" t="s">
        <v>1312</v>
      </c>
      <c r="H5323" s="233">
        <v>0.55400000000000005</v>
      </c>
      <c r="I5323" s="233">
        <v>0</v>
      </c>
      <c r="J5323" s="233">
        <v>0.37830000000000003</v>
      </c>
      <c r="K5323" s="234">
        <v>1578</v>
      </c>
      <c r="L5323" s="233">
        <v>0.1802</v>
      </c>
      <c r="M5323" s="234">
        <v>3093</v>
      </c>
      <c r="N5323" s="233">
        <v>0</v>
      </c>
      <c r="O5323" s="233">
        <v>0</v>
      </c>
      <c r="P5323" s="233">
        <v>0</v>
      </c>
      <c r="Q5323" s="234">
        <v>3283</v>
      </c>
      <c r="R5323" s="233">
        <v>0.1249</v>
      </c>
      <c r="S5323" s="234">
        <v>6435</v>
      </c>
      <c r="T5323" s="233">
        <v>0</v>
      </c>
      <c r="U5323" s="235">
        <f t="shared" si="581"/>
        <v>404.42</v>
      </c>
      <c r="V5323" s="227">
        <f t="shared" si="582"/>
        <v>276.15899999999999</v>
      </c>
      <c r="W5323" s="227">
        <f t="shared" si="583"/>
        <v>263.04599999999999</v>
      </c>
      <c r="X5323" s="227">
        <f t="shared" si="586"/>
        <v>257.75</v>
      </c>
      <c r="Y5323" s="227">
        <f t="shared" si="584"/>
        <v>0</v>
      </c>
      <c r="Z5323" s="227">
        <f t="shared" si="585"/>
        <v>182.37144444444442</v>
      </c>
      <c r="AA5323" s="227">
        <f t="shared" si="587"/>
        <v>178.75</v>
      </c>
    </row>
    <row r="5324" spans="2:27" ht="13.5" hidden="1">
      <c r="B5324" s="232" t="s">
        <v>1449</v>
      </c>
      <c r="C5324" s="232" t="s">
        <v>527</v>
      </c>
      <c r="D5324" s="232" t="s">
        <v>955</v>
      </c>
      <c r="E5324" s="232" t="s">
        <v>467</v>
      </c>
      <c r="F5324" s="232">
        <v>8</v>
      </c>
      <c r="G5324" s="232" t="s">
        <v>1312</v>
      </c>
      <c r="H5324" s="233">
        <v>0.96599999999999997</v>
      </c>
      <c r="I5324" s="233">
        <v>0</v>
      </c>
      <c r="J5324" s="233">
        <v>0.60599999999999998</v>
      </c>
      <c r="K5324" s="234">
        <v>1631</v>
      </c>
      <c r="L5324" s="233">
        <v>0.33100000000000002</v>
      </c>
      <c r="M5324" s="234">
        <v>4444</v>
      </c>
      <c r="N5324" s="233">
        <v>0</v>
      </c>
      <c r="O5324" s="233">
        <v>0</v>
      </c>
      <c r="P5324" s="233">
        <v>0</v>
      </c>
      <c r="Q5324" s="234">
        <v>3545</v>
      </c>
      <c r="R5324" s="233">
        <v>0.24</v>
      </c>
      <c r="S5324" s="234">
        <v>9265</v>
      </c>
      <c r="T5324" s="233">
        <v>0</v>
      </c>
      <c r="U5324" s="235">
        <f t="shared" si="581"/>
        <v>705.18</v>
      </c>
      <c r="V5324" s="227">
        <f t="shared" si="582"/>
        <v>442.38</v>
      </c>
      <c r="W5324" s="227">
        <f t="shared" si="583"/>
        <v>377.54666666666668</v>
      </c>
      <c r="X5324" s="227">
        <f t="shared" si="586"/>
        <v>370.33333333333331</v>
      </c>
      <c r="Y5324" s="227">
        <f t="shared" si="584"/>
        <v>0</v>
      </c>
      <c r="Z5324" s="227">
        <f t="shared" si="585"/>
        <v>273.67222222222222</v>
      </c>
      <c r="AA5324" s="227">
        <f t="shared" si="587"/>
        <v>257.36111111111109</v>
      </c>
    </row>
    <row r="5325" spans="2:27" ht="13.5" hidden="1">
      <c r="B5325" s="232" t="s">
        <v>1449</v>
      </c>
      <c r="C5325" s="232" t="s">
        <v>726</v>
      </c>
      <c r="D5325" s="232" t="s">
        <v>955</v>
      </c>
      <c r="E5325" s="232" t="s">
        <v>467</v>
      </c>
      <c r="F5325" s="232">
        <v>2</v>
      </c>
      <c r="G5325" s="232" t="s">
        <v>1314</v>
      </c>
      <c r="H5325" s="233">
        <v>0.104</v>
      </c>
      <c r="I5325" s="233">
        <v>0</v>
      </c>
      <c r="J5325" s="233">
        <v>0</v>
      </c>
      <c r="K5325" s="234">
        <v>0</v>
      </c>
      <c r="L5325" s="233">
        <v>0</v>
      </c>
      <c r="M5325" s="234">
        <v>0</v>
      </c>
      <c r="N5325" s="233">
        <v>0</v>
      </c>
      <c r="O5325" s="233">
        <v>0</v>
      </c>
      <c r="P5325" s="233">
        <v>0</v>
      </c>
      <c r="Q5325" s="234">
        <v>0</v>
      </c>
      <c r="R5325" s="233">
        <v>0</v>
      </c>
      <c r="S5325" s="234">
        <v>0</v>
      </c>
      <c r="T5325" s="233">
        <v>0</v>
      </c>
      <c r="U5325" s="235">
        <f t="shared" si="581"/>
        <v>75.92</v>
      </c>
      <c r="V5325" s="227">
        <f t="shared" si="582"/>
        <v>0</v>
      </c>
      <c r="W5325" s="227">
        <f t="shared" si="583"/>
        <v>0</v>
      </c>
      <c r="X5325" s="227">
        <f t="shared" si="586"/>
        <v>0</v>
      </c>
      <c r="Y5325" s="227">
        <f t="shared" si="584"/>
        <v>0</v>
      </c>
      <c r="Z5325" s="227">
        <f t="shared" si="585"/>
        <v>0</v>
      </c>
      <c r="AA5325" s="227">
        <f t="shared" si="587"/>
        <v>0</v>
      </c>
    </row>
    <row r="5326" spans="2:27" ht="13.5" hidden="1">
      <c r="B5326" s="232" t="s">
        <v>1449</v>
      </c>
      <c r="C5326" s="232" t="s">
        <v>686</v>
      </c>
      <c r="D5326" s="232" t="s">
        <v>955</v>
      </c>
      <c r="E5326" s="232" t="s">
        <v>467</v>
      </c>
      <c r="F5326" s="232">
        <v>16</v>
      </c>
      <c r="G5326" s="232" t="s">
        <v>1352</v>
      </c>
      <c r="H5326" s="233">
        <v>2.2816000000000001</v>
      </c>
      <c r="I5326" s="233">
        <v>0</v>
      </c>
      <c r="J5326" s="233">
        <v>1.7343999999999999</v>
      </c>
      <c r="K5326" s="234">
        <v>6496</v>
      </c>
      <c r="L5326" s="233">
        <v>0.74239999999999995</v>
      </c>
      <c r="M5326" s="234">
        <v>12768</v>
      </c>
      <c r="N5326" s="233">
        <v>0</v>
      </c>
      <c r="O5326" s="233">
        <v>0</v>
      </c>
      <c r="P5326" s="233">
        <v>0</v>
      </c>
      <c r="Q5326" s="234">
        <v>13504</v>
      </c>
      <c r="R5326" s="233">
        <v>0.51519999999999999</v>
      </c>
      <c r="S5326" s="234">
        <v>25824</v>
      </c>
      <c r="T5326" s="233">
        <v>0</v>
      </c>
      <c r="U5326" s="235">
        <f t="shared" si="581"/>
        <v>1665.568</v>
      </c>
      <c r="V5326" s="227">
        <f t="shared" si="582"/>
        <v>1266.1119999999999</v>
      </c>
      <c r="W5326" s="227">
        <f t="shared" si="583"/>
        <v>1083.2853333333333</v>
      </c>
      <c r="X5326" s="227">
        <f t="shared" si="586"/>
        <v>1064</v>
      </c>
      <c r="Y5326" s="227">
        <f t="shared" si="584"/>
        <v>0</v>
      </c>
      <c r="Z5326" s="227">
        <f t="shared" si="585"/>
        <v>751.20711111111109</v>
      </c>
      <c r="AA5326" s="227">
        <f t="shared" si="587"/>
        <v>717.33333333333337</v>
      </c>
    </row>
    <row r="5327" spans="2:27" ht="13.5" hidden="1">
      <c r="B5327" s="232" t="s">
        <v>1449</v>
      </c>
      <c r="C5327" s="232" t="s">
        <v>756</v>
      </c>
      <c r="D5327" s="232" t="s">
        <v>955</v>
      </c>
      <c r="E5327" s="232" t="s">
        <v>467</v>
      </c>
      <c r="F5327" s="232">
        <v>16</v>
      </c>
      <c r="G5327" s="232" t="s">
        <v>1355</v>
      </c>
      <c r="H5327" s="233">
        <v>8.1244999999999994</v>
      </c>
      <c r="I5327" s="233">
        <v>0</v>
      </c>
      <c r="J5327" s="233">
        <v>5.0331000000000001</v>
      </c>
      <c r="K5327" s="234">
        <v>20995</v>
      </c>
      <c r="L5327" s="233">
        <v>2.3967000000000001</v>
      </c>
      <c r="M5327" s="234">
        <v>41151</v>
      </c>
      <c r="N5327" s="233">
        <v>0</v>
      </c>
      <c r="O5327" s="233">
        <v>0</v>
      </c>
      <c r="P5327" s="233">
        <v>0</v>
      </c>
      <c r="Q5327" s="234">
        <v>32027</v>
      </c>
      <c r="R5327" s="233">
        <v>1.2186999999999999</v>
      </c>
      <c r="S5327" s="234">
        <v>62772</v>
      </c>
      <c r="T5327" s="233">
        <v>0</v>
      </c>
      <c r="U5327" s="235">
        <f t="shared" si="581"/>
        <v>5930.8849999999993</v>
      </c>
      <c r="V5327" s="227">
        <f t="shared" si="582"/>
        <v>3674.163</v>
      </c>
      <c r="W5327" s="227">
        <f t="shared" si="583"/>
        <v>3499.1743333333334</v>
      </c>
      <c r="X5327" s="227">
        <f t="shared" si="586"/>
        <v>3429.25</v>
      </c>
      <c r="Y5327" s="227">
        <f t="shared" si="584"/>
        <v>0</v>
      </c>
      <c r="Z5327" s="227">
        <f t="shared" si="585"/>
        <v>1779.289888888889</v>
      </c>
      <c r="AA5327" s="227">
        <f t="shared" si="587"/>
        <v>1743.6666666666667</v>
      </c>
    </row>
    <row r="5328" spans="2:27" ht="13.5" hidden="1">
      <c r="B5328" s="232" t="s">
        <v>1449</v>
      </c>
      <c r="C5328" s="232" t="s">
        <v>759</v>
      </c>
      <c r="D5328" s="232" t="s">
        <v>955</v>
      </c>
      <c r="E5328" s="232" t="s">
        <v>467</v>
      </c>
      <c r="F5328" s="232">
        <v>4</v>
      </c>
      <c r="G5328" s="232" t="s">
        <v>1352</v>
      </c>
      <c r="H5328" s="233">
        <v>2.0310999999999999</v>
      </c>
      <c r="I5328" s="233">
        <v>0</v>
      </c>
      <c r="J5328" s="233">
        <v>1.2583</v>
      </c>
      <c r="K5328" s="234">
        <v>5249</v>
      </c>
      <c r="L5328" s="233">
        <v>0.59919999999999995</v>
      </c>
      <c r="M5328" s="234">
        <v>10288</v>
      </c>
      <c r="N5328" s="233">
        <v>0</v>
      </c>
      <c r="O5328" s="233">
        <v>0</v>
      </c>
      <c r="P5328" s="233">
        <v>0</v>
      </c>
      <c r="Q5328" s="234">
        <v>8007</v>
      </c>
      <c r="R5328" s="233">
        <v>0.30470000000000003</v>
      </c>
      <c r="S5328" s="234">
        <v>15693</v>
      </c>
      <c r="T5328" s="233">
        <v>0</v>
      </c>
      <c r="U5328" s="235">
        <f t="shared" si="581"/>
        <v>1482.703</v>
      </c>
      <c r="V5328" s="227">
        <f t="shared" si="582"/>
        <v>918.55899999999997</v>
      </c>
      <c r="W5328" s="227">
        <f t="shared" si="583"/>
        <v>874.83266666666668</v>
      </c>
      <c r="X5328" s="227">
        <f t="shared" si="586"/>
        <v>857.33333333333337</v>
      </c>
      <c r="Y5328" s="227">
        <f t="shared" si="584"/>
        <v>0</v>
      </c>
      <c r="Z5328" s="227">
        <f t="shared" si="585"/>
        <v>444.84766666666667</v>
      </c>
      <c r="AA5328" s="227">
        <f t="shared" si="587"/>
        <v>435.91666666666669</v>
      </c>
    </row>
    <row r="5329" spans="2:27" ht="13.5" hidden="1">
      <c r="B5329" s="232" t="s">
        <v>1449</v>
      </c>
      <c r="C5329" s="232" t="s">
        <v>769</v>
      </c>
      <c r="D5329" s="232" t="s">
        <v>955</v>
      </c>
      <c r="E5329" s="232" t="s">
        <v>467</v>
      </c>
      <c r="F5329" s="232">
        <v>2</v>
      </c>
      <c r="G5329" s="232" t="s">
        <v>1311</v>
      </c>
      <c r="H5329" s="233">
        <v>0.41</v>
      </c>
      <c r="I5329" s="233">
        <v>0</v>
      </c>
      <c r="J5329" s="233">
        <v>0.27979999999999999</v>
      </c>
      <c r="K5329" s="234">
        <v>1167</v>
      </c>
      <c r="L5329" s="233">
        <v>0.1333</v>
      </c>
      <c r="M5329" s="234">
        <v>2288</v>
      </c>
      <c r="N5329" s="233">
        <v>0</v>
      </c>
      <c r="O5329" s="233">
        <v>0</v>
      </c>
      <c r="P5329" s="233">
        <v>0</v>
      </c>
      <c r="Q5329" s="234">
        <v>2425</v>
      </c>
      <c r="R5329" s="233">
        <v>9.2299999999999993E-2</v>
      </c>
      <c r="S5329" s="234">
        <v>4752</v>
      </c>
      <c r="T5329" s="233">
        <v>0</v>
      </c>
      <c r="U5329" s="235">
        <f t="shared" si="581"/>
        <v>299.29999999999995</v>
      </c>
      <c r="V5329" s="227">
        <f t="shared" si="582"/>
        <v>204.25399999999999</v>
      </c>
      <c r="W5329" s="227">
        <f t="shared" si="583"/>
        <v>194.559</v>
      </c>
      <c r="X5329" s="227">
        <f t="shared" si="586"/>
        <v>190.66666666666666</v>
      </c>
      <c r="Y5329" s="227">
        <f t="shared" si="584"/>
        <v>0</v>
      </c>
      <c r="Z5329" s="227">
        <f t="shared" si="585"/>
        <v>134.7401111111111</v>
      </c>
      <c r="AA5329" s="227">
        <f t="shared" si="587"/>
        <v>132</v>
      </c>
    </row>
    <row r="5330" spans="2:27" ht="13.5" hidden="1">
      <c r="B5330" s="232" t="s">
        <v>1449</v>
      </c>
      <c r="C5330" s="232" t="s">
        <v>672</v>
      </c>
      <c r="D5330" s="232" t="s">
        <v>955</v>
      </c>
      <c r="E5330" s="232" t="s">
        <v>467</v>
      </c>
      <c r="F5330" s="232">
        <v>4</v>
      </c>
      <c r="G5330" s="232" t="s">
        <v>1354</v>
      </c>
      <c r="H5330" s="233">
        <v>0.56999999999999995</v>
      </c>
      <c r="I5330" s="233">
        <v>0</v>
      </c>
      <c r="J5330" s="233">
        <v>0</v>
      </c>
      <c r="K5330" s="234">
        <v>0</v>
      </c>
      <c r="L5330" s="233">
        <v>0</v>
      </c>
      <c r="M5330" s="234">
        <v>0</v>
      </c>
      <c r="N5330" s="233">
        <v>0</v>
      </c>
      <c r="O5330" s="233">
        <v>0</v>
      </c>
      <c r="P5330" s="233">
        <v>0</v>
      </c>
      <c r="Q5330" s="234">
        <v>0</v>
      </c>
      <c r="R5330" s="233">
        <v>0</v>
      </c>
      <c r="S5330" s="234">
        <v>0</v>
      </c>
      <c r="T5330" s="233">
        <v>0</v>
      </c>
      <c r="U5330" s="235">
        <f t="shared" si="581"/>
        <v>416.09999999999997</v>
      </c>
      <c r="V5330" s="227">
        <f t="shared" si="582"/>
        <v>0</v>
      </c>
      <c r="W5330" s="227">
        <f t="shared" si="583"/>
        <v>0</v>
      </c>
      <c r="X5330" s="227">
        <f t="shared" si="586"/>
        <v>0</v>
      </c>
      <c r="Y5330" s="227">
        <f t="shared" si="584"/>
        <v>0</v>
      </c>
      <c r="Z5330" s="227">
        <f t="shared" si="585"/>
        <v>0</v>
      </c>
      <c r="AA5330" s="227">
        <f t="shared" si="587"/>
        <v>0</v>
      </c>
    </row>
    <row r="5331" spans="2:27" ht="13.5" hidden="1">
      <c r="B5331" s="232" t="s">
        <v>1449</v>
      </c>
      <c r="C5331" s="232" t="s">
        <v>729</v>
      </c>
      <c r="D5331" s="232" t="s">
        <v>955</v>
      </c>
      <c r="E5331" s="232" t="s">
        <v>467</v>
      </c>
      <c r="F5331" s="232">
        <v>1</v>
      </c>
      <c r="G5331" s="232" t="s">
        <v>1417</v>
      </c>
      <c r="H5331" s="233">
        <v>2.5999999999999999E-2</v>
      </c>
      <c r="I5331" s="233">
        <v>0</v>
      </c>
      <c r="J5331" s="233">
        <v>0</v>
      </c>
      <c r="K5331" s="234">
        <v>0</v>
      </c>
      <c r="L5331" s="233">
        <v>0</v>
      </c>
      <c r="M5331" s="234">
        <v>0</v>
      </c>
      <c r="N5331" s="233">
        <v>0</v>
      </c>
      <c r="O5331" s="233">
        <v>0</v>
      </c>
      <c r="P5331" s="233">
        <v>0</v>
      </c>
      <c r="Q5331" s="234">
        <v>0</v>
      </c>
      <c r="R5331" s="233">
        <v>0</v>
      </c>
      <c r="S5331" s="234">
        <v>0</v>
      </c>
      <c r="T5331" s="233">
        <v>0</v>
      </c>
      <c r="U5331" s="235">
        <f t="shared" si="581"/>
        <v>18.98</v>
      </c>
      <c r="V5331" s="227">
        <f t="shared" si="582"/>
        <v>0</v>
      </c>
      <c r="W5331" s="227">
        <f t="shared" si="583"/>
        <v>0</v>
      </c>
      <c r="X5331" s="227">
        <f t="shared" si="586"/>
        <v>0</v>
      </c>
      <c r="Y5331" s="227">
        <f t="shared" si="584"/>
        <v>0</v>
      </c>
      <c r="Z5331" s="227">
        <f t="shared" si="585"/>
        <v>0</v>
      </c>
      <c r="AA5331" s="227">
        <f t="shared" si="587"/>
        <v>0</v>
      </c>
    </row>
    <row r="5332" spans="2:27" ht="13.5" hidden="1">
      <c r="B5332" s="232" t="s">
        <v>1449</v>
      </c>
      <c r="C5332" s="232" t="s">
        <v>312</v>
      </c>
      <c r="D5332" s="232" t="s">
        <v>955</v>
      </c>
      <c r="E5332" s="232" t="s">
        <v>467</v>
      </c>
      <c r="F5332" s="232">
        <v>1</v>
      </c>
      <c r="G5332" s="232" t="s">
        <v>1322</v>
      </c>
      <c r="H5332" s="233">
        <v>5.1999999999999998E-2</v>
      </c>
      <c r="I5332" s="233">
        <v>0</v>
      </c>
      <c r="J5332" s="233">
        <v>0</v>
      </c>
      <c r="K5332" s="234">
        <v>0</v>
      </c>
      <c r="L5332" s="233">
        <v>0</v>
      </c>
      <c r="M5332" s="234">
        <v>0</v>
      </c>
      <c r="N5332" s="233">
        <v>0</v>
      </c>
      <c r="O5332" s="233">
        <v>0</v>
      </c>
      <c r="P5332" s="233">
        <v>0</v>
      </c>
      <c r="Q5332" s="234">
        <v>0</v>
      </c>
      <c r="R5332" s="233">
        <v>0</v>
      </c>
      <c r="S5332" s="234">
        <v>0</v>
      </c>
      <c r="T5332" s="233">
        <v>0</v>
      </c>
      <c r="U5332" s="235">
        <f t="shared" si="581"/>
        <v>37.96</v>
      </c>
      <c r="V5332" s="227">
        <f t="shared" si="582"/>
        <v>0</v>
      </c>
      <c r="W5332" s="227">
        <f t="shared" si="583"/>
        <v>0</v>
      </c>
      <c r="X5332" s="227">
        <f t="shared" si="586"/>
        <v>0</v>
      </c>
      <c r="Y5332" s="227">
        <f t="shared" si="584"/>
        <v>0</v>
      </c>
      <c r="Z5332" s="227">
        <f t="shared" si="585"/>
        <v>0</v>
      </c>
      <c r="AA5332" s="227">
        <f t="shared" si="587"/>
        <v>0</v>
      </c>
    </row>
    <row r="5333" spans="2:27" ht="13.5" hidden="1">
      <c r="B5333" s="232" t="s">
        <v>1449</v>
      </c>
      <c r="C5333" s="232" t="s">
        <v>741</v>
      </c>
      <c r="D5333" s="232" t="s">
        <v>955</v>
      </c>
      <c r="E5333" s="232" t="s">
        <v>467</v>
      </c>
      <c r="F5333" s="232">
        <v>2</v>
      </c>
      <c r="G5333" s="232" t="s">
        <v>1417</v>
      </c>
      <c r="H5333" s="233">
        <v>2.5999999999999999E-2</v>
      </c>
      <c r="I5333" s="233">
        <v>0</v>
      </c>
      <c r="J5333" s="233">
        <v>1.6400000000000001E-2</v>
      </c>
      <c r="K5333" s="234">
        <v>68</v>
      </c>
      <c r="L5333" s="233">
        <v>7.7999999999999996E-3</v>
      </c>
      <c r="M5333" s="234">
        <v>134</v>
      </c>
      <c r="N5333" s="233">
        <v>0</v>
      </c>
      <c r="O5333" s="233">
        <v>0</v>
      </c>
      <c r="P5333" s="233">
        <v>0</v>
      </c>
      <c r="Q5333" s="234">
        <v>137</v>
      </c>
      <c r="R5333" s="233">
        <v>5.1999999999999998E-3</v>
      </c>
      <c r="S5333" s="234">
        <v>268</v>
      </c>
      <c r="T5333" s="233">
        <v>0</v>
      </c>
      <c r="U5333" s="235">
        <f t="shared" si="581"/>
        <v>18.98</v>
      </c>
      <c r="V5333" s="227">
        <f t="shared" si="582"/>
        <v>11.972000000000001</v>
      </c>
      <c r="W5333" s="227">
        <f t="shared" si="583"/>
        <v>11.360666666666667</v>
      </c>
      <c r="X5333" s="227">
        <f t="shared" si="586"/>
        <v>11.166666666666666</v>
      </c>
      <c r="Y5333" s="227">
        <f t="shared" si="584"/>
        <v>0</v>
      </c>
      <c r="Z5333" s="227">
        <f t="shared" si="585"/>
        <v>7.6015555555555547</v>
      </c>
      <c r="AA5333" s="227">
        <f t="shared" si="587"/>
        <v>7.4444444444444446</v>
      </c>
    </row>
    <row r="5334" spans="2:27" ht="13.5" hidden="1">
      <c r="B5334" s="232" t="s">
        <v>1449</v>
      </c>
      <c r="C5334" s="232" t="s">
        <v>737</v>
      </c>
      <c r="D5334" s="232" t="s">
        <v>955</v>
      </c>
      <c r="E5334" s="232" t="s">
        <v>467</v>
      </c>
      <c r="F5334" s="232">
        <v>2</v>
      </c>
      <c r="G5334" s="232" t="s">
        <v>1315</v>
      </c>
      <c r="H5334" s="233">
        <v>0.20799999999999999</v>
      </c>
      <c r="I5334" s="233">
        <v>0</v>
      </c>
      <c r="J5334" s="233">
        <v>0.13100000000000001</v>
      </c>
      <c r="K5334" s="234">
        <v>547</v>
      </c>
      <c r="L5334" s="233">
        <v>6.2399999999999997E-2</v>
      </c>
      <c r="M5334" s="234">
        <v>1071</v>
      </c>
      <c r="N5334" s="233">
        <v>0</v>
      </c>
      <c r="O5334" s="233">
        <v>0</v>
      </c>
      <c r="P5334" s="233">
        <v>0</v>
      </c>
      <c r="Q5334" s="234">
        <v>1093</v>
      </c>
      <c r="R5334" s="233">
        <v>4.1599999999999998E-2</v>
      </c>
      <c r="S5334" s="234">
        <v>2143</v>
      </c>
      <c r="T5334" s="233">
        <v>0</v>
      </c>
      <c r="U5334" s="235">
        <f t="shared" si="581"/>
        <v>151.84</v>
      </c>
      <c r="V5334" s="227">
        <f t="shared" si="582"/>
        <v>95.63000000000001</v>
      </c>
      <c r="W5334" s="227">
        <f t="shared" si="583"/>
        <v>91.135333333333335</v>
      </c>
      <c r="X5334" s="227">
        <f t="shared" si="586"/>
        <v>89.25</v>
      </c>
      <c r="Y5334" s="227">
        <f t="shared" si="584"/>
        <v>0</v>
      </c>
      <c r="Z5334" s="227">
        <f t="shared" si="585"/>
        <v>60.729111111111109</v>
      </c>
      <c r="AA5334" s="227">
        <f t="shared" si="587"/>
        <v>59.527777777777779</v>
      </c>
    </row>
    <row r="5335" spans="2:27" ht="13.5" hidden="1">
      <c r="B5335" s="232" t="s">
        <v>1449</v>
      </c>
      <c r="C5335" s="232" t="s">
        <v>692</v>
      </c>
      <c r="D5335" s="232" t="s">
        <v>955</v>
      </c>
      <c r="E5335" s="232" t="s">
        <v>467</v>
      </c>
      <c r="F5335" s="232">
        <v>2</v>
      </c>
      <c r="G5335" s="232" t="s">
        <v>1363</v>
      </c>
      <c r="H5335" s="233">
        <v>0.28520000000000001</v>
      </c>
      <c r="I5335" s="233">
        <v>0</v>
      </c>
      <c r="J5335" s="233">
        <v>0.21679999999999999</v>
      </c>
      <c r="K5335" s="234">
        <v>812</v>
      </c>
      <c r="L5335" s="233">
        <v>9.2799999999999994E-2</v>
      </c>
      <c r="M5335" s="234">
        <v>1596</v>
      </c>
      <c r="N5335" s="233">
        <v>0</v>
      </c>
      <c r="O5335" s="233">
        <v>0</v>
      </c>
      <c r="P5335" s="233">
        <v>0</v>
      </c>
      <c r="Q5335" s="234">
        <v>1688</v>
      </c>
      <c r="R5335" s="233">
        <v>6.4399999999999999E-2</v>
      </c>
      <c r="S5335" s="234">
        <v>3228</v>
      </c>
      <c r="T5335" s="233">
        <v>0</v>
      </c>
      <c r="U5335" s="235">
        <f t="shared" si="581"/>
        <v>208.196</v>
      </c>
      <c r="V5335" s="227">
        <f t="shared" si="582"/>
        <v>158.26399999999998</v>
      </c>
      <c r="W5335" s="227">
        <f t="shared" si="583"/>
        <v>135.41066666666666</v>
      </c>
      <c r="X5335" s="227">
        <f t="shared" si="586"/>
        <v>133</v>
      </c>
      <c r="Y5335" s="227">
        <f t="shared" si="584"/>
        <v>0</v>
      </c>
      <c r="Z5335" s="227">
        <f t="shared" si="585"/>
        <v>93.900888888888886</v>
      </c>
      <c r="AA5335" s="227">
        <f t="shared" si="587"/>
        <v>89.666666666666671</v>
      </c>
    </row>
    <row r="5336" spans="2:27" ht="13.5" hidden="1">
      <c r="B5336" s="232" t="s">
        <v>1449</v>
      </c>
      <c r="C5336" s="232" t="s">
        <v>739</v>
      </c>
      <c r="D5336" s="232" t="s">
        <v>955</v>
      </c>
      <c r="E5336" s="232" t="s">
        <v>467</v>
      </c>
      <c r="F5336" s="232">
        <v>2</v>
      </c>
      <c r="G5336" s="232" t="s">
        <v>1314</v>
      </c>
      <c r="H5336" s="233">
        <v>0.104</v>
      </c>
      <c r="I5336" s="233">
        <v>0</v>
      </c>
      <c r="J5336" s="233">
        <v>6.5500000000000003E-2</v>
      </c>
      <c r="K5336" s="234">
        <v>273</v>
      </c>
      <c r="L5336" s="233">
        <v>3.1199999999999999E-2</v>
      </c>
      <c r="M5336" s="234">
        <v>536</v>
      </c>
      <c r="N5336" s="233">
        <v>0</v>
      </c>
      <c r="O5336" s="233">
        <v>0</v>
      </c>
      <c r="P5336" s="233">
        <v>0</v>
      </c>
      <c r="Q5336" s="234">
        <v>547</v>
      </c>
      <c r="R5336" s="233">
        <v>2.0799999999999999E-2</v>
      </c>
      <c r="S5336" s="234">
        <v>1071</v>
      </c>
      <c r="T5336" s="233">
        <v>0</v>
      </c>
      <c r="U5336" s="235">
        <f t="shared" si="581"/>
        <v>75.92</v>
      </c>
      <c r="V5336" s="227">
        <f t="shared" si="582"/>
        <v>47.815000000000005</v>
      </c>
      <c r="W5336" s="227">
        <f t="shared" si="583"/>
        <v>45.525999999999996</v>
      </c>
      <c r="X5336" s="227">
        <f t="shared" si="586"/>
        <v>44.666666666666664</v>
      </c>
      <c r="Y5336" s="227">
        <f t="shared" si="584"/>
        <v>0</v>
      </c>
      <c r="Z5336" s="227">
        <f t="shared" si="585"/>
        <v>30.378444444444444</v>
      </c>
      <c r="AA5336" s="227">
        <f t="shared" si="587"/>
        <v>29.75</v>
      </c>
    </row>
    <row r="5337" spans="2:27" ht="13.5" hidden="1">
      <c r="B5337" s="232" t="s">
        <v>1449</v>
      </c>
      <c r="C5337" s="232" t="s">
        <v>765</v>
      </c>
      <c r="D5337" s="232" t="s">
        <v>955</v>
      </c>
      <c r="E5337" s="232" t="s">
        <v>467</v>
      </c>
      <c r="F5337" s="232">
        <v>12</v>
      </c>
      <c r="G5337" s="232" t="s">
        <v>1308</v>
      </c>
      <c r="H5337" s="233">
        <v>2.4601999999999999</v>
      </c>
      <c r="I5337" s="233">
        <v>0</v>
      </c>
      <c r="J5337" s="233">
        <v>1.6791</v>
      </c>
      <c r="K5337" s="234">
        <v>7004</v>
      </c>
      <c r="L5337" s="233">
        <v>0.79959999999999998</v>
      </c>
      <c r="M5337" s="234">
        <v>13728</v>
      </c>
      <c r="N5337" s="233">
        <v>0</v>
      </c>
      <c r="O5337" s="233">
        <v>0</v>
      </c>
      <c r="P5337" s="233">
        <v>0</v>
      </c>
      <c r="Q5337" s="234">
        <v>14547</v>
      </c>
      <c r="R5337" s="233">
        <v>0.55349999999999999</v>
      </c>
      <c r="S5337" s="234">
        <v>28512</v>
      </c>
      <c r="T5337" s="233">
        <v>0</v>
      </c>
      <c r="U5337" s="235">
        <f t="shared" si="581"/>
        <v>1795.9459999999999</v>
      </c>
      <c r="V5337" s="227">
        <f t="shared" si="582"/>
        <v>1225.7429999999999</v>
      </c>
      <c r="W5337" s="227">
        <f t="shared" si="583"/>
        <v>1167.3746666666666</v>
      </c>
      <c r="X5337" s="227">
        <f t="shared" si="586"/>
        <v>1144</v>
      </c>
      <c r="Y5337" s="227">
        <f t="shared" si="584"/>
        <v>0</v>
      </c>
      <c r="Z5337" s="227">
        <f t="shared" si="585"/>
        <v>808.13833333333332</v>
      </c>
      <c r="AA5337" s="227">
        <f t="shared" si="587"/>
        <v>792</v>
      </c>
    </row>
    <row r="5338" spans="2:27" ht="13.5" hidden="1">
      <c r="B5338" s="232" t="s">
        <v>1449</v>
      </c>
      <c r="C5338" s="232" t="s">
        <v>763</v>
      </c>
      <c r="D5338" s="232" t="s">
        <v>955</v>
      </c>
      <c r="E5338" s="232" t="s">
        <v>467</v>
      </c>
      <c r="F5338" s="232">
        <v>8</v>
      </c>
      <c r="G5338" s="232" t="s">
        <v>1317</v>
      </c>
      <c r="H5338" s="233">
        <v>1.6400999999999999</v>
      </c>
      <c r="I5338" s="233">
        <v>0</v>
      </c>
      <c r="J5338" s="233">
        <v>1.1194</v>
      </c>
      <c r="K5338" s="234">
        <v>4669</v>
      </c>
      <c r="L5338" s="233">
        <v>0.53300000000000003</v>
      </c>
      <c r="M5338" s="234">
        <v>9152</v>
      </c>
      <c r="N5338" s="233">
        <v>0</v>
      </c>
      <c r="O5338" s="233">
        <v>0</v>
      </c>
      <c r="P5338" s="233">
        <v>0</v>
      </c>
      <c r="Q5338" s="234">
        <v>9698</v>
      </c>
      <c r="R5338" s="233">
        <v>0.36899999999999999</v>
      </c>
      <c r="S5338" s="234">
        <v>19008</v>
      </c>
      <c r="T5338" s="233">
        <v>0</v>
      </c>
      <c r="U5338" s="235">
        <f t="shared" si="581"/>
        <v>1197.2729999999999</v>
      </c>
      <c r="V5338" s="227">
        <f t="shared" si="582"/>
        <v>817.16199999999992</v>
      </c>
      <c r="W5338" s="227">
        <f t="shared" si="583"/>
        <v>778.1733333333334</v>
      </c>
      <c r="X5338" s="227">
        <f t="shared" si="586"/>
        <v>762.66666666666663</v>
      </c>
      <c r="Y5338" s="227">
        <f t="shared" si="584"/>
        <v>0</v>
      </c>
      <c r="Z5338" s="227">
        <f t="shared" si="585"/>
        <v>538.75888888888892</v>
      </c>
      <c r="AA5338" s="227">
        <f t="shared" si="587"/>
        <v>528</v>
      </c>
    </row>
    <row r="5339" spans="2:27" ht="13.5" hidden="1">
      <c r="B5339" s="232" t="s">
        <v>1449</v>
      </c>
      <c r="C5339" s="232" t="s">
        <v>734</v>
      </c>
      <c r="D5339" s="232" t="s">
        <v>955</v>
      </c>
      <c r="E5339" s="232" t="s">
        <v>467</v>
      </c>
      <c r="F5339" s="232">
        <v>4</v>
      </c>
      <c r="G5339" s="232" t="s">
        <v>1311</v>
      </c>
      <c r="H5339" s="233">
        <v>0.41839999999999999</v>
      </c>
      <c r="I5339" s="233">
        <v>0</v>
      </c>
      <c r="J5339" s="233">
        <v>0</v>
      </c>
      <c r="K5339" s="234">
        <v>0</v>
      </c>
      <c r="L5339" s="233">
        <v>0</v>
      </c>
      <c r="M5339" s="234">
        <v>0</v>
      </c>
      <c r="N5339" s="233">
        <v>0</v>
      </c>
      <c r="O5339" s="233">
        <v>0</v>
      </c>
      <c r="P5339" s="233">
        <v>0</v>
      </c>
      <c r="Q5339" s="234">
        <v>0</v>
      </c>
      <c r="R5339" s="233">
        <v>0</v>
      </c>
      <c r="S5339" s="234">
        <v>0</v>
      </c>
      <c r="T5339" s="233">
        <v>0</v>
      </c>
      <c r="U5339" s="235">
        <f t="shared" si="581"/>
        <v>305.43200000000002</v>
      </c>
      <c r="V5339" s="227">
        <f t="shared" si="582"/>
        <v>0</v>
      </c>
      <c r="W5339" s="227">
        <f t="shared" si="583"/>
        <v>0</v>
      </c>
      <c r="X5339" s="227">
        <f t="shared" si="586"/>
        <v>0</v>
      </c>
      <c r="Y5339" s="227">
        <f t="shared" si="584"/>
        <v>0</v>
      </c>
      <c r="Z5339" s="227">
        <f t="shared" si="585"/>
        <v>0</v>
      </c>
      <c r="AA5339" s="227">
        <f t="shared" si="587"/>
        <v>0</v>
      </c>
    </row>
    <row r="5340" spans="2:27" ht="13.5" hidden="1">
      <c r="B5340" s="232" t="s">
        <v>1449</v>
      </c>
      <c r="C5340" s="232" t="s">
        <v>667</v>
      </c>
      <c r="D5340" s="232" t="s">
        <v>955</v>
      </c>
      <c r="E5340" s="232" t="s">
        <v>467</v>
      </c>
      <c r="F5340" s="232">
        <v>2</v>
      </c>
      <c r="G5340" s="232" t="s">
        <v>1363</v>
      </c>
      <c r="H5340" s="233">
        <v>0.28499999999999998</v>
      </c>
      <c r="I5340" s="233">
        <v>0</v>
      </c>
      <c r="J5340" s="233">
        <v>0</v>
      </c>
      <c r="K5340" s="234">
        <v>0</v>
      </c>
      <c r="L5340" s="233">
        <v>0</v>
      </c>
      <c r="M5340" s="234">
        <v>0</v>
      </c>
      <c r="N5340" s="233">
        <v>0</v>
      </c>
      <c r="O5340" s="233">
        <v>0</v>
      </c>
      <c r="P5340" s="233">
        <v>0</v>
      </c>
      <c r="Q5340" s="234">
        <v>0</v>
      </c>
      <c r="R5340" s="233">
        <v>0</v>
      </c>
      <c r="S5340" s="234">
        <v>0</v>
      </c>
      <c r="T5340" s="233">
        <v>0</v>
      </c>
      <c r="U5340" s="235">
        <f t="shared" si="581"/>
        <v>208.04999999999998</v>
      </c>
      <c r="V5340" s="227">
        <f t="shared" si="582"/>
        <v>0</v>
      </c>
      <c r="W5340" s="227">
        <f t="shared" si="583"/>
        <v>0</v>
      </c>
      <c r="X5340" s="227">
        <f t="shared" si="586"/>
        <v>0</v>
      </c>
      <c r="Y5340" s="227">
        <f t="shared" si="584"/>
        <v>0</v>
      </c>
      <c r="Z5340" s="227">
        <f t="shared" si="585"/>
        <v>0</v>
      </c>
      <c r="AA5340" s="227">
        <f t="shared" si="587"/>
        <v>0</v>
      </c>
    </row>
    <row r="5341" spans="2:27" ht="13.5" hidden="1">
      <c r="B5341" s="232" t="s">
        <v>1449</v>
      </c>
      <c r="C5341" s="232" t="s">
        <v>743</v>
      </c>
      <c r="D5341" s="232" t="s">
        <v>955</v>
      </c>
      <c r="E5341" s="232" t="s">
        <v>467</v>
      </c>
      <c r="F5341" s="232">
        <v>2</v>
      </c>
      <c r="G5341" s="232" t="s">
        <v>1322</v>
      </c>
      <c r="H5341" s="233">
        <v>5.1999999999999998E-2</v>
      </c>
      <c r="I5341" s="233">
        <v>0</v>
      </c>
      <c r="J5341" s="233">
        <v>3.2800000000000003E-2</v>
      </c>
      <c r="K5341" s="234">
        <v>137</v>
      </c>
      <c r="L5341" s="233">
        <v>1.5599999999999999E-2</v>
      </c>
      <c r="M5341" s="234">
        <v>268</v>
      </c>
      <c r="N5341" s="233">
        <v>0</v>
      </c>
      <c r="O5341" s="233">
        <v>0</v>
      </c>
      <c r="P5341" s="233">
        <v>0</v>
      </c>
      <c r="Q5341" s="234">
        <v>273</v>
      </c>
      <c r="R5341" s="233">
        <v>1.04E-2</v>
      </c>
      <c r="S5341" s="234">
        <v>536</v>
      </c>
      <c r="T5341" s="233">
        <v>0</v>
      </c>
      <c r="U5341" s="235">
        <f t="shared" si="581"/>
        <v>37.96</v>
      </c>
      <c r="V5341" s="227">
        <f t="shared" si="582"/>
        <v>23.944000000000003</v>
      </c>
      <c r="W5341" s="227">
        <f t="shared" si="583"/>
        <v>22.804666666666666</v>
      </c>
      <c r="X5341" s="227">
        <f t="shared" si="586"/>
        <v>22.333333333333332</v>
      </c>
      <c r="Y5341" s="227">
        <f t="shared" si="584"/>
        <v>0</v>
      </c>
      <c r="Z5341" s="227">
        <f t="shared" si="585"/>
        <v>15.175333333333333</v>
      </c>
      <c r="AA5341" s="227">
        <f t="shared" si="587"/>
        <v>14.888888888888889</v>
      </c>
    </row>
    <row r="5342" spans="2:27" ht="13.5" hidden="1">
      <c r="B5342" s="232" t="s">
        <v>1449</v>
      </c>
      <c r="C5342" s="232" t="s">
        <v>650</v>
      </c>
      <c r="D5342" s="232" t="s">
        <v>955</v>
      </c>
      <c r="E5342" s="232" t="s">
        <v>467</v>
      </c>
      <c r="F5342" s="232">
        <v>8</v>
      </c>
      <c r="G5342" s="232" t="s">
        <v>1351</v>
      </c>
      <c r="H5342" s="233">
        <v>1.135</v>
      </c>
      <c r="I5342" s="233">
        <v>0</v>
      </c>
      <c r="J5342" s="233">
        <v>0</v>
      </c>
      <c r="K5342" s="234">
        <v>0</v>
      </c>
      <c r="L5342" s="233">
        <v>0</v>
      </c>
      <c r="M5342" s="234">
        <v>0</v>
      </c>
      <c r="N5342" s="233">
        <v>0</v>
      </c>
      <c r="O5342" s="233">
        <v>0</v>
      </c>
      <c r="P5342" s="233">
        <v>0</v>
      </c>
      <c r="Q5342" s="234">
        <v>0</v>
      </c>
      <c r="R5342" s="233">
        <v>0</v>
      </c>
      <c r="S5342" s="234">
        <v>0</v>
      </c>
      <c r="T5342" s="233">
        <v>0</v>
      </c>
      <c r="U5342" s="235">
        <f t="shared" si="581"/>
        <v>828.55</v>
      </c>
      <c r="V5342" s="227">
        <f t="shared" si="582"/>
        <v>0</v>
      </c>
      <c r="W5342" s="227">
        <f t="shared" si="583"/>
        <v>0</v>
      </c>
      <c r="X5342" s="227">
        <f t="shared" si="586"/>
        <v>0</v>
      </c>
      <c r="Y5342" s="227">
        <f t="shared" si="584"/>
        <v>0</v>
      </c>
      <c r="Z5342" s="227">
        <f t="shared" si="585"/>
        <v>0</v>
      </c>
      <c r="AA5342" s="227">
        <f t="shared" si="587"/>
        <v>0</v>
      </c>
    </row>
    <row r="5343" spans="2:27" ht="13.5" hidden="1">
      <c r="B5343" s="232" t="s">
        <v>1449</v>
      </c>
      <c r="C5343" s="232" t="s">
        <v>695</v>
      </c>
      <c r="D5343" s="232" t="s">
        <v>955</v>
      </c>
      <c r="E5343" s="232" t="s">
        <v>467</v>
      </c>
      <c r="F5343" s="232">
        <v>4</v>
      </c>
      <c r="G5343" s="232" t="s">
        <v>1354</v>
      </c>
      <c r="H5343" s="233">
        <v>0.57040000000000002</v>
      </c>
      <c r="I5343" s="233">
        <v>0</v>
      </c>
      <c r="J5343" s="233">
        <v>0.43359999999999999</v>
      </c>
      <c r="K5343" s="234">
        <v>1624</v>
      </c>
      <c r="L5343" s="233">
        <v>0.18559999999999999</v>
      </c>
      <c r="M5343" s="234">
        <v>3192</v>
      </c>
      <c r="N5343" s="233">
        <v>0</v>
      </c>
      <c r="O5343" s="233">
        <v>0</v>
      </c>
      <c r="P5343" s="233">
        <v>0</v>
      </c>
      <c r="Q5343" s="234">
        <v>3376</v>
      </c>
      <c r="R5343" s="233">
        <v>0.1288</v>
      </c>
      <c r="S5343" s="234">
        <v>6456</v>
      </c>
      <c r="T5343" s="233">
        <v>0</v>
      </c>
      <c r="U5343" s="235">
        <f t="shared" si="581"/>
        <v>416.392</v>
      </c>
      <c r="V5343" s="227">
        <f t="shared" si="582"/>
        <v>316.52799999999996</v>
      </c>
      <c r="W5343" s="227">
        <f t="shared" si="583"/>
        <v>270.82133333333331</v>
      </c>
      <c r="X5343" s="227">
        <f t="shared" si="586"/>
        <v>266</v>
      </c>
      <c r="Y5343" s="227">
        <f t="shared" si="584"/>
        <v>0</v>
      </c>
      <c r="Z5343" s="227">
        <f t="shared" si="585"/>
        <v>187.80177777777777</v>
      </c>
      <c r="AA5343" s="227">
        <f t="shared" si="587"/>
        <v>179.33333333333334</v>
      </c>
    </row>
    <row r="5344" spans="2:27" ht="13.5" hidden="1">
      <c r="B5344" s="232" t="s">
        <v>1449</v>
      </c>
      <c r="C5344" s="232" t="s">
        <v>566</v>
      </c>
      <c r="D5344" s="232" t="s">
        <v>955</v>
      </c>
      <c r="E5344" s="232" t="s">
        <v>467</v>
      </c>
      <c r="F5344" s="232">
        <v>4</v>
      </c>
      <c r="G5344" s="232" t="s">
        <v>1311</v>
      </c>
      <c r="H5344" s="233">
        <v>0.48299999999999998</v>
      </c>
      <c r="I5344" s="233">
        <v>0</v>
      </c>
      <c r="J5344" s="233">
        <v>0.30299999999999999</v>
      </c>
      <c r="K5344" s="234">
        <v>815</v>
      </c>
      <c r="L5344" s="233">
        <v>0.16600000000000001</v>
      </c>
      <c r="M5344" s="234">
        <v>2221</v>
      </c>
      <c r="N5344" s="233">
        <v>0</v>
      </c>
      <c r="O5344" s="233">
        <v>0</v>
      </c>
      <c r="P5344" s="233">
        <v>0</v>
      </c>
      <c r="Q5344" s="234">
        <v>1773</v>
      </c>
      <c r="R5344" s="233">
        <v>0.12</v>
      </c>
      <c r="S5344" s="234">
        <v>4632</v>
      </c>
      <c r="T5344" s="233">
        <v>0</v>
      </c>
      <c r="U5344" s="235">
        <f t="shared" si="581"/>
        <v>352.59</v>
      </c>
      <c r="V5344" s="227">
        <f t="shared" si="582"/>
        <v>221.19</v>
      </c>
      <c r="W5344" s="227">
        <f t="shared" si="583"/>
        <v>189.09666666666669</v>
      </c>
      <c r="X5344" s="227">
        <f t="shared" si="586"/>
        <v>185.08333333333334</v>
      </c>
      <c r="Y5344" s="227">
        <f t="shared" si="584"/>
        <v>0</v>
      </c>
      <c r="Z5344" s="227">
        <f t="shared" si="585"/>
        <v>136.85</v>
      </c>
      <c r="AA5344" s="227">
        <f t="shared" si="587"/>
        <v>128.66666666666666</v>
      </c>
    </row>
    <row r="5345" spans="2:27" ht="13.5" hidden="1">
      <c r="B5345" s="232" t="s">
        <v>1449</v>
      </c>
      <c r="C5345" s="232" t="s">
        <v>636</v>
      </c>
      <c r="D5345" s="232" t="s">
        <v>955</v>
      </c>
      <c r="E5345" s="232" t="s">
        <v>467</v>
      </c>
      <c r="F5345" s="232">
        <v>2</v>
      </c>
      <c r="G5345" s="232" t="s">
        <v>1315</v>
      </c>
      <c r="H5345" s="233">
        <v>0.23599999999999999</v>
      </c>
      <c r="I5345" s="233">
        <v>0</v>
      </c>
      <c r="J5345" s="233">
        <v>0.13320000000000001</v>
      </c>
      <c r="K5345" s="234">
        <v>556</v>
      </c>
      <c r="L5345" s="233">
        <v>6.3399999999999998E-2</v>
      </c>
      <c r="M5345" s="234">
        <v>1089</v>
      </c>
      <c r="N5345" s="233">
        <v>0</v>
      </c>
      <c r="O5345" s="233">
        <v>0</v>
      </c>
      <c r="P5345" s="233">
        <v>0</v>
      </c>
      <c r="Q5345" s="234">
        <v>1193</v>
      </c>
      <c r="R5345" s="233">
        <v>4.5400000000000003E-2</v>
      </c>
      <c r="S5345" s="234">
        <v>2338</v>
      </c>
      <c r="T5345" s="233">
        <v>0</v>
      </c>
      <c r="U5345" s="235">
        <f t="shared" si="581"/>
        <v>172.28</v>
      </c>
      <c r="V5345" s="227">
        <f t="shared" si="582"/>
        <v>97.236000000000004</v>
      </c>
      <c r="W5345" s="227">
        <f t="shared" si="583"/>
        <v>92.615333333333325</v>
      </c>
      <c r="X5345" s="227">
        <f t="shared" si="586"/>
        <v>90.75</v>
      </c>
      <c r="Y5345" s="227">
        <f t="shared" si="584"/>
        <v>0</v>
      </c>
      <c r="Z5345" s="227">
        <f t="shared" si="585"/>
        <v>66.280888888888882</v>
      </c>
      <c r="AA5345" s="227">
        <f t="shared" si="587"/>
        <v>64.944444444444443</v>
      </c>
    </row>
    <row r="5346" spans="2:27" ht="13.5" hidden="1">
      <c r="B5346" s="232" t="s">
        <v>1449</v>
      </c>
      <c r="C5346" s="232" t="s">
        <v>544</v>
      </c>
      <c r="D5346" s="232" t="s">
        <v>955</v>
      </c>
      <c r="E5346" s="232" t="s">
        <v>495</v>
      </c>
      <c r="F5346" s="232">
        <v>16</v>
      </c>
      <c r="G5346" s="232" t="s">
        <v>1317</v>
      </c>
      <c r="H5346" s="233">
        <v>3.8660000000000001</v>
      </c>
      <c r="I5346" s="233">
        <v>0</v>
      </c>
      <c r="J5346" s="233">
        <v>2.423</v>
      </c>
      <c r="K5346" s="234">
        <v>6525</v>
      </c>
      <c r="L5346" s="233">
        <v>1.3260000000000001</v>
      </c>
      <c r="M5346" s="234">
        <v>17775</v>
      </c>
      <c r="N5346" s="233">
        <v>0</v>
      </c>
      <c r="O5346" s="233">
        <v>0</v>
      </c>
      <c r="P5346" s="233">
        <v>0</v>
      </c>
      <c r="Q5346" s="234">
        <v>14182</v>
      </c>
      <c r="R5346" s="233">
        <v>0.96099999999999997</v>
      </c>
      <c r="S5346" s="234">
        <v>37058</v>
      </c>
      <c r="T5346" s="233">
        <v>0</v>
      </c>
      <c r="U5346" s="235">
        <f t="shared" si="581"/>
        <v>2822.1800000000003</v>
      </c>
      <c r="V5346" s="227">
        <f t="shared" si="582"/>
        <v>1768.79</v>
      </c>
      <c r="W5346" s="227">
        <f t="shared" si="583"/>
        <v>1511.73</v>
      </c>
      <c r="X5346" s="227">
        <f t="shared" si="586"/>
        <v>1481.25</v>
      </c>
      <c r="Y5346" s="227">
        <f t="shared" si="584"/>
        <v>0</v>
      </c>
      <c r="Z5346" s="227">
        <f t="shared" si="585"/>
        <v>1095.4744444444445</v>
      </c>
      <c r="AA5346" s="227">
        <f t="shared" si="587"/>
        <v>1029.3888888888889</v>
      </c>
    </row>
    <row r="5347" spans="2:27" ht="13.5" hidden="1">
      <c r="B5347" s="232" t="s">
        <v>1449</v>
      </c>
      <c r="C5347" s="232" t="s">
        <v>763</v>
      </c>
      <c r="D5347" s="232" t="s">
        <v>955</v>
      </c>
      <c r="E5347" s="232" t="s">
        <v>495</v>
      </c>
      <c r="F5347" s="232">
        <v>8</v>
      </c>
      <c r="G5347" s="232" t="s">
        <v>1317</v>
      </c>
      <c r="H5347" s="233">
        <v>3.2803</v>
      </c>
      <c r="I5347" s="233">
        <v>0</v>
      </c>
      <c r="J5347" s="233">
        <v>2.2387999999999999</v>
      </c>
      <c r="K5347" s="234">
        <v>9339</v>
      </c>
      <c r="L5347" s="233">
        <v>1.0661</v>
      </c>
      <c r="M5347" s="234">
        <v>18304</v>
      </c>
      <c r="N5347" s="233">
        <v>0</v>
      </c>
      <c r="O5347" s="233">
        <v>0</v>
      </c>
      <c r="P5347" s="233">
        <v>0</v>
      </c>
      <c r="Q5347" s="234">
        <v>19396</v>
      </c>
      <c r="R5347" s="233">
        <v>0.73809999999999998</v>
      </c>
      <c r="S5347" s="234">
        <v>38017</v>
      </c>
      <c r="T5347" s="233">
        <v>0</v>
      </c>
      <c r="U5347" s="235">
        <f t="shared" si="581"/>
        <v>2394.6190000000001</v>
      </c>
      <c r="V5347" s="227">
        <f t="shared" si="582"/>
        <v>1634.3239999999998</v>
      </c>
      <c r="W5347" s="227">
        <f t="shared" si="583"/>
        <v>1556.5030000000002</v>
      </c>
      <c r="X5347" s="227">
        <f t="shared" si="586"/>
        <v>1525.3333333333333</v>
      </c>
      <c r="Y5347" s="227">
        <f t="shared" si="584"/>
        <v>0</v>
      </c>
      <c r="Z5347" s="227">
        <f t="shared" si="585"/>
        <v>1077.5907777777779</v>
      </c>
      <c r="AA5347" s="227">
        <f t="shared" si="587"/>
        <v>1056.0277777777778</v>
      </c>
    </row>
    <row r="5348" spans="2:27" ht="13.5" hidden="1">
      <c r="B5348" s="232" t="s">
        <v>1449</v>
      </c>
      <c r="C5348" s="232" t="s">
        <v>682</v>
      </c>
      <c r="D5348" s="232" t="s">
        <v>955</v>
      </c>
      <c r="E5348" s="232" t="s">
        <v>495</v>
      </c>
      <c r="F5348" s="232">
        <v>8</v>
      </c>
      <c r="G5348" s="232" t="s">
        <v>1351</v>
      </c>
      <c r="H5348" s="233">
        <v>2.2816000000000001</v>
      </c>
      <c r="I5348" s="233">
        <v>0</v>
      </c>
      <c r="J5348" s="233">
        <v>1.7343999999999999</v>
      </c>
      <c r="K5348" s="234">
        <v>6496</v>
      </c>
      <c r="L5348" s="233">
        <v>0.74239999999999995</v>
      </c>
      <c r="M5348" s="234">
        <v>12768</v>
      </c>
      <c r="N5348" s="233">
        <v>0</v>
      </c>
      <c r="O5348" s="233">
        <v>0</v>
      </c>
      <c r="P5348" s="233">
        <v>0</v>
      </c>
      <c r="Q5348" s="234">
        <v>13504</v>
      </c>
      <c r="R5348" s="233">
        <v>0.51519999999999999</v>
      </c>
      <c r="S5348" s="234">
        <v>25824</v>
      </c>
      <c r="T5348" s="233">
        <v>0</v>
      </c>
      <c r="U5348" s="235">
        <f t="shared" si="581"/>
        <v>1665.568</v>
      </c>
      <c r="V5348" s="227">
        <f t="shared" si="582"/>
        <v>1266.1119999999999</v>
      </c>
      <c r="W5348" s="227">
        <f t="shared" si="583"/>
        <v>1083.2853333333333</v>
      </c>
      <c r="X5348" s="227">
        <f t="shared" si="586"/>
        <v>1064</v>
      </c>
      <c r="Y5348" s="227">
        <f t="shared" si="584"/>
        <v>0</v>
      </c>
      <c r="Z5348" s="227">
        <f t="shared" si="585"/>
        <v>751.20711111111109</v>
      </c>
      <c r="AA5348" s="227">
        <f t="shared" si="587"/>
        <v>717.33333333333337</v>
      </c>
    </row>
    <row r="5349" spans="2:27" ht="13.5" hidden="1">
      <c r="B5349" s="232" t="s">
        <v>1449</v>
      </c>
      <c r="C5349" s="232" t="s">
        <v>313</v>
      </c>
      <c r="D5349" s="232" t="s">
        <v>955</v>
      </c>
      <c r="E5349" s="232" t="s">
        <v>495</v>
      </c>
      <c r="F5349" s="232">
        <v>16</v>
      </c>
      <c r="G5349" s="232" t="s">
        <v>1316</v>
      </c>
      <c r="H5349" s="233">
        <v>4.4320000000000004</v>
      </c>
      <c r="I5349" s="233">
        <v>0</v>
      </c>
      <c r="J5349" s="233">
        <v>3.0266999999999999</v>
      </c>
      <c r="K5349" s="234">
        <v>12626</v>
      </c>
      <c r="L5349" s="233">
        <v>1.4413</v>
      </c>
      <c r="M5349" s="234">
        <v>24746</v>
      </c>
      <c r="N5349" s="233">
        <v>0</v>
      </c>
      <c r="O5349" s="233">
        <v>0</v>
      </c>
      <c r="P5349" s="233">
        <v>0</v>
      </c>
      <c r="Q5349" s="234">
        <v>26266</v>
      </c>
      <c r="R5349" s="233">
        <v>0.99950000000000006</v>
      </c>
      <c r="S5349" s="234">
        <v>51481</v>
      </c>
      <c r="T5349" s="233">
        <v>0</v>
      </c>
      <c r="U5349" s="235">
        <f t="shared" si="581"/>
        <v>3235.36</v>
      </c>
      <c r="V5349" s="227">
        <f t="shared" si="582"/>
        <v>2209.491</v>
      </c>
      <c r="W5349" s="227">
        <f t="shared" si="583"/>
        <v>2104.3156666666669</v>
      </c>
      <c r="X5349" s="227">
        <f t="shared" si="586"/>
        <v>2062.1666666666665</v>
      </c>
      <c r="Y5349" s="227">
        <f t="shared" si="584"/>
        <v>0</v>
      </c>
      <c r="Z5349" s="227">
        <f t="shared" si="585"/>
        <v>1459.2461111111111</v>
      </c>
      <c r="AA5349" s="227">
        <f t="shared" si="587"/>
        <v>1430.0277777777778</v>
      </c>
    </row>
    <row r="5350" spans="2:27" ht="13.5" hidden="1">
      <c r="B5350" s="232" t="s">
        <v>1449</v>
      </c>
      <c r="C5350" s="232" t="s">
        <v>527</v>
      </c>
      <c r="D5350" s="232" t="s">
        <v>955</v>
      </c>
      <c r="E5350" s="232" t="s">
        <v>495</v>
      </c>
      <c r="F5350" s="232">
        <v>8</v>
      </c>
      <c r="G5350" s="232" t="s">
        <v>1312</v>
      </c>
      <c r="H5350" s="233">
        <v>1.9319999999999999</v>
      </c>
      <c r="I5350" s="233">
        <v>0</v>
      </c>
      <c r="J5350" s="233">
        <v>1.2110000000000001</v>
      </c>
      <c r="K5350" s="234">
        <v>3262</v>
      </c>
      <c r="L5350" s="233">
        <v>0.66300000000000003</v>
      </c>
      <c r="M5350" s="234">
        <v>8888</v>
      </c>
      <c r="N5350" s="233">
        <v>0</v>
      </c>
      <c r="O5350" s="233">
        <v>0</v>
      </c>
      <c r="P5350" s="233">
        <v>0</v>
      </c>
      <c r="Q5350" s="234">
        <v>7091</v>
      </c>
      <c r="R5350" s="233">
        <v>0.48</v>
      </c>
      <c r="S5350" s="234">
        <v>18529</v>
      </c>
      <c r="T5350" s="233">
        <v>0</v>
      </c>
      <c r="U5350" s="235">
        <f t="shared" si="581"/>
        <v>1410.36</v>
      </c>
      <c r="V5350" s="227">
        <f t="shared" si="582"/>
        <v>884.03000000000009</v>
      </c>
      <c r="W5350" s="227">
        <f t="shared" si="583"/>
        <v>755.82333333333327</v>
      </c>
      <c r="X5350" s="227">
        <f t="shared" si="586"/>
        <v>740.66666666666663</v>
      </c>
      <c r="Y5350" s="227">
        <f t="shared" si="584"/>
        <v>0</v>
      </c>
      <c r="Z5350" s="227">
        <f t="shared" si="585"/>
        <v>547.37222222222226</v>
      </c>
      <c r="AA5350" s="227">
        <f t="shared" si="587"/>
        <v>514.69444444444446</v>
      </c>
    </row>
    <row r="5351" spans="2:27" ht="13.5" hidden="1">
      <c r="B5351" s="232" t="s">
        <v>1449</v>
      </c>
      <c r="C5351" s="232" t="s">
        <v>695</v>
      </c>
      <c r="D5351" s="232" t="s">
        <v>955</v>
      </c>
      <c r="E5351" s="232" t="s">
        <v>495</v>
      </c>
      <c r="F5351" s="232">
        <v>4</v>
      </c>
      <c r="G5351" s="232" t="s">
        <v>1354</v>
      </c>
      <c r="H5351" s="233">
        <v>1.1408</v>
      </c>
      <c r="I5351" s="233">
        <v>0</v>
      </c>
      <c r="J5351" s="233">
        <v>0.86719999999999997</v>
      </c>
      <c r="K5351" s="234">
        <v>3248</v>
      </c>
      <c r="L5351" s="233">
        <v>0.37119999999999997</v>
      </c>
      <c r="M5351" s="234">
        <v>6384</v>
      </c>
      <c r="N5351" s="233">
        <v>0</v>
      </c>
      <c r="O5351" s="233">
        <v>0</v>
      </c>
      <c r="P5351" s="233">
        <v>0</v>
      </c>
      <c r="Q5351" s="234">
        <v>6752</v>
      </c>
      <c r="R5351" s="233">
        <v>0.2576</v>
      </c>
      <c r="S5351" s="234">
        <v>12912</v>
      </c>
      <c r="T5351" s="233">
        <v>0</v>
      </c>
      <c r="U5351" s="235">
        <f t="shared" si="581"/>
        <v>832.78399999999999</v>
      </c>
      <c r="V5351" s="227">
        <f t="shared" si="582"/>
        <v>633.05599999999993</v>
      </c>
      <c r="W5351" s="227">
        <f t="shared" si="583"/>
        <v>541.64266666666663</v>
      </c>
      <c r="X5351" s="227">
        <f t="shared" si="586"/>
        <v>532</v>
      </c>
      <c r="Y5351" s="227">
        <f t="shared" si="584"/>
        <v>0</v>
      </c>
      <c r="Z5351" s="227">
        <f t="shared" si="585"/>
        <v>375.60355555555554</v>
      </c>
      <c r="AA5351" s="227">
        <f t="shared" si="587"/>
        <v>358.66666666666669</v>
      </c>
    </row>
    <row r="5352" spans="2:27" ht="13.5" hidden="1">
      <c r="B5352" s="232" t="s">
        <v>1449</v>
      </c>
      <c r="C5352" s="232" t="s">
        <v>557</v>
      </c>
      <c r="D5352" s="232" t="s">
        <v>955</v>
      </c>
      <c r="E5352" s="232" t="s">
        <v>495</v>
      </c>
      <c r="F5352" s="232">
        <v>2</v>
      </c>
      <c r="G5352" s="232" t="s">
        <v>1315</v>
      </c>
      <c r="H5352" s="233">
        <v>0.48199999999999998</v>
      </c>
      <c r="I5352" s="233">
        <v>0</v>
      </c>
      <c r="J5352" s="233">
        <v>0.30299999999999999</v>
      </c>
      <c r="K5352" s="234">
        <v>815</v>
      </c>
      <c r="L5352" s="233">
        <v>0.16600000000000001</v>
      </c>
      <c r="M5352" s="234">
        <v>2221</v>
      </c>
      <c r="N5352" s="233">
        <v>0</v>
      </c>
      <c r="O5352" s="233">
        <v>0</v>
      </c>
      <c r="P5352" s="233">
        <v>0</v>
      </c>
      <c r="Q5352" s="234">
        <v>1773</v>
      </c>
      <c r="R5352" s="233">
        <v>0.11899999999999999</v>
      </c>
      <c r="S5352" s="234">
        <v>4600</v>
      </c>
      <c r="T5352" s="233">
        <v>0</v>
      </c>
      <c r="U5352" s="235">
        <f t="shared" si="581"/>
        <v>351.86</v>
      </c>
      <c r="V5352" s="227">
        <f t="shared" si="582"/>
        <v>221.19</v>
      </c>
      <c r="W5352" s="227">
        <f t="shared" si="583"/>
        <v>189.09666666666669</v>
      </c>
      <c r="X5352" s="227">
        <f t="shared" si="586"/>
        <v>185.08333333333334</v>
      </c>
      <c r="Y5352" s="227">
        <f t="shared" si="584"/>
        <v>0</v>
      </c>
      <c r="Z5352" s="227">
        <f t="shared" si="585"/>
        <v>136.12</v>
      </c>
      <c r="AA5352" s="227">
        <f t="shared" si="587"/>
        <v>127.77777777777777</v>
      </c>
    </row>
    <row r="5353" spans="2:27" ht="13.5" hidden="1">
      <c r="B5353" s="232" t="s">
        <v>1449</v>
      </c>
      <c r="C5353" s="232" t="s">
        <v>741</v>
      </c>
      <c r="D5353" s="232" t="s">
        <v>955</v>
      </c>
      <c r="E5353" s="232" t="s">
        <v>495</v>
      </c>
      <c r="F5353" s="232">
        <v>2</v>
      </c>
      <c r="G5353" s="232" t="s">
        <v>1417</v>
      </c>
      <c r="H5353" s="233">
        <v>5.1999999999999998E-2</v>
      </c>
      <c r="I5353" s="233">
        <v>0</v>
      </c>
      <c r="J5353" s="233">
        <v>3.2800000000000003E-2</v>
      </c>
      <c r="K5353" s="234">
        <v>137</v>
      </c>
      <c r="L5353" s="233">
        <v>1.5599999999999999E-2</v>
      </c>
      <c r="M5353" s="234">
        <v>268</v>
      </c>
      <c r="N5353" s="233">
        <v>0</v>
      </c>
      <c r="O5353" s="233">
        <v>0</v>
      </c>
      <c r="P5353" s="233">
        <v>0</v>
      </c>
      <c r="Q5353" s="234">
        <v>273</v>
      </c>
      <c r="R5353" s="233">
        <v>1.04E-2</v>
      </c>
      <c r="S5353" s="234">
        <v>536</v>
      </c>
      <c r="T5353" s="233">
        <v>0</v>
      </c>
      <c r="U5353" s="235">
        <f t="shared" si="581"/>
        <v>37.96</v>
      </c>
      <c r="V5353" s="227">
        <f t="shared" si="582"/>
        <v>23.944000000000003</v>
      </c>
      <c r="W5353" s="227">
        <f t="shared" si="583"/>
        <v>22.804666666666666</v>
      </c>
      <c r="X5353" s="227">
        <f t="shared" si="586"/>
        <v>22.333333333333332</v>
      </c>
      <c r="Y5353" s="227">
        <f t="shared" si="584"/>
        <v>0</v>
      </c>
      <c r="Z5353" s="227">
        <f t="shared" si="585"/>
        <v>15.175333333333333</v>
      </c>
      <c r="AA5353" s="227">
        <f t="shared" si="587"/>
        <v>14.888888888888889</v>
      </c>
    </row>
    <row r="5354" spans="2:27" ht="13.5" hidden="1">
      <c r="B5354" s="232" t="s">
        <v>1449</v>
      </c>
      <c r="C5354" s="232" t="s">
        <v>739</v>
      </c>
      <c r="D5354" s="232" t="s">
        <v>955</v>
      </c>
      <c r="E5354" s="232" t="s">
        <v>495</v>
      </c>
      <c r="F5354" s="232">
        <v>2</v>
      </c>
      <c r="G5354" s="232" t="s">
        <v>1314</v>
      </c>
      <c r="H5354" s="233">
        <v>0.20799999999999999</v>
      </c>
      <c r="I5354" s="233">
        <v>0</v>
      </c>
      <c r="J5354" s="233">
        <v>0.13100000000000001</v>
      </c>
      <c r="K5354" s="234">
        <v>547</v>
      </c>
      <c r="L5354" s="233">
        <v>6.2399999999999997E-2</v>
      </c>
      <c r="M5354" s="234">
        <v>1071</v>
      </c>
      <c r="N5354" s="233">
        <v>0</v>
      </c>
      <c r="O5354" s="233">
        <v>0</v>
      </c>
      <c r="P5354" s="233">
        <v>0</v>
      </c>
      <c r="Q5354" s="234">
        <v>1093</v>
      </c>
      <c r="R5354" s="233">
        <v>4.1599999999999998E-2</v>
      </c>
      <c r="S5354" s="234">
        <v>2143</v>
      </c>
      <c r="T5354" s="233">
        <v>0</v>
      </c>
      <c r="U5354" s="235">
        <f t="shared" si="581"/>
        <v>151.84</v>
      </c>
      <c r="V5354" s="227">
        <f t="shared" si="582"/>
        <v>95.63000000000001</v>
      </c>
      <c r="W5354" s="227">
        <f t="shared" si="583"/>
        <v>91.135333333333335</v>
      </c>
      <c r="X5354" s="227">
        <f t="shared" si="586"/>
        <v>89.25</v>
      </c>
      <c r="Y5354" s="227">
        <f t="shared" si="584"/>
        <v>0</v>
      </c>
      <c r="Z5354" s="227">
        <f t="shared" si="585"/>
        <v>60.729111111111109</v>
      </c>
      <c r="AA5354" s="227">
        <f t="shared" si="587"/>
        <v>59.527777777777779</v>
      </c>
    </row>
    <row r="5355" spans="2:27" ht="13.5" hidden="1">
      <c r="B5355" s="232" t="s">
        <v>1449</v>
      </c>
      <c r="C5355" s="232" t="s">
        <v>771</v>
      </c>
      <c r="D5355" s="232" t="s">
        <v>955</v>
      </c>
      <c r="E5355" s="232" t="s">
        <v>495</v>
      </c>
      <c r="F5355" s="232">
        <v>4</v>
      </c>
      <c r="G5355" s="232" t="s">
        <v>1312</v>
      </c>
      <c r="H5355" s="233">
        <v>1.6400999999999999</v>
      </c>
      <c r="I5355" s="233">
        <v>0</v>
      </c>
      <c r="J5355" s="233">
        <v>1.1194</v>
      </c>
      <c r="K5355" s="234">
        <v>4669</v>
      </c>
      <c r="L5355" s="233">
        <v>0.53300000000000003</v>
      </c>
      <c r="M5355" s="234">
        <v>9152</v>
      </c>
      <c r="N5355" s="233">
        <v>0</v>
      </c>
      <c r="O5355" s="233">
        <v>0</v>
      </c>
      <c r="P5355" s="233">
        <v>0</v>
      </c>
      <c r="Q5355" s="234">
        <v>9698</v>
      </c>
      <c r="R5355" s="233">
        <v>0.36899999999999999</v>
      </c>
      <c r="S5355" s="234">
        <v>19008</v>
      </c>
      <c r="T5355" s="233">
        <v>0</v>
      </c>
      <c r="U5355" s="235">
        <f t="shared" si="581"/>
        <v>1197.2729999999999</v>
      </c>
      <c r="V5355" s="227">
        <f t="shared" si="582"/>
        <v>817.16199999999992</v>
      </c>
      <c r="W5355" s="227">
        <f t="shared" si="583"/>
        <v>778.1733333333334</v>
      </c>
      <c r="X5355" s="227">
        <f t="shared" si="586"/>
        <v>762.66666666666663</v>
      </c>
      <c r="Y5355" s="227">
        <f t="shared" si="584"/>
        <v>0</v>
      </c>
      <c r="Z5355" s="227">
        <f t="shared" si="585"/>
        <v>538.75888888888892</v>
      </c>
      <c r="AA5355" s="227">
        <f t="shared" si="587"/>
        <v>528</v>
      </c>
    </row>
    <row r="5356" spans="2:27" ht="13.5" hidden="1">
      <c r="B5356" s="232" t="s">
        <v>1449</v>
      </c>
      <c r="C5356" s="232" t="s">
        <v>726</v>
      </c>
      <c r="D5356" s="232" t="s">
        <v>955</v>
      </c>
      <c r="E5356" s="232" t="s">
        <v>495</v>
      </c>
      <c r="F5356" s="232">
        <v>2</v>
      </c>
      <c r="G5356" s="232" t="s">
        <v>1314</v>
      </c>
      <c r="H5356" s="233">
        <v>0.20799999999999999</v>
      </c>
      <c r="I5356" s="233">
        <v>0</v>
      </c>
      <c r="J5356" s="233">
        <v>0</v>
      </c>
      <c r="K5356" s="234">
        <v>0</v>
      </c>
      <c r="L5356" s="233">
        <v>0</v>
      </c>
      <c r="M5356" s="234">
        <v>0</v>
      </c>
      <c r="N5356" s="233">
        <v>0</v>
      </c>
      <c r="O5356" s="233">
        <v>0</v>
      </c>
      <c r="P5356" s="233">
        <v>0</v>
      </c>
      <c r="Q5356" s="234">
        <v>0</v>
      </c>
      <c r="R5356" s="233">
        <v>0</v>
      </c>
      <c r="S5356" s="234">
        <v>0</v>
      </c>
      <c r="T5356" s="233">
        <v>0</v>
      </c>
      <c r="U5356" s="235">
        <f t="shared" si="581"/>
        <v>151.84</v>
      </c>
      <c r="V5356" s="227">
        <f t="shared" si="582"/>
        <v>0</v>
      </c>
      <c r="W5356" s="227">
        <f t="shared" si="583"/>
        <v>0</v>
      </c>
      <c r="X5356" s="227">
        <f t="shared" si="586"/>
        <v>0</v>
      </c>
      <c r="Y5356" s="227">
        <f t="shared" si="584"/>
        <v>0</v>
      </c>
      <c r="Z5356" s="227">
        <f t="shared" si="585"/>
        <v>0</v>
      </c>
      <c r="AA5356" s="227">
        <f t="shared" si="587"/>
        <v>0</v>
      </c>
    </row>
    <row r="5357" spans="2:27" ht="13.5" hidden="1">
      <c r="B5357" s="232" t="s">
        <v>1449</v>
      </c>
      <c r="C5357" s="232" t="s">
        <v>735</v>
      </c>
      <c r="D5357" s="232" t="s">
        <v>955</v>
      </c>
      <c r="E5357" s="232" t="s">
        <v>495</v>
      </c>
      <c r="F5357" s="232">
        <v>8</v>
      </c>
      <c r="G5357" s="232" t="s">
        <v>1312</v>
      </c>
      <c r="H5357" s="233">
        <v>1.6639999999999999</v>
      </c>
      <c r="I5357" s="233">
        <v>0</v>
      </c>
      <c r="J5357" s="233">
        <v>1.0483</v>
      </c>
      <c r="K5357" s="234">
        <v>4373</v>
      </c>
      <c r="L5357" s="233">
        <v>0.49919999999999998</v>
      </c>
      <c r="M5357" s="234">
        <v>8571</v>
      </c>
      <c r="N5357" s="233">
        <v>0</v>
      </c>
      <c r="O5357" s="233">
        <v>0</v>
      </c>
      <c r="P5357" s="233">
        <v>0</v>
      </c>
      <c r="Q5357" s="234">
        <v>8746</v>
      </c>
      <c r="R5357" s="233">
        <v>0.33279999999999998</v>
      </c>
      <c r="S5357" s="234">
        <v>17142</v>
      </c>
      <c r="T5357" s="233">
        <v>0</v>
      </c>
      <c r="U5357" s="235">
        <f t="shared" si="581"/>
        <v>1214.72</v>
      </c>
      <c r="V5357" s="227">
        <f t="shared" si="582"/>
        <v>765.25900000000001</v>
      </c>
      <c r="W5357" s="227">
        <f t="shared" si="583"/>
        <v>728.83266666666668</v>
      </c>
      <c r="X5357" s="227">
        <f t="shared" si="586"/>
        <v>714.25</v>
      </c>
      <c r="Y5357" s="227">
        <f t="shared" si="584"/>
        <v>0</v>
      </c>
      <c r="Z5357" s="227">
        <f t="shared" si="585"/>
        <v>485.88844444444442</v>
      </c>
      <c r="AA5357" s="227">
        <f t="shared" si="587"/>
        <v>476.16666666666669</v>
      </c>
    </row>
    <row r="5358" spans="2:27" ht="13.5" hidden="1">
      <c r="B5358" s="232" t="s">
        <v>1449</v>
      </c>
      <c r="C5358" s="232" t="s">
        <v>752</v>
      </c>
      <c r="D5358" s="232" t="s">
        <v>955</v>
      </c>
      <c r="E5358" s="232" t="s">
        <v>495</v>
      </c>
      <c r="F5358" s="232">
        <v>8</v>
      </c>
      <c r="G5358" s="232" t="s">
        <v>1353</v>
      </c>
      <c r="H5358" s="233">
        <v>8.1244999999999994</v>
      </c>
      <c r="I5358" s="233">
        <v>0</v>
      </c>
      <c r="J5358" s="233">
        <v>5.0331000000000001</v>
      </c>
      <c r="K5358" s="234">
        <v>20995</v>
      </c>
      <c r="L5358" s="233">
        <v>2.3967000000000001</v>
      </c>
      <c r="M5358" s="234">
        <v>41151</v>
      </c>
      <c r="N5358" s="233">
        <v>0</v>
      </c>
      <c r="O5358" s="233">
        <v>0</v>
      </c>
      <c r="P5358" s="233">
        <v>0</v>
      </c>
      <c r="Q5358" s="234">
        <v>32027</v>
      </c>
      <c r="R5358" s="233">
        <v>1.2186999999999999</v>
      </c>
      <c r="S5358" s="234">
        <v>62772</v>
      </c>
      <c r="T5358" s="233">
        <v>0</v>
      </c>
      <c r="U5358" s="235">
        <f t="shared" si="581"/>
        <v>5930.8849999999993</v>
      </c>
      <c r="V5358" s="227">
        <f t="shared" si="582"/>
        <v>3674.163</v>
      </c>
      <c r="W5358" s="227">
        <f t="shared" si="583"/>
        <v>3499.1743333333334</v>
      </c>
      <c r="X5358" s="227">
        <f t="shared" si="586"/>
        <v>3429.25</v>
      </c>
      <c r="Y5358" s="227">
        <f t="shared" si="584"/>
        <v>0</v>
      </c>
      <c r="Z5358" s="227">
        <f t="shared" si="585"/>
        <v>1779.289888888889</v>
      </c>
      <c r="AA5358" s="227">
        <f t="shared" si="587"/>
        <v>1743.6666666666667</v>
      </c>
    </row>
    <row r="5359" spans="2:27" ht="13.5" hidden="1">
      <c r="B5359" s="232" t="s">
        <v>1449</v>
      </c>
      <c r="C5359" s="232" t="s">
        <v>644</v>
      </c>
      <c r="D5359" s="232" t="s">
        <v>955</v>
      </c>
      <c r="E5359" s="232" t="s">
        <v>495</v>
      </c>
      <c r="F5359" s="232">
        <v>4</v>
      </c>
      <c r="G5359" s="232" t="s">
        <v>1311</v>
      </c>
      <c r="H5359" s="233">
        <v>0.94399999999999995</v>
      </c>
      <c r="I5359" s="233">
        <v>0</v>
      </c>
      <c r="J5359" s="233">
        <v>0.53290000000000004</v>
      </c>
      <c r="K5359" s="234">
        <v>2223</v>
      </c>
      <c r="L5359" s="233">
        <v>0.25380000000000003</v>
      </c>
      <c r="M5359" s="234">
        <v>4357</v>
      </c>
      <c r="N5359" s="233">
        <v>0</v>
      </c>
      <c r="O5359" s="233">
        <v>0</v>
      </c>
      <c r="P5359" s="233">
        <v>0</v>
      </c>
      <c r="Q5359" s="234">
        <v>4772</v>
      </c>
      <c r="R5359" s="233">
        <v>0.18160000000000001</v>
      </c>
      <c r="S5359" s="234">
        <v>9353</v>
      </c>
      <c r="T5359" s="233">
        <v>0</v>
      </c>
      <c r="U5359" s="235">
        <f t="shared" si="581"/>
        <v>689.12</v>
      </c>
      <c r="V5359" s="227">
        <f t="shared" si="582"/>
        <v>389.01700000000005</v>
      </c>
      <c r="W5359" s="227">
        <f t="shared" si="583"/>
        <v>370.524</v>
      </c>
      <c r="X5359" s="227">
        <f t="shared" si="586"/>
        <v>363.08333333333331</v>
      </c>
      <c r="Y5359" s="227">
        <f t="shared" si="584"/>
        <v>0</v>
      </c>
      <c r="Z5359" s="227">
        <f t="shared" si="585"/>
        <v>265.12355555555553</v>
      </c>
      <c r="AA5359" s="227">
        <f t="shared" si="587"/>
        <v>259.80555555555554</v>
      </c>
    </row>
    <row r="5360" spans="2:27" ht="13.5" hidden="1">
      <c r="B5360" s="232" t="s">
        <v>1449</v>
      </c>
      <c r="C5360" s="232" t="s">
        <v>655</v>
      </c>
      <c r="D5360" s="232" t="s">
        <v>955</v>
      </c>
      <c r="E5360" s="232" t="s">
        <v>495</v>
      </c>
      <c r="F5360" s="232">
        <v>16</v>
      </c>
      <c r="G5360" s="232" t="s">
        <v>1352</v>
      </c>
      <c r="H5360" s="233">
        <v>4.54</v>
      </c>
      <c r="I5360" s="233">
        <v>0</v>
      </c>
      <c r="J5360" s="233">
        <v>0</v>
      </c>
      <c r="K5360" s="234">
        <v>0</v>
      </c>
      <c r="L5360" s="233">
        <v>0</v>
      </c>
      <c r="M5360" s="234">
        <v>0</v>
      </c>
      <c r="N5360" s="233">
        <v>0</v>
      </c>
      <c r="O5360" s="233">
        <v>0</v>
      </c>
      <c r="P5360" s="233">
        <v>0</v>
      </c>
      <c r="Q5360" s="234">
        <v>0</v>
      </c>
      <c r="R5360" s="233">
        <v>0</v>
      </c>
      <c r="S5360" s="234">
        <v>0</v>
      </c>
      <c r="T5360" s="233">
        <v>0</v>
      </c>
      <c r="U5360" s="235">
        <f t="shared" si="581"/>
        <v>3314.2</v>
      </c>
      <c r="V5360" s="227">
        <f t="shared" si="582"/>
        <v>0</v>
      </c>
      <c r="W5360" s="227">
        <f t="shared" si="583"/>
        <v>0</v>
      </c>
      <c r="X5360" s="227">
        <f t="shared" si="586"/>
        <v>0</v>
      </c>
      <c r="Y5360" s="227">
        <f t="shared" si="584"/>
        <v>0</v>
      </c>
      <c r="Z5360" s="227">
        <f t="shared" si="585"/>
        <v>0</v>
      </c>
      <c r="AA5360" s="227">
        <f t="shared" si="587"/>
        <v>0</v>
      </c>
    </row>
    <row r="5361" spans="2:27" ht="13.5" hidden="1">
      <c r="B5361" s="232" t="s">
        <v>1449</v>
      </c>
      <c r="C5361" s="232" t="s">
        <v>720</v>
      </c>
      <c r="D5361" s="232" t="s">
        <v>955</v>
      </c>
      <c r="E5361" s="232" t="s">
        <v>495</v>
      </c>
      <c r="F5361" s="232">
        <v>8</v>
      </c>
      <c r="G5361" s="232" t="s">
        <v>1312</v>
      </c>
      <c r="H5361" s="233">
        <v>1.6736</v>
      </c>
      <c r="I5361" s="233">
        <v>0</v>
      </c>
      <c r="J5361" s="233">
        <v>0</v>
      </c>
      <c r="K5361" s="234">
        <v>0</v>
      </c>
      <c r="L5361" s="233">
        <v>0</v>
      </c>
      <c r="M5361" s="234">
        <v>0</v>
      </c>
      <c r="N5361" s="233">
        <v>0</v>
      </c>
      <c r="O5361" s="233">
        <v>0</v>
      </c>
      <c r="P5361" s="233">
        <v>0</v>
      </c>
      <c r="Q5361" s="234">
        <v>0</v>
      </c>
      <c r="R5361" s="233">
        <v>0</v>
      </c>
      <c r="S5361" s="234">
        <v>0</v>
      </c>
      <c r="T5361" s="233">
        <v>0</v>
      </c>
      <c r="U5361" s="235">
        <f t="shared" si="581"/>
        <v>1221.7280000000001</v>
      </c>
      <c r="V5361" s="227">
        <f t="shared" si="582"/>
        <v>0</v>
      </c>
      <c r="W5361" s="227">
        <f t="shared" si="583"/>
        <v>0</v>
      </c>
      <c r="X5361" s="227">
        <f t="shared" si="586"/>
        <v>0</v>
      </c>
      <c r="Y5361" s="227">
        <f t="shared" si="584"/>
        <v>0</v>
      </c>
      <c r="Z5361" s="227">
        <f t="shared" si="585"/>
        <v>0</v>
      </c>
      <c r="AA5361" s="227">
        <f t="shared" si="587"/>
        <v>0</v>
      </c>
    </row>
    <row r="5362" spans="2:27" ht="13.5" hidden="1">
      <c r="B5362" s="232" t="s">
        <v>1449</v>
      </c>
      <c r="C5362" s="232" t="s">
        <v>566</v>
      </c>
      <c r="D5362" s="232" t="s">
        <v>955</v>
      </c>
      <c r="E5362" s="232" t="s">
        <v>495</v>
      </c>
      <c r="F5362" s="232">
        <v>4</v>
      </c>
      <c r="G5362" s="232" t="s">
        <v>1311</v>
      </c>
      <c r="H5362" s="233">
        <v>0.96599999999999997</v>
      </c>
      <c r="I5362" s="233">
        <v>0</v>
      </c>
      <c r="J5362" s="233">
        <v>0.60499999999999998</v>
      </c>
      <c r="K5362" s="234">
        <v>1630</v>
      </c>
      <c r="L5362" s="233">
        <v>0.33100000000000002</v>
      </c>
      <c r="M5362" s="234">
        <v>4443</v>
      </c>
      <c r="N5362" s="233">
        <v>0</v>
      </c>
      <c r="O5362" s="233">
        <v>0</v>
      </c>
      <c r="P5362" s="233">
        <v>0</v>
      </c>
      <c r="Q5362" s="234">
        <v>3545</v>
      </c>
      <c r="R5362" s="233">
        <v>0.24</v>
      </c>
      <c r="S5362" s="234">
        <v>9265</v>
      </c>
      <c r="T5362" s="233">
        <v>0</v>
      </c>
      <c r="U5362" s="235">
        <f t="shared" si="581"/>
        <v>705.18</v>
      </c>
      <c r="V5362" s="227">
        <f t="shared" si="582"/>
        <v>441.65</v>
      </c>
      <c r="W5362" s="227">
        <f t="shared" si="583"/>
        <v>377.46333333333337</v>
      </c>
      <c r="X5362" s="227">
        <f t="shared" si="586"/>
        <v>370.25</v>
      </c>
      <c r="Y5362" s="227">
        <f t="shared" si="584"/>
        <v>0</v>
      </c>
      <c r="Z5362" s="227">
        <f t="shared" si="585"/>
        <v>273.67222222222222</v>
      </c>
      <c r="AA5362" s="227">
        <f t="shared" si="587"/>
        <v>257.36111111111109</v>
      </c>
    </row>
    <row r="5363" spans="2:27" ht="13.5" hidden="1">
      <c r="B5363" s="232" t="s">
        <v>1449</v>
      </c>
      <c r="C5363" s="232" t="s">
        <v>723</v>
      </c>
      <c r="D5363" s="232" t="s">
        <v>955</v>
      </c>
      <c r="E5363" s="232" t="s">
        <v>495</v>
      </c>
      <c r="F5363" s="232">
        <v>2</v>
      </c>
      <c r="G5363" s="232" t="s">
        <v>1315</v>
      </c>
      <c r="H5363" s="233">
        <v>0.41799999999999998</v>
      </c>
      <c r="I5363" s="233">
        <v>0</v>
      </c>
      <c r="J5363" s="233">
        <v>0</v>
      </c>
      <c r="K5363" s="234">
        <v>0</v>
      </c>
      <c r="L5363" s="233">
        <v>0</v>
      </c>
      <c r="M5363" s="234">
        <v>0</v>
      </c>
      <c r="N5363" s="233">
        <v>0</v>
      </c>
      <c r="O5363" s="233">
        <v>0</v>
      </c>
      <c r="P5363" s="233">
        <v>0</v>
      </c>
      <c r="Q5363" s="234">
        <v>0</v>
      </c>
      <c r="R5363" s="233">
        <v>0</v>
      </c>
      <c r="S5363" s="234">
        <v>0</v>
      </c>
      <c r="T5363" s="233">
        <v>0</v>
      </c>
      <c r="U5363" s="235">
        <f t="shared" si="581"/>
        <v>305.14</v>
      </c>
      <c r="V5363" s="227">
        <f t="shared" si="582"/>
        <v>0</v>
      </c>
      <c r="W5363" s="227">
        <f t="shared" si="583"/>
        <v>0</v>
      </c>
      <c r="X5363" s="227">
        <f t="shared" si="586"/>
        <v>0</v>
      </c>
      <c r="Y5363" s="227">
        <f t="shared" si="584"/>
        <v>0</v>
      </c>
      <c r="Z5363" s="227">
        <f t="shared" si="585"/>
        <v>0</v>
      </c>
      <c r="AA5363" s="227">
        <f t="shared" si="587"/>
        <v>0</v>
      </c>
    </row>
    <row r="5364" spans="2:27" ht="13.5" hidden="1">
      <c r="B5364" s="232" t="s">
        <v>1449</v>
      </c>
      <c r="C5364" s="232" t="s">
        <v>745</v>
      </c>
      <c r="D5364" s="232" t="s">
        <v>955</v>
      </c>
      <c r="E5364" s="232" t="s">
        <v>495</v>
      </c>
      <c r="F5364" s="232">
        <v>4</v>
      </c>
      <c r="G5364" s="232" t="s">
        <v>1311</v>
      </c>
      <c r="H5364" s="233">
        <v>0.83199999999999996</v>
      </c>
      <c r="I5364" s="233">
        <v>0</v>
      </c>
      <c r="J5364" s="233">
        <v>0.5242</v>
      </c>
      <c r="K5364" s="234">
        <v>2186</v>
      </c>
      <c r="L5364" s="233">
        <v>0.24959999999999999</v>
      </c>
      <c r="M5364" s="234">
        <v>4286</v>
      </c>
      <c r="N5364" s="233">
        <v>0</v>
      </c>
      <c r="O5364" s="233">
        <v>0</v>
      </c>
      <c r="P5364" s="233">
        <v>0</v>
      </c>
      <c r="Q5364" s="234">
        <v>4373</v>
      </c>
      <c r="R5364" s="233">
        <v>0.16639999999999999</v>
      </c>
      <c r="S5364" s="234">
        <v>8571</v>
      </c>
      <c r="T5364" s="233">
        <v>0</v>
      </c>
      <c r="U5364" s="235">
        <f t="shared" si="581"/>
        <v>607.36</v>
      </c>
      <c r="V5364" s="227">
        <f t="shared" si="582"/>
        <v>382.666</v>
      </c>
      <c r="W5364" s="227">
        <f t="shared" si="583"/>
        <v>364.37466666666666</v>
      </c>
      <c r="X5364" s="227">
        <f t="shared" si="586"/>
        <v>357.16666666666669</v>
      </c>
      <c r="Y5364" s="227">
        <f t="shared" si="584"/>
        <v>0</v>
      </c>
      <c r="Z5364" s="227">
        <f t="shared" si="585"/>
        <v>242.94422222222221</v>
      </c>
      <c r="AA5364" s="227">
        <f t="shared" si="587"/>
        <v>238.08333333333334</v>
      </c>
    </row>
    <row r="5365" spans="2:27" ht="13.5" hidden="1">
      <c r="B5365" s="232" t="s">
        <v>1449</v>
      </c>
      <c r="C5365" s="232" t="s">
        <v>707</v>
      </c>
      <c r="D5365" s="232" t="s">
        <v>955</v>
      </c>
      <c r="E5365" s="232" t="s">
        <v>495</v>
      </c>
      <c r="F5365" s="232">
        <v>8</v>
      </c>
      <c r="G5365" s="232" t="s">
        <v>1317</v>
      </c>
      <c r="H5365" s="233">
        <v>2.2160000000000002</v>
      </c>
      <c r="I5365" s="233">
        <v>0</v>
      </c>
      <c r="J5365" s="233">
        <v>1.5134000000000001</v>
      </c>
      <c r="K5365" s="234">
        <v>6313</v>
      </c>
      <c r="L5365" s="233">
        <v>0.72060000000000002</v>
      </c>
      <c r="M5365" s="234">
        <v>12373</v>
      </c>
      <c r="N5365" s="233">
        <v>0</v>
      </c>
      <c r="O5365" s="233">
        <v>0</v>
      </c>
      <c r="P5365" s="233">
        <v>0</v>
      </c>
      <c r="Q5365" s="234">
        <v>13133</v>
      </c>
      <c r="R5365" s="233">
        <v>0.49969999999999998</v>
      </c>
      <c r="S5365" s="234">
        <v>25741</v>
      </c>
      <c r="T5365" s="233">
        <v>0</v>
      </c>
      <c r="U5365" s="235">
        <f t="shared" si="581"/>
        <v>1617.68</v>
      </c>
      <c r="V5365" s="227">
        <f t="shared" si="582"/>
        <v>1104.7820000000002</v>
      </c>
      <c r="W5365" s="227">
        <f t="shared" si="583"/>
        <v>1052.1213333333335</v>
      </c>
      <c r="X5365" s="227">
        <f t="shared" si="586"/>
        <v>1031.0833333333333</v>
      </c>
      <c r="Y5365" s="227">
        <f t="shared" si="584"/>
        <v>0</v>
      </c>
      <c r="Z5365" s="227">
        <f t="shared" si="585"/>
        <v>729.58655555555561</v>
      </c>
      <c r="AA5365" s="227">
        <f t="shared" si="587"/>
        <v>715.02777777777783</v>
      </c>
    </row>
    <row r="5366" spans="2:27" ht="13.5" hidden="1">
      <c r="B5366" s="232" t="s">
        <v>1449</v>
      </c>
      <c r="C5366" s="232" t="s">
        <v>692</v>
      </c>
      <c r="D5366" s="232" t="s">
        <v>955</v>
      </c>
      <c r="E5366" s="232" t="s">
        <v>495</v>
      </c>
      <c r="F5366" s="232">
        <v>2</v>
      </c>
      <c r="G5366" s="232" t="s">
        <v>1363</v>
      </c>
      <c r="H5366" s="233">
        <v>0.57040000000000002</v>
      </c>
      <c r="I5366" s="233">
        <v>0</v>
      </c>
      <c r="J5366" s="233">
        <v>0.43359999999999999</v>
      </c>
      <c r="K5366" s="234">
        <v>1624</v>
      </c>
      <c r="L5366" s="233">
        <v>0.18559999999999999</v>
      </c>
      <c r="M5366" s="234">
        <v>3192</v>
      </c>
      <c r="N5366" s="233">
        <v>0</v>
      </c>
      <c r="O5366" s="233">
        <v>0</v>
      </c>
      <c r="P5366" s="233">
        <v>0</v>
      </c>
      <c r="Q5366" s="234">
        <v>3376</v>
      </c>
      <c r="R5366" s="233">
        <v>0.1288</v>
      </c>
      <c r="S5366" s="234">
        <v>6456</v>
      </c>
      <c r="T5366" s="233">
        <v>0</v>
      </c>
      <c r="U5366" s="235">
        <f t="shared" si="581"/>
        <v>416.392</v>
      </c>
      <c r="V5366" s="227">
        <f t="shared" si="582"/>
        <v>316.52799999999996</v>
      </c>
      <c r="W5366" s="227">
        <f t="shared" si="583"/>
        <v>270.82133333333331</v>
      </c>
      <c r="X5366" s="227">
        <f t="shared" si="586"/>
        <v>266</v>
      </c>
      <c r="Y5366" s="227">
        <f t="shared" si="584"/>
        <v>0</v>
      </c>
      <c r="Z5366" s="227">
        <f t="shared" si="585"/>
        <v>187.80177777777777</v>
      </c>
      <c r="AA5366" s="227">
        <f t="shared" si="587"/>
        <v>179.33333333333334</v>
      </c>
    </row>
    <row r="5367" spans="2:27" ht="13.5" hidden="1">
      <c r="B5367" s="232" t="s">
        <v>1449</v>
      </c>
      <c r="C5367" s="232" t="s">
        <v>729</v>
      </c>
      <c r="D5367" s="232" t="s">
        <v>955</v>
      </c>
      <c r="E5367" s="232" t="s">
        <v>495</v>
      </c>
      <c r="F5367" s="232">
        <v>1</v>
      </c>
      <c r="G5367" s="232" t="s">
        <v>1417</v>
      </c>
      <c r="H5367" s="233">
        <v>5.1999999999999998E-2</v>
      </c>
      <c r="I5367" s="233">
        <v>0</v>
      </c>
      <c r="J5367" s="233">
        <v>0</v>
      </c>
      <c r="K5367" s="234">
        <v>0</v>
      </c>
      <c r="L5367" s="233">
        <v>0</v>
      </c>
      <c r="M5367" s="234">
        <v>0</v>
      </c>
      <c r="N5367" s="233">
        <v>0</v>
      </c>
      <c r="O5367" s="233">
        <v>0</v>
      </c>
      <c r="P5367" s="233">
        <v>0</v>
      </c>
      <c r="Q5367" s="234">
        <v>0</v>
      </c>
      <c r="R5367" s="233">
        <v>0</v>
      </c>
      <c r="S5367" s="234">
        <v>0</v>
      </c>
      <c r="T5367" s="233">
        <v>0</v>
      </c>
      <c r="U5367" s="235">
        <f t="shared" si="581"/>
        <v>37.96</v>
      </c>
      <c r="V5367" s="227">
        <f t="shared" si="582"/>
        <v>0</v>
      </c>
      <c r="W5367" s="227">
        <f t="shared" si="583"/>
        <v>0</v>
      </c>
      <c r="X5367" s="227">
        <f t="shared" si="586"/>
        <v>0</v>
      </c>
      <c r="Y5367" s="227">
        <f t="shared" si="584"/>
        <v>0</v>
      </c>
      <c r="Z5367" s="227">
        <f t="shared" si="585"/>
        <v>0</v>
      </c>
      <c r="AA5367" s="227">
        <f t="shared" si="587"/>
        <v>0</v>
      </c>
    </row>
    <row r="5368" spans="2:27" ht="13.5" hidden="1">
      <c r="B5368" s="232" t="s">
        <v>1449</v>
      </c>
      <c r="C5368" s="232" t="s">
        <v>636</v>
      </c>
      <c r="D5368" s="232" t="s">
        <v>955</v>
      </c>
      <c r="E5368" s="232" t="s">
        <v>495</v>
      </c>
      <c r="F5368" s="232">
        <v>2</v>
      </c>
      <c r="G5368" s="232" t="s">
        <v>1315</v>
      </c>
      <c r="H5368" s="233">
        <v>0.47199999999999998</v>
      </c>
      <c r="I5368" s="233">
        <v>0</v>
      </c>
      <c r="J5368" s="233">
        <v>0.26650000000000001</v>
      </c>
      <c r="K5368" s="234">
        <v>1112</v>
      </c>
      <c r="L5368" s="233">
        <v>0.12690000000000001</v>
      </c>
      <c r="M5368" s="234">
        <v>2179</v>
      </c>
      <c r="N5368" s="233">
        <v>0</v>
      </c>
      <c r="O5368" s="233">
        <v>0</v>
      </c>
      <c r="P5368" s="233">
        <v>0</v>
      </c>
      <c r="Q5368" s="234">
        <v>2386</v>
      </c>
      <c r="R5368" s="233">
        <v>9.0800000000000006E-2</v>
      </c>
      <c r="S5368" s="234">
        <v>4677</v>
      </c>
      <c r="T5368" s="233">
        <v>0</v>
      </c>
      <c r="U5368" s="235">
        <f t="shared" si="581"/>
        <v>344.56</v>
      </c>
      <c r="V5368" s="227">
        <f t="shared" si="582"/>
        <v>194.54500000000002</v>
      </c>
      <c r="W5368" s="227">
        <f t="shared" si="583"/>
        <v>185.30366666666669</v>
      </c>
      <c r="X5368" s="227">
        <f t="shared" si="586"/>
        <v>181.58333333333334</v>
      </c>
      <c r="Y5368" s="227">
        <f t="shared" si="584"/>
        <v>0</v>
      </c>
      <c r="Z5368" s="227">
        <f t="shared" si="585"/>
        <v>132.56177777777776</v>
      </c>
      <c r="AA5368" s="227">
        <f t="shared" si="587"/>
        <v>129.91666666666666</v>
      </c>
    </row>
    <row r="5369" spans="2:27" ht="13.5" hidden="1">
      <c r="B5369" s="232" t="s">
        <v>1449</v>
      </c>
      <c r="C5369" s="232" t="s">
        <v>686</v>
      </c>
      <c r="D5369" s="232" t="s">
        <v>955</v>
      </c>
      <c r="E5369" s="232" t="s">
        <v>495</v>
      </c>
      <c r="F5369" s="232">
        <v>16</v>
      </c>
      <c r="G5369" s="232" t="s">
        <v>1352</v>
      </c>
      <c r="H5369" s="233">
        <v>4.5632000000000001</v>
      </c>
      <c r="I5369" s="233">
        <v>0</v>
      </c>
      <c r="J5369" s="233">
        <v>3.4687999999999999</v>
      </c>
      <c r="K5369" s="234">
        <v>12992</v>
      </c>
      <c r="L5369" s="233">
        <v>1.4847999999999999</v>
      </c>
      <c r="M5369" s="234">
        <v>25536</v>
      </c>
      <c r="N5369" s="233">
        <v>0</v>
      </c>
      <c r="O5369" s="233">
        <v>0</v>
      </c>
      <c r="P5369" s="233">
        <v>0</v>
      </c>
      <c r="Q5369" s="234">
        <v>27008</v>
      </c>
      <c r="R5369" s="233">
        <v>1.0304</v>
      </c>
      <c r="S5369" s="234">
        <v>51648</v>
      </c>
      <c r="T5369" s="233">
        <v>0</v>
      </c>
      <c r="U5369" s="235">
        <f t="shared" si="581"/>
        <v>3331.136</v>
      </c>
      <c r="V5369" s="227">
        <f t="shared" si="582"/>
        <v>2532.2239999999997</v>
      </c>
      <c r="W5369" s="227">
        <f t="shared" si="583"/>
        <v>2166.5706666666665</v>
      </c>
      <c r="X5369" s="227">
        <f t="shared" si="586"/>
        <v>2128</v>
      </c>
      <c r="Y5369" s="227">
        <f t="shared" si="584"/>
        <v>0</v>
      </c>
      <c r="Z5369" s="227">
        <f t="shared" si="585"/>
        <v>1502.4142222222222</v>
      </c>
      <c r="AA5369" s="227">
        <f t="shared" si="587"/>
        <v>1434.6666666666667</v>
      </c>
    </row>
    <row r="5370" spans="2:27" ht="13.5" hidden="1">
      <c r="B5370" s="232" t="s">
        <v>1449</v>
      </c>
      <c r="C5370" s="232" t="s">
        <v>667</v>
      </c>
      <c r="D5370" s="232" t="s">
        <v>955</v>
      </c>
      <c r="E5370" s="232" t="s">
        <v>495</v>
      </c>
      <c r="F5370" s="232">
        <v>2</v>
      </c>
      <c r="G5370" s="232" t="s">
        <v>1363</v>
      </c>
      <c r="H5370" s="233">
        <v>0.56999999999999995</v>
      </c>
      <c r="I5370" s="233">
        <v>0</v>
      </c>
      <c r="J5370" s="233">
        <v>0</v>
      </c>
      <c r="K5370" s="234">
        <v>0</v>
      </c>
      <c r="L5370" s="233">
        <v>0</v>
      </c>
      <c r="M5370" s="234">
        <v>0</v>
      </c>
      <c r="N5370" s="233">
        <v>0</v>
      </c>
      <c r="O5370" s="233">
        <v>0</v>
      </c>
      <c r="P5370" s="233">
        <v>0</v>
      </c>
      <c r="Q5370" s="234">
        <v>0</v>
      </c>
      <c r="R5370" s="233">
        <v>0</v>
      </c>
      <c r="S5370" s="234">
        <v>0</v>
      </c>
      <c r="T5370" s="233">
        <v>0</v>
      </c>
      <c r="U5370" s="235">
        <f t="shared" si="581"/>
        <v>416.09999999999997</v>
      </c>
      <c r="V5370" s="227">
        <f t="shared" si="582"/>
        <v>0</v>
      </c>
      <c r="W5370" s="227">
        <f t="shared" si="583"/>
        <v>0</v>
      </c>
      <c r="X5370" s="227">
        <f t="shared" si="586"/>
        <v>0</v>
      </c>
      <c r="Y5370" s="227">
        <f t="shared" si="584"/>
        <v>0</v>
      </c>
      <c r="Z5370" s="227">
        <f t="shared" si="585"/>
        <v>0</v>
      </c>
      <c r="AA5370" s="227">
        <f t="shared" si="587"/>
        <v>0</v>
      </c>
    </row>
    <row r="5371" spans="2:27" ht="13.5" hidden="1">
      <c r="B5371" s="232" t="s">
        <v>1449</v>
      </c>
      <c r="C5371" s="232" t="s">
        <v>734</v>
      </c>
      <c r="D5371" s="232" t="s">
        <v>955</v>
      </c>
      <c r="E5371" s="232" t="s">
        <v>495</v>
      </c>
      <c r="F5371" s="232">
        <v>4</v>
      </c>
      <c r="G5371" s="232" t="s">
        <v>1311</v>
      </c>
      <c r="H5371" s="233">
        <v>0.83679999999999999</v>
      </c>
      <c r="I5371" s="233">
        <v>0</v>
      </c>
      <c r="J5371" s="233">
        <v>0</v>
      </c>
      <c r="K5371" s="234">
        <v>0</v>
      </c>
      <c r="L5371" s="233">
        <v>0</v>
      </c>
      <c r="M5371" s="234">
        <v>0</v>
      </c>
      <c r="N5371" s="233">
        <v>0</v>
      </c>
      <c r="O5371" s="233">
        <v>0</v>
      </c>
      <c r="P5371" s="233">
        <v>0</v>
      </c>
      <c r="Q5371" s="234">
        <v>0</v>
      </c>
      <c r="R5371" s="233">
        <v>0</v>
      </c>
      <c r="S5371" s="234">
        <v>0</v>
      </c>
      <c r="T5371" s="233">
        <v>0</v>
      </c>
      <c r="U5371" s="235">
        <f t="shared" si="581"/>
        <v>610.86400000000003</v>
      </c>
      <c r="V5371" s="227">
        <f t="shared" si="582"/>
        <v>0</v>
      </c>
      <c r="W5371" s="227">
        <f t="shared" si="583"/>
        <v>0</v>
      </c>
      <c r="X5371" s="227">
        <f t="shared" si="586"/>
        <v>0</v>
      </c>
      <c r="Y5371" s="227">
        <f t="shared" si="584"/>
        <v>0</v>
      </c>
      <c r="Z5371" s="227">
        <f t="shared" si="585"/>
        <v>0</v>
      </c>
      <c r="AA5371" s="227">
        <f t="shared" si="587"/>
        <v>0</v>
      </c>
    </row>
    <row r="5372" spans="2:27" ht="13.5" hidden="1">
      <c r="B5372" s="232" t="s">
        <v>1449</v>
      </c>
      <c r="C5372" s="232" t="s">
        <v>737</v>
      </c>
      <c r="D5372" s="232" t="s">
        <v>955</v>
      </c>
      <c r="E5372" s="232" t="s">
        <v>495</v>
      </c>
      <c r="F5372" s="232">
        <v>2</v>
      </c>
      <c r="G5372" s="232" t="s">
        <v>1315</v>
      </c>
      <c r="H5372" s="233">
        <v>0.41599999999999998</v>
      </c>
      <c r="I5372" s="233">
        <v>0</v>
      </c>
      <c r="J5372" s="233">
        <v>0.2621</v>
      </c>
      <c r="K5372" s="234">
        <v>1093</v>
      </c>
      <c r="L5372" s="233">
        <v>0.12479999999999999</v>
      </c>
      <c r="M5372" s="234">
        <v>2143</v>
      </c>
      <c r="N5372" s="233">
        <v>0</v>
      </c>
      <c r="O5372" s="233">
        <v>0</v>
      </c>
      <c r="P5372" s="233">
        <v>0</v>
      </c>
      <c r="Q5372" s="234">
        <v>2186</v>
      </c>
      <c r="R5372" s="233">
        <v>8.3199999999999996E-2</v>
      </c>
      <c r="S5372" s="234">
        <v>4286</v>
      </c>
      <c r="T5372" s="233">
        <v>0</v>
      </c>
      <c r="U5372" s="235">
        <f t="shared" si="581"/>
        <v>303.68</v>
      </c>
      <c r="V5372" s="227">
        <f t="shared" si="582"/>
        <v>191.333</v>
      </c>
      <c r="W5372" s="227">
        <f t="shared" si="583"/>
        <v>182.18733333333333</v>
      </c>
      <c r="X5372" s="227">
        <f t="shared" si="586"/>
        <v>178.58333333333334</v>
      </c>
      <c r="Y5372" s="227">
        <f t="shared" si="584"/>
        <v>0</v>
      </c>
      <c r="Z5372" s="227">
        <f t="shared" si="585"/>
        <v>121.45822222222222</v>
      </c>
      <c r="AA5372" s="227">
        <f t="shared" si="587"/>
        <v>119.05555555555556</v>
      </c>
    </row>
    <row r="5373" spans="2:27" ht="13.5" hidden="1">
      <c r="B5373" s="232" t="s">
        <v>1449</v>
      </c>
      <c r="C5373" s="232" t="s">
        <v>756</v>
      </c>
      <c r="D5373" s="232" t="s">
        <v>955</v>
      </c>
      <c r="E5373" s="232" t="s">
        <v>495</v>
      </c>
      <c r="F5373" s="232">
        <v>16</v>
      </c>
      <c r="G5373" s="232" t="s">
        <v>1355</v>
      </c>
      <c r="H5373" s="233">
        <v>16.248999999999999</v>
      </c>
      <c r="I5373" s="233">
        <v>0</v>
      </c>
      <c r="J5373" s="233">
        <v>10.0662</v>
      </c>
      <c r="K5373" s="234">
        <v>41991</v>
      </c>
      <c r="L5373" s="233">
        <v>4.7934000000000001</v>
      </c>
      <c r="M5373" s="234">
        <v>82302</v>
      </c>
      <c r="N5373" s="233">
        <v>0</v>
      </c>
      <c r="O5373" s="233">
        <v>0</v>
      </c>
      <c r="P5373" s="233">
        <v>0</v>
      </c>
      <c r="Q5373" s="234">
        <v>64053</v>
      </c>
      <c r="R5373" s="233">
        <v>2.4373</v>
      </c>
      <c r="S5373" s="234">
        <v>125545</v>
      </c>
      <c r="T5373" s="233">
        <v>0</v>
      </c>
      <c r="U5373" s="235">
        <f t="shared" si="581"/>
        <v>11861.769999999999</v>
      </c>
      <c r="V5373" s="227">
        <f t="shared" si="582"/>
        <v>7348.326</v>
      </c>
      <c r="W5373" s="227">
        <f t="shared" si="583"/>
        <v>6998.4320000000007</v>
      </c>
      <c r="X5373" s="227">
        <f t="shared" si="586"/>
        <v>6858.5</v>
      </c>
      <c r="Y5373" s="227">
        <f t="shared" si="584"/>
        <v>0</v>
      </c>
      <c r="Z5373" s="227">
        <f t="shared" si="585"/>
        <v>3558.4790000000003</v>
      </c>
      <c r="AA5373" s="227">
        <f t="shared" si="587"/>
        <v>3487.3611111111113</v>
      </c>
    </row>
    <row r="5374" spans="2:27" ht="13.5" hidden="1">
      <c r="B5374" s="232" t="s">
        <v>1449</v>
      </c>
      <c r="C5374" s="232" t="s">
        <v>672</v>
      </c>
      <c r="D5374" s="232" t="s">
        <v>955</v>
      </c>
      <c r="E5374" s="232" t="s">
        <v>495</v>
      </c>
      <c r="F5374" s="232">
        <v>4</v>
      </c>
      <c r="G5374" s="232" t="s">
        <v>1354</v>
      </c>
      <c r="H5374" s="233">
        <v>1.1399999999999999</v>
      </c>
      <c r="I5374" s="233">
        <v>0</v>
      </c>
      <c r="J5374" s="233">
        <v>0</v>
      </c>
      <c r="K5374" s="234">
        <v>0</v>
      </c>
      <c r="L5374" s="233">
        <v>0</v>
      </c>
      <c r="M5374" s="234">
        <v>0</v>
      </c>
      <c r="N5374" s="233">
        <v>0</v>
      </c>
      <c r="O5374" s="233">
        <v>0</v>
      </c>
      <c r="P5374" s="233">
        <v>0</v>
      </c>
      <c r="Q5374" s="234">
        <v>0</v>
      </c>
      <c r="R5374" s="233">
        <v>0</v>
      </c>
      <c r="S5374" s="234">
        <v>0</v>
      </c>
      <c r="T5374" s="233">
        <v>0</v>
      </c>
      <c r="U5374" s="235">
        <f t="shared" si="581"/>
        <v>832.19999999999993</v>
      </c>
      <c r="V5374" s="227">
        <f t="shared" si="582"/>
        <v>0</v>
      </c>
      <c r="W5374" s="227">
        <f t="shared" si="583"/>
        <v>0</v>
      </c>
      <c r="X5374" s="227">
        <f t="shared" si="586"/>
        <v>0</v>
      </c>
      <c r="Y5374" s="227">
        <f t="shared" si="584"/>
        <v>0</v>
      </c>
      <c r="Z5374" s="227">
        <f t="shared" si="585"/>
        <v>0</v>
      </c>
      <c r="AA5374" s="227">
        <f t="shared" si="587"/>
        <v>0</v>
      </c>
    </row>
    <row r="5375" spans="2:27" ht="13.5" hidden="1">
      <c r="B5375" s="232" t="s">
        <v>1449</v>
      </c>
      <c r="C5375" s="232" t="s">
        <v>769</v>
      </c>
      <c r="D5375" s="232" t="s">
        <v>955</v>
      </c>
      <c r="E5375" s="232" t="s">
        <v>495</v>
      </c>
      <c r="F5375" s="232">
        <v>2</v>
      </c>
      <c r="G5375" s="232" t="s">
        <v>1311</v>
      </c>
      <c r="H5375" s="233">
        <v>0.82010000000000005</v>
      </c>
      <c r="I5375" s="233">
        <v>0</v>
      </c>
      <c r="J5375" s="233">
        <v>0.55969999999999998</v>
      </c>
      <c r="K5375" s="234">
        <v>2335</v>
      </c>
      <c r="L5375" s="233">
        <v>0.26650000000000001</v>
      </c>
      <c r="M5375" s="234">
        <v>4576</v>
      </c>
      <c r="N5375" s="233">
        <v>0</v>
      </c>
      <c r="O5375" s="233">
        <v>0</v>
      </c>
      <c r="P5375" s="233">
        <v>0</v>
      </c>
      <c r="Q5375" s="234">
        <v>4849</v>
      </c>
      <c r="R5375" s="233">
        <v>0.1845</v>
      </c>
      <c r="S5375" s="234">
        <v>9504</v>
      </c>
      <c r="T5375" s="233">
        <v>0</v>
      </c>
      <c r="U5375" s="235">
        <f t="shared" si="581"/>
        <v>598.673</v>
      </c>
      <c r="V5375" s="227">
        <f t="shared" si="582"/>
        <v>408.58099999999996</v>
      </c>
      <c r="W5375" s="227">
        <f t="shared" si="583"/>
        <v>389.12833333333333</v>
      </c>
      <c r="X5375" s="227">
        <f t="shared" si="586"/>
        <v>381.33333333333331</v>
      </c>
      <c r="Y5375" s="227">
        <f t="shared" si="584"/>
        <v>0</v>
      </c>
      <c r="Z5375" s="227">
        <f t="shared" si="585"/>
        <v>269.37944444444446</v>
      </c>
      <c r="AA5375" s="227">
        <f t="shared" si="587"/>
        <v>264</v>
      </c>
    </row>
    <row r="5376" spans="2:27" ht="13.5" hidden="1">
      <c r="B5376" s="232" t="s">
        <v>1449</v>
      </c>
      <c r="C5376" s="232" t="s">
        <v>312</v>
      </c>
      <c r="D5376" s="232" t="s">
        <v>955</v>
      </c>
      <c r="E5376" s="232" t="s">
        <v>495</v>
      </c>
      <c r="F5376" s="232">
        <v>1</v>
      </c>
      <c r="G5376" s="232" t="s">
        <v>1322</v>
      </c>
      <c r="H5376" s="233">
        <v>0.104</v>
      </c>
      <c r="I5376" s="233">
        <v>0</v>
      </c>
      <c r="J5376" s="233">
        <v>0</v>
      </c>
      <c r="K5376" s="234">
        <v>0</v>
      </c>
      <c r="L5376" s="233">
        <v>0</v>
      </c>
      <c r="M5376" s="234">
        <v>0</v>
      </c>
      <c r="N5376" s="233">
        <v>0</v>
      </c>
      <c r="O5376" s="233">
        <v>0</v>
      </c>
      <c r="P5376" s="233">
        <v>0</v>
      </c>
      <c r="Q5376" s="234">
        <v>0</v>
      </c>
      <c r="R5376" s="233">
        <v>0</v>
      </c>
      <c r="S5376" s="234">
        <v>0</v>
      </c>
      <c r="T5376" s="233">
        <v>0</v>
      </c>
      <c r="U5376" s="235">
        <f t="shared" si="581"/>
        <v>75.92</v>
      </c>
      <c r="V5376" s="227">
        <f t="shared" si="582"/>
        <v>0</v>
      </c>
      <c r="W5376" s="227">
        <f t="shared" si="583"/>
        <v>0</v>
      </c>
      <c r="X5376" s="227">
        <f t="shared" si="586"/>
        <v>0</v>
      </c>
      <c r="Y5376" s="227">
        <f t="shared" si="584"/>
        <v>0</v>
      </c>
      <c r="Z5376" s="227">
        <f t="shared" si="585"/>
        <v>0</v>
      </c>
      <c r="AA5376" s="227">
        <f t="shared" si="587"/>
        <v>0</v>
      </c>
    </row>
    <row r="5377" spans="2:27" ht="13.5" hidden="1">
      <c r="B5377" s="232" t="s">
        <v>1449</v>
      </c>
      <c r="C5377" s="232" t="s">
        <v>714</v>
      </c>
      <c r="D5377" s="232" t="s">
        <v>955</v>
      </c>
      <c r="E5377" s="232" t="s">
        <v>495</v>
      </c>
      <c r="F5377" s="232">
        <v>2</v>
      </c>
      <c r="G5377" s="232" t="s">
        <v>1311</v>
      </c>
      <c r="H5377" s="233">
        <v>0.55400000000000005</v>
      </c>
      <c r="I5377" s="233">
        <v>0</v>
      </c>
      <c r="J5377" s="233">
        <v>0.37830000000000003</v>
      </c>
      <c r="K5377" s="234">
        <v>1578</v>
      </c>
      <c r="L5377" s="233">
        <v>0.1802</v>
      </c>
      <c r="M5377" s="234">
        <v>3093</v>
      </c>
      <c r="N5377" s="233">
        <v>0</v>
      </c>
      <c r="O5377" s="233">
        <v>0</v>
      </c>
      <c r="P5377" s="233">
        <v>0</v>
      </c>
      <c r="Q5377" s="234">
        <v>3283</v>
      </c>
      <c r="R5377" s="233">
        <v>0.1249</v>
      </c>
      <c r="S5377" s="234">
        <v>6435</v>
      </c>
      <c r="T5377" s="233">
        <v>0</v>
      </c>
      <c r="U5377" s="235">
        <f t="shared" si="581"/>
        <v>404.42</v>
      </c>
      <c r="V5377" s="227">
        <f t="shared" si="582"/>
        <v>276.15899999999999</v>
      </c>
      <c r="W5377" s="227">
        <f t="shared" si="583"/>
        <v>263.04599999999999</v>
      </c>
      <c r="X5377" s="227">
        <f t="shared" si="586"/>
        <v>257.75</v>
      </c>
      <c r="Y5377" s="227">
        <f t="shared" si="584"/>
        <v>0</v>
      </c>
      <c r="Z5377" s="227">
        <f t="shared" si="585"/>
        <v>182.37144444444442</v>
      </c>
      <c r="AA5377" s="227">
        <f t="shared" si="587"/>
        <v>178.75</v>
      </c>
    </row>
    <row r="5378" spans="2:27" ht="13.5" hidden="1">
      <c r="B5378" s="232" t="s">
        <v>1449</v>
      </c>
      <c r="C5378" s="232" t="s">
        <v>759</v>
      </c>
      <c r="D5378" s="232" t="s">
        <v>955</v>
      </c>
      <c r="E5378" s="232" t="s">
        <v>495</v>
      </c>
      <c r="F5378" s="232">
        <v>4</v>
      </c>
      <c r="G5378" s="232" t="s">
        <v>1352</v>
      </c>
      <c r="H5378" s="233">
        <v>4.0621999999999998</v>
      </c>
      <c r="I5378" s="233">
        <v>0</v>
      </c>
      <c r="J5378" s="233">
        <v>2.5165999999999999</v>
      </c>
      <c r="K5378" s="234">
        <v>10498</v>
      </c>
      <c r="L5378" s="233">
        <v>1.1983999999999999</v>
      </c>
      <c r="M5378" s="234">
        <v>20575</v>
      </c>
      <c r="N5378" s="233">
        <v>0</v>
      </c>
      <c r="O5378" s="233">
        <v>0</v>
      </c>
      <c r="P5378" s="233">
        <v>0</v>
      </c>
      <c r="Q5378" s="234">
        <v>16013</v>
      </c>
      <c r="R5378" s="233">
        <v>0.60929999999999995</v>
      </c>
      <c r="S5378" s="234">
        <v>31386</v>
      </c>
      <c r="T5378" s="233">
        <v>0</v>
      </c>
      <c r="U5378" s="235">
        <f t="shared" si="581"/>
        <v>2965.4059999999999</v>
      </c>
      <c r="V5378" s="227">
        <f t="shared" si="582"/>
        <v>1837.1179999999999</v>
      </c>
      <c r="W5378" s="227">
        <f t="shared" si="583"/>
        <v>1749.6653333333334</v>
      </c>
      <c r="X5378" s="227">
        <f t="shared" si="586"/>
        <v>1714.5833333333333</v>
      </c>
      <c r="Y5378" s="227">
        <f t="shared" si="584"/>
        <v>0</v>
      </c>
      <c r="Z5378" s="227">
        <f t="shared" si="585"/>
        <v>889.59455555555553</v>
      </c>
      <c r="AA5378" s="227">
        <f t="shared" si="587"/>
        <v>871.83333333333337</v>
      </c>
    </row>
    <row r="5379" spans="2:27" ht="13.5" hidden="1">
      <c r="B5379" s="232" t="s">
        <v>1449</v>
      </c>
      <c r="C5379" s="232" t="s">
        <v>625</v>
      </c>
      <c r="D5379" s="232" t="s">
        <v>955</v>
      </c>
      <c r="E5379" s="232" t="s">
        <v>495</v>
      </c>
      <c r="F5379" s="232">
        <v>16</v>
      </c>
      <c r="G5379" s="232" t="s">
        <v>1317</v>
      </c>
      <c r="H5379" s="233">
        <v>3.7759999999999998</v>
      </c>
      <c r="I5379" s="233">
        <v>0</v>
      </c>
      <c r="J5379" s="233">
        <v>2.1316999999999999</v>
      </c>
      <c r="K5379" s="234">
        <v>8892</v>
      </c>
      <c r="L5379" s="233">
        <v>1.0150999999999999</v>
      </c>
      <c r="M5379" s="234">
        <v>17429</v>
      </c>
      <c r="N5379" s="233">
        <v>0</v>
      </c>
      <c r="O5379" s="233">
        <v>0</v>
      </c>
      <c r="P5379" s="233">
        <v>0</v>
      </c>
      <c r="Q5379" s="234">
        <v>19088</v>
      </c>
      <c r="R5379" s="233">
        <v>0.72629999999999995</v>
      </c>
      <c r="S5379" s="234">
        <v>37412</v>
      </c>
      <c r="T5379" s="233">
        <v>0</v>
      </c>
      <c r="U5379" s="235">
        <f t="shared" si="581"/>
        <v>2756.48</v>
      </c>
      <c r="V5379" s="227">
        <f t="shared" si="582"/>
        <v>1556.1409999999998</v>
      </c>
      <c r="W5379" s="227">
        <f t="shared" si="583"/>
        <v>1482.0229999999999</v>
      </c>
      <c r="X5379" s="227">
        <f t="shared" si="586"/>
        <v>1452.4166666666667</v>
      </c>
      <c r="Y5379" s="227">
        <f t="shared" si="584"/>
        <v>0</v>
      </c>
      <c r="Z5379" s="227">
        <f t="shared" si="585"/>
        <v>1060.4212222222222</v>
      </c>
      <c r="AA5379" s="227">
        <f t="shared" si="587"/>
        <v>1039.2222222222222</v>
      </c>
    </row>
    <row r="5380" spans="2:27" ht="13.5" hidden="1">
      <c r="B5380" s="232" t="s">
        <v>1449</v>
      </c>
      <c r="C5380" s="232" t="s">
        <v>650</v>
      </c>
      <c r="D5380" s="232" t="s">
        <v>955</v>
      </c>
      <c r="E5380" s="232" t="s">
        <v>495</v>
      </c>
      <c r="F5380" s="232">
        <v>8</v>
      </c>
      <c r="G5380" s="232" t="s">
        <v>1351</v>
      </c>
      <c r="H5380" s="233">
        <v>2.27</v>
      </c>
      <c r="I5380" s="233">
        <v>0</v>
      </c>
      <c r="J5380" s="233">
        <v>0</v>
      </c>
      <c r="K5380" s="234">
        <v>0</v>
      </c>
      <c r="L5380" s="233">
        <v>0</v>
      </c>
      <c r="M5380" s="234">
        <v>0</v>
      </c>
      <c r="N5380" s="233">
        <v>0</v>
      </c>
      <c r="O5380" s="233">
        <v>0</v>
      </c>
      <c r="P5380" s="233">
        <v>0</v>
      </c>
      <c r="Q5380" s="234">
        <v>0</v>
      </c>
      <c r="R5380" s="233">
        <v>0</v>
      </c>
      <c r="S5380" s="234">
        <v>0</v>
      </c>
      <c r="T5380" s="233">
        <v>0</v>
      </c>
      <c r="U5380" s="235">
        <f t="shared" ref="U5380:U5443" si="588">H5380*hour_M</f>
        <v>1657.1</v>
      </c>
      <c r="V5380" s="227">
        <f t="shared" ref="V5380:V5443" si="589">J5380*hour_M</f>
        <v>0</v>
      </c>
      <c r="W5380" s="227">
        <f t="shared" ref="W5380:W5443" si="590">K5380/12+L5380*hour_M</f>
        <v>0</v>
      </c>
      <c r="X5380" s="227">
        <f t="shared" si="586"/>
        <v>0</v>
      </c>
      <c r="Y5380" s="227">
        <f t="shared" ref="Y5380:Y5443" si="591">P5380*hour_M</f>
        <v>0</v>
      </c>
      <c r="Z5380" s="227">
        <f t="shared" ref="Z5380:Z5443" si="592">Q5380/36+R5380*hour_M</f>
        <v>0</v>
      </c>
      <c r="AA5380" s="227">
        <f t="shared" si="587"/>
        <v>0</v>
      </c>
    </row>
    <row r="5381" spans="2:27" ht="13.5" hidden="1">
      <c r="B5381" s="232" t="s">
        <v>1449</v>
      </c>
      <c r="C5381" s="232" t="s">
        <v>616</v>
      </c>
      <c r="D5381" s="232" t="s">
        <v>955</v>
      </c>
      <c r="E5381" s="232" t="s">
        <v>495</v>
      </c>
      <c r="F5381" s="232">
        <v>8</v>
      </c>
      <c r="G5381" s="232" t="s">
        <v>1312</v>
      </c>
      <c r="H5381" s="233">
        <v>1.8879999999999999</v>
      </c>
      <c r="I5381" s="233">
        <v>0</v>
      </c>
      <c r="J5381" s="233">
        <v>1.0659000000000001</v>
      </c>
      <c r="K5381" s="234">
        <v>4446</v>
      </c>
      <c r="L5381" s="233">
        <v>0.50749999999999995</v>
      </c>
      <c r="M5381" s="234">
        <v>8714</v>
      </c>
      <c r="N5381" s="233">
        <v>0</v>
      </c>
      <c r="O5381" s="233">
        <v>0</v>
      </c>
      <c r="P5381" s="233">
        <v>0</v>
      </c>
      <c r="Q5381" s="234">
        <v>9544</v>
      </c>
      <c r="R5381" s="233">
        <v>0.36320000000000002</v>
      </c>
      <c r="S5381" s="234">
        <v>18706</v>
      </c>
      <c r="T5381" s="233">
        <v>0</v>
      </c>
      <c r="U5381" s="235">
        <f t="shared" si="588"/>
        <v>1378.24</v>
      </c>
      <c r="V5381" s="227">
        <f t="shared" si="589"/>
        <v>778.10700000000008</v>
      </c>
      <c r="W5381" s="227">
        <f t="shared" si="590"/>
        <v>740.97499999999991</v>
      </c>
      <c r="X5381" s="227">
        <f t="shared" ref="X5381:X5444" si="593">M5381/12</f>
        <v>726.16666666666663</v>
      </c>
      <c r="Y5381" s="227">
        <f t="shared" si="591"/>
        <v>0</v>
      </c>
      <c r="Z5381" s="227">
        <f t="shared" si="592"/>
        <v>530.24711111111105</v>
      </c>
      <c r="AA5381" s="227">
        <f t="shared" ref="AA5381:AA5444" si="594">S5381/36</f>
        <v>519.61111111111109</v>
      </c>
    </row>
    <row r="5382" spans="2:27" ht="13.5" hidden="1">
      <c r="B5382" s="232" t="s">
        <v>1449</v>
      </c>
      <c r="C5382" s="232" t="s">
        <v>717</v>
      </c>
      <c r="D5382" s="232" t="s">
        <v>955</v>
      </c>
      <c r="E5382" s="232" t="s">
        <v>495</v>
      </c>
      <c r="F5382" s="232">
        <v>4</v>
      </c>
      <c r="G5382" s="232" t="s">
        <v>1312</v>
      </c>
      <c r="H5382" s="233">
        <v>1.1080000000000001</v>
      </c>
      <c r="I5382" s="233">
        <v>0</v>
      </c>
      <c r="J5382" s="233">
        <v>0.75670000000000004</v>
      </c>
      <c r="K5382" s="234">
        <v>3156</v>
      </c>
      <c r="L5382" s="233">
        <v>0.36030000000000001</v>
      </c>
      <c r="M5382" s="234">
        <v>6187</v>
      </c>
      <c r="N5382" s="233">
        <v>0</v>
      </c>
      <c r="O5382" s="233">
        <v>0</v>
      </c>
      <c r="P5382" s="233">
        <v>0</v>
      </c>
      <c r="Q5382" s="234">
        <v>6566</v>
      </c>
      <c r="R5382" s="233">
        <v>0.24990000000000001</v>
      </c>
      <c r="S5382" s="234">
        <v>12870</v>
      </c>
      <c r="T5382" s="233">
        <v>0</v>
      </c>
      <c r="U5382" s="235">
        <f t="shared" si="588"/>
        <v>808.84</v>
      </c>
      <c r="V5382" s="227">
        <f t="shared" si="589"/>
        <v>552.39100000000008</v>
      </c>
      <c r="W5382" s="227">
        <f t="shared" si="590"/>
        <v>526.01900000000001</v>
      </c>
      <c r="X5382" s="227">
        <f t="shared" si="593"/>
        <v>515.58333333333337</v>
      </c>
      <c r="Y5382" s="227">
        <f t="shared" si="591"/>
        <v>0</v>
      </c>
      <c r="Z5382" s="227">
        <f t="shared" si="592"/>
        <v>364.81588888888894</v>
      </c>
      <c r="AA5382" s="227">
        <f t="shared" si="594"/>
        <v>357.5</v>
      </c>
    </row>
    <row r="5383" spans="2:27" ht="13.5" hidden="1">
      <c r="B5383" s="232" t="s">
        <v>1449</v>
      </c>
      <c r="C5383" s="232" t="s">
        <v>743</v>
      </c>
      <c r="D5383" s="232" t="s">
        <v>955</v>
      </c>
      <c r="E5383" s="232" t="s">
        <v>495</v>
      </c>
      <c r="F5383" s="232">
        <v>2</v>
      </c>
      <c r="G5383" s="232" t="s">
        <v>1322</v>
      </c>
      <c r="H5383" s="233">
        <v>0.104</v>
      </c>
      <c r="I5383" s="233">
        <v>0</v>
      </c>
      <c r="J5383" s="233">
        <v>6.5500000000000003E-2</v>
      </c>
      <c r="K5383" s="234">
        <v>273</v>
      </c>
      <c r="L5383" s="233">
        <v>3.1199999999999999E-2</v>
      </c>
      <c r="M5383" s="234">
        <v>536</v>
      </c>
      <c r="N5383" s="233">
        <v>0</v>
      </c>
      <c r="O5383" s="233">
        <v>0</v>
      </c>
      <c r="P5383" s="233">
        <v>0</v>
      </c>
      <c r="Q5383" s="234">
        <v>547</v>
      </c>
      <c r="R5383" s="233">
        <v>2.0799999999999999E-2</v>
      </c>
      <c r="S5383" s="234">
        <v>1071</v>
      </c>
      <c r="T5383" s="233">
        <v>0</v>
      </c>
      <c r="U5383" s="235">
        <f t="shared" si="588"/>
        <v>75.92</v>
      </c>
      <c r="V5383" s="227">
        <f t="shared" si="589"/>
        <v>47.815000000000005</v>
      </c>
      <c r="W5383" s="227">
        <f t="shared" si="590"/>
        <v>45.525999999999996</v>
      </c>
      <c r="X5383" s="227">
        <f t="shared" si="593"/>
        <v>44.666666666666664</v>
      </c>
      <c r="Y5383" s="227">
        <f t="shared" si="591"/>
        <v>0</v>
      </c>
      <c r="Z5383" s="227">
        <f t="shared" si="592"/>
        <v>30.378444444444444</v>
      </c>
      <c r="AA5383" s="227">
        <f t="shared" si="594"/>
        <v>29.75</v>
      </c>
    </row>
    <row r="5384" spans="2:27" ht="13.5" hidden="1">
      <c r="B5384" s="232" t="s">
        <v>1449</v>
      </c>
      <c r="C5384" s="232" t="s">
        <v>765</v>
      </c>
      <c r="D5384" s="232" t="s">
        <v>955</v>
      </c>
      <c r="E5384" s="232" t="s">
        <v>495</v>
      </c>
      <c r="F5384" s="232">
        <v>12</v>
      </c>
      <c r="G5384" s="232" t="s">
        <v>1308</v>
      </c>
      <c r="H5384" s="233">
        <v>4.9203999999999999</v>
      </c>
      <c r="I5384" s="233">
        <v>0</v>
      </c>
      <c r="J5384" s="233">
        <v>3.3582000000000001</v>
      </c>
      <c r="K5384" s="234">
        <v>14008</v>
      </c>
      <c r="L5384" s="233">
        <v>1.5991</v>
      </c>
      <c r="M5384" s="234">
        <v>27456</v>
      </c>
      <c r="N5384" s="233">
        <v>0</v>
      </c>
      <c r="O5384" s="233">
        <v>0</v>
      </c>
      <c r="P5384" s="233">
        <v>0</v>
      </c>
      <c r="Q5384" s="234">
        <v>29094</v>
      </c>
      <c r="R5384" s="233">
        <v>1.1071</v>
      </c>
      <c r="S5384" s="234">
        <v>57025</v>
      </c>
      <c r="T5384" s="233">
        <v>0</v>
      </c>
      <c r="U5384" s="235">
        <f t="shared" si="588"/>
        <v>3591.8919999999998</v>
      </c>
      <c r="V5384" s="227">
        <f t="shared" si="589"/>
        <v>2451.4859999999999</v>
      </c>
      <c r="W5384" s="227">
        <f t="shared" si="590"/>
        <v>2334.6763333333333</v>
      </c>
      <c r="X5384" s="227">
        <f t="shared" si="593"/>
        <v>2288</v>
      </c>
      <c r="Y5384" s="227">
        <f t="shared" si="591"/>
        <v>0</v>
      </c>
      <c r="Z5384" s="227">
        <f t="shared" si="592"/>
        <v>1616.3496666666665</v>
      </c>
      <c r="AA5384" s="227">
        <f t="shared" si="594"/>
        <v>1584.0277777777778</v>
      </c>
    </row>
    <row r="5385" spans="2:27" ht="13.5" hidden="1">
      <c r="B5385" s="232" t="s">
        <v>1449</v>
      </c>
      <c r="C5385" s="232" t="s">
        <v>655</v>
      </c>
      <c r="D5385" s="232" t="s">
        <v>956</v>
      </c>
      <c r="E5385" s="232" t="s">
        <v>467</v>
      </c>
      <c r="F5385" s="232">
        <v>16</v>
      </c>
      <c r="G5385" s="232" t="s">
        <v>1352</v>
      </c>
      <c r="H5385" s="233">
        <v>4.2</v>
      </c>
      <c r="I5385" s="233">
        <v>0</v>
      </c>
      <c r="J5385" s="233">
        <v>0</v>
      </c>
      <c r="K5385" s="234">
        <v>0</v>
      </c>
      <c r="L5385" s="233">
        <v>0</v>
      </c>
      <c r="M5385" s="234">
        <v>0</v>
      </c>
      <c r="N5385" s="233">
        <v>0</v>
      </c>
      <c r="O5385" s="233">
        <v>0</v>
      </c>
      <c r="P5385" s="233">
        <v>0</v>
      </c>
      <c r="Q5385" s="234">
        <v>0</v>
      </c>
      <c r="R5385" s="233">
        <v>0</v>
      </c>
      <c r="S5385" s="234">
        <v>0</v>
      </c>
      <c r="T5385" s="233">
        <v>0</v>
      </c>
      <c r="U5385" s="235">
        <f t="shared" si="588"/>
        <v>3066</v>
      </c>
      <c r="V5385" s="227">
        <f t="shared" si="589"/>
        <v>0</v>
      </c>
      <c r="W5385" s="227">
        <f t="shared" si="590"/>
        <v>0</v>
      </c>
      <c r="X5385" s="227">
        <f t="shared" si="593"/>
        <v>0</v>
      </c>
      <c r="Y5385" s="227">
        <f t="shared" si="591"/>
        <v>0</v>
      </c>
      <c r="Z5385" s="227">
        <f t="shared" si="592"/>
        <v>0</v>
      </c>
      <c r="AA5385" s="227">
        <f t="shared" si="594"/>
        <v>0</v>
      </c>
    </row>
    <row r="5386" spans="2:27" ht="13.5" hidden="1">
      <c r="B5386" s="232" t="s">
        <v>1449</v>
      </c>
      <c r="C5386" s="232" t="s">
        <v>737</v>
      </c>
      <c r="D5386" s="232" t="s">
        <v>956</v>
      </c>
      <c r="E5386" s="232" t="s">
        <v>467</v>
      </c>
      <c r="F5386" s="232">
        <v>2</v>
      </c>
      <c r="G5386" s="232" t="s">
        <v>1315</v>
      </c>
      <c r="H5386" s="233">
        <v>0.32800000000000001</v>
      </c>
      <c r="I5386" s="233">
        <v>0</v>
      </c>
      <c r="J5386" s="233">
        <v>0</v>
      </c>
      <c r="K5386" s="234">
        <v>0</v>
      </c>
      <c r="L5386" s="233">
        <v>0</v>
      </c>
      <c r="M5386" s="234">
        <v>0</v>
      </c>
      <c r="N5386" s="233">
        <v>0</v>
      </c>
      <c r="O5386" s="233">
        <v>0</v>
      </c>
      <c r="P5386" s="233">
        <v>0</v>
      </c>
      <c r="Q5386" s="234">
        <v>0</v>
      </c>
      <c r="R5386" s="233">
        <v>0</v>
      </c>
      <c r="S5386" s="234">
        <v>0</v>
      </c>
      <c r="T5386" s="233">
        <v>0</v>
      </c>
      <c r="U5386" s="235">
        <f t="shared" si="588"/>
        <v>239.44</v>
      </c>
      <c r="V5386" s="227">
        <f t="shared" si="589"/>
        <v>0</v>
      </c>
      <c r="W5386" s="227">
        <f t="shared" si="590"/>
        <v>0</v>
      </c>
      <c r="X5386" s="227">
        <f t="shared" si="593"/>
        <v>0</v>
      </c>
      <c r="Y5386" s="227">
        <f t="shared" si="591"/>
        <v>0</v>
      </c>
      <c r="Z5386" s="227">
        <f t="shared" si="592"/>
        <v>0</v>
      </c>
      <c r="AA5386" s="227">
        <f t="shared" si="594"/>
        <v>0</v>
      </c>
    </row>
    <row r="5387" spans="2:27" ht="13.5" hidden="1">
      <c r="B5387" s="232" t="s">
        <v>1449</v>
      </c>
      <c r="C5387" s="232" t="s">
        <v>672</v>
      </c>
      <c r="D5387" s="232" t="s">
        <v>956</v>
      </c>
      <c r="E5387" s="232" t="s">
        <v>467</v>
      </c>
      <c r="F5387" s="232">
        <v>4</v>
      </c>
      <c r="G5387" s="232" t="s">
        <v>1354</v>
      </c>
      <c r="H5387" s="233">
        <v>1.05</v>
      </c>
      <c r="I5387" s="233">
        <v>0</v>
      </c>
      <c r="J5387" s="233">
        <v>0</v>
      </c>
      <c r="K5387" s="234">
        <v>0</v>
      </c>
      <c r="L5387" s="233">
        <v>0</v>
      </c>
      <c r="M5387" s="234">
        <v>0</v>
      </c>
      <c r="N5387" s="233">
        <v>0</v>
      </c>
      <c r="O5387" s="233">
        <v>0</v>
      </c>
      <c r="P5387" s="233">
        <v>0</v>
      </c>
      <c r="Q5387" s="234">
        <v>0</v>
      </c>
      <c r="R5387" s="233">
        <v>0</v>
      </c>
      <c r="S5387" s="234">
        <v>0</v>
      </c>
      <c r="T5387" s="233">
        <v>0</v>
      </c>
      <c r="U5387" s="235">
        <f t="shared" si="588"/>
        <v>766.5</v>
      </c>
      <c r="V5387" s="227">
        <f t="shared" si="589"/>
        <v>0</v>
      </c>
      <c r="W5387" s="227">
        <f t="shared" si="590"/>
        <v>0</v>
      </c>
      <c r="X5387" s="227">
        <f t="shared" si="593"/>
        <v>0</v>
      </c>
      <c r="Y5387" s="227">
        <f t="shared" si="591"/>
        <v>0</v>
      </c>
      <c r="Z5387" s="227">
        <f t="shared" si="592"/>
        <v>0</v>
      </c>
      <c r="AA5387" s="227">
        <f t="shared" si="594"/>
        <v>0</v>
      </c>
    </row>
    <row r="5388" spans="2:27" ht="13.5" hidden="1">
      <c r="B5388" s="232" t="s">
        <v>1449</v>
      </c>
      <c r="C5388" s="232" t="s">
        <v>566</v>
      </c>
      <c r="D5388" s="232" t="s">
        <v>956</v>
      </c>
      <c r="E5388" s="232" t="s">
        <v>467</v>
      </c>
      <c r="F5388" s="232">
        <v>4</v>
      </c>
      <c r="G5388" s="232" t="s">
        <v>1311</v>
      </c>
      <c r="H5388" s="233">
        <v>0.94399999999999995</v>
      </c>
      <c r="I5388" s="233">
        <v>0</v>
      </c>
      <c r="J5388" s="233">
        <v>0</v>
      </c>
      <c r="K5388" s="234">
        <v>0</v>
      </c>
      <c r="L5388" s="233">
        <v>0</v>
      </c>
      <c r="M5388" s="234">
        <v>0</v>
      </c>
      <c r="N5388" s="233">
        <v>0</v>
      </c>
      <c r="O5388" s="233">
        <v>0</v>
      </c>
      <c r="P5388" s="233">
        <v>0</v>
      </c>
      <c r="Q5388" s="234">
        <v>0</v>
      </c>
      <c r="R5388" s="233">
        <v>0</v>
      </c>
      <c r="S5388" s="234">
        <v>0</v>
      </c>
      <c r="T5388" s="233">
        <v>0</v>
      </c>
      <c r="U5388" s="235">
        <f t="shared" si="588"/>
        <v>689.12</v>
      </c>
      <c r="V5388" s="227">
        <f t="shared" si="589"/>
        <v>0</v>
      </c>
      <c r="W5388" s="227">
        <f t="shared" si="590"/>
        <v>0</v>
      </c>
      <c r="X5388" s="227">
        <f t="shared" si="593"/>
        <v>0</v>
      </c>
      <c r="Y5388" s="227">
        <f t="shared" si="591"/>
        <v>0</v>
      </c>
      <c r="Z5388" s="227">
        <f t="shared" si="592"/>
        <v>0</v>
      </c>
      <c r="AA5388" s="227">
        <f t="shared" si="594"/>
        <v>0</v>
      </c>
    </row>
    <row r="5389" spans="2:27" ht="13.5" hidden="1">
      <c r="B5389" s="232" t="s">
        <v>1449</v>
      </c>
      <c r="C5389" s="232" t="s">
        <v>313</v>
      </c>
      <c r="D5389" s="232" t="s">
        <v>956</v>
      </c>
      <c r="E5389" s="232" t="s">
        <v>467</v>
      </c>
      <c r="F5389" s="232">
        <v>16</v>
      </c>
      <c r="G5389" s="232" t="s">
        <v>1316</v>
      </c>
      <c r="H5389" s="233">
        <v>4.1360000000000001</v>
      </c>
      <c r="I5389" s="233">
        <v>0</v>
      </c>
      <c r="J5389" s="233">
        <v>0</v>
      </c>
      <c r="K5389" s="234">
        <v>0</v>
      </c>
      <c r="L5389" s="233">
        <v>0</v>
      </c>
      <c r="M5389" s="234">
        <v>0</v>
      </c>
      <c r="N5389" s="233">
        <v>0</v>
      </c>
      <c r="O5389" s="233">
        <v>0</v>
      </c>
      <c r="P5389" s="233">
        <v>0</v>
      </c>
      <c r="Q5389" s="234">
        <v>0</v>
      </c>
      <c r="R5389" s="233">
        <v>0</v>
      </c>
      <c r="S5389" s="234">
        <v>0</v>
      </c>
      <c r="T5389" s="233">
        <v>0</v>
      </c>
      <c r="U5389" s="235">
        <f t="shared" si="588"/>
        <v>3019.28</v>
      </c>
      <c r="V5389" s="227">
        <f t="shared" si="589"/>
        <v>0</v>
      </c>
      <c r="W5389" s="227">
        <f t="shared" si="590"/>
        <v>0</v>
      </c>
      <c r="X5389" s="227">
        <f t="shared" si="593"/>
        <v>0</v>
      </c>
      <c r="Y5389" s="227">
        <f t="shared" si="591"/>
        <v>0</v>
      </c>
      <c r="Z5389" s="227">
        <f t="shared" si="592"/>
        <v>0</v>
      </c>
      <c r="AA5389" s="227">
        <f t="shared" si="594"/>
        <v>0</v>
      </c>
    </row>
    <row r="5390" spans="2:27" ht="13.5" hidden="1">
      <c r="B5390" s="232" t="s">
        <v>1449</v>
      </c>
      <c r="C5390" s="232" t="s">
        <v>707</v>
      </c>
      <c r="D5390" s="232" t="s">
        <v>956</v>
      </c>
      <c r="E5390" s="232" t="s">
        <v>467</v>
      </c>
      <c r="F5390" s="232">
        <v>8</v>
      </c>
      <c r="G5390" s="232" t="s">
        <v>1317</v>
      </c>
      <c r="H5390" s="233">
        <v>2.0680000000000001</v>
      </c>
      <c r="I5390" s="233">
        <v>0</v>
      </c>
      <c r="J5390" s="233">
        <v>0</v>
      </c>
      <c r="K5390" s="234">
        <v>0</v>
      </c>
      <c r="L5390" s="233">
        <v>0</v>
      </c>
      <c r="M5390" s="234">
        <v>0</v>
      </c>
      <c r="N5390" s="233">
        <v>0</v>
      </c>
      <c r="O5390" s="233">
        <v>0</v>
      </c>
      <c r="P5390" s="233">
        <v>0</v>
      </c>
      <c r="Q5390" s="234">
        <v>0</v>
      </c>
      <c r="R5390" s="233">
        <v>0</v>
      </c>
      <c r="S5390" s="234">
        <v>0</v>
      </c>
      <c r="T5390" s="233">
        <v>0</v>
      </c>
      <c r="U5390" s="235">
        <f t="shared" si="588"/>
        <v>1509.64</v>
      </c>
      <c r="V5390" s="227">
        <f t="shared" si="589"/>
        <v>0</v>
      </c>
      <c r="W5390" s="227">
        <f t="shared" si="590"/>
        <v>0</v>
      </c>
      <c r="X5390" s="227">
        <f t="shared" si="593"/>
        <v>0</v>
      </c>
      <c r="Y5390" s="227">
        <f t="shared" si="591"/>
        <v>0</v>
      </c>
      <c r="Z5390" s="227">
        <f t="shared" si="592"/>
        <v>0</v>
      </c>
      <c r="AA5390" s="227">
        <f t="shared" si="594"/>
        <v>0</v>
      </c>
    </row>
    <row r="5391" spans="2:27" ht="13.5" hidden="1">
      <c r="B5391" s="232" t="s">
        <v>1449</v>
      </c>
      <c r="C5391" s="232" t="s">
        <v>741</v>
      </c>
      <c r="D5391" s="232" t="s">
        <v>956</v>
      </c>
      <c r="E5391" s="232" t="s">
        <v>467</v>
      </c>
      <c r="F5391" s="232">
        <v>2</v>
      </c>
      <c r="G5391" s="232" t="s">
        <v>1417</v>
      </c>
      <c r="H5391" s="233">
        <v>4.1000000000000002E-2</v>
      </c>
      <c r="I5391" s="233">
        <v>0</v>
      </c>
      <c r="J5391" s="233">
        <v>0</v>
      </c>
      <c r="K5391" s="234">
        <v>0</v>
      </c>
      <c r="L5391" s="233">
        <v>0</v>
      </c>
      <c r="M5391" s="234">
        <v>0</v>
      </c>
      <c r="N5391" s="233">
        <v>0</v>
      </c>
      <c r="O5391" s="233">
        <v>0</v>
      </c>
      <c r="P5391" s="233">
        <v>0</v>
      </c>
      <c r="Q5391" s="234">
        <v>0</v>
      </c>
      <c r="R5391" s="233">
        <v>0</v>
      </c>
      <c r="S5391" s="234">
        <v>0</v>
      </c>
      <c r="T5391" s="233">
        <v>0</v>
      </c>
      <c r="U5391" s="235">
        <f t="shared" si="588"/>
        <v>29.93</v>
      </c>
      <c r="V5391" s="227">
        <f t="shared" si="589"/>
        <v>0</v>
      </c>
      <c r="W5391" s="227">
        <f t="shared" si="590"/>
        <v>0</v>
      </c>
      <c r="X5391" s="227">
        <f t="shared" si="593"/>
        <v>0</v>
      </c>
      <c r="Y5391" s="227">
        <f t="shared" si="591"/>
        <v>0</v>
      </c>
      <c r="Z5391" s="227">
        <f t="shared" si="592"/>
        <v>0</v>
      </c>
      <c r="AA5391" s="227">
        <f t="shared" si="594"/>
        <v>0</v>
      </c>
    </row>
    <row r="5392" spans="2:27" ht="13.5" hidden="1">
      <c r="B5392" s="232" t="s">
        <v>1449</v>
      </c>
      <c r="C5392" s="232" t="s">
        <v>544</v>
      </c>
      <c r="D5392" s="232" t="s">
        <v>956</v>
      </c>
      <c r="E5392" s="232" t="s">
        <v>467</v>
      </c>
      <c r="F5392" s="232">
        <v>16</v>
      </c>
      <c r="G5392" s="232" t="s">
        <v>1317</v>
      </c>
      <c r="H5392" s="233">
        <v>3.7749999999999999</v>
      </c>
      <c r="I5392" s="233">
        <v>0</v>
      </c>
      <c r="J5392" s="233">
        <v>0</v>
      </c>
      <c r="K5392" s="234">
        <v>0</v>
      </c>
      <c r="L5392" s="233">
        <v>0</v>
      </c>
      <c r="M5392" s="234">
        <v>0</v>
      </c>
      <c r="N5392" s="233">
        <v>0</v>
      </c>
      <c r="O5392" s="233">
        <v>0</v>
      </c>
      <c r="P5392" s="233">
        <v>0</v>
      </c>
      <c r="Q5392" s="234">
        <v>0</v>
      </c>
      <c r="R5392" s="233">
        <v>0</v>
      </c>
      <c r="S5392" s="234">
        <v>0</v>
      </c>
      <c r="T5392" s="233">
        <v>0</v>
      </c>
      <c r="U5392" s="235">
        <f t="shared" si="588"/>
        <v>2755.75</v>
      </c>
      <c r="V5392" s="227">
        <f t="shared" si="589"/>
        <v>0</v>
      </c>
      <c r="W5392" s="227">
        <f t="shared" si="590"/>
        <v>0</v>
      </c>
      <c r="X5392" s="227">
        <f t="shared" si="593"/>
        <v>0</v>
      </c>
      <c r="Y5392" s="227">
        <f t="shared" si="591"/>
        <v>0</v>
      </c>
      <c r="Z5392" s="227">
        <f t="shared" si="592"/>
        <v>0</v>
      </c>
      <c r="AA5392" s="227">
        <f t="shared" si="594"/>
        <v>0</v>
      </c>
    </row>
    <row r="5393" spans="2:27" ht="13.5" hidden="1">
      <c r="B5393" s="232" t="s">
        <v>1449</v>
      </c>
      <c r="C5393" s="232" t="s">
        <v>616</v>
      </c>
      <c r="D5393" s="232" t="s">
        <v>956</v>
      </c>
      <c r="E5393" s="232" t="s">
        <v>467</v>
      </c>
      <c r="F5393" s="232">
        <v>8</v>
      </c>
      <c r="G5393" s="232" t="s">
        <v>1312</v>
      </c>
      <c r="H5393" s="233">
        <v>1.86</v>
      </c>
      <c r="I5393" s="233">
        <v>0</v>
      </c>
      <c r="J5393" s="233">
        <v>0</v>
      </c>
      <c r="K5393" s="234">
        <v>0</v>
      </c>
      <c r="L5393" s="233">
        <v>0</v>
      </c>
      <c r="M5393" s="234">
        <v>0</v>
      </c>
      <c r="N5393" s="233">
        <v>0</v>
      </c>
      <c r="O5393" s="233">
        <v>0</v>
      </c>
      <c r="P5393" s="233">
        <v>0</v>
      </c>
      <c r="Q5393" s="234">
        <v>0</v>
      </c>
      <c r="R5393" s="233">
        <v>0</v>
      </c>
      <c r="S5393" s="234">
        <v>0</v>
      </c>
      <c r="T5393" s="233">
        <v>0</v>
      </c>
      <c r="U5393" s="235">
        <f t="shared" si="588"/>
        <v>1357.8000000000002</v>
      </c>
      <c r="V5393" s="227">
        <f t="shared" si="589"/>
        <v>0</v>
      </c>
      <c r="W5393" s="227">
        <f t="shared" si="590"/>
        <v>0</v>
      </c>
      <c r="X5393" s="227">
        <f t="shared" si="593"/>
        <v>0</v>
      </c>
      <c r="Y5393" s="227">
        <f t="shared" si="591"/>
        <v>0</v>
      </c>
      <c r="Z5393" s="227">
        <f t="shared" si="592"/>
        <v>0</v>
      </c>
      <c r="AA5393" s="227">
        <f t="shared" si="594"/>
        <v>0</v>
      </c>
    </row>
    <row r="5394" spans="2:27" ht="13.5" hidden="1">
      <c r="B5394" s="232" t="s">
        <v>1449</v>
      </c>
      <c r="C5394" s="232" t="s">
        <v>625</v>
      </c>
      <c r="D5394" s="232" t="s">
        <v>956</v>
      </c>
      <c r="E5394" s="232" t="s">
        <v>467</v>
      </c>
      <c r="F5394" s="232">
        <v>16</v>
      </c>
      <c r="G5394" s="232" t="s">
        <v>1317</v>
      </c>
      <c r="H5394" s="233">
        <v>3.72</v>
      </c>
      <c r="I5394" s="233">
        <v>0</v>
      </c>
      <c r="J5394" s="233">
        <v>0</v>
      </c>
      <c r="K5394" s="234">
        <v>0</v>
      </c>
      <c r="L5394" s="233">
        <v>0</v>
      </c>
      <c r="M5394" s="234">
        <v>0</v>
      </c>
      <c r="N5394" s="233">
        <v>0</v>
      </c>
      <c r="O5394" s="233">
        <v>0</v>
      </c>
      <c r="P5394" s="233">
        <v>0</v>
      </c>
      <c r="Q5394" s="234">
        <v>0</v>
      </c>
      <c r="R5394" s="233">
        <v>0</v>
      </c>
      <c r="S5394" s="234">
        <v>0</v>
      </c>
      <c r="T5394" s="233">
        <v>0</v>
      </c>
      <c r="U5394" s="235">
        <f t="shared" si="588"/>
        <v>2715.6000000000004</v>
      </c>
      <c r="V5394" s="227">
        <f t="shared" si="589"/>
        <v>0</v>
      </c>
      <c r="W5394" s="227">
        <f t="shared" si="590"/>
        <v>0</v>
      </c>
      <c r="X5394" s="227">
        <f t="shared" si="593"/>
        <v>0</v>
      </c>
      <c r="Y5394" s="227">
        <f t="shared" si="591"/>
        <v>0</v>
      </c>
      <c r="Z5394" s="227">
        <f t="shared" si="592"/>
        <v>0</v>
      </c>
      <c r="AA5394" s="227">
        <f t="shared" si="594"/>
        <v>0</v>
      </c>
    </row>
    <row r="5395" spans="2:27" ht="13.5" hidden="1">
      <c r="B5395" s="232" t="s">
        <v>1449</v>
      </c>
      <c r="C5395" s="232" t="s">
        <v>745</v>
      </c>
      <c r="D5395" s="232" t="s">
        <v>956</v>
      </c>
      <c r="E5395" s="232" t="s">
        <v>467</v>
      </c>
      <c r="F5395" s="232">
        <v>4</v>
      </c>
      <c r="G5395" s="232" t="s">
        <v>1311</v>
      </c>
      <c r="H5395" s="233">
        <v>0.65600000000000003</v>
      </c>
      <c r="I5395" s="233">
        <v>0</v>
      </c>
      <c r="J5395" s="233">
        <v>0</v>
      </c>
      <c r="K5395" s="234">
        <v>0</v>
      </c>
      <c r="L5395" s="233">
        <v>0</v>
      </c>
      <c r="M5395" s="234">
        <v>0</v>
      </c>
      <c r="N5395" s="233">
        <v>0</v>
      </c>
      <c r="O5395" s="233">
        <v>0</v>
      </c>
      <c r="P5395" s="233">
        <v>0</v>
      </c>
      <c r="Q5395" s="234">
        <v>0</v>
      </c>
      <c r="R5395" s="233">
        <v>0</v>
      </c>
      <c r="S5395" s="234">
        <v>0</v>
      </c>
      <c r="T5395" s="233">
        <v>0</v>
      </c>
      <c r="U5395" s="235">
        <f t="shared" si="588"/>
        <v>478.88</v>
      </c>
      <c r="V5395" s="227">
        <f t="shared" si="589"/>
        <v>0</v>
      </c>
      <c r="W5395" s="227">
        <f t="shared" si="590"/>
        <v>0</v>
      </c>
      <c r="X5395" s="227">
        <f t="shared" si="593"/>
        <v>0</v>
      </c>
      <c r="Y5395" s="227">
        <f t="shared" si="591"/>
        <v>0</v>
      </c>
      <c r="Z5395" s="227">
        <f t="shared" si="592"/>
        <v>0</v>
      </c>
      <c r="AA5395" s="227">
        <f t="shared" si="594"/>
        <v>0</v>
      </c>
    </row>
    <row r="5396" spans="2:27" ht="13.5" hidden="1">
      <c r="B5396" s="232" t="s">
        <v>1449</v>
      </c>
      <c r="C5396" s="232" t="s">
        <v>644</v>
      </c>
      <c r="D5396" s="232" t="s">
        <v>956</v>
      </c>
      <c r="E5396" s="232" t="s">
        <v>467</v>
      </c>
      <c r="F5396" s="232">
        <v>4</v>
      </c>
      <c r="G5396" s="232" t="s">
        <v>1311</v>
      </c>
      <c r="H5396" s="233">
        <v>0.93</v>
      </c>
      <c r="I5396" s="233">
        <v>0</v>
      </c>
      <c r="J5396" s="233">
        <v>0</v>
      </c>
      <c r="K5396" s="234">
        <v>0</v>
      </c>
      <c r="L5396" s="233">
        <v>0</v>
      </c>
      <c r="M5396" s="234">
        <v>0</v>
      </c>
      <c r="N5396" s="233">
        <v>0</v>
      </c>
      <c r="O5396" s="233">
        <v>0</v>
      </c>
      <c r="P5396" s="233">
        <v>0</v>
      </c>
      <c r="Q5396" s="234">
        <v>0</v>
      </c>
      <c r="R5396" s="233">
        <v>0</v>
      </c>
      <c r="S5396" s="234">
        <v>0</v>
      </c>
      <c r="T5396" s="233">
        <v>0</v>
      </c>
      <c r="U5396" s="235">
        <f t="shared" si="588"/>
        <v>678.90000000000009</v>
      </c>
      <c r="V5396" s="227">
        <f t="shared" si="589"/>
        <v>0</v>
      </c>
      <c r="W5396" s="227">
        <f t="shared" si="590"/>
        <v>0</v>
      </c>
      <c r="X5396" s="227">
        <f t="shared" si="593"/>
        <v>0</v>
      </c>
      <c r="Y5396" s="227">
        <f t="shared" si="591"/>
        <v>0</v>
      </c>
      <c r="Z5396" s="227">
        <f t="shared" si="592"/>
        <v>0</v>
      </c>
      <c r="AA5396" s="227">
        <f t="shared" si="594"/>
        <v>0</v>
      </c>
    </row>
    <row r="5397" spans="2:27" ht="13.5" hidden="1">
      <c r="B5397" s="232" t="s">
        <v>1449</v>
      </c>
      <c r="C5397" s="232" t="s">
        <v>743</v>
      </c>
      <c r="D5397" s="232" t="s">
        <v>956</v>
      </c>
      <c r="E5397" s="232" t="s">
        <v>467</v>
      </c>
      <c r="F5397" s="232">
        <v>2</v>
      </c>
      <c r="G5397" s="232" t="s">
        <v>1322</v>
      </c>
      <c r="H5397" s="233">
        <v>8.2000000000000003E-2</v>
      </c>
      <c r="I5397" s="233">
        <v>0</v>
      </c>
      <c r="J5397" s="233">
        <v>0</v>
      </c>
      <c r="K5397" s="234">
        <v>0</v>
      </c>
      <c r="L5397" s="233">
        <v>0</v>
      </c>
      <c r="M5397" s="234">
        <v>0</v>
      </c>
      <c r="N5397" s="233">
        <v>0</v>
      </c>
      <c r="O5397" s="233">
        <v>0</v>
      </c>
      <c r="P5397" s="233">
        <v>0</v>
      </c>
      <c r="Q5397" s="234">
        <v>0</v>
      </c>
      <c r="R5397" s="233">
        <v>0</v>
      </c>
      <c r="S5397" s="234">
        <v>0</v>
      </c>
      <c r="T5397" s="233">
        <v>0</v>
      </c>
      <c r="U5397" s="235">
        <f t="shared" si="588"/>
        <v>59.86</v>
      </c>
      <c r="V5397" s="227">
        <f t="shared" si="589"/>
        <v>0</v>
      </c>
      <c r="W5397" s="227">
        <f t="shared" si="590"/>
        <v>0</v>
      </c>
      <c r="X5397" s="227">
        <f t="shared" si="593"/>
        <v>0</v>
      </c>
      <c r="Y5397" s="227">
        <f t="shared" si="591"/>
        <v>0</v>
      </c>
      <c r="Z5397" s="227">
        <f t="shared" si="592"/>
        <v>0</v>
      </c>
      <c r="AA5397" s="227">
        <f t="shared" si="594"/>
        <v>0</v>
      </c>
    </row>
    <row r="5398" spans="2:27" ht="13.5" hidden="1">
      <c r="B5398" s="232" t="s">
        <v>1449</v>
      </c>
      <c r="C5398" s="232" t="s">
        <v>714</v>
      </c>
      <c r="D5398" s="232" t="s">
        <v>956</v>
      </c>
      <c r="E5398" s="232" t="s">
        <v>467</v>
      </c>
      <c r="F5398" s="232">
        <v>2</v>
      </c>
      <c r="G5398" s="232" t="s">
        <v>1311</v>
      </c>
      <c r="H5398" s="233">
        <v>0.51700000000000002</v>
      </c>
      <c r="I5398" s="233">
        <v>0</v>
      </c>
      <c r="J5398" s="233">
        <v>0</v>
      </c>
      <c r="K5398" s="234">
        <v>0</v>
      </c>
      <c r="L5398" s="233">
        <v>0</v>
      </c>
      <c r="M5398" s="234">
        <v>0</v>
      </c>
      <c r="N5398" s="233">
        <v>0</v>
      </c>
      <c r="O5398" s="233">
        <v>0</v>
      </c>
      <c r="P5398" s="233">
        <v>0</v>
      </c>
      <c r="Q5398" s="234">
        <v>0</v>
      </c>
      <c r="R5398" s="233">
        <v>0</v>
      </c>
      <c r="S5398" s="234">
        <v>0</v>
      </c>
      <c r="T5398" s="233">
        <v>0</v>
      </c>
      <c r="U5398" s="235">
        <f t="shared" si="588"/>
        <v>377.41</v>
      </c>
      <c r="V5398" s="227">
        <f t="shared" si="589"/>
        <v>0</v>
      </c>
      <c r="W5398" s="227">
        <f t="shared" si="590"/>
        <v>0</v>
      </c>
      <c r="X5398" s="227">
        <f t="shared" si="593"/>
        <v>0</v>
      </c>
      <c r="Y5398" s="227">
        <f t="shared" si="591"/>
        <v>0</v>
      </c>
      <c r="Z5398" s="227">
        <f t="shared" si="592"/>
        <v>0</v>
      </c>
      <c r="AA5398" s="227">
        <f t="shared" si="594"/>
        <v>0</v>
      </c>
    </row>
    <row r="5399" spans="2:27" ht="13.5" hidden="1">
      <c r="B5399" s="232" t="s">
        <v>1449</v>
      </c>
      <c r="C5399" s="232" t="s">
        <v>739</v>
      </c>
      <c r="D5399" s="232" t="s">
        <v>956</v>
      </c>
      <c r="E5399" s="232" t="s">
        <v>467</v>
      </c>
      <c r="F5399" s="232">
        <v>2</v>
      </c>
      <c r="G5399" s="232" t="s">
        <v>1314</v>
      </c>
      <c r="H5399" s="233">
        <v>0.16400000000000001</v>
      </c>
      <c r="I5399" s="233">
        <v>0</v>
      </c>
      <c r="J5399" s="233">
        <v>0</v>
      </c>
      <c r="K5399" s="234">
        <v>0</v>
      </c>
      <c r="L5399" s="233">
        <v>0</v>
      </c>
      <c r="M5399" s="234">
        <v>0</v>
      </c>
      <c r="N5399" s="233">
        <v>0</v>
      </c>
      <c r="O5399" s="233">
        <v>0</v>
      </c>
      <c r="P5399" s="233">
        <v>0</v>
      </c>
      <c r="Q5399" s="234">
        <v>0</v>
      </c>
      <c r="R5399" s="233">
        <v>0</v>
      </c>
      <c r="S5399" s="234">
        <v>0</v>
      </c>
      <c r="T5399" s="233">
        <v>0</v>
      </c>
      <c r="U5399" s="235">
        <f t="shared" si="588"/>
        <v>119.72</v>
      </c>
      <c r="V5399" s="227">
        <f t="shared" si="589"/>
        <v>0</v>
      </c>
      <c r="W5399" s="227">
        <f t="shared" si="590"/>
        <v>0</v>
      </c>
      <c r="X5399" s="227">
        <f t="shared" si="593"/>
        <v>0</v>
      </c>
      <c r="Y5399" s="227">
        <f t="shared" si="591"/>
        <v>0</v>
      </c>
      <c r="Z5399" s="227">
        <f t="shared" si="592"/>
        <v>0</v>
      </c>
      <c r="AA5399" s="227">
        <f t="shared" si="594"/>
        <v>0</v>
      </c>
    </row>
    <row r="5400" spans="2:27" ht="13.5" hidden="1">
      <c r="B5400" s="232" t="s">
        <v>1449</v>
      </c>
      <c r="C5400" s="232" t="s">
        <v>312</v>
      </c>
      <c r="D5400" s="232" t="s">
        <v>956</v>
      </c>
      <c r="E5400" s="232" t="s">
        <v>467</v>
      </c>
      <c r="F5400" s="232">
        <v>1</v>
      </c>
      <c r="G5400" s="232" t="s">
        <v>1322</v>
      </c>
      <c r="H5400" s="233">
        <v>8.2000000000000003E-2</v>
      </c>
      <c r="I5400" s="233">
        <v>0</v>
      </c>
      <c r="J5400" s="233">
        <v>0</v>
      </c>
      <c r="K5400" s="234">
        <v>0</v>
      </c>
      <c r="L5400" s="233">
        <v>0</v>
      </c>
      <c r="M5400" s="234">
        <v>0</v>
      </c>
      <c r="N5400" s="233">
        <v>0</v>
      </c>
      <c r="O5400" s="233">
        <v>0</v>
      </c>
      <c r="P5400" s="233">
        <v>0</v>
      </c>
      <c r="Q5400" s="234">
        <v>0</v>
      </c>
      <c r="R5400" s="233">
        <v>0</v>
      </c>
      <c r="S5400" s="234">
        <v>0</v>
      </c>
      <c r="T5400" s="233">
        <v>0</v>
      </c>
      <c r="U5400" s="235">
        <f t="shared" si="588"/>
        <v>59.86</v>
      </c>
      <c r="V5400" s="227">
        <f t="shared" si="589"/>
        <v>0</v>
      </c>
      <c r="W5400" s="227">
        <f t="shared" si="590"/>
        <v>0</v>
      </c>
      <c r="X5400" s="227">
        <f t="shared" si="593"/>
        <v>0</v>
      </c>
      <c r="Y5400" s="227">
        <f t="shared" si="591"/>
        <v>0</v>
      </c>
      <c r="Z5400" s="227">
        <f t="shared" si="592"/>
        <v>0</v>
      </c>
      <c r="AA5400" s="227">
        <f t="shared" si="594"/>
        <v>0</v>
      </c>
    </row>
    <row r="5401" spans="2:27" ht="13.5" hidden="1">
      <c r="B5401" s="232" t="s">
        <v>1449</v>
      </c>
      <c r="C5401" s="232" t="s">
        <v>729</v>
      </c>
      <c r="D5401" s="232" t="s">
        <v>956</v>
      </c>
      <c r="E5401" s="232" t="s">
        <v>467</v>
      </c>
      <c r="F5401" s="232">
        <v>1</v>
      </c>
      <c r="G5401" s="232" t="s">
        <v>1417</v>
      </c>
      <c r="H5401" s="233">
        <v>4.1000000000000002E-2</v>
      </c>
      <c r="I5401" s="233">
        <v>0</v>
      </c>
      <c r="J5401" s="233">
        <v>0</v>
      </c>
      <c r="K5401" s="234">
        <v>0</v>
      </c>
      <c r="L5401" s="233">
        <v>0</v>
      </c>
      <c r="M5401" s="234">
        <v>0</v>
      </c>
      <c r="N5401" s="233">
        <v>0</v>
      </c>
      <c r="O5401" s="233">
        <v>0</v>
      </c>
      <c r="P5401" s="233">
        <v>0</v>
      </c>
      <c r="Q5401" s="234">
        <v>0</v>
      </c>
      <c r="R5401" s="233">
        <v>0</v>
      </c>
      <c r="S5401" s="234">
        <v>0</v>
      </c>
      <c r="T5401" s="233">
        <v>0</v>
      </c>
      <c r="U5401" s="235">
        <f t="shared" si="588"/>
        <v>29.93</v>
      </c>
      <c r="V5401" s="227">
        <f t="shared" si="589"/>
        <v>0</v>
      </c>
      <c r="W5401" s="227">
        <f t="shared" si="590"/>
        <v>0</v>
      </c>
      <c r="X5401" s="227">
        <f t="shared" si="593"/>
        <v>0</v>
      </c>
      <c r="Y5401" s="227">
        <f t="shared" si="591"/>
        <v>0</v>
      </c>
      <c r="Z5401" s="227">
        <f t="shared" si="592"/>
        <v>0</v>
      </c>
      <c r="AA5401" s="227">
        <f t="shared" si="594"/>
        <v>0</v>
      </c>
    </row>
    <row r="5402" spans="2:27" ht="13.5" hidden="1">
      <c r="B5402" s="232" t="s">
        <v>1449</v>
      </c>
      <c r="C5402" s="232" t="s">
        <v>636</v>
      </c>
      <c r="D5402" s="232" t="s">
        <v>956</v>
      </c>
      <c r="E5402" s="232" t="s">
        <v>467</v>
      </c>
      <c r="F5402" s="232">
        <v>2</v>
      </c>
      <c r="G5402" s="232" t="s">
        <v>1315</v>
      </c>
      <c r="H5402" s="233">
        <v>0.46500000000000002</v>
      </c>
      <c r="I5402" s="233">
        <v>0</v>
      </c>
      <c r="J5402" s="233">
        <v>0</v>
      </c>
      <c r="K5402" s="234">
        <v>0</v>
      </c>
      <c r="L5402" s="233">
        <v>0</v>
      </c>
      <c r="M5402" s="234">
        <v>0</v>
      </c>
      <c r="N5402" s="233">
        <v>0</v>
      </c>
      <c r="O5402" s="233">
        <v>0</v>
      </c>
      <c r="P5402" s="233">
        <v>0</v>
      </c>
      <c r="Q5402" s="234">
        <v>0</v>
      </c>
      <c r="R5402" s="233">
        <v>0</v>
      </c>
      <c r="S5402" s="234">
        <v>0</v>
      </c>
      <c r="T5402" s="233">
        <v>0</v>
      </c>
      <c r="U5402" s="235">
        <f t="shared" si="588"/>
        <v>339.45000000000005</v>
      </c>
      <c r="V5402" s="227">
        <f t="shared" si="589"/>
        <v>0</v>
      </c>
      <c r="W5402" s="227">
        <f t="shared" si="590"/>
        <v>0</v>
      </c>
      <c r="X5402" s="227">
        <f t="shared" si="593"/>
        <v>0</v>
      </c>
      <c r="Y5402" s="227">
        <f t="shared" si="591"/>
        <v>0</v>
      </c>
      <c r="Z5402" s="227">
        <f t="shared" si="592"/>
        <v>0</v>
      </c>
      <c r="AA5402" s="227">
        <f t="shared" si="594"/>
        <v>0</v>
      </c>
    </row>
    <row r="5403" spans="2:27" ht="13.5" hidden="1">
      <c r="B5403" s="232" t="s">
        <v>1449</v>
      </c>
      <c r="C5403" s="232" t="s">
        <v>735</v>
      </c>
      <c r="D5403" s="232" t="s">
        <v>956</v>
      </c>
      <c r="E5403" s="232" t="s">
        <v>467</v>
      </c>
      <c r="F5403" s="232">
        <v>8</v>
      </c>
      <c r="G5403" s="232" t="s">
        <v>1312</v>
      </c>
      <c r="H5403" s="233">
        <v>1.3120000000000001</v>
      </c>
      <c r="I5403" s="233">
        <v>0</v>
      </c>
      <c r="J5403" s="233">
        <v>0</v>
      </c>
      <c r="K5403" s="234">
        <v>0</v>
      </c>
      <c r="L5403" s="233">
        <v>0</v>
      </c>
      <c r="M5403" s="234">
        <v>0</v>
      </c>
      <c r="N5403" s="233">
        <v>0</v>
      </c>
      <c r="O5403" s="233">
        <v>0</v>
      </c>
      <c r="P5403" s="233">
        <v>0</v>
      </c>
      <c r="Q5403" s="234">
        <v>0</v>
      </c>
      <c r="R5403" s="233">
        <v>0</v>
      </c>
      <c r="S5403" s="234">
        <v>0</v>
      </c>
      <c r="T5403" s="233">
        <v>0</v>
      </c>
      <c r="U5403" s="235">
        <f t="shared" si="588"/>
        <v>957.76</v>
      </c>
      <c r="V5403" s="227">
        <f t="shared" si="589"/>
        <v>0</v>
      </c>
      <c r="W5403" s="227">
        <f t="shared" si="590"/>
        <v>0</v>
      </c>
      <c r="X5403" s="227">
        <f t="shared" si="593"/>
        <v>0</v>
      </c>
      <c r="Y5403" s="227">
        <f t="shared" si="591"/>
        <v>0</v>
      </c>
      <c r="Z5403" s="227">
        <f t="shared" si="592"/>
        <v>0</v>
      </c>
      <c r="AA5403" s="227">
        <f t="shared" si="594"/>
        <v>0</v>
      </c>
    </row>
    <row r="5404" spans="2:27" ht="13.5" hidden="1">
      <c r="B5404" s="232" t="s">
        <v>1449</v>
      </c>
      <c r="C5404" s="232" t="s">
        <v>527</v>
      </c>
      <c r="D5404" s="232" t="s">
        <v>956</v>
      </c>
      <c r="E5404" s="232" t="s">
        <v>467</v>
      </c>
      <c r="F5404" s="232">
        <v>8</v>
      </c>
      <c r="G5404" s="232" t="s">
        <v>1312</v>
      </c>
      <c r="H5404" s="233">
        <v>1.8879999999999999</v>
      </c>
      <c r="I5404" s="233">
        <v>0</v>
      </c>
      <c r="J5404" s="233">
        <v>0</v>
      </c>
      <c r="K5404" s="234">
        <v>0</v>
      </c>
      <c r="L5404" s="233">
        <v>0</v>
      </c>
      <c r="M5404" s="234">
        <v>0</v>
      </c>
      <c r="N5404" s="233">
        <v>0</v>
      </c>
      <c r="O5404" s="233">
        <v>0</v>
      </c>
      <c r="P5404" s="233">
        <v>0</v>
      </c>
      <c r="Q5404" s="234">
        <v>0</v>
      </c>
      <c r="R5404" s="233">
        <v>0</v>
      </c>
      <c r="S5404" s="234">
        <v>0</v>
      </c>
      <c r="T5404" s="233">
        <v>0</v>
      </c>
      <c r="U5404" s="235">
        <f t="shared" si="588"/>
        <v>1378.24</v>
      </c>
      <c r="V5404" s="227">
        <f t="shared" si="589"/>
        <v>0</v>
      </c>
      <c r="W5404" s="227">
        <f t="shared" si="590"/>
        <v>0</v>
      </c>
      <c r="X5404" s="227">
        <f t="shared" si="593"/>
        <v>0</v>
      </c>
      <c r="Y5404" s="227">
        <f t="shared" si="591"/>
        <v>0</v>
      </c>
      <c r="Z5404" s="227">
        <f t="shared" si="592"/>
        <v>0</v>
      </c>
      <c r="AA5404" s="227">
        <f t="shared" si="594"/>
        <v>0</v>
      </c>
    </row>
    <row r="5405" spans="2:27" ht="13.5" hidden="1">
      <c r="B5405" s="232" t="s">
        <v>1449</v>
      </c>
      <c r="C5405" s="232" t="s">
        <v>726</v>
      </c>
      <c r="D5405" s="232" t="s">
        <v>956</v>
      </c>
      <c r="E5405" s="232" t="s">
        <v>467</v>
      </c>
      <c r="F5405" s="232">
        <v>2</v>
      </c>
      <c r="G5405" s="232" t="s">
        <v>1314</v>
      </c>
      <c r="H5405" s="233">
        <v>0.16400000000000001</v>
      </c>
      <c r="I5405" s="233">
        <v>0</v>
      </c>
      <c r="J5405" s="233">
        <v>0</v>
      </c>
      <c r="K5405" s="234">
        <v>0</v>
      </c>
      <c r="L5405" s="233">
        <v>0</v>
      </c>
      <c r="M5405" s="234">
        <v>0</v>
      </c>
      <c r="N5405" s="233">
        <v>0</v>
      </c>
      <c r="O5405" s="233">
        <v>0</v>
      </c>
      <c r="P5405" s="233">
        <v>0</v>
      </c>
      <c r="Q5405" s="234">
        <v>0</v>
      </c>
      <c r="R5405" s="233">
        <v>0</v>
      </c>
      <c r="S5405" s="234">
        <v>0</v>
      </c>
      <c r="T5405" s="233">
        <v>0</v>
      </c>
      <c r="U5405" s="235">
        <f t="shared" si="588"/>
        <v>119.72</v>
      </c>
      <c r="V5405" s="227">
        <f t="shared" si="589"/>
        <v>0</v>
      </c>
      <c r="W5405" s="227">
        <f t="shared" si="590"/>
        <v>0</v>
      </c>
      <c r="X5405" s="227">
        <f t="shared" si="593"/>
        <v>0</v>
      </c>
      <c r="Y5405" s="227">
        <f t="shared" si="591"/>
        <v>0</v>
      </c>
      <c r="Z5405" s="227">
        <f t="shared" si="592"/>
        <v>0</v>
      </c>
      <c r="AA5405" s="227">
        <f t="shared" si="594"/>
        <v>0</v>
      </c>
    </row>
    <row r="5406" spans="2:27" ht="13.5" hidden="1">
      <c r="B5406" s="232" t="s">
        <v>1449</v>
      </c>
      <c r="C5406" s="232" t="s">
        <v>650</v>
      </c>
      <c r="D5406" s="232" t="s">
        <v>956</v>
      </c>
      <c r="E5406" s="232" t="s">
        <v>467</v>
      </c>
      <c r="F5406" s="232">
        <v>8</v>
      </c>
      <c r="G5406" s="232" t="s">
        <v>1351</v>
      </c>
      <c r="H5406" s="233">
        <v>2.1</v>
      </c>
      <c r="I5406" s="233">
        <v>0</v>
      </c>
      <c r="J5406" s="233">
        <v>0</v>
      </c>
      <c r="K5406" s="234">
        <v>0</v>
      </c>
      <c r="L5406" s="233">
        <v>0</v>
      </c>
      <c r="M5406" s="234">
        <v>0</v>
      </c>
      <c r="N5406" s="233">
        <v>0</v>
      </c>
      <c r="O5406" s="233">
        <v>0</v>
      </c>
      <c r="P5406" s="233">
        <v>0</v>
      </c>
      <c r="Q5406" s="234">
        <v>0</v>
      </c>
      <c r="R5406" s="233">
        <v>0</v>
      </c>
      <c r="S5406" s="234">
        <v>0</v>
      </c>
      <c r="T5406" s="233">
        <v>0</v>
      </c>
      <c r="U5406" s="235">
        <f t="shared" si="588"/>
        <v>1533</v>
      </c>
      <c r="V5406" s="227">
        <f t="shared" si="589"/>
        <v>0</v>
      </c>
      <c r="W5406" s="227">
        <f t="shared" si="590"/>
        <v>0</v>
      </c>
      <c r="X5406" s="227">
        <f t="shared" si="593"/>
        <v>0</v>
      </c>
      <c r="Y5406" s="227">
        <f t="shared" si="591"/>
        <v>0</v>
      </c>
      <c r="Z5406" s="227">
        <f t="shared" si="592"/>
        <v>0</v>
      </c>
      <c r="AA5406" s="227">
        <f t="shared" si="594"/>
        <v>0</v>
      </c>
    </row>
    <row r="5407" spans="2:27" ht="13.5" hidden="1">
      <c r="B5407" s="232" t="s">
        <v>1449</v>
      </c>
      <c r="C5407" s="232" t="s">
        <v>723</v>
      </c>
      <c r="D5407" s="232" t="s">
        <v>956</v>
      </c>
      <c r="E5407" s="232" t="s">
        <v>467</v>
      </c>
      <c r="F5407" s="232">
        <v>2</v>
      </c>
      <c r="G5407" s="232" t="s">
        <v>1315</v>
      </c>
      <c r="H5407" s="233">
        <v>0.38200000000000001</v>
      </c>
      <c r="I5407" s="233">
        <v>0</v>
      </c>
      <c r="J5407" s="233">
        <v>0</v>
      </c>
      <c r="K5407" s="234">
        <v>0</v>
      </c>
      <c r="L5407" s="233">
        <v>0</v>
      </c>
      <c r="M5407" s="234">
        <v>0</v>
      </c>
      <c r="N5407" s="233">
        <v>0</v>
      </c>
      <c r="O5407" s="233">
        <v>0</v>
      </c>
      <c r="P5407" s="233">
        <v>0</v>
      </c>
      <c r="Q5407" s="234">
        <v>0</v>
      </c>
      <c r="R5407" s="233">
        <v>0</v>
      </c>
      <c r="S5407" s="234">
        <v>0</v>
      </c>
      <c r="T5407" s="233">
        <v>0</v>
      </c>
      <c r="U5407" s="235">
        <f t="shared" si="588"/>
        <v>278.86</v>
      </c>
      <c r="V5407" s="227">
        <f t="shared" si="589"/>
        <v>0</v>
      </c>
      <c r="W5407" s="227">
        <f t="shared" si="590"/>
        <v>0</v>
      </c>
      <c r="X5407" s="227">
        <f t="shared" si="593"/>
        <v>0</v>
      </c>
      <c r="Y5407" s="227">
        <f t="shared" si="591"/>
        <v>0</v>
      </c>
      <c r="Z5407" s="227">
        <f t="shared" si="592"/>
        <v>0</v>
      </c>
      <c r="AA5407" s="227">
        <f t="shared" si="594"/>
        <v>0</v>
      </c>
    </row>
    <row r="5408" spans="2:27" ht="13.5" hidden="1">
      <c r="B5408" s="232" t="s">
        <v>1449</v>
      </c>
      <c r="C5408" s="232" t="s">
        <v>717</v>
      </c>
      <c r="D5408" s="232" t="s">
        <v>956</v>
      </c>
      <c r="E5408" s="232" t="s">
        <v>467</v>
      </c>
      <c r="F5408" s="232">
        <v>4</v>
      </c>
      <c r="G5408" s="232" t="s">
        <v>1312</v>
      </c>
      <c r="H5408" s="233">
        <v>1.034</v>
      </c>
      <c r="I5408" s="233">
        <v>0</v>
      </c>
      <c r="J5408" s="233">
        <v>0</v>
      </c>
      <c r="K5408" s="234">
        <v>0</v>
      </c>
      <c r="L5408" s="233">
        <v>0</v>
      </c>
      <c r="M5408" s="234">
        <v>0</v>
      </c>
      <c r="N5408" s="233">
        <v>0</v>
      </c>
      <c r="O5408" s="233">
        <v>0</v>
      </c>
      <c r="P5408" s="233">
        <v>0</v>
      </c>
      <c r="Q5408" s="234">
        <v>0</v>
      </c>
      <c r="R5408" s="233">
        <v>0</v>
      </c>
      <c r="S5408" s="234">
        <v>0</v>
      </c>
      <c r="T5408" s="233">
        <v>0</v>
      </c>
      <c r="U5408" s="235">
        <f t="shared" si="588"/>
        <v>754.82</v>
      </c>
      <c r="V5408" s="227">
        <f t="shared" si="589"/>
        <v>0</v>
      </c>
      <c r="W5408" s="227">
        <f t="shared" si="590"/>
        <v>0</v>
      </c>
      <c r="X5408" s="227">
        <f t="shared" si="593"/>
        <v>0</v>
      </c>
      <c r="Y5408" s="227">
        <f t="shared" si="591"/>
        <v>0</v>
      </c>
      <c r="Z5408" s="227">
        <f t="shared" si="592"/>
        <v>0</v>
      </c>
      <c r="AA5408" s="227">
        <f t="shared" si="594"/>
        <v>0</v>
      </c>
    </row>
    <row r="5409" spans="2:27" ht="13.5" hidden="1">
      <c r="B5409" s="232" t="s">
        <v>1449</v>
      </c>
      <c r="C5409" s="232" t="s">
        <v>557</v>
      </c>
      <c r="D5409" s="232" t="s">
        <v>956</v>
      </c>
      <c r="E5409" s="232" t="s">
        <v>467</v>
      </c>
      <c r="F5409" s="232">
        <v>2</v>
      </c>
      <c r="G5409" s="232" t="s">
        <v>1315</v>
      </c>
      <c r="H5409" s="233">
        <v>0.47</v>
      </c>
      <c r="I5409" s="233">
        <v>0</v>
      </c>
      <c r="J5409" s="233">
        <v>0</v>
      </c>
      <c r="K5409" s="234">
        <v>0</v>
      </c>
      <c r="L5409" s="233">
        <v>0</v>
      </c>
      <c r="M5409" s="234">
        <v>0</v>
      </c>
      <c r="N5409" s="233">
        <v>0</v>
      </c>
      <c r="O5409" s="233">
        <v>0</v>
      </c>
      <c r="P5409" s="233">
        <v>0</v>
      </c>
      <c r="Q5409" s="234">
        <v>0</v>
      </c>
      <c r="R5409" s="233">
        <v>0</v>
      </c>
      <c r="S5409" s="234">
        <v>0</v>
      </c>
      <c r="T5409" s="233">
        <v>0</v>
      </c>
      <c r="U5409" s="235">
        <f t="shared" si="588"/>
        <v>343.09999999999997</v>
      </c>
      <c r="V5409" s="227">
        <f t="shared" si="589"/>
        <v>0</v>
      </c>
      <c r="W5409" s="227">
        <f t="shared" si="590"/>
        <v>0</v>
      </c>
      <c r="X5409" s="227">
        <f t="shared" si="593"/>
        <v>0</v>
      </c>
      <c r="Y5409" s="227">
        <f t="shared" si="591"/>
        <v>0</v>
      </c>
      <c r="Z5409" s="227">
        <f t="shared" si="592"/>
        <v>0</v>
      </c>
      <c r="AA5409" s="227">
        <f t="shared" si="594"/>
        <v>0</v>
      </c>
    </row>
    <row r="5410" spans="2:27" ht="13.5" hidden="1">
      <c r="B5410" s="232" t="s">
        <v>1449</v>
      </c>
      <c r="C5410" s="232" t="s">
        <v>667</v>
      </c>
      <c r="D5410" s="232" t="s">
        <v>956</v>
      </c>
      <c r="E5410" s="232" t="s">
        <v>467</v>
      </c>
      <c r="F5410" s="232">
        <v>2</v>
      </c>
      <c r="G5410" s="232" t="s">
        <v>1363</v>
      </c>
      <c r="H5410" s="233">
        <v>0.52500000000000002</v>
      </c>
      <c r="I5410" s="233">
        <v>0</v>
      </c>
      <c r="J5410" s="233">
        <v>0</v>
      </c>
      <c r="K5410" s="234">
        <v>0</v>
      </c>
      <c r="L5410" s="233">
        <v>0</v>
      </c>
      <c r="M5410" s="234">
        <v>0</v>
      </c>
      <c r="N5410" s="233">
        <v>0</v>
      </c>
      <c r="O5410" s="233">
        <v>0</v>
      </c>
      <c r="P5410" s="233">
        <v>0</v>
      </c>
      <c r="Q5410" s="234">
        <v>0</v>
      </c>
      <c r="R5410" s="233">
        <v>0</v>
      </c>
      <c r="S5410" s="234">
        <v>0</v>
      </c>
      <c r="T5410" s="233">
        <v>0</v>
      </c>
      <c r="U5410" s="235">
        <f t="shared" si="588"/>
        <v>383.25</v>
      </c>
      <c r="V5410" s="227">
        <f t="shared" si="589"/>
        <v>0</v>
      </c>
      <c r="W5410" s="227">
        <f t="shared" si="590"/>
        <v>0</v>
      </c>
      <c r="X5410" s="227">
        <f t="shared" si="593"/>
        <v>0</v>
      </c>
      <c r="Y5410" s="227">
        <f t="shared" si="591"/>
        <v>0</v>
      </c>
      <c r="Z5410" s="227">
        <f t="shared" si="592"/>
        <v>0</v>
      </c>
      <c r="AA5410" s="227">
        <f t="shared" si="594"/>
        <v>0</v>
      </c>
    </row>
    <row r="5411" spans="2:27" ht="13.5" hidden="1">
      <c r="B5411" s="232" t="s">
        <v>1449</v>
      </c>
      <c r="C5411" s="232" t="s">
        <v>655</v>
      </c>
      <c r="D5411" s="232" t="s">
        <v>956</v>
      </c>
      <c r="E5411" s="232" t="s">
        <v>467</v>
      </c>
      <c r="F5411" s="232">
        <v>16</v>
      </c>
      <c r="G5411" s="232" t="s">
        <v>1352</v>
      </c>
      <c r="H5411" s="233">
        <v>4.2</v>
      </c>
      <c r="I5411" s="233">
        <v>0</v>
      </c>
      <c r="J5411" s="233">
        <v>0</v>
      </c>
      <c r="K5411" s="234">
        <v>0</v>
      </c>
      <c r="L5411" s="233">
        <v>0</v>
      </c>
      <c r="M5411" s="234">
        <v>0</v>
      </c>
      <c r="N5411" s="233">
        <v>0</v>
      </c>
      <c r="O5411" s="233">
        <v>0</v>
      </c>
      <c r="P5411" s="233">
        <v>0</v>
      </c>
      <c r="Q5411" s="234">
        <v>0</v>
      </c>
      <c r="R5411" s="233">
        <v>0</v>
      </c>
      <c r="S5411" s="234">
        <v>0</v>
      </c>
      <c r="T5411" s="233">
        <v>0</v>
      </c>
      <c r="U5411" s="235">
        <f t="shared" si="588"/>
        <v>3066</v>
      </c>
      <c r="V5411" s="227">
        <f t="shared" si="589"/>
        <v>0</v>
      </c>
      <c r="W5411" s="227">
        <f t="shared" si="590"/>
        <v>0</v>
      </c>
      <c r="X5411" s="227">
        <f t="shared" si="593"/>
        <v>0</v>
      </c>
      <c r="Y5411" s="227">
        <f t="shared" si="591"/>
        <v>0</v>
      </c>
      <c r="Z5411" s="227">
        <f t="shared" si="592"/>
        <v>0</v>
      </c>
      <c r="AA5411" s="227">
        <f t="shared" si="594"/>
        <v>0</v>
      </c>
    </row>
    <row r="5412" spans="2:27" ht="13.5" hidden="1">
      <c r="B5412" s="232" t="s">
        <v>1449</v>
      </c>
      <c r="C5412" s="232" t="s">
        <v>737</v>
      </c>
      <c r="D5412" s="232" t="s">
        <v>956</v>
      </c>
      <c r="E5412" s="232" t="s">
        <v>467</v>
      </c>
      <c r="F5412" s="232">
        <v>2</v>
      </c>
      <c r="G5412" s="232" t="s">
        <v>1315</v>
      </c>
      <c r="H5412" s="233">
        <v>0.32800000000000001</v>
      </c>
      <c r="I5412" s="233">
        <v>0</v>
      </c>
      <c r="J5412" s="233">
        <v>0</v>
      </c>
      <c r="K5412" s="234">
        <v>0</v>
      </c>
      <c r="L5412" s="233">
        <v>0</v>
      </c>
      <c r="M5412" s="234">
        <v>0</v>
      </c>
      <c r="N5412" s="233">
        <v>0</v>
      </c>
      <c r="O5412" s="233">
        <v>0</v>
      </c>
      <c r="P5412" s="233">
        <v>0</v>
      </c>
      <c r="Q5412" s="234">
        <v>0</v>
      </c>
      <c r="R5412" s="233">
        <v>0</v>
      </c>
      <c r="S5412" s="234">
        <v>0</v>
      </c>
      <c r="T5412" s="233">
        <v>0</v>
      </c>
      <c r="U5412" s="235">
        <f t="shared" si="588"/>
        <v>239.44</v>
      </c>
      <c r="V5412" s="227">
        <f t="shared" si="589"/>
        <v>0</v>
      </c>
      <c r="W5412" s="227">
        <f t="shared" si="590"/>
        <v>0</v>
      </c>
      <c r="X5412" s="227">
        <f t="shared" si="593"/>
        <v>0</v>
      </c>
      <c r="Y5412" s="227">
        <f t="shared" si="591"/>
        <v>0</v>
      </c>
      <c r="Z5412" s="227">
        <f t="shared" si="592"/>
        <v>0</v>
      </c>
      <c r="AA5412" s="227">
        <f t="shared" si="594"/>
        <v>0</v>
      </c>
    </row>
    <row r="5413" spans="2:27" ht="13.5" hidden="1">
      <c r="B5413" s="232" t="s">
        <v>1449</v>
      </c>
      <c r="C5413" s="232" t="s">
        <v>672</v>
      </c>
      <c r="D5413" s="232" t="s">
        <v>956</v>
      </c>
      <c r="E5413" s="232" t="s">
        <v>467</v>
      </c>
      <c r="F5413" s="232">
        <v>4</v>
      </c>
      <c r="G5413" s="232" t="s">
        <v>1354</v>
      </c>
      <c r="H5413" s="233">
        <v>1.05</v>
      </c>
      <c r="I5413" s="233">
        <v>0</v>
      </c>
      <c r="J5413" s="233">
        <v>0</v>
      </c>
      <c r="K5413" s="234">
        <v>0</v>
      </c>
      <c r="L5413" s="233">
        <v>0</v>
      </c>
      <c r="M5413" s="234">
        <v>0</v>
      </c>
      <c r="N5413" s="233">
        <v>0</v>
      </c>
      <c r="O5413" s="233">
        <v>0</v>
      </c>
      <c r="P5413" s="233">
        <v>0</v>
      </c>
      <c r="Q5413" s="234">
        <v>0</v>
      </c>
      <c r="R5413" s="233">
        <v>0</v>
      </c>
      <c r="S5413" s="234">
        <v>0</v>
      </c>
      <c r="T5413" s="233">
        <v>0</v>
      </c>
      <c r="U5413" s="235">
        <f t="shared" si="588"/>
        <v>766.5</v>
      </c>
      <c r="V5413" s="227">
        <f t="shared" si="589"/>
        <v>0</v>
      </c>
      <c r="W5413" s="227">
        <f t="shared" si="590"/>
        <v>0</v>
      </c>
      <c r="X5413" s="227">
        <f t="shared" si="593"/>
        <v>0</v>
      </c>
      <c r="Y5413" s="227">
        <f t="shared" si="591"/>
        <v>0</v>
      </c>
      <c r="Z5413" s="227">
        <f t="shared" si="592"/>
        <v>0</v>
      </c>
      <c r="AA5413" s="227">
        <f t="shared" si="594"/>
        <v>0</v>
      </c>
    </row>
    <row r="5414" spans="2:27" ht="13.5" hidden="1">
      <c r="B5414" s="232" t="s">
        <v>1449</v>
      </c>
      <c r="C5414" s="232" t="s">
        <v>566</v>
      </c>
      <c r="D5414" s="232" t="s">
        <v>956</v>
      </c>
      <c r="E5414" s="232" t="s">
        <v>467</v>
      </c>
      <c r="F5414" s="232">
        <v>4</v>
      </c>
      <c r="G5414" s="232" t="s">
        <v>1311</v>
      </c>
      <c r="H5414" s="233">
        <v>0.94399999999999995</v>
      </c>
      <c r="I5414" s="233">
        <v>0</v>
      </c>
      <c r="J5414" s="233">
        <v>0</v>
      </c>
      <c r="K5414" s="234">
        <v>0</v>
      </c>
      <c r="L5414" s="233">
        <v>0</v>
      </c>
      <c r="M5414" s="234">
        <v>0</v>
      </c>
      <c r="N5414" s="233">
        <v>0</v>
      </c>
      <c r="O5414" s="233">
        <v>0</v>
      </c>
      <c r="P5414" s="233">
        <v>0</v>
      </c>
      <c r="Q5414" s="234">
        <v>0</v>
      </c>
      <c r="R5414" s="233">
        <v>0</v>
      </c>
      <c r="S5414" s="234">
        <v>0</v>
      </c>
      <c r="T5414" s="233">
        <v>0</v>
      </c>
      <c r="U5414" s="235">
        <f t="shared" si="588"/>
        <v>689.12</v>
      </c>
      <c r="V5414" s="227">
        <f t="shared" si="589"/>
        <v>0</v>
      </c>
      <c r="W5414" s="227">
        <f t="shared" si="590"/>
        <v>0</v>
      </c>
      <c r="X5414" s="227">
        <f t="shared" si="593"/>
        <v>0</v>
      </c>
      <c r="Y5414" s="227">
        <f t="shared" si="591"/>
        <v>0</v>
      </c>
      <c r="Z5414" s="227">
        <f t="shared" si="592"/>
        <v>0</v>
      </c>
      <c r="AA5414" s="227">
        <f t="shared" si="594"/>
        <v>0</v>
      </c>
    </row>
    <row r="5415" spans="2:27" ht="13.5" hidden="1">
      <c r="B5415" s="232" t="s">
        <v>1449</v>
      </c>
      <c r="C5415" s="232" t="s">
        <v>313</v>
      </c>
      <c r="D5415" s="232" t="s">
        <v>956</v>
      </c>
      <c r="E5415" s="232" t="s">
        <v>467</v>
      </c>
      <c r="F5415" s="232">
        <v>16</v>
      </c>
      <c r="G5415" s="232" t="s">
        <v>1316</v>
      </c>
      <c r="H5415" s="233">
        <v>4.1360000000000001</v>
      </c>
      <c r="I5415" s="233">
        <v>0</v>
      </c>
      <c r="J5415" s="233">
        <v>0</v>
      </c>
      <c r="K5415" s="234">
        <v>0</v>
      </c>
      <c r="L5415" s="233">
        <v>0</v>
      </c>
      <c r="M5415" s="234">
        <v>0</v>
      </c>
      <c r="N5415" s="233">
        <v>0</v>
      </c>
      <c r="O5415" s="233">
        <v>0</v>
      </c>
      <c r="P5415" s="233">
        <v>0</v>
      </c>
      <c r="Q5415" s="234">
        <v>0</v>
      </c>
      <c r="R5415" s="233">
        <v>0</v>
      </c>
      <c r="S5415" s="234">
        <v>0</v>
      </c>
      <c r="T5415" s="233">
        <v>0</v>
      </c>
      <c r="U5415" s="235">
        <f t="shared" si="588"/>
        <v>3019.28</v>
      </c>
      <c r="V5415" s="227">
        <f t="shared" si="589"/>
        <v>0</v>
      </c>
      <c r="W5415" s="227">
        <f t="shared" si="590"/>
        <v>0</v>
      </c>
      <c r="X5415" s="227">
        <f t="shared" si="593"/>
        <v>0</v>
      </c>
      <c r="Y5415" s="227">
        <f t="shared" si="591"/>
        <v>0</v>
      </c>
      <c r="Z5415" s="227">
        <f t="shared" si="592"/>
        <v>0</v>
      </c>
      <c r="AA5415" s="227">
        <f t="shared" si="594"/>
        <v>0</v>
      </c>
    </row>
    <row r="5416" spans="2:27" ht="13.5" hidden="1">
      <c r="B5416" s="232" t="s">
        <v>1449</v>
      </c>
      <c r="C5416" s="232" t="s">
        <v>707</v>
      </c>
      <c r="D5416" s="232" t="s">
        <v>956</v>
      </c>
      <c r="E5416" s="232" t="s">
        <v>467</v>
      </c>
      <c r="F5416" s="232">
        <v>8</v>
      </c>
      <c r="G5416" s="232" t="s">
        <v>1317</v>
      </c>
      <c r="H5416" s="233">
        <v>2.0680000000000001</v>
      </c>
      <c r="I5416" s="233">
        <v>0</v>
      </c>
      <c r="J5416" s="233">
        <v>0</v>
      </c>
      <c r="K5416" s="234">
        <v>0</v>
      </c>
      <c r="L5416" s="233">
        <v>0</v>
      </c>
      <c r="M5416" s="234">
        <v>0</v>
      </c>
      <c r="N5416" s="233">
        <v>0</v>
      </c>
      <c r="O5416" s="233">
        <v>0</v>
      </c>
      <c r="P5416" s="233">
        <v>0</v>
      </c>
      <c r="Q5416" s="234">
        <v>0</v>
      </c>
      <c r="R5416" s="233">
        <v>0</v>
      </c>
      <c r="S5416" s="234">
        <v>0</v>
      </c>
      <c r="T5416" s="233">
        <v>0</v>
      </c>
      <c r="U5416" s="235">
        <f t="shared" si="588"/>
        <v>1509.64</v>
      </c>
      <c r="V5416" s="227">
        <f t="shared" si="589"/>
        <v>0</v>
      </c>
      <c r="W5416" s="227">
        <f t="shared" si="590"/>
        <v>0</v>
      </c>
      <c r="X5416" s="227">
        <f t="shared" si="593"/>
        <v>0</v>
      </c>
      <c r="Y5416" s="227">
        <f t="shared" si="591"/>
        <v>0</v>
      </c>
      <c r="Z5416" s="227">
        <f t="shared" si="592"/>
        <v>0</v>
      </c>
      <c r="AA5416" s="227">
        <f t="shared" si="594"/>
        <v>0</v>
      </c>
    </row>
    <row r="5417" spans="2:27" ht="13.5" hidden="1">
      <c r="B5417" s="232" t="s">
        <v>1449</v>
      </c>
      <c r="C5417" s="232" t="s">
        <v>741</v>
      </c>
      <c r="D5417" s="232" t="s">
        <v>956</v>
      </c>
      <c r="E5417" s="232" t="s">
        <v>467</v>
      </c>
      <c r="F5417" s="232">
        <v>2</v>
      </c>
      <c r="G5417" s="232" t="s">
        <v>1417</v>
      </c>
      <c r="H5417" s="233">
        <v>4.1000000000000002E-2</v>
      </c>
      <c r="I5417" s="233">
        <v>0</v>
      </c>
      <c r="J5417" s="233">
        <v>0</v>
      </c>
      <c r="K5417" s="234">
        <v>0</v>
      </c>
      <c r="L5417" s="233">
        <v>0</v>
      </c>
      <c r="M5417" s="234">
        <v>0</v>
      </c>
      <c r="N5417" s="233">
        <v>0</v>
      </c>
      <c r="O5417" s="233">
        <v>0</v>
      </c>
      <c r="P5417" s="233">
        <v>0</v>
      </c>
      <c r="Q5417" s="234">
        <v>0</v>
      </c>
      <c r="R5417" s="233">
        <v>0</v>
      </c>
      <c r="S5417" s="234">
        <v>0</v>
      </c>
      <c r="T5417" s="233">
        <v>0</v>
      </c>
      <c r="U5417" s="235">
        <f t="shared" si="588"/>
        <v>29.93</v>
      </c>
      <c r="V5417" s="227">
        <f t="shared" si="589"/>
        <v>0</v>
      </c>
      <c r="W5417" s="227">
        <f t="shared" si="590"/>
        <v>0</v>
      </c>
      <c r="X5417" s="227">
        <f t="shared" si="593"/>
        <v>0</v>
      </c>
      <c r="Y5417" s="227">
        <f t="shared" si="591"/>
        <v>0</v>
      </c>
      <c r="Z5417" s="227">
        <f t="shared" si="592"/>
        <v>0</v>
      </c>
      <c r="AA5417" s="227">
        <f t="shared" si="594"/>
        <v>0</v>
      </c>
    </row>
    <row r="5418" spans="2:27" ht="13.5" hidden="1">
      <c r="B5418" s="232" t="s">
        <v>1449</v>
      </c>
      <c r="C5418" s="232" t="s">
        <v>544</v>
      </c>
      <c r="D5418" s="232" t="s">
        <v>956</v>
      </c>
      <c r="E5418" s="232" t="s">
        <v>467</v>
      </c>
      <c r="F5418" s="232">
        <v>16</v>
      </c>
      <c r="G5418" s="232" t="s">
        <v>1317</v>
      </c>
      <c r="H5418" s="233">
        <v>3.7749999999999999</v>
      </c>
      <c r="I5418" s="233">
        <v>0</v>
      </c>
      <c r="J5418" s="233">
        <v>0</v>
      </c>
      <c r="K5418" s="234">
        <v>0</v>
      </c>
      <c r="L5418" s="233">
        <v>0</v>
      </c>
      <c r="M5418" s="234">
        <v>0</v>
      </c>
      <c r="N5418" s="233">
        <v>0</v>
      </c>
      <c r="O5418" s="233">
        <v>0</v>
      </c>
      <c r="P5418" s="233">
        <v>0</v>
      </c>
      <c r="Q5418" s="234">
        <v>0</v>
      </c>
      <c r="R5418" s="233">
        <v>0</v>
      </c>
      <c r="S5418" s="234">
        <v>0</v>
      </c>
      <c r="T5418" s="233">
        <v>0</v>
      </c>
      <c r="U5418" s="235">
        <f t="shared" si="588"/>
        <v>2755.75</v>
      </c>
      <c r="V5418" s="227">
        <f t="shared" si="589"/>
        <v>0</v>
      </c>
      <c r="W5418" s="227">
        <f t="shared" si="590"/>
        <v>0</v>
      </c>
      <c r="X5418" s="227">
        <f t="shared" si="593"/>
        <v>0</v>
      </c>
      <c r="Y5418" s="227">
        <f t="shared" si="591"/>
        <v>0</v>
      </c>
      <c r="Z5418" s="227">
        <f t="shared" si="592"/>
        <v>0</v>
      </c>
      <c r="AA5418" s="227">
        <f t="shared" si="594"/>
        <v>0</v>
      </c>
    </row>
    <row r="5419" spans="2:27" ht="13.5" hidden="1">
      <c r="B5419" s="232" t="s">
        <v>1449</v>
      </c>
      <c r="C5419" s="232" t="s">
        <v>616</v>
      </c>
      <c r="D5419" s="232" t="s">
        <v>956</v>
      </c>
      <c r="E5419" s="232" t="s">
        <v>467</v>
      </c>
      <c r="F5419" s="232">
        <v>8</v>
      </c>
      <c r="G5419" s="232" t="s">
        <v>1312</v>
      </c>
      <c r="H5419" s="233">
        <v>1.86</v>
      </c>
      <c r="I5419" s="233">
        <v>0</v>
      </c>
      <c r="J5419" s="233">
        <v>0</v>
      </c>
      <c r="K5419" s="234">
        <v>0</v>
      </c>
      <c r="L5419" s="233">
        <v>0</v>
      </c>
      <c r="M5419" s="234">
        <v>0</v>
      </c>
      <c r="N5419" s="233">
        <v>0</v>
      </c>
      <c r="O5419" s="233">
        <v>0</v>
      </c>
      <c r="P5419" s="233">
        <v>0</v>
      </c>
      <c r="Q5419" s="234">
        <v>0</v>
      </c>
      <c r="R5419" s="233">
        <v>0</v>
      </c>
      <c r="S5419" s="234">
        <v>0</v>
      </c>
      <c r="T5419" s="233">
        <v>0</v>
      </c>
      <c r="U5419" s="235">
        <f t="shared" si="588"/>
        <v>1357.8000000000002</v>
      </c>
      <c r="V5419" s="227">
        <f t="shared" si="589"/>
        <v>0</v>
      </c>
      <c r="W5419" s="227">
        <f t="shared" si="590"/>
        <v>0</v>
      </c>
      <c r="X5419" s="227">
        <f t="shared" si="593"/>
        <v>0</v>
      </c>
      <c r="Y5419" s="227">
        <f t="shared" si="591"/>
        <v>0</v>
      </c>
      <c r="Z5419" s="227">
        <f t="shared" si="592"/>
        <v>0</v>
      </c>
      <c r="AA5419" s="227">
        <f t="shared" si="594"/>
        <v>0</v>
      </c>
    </row>
    <row r="5420" spans="2:27" ht="13.5" hidden="1">
      <c r="B5420" s="232" t="s">
        <v>1449</v>
      </c>
      <c r="C5420" s="232" t="s">
        <v>625</v>
      </c>
      <c r="D5420" s="232" t="s">
        <v>956</v>
      </c>
      <c r="E5420" s="232" t="s">
        <v>467</v>
      </c>
      <c r="F5420" s="232">
        <v>16</v>
      </c>
      <c r="G5420" s="232" t="s">
        <v>1317</v>
      </c>
      <c r="H5420" s="233">
        <v>3.72</v>
      </c>
      <c r="I5420" s="233">
        <v>0</v>
      </c>
      <c r="J5420" s="233">
        <v>0</v>
      </c>
      <c r="K5420" s="234">
        <v>0</v>
      </c>
      <c r="L5420" s="233">
        <v>0</v>
      </c>
      <c r="M5420" s="234">
        <v>0</v>
      </c>
      <c r="N5420" s="233">
        <v>0</v>
      </c>
      <c r="O5420" s="233">
        <v>0</v>
      </c>
      <c r="P5420" s="233">
        <v>0</v>
      </c>
      <c r="Q5420" s="234">
        <v>0</v>
      </c>
      <c r="R5420" s="233">
        <v>0</v>
      </c>
      <c r="S5420" s="234">
        <v>0</v>
      </c>
      <c r="T5420" s="233">
        <v>0</v>
      </c>
      <c r="U5420" s="235">
        <f t="shared" si="588"/>
        <v>2715.6000000000004</v>
      </c>
      <c r="V5420" s="227">
        <f t="shared" si="589"/>
        <v>0</v>
      </c>
      <c r="W5420" s="227">
        <f t="shared" si="590"/>
        <v>0</v>
      </c>
      <c r="X5420" s="227">
        <f t="shared" si="593"/>
        <v>0</v>
      </c>
      <c r="Y5420" s="227">
        <f t="shared" si="591"/>
        <v>0</v>
      </c>
      <c r="Z5420" s="227">
        <f t="shared" si="592"/>
        <v>0</v>
      </c>
      <c r="AA5420" s="227">
        <f t="shared" si="594"/>
        <v>0</v>
      </c>
    </row>
    <row r="5421" spans="2:27" ht="13.5" hidden="1">
      <c r="B5421" s="232" t="s">
        <v>1449</v>
      </c>
      <c r="C5421" s="232" t="s">
        <v>745</v>
      </c>
      <c r="D5421" s="232" t="s">
        <v>956</v>
      </c>
      <c r="E5421" s="232" t="s">
        <v>467</v>
      </c>
      <c r="F5421" s="232">
        <v>4</v>
      </c>
      <c r="G5421" s="232" t="s">
        <v>1311</v>
      </c>
      <c r="H5421" s="233">
        <v>0.65600000000000003</v>
      </c>
      <c r="I5421" s="233">
        <v>0</v>
      </c>
      <c r="J5421" s="233">
        <v>0</v>
      </c>
      <c r="K5421" s="234">
        <v>0</v>
      </c>
      <c r="L5421" s="233">
        <v>0</v>
      </c>
      <c r="M5421" s="234">
        <v>0</v>
      </c>
      <c r="N5421" s="233">
        <v>0</v>
      </c>
      <c r="O5421" s="233">
        <v>0</v>
      </c>
      <c r="P5421" s="233">
        <v>0</v>
      </c>
      <c r="Q5421" s="234">
        <v>0</v>
      </c>
      <c r="R5421" s="233">
        <v>0</v>
      </c>
      <c r="S5421" s="234">
        <v>0</v>
      </c>
      <c r="T5421" s="233">
        <v>0</v>
      </c>
      <c r="U5421" s="235">
        <f t="shared" si="588"/>
        <v>478.88</v>
      </c>
      <c r="V5421" s="227">
        <f t="shared" si="589"/>
        <v>0</v>
      </c>
      <c r="W5421" s="227">
        <f t="shared" si="590"/>
        <v>0</v>
      </c>
      <c r="X5421" s="227">
        <f t="shared" si="593"/>
        <v>0</v>
      </c>
      <c r="Y5421" s="227">
        <f t="shared" si="591"/>
        <v>0</v>
      </c>
      <c r="Z5421" s="227">
        <f t="shared" si="592"/>
        <v>0</v>
      </c>
      <c r="AA5421" s="227">
        <f t="shared" si="594"/>
        <v>0</v>
      </c>
    </row>
    <row r="5422" spans="2:27" ht="13.5" hidden="1">
      <c r="B5422" s="232" t="s">
        <v>1449</v>
      </c>
      <c r="C5422" s="232" t="s">
        <v>644</v>
      </c>
      <c r="D5422" s="232" t="s">
        <v>956</v>
      </c>
      <c r="E5422" s="232" t="s">
        <v>467</v>
      </c>
      <c r="F5422" s="232">
        <v>4</v>
      </c>
      <c r="G5422" s="232" t="s">
        <v>1311</v>
      </c>
      <c r="H5422" s="233">
        <v>0.93</v>
      </c>
      <c r="I5422" s="233">
        <v>0</v>
      </c>
      <c r="J5422" s="233">
        <v>0</v>
      </c>
      <c r="K5422" s="234">
        <v>0</v>
      </c>
      <c r="L5422" s="233">
        <v>0</v>
      </c>
      <c r="M5422" s="234">
        <v>0</v>
      </c>
      <c r="N5422" s="233">
        <v>0</v>
      </c>
      <c r="O5422" s="233">
        <v>0</v>
      </c>
      <c r="P5422" s="233">
        <v>0</v>
      </c>
      <c r="Q5422" s="234">
        <v>0</v>
      </c>
      <c r="R5422" s="233">
        <v>0</v>
      </c>
      <c r="S5422" s="234">
        <v>0</v>
      </c>
      <c r="T5422" s="233">
        <v>0</v>
      </c>
      <c r="U5422" s="235">
        <f t="shared" si="588"/>
        <v>678.90000000000009</v>
      </c>
      <c r="V5422" s="227">
        <f t="shared" si="589"/>
        <v>0</v>
      </c>
      <c r="W5422" s="227">
        <f t="shared" si="590"/>
        <v>0</v>
      </c>
      <c r="X5422" s="227">
        <f t="shared" si="593"/>
        <v>0</v>
      </c>
      <c r="Y5422" s="227">
        <f t="shared" si="591"/>
        <v>0</v>
      </c>
      <c r="Z5422" s="227">
        <f t="shared" si="592"/>
        <v>0</v>
      </c>
      <c r="AA5422" s="227">
        <f t="shared" si="594"/>
        <v>0</v>
      </c>
    </row>
    <row r="5423" spans="2:27" ht="13.5" hidden="1">
      <c r="B5423" s="232" t="s">
        <v>1449</v>
      </c>
      <c r="C5423" s="232" t="s">
        <v>743</v>
      </c>
      <c r="D5423" s="232" t="s">
        <v>956</v>
      </c>
      <c r="E5423" s="232" t="s">
        <v>467</v>
      </c>
      <c r="F5423" s="232">
        <v>2</v>
      </c>
      <c r="G5423" s="232" t="s">
        <v>1322</v>
      </c>
      <c r="H5423" s="233">
        <v>8.2000000000000003E-2</v>
      </c>
      <c r="I5423" s="233">
        <v>0</v>
      </c>
      <c r="J5423" s="233">
        <v>0</v>
      </c>
      <c r="K5423" s="234">
        <v>0</v>
      </c>
      <c r="L5423" s="233">
        <v>0</v>
      </c>
      <c r="M5423" s="234">
        <v>0</v>
      </c>
      <c r="N5423" s="233">
        <v>0</v>
      </c>
      <c r="O5423" s="233">
        <v>0</v>
      </c>
      <c r="P5423" s="233">
        <v>0</v>
      </c>
      <c r="Q5423" s="234">
        <v>0</v>
      </c>
      <c r="R5423" s="233">
        <v>0</v>
      </c>
      <c r="S5423" s="234">
        <v>0</v>
      </c>
      <c r="T5423" s="233">
        <v>0</v>
      </c>
      <c r="U5423" s="235">
        <f t="shared" si="588"/>
        <v>59.86</v>
      </c>
      <c r="V5423" s="227">
        <f t="shared" si="589"/>
        <v>0</v>
      </c>
      <c r="W5423" s="227">
        <f t="shared" si="590"/>
        <v>0</v>
      </c>
      <c r="X5423" s="227">
        <f t="shared" si="593"/>
        <v>0</v>
      </c>
      <c r="Y5423" s="227">
        <f t="shared" si="591"/>
        <v>0</v>
      </c>
      <c r="Z5423" s="227">
        <f t="shared" si="592"/>
        <v>0</v>
      </c>
      <c r="AA5423" s="227">
        <f t="shared" si="594"/>
        <v>0</v>
      </c>
    </row>
    <row r="5424" spans="2:27" ht="13.5" hidden="1">
      <c r="B5424" s="232" t="s">
        <v>1449</v>
      </c>
      <c r="C5424" s="232" t="s">
        <v>714</v>
      </c>
      <c r="D5424" s="232" t="s">
        <v>956</v>
      </c>
      <c r="E5424" s="232" t="s">
        <v>467</v>
      </c>
      <c r="F5424" s="232">
        <v>2</v>
      </c>
      <c r="G5424" s="232" t="s">
        <v>1311</v>
      </c>
      <c r="H5424" s="233">
        <v>0.51700000000000002</v>
      </c>
      <c r="I5424" s="233">
        <v>0</v>
      </c>
      <c r="J5424" s="233">
        <v>0</v>
      </c>
      <c r="K5424" s="234">
        <v>0</v>
      </c>
      <c r="L5424" s="233">
        <v>0</v>
      </c>
      <c r="M5424" s="234">
        <v>0</v>
      </c>
      <c r="N5424" s="233">
        <v>0</v>
      </c>
      <c r="O5424" s="233">
        <v>0</v>
      </c>
      <c r="P5424" s="233">
        <v>0</v>
      </c>
      <c r="Q5424" s="234">
        <v>0</v>
      </c>
      <c r="R5424" s="233">
        <v>0</v>
      </c>
      <c r="S5424" s="234">
        <v>0</v>
      </c>
      <c r="T5424" s="233">
        <v>0</v>
      </c>
      <c r="U5424" s="235">
        <f t="shared" si="588"/>
        <v>377.41</v>
      </c>
      <c r="V5424" s="227">
        <f t="shared" si="589"/>
        <v>0</v>
      </c>
      <c r="W5424" s="227">
        <f t="shared" si="590"/>
        <v>0</v>
      </c>
      <c r="X5424" s="227">
        <f t="shared" si="593"/>
        <v>0</v>
      </c>
      <c r="Y5424" s="227">
        <f t="shared" si="591"/>
        <v>0</v>
      </c>
      <c r="Z5424" s="227">
        <f t="shared" si="592"/>
        <v>0</v>
      </c>
      <c r="AA5424" s="227">
        <f t="shared" si="594"/>
        <v>0</v>
      </c>
    </row>
    <row r="5425" spans="2:27" ht="13.5" hidden="1">
      <c r="B5425" s="232" t="s">
        <v>1449</v>
      </c>
      <c r="C5425" s="232" t="s">
        <v>739</v>
      </c>
      <c r="D5425" s="232" t="s">
        <v>956</v>
      </c>
      <c r="E5425" s="232" t="s">
        <v>467</v>
      </c>
      <c r="F5425" s="232">
        <v>2</v>
      </c>
      <c r="G5425" s="232" t="s">
        <v>1314</v>
      </c>
      <c r="H5425" s="233">
        <v>0.16400000000000001</v>
      </c>
      <c r="I5425" s="233">
        <v>0</v>
      </c>
      <c r="J5425" s="233">
        <v>0</v>
      </c>
      <c r="K5425" s="234">
        <v>0</v>
      </c>
      <c r="L5425" s="233">
        <v>0</v>
      </c>
      <c r="M5425" s="234">
        <v>0</v>
      </c>
      <c r="N5425" s="233">
        <v>0</v>
      </c>
      <c r="O5425" s="233">
        <v>0</v>
      </c>
      <c r="P5425" s="233">
        <v>0</v>
      </c>
      <c r="Q5425" s="234">
        <v>0</v>
      </c>
      <c r="R5425" s="233">
        <v>0</v>
      </c>
      <c r="S5425" s="234">
        <v>0</v>
      </c>
      <c r="T5425" s="233">
        <v>0</v>
      </c>
      <c r="U5425" s="235">
        <f t="shared" si="588"/>
        <v>119.72</v>
      </c>
      <c r="V5425" s="227">
        <f t="shared" si="589"/>
        <v>0</v>
      </c>
      <c r="W5425" s="227">
        <f t="shared" si="590"/>
        <v>0</v>
      </c>
      <c r="X5425" s="227">
        <f t="shared" si="593"/>
        <v>0</v>
      </c>
      <c r="Y5425" s="227">
        <f t="shared" si="591"/>
        <v>0</v>
      </c>
      <c r="Z5425" s="227">
        <f t="shared" si="592"/>
        <v>0</v>
      </c>
      <c r="AA5425" s="227">
        <f t="shared" si="594"/>
        <v>0</v>
      </c>
    </row>
    <row r="5426" spans="2:27" ht="13.5" hidden="1">
      <c r="B5426" s="232" t="s">
        <v>1449</v>
      </c>
      <c r="C5426" s="232" t="s">
        <v>312</v>
      </c>
      <c r="D5426" s="232" t="s">
        <v>956</v>
      </c>
      <c r="E5426" s="232" t="s">
        <v>467</v>
      </c>
      <c r="F5426" s="232">
        <v>1</v>
      </c>
      <c r="G5426" s="232" t="s">
        <v>1322</v>
      </c>
      <c r="H5426" s="233">
        <v>8.2000000000000003E-2</v>
      </c>
      <c r="I5426" s="233">
        <v>0</v>
      </c>
      <c r="J5426" s="233">
        <v>0</v>
      </c>
      <c r="K5426" s="234">
        <v>0</v>
      </c>
      <c r="L5426" s="233">
        <v>0</v>
      </c>
      <c r="M5426" s="234">
        <v>0</v>
      </c>
      <c r="N5426" s="233">
        <v>0</v>
      </c>
      <c r="O5426" s="233">
        <v>0</v>
      </c>
      <c r="P5426" s="233">
        <v>0</v>
      </c>
      <c r="Q5426" s="234">
        <v>0</v>
      </c>
      <c r="R5426" s="233">
        <v>0</v>
      </c>
      <c r="S5426" s="234">
        <v>0</v>
      </c>
      <c r="T5426" s="233">
        <v>0</v>
      </c>
      <c r="U5426" s="235">
        <f t="shared" si="588"/>
        <v>59.86</v>
      </c>
      <c r="V5426" s="227">
        <f t="shared" si="589"/>
        <v>0</v>
      </c>
      <c r="W5426" s="227">
        <f t="shared" si="590"/>
        <v>0</v>
      </c>
      <c r="X5426" s="227">
        <f t="shared" si="593"/>
        <v>0</v>
      </c>
      <c r="Y5426" s="227">
        <f t="shared" si="591"/>
        <v>0</v>
      </c>
      <c r="Z5426" s="227">
        <f t="shared" si="592"/>
        <v>0</v>
      </c>
      <c r="AA5426" s="227">
        <f t="shared" si="594"/>
        <v>0</v>
      </c>
    </row>
    <row r="5427" spans="2:27" ht="13.5" hidden="1">
      <c r="B5427" s="232" t="s">
        <v>1449</v>
      </c>
      <c r="C5427" s="232" t="s">
        <v>729</v>
      </c>
      <c r="D5427" s="232" t="s">
        <v>956</v>
      </c>
      <c r="E5427" s="232" t="s">
        <v>467</v>
      </c>
      <c r="F5427" s="232">
        <v>1</v>
      </c>
      <c r="G5427" s="232" t="s">
        <v>1417</v>
      </c>
      <c r="H5427" s="233">
        <v>4.1000000000000002E-2</v>
      </c>
      <c r="I5427" s="233">
        <v>0</v>
      </c>
      <c r="J5427" s="233">
        <v>0</v>
      </c>
      <c r="K5427" s="234">
        <v>0</v>
      </c>
      <c r="L5427" s="233">
        <v>0</v>
      </c>
      <c r="M5427" s="234">
        <v>0</v>
      </c>
      <c r="N5427" s="233">
        <v>0</v>
      </c>
      <c r="O5427" s="233">
        <v>0</v>
      </c>
      <c r="P5427" s="233">
        <v>0</v>
      </c>
      <c r="Q5427" s="234">
        <v>0</v>
      </c>
      <c r="R5427" s="233">
        <v>0</v>
      </c>
      <c r="S5427" s="234">
        <v>0</v>
      </c>
      <c r="T5427" s="233">
        <v>0</v>
      </c>
      <c r="U5427" s="235">
        <f t="shared" si="588"/>
        <v>29.93</v>
      </c>
      <c r="V5427" s="227">
        <f t="shared" si="589"/>
        <v>0</v>
      </c>
      <c r="W5427" s="227">
        <f t="shared" si="590"/>
        <v>0</v>
      </c>
      <c r="X5427" s="227">
        <f t="shared" si="593"/>
        <v>0</v>
      </c>
      <c r="Y5427" s="227">
        <f t="shared" si="591"/>
        <v>0</v>
      </c>
      <c r="Z5427" s="227">
        <f t="shared" si="592"/>
        <v>0</v>
      </c>
      <c r="AA5427" s="227">
        <f t="shared" si="594"/>
        <v>0</v>
      </c>
    </row>
    <row r="5428" spans="2:27" ht="13.5" hidden="1">
      <c r="B5428" s="232" t="s">
        <v>1449</v>
      </c>
      <c r="C5428" s="232" t="s">
        <v>636</v>
      </c>
      <c r="D5428" s="232" t="s">
        <v>956</v>
      </c>
      <c r="E5428" s="232" t="s">
        <v>467</v>
      </c>
      <c r="F5428" s="232">
        <v>2</v>
      </c>
      <c r="G5428" s="232" t="s">
        <v>1315</v>
      </c>
      <c r="H5428" s="233">
        <v>0.46500000000000002</v>
      </c>
      <c r="I5428" s="233">
        <v>0</v>
      </c>
      <c r="J5428" s="233">
        <v>0</v>
      </c>
      <c r="K5428" s="234">
        <v>0</v>
      </c>
      <c r="L5428" s="233">
        <v>0</v>
      </c>
      <c r="M5428" s="234">
        <v>0</v>
      </c>
      <c r="N5428" s="233">
        <v>0</v>
      </c>
      <c r="O5428" s="233">
        <v>0</v>
      </c>
      <c r="P5428" s="233">
        <v>0</v>
      </c>
      <c r="Q5428" s="234">
        <v>0</v>
      </c>
      <c r="R5428" s="233">
        <v>0</v>
      </c>
      <c r="S5428" s="234">
        <v>0</v>
      </c>
      <c r="T5428" s="233">
        <v>0</v>
      </c>
      <c r="U5428" s="235">
        <f t="shared" si="588"/>
        <v>339.45000000000005</v>
      </c>
      <c r="V5428" s="227">
        <f t="shared" si="589"/>
        <v>0</v>
      </c>
      <c r="W5428" s="227">
        <f t="shared" si="590"/>
        <v>0</v>
      </c>
      <c r="X5428" s="227">
        <f t="shared" si="593"/>
        <v>0</v>
      </c>
      <c r="Y5428" s="227">
        <f t="shared" si="591"/>
        <v>0</v>
      </c>
      <c r="Z5428" s="227">
        <f t="shared" si="592"/>
        <v>0</v>
      </c>
      <c r="AA5428" s="227">
        <f t="shared" si="594"/>
        <v>0</v>
      </c>
    </row>
    <row r="5429" spans="2:27" ht="13.5" hidden="1">
      <c r="B5429" s="232" t="s">
        <v>1449</v>
      </c>
      <c r="C5429" s="232" t="s">
        <v>735</v>
      </c>
      <c r="D5429" s="232" t="s">
        <v>956</v>
      </c>
      <c r="E5429" s="232" t="s">
        <v>467</v>
      </c>
      <c r="F5429" s="232">
        <v>8</v>
      </c>
      <c r="G5429" s="232" t="s">
        <v>1312</v>
      </c>
      <c r="H5429" s="233">
        <v>1.3120000000000001</v>
      </c>
      <c r="I5429" s="233">
        <v>0</v>
      </c>
      <c r="J5429" s="233">
        <v>0</v>
      </c>
      <c r="K5429" s="234">
        <v>0</v>
      </c>
      <c r="L5429" s="233">
        <v>0</v>
      </c>
      <c r="M5429" s="234">
        <v>0</v>
      </c>
      <c r="N5429" s="233">
        <v>0</v>
      </c>
      <c r="O5429" s="233">
        <v>0</v>
      </c>
      <c r="P5429" s="233">
        <v>0</v>
      </c>
      <c r="Q5429" s="234">
        <v>0</v>
      </c>
      <c r="R5429" s="233">
        <v>0</v>
      </c>
      <c r="S5429" s="234">
        <v>0</v>
      </c>
      <c r="T5429" s="233">
        <v>0</v>
      </c>
      <c r="U5429" s="235">
        <f t="shared" si="588"/>
        <v>957.76</v>
      </c>
      <c r="V5429" s="227">
        <f t="shared" si="589"/>
        <v>0</v>
      </c>
      <c r="W5429" s="227">
        <f t="shared" si="590"/>
        <v>0</v>
      </c>
      <c r="X5429" s="227">
        <f t="shared" si="593"/>
        <v>0</v>
      </c>
      <c r="Y5429" s="227">
        <f t="shared" si="591"/>
        <v>0</v>
      </c>
      <c r="Z5429" s="227">
        <f t="shared" si="592"/>
        <v>0</v>
      </c>
      <c r="AA5429" s="227">
        <f t="shared" si="594"/>
        <v>0</v>
      </c>
    </row>
    <row r="5430" spans="2:27" ht="13.5" hidden="1">
      <c r="B5430" s="232" t="s">
        <v>1449</v>
      </c>
      <c r="C5430" s="232" t="s">
        <v>527</v>
      </c>
      <c r="D5430" s="232" t="s">
        <v>956</v>
      </c>
      <c r="E5430" s="232" t="s">
        <v>467</v>
      </c>
      <c r="F5430" s="232">
        <v>8</v>
      </c>
      <c r="G5430" s="232" t="s">
        <v>1312</v>
      </c>
      <c r="H5430" s="233">
        <v>1.8879999999999999</v>
      </c>
      <c r="I5430" s="233">
        <v>0</v>
      </c>
      <c r="J5430" s="233">
        <v>0</v>
      </c>
      <c r="K5430" s="234">
        <v>0</v>
      </c>
      <c r="L5430" s="233">
        <v>0</v>
      </c>
      <c r="M5430" s="234">
        <v>0</v>
      </c>
      <c r="N5430" s="233">
        <v>0</v>
      </c>
      <c r="O5430" s="233">
        <v>0</v>
      </c>
      <c r="P5430" s="233">
        <v>0</v>
      </c>
      <c r="Q5430" s="234">
        <v>0</v>
      </c>
      <c r="R5430" s="233">
        <v>0</v>
      </c>
      <c r="S5430" s="234">
        <v>0</v>
      </c>
      <c r="T5430" s="233">
        <v>0</v>
      </c>
      <c r="U5430" s="235">
        <f t="shared" si="588"/>
        <v>1378.24</v>
      </c>
      <c r="V5430" s="227">
        <f t="shared" si="589"/>
        <v>0</v>
      </c>
      <c r="W5430" s="227">
        <f t="shared" si="590"/>
        <v>0</v>
      </c>
      <c r="X5430" s="227">
        <f t="shared" si="593"/>
        <v>0</v>
      </c>
      <c r="Y5430" s="227">
        <f t="shared" si="591"/>
        <v>0</v>
      </c>
      <c r="Z5430" s="227">
        <f t="shared" si="592"/>
        <v>0</v>
      </c>
      <c r="AA5430" s="227">
        <f t="shared" si="594"/>
        <v>0</v>
      </c>
    </row>
    <row r="5431" spans="2:27" ht="13.5" hidden="1">
      <c r="B5431" s="232" t="s">
        <v>1449</v>
      </c>
      <c r="C5431" s="232" t="s">
        <v>726</v>
      </c>
      <c r="D5431" s="232" t="s">
        <v>956</v>
      </c>
      <c r="E5431" s="232" t="s">
        <v>467</v>
      </c>
      <c r="F5431" s="232">
        <v>2</v>
      </c>
      <c r="G5431" s="232" t="s">
        <v>1314</v>
      </c>
      <c r="H5431" s="233">
        <v>0.16400000000000001</v>
      </c>
      <c r="I5431" s="233">
        <v>0</v>
      </c>
      <c r="J5431" s="233">
        <v>0</v>
      </c>
      <c r="K5431" s="234">
        <v>0</v>
      </c>
      <c r="L5431" s="233">
        <v>0</v>
      </c>
      <c r="M5431" s="234">
        <v>0</v>
      </c>
      <c r="N5431" s="233">
        <v>0</v>
      </c>
      <c r="O5431" s="233">
        <v>0</v>
      </c>
      <c r="P5431" s="233">
        <v>0</v>
      </c>
      <c r="Q5431" s="234">
        <v>0</v>
      </c>
      <c r="R5431" s="233">
        <v>0</v>
      </c>
      <c r="S5431" s="234">
        <v>0</v>
      </c>
      <c r="T5431" s="233">
        <v>0</v>
      </c>
      <c r="U5431" s="235">
        <f t="shared" si="588"/>
        <v>119.72</v>
      </c>
      <c r="V5431" s="227">
        <f t="shared" si="589"/>
        <v>0</v>
      </c>
      <c r="W5431" s="227">
        <f t="shared" si="590"/>
        <v>0</v>
      </c>
      <c r="X5431" s="227">
        <f t="shared" si="593"/>
        <v>0</v>
      </c>
      <c r="Y5431" s="227">
        <f t="shared" si="591"/>
        <v>0</v>
      </c>
      <c r="Z5431" s="227">
        <f t="shared" si="592"/>
        <v>0</v>
      </c>
      <c r="AA5431" s="227">
        <f t="shared" si="594"/>
        <v>0</v>
      </c>
    </row>
    <row r="5432" spans="2:27" ht="13.5" hidden="1">
      <c r="B5432" s="232" t="s">
        <v>1449</v>
      </c>
      <c r="C5432" s="232" t="s">
        <v>650</v>
      </c>
      <c r="D5432" s="232" t="s">
        <v>956</v>
      </c>
      <c r="E5432" s="232" t="s">
        <v>467</v>
      </c>
      <c r="F5432" s="232">
        <v>8</v>
      </c>
      <c r="G5432" s="232" t="s">
        <v>1351</v>
      </c>
      <c r="H5432" s="233">
        <v>2.1</v>
      </c>
      <c r="I5432" s="233">
        <v>0</v>
      </c>
      <c r="J5432" s="233">
        <v>0</v>
      </c>
      <c r="K5432" s="234">
        <v>0</v>
      </c>
      <c r="L5432" s="233">
        <v>0</v>
      </c>
      <c r="M5432" s="234">
        <v>0</v>
      </c>
      <c r="N5432" s="233">
        <v>0</v>
      </c>
      <c r="O5432" s="233">
        <v>0</v>
      </c>
      <c r="P5432" s="233">
        <v>0</v>
      </c>
      <c r="Q5432" s="234">
        <v>0</v>
      </c>
      <c r="R5432" s="233">
        <v>0</v>
      </c>
      <c r="S5432" s="234">
        <v>0</v>
      </c>
      <c r="T5432" s="233">
        <v>0</v>
      </c>
      <c r="U5432" s="235">
        <f t="shared" si="588"/>
        <v>1533</v>
      </c>
      <c r="V5432" s="227">
        <f t="shared" si="589"/>
        <v>0</v>
      </c>
      <c r="W5432" s="227">
        <f t="shared" si="590"/>
        <v>0</v>
      </c>
      <c r="X5432" s="227">
        <f t="shared" si="593"/>
        <v>0</v>
      </c>
      <c r="Y5432" s="227">
        <f t="shared" si="591"/>
        <v>0</v>
      </c>
      <c r="Z5432" s="227">
        <f t="shared" si="592"/>
        <v>0</v>
      </c>
      <c r="AA5432" s="227">
        <f t="shared" si="594"/>
        <v>0</v>
      </c>
    </row>
    <row r="5433" spans="2:27" ht="13.5" hidden="1">
      <c r="B5433" s="232" t="s">
        <v>1449</v>
      </c>
      <c r="C5433" s="232" t="s">
        <v>723</v>
      </c>
      <c r="D5433" s="232" t="s">
        <v>956</v>
      </c>
      <c r="E5433" s="232" t="s">
        <v>467</v>
      </c>
      <c r="F5433" s="232">
        <v>2</v>
      </c>
      <c r="G5433" s="232" t="s">
        <v>1315</v>
      </c>
      <c r="H5433" s="233">
        <v>0.38200000000000001</v>
      </c>
      <c r="I5433" s="233">
        <v>0</v>
      </c>
      <c r="J5433" s="233">
        <v>0</v>
      </c>
      <c r="K5433" s="234">
        <v>0</v>
      </c>
      <c r="L5433" s="233">
        <v>0</v>
      </c>
      <c r="M5433" s="234">
        <v>0</v>
      </c>
      <c r="N5433" s="233">
        <v>0</v>
      </c>
      <c r="O5433" s="233">
        <v>0</v>
      </c>
      <c r="P5433" s="233">
        <v>0</v>
      </c>
      <c r="Q5433" s="234">
        <v>0</v>
      </c>
      <c r="R5433" s="233">
        <v>0</v>
      </c>
      <c r="S5433" s="234">
        <v>0</v>
      </c>
      <c r="T5433" s="233">
        <v>0</v>
      </c>
      <c r="U5433" s="235">
        <f t="shared" si="588"/>
        <v>278.86</v>
      </c>
      <c r="V5433" s="227">
        <f t="shared" si="589"/>
        <v>0</v>
      </c>
      <c r="W5433" s="227">
        <f t="shared" si="590"/>
        <v>0</v>
      </c>
      <c r="X5433" s="227">
        <f t="shared" si="593"/>
        <v>0</v>
      </c>
      <c r="Y5433" s="227">
        <f t="shared" si="591"/>
        <v>0</v>
      </c>
      <c r="Z5433" s="227">
        <f t="shared" si="592"/>
        <v>0</v>
      </c>
      <c r="AA5433" s="227">
        <f t="shared" si="594"/>
        <v>0</v>
      </c>
    </row>
    <row r="5434" spans="2:27" ht="13.5" hidden="1">
      <c r="B5434" s="232" t="s">
        <v>1449</v>
      </c>
      <c r="C5434" s="232" t="s">
        <v>717</v>
      </c>
      <c r="D5434" s="232" t="s">
        <v>956</v>
      </c>
      <c r="E5434" s="232" t="s">
        <v>467</v>
      </c>
      <c r="F5434" s="232">
        <v>4</v>
      </c>
      <c r="G5434" s="232" t="s">
        <v>1312</v>
      </c>
      <c r="H5434" s="233">
        <v>1.034</v>
      </c>
      <c r="I5434" s="233">
        <v>0</v>
      </c>
      <c r="J5434" s="233">
        <v>0</v>
      </c>
      <c r="K5434" s="234">
        <v>0</v>
      </c>
      <c r="L5434" s="233">
        <v>0</v>
      </c>
      <c r="M5434" s="234">
        <v>0</v>
      </c>
      <c r="N5434" s="233">
        <v>0</v>
      </c>
      <c r="O5434" s="233">
        <v>0</v>
      </c>
      <c r="P5434" s="233">
        <v>0</v>
      </c>
      <c r="Q5434" s="234">
        <v>0</v>
      </c>
      <c r="R5434" s="233">
        <v>0</v>
      </c>
      <c r="S5434" s="234">
        <v>0</v>
      </c>
      <c r="T5434" s="233">
        <v>0</v>
      </c>
      <c r="U5434" s="235">
        <f t="shared" si="588"/>
        <v>754.82</v>
      </c>
      <c r="V5434" s="227">
        <f t="shared" si="589"/>
        <v>0</v>
      </c>
      <c r="W5434" s="227">
        <f t="shared" si="590"/>
        <v>0</v>
      </c>
      <c r="X5434" s="227">
        <f t="shared" si="593"/>
        <v>0</v>
      </c>
      <c r="Y5434" s="227">
        <f t="shared" si="591"/>
        <v>0</v>
      </c>
      <c r="Z5434" s="227">
        <f t="shared" si="592"/>
        <v>0</v>
      </c>
      <c r="AA5434" s="227">
        <f t="shared" si="594"/>
        <v>0</v>
      </c>
    </row>
    <row r="5435" spans="2:27" ht="13.5" hidden="1">
      <c r="B5435" s="232" t="s">
        <v>1449</v>
      </c>
      <c r="C5435" s="232" t="s">
        <v>557</v>
      </c>
      <c r="D5435" s="232" t="s">
        <v>956</v>
      </c>
      <c r="E5435" s="232" t="s">
        <v>467</v>
      </c>
      <c r="F5435" s="232">
        <v>2</v>
      </c>
      <c r="G5435" s="232" t="s">
        <v>1315</v>
      </c>
      <c r="H5435" s="233">
        <v>0.47</v>
      </c>
      <c r="I5435" s="233">
        <v>0</v>
      </c>
      <c r="J5435" s="233">
        <v>0</v>
      </c>
      <c r="K5435" s="234">
        <v>0</v>
      </c>
      <c r="L5435" s="233">
        <v>0</v>
      </c>
      <c r="M5435" s="234">
        <v>0</v>
      </c>
      <c r="N5435" s="233">
        <v>0</v>
      </c>
      <c r="O5435" s="233">
        <v>0</v>
      </c>
      <c r="P5435" s="233">
        <v>0</v>
      </c>
      <c r="Q5435" s="234">
        <v>0</v>
      </c>
      <c r="R5435" s="233">
        <v>0</v>
      </c>
      <c r="S5435" s="234">
        <v>0</v>
      </c>
      <c r="T5435" s="233">
        <v>0</v>
      </c>
      <c r="U5435" s="235">
        <f t="shared" si="588"/>
        <v>343.09999999999997</v>
      </c>
      <c r="V5435" s="227">
        <f t="shared" si="589"/>
        <v>0</v>
      </c>
      <c r="W5435" s="227">
        <f t="shared" si="590"/>
        <v>0</v>
      </c>
      <c r="X5435" s="227">
        <f t="shared" si="593"/>
        <v>0</v>
      </c>
      <c r="Y5435" s="227">
        <f t="shared" si="591"/>
        <v>0</v>
      </c>
      <c r="Z5435" s="227">
        <f t="shared" si="592"/>
        <v>0</v>
      </c>
      <c r="AA5435" s="227">
        <f t="shared" si="594"/>
        <v>0</v>
      </c>
    </row>
    <row r="5436" spans="2:27" ht="13.5" hidden="1">
      <c r="B5436" s="232" t="s">
        <v>1449</v>
      </c>
      <c r="C5436" s="232" t="s">
        <v>667</v>
      </c>
      <c r="D5436" s="232" t="s">
        <v>956</v>
      </c>
      <c r="E5436" s="232" t="s">
        <v>467</v>
      </c>
      <c r="F5436" s="232">
        <v>2</v>
      </c>
      <c r="G5436" s="232" t="s">
        <v>1363</v>
      </c>
      <c r="H5436" s="233">
        <v>0.52500000000000002</v>
      </c>
      <c r="I5436" s="233">
        <v>0</v>
      </c>
      <c r="J5436" s="233">
        <v>0</v>
      </c>
      <c r="K5436" s="234">
        <v>0</v>
      </c>
      <c r="L5436" s="233">
        <v>0</v>
      </c>
      <c r="M5436" s="234">
        <v>0</v>
      </c>
      <c r="N5436" s="233">
        <v>0</v>
      </c>
      <c r="O5436" s="233">
        <v>0</v>
      </c>
      <c r="P5436" s="233">
        <v>0</v>
      </c>
      <c r="Q5436" s="234">
        <v>0</v>
      </c>
      <c r="R5436" s="233">
        <v>0</v>
      </c>
      <c r="S5436" s="234">
        <v>0</v>
      </c>
      <c r="T5436" s="233">
        <v>0</v>
      </c>
      <c r="U5436" s="235">
        <f t="shared" si="588"/>
        <v>383.25</v>
      </c>
      <c r="V5436" s="227">
        <f t="shared" si="589"/>
        <v>0</v>
      </c>
      <c r="W5436" s="227">
        <f t="shared" si="590"/>
        <v>0</v>
      </c>
      <c r="X5436" s="227">
        <f t="shared" si="593"/>
        <v>0</v>
      </c>
      <c r="Y5436" s="227">
        <f t="shared" si="591"/>
        <v>0</v>
      </c>
      <c r="Z5436" s="227">
        <f t="shared" si="592"/>
        <v>0</v>
      </c>
      <c r="AA5436" s="227">
        <f t="shared" si="594"/>
        <v>0</v>
      </c>
    </row>
    <row r="5437" spans="2:27" ht="13.5" hidden="1">
      <c r="B5437" s="232" t="s">
        <v>1449</v>
      </c>
      <c r="C5437" s="232" t="s">
        <v>743</v>
      </c>
      <c r="D5437" s="232" t="s">
        <v>956</v>
      </c>
      <c r="E5437" s="232" t="s">
        <v>495</v>
      </c>
      <c r="F5437" s="232">
        <v>2</v>
      </c>
      <c r="G5437" s="232" t="s">
        <v>1322</v>
      </c>
      <c r="H5437" s="233">
        <v>0.16400000000000001</v>
      </c>
      <c r="I5437" s="233">
        <v>0</v>
      </c>
      <c r="J5437" s="233">
        <v>0</v>
      </c>
      <c r="K5437" s="234">
        <v>0</v>
      </c>
      <c r="L5437" s="233">
        <v>0</v>
      </c>
      <c r="M5437" s="234">
        <v>0</v>
      </c>
      <c r="N5437" s="233">
        <v>0</v>
      </c>
      <c r="O5437" s="233">
        <v>0</v>
      </c>
      <c r="P5437" s="233">
        <v>0</v>
      </c>
      <c r="Q5437" s="234">
        <v>0</v>
      </c>
      <c r="R5437" s="233">
        <v>0</v>
      </c>
      <c r="S5437" s="234">
        <v>0</v>
      </c>
      <c r="T5437" s="233">
        <v>0</v>
      </c>
      <c r="U5437" s="235">
        <f t="shared" si="588"/>
        <v>119.72</v>
      </c>
      <c r="V5437" s="227">
        <f t="shared" si="589"/>
        <v>0</v>
      </c>
      <c r="W5437" s="227">
        <f t="shared" si="590"/>
        <v>0</v>
      </c>
      <c r="X5437" s="227">
        <f t="shared" si="593"/>
        <v>0</v>
      </c>
      <c r="Y5437" s="227">
        <f t="shared" si="591"/>
        <v>0</v>
      </c>
      <c r="Z5437" s="227">
        <f t="shared" si="592"/>
        <v>0</v>
      </c>
      <c r="AA5437" s="227">
        <f t="shared" si="594"/>
        <v>0</v>
      </c>
    </row>
    <row r="5438" spans="2:27" ht="13.5" hidden="1">
      <c r="B5438" s="232" t="s">
        <v>1449</v>
      </c>
      <c r="C5438" s="232" t="s">
        <v>729</v>
      </c>
      <c r="D5438" s="232" t="s">
        <v>956</v>
      </c>
      <c r="E5438" s="232" t="s">
        <v>495</v>
      </c>
      <c r="F5438" s="232">
        <v>1</v>
      </c>
      <c r="G5438" s="232" t="s">
        <v>1417</v>
      </c>
      <c r="H5438" s="233">
        <v>8.2000000000000003E-2</v>
      </c>
      <c r="I5438" s="233">
        <v>0</v>
      </c>
      <c r="J5438" s="233">
        <v>0</v>
      </c>
      <c r="K5438" s="234">
        <v>0</v>
      </c>
      <c r="L5438" s="233">
        <v>0</v>
      </c>
      <c r="M5438" s="234">
        <v>0</v>
      </c>
      <c r="N5438" s="233">
        <v>0</v>
      </c>
      <c r="O5438" s="233">
        <v>0</v>
      </c>
      <c r="P5438" s="233">
        <v>0</v>
      </c>
      <c r="Q5438" s="234">
        <v>0</v>
      </c>
      <c r="R5438" s="233">
        <v>0</v>
      </c>
      <c r="S5438" s="234">
        <v>0</v>
      </c>
      <c r="T5438" s="233">
        <v>0</v>
      </c>
      <c r="U5438" s="235">
        <f t="shared" si="588"/>
        <v>59.86</v>
      </c>
      <c r="V5438" s="227">
        <f t="shared" si="589"/>
        <v>0</v>
      </c>
      <c r="W5438" s="227">
        <f t="shared" si="590"/>
        <v>0</v>
      </c>
      <c r="X5438" s="227">
        <f t="shared" si="593"/>
        <v>0</v>
      </c>
      <c r="Y5438" s="227">
        <f t="shared" si="591"/>
        <v>0</v>
      </c>
      <c r="Z5438" s="227">
        <f t="shared" si="592"/>
        <v>0</v>
      </c>
      <c r="AA5438" s="227">
        <f t="shared" si="594"/>
        <v>0</v>
      </c>
    </row>
    <row r="5439" spans="2:27" ht="13.5" hidden="1">
      <c r="B5439" s="232" t="s">
        <v>1449</v>
      </c>
      <c r="C5439" s="232" t="s">
        <v>625</v>
      </c>
      <c r="D5439" s="232" t="s">
        <v>956</v>
      </c>
      <c r="E5439" s="232" t="s">
        <v>495</v>
      </c>
      <c r="F5439" s="232">
        <v>16</v>
      </c>
      <c r="G5439" s="232" t="s">
        <v>1317</v>
      </c>
      <c r="H5439" s="233">
        <v>7.44</v>
      </c>
      <c r="I5439" s="233">
        <v>0</v>
      </c>
      <c r="J5439" s="233">
        <v>0</v>
      </c>
      <c r="K5439" s="234">
        <v>0</v>
      </c>
      <c r="L5439" s="233">
        <v>0</v>
      </c>
      <c r="M5439" s="234">
        <v>0</v>
      </c>
      <c r="N5439" s="233">
        <v>0</v>
      </c>
      <c r="O5439" s="233">
        <v>0</v>
      </c>
      <c r="P5439" s="233">
        <v>0</v>
      </c>
      <c r="Q5439" s="234">
        <v>0</v>
      </c>
      <c r="R5439" s="233">
        <v>0</v>
      </c>
      <c r="S5439" s="234">
        <v>0</v>
      </c>
      <c r="T5439" s="233">
        <v>0</v>
      </c>
      <c r="U5439" s="235">
        <f t="shared" si="588"/>
        <v>5431.2000000000007</v>
      </c>
      <c r="V5439" s="227">
        <f t="shared" si="589"/>
        <v>0</v>
      </c>
      <c r="W5439" s="227">
        <f t="shared" si="590"/>
        <v>0</v>
      </c>
      <c r="X5439" s="227">
        <f t="shared" si="593"/>
        <v>0</v>
      </c>
      <c r="Y5439" s="227">
        <f t="shared" si="591"/>
        <v>0</v>
      </c>
      <c r="Z5439" s="227">
        <f t="shared" si="592"/>
        <v>0</v>
      </c>
      <c r="AA5439" s="227">
        <f t="shared" si="594"/>
        <v>0</v>
      </c>
    </row>
    <row r="5440" spans="2:27" ht="13.5" hidden="1">
      <c r="B5440" s="232" t="s">
        <v>1449</v>
      </c>
      <c r="C5440" s="232" t="s">
        <v>313</v>
      </c>
      <c r="D5440" s="232" t="s">
        <v>956</v>
      </c>
      <c r="E5440" s="232" t="s">
        <v>495</v>
      </c>
      <c r="F5440" s="232">
        <v>16</v>
      </c>
      <c r="G5440" s="232" t="s">
        <v>1316</v>
      </c>
      <c r="H5440" s="233">
        <v>8.2720000000000002</v>
      </c>
      <c r="I5440" s="233">
        <v>0</v>
      </c>
      <c r="J5440" s="233">
        <v>0</v>
      </c>
      <c r="K5440" s="234">
        <v>0</v>
      </c>
      <c r="L5440" s="233">
        <v>0</v>
      </c>
      <c r="M5440" s="234">
        <v>0</v>
      </c>
      <c r="N5440" s="233">
        <v>0</v>
      </c>
      <c r="O5440" s="233">
        <v>0</v>
      </c>
      <c r="P5440" s="233">
        <v>0</v>
      </c>
      <c r="Q5440" s="234">
        <v>0</v>
      </c>
      <c r="R5440" s="233">
        <v>0</v>
      </c>
      <c r="S5440" s="234">
        <v>0</v>
      </c>
      <c r="T5440" s="233">
        <v>0</v>
      </c>
      <c r="U5440" s="235">
        <f t="shared" si="588"/>
        <v>6038.56</v>
      </c>
      <c r="V5440" s="227">
        <f t="shared" si="589"/>
        <v>0</v>
      </c>
      <c r="W5440" s="227">
        <f t="shared" si="590"/>
        <v>0</v>
      </c>
      <c r="X5440" s="227">
        <f t="shared" si="593"/>
        <v>0</v>
      </c>
      <c r="Y5440" s="227">
        <f t="shared" si="591"/>
        <v>0</v>
      </c>
      <c r="Z5440" s="227">
        <f t="shared" si="592"/>
        <v>0</v>
      </c>
      <c r="AA5440" s="227">
        <f t="shared" si="594"/>
        <v>0</v>
      </c>
    </row>
    <row r="5441" spans="2:27" ht="13.5" hidden="1">
      <c r="B5441" s="232" t="s">
        <v>1449</v>
      </c>
      <c r="C5441" s="232" t="s">
        <v>557</v>
      </c>
      <c r="D5441" s="232" t="s">
        <v>956</v>
      </c>
      <c r="E5441" s="232" t="s">
        <v>495</v>
      </c>
      <c r="F5441" s="232">
        <v>2</v>
      </c>
      <c r="G5441" s="232" t="s">
        <v>1315</v>
      </c>
      <c r="H5441" s="233">
        <v>0.94</v>
      </c>
      <c r="I5441" s="233">
        <v>0</v>
      </c>
      <c r="J5441" s="233">
        <v>0</v>
      </c>
      <c r="K5441" s="234">
        <v>0</v>
      </c>
      <c r="L5441" s="233">
        <v>0</v>
      </c>
      <c r="M5441" s="234">
        <v>0</v>
      </c>
      <c r="N5441" s="233">
        <v>0</v>
      </c>
      <c r="O5441" s="233">
        <v>0</v>
      </c>
      <c r="P5441" s="233">
        <v>0</v>
      </c>
      <c r="Q5441" s="234">
        <v>0</v>
      </c>
      <c r="R5441" s="233">
        <v>0</v>
      </c>
      <c r="S5441" s="234">
        <v>0</v>
      </c>
      <c r="T5441" s="233">
        <v>0</v>
      </c>
      <c r="U5441" s="235">
        <f t="shared" si="588"/>
        <v>686.19999999999993</v>
      </c>
      <c r="V5441" s="227">
        <f t="shared" si="589"/>
        <v>0</v>
      </c>
      <c r="W5441" s="227">
        <f t="shared" si="590"/>
        <v>0</v>
      </c>
      <c r="X5441" s="227">
        <f t="shared" si="593"/>
        <v>0</v>
      </c>
      <c r="Y5441" s="227">
        <f t="shared" si="591"/>
        <v>0</v>
      </c>
      <c r="Z5441" s="227">
        <f t="shared" si="592"/>
        <v>0</v>
      </c>
      <c r="AA5441" s="227">
        <f t="shared" si="594"/>
        <v>0</v>
      </c>
    </row>
    <row r="5442" spans="2:27" ht="13.5" hidden="1">
      <c r="B5442" s="232" t="s">
        <v>1449</v>
      </c>
      <c r="C5442" s="232" t="s">
        <v>650</v>
      </c>
      <c r="D5442" s="232" t="s">
        <v>956</v>
      </c>
      <c r="E5442" s="232" t="s">
        <v>495</v>
      </c>
      <c r="F5442" s="232">
        <v>8</v>
      </c>
      <c r="G5442" s="232" t="s">
        <v>1351</v>
      </c>
      <c r="H5442" s="233">
        <v>4.2</v>
      </c>
      <c r="I5442" s="233">
        <v>0</v>
      </c>
      <c r="J5442" s="233">
        <v>0</v>
      </c>
      <c r="K5442" s="234">
        <v>0</v>
      </c>
      <c r="L5442" s="233">
        <v>0</v>
      </c>
      <c r="M5442" s="234">
        <v>0</v>
      </c>
      <c r="N5442" s="233">
        <v>0</v>
      </c>
      <c r="O5442" s="233">
        <v>0</v>
      </c>
      <c r="P5442" s="233">
        <v>0</v>
      </c>
      <c r="Q5442" s="234">
        <v>0</v>
      </c>
      <c r="R5442" s="233">
        <v>0</v>
      </c>
      <c r="S5442" s="234">
        <v>0</v>
      </c>
      <c r="T5442" s="233">
        <v>0</v>
      </c>
      <c r="U5442" s="235">
        <f t="shared" si="588"/>
        <v>3066</v>
      </c>
      <c r="V5442" s="227">
        <f t="shared" si="589"/>
        <v>0</v>
      </c>
      <c r="W5442" s="227">
        <f t="shared" si="590"/>
        <v>0</v>
      </c>
      <c r="X5442" s="227">
        <f t="shared" si="593"/>
        <v>0</v>
      </c>
      <c r="Y5442" s="227">
        <f t="shared" si="591"/>
        <v>0</v>
      </c>
      <c r="Z5442" s="227">
        <f t="shared" si="592"/>
        <v>0</v>
      </c>
      <c r="AA5442" s="227">
        <f t="shared" si="594"/>
        <v>0</v>
      </c>
    </row>
    <row r="5443" spans="2:27" ht="13.5" hidden="1">
      <c r="B5443" s="232" t="s">
        <v>1449</v>
      </c>
      <c r="C5443" s="232" t="s">
        <v>745</v>
      </c>
      <c r="D5443" s="232" t="s">
        <v>956</v>
      </c>
      <c r="E5443" s="232" t="s">
        <v>495</v>
      </c>
      <c r="F5443" s="232">
        <v>4</v>
      </c>
      <c r="G5443" s="232" t="s">
        <v>1311</v>
      </c>
      <c r="H5443" s="233">
        <v>1.3120000000000001</v>
      </c>
      <c r="I5443" s="233">
        <v>0</v>
      </c>
      <c r="J5443" s="233">
        <v>0</v>
      </c>
      <c r="K5443" s="234">
        <v>0</v>
      </c>
      <c r="L5443" s="233">
        <v>0</v>
      </c>
      <c r="M5443" s="234">
        <v>0</v>
      </c>
      <c r="N5443" s="233">
        <v>0</v>
      </c>
      <c r="O5443" s="233">
        <v>0</v>
      </c>
      <c r="P5443" s="233">
        <v>0</v>
      </c>
      <c r="Q5443" s="234">
        <v>0</v>
      </c>
      <c r="R5443" s="233">
        <v>0</v>
      </c>
      <c r="S5443" s="234">
        <v>0</v>
      </c>
      <c r="T5443" s="233">
        <v>0</v>
      </c>
      <c r="U5443" s="235">
        <f t="shared" si="588"/>
        <v>957.76</v>
      </c>
      <c r="V5443" s="227">
        <f t="shared" si="589"/>
        <v>0</v>
      </c>
      <c r="W5443" s="227">
        <f t="shared" si="590"/>
        <v>0</v>
      </c>
      <c r="X5443" s="227">
        <f t="shared" si="593"/>
        <v>0</v>
      </c>
      <c r="Y5443" s="227">
        <f t="shared" si="591"/>
        <v>0</v>
      </c>
      <c r="Z5443" s="227">
        <f t="shared" si="592"/>
        <v>0</v>
      </c>
      <c r="AA5443" s="227">
        <f t="shared" si="594"/>
        <v>0</v>
      </c>
    </row>
    <row r="5444" spans="2:27" ht="13.5" hidden="1">
      <c r="B5444" s="232" t="s">
        <v>1449</v>
      </c>
      <c r="C5444" s="232" t="s">
        <v>566</v>
      </c>
      <c r="D5444" s="232" t="s">
        <v>956</v>
      </c>
      <c r="E5444" s="232" t="s">
        <v>495</v>
      </c>
      <c r="F5444" s="232">
        <v>4</v>
      </c>
      <c r="G5444" s="232" t="s">
        <v>1311</v>
      </c>
      <c r="H5444" s="233">
        <v>1.8879999999999999</v>
      </c>
      <c r="I5444" s="233">
        <v>0</v>
      </c>
      <c r="J5444" s="233">
        <v>0</v>
      </c>
      <c r="K5444" s="234">
        <v>0</v>
      </c>
      <c r="L5444" s="233">
        <v>0</v>
      </c>
      <c r="M5444" s="234">
        <v>0</v>
      </c>
      <c r="N5444" s="233">
        <v>0</v>
      </c>
      <c r="O5444" s="233">
        <v>0</v>
      </c>
      <c r="P5444" s="233">
        <v>0</v>
      </c>
      <c r="Q5444" s="234">
        <v>0</v>
      </c>
      <c r="R5444" s="233">
        <v>0</v>
      </c>
      <c r="S5444" s="234">
        <v>0</v>
      </c>
      <c r="T5444" s="233">
        <v>0</v>
      </c>
      <c r="U5444" s="235">
        <f t="shared" ref="U5444:U5507" si="595">H5444*hour_M</f>
        <v>1378.24</v>
      </c>
      <c r="V5444" s="227">
        <f t="shared" ref="V5444:V5507" si="596">J5444*hour_M</f>
        <v>0</v>
      </c>
      <c r="W5444" s="227">
        <f t="shared" ref="W5444:W5507" si="597">K5444/12+L5444*hour_M</f>
        <v>0</v>
      </c>
      <c r="X5444" s="227">
        <f t="shared" si="593"/>
        <v>0</v>
      </c>
      <c r="Y5444" s="227">
        <f t="shared" ref="Y5444:Y5507" si="598">P5444*hour_M</f>
        <v>0</v>
      </c>
      <c r="Z5444" s="227">
        <f t="shared" ref="Z5444:Z5507" si="599">Q5444/36+R5444*hour_M</f>
        <v>0</v>
      </c>
      <c r="AA5444" s="227">
        <f t="shared" si="594"/>
        <v>0</v>
      </c>
    </row>
    <row r="5445" spans="2:27" ht="13.5" hidden="1">
      <c r="B5445" s="232" t="s">
        <v>1449</v>
      </c>
      <c r="C5445" s="232" t="s">
        <v>667</v>
      </c>
      <c r="D5445" s="232" t="s">
        <v>956</v>
      </c>
      <c r="E5445" s="232" t="s">
        <v>495</v>
      </c>
      <c r="F5445" s="232">
        <v>2</v>
      </c>
      <c r="G5445" s="232" t="s">
        <v>1363</v>
      </c>
      <c r="H5445" s="233">
        <v>1.05</v>
      </c>
      <c r="I5445" s="233">
        <v>0</v>
      </c>
      <c r="J5445" s="233">
        <v>0</v>
      </c>
      <c r="K5445" s="234">
        <v>0</v>
      </c>
      <c r="L5445" s="233">
        <v>0</v>
      </c>
      <c r="M5445" s="234">
        <v>0</v>
      </c>
      <c r="N5445" s="233">
        <v>0</v>
      </c>
      <c r="O5445" s="233">
        <v>0</v>
      </c>
      <c r="P5445" s="233">
        <v>0</v>
      </c>
      <c r="Q5445" s="234">
        <v>0</v>
      </c>
      <c r="R5445" s="233">
        <v>0</v>
      </c>
      <c r="S5445" s="234">
        <v>0</v>
      </c>
      <c r="T5445" s="233">
        <v>0</v>
      </c>
      <c r="U5445" s="235">
        <f t="shared" si="595"/>
        <v>766.5</v>
      </c>
      <c r="V5445" s="227">
        <f t="shared" si="596"/>
        <v>0</v>
      </c>
      <c r="W5445" s="227">
        <f t="shared" si="597"/>
        <v>0</v>
      </c>
      <c r="X5445" s="227">
        <f t="shared" ref="X5445:X5508" si="600">M5445/12</f>
        <v>0</v>
      </c>
      <c r="Y5445" s="227">
        <f t="shared" si="598"/>
        <v>0</v>
      </c>
      <c r="Z5445" s="227">
        <f t="shared" si="599"/>
        <v>0</v>
      </c>
      <c r="AA5445" s="227">
        <f t="shared" ref="AA5445:AA5508" si="601">S5445/36</f>
        <v>0</v>
      </c>
    </row>
    <row r="5446" spans="2:27" ht="13.5" hidden="1">
      <c r="B5446" s="232" t="s">
        <v>1449</v>
      </c>
      <c r="C5446" s="232" t="s">
        <v>672</v>
      </c>
      <c r="D5446" s="232" t="s">
        <v>956</v>
      </c>
      <c r="E5446" s="232" t="s">
        <v>495</v>
      </c>
      <c r="F5446" s="232">
        <v>4</v>
      </c>
      <c r="G5446" s="232" t="s">
        <v>1354</v>
      </c>
      <c r="H5446" s="233">
        <v>2.1</v>
      </c>
      <c r="I5446" s="233">
        <v>0</v>
      </c>
      <c r="J5446" s="233">
        <v>0</v>
      </c>
      <c r="K5446" s="234">
        <v>0</v>
      </c>
      <c r="L5446" s="233">
        <v>0</v>
      </c>
      <c r="M5446" s="234">
        <v>0</v>
      </c>
      <c r="N5446" s="233">
        <v>0</v>
      </c>
      <c r="O5446" s="233">
        <v>0</v>
      </c>
      <c r="P5446" s="233">
        <v>0</v>
      </c>
      <c r="Q5446" s="234">
        <v>0</v>
      </c>
      <c r="R5446" s="233">
        <v>0</v>
      </c>
      <c r="S5446" s="234">
        <v>0</v>
      </c>
      <c r="T5446" s="233">
        <v>0</v>
      </c>
      <c r="U5446" s="235">
        <f t="shared" si="595"/>
        <v>1533</v>
      </c>
      <c r="V5446" s="227">
        <f t="shared" si="596"/>
        <v>0</v>
      </c>
      <c r="W5446" s="227">
        <f t="shared" si="597"/>
        <v>0</v>
      </c>
      <c r="X5446" s="227">
        <f t="shared" si="600"/>
        <v>0</v>
      </c>
      <c r="Y5446" s="227">
        <f t="shared" si="598"/>
        <v>0</v>
      </c>
      <c r="Z5446" s="227">
        <f t="shared" si="599"/>
        <v>0</v>
      </c>
      <c r="AA5446" s="227">
        <f t="shared" si="601"/>
        <v>0</v>
      </c>
    </row>
    <row r="5447" spans="2:27" ht="13.5" hidden="1">
      <c r="B5447" s="232" t="s">
        <v>1449</v>
      </c>
      <c r="C5447" s="232" t="s">
        <v>714</v>
      </c>
      <c r="D5447" s="232" t="s">
        <v>956</v>
      </c>
      <c r="E5447" s="232" t="s">
        <v>495</v>
      </c>
      <c r="F5447" s="232">
        <v>2</v>
      </c>
      <c r="G5447" s="232" t="s">
        <v>1311</v>
      </c>
      <c r="H5447" s="233">
        <v>1.034</v>
      </c>
      <c r="I5447" s="233">
        <v>0</v>
      </c>
      <c r="J5447" s="233">
        <v>0</v>
      </c>
      <c r="K5447" s="234">
        <v>0</v>
      </c>
      <c r="L5447" s="233">
        <v>0</v>
      </c>
      <c r="M5447" s="234">
        <v>0</v>
      </c>
      <c r="N5447" s="233">
        <v>0</v>
      </c>
      <c r="O5447" s="233">
        <v>0</v>
      </c>
      <c r="P5447" s="233">
        <v>0</v>
      </c>
      <c r="Q5447" s="234">
        <v>0</v>
      </c>
      <c r="R5447" s="233">
        <v>0</v>
      </c>
      <c r="S5447" s="234">
        <v>0</v>
      </c>
      <c r="T5447" s="233">
        <v>0</v>
      </c>
      <c r="U5447" s="235">
        <f t="shared" si="595"/>
        <v>754.82</v>
      </c>
      <c r="V5447" s="227">
        <f t="shared" si="596"/>
        <v>0</v>
      </c>
      <c r="W5447" s="227">
        <f t="shared" si="597"/>
        <v>0</v>
      </c>
      <c r="X5447" s="227">
        <f t="shared" si="600"/>
        <v>0</v>
      </c>
      <c r="Y5447" s="227">
        <f t="shared" si="598"/>
        <v>0</v>
      </c>
      <c r="Z5447" s="227">
        <f t="shared" si="599"/>
        <v>0</v>
      </c>
      <c r="AA5447" s="227">
        <f t="shared" si="601"/>
        <v>0</v>
      </c>
    </row>
    <row r="5448" spans="2:27" ht="13.5" hidden="1">
      <c r="B5448" s="232" t="s">
        <v>1449</v>
      </c>
      <c r="C5448" s="232" t="s">
        <v>655</v>
      </c>
      <c r="D5448" s="232" t="s">
        <v>956</v>
      </c>
      <c r="E5448" s="232" t="s">
        <v>495</v>
      </c>
      <c r="F5448" s="232">
        <v>16</v>
      </c>
      <c r="G5448" s="232" t="s">
        <v>1352</v>
      </c>
      <c r="H5448" s="233">
        <v>8.4</v>
      </c>
      <c r="I5448" s="233">
        <v>0</v>
      </c>
      <c r="J5448" s="233">
        <v>0</v>
      </c>
      <c r="K5448" s="234">
        <v>0</v>
      </c>
      <c r="L5448" s="233">
        <v>0</v>
      </c>
      <c r="M5448" s="234">
        <v>0</v>
      </c>
      <c r="N5448" s="233">
        <v>0</v>
      </c>
      <c r="O5448" s="233">
        <v>0</v>
      </c>
      <c r="P5448" s="233">
        <v>0</v>
      </c>
      <c r="Q5448" s="234">
        <v>0</v>
      </c>
      <c r="R5448" s="233">
        <v>0</v>
      </c>
      <c r="S5448" s="234">
        <v>0</v>
      </c>
      <c r="T5448" s="233">
        <v>0</v>
      </c>
      <c r="U5448" s="235">
        <f t="shared" si="595"/>
        <v>6132</v>
      </c>
      <c r="V5448" s="227">
        <f t="shared" si="596"/>
        <v>0</v>
      </c>
      <c r="W5448" s="227">
        <f t="shared" si="597"/>
        <v>0</v>
      </c>
      <c r="X5448" s="227">
        <f t="shared" si="600"/>
        <v>0</v>
      </c>
      <c r="Y5448" s="227">
        <f t="shared" si="598"/>
        <v>0</v>
      </c>
      <c r="Z5448" s="227">
        <f t="shared" si="599"/>
        <v>0</v>
      </c>
      <c r="AA5448" s="227">
        <f t="shared" si="601"/>
        <v>0</v>
      </c>
    </row>
    <row r="5449" spans="2:27" ht="13.5" hidden="1">
      <c r="B5449" s="232" t="s">
        <v>1449</v>
      </c>
      <c r="C5449" s="232" t="s">
        <v>741</v>
      </c>
      <c r="D5449" s="232" t="s">
        <v>956</v>
      </c>
      <c r="E5449" s="232" t="s">
        <v>495</v>
      </c>
      <c r="F5449" s="232">
        <v>2</v>
      </c>
      <c r="G5449" s="232" t="s">
        <v>1417</v>
      </c>
      <c r="H5449" s="233">
        <v>8.2000000000000003E-2</v>
      </c>
      <c r="I5449" s="233">
        <v>0</v>
      </c>
      <c r="J5449" s="233">
        <v>0</v>
      </c>
      <c r="K5449" s="234">
        <v>0</v>
      </c>
      <c r="L5449" s="233">
        <v>0</v>
      </c>
      <c r="M5449" s="234">
        <v>0</v>
      </c>
      <c r="N5449" s="233">
        <v>0</v>
      </c>
      <c r="O5449" s="233">
        <v>0</v>
      </c>
      <c r="P5449" s="233">
        <v>0</v>
      </c>
      <c r="Q5449" s="234">
        <v>0</v>
      </c>
      <c r="R5449" s="233">
        <v>0</v>
      </c>
      <c r="S5449" s="234">
        <v>0</v>
      </c>
      <c r="T5449" s="233">
        <v>0</v>
      </c>
      <c r="U5449" s="235">
        <f t="shared" si="595"/>
        <v>59.86</v>
      </c>
      <c r="V5449" s="227">
        <f t="shared" si="596"/>
        <v>0</v>
      </c>
      <c r="W5449" s="227">
        <f t="shared" si="597"/>
        <v>0</v>
      </c>
      <c r="X5449" s="227">
        <f t="shared" si="600"/>
        <v>0</v>
      </c>
      <c r="Y5449" s="227">
        <f t="shared" si="598"/>
        <v>0</v>
      </c>
      <c r="Z5449" s="227">
        <f t="shared" si="599"/>
        <v>0</v>
      </c>
      <c r="AA5449" s="227">
        <f t="shared" si="601"/>
        <v>0</v>
      </c>
    </row>
    <row r="5450" spans="2:27" ht="13.5" hidden="1">
      <c r="B5450" s="232" t="s">
        <v>1449</v>
      </c>
      <c r="C5450" s="232" t="s">
        <v>737</v>
      </c>
      <c r="D5450" s="232" t="s">
        <v>956</v>
      </c>
      <c r="E5450" s="232" t="s">
        <v>495</v>
      </c>
      <c r="F5450" s="232">
        <v>2</v>
      </c>
      <c r="G5450" s="232" t="s">
        <v>1315</v>
      </c>
      <c r="H5450" s="233">
        <v>0.65600000000000003</v>
      </c>
      <c r="I5450" s="233">
        <v>0</v>
      </c>
      <c r="J5450" s="233">
        <v>0</v>
      </c>
      <c r="K5450" s="234">
        <v>0</v>
      </c>
      <c r="L5450" s="233">
        <v>0</v>
      </c>
      <c r="M5450" s="234">
        <v>0</v>
      </c>
      <c r="N5450" s="233">
        <v>0</v>
      </c>
      <c r="O5450" s="233">
        <v>0</v>
      </c>
      <c r="P5450" s="233">
        <v>0</v>
      </c>
      <c r="Q5450" s="234">
        <v>0</v>
      </c>
      <c r="R5450" s="233">
        <v>0</v>
      </c>
      <c r="S5450" s="234">
        <v>0</v>
      </c>
      <c r="T5450" s="233">
        <v>0</v>
      </c>
      <c r="U5450" s="235">
        <f t="shared" si="595"/>
        <v>478.88</v>
      </c>
      <c r="V5450" s="227">
        <f t="shared" si="596"/>
        <v>0</v>
      </c>
      <c r="W5450" s="227">
        <f t="shared" si="597"/>
        <v>0</v>
      </c>
      <c r="X5450" s="227">
        <f t="shared" si="600"/>
        <v>0</v>
      </c>
      <c r="Y5450" s="227">
        <f t="shared" si="598"/>
        <v>0</v>
      </c>
      <c r="Z5450" s="227">
        <f t="shared" si="599"/>
        <v>0</v>
      </c>
      <c r="AA5450" s="227">
        <f t="shared" si="601"/>
        <v>0</v>
      </c>
    </row>
    <row r="5451" spans="2:27" ht="13.5" hidden="1">
      <c r="B5451" s="232" t="s">
        <v>1449</v>
      </c>
      <c r="C5451" s="232" t="s">
        <v>723</v>
      </c>
      <c r="D5451" s="232" t="s">
        <v>956</v>
      </c>
      <c r="E5451" s="232" t="s">
        <v>495</v>
      </c>
      <c r="F5451" s="232">
        <v>2</v>
      </c>
      <c r="G5451" s="232" t="s">
        <v>1315</v>
      </c>
      <c r="H5451" s="233">
        <v>0.76500000000000001</v>
      </c>
      <c r="I5451" s="233">
        <v>0</v>
      </c>
      <c r="J5451" s="233">
        <v>0</v>
      </c>
      <c r="K5451" s="234">
        <v>0</v>
      </c>
      <c r="L5451" s="233">
        <v>0</v>
      </c>
      <c r="M5451" s="234">
        <v>0</v>
      </c>
      <c r="N5451" s="233">
        <v>0</v>
      </c>
      <c r="O5451" s="233">
        <v>0</v>
      </c>
      <c r="P5451" s="233">
        <v>0</v>
      </c>
      <c r="Q5451" s="234">
        <v>0</v>
      </c>
      <c r="R5451" s="233">
        <v>0</v>
      </c>
      <c r="S5451" s="234">
        <v>0</v>
      </c>
      <c r="T5451" s="233">
        <v>0</v>
      </c>
      <c r="U5451" s="235">
        <f t="shared" si="595"/>
        <v>558.45000000000005</v>
      </c>
      <c r="V5451" s="227">
        <f t="shared" si="596"/>
        <v>0</v>
      </c>
      <c r="W5451" s="227">
        <f t="shared" si="597"/>
        <v>0</v>
      </c>
      <c r="X5451" s="227">
        <f t="shared" si="600"/>
        <v>0</v>
      </c>
      <c r="Y5451" s="227">
        <f t="shared" si="598"/>
        <v>0</v>
      </c>
      <c r="Z5451" s="227">
        <f t="shared" si="599"/>
        <v>0</v>
      </c>
      <c r="AA5451" s="227">
        <f t="shared" si="601"/>
        <v>0</v>
      </c>
    </row>
    <row r="5452" spans="2:27" ht="13.5" hidden="1">
      <c r="B5452" s="232" t="s">
        <v>1449</v>
      </c>
      <c r="C5452" s="232" t="s">
        <v>544</v>
      </c>
      <c r="D5452" s="232" t="s">
        <v>956</v>
      </c>
      <c r="E5452" s="232" t="s">
        <v>495</v>
      </c>
      <c r="F5452" s="232">
        <v>16</v>
      </c>
      <c r="G5452" s="232" t="s">
        <v>1317</v>
      </c>
      <c r="H5452" s="233">
        <v>7.55</v>
      </c>
      <c r="I5452" s="233">
        <v>0</v>
      </c>
      <c r="J5452" s="233">
        <v>0</v>
      </c>
      <c r="K5452" s="234">
        <v>0</v>
      </c>
      <c r="L5452" s="233">
        <v>0</v>
      </c>
      <c r="M5452" s="234">
        <v>0</v>
      </c>
      <c r="N5452" s="233">
        <v>0</v>
      </c>
      <c r="O5452" s="233">
        <v>0</v>
      </c>
      <c r="P5452" s="233">
        <v>0</v>
      </c>
      <c r="Q5452" s="234">
        <v>0</v>
      </c>
      <c r="R5452" s="233">
        <v>0</v>
      </c>
      <c r="S5452" s="234">
        <v>0</v>
      </c>
      <c r="T5452" s="233">
        <v>0</v>
      </c>
      <c r="U5452" s="235">
        <f t="shared" si="595"/>
        <v>5511.5</v>
      </c>
      <c r="V5452" s="227">
        <f t="shared" si="596"/>
        <v>0</v>
      </c>
      <c r="W5452" s="227">
        <f t="shared" si="597"/>
        <v>0</v>
      </c>
      <c r="X5452" s="227">
        <f t="shared" si="600"/>
        <v>0</v>
      </c>
      <c r="Y5452" s="227">
        <f t="shared" si="598"/>
        <v>0</v>
      </c>
      <c r="Z5452" s="227">
        <f t="shared" si="599"/>
        <v>0</v>
      </c>
      <c r="AA5452" s="227">
        <f t="shared" si="601"/>
        <v>0</v>
      </c>
    </row>
    <row r="5453" spans="2:27" ht="13.5" hidden="1">
      <c r="B5453" s="232" t="s">
        <v>1449</v>
      </c>
      <c r="C5453" s="232" t="s">
        <v>616</v>
      </c>
      <c r="D5453" s="232" t="s">
        <v>956</v>
      </c>
      <c r="E5453" s="232" t="s">
        <v>495</v>
      </c>
      <c r="F5453" s="232">
        <v>8</v>
      </c>
      <c r="G5453" s="232" t="s">
        <v>1312</v>
      </c>
      <c r="H5453" s="233">
        <v>3.72</v>
      </c>
      <c r="I5453" s="233">
        <v>0</v>
      </c>
      <c r="J5453" s="233">
        <v>0</v>
      </c>
      <c r="K5453" s="234">
        <v>0</v>
      </c>
      <c r="L5453" s="233">
        <v>0</v>
      </c>
      <c r="M5453" s="234">
        <v>0</v>
      </c>
      <c r="N5453" s="233">
        <v>0</v>
      </c>
      <c r="O5453" s="233">
        <v>0</v>
      </c>
      <c r="P5453" s="233">
        <v>0</v>
      </c>
      <c r="Q5453" s="234">
        <v>0</v>
      </c>
      <c r="R5453" s="233">
        <v>0</v>
      </c>
      <c r="S5453" s="234">
        <v>0</v>
      </c>
      <c r="T5453" s="233">
        <v>0</v>
      </c>
      <c r="U5453" s="235">
        <f t="shared" si="595"/>
        <v>2715.6000000000004</v>
      </c>
      <c r="V5453" s="227">
        <f t="shared" si="596"/>
        <v>0</v>
      </c>
      <c r="W5453" s="227">
        <f t="shared" si="597"/>
        <v>0</v>
      </c>
      <c r="X5453" s="227">
        <f t="shared" si="600"/>
        <v>0</v>
      </c>
      <c r="Y5453" s="227">
        <f t="shared" si="598"/>
        <v>0</v>
      </c>
      <c r="Z5453" s="227">
        <f t="shared" si="599"/>
        <v>0</v>
      </c>
      <c r="AA5453" s="227">
        <f t="shared" si="601"/>
        <v>0</v>
      </c>
    </row>
    <row r="5454" spans="2:27" ht="13.5" hidden="1">
      <c r="B5454" s="232" t="s">
        <v>1449</v>
      </c>
      <c r="C5454" s="232" t="s">
        <v>735</v>
      </c>
      <c r="D5454" s="232" t="s">
        <v>956</v>
      </c>
      <c r="E5454" s="232" t="s">
        <v>495</v>
      </c>
      <c r="F5454" s="232">
        <v>8</v>
      </c>
      <c r="G5454" s="232" t="s">
        <v>1312</v>
      </c>
      <c r="H5454" s="233">
        <v>2.6240000000000001</v>
      </c>
      <c r="I5454" s="233">
        <v>0</v>
      </c>
      <c r="J5454" s="233">
        <v>0</v>
      </c>
      <c r="K5454" s="234">
        <v>0</v>
      </c>
      <c r="L5454" s="233">
        <v>0</v>
      </c>
      <c r="M5454" s="234">
        <v>0</v>
      </c>
      <c r="N5454" s="233">
        <v>0</v>
      </c>
      <c r="O5454" s="233">
        <v>0</v>
      </c>
      <c r="P5454" s="233">
        <v>0</v>
      </c>
      <c r="Q5454" s="234">
        <v>0</v>
      </c>
      <c r="R5454" s="233">
        <v>0</v>
      </c>
      <c r="S5454" s="234">
        <v>0</v>
      </c>
      <c r="T5454" s="233">
        <v>0</v>
      </c>
      <c r="U5454" s="235">
        <f t="shared" si="595"/>
        <v>1915.52</v>
      </c>
      <c r="V5454" s="227">
        <f t="shared" si="596"/>
        <v>0</v>
      </c>
      <c r="W5454" s="227">
        <f t="shared" si="597"/>
        <v>0</v>
      </c>
      <c r="X5454" s="227">
        <f t="shared" si="600"/>
        <v>0</v>
      </c>
      <c r="Y5454" s="227">
        <f t="shared" si="598"/>
        <v>0</v>
      </c>
      <c r="Z5454" s="227">
        <f t="shared" si="599"/>
        <v>0</v>
      </c>
      <c r="AA5454" s="227">
        <f t="shared" si="601"/>
        <v>0</v>
      </c>
    </row>
    <row r="5455" spans="2:27" ht="13.5" hidden="1">
      <c r="B5455" s="232" t="s">
        <v>1449</v>
      </c>
      <c r="C5455" s="232" t="s">
        <v>726</v>
      </c>
      <c r="D5455" s="232" t="s">
        <v>956</v>
      </c>
      <c r="E5455" s="232" t="s">
        <v>495</v>
      </c>
      <c r="F5455" s="232">
        <v>2</v>
      </c>
      <c r="G5455" s="232" t="s">
        <v>1314</v>
      </c>
      <c r="H5455" s="233">
        <v>0.32800000000000001</v>
      </c>
      <c r="I5455" s="233">
        <v>0</v>
      </c>
      <c r="J5455" s="233">
        <v>0</v>
      </c>
      <c r="K5455" s="234">
        <v>0</v>
      </c>
      <c r="L5455" s="233">
        <v>0</v>
      </c>
      <c r="M5455" s="234">
        <v>0</v>
      </c>
      <c r="N5455" s="233">
        <v>0</v>
      </c>
      <c r="O5455" s="233">
        <v>0</v>
      </c>
      <c r="P5455" s="233">
        <v>0</v>
      </c>
      <c r="Q5455" s="234">
        <v>0</v>
      </c>
      <c r="R5455" s="233">
        <v>0</v>
      </c>
      <c r="S5455" s="234">
        <v>0</v>
      </c>
      <c r="T5455" s="233">
        <v>0</v>
      </c>
      <c r="U5455" s="235">
        <f t="shared" si="595"/>
        <v>239.44</v>
      </c>
      <c r="V5455" s="227">
        <f t="shared" si="596"/>
        <v>0</v>
      </c>
      <c r="W5455" s="227">
        <f t="shared" si="597"/>
        <v>0</v>
      </c>
      <c r="X5455" s="227">
        <f t="shared" si="600"/>
        <v>0</v>
      </c>
      <c r="Y5455" s="227">
        <f t="shared" si="598"/>
        <v>0</v>
      </c>
      <c r="Z5455" s="227">
        <f t="shared" si="599"/>
        <v>0</v>
      </c>
      <c r="AA5455" s="227">
        <f t="shared" si="601"/>
        <v>0</v>
      </c>
    </row>
    <row r="5456" spans="2:27" ht="13.5" hidden="1">
      <c r="B5456" s="232" t="s">
        <v>1449</v>
      </c>
      <c r="C5456" s="232" t="s">
        <v>636</v>
      </c>
      <c r="D5456" s="232" t="s">
        <v>956</v>
      </c>
      <c r="E5456" s="232" t="s">
        <v>495</v>
      </c>
      <c r="F5456" s="232">
        <v>2</v>
      </c>
      <c r="G5456" s="232" t="s">
        <v>1315</v>
      </c>
      <c r="H5456" s="233">
        <v>0.93</v>
      </c>
      <c r="I5456" s="233">
        <v>0</v>
      </c>
      <c r="J5456" s="233">
        <v>0</v>
      </c>
      <c r="K5456" s="234">
        <v>0</v>
      </c>
      <c r="L5456" s="233">
        <v>0</v>
      </c>
      <c r="M5456" s="234">
        <v>0</v>
      </c>
      <c r="N5456" s="233">
        <v>0</v>
      </c>
      <c r="O5456" s="233">
        <v>0</v>
      </c>
      <c r="P5456" s="233">
        <v>0</v>
      </c>
      <c r="Q5456" s="234">
        <v>0</v>
      </c>
      <c r="R5456" s="233">
        <v>0</v>
      </c>
      <c r="S5456" s="234">
        <v>0</v>
      </c>
      <c r="T5456" s="233">
        <v>0</v>
      </c>
      <c r="U5456" s="235">
        <f t="shared" si="595"/>
        <v>678.90000000000009</v>
      </c>
      <c r="V5456" s="227">
        <f t="shared" si="596"/>
        <v>0</v>
      </c>
      <c r="W5456" s="227">
        <f t="shared" si="597"/>
        <v>0</v>
      </c>
      <c r="X5456" s="227">
        <f t="shared" si="600"/>
        <v>0</v>
      </c>
      <c r="Y5456" s="227">
        <f t="shared" si="598"/>
        <v>0</v>
      </c>
      <c r="Z5456" s="227">
        <f t="shared" si="599"/>
        <v>0</v>
      </c>
      <c r="AA5456" s="227">
        <f t="shared" si="601"/>
        <v>0</v>
      </c>
    </row>
    <row r="5457" spans="2:27" ht="13.5" hidden="1">
      <c r="B5457" s="232" t="s">
        <v>1449</v>
      </c>
      <c r="C5457" s="232" t="s">
        <v>717</v>
      </c>
      <c r="D5457" s="232" t="s">
        <v>956</v>
      </c>
      <c r="E5457" s="232" t="s">
        <v>495</v>
      </c>
      <c r="F5457" s="232">
        <v>4</v>
      </c>
      <c r="G5457" s="232" t="s">
        <v>1312</v>
      </c>
      <c r="H5457" s="233">
        <v>2.0680000000000001</v>
      </c>
      <c r="I5457" s="233">
        <v>0</v>
      </c>
      <c r="J5457" s="233">
        <v>0</v>
      </c>
      <c r="K5457" s="234">
        <v>0</v>
      </c>
      <c r="L5457" s="233">
        <v>0</v>
      </c>
      <c r="M5457" s="234">
        <v>0</v>
      </c>
      <c r="N5457" s="233">
        <v>0</v>
      </c>
      <c r="O5457" s="233">
        <v>0</v>
      </c>
      <c r="P5457" s="233">
        <v>0</v>
      </c>
      <c r="Q5457" s="234">
        <v>0</v>
      </c>
      <c r="R5457" s="233">
        <v>0</v>
      </c>
      <c r="S5457" s="234">
        <v>0</v>
      </c>
      <c r="T5457" s="233">
        <v>0</v>
      </c>
      <c r="U5457" s="235">
        <f t="shared" si="595"/>
        <v>1509.64</v>
      </c>
      <c r="V5457" s="227">
        <f t="shared" si="596"/>
        <v>0</v>
      </c>
      <c r="W5457" s="227">
        <f t="shared" si="597"/>
        <v>0</v>
      </c>
      <c r="X5457" s="227">
        <f t="shared" si="600"/>
        <v>0</v>
      </c>
      <c r="Y5457" s="227">
        <f t="shared" si="598"/>
        <v>0</v>
      </c>
      <c r="Z5457" s="227">
        <f t="shared" si="599"/>
        <v>0</v>
      </c>
      <c r="AA5457" s="227">
        <f t="shared" si="601"/>
        <v>0</v>
      </c>
    </row>
    <row r="5458" spans="2:27" ht="13.5" hidden="1">
      <c r="B5458" s="232" t="s">
        <v>1449</v>
      </c>
      <c r="C5458" s="232" t="s">
        <v>312</v>
      </c>
      <c r="D5458" s="232" t="s">
        <v>956</v>
      </c>
      <c r="E5458" s="232" t="s">
        <v>495</v>
      </c>
      <c r="F5458" s="232">
        <v>1</v>
      </c>
      <c r="G5458" s="232" t="s">
        <v>1322</v>
      </c>
      <c r="H5458" s="233">
        <v>0.16400000000000001</v>
      </c>
      <c r="I5458" s="233">
        <v>0</v>
      </c>
      <c r="J5458" s="233">
        <v>0</v>
      </c>
      <c r="K5458" s="234">
        <v>0</v>
      </c>
      <c r="L5458" s="233">
        <v>0</v>
      </c>
      <c r="M5458" s="234">
        <v>0</v>
      </c>
      <c r="N5458" s="233">
        <v>0</v>
      </c>
      <c r="O5458" s="233">
        <v>0</v>
      </c>
      <c r="P5458" s="233">
        <v>0</v>
      </c>
      <c r="Q5458" s="234">
        <v>0</v>
      </c>
      <c r="R5458" s="233">
        <v>0</v>
      </c>
      <c r="S5458" s="234">
        <v>0</v>
      </c>
      <c r="T5458" s="233">
        <v>0</v>
      </c>
      <c r="U5458" s="235">
        <f t="shared" si="595"/>
        <v>119.72</v>
      </c>
      <c r="V5458" s="227">
        <f t="shared" si="596"/>
        <v>0</v>
      </c>
      <c r="W5458" s="227">
        <f t="shared" si="597"/>
        <v>0</v>
      </c>
      <c r="X5458" s="227">
        <f t="shared" si="600"/>
        <v>0</v>
      </c>
      <c r="Y5458" s="227">
        <f t="shared" si="598"/>
        <v>0</v>
      </c>
      <c r="Z5458" s="227">
        <f t="shared" si="599"/>
        <v>0</v>
      </c>
      <c r="AA5458" s="227">
        <f t="shared" si="601"/>
        <v>0</v>
      </c>
    </row>
    <row r="5459" spans="2:27" ht="13.5" hidden="1">
      <c r="B5459" s="232" t="s">
        <v>1449</v>
      </c>
      <c r="C5459" s="232" t="s">
        <v>644</v>
      </c>
      <c r="D5459" s="232" t="s">
        <v>956</v>
      </c>
      <c r="E5459" s="232" t="s">
        <v>495</v>
      </c>
      <c r="F5459" s="232">
        <v>4</v>
      </c>
      <c r="G5459" s="232" t="s">
        <v>1311</v>
      </c>
      <c r="H5459" s="233">
        <v>1.86</v>
      </c>
      <c r="I5459" s="233">
        <v>0</v>
      </c>
      <c r="J5459" s="233">
        <v>0</v>
      </c>
      <c r="K5459" s="234">
        <v>0</v>
      </c>
      <c r="L5459" s="233">
        <v>0</v>
      </c>
      <c r="M5459" s="234">
        <v>0</v>
      </c>
      <c r="N5459" s="233">
        <v>0</v>
      </c>
      <c r="O5459" s="233">
        <v>0</v>
      </c>
      <c r="P5459" s="233">
        <v>0</v>
      </c>
      <c r="Q5459" s="234">
        <v>0</v>
      </c>
      <c r="R5459" s="233">
        <v>0</v>
      </c>
      <c r="S5459" s="234">
        <v>0</v>
      </c>
      <c r="T5459" s="233">
        <v>0</v>
      </c>
      <c r="U5459" s="235">
        <f t="shared" si="595"/>
        <v>1357.8000000000002</v>
      </c>
      <c r="V5459" s="227">
        <f t="shared" si="596"/>
        <v>0</v>
      </c>
      <c r="W5459" s="227">
        <f t="shared" si="597"/>
        <v>0</v>
      </c>
      <c r="X5459" s="227">
        <f t="shared" si="600"/>
        <v>0</v>
      </c>
      <c r="Y5459" s="227">
        <f t="shared" si="598"/>
        <v>0</v>
      </c>
      <c r="Z5459" s="227">
        <f t="shared" si="599"/>
        <v>0</v>
      </c>
      <c r="AA5459" s="227">
        <f t="shared" si="601"/>
        <v>0</v>
      </c>
    </row>
    <row r="5460" spans="2:27" ht="13.5" hidden="1">
      <c r="B5460" s="232" t="s">
        <v>1449</v>
      </c>
      <c r="C5460" s="232" t="s">
        <v>527</v>
      </c>
      <c r="D5460" s="232" t="s">
        <v>956</v>
      </c>
      <c r="E5460" s="232" t="s">
        <v>495</v>
      </c>
      <c r="F5460" s="232">
        <v>8</v>
      </c>
      <c r="G5460" s="232" t="s">
        <v>1312</v>
      </c>
      <c r="H5460" s="233">
        <v>3.7749999999999999</v>
      </c>
      <c r="I5460" s="233">
        <v>0</v>
      </c>
      <c r="J5460" s="233">
        <v>0</v>
      </c>
      <c r="K5460" s="234">
        <v>0</v>
      </c>
      <c r="L5460" s="233">
        <v>0</v>
      </c>
      <c r="M5460" s="234">
        <v>0</v>
      </c>
      <c r="N5460" s="233">
        <v>0</v>
      </c>
      <c r="O5460" s="233">
        <v>0</v>
      </c>
      <c r="P5460" s="233">
        <v>0</v>
      </c>
      <c r="Q5460" s="234">
        <v>0</v>
      </c>
      <c r="R5460" s="233">
        <v>0</v>
      </c>
      <c r="S5460" s="234">
        <v>0</v>
      </c>
      <c r="T5460" s="233">
        <v>0</v>
      </c>
      <c r="U5460" s="235">
        <f t="shared" si="595"/>
        <v>2755.75</v>
      </c>
      <c r="V5460" s="227">
        <f t="shared" si="596"/>
        <v>0</v>
      </c>
      <c r="W5460" s="227">
        <f t="shared" si="597"/>
        <v>0</v>
      </c>
      <c r="X5460" s="227">
        <f t="shared" si="600"/>
        <v>0</v>
      </c>
      <c r="Y5460" s="227">
        <f t="shared" si="598"/>
        <v>0</v>
      </c>
      <c r="Z5460" s="227">
        <f t="shared" si="599"/>
        <v>0</v>
      </c>
      <c r="AA5460" s="227">
        <f t="shared" si="601"/>
        <v>0</v>
      </c>
    </row>
    <row r="5461" spans="2:27" ht="13.5" hidden="1">
      <c r="B5461" s="232" t="s">
        <v>1449</v>
      </c>
      <c r="C5461" s="232" t="s">
        <v>707</v>
      </c>
      <c r="D5461" s="232" t="s">
        <v>956</v>
      </c>
      <c r="E5461" s="232" t="s">
        <v>495</v>
      </c>
      <c r="F5461" s="232">
        <v>8</v>
      </c>
      <c r="G5461" s="232" t="s">
        <v>1317</v>
      </c>
      <c r="H5461" s="233">
        <v>4.1360000000000001</v>
      </c>
      <c r="I5461" s="233">
        <v>0</v>
      </c>
      <c r="J5461" s="233">
        <v>0</v>
      </c>
      <c r="K5461" s="234">
        <v>0</v>
      </c>
      <c r="L5461" s="233">
        <v>0</v>
      </c>
      <c r="M5461" s="234">
        <v>0</v>
      </c>
      <c r="N5461" s="233">
        <v>0</v>
      </c>
      <c r="O5461" s="233">
        <v>0</v>
      </c>
      <c r="P5461" s="233">
        <v>0</v>
      </c>
      <c r="Q5461" s="234">
        <v>0</v>
      </c>
      <c r="R5461" s="233">
        <v>0</v>
      </c>
      <c r="S5461" s="234">
        <v>0</v>
      </c>
      <c r="T5461" s="233">
        <v>0</v>
      </c>
      <c r="U5461" s="235">
        <f t="shared" si="595"/>
        <v>3019.28</v>
      </c>
      <c r="V5461" s="227">
        <f t="shared" si="596"/>
        <v>0</v>
      </c>
      <c r="W5461" s="227">
        <f t="shared" si="597"/>
        <v>0</v>
      </c>
      <c r="X5461" s="227">
        <f t="shared" si="600"/>
        <v>0</v>
      </c>
      <c r="Y5461" s="227">
        <f t="shared" si="598"/>
        <v>0</v>
      </c>
      <c r="Z5461" s="227">
        <f t="shared" si="599"/>
        <v>0</v>
      </c>
      <c r="AA5461" s="227">
        <f t="shared" si="601"/>
        <v>0</v>
      </c>
    </row>
    <row r="5462" spans="2:27" ht="13.5" hidden="1">
      <c r="B5462" s="232" t="s">
        <v>1449</v>
      </c>
      <c r="C5462" s="232" t="s">
        <v>739</v>
      </c>
      <c r="D5462" s="232" t="s">
        <v>956</v>
      </c>
      <c r="E5462" s="232" t="s">
        <v>495</v>
      </c>
      <c r="F5462" s="232">
        <v>2</v>
      </c>
      <c r="G5462" s="232" t="s">
        <v>1314</v>
      </c>
      <c r="H5462" s="233">
        <v>0.32800000000000001</v>
      </c>
      <c r="I5462" s="233">
        <v>0</v>
      </c>
      <c r="J5462" s="233">
        <v>0</v>
      </c>
      <c r="K5462" s="234">
        <v>0</v>
      </c>
      <c r="L5462" s="233">
        <v>0</v>
      </c>
      <c r="M5462" s="234">
        <v>0</v>
      </c>
      <c r="N5462" s="233">
        <v>0</v>
      </c>
      <c r="O5462" s="233">
        <v>0</v>
      </c>
      <c r="P5462" s="233">
        <v>0</v>
      </c>
      <c r="Q5462" s="234">
        <v>0</v>
      </c>
      <c r="R5462" s="233">
        <v>0</v>
      </c>
      <c r="S5462" s="234">
        <v>0</v>
      </c>
      <c r="T5462" s="233">
        <v>0</v>
      </c>
      <c r="U5462" s="235">
        <f t="shared" si="595"/>
        <v>239.44</v>
      </c>
      <c r="V5462" s="227">
        <f t="shared" si="596"/>
        <v>0</v>
      </c>
      <c r="W5462" s="227">
        <f t="shared" si="597"/>
        <v>0</v>
      </c>
      <c r="X5462" s="227">
        <f t="shared" si="600"/>
        <v>0</v>
      </c>
      <c r="Y5462" s="227">
        <f t="shared" si="598"/>
        <v>0</v>
      </c>
      <c r="Z5462" s="227">
        <f t="shared" si="599"/>
        <v>0</v>
      </c>
      <c r="AA5462" s="227">
        <f t="shared" si="601"/>
        <v>0</v>
      </c>
    </row>
    <row r="5463" spans="2:27" ht="13.5" hidden="1">
      <c r="B5463" s="232" t="s">
        <v>1449</v>
      </c>
      <c r="C5463" s="232" t="s">
        <v>743</v>
      </c>
      <c r="D5463" s="232" t="s">
        <v>957</v>
      </c>
      <c r="E5463" s="232" t="s">
        <v>467</v>
      </c>
      <c r="F5463" s="232">
        <v>2</v>
      </c>
      <c r="G5463" s="232" t="s">
        <v>1322</v>
      </c>
      <c r="H5463" s="233">
        <v>5.1999999999999998E-2</v>
      </c>
      <c r="I5463" s="233">
        <v>0</v>
      </c>
      <c r="J5463" s="233">
        <v>3.2800000000000003E-2</v>
      </c>
      <c r="K5463" s="234">
        <v>137</v>
      </c>
      <c r="L5463" s="233">
        <v>1.5599999999999999E-2</v>
      </c>
      <c r="M5463" s="234">
        <v>268</v>
      </c>
      <c r="N5463" s="233">
        <v>0</v>
      </c>
      <c r="O5463" s="233">
        <v>0</v>
      </c>
      <c r="P5463" s="233">
        <v>0</v>
      </c>
      <c r="Q5463" s="234">
        <v>273</v>
      </c>
      <c r="R5463" s="233">
        <v>1.04E-2</v>
      </c>
      <c r="S5463" s="234">
        <v>536</v>
      </c>
      <c r="T5463" s="233">
        <v>0</v>
      </c>
      <c r="U5463" s="235">
        <f t="shared" si="595"/>
        <v>37.96</v>
      </c>
      <c r="V5463" s="227">
        <f t="shared" si="596"/>
        <v>23.944000000000003</v>
      </c>
      <c r="W5463" s="227">
        <f t="shared" si="597"/>
        <v>22.804666666666666</v>
      </c>
      <c r="X5463" s="227">
        <f t="shared" si="600"/>
        <v>22.333333333333332</v>
      </c>
      <c r="Y5463" s="227">
        <f t="shared" si="598"/>
        <v>0</v>
      </c>
      <c r="Z5463" s="227">
        <f t="shared" si="599"/>
        <v>15.175333333333333</v>
      </c>
      <c r="AA5463" s="227">
        <f t="shared" si="601"/>
        <v>14.888888888888889</v>
      </c>
    </row>
    <row r="5464" spans="2:27" ht="13.5" hidden="1">
      <c r="B5464" s="232" t="s">
        <v>1449</v>
      </c>
      <c r="C5464" s="232" t="s">
        <v>682</v>
      </c>
      <c r="D5464" s="232" t="s">
        <v>957</v>
      </c>
      <c r="E5464" s="232" t="s">
        <v>495</v>
      </c>
      <c r="F5464" s="232">
        <v>8</v>
      </c>
      <c r="G5464" s="232" t="s">
        <v>1351</v>
      </c>
      <c r="H5464" s="233">
        <v>2.2816000000000001</v>
      </c>
      <c r="I5464" s="233">
        <v>0</v>
      </c>
      <c r="J5464" s="233">
        <v>1.7343999999999999</v>
      </c>
      <c r="K5464" s="234">
        <v>6496</v>
      </c>
      <c r="L5464" s="233">
        <v>0.74239999999999995</v>
      </c>
      <c r="M5464" s="234">
        <v>12768</v>
      </c>
      <c r="N5464" s="233">
        <v>0</v>
      </c>
      <c r="O5464" s="233">
        <v>0</v>
      </c>
      <c r="P5464" s="233">
        <v>0</v>
      </c>
      <c r="Q5464" s="234">
        <v>13504</v>
      </c>
      <c r="R5464" s="233">
        <v>0.51519999999999999</v>
      </c>
      <c r="S5464" s="234">
        <v>25824</v>
      </c>
      <c r="T5464" s="233">
        <v>0</v>
      </c>
      <c r="U5464" s="235">
        <f t="shared" si="595"/>
        <v>1665.568</v>
      </c>
      <c r="V5464" s="227">
        <f t="shared" si="596"/>
        <v>1266.1119999999999</v>
      </c>
      <c r="W5464" s="227">
        <f t="shared" si="597"/>
        <v>1083.2853333333333</v>
      </c>
      <c r="X5464" s="227">
        <f t="shared" si="600"/>
        <v>1064</v>
      </c>
      <c r="Y5464" s="227">
        <f t="shared" si="598"/>
        <v>0</v>
      </c>
      <c r="Z5464" s="227">
        <f t="shared" si="599"/>
        <v>751.20711111111109</v>
      </c>
      <c r="AA5464" s="227">
        <f t="shared" si="601"/>
        <v>717.33333333333337</v>
      </c>
    </row>
    <row r="5465" spans="2:27" ht="13.5" hidden="1">
      <c r="B5465" s="232" t="s">
        <v>1449</v>
      </c>
      <c r="C5465" s="232" t="s">
        <v>1476</v>
      </c>
      <c r="D5465" s="232" t="s">
        <v>957</v>
      </c>
      <c r="E5465" s="232" t="s">
        <v>467</v>
      </c>
      <c r="F5465" s="232">
        <v>8</v>
      </c>
      <c r="G5465" s="232" t="s">
        <v>1345</v>
      </c>
      <c r="H5465" s="233">
        <v>6.819</v>
      </c>
      <c r="I5465" s="233">
        <v>0</v>
      </c>
      <c r="J5465" s="233">
        <v>0</v>
      </c>
      <c r="K5465" s="234">
        <v>0</v>
      </c>
      <c r="L5465" s="233">
        <v>0</v>
      </c>
      <c r="M5465" s="234">
        <v>0</v>
      </c>
      <c r="N5465" s="233">
        <v>0</v>
      </c>
      <c r="O5465" s="233">
        <v>0</v>
      </c>
      <c r="P5465" s="233">
        <v>0</v>
      </c>
      <c r="Q5465" s="234">
        <v>0</v>
      </c>
      <c r="R5465" s="233">
        <v>0</v>
      </c>
      <c r="S5465" s="234">
        <v>0</v>
      </c>
      <c r="T5465" s="233">
        <v>0</v>
      </c>
      <c r="U5465" s="235">
        <f t="shared" si="595"/>
        <v>4977.87</v>
      </c>
      <c r="V5465" s="227">
        <f t="shared" si="596"/>
        <v>0</v>
      </c>
      <c r="W5465" s="227">
        <f t="shared" si="597"/>
        <v>0</v>
      </c>
      <c r="X5465" s="227">
        <f t="shared" si="600"/>
        <v>0</v>
      </c>
      <c r="Y5465" s="227">
        <f t="shared" si="598"/>
        <v>0</v>
      </c>
      <c r="Z5465" s="227">
        <f t="shared" si="599"/>
        <v>0</v>
      </c>
      <c r="AA5465" s="227">
        <f t="shared" si="601"/>
        <v>0</v>
      </c>
    </row>
    <row r="5466" spans="2:27" ht="13.5" hidden="1">
      <c r="B5466" s="232" t="s">
        <v>1449</v>
      </c>
      <c r="C5466" s="232" t="s">
        <v>1124</v>
      </c>
      <c r="D5466" s="232" t="s">
        <v>957</v>
      </c>
      <c r="E5466" s="232" t="s">
        <v>467</v>
      </c>
      <c r="F5466" s="232">
        <v>4</v>
      </c>
      <c r="G5466" s="232" t="s">
        <v>1311</v>
      </c>
      <c r="H5466" s="233">
        <v>0.55600000000000005</v>
      </c>
      <c r="I5466" s="233">
        <v>0</v>
      </c>
      <c r="J5466" s="233">
        <v>0</v>
      </c>
      <c r="K5466" s="234">
        <v>0</v>
      </c>
      <c r="L5466" s="233">
        <v>0</v>
      </c>
      <c r="M5466" s="234">
        <v>0</v>
      </c>
      <c r="N5466" s="233">
        <v>0</v>
      </c>
      <c r="O5466" s="233">
        <v>0</v>
      </c>
      <c r="P5466" s="233">
        <v>0</v>
      </c>
      <c r="Q5466" s="234">
        <v>0</v>
      </c>
      <c r="R5466" s="233">
        <v>0</v>
      </c>
      <c r="S5466" s="234">
        <v>0</v>
      </c>
      <c r="T5466" s="233">
        <v>0</v>
      </c>
      <c r="U5466" s="235">
        <f t="shared" si="595"/>
        <v>405.88000000000005</v>
      </c>
      <c r="V5466" s="227">
        <f t="shared" si="596"/>
        <v>0</v>
      </c>
      <c r="W5466" s="227">
        <f t="shared" si="597"/>
        <v>0</v>
      </c>
      <c r="X5466" s="227">
        <f t="shared" si="600"/>
        <v>0</v>
      </c>
      <c r="Y5466" s="227">
        <f t="shared" si="598"/>
        <v>0</v>
      </c>
      <c r="Z5466" s="227">
        <f t="shared" si="599"/>
        <v>0</v>
      </c>
      <c r="AA5466" s="227">
        <f t="shared" si="601"/>
        <v>0</v>
      </c>
    </row>
    <row r="5467" spans="2:27" ht="13.5" hidden="1">
      <c r="B5467" s="232" t="s">
        <v>1449</v>
      </c>
      <c r="C5467" s="232" t="s">
        <v>655</v>
      </c>
      <c r="D5467" s="232" t="s">
        <v>957</v>
      </c>
      <c r="E5467" s="232" t="s">
        <v>495</v>
      </c>
      <c r="F5467" s="232">
        <v>16</v>
      </c>
      <c r="G5467" s="232" t="s">
        <v>1352</v>
      </c>
      <c r="H5467" s="233">
        <v>4.54</v>
      </c>
      <c r="I5467" s="233">
        <v>0</v>
      </c>
      <c r="J5467" s="233">
        <v>0</v>
      </c>
      <c r="K5467" s="234">
        <v>0</v>
      </c>
      <c r="L5467" s="233">
        <v>0</v>
      </c>
      <c r="M5467" s="234">
        <v>0</v>
      </c>
      <c r="N5467" s="233">
        <v>0</v>
      </c>
      <c r="O5467" s="233">
        <v>0</v>
      </c>
      <c r="P5467" s="233">
        <v>0</v>
      </c>
      <c r="Q5467" s="234">
        <v>0</v>
      </c>
      <c r="R5467" s="233">
        <v>0</v>
      </c>
      <c r="S5467" s="234">
        <v>0</v>
      </c>
      <c r="T5467" s="233">
        <v>0</v>
      </c>
      <c r="U5467" s="235">
        <f t="shared" si="595"/>
        <v>3314.2</v>
      </c>
      <c r="V5467" s="227">
        <f t="shared" si="596"/>
        <v>0</v>
      </c>
      <c r="W5467" s="227">
        <f t="shared" si="597"/>
        <v>0</v>
      </c>
      <c r="X5467" s="227">
        <f t="shared" si="600"/>
        <v>0</v>
      </c>
      <c r="Y5467" s="227">
        <f t="shared" si="598"/>
        <v>0</v>
      </c>
      <c r="Z5467" s="227">
        <f t="shared" si="599"/>
        <v>0</v>
      </c>
      <c r="AA5467" s="227">
        <f t="shared" si="601"/>
        <v>0</v>
      </c>
    </row>
    <row r="5468" spans="2:27" ht="13.5" hidden="1">
      <c r="B5468" s="232" t="s">
        <v>1449</v>
      </c>
      <c r="C5468" s="232" t="s">
        <v>707</v>
      </c>
      <c r="D5468" s="232" t="s">
        <v>957</v>
      </c>
      <c r="E5468" s="232" t="s">
        <v>467</v>
      </c>
      <c r="F5468" s="232">
        <v>8</v>
      </c>
      <c r="G5468" s="232" t="s">
        <v>1317</v>
      </c>
      <c r="H5468" s="233">
        <v>1.1080000000000001</v>
      </c>
      <c r="I5468" s="233">
        <v>0</v>
      </c>
      <c r="J5468" s="233">
        <v>0.75670000000000004</v>
      </c>
      <c r="K5468" s="234">
        <v>3156</v>
      </c>
      <c r="L5468" s="233">
        <v>0.36030000000000001</v>
      </c>
      <c r="M5468" s="234">
        <v>6187</v>
      </c>
      <c r="N5468" s="233">
        <v>0</v>
      </c>
      <c r="O5468" s="233">
        <v>0</v>
      </c>
      <c r="P5468" s="233">
        <v>0</v>
      </c>
      <c r="Q5468" s="234">
        <v>6566</v>
      </c>
      <c r="R5468" s="233">
        <v>0.24990000000000001</v>
      </c>
      <c r="S5468" s="234">
        <v>12870</v>
      </c>
      <c r="T5468" s="233">
        <v>0</v>
      </c>
      <c r="U5468" s="235">
        <f t="shared" si="595"/>
        <v>808.84</v>
      </c>
      <c r="V5468" s="227">
        <f t="shared" si="596"/>
        <v>552.39100000000008</v>
      </c>
      <c r="W5468" s="227">
        <f t="shared" si="597"/>
        <v>526.01900000000001</v>
      </c>
      <c r="X5468" s="227">
        <f t="shared" si="600"/>
        <v>515.58333333333337</v>
      </c>
      <c r="Y5468" s="227">
        <f t="shared" si="598"/>
        <v>0</v>
      </c>
      <c r="Z5468" s="227">
        <f t="shared" si="599"/>
        <v>364.81588888888894</v>
      </c>
      <c r="AA5468" s="227">
        <f t="shared" si="601"/>
        <v>357.5</v>
      </c>
    </row>
    <row r="5469" spans="2:27" ht="13.5" hidden="1">
      <c r="B5469" s="232" t="s">
        <v>1449</v>
      </c>
      <c r="C5469" s="232" t="s">
        <v>734</v>
      </c>
      <c r="D5469" s="232" t="s">
        <v>957</v>
      </c>
      <c r="E5469" s="232" t="s">
        <v>467</v>
      </c>
      <c r="F5469" s="232">
        <v>4</v>
      </c>
      <c r="G5469" s="232" t="s">
        <v>1311</v>
      </c>
      <c r="H5469" s="233">
        <v>0.41839999999999999</v>
      </c>
      <c r="I5469" s="233">
        <v>0</v>
      </c>
      <c r="J5469" s="233">
        <v>0</v>
      </c>
      <c r="K5469" s="234">
        <v>0</v>
      </c>
      <c r="L5469" s="233">
        <v>0</v>
      </c>
      <c r="M5469" s="234">
        <v>0</v>
      </c>
      <c r="N5469" s="233">
        <v>0</v>
      </c>
      <c r="O5469" s="233">
        <v>0</v>
      </c>
      <c r="P5469" s="233">
        <v>0</v>
      </c>
      <c r="Q5469" s="234">
        <v>0</v>
      </c>
      <c r="R5469" s="233">
        <v>0</v>
      </c>
      <c r="S5469" s="234">
        <v>0</v>
      </c>
      <c r="T5469" s="233">
        <v>0</v>
      </c>
      <c r="U5469" s="235">
        <f t="shared" si="595"/>
        <v>305.43200000000002</v>
      </c>
      <c r="V5469" s="227">
        <f t="shared" si="596"/>
        <v>0</v>
      </c>
      <c r="W5469" s="227">
        <f t="shared" si="597"/>
        <v>0</v>
      </c>
      <c r="X5469" s="227">
        <f t="shared" si="600"/>
        <v>0</v>
      </c>
      <c r="Y5469" s="227">
        <f t="shared" si="598"/>
        <v>0</v>
      </c>
      <c r="Z5469" s="227">
        <f t="shared" si="599"/>
        <v>0</v>
      </c>
      <c r="AA5469" s="227">
        <f t="shared" si="601"/>
        <v>0</v>
      </c>
    </row>
    <row r="5470" spans="2:27" ht="13.5" hidden="1">
      <c r="B5470" s="232" t="s">
        <v>1449</v>
      </c>
      <c r="C5470" s="232" t="s">
        <v>769</v>
      </c>
      <c r="D5470" s="232" t="s">
        <v>957</v>
      </c>
      <c r="E5470" s="232" t="s">
        <v>467</v>
      </c>
      <c r="F5470" s="232">
        <v>2</v>
      </c>
      <c r="G5470" s="232" t="s">
        <v>1311</v>
      </c>
      <c r="H5470" s="233">
        <v>0.41</v>
      </c>
      <c r="I5470" s="233">
        <v>0</v>
      </c>
      <c r="J5470" s="233">
        <v>0.27979999999999999</v>
      </c>
      <c r="K5470" s="234">
        <v>1167</v>
      </c>
      <c r="L5470" s="233">
        <v>0.1333</v>
      </c>
      <c r="M5470" s="234">
        <v>2288</v>
      </c>
      <c r="N5470" s="233">
        <v>0</v>
      </c>
      <c r="O5470" s="233">
        <v>0</v>
      </c>
      <c r="P5470" s="233">
        <v>0</v>
      </c>
      <c r="Q5470" s="234">
        <v>2425</v>
      </c>
      <c r="R5470" s="233">
        <v>9.2299999999999993E-2</v>
      </c>
      <c r="S5470" s="234">
        <v>4752</v>
      </c>
      <c r="T5470" s="233">
        <v>0</v>
      </c>
      <c r="U5470" s="235">
        <f t="shared" si="595"/>
        <v>299.29999999999995</v>
      </c>
      <c r="V5470" s="227">
        <f t="shared" si="596"/>
        <v>204.25399999999999</v>
      </c>
      <c r="W5470" s="227">
        <f t="shared" si="597"/>
        <v>194.559</v>
      </c>
      <c r="X5470" s="227">
        <f t="shared" si="600"/>
        <v>190.66666666666666</v>
      </c>
      <c r="Y5470" s="227">
        <f t="shared" si="598"/>
        <v>0</v>
      </c>
      <c r="Z5470" s="227">
        <f t="shared" si="599"/>
        <v>134.7401111111111</v>
      </c>
      <c r="AA5470" s="227">
        <f t="shared" si="601"/>
        <v>132</v>
      </c>
    </row>
    <row r="5471" spans="2:27" ht="13.5" hidden="1">
      <c r="B5471" s="232" t="s">
        <v>1449</v>
      </c>
      <c r="C5471" s="232" t="s">
        <v>1147</v>
      </c>
      <c r="D5471" s="232" t="s">
        <v>957</v>
      </c>
      <c r="E5471" s="232" t="s">
        <v>495</v>
      </c>
      <c r="F5471" s="232">
        <v>8</v>
      </c>
      <c r="G5471" s="232" t="s">
        <v>1317</v>
      </c>
      <c r="H5471" s="233">
        <v>2.5329999999999999</v>
      </c>
      <c r="I5471" s="233">
        <v>0</v>
      </c>
      <c r="J5471" s="233">
        <v>0</v>
      </c>
      <c r="K5471" s="234">
        <v>0</v>
      </c>
      <c r="L5471" s="233">
        <v>0</v>
      </c>
      <c r="M5471" s="234">
        <v>0</v>
      </c>
      <c r="N5471" s="233">
        <v>0</v>
      </c>
      <c r="O5471" s="233">
        <v>0</v>
      </c>
      <c r="P5471" s="233">
        <v>0</v>
      </c>
      <c r="Q5471" s="234">
        <v>0</v>
      </c>
      <c r="R5471" s="233">
        <v>0</v>
      </c>
      <c r="S5471" s="234">
        <v>0</v>
      </c>
      <c r="T5471" s="233">
        <v>0</v>
      </c>
      <c r="U5471" s="235">
        <f t="shared" si="595"/>
        <v>1849.09</v>
      </c>
      <c r="V5471" s="227">
        <f t="shared" si="596"/>
        <v>0</v>
      </c>
      <c r="W5471" s="227">
        <f t="shared" si="597"/>
        <v>0</v>
      </c>
      <c r="X5471" s="227">
        <f t="shared" si="600"/>
        <v>0</v>
      </c>
      <c r="Y5471" s="227">
        <f t="shared" si="598"/>
        <v>0</v>
      </c>
      <c r="Z5471" s="227">
        <f t="shared" si="599"/>
        <v>0</v>
      </c>
      <c r="AA5471" s="227">
        <f t="shared" si="601"/>
        <v>0</v>
      </c>
    </row>
    <row r="5472" spans="2:27" ht="13.5" hidden="1">
      <c r="B5472" s="232" t="s">
        <v>1449</v>
      </c>
      <c r="C5472" s="232" t="s">
        <v>1457</v>
      </c>
      <c r="D5472" s="232" t="s">
        <v>957</v>
      </c>
      <c r="E5472" s="232" t="s">
        <v>495</v>
      </c>
      <c r="F5472" s="232">
        <v>2</v>
      </c>
      <c r="G5472" s="232" t="s">
        <v>1311</v>
      </c>
      <c r="H5472" s="233">
        <v>0.55400000000000005</v>
      </c>
      <c r="I5472" s="233">
        <v>0</v>
      </c>
      <c r="J5472" s="233">
        <v>0</v>
      </c>
      <c r="K5472" s="234">
        <v>0</v>
      </c>
      <c r="L5472" s="233">
        <v>0</v>
      </c>
      <c r="M5472" s="234">
        <v>0</v>
      </c>
      <c r="N5472" s="233">
        <v>0</v>
      </c>
      <c r="O5472" s="233">
        <v>0</v>
      </c>
      <c r="P5472" s="233">
        <v>0</v>
      </c>
      <c r="Q5472" s="234">
        <v>0</v>
      </c>
      <c r="R5472" s="233">
        <v>0</v>
      </c>
      <c r="S5472" s="234">
        <v>0</v>
      </c>
      <c r="T5472" s="233">
        <v>0</v>
      </c>
      <c r="U5472" s="235">
        <f t="shared" si="595"/>
        <v>404.42</v>
      </c>
      <c r="V5472" s="227">
        <f t="shared" si="596"/>
        <v>0</v>
      </c>
      <c r="W5472" s="227">
        <f t="shared" si="597"/>
        <v>0</v>
      </c>
      <c r="X5472" s="227">
        <f t="shared" si="600"/>
        <v>0</v>
      </c>
      <c r="Y5472" s="227">
        <f t="shared" si="598"/>
        <v>0</v>
      </c>
      <c r="Z5472" s="227">
        <f t="shared" si="599"/>
        <v>0</v>
      </c>
      <c r="AA5472" s="227">
        <f t="shared" si="601"/>
        <v>0</v>
      </c>
    </row>
    <row r="5473" spans="2:27" ht="13.5" hidden="1">
      <c r="B5473" s="232" t="s">
        <v>1449</v>
      </c>
      <c r="C5473" s="232" t="s">
        <v>1468</v>
      </c>
      <c r="D5473" s="232" t="s">
        <v>957</v>
      </c>
      <c r="E5473" s="232" t="s">
        <v>467</v>
      </c>
      <c r="F5473" s="232">
        <v>4</v>
      </c>
      <c r="G5473" s="232" t="s">
        <v>1311</v>
      </c>
      <c r="H5473" s="233">
        <v>0.47199999999999998</v>
      </c>
      <c r="I5473" s="233">
        <v>0</v>
      </c>
      <c r="J5473" s="233">
        <v>0</v>
      </c>
      <c r="K5473" s="234">
        <v>0</v>
      </c>
      <c r="L5473" s="233">
        <v>0</v>
      </c>
      <c r="M5473" s="234">
        <v>0</v>
      </c>
      <c r="N5473" s="233">
        <v>0</v>
      </c>
      <c r="O5473" s="233">
        <v>0</v>
      </c>
      <c r="P5473" s="233">
        <v>0</v>
      </c>
      <c r="Q5473" s="234">
        <v>0</v>
      </c>
      <c r="R5473" s="233">
        <v>0</v>
      </c>
      <c r="S5473" s="234">
        <v>0</v>
      </c>
      <c r="T5473" s="233">
        <v>0</v>
      </c>
      <c r="U5473" s="235">
        <f t="shared" si="595"/>
        <v>344.56</v>
      </c>
      <c r="V5473" s="227">
        <f t="shared" si="596"/>
        <v>0</v>
      </c>
      <c r="W5473" s="227">
        <f t="shared" si="597"/>
        <v>0</v>
      </c>
      <c r="X5473" s="227">
        <f t="shared" si="600"/>
        <v>0</v>
      </c>
      <c r="Y5473" s="227">
        <f t="shared" si="598"/>
        <v>0</v>
      </c>
      <c r="Z5473" s="227">
        <f t="shared" si="599"/>
        <v>0</v>
      </c>
      <c r="AA5473" s="227">
        <f t="shared" si="601"/>
        <v>0</v>
      </c>
    </row>
    <row r="5474" spans="2:27" ht="13.5" hidden="1">
      <c r="B5474" s="232" t="s">
        <v>1449</v>
      </c>
      <c r="C5474" s="232" t="s">
        <v>1473</v>
      </c>
      <c r="D5474" s="232" t="s">
        <v>957</v>
      </c>
      <c r="E5474" s="232" t="s">
        <v>495</v>
      </c>
      <c r="F5474" s="232">
        <v>8</v>
      </c>
      <c r="G5474" s="232" t="s">
        <v>1312</v>
      </c>
      <c r="H5474" s="233">
        <v>1.8879999999999999</v>
      </c>
      <c r="I5474" s="233">
        <v>0</v>
      </c>
      <c r="J5474" s="233">
        <v>0</v>
      </c>
      <c r="K5474" s="234">
        <v>0</v>
      </c>
      <c r="L5474" s="233">
        <v>0</v>
      </c>
      <c r="M5474" s="234">
        <v>0</v>
      </c>
      <c r="N5474" s="233">
        <v>0</v>
      </c>
      <c r="O5474" s="233">
        <v>0</v>
      </c>
      <c r="P5474" s="233">
        <v>0</v>
      </c>
      <c r="Q5474" s="234">
        <v>0</v>
      </c>
      <c r="R5474" s="233">
        <v>0</v>
      </c>
      <c r="S5474" s="234">
        <v>0</v>
      </c>
      <c r="T5474" s="233">
        <v>0</v>
      </c>
      <c r="U5474" s="235">
        <f t="shared" si="595"/>
        <v>1378.24</v>
      </c>
      <c r="V5474" s="227">
        <f t="shared" si="596"/>
        <v>0</v>
      </c>
      <c r="W5474" s="227">
        <f t="shared" si="597"/>
        <v>0</v>
      </c>
      <c r="X5474" s="227">
        <f t="shared" si="600"/>
        <v>0</v>
      </c>
      <c r="Y5474" s="227">
        <f t="shared" si="598"/>
        <v>0</v>
      </c>
      <c r="Z5474" s="227">
        <f t="shared" si="599"/>
        <v>0</v>
      </c>
      <c r="AA5474" s="227">
        <f t="shared" si="601"/>
        <v>0</v>
      </c>
    </row>
    <row r="5475" spans="2:27" ht="13.5" hidden="1">
      <c r="B5475" s="232" t="s">
        <v>1449</v>
      </c>
      <c r="C5475" s="232" t="s">
        <v>1137</v>
      </c>
      <c r="D5475" s="232" t="s">
        <v>957</v>
      </c>
      <c r="E5475" s="232" t="s">
        <v>495</v>
      </c>
      <c r="F5475" s="232">
        <v>16</v>
      </c>
      <c r="G5475" s="232" t="s">
        <v>1356</v>
      </c>
      <c r="H5475" s="233">
        <v>13.295999999999999</v>
      </c>
      <c r="I5475" s="233">
        <v>0</v>
      </c>
      <c r="J5475" s="233">
        <v>8.3765000000000001</v>
      </c>
      <c r="K5475" s="234">
        <v>34942</v>
      </c>
      <c r="L5475" s="233">
        <v>3.9887999999999999</v>
      </c>
      <c r="M5475" s="234">
        <v>68486</v>
      </c>
      <c r="N5475" s="233">
        <v>0</v>
      </c>
      <c r="O5475" s="233">
        <v>0</v>
      </c>
      <c r="P5475" s="233">
        <v>0</v>
      </c>
      <c r="Q5475" s="234">
        <v>69884</v>
      </c>
      <c r="R5475" s="233">
        <v>2.6591999999999998</v>
      </c>
      <c r="S5475" s="234">
        <v>136972</v>
      </c>
      <c r="T5475" s="233">
        <v>0</v>
      </c>
      <c r="U5475" s="235">
        <f t="shared" si="595"/>
        <v>9706.08</v>
      </c>
      <c r="V5475" s="227">
        <f t="shared" si="596"/>
        <v>6114.8450000000003</v>
      </c>
      <c r="W5475" s="227">
        <f t="shared" si="597"/>
        <v>5823.6573333333336</v>
      </c>
      <c r="X5475" s="227">
        <f t="shared" si="600"/>
        <v>5707.166666666667</v>
      </c>
      <c r="Y5475" s="227">
        <f t="shared" si="598"/>
        <v>0</v>
      </c>
      <c r="Z5475" s="227">
        <f t="shared" si="599"/>
        <v>3882.4382222222221</v>
      </c>
      <c r="AA5475" s="227">
        <f t="shared" si="601"/>
        <v>3804.7777777777778</v>
      </c>
    </row>
    <row r="5476" spans="2:27" ht="13.5" hidden="1">
      <c r="B5476" s="232" t="s">
        <v>1449</v>
      </c>
      <c r="C5476" s="232" t="s">
        <v>644</v>
      </c>
      <c r="D5476" s="232" t="s">
        <v>957</v>
      </c>
      <c r="E5476" s="232" t="s">
        <v>495</v>
      </c>
      <c r="F5476" s="232">
        <v>4</v>
      </c>
      <c r="G5476" s="232" t="s">
        <v>1311</v>
      </c>
      <c r="H5476" s="233">
        <v>0.94399999999999995</v>
      </c>
      <c r="I5476" s="233">
        <v>0</v>
      </c>
      <c r="J5476" s="233">
        <v>0.53290000000000004</v>
      </c>
      <c r="K5476" s="234">
        <v>2223</v>
      </c>
      <c r="L5476" s="233">
        <v>0.25380000000000003</v>
      </c>
      <c r="M5476" s="234">
        <v>4357</v>
      </c>
      <c r="N5476" s="233">
        <v>0</v>
      </c>
      <c r="O5476" s="233">
        <v>0</v>
      </c>
      <c r="P5476" s="233">
        <v>0</v>
      </c>
      <c r="Q5476" s="234">
        <v>4772</v>
      </c>
      <c r="R5476" s="233">
        <v>0.18160000000000001</v>
      </c>
      <c r="S5476" s="234">
        <v>9353</v>
      </c>
      <c r="T5476" s="233">
        <v>0</v>
      </c>
      <c r="U5476" s="235">
        <f t="shared" si="595"/>
        <v>689.12</v>
      </c>
      <c r="V5476" s="227">
        <f t="shared" si="596"/>
        <v>389.01700000000005</v>
      </c>
      <c r="W5476" s="227">
        <f t="shared" si="597"/>
        <v>370.524</v>
      </c>
      <c r="X5476" s="227">
        <f t="shared" si="600"/>
        <v>363.08333333333331</v>
      </c>
      <c r="Y5476" s="227">
        <f t="shared" si="598"/>
        <v>0</v>
      </c>
      <c r="Z5476" s="227">
        <f t="shared" si="599"/>
        <v>265.12355555555553</v>
      </c>
      <c r="AA5476" s="227">
        <f t="shared" si="601"/>
        <v>259.80555555555554</v>
      </c>
    </row>
    <row r="5477" spans="2:27" ht="13.5" hidden="1">
      <c r="B5477" s="232" t="s">
        <v>1449</v>
      </c>
      <c r="C5477" s="232" t="s">
        <v>616</v>
      </c>
      <c r="D5477" s="232" t="s">
        <v>957</v>
      </c>
      <c r="E5477" s="232" t="s">
        <v>467</v>
      </c>
      <c r="F5477" s="232">
        <v>8</v>
      </c>
      <c r="G5477" s="232" t="s">
        <v>1312</v>
      </c>
      <c r="H5477" s="233">
        <v>0.94399999999999995</v>
      </c>
      <c r="I5477" s="233">
        <v>0</v>
      </c>
      <c r="J5477" s="233">
        <v>0.53290000000000004</v>
      </c>
      <c r="K5477" s="234">
        <v>2223</v>
      </c>
      <c r="L5477" s="233">
        <v>0.25380000000000003</v>
      </c>
      <c r="M5477" s="234">
        <v>4357</v>
      </c>
      <c r="N5477" s="233">
        <v>0</v>
      </c>
      <c r="O5477" s="233">
        <v>0</v>
      </c>
      <c r="P5477" s="233">
        <v>0</v>
      </c>
      <c r="Q5477" s="234">
        <v>4772</v>
      </c>
      <c r="R5477" s="233">
        <v>0.18160000000000001</v>
      </c>
      <c r="S5477" s="234">
        <v>9353</v>
      </c>
      <c r="T5477" s="233">
        <v>0</v>
      </c>
      <c r="U5477" s="235">
        <f t="shared" si="595"/>
        <v>689.12</v>
      </c>
      <c r="V5477" s="227">
        <f t="shared" si="596"/>
        <v>389.01700000000005</v>
      </c>
      <c r="W5477" s="227">
        <f t="shared" si="597"/>
        <v>370.524</v>
      </c>
      <c r="X5477" s="227">
        <f t="shared" si="600"/>
        <v>363.08333333333331</v>
      </c>
      <c r="Y5477" s="227">
        <f t="shared" si="598"/>
        <v>0</v>
      </c>
      <c r="Z5477" s="227">
        <f t="shared" si="599"/>
        <v>265.12355555555553</v>
      </c>
      <c r="AA5477" s="227">
        <f t="shared" si="601"/>
        <v>259.80555555555554</v>
      </c>
    </row>
    <row r="5478" spans="2:27" ht="13.5" hidden="1">
      <c r="B5478" s="232" t="s">
        <v>1449</v>
      </c>
      <c r="C5478" s="232" t="s">
        <v>1123</v>
      </c>
      <c r="D5478" s="232" t="s">
        <v>957</v>
      </c>
      <c r="E5478" s="232" t="s">
        <v>467</v>
      </c>
      <c r="F5478" s="232">
        <v>2</v>
      </c>
      <c r="G5478" s="232" t="s">
        <v>1315</v>
      </c>
      <c r="H5478" s="233">
        <v>0.27800000000000002</v>
      </c>
      <c r="I5478" s="233">
        <v>0</v>
      </c>
      <c r="J5478" s="233">
        <v>0</v>
      </c>
      <c r="K5478" s="234">
        <v>0</v>
      </c>
      <c r="L5478" s="233">
        <v>0</v>
      </c>
      <c r="M5478" s="234">
        <v>0</v>
      </c>
      <c r="N5478" s="233">
        <v>0</v>
      </c>
      <c r="O5478" s="233">
        <v>0</v>
      </c>
      <c r="P5478" s="233">
        <v>0</v>
      </c>
      <c r="Q5478" s="234">
        <v>0</v>
      </c>
      <c r="R5478" s="233">
        <v>0</v>
      </c>
      <c r="S5478" s="234">
        <v>0</v>
      </c>
      <c r="T5478" s="233">
        <v>0</v>
      </c>
      <c r="U5478" s="235">
        <f t="shared" si="595"/>
        <v>202.94000000000003</v>
      </c>
      <c r="V5478" s="227">
        <f t="shared" si="596"/>
        <v>0</v>
      </c>
      <c r="W5478" s="227">
        <f t="shared" si="597"/>
        <v>0</v>
      </c>
      <c r="X5478" s="227">
        <f t="shared" si="600"/>
        <v>0</v>
      </c>
      <c r="Y5478" s="227">
        <f t="shared" si="598"/>
        <v>0</v>
      </c>
      <c r="Z5478" s="227">
        <f t="shared" si="599"/>
        <v>0</v>
      </c>
      <c r="AA5478" s="227">
        <f t="shared" si="601"/>
        <v>0</v>
      </c>
    </row>
    <row r="5479" spans="2:27" ht="13.5" hidden="1">
      <c r="B5479" s="232" t="s">
        <v>1449</v>
      </c>
      <c r="C5479" s="232" t="s">
        <v>1135</v>
      </c>
      <c r="D5479" s="232" t="s">
        <v>957</v>
      </c>
      <c r="E5479" s="232" t="s">
        <v>467</v>
      </c>
      <c r="F5479" s="232">
        <v>8</v>
      </c>
      <c r="G5479" s="232" t="s">
        <v>1364</v>
      </c>
      <c r="H5479" s="233">
        <v>8.8640000000000008</v>
      </c>
      <c r="I5479" s="233">
        <v>0</v>
      </c>
      <c r="J5479" s="233">
        <v>5.5842999999999998</v>
      </c>
      <c r="K5479" s="234">
        <v>23295</v>
      </c>
      <c r="L5479" s="233">
        <v>2.6591999999999998</v>
      </c>
      <c r="M5479" s="234">
        <v>45657</v>
      </c>
      <c r="N5479" s="233">
        <v>0</v>
      </c>
      <c r="O5479" s="233">
        <v>0</v>
      </c>
      <c r="P5479" s="233">
        <v>0</v>
      </c>
      <c r="Q5479" s="234">
        <v>46589</v>
      </c>
      <c r="R5479" s="233">
        <v>1.7727999999999999</v>
      </c>
      <c r="S5479" s="234">
        <v>91315</v>
      </c>
      <c r="T5479" s="233">
        <v>0</v>
      </c>
      <c r="U5479" s="235">
        <f t="shared" si="595"/>
        <v>6470.72</v>
      </c>
      <c r="V5479" s="227">
        <f t="shared" si="596"/>
        <v>4076.5389999999998</v>
      </c>
      <c r="W5479" s="227">
        <f t="shared" si="597"/>
        <v>3882.4659999999999</v>
      </c>
      <c r="X5479" s="227">
        <f t="shared" si="600"/>
        <v>3804.75</v>
      </c>
      <c r="Y5479" s="227">
        <f t="shared" si="598"/>
        <v>0</v>
      </c>
      <c r="Z5479" s="227">
        <f t="shared" si="599"/>
        <v>2588.2828888888889</v>
      </c>
      <c r="AA5479" s="227">
        <f t="shared" si="601"/>
        <v>2536.5277777777778</v>
      </c>
    </row>
    <row r="5480" spans="2:27" ht="13.5" hidden="1">
      <c r="B5480" s="232" t="s">
        <v>1449</v>
      </c>
      <c r="C5480" s="232" t="s">
        <v>644</v>
      </c>
      <c r="D5480" s="232" t="s">
        <v>957</v>
      </c>
      <c r="E5480" s="232" t="s">
        <v>467</v>
      </c>
      <c r="F5480" s="232">
        <v>4</v>
      </c>
      <c r="G5480" s="232" t="s">
        <v>1311</v>
      </c>
      <c r="H5480" s="233">
        <v>0.47199999999999998</v>
      </c>
      <c r="I5480" s="233">
        <v>0</v>
      </c>
      <c r="J5480" s="233">
        <v>0.26650000000000001</v>
      </c>
      <c r="K5480" s="234">
        <v>1112</v>
      </c>
      <c r="L5480" s="233">
        <v>0.12690000000000001</v>
      </c>
      <c r="M5480" s="234">
        <v>2179</v>
      </c>
      <c r="N5480" s="233">
        <v>0</v>
      </c>
      <c r="O5480" s="233">
        <v>0</v>
      </c>
      <c r="P5480" s="233">
        <v>0</v>
      </c>
      <c r="Q5480" s="234">
        <v>2386</v>
      </c>
      <c r="R5480" s="233">
        <v>9.0800000000000006E-2</v>
      </c>
      <c r="S5480" s="234">
        <v>4677</v>
      </c>
      <c r="T5480" s="233">
        <v>0</v>
      </c>
      <c r="U5480" s="235">
        <f t="shared" si="595"/>
        <v>344.56</v>
      </c>
      <c r="V5480" s="227">
        <f t="shared" si="596"/>
        <v>194.54500000000002</v>
      </c>
      <c r="W5480" s="227">
        <f t="shared" si="597"/>
        <v>185.30366666666669</v>
      </c>
      <c r="X5480" s="227">
        <f t="shared" si="600"/>
        <v>181.58333333333334</v>
      </c>
      <c r="Y5480" s="227">
        <f t="shared" si="598"/>
        <v>0</v>
      </c>
      <c r="Z5480" s="227">
        <f t="shared" si="599"/>
        <v>132.56177777777776</v>
      </c>
      <c r="AA5480" s="227">
        <f t="shared" si="601"/>
        <v>129.91666666666666</v>
      </c>
    </row>
    <row r="5481" spans="2:27" ht="13.5" hidden="1">
      <c r="B5481" s="232" t="s">
        <v>1449</v>
      </c>
      <c r="C5481" s="232" t="s">
        <v>566</v>
      </c>
      <c r="D5481" s="232" t="s">
        <v>957</v>
      </c>
      <c r="E5481" s="232" t="s">
        <v>467</v>
      </c>
      <c r="F5481" s="232">
        <v>4</v>
      </c>
      <c r="G5481" s="232" t="s">
        <v>1311</v>
      </c>
      <c r="H5481" s="233">
        <v>0.48299999999999998</v>
      </c>
      <c r="I5481" s="233">
        <v>0</v>
      </c>
      <c r="J5481" s="233">
        <v>0.30299999999999999</v>
      </c>
      <c r="K5481" s="234">
        <v>815</v>
      </c>
      <c r="L5481" s="233">
        <v>0.16600000000000001</v>
      </c>
      <c r="M5481" s="234">
        <v>2221</v>
      </c>
      <c r="N5481" s="233">
        <v>0</v>
      </c>
      <c r="O5481" s="233">
        <v>0</v>
      </c>
      <c r="P5481" s="233">
        <v>0</v>
      </c>
      <c r="Q5481" s="234">
        <v>1773</v>
      </c>
      <c r="R5481" s="233">
        <v>0.12</v>
      </c>
      <c r="S5481" s="234">
        <v>4632</v>
      </c>
      <c r="T5481" s="233">
        <v>0</v>
      </c>
      <c r="U5481" s="235">
        <f t="shared" si="595"/>
        <v>352.59</v>
      </c>
      <c r="V5481" s="227">
        <f t="shared" si="596"/>
        <v>221.19</v>
      </c>
      <c r="W5481" s="227">
        <f t="shared" si="597"/>
        <v>189.09666666666669</v>
      </c>
      <c r="X5481" s="227">
        <f t="shared" si="600"/>
        <v>185.08333333333334</v>
      </c>
      <c r="Y5481" s="227">
        <f t="shared" si="598"/>
        <v>0</v>
      </c>
      <c r="Z5481" s="227">
        <f t="shared" si="599"/>
        <v>136.85</v>
      </c>
      <c r="AA5481" s="227">
        <f t="shared" si="601"/>
        <v>128.66666666666666</v>
      </c>
    </row>
    <row r="5482" spans="2:27" ht="13.5" hidden="1">
      <c r="B5482" s="232" t="s">
        <v>1449</v>
      </c>
      <c r="C5482" s="232" t="s">
        <v>737</v>
      </c>
      <c r="D5482" s="232" t="s">
        <v>957</v>
      </c>
      <c r="E5482" s="232" t="s">
        <v>467</v>
      </c>
      <c r="F5482" s="232">
        <v>2</v>
      </c>
      <c r="G5482" s="232" t="s">
        <v>1315</v>
      </c>
      <c r="H5482" s="233">
        <v>0.20799999999999999</v>
      </c>
      <c r="I5482" s="233">
        <v>0</v>
      </c>
      <c r="J5482" s="233">
        <v>0.13100000000000001</v>
      </c>
      <c r="K5482" s="234">
        <v>547</v>
      </c>
      <c r="L5482" s="233">
        <v>6.2399999999999997E-2</v>
      </c>
      <c r="M5482" s="234">
        <v>1071</v>
      </c>
      <c r="N5482" s="233">
        <v>0</v>
      </c>
      <c r="O5482" s="233">
        <v>0</v>
      </c>
      <c r="P5482" s="233">
        <v>0</v>
      </c>
      <c r="Q5482" s="234">
        <v>1093</v>
      </c>
      <c r="R5482" s="233">
        <v>4.1599999999999998E-2</v>
      </c>
      <c r="S5482" s="234">
        <v>2143</v>
      </c>
      <c r="T5482" s="233">
        <v>0</v>
      </c>
      <c r="U5482" s="235">
        <f t="shared" si="595"/>
        <v>151.84</v>
      </c>
      <c r="V5482" s="227">
        <f t="shared" si="596"/>
        <v>95.63000000000001</v>
      </c>
      <c r="W5482" s="227">
        <f t="shared" si="597"/>
        <v>91.135333333333335</v>
      </c>
      <c r="X5482" s="227">
        <f t="shared" si="600"/>
        <v>89.25</v>
      </c>
      <c r="Y5482" s="227">
        <f t="shared" si="598"/>
        <v>0</v>
      </c>
      <c r="Z5482" s="227">
        <f t="shared" si="599"/>
        <v>60.729111111111109</v>
      </c>
      <c r="AA5482" s="227">
        <f t="shared" si="601"/>
        <v>59.527777777777779</v>
      </c>
    </row>
    <row r="5483" spans="2:27" ht="13.5" hidden="1">
      <c r="B5483" s="232" t="s">
        <v>1449</v>
      </c>
      <c r="C5483" s="232" t="s">
        <v>769</v>
      </c>
      <c r="D5483" s="232" t="s">
        <v>957</v>
      </c>
      <c r="E5483" s="232" t="s">
        <v>495</v>
      </c>
      <c r="F5483" s="232">
        <v>2</v>
      </c>
      <c r="G5483" s="232" t="s">
        <v>1311</v>
      </c>
      <c r="H5483" s="233">
        <v>0.82010000000000005</v>
      </c>
      <c r="I5483" s="233">
        <v>0</v>
      </c>
      <c r="J5483" s="233">
        <v>0.55969999999999998</v>
      </c>
      <c r="K5483" s="234">
        <v>2335</v>
      </c>
      <c r="L5483" s="233">
        <v>0.26650000000000001</v>
      </c>
      <c r="M5483" s="234">
        <v>4576</v>
      </c>
      <c r="N5483" s="233">
        <v>0</v>
      </c>
      <c r="O5483" s="233">
        <v>0</v>
      </c>
      <c r="P5483" s="233">
        <v>0</v>
      </c>
      <c r="Q5483" s="234">
        <v>4849</v>
      </c>
      <c r="R5483" s="233">
        <v>0.1845</v>
      </c>
      <c r="S5483" s="234">
        <v>9504</v>
      </c>
      <c r="T5483" s="233">
        <v>0</v>
      </c>
      <c r="U5483" s="235">
        <f t="shared" si="595"/>
        <v>598.673</v>
      </c>
      <c r="V5483" s="227">
        <f t="shared" si="596"/>
        <v>408.58099999999996</v>
      </c>
      <c r="W5483" s="227">
        <f t="shared" si="597"/>
        <v>389.12833333333333</v>
      </c>
      <c r="X5483" s="227">
        <f t="shared" si="600"/>
        <v>381.33333333333331</v>
      </c>
      <c r="Y5483" s="227">
        <f t="shared" si="598"/>
        <v>0</v>
      </c>
      <c r="Z5483" s="227">
        <f t="shared" si="599"/>
        <v>269.37944444444446</v>
      </c>
      <c r="AA5483" s="227">
        <f t="shared" si="601"/>
        <v>264</v>
      </c>
    </row>
    <row r="5484" spans="2:27" ht="13.5" hidden="1">
      <c r="B5484" s="232" t="s">
        <v>1449</v>
      </c>
      <c r="C5484" s="232" t="s">
        <v>1479</v>
      </c>
      <c r="D5484" s="232" t="s">
        <v>957</v>
      </c>
      <c r="E5484" s="232" t="s">
        <v>495</v>
      </c>
      <c r="F5484" s="232">
        <v>2</v>
      </c>
      <c r="G5484" s="232" t="s">
        <v>1315</v>
      </c>
      <c r="H5484" s="233">
        <v>0.47199999999999998</v>
      </c>
      <c r="I5484" s="233">
        <v>0</v>
      </c>
      <c r="J5484" s="233">
        <v>0</v>
      </c>
      <c r="K5484" s="234">
        <v>0</v>
      </c>
      <c r="L5484" s="233">
        <v>0</v>
      </c>
      <c r="M5484" s="234">
        <v>0</v>
      </c>
      <c r="N5484" s="233">
        <v>0</v>
      </c>
      <c r="O5484" s="233">
        <v>0</v>
      </c>
      <c r="P5484" s="233">
        <v>0</v>
      </c>
      <c r="Q5484" s="234">
        <v>0</v>
      </c>
      <c r="R5484" s="233">
        <v>0</v>
      </c>
      <c r="S5484" s="234">
        <v>0</v>
      </c>
      <c r="T5484" s="233">
        <v>0</v>
      </c>
      <c r="U5484" s="235">
        <f t="shared" si="595"/>
        <v>344.56</v>
      </c>
      <c r="V5484" s="227">
        <f t="shared" si="596"/>
        <v>0</v>
      </c>
      <c r="W5484" s="227">
        <f t="shared" si="597"/>
        <v>0</v>
      </c>
      <c r="X5484" s="227">
        <f t="shared" si="600"/>
        <v>0</v>
      </c>
      <c r="Y5484" s="227">
        <f t="shared" si="598"/>
        <v>0</v>
      </c>
      <c r="Z5484" s="227">
        <f t="shared" si="599"/>
        <v>0</v>
      </c>
      <c r="AA5484" s="227">
        <f t="shared" si="601"/>
        <v>0</v>
      </c>
    </row>
    <row r="5485" spans="2:27" ht="13.5" hidden="1">
      <c r="B5485" s="232" t="s">
        <v>1449</v>
      </c>
      <c r="C5485" s="232" t="s">
        <v>723</v>
      </c>
      <c r="D5485" s="232" t="s">
        <v>957</v>
      </c>
      <c r="E5485" s="232" t="s">
        <v>495</v>
      </c>
      <c r="F5485" s="232">
        <v>2</v>
      </c>
      <c r="G5485" s="232" t="s">
        <v>1315</v>
      </c>
      <c r="H5485" s="233">
        <v>0.41799999999999998</v>
      </c>
      <c r="I5485" s="233">
        <v>0</v>
      </c>
      <c r="J5485" s="233">
        <v>0</v>
      </c>
      <c r="K5485" s="234">
        <v>0</v>
      </c>
      <c r="L5485" s="233">
        <v>0</v>
      </c>
      <c r="M5485" s="234">
        <v>0</v>
      </c>
      <c r="N5485" s="233">
        <v>0</v>
      </c>
      <c r="O5485" s="233">
        <v>0</v>
      </c>
      <c r="P5485" s="233">
        <v>0</v>
      </c>
      <c r="Q5485" s="234">
        <v>0</v>
      </c>
      <c r="R5485" s="233">
        <v>0</v>
      </c>
      <c r="S5485" s="234">
        <v>0</v>
      </c>
      <c r="T5485" s="233">
        <v>0</v>
      </c>
      <c r="U5485" s="235">
        <f t="shared" si="595"/>
        <v>305.14</v>
      </c>
      <c r="V5485" s="227">
        <f t="shared" si="596"/>
        <v>0</v>
      </c>
      <c r="W5485" s="227">
        <f t="shared" si="597"/>
        <v>0</v>
      </c>
      <c r="X5485" s="227">
        <f t="shared" si="600"/>
        <v>0</v>
      </c>
      <c r="Y5485" s="227">
        <f t="shared" si="598"/>
        <v>0</v>
      </c>
      <c r="Z5485" s="227">
        <f t="shared" si="599"/>
        <v>0</v>
      </c>
      <c r="AA5485" s="227">
        <f t="shared" si="601"/>
        <v>0</v>
      </c>
    </row>
    <row r="5486" spans="2:27" ht="13.5" hidden="1">
      <c r="B5486" s="232" t="s">
        <v>1449</v>
      </c>
      <c r="C5486" s="232" t="s">
        <v>1141</v>
      </c>
      <c r="D5486" s="232" t="s">
        <v>957</v>
      </c>
      <c r="E5486" s="232" t="s">
        <v>495</v>
      </c>
      <c r="F5486" s="232">
        <v>2</v>
      </c>
      <c r="G5486" s="232" t="s">
        <v>1312</v>
      </c>
      <c r="H5486" s="233">
        <v>1.1080000000000001</v>
      </c>
      <c r="I5486" s="233">
        <v>0</v>
      </c>
      <c r="J5486" s="233">
        <v>0.69799999999999995</v>
      </c>
      <c r="K5486" s="234">
        <v>2912</v>
      </c>
      <c r="L5486" s="233">
        <v>0.33239999999999997</v>
      </c>
      <c r="M5486" s="234">
        <v>5707</v>
      </c>
      <c r="N5486" s="233">
        <v>0</v>
      </c>
      <c r="O5486" s="233">
        <v>0</v>
      </c>
      <c r="P5486" s="233">
        <v>0</v>
      </c>
      <c r="Q5486" s="234">
        <v>5824</v>
      </c>
      <c r="R5486" s="233">
        <v>0.22159999999999999</v>
      </c>
      <c r="S5486" s="234">
        <v>11414</v>
      </c>
      <c r="T5486" s="233">
        <v>0</v>
      </c>
      <c r="U5486" s="235">
        <f t="shared" si="595"/>
        <v>808.84</v>
      </c>
      <c r="V5486" s="227">
        <f t="shared" si="596"/>
        <v>509.53999999999996</v>
      </c>
      <c r="W5486" s="227">
        <f t="shared" si="597"/>
        <v>485.31866666666667</v>
      </c>
      <c r="X5486" s="227">
        <f t="shared" si="600"/>
        <v>475.58333333333331</v>
      </c>
      <c r="Y5486" s="227">
        <f t="shared" si="598"/>
        <v>0</v>
      </c>
      <c r="Z5486" s="227">
        <f t="shared" si="599"/>
        <v>323.54577777777774</v>
      </c>
      <c r="AA5486" s="227">
        <f t="shared" si="601"/>
        <v>317.05555555555554</v>
      </c>
    </row>
    <row r="5487" spans="2:27" ht="13.5" hidden="1">
      <c r="B5487" s="232" t="s">
        <v>1449</v>
      </c>
      <c r="C5487" s="232" t="s">
        <v>756</v>
      </c>
      <c r="D5487" s="232" t="s">
        <v>957</v>
      </c>
      <c r="E5487" s="232" t="s">
        <v>495</v>
      </c>
      <c r="F5487" s="232">
        <v>16</v>
      </c>
      <c r="G5487" s="232" t="s">
        <v>1355</v>
      </c>
      <c r="H5487" s="233">
        <v>16.248999999999999</v>
      </c>
      <c r="I5487" s="233">
        <v>0</v>
      </c>
      <c r="J5487" s="233">
        <v>10.0662</v>
      </c>
      <c r="K5487" s="234">
        <v>41991</v>
      </c>
      <c r="L5487" s="233">
        <v>4.7934000000000001</v>
      </c>
      <c r="M5487" s="234">
        <v>82302</v>
      </c>
      <c r="N5487" s="233">
        <v>0</v>
      </c>
      <c r="O5487" s="233">
        <v>0</v>
      </c>
      <c r="P5487" s="233">
        <v>0</v>
      </c>
      <c r="Q5487" s="234">
        <v>64053</v>
      </c>
      <c r="R5487" s="233">
        <v>2.4373</v>
      </c>
      <c r="S5487" s="234">
        <v>125545</v>
      </c>
      <c r="T5487" s="233">
        <v>0</v>
      </c>
      <c r="U5487" s="235">
        <f t="shared" si="595"/>
        <v>11861.769999999999</v>
      </c>
      <c r="V5487" s="227">
        <f t="shared" si="596"/>
        <v>7348.326</v>
      </c>
      <c r="W5487" s="227">
        <f t="shared" si="597"/>
        <v>6998.4320000000007</v>
      </c>
      <c r="X5487" s="227">
        <f t="shared" si="600"/>
        <v>6858.5</v>
      </c>
      <c r="Y5487" s="227">
        <f t="shared" si="598"/>
        <v>0</v>
      </c>
      <c r="Z5487" s="227">
        <f t="shared" si="599"/>
        <v>3558.4790000000003</v>
      </c>
      <c r="AA5487" s="227">
        <f t="shared" si="601"/>
        <v>3487.3611111111113</v>
      </c>
    </row>
    <row r="5488" spans="2:27" ht="13.5" hidden="1">
      <c r="B5488" s="232" t="s">
        <v>1449</v>
      </c>
      <c r="C5488" s="232" t="s">
        <v>1473</v>
      </c>
      <c r="D5488" s="232" t="s">
        <v>957</v>
      </c>
      <c r="E5488" s="232" t="s">
        <v>467</v>
      </c>
      <c r="F5488" s="232">
        <v>8</v>
      </c>
      <c r="G5488" s="232" t="s">
        <v>1312</v>
      </c>
      <c r="H5488" s="233">
        <v>0.94399999999999995</v>
      </c>
      <c r="I5488" s="233">
        <v>0</v>
      </c>
      <c r="J5488" s="233">
        <v>0</v>
      </c>
      <c r="K5488" s="234">
        <v>0</v>
      </c>
      <c r="L5488" s="233">
        <v>0</v>
      </c>
      <c r="M5488" s="234">
        <v>0</v>
      </c>
      <c r="N5488" s="233">
        <v>0</v>
      </c>
      <c r="O5488" s="233">
        <v>0</v>
      </c>
      <c r="P5488" s="233">
        <v>0</v>
      </c>
      <c r="Q5488" s="234">
        <v>0</v>
      </c>
      <c r="R5488" s="233">
        <v>0</v>
      </c>
      <c r="S5488" s="234">
        <v>0</v>
      </c>
      <c r="T5488" s="233">
        <v>0</v>
      </c>
      <c r="U5488" s="235">
        <f t="shared" si="595"/>
        <v>689.12</v>
      </c>
      <c r="V5488" s="227">
        <f t="shared" si="596"/>
        <v>0</v>
      </c>
      <c r="W5488" s="227">
        <f t="shared" si="597"/>
        <v>0</v>
      </c>
      <c r="X5488" s="227">
        <f t="shared" si="600"/>
        <v>0</v>
      </c>
      <c r="Y5488" s="227">
        <f t="shared" si="598"/>
        <v>0</v>
      </c>
      <c r="Z5488" s="227">
        <f t="shared" si="599"/>
        <v>0</v>
      </c>
      <c r="AA5488" s="227">
        <f t="shared" si="601"/>
        <v>0</v>
      </c>
    </row>
    <row r="5489" spans="2:27" ht="13.5" hidden="1">
      <c r="B5489" s="232" t="s">
        <v>1449</v>
      </c>
      <c r="C5489" s="232" t="s">
        <v>1455</v>
      </c>
      <c r="D5489" s="232" t="s">
        <v>957</v>
      </c>
      <c r="E5489" s="232" t="s">
        <v>495</v>
      </c>
      <c r="F5489" s="232">
        <v>16</v>
      </c>
      <c r="G5489" s="232" t="s">
        <v>1316</v>
      </c>
      <c r="H5489" s="233">
        <v>4.4320000000000004</v>
      </c>
      <c r="I5489" s="233">
        <v>0</v>
      </c>
      <c r="J5489" s="233">
        <v>0</v>
      </c>
      <c r="K5489" s="234">
        <v>0</v>
      </c>
      <c r="L5489" s="233">
        <v>0</v>
      </c>
      <c r="M5489" s="234">
        <v>0</v>
      </c>
      <c r="N5489" s="233">
        <v>0</v>
      </c>
      <c r="O5489" s="233">
        <v>0</v>
      </c>
      <c r="P5489" s="233">
        <v>0</v>
      </c>
      <c r="Q5489" s="234">
        <v>0</v>
      </c>
      <c r="R5489" s="233">
        <v>0</v>
      </c>
      <c r="S5489" s="234">
        <v>0</v>
      </c>
      <c r="T5489" s="233">
        <v>0</v>
      </c>
      <c r="U5489" s="235">
        <f t="shared" si="595"/>
        <v>3235.36</v>
      </c>
      <c r="V5489" s="227">
        <f t="shared" si="596"/>
        <v>0</v>
      </c>
      <c r="W5489" s="227">
        <f t="shared" si="597"/>
        <v>0</v>
      </c>
      <c r="X5489" s="227">
        <f t="shared" si="600"/>
        <v>0</v>
      </c>
      <c r="Y5489" s="227">
        <f t="shared" si="598"/>
        <v>0</v>
      </c>
      <c r="Z5489" s="227">
        <f t="shared" si="599"/>
        <v>0</v>
      </c>
      <c r="AA5489" s="227">
        <f t="shared" si="601"/>
        <v>0</v>
      </c>
    </row>
    <row r="5490" spans="2:27" ht="13.5" hidden="1">
      <c r="B5490" s="232" t="s">
        <v>1449</v>
      </c>
      <c r="C5490" s="232" t="s">
        <v>1136</v>
      </c>
      <c r="D5490" s="232" t="s">
        <v>957</v>
      </c>
      <c r="E5490" s="232" t="s">
        <v>467</v>
      </c>
      <c r="F5490" s="232">
        <v>16</v>
      </c>
      <c r="G5490" s="232" t="s">
        <v>1345</v>
      </c>
      <c r="H5490" s="233">
        <v>4.4320000000000004</v>
      </c>
      <c r="I5490" s="233">
        <v>0</v>
      </c>
      <c r="J5490" s="233">
        <v>2.7921999999999998</v>
      </c>
      <c r="K5490" s="234">
        <v>11647</v>
      </c>
      <c r="L5490" s="233">
        <v>1.3295999999999999</v>
      </c>
      <c r="M5490" s="234">
        <v>22829</v>
      </c>
      <c r="N5490" s="233">
        <v>0</v>
      </c>
      <c r="O5490" s="233">
        <v>0</v>
      </c>
      <c r="P5490" s="233">
        <v>0</v>
      </c>
      <c r="Q5490" s="234">
        <v>23295</v>
      </c>
      <c r="R5490" s="233">
        <v>0.88639999999999997</v>
      </c>
      <c r="S5490" s="234">
        <v>45657</v>
      </c>
      <c r="T5490" s="233">
        <v>0</v>
      </c>
      <c r="U5490" s="235">
        <f t="shared" si="595"/>
        <v>3235.36</v>
      </c>
      <c r="V5490" s="227">
        <f t="shared" si="596"/>
        <v>2038.3059999999998</v>
      </c>
      <c r="W5490" s="227">
        <f t="shared" si="597"/>
        <v>1941.1913333333332</v>
      </c>
      <c r="X5490" s="227">
        <f t="shared" si="600"/>
        <v>1902.4166666666667</v>
      </c>
      <c r="Y5490" s="227">
        <f t="shared" si="598"/>
        <v>0</v>
      </c>
      <c r="Z5490" s="227">
        <f t="shared" si="599"/>
        <v>1294.1553333333334</v>
      </c>
      <c r="AA5490" s="227">
        <f t="shared" si="601"/>
        <v>1268.25</v>
      </c>
    </row>
    <row r="5491" spans="2:27" ht="13.5" hidden="1">
      <c r="B5491" s="232" t="s">
        <v>1449</v>
      </c>
      <c r="C5491" s="232" t="s">
        <v>672</v>
      </c>
      <c r="D5491" s="232" t="s">
        <v>957</v>
      </c>
      <c r="E5491" s="232" t="s">
        <v>495</v>
      </c>
      <c r="F5491" s="232">
        <v>4</v>
      </c>
      <c r="G5491" s="232" t="s">
        <v>1354</v>
      </c>
      <c r="H5491" s="233">
        <v>1.1399999999999999</v>
      </c>
      <c r="I5491" s="233">
        <v>0</v>
      </c>
      <c r="J5491" s="233">
        <v>0</v>
      </c>
      <c r="K5491" s="234">
        <v>0</v>
      </c>
      <c r="L5491" s="233">
        <v>0</v>
      </c>
      <c r="M5491" s="234">
        <v>0</v>
      </c>
      <c r="N5491" s="233">
        <v>0</v>
      </c>
      <c r="O5491" s="233">
        <v>0</v>
      </c>
      <c r="P5491" s="233">
        <v>0</v>
      </c>
      <c r="Q5491" s="234">
        <v>0</v>
      </c>
      <c r="R5491" s="233">
        <v>0</v>
      </c>
      <c r="S5491" s="234">
        <v>0</v>
      </c>
      <c r="T5491" s="233">
        <v>0</v>
      </c>
      <c r="U5491" s="235">
        <f t="shared" si="595"/>
        <v>832.19999999999993</v>
      </c>
      <c r="V5491" s="227">
        <f t="shared" si="596"/>
        <v>0</v>
      </c>
      <c r="W5491" s="227">
        <f t="shared" si="597"/>
        <v>0</v>
      </c>
      <c r="X5491" s="227">
        <f t="shared" si="600"/>
        <v>0</v>
      </c>
      <c r="Y5491" s="227">
        <f t="shared" si="598"/>
        <v>0</v>
      </c>
      <c r="Z5491" s="227">
        <f t="shared" si="599"/>
        <v>0</v>
      </c>
      <c r="AA5491" s="227">
        <f t="shared" si="601"/>
        <v>0</v>
      </c>
    </row>
    <row r="5492" spans="2:27" ht="13.5" hidden="1">
      <c r="B5492" s="232" t="s">
        <v>1449</v>
      </c>
      <c r="C5492" s="232" t="s">
        <v>557</v>
      </c>
      <c r="D5492" s="232" t="s">
        <v>957</v>
      </c>
      <c r="E5492" s="232" t="s">
        <v>467</v>
      </c>
      <c r="F5492" s="232">
        <v>2</v>
      </c>
      <c r="G5492" s="232" t="s">
        <v>1315</v>
      </c>
      <c r="H5492" s="233">
        <v>0.24099999999999999</v>
      </c>
      <c r="I5492" s="233">
        <v>0</v>
      </c>
      <c r="J5492" s="233">
        <v>0.151</v>
      </c>
      <c r="K5492" s="234">
        <v>408</v>
      </c>
      <c r="L5492" s="233">
        <v>8.3000000000000004E-2</v>
      </c>
      <c r="M5492" s="234">
        <v>1111</v>
      </c>
      <c r="N5492" s="233">
        <v>0</v>
      </c>
      <c r="O5492" s="233">
        <v>0</v>
      </c>
      <c r="P5492" s="233">
        <v>0</v>
      </c>
      <c r="Q5492" s="234">
        <v>886</v>
      </c>
      <c r="R5492" s="233">
        <v>5.8999999999999997E-2</v>
      </c>
      <c r="S5492" s="234">
        <v>2300</v>
      </c>
      <c r="T5492" s="233">
        <v>0</v>
      </c>
      <c r="U5492" s="235">
        <f t="shared" si="595"/>
        <v>175.93</v>
      </c>
      <c r="V5492" s="227">
        <f t="shared" si="596"/>
        <v>110.22999999999999</v>
      </c>
      <c r="W5492" s="227">
        <f t="shared" si="597"/>
        <v>94.59</v>
      </c>
      <c r="X5492" s="227">
        <f t="shared" si="600"/>
        <v>92.583333333333329</v>
      </c>
      <c r="Y5492" s="227">
        <f t="shared" si="598"/>
        <v>0</v>
      </c>
      <c r="Z5492" s="227">
        <f t="shared" si="599"/>
        <v>67.681111111111107</v>
      </c>
      <c r="AA5492" s="227">
        <f t="shared" si="601"/>
        <v>63.888888888888886</v>
      </c>
    </row>
    <row r="5493" spans="2:27" ht="13.5" hidden="1">
      <c r="B5493" s="232" t="s">
        <v>1449</v>
      </c>
      <c r="C5493" s="232" t="s">
        <v>1478</v>
      </c>
      <c r="D5493" s="232" t="s">
        <v>957</v>
      </c>
      <c r="E5493" s="232" t="s">
        <v>495</v>
      </c>
      <c r="F5493" s="232">
        <v>16</v>
      </c>
      <c r="G5493" s="232" t="s">
        <v>1317</v>
      </c>
      <c r="H5493" s="233">
        <v>3.7759999999999998</v>
      </c>
      <c r="I5493" s="233">
        <v>0</v>
      </c>
      <c r="J5493" s="233">
        <v>0</v>
      </c>
      <c r="K5493" s="234">
        <v>0</v>
      </c>
      <c r="L5493" s="233">
        <v>0</v>
      </c>
      <c r="M5493" s="234">
        <v>0</v>
      </c>
      <c r="N5493" s="233">
        <v>0</v>
      </c>
      <c r="O5493" s="233">
        <v>0</v>
      </c>
      <c r="P5493" s="233">
        <v>0</v>
      </c>
      <c r="Q5493" s="234">
        <v>0</v>
      </c>
      <c r="R5493" s="233">
        <v>0</v>
      </c>
      <c r="S5493" s="234">
        <v>0</v>
      </c>
      <c r="T5493" s="233">
        <v>0</v>
      </c>
      <c r="U5493" s="235">
        <f t="shared" si="595"/>
        <v>2756.48</v>
      </c>
      <c r="V5493" s="227">
        <f t="shared" si="596"/>
        <v>0</v>
      </c>
      <c r="W5493" s="227">
        <f t="shared" si="597"/>
        <v>0</v>
      </c>
      <c r="X5493" s="227">
        <f t="shared" si="600"/>
        <v>0</v>
      </c>
      <c r="Y5493" s="227">
        <f t="shared" si="598"/>
        <v>0</v>
      </c>
      <c r="Z5493" s="227">
        <f t="shared" si="599"/>
        <v>0</v>
      </c>
      <c r="AA5493" s="227">
        <f t="shared" si="601"/>
        <v>0</v>
      </c>
    </row>
    <row r="5494" spans="2:27" ht="13.5" hidden="1">
      <c r="B5494" s="232" t="s">
        <v>1449</v>
      </c>
      <c r="C5494" s="232" t="s">
        <v>313</v>
      </c>
      <c r="D5494" s="232" t="s">
        <v>957</v>
      </c>
      <c r="E5494" s="232" t="s">
        <v>467</v>
      </c>
      <c r="F5494" s="232">
        <v>16</v>
      </c>
      <c r="G5494" s="232" t="s">
        <v>1316</v>
      </c>
      <c r="H5494" s="233">
        <v>2.2160000000000002</v>
      </c>
      <c r="I5494" s="233">
        <v>0</v>
      </c>
      <c r="J5494" s="233">
        <v>1.5134000000000001</v>
      </c>
      <c r="K5494" s="234">
        <v>6313</v>
      </c>
      <c r="L5494" s="233">
        <v>0.72060000000000002</v>
      </c>
      <c r="M5494" s="234">
        <v>12373</v>
      </c>
      <c r="N5494" s="233">
        <v>0</v>
      </c>
      <c r="O5494" s="233">
        <v>0</v>
      </c>
      <c r="P5494" s="233">
        <v>0</v>
      </c>
      <c r="Q5494" s="234">
        <v>13133</v>
      </c>
      <c r="R5494" s="233">
        <v>0.49969999999999998</v>
      </c>
      <c r="S5494" s="234">
        <v>25741</v>
      </c>
      <c r="T5494" s="233">
        <v>0</v>
      </c>
      <c r="U5494" s="235">
        <f t="shared" si="595"/>
        <v>1617.68</v>
      </c>
      <c r="V5494" s="227">
        <f t="shared" si="596"/>
        <v>1104.7820000000002</v>
      </c>
      <c r="W5494" s="227">
        <f t="shared" si="597"/>
        <v>1052.1213333333335</v>
      </c>
      <c r="X5494" s="227">
        <f t="shared" si="600"/>
        <v>1031.0833333333333</v>
      </c>
      <c r="Y5494" s="227">
        <f t="shared" si="598"/>
        <v>0</v>
      </c>
      <c r="Z5494" s="227">
        <f t="shared" si="599"/>
        <v>729.58655555555561</v>
      </c>
      <c r="AA5494" s="227">
        <f t="shared" si="601"/>
        <v>715.02777777777783</v>
      </c>
    </row>
    <row r="5495" spans="2:27" ht="13.5" hidden="1">
      <c r="B5495" s="232" t="s">
        <v>1449</v>
      </c>
      <c r="C5495" s="232" t="s">
        <v>765</v>
      </c>
      <c r="D5495" s="232" t="s">
        <v>957</v>
      </c>
      <c r="E5495" s="232" t="s">
        <v>467</v>
      </c>
      <c r="F5495" s="232">
        <v>12</v>
      </c>
      <c r="G5495" s="232" t="s">
        <v>1308</v>
      </c>
      <c r="H5495" s="233">
        <v>2.4601999999999999</v>
      </c>
      <c r="I5495" s="233">
        <v>0</v>
      </c>
      <c r="J5495" s="233">
        <v>1.6791</v>
      </c>
      <c r="K5495" s="234">
        <v>7004</v>
      </c>
      <c r="L5495" s="233">
        <v>0.79959999999999998</v>
      </c>
      <c r="M5495" s="234">
        <v>13728</v>
      </c>
      <c r="N5495" s="233">
        <v>0</v>
      </c>
      <c r="O5495" s="233">
        <v>0</v>
      </c>
      <c r="P5495" s="233">
        <v>0</v>
      </c>
      <c r="Q5495" s="234">
        <v>14547</v>
      </c>
      <c r="R5495" s="233">
        <v>0.55349999999999999</v>
      </c>
      <c r="S5495" s="234">
        <v>28512</v>
      </c>
      <c r="T5495" s="233">
        <v>0</v>
      </c>
      <c r="U5495" s="235">
        <f t="shared" si="595"/>
        <v>1795.9459999999999</v>
      </c>
      <c r="V5495" s="227">
        <f t="shared" si="596"/>
        <v>1225.7429999999999</v>
      </c>
      <c r="W5495" s="227">
        <f t="shared" si="597"/>
        <v>1167.3746666666666</v>
      </c>
      <c r="X5495" s="227">
        <f t="shared" si="600"/>
        <v>1144</v>
      </c>
      <c r="Y5495" s="227">
        <f t="shared" si="598"/>
        <v>0</v>
      </c>
      <c r="Z5495" s="227">
        <f t="shared" si="599"/>
        <v>808.13833333333332</v>
      </c>
      <c r="AA5495" s="227">
        <f t="shared" si="601"/>
        <v>792</v>
      </c>
    </row>
    <row r="5496" spans="2:27" ht="13.5" hidden="1">
      <c r="B5496" s="232" t="s">
        <v>1449</v>
      </c>
      <c r="C5496" s="232" t="s">
        <v>1141</v>
      </c>
      <c r="D5496" s="232" t="s">
        <v>957</v>
      </c>
      <c r="E5496" s="232" t="s">
        <v>467</v>
      </c>
      <c r="F5496" s="232">
        <v>2</v>
      </c>
      <c r="G5496" s="232" t="s">
        <v>1312</v>
      </c>
      <c r="H5496" s="233">
        <v>0.55400000000000005</v>
      </c>
      <c r="I5496" s="233">
        <v>0</v>
      </c>
      <c r="J5496" s="233">
        <v>0.34899999999999998</v>
      </c>
      <c r="K5496" s="234">
        <v>1456</v>
      </c>
      <c r="L5496" s="233">
        <v>0.16619999999999999</v>
      </c>
      <c r="M5496" s="234">
        <v>2854</v>
      </c>
      <c r="N5496" s="233">
        <v>0</v>
      </c>
      <c r="O5496" s="233">
        <v>0</v>
      </c>
      <c r="P5496" s="233">
        <v>0</v>
      </c>
      <c r="Q5496" s="234">
        <v>2912</v>
      </c>
      <c r="R5496" s="233">
        <v>0.1108</v>
      </c>
      <c r="S5496" s="234">
        <v>5707</v>
      </c>
      <c r="T5496" s="233">
        <v>0</v>
      </c>
      <c r="U5496" s="235">
        <f t="shared" si="595"/>
        <v>404.42</v>
      </c>
      <c r="V5496" s="227">
        <f t="shared" si="596"/>
        <v>254.76999999999998</v>
      </c>
      <c r="W5496" s="227">
        <f t="shared" si="597"/>
        <v>242.65933333333334</v>
      </c>
      <c r="X5496" s="227">
        <f t="shared" si="600"/>
        <v>237.83333333333334</v>
      </c>
      <c r="Y5496" s="227">
        <f t="shared" si="598"/>
        <v>0</v>
      </c>
      <c r="Z5496" s="227">
        <f t="shared" si="599"/>
        <v>161.77288888888887</v>
      </c>
      <c r="AA5496" s="227">
        <f t="shared" si="601"/>
        <v>158.52777777777777</v>
      </c>
    </row>
    <row r="5497" spans="2:27" ht="13.5" hidden="1">
      <c r="B5497" s="232" t="s">
        <v>1449</v>
      </c>
      <c r="C5497" s="232" t="s">
        <v>682</v>
      </c>
      <c r="D5497" s="232" t="s">
        <v>957</v>
      </c>
      <c r="E5497" s="232" t="s">
        <v>467</v>
      </c>
      <c r="F5497" s="232">
        <v>8</v>
      </c>
      <c r="G5497" s="232" t="s">
        <v>1351</v>
      </c>
      <c r="H5497" s="233">
        <v>1.1408</v>
      </c>
      <c r="I5497" s="233">
        <v>0</v>
      </c>
      <c r="J5497" s="233">
        <v>0.86719999999999997</v>
      </c>
      <c r="K5497" s="234">
        <v>3248</v>
      </c>
      <c r="L5497" s="233">
        <v>0.37119999999999997</v>
      </c>
      <c r="M5497" s="234">
        <v>6384</v>
      </c>
      <c r="N5497" s="233">
        <v>0</v>
      </c>
      <c r="O5497" s="233">
        <v>0</v>
      </c>
      <c r="P5497" s="233">
        <v>0</v>
      </c>
      <c r="Q5497" s="234">
        <v>6752</v>
      </c>
      <c r="R5497" s="233">
        <v>0.2576</v>
      </c>
      <c r="S5497" s="234">
        <v>12912</v>
      </c>
      <c r="T5497" s="233">
        <v>0</v>
      </c>
      <c r="U5497" s="235">
        <f t="shared" si="595"/>
        <v>832.78399999999999</v>
      </c>
      <c r="V5497" s="227">
        <f t="shared" si="596"/>
        <v>633.05599999999993</v>
      </c>
      <c r="W5497" s="227">
        <f t="shared" si="597"/>
        <v>541.64266666666663</v>
      </c>
      <c r="X5497" s="227">
        <f t="shared" si="600"/>
        <v>532</v>
      </c>
      <c r="Y5497" s="227">
        <f t="shared" si="598"/>
        <v>0</v>
      </c>
      <c r="Z5497" s="227">
        <f t="shared" si="599"/>
        <v>375.60355555555554</v>
      </c>
      <c r="AA5497" s="227">
        <f t="shared" si="601"/>
        <v>358.66666666666669</v>
      </c>
    </row>
    <row r="5498" spans="2:27" ht="13.5" hidden="1">
      <c r="B5498" s="232" t="s">
        <v>1449</v>
      </c>
      <c r="C5498" s="232" t="s">
        <v>729</v>
      </c>
      <c r="D5498" s="232" t="s">
        <v>957</v>
      </c>
      <c r="E5498" s="232" t="s">
        <v>467</v>
      </c>
      <c r="F5498" s="232">
        <v>1</v>
      </c>
      <c r="G5498" s="232" t="s">
        <v>1417</v>
      </c>
      <c r="H5498" s="233">
        <v>2.5999999999999999E-2</v>
      </c>
      <c r="I5498" s="233">
        <v>0</v>
      </c>
      <c r="J5498" s="233">
        <v>0</v>
      </c>
      <c r="K5498" s="234">
        <v>0</v>
      </c>
      <c r="L5498" s="233">
        <v>0</v>
      </c>
      <c r="M5498" s="234">
        <v>0</v>
      </c>
      <c r="N5498" s="233">
        <v>0</v>
      </c>
      <c r="O5498" s="233">
        <v>0</v>
      </c>
      <c r="P5498" s="233">
        <v>0</v>
      </c>
      <c r="Q5498" s="234">
        <v>0</v>
      </c>
      <c r="R5498" s="233">
        <v>0</v>
      </c>
      <c r="S5498" s="234">
        <v>0</v>
      </c>
      <c r="T5498" s="233">
        <v>0</v>
      </c>
      <c r="U5498" s="235">
        <f t="shared" si="595"/>
        <v>18.98</v>
      </c>
      <c r="V5498" s="227">
        <f t="shared" si="596"/>
        <v>0</v>
      </c>
      <c r="W5498" s="227">
        <f t="shared" si="597"/>
        <v>0</v>
      </c>
      <c r="X5498" s="227">
        <f t="shared" si="600"/>
        <v>0</v>
      </c>
      <c r="Y5498" s="227">
        <f t="shared" si="598"/>
        <v>0</v>
      </c>
      <c r="Z5498" s="227">
        <f t="shared" si="599"/>
        <v>0</v>
      </c>
      <c r="AA5498" s="227">
        <f t="shared" si="601"/>
        <v>0</v>
      </c>
    </row>
    <row r="5499" spans="2:27" ht="13.5" hidden="1">
      <c r="B5499" s="232" t="s">
        <v>1449</v>
      </c>
      <c r="C5499" s="232" t="s">
        <v>1458</v>
      </c>
      <c r="D5499" s="232" t="s">
        <v>957</v>
      </c>
      <c r="E5499" s="232" t="s">
        <v>495</v>
      </c>
      <c r="F5499" s="232">
        <v>4</v>
      </c>
      <c r="G5499" s="232" t="s">
        <v>1312</v>
      </c>
      <c r="H5499" s="233">
        <v>1.1080000000000001</v>
      </c>
      <c r="I5499" s="233">
        <v>0</v>
      </c>
      <c r="J5499" s="233">
        <v>0</v>
      </c>
      <c r="K5499" s="234">
        <v>0</v>
      </c>
      <c r="L5499" s="233">
        <v>0</v>
      </c>
      <c r="M5499" s="234">
        <v>0</v>
      </c>
      <c r="N5499" s="233">
        <v>0</v>
      </c>
      <c r="O5499" s="233">
        <v>0</v>
      </c>
      <c r="P5499" s="233">
        <v>0</v>
      </c>
      <c r="Q5499" s="234">
        <v>0</v>
      </c>
      <c r="R5499" s="233">
        <v>0</v>
      </c>
      <c r="S5499" s="234">
        <v>0</v>
      </c>
      <c r="T5499" s="233">
        <v>0</v>
      </c>
      <c r="U5499" s="235">
        <f t="shared" si="595"/>
        <v>808.84</v>
      </c>
      <c r="V5499" s="227">
        <f t="shared" si="596"/>
        <v>0</v>
      </c>
      <c r="W5499" s="227">
        <f t="shared" si="597"/>
        <v>0</v>
      </c>
      <c r="X5499" s="227">
        <f t="shared" si="600"/>
        <v>0</v>
      </c>
      <c r="Y5499" s="227">
        <f t="shared" si="598"/>
        <v>0</v>
      </c>
      <c r="Z5499" s="227">
        <f t="shared" si="599"/>
        <v>0</v>
      </c>
      <c r="AA5499" s="227">
        <f t="shared" si="601"/>
        <v>0</v>
      </c>
    </row>
    <row r="5500" spans="2:27" ht="13.5" hidden="1">
      <c r="B5500" s="232" t="s">
        <v>1449</v>
      </c>
      <c r="C5500" s="232" t="s">
        <v>1458</v>
      </c>
      <c r="D5500" s="232" t="s">
        <v>957</v>
      </c>
      <c r="E5500" s="232" t="s">
        <v>467</v>
      </c>
      <c r="F5500" s="232">
        <v>4</v>
      </c>
      <c r="G5500" s="232" t="s">
        <v>1312</v>
      </c>
      <c r="H5500" s="233">
        <v>0.55400000000000005</v>
      </c>
      <c r="I5500" s="233">
        <v>0</v>
      </c>
      <c r="J5500" s="233">
        <v>0</v>
      </c>
      <c r="K5500" s="234">
        <v>0</v>
      </c>
      <c r="L5500" s="233">
        <v>0</v>
      </c>
      <c r="M5500" s="234">
        <v>0</v>
      </c>
      <c r="N5500" s="233">
        <v>0</v>
      </c>
      <c r="O5500" s="233">
        <v>0</v>
      </c>
      <c r="P5500" s="233">
        <v>0</v>
      </c>
      <c r="Q5500" s="234">
        <v>0</v>
      </c>
      <c r="R5500" s="233">
        <v>0</v>
      </c>
      <c r="S5500" s="234">
        <v>0</v>
      </c>
      <c r="T5500" s="233">
        <v>0</v>
      </c>
      <c r="U5500" s="235">
        <f t="shared" si="595"/>
        <v>404.42</v>
      </c>
      <c r="V5500" s="227">
        <f t="shared" si="596"/>
        <v>0</v>
      </c>
      <c r="W5500" s="227">
        <f t="shared" si="597"/>
        <v>0</v>
      </c>
      <c r="X5500" s="227">
        <f t="shared" si="600"/>
        <v>0</v>
      </c>
      <c r="Y5500" s="227">
        <f t="shared" si="598"/>
        <v>0</v>
      </c>
      <c r="Z5500" s="227">
        <f t="shared" si="599"/>
        <v>0</v>
      </c>
      <c r="AA5500" s="227">
        <f t="shared" si="601"/>
        <v>0</v>
      </c>
    </row>
    <row r="5501" spans="2:27" ht="13.5" hidden="1">
      <c r="B5501" s="232" t="s">
        <v>1449</v>
      </c>
      <c r="C5501" s="232" t="s">
        <v>1121</v>
      </c>
      <c r="D5501" s="232" t="s">
        <v>957</v>
      </c>
      <c r="E5501" s="232" t="s">
        <v>467</v>
      </c>
      <c r="F5501" s="232">
        <v>16</v>
      </c>
      <c r="G5501" s="232" t="s">
        <v>1317</v>
      </c>
      <c r="H5501" s="233">
        <v>2.222</v>
      </c>
      <c r="I5501" s="233">
        <v>0</v>
      </c>
      <c r="J5501" s="233">
        <v>0</v>
      </c>
      <c r="K5501" s="234">
        <v>0</v>
      </c>
      <c r="L5501" s="233">
        <v>0</v>
      </c>
      <c r="M5501" s="234">
        <v>0</v>
      </c>
      <c r="N5501" s="233">
        <v>0</v>
      </c>
      <c r="O5501" s="233">
        <v>0</v>
      </c>
      <c r="P5501" s="233">
        <v>0</v>
      </c>
      <c r="Q5501" s="234">
        <v>0</v>
      </c>
      <c r="R5501" s="233">
        <v>0</v>
      </c>
      <c r="S5501" s="234">
        <v>0</v>
      </c>
      <c r="T5501" s="233">
        <v>0</v>
      </c>
      <c r="U5501" s="235">
        <f t="shared" si="595"/>
        <v>1622.06</v>
      </c>
      <c r="V5501" s="227">
        <f t="shared" si="596"/>
        <v>0</v>
      </c>
      <c r="W5501" s="227">
        <f t="shared" si="597"/>
        <v>0</v>
      </c>
      <c r="X5501" s="227">
        <f t="shared" si="600"/>
        <v>0</v>
      </c>
      <c r="Y5501" s="227">
        <f t="shared" si="598"/>
        <v>0</v>
      </c>
      <c r="Z5501" s="227">
        <f t="shared" si="599"/>
        <v>0</v>
      </c>
      <c r="AA5501" s="227">
        <f t="shared" si="601"/>
        <v>0</v>
      </c>
    </row>
    <row r="5502" spans="2:27" ht="13.5" hidden="1">
      <c r="B5502" s="232" t="s">
        <v>1449</v>
      </c>
      <c r="C5502" s="232" t="s">
        <v>1148</v>
      </c>
      <c r="D5502" s="232" t="s">
        <v>957</v>
      </c>
      <c r="E5502" s="232" t="s">
        <v>467</v>
      </c>
      <c r="F5502" s="232">
        <v>16</v>
      </c>
      <c r="G5502" s="232" t="s">
        <v>1316</v>
      </c>
      <c r="H5502" s="233">
        <v>2.5329999999999999</v>
      </c>
      <c r="I5502" s="233">
        <v>0</v>
      </c>
      <c r="J5502" s="233">
        <v>0</v>
      </c>
      <c r="K5502" s="234">
        <v>0</v>
      </c>
      <c r="L5502" s="233">
        <v>0</v>
      </c>
      <c r="M5502" s="234">
        <v>0</v>
      </c>
      <c r="N5502" s="233">
        <v>0</v>
      </c>
      <c r="O5502" s="233">
        <v>0</v>
      </c>
      <c r="P5502" s="233">
        <v>0</v>
      </c>
      <c r="Q5502" s="234">
        <v>0</v>
      </c>
      <c r="R5502" s="233">
        <v>0</v>
      </c>
      <c r="S5502" s="234">
        <v>0</v>
      </c>
      <c r="T5502" s="233">
        <v>0</v>
      </c>
      <c r="U5502" s="235">
        <f t="shared" si="595"/>
        <v>1849.09</v>
      </c>
      <c r="V5502" s="227">
        <f t="shared" si="596"/>
        <v>0</v>
      </c>
      <c r="W5502" s="227">
        <f t="shared" si="597"/>
        <v>0</v>
      </c>
      <c r="X5502" s="227">
        <f t="shared" si="600"/>
        <v>0</v>
      </c>
      <c r="Y5502" s="227">
        <f t="shared" si="598"/>
        <v>0</v>
      </c>
      <c r="Z5502" s="227">
        <f t="shared" si="599"/>
        <v>0</v>
      </c>
      <c r="AA5502" s="227">
        <f t="shared" si="601"/>
        <v>0</v>
      </c>
    </row>
    <row r="5503" spans="2:27" ht="13.5" hidden="1">
      <c r="B5503" s="232" t="s">
        <v>1449</v>
      </c>
      <c r="C5503" s="232" t="s">
        <v>1134</v>
      </c>
      <c r="D5503" s="232" t="s">
        <v>957</v>
      </c>
      <c r="E5503" s="232" t="s">
        <v>467</v>
      </c>
      <c r="F5503" s="232">
        <v>8</v>
      </c>
      <c r="G5503" s="232" t="s">
        <v>1345</v>
      </c>
      <c r="H5503" s="233">
        <v>4.4320000000000004</v>
      </c>
      <c r="I5503" s="233">
        <v>0</v>
      </c>
      <c r="J5503" s="233">
        <v>2.7921999999999998</v>
      </c>
      <c r="K5503" s="234">
        <v>11647</v>
      </c>
      <c r="L5503" s="233">
        <v>1.3295999999999999</v>
      </c>
      <c r="M5503" s="234">
        <v>22829</v>
      </c>
      <c r="N5503" s="233">
        <v>0</v>
      </c>
      <c r="O5503" s="233">
        <v>0</v>
      </c>
      <c r="P5503" s="233">
        <v>0</v>
      </c>
      <c r="Q5503" s="234">
        <v>23295</v>
      </c>
      <c r="R5503" s="233">
        <v>0.88639999999999997</v>
      </c>
      <c r="S5503" s="234">
        <v>45657</v>
      </c>
      <c r="T5503" s="233">
        <v>0</v>
      </c>
      <c r="U5503" s="235">
        <f t="shared" si="595"/>
        <v>3235.36</v>
      </c>
      <c r="V5503" s="227">
        <f t="shared" si="596"/>
        <v>2038.3059999999998</v>
      </c>
      <c r="W5503" s="227">
        <f t="shared" si="597"/>
        <v>1941.1913333333332</v>
      </c>
      <c r="X5503" s="227">
        <f t="shared" si="600"/>
        <v>1902.4166666666667</v>
      </c>
      <c r="Y5503" s="227">
        <f t="shared" si="598"/>
        <v>0</v>
      </c>
      <c r="Z5503" s="227">
        <f t="shared" si="599"/>
        <v>1294.1553333333334</v>
      </c>
      <c r="AA5503" s="227">
        <f t="shared" si="601"/>
        <v>1268.25</v>
      </c>
    </row>
    <row r="5504" spans="2:27" ht="13.5" hidden="1">
      <c r="B5504" s="232" t="s">
        <v>1449</v>
      </c>
      <c r="C5504" s="232" t="s">
        <v>743</v>
      </c>
      <c r="D5504" s="232" t="s">
        <v>957</v>
      </c>
      <c r="E5504" s="232" t="s">
        <v>495</v>
      </c>
      <c r="F5504" s="232">
        <v>2</v>
      </c>
      <c r="G5504" s="232" t="s">
        <v>1322</v>
      </c>
      <c r="H5504" s="233">
        <v>0.104</v>
      </c>
      <c r="I5504" s="233">
        <v>0</v>
      </c>
      <c r="J5504" s="233">
        <v>6.5500000000000003E-2</v>
      </c>
      <c r="K5504" s="234">
        <v>273</v>
      </c>
      <c r="L5504" s="233">
        <v>3.1199999999999999E-2</v>
      </c>
      <c r="M5504" s="234">
        <v>536</v>
      </c>
      <c r="N5504" s="233">
        <v>0</v>
      </c>
      <c r="O5504" s="233">
        <v>0</v>
      </c>
      <c r="P5504" s="233">
        <v>0</v>
      </c>
      <c r="Q5504" s="234">
        <v>547</v>
      </c>
      <c r="R5504" s="233">
        <v>2.0799999999999999E-2</v>
      </c>
      <c r="S5504" s="234">
        <v>1071</v>
      </c>
      <c r="T5504" s="233">
        <v>0</v>
      </c>
      <c r="U5504" s="235">
        <f t="shared" si="595"/>
        <v>75.92</v>
      </c>
      <c r="V5504" s="227">
        <f t="shared" si="596"/>
        <v>47.815000000000005</v>
      </c>
      <c r="W5504" s="227">
        <f t="shared" si="597"/>
        <v>45.525999999999996</v>
      </c>
      <c r="X5504" s="227">
        <f t="shared" si="600"/>
        <v>44.666666666666664</v>
      </c>
      <c r="Y5504" s="227">
        <f t="shared" si="598"/>
        <v>0</v>
      </c>
      <c r="Z5504" s="227">
        <f t="shared" si="599"/>
        <v>30.378444444444444</v>
      </c>
      <c r="AA5504" s="227">
        <f t="shared" si="601"/>
        <v>29.75</v>
      </c>
    </row>
    <row r="5505" spans="2:27" ht="13.5" hidden="1">
      <c r="B5505" s="232" t="s">
        <v>1449</v>
      </c>
      <c r="C5505" s="232" t="s">
        <v>717</v>
      </c>
      <c r="D5505" s="232" t="s">
        <v>957</v>
      </c>
      <c r="E5505" s="232" t="s">
        <v>495</v>
      </c>
      <c r="F5505" s="232">
        <v>4</v>
      </c>
      <c r="G5505" s="232" t="s">
        <v>1312</v>
      </c>
      <c r="H5505" s="233">
        <v>1.1080000000000001</v>
      </c>
      <c r="I5505" s="233">
        <v>0</v>
      </c>
      <c r="J5505" s="233">
        <v>0.75670000000000004</v>
      </c>
      <c r="K5505" s="234">
        <v>3156</v>
      </c>
      <c r="L5505" s="233">
        <v>0.36030000000000001</v>
      </c>
      <c r="M5505" s="234">
        <v>6187</v>
      </c>
      <c r="N5505" s="233">
        <v>0</v>
      </c>
      <c r="O5505" s="233">
        <v>0</v>
      </c>
      <c r="P5505" s="233">
        <v>0</v>
      </c>
      <c r="Q5505" s="234">
        <v>6566</v>
      </c>
      <c r="R5505" s="233">
        <v>0.24990000000000001</v>
      </c>
      <c r="S5505" s="234">
        <v>12870</v>
      </c>
      <c r="T5505" s="233">
        <v>0</v>
      </c>
      <c r="U5505" s="235">
        <f t="shared" si="595"/>
        <v>808.84</v>
      </c>
      <c r="V5505" s="227">
        <f t="shared" si="596"/>
        <v>552.39100000000008</v>
      </c>
      <c r="W5505" s="227">
        <f t="shared" si="597"/>
        <v>526.01900000000001</v>
      </c>
      <c r="X5505" s="227">
        <f t="shared" si="600"/>
        <v>515.58333333333337</v>
      </c>
      <c r="Y5505" s="227">
        <f t="shared" si="598"/>
        <v>0</v>
      </c>
      <c r="Z5505" s="227">
        <f t="shared" si="599"/>
        <v>364.81588888888894</v>
      </c>
      <c r="AA5505" s="227">
        <f t="shared" si="601"/>
        <v>357.5</v>
      </c>
    </row>
    <row r="5506" spans="2:27" ht="13.5" hidden="1">
      <c r="B5506" s="232" t="s">
        <v>1449</v>
      </c>
      <c r="C5506" s="232" t="s">
        <v>695</v>
      </c>
      <c r="D5506" s="232" t="s">
        <v>957</v>
      </c>
      <c r="E5506" s="232" t="s">
        <v>495</v>
      </c>
      <c r="F5506" s="232">
        <v>4</v>
      </c>
      <c r="G5506" s="232" t="s">
        <v>1354</v>
      </c>
      <c r="H5506" s="233">
        <v>1.1408</v>
      </c>
      <c r="I5506" s="233">
        <v>0</v>
      </c>
      <c r="J5506" s="233">
        <v>0.86719999999999997</v>
      </c>
      <c r="K5506" s="234">
        <v>3248</v>
      </c>
      <c r="L5506" s="233">
        <v>0.37119999999999997</v>
      </c>
      <c r="M5506" s="234">
        <v>6384</v>
      </c>
      <c r="N5506" s="233">
        <v>0</v>
      </c>
      <c r="O5506" s="233">
        <v>0</v>
      </c>
      <c r="P5506" s="233">
        <v>0</v>
      </c>
      <c r="Q5506" s="234">
        <v>6752</v>
      </c>
      <c r="R5506" s="233">
        <v>0.2576</v>
      </c>
      <c r="S5506" s="234">
        <v>12912</v>
      </c>
      <c r="T5506" s="233">
        <v>0</v>
      </c>
      <c r="U5506" s="235">
        <f t="shared" si="595"/>
        <v>832.78399999999999</v>
      </c>
      <c r="V5506" s="227">
        <f t="shared" si="596"/>
        <v>633.05599999999993</v>
      </c>
      <c r="W5506" s="227">
        <f t="shared" si="597"/>
        <v>541.64266666666663</v>
      </c>
      <c r="X5506" s="227">
        <f t="shared" si="600"/>
        <v>532</v>
      </c>
      <c r="Y5506" s="227">
        <f t="shared" si="598"/>
        <v>0</v>
      </c>
      <c r="Z5506" s="227">
        <f t="shared" si="599"/>
        <v>375.60355555555554</v>
      </c>
      <c r="AA5506" s="227">
        <f t="shared" si="601"/>
        <v>358.66666666666669</v>
      </c>
    </row>
    <row r="5507" spans="2:27" ht="13.5" hidden="1">
      <c r="B5507" s="232" t="s">
        <v>1449</v>
      </c>
      <c r="C5507" s="232" t="s">
        <v>741</v>
      </c>
      <c r="D5507" s="232" t="s">
        <v>957</v>
      </c>
      <c r="E5507" s="232" t="s">
        <v>495</v>
      </c>
      <c r="F5507" s="232">
        <v>2</v>
      </c>
      <c r="G5507" s="232" t="s">
        <v>1417</v>
      </c>
      <c r="H5507" s="233">
        <v>5.1999999999999998E-2</v>
      </c>
      <c r="I5507" s="233">
        <v>0</v>
      </c>
      <c r="J5507" s="233">
        <v>3.2800000000000003E-2</v>
      </c>
      <c r="K5507" s="234">
        <v>137</v>
      </c>
      <c r="L5507" s="233">
        <v>1.5599999999999999E-2</v>
      </c>
      <c r="M5507" s="234">
        <v>268</v>
      </c>
      <c r="N5507" s="233">
        <v>0</v>
      </c>
      <c r="O5507" s="233">
        <v>0</v>
      </c>
      <c r="P5507" s="233">
        <v>0</v>
      </c>
      <c r="Q5507" s="234">
        <v>273</v>
      </c>
      <c r="R5507" s="233">
        <v>1.04E-2</v>
      </c>
      <c r="S5507" s="234">
        <v>536</v>
      </c>
      <c r="T5507" s="233">
        <v>0</v>
      </c>
      <c r="U5507" s="235">
        <f t="shared" si="595"/>
        <v>37.96</v>
      </c>
      <c r="V5507" s="227">
        <f t="shared" si="596"/>
        <v>23.944000000000003</v>
      </c>
      <c r="W5507" s="227">
        <f t="shared" si="597"/>
        <v>22.804666666666666</v>
      </c>
      <c r="X5507" s="227">
        <f t="shared" si="600"/>
        <v>22.333333333333332</v>
      </c>
      <c r="Y5507" s="227">
        <f t="shared" si="598"/>
        <v>0</v>
      </c>
      <c r="Z5507" s="227">
        <f t="shared" si="599"/>
        <v>15.175333333333333</v>
      </c>
      <c r="AA5507" s="227">
        <f t="shared" si="601"/>
        <v>14.888888888888889</v>
      </c>
    </row>
    <row r="5508" spans="2:27" ht="13.5" hidden="1">
      <c r="B5508" s="232" t="s">
        <v>1449</v>
      </c>
      <c r="C5508" s="232" t="s">
        <v>636</v>
      </c>
      <c r="D5508" s="232" t="s">
        <v>957</v>
      </c>
      <c r="E5508" s="232" t="s">
        <v>467</v>
      </c>
      <c r="F5508" s="232">
        <v>2</v>
      </c>
      <c r="G5508" s="232" t="s">
        <v>1315</v>
      </c>
      <c r="H5508" s="233">
        <v>0.23599999999999999</v>
      </c>
      <c r="I5508" s="233">
        <v>0</v>
      </c>
      <c r="J5508" s="233">
        <v>0.13320000000000001</v>
      </c>
      <c r="K5508" s="234">
        <v>556</v>
      </c>
      <c r="L5508" s="233">
        <v>6.3399999999999998E-2</v>
      </c>
      <c r="M5508" s="234">
        <v>1089</v>
      </c>
      <c r="N5508" s="233">
        <v>0</v>
      </c>
      <c r="O5508" s="233">
        <v>0</v>
      </c>
      <c r="P5508" s="233">
        <v>0</v>
      </c>
      <c r="Q5508" s="234">
        <v>1193</v>
      </c>
      <c r="R5508" s="233">
        <v>4.5400000000000003E-2</v>
      </c>
      <c r="S5508" s="234">
        <v>2338</v>
      </c>
      <c r="T5508" s="233">
        <v>0</v>
      </c>
      <c r="U5508" s="235">
        <f t="shared" ref="U5508:U5571" si="602">H5508*hour_M</f>
        <v>172.28</v>
      </c>
      <c r="V5508" s="227">
        <f t="shared" ref="V5508:V5571" si="603">J5508*hour_M</f>
        <v>97.236000000000004</v>
      </c>
      <c r="W5508" s="227">
        <f t="shared" ref="W5508:W5571" si="604">K5508/12+L5508*hour_M</f>
        <v>92.615333333333325</v>
      </c>
      <c r="X5508" s="227">
        <f t="shared" si="600"/>
        <v>90.75</v>
      </c>
      <c r="Y5508" s="227">
        <f t="shared" ref="Y5508:Y5571" si="605">P5508*hour_M</f>
        <v>0</v>
      </c>
      <c r="Z5508" s="227">
        <f t="shared" ref="Z5508:Z5571" si="606">Q5508/36+R5508*hour_M</f>
        <v>66.280888888888882</v>
      </c>
      <c r="AA5508" s="227">
        <f t="shared" si="601"/>
        <v>64.944444444444443</v>
      </c>
    </row>
    <row r="5509" spans="2:27" ht="13.5" hidden="1">
      <c r="B5509" s="232" t="s">
        <v>1449</v>
      </c>
      <c r="C5509" s="232" t="s">
        <v>1147</v>
      </c>
      <c r="D5509" s="232" t="s">
        <v>957</v>
      </c>
      <c r="E5509" s="232" t="s">
        <v>467</v>
      </c>
      <c r="F5509" s="232">
        <v>8</v>
      </c>
      <c r="G5509" s="232" t="s">
        <v>1317</v>
      </c>
      <c r="H5509" s="233">
        <v>1.266</v>
      </c>
      <c r="I5509" s="233">
        <v>0</v>
      </c>
      <c r="J5509" s="233">
        <v>0</v>
      </c>
      <c r="K5509" s="234">
        <v>0</v>
      </c>
      <c r="L5509" s="233">
        <v>0</v>
      </c>
      <c r="M5509" s="234">
        <v>0</v>
      </c>
      <c r="N5509" s="233">
        <v>0</v>
      </c>
      <c r="O5509" s="233">
        <v>0</v>
      </c>
      <c r="P5509" s="233">
        <v>0</v>
      </c>
      <c r="Q5509" s="234">
        <v>0</v>
      </c>
      <c r="R5509" s="233">
        <v>0</v>
      </c>
      <c r="S5509" s="234">
        <v>0</v>
      </c>
      <c r="T5509" s="233">
        <v>0</v>
      </c>
      <c r="U5509" s="235">
        <f t="shared" si="602"/>
        <v>924.18000000000006</v>
      </c>
      <c r="V5509" s="227">
        <f t="shared" si="603"/>
        <v>0</v>
      </c>
      <c r="W5509" s="227">
        <f t="shared" si="604"/>
        <v>0</v>
      </c>
      <c r="X5509" s="227">
        <f t="shared" ref="X5509:X5572" si="607">M5509/12</f>
        <v>0</v>
      </c>
      <c r="Y5509" s="227">
        <f t="shared" si="605"/>
        <v>0</v>
      </c>
      <c r="Z5509" s="227">
        <f t="shared" si="606"/>
        <v>0</v>
      </c>
      <c r="AA5509" s="227">
        <f t="shared" ref="AA5509:AA5572" si="608">S5509/36</f>
        <v>0</v>
      </c>
    </row>
    <row r="5510" spans="2:27" ht="13.5" hidden="1">
      <c r="B5510" s="232" t="s">
        <v>1449</v>
      </c>
      <c r="C5510" s="232" t="s">
        <v>1476</v>
      </c>
      <c r="D5510" s="232" t="s">
        <v>957</v>
      </c>
      <c r="E5510" s="232" t="s">
        <v>495</v>
      </c>
      <c r="F5510" s="232">
        <v>8</v>
      </c>
      <c r="G5510" s="232" t="s">
        <v>1345</v>
      </c>
      <c r="H5510" s="233">
        <v>13.638</v>
      </c>
      <c r="I5510" s="233">
        <v>0</v>
      </c>
      <c r="J5510" s="233">
        <v>0</v>
      </c>
      <c r="K5510" s="234">
        <v>0</v>
      </c>
      <c r="L5510" s="233">
        <v>0</v>
      </c>
      <c r="M5510" s="234">
        <v>0</v>
      </c>
      <c r="N5510" s="233">
        <v>0</v>
      </c>
      <c r="O5510" s="233">
        <v>0</v>
      </c>
      <c r="P5510" s="233">
        <v>0</v>
      </c>
      <c r="Q5510" s="234">
        <v>0</v>
      </c>
      <c r="R5510" s="233">
        <v>0</v>
      </c>
      <c r="S5510" s="234">
        <v>0</v>
      </c>
      <c r="T5510" s="233">
        <v>0</v>
      </c>
      <c r="U5510" s="235">
        <f t="shared" si="602"/>
        <v>9955.74</v>
      </c>
      <c r="V5510" s="227">
        <f t="shared" si="603"/>
        <v>0</v>
      </c>
      <c r="W5510" s="227">
        <f t="shared" si="604"/>
        <v>0</v>
      </c>
      <c r="X5510" s="227">
        <f t="shared" si="607"/>
        <v>0</v>
      </c>
      <c r="Y5510" s="227">
        <f t="shared" si="605"/>
        <v>0</v>
      </c>
      <c r="Z5510" s="227">
        <f t="shared" si="606"/>
        <v>0</v>
      </c>
      <c r="AA5510" s="227">
        <f t="shared" si="608"/>
        <v>0</v>
      </c>
    </row>
    <row r="5511" spans="2:27" ht="13.5" hidden="1">
      <c r="B5511" s="232" t="s">
        <v>1449</v>
      </c>
      <c r="C5511" s="232" t="s">
        <v>625</v>
      </c>
      <c r="D5511" s="232" t="s">
        <v>957</v>
      </c>
      <c r="E5511" s="232" t="s">
        <v>495</v>
      </c>
      <c r="F5511" s="232">
        <v>16</v>
      </c>
      <c r="G5511" s="232" t="s">
        <v>1317</v>
      </c>
      <c r="H5511" s="233">
        <v>3.7759999999999998</v>
      </c>
      <c r="I5511" s="233">
        <v>0</v>
      </c>
      <c r="J5511" s="233">
        <v>2.1316999999999999</v>
      </c>
      <c r="K5511" s="234">
        <v>8892</v>
      </c>
      <c r="L5511" s="233">
        <v>1.0150999999999999</v>
      </c>
      <c r="M5511" s="234">
        <v>17429</v>
      </c>
      <c r="N5511" s="233">
        <v>0</v>
      </c>
      <c r="O5511" s="233">
        <v>0</v>
      </c>
      <c r="P5511" s="233">
        <v>0</v>
      </c>
      <c r="Q5511" s="234">
        <v>19088</v>
      </c>
      <c r="R5511" s="233">
        <v>0.72629999999999995</v>
      </c>
      <c r="S5511" s="234">
        <v>37412</v>
      </c>
      <c r="T5511" s="233">
        <v>0</v>
      </c>
      <c r="U5511" s="235">
        <f t="shared" si="602"/>
        <v>2756.48</v>
      </c>
      <c r="V5511" s="227">
        <f t="shared" si="603"/>
        <v>1556.1409999999998</v>
      </c>
      <c r="W5511" s="227">
        <f t="shared" si="604"/>
        <v>1482.0229999999999</v>
      </c>
      <c r="X5511" s="227">
        <f t="shared" si="607"/>
        <v>1452.4166666666667</v>
      </c>
      <c r="Y5511" s="227">
        <f t="shared" si="605"/>
        <v>0</v>
      </c>
      <c r="Z5511" s="227">
        <f t="shared" si="606"/>
        <v>1060.4212222222222</v>
      </c>
      <c r="AA5511" s="227">
        <f t="shared" si="608"/>
        <v>1039.2222222222222</v>
      </c>
    </row>
    <row r="5512" spans="2:27" ht="13.5" hidden="1">
      <c r="B5512" s="232" t="s">
        <v>1449</v>
      </c>
      <c r="C5512" s="232" t="s">
        <v>707</v>
      </c>
      <c r="D5512" s="232" t="s">
        <v>957</v>
      </c>
      <c r="E5512" s="232" t="s">
        <v>495</v>
      </c>
      <c r="F5512" s="232">
        <v>8</v>
      </c>
      <c r="G5512" s="232" t="s">
        <v>1317</v>
      </c>
      <c r="H5512" s="233">
        <v>2.2160000000000002</v>
      </c>
      <c r="I5512" s="233">
        <v>0</v>
      </c>
      <c r="J5512" s="233">
        <v>1.5134000000000001</v>
      </c>
      <c r="K5512" s="234">
        <v>6313</v>
      </c>
      <c r="L5512" s="233">
        <v>0.72060000000000002</v>
      </c>
      <c r="M5512" s="234">
        <v>12373</v>
      </c>
      <c r="N5512" s="233">
        <v>0</v>
      </c>
      <c r="O5512" s="233">
        <v>0</v>
      </c>
      <c r="P5512" s="233">
        <v>0</v>
      </c>
      <c r="Q5512" s="234">
        <v>13133</v>
      </c>
      <c r="R5512" s="233">
        <v>0.49969999999999998</v>
      </c>
      <c r="S5512" s="234">
        <v>25741</v>
      </c>
      <c r="T5512" s="233">
        <v>0</v>
      </c>
      <c r="U5512" s="235">
        <f t="shared" si="602"/>
        <v>1617.68</v>
      </c>
      <c r="V5512" s="227">
        <f t="shared" si="603"/>
        <v>1104.7820000000002</v>
      </c>
      <c r="W5512" s="227">
        <f t="shared" si="604"/>
        <v>1052.1213333333335</v>
      </c>
      <c r="X5512" s="227">
        <f t="shared" si="607"/>
        <v>1031.0833333333333</v>
      </c>
      <c r="Y5512" s="227">
        <f t="shared" si="605"/>
        <v>0</v>
      </c>
      <c r="Z5512" s="227">
        <f t="shared" si="606"/>
        <v>729.58655555555561</v>
      </c>
      <c r="AA5512" s="227">
        <f t="shared" si="608"/>
        <v>715.02777777777783</v>
      </c>
    </row>
    <row r="5513" spans="2:27" ht="13.5" hidden="1">
      <c r="B5513" s="232" t="s">
        <v>1449</v>
      </c>
      <c r="C5513" s="232" t="s">
        <v>1150</v>
      </c>
      <c r="D5513" s="232" t="s">
        <v>957</v>
      </c>
      <c r="E5513" s="232" t="s">
        <v>495</v>
      </c>
      <c r="F5513" s="232">
        <v>2</v>
      </c>
      <c r="G5513" s="232" t="s">
        <v>1311</v>
      </c>
      <c r="H5513" s="233">
        <v>0.63300000000000001</v>
      </c>
      <c r="I5513" s="233">
        <v>0</v>
      </c>
      <c r="J5513" s="233">
        <v>0</v>
      </c>
      <c r="K5513" s="234">
        <v>0</v>
      </c>
      <c r="L5513" s="233">
        <v>0</v>
      </c>
      <c r="M5513" s="234">
        <v>0</v>
      </c>
      <c r="N5513" s="233">
        <v>0</v>
      </c>
      <c r="O5513" s="233">
        <v>0</v>
      </c>
      <c r="P5513" s="233">
        <v>0</v>
      </c>
      <c r="Q5513" s="234">
        <v>0</v>
      </c>
      <c r="R5513" s="233">
        <v>0</v>
      </c>
      <c r="S5513" s="234">
        <v>0</v>
      </c>
      <c r="T5513" s="233">
        <v>0</v>
      </c>
      <c r="U5513" s="235">
        <f t="shared" si="602"/>
        <v>462.09000000000003</v>
      </c>
      <c r="V5513" s="227">
        <f t="shared" si="603"/>
        <v>0</v>
      </c>
      <c r="W5513" s="227">
        <f t="shared" si="604"/>
        <v>0</v>
      </c>
      <c r="X5513" s="227">
        <f t="shared" si="607"/>
        <v>0</v>
      </c>
      <c r="Y5513" s="227">
        <f t="shared" si="605"/>
        <v>0</v>
      </c>
      <c r="Z5513" s="227">
        <f t="shared" si="606"/>
        <v>0</v>
      </c>
      <c r="AA5513" s="227">
        <f t="shared" si="608"/>
        <v>0</v>
      </c>
    </row>
    <row r="5514" spans="2:27" ht="13.5" hidden="1">
      <c r="B5514" s="232" t="s">
        <v>1449</v>
      </c>
      <c r="C5514" s="232" t="s">
        <v>544</v>
      </c>
      <c r="D5514" s="232" t="s">
        <v>957</v>
      </c>
      <c r="E5514" s="232" t="s">
        <v>467</v>
      </c>
      <c r="F5514" s="232">
        <v>16</v>
      </c>
      <c r="G5514" s="232" t="s">
        <v>1317</v>
      </c>
      <c r="H5514" s="233">
        <v>1.9330000000000001</v>
      </c>
      <c r="I5514" s="233">
        <v>0</v>
      </c>
      <c r="J5514" s="233">
        <v>1.2110000000000001</v>
      </c>
      <c r="K5514" s="234">
        <v>3262</v>
      </c>
      <c r="L5514" s="233">
        <v>0.66300000000000003</v>
      </c>
      <c r="M5514" s="234">
        <v>8888</v>
      </c>
      <c r="N5514" s="233">
        <v>0</v>
      </c>
      <c r="O5514" s="233">
        <v>0</v>
      </c>
      <c r="P5514" s="233">
        <v>0</v>
      </c>
      <c r="Q5514" s="234">
        <v>7091</v>
      </c>
      <c r="R5514" s="233">
        <v>0.48</v>
      </c>
      <c r="S5514" s="234">
        <v>18529</v>
      </c>
      <c r="T5514" s="233">
        <v>0</v>
      </c>
      <c r="U5514" s="235">
        <f t="shared" si="602"/>
        <v>1411.0900000000001</v>
      </c>
      <c r="V5514" s="227">
        <f t="shared" si="603"/>
        <v>884.03000000000009</v>
      </c>
      <c r="W5514" s="227">
        <f t="shared" si="604"/>
        <v>755.82333333333327</v>
      </c>
      <c r="X5514" s="227">
        <f t="shared" si="607"/>
        <v>740.66666666666663</v>
      </c>
      <c r="Y5514" s="227">
        <f t="shared" si="605"/>
        <v>0</v>
      </c>
      <c r="Z5514" s="227">
        <f t="shared" si="606"/>
        <v>547.37222222222226</v>
      </c>
      <c r="AA5514" s="227">
        <f t="shared" si="608"/>
        <v>514.69444444444446</v>
      </c>
    </row>
    <row r="5515" spans="2:27" ht="13.5" hidden="1">
      <c r="B5515" s="232" t="s">
        <v>1449</v>
      </c>
      <c r="C5515" s="232" t="s">
        <v>1477</v>
      </c>
      <c r="D5515" s="232" t="s">
        <v>957</v>
      </c>
      <c r="E5515" s="232" t="s">
        <v>467</v>
      </c>
      <c r="F5515" s="232">
        <v>4</v>
      </c>
      <c r="G5515" s="232" t="s">
        <v>1316</v>
      </c>
      <c r="H5515" s="233">
        <v>3.4089999999999998</v>
      </c>
      <c r="I5515" s="233">
        <v>0</v>
      </c>
      <c r="J5515" s="233">
        <v>0</v>
      </c>
      <c r="K5515" s="234">
        <v>0</v>
      </c>
      <c r="L5515" s="233">
        <v>0</v>
      </c>
      <c r="M5515" s="234">
        <v>0</v>
      </c>
      <c r="N5515" s="233">
        <v>0</v>
      </c>
      <c r="O5515" s="233">
        <v>0</v>
      </c>
      <c r="P5515" s="233">
        <v>0</v>
      </c>
      <c r="Q5515" s="234">
        <v>0</v>
      </c>
      <c r="R5515" s="233">
        <v>0</v>
      </c>
      <c r="S5515" s="234">
        <v>0</v>
      </c>
      <c r="T5515" s="233">
        <v>0</v>
      </c>
      <c r="U5515" s="235">
        <f t="shared" si="602"/>
        <v>2488.5699999999997</v>
      </c>
      <c r="V5515" s="227">
        <f t="shared" si="603"/>
        <v>0</v>
      </c>
      <c r="W5515" s="227">
        <f t="shared" si="604"/>
        <v>0</v>
      </c>
      <c r="X5515" s="227">
        <f t="shared" si="607"/>
        <v>0</v>
      </c>
      <c r="Y5515" s="227">
        <f t="shared" si="605"/>
        <v>0</v>
      </c>
      <c r="Z5515" s="227">
        <f t="shared" si="606"/>
        <v>0</v>
      </c>
      <c r="AA5515" s="227">
        <f t="shared" si="608"/>
        <v>0</v>
      </c>
    </row>
    <row r="5516" spans="2:27" ht="13.5" hidden="1">
      <c r="B5516" s="232" t="s">
        <v>1449</v>
      </c>
      <c r="C5516" s="232" t="s">
        <v>1135</v>
      </c>
      <c r="D5516" s="232" t="s">
        <v>957</v>
      </c>
      <c r="E5516" s="232" t="s">
        <v>495</v>
      </c>
      <c r="F5516" s="232">
        <v>8</v>
      </c>
      <c r="G5516" s="232" t="s">
        <v>1364</v>
      </c>
      <c r="H5516" s="233">
        <v>17.728000000000002</v>
      </c>
      <c r="I5516" s="233">
        <v>0</v>
      </c>
      <c r="J5516" s="233">
        <v>11.1686</v>
      </c>
      <c r="K5516" s="234">
        <v>46589</v>
      </c>
      <c r="L5516" s="233">
        <v>5.3183999999999996</v>
      </c>
      <c r="M5516" s="234">
        <v>91315</v>
      </c>
      <c r="N5516" s="233">
        <v>0</v>
      </c>
      <c r="O5516" s="233">
        <v>0</v>
      </c>
      <c r="P5516" s="233">
        <v>0</v>
      </c>
      <c r="Q5516" s="234">
        <v>93178</v>
      </c>
      <c r="R5516" s="233">
        <v>3.5455999999999999</v>
      </c>
      <c r="S5516" s="234">
        <v>182630</v>
      </c>
      <c r="T5516" s="233">
        <v>0</v>
      </c>
      <c r="U5516" s="235">
        <f t="shared" si="602"/>
        <v>12941.44</v>
      </c>
      <c r="V5516" s="227">
        <f t="shared" si="603"/>
        <v>8153.0779999999995</v>
      </c>
      <c r="W5516" s="227">
        <f t="shared" si="604"/>
        <v>7764.8486666666668</v>
      </c>
      <c r="X5516" s="227">
        <f t="shared" si="607"/>
        <v>7609.583333333333</v>
      </c>
      <c r="Y5516" s="227">
        <f t="shared" si="605"/>
        <v>0</v>
      </c>
      <c r="Z5516" s="227">
        <f t="shared" si="606"/>
        <v>5176.5657777777778</v>
      </c>
      <c r="AA5516" s="227">
        <f t="shared" si="608"/>
        <v>5073.0555555555557</v>
      </c>
    </row>
    <row r="5517" spans="2:27" ht="13.5" hidden="1">
      <c r="B5517" s="232" t="s">
        <v>1449</v>
      </c>
      <c r="C5517" s="232" t="s">
        <v>763</v>
      </c>
      <c r="D5517" s="232" t="s">
        <v>957</v>
      </c>
      <c r="E5517" s="232" t="s">
        <v>495</v>
      </c>
      <c r="F5517" s="232">
        <v>8</v>
      </c>
      <c r="G5517" s="232" t="s">
        <v>1317</v>
      </c>
      <c r="H5517" s="233">
        <v>3.2803</v>
      </c>
      <c r="I5517" s="233">
        <v>0</v>
      </c>
      <c r="J5517" s="233">
        <v>2.2387999999999999</v>
      </c>
      <c r="K5517" s="234">
        <v>9339</v>
      </c>
      <c r="L5517" s="233">
        <v>1.0661</v>
      </c>
      <c r="M5517" s="234">
        <v>18304</v>
      </c>
      <c r="N5517" s="233">
        <v>0</v>
      </c>
      <c r="O5517" s="233">
        <v>0</v>
      </c>
      <c r="P5517" s="233">
        <v>0</v>
      </c>
      <c r="Q5517" s="234">
        <v>19396</v>
      </c>
      <c r="R5517" s="233">
        <v>0.73809999999999998</v>
      </c>
      <c r="S5517" s="234">
        <v>38017</v>
      </c>
      <c r="T5517" s="233">
        <v>0</v>
      </c>
      <c r="U5517" s="235">
        <f t="shared" si="602"/>
        <v>2394.6190000000001</v>
      </c>
      <c r="V5517" s="227">
        <f t="shared" si="603"/>
        <v>1634.3239999999998</v>
      </c>
      <c r="W5517" s="227">
        <f t="shared" si="604"/>
        <v>1556.5030000000002</v>
      </c>
      <c r="X5517" s="227">
        <f t="shared" si="607"/>
        <v>1525.3333333333333</v>
      </c>
      <c r="Y5517" s="227">
        <f t="shared" si="605"/>
        <v>0</v>
      </c>
      <c r="Z5517" s="227">
        <f t="shared" si="606"/>
        <v>1077.5907777777779</v>
      </c>
      <c r="AA5517" s="227">
        <f t="shared" si="608"/>
        <v>1056.0277777777778</v>
      </c>
    </row>
    <row r="5518" spans="2:27" ht="13.5" hidden="1">
      <c r="B5518" s="232" t="s">
        <v>1449</v>
      </c>
      <c r="C5518" s="232" t="s">
        <v>1143</v>
      </c>
      <c r="D5518" s="232" t="s">
        <v>957</v>
      </c>
      <c r="E5518" s="232" t="s">
        <v>495</v>
      </c>
      <c r="F5518" s="232">
        <v>4</v>
      </c>
      <c r="G5518" s="232" t="s">
        <v>1316</v>
      </c>
      <c r="H5518" s="233">
        <v>4.4320000000000004</v>
      </c>
      <c r="I5518" s="233">
        <v>0</v>
      </c>
      <c r="J5518" s="233">
        <v>2.7921999999999998</v>
      </c>
      <c r="K5518" s="234">
        <v>11647</v>
      </c>
      <c r="L5518" s="233">
        <v>1.3295999999999999</v>
      </c>
      <c r="M5518" s="234">
        <v>22829</v>
      </c>
      <c r="N5518" s="233">
        <v>0</v>
      </c>
      <c r="O5518" s="233">
        <v>0</v>
      </c>
      <c r="P5518" s="233">
        <v>0</v>
      </c>
      <c r="Q5518" s="234">
        <v>23295</v>
      </c>
      <c r="R5518" s="233">
        <v>0.88639999999999997</v>
      </c>
      <c r="S5518" s="234">
        <v>45657</v>
      </c>
      <c r="T5518" s="233">
        <v>0</v>
      </c>
      <c r="U5518" s="235">
        <f t="shared" si="602"/>
        <v>3235.36</v>
      </c>
      <c r="V5518" s="227">
        <f t="shared" si="603"/>
        <v>2038.3059999999998</v>
      </c>
      <c r="W5518" s="227">
        <f t="shared" si="604"/>
        <v>1941.1913333333332</v>
      </c>
      <c r="X5518" s="227">
        <f t="shared" si="607"/>
        <v>1902.4166666666667</v>
      </c>
      <c r="Y5518" s="227">
        <f t="shared" si="605"/>
        <v>0</v>
      </c>
      <c r="Z5518" s="227">
        <f t="shared" si="606"/>
        <v>1294.1553333333334</v>
      </c>
      <c r="AA5518" s="227">
        <f t="shared" si="608"/>
        <v>1268.25</v>
      </c>
    </row>
    <row r="5519" spans="2:27" ht="13.5" hidden="1">
      <c r="B5519" s="232" t="s">
        <v>1449</v>
      </c>
      <c r="C5519" s="232" t="s">
        <v>717</v>
      </c>
      <c r="D5519" s="232" t="s">
        <v>957</v>
      </c>
      <c r="E5519" s="232" t="s">
        <v>467</v>
      </c>
      <c r="F5519" s="232">
        <v>4</v>
      </c>
      <c r="G5519" s="232" t="s">
        <v>1312</v>
      </c>
      <c r="H5519" s="233">
        <v>0.55400000000000005</v>
      </c>
      <c r="I5519" s="233">
        <v>0</v>
      </c>
      <c r="J5519" s="233">
        <v>0.37830000000000003</v>
      </c>
      <c r="K5519" s="234">
        <v>1578</v>
      </c>
      <c r="L5519" s="233">
        <v>0.1802</v>
      </c>
      <c r="M5519" s="234">
        <v>3093</v>
      </c>
      <c r="N5519" s="233">
        <v>0</v>
      </c>
      <c r="O5519" s="233">
        <v>0</v>
      </c>
      <c r="P5519" s="233">
        <v>0</v>
      </c>
      <c r="Q5519" s="234">
        <v>3283</v>
      </c>
      <c r="R5519" s="233">
        <v>0.1249</v>
      </c>
      <c r="S5519" s="234">
        <v>6435</v>
      </c>
      <c r="T5519" s="233">
        <v>0</v>
      </c>
      <c r="U5519" s="235">
        <f t="shared" si="602"/>
        <v>404.42</v>
      </c>
      <c r="V5519" s="227">
        <f t="shared" si="603"/>
        <v>276.15899999999999</v>
      </c>
      <c r="W5519" s="227">
        <f t="shared" si="604"/>
        <v>263.04599999999999</v>
      </c>
      <c r="X5519" s="227">
        <f t="shared" si="607"/>
        <v>257.75</v>
      </c>
      <c r="Y5519" s="227">
        <f t="shared" si="605"/>
        <v>0</v>
      </c>
      <c r="Z5519" s="227">
        <f t="shared" si="606"/>
        <v>182.37144444444442</v>
      </c>
      <c r="AA5519" s="227">
        <f t="shared" si="608"/>
        <v>178.75</v>
      </c>
    </row>
    <row r="5520" spans="2:27" ht="13.5" hidden="1">
      <c r="B5520" s="232" t="s">
        <v>1449</v>
      </c>
      <c r="C5520" s="232" t="s">
        <v>667</v>
      </c>
      <c r="D5520" s="232" t="s">
        <v>957</v>
      </c>
      <c r="E5520" s="232" t="s">
        <v>495</v>
      </c>
      <c r="F5520" s="232">
        <v>2</v>
      </c>
      <c r="G5520" s="232" t="s">
        <v>1363</v>
      </c>
      <c r="H5520" s="233">
        <v>0.56999999999999995</v>
      </c>
      <c r="I5520" s="233">
        <v>0</v>
      </c>
      <c r="J5520" s="233">
        <v>0</v>
      </c>
      <c r="K5520" s="234">
        <v>0</v>
      </c>
      <c r="L5520" s="233">
        <v>0</v>
      </c>
      <c r="M5520" s="234">
        <v>0</v>
      </c>
      <c r="N5520" s="233">
        <v>0</v>
      </c>
      <c r="O5520" s="233">
        <v>0</v>
      </c>
      <c r="P5520" s="233">
        <v>0</v>
      </c>
      <c r="Q5520" s="234">
        <v>0</v>
      </c>
      <c r="R5520" s="233">
        <v>0</v>
      </c>
      <c r="S5520" s="234">
        <v>0</v>
      </c>
      <c r="T5520" s="233">
        <v>0</v>
      </c>
      <c r="U5520" s="235">
        <f t="shared" si="602"/>
        <v>416.09999999999997</v>
      </c>
      <c r="V5520" s="227">
        <f t="shared" si="603"/>
        <v>0</v>
      </c>
      <c r="W5520" s="227">
        <f t="shared" si="604"/>
        <v>0</v>
      </c>
      <c r="X5520" s="227">
        <f t="shared" si="607"/>
        <v>0</v>
      </c>
      <c r="Y5520" s="227">
        <f t="shared" si="605"/>
        <v>0</v>
      </c>
      <c r="Z5520" s="227">
        <f t="shared" si="606"/>
        <v>0</v>
      </c>
      <c r="AA5520" s="227">
        <f t="shared" si="608"/>
        <v>0</v>
      </c>
    </row>
    <row r="5521" spans="2:27" ht="13.5" hidden="1">
      <c r="B5521" s="232" t="s">
        <v>1449</v>
      </c>
      <c r="C5521" s="232" t="s">
        <v>1134</v>
      </c>
      <c r="D5521" s="232" t="s">
        <v>957</v>
      </c>
      <c r="E5521" s="232" t="s">
        <v>495</v>
      </c>
      <c r="F5521" s="232">
        <v>8</v>
      </c>
      <c r="G5521" s="232" t="s">
        <v>1345</v>
      </c>
      <c r="H5521" s="233">
        <v>8.8640000000000008</v>
      </c>
      <c r="I5521" s="233">
        <v>0</v>
      </c>
      <c r="J5521" s="233">
        <v>5.5842999999999998</v>
      </c>
      <c r="K5521" s="234">
        <v>23295</v>
      </c>
      <c r="L5521" s="233">
        <v>2.6591999999999998</v>
      </c>
      <c r="M5521" s="234">
        <v>45657</v>
      </c>
      <c r="N5521" s="233">
        <v>0</v>
      </c>
      <c r="O5521" s="233">
        <v>0</v>
      </c>
      <c r="P5521" s="233">
        <v>0</v>
      </c>
      <c r="Q5521" s="234">
        <v>46589</v>
      </c>
      <c r="R5521" s="233">
        <v>1.7727999999999999</v>
      </c>
      <c r="S5521" s="234">
        <v>91315</v>
      </c>
      <c r="T5521" s="233">
        <v>0</v>
      </c>
      <c r="U5521" s="235">
        <f t="shared" si="602"/>
        <v>6470.72</v>
      </c>
      <c r="V5521" s="227">
        <f t="shared" si="603"/>
        <v>4076.5389999999998</v>
      </c>
      <c r="W5521" s="227">
        <f t="shared" si="604"/>
        <v>3882.4659999999999</v>
      </c>
      <c r="X5521" s="227">
        <f t="shared" si="607"/>
        <v>3804.75</v>
      </c>
      <c r="Y5521" s="227">
        <f t="shared" si="605"/>
        <v>0</v>
      </c>
      <c r="Z5521" s="227">
        <f t="shared" si="606"/>
        <v>2588.2828888888889</v>
      </c>
      <c r="AA5521" s="227">
        <f t="shared" si="608"/>
        <v>2536.5277777777778</v>
      </c>
    </row>
    <row r="5522" spans="2:27" ht="13.5" hidden="1">
      <c r="B5522" s="232" t="s">
        <v>1449</v>
      </c>
      <c r="C5522" s="232" t="s">
        <v>667</v>
      </c>
      <c r="D5522" s="232" t="s">
        <v>957</v>
      </c>
      <c r="E5522" s="232" t="s">
        <v>467</v>
      </c>
      <c r="F5522" s="232">
        <v>2</v>
      </c>
      <c r="G5522" s="232" t="s">
        <v>1363</v>
      </c>
      <c r="H5522" s="233">
        <v>0.28499999999999998</v>
      </c>
      <c r="I5522" s="233">
        <v>0</v>
      </c>
      <c r="J5522" s="233">
        <v>0</v>
      </c>
      <c r="K5522" s="234">
        <v>0</v>
      </c>
      <c r="L5522" s="233">
        <v>0</v>
      </c>
      <c r="M5522" s="234">
        <v>0</v>
      </c>
      <c r="N5522" s="233">
        <v>0</v>
      </c>
      <c r="O5522" s="233">
        <v>0</v>
      </c>
      <c r="P5522" s="233">
        <v>0</v>
      </c>
      <c r="Q5522" s="234">
        <v>0</v>
      </c>
      <c r="R5522" s="233">
        <v>0</v>
      </c>
      <c r="S5522" s="234">
        <v>0</v>
      </c>
      <c r="T5522" s="233">
        <v>0</v>
      </c>
      <c r="U5522" s="235">
        <f t="shared" si="602"/>
        <v>208.04999999999998</v>
      </c>
      <c r="V5522" s="227">
        <f t="shared" si="603"/>
        <v>0</v>
      </c>
      <c r="W5522" s="227">
        <f t="shared" si="604"/>
        <v>0</v>
      </c>
      <c r="X5522" s="227">
        <f t="shared" si="607"/>
        <v>0</v>
      </c>
      <c r="Y5522" s="227">
        <f t="shared" si="605"/>
        <v>0</v>
      </c>
      <c r="Z5522" s="227">
        <f t="shared" si="606"/>
        <v>0</v>
      </c>
      <c r="AA5522" s="227">
        <f t="shared" si="608"/>
        <v>0</v>
      </c>
    </row>
    <row r="5523" spans="2:27" ht="13.5" hidden="1">
      <c r="B5523" s="232" t="s">
        <v>1449</v>
      </c>
      <c r="C5523" s="232" t="s">
        <v>1482</v>
      </c>
      <c r="D5523" s="232" t="s">
        <v>957</v>
      </c>
      <c r="E5523" s="232" t="s">
        <v>467</v>
      </c>
      <c r="F5523" s="232">
        <v>16</v>
      </c>
      <c r="G5523" s="232" t="s">
        <v>1364</v>
      </c>
      <c r="H5523" s="233">
        <v>13.638</v>
      </c>
      <c r="I5523" s="233">
        <v>0</v>
      </c>
      <c r="J5523" s="233">
        <v>0</v>
      </c>
      <c r="K5523" s="234">
        <v>0</v>
      </c>
      <c r="L5523" s="233">
        <v>0</v>
      </c>
      <c r="M5523" s="234">
        <v>0</v>
      </c>
      <c r="N5523" s="233">
        <v>0</v>
      </c>
      <c r="O5523" s="233">
        <v>0</v>
      </c>
      <c r="P5523" s="233">
        <v>0</v>
      </c>
      <c r="Q5523" s="234">
        <v>0</v>
      </c>
      <c r="R5523" s="233">
        <v>0</v>
      </c>
      <c r="S5523" s="234">
        <v>0</v>
      </c>
      <c r="T5523" s="233">
        <v>0</v>
      </c>
      <c r="U5523" s="235">
        <f t="shared" si="602"/>
        <v>9955.74</v>
      </c>
      <c r="V5523" s="227">
        <f t="shared" si="603"/>
        <v>0</v>
      </c>
      <c r="W5523" s="227">
        <f t="shared" si="604"/>
        <v>0</v>
      </c>
      <c r="X5523" s="227">
        <f t="shared" si="607"/>
        <v>0</v>
      </c>
      <c r="Y5523" s="227">
        <f t="shared" si="605"/>
        <v>0</v>
      </c>
      <c r="Z5523" s="227">
        <f t="shared" si="606"/>
        <v>0</v>
      </c>
      <c r="AA5523" s="227">
        <f t="shared" si="608"/>
        <v>0</v>
      </c>
    </row>
    <row r="5524" spans="2:27" ht="13.5" hidden="1">
      <c r="B5524" s="232" t="s">
        <v>1449</v>
      </c>
      <c r="C5524" s="232" t="s">
        <v>726</v>
      </c>
      <c r="D5524" s="232" t="s">
        <v>957</v>
      </c>
      <c r="E5524" s="232" t="s">
        <v>495</v>
      </c>
      <c r="F5524" s="232">
        <v>2</v>
      </c>
      <c r="G5524" s="232" t="s">
        <v>1314</v>
      </c>
      <c r="H5524" s="233">
        <v>0.20799999999999999</v>
      </c>
      <c r="I5524" s="233">
        <v>0</v>
      </c>
      <c r="J5524" s="233">
        <v>0</v>
      </c>
      <c r="K5524" s="234">
        <v>0</v>
      </c>
      <c r="L5524" s="233">
        <v>0</v>
      </c>
      <c r="M5524" s="234">
        <v>0</v>
      </c>
      <c r="N5524" s="233">
        <v>0</v>
      </c>
      <c r="O5524" s="233">
        <v>0</v>
      </c>
      <c r="P5524" s="233">
        <v>0</v>
      </c>
      <c r="Q5524" s="234">
        <v>0</v>
      </c>
      <c r="R5524" s="233">
        <v>0</v>
      </c>
      <c r="S5524" s="234">
        <v>0</v>
      </c>
      <c r="T5524" s="233">
        <v>0</v>
      </c>
      <c r="U5524" s="235">
        <f t="shared" si="602"/>
        <v>151.84</v>
      </c>
      <c r="V5524" s="227">
        <f t="shared" si="603"/>
        <v>0</v>
      </c>
      <c r="W5524" s="227">
        <f t="shared" si="604"/>
        <v>0</v>
      </c>
      <c r="X5524" s="227">
        <f t="shared" si="607"/>
        <v>0</v>
      </c>
      <c r="Y5524" s="227">
        <f t="shared" si="605"/>
        <v>0</v>
      </c>
      <c r="Z5524" s="227">
        <f t="shared" si="606"/>
        <v>0</v>
      </c>
      <c r="AA5524" s="227">
        <f t="shared" si="608"/>
        <v>0</v>
      </c>
    </row>
    <row r="5525" spans="2:27" ht="13.5" hidden="1">
      <c r="B5525" s="232" t="s">
        <v>1449</v>
      </c>
      <c r="C5525" s="232" t="s">
        <v>650</v>
      </c>
      <c r="D5525" s="232" t="s">
        <v>957</v>
      </c>
      <c r="E5525" s="232" t="s">
        <v>495</v>
      </c>
      <c r="F5525" s="232">
        <v>8</v>
      </c>
      <c r="G5525" s="232" t="s">
        <v>1351</v>
      </c>
      <c r="H5525" s="233">
        <v>2.27</v>
      </c>
      <c r="I5525" s="233">
        <v>0</v>
      </c>
      <c r="J5525" s="233">
        <v>0</v>
      </c>
      <c r="K5525" s="234">
        <v>0</v>
      </c>
      <c r="L5525" s="233">
        <v>0</v>
      </c>
      <c r="M5525" s="234">
        <v>0</v>
      </c>
      <c r="N5525" s="233">
        <v>0</v>
      </c>
      <c r="O5525" s="233">
        <v>0</v>
      </c>
      <c r="P5525" s="233">
        <v>0</v>
      </c>
      <c r="Q5525" s="234">
        <v>0</v>
      </c>
      <c r="R5525" s="233">
        <v>0</v>
      </c>
      <c r="S5525" s="234">
        <v>0</v>
      </c>
      <c r="T5525" s="233">
        <v>0</v>
      </c>
      <c r="U5525" s="235">
        <f t="shared" si="602"/>
        <v>1657.1</v>
      </c>
      <c r="V5525" s="227">
        <f t="shared" si="603"/>
        <v>0</v>
      </c>
      <c r="W5525" s="227">
        <f t="shared" si="604"/>
        <v>0</v>
      </c>
      <c r="X5525" s="227">
        <f t="shared" si="607"/>
        <v>0</v>
      </c>
      <c r="Y5525" s="227">
        <f t="shared" si="605"/>
        <v>0</v>
      </c>
      <c r="Z5525" s="227">
        <f t="shared" si="606"/>
        <v>0</v>
      </c>
      <c r="AA5525" s="227">
        <f t="shared" si="608"/>
        <v>0</v>
      </c>
    </row>
    <row r="5526" spans="2:27" ht="13.5" hidden="1">
      <c r="B5526" s="232" t="s">
        <v>1449</v>
      </c>
      <c r="C5526" s="232" t="s">
        <v>771</v>
      </c>
      <c r="D5526" s="232" t="s">
        <v>957</v>
      </c>
      <c r="E5526" s="232" t="s">
        <v>495</v>
      </c>
      <c r="F5526" s="232">
        <v>4</v>
      </c>
      <c r="G5526" s="232" t="s">
        <v>1312</v>
      </c>
      <c r="H5526" s="233">
        <v>1.6400999999999999</v>
      </c>
      <c r="I5526" s="233">
        <v>0</v>
      </c>
      <c r="J5526" s="233">
        <v>1.1194</v>
      </c>
      <c r="K5526" s="234">
        <v>4669</v>
      </c>
      <c r="L5526" s="233">
        <v>0.53300000000000003</v>
      </c>
      <c r="M5526" s="234">
        <v>9152</v>
      </c>
      <c r="N5526" s="233">
        <v>0</v>
      </c>
      <c r="O5526" s="233">
        <v>0</v>
      </c>
      <c r="P5526" s="233">
        <v>0</v>
      </c>
      <c r="Q5526" s="234">
        <v>9698</v>
      </c>
      <c r="R5526" s="233">
        <v>0.36899999999999999</v>
      </c>
      <c r="S5526" s="234">
        <v>19008</v>
      </c>
      <c r="T5526" s="233">
        <v>0</v>
      </c>
      <c r="U5526" s="235">
        <f t="shared" si="602"/>
        <v>1197.2729999999999</v>
      </c>
      <c r="V5526" s="227">
        <f t="shared" si="603"/>
        <v>817.16199999999992</v>
      </c>
      <c r="W5526" s="227">
        <f t="shared" si="604"/>
        <v>778.1733333333334</v>
      </c>
      <c r="X5526" s="227">
        <f t="shared" si="607"/>
        <v>762.66666666666663</v>
      </c>
      <c r="Y5526" s="227">
        <f t="shared" si="605"/>
        <v>0</v>
      </c>
      <c r="Z5526" s="227">
        <f t="shared" si="606"/>
        <v>538.75888888888892</v>
      </c>
      <c r="AA5526" s="227">
        <f t="shared" si="608"/>
        <v>528</v>
      </c>
    </row>
    <row r="5527" spans="2:27" ht="13.5" hidden="1">
      <c r="B5527" s="232" t="s">
        <v>1449</v>
      </c>
      <c r="C5527" s="232" t="s">
        <v>1142</v>
      </c>
      <c r="D5527" s="232" t="s">
        <v>957</v>
      </c>
      <c r="E5527" s="232" t="s">
        <v>467</v>
      </c>
      <c r="F5527" s="232">
        <v>4</v>
      </c>
      <c r="G5527" s="232" t="s">
        <v>1317</v>
      </c>
      <c r="H5527" s="233">
        <v>1.1080000000000001</v>
      </c>
      <c r="I5527" s="233">
        <v>0</v>
      </c>
      <c r="J5527" s="233">
        <v>0.69799999999999995</v>
      </c>
      <c r="K5527" s="234">
        <v>2912</v>
      </c>
      <c r="L5527" s="233">
        <v>0.33239999999999997</v>
      </c>
      <c r="M5527" s="234">
        <v>5707</v>
      </c>
      <c r="N5527" s="233">
        <v>0</v>
      </c>
      <c r="O5527" s="233">
        <v>0</v>
      </c>
      <c r="P5527" s="233">
        <v>0</v>
      </c>
      <c r="Q5527" s="234">
        <v>5824</v>
      </c>
      <c r="R5527" s="233">
        <v>0.22159999999999999</v>
      </c>
      <c r="S5527" s="234">
        <v>11414</v>
      </c>
      <c r="T5527" s="233">
        <v>0</v>
      </c>
      <c r="U5527" s="235">
        <f t="shared" si="602"/>
        <v>808.84</v>
      </c>
      <c r="V5527" s="227">
        <f t="shared" si="603"/>
        <v>509.53999999999996</v>
      </c>
      <c r="W5527" s="227">
        <f t="shared" si="604"/>
        <v>485.31866666666667</v>
      </c>
      <c r="X5527" s="227">
        <f t="shared" si="607"/>
        <v>475.58333333333331</v>
      </c>
      <c r="Y5527" s="227">
        <f t="shared" si="605"/>
        <v>0</v>
      </c>
      <c r="Z5527" s="227">
        <f t="shared" si="606"/>
        <v>323.54577777777774</v>
      </c>
      <c r="AA5527" s="227">
        <f t="shared" si="608"/>
        <v>317.05555555555554</v>
      </c>
    </row>
    <row r="5528" spans="2:27" ht="13.5" hidden="1">
      <c r="B5528" s="232" t="s">
        <v>1449</v>
      </c>
      <c r="C5528" s="232" t="s">
        <v>739</v>
      </c>
      <c r="D5528" s="232" t="s">
        <v>957</v>
      </c>
      <c r="E5528" s="232" t="s">
        <v>495</v>
      </c>
      <c r="F5528" s="232">
        <v>2</v>
      </c>
      <c r="G5528" s="232" t="s">
        <v>1314</v>
      </c>
      <c r="H5528" s="233">
        <v>0.20799999999999999</v>
      </c>
      <c r="I5528" s="233">
        <v>0</v>
      </c>
      <c r="J5528" s="233">
        <v>0.13100000000000001</v>
      </c>
      <c r="K5528" s="234">
        <v>547</v>
      </c>
      <c r="L5528" s="233">
        <v>6.2399999999999997E-2</v>
      </c>
      <c r="M5528" s="234">
        <v>1071</v>
      </c>
      <c r="N5528" s="233">
        <v>0</v>
      </c>
      <c r="O5528" s="233">
        <v>0</v>
      </c>
      <c r="P5528" s="233">
        <v>0</v>
      </c>
      <c r="Q5528" s="234">
        <v>1093</v>
      </c>
      <c r="R5528" s="233">
        <v>4.1599999999999998E-2</v>
      </c>
      <c r="S5528" s="234">
        <v>2143</v>
      </c>
      <c r="T5528" s="233">
        <v>0</v>
      </c>
      <c r="U5528" s="235">
        <f t="shared" si="602"/>
        <v>151.84</v>
      </c>
      <c r="V5528" s="227">
        <f t="shared" si="603"/>
        <v>95.63000000000001</v>
      </c>
      <c r="W5528" s="227">
        <f t="shared" si="604"/>
        <v>91.135333333333335</v>
      </c>
      <c r="X5528" s="227">
        <f t="shared" si="607"/>
        <v>89.25</v>
      </c>
      <c r="Y5528" s="227">
        <f t="shared" si="605"/>
        <v>0</v>
      </c>
      <c r="Z5528" s="227">
        <f t="shared" si="606"/>
        <v>60.729111111111109</v>
      </c>
      <c r="AA5528" s="227">
        <f t="shared" si="608"/>
        <v>59.527777777777779</v>
      </c>
    </row>
    <row r="5529" spans="2:27" ht="13.5" hidden="1">
      <c r="B5529" s="232" t="s">
        <v>1449</v>
      </c>
      <c r="C5529" s="232" t="s">
        <v>752</v>
      </c>
      <c r="D5529" s="232" t="s">
        <v>957</v>
      </c>
      <c r="E5529" s="232" t="s">
        <v>495</v>
      </c>
      <c r="F5529" s="232">
        <v>8</v>
      </c>
      <c r="G5529" s="232" t="s">
        <v>1353</v>
      </c>
      <c r="H5529" s="233">
        <v>8.1244999999999994</v>
      </c>
      <c r="I5529" s="233">
        <v>0</v>
      </c>
      <c r="J5529" s="233">
        <v>5.0331000000000001</v>
      </c>
      <c r="K5529" s="234">
        <v>20995</v>
      </c>
      <c r="L5529" s="233">
        <v>2.3967000000000001</v>
      </c>
      <c r="M5529" s="234">
        <v>41151</v>
      </c>
      <c r="N5529" s="233">
        <v>0</v>
      </c>
      <c r="O5529" s="233">
        <v>0</v>
      </c>
      <c r="P5529" s="233">
        <v>0</v>
      </c>
      <c r="Q5529" s="234">
        <v>32027</v>
      </c>
      <c r="R5529" s="233">
        <v>1.2186999999999999</v>
      </c>
      <c r="S5529" s="234">
        <v>62772</v>
      </c>
      <c r="T5529" s="233">
        <v>0</v>
      </c>
      <c r="U5529" s="235">
        <f t="shared" si="602"/>
        <v>5930.8849999999993</v>
      </c>
      <c r="V5529" s="227">
        <f t="shared" si="603"/>
        <v>3674.163</v>
      </c>
      <c r="W5529" s="227">
        <f t="shared" si="604"/>
        <v>3499.1743333333334</v>
      </c>
      <c r="X5529" s="227">
        <f t="shared" si="607"/>
        <v>3429.25</v>
      </c>
      <c r="Y5529" s="227">
        <f t="shared" si="605"/>
        <v>0</v>
      </c>
      <c r="Z5529" s="227">
        <f t="shared" si="606"/>
        <v>1779.289888888889</v>
      </c>
      <c r="AA5529" s="227">
        <f t="shared" si="608"/>
        <v>1743.6666666666667</v>
      </c>
    </row>
    <row r="5530" spans="2:27" ht="13.5" hidden="1">
      <c r="B5530" s="232" t="s">
        <v>1449</v>
      </c>
      <c r="C5530" s="232" t="s">
        <v>527</v>
      </c>
      <c r="D5530" s="232" t="s">
        <v>957</v>
      </c>
      <c r="E5530" s="232" t="s">
        <v>467</v>
      </c>
      <c r="F5530" s="232">
        <v>8</v>
      </c>
      <c r="G5530" s="232" t="s">
        <v>1312</v>
      </c>
      <c r="H5530" s="233">
        <v>0.96599999999999997</v>
      </c>
      <c r="I5530" s="233">
        <v>0</v>
      </c>
      <c r="J5530" s="233">
        <v>0.60599999999999998</v>
      </c>
      <c r="K5530" s="234">
        <v>1631</v>
      </c>
      <c r="L5530" s="233">
        <v>0.33100000000000002</v>
      </c>
      <c r="M5530" s="234">
        <v>4444</v>
      </c>
      <c r="N5530" s="233">
        <v>0</v>
      </c>
      <c r="O5530" s="233">
        <v>0</v>
      </c>
      <c r="P5530" s="233">
        <v>0</v>
      </c>
      <c r="Q5530" s="234">
        <v>3545</v>
      </c>
      <c r="R5530" s="233">
        <v>0.24</v>
      </c>
      <c r="S5530" s="234">
        <v>9265</v>
      </c>
      <c r="T5530" s="233">
        <v>0</v>
      </c>
      <c r="U5530" s="235">
        <f t="shared" si="602"/>
        <v>705.18</v>
      </c>
      <c r="V5530" s="227">
        <f t="shared" si="603"/>
        <v>442.38</v>
      </c>
      <c r="W5530" s="227">
        <f t="shared" si="604"/>
        <v>377.54666666666668</v>
      </c>
      <c r="X5530" s="227">
        <f t="shared" si="607"/>
        <v>370.33333333333331</v>
      </c>
      <c r="Y5530" s="227">
        <f t="shared" si="605"/>
        <v>0</v>
      </c>
      <c r="Z5530" s="227">
        <f t="shared" si="606"/>
        <v>273.67222222222222</v>
      </c>
      <c r="AA5530" s="227">
        <f t="shared" si="608"/>
        <v>257.36111111111109</v>
      </c>
    </row>
    <row r="5531" spans="2:27" ht="13.5" hidden="1">
      <c r="B5531" s="232" t="s">
        <v>1449</v>
      </c>
      <c r="C5531" s="232" t="s">
        <v>566</v>
      </c>
      <c r="D5531" s="232" t="s">
        <v>957</v>
      </c>
      <c r="E5531" s="232" t="s">
        <v>495</v>
      </c>
      <c r="F5531" s="232">
        <v>4</v>
      </c>
      <c r="G5531" s="232" t="s">
        <v>1311</v>
      </c>
      <c r="H5531" s="233">
        <v>0.96599999999999997</v>
      </c>
      <c r="I5531" s="233">
        <v>0</v>
      </c>
      <c r="J5531" s="233">
        <v>0.60499999999999998</v>
      </c>
      <c r="K5531" s="234">
        <v>1630</v>
      </c>
      <c r="L5531" s="233">
        <v>0.33100000000000002</v>
      </c>
      <c r="M5531" s="234">
        <v>4443</v>
      </c>
      <c r="N5531" s="233">
        <v>0</v>
      </c>
      <c r="O5531" s="233">
        <v>0</v>
      </c>
      <c r="P5531" s="233">
        <v>0</v>
      </c>
      <c r="Q5531" s="234">
        <v>3545</v>
      </c>
      <c r="R5531" s="233">
        <v>0.24</v>
      </c>
      <c r="S5531" s="234">
        <v>9265</v>
      </c>
      <c r="T5531" s="233">
        <v>0</v>
      </c>
      <c r="U5531" s="235">
        <f t="shared" si="602"/>
        <v>705.18</v>
      </c>
      <c r="V5531" s="227">
        <f t="shared" si="603"/>
        <v>441.65</v>
      </c>
      <c r="W5531" s="227">
        <f t="shared" si="604"/>
        <v>377.46333333333337</v>
      </c>
      <c r="X5531" s="227">
        <f t="shared" si="607"/>
        <v>370.25</v>
      </c>
      <c r="Y5531" s="227">
        <f t="shared" si="605"/>
        <v>0</v>
      </c>
      <c r="Z5531" s="227">
        <f t="shared" si="606"/>
        <v>273.67222222222222</v>
      </c>
      <c r="AA5531" s="227">
        <f t="shared" si="608"/>
        <v>257.36111111111109</v>
      </c>
    </row>
    <row r="5532" spans="2:27" ht="13.5" hidden="1">
      <c r="B5532" s="232" t="s">
        <v>1449</v>
      </c>
      <c r="C5532" s="232" t="s">
        <v>1136</v>
      </c>
      <c r="D5532" s="232" t="s">
        <v>957</v>
      </c>
      <c r="E5532" s="232" t="s">
        <v>495</v>
      </c>
      <c r="F5532" s="232">
        <v>16</v>
      </c>
      <c r="G5532" s="232" t="s">
        <v>1345</v>
      </c>
      <c r="H5532" s="233">
        <v>8.8640000000000008</v>
      </c>
      <c r="I5532" s="233">
        <v>0</v>
      </c>
      <c r="J5532" s="233">
        <v>5.5842999999999998</v>
      </c>
      <c r="K5532" s="234">
        <v>23295</v>
      </c>
      <c r="L5532" s="233">
        <v>2.6591999999999998</v>
      </c>
      <c r="M5532" s="234">
        <v>45657</v>
      </c>
      <c r="N5532" s="233">
        <v>0</v>
      </c>
      <c r="O5532" s="233">
        <v>0</v>
      </c>
      <c r="P5532" s="233">
        <v>0</v>
      </c>
      <c r="Q5532" s="234">
        <v>46589</v>
      </c>
      <c r="R5532" s="233">
        <v>1.7727999999999999</v>
      </c>
      <c r="S5532" s="234">
        <v>91315</v>
      </c>
      <c r="T5532" s="233">
        <v>0</v>
      </c>
      <c r="U5532" s="235">
        <f t="shared" si="602"/>
        <v>6470.72</v>
      </c>
      <c r="V5532" s="227">
        <f t="shared" si="603"/>
        <v>4076.5389999999998</v>
      </c>
      <c r="W5532" s="227">
        <f t="shared" si="604"/>
        <v>3882.4659999999999</v>
      </c>
      <c r="X5532" s="227">
        <f t="shared" si="607"/>
        <v>3804.75</v>
      </c>
      <c r="Y5532" s="227">
        <f t="shared" si="605"/>
        <v>0</v>
      </c>
      <c r="Z5532" s="227">
        <f t="shared" si="606"/>
        <v>2588.2828888888889</v>
      </c>
      <c r="AA5532" s="227">
        <f t="shared" si="608"/>
        <v>2536.5277777777778</v>
      </c>
    </row>
    <row r="5533" spans="2:27" ht="13.5" hidden="1">
      <c r="B5533" s="232" t="s">
        <v>1449</v>
      </c>
      <c r="C5533" s="232" t="s">
        <v>1151</v>
      </c>
      <c r="D5533" s="232" t="s">
        <v>957</v>
      </c>
      <c r="E5533" s="232" t="s">
        <v>467</v>
      </c>
      <c r="F5533" s="232">
        <v>4</v>
      </c>
      <c r="G5533" s="232" t="s">
        <v>1312</v>
      </c>
      <c r="H5533" s="233">
        <v>0.63300000000000001</v>
      </c>
      <c r="I5533" s="233">
        <v>0</v>
      </c>
      <c r="J5533" s="233">
        <v>0</v>
      </c>
      <c r="K5533" s="234">
        <v>0</v>
      </c>
      <c r="L5533" s="233">
        <v>0</v>
      </c>
      <c r="M5533" s="234">
        <v>0</v>
      </c>
      <c r="N5533" s="233">
        <v>0</v>
      </c>
      <c r="O5533" s="233">
        <v>0</v>
      </c>
      <c r="P5533" s="233">
        <v>0</v>
      </c>
      <c r="Q5533" s="234">
        <v>0</v>
      </c>
      <c r="R5533" s="233">
        <v>0</v>
      </c>
      <c r="S5533" s="234">
        <v>0</v>
      </c>
      <c r="T5533" s="233">
        <v>0</v>
      </c>
      <c r="U5533" s="235">
        <f t="shared" si="602"/>
        <v>462.09000000000003</v>
      </c>
      <c r="V5533" s="227">
        <f t="shared" si="603"/>
        <v>0</v>
      </c>
      <c r="W5533" s="227">
        <f t="shared" si="604"/>
        <v>0</v>
      </c>
      <c r="X5533" s="227">
        <f t="shared" si="607"/>
        <v>0</v>
      </c>
      <c r="Y5533" s="227">
        <f t="shared" si="605"/>
        <v>0</v>
      </c>
      <c r="Z5533" s="227">
        <f t="shared" si="606"/>
        <v>0</v>
      </c>
      <c r="AA5533" s="227">
        <f t="shared" si="608"/>
        <v>0</v>
      </c>
    </row>
    <row r="5534" spans="2:27" ht="13.5" hidden="1">
      <c r="B5534" s="232" t="s">
        <v>1449</v>
      </c>
      <c r="C5534" s="232" t="s">
        <v>1453</v>
      </c>
      <c r="D5534" s="232" t="s">
        <v>957</v>
      </c>
      <c r="E5534" s="232" t="s">
        <v>495</v>
      </c>
      <c r="F5534" s="232">
        <v>8</v>
      </c>
      <c r="G5534" s="232" t="s">
        <v>1317</v>
      </c>
      <c r="H5534" s="233">
        <v>2.2160000000000002</v>
      </c>
      <c r="I5534" s="233">
        <v>0</v>
      </c>
      <c r="J5534" s="233">
        <v>0</v>
      </c>
      <c r="K5534" s="234">
        <v>0</v>
      </c>
      <c r="L5534" s="233">
        <v>0</v>
      </c>
      <c r="M5534" s="234">
        <v>0</v>
      </c>
      <c r="N5534" s="233">
        <v>0</v>
      </c>
      <c r="O5534" s="233">
        <v>0</v>
      </c>
      <c r="P5534" s="233">
        <v>0</v>
      </c>
      <c r="Q5534" s="234">
        <v>0</v>
      </c>
      <c r="R5534" s="233">
        <v>0</v>
      </c>
      <c r="S5534" s="234">
        <v>0</v>
      </c>
      <c r="T5534" s="233">
        <v>0</v>
      </c>
      <c r="U5534" s="235">
        <f t="shared" si="602"/>
        <v>1617.68</v>
      </c>
      <c r="V5534" s="227">
        <f t="shared" si="603"/>
        <v>0</v>
      </c>
      <c r="W5534" s="227">
        <f t="shared" si="604"/>
        <v>0</v>
      </c>
      <c r="X5534" s="227">
        <f t="shared" si="607"/>
        <v>0</v>
      </c>
      <c r="Y5534" s="227">
        <f t="shared" si="605"/>
        <v>0</v>
      </c>
      <c r="Z5534" s="227">
        <f t="shared" si="606"/>
        <v>0</v>
      </c>
      <c r="AA5534" s="227">
        <f t="shared" si="608"/>
        <v>0</v>
      </c>
    </row>
    <row r="5535" spans="2:27" ht="13.5" hidden="1">
      <c r="B5535" s="232" t="s">
        <v>1449</v>
      </c>
      <c r="C5535" s="232" t="s">
        <v>745</v>
      </c>
      <c r="D5535" s="232" t="s">
        <v>957</v>
      </c>
      <c r="E5535" s="232" t="s">
        <v>495</v>
      </c>
      <c r="F5535" s="232">
        <v>4</v>
      </c>
      <c r="G5535" s="232" t="s">
        <v>1311</v>
      </c>
      <c r="H5535" s="233">
        <v>0.83199999999999996</v>
      </c>
      <c r="I5535" s="233">
        <v>0</v>
      </c>
      <c r="J5535" s="233">
        <v>0.5242</v>
      </c>
      <c r="K5535" s="234">
        <v>2186</v>
      </c>
      <c r="L5535" s="233">
        <v>0.24959999999999999</v>
      </c>
      <c r="M5535" s="234">
        <v>4286</v>
      </c>
      <c r="N5535" s="233">
        <v>0</v>
      </c>
      <c r="O5535" s="233">
        <v>0</v>
      </c>
      <c r="P5535" s="233">
        <v>0</v>
      </c>
      <c r="Q5535" s="234">
        <v>4373</v>
      </c>
      <c r="R5535" s="233">
        <v>0.16639999999999999</v>
      </c>
      <c r="S5535" s="234">
        <v>8571</v>
      </c>
      <c r="T5535" s="233">
        <v>0</v>
      </c>
      <c r="U5535" s="235">
        <f t="shared" si="602"/>
        <v>607.36</v>
      </c>
      <c r="V5535" s="227">
        <f t="shared" si="603"/>
        <v>382.666</v>
      </c>
      <c r="W5535" s="227">
        <f t="shared" si="604"/>
        <v>364.37466666666666</v>
      </c>
      <c r="X5535" s="227">
        <f t="shared" si="607"/>
        <v>357.16666666666669</v>
      </c>
      <c r="Y5535" s="227">
        <f t="shared" si="605"/>
        <v>0</v>
      </c>
      <c r="Z5535" s="227">
        <f t="shared" si="606"/>
        <v>242.94422222222221</v>
      </c>
      <c r="AA5535" s="227">
        <f t="shared" si="608"/>
        <v>238.08333333333334</v>
      </c>
    </row>
    <row r="5536" spans="2:27" ht="13.5" hidden="1">
      <c r="B5536" s="232" t="s">
        <v>1449</v>
      </c>
      <c r="C5536" s="232" t="s">
        <v>1137</v>
      </c>
      <c r="D5536" s="232" t="s">
        <v>957</v>
      </c>
      <c r="E5536" s="232" t="s">
        <v>467</v>
      </c>
      <c r="F5536" s="232">
        <v>16</v>
      </c>
      <c r="G5536" s="232" t="s">
        <v>1356</v>
      </c>
      <c r="H5536" s="233">
        <v>6.6479999999999997</v>
      </c>
      <c r="I5536" s="233">
        <v>0</v>
      </c>
      <c r="J5536" s="233">
        <v>4.1882000000000001</v>
      </c>
      <c r="K5536" s="234">
        <v>17471</v>
      </c>
      <c r="L5536" s="233">
        <v>1.9944</v>
      </c>
      <c r="M5536" s="234">
        <v>34243</v>
      </c>
      <c r="N5536" s="233">
        <v>0</v>
      </c>
      <c r="O5536" s="233">
        <v>0</v>
      </c>
      <c r="P5536" s="233">
        <v>0</v>
      </c>
      <c r="Q5536" s="234">
        <v>34942</v>
      </c>
      <c r="R5536" s="233">
        <v>1.3295999999999999</v>
      </c>
      <c r="S5536" s="234">
        <v>68486</v>
      </c>
      <c r="T5536" s="233">
        <v>0</v>
      </c>
      <c r="U5536" s="235">
        <f t="shared" si="602"/>
        <v>4853.04</v>
      </c>
      <c r="V5536" s="227">
        <f t="shared" si="603"/>
        <v>3057.386</v>
      </c>
      <c r="W5536" s="227">
        <f t="shared" si="604"/>
        <v>2911.8286666666668</v>
      </c>
      <c r="X5536" s="227">
        <f t="shared" si="607"/>
        <v>2853.5833333333335</v>
      </c>
      <c r="Y5536" s="227">
        <f t="shared" si="605"/>
        <v>0</v>
      </c>
      <c r="Z5536" s="227">
        <f t="shared" si="606"/>
        <v>1941.219111111111</v>
      </c>
      <c r="AA5536" s="227">
        <f t="shared" si="608"/>
        <v>1902.3888888888889</v>
      </c>
    </row>
    <row r="5537" spans="2:27" ht="13.5" hidden="1">
      <c r="B5537" s="232" t="s">
        <v>1449</v>
      </c>
      <c r="C5537" s="232" t="s">
        <v>723</v>
      </c>
      <c r="D5537" s="232" t="s">
        <v>957</v>
      </c>
      <c r="E5537" s="232" t="s">
        <v>467</v>
      </c>
      <c r="F5537" s="232">
        <v>2</v>
      </c>
      <c r="G5537" s="232" t="s">
        <v>1315</v>
      </c>
      <c r="H5537" s="233">
        <v>0.20899999999999999</v>
      </c>
      <c r="I5537" s="233">
        <v>0</v>
      </c>
      <c r="J5537" s="233">
        <v>0</v>
      </c>
      <c r="K5537" s="234">
        <v>0</v>
      </c>
      <c r="L5537" s="233">
        <v>0</v>
      </c>
      <c r="M5537" s="234">
        <v>0</v>
      </c>
      <c r="N5537" s="233">
        <v>0</v>
      </c>
      <c r="O5537" s="233">
        <v>0</v>
      </c>
      <c r="P5537" s="233">
        <v>0</v>
      </c>
      <c r="Q5537" s="234">
        <v>0</v>
      </c>
      <c r="R5537" s="233">
        <v>0</v>
      </c>
      <c r="S5537" s="234">
        <v>0</v>
      </c>
      <c r="T5537" s="233">
        <v>0</v>
      </c>
      <c r="U5537" s="235">
        <f t="shared" si="602"/>
        <v>152.57</v>
      </c>
      <c r="V5537" s="227">
        <f t="shared" si="603"/>
        <v>0</v>
      </c>
      <c r="W5537" s="227">
        <f t="shared" si="604"/>
        <v>0</v>
      </c>
      <c r="X5537" s="227">
        <f t="shared" si="607"/>
        <v>0</v>
      </c>
      <c r="Y5537" s="227">
        <f t="shared" si="605"/>
        <v>0</v>
      </c>
      <c r="Z5537" s="227">
        <f t="shared" si="606"/>
        <v>0</v>
      </c>
      <c r="AA5537" s="227">
        <f t="shared" si="608"/>
        <v>0</v>
      </c>
    </row>
    <row r="5538" spans="2:27" ht="13.5" hidden="1">
      <c r="B5538" s="232" t="s">
        <v>1449</v>
      </c>
      <c r="C5538" s="232" t="s">
        <v>1150</v>
      </c>
      <c r="D5538" s="232" t="s">
        <v>957</v>
      </c>
      <c r="E5538" s="232" t="s">
        <v>467</v>
      </c>
      <c r="F5538" s="232">
        <v>2</v>
      </c>
      <c r="G5538" s="232" t="s">
        <v>1311</v>
      </c>
      <c r="H5538" s="233">
        <v>0.317</v>
      </c>
      <c r="I5538" s="233">
        <v>0</v>
      </c>
      <c r="J5538" s="233">
        <v>0</v>
      </c>
      <c r="K5538" s="234">
        <v>0</v>
      </c>
      <c r="L5538" s="233">
        <v>0</v>
      </c>
      <c r="M5538" s="234">
        <v>0</v>
      </c>
      <c r="N5538" s="233">
        <v>0</v>
      </c>
      <c r="O5538" s="233">
        <v>0</v>
      </c>
      <c r="P5538" s="233">
        <v>0</v>
      </c>
      <c r="Q5538" s="234">
        <v>0</v>
      </c>
      <c r="R5538" s="233">
        <v>0</v>
      </c>
      <c r="S5538" s="234">
        <v>0</v>
      </c>
      <c r="T5538" s="233">
        <v>0</v>
      </c>
      <c r="U5538" s="235">
        <f t="shared" si="602"/>
        <v>231.41</v>
      </c>
      <c r="V5538" s="227">
        <f t="shared" si="603"/>
        <v>0</v>
      </c>
      <c r="W5538" s="227">
        <f t="shared" si="604"/>
        <v>0</v>
      </c>
      <c r="X5538" s="227">
        <f t="shared" si="607"/>
        <v>0</v>
      </c>
      <c r="Y5538" s="227">
        <f t="shared" si="605"/>
        <v>0</v>
      </c>
      <c r="Z5538" s="227">
        <f t="shared" si="606"/>
        <v>0</v>
      </c>
      <c r="AA5538" s="227">
        <f t="shared" si="608"/>
        <v>0</v>
      </c>
    </row>
    <row r="5539" spans="2:27" ht="13.5" hidden="1">
      <c r="B5539" s="232" t="s">
        <v>1449</v>
      </c>
      <c r="C5539" s="232" t="s">
        <v>1142</v>
      </c>
      <c r="D5539" s="232" t="s">
        <v>957</v>
      </c>
      <c r="E5539" s="232" t="s">
        <v>495</v>
      </c>
      <c r="F5539" s="232">
        <v>4</v>
      </c>
      <c r="G5539" s="232" t="s">
        <v>1317</v>
      </c>
      <c r="H5539" s="233">
        <v>2.2160000000000002</v>
      </c>
      <c r="I5539" s="233">
        <v>0</v>
      </c>
      <c r="J5539" s="233">
        <v>1.3960999999999999</v>
      </c>
      <c r="K5539" s="234">
        <v>5824</v>
      </c>
      <c r="L5539" s="233">
        <v>0.66479999999999995</v>
      </c>
      <c r="M5539" s="234">
        <v>11414</v>
      </c>
      <c r="N5539" s="233">
        <v>0</v>
      </c>
      <c r="O5539" s="233">
        <v>0</v>
      </c>
      <c r="P5539" s="233">
        <v>0</v>
      </c>
      <c r="Q5539" s="234">
        <v>11647</v>
      </c>
      <c r="R5539" s="233">
        <v>0.44319999999999998</v>
      </c>
      <c r="S5539" s="234">
        <v>22829</v>
      </c>
      <c r="T5539" s="233">
        <v>0</v>
      </c>
      <c r="U5539" s="235">
        <f t="shared" si="602"/>
        <v>1617.68</v>
      </c>
      <c r="V5539" s="227">
        <f t="shared" si="603"/>
        <v>1019.1529999999999</v>
      </c>
      <c r="W5539" s="227">
        <f t="shared" si="604"/>
        <v>970.63733333333334</v>
      </c>
      <c r="X5539" s="227">
        <f t="shared" si="607"/>
        <v>951.16666666666663</v>
      </c>
      <c r="Y5539" s="227">
        <f t="shared" si="605"/>
        <v>0</v>
      </c>
      <c r="Z5539" s="227">
        <f t="shared" si="606"/>
        <v>647.06377777777777</v>
      </c>
      <c r="AA5539" s="227">
        <f t="shared" si="608"/>
        <v>634.13888888888891</v>
      </c>
    </row>
    <row r="5540" spans="2:27" ht="13.5" hidden="1">
      <c r="B5540" s="232" t="s">
        <v>1449</v>
      </c>
      <c r="C5540" s="232" t="s">
        <v>763</v>
      </c>
      <c r="D5540" s="232" t="s">
        <v>957</v>
      </c>
      <c r="E5540" s="232" t="s">
        <v>467</v>
      </c>
      <c r="F5540" s="232">
        <v>8</v>
      </c>
      <c r="G5540" s="232" t="s">
        <v>1317</v>
      </c>
      <c r="H5540" s="233">
        <v>1.6400999999999999</v>
      </c>
      <c r="I5540" s="233">
        <v>0</v>
      </c>
      <c r="J5540" s="233">
        <v>1.1194</v>
      </c>
      <c r="K5540" s="234">
        <v>4669</v>
      </c>
      <c r="L5540" s="233">
        <v>0.53300000000000003</v>
      </c>
      <c r="M5540" s="234">
        <v>9152</v>
      </c>
      <c r="N5540" s="233">
        <v>0</v>
      </c>
      <c r="O5540" s="233">
        <v>0</v>
      </c>
      <c r="P5540" s="233">
        <v>0</v>
      </c>
      <c r="Q5540" s="234">
        <v>9698</v>
      </c>
      <c r="R5540" s="233">
        <v>0.36899999999999999</v>
      </c>
      <c r="S5540" s="234">
        <v>19008</v>
      </c>
      <c r="T5540" s="233">
        <v>0</v>
      </c>
      <c r="U5540" s="235">
        <f t="shared" si="602"/>
        <v>1197.2729999999999</v>
      </c>
      <c r="V5540" s="227">
        <f t="shared" si="603"/>
        <v>817.16199999999992</v>
      </c>
      <c r="W5540" s="227">
        <f t="shared" si="604"/>
        <v>778.1733333333334</v>
      </c>
      <c r="X5540" s="227">
        <f t="shared" si="607"/>
        <v>762.66666666666663</v>
      </c>
      <c r="Y5540" s="227">
        <f t="shared" si="605"/>
        <v>0</v>
      </c>
      <c r="Z5540" s="227">
        <f t="shared" si="606"/>
        <v>538.75888888888892</v>
      </c>
      <c r="AA5540" s="227">
        <f t="shared" si="608"/>
        <v>528</v>
      </c>
    </row>
    <row r="5541" spans="2:27" ht="13.5" hidden="1">
      <c r="B5541" s="232" t="s">
        <v>1449</v>
      </c>
      <c r="C5541" s="232" t="s">
        <v>771</v>
      </c>
      <c r="D5541" s="232" t="s">
        <v>957</v>
      </c>
      <c r="E5541" s="232" t="s">
        <v>467</v>
      </c>
      <c r="F5541" s="232">
        <v>4</v>
      </c>
      <c r="G5541" s="232" t="s">
        <v>1312</v>
      </c>
      <c r="H5541" s="233">
        <v>0.82010000000000005</v>
      </c>
      <c r="I5541" s="233">
        <v>0</v>
      </c>
      <c r="J5541" s="233">
        <v>0.55969999999999998</v>
      </c>
      <c r="K5541" s="234">
        <v>2335</v>
      </c>
      <c r="L5541" s="233">
        <v>0.26650000000000001</v>
      </c>
      <c r="M5541" s="234">
        <v>4576</v>
      </c>
      <c r="N5541" s="233">
        <v>0</v>
      </c>
      <c r="O5541" s="233">
        <v>0</v>
      </c>
      <c r="P5541" s="233">
        <v>0</v>
      </c>
      <c r="Q5541" s="234">
        <v>4849</v>
      </c>
      <c r="R5541" s="233">
        <v>0.1845</v>
      </c>
      <c r="S5541" s="234">
        <v>9504</v>
      </c>
      <c r="T5541" s="233">
        <v>0</v>
      </c>
      <c r="U5541" s="235">
        <f t="shared" si="602"/>
        <v>598.673</v>
      </c>
      <c r="V5541" s="227">
        <f t="shared" si="603"/>
        <v>408.58099999999996</v>
      </c>
      <c r="W5541" s="227">
        <f t="shared" si="604"/>
        <v>389.12833333333333</v>
      </c>
      <c r="X5541" s="227">
        <f t="shared" si="607"/>
        <v>381.33333333333331</v>
      </c>
      <c r="Y5541" s="227">
        <f t="shared" si="605"/>
        <v>0</v>
      </c>
      <c r="Z5541" s="227">
        <f t="shared" si="606"/>
        <v>269.37944444444446</v>
      </c>
      <c r="AA5541" s="227">
        <f t="shared" si="608"/>
        <v>264</v>
      </c>
    </row>
    <row r="5542" spans="2:27" ht="13.5" hidden="1">
      <c r="B5542" s="232" t="s">
        <v>1449</v>
      </c>
      <c r="C5542" s="232" t="s">
        <v>1143</v>
      </c>
      <c r="D5542" s="232" t="s">
        <v>957</v>
      </c>
      <c r="E5542" s="232" t="s">
        <v>467</v>
      </c>
      <c r="F5542" s="232">
        <v>4</v>
      </c>
      <c r="G5542" s="232" t="s">
        <v>1316</v>
      </c>
      <c r="H5542" s="233">
        <v>2.2160000000000002</v>
      </c>
      <c r="I5542" s="233">
        <v>0</v>
      </c>
      <c r="J5542" s="233">
        <v>1.3960999999999999</v>
      </c>
      <c r="K5542" s="234">
        <v>5824</v>
      </c>
      <c r="L5542" s="233">
        <v>0.66479999999999995</v>
      </c>
      <c r="M5542" s="234">
        <v>11414</v>
      </c>
      <c r="N5542" s="233">
        <v>0</v>
      </c>
      <c r="O5542" s="233">
        <v>0</v>
      </c>
      <c r="P5542" s="233">
        <v>0</v>
      </c>
      <c r="Q5542" s="234">
        <v>11647</v>
      </c>
      <c r="R5542" s="233">
        <v>0.44319999999999998</v>
      </c>
      <c r="S5542" s="234">
        <v>22829</v>
      </c>
      <c r="T5542" s="233">
        <v>0</v>
      </c>
      <c r="U5542" s="235">
        <f t="shared" si="602"/>
        <v>1617.68</v>
      </c>
      <c r="V5542" s="227">
        <f t="shared" si="603"/>
        <v>1019.1529999999999</v>
      </c>
      <c r="W5542" s="227">
        <f t="shared" si="604"/>
        <v>970.63733333333334</v>
      </c>
      <c r="X5542" s="227">
        <f t="shared" si="607"/>
        <v>951.16666666666663</v>
      </c>
      <c r="Y5542" s="227">
        <f t="shared" si="605"/>
        <v>0</v>
      </c>
      <c r="Z5542" s="227">
        <f t="shared" si="606"/>
        <v>647.06377777777777</v>
      </c>
      <c r="AA5542" s="227">
        <f t="shared" si="608"/>
        <v>634.13888888888891</v>
      </c>
    </row>
    <row r="5543" spans="2:27" ht="13.5" hidden="1">
      <c r="B5543" s="232" t="s">
        <v>1449</v>
      </c>
      <c r="C5543" s="232" t="s">
        <v>686</v>
      </c>
      <c r="D5543" s="232" t="s">
        <v>957</v>
      </c>
      <c r="E5543" s="232" t="s">
        <v>495</v>
      </c>
      <c r="F5543" s="232">
        <v>16</v>
      </c>
      <c r="G5543" s="232" t="s">
        <v>1352</v>
      </c>
      <c r="H5543" s="233">
        <v>4.5632000000000001</v>
      </c>
      <c r="I5543" s="233">
        <v>0</v>
      </c>
      <c r="J5543" s="233">
        <v>3.4687999999999999</v>
      </c>
      <c r="K5543" s="234">
        <v>12992</v>
      </c>
      <c r="L5543" s="233">
        <v>1.4847999999999999</v>
      </c>
      <c r="M5543" s="234">
        <v>25536</v>
      </c>
      <c r="N5543" s="233">
        <v>0</v>
      </c>
      <c r="O5543" s="233">
        <v>0</v>
      </c>
      <c r="P5543" s="233">
        <v>0</v>
      </c>
      <c r="Q5543" s="234">
        <v>27008</v>
      </c>
      <c r="R5543" s="233">
        <v>1.0304</v>
      </c>
      <c r="S5543" s="234">
        <v>51648</v>
      </c>
      <c r="T5543" s="233">
        <v>0</v>
      </c>
      <c r="U5543" s="235">
        <f t="shared" si="602"/>
        <v>3331.136</v>
      </c>
      <c r="V5543" s="227">
        <f t="shared" si="603"/>
        <v>2532.2239999999997</v>
      </c>
      <c r="W5543" s="227">
        <f t="shared" si="604"/>
        <v>2166.5706666666665</v>
      </c>
      <c r="X5543" s="227">
        <f t="shared" si="607"/>
        <v>2128</v>
      </c>
      <c r="Y5543" s="227">
        <f t="shared" si="605"/>
        <v>0</v>
      </c>
      <c r="Z5543" s="227">
        <f t="shared" si="606"/>
        <v>1502.4142222222222</v>
      </c>
      <c r="AA5543" s="227">
        <f t="shared" si="608"/>
        <v>1434.6666666666667</v>
      </c>
    </row>
    <row r="5544" spans="2:27" ht="13.5" hidden="1">
      <c r="B5544" s="232" t="s">
        <v>1449</v>
      </c>
      <c r="C5544" s="232" t="s">
        <v>1133</v>
      </c>
      <c r="D5544" s="232" t="s">
        <v>957</v>
      </c>
      <c r="E5544" s="232" t="s">
        <v>495</v>
      </c>
      <c r="F5544" s="232">
        <v>8</v>
      </c>
      <c r="G5544" s="232" t="s">
        <v>1316</v>
      </c>
      <c r="H5544" s="233">
        <v>4.4320000000000004</v>
      </c>
      <c r="I5544" s="233">
        <v>0</v>
      </c>
      <c r="J5544" s="233">
        <v>2.7921999999999998</v>
      </c>
      <c r="K5544" s="234">
        <v>11647</v>
      </c>
      <c r="L5544" s="233">
        <v>1.3295999999999999</v>
      </c>
      <c r="M5544" s="234">
        <v>22829</v>
      </c>
      <c r="N5544" s="233">
        <v>0</v>
      </c>
      <c r="O5544" s="233">
        <v>0</v>
      </c>
      <c r="P5544" s="233">
        <v>0</v>
      </c>
      <c r="Q5544" s="234">
        <v>23295</v>
      </c>
      <c r="R5544" s="233">
        <v>0.88639999999999997</v>
      </c>
      <c r="S5544" s="234">
        <v>45657</v>
      </c>
      <c r="T5544" s="233">
        <v>0</v>
      </c>
      <c r="U5544" s="235">
        <f t="shared" si="602"/>
        <v>3235.36</v>
      </c>
      <c r="V5544" s="227">
        <f t="shared" si="603"/>
        <v>2038.3059999999998</v>
      </c>
      <c r="W5544" s="227">
        <f t="shared" si="604"/>
        <v>1941.1913333333332</v>
      </c>
      <c r="X5544" s="227">
        <f t="shared" si="607"/>
        <v>1902.4166666666667</v>
      </c>
      <c r="Y5544" s="227">
        <f t="shared" si="605"/>
        <v>0</v>
      </c>
      <c r="Z5544" s="227">
        <f t="shared" si="606"/>
        <v>1294.1553333333334</v>
      </c>
      <c r="AA5544" s="227">
        <f t="shared" si="608"/>
        <v>1268.25</v>
      </c>
    </row>
    <row r="5545" spans="2:27" ht="13.5" hidden="1">
      <c r="B5545" s="232" t="s">
        <v>1449</v>
      </c>
      <c r="C5545" s="232" t="s">
        <v>1479</v>
      </c>
      <c r="D5545" s="232" t="s">
        <v>957</v>
      </c>
      <c r="E5545" s="232" t="s">
        <v>467</v>
      </c>
      <c r="F5545" s="232">
        <v>2</v>
      </c>
      <c r="G5545" s="232" t="s">
        <v>1315</v>
      </c>
      <c r="H5545" s="233">
        <v>0.23599999999999999</v>
      </c>
      <c r="I5545" s="233">
        <v>0</v>
      </c>
      <c r="J5545" s="233">
        <v>0</v>
      </c>
      <c r="K5545" s="234">
        <v>0</v>
      </c>
      <c r="L5545" s="233">
        <v>0</v>
      </c>
      <c r="M5545" s="234">
        <v>0</v>
      </c>
      <c r="N5545" s="233">
        <v>0</v>
      </c>
      <c r="O5545" s="233">
        <v>0</v>
      </c>
      <c r="P5545" s="233">
        <v>0</v>
      </c>
      <c r="Q5545" s="234">
        <v>0</v>
      </c>
      <c r="R5545" s="233">
        <v>0</v>
      </c>
      <c r="S5545" s="234">
        <v>0</v>
      </c>
      <c r="T5545" s="233">
        <v>0</v>
      </c>
      <c r="U5545" s="235">
        <f t="shared" si="602"/>
        <v>172.28</v>
      </c>
      <c r="V5545" s="227">
        <f t="shared" si="603"/>
        <v>0</v>
      </c>
      <c r="W5545" s="227">
        <f t="shared" si="604"/>
        <v>0</v>
      </c>
      <c r="X5545" s="227">
        <f t="shared" si="607"/>
        <v>0</v>
      </c>
      <c r="Y5545" s="227">
        <f t="shared" si="605"/>
        <v>0</v>
      </c>
      <c r="Z5545" s="227">
        <f t="shared" si="606"/>
        <v>0</v>
      </c>
      <c r="AA5545" s="227">
        <f t="shared" si="608"/>
        <v>0</v>
      </c>
    </row>
    <row r="5546" spans="2:27" ht="13.5" hidden="1">
      <c r="B5546" s="232" t="s">
        <v>1449</v>
      </c>
      <c r="C5546" s="232" t="s">
        <v>745</v>
      </c>
      <c r="D5546" s="232" t="s">
        <v>957</v>
      </c>
      <c r="E5546" s="232" t="s">
        <v>467</v>
      </c>
      <c r="F5546" s="232">
        <v>4</v>
      </c>
      <c r="G5546" s="232" t="s">
        <v>1311</v>
      </c>
      <c r="H5546" s="233">
        <v>0.41599999999999998</v>
      </c>
      <c r="I5546" s="233">
        <v>0</v>
      </c>
      <c r="J5546" s="233">
        <v>0.2621</v>
      </c>
      <c r="K5546" s="234">
        <v>1093</v>
      </c>
      <c r="L5546" s="233">
        <v>0.12479999999999999</v>
      </c>
      <c r="M5546" s="234">
        <v>2143</v>
      </c>
      <c r="N5546" s="233">
        <v>0</v>
      </c>
      <c r="O5546" s="233">
        <v>0</v>
      </c>
      <c r="P5546" s="233">
        <v>0</v>
      </c>
      <c r="Q5546" s="234">
        <v>2186</v>
      </c>
      <c r="R5546" s="233">
        <v>8.3199999999999996E-2</v>
      </c>
      <c r="S5546" s="234">
        <v>4286</v>
      </c>
      <c r="T5546" s="233">
        <v>0</v>
      </c>
      <c r="U5546" s="235">
        <f t="shared" si="602"/>
        <v>303.68</v>
      </c>
      <c r="V5546" s="227">
        <f t="shared" si="603"/>
        <v>191.333</v>
      </c>
      <c r="W5546" s="227">
        <f t="shared" si="604"/>
        <v>182.18733333333333</v>
      </c>
      <c r="X5546" s="227">
        <f t="shared" si="607"/>
        <v>178.58333333333334</v>
      </c>
      <c r="Y5546" s="227">
        <f t="shared" si="605"/>
        <v>0</v>
      </c>
      <c r="Z5546" s="227">
        <f t="shared" si="606"/>
        <v>121.45822222222222</v>
      </c>
      <c r="AA5546" s="227">
        <f t="shared" si="608"/>
        <v>119.05555555555556</v>
      </c>
    </row>
    <row r="5547" spans="2:27" ht="13.5" hidden="1">
      <c r="B5547" s="232" t="s">
        <v>1449</v>
      </c>
      <c r="C5547" s="232" t="s">
        <v>312</v>
      </c>
      <c r="D5547" s="232" t="s">
        <v>957</v>
      </c>
      <c r="E5547" s="232" t="s">
        <v>495</v>
      </c>
      <c r="F5547" s="232">
        <v>1</v>
      </c>
      <c r="G5547" s="232" t="s">
        <v>1322</v>
      </c>
      <c r="H5547" s="233">
        <v>0.104</v>
      </c>
      <c r="I5547" s="233">
        <v>0</v>
      </c>
      <c r="J5547" s="233">
        <v>0</v>
      </c>
      <c r="K5547" s="234">
        <v>0</v>
      </c>
      <c r="L5547" s="233">
        <v>0</v>
      </c>
      <c r="M5547" s="234">
        <v>0</v>
      </c>
      <c r="N5547" s="233">
        <v>0</v>
      </c>
      <c r="O5547" s="233">
        <v>0</v>
      </c>
      <c r="P5547" s="233">
        <v>0</v>
      </c>
      <c r="Q5547" s="234">
        <v>0</v>
      </c>
      <c r="R5547" s="233">
        <v>0</v>
      </c>
      <c r="S5547" s="234">
        <v>0</v>
      </c>
      <c r="T5547" s="233">
        <v>0</v>
      </c>
      <c r="U5547" s="235">
        <f t="shared" si="602"/>
        <v>75.92</v>
      </c>
      <c r="V5547" s="227">
        <f t="shared" si="603"/>
        <v>0</v>
      </c>
      <c r="W5547" s="227">
        <f t="shared" si="604"/>
        <v>0</v>
      </c>
      <c r="X5547" s="227">
        <f t="shared" si="607"/>
        <v>0</v>
      </c>
      <c r="Y5547" s="227">
        <f t="shared" si="605"/>
        <v>0</v>
      </c>
      <c r="Z5547" s="227">
        <f t="shared" si="606"/>
        <v>0</v>
      </c>
      <c r="AA5547" s="227">
        <f t="shared" si="608"/>
        <v>0</v>
      </c>
    </row>
    <row r="5548" spans="2:27" ht="13.5" hidden="1">
      <c r="B5548" s="232" t="s">
        <v>1449</v>
      </c>
      <c r="C5548" s="232" t="s">
        <v>739</v>
      </c>
      <c r="D5548" s="232" t="s">
        <v>957</v>
      </c>
      <c r="E5548" s="232" t="s">
        <v>467</v>
      </c>
      <c r="F5548" s="232">
        <v>2</v>
      </c>
      <c r="G5548" s="232" t="s">
        <v>1314</v>
      </c>
      <c r="H5548" s="233">
        <v>0.104</v>
      </c>
      <c r="I5548" s="233">
        <v>0</v>
      </c>
      <c r="J5548" s="233">
        <v>6.5500000000000003E-2</v>
      </c>
      <c r="K5548" s="234">
        <v>273</v>
      </c>
      <c r="L5548" s="233">
        <v>3.1199999999999999E-2</v>
      </c>
      <c r="M5548" s="234">
        <v>536</v>
      </c>
      <c r="N5548" s="233">
        <v>0</v>
      </c>
      <c r="O5548" s="233">
        <v>0</v>
      </c>
      <c r="P5548" s="233">
        <v>0</v>
      </c>
      <c r="Q5548" s="234">
        <v>547</v>
      </c>
      <c r="R5548" s="233">
        <v>2.0799999999999999E-2</v>
      </c>
      <c r="S5548" s="234">
        <v>1071</v>
      </c>
      <c r="T5548" s="233">
        <v>0</v>
      </c>
      <c r="U5548" s="235">
        <f t="shared" si="602"/>
        <v>75.92</v>
      </c>
      <c r="V5548" s="227">
        <f t="shared" si="603"/>
        <v>47.815000000000005</v>
      </c>
      <c r="W5548" s="227">
        <f t="shared" si="604"/>
        <v>45.525999999999996</v>
      </c>
      <c r="X5548" s="227">
        <f t="shared" si="607"/>
        <v>44.666666666666664</v>
      </c>
      <c r="Y5548" s="227">
        <f t="shared" si="605"/>
        <v>0</v>
      </c>
      <c r="Z5548" s="227">
        <f t="shared" si="606"/>
        <v>30.378444444444444</v>
      </c>
      <c r="AA5548" s="227">
        <f t="shared" si="608"/>
        <v>29.75</v>
      </c>
    </row>
    <row r="5549" spans="2:27" ht="13.5" hidden="1">
      <c r="B5549" s="232" t="s">
        <v>1449</v>
      </c>
      <c r="C5549" s="232" t="s">
        <v>557</v>
      </c>
      <c r="D5549" s="232" t="s">
        <v>957</v>
      </c>
      <c r="E5549" s="232" t="s">
        <v>495</v>
      </c>
      <c r="F5549" s="232">
        <v>2</v>
      </c>
      <c r="G5549" s="232" t="s">
        <v>1315</v>
      </c>
      <c r="H5549" s="233">
        <v>0.48199999999999998</v>
      </c>
      <c r="I5549" s="233">
        <v>0</v>
      </c>
      <c r="J5549" s="233">
        <v>0.30299999999999999</v>
      </c>
      <c r="K5549" s="234">
        <v>815</v>
      </c>
      <c r="L5549" s="233">
        <v>0.16600000000000001</v>
      </c>
      <c r="M5549" s="234">
        <v>2221</v>
      </c>
      <c r="N5549" s="233">
        <v>0</v>
      </c>
      <c r="O5549" s="233">
        <v>0</v>
      </c>
      <c r="P5549" s="233">
        <v>0</v>
      </c>
      <c r="Q5549" s="234">
        <v>1773</v>
      </c>
      <c r="R5549" s="233">
        <v>0.11899999999999999</v>
      </c>
      <c r="S5549" s="234">
        <v>4600</v>
      </c>
      <c r="T5549" s="233">
        <v>0</v>
      </c>
      <c r="U5549" s="235">
        <f t="shared" si="602"/>
        <v>351.86</v>
      </c>
      <c r="V5549" s="227">
        <f t="shared" si="603"/>
        <v>221.19</v>
      </c>
      <c r="W5549" s="227">
        <f t="shared" si="604"/>
        <v>189.09666666666669</v>
      </c>
      <c r="X5549" s="227">
        <f t="shared" si="607"/>
        <v>185.08333333333334</v>
      </c>
      <c r="Y5549" s="227">
        <f t="shared" si="605"/>
        <v>0</v>
      </c>
      <c r="Z5549" s="227">
        <f t="shared" si="606"/>
        <v>136.12</v>
      </c>
      <c r="AA5549" s="227">
        <f t="shared" si="608"/>
        <v>127.77777777777777</v>
      </c>
    </row>
    <row r="5550" spans="2:27" ht="13.5" hidden="1">
      <c r="B5550" s="232" t="s">
        <v>1449</v>
      </c>
      <c r="C5550" s="232" t="s">
        <v>636</v>
      </c>
      <c r="D5550" s="232" t="s">
        <v>957</v>
      </c>
      <c r="E5550" s="232" t="s">
        <v>495</v>
      </c>
      <c r="F5550" s="232">
        <v>2</v>
      </c>
      <c r="G5550" s="232" t="s">
        <v>1315</v>
      </c>
      <c r="H5550" s="233">
        <v>0.47199999999999998</v>
      </c>
      <c r="I5550" s="233">
        <v>0</v>
      </c>
      <c r="J5550" s="233">
        <v>0.26650000000000001</v>
      </c>
      <c r="K5550" s="234">
        <v>1112</v>
      </c>
      <c r="L5550" s="233">
        <v>0.12690000000000001</v>
      </c>
      <c r="M5550" s="234">
        <v>2179</v>
      </c>
      <c r="N5550" s="233">
        <v>0</v>
      </c>
      <c r="O5550" s="233">
        <v>0</v>
      </c>
      <c r="P5550" s="233">
        <v>0</v>
      </c>
      <c r="Q5550" s="234">
        <v>2386</v>
      </c>
      <c r="R5550" s="233">
        <v>9.0800000000000006E-2</v>
      </c>
      <c r="S5550" s="234">
        <v>4677</v>
      </c>
      <c r="T5550" s="233">
        <v>0</v>
      </c>
      <c r="U5550" s="235">
        <f t="shared" si="602"/>
        <v>344.56</v>
      </c>
      <c r="V5550" s="227">
        <f t="shared" si="603"/>
        <v>194.54500000000002</v>
      </c>
      <c r="W5550" s="227">
        <f t="shared" si="604"/>
        <v>185.30366666666669</v>
      </c>
      <c r="X5550" s="227">
        <f t="shared" si="607"/>
        <v>181.58333333333334</v>
      </c>
      <c r="Y5550" s="227">
        <f t="shared" si="605"/>
        <v>0</v>
      </c>
      <c r="Z5550" s="227">
        <f t="shared" si="606"/>
        <v>132.56177777777776</v>
      </c>
      <c r="AA5550" s="227">
        <f t="shared" si="608"/>
        <v>129.91666666666666</v>
      </c>
    </row>
    <row r="5551" spans="2:27" ht="13.5" hidden="1">
      <c r="B5551" s="232" t="s">
        <v>1449</v>
      </c>
      <c r="C5551" s="232" t="s">
        <v>544</v>
      </c>
      <c r="D5551" s="232" t="s">
        <v>957</v>
      </c>
      <c r="E5551" s="232" t="s">
        <v>495</v>
      </c>
      <c r="F5551" s="232">
        <v>16</v>
      </c>
      <c r="G5551" s="232" t="s">
        <v>1317</v>
      </c>
      <c r="H5551" s="233">
        <v>3.8660000000000001</v>
      </c>
      <c r="I5551" s="233">
        <v>0</v>
      </c>
      <c r="J5551" s="233">
        <v>2.423</v>
      </c>
      <c r="K5551" s="234">
        <v>6525</v>
      </c>
      <c r="L5551" s="233">
        <v>1.3260000000000001</v>
      </c>
      <c r="M5551" s="234">
        <v>17775</v>
      </c>
      <c r="N5551" s="233">
        <v>0</v>
      </c>
      <c r="O5551" s="233">
        <v>0</v>
      </c>
      <c r="P5551" s="233">
        <v>0</v>
      </c>
      <c r="Q5551" s="234">
        <v>14182</v>
      </c>
      <c r="R5551" s="233">
        <v>0.96099999999999997</v>
      </c>
      <c r="S5551" s="234">
        <v>37058</v>
      </c>
      <c r="T5551" s="233">
        <v>0</v>
      </c>
      <c r="U5551" s="235">
        <f t="shared" si="602"/>
        <v>2822.1800000000003</v>
      </c>
      <c r="V5551" s="227">
        <f t="shared" si="603"/>
        <v>1768.79</v>
      </c>
      <c r="W5551" s="227">
        <f t="shared" si="604"/>
        <v>1511.73</v>
      </c>
      <c r="X5551" s="227">
        <f t="shared" si="607"/>
        <v>1481.25</v>
      </c>
      <c r="Y5551" s="227">
        <f t="shared" si="605"/>
        <v>0</v>
      </c>
      <c r="Z5551" s="227">
        <f t="shared" si="606"/>
        <v>1095.4744444444445</v>
      </c>
      <c r="AA5551" s="227">
        <f t="shared" si="608"/>
        <v>1029.3888888888889</v>
      </c>
    </row>
    <row r="5552" spans="2:27" ht="13.5" hidden="1">
      <c r="B5552" s="232" t="s">
        <v>1449</v>
      </c>
      <c r="C5552" s="232" t="s">
        <v>1138</v>
      </c>
      <c r="D5552" s="232" t="s">
        <v>957</v>
      </c>
      <c r="E5552" s="232" t="s">
        <v>467</v>
      </c>
      <c r="F5552" s="232">
        <v>16</v>
      </c>
      <c r="G5552" s="232" t="s">
        <v>1364</v>
      </c>
      <c r="H5552" s="233">
        <v>8.8640000000000008</v>
      </c>
      <c r="I5552" s="233">
        <v>0</v>
      </c>
      <c r="J5552" s="233">
        <v>5.5842999999999998</v>
      </c>
      <c r="K5552" s="234">
        <v>23295</v>
      </c>
      <c r="L5552" s="233">
        <v>2.6591999999999998</v>
      </c>
      <c r="M5552" s="234">
        <v>45657</v>
      </c>
      <c r="N5552" s="233">
        <v>0</v>
      </c>
      <c r="O5552" s="233">
        <v>0</v>
      </c>
      <c r="P5552" s="233">
        <v>0</v>
      </c>
      <c r="Q5552" s="234">
        <v>46589</v>
      </c>
      <c r="R5552" s="233">
        <v>1.7727999999999999</v>
      </c>
      <c r="S5552" s="234">
        <v>91315</v>
      </c>
      <c r="T5552" s="233">
        <v>0</v>
      </c>
      <c r="U5552" s="235">
        <f t="shared" si="602"/>
        <v>6470.72</v>
      </c>
      <c r="V5552" s="227">
        <f t="shared" si="603"/>
        <v>4076.5389999999998</v>
      </c>
      <c r="W5552" s="227">
        <f t="shared" si="604"/>
        <v>3882.4659999999999</v>
      </c>
      <c r="X5552" s="227">
        <f t="shared" si="607"/>
        <v>3804.75</v>
      </c>
      <c r="Y5552" s="227">
        <f t="shared" si="605"/>
        <v>0</v>
      </c>
      <c r="Z5552" s="227">
        <f t="shared" si="606"/>
        <v>2588.2828888888889</v>
      </c>
      <c r="AA5552" s="227">
        <f t="shared" si="608"/>
        <v>2536.5277777777778</v>
      </c>
    </row>
    <row r="5553" spans="2:27" ht="13.5" hidden="1">
      <c r="B5553" s="232" t="s">
        <v>1449</v>
      </c>
      <c r="C5553" s="232" t="s">
        <v>720</v>
      </c>
      <c r="D5553" s="232" t="s">
        <v>957</v>
      </c>
      <c r="E5553" s="232" t="s">
        <v>467</v>
      </c>
      <c r="F5553" s="232">
        <v>8</v>
      </c>
      <c r="G5553" s="232" t="s">
        <v>1312</v>
      </c>
      <c r="H5553" s="233">
        <v>0.83679999999999999</v>
      </c>
      <c r="I5553" s="233">
        <v>0</v>
      </c>
      <c r="J5553" s="233">
        <v>0</v>
      </c>
      <c r="K5553" s="234">
        <v>0</v>
      </c>
      <c r="L5553" s="233">
        <v>0</v>
      </c>
      <c r="M5553" s="234">
        <v>0</v>
      </c>
      <c r="N5553" s="233">
        <v>0</v>
      </c>
      <c r="O5553" s="233">
        <v>0</v>
      </c>
      <c r="P5553" s="233">
        <v>0</v>
      </c>
      <c r="Q5553" s="234">
        <v>0</v>
      </c>
      <c r="R5553" s="233">
        <v>0</v>
      </c>
      <c r="S5553" s="234">
        <v>0</v>
      </c>
      <c r="T5553" s="233">
        <v>0</v>
      </c>
      <c r="U5553" s="235">
        <f t="shared" si="602"/>
        <v>610.86400000000003</v>
      </c>
      <c r="V5553" s="227">
        <f t="shared" si="603"/>
        <v>0</v>
      </c>
      <c r="W5553" s="227">
        <f t="shared" si="604"/>
        <v>0</v>
      </c>
      <c r="X5553" s="227">
        <f t="shared" si="607"/>
        <v>0</v>
      </c>
      <c r="Y5553" s="227">
        <f t="shared" si="605"/>
        <v>0</v>
      </c>
      <c r="Z5553" s="227">
        <f t="shared" si="606"/>
        <v>0</v>
      </c>
      <c r="AA5553" s="227">
        <f t="shared" si="608"/>
        <v>0</v>
      </c>
    </row>
    <row r="5554" spans="2:27" ht="13.5" hidden="1">
      <c r="B5554" s="232" t="s">
        <v>1449</v>
      </c>
      <c r="C5554" s="232" t="s">
        <v>759</v>
      </c>
      <c r="D5554" s="232" t="s">
        <v>957</v>
      </c>
      <c r="E5554" s="232" t="s">
        <v>495</v>
      </c>
      <c r="F5554" s="232">
        <v>4</v>
      </c>
      <c r="G5554" s="232" t="s">
        <v>1352</v>
      </c>
      <c r="H5554" s="233">
        <v>4.0621999999999998</v>
      </c>
      <c r="I5554" s="233">
        <v>0</v>
      </c>
      <c r="J5554" s="233">
        <v>2.5165999999999999</v>
      </c>
      <c r="K5554" s="234">
        <v>10498</v>
      </c>
      <c r="L5554" s="233">
        <v>1.1983999999999999</v>
      </c>
      <c r="M5554" s="234">
        <v>20575</v>
      </c>
      <c r="N5554" s="233">
        <v>0</v>
      </c>
      <c r="O5554" s="233">
        <v>0</v>
      </c>
      <c r="P5554" s="233">
        <v>0</v>
      </c>
      <c r="Q5554" s="234">
        <v>16013</v>
      </c>
      <c r="R5554" s="233">
        <v>0.60929999999999995</v>
      </c>
      <c r="S5554" s="234">
        <v>31386</v>
      </c>
      <c r="T5554" s="233">
        <v>0</v>
      </c>
      <c r="U5554" s="235">
        <f t="shared" si="602"/>
        <v>2965.4059999999999</v>
      </c>
      <c r="V5554" s="227">
        <f t="shared" si="603"/>
        <v>1837.1179999999999</v>
      </c>
      <c r="W5554" s="227">
        <f t="shared" si="604"/>
        <v>1749.6653333333334</v>
      </c>
      <c r="X5554" s="227">
        <f t="shared" si="607"/>
        <v>1714.5833333333333</v>
      </c>
      <c r="Y5554" s="227">
        <f t="shared" si="605"/>
        <v>0</v>
      </c>
      <c r="Z5554" s="227">
        <f t="shared" si="606"/>
        <v>889.59455555555553</v>
      </c>
      <c r="AA5554" s="227">
        <f t="shared" si="608"/>
        <v>871.83333333333337</v>
      </c>
    </row>
    <row r="5555" spans="2:27" ht="13.5" hidden="1">
      <c r="B5555" s="232" t="s">
        <v>1449</v>
      </c>
      <c r="C5555" s="232" t="s">
        <v>720</v>
      </c>
      <c r="D5555" s="232" t="s">
        <v>957</v>
      </c>
      <c r="E5555" s="232" t="s">
        <v>495</v>
      </c>
      <c r="F5555" s="232">
        <v>8</v>
      </c>
      <c r="G5555" s="232" t="s">
        <v>1312</v>
      </c>
      <c r="H5555" s="233">
        <v>1.6736</v>
      </c>
      <c r="I5555" s="233">
        <v>0</v>
      </c>
      <c r="J5555" s="233">
        <v>0</v>
      </c>
      <c r="K5555" s="234">
        <v>0</v>
      </c>
      <c r="L5555" s="233">
        <v>0</v>
      </c>
      <c r="M5555" s="234">
        <v>0</v>
      </c>
      <c r="N5555" s="233">
        <v>0</v>
      </c>
      <c r="O5555" s="233">
        <v>0</v>
      </c>
      <c r="P5555" s="233">
        <v>0</v>
      </c>
      <c r="Q5555" s="234">
        <v>0</v>
      </c>
      <c r="R5555" s="233">
        <v>0</v>
      </c>
      <c r="S5555" s="234">
        <v>0</v>
      </c>
      <c r="T5555" s="233">
        <v>0</v>
      </c>
      <c r="U5555" s="235">
        <f t="shared" si="602"/>
        <v>1221.7280000000001</v>
      </c>
      <c r="V5555" s="227">
        <f t="shared" si="603"/>
        <v>0</v>
      </c>
      <c r="W5555" s="227">
        <f t="shared" si="604"/>
        <v>0</v>
      </c>
      <c r="X5555" s="227">
        <f t="shared" si="607"/>
        <v>0</v>
      </c>
      <c r="Y5555" s="227">
        <f t="shared" si="605"/>
        <v>0</v>
      </c>
      <c r="Z5555" s="227">
        <f t="shared" si="606"/>
        <v>0</v>
      </c>
      <c r="AA5555" s="227">
        <f t="shared" si="608"/>
        <v>0</v>
      </c>
    </row>
    <row r="5556" spans="2:27" ht="13.5" hidden="1">
      <c r="B5556" s="232" t="s">
        <v>1449</v>
      </c>
      <c r="C5556" s="232" t="s">
        <v>737</v>
      </c>
      <c r="D5556" s="232" t="s">
        <v>957</v>
      </c>
      <c r="E5556" s="232" t="s">
        <v>495</v>
      </c>
      <c r="F5556" s="232">
        <v>2</v>
      </c>
      <c r="G5556" s="232" t="s">
        <v>1315</v>
      </c>
      <c r="H5556" s="233">
        <v>0.41599999999999998</v>
      </c>
      <c r="I5556" s="233">
        <v>0</v>
      </c>
      <c r="J5556" s="233">
        <v>0.2621</v>
      </c>
      <c r="K5556" s="234">
        <v>1093</v>
      </c>
      <c r="L5556" s="233">
        <v>0.12479999999999999</v>
      </c>
      <c r="M5556" s="234">
        <v>2143</v>
      </c>
      <c r="N5556" s="233">
        <v>0</v>
      </c>
      <c r="O5556" s="233">
        <v>0</v>
      </c>
      <c r="P5556" s="233">
        <v>0</v>
      </c>
      <c r="Q5556" s="234">
        <v>2186</v>
      </c>
      <c r="R5556" s="233">
        <v>8.3199999999999996E-2</v>
      </c>
      <c r="S5556" s="234">
        <v>4286</v>
      </c>
      <c r="T5556" s="233">
        <v>0</v>
      </c>
      <c r="U5556" s="235">
        <f t="shared" si="602"/>
        <v>303.68</v>
      </c>
      <c r="V5556" s="227">
        <f t="shared" si="603"/>
        <v>191.333</v>
      </c>
      <c r="W5556" s="227">
        <f t="shared" si="604"/>
        <v>182.18733333333333</v>
      </c>
      <c r="X5556" s="227">
        <f t="shared" si="607"/>
        <v>178.58333333333334</v>
      </c>
      <c r="Y5556" s="227">
        <f t="shared" si="605"/>
        <v>0</v>
      </c>
      <c r="Z5556" s="227">
        <f t="shared" si="606"/>
        <v>121.45822222222222</v>
      </c>
      <c r="AA5556" s="227">
        <f t="shared" si="608"/>
        <v>119.05555555555556</v>
      </c>
    </row>
    <row r="5557" spans="2:27" ht="13.5" hidden="1">
      <c r="B5557" s="232" t="s">
        <v>1449</v>
      </c>
      <c r="C5557" s="232" t="s">
        <v>313</v>
      </c>
      <c r="D5557" s="232" t="s">
        <v>957</v>
      </c>
      <c r="E5557" s="232" t="s">
        <v>495</v>
      </c>
      <c r="F5557" s="232">
        <v>16</v>
      </c>
      <c r="G5557" s="232" t="s">
        <v>1316</v>
      </c>
      <c r="H5557" s="233">
        <v>4.4320000000000004</v>
      </c>
      <c r="I5557" s="233">
        <v>0</v>
      </c>
      <c r="J5557" s="233">
        <v>3.0266999999999999</v>
      </c>
      <c r="K5557" s="234">
        <v>12626</v>
      </c>
      <c r="L5557" s="233">
        <v>1.4413</v>
      </c>
      <c r="M5557" s="234">
        <v>24746</v>
      </c>
      <c r="N5557" s="233">
        <v>0</v>
      </c>
      <c r="O5557" s="233">
        <v>0</v>
      </c>
      <c r="P5557" s="233">
        <v>0</v>
      </c>
      <c r="Q5557" s="234">
        <v>26266</v>
      </c>
      <c r="R5557" s="233">
        <v>0.99950000000000006</v>
      </c>
      <c r="S5557" s="234">
        <v>51481</v>
      </c>
      <c r="T5557" s="233">
        <v>0</v>
      </c>
      <c r="U5557" s="235">
        <f t="shared" si="602"/>
        <v>3235.36</v>
      </c>
      <c r="V5557" s="227">
        <f t="shared" si="603"/>
        <v>2209.491</v>
      </c>
      <c r="W5557" s="227">
        <f t="shared" si="604"/>
        <v>2104.3156666666669</v>
      </c>
      <c r="X5557" s="227">
        <f t="shared" si="607"/>
        <v>2062.1666666666665</v>
      </c>
      <c r="Y5557" s="227">
        <f t="shared" si="605"/>
        <v>0</v>
      </c>
      <c r="Z5557" s="227">
        <f t="shared" si="606"/>
        <v>1459.2461111111111</v>
      </c>
      <c r="AA5557" s="227">
        <f t="shared" si="608"/>
        <v>1430.0277777777778</v>
      </c>
    </row>
    <row r="5558" spans="2:27" ht="13.5" hidden="1">
      <c r="B5558" s="232" t="s">
        <v>1449</v>
      </c>
      <c r="C5558" s="232" t="s">
        <v>729</v>
      </c>
      <c r="D5558" s="232" t="s">
        <v>957</v>
      </c>
      <c r="E5558" s="232" t="s">
        <v>495</v>
      </c>
      <c r="F5558" s="232">
        <v>1</v>
      </c>
      <c r="G5558" s="232" t="s">
        <v>1417</v>
      </c>
      <c r="H5558" s="233">
        <v>5.1999999999999998E-2</v>
      </c>
      <c r="I5558" s="233">
        <v>0</v>
      </c>
      <c r="J5558" s="233">
        <v>0</v>
      </c>
      <c r="K5558" s="234">
        <v>0</v>
      </c>
      <c r="L5558" s="233">
        <v>0</v>
      </c>
      <c r="M5558" s="234">
        <v>0</v>
      </c>
      <c r="N5558" s="233">
        <v>0</v>
      </c>
      <c r="O5558" s="233">
        <v>0</v>
      </c>
      <c r="P5558" s="233">
        <v>0</v>
      </c>
      <c r="Q5558" s="234">
        <v>0</v>
      </c>
      <c r="R5558" s="233">
        <v>0</v>
      </c>
      <c r="S5558" s="234">
        <v>0</v>
      </c>
      <c r="T5558" s="233">
        <v>0</v>
      </c>
      <c r="U5558" s="235">
        <f t="shared" si="602"/>
        <v>37.96</v>
      </c>
      <c r="V5558" s="227">
        <f t="shared" si="603"/>
        <v>0</v>
      </c>
      <c r="W5558" s="227">
        <f t="shared" si="604"/>
        <v>0</v>
      </c>
      <c r="X5558" s="227">
        <f t="shared" si="607"/>
        <v>0</v>
      </c>
      <c r="Y5558" s="227">
        <f t="shared" si="605"/>
        <v>0</v>
      </c>
      <c r="Z5558" s="227">
        <f t="shared" si="606"/>
        <v>0</v>
      </c>
      <c r="AA5558" s="227">
        <f t="shared" si="608"/>
        <v>0</v>
      </c>
    </row>
    <row r="5559" spans="2:27" ht="13.5" hidden="1">
      <c r="B5559" s="232" t="s">
        <v>1449</v>
      </c>
      <c r="C5559" s="232" t="s">
        <v>752</v>
      </c>
      <c r="D5559" s="232" t="s">
        <v>957</v>
      </c>
      <c r="E5559" s="232" t="s">
        <v>467</v>
      </c>
      <c r="F5559" s="232">
        <v>8</v>
      </c>
      <c r="G5559" s="232" t="s">
        <v>1353</v>
      </c>
      <c r="H5559" s="233">
        <v>4.0621999999999998</v>
      </c>
      <c r="I5559" s="233">
        <v>0</v>
      </c>
      <c r="J5559" s="233">
        <v>2.5165999999999999</v>
      </c>
      <c r="K5559" s="234">
        <v>10498</v>
      </c>
      <c r="L5559" s="233">
        <v>1.1983999999999999</v>
      </c>
      <c r="M5559" s="234">
        <v>20575</v>
      </c>
      <c r="N5559" s="233">
        <v>0</v>
      </c>
      <c r="O5559" s="233">
        <v>0</v>
      </c>
      <c r="P5559" s="233">
        <v>0</v>
      </c>
      <c r="Q5559" s="234">
        <v>16013</v>
      </c>
      <c r="R5559" s="233">
        <v>0.60929999999999995</v>
      </c>
      <c r="S5559" s="234">
        <v>31386</v>
      </c>
      <c r="T5559" s="233">
        <v>0</v>
      </c>
      <c r="U5559" s="235">
        <f t="shared" si="602"/>
        <v>2965.4059999999999</v>
      </c>
      <c r="V5559" s="227">
        <f t="shared" si="603"/>
        <v>1837.1179999999999</v>
      </c>
      <c r="W5559" s="227">
        <f t="shared" si="604"/>
        <v>1749.6653333333334</v>
      </c>
      <c r="X5559" s="227">
        <f t="shared" si="607"/>
        <v>1714.5833333333333</v>
      </c>
      <c r="Y5559" s="227">
        <f t="shared" si="605"/>
        <v>0</v>
      </c>
      <c r="Z5559" s="227">
        <f t="shared" si="606"/>
        <v>889.59455555555553</v>
      </c>
      <c r="AA5559" s="227">
        <f t="shared" si="608"/>
        <v>871.83333333333337</v>
      </c>
    </row>
    <row r="5560" spans="2:27" ht="13.5" hidden="1">
      <c r="B5560" s="232" t="s">
        <v>1449</v>
      </c>
      <c r="C5560" s="232" t="s">
        <v>1455</v>
      </c>
      <c r="D5560" s="232" t="s">
        <v>957</v>
      </c>
      <c r="E5560" s="232" t="s">
        <v>467</v>
      </c>
      <c r="F5560" s="232">
        <v>16</v>
      </c>
      <c r="G5560" s="232" t="s">
        <v>1316</v>
      </c>
      <c r="H5560" s="233">
        <v>2.2160000000000002</v>
      </c>
      <c r="I5560" s="233">
        <v>0</v>
      </c>
      <c r="J5560" s="233">
        <v>0</v>
      </c>
      <c r="K5560" s="234">
        <v>0</v>
      </c>
      <c r="L5560" s="233">
        <v>0</v>
      </c>
      <c r="M5560" s="234">
        <v>0</v>
      </c>
      <c r="N5560" s="233">
        <v>0</v>
      </c>
      <c r="O5560" s="233">
        <v>0</v>
      </c>
      <c r="P5560" s="233">
        <v>0</v>
      </c>
      <c r="Q5560" s="234">
        <v>0</v>
      </c>
      <c r="R5560" s="233">
        <v>0</v>
      </c>
      <c r="S5560" s="234">
        <v>0</v>
      </c>
      <c r="T5560" s="233">
        <v>0</v>
      </c>
      <c r="U5560" s="235">
        <f t="shared" si="602"/>
        <v>1617.68</v>
      </c>
      <c r="V5560" s="227">
        <f t="shared" si="603"/>
        <v>0</v>
      </c>
      <c r="W5560" s="227">
        <f t="shared" si="604"/>
        <v>0</v>
      </c>
      <c r="X5560" s="227">
        <f t="shared" si="607"/>
        <v>0</v>
      </c>
      <c r="Y5560" s="227">
        <f t="shared" si="605"/>
        <v>0</v>
      </c>
      <c r="Z5560" s="227">
        <f t="shared" si="606"/>
        <v>0</v>
      </c>
      <c r="AA5560" s="227">
        <f t="shared" si="608"/>
        <v>0</v>
      </c>
    </row>
    <row r="5561" spans="2:27" ht="13.5" hidden="1">
      <c r="B5561" s="232" t="s">
        <v>1449</v>
      </c>
      <c r="C5561" s="232" t="s">
        <v>692</v>
      </c>
      <c r="D5561" s="232" t="s">
        <v>957</v>
      </c>
      <c r="E5561" s="232" t="s">
        <v>467</v>
      </c>
      <c r="F5561" s="232">
        <v>2</v>
      </c>
      <c r="G5561" s="232" t="s">
        <v>1363</v>
      </c>
      <c r="H5561" s="233">
        <v>0.28520000000000001</v>
      </c>
      <c r="I5561" s="233">
        <v>0</v>
      </c>
      <c r="J5561" s="233">
        <v>0.21679999999999999</v>
      </c>
      <c r="K5561" s="234">
        <v>812</v>
      </c>
      <c r="L5561" s="233">
        <v>9.2799999999999994E-2</v>
      </c>
      <c r="M5561" s="234">
        <v>1596</v>
      </c>
      <c r="N5561" s="233">
        <v>0</v>
      </c>
      <c r="O5561" s="233">
        <v>0</v>
      </c>
      <c r="P5561" s="233">
        <v>0</v>
      </c>
      <c r="Q5561" s="234">
        <v>1688</v>
      </c>
      <c r="R5561" s="233">
        <v>6.4399999999999999E-2</v>
      </c>
      <c r="S5561" s="234">
        <v>3228</v>
      </c>
      <c r="T5561" s="233">
        <v>0</v>
      </c>
      <c r="U5561" s="235">
        <f t="shared" si="602"/>
        <v>208.196</v>
      </c>
      <c r="V5561" s="227">
        <f t="shared" si="603"/>
        <v>158.26399999999998</v>
      </c>
      <c r="W5561" s="227">
        <f t="shared" si="604"/>
        <v>135.41066666666666</v>
      </c>
      <c r="X5561" s="227">
        <f t="shared" si="607"/>
        <v>133</v>
      </c>
      <c r="Y5561" s="227">
        <f t="shared" si="605"/>
        <v>0</v>
      </c>
      <c r="Z5561" s="227">
        <f t="shared" si="606"/>
        <v>93.900888888888886</v>
      </c>
      <c r="AA5561" s="227">
        <f t="shared" si="608"/>
        <v>89.666666666666671</v>
      </c>
    </row>
    <row r="5562" spans="2:27" ht="13.5" hidden="1">
      <c r="B5562" s="232" t="s">
        <v>1449</v>
      </c>
      <c r="C5562" s="232" t="s">
        <v>655</v>
      </c>
      <c r="D5562" s="232" t="s">
        <v>957</v>
      </c>
      <c r="E5562" s="232" t="s">
        <v>467</v>
      </c>
      <c r="F5562" s="232">
        <v>16</v>
      </c>
      <c r="G5562" s="232" t="s">
        <v>1352</v>
      </c>
      <c r="H5562" s="233">
        <v>2.27</v>
      </c>
      <c r="I5562" s="233">
        <v>0</v>
      </c>
      <c r="J5562" s="233">
        <v>0</v>
      </c>
      <c r="K5562" s="234">
        <v>0</v>
      </c>
      <c r="L5562" s="233">
        <v>0</v>
      </c>
      <c r="M5562" s="234">
        <v>0</v>
      </c>
      <c r="N5562" s="233">
        <v>0</v>
      </c>
      <c r="O5562" s="233">
        <v>0</v>
      </c>
      <c r="P5562" s="233">
        <v>0</v>
      </c>
      <c r="Q5562" s="234">
        <v>0</v>
      </c>
      <c r="R5562" s="233">
        <v>0</v>
      </c>
      <c r="S5562" s="234">
        <v>0</v>
      </c>
      <c r="T5562" s="233">
        <v>0</v>
      </c>
      <c r="U5562" s="235">
        <f t="shared" si="602"/>
        <v>1657.1</v>
      </c>
      <c r="V5562" s="227">
        <f t="shared" si="603"/>
        <v>0</v>
      </c>
      <c r="W5562" s="227">
        <f t="shared" si="604"/>
        <v>0</v>
      </c>
      <c r="X5562" s="227">
        <f t="shared" si="607"/>
        <v>0</v>
      </c>
      <c r="Y5562" s="227">
        <f t="shared" si="605"/>
        <v>0</v>
      </c>
      <c r="Z5562" s="227">
        <f t="shared" si="606"/>
        <v>0</v>
      </c>
      <c r="AA5562" s="227">
        <f t="shared" si="608"/>
        <v>0</v>
      </c>
    </row>
    <row r="5563" spans="2:27" ht="13.5" hidden="1">
      <c r="B5563" s="232" t="s">
        <v>1449</v>
      </c>
      <c r="C5563" s="232" t="s">
        <v>1477</v>
      </c>
      <c r="D5563" s="232" t="s">
        <v>957</v>
      </c>
      <c r="E5563" s="232" t="s">
        <v>495</v>
      </c>
      <c r="F5563" s="232">
        <v>4</v>
      </c>
      <c r="G5563" s="232" t="s">
        <v>1316</v>
      </c>
      <c r="H5563" s="233">
        <v>6.819</v>
      </c>
      <c r="I5563" s="233">
        <v>0</v>
      </c>
      <c r="J5563" s="233">
        <v>0</v>
      </c>
      <c r="K5563" s="234">
        <v>0</v>
      </c>
      <c r="L5563" s="233">
        <v>0</v>
      </c>
      <c r="M5563" s="234">
        <v>0</v>
      </c>
      <c r="N5563" s="233">
        <v>0</v>
      </c>
      <c r="O5563" s="233">
        <v>0</v>
      </c>
      <c r="P5563" s="233">
        <v>0</v>
      </c>
      <c r="Q5563" s="234">
        <v>0</v>
      </c>
      <c r="R5563" s="233">
        <v>0</v>
      </c>
      <c r="S5563" s="234">
        <v>0</v>
      </c>
      <c r="T5563" s="233">
        <v>0</v>
      </c>
      <c r="U5563" s="235">
        <f t="shared" si="602"/>
        <v>4977.87</v>
      </c>
      <c r="V5563" s="227">
        <f t="shared" si="603"/>
        <v>0</v>
      </c>
      <c r="W5563" s="227">
        <f t="shared" si="604"/>
        <v>0</v>
      </c>
      <c r="X5563" s="227">
        <f t="shared" si="607"/>
        <v>0</v>
      </c>
      <c r="Y5563" s="227">
        <f t="shared" si="605"/>
        <v>0</v>
      </c>
      <c r="Z5563" s="227">
        <f t="shared" si="606"/>
        <v>0</v>
      </c>
      <c r="AA5563" s="227">
        <f t="shared" si="608"/>
        <v>0</v>
      </c>
    </row>
    <row r="5564" spans="2:27" ht="13.5" hidden="1">
      <c r="B5564" s="232" t="s">
        <v>1449</v>
      </c>
      <c r="C5564" s="232" t="s">
        <v>1120</v>
      </c>
      <c r="D5564" s="232" t="s">
        <v>957</v>
      </c>
      <c r="E5564" s="232" t="s">
        <v>495</v>
      </c>
      <c r="F5564" s="232">
        <v>8</v>
      </c>
      <c r="G5564" s="232" t="s">
        <v>1312</v>
      </c>
      <c r="H5564" s="233">
        <v>2.222</v>
      </c>
      <c r="I5564" s="233">
        <v>0</v>
      </c>
      <c r="J5564" s="233">
        <v>0</v>
      </c>
      <c r="K5564" s="234">
        <v>0</v>
      </c>
      <c r="L5564" s="233">
        <v>0</v>
      </c>
      <c r="M5564" s="234">
        <v>0</v>
      </c>
      <c r="N5564" s="233">
        <v>0</v>
      </c>
      <c r="O5564" s="233">
        <v>0</v>
      </c>
      <c r="P5564" s="233">
        <v>0</v>
      </c>
      <c r="Q5564" s="234">
        <v>0</v>
      </c>
      <c r="R5564" s="233">
        <v>0</v>
      </c>
      <c r="S5564" s="234">
        <v>0</v>
      </c>
      <c r="T5564" s="233">
        <v>0</v>
      </c>
      <c r="U5564" s="235">
        <f t="shared" si="602"/>
        <v>1622.06</v>
      </c>
      <c r="V5564" s="227">
        <f t="shared" si="603"/>
        <v>0</v>
      </c>
      <c r="W5564" s="227">
        <f t="shared" si="604"/>
        <v>0</v>
      </c>
      <c r="X5564" s="227">
        <f t="shared" si="607"/>
        <v>0</v>
      </c>
      <c r="Y5564" s="227">
        <f t="shared" si="605"/>
        <v>0</v>
      </c>
      <c r="Z5564" s="227">
        <f t="shared" si="606"/>
        <v>0</v>
      </c>
      <c r="AA5564" s="227">
        <f t="shared" si="608"/>
        <v>0</v>
      </c>
    </row>
    <row r="5565" spans="2:27" ht="13.5" hidden="1">
      <c r="B5565" s="232" t="s">
        <v>1449</v>
      </c>
      <c r="C5565" s="232" t="s">
        <v>672</v>
      </c>
      <c r="D5565" s="232" t="s">
        <v>957</v>
      </c>
      <c r="E5565" s="232" t="s">
        <v>467</v>
      </c>
      <c r="F5565" s="232">
        <v>4</v>
      </c>
      <c r="G5565" s="232" t="s">
        <v>1354</v>
      </c>
      <c r="H5565" s="233">
        <v>0.56999999999999995</v>
      </c>
      <c r="I5565" s="233">
        <v>0</v>
      </c>
      <c r="J5565" s="233">
        <v>0</v>
      </c>
      <c r="K5565" s="234">
        <v>0</v>
      </c>
      <c r="L5565" s="233">
        <v>0</v>
      </c>
      <c r="M5565" s="234">
        <v>0</v>
      </c>
      <c r="N5565" s="233">
        <v>0</v>
      </c>
      <c r="O5565" s="233">
        <v>0</v>
      </c>
      <c r="P5565" s="233">
        <v>0</v>
      </c>
      <c r="Q5565" s="234">
        <v>0</v>
      </c>
      <c r="R5565" s="233">
        <v>0</v>
      </c>
      <c r="S5565" s="234">
        <v>0</v>
      </c>
      <c r="T5565" s="233">
        <v>0</v>
      </c>
      <c r="U5565" s="235">
        <f t="shared" si="602"/>
        <v>416.09999999999997</v>
      </c>
      <c r="V5565" s="227">
        <f t="shared" si="603"/>
        <v>0</v>
      </c>
      <c r="W5565" s="227">
        <f t="shared" si="604"/>
        <v>0</v>
      </c>
      <c r="X5565" s="227">
        <f t="shared" si="607"/>
        <v>0</v>
      </c>
      <c r="Y5565" s="227">
        <f t="shared" si="605"/>
        <v>0</v>
      </c>
      <c r="Z5565" s="227">
        <f t="shared" si="606"/>
        <v>0</v>
      </c>
      <c r="AA5565" s="227">
        <f t="shared" si="608"/>
        <v>0</v>
      </c>
    </row>
    <row r="5566" spans="2:27" ht="13.5" hidden="1">
      <c r="B5566" s="232" t="s">
        <v>1449</v>
      </c>
      <c r="C5566" s="232" t="s">
        <v>1138</v>
      </c>
      <c r="D5566" s="232" t="s">
        <v>957</v>
      </c>
      <c r="E5566" s="232" t="s">
        <v>495</v>
      </c>
      <c r="F5566" s="232">
        <v>16</v>
      </c>
      <c r="G5566" s="232" t="s">
        <v>1364</v>
      </c>
      <c r="H5566" s="233">
        <v>17.728000000000002</v>
      </c>
      <c r="I5566" s="233">
        <v>0</v>
      </c>
      <c r="J5566" s="233">
        <v>11.1686</v>
      </c>
      <c r="K5566" s="234">
        <v>46589</v>
      </c>
      <c r="L5566" s="233">
        <v>5.3183999999999996</v>
      </c>
      <c r="M5566" s="234">
        <v>91315</v>
      </c>
      <c r="N5566" s="233">
        <v>0</v>
      </c>
      <c r="O5566" s="233">
        <v>0</v>
      </c>
      <c r="P5566" s="233">
        <v>0</v>
      </c>
      <c r="Q5566" s="234">
        <v>93178</v>
      </c>
      <c r="R5566" s="233">
        <v>3.5455999999999999</v>
      </c>
      <c r="S5566" s="234">
        <v>182630</v>
      </c>
      <c r="T5566" s="233">
        <v>0</v>
      </c>
      <c r="U5566" s="235">
        <f t="shared" si="602"/>
        <v>12941.44</v>
      </c>
      <c r="V5566" s="227">
        <f t="shared" si="603"/>
        <v>8153.0779999999995</v>
      </c>
      <c r="W5566" s="227">
        <f t="shared" si="604"/>
        <v>7764.8486666666668</v>
      </c>
      <c r="X5566" s="227">
        <f t="shared" si="607"/>
        <v>7609.583333333333</v>
      </c>
      <c r="Y5566" s="227">
        <f t="shared" si="605"/>
        <v>0</v>
      </c>
      <c r="Z5566" s="227">
        <f t="shared" si="606"/>
        <v>5176.5657777777778</v>
      </c>
      <c r="AA5566" s="227">
        <f t="shared" si="608"/>
        <v>5073.0555555555557</v>
      </c>
    </row>
    <row r="5567" spans="2:27" ht="13.5" hidden="1">
      <c r="B5567" s="232" t="s">
        <v>1449</v>
      </c>
      <c r="C5567" s="232" t="s">
        <v>735</v>
      </c>
      <c r="D5567" s="232" t="s">
        <v>957</v>
      </c>
      <c r="E5567" s="232" t="s">
        <v>467</v>
      </c>
      <c r="F5567" s="232">
        <v>8</v>
      </c>
      <c r="G5567" s="232" t="s">
        <v>1312</v>
      </c>
      <c r="H5567" s="233">
        <v>0.83199999999999996</v>
      </c>
      <c r="I5567" s="233">
        <v>0</v>
      </c>
      <c r="J5567" s="233">
        <v>0.5242</v>
      </c>
      <c r="K5567" s="234">
        <v>2186</v>
      </c>
      <c r="L5567" s="233">
        <v>0.24959999999999999</v>
      </c>
      <c r="M5567" s="234">
        <v>4286</v>
      </c>
      <c r="N5567" s="233">
        <v>0</v>
      </c>
      <c r="O5567" s="233">
        <v>0</v>
      </c>
      <c r="P5567" s="233">
        <v>0</v>
      </c>
      <c r="Q5567" s="234">
        <v>4373</v>
      </c>
      <c r="R5567" s="233">
        <v>0.16639999999999999</v>
      </c>
      <c r="S5567" s="234">
        <v>8571</v>
      </c>
      <c r="T5567" s="233">
        <v>0</v>
      </c>
      <c r="U5567" s="235">
        <f t="shared" si="602"/>
        <v>607.36</v>
      </c>
      <c r="V5567" s="227">
        <f t="shared" si="603"/>
        <v>382.666</v>
      </c>
      <c r="W5567" s="227">
        <f t="shared" si="604"/>
        <v>364.37466666666666</v>
      </c>
      <c r="X5567" s="227">
        <f t="shared" si="607"/>
        <v>357.16666666666669</v>
      </c>
      <c r="Y5567" s="227">
        <f t="shared" si="605"/>
        <v>0</v>
      </c>
      <c r="Z5567" s="227">
        <f t="shared" si="606"/>
        <v>242.94422222222221</v>
      </c>
      <c r="AA5567" s="227">
        <f t="shared" si="608"/>
        <v>238.08333333333334</v>
      </c>
    </row>
    <row r="5568" spans="2:27" ht="13.5" hidden="1">
      <c r="B5568" s="232" t="s">
        <v>1449</v>
      </c>
      <c r="C5568" s="232" t="s">
        <v>1151</v>
      </c>
      <c r="D5568" s="232" t="s">
        <v>957</v>
      </c>
      <c r="E5568" s="232" t="s">
        <v>495</v>
      </c>
      <c r="F5568" s="232">
        <v>4</v>
      </c>
      <c r="G5568" s="232" t="s">
        <v>1312</v>
      </c>
      <c r="H5568" s="233">
        <v>1.266</v>
      </c>
      <c r="I5568" s="233">
        <v>0</v>
      </c>
      <c r="J5568" s="233">
        <v>0</v>
      </c>
      <c r="K5568" s="234">
        <v>0</v>
      </c>
      <c r="L5568" s="233">
        <v>0</v>
      </c>
      <c r="M5568" s="234">
        <v>0</v>
      </c>
      <c r="N5568" s="233">
        <v>0</v>
      </c>
      <c r="O5568" s="233">
        <v>0</v>
      </c>
      <c r="P5568" s="233">
        <v>0</v>
      </c>
      <c r="Q5568" s="234">
        <v>0</v>
      </c>
      <c r="R5568" s="233">
        <v>0</v>
      </c>
      <c r="S5568" s="234">
        <v>0</v>
      </c>
      <c r="T5568" s="233">
        <v>0</v>
      </c>
      <c r="U5568" s="235">
        <f t="shared" si="602"/>
        <v>924.18000000000006</v>
      </c>
      <c r="V5568" s="227">
        <f t="shared" si="603"/>
        <v>0</v>
      </c>
      <c r="W5568" s="227">
        <f t="shared" si="604"/>
        <v>0</v>
      </c>
      <c r="X5568" s="227">
        <f t="shared" si="607"/>
        <v>0</v>
      </c>
      <c r="Y5568" s="227">
        <f t="shared" si="605"/>
        <v>0</v>
      </c>
      <c r="Z5568" s="227">
        <f t="shared" si="606"/>
        <v>0</v>
      </c>
      <c r="AA5568" s="227">
        <f t="shared" si="608"/>
        <v>0</v>
      </c>
    </row>
    <row r="5569" spans="2:27" ht="13.5" hidden="1">
      <c r="B5569" s="232" t="s">
        <v>1449</v>
      </c>
      <c r="C5569" s="232" t="s">
        <v>1133</v>
      </c>
      <c r="D5569" s="232" t="s">
        <v>957</v>
      </c>
      <c r="E5569" s="232" t="s">
        <v>467</v>
      </c>
      <c r="F5569" s="232">
        <v>8</v>
      </c>
      <c r="G5569" s="232" t="s">
        <v>1316</v>
      </c>
      <c r="H5569" s="233">
        <v>2.2160000000000002</v>
      </c>
      <c r="I5569" s="233">
        <v>0</v>
      </c>
      <c r="J5569" s="233">
        <v>1.3960999999999999</v>
      </c>
      <c r="K5569" s="234">
        <v>5824</v>
      </c>
      <c r="L5569" s="233">
        <v>0.66479999999999995</v>
      </c>
      <c r="M5569" s="234">
        <v>11414</v>
      </c>
      <c r="N5569" s="233">
        <v>0</v>
      </c>
      <c r="O5569" s="233">
        <v>0</v>
      </c>
      <c r="P5569" s="233">
        <v>0</v>
      </c>
      <c r="Q5569" s="234">
        <v>11647</v>
      </c>
      <c r="R5569" s="233">
        <v>0.44319999999999998</v>
      </c>
      <c r="S5569" s="234">
        <v>22829</v>
      </c>
      <c r="T5569" s="233">
        <v>0</v>
      </c>
      <c r="U5569" s="235">
        <f t="shared" si="602"/>
        <v>1617.68</v>
      </c>
      <c r="V5569" s="227">
        <f t="shared" si="603"/>
        <v>1019.1529999999999</v>
      </c>
      <c r="W5569" s="227">
        <f t="shared" si="604"/>
        <v>970.63733333333334</v>
      </c>
      <c r="X5569" s="227">
        <f t="shared" si="607"/>
        <v>951.16666666666663</v>
      </c>
      <c r="Y5569" s="227">
        <f t="shared" si="605"/>
        <v>0</v>
      </c>
      <c r="Z5569" s="227">
        <f t="shared" si="606"/>
        <v>647.06377777777777</v>
      </c>
      <c r="AA5569" s="227">
        <f t="shared" si="608"/>
        <v>634.13888888888891</v>
      </c>
    </row>
    <row r="5570" spans="2:27" ht="13.5" hidden="1">
      <c r="B5570" s="232" t="s">
        <v>1449</v>
      </c>
      <c r="C5570" s="232" t="s">
        <v>616</v>
      </c>
      <c r="D5570" s="232" t="s">
        <v>957</v>
      </c>
      <c r="E5570" s="232" t="s">
        <v>495</v>
      </c>
      <c r="F5570" s="232">
        <v>8</v>
      </c>
      <c r="G5570" s="232" t="s">
        <v>1312</v>
      </c>
      <c r="H5570" s="233">
        <v>1.8879999999999999</v>
      </c>
      <c r="I5570" s="233">
        <v>0</v>
      </c>
      <c r="J5570" s="233">
        <v>1.0659000000000001</v>
      </c>
      <c r="K5570" s="234">
        <v>4446</v>
      </c>
      <c r="L5570" s="233">
        <v>0.50749999999999995</v>
      </c>
      <c r="M5570" s="234">
        <v>8714</v>
      </c>
      <c r="N5570" s="233">
        <v>0</v>
      </c>
      <c r="O5570" s="233">
        <v>0</v>
      </c>
      <c r="P5570" s="233">
        <v>0</v>
      </c>
      <c r="Q5570" s="234">
        <v>9544</v>
      </c>
      <c r="R5570" s="233">
        <v>0.36320000000000002</v>
      </c>
      <c r="S5570" s="234">
        <v>18706</v>
      </c>
      <c r="T5570" s="233">
        <v>0</v>
      </c>
      <c r="U5570" s="235">
        <f t="shared" si="602"/>
        <v>1378.24</v>
      </c>
      <c r="V5570" s="227">
        <f t="shared" si="603"/>
        <v>778.10700000000008</v>
      </c>
      <c r="W5570" s="227">
        <f t="shared" si="604"/>
        <v>740.97499999999991</v>
      </c>
      <c r="X5570" s="227">
        <f t="shared" si="607"/>
        <v>726.16666666666663</v>
      </c>
      <c r="Y5570" s="227">
        <f t="shared" si="605"/>
        <v>0</v>
      </c>
      <c r="Z5570" s="227">
        <f t="shared" si="606"/>
        <v>530.24711111111105</v>
      </c>
      <c r="AA5570" s="227">
        <f t="shared" si="608"/>
        <v>519.61111111111109</v>
      </c>
    </row>
    <row r="5571" spans="2:27" ht="13.5" hidden="1">
      <c r="B5571" s="232" t="s">
        <v>1449</v>
      </c>
      <c r="C5571" s="232" t="s">
        <v>765</v>
      </c>
      <c r="D5571" s="232" t="s">
        <v>957</v>
      </c>
      <c r="E5571" s="232" t="s">
        <v>495</v>
      </c>
      <c r="F5571" s="232">
        <v>12</v>
      </c>
      <c r="G5571" s="232" t="s">
        <v>1308</v>
      </c>
      <c r="H5571" s="233">
        <v>4.9203999999999999</v>
      </c>
      <c r="I5571" s="233">
        <v>0</v>
      </c>
      <c r="J5571" s="233">
        <v>3.3582000000000001</v>
      </c>
      <c r="K5571" s="234">
        <v>14008</v>
      </c>
      <c r="L5571" s="233">
        <v>1.5991</v>
      </c>
      <c r="M5571" s="234">
        <v>27456</v>
      </c>
      <c r="N5571" s="233">
        <v>0</v>
      </c>
      <c r="O5571" s="233">
        <v>0</v>
      </c>
      <c r="P5571" s="233">
        <v>0</v>
      </c>
      <c r="Q5571" s="234">
        <v>29094</v>
      </c>
      <c r="R5571" s="233">
        <v>1.1071</v>
      </c>
      <c r="S5571" s="234">
        <v>57025</v>
      </c>
      <c r="T5571" s="233">
        <v>0</v>
      </c>
      <c r="U5571" s="235">
        <f t="shared" si="602"/>
        <v>3591.8919999999998</v>
      </c>
      <c r="V5571" s="227">
        <f t="shared" si="603"/>
        <v>2451.4859999999999</v>
      </c>
      <c r="W5571" s="227">
        <f t="shared" si="604"/>
        <v>2334.6763333333333</v>
      </c>
      <c r="X5571" s="227">
        <f t="shared" si="607"/>
        <v>2288</v>
      </c>
      <c r="Y5571" s="227">
        <f t="shared" si="605"/>
        <v>0</v>
      </c>
      <c r="Z5571" s="227">
        <f t="shared" si="606"/>
        <v>1616.3496666666665</v>
      </c>
      <c r="AA5571" s="227">
        <f t="shared" si="608"/>
        <v>1584.0277777777778</v>
      </c>
    </row>
    <row r="5572" spans="2:27" ht="13.5" hidden="1">
      <c r="B5572" s="232" t="s">
        <v>1449</v>
      </c>
      <c r="C5572" s="232" t="s">
        <v>1148</v>
      </c>
      <c r="D5572" s="232" t="s">
        <v>957</v>
      </c>
      <c r="E5572" s="232" t="s">
        <v>495</v>
      </c>
      <c r="F5572" s="232">
        <v>16</v>
      </c>
      <c r="G5572" s="232" t="s">
        <v>1316</v>
      </c>
      <c r="H5572" s="233">
        <v>5.0659999999999998</v>
      </c>
      <c r="I5572" s="233">
        <v>0</v>
      </c>
      <c r="J5572" s="233">
        <v>0</v>
      </c>
      <c r="K5572" s="234">
        <v>0</v>
      </c>
      <c r="L5572" s="233">
        <v>0</v>
      </c>
      <c r="M5572" s="234">
        <v>0</v>
      </c>
      <c r="N5572" s="233">
        <v>0</v>
      </c>
      <c r="O5572" s="233">
        <v>0</v>
      </c>
      <c r="P5572" s="233">
        <v>0</v>
      </c>
      <c r="Q5572" s="234">
        <v>0</v>
      </c>
      <c r="R5572" s="233">
        <v>0</v>
      </c>
      <c r="S5572" s="234">
        <v>0</v>
      </c>
      <c r="T5572" s="233">
        <v>0</v>
      </c>
      <c r="U5572" s="235">
        <f t="shared" ref="U5572:U5635" si="609">H5572*hour_M</f>
        <v>3698.18</v>
      </c>
      <c r="V5572" s="227">
        <f t="shared" ref="V5572:V5635" si="610">J5572*hour_M</f>
        <v>0</v>
      </c>
      <c r="W5572" s="227">
        <f t="shared" ref="W5572:W5635" si="611">K5572/12+L5572*hour_M</f>
        <v>0</v>
      </c>
      <c r="X5572" s="227">
        <f t="shared" si="607"/>
        <v>0</v>
      </c>
      <c r="Y5572" s="227">
        <f t="shared" ref="Y5572:Y5635" si="612">P5572*hour_M</f>
        <v>0</v>
      </c>
      <c r="Z5572" s="227">
        <f t="shared" ref="Z5572:Z5635" si="613">Q5572/36+R5572*hour_M</f>
        <v>0</v>
      </c>
      <c r="AA5572" s="227">
        <f t="shared" si="608"/>
        <v>0</v>
      </c>
    </row>
    <row r="5573" spans="2:27" ht="13.5" hidden="1">
      <c r="B5573" s="232" t="s">
        <v>1449</v>
      </c>
      <c r="C5573" s="232" t="s">
        <v>625</v>
      </c>
      <c r="D5573" s="232" t="s">
        <v>957</v>
      </c>
      <c r="E5573" s="232" t="s">
        <v>467</v>
      </c>
      <c r="F5573" s="232">
        <v>16</v>
      </c>
      <c r="G5573" s="232" t="s">
        <v>1317</v>
      </c>
      <c r="H5573" s="233">
        <v>1.8879999999999999</v>
      </c>
      <c r="I5573" s="233">
        <v>0</v>
      </c>
      <c r="J5573" s="233">
        <v>1.0659000000000001</v>
      </c>
      <c r="K5573" s="234">
        <v>4446</v>
      </c>
      <c r="L5573" s="233">
        <v>0.50749999999999995</v>
      </c>
      <c r="M5573" s="234">
        <v>8714</v>
      </c>
      <c r="N5573" s="233">
        <v>0</v>
      </c>
      <c r="O5573" s="233">
        <v>0</v>
      </c>
      <c r="P5573" s="233">
        <v>0</v>
      </c>
      <c r="Q5573" s="234">
        <v>9544</v>
      </c>
      <c r="R5573" s="233">
        <v>0.36320000000000002</v>
      </c>
      <c r="S5573" s="234">
        <v>18706</v>
      </c>
      <c r="T5573" s="233">
        <v>0</v>
      </c>
      <c r="U5573" s="235">
        <f t="shared" si="609"/>
        <v>1378.24</v>
      </c>
      <c r="V5573" s="227">
        <f t="shared" si="610"/>
        <v>778.10700000000008</v>
      </c>
      <c r="W5573" s="227">
        <f t="shared" si="611"/>
        <v>740.97499999999991</v>
      </c>
      <c r="X5573" s="227">
        <f t="shared" ref="X5573:X5636" si="614">M5573/12</f>
        <v>726.16666666666663</v>
      </c>
      <c r="Y5573" s="227">
        <f t="shared" si="612"/>
        <v>0</v>
      </c>
      <c r="Z5573" s="227">
        <f t="shared" si="613"/>
        <v>530.24711111111105</v>
      </c>
      <c r="AA5573" s="227">
        <f t="shared" ref="AA5573:AA5636" si="615">S5573/36</f>
        <v>519.61111111111109</v>
      </c>
    </row>
    <row r="5574" spans="2:27" ht="13.5" hidden="1">
      <c r="B5574" s="232" t="s">
        <v>1449</v>
      </c>
      <c r="C5574" s="232" t="s">
        <v>650</v>
      </c>
      <c r="D5574" s="232" t="s">
        <v>957</v>
      </c>
      <c r="E5574" s="232" t="s">
        <v>467</v>
      </c>
      <c r="F5574" s="232">
        <v>8</v>
      </c>
      <c r="G5574" s="232" t="s">
        <v>1351</v>
      </c>
      <c r="H5574" s="233">
        <v>1.135</v>
      </c>
      <c r="I5574" s="233">
        <v>0</v>
      </c>
      <c r="J5574" s="233">
        <v>0</v>
      </c>
      <c r="K5574" s="234">
        <v>0</v>
      </c>
      <c r="L5574" s="233">
        <v>0</v>
      </c>
      <c r="M5574" s="234">
        <v>0</v>
      </c>
      <c r="N5574" s="233">
        <v>0</v>
      </c>
      <c r="O5574" s="233">
        <v>0</v>
      </c>
      <c r="P5574" s="233">
        <v>0</v>
      </c>
      <c r="Q5574" s="234">
        <v>0</v>
      </c>
      <c r="R5574" s="233">
        <v>0</v>
      </c>
      <c r="S5574" s="234">
        <v>0</v>
      </c>
      <c r="T5574" s="233">
        <v>0</v>
      </c>
      <c r="U5574" s="235">
        <f t="shared" si="609"/>
        <v>828.55</v>
      </c>
      <c r="V5574" s="227">
        <f t="shared" si="610"/>
        <v>0</v>
      </c>
      <c r="W5574" s="227">
        <f t="shared" si="611"/>
        <v>0</v>
      </c>
      <c r="X5574" s="227">
        <f t="shared" si="614"/>
        <v>0</v>
      </c>
      <c r="Y5574" s="227">
        <f t="shared" si="612"/>
        <v>0</v>
      </c>
      <c r="Z5574" s="227">
        <f t="shared" si="613"/>
        <v>0</v>
      </c>
      <c r="AA5574" s="227">
        <f t="shared" si="615"/>
        <v>0</v>
      </c>
    </row>
    <row r="5575" spans="2:27" ht="13.5" hidden="1">
      <c r="B5575" s="232" t="s">
        <v>1449</v>
      </c>
      <c r="C5575" s="232" t="s">
        <v>714</v>
      </c>
      <c r="D5575" s="232" t="s">
        <v>957</v>
      </c>
      <c r="E5575" s="232" t="s">
        <v>467</v>
      </c>
      <c r="F5575" s="232">
        <v>2</v>
      </c>
      <c r="G5575" s="232" t="s">
        <v>1311</v>
      </c>
      <c r="H5575" s="233">
        <v>0.27700000000000002</v>
      </c>
      <c r="I5575" s="233">
        <v>0</v>
      </c>
      <c r="J5575" s="233">
        <v>0.18920000000000001</v>
      </c>
      <c r="K5575" s="234">
        <v>789</v>
      </c>
      <c r="L5575" s="233">
        <v>9.01E-2</v>
      </c>
      <c r="M5575" s="234">
        <v>1547</v>
      </c>
      <c r="N5575" s="233">
        <v>0</v>
      </c>
      <c r="O5575" s="233">
        <v>0</v>
      </c>
      <c r="P5575" s="233">
        <v>0</v>
      </c>
      <c r="Q5575" s="234">
        <v>1642</v>
      </c>
      <c r="R5575" s="233">
        <v>6.25E-2</v>
      </c>
      <c r="S5575" s="234">
        <v>3218</v>
      </c>
      <c r="T5575" s="233">
        <v>0</v>
      </c>
      <c r="U5575" s="235">
        <f t="shared" si="609"/>
        <v>202.21</v>
      </c>
      <c r="V5575" s="227">
        <f t="shared" si="610"/>
        <v>138.11600000000001</v>
      </c>
      <c r="W5575" s="227">
        <f t="shared" si="611"/>
        <v>131.523</v>
      </c>
      <c r="X5575" s="227">
        <f t="shared" si="614"/>
        <v>128.91666666666666</v>
      </c>
      <c r="Y5575" s="227">
        <f t="shared" si="612"/>
        <v>0</v>
      </c>
      <c r="Z5575" s="227">
        <f t="shared" si="613"/>
        <v>91.236111111111114</v>
      </c>
      <c r="AA5575" s="227">
        <f t="shared" si="615"/>
        <v>89.388888888888886</v>
      </c>
    </row>
    <row r="5576" spans="2:27" ht="13.5" hidden="1">
      <c r="B5576" s="232" t="s">
        <v>1449</v>
      </c>
      <c r="C5576" s="232" t="s">
        <v>735</v>
      </c>
      <c r="D5576" s="232" t="s">
        <v>957</v>
      </c>
      <c r="E5576" s="232" t="s">
        <v>495</v>
      </c>
      <c r="F5576" s="232">
        <v>8</v>
      </c>
      <c r="G5576" s="232" t="s">
        <v>1312</v>
      </c>
      <c r="H5576" s="233">
        <v>1.6639999999999999</v>
      </c>
      <c r="I5576" s="233">
        <v>0</v>
      </c>
      <c r="J5576" s="233">
        <v>1.0483</v>
      </c>
      <c r="K5576" s="234">
        <v>4373</v>
      </c>
      <c r="L5576" s="233">
        <v>0.49919999999999998</v>
      </c>
      <c r="M5576" s="234">
        <v>8571</v>
      </c>
      <c r="N5576" s="233">
        <v>0</v>
      </c>
      <c r="O5576" s="233">
        <v>0</v>
      </c>
      <c r="P5576" s="233">
        <v>0</v>
      </c>
      <c r="Q5576" s="234">
        <v>8746</v>
      </c>
      <c r="R5576" s="233">
        <v>0.33279999999999998</v>
      </c>
      <c r="S5576" s="234">
        <v>17142</v>
      </c>
      <c r="T5576" s="233">
        <v>0</v>
      </c>
      <c r="U5576" s="235">
        <f t="shared" si="609"/>
        <v>1214.72</v>
      </c>
      <c r="V5576" s="227">
        <f t="shared" si="610"/>
        <v>765.25900000000001</v>
      </c>
      <c r="W5576" s="227">
        <f t="shared" si="611"/>
        <v>728.83266666666668</v>
      </c>
      <c r="X5576" s="227">
        <f t="shared" si="614"/>
        <v>714.25</v>
      </c>
      <c r="Y5576" s="227">
        <f t="shared" si="612"/>
        <v>0</v>
      </c>
      <c r="Z5576" s="227">
        <f t="shared" si="613"/>
        <v>485.88844444444442</v>
      </c>
      <c r="AA5576" s="227">
        <f t="shared" si="615"/>
        <v>476.16666666666669</v>
      </c>
    </row>
    <row r="5577" spans="2:27" ht="13.5" hidden="1">
      <c r="B5577" s="232" t="s">
        <v>1449</v>
      </c>
      <c r="C5577" s="232" t="s">
        <v>527</v>
      </c>
      <c r="D5577" s="232" t="s">
        <v>957</v>
      </c>
      <c r="E5577" s="232" t="s">
        <v>495</v>
      </c>
      <c r="F5577" s="232">
        <v>8</v>
      </c>
      <c r="G5577" s="232" t="s">
        <v>1312</v>
      </c>
      <c r="H5577" s="233">
        <v>1.9319999999999999</v>
      </c>
      <c r="I5577" s="233">
        <v>0</v>
      </c>
      <c r="J5577" s="233">
        <v>1.2110000000000001</v>
      </c>
      <c r="K5577" s="234">
        <v>3262</v>
      </c>
      <c r="L5577" s="233">
        <v>0.66300000000000003</v>
      </c>
      <c r="M5577" s="234">
        <v>8888</v>
      </c>
      <c r="N5577" s="233">
        <v>0</v>
      </c>
      <c r="O5577" s="233">
        <v>0</v>
      </c>
      <c r="P5577" s="233">
        <v>0</v>
      </c>
      <c r="Q5577" s="234">
        <v>7091</v>
      </c>
      <c r="R5577" s="233">
        <v>0.48</v>
      </c>
      <c r="S5577" s="234">
        <v>18529</v>
      </c>
      <c r="T5577" s="233">
        <v>0</v>
      </c>
      <c r="U5577" s="235">
        <f t="shared" si="609"/>
        <v>1410.36</v>
      </c>
      <c r="V5577" s="227">
        <f t="shared" si="610"/>
        <v>884.03000000000009</v>
      </c>
      <c r="W5577" s="227">
        <f t="shared" si="611"/>
        <v>755.82333333333327</v>
      </c>
      <c r="X5577" s="227">
        <f t="shared" si="614"/>
        <v>740.66666666666663</v>
      </c>
      <c r="Y5577" s="227">
        <f t="shared" si="612"/>
        <v>0</v>
      </c>
      <c r="Z5577" s="227">
        <f t="shared" si="613"/>
        <v>547.37222222222226</v>
      </c>
      <c r="AA5577" s="227">
        <f t="shared" si="615"/>
        <v>514.69444444444446</v>
      </c>
    </row>
    <row r="5578" spans="2:27" ht="13.5" hidden="1">
      <c r="B5578" s="232" t="s">
        <v>1449</v>
      </c>
      <c r="C5578" s="232" t="s">
        <v>1123</v>
      </c>
      <c r="D5578" s="232" t="s">
        <v>957</v>
      </c>
      <c r="E5578" s="232" t="s">
        <v>495</v>
      </c>
      <c r="F5578" s="232">
        <v>2</v>
      </c>
      <c r="G5578" s="232" t="s">
        <v>1315</v>
      </c>
      <c r="H5578" s="233">
        <v>0.55600000000000005</v>
      </c>
      <c r="I5578" s="233">
        <v>0</v>
      </c>
      <c r="J5578" s="233">
        <v>0</v>
      </c>
      <c r="K5578" s="234">
        <v>0</v>
      </c>
      <c r="L5578" s="233">
        <v>0</v>
      </c>
      <c r="M5578" s="234">
        <v>0</v>
      </c>
      <c r="N5578" s="233">
        <v>0</v>
      </c>
      <c r="O5578" s="233">
        <v>0</v>
      </c>
      <c r="P5578" s="233">
        <v>0</v>
      </c>
      <c r="Q5578" s="234">
        <v>0</v>
      </c>
      <c r="R5578" s="233">
        <v>0</v>
      </c>
      <c r="S5578" s="234">
        <v>0</v>
      </c>
      <c r="T5578" s="233">
        <v>0</v>
      </c>
      <c r="U5578" s="235">
        <f t="shared" si="609"/>
        <v>405.88000000000005</v>
      </c>
      <c r="V5578" s="227">
        <f t="shared" si="610"/>
        <v>0</v>
      </c>
      <c r="W5578" s="227">
        <f t="shared" si="611"/>
        <v>0</v>
      </c>
      <c r="X5578" s="227">
        <f t="shared" si="614"/>
        <v>0</v>
      </c>
      <c r="Y5578" s="227">
        <f t="shared" si="612"/>
        <v>0</v>
      </c>
      <c r="Z5578" s="227">
        <f t="shared" si="613"/>
        <v>0</v>
      </c>
      <c r="AA5578" s="227">
        <f t="shared" si="615"/>
        <v>0</v>
      </c>
    </row>
    <row r="5579" spans="2:27" ht="13.5" hidden="1">
      <c r="B5579" s="232" t="s">
        <v>1449</v>
      </c>
      <c r="C5579" s="232" t="s">
        <v>1478</v>
      </c>
      <c r="D5579" s="232" t="s">
        <v>957</v>
      </c>
      <c r="E5579" s="232" t="s">
        <v>467</v>
      </c>
      <c r="F5579" s="232">
        <v>16</v>
      </c>
      <c r="G5579" s="232" t="s">
        <v>1317</v>
      </c>
      <c r="H5579" s="233">
        <v>1.8879999999999999</v>
      </c>
      <c r="I5579" s="233">
        <v>0</v>
      </c>
      <c r="J5579" s="233">
        <v>0</v>
      </c>
      <c r="K5579" s="234">
        <v>0</v>
      </c>
      <c r="L5579" s="233">
        <v>0</v>
      </c>
      <c r="M5579" s="234">
        <v>0</v>
      </c>
      <c r="N5579" s="233">
        <v>0</v>
      </c>
      <c r="O5579" s="233">
        <v>0</v>
      </c>
      <c r="P5579" s="233">
        <v>0</v>
      </c>
      <c r="Q5579" s="234">
        <v>0</v>
      </c>
      <c r="R5579" s="233">
        <v>0</v>
      </c>
      <c r="S5579" s="234">
        <v>0</v>
      </c>
      <c r="T5579" s="233">
        <v>0</v>
      </c>
      <c r="U5579" s="235">
        <f t="shared" si="609"/>
        <v>1378.24</v>
      </c>
      <c r="V5579" s="227">
        <f t="shared" si="610"/>
        <v>0</v>
      </c>
      <c r="W5579" s="227">
        <f t="shared" si="611"/>
        <v>0</v>
      </c>
      <c r="X5579" s="227">
        <f t="shared" si="614"/>
        <v>0</v>
      </c>
      <c r="Y5579" s="227">
        <f t="shared" si="612"/>
        <v>0</v>
      </c>
      <c r="Z5579" s="227">
        <f t="shared" si="613"/>
        <v>0</v>
      </c>
      <c r="AA5579" s="227">
        <f t="shared" si="615"/>
        <v>0</v>
      </c>
    </row>
    <row r="5580" spans="2:27" ht="13.5" hidden="1">
      <c r="B5580" s="232" t="s">
        <v>1449</v>
      </c>
      <c r="C5580" s="232" t="s">
        <v>726</v>
      </c>
      <c r="D5580" s="232" t="s">
        <v>957</v>
      </c>
      <c r="E5580" s="232" t="s">
        <v>467</v>
      </c>
      <c r="F5580" s="232">
        <v>2</v>
      </c>
      <c r="G5580" s="232" t="s">
        <v>1314</v>
      </c>
      <c r="H5580" s="233">
        <v>0.104</v>
      </c>
      <c r="I5580" s="233">
        <v>0</v>
      </c>
      <c r="J5580" s="233">
        <v>0</v>
      </c>
      <c r="K5580" s="234">
        <v>0</v>
      </c>
      <c r="L5580" s="233">
        <v>0</v>
      </c>
      <c r="M5580" s="234">
        <v>0</v>
      </c>
      <c r="N5580" s="233">
        <v>0</v>
      </c>
      <c r="O5580" s="233">
        <v>0</v>
      </c>
      <c r="P5580" s="233">
        <v>0</v>
      </c>
      <c r="Q5580" s="234">
        <v>0</v>
      </c>
      <c r="R5580" s="233">
        <v>0</v>
      </c>
      <c r="S5580" s="234">
        <v>0</v>
      </c>
      <c r="T5580" s="233">
        <v>0</v>
      </c>
      <c r="U5580" s="235">
        <f t="shared" si="609"/>
        <v>75.92</v>
      </c>
      <c r="V5580" s="227">
        <f t="shared" si="610"/>
        <v>0</v>
      </c>
      <c r="W5580" s="227">
        <f t="shared" si="611"/>
        <v>0</v>
      </c>
      <c r="X5580" s="227">
        <f t="shared" si="614"/>
        <v>0</v>
      </c>
      <c r="Y5580" s="227">
        <f t="shared" si="612"/>
        <v>0</v>
      </c>
      <c r="Z5580" s="227">
        <f t="shared" si="613"/>
        <v>0</v>
      </c>
      <c r="AA5580" s="227">
        <f t="shared" si="615"/>
        <v>0</v>
      </c>
    </row>
    <row r="5581" spans="2:27" ht="13.5" hidden="1">
      <c r="B5581" s="232" t="s">
        <v>1449</v>
      </c>
      <c r="C5581" s="232" t="s">
        <v>1457</v>
      </c>
      <c r="D5581" s="232" t="s">
        <v>957</v>
      </c>
      <c r="E5581" s="232" t="s">
        <v>467</v>
      </c>
      <c r="F5581" s="232">
        <v>2</v>
      </c>
      <c r="G5581" s="232" t="s">
        <v>1311</v>
      </c>
      <c r="H5581" s="233">
        <v>0.27700000000000002</v>
      </c>
      <c r="I5581" s="233">
        <v>0</v>
      </c>
      <c r="J5581" s="233">
        <v>0</v>
      </c>
      <c r="K5581" s="234">
        <v>0</v>
      </c>
      <c r="L5581" s="233">
        <v>0</v>
      </c>
      <c r="M5581" s="234">
        <v>0</v>
      </c>
      <c r="N5581" s="233">
        <v>0</v>
      </c>
      <c r="O5581" s="233">
        <v>0</v>
      </c>
      <c r="P5581" s="233">
        <v>0</v>
      </c>
      <c r="Q5581" s="234">
        <v>0</v>
      </c>
      <c r="R5581" s="233">
        <v>0</v>
      </c>
      <c r="S5581" s="234">
        <v>0</v>
      </c>
      <c r="T5581" s="233">
        <v>0</v>
      </c>
      <c r="U5581" s="235">
        <f t="shared" si="609"/>
        <v>202.21</v>
      </c>
      <c r="V5581" s="227">
        <f t="shared" si="610"/>
        <v>0</v>
      </c>
      <c r="W5581" s="227">
        <f t="shared" si="611"/>
        <v>0</v>
      </c>
      <c r="X5581" s="227">
        <f t="shared" si="614"/>
        <v>0</v>
      </c>
      <c r="Y5581" s="227">
        <f t="shared" si="612"/>
        <v>0</v>
      </c>
      <c r="Z5581" s="227">
        <f t="shared" si="613"/>
        <v>0</v>
      </c>
      <c r="AA5581" s="227">
        <f t="shared" si="615"/>
        <v>0</v>
      </c>
    </row>
    <row r="5582" spans="2:27" ht="13.5" hidden="1">
      <c r="B5582" s="232" t="s">
        <v>1449</v>
      </c>
      <c r="C5582" s="232" t="s">
        <v>692</v>
      </c>
      <c r="D5582" s="232" t="s">
        <v>957</v>
      </c>
      <c r="E5582" s="232" t="s">
        <v>495</v>
      </c>
      <c r="F5582" s="232">
        <v>2</v>
      </c>
      <c r="G5582" s="232" t="s">
        <v>1363</v>
      </c>
      <c r="H5582" s="233">
        <v>0.57040000000000002</v>
      </c>
      <c r="I5582" s="233">
        <v>0</v>
      </c>
      <c r="J5582" s="233">
        <v>0.43359999999999999</v>
      </c>
      <c r="K5582" s="234">
        <v>1624</v>
      </c>
      <c r="L5582" s="233">
        <v>0.18559999999999999</v>
      </c>
      <c r="M5582" s="234">
        <v>3192</v>
      </c>
      <c r="N5582" s="233">
        <v>0</v>
      </c>
      <c r="O5582" s="233">
        <v>0</v>
      </c>
      <c r="P5582" s="233">
        <v>0</v>
      </c>
      <c r="Q5582" s="234">
        <v>3376</v>
      </c>
      <c r="R5582" s="233">
        <v>0.1288</v>
      </c>
      <c r="S5582" s="234">
        <v>6456</v>
      </c>
      <c r="T5582" s="233">
        <v>0</v>
      </c>
      <c r="U5582" s="235">
        <f t="shared" si="609"/>
        <v>416.392</v>
      </c>
      <c r="V5582" s="227">
        <f t="shared" si="610"/>
        <v>316.52799999999996</v>
      </c>
      <c r="W5582" s="227">
        <f t="shared" si="611"/>
        <v>270.82133333333331</v>
      </c>
      <c r="X5582" s="227">
        <f t="shared" si="614"/>
        <v>266</v>
      </c>
      <c r="Y5582" s="227">
        <f t="shared" si="612"/>
        <v>0</v>
      </c>
      <c r="Z5582" s="227">
        <f t="shared" si="613"/>
        <v>187.80177777777777</v>
      </c>
      <c r="AA5582" s="227">
        <f t="shared" si="615"/>
        <v>179.33333333333334</v>
      </c>
    </row>
    <row r="5583" spans="2:27" ht="13.5" hidden="1">
      <c r="B5583" s="232" t="s">
        <v>1449</v>
      </c>
      <c r="C5583" s="232" t="s">
        <v>695</v>
      </c>
      <c r="D5583" s="232" t="s">
        <v>957</v>
      </c>
      <c r="E5583" s="232" t="s">
        <v>467</v>
      </c>
      <c r="F5583" s="232">
        <v>4</v>
      </c>
      <c r="G5583" s="232" t="s">
        <v>1354</v>
      </c>
      <c r="H5583" s="233">
        <v>0.57040000000000002</v>
      </c>
      <c r="I5583" s="233">
        <v>0</v>
      </c>
      <c r="J5583" s="233">
        <v>0.43359999999999999</v>
      </c>
      <c r="K5583" s="234">
        <v>1624</v>
      </c>
      <c r="L5583" s="233">
        <v>0.18559999999999999</v>
      </c>
      <c r="M5583" s="234">
        <v>3192</v>
      </c>
      <c r="N5583" s="233">
        <v>0</v>
      </c>
      <c r="O5583" s="233">
        <v>0</v>
      </c>
      <c r="P5583" s="233">
        <v>0</v>
      </c>
      <c r="Q5583" s="234">
        <v>3376</v>
      </c>
      <c r="R5583" s="233">
        <v>0.1288</v>
      </c>
      <c r="S5583" s="234">
        <v>6456</v>
      </c>
      <c r="T5583" s="233">
        <v>0</v>
      </c>
      <c r="U5583" s="235">
        <f t="shared" si="609"/>
        <v>416.392</v>
      </c>
      <c r="V5583" s="227">
        <f t="shared" si="610"/>
        <v>316.52799999999996</v>
      </c>
      <c r="W5583" s="227">
        <f t="shared" si="611"/>
        <v>270.82133333333331</v>
      </c>
      <c r="X5583" s="227">
        <f t="shared" si="614"/>
        <v>266</v>
      </c>
      <c r="Y5583" s="227">
        <f t="shared" si="612"/>
        <v>0</v>
      </c>
      <c r="Z5583" s="227">
        <f t="shared" si="613"/>
        <v>187.80177777777777</v>
      </c>
      <c r="AA5583" s="227">
        <f t="shared" si="615"/>
        <v>179.33333333333334</v>
      </c>
    </row>
    <row r="5584" spans="2:27" ht="13.5" hidden="1">
      <c r="B5584" s="232" t="s">
        <v>1449</v>
      </c>
      <c r="C5584" s="232" t="s">
        <v>1482</v>
      </c>
      <c r="D5584" s="232" t="s">
        <v>957</v>
      </c>
      <c r="E5584" s="232" t="s">
        <v>495</v>
      </c>
      <c r="F5584" s="232">
        <v>16</v>
      </c>
      <c r="G5584" s="232" t="s">
        <v>1364</v>
      </c>
      <c r="H5584" s="233">
        <v>27.274999999999999</v>
      </c>
      <c r="I5584" s="233">
        <v>0</v>
      </c>
      <c r="J5584" s="233">
        <v>0</v>
      </c>
      <c r="K5584" s="234">
        <v>0</v>
      </c>
      <c r="L5584" s="233">
        <v>0</v>
      </c>
      <c r="M5584" s="234">
        <v>0</v>
      </c>
      <c r="N5584" s="233">
        <v>0</v>
      </c>
      <c r="O5584" s="233">
        <v>0</v>
      </c>
      <c r="P5584" s="233">
        <v>0</v>
      </c>
      <c r="Q5584" s="234">
        <v>0</v>
      </c>
      <c r="R5584" s="233">
        <v>0</v>
      </c>
      <c r="S5584" s="234">
        <v>0</v>
      </c>
      <c r="T5584" s="233">
        <v>0</v>
      </c>
      <c r="U5584" s="235">
        <f t="shared" si="609"/>
        <v>19910.75</v>
      </c>
      <c r="V5584" s="227">
        <f t="shared" si="610"/>
        <v>0</v>
      </c>
      <c r="W5584" s="227">
        <f t="shared" si="611"/>
        <v>0</v>
      </c>
      <c r="X5584" s="227">
        <f t="shared" si="614"/>
        <v>0</v>
      </c>
      <c r="Y5584" s="227">
        <f t="shared" si="612"/>
        <v>0</v>
      </c>
      <c r="Z5584" s="227">
        <f t="shared" si="613"/>
        <v>0</v>
      </c>
      <c r="AA5584" s="227">
        <f t="shared" si="615"/>
        <v>0</v>
      </c>
    </row>
    <row r="5585" spans="2:27" ht="13.5" hidden="1">
      <c r="B5585" s="232" t="s">
        <v>1449</v>
      </c>
      <c r="C5585" s="232" t="s">
        <v>714</v>
      </c>
      <c r="D5585" s="232" t="s">
        <v>957</v>
      </c>
      <c r="E5585" s="232" t="s">
        <v>495</v>
      </c>
      <c r="F5585" s="232">
        <v>2</v>
      </c>
      <c r="G5585" s="232" t="s">
        <v>1311</v>
      </c>
      <c r="H5585" s="233">
        <v>0.55400000000000005</v>
      </c>
      <c r="I5585" s="233">
        <v>0</v>
      </c>
      <c r="J5585" s="233">
        <v>0.37830000000000003</v>
      </c>
      <c r="K5585" s="234">
        <v>1578</v>
      </c>
      <c r="L5585" s="233">
        <v>0.1802</v>
      </c>
      <c r="M5585" s="234">
        <v>3093</v>
      </c>
      <c r="N5585" s="233">
        <v>0</v>
      </c>
      <c r="O5585" s="233">
        <v>0</v>
      </c>
      <c r="P5585" s="233">
        <v>0</v>
      </c>
      <c r="Q5585" s="234">
        <v>3283</v>
      </c>
      <c r="R5585" s="233">
        <v>0.1249</v>
      </c>
      <c r="S5585" s="234">
        <v>6435</v>
      </c>
      <c r="T5585" s="233">
        <v>0</v>
      </c>
      <c r="U5585" s="235">
        <f t="shared" si="609"/>
        <v>404.42</v>
      </c>
      <c r="V5585" s="227">
        <f t="shared" si="610"/>
        <v>276.15899999999999</v>
      </c>
      <c r="W5585" s="227">
        <f t="shared" si="611"/>
        <v>263.04599999999999</v>
      </c>
      <c r="X5585" s="227">
        <f t="shared" si="614"/>
        <v>257.75</v>
      </c>
      <c r="Y5585" s="227">
        <f t="shared" si="612"/>
        <v>0</v>
      </c>
      <c r="Z5585" s="227">
        <f t="shared" si="613"/>
        <v>182.37144444444442</v>
      </c>
      <c r="AA5585" s="227">
        <f t="shared" si="615"/>
        <v>178.75</v>
      </c>
    </row>
    <row r="5586" spans="2:27" ht="13.5" hidden="1">
      <c r="B5586" s="232" t="s">
        <v>1449</v>
      </c>
      <c r="C5586" s="232" t="s">
        <v>759</v>
      </c>
      <c r="D5586" s="232" t="s">
        <v>957</v>
      </c>
      <c r="E5586" s="232" t="s">
        <v>467</v>
      </c>
      <c r="F5586" s="232">
        <v>4</v>
      </c>
      <c r="G5586" s="232" t="s">
        <v>1352</v>
      </c>
      <c r="H5586" s="233">
        <v>2.0310999999999999</v>
      </c>
      <c r="I5586" s="233">
        <v>0</v>
      </c>
      <c r="J5586" s="233">
        <v>1.2583</v>
      </c>
      <c r="K5586" s="234">
        <v>5249</v>
      </c>
      <c r="L5586" s="233">
        <v>0.59919999999999995</v>
      </c>
      <c r="M5586" s="234">
        <v>10288</v>
      </c>
      <c r="N5586" s="233">
        <v>0</v>
      </c>
      <c r="O5586" s="233">
        <v>0</v>
      </c>
      <c r="P5586" s="233">
        <v>0</v>
      </c>
      <c r="Q5586" s="234">
        <v>8007</v>
      </c>
      <c r="R5586" s="233">
        <v>0.30470000000000003</v>
      </c>
      <c r="S5586" s="234">
        <v>15693</v>
      </c>
      <c r="T5586" s="233">
        <v>0</v>
      </c>
      <c r="U5586" s="235">
        <f t="shared" si="609"/>
        <v>1482.703</v>
      </c>
      <c r="V5586" s="227">
        <f t="shared" si="610"/>
        <v>918.55899999999997</v>
      </c>
      <c r="W5586" s="227">
        <f t="shared" si="611"/>
        <v>874.83266666666668</v>
      </c>
      <c r="X5586" s="227">
        <f t="shared" si="614"/>
        <v>857.33333333333337</v>
      </c>
      <c r="Y5586" s="227">
        <f t="shared" si="612"/>
        <v>0</v>
      </c>
      <c r="Z5586" s="227">
        <f t="shared" si="613"/>
        <v>444.84766666666667</v>
      </c>
      <c r="AA5586" s="227">
        <f t="shared" si="615"/>
        <v>435.91666666666669</v>
      </c>
    </row>
    <row r="5587" spans="2:27" ht="13.5" hidden="1">
      <c r="B5587" s="232" t="s">
        <v>1449</v>
      </c>
      <c r="C5587" s="232" t="s">
        <v>1468</v>
      </c>
      <c r="D5587" s="232" t="s">
        <v>957</v>
      </c>
      <c r="E5587" s="232" t="s">
        <v>495</v>
      </c>
      <c r="F5587" s="232">
        <v>4</v>
      </c>
      <c r="G5587" s="232" t="s">
        <v>1311</v>
      </c>
      <c r="H5587" s="233">
        <v>0.94399999999999995</v>
      </c>
      <c r="I5587" s="233">
        <v>0</v>
      </c>
      <c r="J5587" s="233">
        <v>0</v>
      </c>
      <c r="K5587" s="234">
        <v>0</v>
      </c>
      <c r="L5587" s="233">
        <v>0</v>
      </c>
      <c r="M5587" s="234">
        <v>0</v>
      </c>
      <c r="N5587" s="233">
        <v>0</v>
      </c>
      <c r="O5587" s="233">
        <v>0</v>
      </c>
      <c r="P5587" s="233">
        <v>0</v>
      </c>
      <c r="Q5587" s="234">
        <v>0</v>
      </c>
      <c r="R5587" s="233">
        <v>0</v>
      </c>
      <c r="S5587" s="234">
        <v>0</v>
      </c>
      <c r="T5587" s="233">
        <v>0</v>
      </c>
      <c r="U5587" s="235">
        <f t="shared" si="609"/>
        <v>689.12</v>
      </c>
      <c r="V5587" s="227">
        <f t="shared" si="610"/>
        <v>0</v>
      </c>
      <c r="W5587" s="227">
        <f t="shared" si="611"/>
        <v>0</v>
      </c>
      <c r="X5587" s="227">
        <f t="shared" si="614"/>
        <v>0</v>
      </c>
      <c r="Y5587" s="227">
        <f t="shared" si="612"/>
        <v>0</v>
      </c>
      <c r="Z5587" s="227">
        <f t="shared" si="613"/>
        <v>0</v>
      </c>
      <c r="AA5587" s="227">
        <f t="shared" si="615"/>
        <v>0</v>
      </c>
    </row>
    <row r="5588" spans="2:27" ht="13.5" hidden="1">
      <c r="B5588" s="232" t="s">
        <v>1449</v>
      </c>
      <c r="C5588" s="232" t="s">
        <v>741</v>
      </c>
      <c r="D5588" s="232" t="s">
        <v>957</v>
      </c>
      <c r="E5588" s="232" t="s">
        <v>467</v>
      </c>
      <c r="F5588" s="232">
        <v>2</v>
      </c>
      <c r="G5588" s="232" t="s">
        <v>1417</v>
      </c>
      <c r="H5588" s="233">
        <v>2.5999999999999999E-2</v>
      </c>
      <c r="I5588" s="233">
        <v>0</v>
      </c>
      <c r="J5588" s="233">
        <v>1.6400000000000001E-2</v>
      </c>
      <c r="K5588" s="234">
        <v>68</v>
      </c>
      <c r="L5588" s="233">
        <v>7.7999999999999996E-3</v>
      </c>
      <c r="M5588" s="234">
        <v>134</v>
      </c>
      <c r="N5588" s="233">
        <v>0</v>
      </c>
      <c r="O5588" s="233">
        <v>0</v>
      </c>
      <c r="P5588" s="233">
        <v>0</v>
      </c>
      <c r="Q5588" s="234">
        <v>137</v>
      </c>
      <c r="R5588" s="233">
        <v>5.1999999999999998E-3</v>
      </c>
      <c r="S5588" s="234">
        <v>268</v>
      </c>
      <c r="T5588" s="233">
        <v>0</v>
      </c>
      <c r="U5588" s="235">
        <f t="shared" si="609"/>
        <v>18.98</v>
      </c>
      <c r="V5588" s="227">
        <f t="shared" si="610"/>
        <v>11.972000000000001</v>
      </c>
      <c r="W5588" s="227">
        <f t="shared" si="611"/>
        <v>11.360666666666667</v>
      </c>
      <c r="X5588" s="227">
        <f t="shared" si="614"/>
        <v>11.166666666666666</v>
      </c>
      <c r="Y5588" s="227">
        <f t="shared" si="612"/>
        <v>0</v>
      </c>
      <c r="Z5588" s="227">
        <f t="shared" si="613"/>
        <v>7.6015555555555547</v>
      </c>
      <c r="AA5588" s="227">
        <f t="shared" si="615"/>
        <v>7.4444444444444446</v>
      </c>
    </row>
    <row r="5589" spans="2:27" ht="13.5" hidden="1">
      <c r="B5589" s="232" t="s">
        <v>1449</v>
      </c>
      <c r="C5589" s="232" t="s">
        <v>756</v>
      </c>
      <c r="D5589" s="232" t="s">
        <v>957</v>
      </c>
      <c r="E5589" s="232" t="s">
        <v>467</v>
      </c>
      <c r="F5589" s="232">
        <v>16</v>
      </c>
      <c r="G5589" s="232" t="s">
        <v>1355</v>
      </c>
      <c r="H5589" s="233">
        <v>8.1244999999999994</v>
      </c>
      <c r="I5589" s="233">
        <v>0</v>
      </c>
      <c r="J5589" s="233">
        <v>5.0331000000000001</v>
      </c>
      <c r="K5589" s="234">
        <v>20995</v>
      </c>
      <c r="L5589" s="233">
        <v>2.3967000000000001</v>
      </c>
      <c r="M5589" s="234">
        <v>41151</v>
      </c>
      <c r="N5589" s="233">
        <v>0</v>
      </c>
      <c r="O5589" s="233">
        <v>0</v>
      </c>
      <c r="P5589" s="233">
        <v>0</v>
      </c>
      <c r="Q5589" s="234">
        <v>32027</v>
      </c>
      <c r="R5589" s="233">
        <v>1.2186999999999999</v>
      </c>
      <c r="S5589" s="234">
        <v>62772</v>
      </c>
      <c r="T5589" s="233">
        <v>0</v>
      </c>
      <c r="U5589" s="235">
        <f t="shared" si="609"/>
        <v>5930.8849999999993</v>
      </c>
      <c r="V5589" s="227">
        <f t="shared" si="610"/>
        <v>3674.163</v>
      </c>
      <c r="W5589" s="227">
        <f t="shared" si="611"/>
        <v>3499.1743333333334</v>
      </c>
      <c r="X5589" s="227">
        <f t="shared" si="614"/>
        <v>3429.25</v>
      </c>
      <c r="Y5589" s="227">
        <f t="shared" si="612"/>
        <v>0</v>
      </c>
      <c r="Z5589" s="227">
        <f t="shared" si="613"/>
        <v>1779.289888888889</v>
      </c>
      <c r="AA5589" s="227">
        <f t="shared" si="615"/>
        <v>1743.6666666666667</v>
      </c>
    </row>
    <row r="5590" spans="2:27" ht="13.5" hidden="1">
      <c r="B5590" s="232" t="s">
        <v>1449</v>
      </c>
      <c r="C5590" s="232" t="s">
        <v>686</v>
      </c>
      <c r="D5590" s="232" t="s">
        <v>957</v>
      </c>
      <c r="E5590" s="232" t="s">
        <v>467</v>
      </c>
      <c r="F5590" s="232">
        <v>16</v>
      </c>
      <c r="G5590" s="232" t="s">
        <v>1352</v>
      </c>
      <c r="H5590" s="233">
        <v>2.2816000000000001</v>
      </c>
      <c r="I5590" s="233">
        <v>0</v>
      </c>
      <c r="J5590" s="233">
        <v>1.7343999999999999</v>
      </c>
      <c r="K5590" s="234">
        <v>6496</v>
      </c>
      <c r="L5590" s="233">
        <v>0.74239999999999995</v>
      </c>
      <c r="M5590" s="234">
        <v>12768</v>
      </c>
      <c r="N5590" s="233">
        <v>0</v>
      </c>
      <c r="O5590" s="233">
        <v>0</v>
      </c>
      <c r="P5590" s="233">
        <v>0</v>
      </c>
      <c r="Q5590" s="234">
        <v>13504</v>
      </c>
      <c r="R5590" s="233">
        <v>0.51519999999999999</v>
      </c>
      <c r="S5590" s="234">
        <v>25824</v>
      </c>
      <c r="T5590" s="233">
        <v>0</v>
      </c>
      <c r="U5590" s="235">
        <f t="shared" si="609"/>
        <v>1665.568</v>
      </c>
      <c r="V5590" s="227">
        <f t="shared" si="610"/>
        <v>1266.1119999999999</v>
      </c>
      <c r="W5590" s="227">
        <f t="shared" si="611"/>
        <v>1083.2853333333333</v>
      </c>
      <c r="X5590" s="227">
        <f t="shared" si="614"/>
        <v>1064</v>
      </c>
      <c r="Y5590" s="227">
        <f t="shared" si="612"/>
        <v>0</v>
      </c>
      <c r="Z5590" s="227">
        <f t="shared" si="613"/>
        <v>751.20711111111109</v>
      </c>
      <c r="AA5590" s="227">
        <f t="shared" si="615"/>
        <v>717.33333333333337</v>
      </c>
    </row>
    <row r="5591" spans="2:27" ht="13.5" hidden="1">
      <c r="B5591" s="232" t="s">
        <v>1449</v>
      </c>
      <c r="C5591" s="232" t="s">
        <v>1120</v>
      </c>
      <c r="D5591" s="232" t="s">
        <v>957</v>
      </c>
      <c r="E5591" s="232" t="s">
        <v>467</v>
      </c>
      <c r="F5591" s="232">
        <v>8</v>
      </c>
      <c r="G5591" s="232" t="s">
        <v>1312</v>
      </c>
      <c r="H5591" s="233">
        <v>1.111</v>
      </c>
      <c r="I5591" s="233">
        <v>0</v>
      </c>
      <c r="J5591" s="233">
        <v>0</v>
      </c>
      <c r="K5591" s="234">
        <v>0</v>
      </c>
      <c r="L5591" s="233">
        <v>0</v>
      </c>
      <c r="M5591" s="234">
        <v>0</v>
      </c>
      <c r="N5591" s="233">
        <v>0</v>
      </c>
      <c r="O5591" s="233">
        <v>0</v>
      </c>
      <c r="P5591" s="233">
        <v>0</v>
      </c>
      <c r="Q5591" s="234">
        <v>0</v>
      </c>
      <c r="R5591" s="233">
        <v>0</v>
      </c>
      <c r="S5591" s="234">
        <v>0</v>
      </c>
      <c r="T5591" s="233">
        <v>0</v>
      </c>
      <c r="U5591" s="235">
        <f t="shared" si="609"/>
        <v>811.03</v>
      </c>
      <c r="V5591" s="227">
        <f t="shared" si="610"/>
        <v>0</v>
      </c>
      <c r="W5591" s="227">
        <f t="shared" si="611"/>
        <v>0</v>
      </c>
      <c r="X5591" s="227">
        <f t="shared" si="614"/>
        <v>0</v>
      </c>
      <c r="Y5591" s="227">
        <f t="shared" si="612"/>
        <v>0</v>
      </c>
      <c r="Z5591" s="227">
        <f t="shared" si="613"/>
        <v>0</v>
      </c>
      <c r="AA5591" s="227">
        <f t="shared" si="615"/>
        <v>0</v>
      </c>
    </row>
    <row r="5592" spans="2:27" ht="13.5" hidden="1">
      <c r="B5592" s="232" t="s">
        <v>1449</v>
      </c>
      <c r="C5592" s="232" t="s">
        <v>1124</v>
      </c>
      <c r="D5592" s="232" t="s">
        <v>957</v>
      </c>
      <c r="E5592" s="232" t="s">
        <v>495</v>
      </c>
      <c r="F5592" s="232">
        <v>4</v>
      </c>
      <c r="G5592" s="232" t="s">
        <v>1311</v>
      </c>
      <c r="H5592" s="233">
        <v>1.111</v>
      </c>
      <c r="I5592" s="233">
        <v>0</v>
      </c>
      <c r="J5592" s="233">
        <v>0</v>
      </c>
      <c r="K5592" s="234">
        <v>0</v>
      </c>
      <c r="L5592" s="233">
        <v>0</v>
      </c>
      <c r="M5592" s="234">
        <v>0</v>
      </c>
      <c r="N5592" s="233">
        <v>0</v>
      </c>
      <c r="O5592" s="233">
        <v>0</v>
      </c>
      <c r="P5592" s="233">
        <v>0</v>
      </c>
      <c r="Q5592" s="234">
        <v>0</v>
      </c>
      <c r="R5592" s="233">
        <v>0</v>
      </c>
      <c r="S5592" s="234">
        <v>0</v>
      </c>
      <c r="T5592" s="233">
        <v>0</v>
      </c>
      <c r="U5592" s="235">
        <f t="shared" si="609"/>
        <v>811.03</v>
      </c>
      <c r="V5592" s="227">
        <f t="shared" si="610"/>
        <v>0</v>
      </c>
      <c r="W5592" s="227">
        <f t="shared" si="611"/>
        <v>0</v>
      </c>
      <c r="X5592" s="227">
        <f t="shared" si="614"/>
        <v>0</v>
      </c>
      <c r="Y5592" s="227">
        <f t="shared" si="612"/>
        <v>0</v>
      </c>
      <c r="Z5592" s="227">
        <f t="shared" si="613"/>
        <v>0</v>
      </c>
      <c r="AA5592" s="227">
        <f t="shared" si="615"/>
        <v>0</v>
      </c>
    </row>
    <row r="5593" spans="2:27" ht="13.5" hidden="1">
      <c r="B5593" s="232" t="s">
        <v>1449</v>
      </c>
      <c r="C5593" s="232" t="s">
        <v>312</v>
      </c>
      <c r="D5593" s="232" t="s">
        <v>957</v>
      </c>
      <c r="E5593" s="232" t="s">
        <v>467</v>
      </c>
      <c r="F5593" s="232">
        <v>1</v>
      </c>
      <c r="G5593" s="232" t="s">
        <v>1322</v>
      </c>
      <c r="H5593" s="233">
        <v>5.1999999999999998E-2</v>
      </c>
      <c r="I5593" s="233">
        <v>0</v>
      </c>
      <c r="J5593" s="233">
        <v>0</v>
      </c>
      <c r="K5593" s="234">
        <v>0</v>
      </c>
      <c r="L5593" s="233">
        <v>0</v>
      </c>
      <c r="M5593" s="234">
        <v>0</v>
      </c>
      <c r="N5593" s="233">
        <v>0</v>
      </c>
      <c r="O5593" s="233">
        <v>0</v>
      </c>
      <c r="P5593" s="233">
        <v>0</v>
      </c>
      <c r="Q5593" s="234">
        <v>0</v>
      </c>
      <c r="R5593" s="233">
        <v>0</v>
      </c>
      <c r="S5593" s="234">
        <v>0</v>
      </c>
      <c r="T5593" s="233">
        <v>0</v>
      </c>
      <c r="U5593" s="235">
        <f t="shared" si="609"/>
        <v>37.96</v>
      </c>
      <c r="V5593" s="227">
        <f t="shared" si="610"/>
        <v>0</v>
      </c>
      <c r="W5593" s="227">
        <f t="shared" si="611"/>
        <v>0</v>
      </c>
      <c r="X5593" s="227">
        <f t="shared" si="614"/>
        <v>0</v>
      </c>
      <c r="Y5593" s="227">
        <f t="shared" si="612"/>
        <v>0</v>
      </c>
      <c r="Z5593" s="227">
        <f t="shared" si="613"/>
        <v>0</v>
      </c>
      <c r="AA5593" s="227">
        <f t="shared" si="615"/>
        <v>0</v>
      </c>
    </row>
    <row r="5594" spans="2:27" ht="13.5" hidden="1">
      <c r="B5594" s="232" t="s">
        <v>1449</v>
      </c>
      <c r="C5594" s="232" t="s">
        <v>734</v>
      </c>
      <c r="D5594" s="232" t="s">
        <v>957</v>
      </c>
      <c r="E5594" s="232" t="s">
        <v>495</v>
      </c>
      <c r="F5594" s="232">
        <v>4</v>
      </c>
      <c r="G5594" s="232" t="s">
        <v>1311</v>
      </c>
      <c r="H5594" s="233">
        <v>0.83679999999999999</v>
      </c>
      <c r="I5594" s="233">
        <v>0</v>
      </c>
      <c r="J5594" s="233">
        <v>0</v>
      </c>
      <c r="K5594" s="234">
        <v>0</v>
      </c>
      <c r="L5594" s="233">
        <v>0</v>
      </c>
      <c r="M5594" s="234">
        <v>0</v>
      </c>
      <c r="N5594" s="233">
        <v>0</v>
      </c>
      <c r="O5594" s="233">
        <v>0</v>
      </c>
      <c r="P5594" s="233">
        <v>0</v>
      </c>
      <c r="Q5594" s="234">
        <v>0</v>
      </c>
      <c r="R5594" s="233">
        <v>0</v>
      </c>
      <c r="S5594" s="234">
        <v>0</v>
      </c>
      <c r="T5594" s="233">
        <v>0</v>
      </c>
      <c r="U5594" s="235">
        <f t="shared" si="609"/>
        <v>610.86400000000003</v>
      </c>
      <c r="V5594" s="227">
        <f t="shared" si="610"/>
        <v>0</v>
      </c>
      <c r="W5594" s="227">
        <f t="shared" si="611"/>
        <v>0</v>
      </c>
      <c r="X5594" s="227">
        <f t="shared" si="614"/>
        <v>0</v>
      </c>
      <c r="Y5594" s="227">
        <f t="shared" si="612"/>
        <v>0</v>
      </c>
      <c r="Z5594" s="227">
        <f t="shared" si="613"/>
        <v>0</v>
      </c>
      <c r="AA5594" s="227">
        <f t="shared" si="615"/>
        <v>0</v>
      </c>
    </row>
    <row r="5595" spans="2:27" ht="13.5" hidden="1">
      <c r="B5595" s="232" t="s">
        <v>1449</v>
      </c>
      <c r="C5595" s="232" t="s">
        <v>1121</v>
      </c>
      <c r="D5595" s="232" t="s">
        <v>957</v>
      </c>
      <c r="E5595" s="232" t="s">
        <v>495</v>
      </c>
      <c r="F5595" s="232">
        <v>16</v>
      </c>
      <c r="G5595" s="232" t="s">
        <v>1317</v>
      </c>
      <c r="H5595" s="233">
        <v>4.444</v>
      </c>
      <c r="I5595" s="233">
        <v>0</v>
      </c>
      <c r="J5595" s="233">
        <v>0</v>
      </c>
      <c r="K5595" s="234">
        <v>0</v>
      </c>
      <c r="L5595" s="233">
        <v>0</v>
      </c>
      <c r="M5595" s="234">
        <v>0</v>
      </c>
      <c r="N5595" s="233">
        <v>0</v>
      </c>
      <c r="O5595" s="233">
        <v>0</v>
      </c>
      <c r="P5595" s="233">
        <v>0</v>
      </c>
      <c r="Q5595" s="234">
        <v>0</v>
      </c>
      <c r="R5595" s="233">
        <v>0</v>
      </c>
      <c r="S5595" s="234">
        <v>0</v>
      </c>
      <c r="T5595" s="233">
        <v>0</v>
      </c>
      <c r="U5595" s="235">
        <f t="shared" si="609"/>
        <v>3244.12</v>
      </c>
      <c r="V5595" s="227">
        <f t="shared" si="610"/>
        <v>0</v>
      </c>
      <c r="W5595" s="227">
        <f t="shared" si="611"/>
        <v>0</v>
      </c>
      <c r="X5595" s="227">
        <f t="shared" si="614"/>
        <v>0</v>
      </c>
      <c r="Y5595" s="227">
        <f t="shared" si="612"/>
        <v>0</v>
      </c>
      <c r="Z5595" s="227">
        <f t="shared" si="613"/>
        <v>0</v>
      </c>
      <c r="AA5595" s="227">
        <f t="shared" si="615"/>
        <v>0</v>
      </c>
    </row>
    <row r="5596" spans="2:27" ht="13.5" hidden="1">
      <c r="B5596" s="232" t="s">
        <v>1449</v>
      </c>
      <c r="C5596" s="232" t="s">
        <v>1453</v>
      </c>
      <c r="D5596" s="232" t="s">
        <v>957</v>
      </c>
      <c r="E5596" s="232" t="s">
        <v>467</v>
      </c>
      <c r="F5596" s="232">
        <v>8</v>
      </c>
      <c r="G5596" s="232" t="s">
        <v>1317</v>
      </c>
      <c r="H5596" s="233">
        <v>1.1080000000000001</v>
      </c>
      <c r="I5596" s="233">
        <v>0</v>
      </c>
      <c r="J5596" s="233">
        <v>0</v>
      </c>
      <c r="K5596" s="234">
        <v>0</v>
      </c>
      <c r="L5596" s="233">
        <v>0</v>
      </c>
      <c r="M5596" s="234">
        <v>0</v>
      </c>
      <c r="N5596" s="233">
        <v>0</v>
      </c>
      <c r="O5596" s="233">
        <v>0</v>
      </c>
      <c r="P5596" s="233">
        <v>0</v>
      </c>
      <c r="Q5596" s="234">
        <v>0</v>
      </c>
      <c r="R5596" s="233">
        <v>0</v>
      </c>
      <c r="S5596" s="234">
        <v>0</v>
      </c>
      <c r="T5596" s="233">
        <v>0</v>
      </c>
      <c r="U5596" s="235">
        <f t="shared" si="609"/>
        <v>808.84</v>
      </c>
      <c r="V5596" s="227">
        <f t="shared" si="610"/>
        <v>0</v>
      </c>
      <c r="W5596" s="227">
        <f t="shared" si="611"/>
        <v>0</v>
      </c>
      <c r="X5596" s="227">
        <f t="shared" si="614"/>
        <v>0</v>
      </c>
      <c r="Y5596" s="227">
        <f t="shared" si="612"/>
        <v>0</v>
      </c>
      <c r="Z5596" s="227">
        <f t="shared" si="613"/>
        <v>0</v>
      </c>
      <c r="AA5596" s="227">
        <f t="shared" si="615"/>
        <v>0</v>
      </c>
    </row>
    <row r="5597" spans="2:27" ht="13.5" hidden="1">
      <c r="B5597" s="232" t="s">
        <v>1449</v>
      </c>
      <c r="C5597" s="232" t="s">
        <v>527</v>
      </c>
      <c r="D5597" s="232" t="s">
        <v>958</v>
      </c>
      <c r="E5597" s="232" t="s">
        <v>467</v>
      </c>
      <c r="F5597" s="232">
        <v>8</v>
      </c>
      <c r="G5597" s="232" t="s">
        <v>1312</v>
      </c>
      <c r="H5597" s="233">
        <v>2.0299999999999998</v>
      </c>
      <c r="I5597" s="233">
        <v>0</v>
      </c>
      <c r="J5597" s="233">
        <v>1.4239999999999999</v>
      </c>
      <c r="K5597" s="234">
        <v>4692</v>
      </c>
      <c r="L5597" s="233">
        <v>0.68200000000000005</v>
      </c>
      <c r="M5597" s="234">
        <v>10452</v>
      </c>
      <c r="N5597" s="233">
        <v>0</v>
      </c>
      <c r="O5597" s="233">
        <v>0</v>
      </c>
      <c r="P5597" s="233">
        <v>0</v>
      </c>
      <c r="Q5597" s="234">
        <v>7466</v>
      </c>
      <c r="R5597" s="233">
        <v>0.52800000000000002</v>
      </c>
      <c r="S5597" s="234">
        <v>20051</v>
      </c>
      <c r="T5597" s="233">
        <v>0</v>
      </c>
      <c r="U5597" s="235">
        <f t="shared" si="609"/>
        <v>1481.8999999999999</v>
      </c>
      <c r="V5597" s="227">
        <f t="shared" si="610"/>
        <v>1039.52</v>
      </c>
      <c r="W5597" s="227">
        <f t="shared" si="611"/>
        <v>888.86</v>
      </c>
      <c r="X5597" s="227">
        <f t="shared" si="614"/>
        <v>871</v>
      </c>
      <c r="Y5597" s="227">
        <f t="shared" si="612"/>
        <v>0</v>
      </c>
      <c r="Z5597" s="227">
        <f t="shared" si="613"/>
        <v>592.82888888888886</v>
      </c>
      <c r="AA5597" s="227">
        <f t="shared" si="615"/>
        <v>556.97222222222217</v>
      </c>
    </row>
    <row r="5598" spans="2:27" ht="13.5" hidden="1">
      <c r="B5598" s="232" t="s">
        <v>1449</v>
      </c>
      <c r="C5598" s="232" t="s">
        <v>527</v>
      </c>
      <c r="D5598" s="232" t="s">
        <v>958</v>
      </c>
      <c r="E5598" s="232" t="s">
        <v>495</v>
      </c>
      <c r="F5598" s="232">
        <v>8</v>
      </c>
      <c r="G5598" s="232" t="s">
        <v>1312</v>
      </c>
      <c r="H5598" s="233">
        <v>4.0579999999999998</v>
      </c>
      <c r="I5598" s="233">
        <v>0</v>
      </c>
      <c r="J5598" s="233">
        <v>2.8490000000000002</v>
      </c>
      <c r="K5598" s="234">
        <v>9386</v>
      </c>
      <c r="L5598" s="233">
        <v>1.363</v>
      </c>
      <c r="M5598" s="234">
        <v>20903</v>
      </c>
      <c r="N5598" s="233">
        <v>0</v>
      </c>
      <c r="O5598" s="233">
        <v>0</v>
      </c>
      <c r="P5598" s="233">
        <v>0</v>
      </c>
      <c r="Q5598" s="234">
        <v>14932</v>
      </c>
      <c r="R5598" s="233">
        <v>1.056</v>
      </c>
      <c r="S5598" s="234">
        <v>40102</v>
      </c>
      <c r="T5598" s="233">
        <v>0</v>
      </c>
      <c r="U5598" s="235">
        <f t="shared" si="609"/>
        <v>2962.3399999999997</v>
      </c>
      <c r="V5598" s="227">
        <f t="shared" si="610"/>
        <v>2079.77</v>
      </c>
      <c r="W5598" s="227">
        <f t="shared" si="611"/>
        <v>1777.1566666666668</v>
      </c>
      <c r="X5598" s="227">
        <f t="shared" si="614"/>
        <v>1741.9166666666667</v>
      </c>
      <c r="Y5598" s="227">
        <f t="shared" si="612"/>
        <v>0</v>
      </c>
      <c r="Z5598" s="227">
        <f t="shared" si="613"/>
        <v>1185.6577777777777</v>
      </c>
      <c r="AA5598" s="227">
        <f t="shared" si="615"/>
        <v>1113.9444444444443</v>
      </c>
    </row>
    <row r="5599" spans="2:27" ht="13.5" hidden="1">
      <c r="B5599" s="232" t="s">
        <v>1449</v>
      </c>
      <c r="C5599" s="232" t="s">
        <v>544</v>
      </c>
      <c r="D5599" s="232" t="s">
        <v>958</v>
      </c>
      <c r="E5599" s="232" t="s">
        <v>495</v>
      </c>
      <c r="F5599" s="232">
        <v>16</v>
      </c>
      <c r="G5599" s="232" t="s">
        <v>1317</v>
      </c>
      <c r="H5599" s="233">
        <v>8.1159999999999997</v>
      </c>
      <c r="I5599" s="233">
        <v>0</v>
      </c>
      <c r="J5599" s="233">
        <v>5.6980000000000004</v>
      </c>
      <c r="K5599" s="234">
        <v>18771</v>
      </c>
      <c r="L5599" s="233">
        <v>2.7269999999999999</v>
      </c>
      <c r="M5599" s="234">
        <v>41808</v>
      </c>
      <c r="N5599" s="233">
        <v>0</v>
      </c>
      <c r="O5599" s="233">
        <v>0</v>
      </c>
      <c r="P5599" s="233">
        <v>0</v>
      </c>
      <c r="Q5599" s="234">
        <v>29862</v>
      </c>
      <c r="R5599" s="233">
        <v>2.11</v>
      </c>
      <c r="S5599" s="234">
        <v>80203</v>
      </c>
      <c r="T5599" s="233">
        <v>0</v>
      </c>
      <c r="U5599" s="235">
        <f t="shared" si="609"/>
        <v>5924.6799999999994</v>
      </c>
      <c r="V5599" s="227">
        <f t="shared" si="610"/>
        <v>4159.54</v>
      </c>
      <c r="W5599" s="227">
        <f t="shared" si="611"/>
        <v>3554.96</v>
      </c>
      <c r="X5599" s="227">
        <f t="shared" si="614"/>
        <v>3484</v>
      </c>
      <c r="Y5599" s="227">
        <f t="shared" si="612"/>
        <v>0</v>
      </c>
      <c r="Z5599" s="227">
        <f t="shared" si="613"/>
        <v>2369.8000000000002</v>
      </c>
      <c r="AA5599" s="227">
        <f t="shared" si="615"/>
        <v>2227.8611111111113</v>
      </c>
    </row>
    <row r="5600" spans="2:27" ht="13.5" hidden="1">
      <c r="B5600" s="232" t="s">
        <v>1449</v>
      </c>
      <c r="C5600" s="232" t="s">
        <v>544</v>
      </c>
      <c r="D5600" s="232" t="s">
        <v>958</v>
      </c>
      <c r="E5600" s="232" t="s">
        <v>467</v>
      </c>
      <c r="F5600" s="232">
        <v>16</v>
      </c>
      <c r="G5600" s="232" t="s">
        <v>1317</v>
      </c>
      <c r="H5600" s="233">
        <v>4.0579999999999998</v>
      </c>
      <c r="I5600" s="233">
        <v>0</v>
      </c>
      <c r="J5600" s="233">
        <v>2.8490000000000002</v>
      </c>
      <c r="K5600" s="234">
        <v>9386</v>
      </c>
      <c r="L5600" s="233">
        <v>1.3640000000000001</v>
      </c>
      <c r="M5600" s="234">
        <v>20903</v>
      </c>
      <c r="N5600" s="233">
        <v>0</v>
      </c>
      <c r="O5600" s="233">
        <v>0</v>
      </c>
      <c r="P5600" s="233">
        <v>0</v>
      </c>
      <c r="Q5600" s="234">
        <v>14932</v>
      </c>
      <c r="R5600" s="233">
        <v>1.056</v>
      </c>
      <c r="S5600" s="234">
        <v>40102</v>
      </c>
      <c r="T5600" s="233">
        <v>0</v>
      </c>
      <c r="U5600" s="235">
        <f t="shared" si="609"/>
        <v>2962.3399999999997</v>
      </c>
      <c r="V5600" s="227">
        <f t="shared" si="610"/>
        <v>2079.77</v>
      </c>
      <c r="W5600" s="227">
        <f t="shared" si="611"/>
        <v>1777.8866666666668</v>
      </c>
      <c r="X5600" s="227">
        <f t="shared" si="614"/>
        <v>1741.9166666666667</v>
      </c>
      <c r="Y5600" s="227">
        <f t="shared" si="612"/>
        <v>0</v>
      </c>
      <c r="Z5600" s="227">
        <f t="shared" si="613"/>
        <v>1185.6577777777777</v>
      </c>
      <c r="AA5600" s="227">
        <f t="shared" si="615"/>
        <v>1113.9444444444443</v>
      </c>
    </row>
    <row r="5601" spans="2:27" ht="13.5" hidden="1">
      <c r="B5601" s="232" t="s">
        <v>1449</v>
      </c>
      <c r="C5601" s="232" t="s">
        <v>557</v>
      </c>
      <c r="D5601" s="232" t="s">
        <v>958</v>
      </c>
      <c r="E5601" s="232" t="s">
        <v>467</v>
      </c>
      <c r="F5601" s="232">
        <v>2</v>
      </c>
      <c r="G5601" s="232" t="s">
        <v>1315</v>
      </c>
      <c r="H5601" s="233">
        <v>0.505</v>
      </c>
      <c r="I5601" s="233">
        <v>0</v>
      </c>
      <c r="J5601" s="233">
        <v>0.35499999999999998</v>
      </c>
      <c r="K5601" s="234">
        <v>1170</v>
      </c>
      <c r="L5601" s="233">
        <v>0.17</v>
      </c>
      <c r="M5601" s="234">
        <v>2604</v>
      </c>
      <c r="N5601" s="233">
        <v>0</v>
      </c>
      <c r="O5601" s="233">
        <v>0</v>
      </c>
      <c r="P5601" s="233">
        <v>0</v>
      </c>
      <c r="Q5601" s="234">
        <v>1860</v>
      </c>
      <c r="R5601" s="233">
        <v>0.13100000000000001</v>
      </c>
      <c r="S5601" s="234">
        <v>4996</v>
      </c>
      <c r="T5601" s="233">
        <v>0</v>
      </c>
      <c r="U5601" s="235">
        <f t="shared" si="609"/>
        <v>368.65</v>
      </c>
      <c r="V5601" s="227">
        <f t="shared" si="610"/>
        <v>259.14999999999998</v>
      </c>
      <c r="W5601" s="227">
        <f t="shared" si="611"/>
        <v>221.60000000000002</v>
      </c>
      <c r="X5601" s="227">
        <f t="shared" si="614"/>
        <v>217</v>
      </c>
      <c r="Y5601" s="227">
        <f t="shared" si="612"/>
        <v>0</v>
      </c>
      <c r="Z5601" s="227">
        <f t="shared" si="613"/>
        <v>147.29666666666668</v>
      </c>
      <c r="AA5601" s="227">
        <f t="shared" si="615"/>
        <v>138.77777777777777</v>
      </c>
    </row>
    <row r="5602" spans="2:27" ht="13.5" hidden="1">
      <c r="B5602" s="232" t="s">
        <v>1449</v>
      </c>
      <c r="C5602" s="232" t="s">
        <v>557</v>
      </c>
      <c r="D5602" s="232" t="s">
        <v>958</v>
      </c>
      <c r="E5602" s="232" t="s">
        <v>495</v>
      </c>
      <c r="F5602" s="232">
        <v>2</v>
      </c>
      <c r="G5602" s="232" t="s">
        <v>1315</v>
      </c>
      <c r="H5602" s="233">
        <v>1.0109999999999999</v>
      </c>
      <c r="I5602" s="233">
        <v>0</v>
      </c>
      <c r="J5602" s="233">
        <v>0.71</v>
      </c>
      <c r="K5602" s="234">
        <v>2338</v>
      </c>
      <c r="L5602" s="233">
        <v>0.34</v>
      </c>
      <c r="M5602" s="234">
        <v>5207</v>
      </c>
      <c r="N5602" s="233">
        <v>0</v>
      </c>
      <c r="O5602" s="233">
        <v>0</v>
      </c>
      <c r="P5602" s="233">
        <v>0</v>
      </c>
      <c r="Q5602" s="234">
        <v>3720</v>
      </c>
      <c r="R5602" s="233">
        <v>0.26300000000000001</v>
      </c>
      <c r="S5602" s="234">
        <v>9990</v>
      </c>
      <c r="T5602" s="233">
        <v>0</v>
      </c>
      <c r="U5602" s="235">
        <f t="shared" si="609"/>
        <v>738.03</v>
      </c>
      <c r="V5602" s="227">
        <f t="shared" si="610"/>
        <v>518.29999999999995</v>
      </c>
      <c r="W5602" s="227">
        <f t="shared" si="611"/>
        <v>443.03333333333336</v>
      </c>
      <c r="X5602" s="227">
        <f t="shared" si="614"/>
        <v>433.91666666666669</v>
      </c>
      <c r="Y5602" s="227">
        <f t="shared" si="612"/>
        <v>0</v>
      </c>
      <c r="Z5602" s="227">
        <f t="shared" si="613"/>
        <v>295.32333333333332</v>
      </c>
      <c r="AA5602" s="227">
        <f t="shared" si="615"/>
        <v>277.5</v>
      </c>
    </row>
    <row r="5603" spans="2:27" ht="13.5" hidden="1">
      <c r="B5603" s="232" t="s">
        <v>1449</v>
      </c>
      <c r="C5603" s="232" t="s">
        <v>566</v>
      </c>
      <c r="D5603" s="232" t="s">
        <v>958</v>
      </c>
      <c r="E5603" s="232" t="s">
        <v>495</v>
      </c>
      <c r="F5603" s="232">
        <v>4</v>
      </c>
      <c r="G5603" s="232" t="s">
        <v>1311</v>
      </c>
      <c r="H5603" s="233">
        <v>2.0299999999999998</v>
      </c>
      <c r="I5603" s="233">
        <v>0</v>
      </c>
      <c r="J5603" s="233">
        <v>1.4239999999999999</v>
      </c>
      <c r="K5603" s="234">
        <v>4692</v>
      </c>
      <c r="L5603" s="233">
        <v>0.68200000000000005</v>
      </c>
      <c r="M5603" s="234">
        <v>10452</v>
      </c>
      <c r="N5603" s="233">
        <v>0</v>
      </c>
      <c r="O5603" s="233">
        <v>0</v>
      </c>
      <c r="P5603" s="233">
        <v>0</v>
      </c>
      <c r="Q5603" s="234">
        <v>7466</v>
      </c>
      <c r="R5603" s="233">
        <v>0.52800000000000002</v>
      </c>
      <c r="S5603" s="234">
        <v>20051</v>
      </c>
      <c r="T5603" s="233">
        <v>0</v>
      </c>
      <c r="U5603" s="235">
        <f t="shared" si="609"/>
        <v>1481.8999999999999</v>
      </c>
      <c r="V5603" s="227">
        <f t="shared" si="610"/>
        <v>1039.52</v>
      </c>
      <c r="W5603" s="227">
        <f t="shared" si="611"/>
        <v>888.86</v>
      </c>
      <c r="X5603" s="227">
        <f t="shared" si="614"/>
        <v>871</v>
      </c>
      <c r="Y5603" s="227">
        <f t="shared" si="612"/>
        <v>0</v>
      </c>
      <c r="Z5603" s="227">
        <f t="shared" si="613"/>
        <v>592.82888888888886</v>
      </c>
      <c r="AA5603" s="227">
        <f t="shared" si="615"/>
        <v>556.97222222222217</v>
      </c>
    </row>
    <row r="5604" spans="2:27" ht="13.5" hidden="1">
      <c r="B5604" s="232" t="s">
        <v>1449</v>
      </c>
      <c r="C5604" s="232" t="s">
        <v>566</v>
      </c>
      <c r="D5604" s="232" t="s">
        <v>958</v>
      </c>
      <c r="E5604" s="232" t="s">
        <v>467</v>
      </c>
      <c r="F5604" s="232">
        <v>4</v>
      </c>
      <c r="G5604" s="232" t="s">
        <v>1311</v>
      </c>
      <c r="H5604" s="233">
        <v>1.0149999999999999</v>
      </c>
      <c r="I5604" s="233">
        <v>0</v>
      </c>
      <c r="J5604" s="233">
        <v>0.71299999999999997</v>
      </c>
      <c r="K5604" s="234">
        <v>2347</v>
      </c>
      <c r="L5604" s="233">
        <v>0.34100000000000003</v>
      </c>
      <c r="M5604" s="234">
        <v>5226</v>
      </c>
      <c r="N5604" s="233">
        <v>0</v>
      </c>
      <c r="O5604" s="233">
        <v>0</v>
      </c>
      <c r="P5604" s="233">
        <v>0</v>
      </c>
      <c r="Q5604" s="234">
        <v>3732</v>
      </c>
      <c r="R5604" s="233">
        <v>0.26300000000000001</v>
      </c>
      <c r="S5604" s="234">
        <v>10025</v>
      </c>
      <c r="T5604" s="233">
        <v>0</v>
      </c>
      <c r="U5604" s="235">
        <f t="shared" si="609"/>
        <v>740.94999999999993</v>
      </c>
      <c r="V5604" s="227">
        <f t="shared" si="610"/>
        <v>520.49</v>
      </c>
      <c r="W5604" s="227">
        <f t="shared" si="611"/>
        <v>444.51333333333332</v>
      </c>
      <c r="X5604" s="227">
        <f t="shared" si="614"/>
        <v>435.5</v>
      </c>
      <c r="Y5604" s="227">
        <f t="shared" si="612"/>
        <v>0</v>
      </c>
      <c r="Z5604" s="227">
        <f t="shared" si="613"/>
        <v>295.65666666666669</v>
      </c>
      <c r="AA5604" s="227">
        <f t="shared" si="615"/>
        <v>278.47222222222223</v>
      </c>
    </row>
    <row r="5605" spans="2:27" ht="13.5" hidden="1">
      <c r="B5605" s="232" t="s">
        <v>1449</v>
      </c>
      <c r="C5605" s="232" t="s">
        <v>616</v>
      </c>
      <c r="D5605" s="232" t="s">
        <v>958</v>
      </c>
      <c r="E5605" s="232" t="s">
        <v>495</v>
      </c>
      <c r="F5605" s="232">
        <v>8</v>
      </c>
      <c r="G5605" s="232" t="s">
        <v>1312</v>
      </c>
      <c r="H5605" s="233">
        <v>4</v>
      </c>
      <c r="I5605" s="233">
        <v>0</v>
      </c>
      <c r="J5605" s="233">
        <v>2.52</v>
      </c>
      <c r="K5605" s="234">
        <v>10512</v>
      </c>
      <c r="L5605" s="233">
        <v>1.2</v>
      </c>
      <c r="M5605" s="234">
        <v>20604</v>
      </c>
      <c r="N5605" s="233">
        <v>0</v>
      </c>
      <c r="O5605" s="233">
        <v>0</v>
      </c>
      <c r="P5605" s="233">
        <v>0</v>
      </c>
      <c r="Q5605" s="234">
        <v>21024</v>
      </c>
      <c r="R5605" s="233">
        <v>0.8</v>
      </c>
      <c r="S5605" s="234">
        <v>41207</v>
      </c>
      <c r="T5605" s="233">
        <v>0</v>
      </c>
      <c r="U5605" s="235">
        <f t="shared" si="609"/>
        <v>2920</v>
      </c>
      <c r="V5605" s="227">
        <f t="shared" si="610"/>
        <v>1839.6</v>
      </c>
      <c r="W5605" s="227">
        <f t="shared" si="611"/>
        <v>1752</v>
      </c>
      <c r="X5605" s="227">
        <f t="shared" si="614"/>
        <v>1717</v>
      </c>
      <c r="Y5605" s="227">
        <f t="shared" si="612"/>
        <v>0</v>
      </c>
      <c r="Z5605" s="227">
        <f t="shared" si="613"/>
        <v>1168</v>
      </c>
      <c r="AA5605" s="227">
        <f t="shared" si="615"/>
        <v>1144.6388888888889</v>
      </c>
    </row>
    <row r="5606" spans="2:27" ht="13.5" hidden="1">
      <c r="B5606" s="232" t="s">
        <v>1449</v>
      </c>
      <c r="C5606" s="232" t="s">
        <v>616</v>
      </c>
      <c r="D5606" s="232" t="s">
        <v>958</v>
      </c>
      <c r="E5606" s="232" t="s">
        <v>467</v>
      </c>
      <c r="F5606" s="232">
        <v>8</v>
      </c>
      <c r="G5606" s="232" t="s">
        <v>1312</v>
      </c>
      <c r="H5606" s="233">
        <v>2</v>
      </c>
      <c r="I5606" s="233">
        <v>0</v>
      </c>
      <c r="J5606" s="233">
        <v>1.26</v>
      </c>
      <c r="K5606" s="234">
        <v>5256</v>
      </c>
      <c r="L5606" s="233">
        <v>0.6</v>
      </c>
      <c r="M5606" s="234">
        <v>10302</v>
      </c>
      <c r="N5606" s="233">
        <v>0</v>
      </c>
      <c r="O5606" s="233">
        <v>0</v>
      </c>
      <c r="P5606" s="233">
        <v>0</v>
      </c>
      <c r="Q5606" s="234">
        <v>10512</v>
      </c>
      <c r="R5606" s="233">
        <v>0.4</v>
      </c>
      <c r="S5606" s="234">
        <v>20604</v>
      </c>
      <c r="T5606" s="233">
        <v>0</v>
      </c>
      <c r="U5606" s="235">
        <f t="shared" si="609"/>
        <v>1460</v>
      </c>
      <c r="V5606" s="227">
        <f t="shared" si="610"/>
        <v>919.8</v>
      </c>
      <c r="W5606" s="227">
        <f t="shared" si="611"/>
        <v>876</v>
      </c>
      <c r="X5606" s="227">
        <f t="shared" si="614"/>
        <v>858.5</v>
      </c>
      <c r="Y5606" s="227">
        <f t="shared" si="612"/>
        <v>0</v>
      </c>
      <c r="Z5606" s="227">
        <f t="shared" si="613"/>
        <v>584</v>
      </c>
      <c r="AA5606" s="227">
        <f t="shared" si="615"/>
        <v>572.33333333333337</v>
      </c>
    </row>
    <row r="5607" spans="2:27" ht="13.5" hidden="1">
      <c r="B5607" s="232" t="s">
        <v>1449</v>
      </c>
      <c r="C5607" s="232" t="s">
        <v>625</v>
      </c>
      <c r="D5607" s="232" t="s">
        <v>958</v>
      </c>
      <c r="E5607" s="232" t="s">
        <v>495</v>
      </c>
      <c r="F5607" s="232">
        <v>16</v>
      </c>
      <c r="G5607" s="232" t="s">
        <v>1317</v>
      </c>
      <c r="H5607" s="233">
        <v>8</v>
      </c>
      <c r="I5607" s="233">
        <v>0</v>
      </c>
      <c r="J5607" s="233">
        <v>5.04</v>
      </c>
      <c r="K5607" s="234">
        <v>21024</v>
      </c>
      <c r="L5607" s="233">
        <v>2.4</v>
      </c>
      <c r="M5607" s="234">
        <v>41207</v>
      </c>
      <c r="N5607" s="233">
        <v>0</v>
      </c>
      <c r="O5607" s="233">
        <v>0</v>
      </c>
      <c r="P5607" s="233">
        <v>0</v>
      </c>
      <c r="Q5607" s="234">
        <v>42048</v>
      </c>
      <c r="R5607" s="233">
        <v>1.6</v>
      </c>
      <c r="S5607" s="234">
        <v>82414</v>
      </c>
      <c r="T5607" s="233">
        <v>0</v>
      </c>
      <c r="U5607" s="235">
        <f t="shared" si="609"/>
        <v>5840</v>
      </c>
      <c r="V5607" s="227">
        <f t="shared" si="610"/>
        <v>3679.2</v>
      </c>
      <c r="W5607" s="227">
        <f t="shared" si="611"/>
        <v>3504</v>
      </c>
      <c r="X5607" s="227">
        <f t="shared" si="614"/>
        <v>3433.9166666666665</v>
      </c>
      <c r="Y5607" s="227">
        <f t="shared" si="612"/>
        <v>0</v>
      </c>
      <c r="Z5607" s="227">
        <f t="shared" si="613"/>
        <v>2336</v>
      </c>
      <c r="AA5607" s="227">
        <f t="shared" si="615"/>
        <v>2289.2777777777778</v>
      </c>
    </row>
    <row r="5608" spans="2:27" ht="13.5" hidden="1">
      <c r="B5608" s="232" t="s">
        <v>1449</v>
      </c>
      <c r="C5608" s="232" t="s">
        <v>625</v>
      </c>
      <c r="D5608" s="232" t="s">
        <v>958</v>
      </c>
      <c r="E5608" s="232" t="s">
        <v>467</v>
      </c>
      <c r="F5608" s="232">
        <v>16</v>
      </c>
      <c r="G5608" s="232" t="s">
        <v>1317</v>
      </c>
      <c r="H5608" s="233">
        <v>4</v>
      </c>
      <c r="I5608" s="233">
        <v>0</v>
      </c>
      <c r="J5608" s="233">
        <v>2.52</v>
      </c>
      <c r="K5608" s="234">
        <v>10512</v>
      </c>
      <c r="L5608" s="233">
        <v>1.2</v>
      </c>
      <c r="M5608" s="234">
        <v>20604</v>
      </c>
      <c r="N5608" s="233">
        <v>0</v>
      </c>
      <c r="O5608" s="233">
        <v>0</v>
      </c>
      <c r="P5608" s="233">
        <v>0</v>
      </c>
      <c r="Q5608" s="234">
        <v>21024</v>
      </c>
      <c r="R5608" s="233">
        <v>0.8</v>
      </c>
      <c r="S5608" s="234">
        <v>41207</v>
      </c>
      <c r="T5608" s="233">
        <v>0</v>
      </c>
      <c r="U5608" s="235">
        <f t="shared" si="609"/>
        <v>2920</v>
      </c>
      <c r="V5608" s="227">
        <f t="shared" si="610"/>
        <v>1839.6</v>
      </c>
      <c r="W5608" s="227">
        <f t="shared" si="611"/>
        <v>1752</v>
      </c>
      <c r="X5608" s="227">
        <f t="shared" si="614"/>
        <v>1717</v>
      </c>
      <c r="Y5608" s="227">
        <f t="shared" si="612"/>
        <v>0</v>
      </c>
      <c r="Z5608" s="227">
        <f t="shared" si="613"/>
        <v>1168</v>
      </c>
      <c r="AA5608" s="227">
        <f t="shared" si="615"/>
        <v>1144.6388888888889</v>
      </c>
    </row>
    <row r="5609" spans="2:27" ht="13.5" hidden="1">
      <c r="B5609" s="232" t="s">
        <v>1449</v>
      </c>
      <c r="C5609" s="232" t="s">
        <v>636</v>
      </c>
      <c r="D5609" s="232" t="s">
        <v>958</v>
      </c>
      <c r="E5609" s="232" t="s">
        <v>467</v>
      </c>
      <c r="F5609" s="232">
        <v>2</v>
      </c>
      <c r="G5609" s="232" t="s">
        <v>1315</v>
      </c>
      <c r="H5609" s="233">
        <v>0.5</v>
      </c>
      <c r="I5609" s="233">
        <v>0</v>
      </c>
      <c r="J5609" s="233">
        <v>0.315</v>
      </c>
      <c r="K5609" s="234">
        <v>1314</v>
      </c>
      <c r="L5609" s="233">
        <v>0.15</v>
      </c>
      <c r="M5609" s="234">
        <v>2575</v>
      </c>
      <c r="N5609" s="233">
        <v>0</v>
      </c>
      <c r="O5609" s="233">
        <v>0</v>
      </c>
      <c r="P5609" s="233">
        <v>0</v>
      </c>
      <c r="Q5609" s="234">
        <v>2628</v>
      </c>
      <c r="R5609" s="233">
        <v>0.1</v>
      </c>
      <c r="S5609" s="234">
        <v>5151</v>
      </c>
      <c r="T5609" s="233">
        <v>0</v>
      </c>
      <c r="U5609" s="235">
        <f t="shared" si="609"/>
        <v>365</v>
      </c>
      <c r="V5609" s="227">
        <f t="shared" si="610"/>
        <v>229.95</v>
      </c>
      <c r="W5609" s="227">
        <f t="shared" si="611"/>
        <v>219</v>
      </c>
      <c r="X5609" s="227">
        <f t="shared" si="614"/>
        <v>214.58333333333334</v>
      </c>
      <c r="Y5609" s="227">
        <f t="shared" si="612"/>
        <v>0</v>
      </c>
      <c r="Z5609" s="227">
        <f t="shared" si="613"/>
        <v>146</v>
      </c>
      <c r="AA5609" s="227">
        <f t="shared" si="615"/>
        <v>143.08333333333334</v>
      </c>
    </row>
    <row r="5610" spans="2:27" ht="13.5" hidden="1">
      <c r="B5610" s="232" t="s">
        <v>1449</v>
      </c>
      <c r="C5610" s="232" t="s">
        <v>636</v>
      </c>
      <c r="D5610" s="232" t="s">
        <v>958</v>
      </c>
      <c r="E5610" s="232" t="s">
        <v>495</v>
      </c>
      <c r="F5610" s="232">
        <v>2</v>
      </c>
      <c r="G5610" s="232" t="s">
        <v>1315</v>
      </c>
      <c r="H5610" s="233">
        <v>1</v>
      </c>
      <c r="I5610" s="233">
        <v>0</v>
      </c>
      <c r="J5610" s="233">
        <v>0.63</v>
      </c>
      <c r="K5610" s="234">
        <v>2628</v>
      </c>
      <c r="L5610" s="233">
        <v>0.3</v>
      </c>
      <c r="M5610" s="234">
        <v>5151</v>
      </c>
      <c r="N5610" s="233">
        <v>0</v>
      </c>
      <c r="O5610" s="233">
        <v>0</v>
      </c>
      <c r="P5610" s="233">
        <v>0</v>
      </c>
      <c r="Q5610" s="234">
        <v>5256</v>
      </c>
      <c r="R5610" s="233">
        <v>0.2</v>
      </c>
      <c r="S5610" s="234">
        <v>10302</v>
      </c>
      <c r="T5610" s="233">
        <v>0</v>
      </c>
      <c r="U5610" s="235">
        <f t="shared" si="609"/>
        <v>730</v>
      </c>
      <c r="V5610" s="227">
        <f t="shared" si="610"/>
        <v>459.9</v>
      </c>
      <c r="W5610" s="227">
        <f t="shared" si="611"/>
        <v>438</v>
      </c>
      <c r="X5610" s="227">
        <f t="shared" si="614"/>
        <v>429.25</v>
      </c>
      <c r="Y5610" s="227">
        <f t="shared" si="612"/>
        <v>0</v>
      </c>
      <c r="Z5610" s="227">
        <f t="shared" si="613"/>
        <v>292</v>
      </c>
      <c r="AA5610" s="227">
        <f t="shared" si="615"/>
        <v>286.16666666666669</v>
      </c>
    </row>
    <row r="5611" spans="2:27" ht="13.5" hidden="1">
      <c r="B5611" s="232" t="s">
        <v>1449</v>
      </c>
      <c r="C5611" s="232" t="s">
        <v>644</v>
      </c>
      <c r="D5611" s="232" t="s">
        <v>958</v>
      </c>
      <c r="E5611" s="232" t="s">
        <v>467</v>
      </c>
      <c r="F5611" s="232">
        <v>4</v>
      </c>
      <c r="G5611" s="232" t="s">
        <v>1311</v>
      </c>
      <c r="H5611" s="233">
        <v>1</v>
      </c>
      <c r="I5611" s="233">
        <v>0</v>
      </c>
      <c r="J5611" s="233">
        <v>0.63</v>
      </c>
      <c r="K5611" s="234">
        <v>2628</v>
      </c>
      <c r="L5611" s="233">
        <v>0.3</v>
      </c>
      <c r="M5611" s="234">
        <v>5151</v>
      </c>
      <c r="N5611" s="233">
        <v>0</v>
      </c>
      <c r="O5611" s="233">
        <v>0</v>
      </c>
      <c r="P5611" s="233">
        <v>0</v>
      </c>
      <c r="Q5611" s="234">
        <v>5256</v>
      </c>
      <c r="R5611" s="233">
        <v>0.2</v>
      </c>
      <c r="S5611" s="234">
        <v>10302</v>
      </c>
      <c r="T5611" s="233">
        <v>0</v>
      </c>
      <c r="U5611" s="235">
        <f t="shared" si="609"/>
        <v>730</v>
      </c>
      <c r="V5611" s="227">
        <f t="shared" si="610"/>
        <v>459.9</v>
      </c>
      <c r="W5611" s="227">
        <f t="shared" si="611"/>
        <v>438</v>
      </c>
      <c r="X5611" s="227">
        <f t="shared" si="614"/>
        <v>429.25</v>
      </c>
      <c r="Y5611" s="227">
        <f t="shared" si="612"/>
        <v>0</v>
      </c>
      <c r="Z5611" s="227">
        <f t="shared" si="613"/>
        <v>292</v>
      </c>
      <c r="AA5611" s="227">
        <f t="shared" si="615"/>
        <v>286.16666666666669</v>
      </c>
    </row>
    <row r="5612" spans="2:27" ht="13.5" hidden="1">
      <c r="B5612" s="232" t="s">
        <v>1449</v>
      </c>
      <c r="C5612" s="232" t="s">
        <v>644</v>
      </c>
      <c r="D5612" s="232" t="s">
        <v>958</v>
      </c>
      <c r="E5612" s="232" t="s">
        <v>495</v>
      </c>
      <c r="F5612" s="232">
        <v>4</v>
      </c>
      <c r="G5612" s="232" t="s">
        <v>1311</v>
      </c>
      <c r="H5612" s="233">
        <v>2</v>
      </c>
      <c r="I5612" s="233">
        <v>0</v>
      </c>
      <c r="J5612" s="233">
        <v>1.26</v>
      </c>
      <c r="K5612" s="234">
        <v>5256</v>
      </c>
      <c r="L5612" s="233">
        <v>0.6</v>
      </c>
      <c r="M5612" s="234">
        <v>10302</v>
      </c>
      <c r="N5612" s="233">
        <v>0</v>
      </c>
      <c r="O5612" s="233">
        <v>0</v>
      </c>
      <c r="P5612" s="233">
        <v>0</v>
      </c>
      <c r="Q5612" s="234">
        <v>10512</v>
      </c>
      <c r="R5612" s="233">
        <v>0.4</v>
      </c>
      <c r="S5612" s="234">
        <v>20604</v>
      </c>
      <c r="T5612" s="233">
        <v>0</v>
      </c>
      <c r="U5612" s="235">
        <f t="shared" si="609"/>
        <v>1460</v>
      </c>
      <c r="V5612" s="227">
        <f t="shared" si="610"/>
        <v>919.8</v>
      </c>
      <c r="W5612" s="227">
        <f t="shared" si="611"/>
        <v>876</v>
      </c>
      <c r="X5612" s="227">
        <f t="shared" si="614"/>
        <v>858.5</v>
      </c>
      <c r="Y5612" s="227">
        <f t="shared" si="612"/>
        <v>0</v>
      </c>
      <c r="Z5612" s="227">
        <f t="shared" si="613"/>
        <v>584</v>
      </c>
      <c r="AA5612" s="227">
        <f t="shared" si="615"/>
        <v>572.33333333333337</v>
      </c>
    </row>
    <row r="5613" spans="2:27" ht="13.5" hidden="1">
      <c r="B5613" s="232" t="s">
        <v>1449</v>
      </c>
      <c r="C5613" s="232" t="s">
        <v>650</v>
      </c>
      <c r="D5613" s="232" t="s">
        <v>958</v>
      </c>
      <c r="E5613" s="232" t="s">
        <v>467</v>
      </c>
      <c r="F5613" s="232">
        <v>8</v>
      </c>
      <c r="G5613" s="232" t="s">
        <v>1351</v>
      </c>
      <c r="H5613" s="233">
        <v>2.258</v>
      </c>
      <c r="I5613" s="233">
        <v>0</v>
      </c>
      <c r="J5613" s="233">
        <v>0</v>
      </c>
      <c r="K5613" s="234">
        <v>0</v>
      </c>
      <c r="L5613" s="233">
        <v>0</v>
      </c>
      <c r="M5613" s="234">
        <v>0</v>
      </c>
      <c r="N5613" s="233">
        <v>0</v>
      </c>
      <c r="O5613" s="233">
        <v>0</v>
      </c>
      <c r="P5613" s="233">
        <v>0</v>
      </c>
      <c r="Q5613" s="234">
        <v>0</v>
      </c>
      <c r="R5613" s="233">
        <v>0</v>
      </c>
      <c r="S5613" s="234">
        <v>0</v>
      </c>
      <c r="T5613" s="233">
        <v>0</v>
      </c>
      <c r="U5613" s="235">
        <f t="shared" si="609"/>
        <v>1648.34</v>
      </c>
      <c r="V5613" s="227">
        <f t="shared" si="610"/>
        <v>0</v>
      </c>
      <c r="W5613" s="227">
        <f t="shared" si="611"/>
        <v>0</v>
      </c>
      <c r="X5613" s="227">
        <f t="shared" si="614"/>
        <v>0</v>
      </c>
      <c r="Y5613" s="227">
        <f t="shared" si="612"/>
        <v>0</v>
      </c>
      <c r="Z5613" s="227">
        <f t="shared" si="613"/>
        <v>0</v>
      </c>
      <c r="AA5613" s="227">
        <f t="shared" si="615"/>
        <v>0</v>
      </c>
    </row>
    <row r="5614" spans="2:27" ht="13.5" hidden="1">
      <c r="B5614" s="232" t="s">
        <v>1449</v>
      </c>
      <c r="C5614" s="232" t="s">
        <v>650</v>
      </c>
      <c r="D5614" s="232" t="s">
        <v>958</v>
      </c>
      <c r="E5614" s="232" t="s">
        <v>495</v>
      </c>
      <c r="F5614" s="232">
        <v>8</v>
      </c>
      <c r="G5614" s="232" t="s">
        <v>1351</v>
      </c>
      <c r="H5614" s="233">
        <v>4.5149999999999997</v>
      </c>
      <c r="I5614" s="233">
        <v>0</v>
      </c>
      <c r="J5614" s="233">
        <v>0</v>
      </c>
      <c r="K5614" s="234">
        <v>0</v>
      </c>
      <c r="L5614" s="233">
        <v>0</v>
      </c>
      <c r="M5614" s="234">
        <v>0</v>
      </c>
      <c r="N5614" s="233">
        <v>0</v>
      </c>
      <c r="O5614" s="233">
        <v>0</v>
      </c>
      <c r="P5614" s="233">
        <v>0</v>
      </c>
      <c r="Q5614" s="234">
        <v>0</v>
      </c>
      <c r="R5614" s="233">
        <v>0</v>
      </c>
      <c r="S5614" s="234">
        <v>0</v>
      </c>
      <c r="T5614" s="233">
        <v>0</v>
      </c>
      <c r="U5614" s="235">
        <f t="shared" si="609"/>
        <v>3295.95</v>
      </c>
      <c r="V5614" s="227">
        <f t="shared" si="610"/>
        <v>0</v>
      </c>
      <c r="W5614" s="227">
        <f t="shared" si="611"/>
        <v>0</v>
      </c>
      <c r="X5614" s="227">
        <f t="shared" si="614"/>
        <v>0</v>
      </c>
      <c r="Y5614" s="227">
        <f t="shared" si="612"/>
        <v>0</v>
      </c>
      <c r="Z5614" s="227">
        <f t="shared" si="613"/>
        <v>0</v>
      </c>
      <c r="AA5614" s="227">
        <f t="shared" si="615"/>
        <v>0</v>
      </c>
    </row>
    <row r="5615" spans="2:27" ht="13.5" hidden="1">
      <c r="B5615" s="232" t="s">
        <v>1449</v>
      </c>
      <c r="C5615" s="232" t="s">
        <v>655</v>
      </c>
      <c r="D5615" s="232" t="s">
        <v>958</v>
      </c>
      <c r="E5615" s="232" t="s">
        <v>495</v>
      </c>
      <c r="F5615" s="232">
        <v>16</v>
      </c>
      <c r="G5615" s="232" t="s">
        <v>1352</v>
      </c>
      <c r="H5615" s="233">
        <v>9.0299999999999994</v>
      </c>
      <c r="I5615" s="233">
        <v>0</v>
      </c>
      <c r="J5615" s="233">
        <v>0</v>
      </c>
      <c r="K5615" s="234">
        <v>0</v>
      </c>
      <c r="L5615" s="233">
        <v>0</v>
      </c>
      <c r="M5615" s="234">
        <v>0</v>
      </c>
      <c r="N5615" s="233">
        <v>0</v>
      </c>
      <c r="O5615" s="233">
        <v>0</v>
      </c>
      <c r="P5615" s="233">
        <v>0</v>
      </c>
      <c r="Q5615" s="234">
        <v>0</v>
      </c>
      <c r="R5615" s="233">
        <v>0</v>
      </c>
      <c r="S5615" s="234">
        <v>0</v>
      </c>
      <c r="T5615" s="233">
        <v>0</v>
      </c>
      <c r="U5615" s="235">
        <f t="shared" si="609"/>
        <v>6591.9</v>
      </c>
      <c r="V5615" s="227">
        <f t="shared" si="610"/>
        <v>0</v>
      </c>
      <c r="W5615" s="227">
        <f t="shared" si="611"/>
        <v>0</v>
      </c>
      <c r="X5615" s="227">
        <f t="shared" si="614"/>
        <v>0</v>
      </c>
      <c r="Y5615" s="227">
        <f t="shared" si="612"/>
        <v>0</v>
      </c>
      <c r="Z5615" s="227">
        <f t="shared" si="613"/>
        <v>0</v>
      </c>
      <c r="AA5615" s="227">
        <f t="shared" si="615"/>
        <v>0</v>
      </c>
    </row>
    <row r="5616" spans="2:27" ht="13.5" hidden="1">
      <c r="B5616" s="232" t="s">
        <v>1449</v>
      </c>
      <c r="C5616" s="232" t="s">
        <v>655</v>
      </c>
      <c r="D5616" s="232" t="s">
        <v>958</v>
      </c>
      <c r="E5616" s="232" t="s">
        <v>467</v>
      </c>
      <c r="F5616" s="232">
        <v>16</v>
      </c>
      <c r="G5616" s="232" t="s">
        <v>1352</v>
      </c>
      <c r="H5616" s="233">
        <v>4.5149999999999997</v>
      </c>
      <c r="I5616" s="233">
        <v>0</v>
      </c>
      <c r="J5616" s="233">
        <v>0</v>
      </c>
      <c r="K5616" s="234">
        <v>0</v>
      </c>
      <c r="L5616" s="233">
        <v>0</v>
      </c>
      <c r="M5616" s="234">
        <v>0</v>
      </c>
      <c r="N5616" s="233">
        <v>0</v>
      </c>
      <c r="O5616" s="233">
        <v>0</v>
      </c>
      <c r="P5616" s="233">
        <v>0</v>
      </c>
      <c r="Q5616" s="234">
        <v>0</v>
      </c>
      <c r="R5616" s="233">
        <v>0</v>
      </c>
      <c r="S5616" s="234">
        <v>0</v>
      </c>
      <c r="T5616" s="233">
        <v>0</v>
      </c>
      <c r="U5616" s="235">
        <f t="shared" si="609"/>
        <v>3295.95</v>
      </c>
      <c r="V5616" s="227">
        <f t="shared" si="610"/>
        <v>0</v>
      </c>
      <c r="W5616" s="227">
        <f t="shared" si="611"/>
        <v>0</v>
      </c>
      <c r="X5616" s="227">
        <f t="shared" si="614"/>
        <v>0</v>
      </c>
      <c r="Y5616" s="227">
        <f t="shared" si="612"/>
        <v>0</v>
      </c>
      <c r="Z5616" s="227">
        <f t="shared" si="613"/>
        <v>0</v>
      </c>
      <c r="AA5616" s="227">
        <f t="shared" si="615"/>
        <v>0</v>
      </c>
    </row>
    <row r="5617" spans="2:27" ht="13.5" hidden="1">
      <c r="B5617" s="232" t="s">
        <v>1449</v>
      </c>
      <c r="C5617" s="232" t="s">
        <v>667</v>
      </c>
      <c r="D5617" s="232" t="s">
        <v>958</v>
      </c>
      <c r="E5617" s="232" t="s">
        <v>467</v>
      </c>
      <c r="F5617" s="232">
        <v>2</v>
      </c>
      <c r="G5617" s="232" t="s">
        <v>1363</v>
      </c>
      <c r="H5617" s="233">
        <v>0.56399999999999995</v>
      </c>
      <c r="I5617" s="233">
        <v>0</v>
      </c>
      <c r="J5617" s="233">
        <v>0</v>
      </c>
      <c r="K5617" s="234">
        <v>0</v>
      </c>
      <c r="L5617" s="233">
        <v>0</v>
      </c>
      <c r="M5617" s="234">
        <v>0</v>
      </c>
      <c r="N5617" s="233">
        <v>0</v>
      </c>
      <c r="O5617" s="233">
        <v>0</v>
      </c>
      <c r="P5617" s="233">
        <v>0</v>
      </c>
      <c r="Q5617" s="234">
        <v>0</v>
      </c>
      <c r="R5617" s="233">
        <v>0</v>
      </c>
      <c r="S5617" s="234">
        <v>0</v>
      </c>
      <c r="T5617" s="233">
        <v>0</v>
      </c>
      <c r="U5617" s="235">
        <f t="shared" si="609"/>
        <v>411.71999999999997</v>
      </c>
      <c r="V5617" s="227">
        <f t="shared" si="610"/>
        <v>0</v>
      </c>
      <c r="W5617" s="227">
        <f t="shared" si="611"/>
        <v>0</v>
      </c>
      <c r="X5617" s="227">
        <f t="shared" si="614"/>
        <v>0</v>
      </c>
      <c r="Y5617" s="227">
        <f t="shared" si="612"/>
        <v>0</v>
      </c>
      <c r="Z5617" s="227">
        <f t="shared" si="613"/>
        <v>0</v>
      </c>
      <c r="AA5617" s="227">
        <f t="shared" si="615"/>
        <v>0</v>
      </c>
    </row>
    <row r="5618" spans="2:27" ht="13.5" hidden="1">
      <c r="B5618" s="232" t="s">
        <v>1449</v>
      </c>
      <c r="C5618" s="232" t="s">
        <v>667</v>
      </c>
      <c r="D5618" s="232" t="s">
        <v>958</v>
      </c>
      <c r="E5618" s="232" t="s">
        <v>495</v>
      </c>
      <c r="F5618" s="232">
        <v>2</v>
      </c>
      <c r="G5618" s="232" t="s">
        <v>1363</v>
      </c>
      <c r="H5618" s="233">
        <v>1.129</v>
      </c>
      <c r="I5618" s="233">
        <v>0</v>
      </c>
      <c r="J5618" s="233">
        <v>0</v>
      </c>
      <c r="K5618" s="234">
        <v>0</v>
      </c>
      <c r="L5618" s="233">
        <v>0</v>
      </c>
      <c r="M5618" s="234">
        <v>0</v>
      </c>
      <c r="N5618" s="233">
        <v>0</v>
      </c>
      <c r="O5618" s="233">
        <v>0</v>
      </c>
      <c r="P5618" s="233">
        <v>0</v>
      </c>
      <c r="Q5618" s="234">
        <v>0</v>
      </c>
      <c r="R5618" s="233">
        <v>0</v>
      </c>
      <c r="S5618" s="234">
        <v>0</v>
      </c>
      <c r="T5618" s="233">
        <v>0</v>
      </c>
      <c r="U5618" s="235">
        <f t="shared" si="609"/>
        <v>824.17</v>
      </c>
      <c r="V5618" s="227">
        <f t="shared" si="610"/>
        <v>0</v>
      </c>
      <c r="W5618" s="227">
        <f t="shared" si="611"/>
        <v>0</v>
      </c>
      <c r="X5618" s="227">
        <f t="shared" si="614"/>
        <v>0</v>
      </c>
      <c r="Y5618" s="227">
        <f t="shared" si="612"/>
        <v>0</v>
      </c>
      <c r="Z5618" s="227">
        <f t="shared" si="613"/>
        <v>0</v>
      </c>
      <c r="AA5618" s="227">
        <f t="shared" si="615"/>
        <v>0</v>
      </c>
    </row>
    <row r="5619" spans="2:27" ht="13.5" hidden="1">
      <c r="B5619" s="232" t="s">
        <v>1449</v>
      </c>
      <c r="C5619" s="232" t="s">
        <v>672</v>
      </c>
      <c r="D5619" s="232" t="s">
        <v>958</v>
      </c>
      <c r="E5619" s="232" t="s">
        <v>467</v>
      </c>
      <c r="F5619" s="232">
        <v>4</v>
      </c>
      <c r="G5619" s="232" t="s">
        <v>1354</v>
      </c>
      <c r="H5619" s="233">
        <v>1.129</v>
      </c>
      <c r="I5619" s="233">
        <v>0</v>
      </c>
      <c r="J5619" s="233">
        <v>0</v>
      </c>
      <c r="K5619" s="234">
        <v>0</v>
      </c>
      <c r="L5619" s="233">
        <v>0</v>
      </c>
      <c r="M5619" s="234">
        <v>0</v>
      </c>
      <c r="N5619" s="233">
        <v>0</v>
      </c>
      <c r="O5619" s="233">
        <v>0</v>
      </c>
      <c r="P5619" s="233">
        <v>0</v>
      </c>
      <c r="Q5619" s="234">
        <v>0</v>
      </c>
      <c r="R5619" s="233">
        <v>0</v>
      </c>
      <c r="S5619" s="234">
        <v>0</v>
      </c>
      <c r="T5619" s="233">
        <v>0</v>
      </c>
      <c r="U5619" s="235">
        <f t="shared" si="609"/>
        <v>824.17</v>
      </c>
      <c r="V5619" s="227">
        <f t="shared" si="610"/>
        <v>0</v>
      </c>
      <c r="W5619" s="227">
        <f t="shared" si="611"/>
        <v>0</v>
      </c>
      <c r="X5619" s="227">
        <f t="shared" si="614"/>
        <v>0</v>
      </c>
      <c r="Y5619" s="227">
        <f t="shared" si="612"/>
        <v>0</v>
      </c>
      <c r="Z5619" s="227">
        <f t="shared" si="613"/>
        <v>0</v>
      </c>
      <c r="AA5619" s="227">
        <f t="shared" si="615"/>
        <v>0</v>
      </c>
    </row>
    <row r="5620" spans="2:27" ht="13.5" hidden="1">
      <c r="B5620" s="232" t="s">
        <v>1449</v>
      </c>
      <c r="C5620" s="232" t="s">
        <v>672</v>
      </c>
      <c r="D5620" s="232" t="s">
        <v>958</v>
      </c>
      <c r="E5620" s="232" t="s">
        <v>495</v>
      </c>
      <c r="F5620" s="232">
        <v>4</v>
      </c>
      <c r="G5620" s="232" t="s">
        <v>1354</v>
      </c>
      <c r="H5620" s="233">
        <v>2.258</v>
      </c>
      <c r="I5620" s="233">
        <v>0</v>
      </c>
      <c r="J5620" s="233">
        <v>0</v>
      </c>
      <c r="K5620" s="234">
        <v>0</v>
      </c>
      <c r="L5620" s="233">
        <v>0</v>
      </c>
      <c r="M5620" s="234">
        <v>0</v>
      </c>
      <c r="N5620" s="233">
        <v>0</v>
      </c>
      <c r="O5620" s="233">
        <v>0</v>
      </c>
      <c r="P5620" s="233">
        <v>0</v>
      </c>
      <c r="Q5620" s="234">
        <v>0</v>
      </c>
      <c r="R5620" s="233">
        <v>0</v>
      </c>
      <c r="S5620" s="234">
        <v>0</v>
      </c>
      <c r="T5620" s="233">
        <v>0</v>
      </c>
      <c r="U5620" s="235">
        <f t="shared" si="609"/>
        <v>1648.34</v>
      </c>
      <c r="V5620" s="227">
        <f t="shared" si="610"/>
        <v>0</v>
      </c>
      <c r="W5620" s="227">
        <f t="shared" si="611"/>
        <v>0</v>
      </c>
      <c r="X5620" s="227">
        <f t="shared" si="614"/>
        <v>0</v>
      </c>
      <c r="Y5620" s="227">
        <f t="shared" si="612"/>
        <v>0</v>
      </c>
      <c r="Z5620" s="227">
        <f t="shared" si="613"/>
        <v>0</v>
      </c>
      <c r="AA5620" s="227">
        <f t="shared" si="615"/>
        <v>0</v>
      </c>
    </row>
    <row r="5621" spans="2:27" ht="13.5" hidden="1">
      <c r="B5621" s="232" t="s">
        <v>1449</v>
      </c>
      <c r="C5621" s="232" t="s">
        <v>682</v>
      </c>
      <c r="D5621" s="232" t="s">
        <v>958</v>
      </c>
      <c r="E5621" s="232" t="s">
        <v>467</v>
      </c>
      <c r="F5621" s="232">
        <v>8</v>
      </c>
      <c r="G5621" s="232" t="s">
        <v>1351</v>
      </c>
      <c r="H5621" s="233">
        <v>2.2559999999999998</v>
      </c>
      <c r="I5621" s="233">
        <v>0</v>
      </c>
      <c r="J5621" s="233">
        <v>1.6688000000000001</v>
      </c>
      <c r="K5621" s="234">
        <v>6320</v>
      </c>
      <c r="L5621" s="233">
        <v>0.72160000000000002</v>
      </c>
      <c r="M5621" s="234">
        <v>12256</v>
      </c>
      <c r="N5621" s="233">
        <v>0</v>
      </c>
      <c r="O5621" s="233">
        <v>0</v>
      </c>
      <c r="P5621" s="233">
        <v>0</v>
      </c>
      <c r="Q5621" s="234">
        <v>13040</v>
      </c>
      <c r="R5621" s="233">
        <v>0.496</v>
      </c>
      <c r="S5621" s="234">
        <v>24304</v>
      </c>
      <c r="T5621" s="233">
        <v>0</v>
      </c>
      <c r="U5621" s="235">
        <f t="shared" si="609"/>
        <v>1646.8799999999999</v>
      </c>
      <c r="V5621" s="227">
        <f t="shared" si="610"/>
        <v>1218.2239999999999</v>
      </c>
      <c r="W5621" s="227">
        <f t="shared" si="611"/>
        <v>1053.4346666666665</v>
      </c>
      <c r="X5621" s="227">
        <f t="shared" si="614"/>
        <v>1021.3333333333334</v>
      </c>
      <c r="Y5621" s="227">
        <f t="shared" si="612"/>
        <v>0</v>
      </c>
      <c r="Z5621" s="227">
        <f t="shared" si="613"/>
        <v>724.30222222222221</v>
      </c>
      <c r="AA5621" s="227">
        <f t="shared" si="615"/>
        <v>675.11111111111109</v>
      </c>
    </row>
    <row r="5622" spans="2:27" ht="13.5" hidden="1">
      <c r="B5622" s="232" t="s">
        <v>1449</v>
      </c>
      <c r="C5622" s="232" t="s">
        <v>682</v>
      </c>
      <c r="D5622" s="232" t="s">
        <v>958</v>
      </c>
      <c r="E5622" s="232" t="s">
        <v>495</v>
      </c>
      <c r="F5622" s="232">
        <v>8</v>
      </c>
      <c r="G5622" s="232" t="s">
        <v>1351</v>
      </c>
      <c r="H5622" s="233">
        <v>4.5119999999999996</v>
      </c>
      <c r="I5622" s="233">
        <v>0</v>
      </c>
      <c r="J5622" s="233">
        <v>3.3376000000000001</v>
      </c>
      <c r="K5622" s="234">
        <v>12640</v>
      </c>
      <c r="L5622" s="233">
        <v>1.4432</v>
      </c>
      <c r="M5622" s="234">
        <v>24512</v>
      </c>
      <c r="N5622" s="233">
        <v>0</v>
      </c>
      <c r="O5622" s="233">
        <v>0</v>
      </c>
      <c r="P5622" s="233">
        <v>0</v>
      </c>
      <c r="Q5622" s="234">
        <v>26080</v>
      </c>
      <c r="R5622" s="233">
        <v>0.99199999999999999</v>
      </c>
      <c r="S5622" s="234">
        <v>48608</v>
      </c>
      <c r="T5622" s="233">
        <v>0</v>
      </c>
      <c r="U5622" s="235">
        <f t="shared" si="609"/>
        <v>3293.7599999999998</v>
      </c>
      <c r="V5622" s="227">
        <f t="shared" si="610"/>
        <v>2436.4479999999999</v>
      </c>
      <c r="W5622" s="227">
        <f t="shared" si="611"/>
        <v>2106.8693333333331</v>
      </c>
      <c r="X5622" s="227">
        <f t="shared" si="614"/>
        <v>2042.6666666666667</v>
      </c>
      <c r="Y5622" s="227">
        <f t="shared" si="612"/>
        <v>0</v>
      </c>
      <c r="Z5622" s="227">
        <f t="shared" si="613"/>
        <v>1448.6044444444444</v>
      </c>
      <c r="AA5622" s="227">
        <f t="shared" si="615"/>
        <v>1350.2222222222222</v>
      </c>
    </row>
    <row r="5623" spans="2:27" ht="13.5" hidden="1">
      <c r="B5623" s="232" t="s">
        <v>1449</v>
      </c>
      <c r="C5623" s="232" t="s">
        <v>686</v>
      </c>
      <c r="D5623" s="232" t="s">
        <v>958</v>
      </c>
      <c r="E5623" s="232" t="s">
        <v>467</v>
      </c>
      <c r="F5623" s="232">
        <v>16</v>
      </c>
      <c r="G5623" s="232" t="s">
        <v>1352</v>
      </c>
      <c r="H5623" s="233">
        <v>4.5119999999999996</v>
      </c>
      <c r="I5623" s="233">
        <v>0</v>
      </c>
      <c r="J5623" s="233">
        <v>3.3376000000000001</v>
      </c>
      <c r="K5623" s="234">
        <v>12640</v>
      </c>
      <c r="L5623" s="233">
        <v>1.4432</v>
      </c>
      <c r="M5623" s="234">
        <v>24512</v>
      </c>
      <c r="N5623" s="233">
        <v>0</v>
      </c>
      <c r="O5623" s="233">
        <v>0</v>
      </c>
      <c r="P5623" s="233">
        <v>0</v>
      </c>
      <c r="Q5623" s="234">
        <v>26080</v>
      </c>
      <c r="R5623" s="233">
        <v>0.99199999999999999</v>
      </c>
      <c r="S5623" s="234">
        <v>48608</v>
      </c>
      <c r="T5623" s="233">
        <v>0</v>
      </c>
      <c r="U5623" s="235">
        <f t="shared" si="609"/>
        <v>3293.7599999999998</v>
      </c>
      <c r="V5623" s="227">
        <f t="shared" si="610"/>
        <v>2436.4479999999999</v>
      </c>
      <c r="W5623" s="227">
        <f t="shared" si="611"/>
        <v>2106.8693333333331</v>
      </c>
      <c r="X5623" s="227">
        <f t="shared" si="614"/>
        <v>2042.6666666666667</v>
      </c>
      <c r="Y5623" s="227">
        <f t="shared" si="612"/>
        <v>0</v>
      </c>
      <c r="Z5623" s="227">
        <f t="shared" si="613"/>
        <v>1448.6044444444444</v>
      </c>
      <c r="AA5623" s="227">
        <f t="shared" si="615"/>
        <v>1350.2222222222222</v>
      </c>
    </row>
    <row r="5624" spans="2:27" ht="13.5" hidden="1">
      <c r="B5624" s="232" t="s">
        <v>1449</v>
      </c>
      <c r="C5624" s="232" t="s">
        <v>686</v>
      </c>
      <c r="D5624" s="232" t="s">
        <v>958</v>
      </c>
      <c r="E5624" s="232" t="s">
        <v>495</v>
      </c>
      <c r="F5624" s="232">
        <v>16</v>
      </c>
      <c r="G5624" s="232" t="s">
        <v>1352</v>
      </c>
      <c r="H5624" s="233">
        <v>9.0239999999999991</v>
      </c>
      <c r="I5624" s="233">
        <v>0</v>
      </c>
      <c r="J5624" s="233">
        <v>6.6752000000000002</v>
      </c>
      <c r="K5624" s="234">
        <v>25280</v>
      </c>
      <c r="L5624" s="233">
        <v>2.8864000000000001</v>
      </c>
      <c r="M5624" s="234">
        <v>49024</v>
      </c>
      <c r="N5624" s="233">
        <v>0</v>
      </c>
      <c r="O5624" s="233">
        <v>0</v>
      </c>
      <c r="P5624" s="233">
        <v>0</v>
      </c>
      <c r="Q5624" s="234">
        <v>52160</v>
      </c>
      <c r="R5624" s="233">
        <v>1.984</v>
      </c>
      <c r="S5624" s="234">
        <v>97216</v>
      </c>
      <c r="T5624" s="233">
        <v>0</v>
      </c>
      <c r="U5624" s="235">
        <f t="shared" si="609"/>
        <v>6587.5199999999995</v>
      </c>
      <c r="V5624" s="227">
        <f t="shared" si="610"/>
        <v>4872.8959999999997</v>
      </c>
      <c r="W5624" s="227">
        <f t="shared" si="611"/>
        <v>4213.7386666666662</v>
      </c>
      <c r="X5624" s="227">
        <f t="shared" si="614"/>
        <v>4085.3333333333335</v>
      </c>
      <c r="Y5624" s="227">
        <f t="shared" si="612"/>
        <v>0</v>
      </c>
      <c r="Z5624" s="227">
        <f t="shared" si="613"/>
        <v>2897.2088888888889</v>
      </c>
      <c r="AA5624" s="227">
        <f t="shared" si="615"/>
        <v>2700.4444444444443</v>
      </c>
    </row>
    <row r="5625" spans="2:27" ht="13.5" hidden="1">
      <c r="B5625" s="232" t="s">
        <v>1449</v>
      </c>
      <c r="C5625" s="232" t="s">
        <v>692</v>
      </c>
      <c r="D5625" s="232" t="s">
        <v>958</v>
      </c>
      <c r="E5625" s="232" t="s">
        <v>495</v>
      </c>
      <c r="F5625" s="232">
        <v>2</v>
      </c>
      <c r="G5625" s="232" t="s">
        <v>1363</v>
      </c>
      <c r="H5625" s="233">
        <v>1.1279999999999999</v>
      </c>
      <c r="I5625" s="233">
        <v>0</v>
      </c>
      <c r="J5625" s="233">
        <v>0.83440000000000003</v>
      </c>
      <c r="K5625" s="234">
        <v>3160</v>
      </c>
      <c r="L5625" s="233">
        <v>0.36080000000000001</v>
      </c>
      <c r="M5625" s="234">
        <v>6128</v>
      </c>
      <c r="N5625" s="233">
        <v>0</v>
      </c>
      <c r="O5625" s="233">
        <v>0</v>
      </c>
      <c r="P5625" s="233">
        <v>0</v>
      </c>
      <c r="Q5625" s="234">
        <v>6520</v>
      </c>
      <c r="R5625" s="233">
        <v>0.248</v>
      </c>
      <c r="S5625" s="234">
        <v>12152</v>
      </c>
      <c r="T5625" s="233">
        <v>0</v>
      </c>
      <c r="U5625" s="235">
        <f t="shared" si="609"/>
        <v>823.43999999999994</v>
      </c>
      <c r="V5625" s="227">
        <f t="shared" si="610"/>
        <v>609.11199999999997</v>
      </c>
      <c r="W5625" s="227">
        <f t="shared" si="611"/>
        <v>526.71733333333327</v>
      </c>
      <c r="X5625" s="227">
        <f t="shared" si="614"/>
        <v>510.66666666666669</v>
      </c>
      <c r="Y5625" s="227">
        <f t="shared" si="612"/>
        <v>0</v>
      </c>
      <c r="Z5625" s="227">
        <f t="shared" si="613"/>
        <v>362.15111111111111</v>
      </c>
      <c r="AA5625" s="227">
        <f t="shared" si="615"/>
        <v>337.55555555555554</v>
      </c>
    </row>
    <row r="5626" spans="2:27" ht="13.5" hidden="1">
      <c r="B5626" s="232" t="s">
        <v>1449</v>
      </c>
      <c r="C5626" s="232" t="s">
        <v>692</v>
      </c>
      <c r="D5626" s="232" t="s">
        <v>958</v>
      </c>
      <c r="E5626" s="232" t="s">
        <v>467</v>
      </c>
      <c r="F5626" s="232">
        <v>2</v>
      </c>
      <c r="G5626" s="232" t="s">
        <v>1363</v>
      </c>
      <c r="H5626" s="233">
        <v>0.56399999999999995</v>
      </c>
      <c r="I5626" s="233">
        <v>0</v>
      </c>
      <c r="J5626" s="233">
        <v>0.41720000000000002</v>
      </c>
      <c r="K5626" s="234">
        <v>1580</v>
      </c>
      <c r="L5626" s="233">
        <v>0.1804</v>
      </c>
      <c r="M5626" s="234">
        <v>3064</v>
      </c>
      <c r="N5626" s="233">
        <v>0</v>
      </c>
      <c r="O5626" s="233">
        <v>0</v>
      </c>
      <c r="P5626" s="233">
        <v>0</v>
      </c>
      <c r="Q5626" s="234">
        <v>3260</v>
      </c>
      <c r="R5626" s="233">
        <v>0.124</v>
      </c>
      <c r="S5626" s="234">
        <v>6076</v>
      </c>
      <c r="T5626" s="233">
        <v>0</v>
      </c>
      <c r="U5626" s="235">
        <f t="shared" si="609"/>
        <v>411.71999999999997</v>
      </c>
      <c r="V5626" s="227">
        <f t="shared" si="610"/>
        <v>304.55599999999998</v>
      </c>
      <c r="W5626" s="227">
        <f t="shared" si="611"/>
        <v>263.35866666666664</v>
      </c>
      <c r="X5626" s="227">
        <f t="shared" si="614"/>
        <v>255.33333333333334</v>
      </c>
      <c r="Y5626" s="227">
        <f t="shared" si="612"/>
        <v>0</v>
      </c>
      <c r="Z5626" s="227">
        <f t="shared" si="613"/>
        <v>181.07555555555555</v>
      </c>
      <c r="AA5626" s="227">
        <f t="shared" si="615"/>
        <v>168.77777777777777</v>
      </c>
    </row>
    <row r="5627" spans="2:27" ht="13.5" hidden="1">
      <c r="B5627" s="232" t="s">
        <v>1449</v>
      </c>
      <c r="C5627" s="232" t="s">
        <v>695</v>
      </c>
      <c r="D5627" s="232" t="s">
        <v>958</v>
      </c>
      <c r="E5627" s="232" t="s">
        <v>467</v>
      </c>
      <c r="F5627" s="232">
        <v>4</v>
      </c>
      <c r="G5627" s="232" t="s">
        <v>1354</v>
      </c>
      <c r="H5627" s="233">
        <v>1.1279999999999999</v>
      </c>
      <c r="I5627" s="233">
        <v>0</v>
      </c>
      <c r="J5627" s="233">
        <v>0.83440000000000003</v>
      </c>
      <c r="K5627" s="234">
        <v>3160</v>
      </c>
      <c r="L5627" s="233">
        <v>0.36080000000000001</v>
      </c>
      <c r="M5627" s="234">
        <v>6128</v>
      </c>
      <c r="N5627" s="233">
        <v>0</v>
      </c>
      <c r="O5627" s="233">
        <v>0</v>
      </c>
      <c r="P5627" s="233">
        <v>0</v>
      </c>
      <c r="Q5627" s="234">
        <v>6520</v>
      </c>
      <c r="R5627" s="233">
        <v>0.248</v>
      </c>
      <c r="S5627" s="234">
        <v>12152</v>
      </c>
      <c r="T5627" s="233">
        <v>0</v>
      </c>
      <c r="U5627" s="235">
        <f t="shared" si="609"/>
        <v>823.43999999999994</v>
      </c>
      <c r="V5627" s="227">
        <f t="shared" si="610"/>
        <v>609.11199999999997</v>
      </c>
      <c r="W5627" s="227">
        <f t="shared" si="611"/>
        <v>526.71733333333327</v>
      </c>
      <c r="X5627" s="227">
        <f t="shared" si="614"/>
        <v>510.66666666666669</v>
      </c>
      <c r="Y5627" s="227">
        <f t="shared" si="612"/>
        <v>0</v>
      </c>
      <c r="Z5627" s="227">
        <f t="shared" si="613"/>
        <v>362.15111111111111</v>
      </c>
      <c r="AA5627" s="227">
        <f t="shared" si="615"/>
        <v>337.55555555555554</v>
      </c>
    </row>
    <row r="5628" spans="2:27" ht="13.5" hidden="1">
      <c r="B5628" s="232" t="s">
        <v>1449</v>
      </c>
      <c r="C5628" s="232" t="s">
        <v>695</v>
      </c>
      <c r="D5628" s="232" t="s">
        <v>958</v>
      </c>
      <c r="E5628" s="232" t="s">
        <v>495</v>
      </c>
      <c r="F5628" s="232">
        <v>4</v>
      </c>
      <c r="G5628" s="232" t="s">
        <v>1354</v>
      </c>
      <c r="H5628" s="233">
        <v>2.2559999999999998</v>
      </c>
      <c r="I5628" s="233">
        <v>0</v>
      </c>
      <c r="J5628" s="233">
        <v>1.6688000000000001</v>
      </c>
      <c r="K5628" s="234">
        <v>6320</v>
      </c>
      <c r="L5628" s="233">
        <v>0.72160000000000002</v>
      </c>
      <c r="M5628" s="234">
        <v>12256</v>
      </c>
      <c r="N5628" s="233">
        <v>0</v>
      </c>
      <c r="O5628" s="233">
        <v>0</v>
      </c>
      <c r="P5628" s="233">
        <v>0</v>
      </c>
      <c r="Q5628" s="234">
        <v>13040</v>
      </c>
      <c r="R5628" s="233">
        <v>0.496</v>
      </c>
      <c r="S5628" s="234">
        <v>24304</v>
      </c>
      <c r="T5628" s="233">
        <v>0</v>
      </c>
      <c r="U5628" s="235">
        <f t="shared" si="609"/>
        <v>1646.8799999999999</v>
      </c>
      <c r="V5628" s="227">
        <f t="shared" si="610"/>
        <v>1218.2239999999999</v>
      </c>
      <c r="W5628" s="227">
        <f t="shared" si="611"/>
        <v>1053.4346666666665</v>
      </c>
      <c r="X5628" s="227">
        <f t="shared" si="614"/>
        <v>1021.3333333333334</v>
      </c>
      <c r="Y5628" s="227">
        <f t="shared" si="612"/>
        <v>0</v>
      </c>
      <c r="Z5628" s="227">
        <f t="shared" si="613"/>
        <v>724.30222222222221</v>
      </c>
      <c r="AA5628" s="227">
        <f t="shared" si="615"/>
        <v>675.11111111111109</v>
      </c>
    </row>
    <row r="5629" spans="2:27" ht="13.5" hidden="1">
      <c r="B5629" s="232" t="s">
        <v>1449</v>
      </c>
      <c r="C5629" s="232" t="s">
        <v>707</v>
      </c>
      <c r="D5629" s="232" t="s">
        <v>958</v>
      </c>
      <c r="E5629" s="232" t="s">
        <v>467</v>
      </c>
      <c r="F5629" s="232">
        <v>8</v>
      </c>
      <c r="G5629" s="232" t="s">
        <v>1317</v>
      </c>
      <c r="H5629" s="233">
        <v>2.2240000000000002</v>
      </c>
      <c r="I5629" s="233">
        <v>0</v>
      </c>
      <c r="J5629" s="233">
        <v>1.4937</v>
      </c>
      <c r="K5629" s="234">
        <v>6231</v>
      </c>
      <c r="L5629" s="233">
        <v>0.71130000000000004</v>
      </c>
      <c r="M5629" s="234">
        <v>12213</v>
      </c>
      <c r="N5629" s="233">
        <v>0</v>
      </c>
      <c r="O5629" s="233">
        <v>0</v>
      </c>
      <c r="P5629" s="233">
        <v>0</v>
      </c>
      <c r="Q5629" s="234">
        <v>12853</v>
      </c>
      <c r="R5629" s="233">
        <v>0.48909999999999998</v>
      </c>
      <c r="S5629" s="234">
        <v>25191</v>
      </c>
      <c r="T5629" s="233">
        <v>0</v>
      </c>
      <c r="U5629" s="235">
        <f t="shared" si="609"/>
        <v>1623.5200000000002</v>
      </c>
      <c r="V5629" s="227">
        <f t="shared" si="610"/>
        <v>1090.4010000000001</v>
      </c>
      <c r="W5629" s="227">
        <f t="shared" si="611"/>
        <v>1038.499</v>
      </c>
      <c r="X5629" s="227">
        <f t="shared" si="614"/>
        <v>1017.75</v>
      </c>
      <c r="Y5629" s="227">
        <f t="shared" si="612"/>
        <v>0</v>
      </c>
      <c r="Z5629" s="227">
        <f t="shared" si="613"/>
        <v>714.07077777777772</v>
      </c>
      <c r="AA5629" s="227">
        <f t="shared" si="615"/>
        <v>699.75</v>
      </c>
    </row>
    <row r="5630" spans="2:27" ht="13.5" hidden="1">
      <c r="B5630" s="232" t="s">
        <v>1449</v>
      </c>
      <c r="C5630" s="232" t="s">
        <v>707</v>
      </c>
      <c r="D5630" s="232" t="s">
        <v>958</v>
      </c>
      <c r="E5630" s="232" t="s">
        <v>495</v>
      </c>
      <c r="F5630" s="232">
        <v>8</v>
      </c>
      <c r="G5630" s="232" t="s">
        <v>1317</v>
      </c>
      <c r="H5630" s="233">
        <v>4.4480000000000004</v>
      </c>
      <c r="I5630" s="233">
        <v>0</v>
      </c>
      <c r="J5630" s="233">
        <v>2.9874000000000001</v>
      </c>
      <c r="K5630" s="234">
        <v>12462</v>
      </c>
      <c r="L5630" s="233">
        <v>1.4226000000000001</v>
      </c>
      <c r="M5630" s="234">
        <v>24425</v>
      </c>
      <c r="N5630" s="233">
        <v>0</v>
      </c>
      <c r="O5630" s="233">
        <v>0</v>
      </c>
      <c r="P5630" s="233">
        <v>0</v>
      </c>
      <c r="Q5630" s="234">
        <v>25705</v>
      </c>
      <c r="R5630" s="233">
        <v>0.97809999999999997</v>
      </c>
      <c r="S5630" s="234">
        <v>50382</v>
      </c>
      <c r="T5630" s="233">
        <v>0</v>
      </c>
      <c r="U5630" s="235">
        <f t="shared" si="609"/>
        <v>3247.0400000000004</v>
      </c>
      <c r="V5630" s="227">
        <f t="shared" si="610"/>
        <v>2180.8020000000001</v>
      </c>
      <c r="W5630" s="227">
        <f t="shared" si="611"/>
        <v>2076.998</v>
      </c>
      <c r="X5630" s="227">
        <f t="shared" si="614"/>
        <v>2035.4166666666667</v>
      </c>
      <c r="Y5630" s="227">
        <f t="shared" si="612"/>
        <v>0</v>
      </c>
      <c r="Z5630" s="227">
        <f t="shared" si="613"/>
        <v>1428.0407777777777</v>
      </c>
      <c r="AA5630" s="227">
        <f t="shared" si="615"/>
        <v>1399.5</v>
      </c>
    </row>
    <row r="5631" spans="2:27" ht="13.5" hidden="1">
      <c r="B5631" s="232" t="s">
        <v>1449</v>
      </c>
      <c r="C5631" s="232" t="s">
        <v>313</v>
      </c>
      <c r="D5631" s="232" t="s">
        <v>958</v>
      </c>
      <c r="E5631" s="232" t="s">
        <v>495</v>
      </c>
      <c r="F5631" s="232">
        <v>16</v>
      </c>
      <c r="G5631" s="232" t="s">
        <v>1316</v>
      </c>
      <c r="H5631" s="233">
        <v>8.8960000000000008</v>
      </c>
      <c r="I5631" s="233">
        <v>0</v>
      </c>
      <c r="J5631" s="233">
        <v>5.9748999999999999</v>
      </c>
      <c r="K5631" s="234">
        <v>24924</v>
      </c>
      <c r="L5631" s="233">
        <v>2.8452000000000002</v>
      </c>
      <c r="M5631" s="234">
        <v>48851</v>
      </c>
      <c r="N5631" s="233">
        <v>0</v>
      </c>
      <c r="O5631" s="233">
        <v>0</v>
      </c>
      <c r="P5631" s="233">
        <v>0</v>
      </c>
      <c r="Q5631" s="234">
        <v>51410</v>
      </c>
      <c r="R5631" s="233">
        <v>1.9561999999999999</v>
      </c>
      <c r="S5631" s="234">
        <v>100764</v>
      </c>
      <c r="T5631" s="233">
        <v>0</v>
      </c>
      <c r="U5631" s="235">
        <f t="shared" si="609"/>
        <v>6494.0800000000008</v>
      </c>
      <c r="V5631" s="227">
        <f t="shared" si="610"/>
        <v>4361.6769999999997</v>
      </c>
      <c r="W5631" s="227">
        <f t="shared" si="611"/>
        <v>4153.9960000000001</v>
      </c>
      <c r="X5631" s="227">
        <f t="shared" si="614"/>
        <v>4070.9166666666665</v>
      </c>
      <c r="Y5631" s="227">
        <f t="shared" si="612"/>
        <v>0</v>
      </c>
      <c r="Z5631" s="227">
        <f t="shared" si="613"/>
        <v>2856.0815555555555</v>
      </c>
      <c r="AA5631" s="227">
        <f t="shared" si="615"/>
        <v>2799</v>
      </c>
    </row>
    <row r="5632" spans="2:27" ht="13.5" hidden="1">
      <c r="B5632" s="232" t="s">
        <v>1449</v>
      </c>
      <c r="C5632" s="232" t="s">
        <v>313</v>
      </c>
      <c r="D5632" s="232" t="s">
        <v>958</v>
      </c>
      <c r="E5632" s="232" t="s">
        <v>467</v>
      </c>
      <c r="F5632" s="232">
        <v>16</v>
      </c>
      <c r="G5632" s="232" t="s">
        <v>1316</v>
      </c>
      <c r="H5632" s="233">
        <v>4.4480000000000004</v>
      </c>
      <c r="I5632" s="233">
        <v>0</v>
      </c>
      <c r="J5632" s="233">
        <v>2.9874000000000001</v>
      </c>
      <c r="K5632" s="234">
        <v>12462</v>
      </c>
      <c r="L5632" s="233">
        <v>1.4226000000000001</v>
      </c>
      <c r="M5632" s="234">
        <v>24425</v>
      </c>
      <c r="N5632" s="233">
        <v>0</v>
      </c>
      <c r="O5632" s="233">
        <v>0</v>
      </c>
      <c r="P5632" s="233">
        <v>0</v>
      </c>
      <c r="Q5632" s="234">
        <v>25705</v>
      </c>
      <c r="R5632" s="233">
        <v>0.97809999999999997</v>
      </c>
      <c r="S5632" s="234">
        <v>50382</v>
      </c>
      <c r="T5632" s="233">
        <v>0</v>
      </c>
      <c r="U5632" s="235">
        <f t="shared" si="609"/>
        <v>3247.0400000000004</v>
      </c>
      <c r="V5632" s="227">
        <f t="shared" si="610"/>
        <v>2180.8020000000001</v>
      </c>
      <c r="W5632" s="227">
        <f t="shared" si="611"/>
        <v>2076.998</v>
      </c>
      <c r="X5632" s="227">
        <f t="shared" si="614"/>
        <v>2035.4166666666667</v>
      </c>
      <c r="Y5632" s="227">
        <f t="shared" si="612"/>
        <v>0</v>
      </c>
      <c r="Z5632" s="227">
        <f t="shared" si="613"/>
        <v>1428.0407777777777</v>
      </c>
      <c r="AA5632" s="227">
        <f t="shared" si="615"/>
        <v>1399.5</v>
      </c>
    </row>
    <row r="5633" spans="2:27" ht="13.5" hidden="1">
      <c r="B5633" s="232" t="s">
        <v>1449</v>
      </c>
      <c r="C5633" s="232" t="s">
        <v>714</v>
      </c>
      <c r="D5633" s="232" t="s">
        <v>958</v>
      </c>
      <c r="E5633" s="232" t="s">
        <v>467</v>
      </c>
      <c r="F5633" s="232">
        <v>2</v>
      </c>
      <c r="G5633" s="232" t="s">
        <v>1311</v>
      </c>
      <c r="H5633" s="233">
        <v>0.55600000000000005</v>
      </c>
      <c r="I5633" s="233">
        <v>0</v>
      </c>
      <c r="J5633" s="233">
        <v>0.37340000000000001</v>
      </c>
      <c r="K5633" s="234">
        <v>1558</v>
      </c>
      <c r="L5633" s="233">
        <v>0.17780000000000001</v>
      </c>
      <c r="M5633" s="234">
        <v>3053</v>
      </c>
      <c r="N5633" s="233">
        <v>0</v>
      </c>
      <c r="O5633" s="233">
        <v>0</v>
      </c>
      <c r="P5633" s="233">
        <v>0</v>
      </c>
      <c r="Q5633" s="234">
        <v>3213</v>
      </c>
      <c r="R5633" s="233">
        <v>0.12230000000000001</v>
      </c>
      <c r="S5633" s="234">
        <v>6298</v>
      </c>
      <c r="T5633" s="233">
        <v>0</v>
      </c>
      <c r="U5633" s="235">
        <f t="shared" si="609"/>
        <v>405.88000000000005</v>
      </c>
      <c r="V5633" s="227">
        <f t="shared" si="610"/>
        <v>272.58199999999999</v>
      </c>
      <c r="W5633" s="227">
        <f t="shared" si="611"/>
        <v>259.62733333333335</v>
      </c>
      <c r="X5633" s="227">
        <f t="shared" si="614"/>
        <v>254.41666666666666</v>
      </c>
      <c r="Y5633" s="227">
        <f t="shared" si="612"/>
        <v>0</v>
      </c>
      <c r="Z5633" s="227">
        <f t="shared" si="613"/>
        <v>178.529</v>
      </c>
      <c r="AA5633" s="227">
        <f t="shared" si="615"/>
        <v>174.94444444444446</v>
      </c>
    </row>
    <row r="5634" spans="2:27" ht="13.5" hidden="1">
      <c r="B5634" s="232" t="s">
        <v>1449</v>
      </c>
      <c r="C5634" s="232" t="s">
        <v>714</v>
      </c>
      <c r="D5634" s="232" t="s">
        <v>958</v>
      </c>
      <c r="E5634" s="232" t="s">
        <v>495</v>
      </c>
      <c r="F5634" s="232">
        <v>2</v>
      </c>
      <c r="G5634" s="232" t="s">
        <v>1311</v>
      </c>
      <c r="H5634" s="233">
        <v>1.1120000000000001</v>
      </c>
      <c r="I5634" s="233">
        <v>0</v>
      </c>
      <c r="J5634" s="233">
        <v>0.74690000000000001</v>
      </c>
      <c r="K5634" s="234">
        <v>3115</v>
      </c>
      <c r="L5634" s="233">
        <v>0.35560000000000003</v>
      </c>
      <c r="M5634" s="234">
        <v>6106</v>
      </c>
      <c r="N5634" s="233">
        <v>0</v>
      </c>
      <c r="O5634" s="233">
        <v>0</v>
      </c>
      <c r="P5634" s="233">
        <v>0</v>
      </c>
      <c r="Q5634" s="234">
        <v>6426</v>
      </c>
      <c r="R5634" s="233">
        <v>0.2445</v>
      </c>
      <c r="S5634" s="234">
        <v>12595</v>
      </c>
      <c r="T5634" s="233">
        <v>0</v>
      </c>
      <c r="U5634" s="235">
        <f t="shared" si="609"/>
        <v>811.7600000000001</v>
      </c>
      <c r="V5634" s="227">
        <f t="shared" si="610"/>
        <v>545.23699999999997</v>
      </c>
      <c r="W5634" s="227">
        <f t="shared" si="611"/>
        <v>519.17133333333334</v>
      </c>
      <c r="X5634" s="227">
        <f t="shared" si="614"/>
        <v>508.83333333333331</v>
      </c>
      <c r="Y5634" s="227">
        <f t="shared" si="612"/>
        <v>0</v>
      </c>
      <c r="Z5634" s="227">
        <f t="shared" si="613"/>
        <v>356.98500000000001</v>
      </c>
      <c r="AA5634" s="227">
        <f t="shared" si="615"/>
        <v>349.86111111111109</v>
      </c>
    </row>
    <row r="5635" spans="2:27" ht="13.5" hidden="1">
      <c r="B5635" s="232" t="s">
        <v>1449</v>
      </c>
      <c r="C5635" s="232" t="s">
        <v>717</v>
      </c>
      <c r="D5635" s="232" t="s">
        <v>958</v>
      </c>
      <c r="E5635" s="232" t="s">
        <v>495</v>
      </c>
      <c r="F5635" s="232">
        <v>4</v>
      </c>
      <c r="G5635" s="232" t="s">
        <v>1312</v>
      </c>
      <c r="H5635" s="233">
        <v>2.2240000000000002</v>
      </c>
      <c r="I5635" s="233">
        <v>0</v>
      </c>
      <c r="J5635" s="233">
        <v>1.4937</v>
      </c>
      <c r="K5635" s="234">
        <v>6231</v>
      </c>
      <c r="L5635" s="233">
        <v>0.71130000000000004</v>
      </c>
      <c r="M5635" s="234">
        <v>12213</v>
      </c>
      <c r="N5635" s="233">
        <v>0</v>
      </c>
      <c r="O5635" s="233">
        <v>0</v>
      </c>
      <c r="P5635" s="233">
        <v>0</v>
      </c>
      <c r="Q5635" s="234">
        <v>12853</v>
      </c>
      <c r="R5635" s="233">
        <v>0.48909999999999998</v>
      </c>
      <c r="S5635" s="234">
        <v>25191</v>
      </c>
      <c r="T5635" s="233">
        <v>0</v>
      </c>
      <c r="U5635" s="235">
        <f t="shared" si="609"/>
        <v>1623.5200000000002</v>
      </c>
      <c r="V5635" s="227">
        <f t="shared" si="610"/>
        <v>1090.4010000000001</v>
      </c>
      <c r="W5635" s="227">
        <f t="shared" si="611"/>
        <v>1038.499</v>
      </c>
      <c r="X5635" s="227">
        <f t="shared" si="614"/>
        <v>1017.75</v>
      </c>
      <c r="Y5635" s="227">
        <f t="shared" si="612"/>
        <v>0</v>
      </c>
      <c r="Z5635" s="227">
        <f t="shared" si="613"/>
        <v>714.07077777777772</v>
      </c>
      <c r="AA5635" s="227">
        <f t="shared" si="615"/>
        <v>699.75</v>
      </c>
    </row>
    <row r="5636" spans="2:27" ht="13.5" hidden="1">
      <c r="B5636" s="232" t="s">
        <v>1449</v>
      </c>
      <c r="C5636" s="232" t="s">
        <v>717</v>
      </c>
      <c r="D5636" s="232" t="s">
        <v>958</v>
      </c>
      <c r="E5636" s="232" t="s">
        <v>467</v>
      </c>
      <c r="F5636" s="232">
        <v>4</v>
      </c>
      <c r="G5636" s="232" t="s">
        <v>1312</v>
      </c>
      <c r="H5636" s="233">
        <v>1.1120000000000001</v>
      </c>
      <c r="I5636" s="233">
        <v>0</v>
      </c>
      <c r="J5636" s="233">
        <v>0.74690000000000001</v>
      </c>
      <c r="K5636" s="234">
        <v>3115</v>
      </c>
      <c r="L5636" s="233">
        <v>0.35560000000000003</v>
      </c>
      <c r="M5636" s="234">
        <v>6106</v>
      </c>
      <c r="N5636" s="233">
        <v>0</v>
      </c>
      <c r="O5636" s="233">
        <v>0</v>
      </c>
      <c r="P5636" s="233">
        <v>0</v>
      </c>
      <c r="Q5636" s="234">
        <v>6426</v>
      </c>
      <c r="R5636" s="233">
        <v>0.2445</v>
      </c>
      <c r="S5636" s="234">
        <v>12595</v>
      </c>
      <c r="T5636" s="233">
        <v>0</v>
      </c>
      <c r="U5636" s="235">
        <f t="shared" ref="U5636:U5699" si="616">H5636*hour_M</f>
        <v>811.7600000000001</v>
      </c>
      <c r="V5636" s="227">
        <f t="shared" ref="V5636:V5699" si="617">J5636*hour_M</f>
        <v>545.23699999999997</v>
      </c>
      <c r="W5636" s="227">
        <f t="shared" ref="W5636:W5699" si="618">K5636/12+L5636*hour_M</f>
        <v>519.17133333333334</v>
      </c>
      <c r="X5636" s="227">
        <f t="shared" si="614"/>
        <v>508.83333333333331</v>
      </c>
      <c r="Y5636" s="227">
        <f t="shared" ref="Y5636:Y5699" si="619">P5636*hour_M</f>
        <v>0</v>
      </c>
      <c r="Z5636" s="227">
        <f t="shared" ref="Z5636:Z5699" si="620">Q5636/36+R5636*hour_M</f>
        <v>356.98500000000001</v>
      </c>
      <c r="AA5636" s="227">
        <f t="shared" si="615"/>
        <v>349.86111111111109</v>
      </c>
    </row>
    <row r="5637" spans="2:27" ht="13.5" hidden="1">
      <c r="B5637" s="232" t="s">
        <v>1449</v>
      </c>
      <c r="C5637" s="232" t="s">
        <v>720</v>
      </c>
      <c r="D5637" s="232" t="s">
        <v>958</v>
      </c>
      <c r="E5637" s="232" t="s">
        <v>467</v>
      </c>
      <c r="F5637" s="232">
        <v>8</v>
      </c>
      <c r="G5637" s="232" t="s">
        <v>1312</v>
      </c>
      <c r="H5637" s="233">
        <v>1.6448</v>
      </c>
      <c r="I5637" s="233">
        <v>0</v>
      </c>
      <c r="J5637" s="233">
        <v>0</v>
      </c>
      <c r="K5637" s="234">
        <v>0</v>
      </c>
      <c r="L5637" s="233">
        <v>0</v>
      </c>
      <c r="M5637" s="234">
        <v>0</v>
      </c>
      <c r="N5637" s="233">
        <v>0</v>
      </c>
      <c r="O5637" s="233">
        <v>0</v>
      </c>
      <c r="P5637" s="233">
        <v>0</v>
      </c>
      <c r="Q5637" s="234">
        <v>0</v>
      </c>
      <c r="R5637" s="233">
        <v>0</v>
      </c>
      <c r="S5637" s="234">
        <v>0</v>
      </c>
      <c r="T5637" s="233">
        <v>0</v>
      </c>
      <c r="U5637" s="235">
        <f t="shared" si="616"/>
        <v>1200.704</v>
      </c>
      <c r="V5637" s="227">
        <f t="shared" si="617"/>
        <v>0</v>
      </c>
      <c r="W5637" s="227">
        <f t="shared" si="618"/>
        <v>0</v>
      </c>
      <c r="X5637" s="227">
        <f t="shared" ref="X5637:X5700" si="621">M5637/12</f>
        <v>0</v>
      </c>
      <c r="Y5637" s="227">
        <f t="shared" si="619"/>
        <v>0</v>
      </c>
      <c r="Z5637" s="227">
        <f t="shared" si="620"/>
        <v>0</v>
      </c>
      <c r="AA5637" s="227">
        <f t="shared" ref="AA5637:AA5700" si="622">S5637/36</f>
        <v>0</v>
      </c>
    </row>
    <row r="5638" spans="2:27" ht="13.5" hidden="1">
      <c r="B5638" s="232" t="s">
        <v>1449</v>
      </c>
      <c r="C5638" s="232" t="s">
        <v>720</v>
      </c>
      <c r="D5638" s="232" t="s">
        <v>958</v>
      </c>
      <c r="E5638" s="232" t="s">
        <v>495</v>
      </c>
      <c r="F5638" s="232">
        <v>8</v>
      </c>
      <c r="G5638" s="232" t="s">
        <v>1312</v>
      </c>
      <c r="H5638" s="233">
        <v>3.2896000000000001</v>
      </c>
      <c r="I5638" s="233">
        <v>0</v>
      </c>
      <c r="J5638" s="233">
        <v>0</v>
      </c>
      <c r="K5638" s="234">
        <v>0</v>
      </c>
      <c r="L5638" s="233">
        <v>0</v>
      </c>
      <c r="M5638" s="234">
        <v>0</v>
      </c>
      <c r="N5638" s="233">
        <v>0</v>
      </c>
      <c r="O5638" s="233">
        <v>0</v>
      </c>
      <c r="P5638" s="233">
        <v>0</v>
      </c>
      <c r="Q5638" s="234">
        <v>0</v>
      </c>
      <c r="R5638" s="233">
        <v>0</v>
      </c>
      <c r="S5638" s="234">
        <v>0</v>
      </c>
      <c r="T5638" s="233">
        <v>0</v>
      </c>
      <c r="U5638" s="235">
        <f t="shared" si="616"/>
        <v>2401.4079999999999</v>
      </c>
      <c r="V5638" s="227">
        <f t="shared" si="617"/>
        <v>0</v>
      </c>
      <c r="W5638" s="227">
        <f t="shared" si="618"/>
        <v>0</v>
      </c>
      <c r="X5638" s="227">
        <f t="shared" si="621"/>
        <v>0</v>
      </c>
      <c r="Y5638" s="227">
        <f t="shared" si="619"/>
        <v>0</v>
      </c>
      <c r="Z5638" s="227">
        <f t="shared" si="620"/>
        <v>0</v>
      </c>
      <c r="AA5638" s="227">
        <f t="shared" si="622"/>
        <v>0</v>
      </c>
    </row>
    <row r="5639" spans="2:27" ht="13.5" hidden="1">
      <c r="B5639" s="232" t="s">
        <v>1449</v>
      </c>
      <c r="C5639" s="232" t="s">
        <v>723</v>
      </c>
      <c r="D5639" s="232" t="s">
        <v>958</v>
      </c>
      <c r="E5639" s="232" t="s">
        <v>467</v>
      </c>
      <c r="F5639" s="232">
        <v>2</v>
      </c>
      <c r="G5639" s="232" t="s">
        <v>1315</v>
      </c>
      <c r="H5639" s="233">
        <v>0.41099999999999998</v>
      </c>
      <c r="I5639" s="233">
        <v>0</v>
      </c>
      <c r="J5639" s="233">
        <v>0</v>
      </c>
      <c r="K5639" s="234">
        <v>0</v>
      </c>
      <c r="L5639" s="233">
        <v>0</v>
      </c>
      <c r="M5639" s="234">
        <v>0</v>
      </c>
      <c r="N5639" s="233">
        <v>0</v>
      </c>
      <c r="O5639" s="233">
        <v>0</v>
      </c>
      <c r="P5639" s="233">
        <v>0</v>
      </c>
      <c r="Q5639" s="234">
        <v>0</v>
      </c>
      <c r="R5639" s="233">
        <v>0</v>
      </c>
      <c r="S5639" s="234">
        <v>0</v>
      </c>
      <c r="T5639" s="233">
        <v>0</v>
      </c>
      <c r="U5639" s="235">
        <f t="shared" si="616"/>
        <v>300.02999999999997</v>
      </c>
      <c r="V5639" s="227">
        <f t="shared" si="617"/>
        <v>0</v>
      </c>
      <c r="W5639" s="227">
        <f t="shared" si="618"/>
        <v>0</v>
      </c>
      <c r="X5639" s="227">
        <f t="shared" si="621"/>
        <v>0</v>
      </c>
      <c r="Y5639" s="227">
        <f t="shared" si="619"/>
        <v>0</v>
      </c>
      <c r="Z5639" s="227">
        <f t="shared" si="620"/>
        <v>0</v>
      </c>
      <c r="AA5639" s="227">
        <f t="shared" si="622"/>
        <v>0</v>
      </c>
    </row>
    <row r="5640" spans="2:27" ht="13.5" hidden="1">
      <c r="B5640" s="232" t="s">
        <v>1449</v>
      </c>
      <c r="C5640" s="232" t="s">
        <v>723</v>
      </c>
      <c r="D5640" s="232" t="s">
        <v>958</v>
      </c>
      <c r="E5640" s="232" t="s">
        <v>495</v>
      </c>
      <c r="F5640" s="232">
        <v>2</v>
      </c>
      <c r="G5640" s="232" t="s">
        <v>1315</v>
      </c>
      <c r="H5640" s="233">
        <v>0.82199999999999995</v>
      </c>
      <c r="I5640" s="233">
        <v>0</v>
      </c>
      <c r="J5640" s="233">
        <v>0</v>
      </c>
      <c r="K5640" s="234">
        <v>0</v>
      </c>
      <c r="L5640" s="233">
        <v>0</v>
      </c>
      <c r="M5640" s="234">
        <v>0</v>
      </c>
      <c r="N5640" s="233">
        <v>0</v>
      </c>
      <c r="O5640" s="233">
        <v>0</v>
      </c>
      <c r="P5640" s="233">
        <v>0</v>
      </c>
      <c r="Q5640" s="234">
        <v>0</v>
      </c>
      <c r="R5640" s="233">
        <v>0</v>
      </c>
      <c r="S5640" s="234">
        <v>0</v>
      </c>
      <c r="T5640" s="233">
        <v>0</v>
      </c>
      <c r="U5640" s="235">
        <f t="shared" si="616"/>
        <v>600.05999999999995</v>
      </c>
      <c r="V5640" s="227">
        <f t="shared" si="617"/>
        <v>0</v>
      </c>
      <c r="W5640" s="227">
        <f t="shared" si="618"/>
        <v>0</v>
      </c>
      <c r="X5640" s="227">
        <f t="shared" si="621"/>
        <v>0</v>
      </c>
      <c r="Y5640" s="227">
        <f t="shared" si="619"/>
        <v>0</v>
      </c>
      <c r="Z5640" s="227">
        <f t="shared" si="620"/>
        <v>0</v>
      </c>
      <c r="AA5640" s="227">
        <f t="shared" si="622"/>
        <v>0</v>
      </c>
    </row>
    <row r="5641" spans="2:27" ht="13.5" hidden="1">
      <c r="B5641" s="232" t="s">
        <v>1449</v>
      </c>
      <c r="C5641" s="232" t="s">
        <v>726</v>
      </c>
      <c r="D5641" s="232" t="s">
        <v>958</v>
      </c>
      <c r="E5641" s="232" t="s">
        <v>467</v>
      </c>
      <c r="F5641" s="232">
        <v>2</v>
      </c>
      <c r="G5641" s="232" t="s">
        <v>1314</v>
      </c>
      <c r="H5641" s="233">
        <v>0.17599999999999999</v>
      </c>
      <c r="I5641" s="233">
        <v>0</v>
      </c>
      <c r="J5641" s="233">
        <v>0</v>
      </c>
      <c r="K5641" s="234">
        <v>0</v>
      </c>
      <c r="L5641" s="233">
        <v>0</v>
      </c>
      <c r="M5641" s="234">
        <v>0</v>
      </c>
      <c r="N5641" s="233">
        <v>0</v>
      </c>
      <c r="O5641" s="233">
        <v>0</v>
      </c>
      <c r="P5641" s="233">
        <v>0</v>
      </c>
      <c r="Q5641" s="234">
        <v>0</v>
      </c>
      <c r="R5641" s="233">
        <v>0</v>
      </c>
      <c r="S5641" s="234">
        <v>0</v>
      </c>
      <c r="T5641" s="233">
        <v>0</v>
      </c>
      <c r="U5641" s="235">
        <f t="shared" si="616"/>
        <v>128.47999999999999</v>
      </c>
      <c r="V5641" s="227">
        <f t="shared" si="617"/>
        <v>0</v>
      </c>
      <c r="W5641" s="227">
        <f t="shared" si="618"/>
        <v>0</v>
      </c>
      <c r="X5641" s="227">
        <f t="shared" si="621"/>
        <v>0</v>
      </c>
      <c r="Y5641" s="227">
        <f t="shared" si="619"/>
        <v>0</v>
      </c>
      <c r="Z5641" s="227">
        <f t="shared" si="620"/>
        <v>0</v>
      </c>
      <c r="AA5641" s="227">
        <f t="shared" si="622"/>
        <v>0</v>
      </c>
    </row>
    <row r="5642" spans="2:27" ht="13.5" hidden="1">
      <c r="B5642" s="232" t="s">
        <v>1449</v>
      </c>
      <c r="C5642" s="232" t="s">
        <v>726</v>
      </c>
      <c r="D5642" s="232" t="s">
        <v>958</v>
      </c>
      <c r="E5642" s="232" t="s">
        <v>495</v>
      </c>
      <c r="F5642" s="232">
        <v>2</v>
      </c>
      <c r="G5642" s="232" t="s">
        <v>1314</v>
      </c>
      <c r="H5642" s="233">
        <v>0.35299999999999998</v>
      </c>
      <c r="I5642" s="233">
        <v>0</v>
      </c>
      <c r="J5642" s="233">
        <v>0</v>
      </c>
      <c r="K5642" s="234">
        <v>0</v>
      </c>
      <c r="L5642" s="233">
        <v>0</v>
      </c>
      <c r="M5642" s="234">
        <v>0</v>
      </c>
      <c r="N5642" s="233">
        <v>0</v>
      </c>
      <c r="O5642" s="233">
        <v>0</v>
      </c>
      <c r="P5642" s="233">
        <v>0</v>
      </c>
      <c r="Q5642" s="234">
        <v>0</v>
      </c>
      <c r="R5642" s="233">
        <v>0</v>
      </c>
      <c r="S5642" s="234">
        <v>0</v>
      </c>
      <c r="T5642" s="233">
        <v>0</v>
      </c>
      <c r="U5642" s="235">
        <f t="shared" si="616"/>
        <v>257.69</v>
      </c>
      <c r="V5642" s="227">
        <f t="shared" si="617"/>
        <v>0</v>
      </c>
      <c r="W5642" s="227">
        <f t="shared" si="618"/>
        <v>0</v>
      </c>
      <c r="X5642" s="227">
        <f t="shared" si="621"/>
        <v>0</v>
      </c>
      <c r="Y5642" s="227">
        <f t="shared" si="619"/>
        <v>0</v>
      </c>
      <c r="Z5642" s="227">
        <f t="shared" si="620"/>
        <v>0</v>
      </c>
      <c r="AA5642" s="227">
        <f t="shared" si="622"/>
        <v>0</v>
      </c>
    </row>
    <row r="5643" spans="2:27" ht="13.5" hidden="1">
      <c r="B5643" s="232" t="s">
        <v>1449</v>
      </c>
      <c r="C5643" s="232" t="s">
        <v>729</v>
      </c>
      <c r="D5643" s="232" t="s">
        <v>958</v>
      </c>
      <c r="E5643" s="232" t="s">
        <v>467</v>
      </c>
      <c r="F5643" s="232">
        <v>1</v>
      </c>
      <c r="G5643" s="232" t="s">
        <v>1417</v>
      </c>
      <c r="H5643" s="233">
        <v>4.3999999999999997E-2</v>
      </c>
      <c r="I5643" s="233">
        <v>0</v>
      </c>
      <c r="J5643" s="233">
        <v>0</v>
      </c>
      <c r="K5643" s="234">
        <v>0</v>
      </c>
      <c r="L5643" s="233">
        <v>0</v>
      </c>
      <c r="M5643" s="234">
        <v>0</v>
      </c>
      <c r="N5643" s="233">
        <v>0</v>
      </c>
      <c r="O5643" s="233">
        <v>0</v>
      </c>
      <c r="P5643" s="233">
        <v>0</v>
      </c>
      <c r="Q5643" s="234">
        <v>0</v>
      </c>
      <c r="R5643" s="233">
        <v>0</v>
      </c>
      <c r="S5643" s="234">
        <v>0</v>
      </c>
      <c r="T5643" s="233">
        <v>0</v>
      </c>
      <c r="U5643" s="235">
        <f t="shared" si="616"/>
        <v>32.119999999999997</v>
      </c>
      <c r="V5643" s="227">
        <f t="shared" si="617"/>
        <v>0</v>
      </c>
      <c r="W5643" s="227">
        <f t="shared" si="618"/>
        <v>0</v>
      </c>
      <c r="X5643" s="227">
        <f t="shared" si="621"/>
        <v>0</v>
      </c>
      <c r="Y5643" s="227">
        <f t="shared" si="619"/>
        <v>0</v>
      </c>
      <c r="Z5643" s="227">
        <f t="shared" si="620"/>
        <v>0</v>
      </c>
      <c r="AA5643" s="227">
        <f t="shared" si="622"/>
        <v>0</v>
      </c>
    </row>
    <row r="5644" spans="2:27" ht="13.5" hidden="1">
      <c r="B5644" s="232" t="s">
        <v>1449</v>
      </c>
      <c r="C5644" s="232" t="s">
        <v>729</v>
      </c>
      <c r="D5644" s="232" t="s">
        <v>958</v>
      </c>
      <c r="E5644" s="232" t="s">
        <v>495</v>
      </c>
      <c r="F5644" s="232">
        <v>1</v>
      </c>
      <c r="G5644" s="232" t="s">
        <v>1417</v>
      </c>
      <c r="H5644" s="233">
        <v>8.7999999999999995E-2</v>
      </c>
      <c r="I5644" s="233">
        <v>0</v>
      </c>
      <c r="J5644" s="233">
        <v>0</v>
      </c>
      <c r="K5644" s="234">
        <v>0</v>
      </c>
      <c r="L5644" s="233">
        <v>0</v>
      </c>
      <c r="M5644" s="234">
        <v>0</v>
      </c>
      <c r="N5644" s="233">
        <v>0</v>
      </c>
      <c r="O5644" s="233">
        <v>0</v>
      </c>
      <c r="P5644" s="233">
        <v>0</v>
      </c>
      <c r="Q5644" s="234">
        <v>0</v>
      </c>
      <c r="R5644" s="233">
        <v>0</v>
      </c>
      <c r="S5644" s="234">
        <v>0</v>
      </c>
      <c r="T5644" s="233">
        <v>0</v>
      </c>
      <c r="U5644" s="235">
        <f t="shared" si="616"/>
        <v>64.239999999999995</v>
      </c>
      <c r="V5644" s="227">
        <f t="shared" si="617"/>
        <v>0</v>
      </c>
      <c r="W5644" s="227">
        <f t="shared" si="618"/>
        <v>0</v>
      </c>
      <c r="X5644" s="227">
        <f t="shared" si="621"/>
        <v>0</v>
      </c>
      <c r="Y5644" s="227">
        <f t="shared" si="619"/>
        <v>0</v>
      </c>
      <c r="Z5644" s="227">
        <f t="shared" si="620"/>
        <v>0</v>
      </c>
      <c r="AA5644" s="227">
        <f t="shared" si="622"/>
        <v>0</v>
      </c>
    </row>
    <row r="5645" spans="2:27" ht="13.5" hidden="1">
      <c r="B5645" s="232" t="s">
        <v>1449</v>
      </c>
      <c r="C5645" s="232" t="s">
        <v>312</v>
      </c>
      <c r="D5645" s="232" t="s">
        <v>958</v>
      </c>
      <c r="E5645" s="232" t="s">
        <v>495</v>
      </c>
      <c r="F5645" s="232">
        <v>1</v>
      </c>
      <c r="G5645" s="232" t="s">
        <v>1322</v>
      </c>
      <c r="H5645" s="233">
        <v>0.17599999999999999</v>
      </c>
      <c r="I5645" s="233">
        <v>0</v>
      </c>
      <c r="J5645" s="233">
        <v>0</v>
      </c>
      <c r="K5645" s="234">
        <v>0</v>
      </c>
      <c r="L5645" s="233">
        <v>0</v>
      </c>
      <c r="M5645" s="234">
        <v>0</v>
      </c>
      <c r="N5645" s="233">
        <v>0</v>
      </c>
      <c r="O5645" s="233">
        <v>0</v>
      </c>
      <c r="P5645" s="233">
        <v>0</v>
      </c>
      <c r="Q5645" s="234">
        <v>0</v>
      </c>
      <c r="R5645" s="233">
        <v>0</v>
      </c>
      <c r="S5645" s="234">
        <v>0</v>
      </c>
      <c r="T5645" s="233">
        <v>0</v>
      </c>
      <c r="U5645" s="235">
        <f t="shared" si="616"/>
        <v>128.47999999999999</v>
      </c>
      <c r="V5645" s="227">
        <f t="shared" si="617"/>
        <v>0</v>
      </c>
      <c r="W5645" s="227">
        <f t="shared" si="618"/>
        <v>0</v>
      </c>
      <c r="X5645" s="227">
        <f t="shared" si="621"/>
        <v>0</v>
      </c>
      <c r="Y5645" s="227">
        <f t="shared" si="619"/>
        <v>0</v>
      </c>
      <c r="Z5645" s="227">
        <f t="shared" si="620"/>
        <v>0</v>
      </c>
      <c r="AA5645" s="227">
        <f t="shared" si="622"/>
        <v>0</v>
      </c>
    </row>
    <row r="5646" spans="2:27" ht="13.5" hidden="1">
      <c r="B5646" s="232" t="s">
        <v>1449</v>
      </c>
      <c r="C5646" s="232" t="s">
        <v>312</v>
      </c>
      <c r="D5646" s="232" t="s">
        <v>958</v>
      </c>
      <c r="E5646" s="232" t="s">
        <v>467</v>
      </c>
      <c r="F5646" s="232">
        <v>1</v>
      </c>
      <c r="G5646" s="232" t="s">
        <v>1322</v>
      </c>
      <c r="H5646" s="233">
        <v>8.7999999999999995E-2</v>
      </c>
      <c r="I5646" s="233">
        <v>0</v>
      </c>
      <c r="J5646" s="233">
        <v>0</v>
      </c>
      <c r="K5646" s="234">
        <v>0</v>
      </c>
      <c r="L5646" s="233">
        <v>0</v>
      </c>
      <c r="M5646" s="234">
        <v>0</v>
      </c>
      <c r="N5646" s="233">
        <v>0</v>
      </c>
      <c r="O5646" s="233">
        <v>0</v>
      </c>
      <c r="P5646" s="233">
        <v>0</v>
      </c>
      <c r="Q5646" s="234">
        <v>0</v>
      </c>
      <c r="R5646" s="233">
        <v>0</v>
      </c>
      <c r="S5646" s="234">
        <v>0</v>
      </c>
      <c r="T5646" s="233">
        <v>0</v>
      </c>
      <c r="U5646" s="235">
        <f t="shared" si="616"/>
        <v>64.239999999999995</v>
      </c>
      <c r="V5646" s="227">
        <f t="shared" si="617"/>
        <v>0</v>
      </c>
      <c r="W5646" s="227">
        <f t="shared" si="618"/>
        <v>0</v>
      </c>
      <c r="X5646" s="227">
        <f t="shared" si="621"/>
        <v>0</v>
      </c>
      <c r="Y5646" s="227">
        <f t="shared" si="619"/>
        <v>0</v>
      </c>
      <c r="Z5646" s="227">
        <f t="shared" si="620"/>
        <v>0</v>
      </c>
      <c r="AA5646" s="227">
        <f t="shared" si="622"/>
        <v>0</v>
      </c>
    </row>
    <row r="5647" spans="2:27" ht="13.5" hidden="1">
      <c r="B5647" s="232" t="s">
        <v>1449</v>
      </c>
      <c r="C5647" s="232" t="s">
        <v>734</v>
      </c>
      <c r="D5647" s="232" t="s">
        <v>958</v>
      </c>
      <c r="E5647" s="232" t="s">
        <v>467</v>
      </c>
      <c r="F5647" s="232">
        <v>4</v>
      </c>
      <c r="G5647" s="232" t="s">
        <v>1311</v>
      </c>
      <c r="H5647" s="233">
        <v>0.82240000000000002</v>
      </c>
      <c r="I5647" s="233">
        <v>0</v>
      </c>
      <c r="J5647" s="233">
        <v>0</v>
      </c>
      <c r="K5647" s="234">
        <v>0</v>
      </c>
      <c r="L5647" s="233">
        <v>0</v>
      </c>
      <c r="M5647" s="234">
        <v>0</v>
      </c>
      <c r="N5647" s="233">
        <v>0</v>
      </c>
      <c r="O5647" s="233">
        <v>0</v>
      </c>
      <c r="P5647" s="233">
        <v>0</v>
      </c>
      <c r="Q5647" s="234">
        <v>0</v>
      </c>
      <c r="R5647" s="233">
        <v>0</v>
      </c>
      <c r="S5647" s="234">
        <v>0</v>
      </c>
      <c r="T5647" s="233">
        <v>0</v>
      </c>
      <c r="U5647" s="235">
        <f t="shared" si="616"/>
        <v>600.35199999999998</v>
      </c>
      <c r="V5647" s="227">
        <f t="shared" si="617"/>
        <v>0</v>
      </c>
      <c r="W5647" s="227">
        <f t="shared" si="618"/>
        <v>0</v>
      </c>
      <c r="X5647" s="227">
        <f t="shared" si="621"/>
        <v>0</v>
      </c>
      <c r="Y5647" s="227">
        <f t="shared" si="619"/>
        <v>0</v>
      </c>
      <c r="Z5647" s="227">
        <f t="shared" si="620"/>
        <v>0</v>
      </c>
      <c r="AA5647" s="227">
        <f t="shared" si="622"/>
        <v>0</v>
      </c>
    </row>
    <row r="5648" spans="2:27" ht="13.5" hidden="1">
      <c r="B5648" s="232" t="s">
        <v>1449</v>
      </c>
      <c r="C5648" s="232" t="s">
        <v>734</v>
      </c>
      <c r="D5648" s="232" t="s">
        <v>958</v>
      </c>
      <c r="E5648" s="232" t="s">
        <v>495</v>
      </c>
      <c r="F5648" s="232">
        <v>4</v>
      </c>
      <c r="G5648" s="232" t="s">
        <v>1311</v>
      </c>
      <c r="H5648" s="233">
        <v>1.6448</v>
      </c>
      <c r="I5648" s="233">
        <v>0</v>
      </c>
      <c r="J5648" s="233">
        <v>0</v>
      </c>
      <c r="K5648" s="234">
        <v>0</v>
      </c>
      <c r="L5648" s="233">
        <v>0</v>
      </c>
      <c r="M5648" s="234">
        <v>0</v>
      </c>
      <c r="N5648" s="233">
        <v>0</v>
      </c>
      <c r="O5648" s="233">
        <v>0</v>
      </c>
      <c r="P5648" s="233">
        <v>0</v>
      </c>
      <c r="Q5648" s="234">
        <v>0</v>
      </c>
      <c r="R5648" s="233">
        <v>0</v>
      </c>
      <c r="S5648" s="234">
        <v>0</v>
      </c>
      <c r="T5648" s="233">
        <v>0</v>
      </c>
      <c r="U5648" s="235">
        <f t="shared" si="616"/>
        <v>1200.704</v>
      </c>
      <c r="V5648" s="227">
        <f t="shared" si="617"/>
        <v>0</v>
      </c>
      <c r="W5648" s="227">
        <f t="shared" si="618"/>
        <v>0</v>
      </c>
      <c r="X5648" s="227">
        <f t="shared" si="621"/>
        <v>0</v>
      </c>
      <c r="Y5648" s="227">
        <f t="shared" si="619"/>
        <v>0</v>
      </c>
      <c r="Z5648" s="227">
        <f t="shared" si="620"/>
        <v>0</v>
      </c>
      <c r="AA5648" s="227">
        <f t="shared" si="622"/>
        <v>0</v>
      </c>
    </row>
    <row r="5649" spans="2:27" ht="13.5" hidden="1">
      <c r="B5649" s="232" t="s">
        <v>1449</v>
      </c>
      <c r="C5649" s="232" t="s">
        <v>735</v>
      </c>
      <c r="D5649" s="232" t="s">
        <v>958</v>
      </c>
      <c r="E5649" s="232" t="s">
        <v>467</v>
      </c>
      <c r="F5649" s="232">
        <v>8</v>
      </c>
      <c r="G5649" s="232" t="s">
        <v>1312</v>
      </c>
      <c r="H5649" s="233">
        <v>1.4079999999999999</v>
      </c>
      <c r="I5649" s="233">
        <v>0</v>
      </c>
      <c r="J5649" s="233">
        <v>0.88700000000000001</v>
      </c>
      <c r="K5649" s="234">
        <v>3700</v>
      </c>
      <c r="L5649" s="233">
        <v>0.4224</v>
      </c>
      <c r="M5649" s="234">
        <v>7252</v>
      </c>
      <c r="N5649" s="233">
        <v>0</v>
      </c>
      <c r="O5649" s="233">
        <v>0</v>
      </c>
      <c r="P5649" s="233">
        <v>0</v>
      </c>
      <c r="Q5649" s="234">
        <v>7400</v>
      </c>
      <c r="R5649" s="233">
        <v>0.28160000000000002</v>
      </c>
      <c r="S5649" s="234">
        <v>14505</v>
      </c>
      <c r="T5649" s="233">
        <v>0</v>
      </c>
      <c r="U5649" s="235">
        <f t="shared" si="616"/>
        <v>1027.8399999999999</v>
      </c>
      <c r="V5649" s="227">
        <f t="shared" si="617"/>
        <v>647.51</v>
      </c>
      <c r="W5649" s="227">
        <f t="shared" si="618"/>
        <v>616.68533333333335</v>
      </c>
      <c r="X5649" s="227">
        <f t="shared" si="621"/>
        <v>604.33333333333337</v>
      </c>
      <c r="Y5649" s="227">
        <f t="shared" si="619"/>
        <v>0</v>
      </c>
      <c r="Z5649" s="227">
        <f t="shared" si="620"/>
        <v>411.12355555555553</v>
      </c>
      <c r="AA5649" s="227">
        <f t="shared" si="622"/>
        <v>402.91666666666669</v>
      </c>
    </row>
    <row r="5650" spans="2:27" ht="13.5" hidden="1">
      <c r="B5650" s="232" t="s">
        <v>1449</v>
      </c>
      <c r="C5650" s="232" t="s">
        <v>735</v>
      </c>
      <c r="D5650" s="232" t="s">
        <v>958</v>
      </c>
      <c r="E5650" s="232" t="s">
        <v>495</v>
      </c>
      <c r="F5650" s="232">
        <v>8</v>
      </c>
      <c r="G5650" s="232" t="s">
        <v>1312</v>
      </c>
      <c r="H5650" s="233">
        <v>2.8159999999999998</v>
      </c>
      <c r="I5650" s="233">
        <v>0</v>
      </c>
      <c r="J5650" s="233">
        <v>1.7741</v>
      </c>
      <c r="K5650" s="234">
        <v>7400</v>
      </c>
      <c r="L5650" s="233">
        <v>0.8448</v>
      </c>
      <c r="M5650" s="234">
        <v>14505</v>
      </c>
      <c r="N5650" s="233">
        <v>0</v>
      </c>
      <c r="O5650" s="233">
        <v>0</v>
      </c>
      <c r="P5650" s="233">
        <v>0</v>
      </c>
      <c r="Q5650" s="234">
        <v>14801</v>
      </c>
      <c r="R5650" s="233">
        <v>0.56320000000000003</v>
      </c>
      <c r="S5650" s="234">
        <v>29010</v>
      </c>
      <c r="T5650" s="233">
        <v>0</v>
      </c>
      <c r="U5650" s="235">
        <f t="shared" si="616"/>
        <v>2055.6799999999998</v>
      </c>
      <c r="V5650" s="227">
        <f t="shared" si="617"/>
        <v>1295.0930000000001</v>
      </c>
      <c r="W5650" s="227">
        <f t="shared" si="618"/>
        <v>1233.3706666666667</v>
      </c>
      <c r="X5650" s="227">
        <f t="shared" si="621"/>
        <v>1208.75</v>
      </c>
      <c r="Y5650" s="227">
        <f t="shared" si="619"/>
        <v>0</v>
      </c>
      <c r="Z5650" s="227">
        <f t="shared" si="620"/>
        <v>822.27488888888888</v>
      </c>
      <c r="AA5650" s="227">
        <f t="shared" si="622"/>
        <v>805.83333333333337</v>
      </c>
    </row>
    <row r="5651" spans="2:27" ht="13.5" hidden="1">
      <c r="B5651" s="232" t="s">
        <v>1449</v>
      </c>
      <c r="C5651" s="232" t="s">
        <v>737</v>
      </c>
      <c r="D5651" s="232" t="s">
        <v>958</v>
      </c>
      <c r="E5651" s="232" t="s">
        <v>495</v>
      </c>
      <c r="F5651" s="232">
        <v>2</v>
      </c>
      <c r="G5651" s="232" t="s">
        <v>1315</v>
      </c>
      <c r="H5651" s="233">
        <v>0.70399999999999996</v>
      </c>
      <c r="I5651" s="233">
        <v>0</v>
      </c>
      <c r="J5651" s="233">
        <v>0.44350000000000001</v>
      </c>
      <c r="K5651" s="234">
        <v>1850</v>
      </c>
      <c r="L5651" s="233">
        <v>0.2112</v>
      </c>
      <c r="M5651" s="234">
        <v>3626</v>
      </c>
      <c r="N5651" s="233">
        <v>0</v>
      </c>
      <c r="O5651" s="233">
        <v>0</v>
      </c>
      <c r="P5651" s="233">
        <v>0</v>
      </c>
      <c r="Q5651" s="234">
        <v>3700</v>
      </c>
      <c r="R5651" s="233">
        <v>0.14080000000000001</v>
      </c>
      <c r="S5651" s="234">
        <v>7252</v>
      </c>
      <c r="T5651" s="233">
        <v>0</v>
      </c>
      <c r="U5651" s="235">
        <f t="shared" si="616"/>
        <v>513.91999999999996</v>
      </c>
      <c r="V5651" s="227">
        <f t="shared" si="617"/>
        <v>323.755</v>
      </c>
      <c r="W5651" s="227">
        <f t="shared" si="618"/>
        <v>308.34266666666667</v>
      </c>
      <c r="X5651" s="227">
        <f t="shared" si="621"/>
        <v>302.16666666666669</v>
      </c>
      <c r="Y5651" s="227">
        <f t="shared" si="619"/>
        <v>0</v>
      </c>
      <c r="Z5651" s="227">
        <f t="shared" si="620"/>
        <v>205.56177777777776</v>
      </c>
      <c r="AA5651" s="227">
        <f t="shared" si="622"/>
        <v>201.44444444444446</v>
      </c>
    </row>
    <row r="5652" spans="2:27" ht="13.5" hidden="1">
      <c r="B5652" s="232" t="s">
        <v>1449</v>
      </c>
      <c r="C5652" s="232" t="s">
        <v>737</v>
      </c>
      <c r="D5652" s="232" t="s">
        <v>958</v>
      </c>
      <c r="E5652" s="232" t="s">
        <v>467</v>
      </c>
      <c r="F5652" s="232">
        <v>2</v>
      </c>
      <c r="G5652" s="232" t="s">
        <v>1315</v>
      </c>
      <c r="H5652" s="233">
        <v>0.35199999999999998</v>
      </c>
      <c r="I5652" s="233">
        <v>0</v>
      </c>
      <c r="J5652" s="233">
        <v>0.2218</v>
      </c>
      <c r="K5652" s="234">
        <v>925</v>
      </c>
      <c r="L5652" s="233">
        <v>0.1056</v>
      </c>
      <c r="M5652" s="234">
        <v>1813</v>
      </c>
      <c r="N5652" s="233">
        <v>0</v>
      </c>
      <c r="O5652" s="233">
        <v>0</v>
      </c>
      <c r="P5652" s="233">
        <v>0</v>
      </c>
      <c r="Q5652" s="234">
        <v>1850</v>
      </c>
      <c r="R5652" s="233">
        <v>7.0400000000000004E-2</v>
      </c>
      <c r="S5652" s="234">
        <v>3626</v>
      </c>
      <c r="T5652" s="233">
        <v>0</v>
      </c>
      <c r="U5652" s="235">
        <f t="shared" si="616"/>
        <v>256.95999999999998</v>
      </c>
      <c r="V5652" s="227">
        <f t="shared" si="617"/>
        <v>161.91399999999999</v>
      </c>
      <c r="W5652" s="227">
        <f t="shared" si="618"/>
        <v>154.17133333333334</v>
      </c>
      <c r="X5652" s="227">
        <f t="shared" si="621"/>
        <v>151.08333333333334</v>
      </c>
      <c r="Y5652" s="227">
        <f t="shared" si="619"/>
        <v>0</v>
      </c>
      <c r="Z5652" s="227">
        <f t="shared" si="620"/>
        <v>102.78088888888888</v>
      </c>
      <c r="AA5652" s="227">
        <f t="shared" si="622"/>
        <v>100.72222222222223</v>
      </c>
    </row>
    <row r="5653" spans="2:27" ht="13.5" hidden="1">
      <c r="B5653" s="232" t="s">
        <v>1449</v>
      </c>
      <c r="C5653" s="232" t="s">
        <v>739</v>
      </c>
      <c r="D5653" s="232" t="s">
        <v>958</v>
      </c>
      <c r="E5653" s="232" t="s">
        <v>495</v>
      </c>
      <c r="F5653" s="232">
        <v>2</v>
      </c>
      <c r="G5653" s="232" t="s">
        <v>1314</v>
      </c>
      <c r="H5653" s="233">
        <v>0.35199999999999998</v>
      </c>
      <c r="I5653" s="233">
        <v>0</v>
      </c>
      <c r="J5653" s="233">
        <v>0.2218</v>
      </c>
      <c r="K5653" s="234">
        <v>925</v>
      </c>
      <c r="L5653" s="233">
        <v>0.1056</v>
      </c>
      <c r="M5653" s="234">
        <v>1813</v>
      </c>
      <c r="N5653" s="233">
        <v>0</v>
      </c>
      <c r="O5653" s="233">
        <v>0</v>
      </c>
      <c r="P5653" s="233">
        <v>0</v>
      </c>
      <c r="Q5653" s="234">
        <v>1850</v>
      </c>
      <c r="R5653" s="233">
        <v>7.0400000000000004E-2</v>
      </c>
      <c r="S5653" s="234">
        <v>3626</v>
      </c>
      <c r="T5653" s="233">
        <v>0</v>
      </c>
      <c r="U5653" s="235">
        <f t="shared" si="616"/>
        <v>256.95999999999998</v>
      </c>
      <c r="V5653" s="227">
        <f t="shared" si="617"/>
        <v>161.91399999999999</v>
      </c>
      <c r="W5653" s="227">
        <f t="shared" si="618"/>
        <v>154.17133333333334</v>
      </c>
      <c r="X5653" s="227">
        <f t="shared" si="621"/>
        <v>151.08333333333334</v>
      </c>
      <c r="Y5653" s="227">
        <f t="shared" si="619"/>
        <v>0</v>
      </c>
      <c r="Z5653" s="227">
        <f t="shared" si="620"/>
        <v>102.78088888888888</v>
      </c>
      <c r="AA5653" s="227">
        <f t="shared" si="622"/>
        <v>100.72222222222223</v>
      </c>
    </row>
    <row r="5654" spans="2:27" ht="13.5" hidden="1">
      <c r="B5654" s="232" t="s">
        <v>1449</v>
      </c>
      <c r="C5654" s="232" t="s">
        <v>739</v>
      </c>
      <c r="D5654" s="232" t="s">
        <v>958</v>
      </c>
      <c r="E5654" s="232" t="s">
        <v>467</v>
      </c>
      <c r="F5654" s="232">
        <v>2</v>
      </c>
      <c r="G5654" s="232" t="s">
        <v>1314</v>
      </c>
      <c r="H5654" s="233">
        <v>0.17599999999999999</v>
      </c>
      <c r="I5654" s="233">
        <v>0</v>
      </c>
      <c r="J5654" s="233">
        <v>0.1109</v>
      </c>
      <c r="K5654" s="234">
        <v>463</v>
      </c>
      <c r="L5654" s="233">
        <v>5.28E-2</v>
      </c>
      <c r="M5654" s="234">
        <v>907</v>
      </c>
      <c r="N5654" s="233">
        <v>0</v>
      </c>
      <c r="O5654" s="233">
        <v>0</v>
      </c>
      <c r="P5654" s="233">
        <v>0</v>
      </c>
      <c r="Q5654" s="234">
        <v>925</v>
      </c>
      <c r="R5654" s="233">
        <v>3.5200000000000002E-2</v>
      </c>
      <c r="S5654" s="234">
        <v>1813</v>
      </c>
      <c r="T5654" s="233">
        <v>0</v>
      </c>
      <c r="U5654" s="235">
        <f t="shared" si="616"/>
        <v>128.47999999999999</v>
      </c>
      <c r="V5654" s="227">
        <f t="shared" si="617"/>
        <v>80.956999999999994</v>
      </c>
      <c r="W5654" s="227">
        <f t="shared" si="618"/>
        <v>77.127333333333326</v>
      </c>
      <c r="X5654" s="227">
        <f t="shared" si="621"/>
        <v>75.583333333333329</v>
      </c>
      <c r="Y5654" s="227">
        <f t="shared" si="619"/>
        <v>0</v>
      </c>
      <c r="Z5654" s="227">
        <f t="shared" si="620"/>
        <v>51.390444444444441</v>
      </c>
      <c r="AA5654" s="227">
        <f t="shared" si="622"/>
        <v>50.361111111111114</v>
      </c>
    </row>
    <row r="5655" spans="2:27" ht="13.5" hidden="1">
      <c r="B5655" s="232" t="s">
        <v>1449</v>
      </c>
      <c r="C5655" s="232" t="s">
        <v>741</v>
      </c>
      <c r="D5655" s="232" t="s">
        <v>958</v>
      </c>
      <c r="E5655" s="232" t="s">
        <v>467</v>
      </c>
      <c r="F5655" s="232">
        <v>2</v>
      </c>
      <c r="G5655" s="232" t="s">
        <v>1417</v>
      </c>
      <c r="H5655" s="233">
        <v>4.3999999999999997E-2</v>
      </c>
      <c r="I5655" s="233">
        <v>0</v>
      </c>
      <c r="J5655" s="233">
        <v>2.7699999999999999E-2</v>
      </c>
      <c r="K5655" s="234">
        <v>116</v>
      </c>
      <c r="L5655" s="233">
        <v>1.32E-2</v>
      </c>
      <c r="M5655" s="234">
        <v>227</v>
      </c>
      <c r="N5655" s="233">
        <v>0</v>
      </c>
      <c r="O5655" s="233">
        <v>0</v>
      </c>
      <c r="P5655" s="233">
        <v>0</v>
      </c>
      <c r="Q5655" s="234">
        <v>231</v>
      </c>
      <c r="R5655" s="233">
        <v>8.8000000000000005E-3</v>
      </c>
      <c r="S5655" s="234">
        <v>453</v>
      </c>
      <c r="T5655" s="233">
        <v>0</v>
      </c>
      <c r="U5655" s="235">
        <f t="shared" si="616"/>
        <v>32.119999999999997</v>
      </c>
      <c r="V5655" s="227">
        <f t="shared" si="617"/>
        <v>20.221</v>
      </c>
      <c r="W5655" s="227">
        <f t="shared" si="618"/>
        <v>19.302666666666667</v>
      </c>
      <c r="X5655" s="227">
        <f t="shared" si="621"/>
        <v>18.916666666666668</v>
      </c>
      <c r="Y5655" s="227">
        <f t="shared" si="619"/>
        <v>0</v>
      </c>
      <c r="Z5655" s="227">
        <f t="shared" si="620"/>
        <v>12.840666666666667</v>
      </c>
      <c r="AA5655" s="227">
        <f t="shared" si="622"/>
        <v>12.583333333333334</v>
      </c>
    </row>
    <row r="5656" spans="2:27" ht="13.5" hidden="1">
      <c r="B5656" s="232" t="s">
        <v>1449</v>
      </c>
      <c r="C5656" s="232" t="s">
        <v>741</v>
      </c>
      <c r="D5656" s="232" t="s">
        <v>958</v>
      </c>
      <c r="E5656" s="232" t="s">
        <v>495</v>
      </c>
      <c r="F5656" s="232">
        <v>2</v>
      </c>
      <c r="G5656" s="232" t="s">
        <v>1417</v>
      </c>
      <c r="H5656" s="233">
        <v>8.7999999999999995E-2</v>
      </c>
      <c r="I5656" s="233">
        <v>0</v>
      </c>
      <c r="J5656" s="233">
        <v>5.5399999999999998E-2</v>
      </c>
      <c r="K5656" s="234">
        <v>231</v>
      </c>
      <c r="L5656" s="233">
        <v>2.64E-2</v>
      </c>
      <c r="M5656" s="234">
        <v>453</v>
      </c>
      <c r="N5656" s="233">
        <v>0</v>
      </c>
      <c r="O5656" s="233">
        <v>0</v>
      </c>
      <c r="P5656" s="233">
        <v>0</v>
      </c>
      <c r="Q5656" s="234">
        <v>463</v>
      </c>
      <c r="R5656" s="233">
        <v>1.7600000000000001E-2</v>
      </c>
      <c r="S5656" s="234">
        <v>907</v>
      </c>
      <c r="T5656" s="233">
        <v>0</v>
      </c>
      <c r="U5656" s="235">
        <f t="shared" si="616"/>
        <v>64.239999999999995</v>
      </c>
      <c r="V5656" s="227">
        <f t="shared" si="617"/>
        <v>40.442</v>
      </c>
      <c r="W5656" s="227">
        <f t="shared" si="618"/>
        <v>38.521999999999998</v>
      </c>
      <c r="X5656" s="227">
        <f t="shared" si="621"/>
        <v>37.75</v>
      </c>
      <c r="Y5656" s="227">
        <f t="shared" si="619"/>
        <v>0</v>
      </c>
      <c r="Z5656" s="227">
        <f t="shared" si="620"/>
        <v>25.709111111111113</v>
      </c>
      <c r="AA5656" s="227">
        <f t="shared" si="622"/>
        <v>25.194444444444443</v>
      </c>
    </row>
    <row r="5657" spans="2:27" ht="13.5" hidden="1">
      <c r="B5657" s="232" t="s">
        <v>1449</v>
      </c>
      <c r="C5657" s="232" t="s">
        <v>743</v>
      </c>
      <c r="D5657" s="232" t="s">
        <v>958</v>
      </c>
      <c r="E5657" s="232" t="s">
        <v>495</v>
      </c>
      <c r="F5657" s="232">
        <v>2</v>
      </c>
      <c r="G5657" s="232" t="s">
        <v>1322</v>
      </c>
      <c r="H5657" s="233">
        <v>0.17599999999999999</v>
      </c>
      <c r="I5657" s="233">
        <v>0</v>
      </c>
      <c r="J5657" s="233">
        <v>0.1109</v>
      </c>
      <c r="K5657" s="234">
        <v>463</v>
      </c>
      <c r="L5657" s="233">
        <v>5.28E-2</v>
      </c>
      <c r="M5657" s="234">
        <v>907</v>
      </c>
      <c r="N5657" s="233">
        <v>0</v>
      </c>
      <c r="O5657" s="233">
        <v>0</v>
      </c>
      <c r="P5657" s="233">
        <v>0</v>
      </c>
      <c r="Q5657" s="234">
        <v>925</v>
      </c>
      <c r="R5657" s="233">
        <v>3.5200000000000002E-2</v>
      </c>
      <c r="S5657" s="234">
        <v>1813</v>
      </c>
      <c r="T5657" s="233">
        <v>0</v>
      </c>
      <c r="U5657" s="235">
        <f t="shared" si="616"/>
        <v>128.47999999999999</v>
      </c>
      <c r="V5657" s="227">
        <f t="shared" si="617"/>
        <v>80.956999999999994</v>
      </c>
      <c r="W5657" s="227">
        <f t="shared" si="618"/>
        <v>77.127333333333326</v>
      </c>
      <c r="X5657" s="227">
        <f t="shared" si="621"/>
        <v>75.583333333333329</v>
      </c>
      <c r="Y5657" s="227">
        <f t="shared" si="619"/>
        <v>0</v>
      </c>
      <c r="Z5657" s="227">
        <f t="shared" si="620"/>
        <v>51.390444444444441</v>
      </c>
      <c r="AA5657" s="227">
        <f t="shared" si="622"/>
        <v>50.361111111111114</v>
      </c>
    </row>
    <row r="5658" spans="2:27" ht="13.5" hidden="1">
      <c r="B5658" s="232" t="s">
        <v>1449</v>
      </c>
      <c r="C5658" s="232" t="s">
        <v>743</v>
      </c>
      <c r="D5658" s="232" t="s">
        <v>958</v>
      </c>
      <c r="E5658" s="232" t="s">
        <v>467</v>
      </c>
      <c r="F5658" s="232">
        <v>2</v>
      </c>
      <c r="G5658" s="232" t="s">
        <v>1322</v>
      </c>
      <c r="H5658" s="233">
        <v>8.7999999999999995E-2</v>
      </c>
      <c r="I5658" s="233">
        <v>0</v>
      </c>
      <c r="J5658" s="233">
        <v>5.5399999999999998E-2</v>
      </c>
      <c r="K5658" s="234">
        <v>231</v>
      </c>
      <c r="L5658" s="233">
        <v>2.64E-2</v>
      </c>
      <c r="M5658" s="234">
        <v>453</v>
      </c>
      <c r="N5658" s="233">
        <v>0</v>
      </c>
      <c r="O5658" s="233">
        <v>0</v>
      </c>
      <c r="P5658" s="233">
        <v>0</v>
      </c>
      <c r="Q5658" s="234">
        <v>463</v>
      </c>
      <c r="R5658" s="233">
        <v>1.7600000000000001E-2</v>
      </c>
      <c r="S5658" s="234">
        <v>907</v>
      </c>
      <c r="T5658" s="233">
        <v>0</v>
      </c>
      <c r="U5658" s="235">
        <f t="shared" si="616"/>
        <v>64.239999999999995</v>
      </c>
      <c r="V5658" s="227">
        <f t="shared" si="617"/>
        <v>40.442</v>
      </c>
      <c r="W5658" s="227">
        <f t="shared" si="618"/>
        <v>38.521999999999998</v>
      </c>
      <c r="X5658" s="227">
        <f t="shared" si="621"/>
        <v>37.75</v>
      </c>
      <c r="Y5658" s="227">
        <f t="shared" si="619"/>
        <v>0</v>
      </c>
      <c r="Z5658" s="227">
        <f t="shared" si="620"/>
        <v>25.709111111111113</v>
      </c>
      <c r="AA5658" s="227">
        <f t="shared" si="622"/>
        <v>25.194444444444443</v>
      </c>
    </row>
    <row r="5659" spans="2:27" ht="13.5" hidden="1">
      <c r="B5659" s="232" t="s">
        <v>1449</v>
      </c>
      <c r="C5659" s="232" t="s">
        <v>745</v>
      </c>
      <c r="D5659" s="232" t="s">
        <v>958</v>
      </c>
      <c r="E5659" s="232" t="s">
        <v>495</v>
      </c>
      <c r="F5659" s="232">
        <v>4</v>
      </c>
      <c r="G5659" s="232" t="s">
        <v>1311</v>
      </c>
      <c r="H5659" s="233">
        <v>1.4079999999999999</v>
      </c>
      <c r="I5659" s="233">
        <v>0</v>
      </c>
      <c r="J5659" s="233">
        <v>0.88700000000000001</v>
      </c>
      <c r="K5659" s="234">
        <v>3700</v>
      </c>
      <c r="L5659" s="233">
        <v>0.4224</v>
      </c>
      <c r="M5659" s="234">
        <v>7252</v>
      </c>
      <c r="N5659" s="233">
        <v>0</v>
      </c>
      <c r="O5659" s="233">
        <v>0</v>
      </c>
      <c r="P5659" s="233">
        <v>0</v>
      </c>
      <c r="Q5659" s="234">
        <v>7400</v>
      </c>
      <c r="R5659" s="233">
        <v>0.28160000000000002</v>
      </c>
      <c r="S5659" s="234">
        <v>14505</v>
      </c>
      <c r="T5659" s="233">
        <v>0</v>
      </c>
      <c r="U5659" s="235">
        <f t="shared" si="616"/>
        <v>1027.8399999999999</v>
      </c>
      <c r="V5659" s="227">
        <f t="shared" si="617"/>
        <v>647.51</v>
      </c>
      <c r="W5659" s="227">
        <f t="shared" si="618"/>
        <v>616.68533333333335</v>
      </c>
      <c r="X5659" s="227">
        <f t="shared" si="621"/>
        <v>604.33333333333337</v>
      </c>
      <c r="Y5659" s="227">
        <f t="shared" si="619"/>
        <v>0</v>
      </c>
      <c r="Z5659" s="227">
        <f t="shared" si="620"/>
        <v>411.12355555555553</v>
      </c>
      <c r="AA5659" s="227">
        <f t="shared" si="622"/>
        <v>402.91666666666669</v>
      </c>
    </row>
    <row r="5660" spans="2:27" ht="13.5" hidden="1">
      <c r="B5660" s="232" t="s">
        <v>1449</v>
      </c>
      <c r="C5660" s="232" t="s">
        <v>745</v>
      </c>
      <c r="D5660" s="232" t="s">
        <v>958</v>
      </c>
      <c r="E5660" s="232" t="s">
        <v>467</v>
      </c>
      <c r="F5660" s="232">
        <v>4</v>
      </c>
      <c r="G5660" s="232" t="s">
        <v>1311</v>
      </c>
      <c r="H5660" s="233">
        <v>0.70399999999999996</v>
      </c>
      <c r="I5660" s="233">
        <v>0</v>
      </c>
      <c r="J5660" s="233">
        <v>0.44350000000000001</v>
      </c>
      <c r="K5660" s="234">
        <v>1850</v>
      </c>
      <c r="L5660" s="233">
        <v>0.2112</v>
      </c>
      <c r="M5660" s="234">
        <v>3626</v>
      </c>
      <c r="N5660" s="233">
        <v>0</v>
      </c>
      <c r="O5660" s="233">
        <v>0</v>
      </c>
      <c r="P5660" s="233">
        <v>0</v>
      </c>
      <c r="Q5660" s="234">
        <v>3700</v>
      </c>
      <c r="R5660" s="233">
        <v>0.14080000000000001</v>
      </c>
      <c r="S5660" s="234">
        <v>7252</v>
      </c>
      <c r="T5660" s="233">
        <v>0</v>
      </c>
      <c r="U5660" s="235">
        <f t="shared" si="616"/>
        <v>513.91999999999996</v>
      </c>
      <c r="V5660" s="227">
        <f t="shared" si="617"/>
        <v>323.755</v>
      </c>
      <c r="W5660" s="227">
        <f t="shared" si="618"/>
        <v>308.34266666666667</v>
      </c>
      <c r="X5660" s="227">
        <f t="shared" si="621"/>
        <v>302.16666666666669</v>
      </c>
      <c r="Y5660" s="227">
        <f t="shared" si="619"/>
        <v>0</v>
      </c>
      <c r="Z5660" s="227">
        <f t="shared" si="620"/>
        <v>205.56177777777776</v>
      </c>
      <c r="AA5660" s="227">
        <f t="shared" si="622"/>
        <v>201.44444444444446</v>
      </c>
    </row>
    <row r="5661" spans="2:27" ht="13.5" hidden="1">
      <c r="B5661" s="232" t="s">
        <v>1449</v>
      </c>
      <c r="C5661" s="232" t="s">
        <v>682</v>
      </c>
      <c r="D5661" s="232" t="s">
        <v>959</v>
      </c>
      <c r="E5661" s="232" t="s">
        <v>467</v>
      </c>
      <c r="F5661" s="232">
        <v>8</v>
      </c>
      <c r="G5661" s="232" t="s">
        <v>1351</v>
      </c>
      <c r="H5661" s="233">
        <v>1.1408</v>
      </c>
      <c r="I5661" s="233">
        <v>0</v>
      </c>
      <c r="J5661" s="233">
        <v>0.86719999999999997</v>
      </c>
      <c r="K5661" s="234">
        <v>3248</v>
      </c>
      <c r="L5661" s="233">
        <v>0.37119999999999997</v>
      </c>
      <c r="M5661" s="234">
        <v>6384</v>
      </c>
      <c r="N5661" s="233">
        <v>0</v>
      </c>
      <c r="O5661" s="233">
        <v>0</v>
      </c>
      <c r="P5661" s="233">
        <v>0</v>
      </c>
      <c r="Q5661" s="234">
        <v>6752</v>
      </c>
      <c r="R5661" s="233">
        <v>0.2576</v>
      </c>
      <c r="S5661" s="234">
        <v>12912</v>
      </c>
      <c r="T5661" s="233">
        <v>0</v>
      </c>
      <c r="U5661" s="235">
        <f t="shared" si="616"/>
        <v>832.78399999999999</v>
      </c>
      <c r="V5661" s="227">
        <f t="shared" si="617"/>
        <v>633.05599999999993</v>
      </c>
      <c r="W5661" s="227">
        <f t="shared" si="618"/>
        <v>541.64266666666663</v>
      </c>
      <c r="X5661" s="227">
        <f t="shared" si="621"/>
        <v>532</v>
      </c>
      <c r="Y5661" s="227">
        <f t="shared" si="619"/>
        <v>0</v>
      </c>
      <c r="Z5661" s="227">
        <f t="shared" si="620"/>
        <v>375.60355555555554</v>
      </c>
      <c r="AA5661" s="227">
        <f t="shared" si="622"/>
        <v>358.66666666666669</v>
      </c>
    </row>
    <row r="5662" spans="2:27" ht="13.5" hidden="1">
      <c r="B5662" s="232" t="s">
        <v>1449</v>
      </c>
      <c r="C5662" s="232" t="s">
        <v>765</v>
      </c>
      <c r="D5662" s="232" t="s">
        <v>959</v>
      </c>
      <c r="E5662" s="232" t="s">
        <v>467</v>
      </c>
      <c r="F5662" s="232">
        <v>12</v>
      </c>
      <c r="G5662" s="232" t="s">
        <v>1308</v>
      </c>
      <c r="H5662" s="233">
        <v>2.4601999999999999</v>
      </c>
      <c r="I5662" s="233">
        <v>0</v>
      </c>
      <c r="J5662" s="233">
        <v>1.6791</v>
      </c>
      <c r="K5662" s="234">
        <v>7004</v>
      </c>
      <c r="L5662" s="233">
        <v>0.79959999999999998</v>
      </c>
      <c r="M5662" s="234">
        <v>13728</v>
      </c>
      <c r="N5662" s="233">
        <v>0</v>
      </c>
      <c r="O5662" s="233">
        <v>0</v>
      </c>
      <c r="P5662" s="233">
        <v>0</v>
      </c>
      <c r="Q5662" s="234">
        <v>14547</v>
      </c>
      <c r="R5662" s="233">
        <v>0.55349999999999999</v>
      </c>
      <c r="S5662" s="234">
        <v>28512</v>
      </c>
      <c r="T5662" s="233">
        <v>0</v>
      </c>
      <c r="U5662" s="235">
        <f t="shared" si="616"/>
        <v>1795.9459999999999</v>
      </c>
      <c r="V5662" s="227">
        <f t="shared" si="617"/>
        <v>1225.7429999999999</v>
      </c>
      <c r="W5662" s="227">
        <f t="shared" si="618"/>
        <v>1167.3746666666666</v>
      </c>
      <c r="X5662" s="227">
        <f t="shared" si="621"/>
        <v>1144</v>
      </c>
      <c r="Y5662" s="227">
        <f t="shared" si="619"/>
        <v>0</v>
      </c>
      <c r="Z5662" s="227">
        <f t="shared" si="620"/>
        <v>808.13833333333332</v>
      </c>
      <c r="AA5662" s="227">
        <f t="shared" si="622"/>
        <v>792</v>
      </c>
    </row>
    <row r="5663" spans="2:27" ht="13.5" hidden="1">
      <c r="B5663" s="232" t="s">
        <v>1449</v>
      </c>
      <c r="C5663" s="232" t="s">
        <v>655</v>
      </c>
      <c r="D5663" s="232" t="s">
        <v>959</v>
      </c>
      <c r="E5663" s="232" t="s">
        <v>495</v>
      </c>
      <c r="F5663" s="232">
        <v>16</v>
      </c>
      <c r="G5663" s="232" t="s">
        <v>1352</v>
      </c>
      <c r="H5663" s="233">
        <v>4.54</v>
      </c>
      <c r="I5663" s="233">
        <v>0</v>
      </c>
      <c r="J5663" s="233">
        <v>0</v>
      </c>
      <c r="K5663" s="234">
        <v>0</v>
      </c>
      <c r="L5663" s="233">
        <v>0</v>
      </c>
      <c r="M5663" s="234">
        <v>0</v>
      </c>
      <c r="N5663" s="233">
        <v>0</v>
      </c>
      <c r="O5663" s="233">
        <v>0</v>
      </c>
      <c r="P5663" s="233">
        <v>0</v>
      </c>
      <c r="Q5663" s="234">
        <v>0</v>
      </c>
      <c r="R5663" s="233">
        <v>0</v>
      </c>
      <c r="S5663" s="234">
        <v>0</v>
      </c>
      <c r="T5663" s="233">
        <v>0</v>
      </c>
      <c r="U5663" s="235">
        <f t="shared" si="616"/>
        <v>3314.2</v>
      </c>
      <c r="V5663" s="227">
        <f t="shared" si="617"/>
        <v>0</v>
      </c>
      <c r="W5663" s="227">
        <f t="shared" si="618"/>
        <v>0</v>
      </c>
      <c r="X5663" s="227">
        <f t="shared" si="621"/>
        <v>0</v>
      </c>
      <c r="Y5663" s="227">
        <f t="shared" si="619"/>
        <v>0</v>
      </c>
      <c r="Z5663" s="227">
        <f t="shared" si="620"/>
        <v>0</v>
      </c>
      <c r="AA5663" s="227">
        <f t="shared" si="622"/>
        <v>0</v>
      </c>
    </row>
    <row r="5664" spans="2:27" ht="13.5" hidden="1">
      <c r="B5664" s="232" t="s">
        <v>1449</v>
      </c>
      <c r="C5664" s="232" t="s">
        <v>616</v>
      </c>
      <c r="D5664" s="232" t="s">
        <v>959</v>
      </c>
      <c r="E5664" s="232" t="s">
        <v>495</v>
      </c>
      <c r="F5664" s="232">
        <v>8</v>
      </c>
      <c r="G5664" s="232" t="s">
        <v>1312</v>
      </c>
      <c r="H5664" s="233">
        <v>1.8879999999999999</v>
      </c>
      <c r="I5664" s="233">
        <v>0</v>
      </c>
      <c r="J5664" s="233">
        <v>1.0659000000000001</v>
      </c>
      <c r="K5664" s="234">
        <v>4446</v>
      </c>
      <c r="L5664" s="233">
        <v>0.50749999999999995</v>
      </c>
      <c r="M5664" s="234">
        <v>8714</v>
      </c>
      <c r="N5664" s="233">
        <v>0</v>
      </c>
      <c r="O5664" s="233">
        <v>0</v>
      </c>
      <c r="P5664" s="233">
        <v>0</v>
      </c>
      <c r="Q5664" s="234">
        <v>9544</v>
      </c>
      <c r="R5664" s="233">
        <v>0.36320000000000002</v>
      </c>
      <c r="S5664" s="234">
        <v>18706</v>
      </c>
      <c r="T5664" s="233">
        <v>0</v>
      </c>
      <c r="U5664" s="235">
        <f t="shared" si="616"/>
        <v>1378.24</v>
      </c>
      <c r="V5664" s="227">
        <f t="shared" si="617"/>
        <v>778.10700000000008</v>
      </c>
      <c r="W5664" s="227">
        <f t="shared" si="618"/>
        <v>740.97499999999991</v>
      </c>
      <c r="X5664" s="227">
        <f t="shared" si="621"/>
        <v>726.16666666666663</v>
      </c>
      <c r="Y5664" s="227">
        <f t="shared" si="619"/>
        <v>0</v>
      </c>
      <c r="Z5664" s="227">
        <f t="shared" si="620"/>
        <v>530.24711111111105</v>
      </c>
      <c r="AA5664" s="227">
        <f t="shared" si="622"/>
        <v>519.61111111111109</v>
      </c>
    </row>
    <row r="5665" spans="2:27" ht="13.5" hidden="1">
      <c r="B5665" s="232" t="s">
        <v>1449</v>
      </c>
      <c r="C5665" s="232" t="s">
        <v>769</v>
      </c>
      <c r="D5665" s="232" t="s">
        <v>959</v>
      </c>
      <c r="E5665" s="232" t="s">
        <v>467</v>
      </c>
      <c r="F5665" s="232">
        <v>2</v>
      </c>
      <c r="G5665" s="232" t="s">
        <v>1311</v>
      </c>
      <c r="H5665" s="233">
        <v>0.41</v>
      </c>
      <c r="I5665" s="233">
        <v>0</v>
      </c>
      <c r="J5665" s="233">
        <v>0.27979999999999999</v>
      </c>
      <c r="K5665" s="234">
        <v>1167</v>
      </c>
      <c r="L5665" s="233">
        <v>0.1333</v>
      </c>
      <c r="M5665" s="234">
        <v>2288</v>
      </c>
      <c r="N5665" s="233">
        <v>0</v>
      </c>
      <c r="O5665" s="233">
        <v>0</v>
      </c>
      <c r="P5665" s="233">
        <v>0</v>
      </c>
      <c r="Q5665" s="234">
        <v>2425</v>
      </c>
      <c r="R5665" s="233">
        <v>9.2299999999999993E-2</v>
      </c>
      <c r="S5665" s="234">
        <v>4752</v>
      </c>
      <c r="T5665" s="233">
        <v>0</v>
      </c>
      <c r="U5665" s="235">
        <f t="shared" si="616"/>
        <v>299.29999999999995</v>
      </c>
      <c r="V5665" s="227">
        <f t="shared" si="617"/>
        <v>204.25399999999999</v>
      </c>
      <c r="W5665" s="227">
        <f t="shared" si="618"/>
        <v>194.559</v>
      </c>
      <c r="X5665" s="227">
        <f t="shared" si="621"/>
        <v>190.66666666666666</v>
      </c>
      <c r="Y5665" s="227">
        <f t="shared" si="619"/>
        <v>0</v>
      </c>
      <c r="Z5665" s="227">
        <f t="shared" si="620"/>
        <v>134.7401111111111</v>
      </c>
      <c r="AA5665" s="227">
        <f t="shared" si="622"/>
        <v>132</v>
      </c>
    </row>
    <row r="5666" spans="2:27" ht="13.5" hidden="1">
      <c r="B5666" s="232" t="s">
        <v>1449</v>
      </c>
      <c r="C5666" s="232" t="s">
        <v>616</v>
      </c>
      <c r="D5666" s="232" t="s">
        <v>959</v>
      </c>
      <c r="E5666" s="232" t="s">
        <v>467</v>
      </c>
      <c r="F5666" s="232">
        <v>8</v>
      </c>
      <c r="G5666" s="232" t="s">
        <v>1312</v>
      </c>
      <c r="H5666" s="233">
        <v>0.94399999999999995</v>
      </c>
      <c r="I5666" s="233">
        <v>0</v>
      </c>
      <c r="J5666" s="233">
        <v>0.53290000000000004</v>
      </c>
      <c r="K5666" s="234">
        <v>2223</v>
      </c>
      <c r="L5666" s="233">
        <v>0.25380000000000003</v>
      </c>
      <c r="M5666" s="234">
        <v>4357</v>
      </c>
      <c r="N5666" s="233">
        <v>0</v>
      </c>
      <c r="O5666" s="233">
        <v>0</v>
      </c>
      <c r="P5666" s="233">
        <v>0</v>
      </c>
      <c r="Q5666" s="234">
        <v>4772</v>
      </c>
      <c r="R5666" s="233">
        <v>0.18160000000000001</v>
      </c>
      <c r="S5666" s="234">
        <v>9353</v>
      </c>
      <c r="T5666" s="233">
        <v>0</v>
      </c>
      <c r="U5666" s="235">
        <f t="shared" si="616"/>
        <v>689.12</v>
      </c>
      <c r="V5666" s="227">
        <f t="shared" si="617"/>
        <v>389.01700000000005</v>
      </c>
      <c r="W5666" s="227">
        <f t="shared" si="618"/>
        <v>370.524</v>
      </c>
      <c r="X5666" s="227">
        <f t="shared" si="621"/>
        <v>363.08333333333331</v>
      </c>
      <c r="Y5666" s="227">
        <f t="shared" si="619"/>
        <v>0</v>
      </c>
      <c r="Z5666" s="227">
        <f t="shared" si="620"/>
        <v>265.12355555555553</v>
      </c>
      <c r="AA5666" s="227">
        <f t="shared" si="622"/>
        <v>259.80555555555554</v>
      </c>
    </row>
    <row r="5667" spans="2:27" ht="13.5" hidden="1">
      <c r="B5667" s="232" t="s">
        <v>1449</v>
      </c>
      <c r="C5667" s="232" t="s">
        <v>745</v>
      </c>
      <c r="D5667" s="232" t="s">
        <v>959</v>
      </c>
      <c r="E5667" s="232" t="s">
        <v>495</v>
      </c>
      <c r="F5667" s="232">
        <v>4</v>
      </c>
      <c r="G5667" s="232" t="s">
        <v>1311</v>
      </c>
      <c r="H5667" s="233">
        <v>0.83199999999999996</v>
      </c>
      <c r="I5667" s="233">
        <v>0</v>
      </c>
      <c r="J5667" s="233">
        <v>0.5242</v>
      </c>
      <c r="K5667" s="234">
        <v>2186</v>
      </c>
      <c r="L5667" s="233">
        <v>0.24959999999999999</v>
      </c>
      <c r="M5667" s="234">
        <v>4286</v>
      </c>
      <c r="N5667" s="233">
        <v>0</v>
      </c>
      <c r="O5667" s="233">
        <v>0</v>
      </c>
      <c r="P5667" s="233">
        <v>0</v>
      </c>
      <c r="Q5667" s="234">
        <v>4373</v>
      </c>
      <c r="R5667" s="233">
        <v>0.16639999999999999</v>
      </c>
      <c r="S5667" s="234">
        <v>8571</v>
      </c>
      <c r="T5667" s="233">
        <v>0</v>
      </c>
      <c r="U5667" s="235">
        <f t="shared" si="616"/>
        <v>607.36</v>
      </c>
      <c r="V5667" s="227">
        <f t="shared" si="617"/>
        <v>382.666</v>
      </c>
      <c r="W5667" s="227">
        <f t="shared" si="618"/>
        <v>364.37466666666666</v>
      </c>
      <c r="X5667" s="227">
        <f t="shared" si="621"/>
        <v>357.16666666666669</v>
      </c>
      <c r="Y5667" s="227">
        <f t="shared" si="619"/>
        <v>0</v>
      </c>
      <c r="Z5667" s="227">
        <f t="shared" si="620"/>
        <v>242.94422222222221</v>
      </c>
      <c r="AA5667" s="227">
        <f t="shared" si="622"/>
        <v>238.08333333333334</v>
      </c>
    </row>
    <row r="5668" spans="2:27" ht="13.5" hidden="1">
      <c r="B5668" s="232" t="s">
        <v>1449</v>
      </c>
      <c r="C5668" s="232" t="s">
        <v>741</v>
      </c>
      <c r="D5668" s="232" t="s">
        <v>959</v>
      </c>
      <c r="E5668" s="232" t="s">
        <v>467</v>
      </c>
      <c r="F5668" s="232">
        <v>2</v>
      </c>
      <c r="G5668" s="232" t="s">
        <v>1417</v>
      </c>
      <c r="H5668" s="233">
        <v>2.5999999999999999E-2</v>
      </c>
      <c r="I5668" s="233">
        <v>0</v>
      </c>
      <c r="J5668" s="233">
        <v>1.6400000000000001E-2</v>
      </c>
      <c r="K5668" s="234">
        <v>68</v>
      </c>
      <c r="L5668" s="233">
        <v>7.7999999999999996E-3</v>
      </c>
      <c r="M5668" s="234">
        <v>134</v>
      </c>
      <c r="N5668" s="233">
        <v>0</v>
      </c>
      <c r="O5668" s="233">
        <v>0</v>
      </c>
      <c r="P5668" s="233">
        <v>0</v>
      </c>
      <c r="Q5668" s="234">
        <v>137</v>
      </c>
      <c r="R5668" s="233">
        <v>5.1999999999999998E-3</v>
      </c>
      <c r="S5668" s="234">
        <v>268</v>
      </c>
      <c r="T5668" s="233">
        <v>0</v>
      </c>
      <c r="U5668" s="235">
        <f t="shared" si="616"/>
        <v>18.98</v>
      </c>
      <c r="V5668" s="227">
        <f t="shared" si="617"/>
        <v>11.972000000000001</v>
      </c>
      <c r="W5668" s="227">
        <f t="shared" si="618"/>
        <v>11.360666666666667</v>
      </c>
      <c r="X5668" s="227">
        <f t="shared" si="621"/>
        <v>11.166666666666666</v>
      </c>
      <c r="Y5668" s="227">
        <f t="shared" si="619"/>
        <v>0</v>
      </c>
      <c r="Z5668" s="227">
        <f t="shared" si="620"/>
        <v>7.6015555555555547</v>
      </c>
      <c r="AA5668" s="227">
        <f t="shared" si="622"/>
        <v>7.4444444444444446</v>
      </c>
    </row>
    <row r="5669" spans="2:27" ht="13.5" hidden="1">
      <c r="B5669" s="232" t="s">
        <v>1449</v>
      </c>
      <c r="C5669" s="232" t="s">
        <v>734</v>
      </c>
      <c r="D5669" s="232" t="s">
        <v>959</v>
      </c>
      <c r="E5669" s="232" t="s">
        <v>495</v>
      </c>
      <c r="F5669" s="232">
        <v>4</v>
      </c>
      <c r="G5669" s="232" t="s">
        <v>1311</v>
      </c>
      <c r="H5669" s="233">
        <v>0.83679999999999999</v>
      </c>
      <c r="I5669" s="233">
        <v>0</v>
      </c>
      <c r="J5669" s="233">
        <v>0</v>
      </c>
      <c r="K5669" s="234">
        <v>0</v>
      </c>
      <c r="L5669" s="233">
        <v>0</v>
      </c>
      <c r="M5669" s="234">
        <v>0</v>
      </c>
      <c r="N5669" s="233">
        <v>0</v>
      </c>
      <c r="O5669" s="233">
        <v>0</v>
      </c>
      <c r="P5669" s="233">
        <v>0</v>
      </c>
      <c r="Q5669" s="234">
        <v>0</v>
      </c>
      <c r="R5669" s="233">
        <v>0</v>
      </c>
      <c r="S5669" s="234">
        <v>0</v>
      </c>
      <c r="T5669" s="233">
        <v>0</v>
      </c>
      <c r="U5669" s="235">
        <f t="shared" si="616"/>
        <v>610.86400000000003</v>
      </c>
      <c r="V5669" s="227">
        <f t="shared" si="617"/>
        <v>0</v>
      </c>
      <c r="W5669" s="227">
        <f t="shared" si="618"/>
        <v>0</v>
      </c>
      <c r="X5669" s="227">
        <f t="shared" si="621"/>
        <v>0</v>
      </c>
      <c r="Y5669" s="227">
        <f t="shared" si="619"/>
        <v>0</v>
      </c>
      <c r="Z5669" s="227">
        <f t="shared" si="620"/>
        <v>0</v>
      </c>
      <c r="AA5669" s="227">
        <f t="shared" si="622"/>
        <v>0</v>
      </c>
    </row>
    <row r="5670" spans="2:27" ht="13.5" hidden="1">
      <c r="B5670" s="232" t="s">
        <v>1449</v>
      </c>
      <c r="C5670" s="232" t="s">
        <v>557</v>
      </c>
      <c r="D5670" s="232" t="s">
        <v>959</v>
      </c>
      <c r="E5670" s="232" t="s">
        <v>495</v>
      </c>
      <c r="F5670" s="232">
        <v>2</v>
      </c>
      <c r="G5670" s="232" t="s">
        <v>1315</v>
      </c>
      <c r="H5670" s="233">
        <v>0.48199999999999998</v>
      </c>
      <c r="I5670" s="233">
        <v>0</v>
      </c>
      <c r="J5670" s="233">
        <v>0.30299999999999999</v>
      </c>
      <c r="K5670" s="234">
        <v>815</v>
      </c>
      <c r="L5670" s="233">
        <v>0.16600000000000001</v>
      </c>
      <c r="M5670" s="234">
        <v>2221</v>
      </c>
      <c r="N5670" s="233">
        <v>0</v>
      </c>
      <c r="O5670" s="233">
        <v>0</v>
      </c>
      <c r="P5670" s="233">
        <v>0</v>
      </c>
      <c r="Q5670" s="234">
        <v>1773</v>
      </c>
      <c r="R5670" s="233">
        <v>0.11899999999999999</v>
      </c>
      <c r="S5670" s="234">
        <v>4600</v>
      </c>
      <c r="T5670" s="233">
        <v>0</v>
      </c>
      <c r="U5670" s="235">
        <f t="shared" si="616"/>
        <v>351.86</v>
      </c>
      <c r="V5670" s="227">
        <f t="shared" si="617"/>
        <v>221.19</v>
      </c>
      <c r="W5670" s="227">
        <f t="shared" si="618"/>
        <v>189.09666666666669</v>
      </c>
      <c r="X5670" s="227">
        <f t="shared" si="621"/>
        <v>185.08333333333334</v>
      </c>
      <c r="Y5670" s="227">
        <f t="shared" si="619"/>
        <v>0</v>
      </c>
      <c r="Z5670" s="227">
        <f t="shared" si="620"/>
        <v>136.12</v>
      </c>
      <c r="AA5670" s="227">
        <f t="shared" si="622"/>
        <v>127.77777777777777</v>
      </c>
    </row>
    <row r="5671" spans="2:27" ht="13.5" hidden="1">
      <c r="B5671" s="232" t="s">
        <v>1449</v>
      </c>
      <c r="C5671" s="232" t="s">
        <v>717</v>
      </c>
      <c r="D5671" s="232" t="s">
        <v>959</v>
      </c>
      <c r="E5671" s="232" t="s">
        <v>495</v>
      </c>
      <c r="F5671" s="232">
        <v>4</v>
      </c>
      <c r="G5671" s="232" t="s">
        <v>1312</v>
      </c>
      <c r="H5671" s="233">
        <v>1.1080000000000001</v>
      </c>
      <c r="I5671" s="233">
        <v>0</v>
      </c>
      <c r="J5671" s="233">
        <v>0.75670000000000004</v>
      </c>
      <c r="K5671" s="234">
        <v>3156</v>
      </c>
      <c r="L5671" s="233">
        <v>0.36030000000000001</v>
      </c>
      <c r="M5671" s="234">
        <v>6187</v>
      </c>
      <c r="N5671" s="233">
        <v>0</v>
      </c>
      <c r="O5671" s="233">
        <v>0</v>
      </c>
      <c r="P5671" s="233">
        <v>0</v>
      </c>
      <c r="Q5671" s="234">
        <v>6566</v>
      </c>
      <c r="R5671" s="233">
        <v>0.24990000000000001</v>
      </c>
      <c r="S5671" s="234">
        <v>12870</v>
      </c>
      <c r="T5671" s="233">
        <v>0</v>
      </c>
      <c r="U5671" s="235">
        <f t="shared" si="616"/>
        <v>808.84</v>
      </c>
      <c r="V5671" s="227">
        <f t="shared" si="617"/>
        <v>552.39100000000008</v>
      </c>
      <c r="W5671" s="227">
        <f t="shared" si="618"/>
        <v>526.01900000000001</v>
      </c>
      <c r="X5671" s="227">
        <f t="shared" si="621"/>
        <v>515.58333333333337</v>
      </c>
      <c r="Y5671" s="227">
        <f t="shared" si="619"/>
        <v>0</v>
      </c>
      <c r="Z5671" s="227">
        <f t="shared" si="620"/>
        <v>364.81588888888894</v>
      </c>
      <c r="AA5671" s="227">
        <f t="shared" si="622"/>
        <v>357.5</v>
      </c>
    </row>
    <row r="5672" spans="2:27" ht="13.5" hidden="1">
      <c r="B5672" s="232" t="s">
        <v>1449</v>
      </c>
      <c r="C5672" s="232" t="s">
        <v>757</v>
      </c>
      <c r="D5672" s="232" t="s">
        <v>959</v>
      </c>
      <c r="E5672" s="232" t="s">
        <v>495</v>
      </c>
      <c r="F5672" s="232">
        <v>32</v>
      </c>
      <c r="G5672" s="232" t="s">
        <v>1424</v>
      </c>
      <c r="H5672" s="233">
        <v>32.497900000000001</v>
      </c>
      <c r="I5672" s="233">
        <v>0</v>
      </c>
      <c r="J5672" s="233">
        <v>20.1325</v>
      </c>
      <c r="K5672" s="234">
        <v>83981</v>
      </c>
      <c r="L5672" s="233">
        <v>9.5869</v>
      </c>
      <c r="M5672" s="234">
        <v>164603</v>
      </c>
      <c r="N5672" s="233">
        <v>0</v>
      </c>
      <c r="O5672" s="233">
        <v>0</v>
      </c>
      <c r="P5672" s="233">
        <v>0</v>
      </c>
      <c r="Q5672" s="234">
        <v>128107</v>
      </c>
      <c r="R5672" s="233">
        <v>4.8746999999999998</v>
      </c>
      <c r="S5672" s="234">
        <v>251089</v>
      </c>
      <c r="T5672" s="233">
        <v>0</v>
      </c>
      <c r="U5672" s="235">
        <f t="shared" si="616"/>
        <v>23723.467000000001</v>
      </c>
      <c r="V5672" s="227">
        <f t="shared" si="617"/>
        <v>14696.725</v>
      </c>
      <c r="W5672" s="227">
        <f t="shared" si="618"/>
        <v>13996.853666666666</v>
      </c>
      <c r="X5672" s="227">
        <f t="shared" si="621"/>
        <v>13716.916666666666</v>
      </c>
      <c r="Y5672" s="227">
        <f t="shared" si="619"/>
        <v>0</v>
      </c>
      <c r="Z5672" s="227">
        <f t="shared" si="620"/>
        <v>7117.0587777777782</v>
      </c>
      <c r="AA5672" s="227">
        <f t="shared" si="622"/>
        <v>6974.6944444444443</v>
      </c>
    </row>
    <row r="5673" spans="2:27" ht="13.5" hidden="1">
      <c r="B5673" s="232" t="s">
        <v>1449</v>
      </c>
      <c r="C5673" s="232" t="s">
        <v>312</v>
      </c>
      <c r="D5673" s="232" t="s">
        <v>959</v>
      </c>
      <c r="E5673" s="232" t="s">
        <v>467</v>
      </c>
      <c r="F5673" s="232">
        <v>1</v>
      </c>
      <c r="G5673" s="232" t="s">
        <v>1322</v>
      </c>
      <c r="H5673" s="233">
        <v>5.1999999999999998E-2</v>
      </c>
      <c r="I5673" s="233">
        <v>0</v>
      </c>
      <c r="J5673" s="233">
        <v>0</v>
      </c>
      <c r="K5673" s="234">
        <v>0</v>
      </c>
      <c r="L5673" s="233">
        <v>0</v>
      </c>
      <c r="M5673" s="234">
        <v>0</v>
      </c>
      <c r="N5673" s="233">
        <v>0</v>
      </c>
      <c r="O5673" s="233">
        <v>0</v>
      </c>
      <c r="P5673" s="233">
        <v>0</v>
      </c>
      <c r="Q5673" s="234">
        <v>0</v>
      </c>
      <c r="R5673" s="233">
        <v>0</v>
      </c>
      <c r="S5673" s="234">
        <v>0</v>
      </c>
      <c r="T5673" s="233">
        <v>0</v>
      </c>
      <c r="U5673" s="235">
        <f t="shared" si="616"/>
        <v>37.96</v>
      </c>
      <c r="V5673" s="227">
        <f t="shared" si="617"/>
        <v>0</v>
      </c>
      <c r="W5673" s="227">
        <f t="shared" si="618"/>
        <v>0</v>
      </c>
      <c r="X5673" s="227">
        <f t="shared" si="621"/>
        <v>0</v>
      </c>
      <c r="Y5673" s="227">
        <f t="shared" si="619"/>
        <v>0</v>
      </c>
      <c r="Z5673" s="227">
        <f t="shared" si="620"/>
        <v>0</v>
      </c>
      <c r="AA5673" s="227">
        <f t="shared" si="622"/>
        <v>0</v>
      </c>
    </row>
    <row r="5674" spans="2:27" ht="13.5" hidden="1">
      <c r="B5674" s="232" t="s">
        <v>1449</v>
      </c>
      <c r="C5674" s="232" t="s">
        <v>682</v>
      </c>
      <c r="D5674" s="232" t="s">
        <v>959</v>
      </c>
      <c r="E5674" s="232" t="s">
        <v>495</v>
      </c>
      <c r="F5674" s="232">
        <v>8</v>
      </c>
      <c r="G5674" s="232" t="s">
        <v>1351</v>
      </c>
      <c r="H5674" s="233">
        <v>2.2816000000000001</v>
      </c>
      <c r="I5674" s="233">
        <v>0</v>
      </c>
      <c r="J5674" s="233">
        <v>1.7343999999999999</v>
      </c>
      <c r="K5674" s="234">
        <v>6496</v>
      </c>
      <c r="L5674" s="233">
        <v>0.74239999999999995</v>
      </c>
      <c r="M5674" s="234">
        <v>12768</v>
      </c>
      <c r="N5674" s="233">
        <v>0</v>
      </c>
      <c r="O5674" s="233">
        <v>0</v>
      </c>
      <c r="P5674" s="233">
        <v>0</v>
      </c>
      <c r="Q5674" s="234">
        <v>13504</v>
      </c>
      <c r="R5674" s="233">
        <v>0.51519999999999999</v>
      </c>
      <c r="S5674" s="234">
        <v>25824</v>
      </c>
      <c r="T5674" s="233">
        <v>0</v>
      </c>
      <c r="U5674" s="235">
        <f t="shared" si="616"/>
        <v>1665.568</v>
      </c>
      <c r="V5674" s="227">
        <f t="shared" si="617"/>
        <v>1266.1119999999999</v>
      </c>
      <c r="W5674" s="227">
        <f t="shared" si="618"/>
        <v>1083.2853333333333</v>
      </c>
      <c r="X5674" s="227">
        <f t="shared" si="621"/>
        <v>1064</v>
      </c>
      <c r="Y5674" s="227">
        <f t="shared" si="619"/>
        <v>0</v>
      </c>
      <c r="Z5674" s="227">
        <f t="shared" si="620"/>
        <v>751.20711111111109</v>
      </c>
      <c r="AA5674" s="227">
        <f t="shared" si="622"/>
        <v>717.33333333333337</v>
      </c>
    </row>
    <row r="5675" spans="2:27" ht="13.5" hidden="1">
      <c r="B5675" s="232" t="s">
        <v>1449</v>
      </c>
      <c r="C5675" s="232" t="s">
        <v>723</v>
      </c>
      <c r="D5675" s="232" t="s">
        <v>959</v>
      </c>
      <c r="E5675" s="232" t="s">
        <v>495</v>
      </c>
      <c r="F5675" s="232">
        <v>2</v>
      </c>
      <c r="G5675" s="232" t="s">
        <v>1315</v>
      </c>
      <c r="H5675" s="233">
        <v>0.41799999999999998</v>
      </c>
      <c r="I5675" s="233">
        <v>0</v>
      </c>
      <c r="J5675" s="233">
        <v>0</v>
      </c>
      <c r="K5675" s="234">
        <v>0</v>
      </c>
      <c r="L5675" s="233">
        <v>0</v>
      </c>
      <c r="M5675" s="234">
        <v>0</v>
      </c>
      <c r="N5675" s="233">
        <v>0</v>
      </c>
      <c r="O5675" s="233">
        <v>0</v>
      </c>
      <c r="P5675" s="233">
        <v>0</v>
      </c>
      <c r="Q5675" s="234">
        <v>0</v>
      </c>
      <c r="R5675" s="233">
        <v>0</v>
      </c>
      <c r="S5675" s="234">
        <v>0</v>
      </c>
      <c r="T5675" s="233">
        <v>0</v>
      </c>
      <c r="U5675" s="235">
        <f t="shared" si="616"/>
        <v>305.14</v>
      </c>
      <c r="V5675" s="227">
        <f t="shared" si="617"/>
        <v>0</v>
      </c>
      <c r="W5675" s="227">
        <f t="shared" si="618"/>
        <v>0</v>
      </c>
      <c r="X5675" s="227">
        <f t="shared" si="621"/>
        <v>0</v>
      </c>
      <c r="Y5675" s="227">
        <f t="shared" si="619"/>
        <v>0</v>
      </c>
      <c r="Z5675" s="227">
        <f t="shared" si="620"/>
        <v>0</v>
      </c>
      <c r="AA5675" s="227">
        <f t="shared" si="622"/>
        <v>0</v>
      </c>
    </row>
    <row r="5676" spans="2:27" ht="13.5" hidden="1">
      <c r="B5676" s="232" t="s">
        <v>1449</v>
      </c>
      <c r="C5676" s="232" t="s">
        <v>689</v>
      </c>
      <c r="D5676" s="232" t="s">
        <v>959</v>
      </c>
      <c r="E5676" s="232" t="s">
        <v>495</v>
      </c>
      <c r="F5676" s="232">
        <v>32</v>
      </c>
      <c r="G5676" s="232" t="s">
        <v>1353</v>
      </c>
      <c r="H5676" s="233">
        <v>9.1264000000000003</v>
      </c>
      <c r="I5676" s="233">
        <v>0</v>
      </c>
      <c r="J5676" s="233">
        <v>6.9375999999999998</v>
      </c>
      <c r="K5676" s="234">
        <v>25984</v>
      </c>
      <c r="L5676" s="233">
        <v>2.9695999999999998</v>
      </c>
      <c r="M5676" s="234">
        <v>51072</v>
      </c>
      <c r="N5676" s="233">
        <v>0</v>
      </c>
      <c r="O5676" s="233">
        <v>0</v>
      </c>
      <c r="P5676" s="233">
        <v>0</v>
      </c>
      <c r="Q5676" s="234">
        <v>54016</v>
      </c>
      <c r="R5676" s="233">
        <v>2.0608</v>
      </c>
      <c r="S5676" s="234">
        <v>103296</v>
      </c>
      <c r="T5676" s="233">
        <v>0</v>
      </c>
      <c r="U5676" s="235">
        <f t="shared" si="616"/>
        <v>6662.2719999999999</v>
      </c>
      <c r="V5676" s="227">
        <f t="shared" si="617"/>
        <v>5064.4479999999994</v>
      </c>
      <c r="W5676" s="227">
        <f t="shared" si="618"/>
        <v>4333.141333333333</v>
      </c>
      <c r="X5676" s="227">
        <f t="shared" si="621"/>
        <v>4256</v>
      </c>
      <c r="Y5676" s="227">
        <f t="shared" si="619"/>
        <v>0</v>
      </c>
      <c r="Z5676" s="227">
        <f t="shared" si="620"/>
        <v>3004.8284444444444</v>
      </c>
      <c r="AA5676" s="227">
        <f t="shared" si="622"/>
        <v>2869.3333333333335</v>
      </c>
    </row>
    <row r="5677" spans="2:27" ht="13.5" hidden="1">
      <c r="B5677" s="232" t="s">
        <v>1449</v>
      </c>
      <c r="C5677" s="232" t="s">
        <v>707</v>
      </c>
      <c r="D5677" s="232" t="s">
        <v>959</v>
      </c>
      <c r="E5677" s="232" t="s">
        <v>467</v>
      </c>
      <c r="F5677" s="232">
        <v>8</v>
      </c>
      <c r="G5677" s="232" t="s">
        <v>1317</v>
      </c>
      <c r="H5677" s="233">
        <v>1.1080000000000001</v>
      </c>
      <c r="I5677" s="233">
        <v>0</v>
      </c>
      <c r="J5677" s="233">
        <v>0.75670000000000004</v>
      </c>
      <c r="K5677" s="234">
        <v>3156</v>
      </c>
      <c r="L5677" s="233">
        <v>0.36030000000000001</v>
      </c>
      <c r="M5677" s="234">
        <v>6187</v>
      </c>
      <c r="N5677" s="233">
        <v>0</v>
      </c>
      <c r="O5677" s="233">
        <v>0</v>
      </c>
      <c r="P5677" s="233">
        <v>0</v>
      </c>
      <c r="Q5677" s="234">
        <v>6566</v>
      </c>
      <c r="R5677" s="233">
        <v>0.24990000000000001</v>
      </c>
      <c r="S5677" s="234">
        <v>12870</v>
      </c>
      <c r="T5677" s="233">
        <v>0</v>
      </c>
      <c r="U5677" s="235">
        <f t="shared" si="616"/>
        <v>808.84</v>
      </c>
      <c r="V5677" s="227">
        <f t="shared" si="617"/>
        <v>552.39100000000008</v>
      </c>
      <c r="W5677" s="227">
        <f t="shared" si="618"/>
        <v>526.01900000000001</v>
      </c>
      <c r="X5677" s="227">
        <f t="shared" si="621"/>
        <v>515.58333333333337</v>
      </c>
      <c r="Y5677" s="227">
        <f t="shared" si="619"/>
        <v>0</v>
      </c>
      <c r="Z5677" s="227">
        <f t="shared" si="620"/>
        <v>364.81588888888894</v>
      </c>
      <c r="AA5677" s="227">
        <f t="shared" si="622"/>
        <v>357.5</v>
      </c>
    </row>
    <row r="5678" spans="2:27" ht="13.5" hidden="1">
      <c r="B5678" s="232" t="s">
        <v>1449</v>
      </c>
      <c r="C5678" s="232" t="s">
        <v>720</v>
      </c>
      <c r="D5678" s="232" t="s">
        <v>959</v>
      </c>
      <c r="E5678" s="232" t="s">
        <v>467</v>
      </c>
      <c r="F5678" s="232">
        <v>8</v>
      </c>
      <c r="G5678" s="232" t="s">
        <v>1312</v>
      </c>
      <c r="H5678" s="233">
        <v>0.83679999999999999</v>
      </c>
      <c r="I5678" s="233">
        <v>0</v>
      </c>
      <c r="J5678" s="233">
        <v>0</v>
      </c>
      <c r="K5678" s="234">
        <v>0</v>
      </c>
      <c r="L5678" s="233">
        <v>0</v>
      </c>
      <c r="M5678" s="234">
        <v>0</v>
      </c>
      <c r="N5678" s="233">
        <v>0</v>
      </c>
      <c r="O5678" s="233">
        <v>0</v>
      </c>
      <c r="P5678" s="233">
        <v>0</v>
      </c>
      <c r="Q5678" s="234">
        <v>0</v>
      </c>
      <c r="R5678" s="233">
        <v>0</v>
      </c>
      <c r="S5678" s="234">
        <v>0</v>
      </c>
      <c r="T5678" s="233">
        <v>0</v>
      </c>
      <c r="U5678" s="235">
        <f t="shared" si="616"/>
        <v>610.86400000000003</v>
      </c>
      <c r="V5678" s="227">
        <f t="shared" si="617"/>
        <v>0</v>
      </c>
      <c r="W5678" s="227">
        <f t="shared" si="618"/>
        <v>0</v>
      </c>
      <c r="X5678" s="227">
        <f t="shared" si="621"/>
        <v>0</v>
      </c>
      <c r="Y5678" s="227">
        <f t="shared" si="619"/>
        <v>0</v>
      </c>
      <c r="Z5678" s="227">
        <f t="shared" si="620"/>
        <v>0</v>
      </c>
      <c r="AA5678" s="227">
        <f t="shared" si="622"/>
        <v>0</v>
      </c>
    </row>
    <row r="5679" spans="2:27" ht="13.5" hidden="1">
      <c r="B5679" s="232" t="s">
        <v>1449</v>
      </c>
      <c r="C5679" s="232" t="s">
        <v>723</v>
      </c>
      <c r="D5679" s="232" t="s">
        <v>959</v>
      </c>
      <c r="E5679" s="232" t="s">
        <v>467</v>
      </c>
      <c r="F5679" s="232">
        <v>2</v>
      </c>
      <c r="G5679" s="232" t="s">
        <v>1315</v>
      </c>
      <c r="H5679" s="233">
        <v>0.20899999999999999</v>
      </c>
      <c r="I5679" s="233">
        <v>0</v>
      </c>
      <c r="J5679" s="233">
        <v>0</v>
      </c>
      <c r="K5679" s="234">
        <v>0</v>
      </c>
      <c r="L5679" s="233">
        <v>0</v>
      </c>
      <c r="M5679" s="234">
        <v>0</v>
      </c>
      <c r="N5679" s="233">
        <v>0</v>
      </c>
      <c r="O5679" s="233">
        <v>0</v>
      </c>
      <c r="P5679" s="233">
        <v>0</v>
      </c>
      <c r="Q5679" s="234">
        <v>0</v>
      </c>
      <c r="R5679" s="233">
        <v>0</v>
      </c>
      <c r="S5679" s="234">
        <v>0</v>
      </c>
      <c r="T5679" s="233">
        <v>0</v>
      </c>
      <c r="U5679" s="235">
        <f t="shared" si="616"/>
        <v>152.57</v>
      </c>
      <c r="V5679" s="227">
        <f t="shared" si="617"/>
        <v>0</v>
      </c>
      <c r="W5679" s="227">
        <f t="shared" si="618"/>
        <v>0</v>
      </c>
      <c r="X5679" s="227">
        <f t="shared" si="621"/>
        <v>0</v>
      </c>
      <c r="Y5679" s="227">
        <f t="shared" si="619"/>
        <v>0</v>
      </c>
      <c r="Z5679" s="227">
        <f t="shared" si="620"/>
        <v>0</v>
      </c>
      <c r="AA5679" s="227">
        <f t="shared" si="622"/>
        <v>0</v>
      </c>
    </row>
    <row r="5680" spans="2:27" ht="13.5" hidden="1">
      <c r="B5680" s="232" t="s">
        <v>1449</v>
      </c>
      <c r="C5680" s="232" t="s">
        <v>767</v>
      </c>
      <c r="D5680" s="232" t="s">
        <v>959</v>
      </c>
      <c r="E5680" s="232" t="s">
        <v>467</v>
      </c>
      <c r="F5680" s="232">
        <v>24</v>
      </c>
      <c r="G5680" s="232" t="s">
        <v>1310</v>
      </c>
      <c r="H5680" s="233">
        <v>4.9203999999999999</v>
      </c>
      <c r="I5680" s="233">
        <v>0</v>
      </c>
      <c r="J5680" s="233">
        <v>3.3582000000000001</v>
      </c>
      <c r="K5680" s="234">
        <v>14008</v>
      </c>
      <c r="L5680" s="233">
        <v>1.5991</v>
      </c>
      <c r="M5680" s="234">
        <v>27456</v>
      </c>
      <c r="N5680" s="233">
        <v>0</v>
      </c>
      <c r="O5680" s="233">
        <v>0</v>
      </c>
      <c r="P5680" s="233">
        <v>0</v>
      </c>
      <c r="Q5680" s="234">
        <v>29094</v>
      </c>
      <c r="R5680" s="233">
        <v>1.1071</v>
      </c>
      <c r="S5680" s="234">
        <v>57025</v>
      </c>
      <c r="T5680" s="233">
        <v>0</v>
      </c>
      <c r="U5680" s="235">
        <f t="shared" si="616"/>
        <v>3591.8919999999998</v>
      </c>
      <c r="V5680" s="227">
        <f t="shared" si="617"/>
        <v>2451.4859999999999</v>
      </c>
      <c r="W5680" s="227">
        <f t="shared" si="618"/>
        <v>2334.6763333333333</v>
      </c>
      <c r="X5680" s="227">
        <f t="shared" si="621"/>
        <v>2288</v>
      </c>
      <c r="Y5680" s="227">
        <f t="shared" si="619"/>
        <v>0</v>
      </c>
      <c r="Z5680" s="227">
        <f t="shared" si="620"/>
        <v>1616.3496666666665</v>
      </c>
      <c r="AA5680" s="227">
        <f t="shared" si="622"/>
        <v>1584.0277777777778</v>
      </c>
    </row>
    <row r="5681" spans="2:27" ht="13.5" hidden="1">
      <c r="B5681" s="232" t="s">
        <v>1449</v>
      </c>
      <c r="C5681" s="232" t="s">
        <v>741</v>
      </c>
      <c r="D5681" s="232" t="s">
        <v>959</v>
      </c>
      <c r="E5681" s="232" t="s">
        <v>495</v>
      </c>
      <c r="F5681" s="232">
        <v>2</v>
      </c>
      <c r="G5681" s="232" t="s">
        <v>1417</v>
      </c>
      <c r="H5681" s="233">
        <v>5.1999999999999998E-2</v>
      </c>
      <c r="I5681" s="233">
        <v>0</v>
      </c>
      <c r="J5681" s="233">
        <v>3.2800000000000003E-2</v>
      </c>
      <c r="K5681" s="234">
        <v>137</v>
      </c>
      <c r="L5681" s="233">
        <v>1.5599999999999999E-2</v>
      </c>
      <c r="M5681" s="234">
        <v>268</v>
      </c>
      <c r="N5681" s="233">
        <v>0</v>
      </c>
      <c r="O5681" s="233">
        <v>0</v>
      </c>
      <c r="P5681" s="233">
        <v>0</v>
      </c>
      <c r="Q5681" s="234">
        <v>273</v>
      </c>
      <c r="R5681" s="233">
        <v>1.04E-2</v>
      </c>
      <c r="S5681" s="234">
        <v>536</v>
      </c>
      <c r="T5681" s="233">
        <v>0</v>
      </c>
      <c r="U5681" s="235">
        <f t="shared" si="616"/>
        <v>37.96</v>
      </c>
      <c r="V5681" s="227">
        <f t="shared" si="617"/>
        <v>23.944000000000003</v>
      </c>
      <c r="W5681" s="227">
        <f t="shared" si="618"/>
        <v>22.804666666666666</v>
      </c>
      <c r="X5681" s="227">
        <f t="shared" si="621"/>
        <v>22.333333333333332</v>
      </c>
      <c r="Y5681" s="227">
        <f t="shared" si="619"/>
        <v>0</v>
      </c>
      <c r="Z5681" s="227">
        <f t="shared" si="620"/>
        <v>15.175333333333333</v>
      </c>
      <c r="AA5681" s="227">
        <f t="shared" si="622"/>
        <v>14.888888888888889</v>
      </c>
    </row>
    <row r="5682" spans="2:27" ht="13.5" hidden="1">
      <c r="B5682" s="232" t="s">
        <v>1449</v>
      </c>
      <c r="C5682" s="232" t="s">
        <v>625</v>
      </c>
      <c r="D5682" s="232" t="s">
        <v>959</v>
      </c>
      <c r="E5682" s="232" t="s">
        <v>495</v>
      </c>
      <c r="F5682" s="232">
        <v>16</v>
      </c>
      <c r="G5682" s="232" t="s">
        <v>1317</v>
      </c>
      <c r="H5682" s="233">
        <v>3.7759999999999998</v>
      </c>
      <c r="I5682" s="233">
        <v>0</v>
      </c>
      <c r="J5682" s="233">
        <v>2.1316999999999999</v>
      </c>
      <c r="K5682" s="234">
        <v>8892</v>
      </c>
      <c r="L5682" s="233">
        <v>1.0150999999999999</v>
      </c>
      <c r="M5682" s="234">
        <v>17429</v>
      </c>
      <c r="N5682" s="233">
        <v>0</v>
      </c>
      <c r="O5682" s="233">
        <v>0</v>
      </c>
      <c r="P5682" s="233">
        <v>0</v>
      </c>
      <c r="Q5682" s="234">
        <v>19088</v>
      </c>
      <c r="R5682" s="233">
        <v>0.72629999999999995</v>
      </c>
      <c r="S5682" s="234">
        <v>37412</v>
      </c>
      <c r="T5682" s="233">
        <v>0</v>
      </c>
      <c r="U5682" s="235">
        <f t="shared" si="616"/>
        <v>2756.48</v>
      </c>
      <c r="V5682" s="227">
        <f t="shared" si="617"/>
        <v>1556.1409999999998</v>
      </c>
      <c r="W5682" s="227">
        <f t="shared" si="618"/>
        <v>1482.0229999999999</v>
      </c>
      <c r="X5682" s="227">
        <f t="shared" si="621"/>
        <v>1452.4166666666667</v>
      </c>
      <c r="Y5682" s="227">
        <f t="shared" si="619"/>
        <v>0</v>
      </c>
      <c r="Z5682" s="227">
        <f t="shared" si="620"/>
        <v>1060.4212222222222</v>
      </c>
      <c r="AA5682" s="227">
        <f t="shared" si="622"/>
        <v>1039.2222222222222</v>
      </c>
    </row>
    <row r="5683" spans="2:27" ht="13.5" hidden="1">
      <c r="B5683" s="232" t="s">
        <v>1449</v>
      </c>
      <c r="C5683" s="232" t="s">
        <v>714</v>
      </c>
      <c r="D5683" s="232" t="s">
        <v>959</v>
      </c>
      <c r="E5683" s="232" t="s">
        <v>495</v>
      </c>
      <c r="F5683" s="232">
        <v>2</v>
      </c>
      <c r="G5683" s="232" t="s">
        <v>1311</v>
      </c>
      <c r="H5683" s="233">
        <v>0.55400000000000005</v>
      </c>
      <c r="I5683" s="233">
        <v>0</v>
      </c>
      <c r="J5683" s="233">
        <v>0.37830000000000003</v>
      </c>
      <c r="K5683" s="234">
        <v>1578</v>
      </c>
      <c r="L5683" s="233">
        <v>0.1802</v>
      </c>
      <c r="M5683" s="234">
        <v>3093</v>
      </c>
      <c r="N5683" s="233">
        <v>0</v>
      </c>
      <c r="O5683" s="233">
        <v>0</v>
      </c>
      <c r="P5683" s="233">
        <v>0</v>
      </c>
      <c r="Q5683" s="234">
        <v>3283</v>
      </c>
      <c r="R5683" s="233">
        <v>0.1249</v>
      </c>
      <c r="S5683" s="234">
        <v>6435</v>
      </c>
      <c r="T5683" s="233">
        <v>0</v>
      </c>
      <c r="U5683" s="235">
        <f t="shared" si="616"/>
        <v>404.42</v>
      </c>
      <c r="V5683" s="227">
        <f t="shared" si="617"/>
        <v>276.15899999999999</v>
      </c>
      <c r="W5683" s="227">
        <f t="shared" si="618"/>
        <v>263.04599999999999</v>
      </c>
      <c r="X5683" s="227">
        <f t="shared" si="621"/>
        <v>257.75</v>
      </c>
      <c r="Y5683" s="227">
        <f t="shared" si="619"/>
        <v>0</v>
      </c>
      <c r="Z5683" s="227">
        <f t="shared" si="620"/>
        <v>182.37144444444442</v>
      </c>
      <c r="AA5683" s="227">
        <f t="shared" si="622"/>
        <v>178.75</v>
      </c>
    </row>
    <row r="5684" spans="2:27" ht="13.5" hidden="1">
      <c r="B5684" s="232" t="s">
        <v>1449</v>
      </c>
      <c r="C5684" s="232" t="s">
        <v>689</v>
      </c>
      <c r="D5684" s="232" t="s">
        <v>959</v>
      </c>
      <c r="E5684" s="232" t="s">
        <v>467</v>
      </c>
      <c r="F5684" s="232">
        <v>32</v>
      </c>
      <c r="G5684" s="232" t="s">
        <v>1353</v>
      </c>
      <c r="H5684" s="233">
        <v>4.5632000000000001</v>
      </c>
      <c r="I5684" s="233">
        <v>0</v>
      </c>
      <c r="J5684" s="233">
        <v>3.4687999999999999</v>
      </c>
      <c r="K5684" s="234">
        <v>12992</v>
      </c>
      <c r="L5684" s="233">
        <v>1.4847999999999999</v>
      </c>
      <c r="M5684" s="234">
        <v>25536</v>
      </c>
      <c r="N5684" s="233">
        <v>0</v>
      </c>
      <c r="O5684" s="233">
        <v>0</v>
      </c>
      <c r="P5684" s="233">
        <v>0</v>
      </c>
      <c r="Q5684" s="234">
        <v>27008</v>
      </c>
      <c r="R5684" s="233">
        <v>1.0304</v>
      </c>
      <c r="S5684" s="234">
        <v>51648</v>
      </c>
      <c r="T5684" s="233">
        <v>0</v>
      </c>
      <c r="U5684" s="235">
        <f t="shared" si="616"/>
        <v>3331.136</v>
      </c>
      <c r="V5684" s="227">
        <f t="shared" si="617"/>
        <v>2532.2239999999997</v>
      </c>
      <c r="W5684" s="227">
        <f t="shared" si="618"/>
        <v>2166.5706666666665</v>
      </c>
      <c r="X5684" s="227">
        <f t="shared" si="621"/>
        <v>2128</v>
      </c>
      <c r="Y5684" s="227">
        <f t="shared" si="619"/>
        <v>0</v>
      </c>
      <c r="Z5684" s="227">
        <f t="shared" si="620"/>
        <v>1502.4142222222222</v>
      </c>
      <c r="AA5684" s="227">
        <f t="shared" si="622"/>
        <v>1434.6666666666667</v>
      </c>
    </row>
    <row r="5685" spans="2:27" ht="13.5" hidden="1">
      <c r="B5685" s="232" t="s">
        <v>1449</v>
      </c>
      <c r="C5685" s="232" t="s">
        <v>767</v>
      </c>
      <c r="D5685" s="232" t="s">
        <v>959</v>
      </c>
      <c r="E5685" s="232" t="s">
        <v>495</v>
      </c>
      <c r="F5685" s="232">
        <v>24</v>
      </c>
      <c r="G5685" s="232" t="s">
        <v>1310</v>
      </c>
      <c r="H5685" s="233">
        <v>9.8407999999999998</v>
      </c>
      <c r="I5685" s="233">
        <v>0</v>
      </c>
      <c r="J5685" s="233">
        <v>6.7163000000000004</v>
      </c>
      <c r="K5685" s="234">
        <v>28017</v>
      </c>
      <c r="L5685" s="233">
        <v>3.1983000000000001</v>
      </c>
      <c r="M5685" s="234">
        <v>54913</v>
      </c>
      <c r="N5685" s="233">
        <v>0</v>
      </c>
      <c r="O5685" s="233">
        <v>0</v>
      </c>
      <c r="P5685" s="233">
        <v>0</v>
      </c>
      <c r="Q5685" s="234">
        <v>58189</v>
      </c>
      <c r="R5685" s="233">
        <v>2.2141999999999999</v>
      </c>
      <c r="S5685" s="234">
        <v>114050</v>
      </c>
      <c r="T5685" s="233">
        <v>0</v>
      </c>
      <c r="U5685" s="235">
        <f t="shared" si="616"/>
        <v>7183.7839999999997</v>
      </c>
      <c r="V5685" s="227">
        <f t="shared" si="617"/>
        <v>4902.8990000000003</v>
      </c>
      <c r="W5685" s="227">
        <f t="shared" si="618"/>
        <v>4669.509</v>
      </c>
      <c r="X5685" s="227">
        <f t="shared" si="621"/>
        <v>4576.083333333333</v>
      </c>
      <c r="Y5685" s="227">
        <f t="shared" si="619"/>
        <v>0</v>
      </c>
      <c r="Z5685" s="227">
        <f t="shared" si="620"/>
        <v>3232.7271111111113</v>
      </c>
      <c r="AA5685" s="227">
        <f t="shared" si="622"/>
        <v>3168.0555555555557</v>
      </c>
    </row>
    <row r="5686" spans="2:27" ht="13.5" hidden="1">
      <c r="B5686" s="232" t="s">
        <v>1449</v>
      </c>
      <c r="C5686" s="232" t="s">
        <v>692</v>
      </c>
      <c r="D5686" s="232" t="s">
        <v>959</v>
      </c>
      <c r="E5686" s="232" t="s">
        <v>467</v>
      </c>
      <c r="F5686" s="232">
        <v>2</v>
      </c>
      <c r="G5686" s="232" t="s">
        <v>1363</v>
      </c>
      <c r="H5686" s="233">
        <v>0.28520000000000001</v>
      </c>
      <c r="I5686" s="233">
        <v>0</v>
      </c>
      <c r="J5686" s="233">
        <v>0.21679999999999999</v>
      </c>
      <c r="K5686" s="234">
        <v>812</v>
      </c>
      <c r="L5686" s="233">
        <v>9.2799999999999994E-2</v>
      </c>
      <c r="M5686" s="234">
        <v>1596</v>
      </c>
      <c r="N5686" s="233">
        <v>0</v>
      </c>
      <c r="O5686" s="233">
        <v>0</v>
      </c>
      <c r="P5686" s="233">
        <v>0</v>
      </c>
      <c r="Q5686" s="234">
        <v>1688</v>
      </c>
      <c r="R5686" s="233">
        <v>6.4399999999999999E-2</v>
      </c>
      <c r="S5686" s="234">
        <v>3228</v>
      </c>
      <c r="T5686" s="233">
        <v>0</v>
      </c>
      <c r="U5686" s="235">
        <f t="shared" si="616"/>
        <v>208.196</v>
      </c>
      <c r="V5686" s="227">
        <f t="shared" si="617"/>
        <v>158.26399999999998</v>
      </c>
      <c r="W5686" s="227">
        <f t="shared" si="618"/>
        <v>135.41066666666666</v>
      </c>
      <c r="X5686" s="227">
        <f t="shared" si="621"/>
        <v>133</v>
      </c>
      <c r="Y5686" s="227">
        <f t="shared" si="619"/>
        <v>0</v>
      </c>
      <c r="Z5686" s="227">
        <f t="shared" si="620"/>
        <v>93.900888888888886</v>
      </c>
      <c r="AA5686" s="227">
        <f t="shared" si="622"/>
        <v>89.666666666666671</v>
      </c>
    </row>
    <row r="5687" spans="2:27" ht="13.5" hidden="1">
      <c r="B5687" s="232" t="s">
        <v>1449</v>
      </c>
      <c r="C5687" s="232" t="s">
        <v>686</v>
      </c>
      <c r="D5687" s="232" t="s">
        <v>959</v>
      </c>
      <c r="E5687" s="232" t="s">
        <v>495</v>
      </c>
      <c r="F5687" s="232">
        <v>16</v>
      </c>
      <c r="G5687" s="232" t="s">
        <v>1352</v>
      </c>
      <c r="H5687" s="233">
        <v>4.5632000000000001</v>
      </c>
      <c r="I5687" s="233">
        <v>0</v>
      </c>
      <c r="J5687" s="233">
        <v>3.4687999999999999</v>
      </c>
      <c r="K5687" s="234">
        <v>12992</v>
      </c>
      <c r="L5687" s="233">
        <v>1.4847999999999999</v>
      </c>
      <c r="M5687" s="234">
        <v>25536</v>
      </c>
      <c r="N5687" s="233">
        <v>0</v>
      </c>
      <c r="O5687" s="233">
        <v>0</v>
      </c>
      <c r="P5687" s="233">
        <v>0</v>
      </c>
      <c r="Q5687" s="234">
        <v>27008</v>
      </c>
      <c r="R5687" s="233">
        <v>1.0304</v>
      </c>
      <c r="S5687" s="234">
        <v>51648</v>
      </c>
      <c r="T5687" s="233">
        <v>0</v>
      </c>
      <c r="U5687" s="235">
        <f t="shared" si="616"/>
        <v>3331.136</v>
      </c>
      <c r="V5687" s="227">
        <f t="shared" si="617"/>
        <v>2532.2239999999997</v>
      </c>
      <c r="W5687" s="227">
        <f t="shared" si="618"/>
        <v>2166.5706666666665</v>
      </c>
      <c r="X5687" s="227">
        <f t="shared" si="621"/>
        <v>2128</v>
      </c>
      <c r="Y5687" s="227">
        <f t="shared" si="619"/>
        <v>0</v>
      </c>
      <c r="Z5687" s="227">
        <f t="shared" si="620"/>
        <v>1502.4142222222222</v>
      </c>
      <c r="AA5687" s="227">
        <f t="shared" si="622"/>
        <v>1434.6666666666667</v>
      </c>
    </row>
    <row r="5688" spans="2:27" ht="13.5" hidden="1">
      <c r="B5688" s="232" t="s">
        <v>1449</v>
      </c>
      <c r="C5688" s="232" t="s">
        <v>636</v>
      </c>
      <c r="D5688" s="232" t="s">
        <v>959</v>
      </c>
      <c r="E5688" s="232" t="s">
        <v>467</v>
      </c>
      <c r="F5688" s="232">
        <v>2</v>
      </c>
      <c r="G5688" s="232" t="s">
        <v>1315</v>
      </c>
      <c r="H5688" s="233">
        <v>0.23599999999999999</v>
      </c>
      <c r="I5688" s="233">
        <v>0</v>
      </c>
      <c r="J5688" s="233">
        <v>0.13320000000000001</v>
      </c>
      <c r="K5688" s="234">
        <v>556</v>
      </c>
      <c r="L5688" s="233">
        <v>6.3399999999999998E-2</v>
      </c>
      <c r="M5688" s="234">
        <v>1089</v>
      </c>
      <c r="N5688" s="233">
        <v>0</v>
      </c>
      <c r="O5688" s="233">
        <v>0</v>
      </c>
      <c r="P5688" s="233">
        <v>0</v>
      </c>
      <c r="Q5688" s="234">
        <v>1193</v>
      </c>
      <c r="R5688" s="233">
        <v>4.5400000000000003E-2</v>
      </c>
      <c r="S5688" s="234">
        <v>2338</v>
      </c>
      <c r="T5688" s="233">
        <v>0</v>
      </c>
      <c r="U5688" s="235">
        <f t="shared" si="616"/>
        <v>172.28</v>
      </c>
      <c r="V5688" s="227">
        <f t="shared" si="617"/>
        <v>97.236000000000004</v>
      </c>
      <c r="W5688" s="227">
        <f t="shared" si="618"/>
        <v>92.615333333333325</v>
      </c>
      <c r="X5688" s="227">
        <f t="shared" si="621"/>
        <v>90.75</v>
      </c>
      <c r="Y5688" s="227">
        <f t="shared" si="619"/>
        <v>0</v>
      </c>
      <c r="Z5688" s="227">
        <f t="shared" si="620"/>
        <v>66.280888888888882</v>
      </c>
      <c r="AA5688" s="227">
        <f t="shared" si="622"/>
        <v>64.944444444444443</v>
      </c>
    </row>
    <row r="5689" spans="2:27" ht="13.5" hidden="1">
      <c r="B5689" s="232" t="s">
        <v>1449</v>
      </c>
      <c r="C5689" s="232" t="s">
        <v>672</v>
      </c>
      <c r="D5689" s="232" t="s">
        <v>959</v>
      </c>
      <c r="E5689" s="232" t="s">
        <v>495</v>
      </c>
      <c r="F5689" s="232">
        <v>4</v>
      </c>
      <c r="G5689" s="232" t="s">
        <v>1354</v>
      </c>
      <c r="H5689" s="233">
        <v>1.1399999999999999</v>
      </c>
      <c r="I5689" s="233">
        <v>0</v>
      </c>
      <c r="J5689" s="233">
        <v>0</v>
      </c>
      <c r="K5689" s="234">
        <v>0</v>
      </c>
      <c r="L5689" s="233">
        <v>0</v>
      </c>
      <c r="M5689" s="234">
        <v>0</v>
      </c>
      <c r="N5689" s="233">
        <v>0</v>
      </c>
      <c r="O5689" s="233">
        <v>0</v>
      </c>
      <c r="P5689" s="233">
        <v>0</v>
      </c>
      <c r="Q5689" s="234">
        <v>0</v>
      </c>
      <c r="R5689" s="233">
        <v>0</v>
      </c>
      <c r="S5689" s="234">
        <v>0</v>
      </c>
      <c r="T5689" s="233">
        <v>0</v>
      </c>
      <c r="U5689" s="235">
        <f t="shared" si="616"/>
        <v>832.19999999999993</v>
      </c>
      <c r="V5689" s="227">
        <f t="shared" si="617"/>
        <v>0</v>
      </c>
      <c r="W5689" s="227">
        <f t="shared" si="618"/>
        <v>0</v>
      </c>
      <c r="X5689" s="227">
        <f t="shared" si="621"/>
        <v>0</v>
      </c>
      <c r="Y5689" s="227">
        <f t="shared" si="619"/>
        <v>0</v>
      </c>
      <c r="Z5689" s="227">
        <f t="shared" si="620"/>
        <v>0</v>
      </c>
      <c r="AA5689" s="227">
        <f t="shared" si="622"/>
        <v>0</v>
      </c>
    </row>
    <row r="5690" spans="2:27" ht="13.5" hidden="1">
      <c r="B5690" s="232" t="s">
        <v>1449</v>
      </c>
      <c r="C5690" s="232" t="s">
        <v>625</v>
      </c>
      <c r="D5690" s="232" t="s">
        <v>959</v>
      </c>
      <c r="E5690" s="232" t="s">
        <v>467</v>
      </c>
      <c r="F5690" s="232">
        <v>16</v>
      </c>
      <c r="G5690" s="232" t="s">
        <v>1317</v>
      </c>
      <c r="H5690" s="233">
        <v>1.8879999999999999</v>
      </c>
      <c r="I5690" s="233">
        <v>0</v>
      </c>
      <c r="J5690" s="233">
        <v>1.0659000000000001</v>
      </c>
      <c r="K5690" s="234">
        <v>4446</v>
      </c>
      <c r="L5690" s="233">
        <v>0.50749999999999995</v>
      </c>
      <c r="M5690" s="234">
        <v>8714</v>
      </c>
      <c r="N5690" s="233">
        <v>0</v>
      </c>
      <c r="O5690" s="233">
        <v>0</v>
      </c>
      <c r="P5690" s="233">
        <v>0</v>
      </c>
      <c r="Q5690" s="234">
        <v>9544</v>
      </c>
      <c r="R5690" s="233">
        <v>0.36320000000000002</v>
      </c>
      <c r="S5690" s="234">
        <v>18706</v>
      </c>
      <c r="T5690" s="233">
        <v>0</v>
      </c>
      <c r="U5690" s="235">
        <f t="shared" si="616"/>
        <v>1378.24</v>
      </c>
      <c r="V5690" s="227">
        <f t="shared" si="617"/>
        <v>778.10700000000008</v>
      </c>
      <c r="W5690" s="227">
        <f t="shared" si="618"/>
        <v>740.97499999999991</v>
      </c>
      <c r="X5690" s="227">
        <f t="shared" si="621"/>
        <v>726.16666666666663</v>
      </c>
      <c r="Y5690" s="227">
        <f t="shared" si="619"/>
        <v>0</v>
      </c>
      <c r="Z5690" s="227">
        <f t="shared" si="620"/>
        <v>530.24711111111105</v>
      </c>
      <c r="AA5690" s="227">
        <f t="shared" si="622"/>
        <v>519.61111111111109</v>
      </c>
    </row>
    <row r="5691" spans="2:27" ht="13.5" hidden="1">
      <c r="B5691" s="232" t="s">
        <v>1449</v>
      </c>
      <c r="C5691" s="232" t="s">
        <v>566</v>
      </c>
      <c r="D5691" s="232" t="s">
        <v>959</v>
      </c>
      <c r="E5691" s="232" t="s">
        <v>467</v>
      </c>
      <c r="F5691" s="232">
        <v>4</v>
      </c>
      <c r="G5691" s="232" t="s">
        <v>1311</v>
      </c>
      <c r="H5691" s="233">
        <v>0.48299999999999998</v>
      </c>
      <c r="I5691" s="233">
        <v>0</v>
      </c>
      <c r="J5691" s="233">
        <v>0.30299999999999999</v>
      </c>
      <c r="K5691" s="234">
        <v>815</v>
      </c>
      <c r="L5691" s="233">
        <v>0.16600000000000001</v>
      </c>
      <c r="M5691" s="234">
        <v>2221</v>
      </c>
      <c r="N5691" s="233">
        <v>0</v>
      </c>
      <c r="O5691" s="233">
        <v>0</v>
      </c>
      <c r="P5691" s="233">
        <v>0</v>
      </c>
      <c r="Q5691" s="234">
        <v>1773</v>
      </c>
      <c r="R5691" s="233">
        <v>0.12</v>
      </c>
      <c r="S5691" s="234">
        <v>4632</v>
      </c>
      <c r="T5691" s="233">
        <v>0</v>
      </c>
      <c r="U5691" s="235">
        <f t="shared" si="616"/>
        <v>352.59</v>
      </c>
      <c r="V5691" s="227">
        <f t="shared" si="617"/>
        <v>221.19</v>
      </c>
      <c r="W5691" s="227">
        <f t="shared" si="618"/>
        <v>189.09666666666669</v>
      </c>
      <c r="X5691" s="227">
        <f t="shared" si="621"/>
        <v>185.08333333333334</v>
      </c>
      <c r="Y5691" s="227">
        <f t="shared" si="619"/>
        <v>0</v>
      </c>
      <c r="Z5691" s="227">
        <f t="shared" si="620"/>
        <v>136.85</v>
      </c>
      <c r="AA5691" s="227">
        <f t="shared" si="622"/>
        <v>128.66666666666666</v>
      </c>
    </row>
    <row r="5692" spans="2:27" ht="13.5" hidden="1">
      <c r="B5692" s="232" t="s">
        <v>1449</v>
      </c>
      <c r="C5692" s="232" t="s">
        <v>712</v>
      </c>
      <c r="D5692" s="232" t="s">
        <v>959</v>
      </c>
      <c r="E5692" s="232" t="s">
        <v>495</v>
      </c>
      <c r="F5692" s="232">
        <v>32</v>
      </c>
      <c r="G5692" s="232" t="s">
        <v>1345</v>
      </c>
      <c r="H5692" s="233">
        <v>8.8640000000000008</v>
      </c>
      <c r="I5692" s="233">
        <v>0</v>
      </c>
      <c r="J5692" s="233">
        <v>6.0533999999999999</v>
      </c>
      <c r="K5692" s="234">
        <v>25251</v>
      </c>
      <c r="L5692" s="233">
        <v>2.8826000000000001</v>
      </c>
      <c r="M5692" s="234">
        <v>49493</v>
      </c>
      <c r="N5692" s="233">
        <v>0</v>
      </c>
      <c r="O5692" s="233">
        <v>0</v>
      </c>
      <c r="P5692" s="233">
        <v>0</v>
      </c>
      <c r="Q5692" s="234">
        <v>52518</v>
      </c>
      <c r="R5692" s="233">
        <v>1.9984</v>
      </c>
      <c r="S5692" s="234">
        <v>102935</v>
      </c>
      <c r="T5692" s="233">
        <v>0</v>
      </c>
      <c r="U5692" s="235">
        <f t="shared" si="616"/>
        <v>6470.72</v>
      </c>
      <c r="V5692" s="227">
        <f t="shared" si="617"/>
        <v>4418.982</v>
      </c>
      <c r="W5692" s="227">
        <f t="shared" si="618"/>
        <v>4208.5480000000007</v>
      </c>
      <c r="X5692" s="227">
        <f t="shared" si="621"/>
        <v>4124.416666666667</v>
      </c>
      <c r="Y5692" s="227">
        <f t="shared" si="619"/>
        <v>0</v>
      </c>
      <c r="Z5692" s="227">
        <f t="shared" si="620"/>
        <v>2917.6653333333334</v>
      </c>
      <c r="AA5692" s="227">
        <f t="shared" si="622"/>
        <v>2859.3055555555557</v>
      </c>
    </row>
    <row r="5693" spans="2:27" ht="13.5" hidden="1">
      <c r="B5693" s="232" t="s">
        <v>1449</v>
      </c>
      <c r="C5693" s="232" t="s">
        <v>313</v>
      </c>
      <c r="D5693" s="232" t="s">
        <v>959</v>
      </c>
      <c r="E5693" s="232" t="s">
        <v>495</v>
      </c>
      <c r="F5693" s="232">
        <v>16</v>
      </c>
      <c r="G5693" s="232" t="s">
        <v>1316</v>
      </c>
      <c r="H5693" s="233">
        <v>4.4320000000000004</v>
      </c>
      <c r="I5693" s="233">
        <v>0</v>
      </c>
      <c r="J5693" s="233">
        <v>3.0266999999999999</v>
      </c>
      <c r="K5693" s="234">
        <v>12626</v>
      </c>
      <c r="L5693" s="233">
        <v>1.4413</v>
      </c>
      <c r="M5693" s="234">
        <v>24746</v>
      </c>
      <c r="N5693" s="233">
        <v>0</v>
      </c>
      <c r="O5693" s="233">
        <v>0</v>
      </c>
      <c r="P5693" s="233">
        <v>0</v>
      </c>
      <c r="Q5693" s="234">
        <v>26266</v>
      </c>
      <c r="R5693" s="233">
        <v>0.99950000000000006</v>
      </c>
      <c r="S5693" s="234">
        <v>51481</v>
      </c>
      <c r="T5693" s="233">
        <v>0</v>
      </c>
      <c r="U5693" s="235">
        <f t="shared" si="616"/>
        <v>3235.36</v>
      </c>
      <c r="V5693" s="227">
        <f t="shared" si="617"/>
        <v>2209.491</v>
      </c>
      <c r="W5693" s="227">
        <f t="shared" si="618"/>
        <v>2104.3156666666669</v>
      </c>
      <c r="X5693" s="227">
        <f t="shared" si="621"/>
        <v>2062.1666666666665</v>
      </c>
      <c r="Y5693" s="227">
        <f t="shared" si="619"/>
        <v>0</v>
      </c>
      <c r="Z5693" s="227">
        <f t="shared" si="620"/>
        <v>1459.2461111111111</v>
      </c>
      <c r="AA5693" s="227">
        <f t="shared" si="622"/>
        <v>1430.0277777777778</v>
      </c>
    </row>
    <row r="5694" spans="2:27" ht="13.5" hidden="1">
      <c r="B5694" s="232" t="s">
        <v>1449</v>
      </c>
      <c r="C5694" s="232" t="s">
        <v>743</v>
      </c>
      <c r="D5694" s="232" t="s">
        <v>959</v>
      </c>
      <c r="E5694" s="232" t="s">
        <v>467</v>
      </c>
      <c r="F5694" s="232">
        <v>2</v>
      </c>
      <c r="G5694" s="232" t="s">
        <v>1322</v>
      </c>
      <c r="H5694" s="233">
        <v>5.1999999999999998E-2</v>
      </c>
      <c r="I5694" s="233">
        <v>0</v>
      </c>
      <c r="J5694" s="233">
        <v>3.2800000000000003E-2</v>
      </c>
      <c r="K5694" s="234">
        <v>137</v>
      </c>
      <c r="L5694" s="233">
        <v>1.5599999999999999E-2</v>
      </c>
      <c r="M5694" s="234">
        <v>268</v>
      </c>
      <c r="N5694" s="233">
        <v>0</v>
      </c>
      <c r="O5694" s="233">
        <v>0</v>
      </c>
      <c r="P5694" s="233">
        <v>0</v>
      </c>
      <c r="Q5694" s="234">
        <v>273</v>
      </c>
      <c r="R5694" s="233">
        <v>1.04E-2</v>
      </c>
      <c r="S5694" s="234">
        <v>536</v>
      </c>
      <c r="T5694" s="233">
        <v>0</v>
      </c>
      <c r="U5694" s="235">
        <f t="shared" si="616"/>
        <v>37.96</v>
      </c>
      <c r="V5694" s="227">
        <f t="shared" si="617"/>
        <v>23.944000000000003</v>
      </c>
      <c r="W5694" s="227">
        <f t="shared" si="618"/>
        <v>22.804666666666666</v>
      </c>
      <c r="X5694" s="227">
        <f t="shared" si="621"/>
        <v>22.333333333333332</v>
      </c>
      <c r="Y5694" s="227">
        <f t="shared" si="619"/>
        <v>0</v>
      </c>
      <c r="Z5694" s="227">
        <f t="shared" si="620"/>
        <v>15.175333333333333</v>
      </c>
      <c r="AA5694" s="227">
        <f t="shared" si="622"/>
        <v>14.888888888888889</v>
      </c>
    </row>
    <row r="5695" spans="2:27" ht="13.5" hidden="1">
      <c r="B5695" s="232" t="s">
        <v>1449</v>
      </c>
      <c r="C5695" s="232" t="s">
        <v>759</v>
      </c>
      <c r="D5695" s="232" t="s">
        <v>959</v>
      </c>
      <c r="E5695" s="232" t="s">
        <v>467</v>
      </c>
      <c r="F5695" s="232">
        <v>4</v>
      </c>
      <c r="G5695" s="232" t="s">
        <v>1352</v>
      </c>
      <c r="H5695" s="233">
        <v>2.0310999999999999</v>
      </c>
      <c r="I5695" s="233">
        <v>0</v>
      </c>
      <c r="J5695" s="233">
        <v>1.2583</v>
      </c>
      <c r="K5695" s="234">
        <v>5249</v>
      </c>
      <c r="L5695" s="233">
        <v>0.59919999999999995</v>
      </c>
      <c r="M5695" s="234">
        <v>10288</v>
      </c>
      <c r="N5695" s="233">
        <v>0</v>
      </c>
      <c r="O5695" s="233">
        <v>0</v>
      </c>
      <c r="P5695" s="233">
        <v>0</v>
      </c>
      <c r="Q5695" s="234">
        <v>8007</v>
      </c>
      <c r="R5695" s="233">
        <v>0.30470000000000003</v>
      </c>
      <c r="S5695" s="234">
        <v>15693</v>
      </c>
      <c r="T5695" s="233">
        <v>0</v>
      </c>
      <c r="U5695" s="235">
        <f t="shared" si="616"/>
        <v>1482.703</v>
      </c>
      <c r="V5695" s="227">
        <f t="shared" si="617"/>
        <v>918.55899999999997</v>
      </c>
      <c r="W5695" s="227">
        <f t="shared" si="618"/>
        <v>874.83266666666668</v>
      </c>
      <c r="X5695" s="227">
        <f t="shared" si="621"/>
        <v>857.33333333333337</v>
      </c>
      <c r="Y5695" s="227">
        <f t="shared" si="619"/>
        <v>0</v>
      </c>
      <c r="Z5695" s="227">
        <f t="shared" si="620"/>
        <v>444.84766666666667</v>
      </c>
      <c r="AA5695" s="227">
        <f t="shared" si="622"/>
        <v>435.91666666666669</v>
      </c>
    </row>
    <row r="5696" spans="2:27" ht="13.5" hidden="1">
      <c r="B5696" s="232" t="s">
        <v>1449</v>
      </c>
      <c r="C5696" s="232" t="s">
        <v>695</v>
      </c>
      <c r="D5696" s="232" t="s">
        <v>959</v>
      </c>
      <c r="E5696" s="232" t="s">
        <v>467</v>
      </c>
      <c r="F5696" s="232">
        <v>4</v>
      </c>
      <c r="G5696" s="232" t="s">
        <v>1354</v>
      </c>
      <c r="H5696" s="233">
        <v>0.57040000000000002</v>
      </c>
      <c r="I5696" s="233">
        <v>0</v>
      </c>
      <c r="J5696" s="233">
        <v>0.43359999999999999</v>
      </c>
      <c r="K5696" s="234">
        <v>1624</v>
      </c>
      <c r="L5696" s="233">
        <v>0.18559999999999999</v>
      </c>
      <c r="M5696" s="234">
        <v>3192</v>
      </c>
      <c r="N5696" s="233">
        <v>0</v>
      </c>
      <c r="O5696" s="233">
        <v>0</v>
      </c>
      <c r="P5696" s="233">
        <v>0</v>
      </c>
      <c r="Q5696" s="234">
        <v>3376</v>
      </c>
      <c r="R5696" s="233">
        <v>0.1288</v>
      </c>
      <c r="S5696" s="234">
        <v>6456</v>
      </c>
      <c r="T5696" s="233">
        <v>0</v>
      </c>
      <c r="U5696" s="235">
        <f t="shared" si="616"/>
        <v>416.392</v>
      </c>
      <c r="V5696" s="227">
        <f t="shared" si="617"/>
        <v>316.52799999999996</v>
      </c>
      <c r="W5696" s="227">
        <f t="shared" si="618"/>
        <v>270.82133333333331</v>
      </c>
      <c r="X5696" s="227">
        <f t="shared" si="621"/>
        <v>266</v>
      </c>
      <c r="Y5696" s="227">
        <f t="shared" si="619"/>
        <v>0</v>
      </c>
      <c r="Z5696" s="227">
        <f t="shared" si="620"/>
        <v>187.80177777777777</v>
      </c>
      <c r="AA5696" s="227">
        <f t="shared" si="622"/>
        <v>179.33333333333334</v>
      </c>
    </row>
    <row r="5697" spans="2:27" ht="13.5" hidden="1">
      <c r="B5697" s="232" t="s">
        <v>1449</v>
      </c>
      <c r="C5697" s="232" t="s">
        <v>756</v>
      </c>
      <c r="D5697" s="232" t="s">
        <v>959</v>
      </c>
      <c r="E5697" s="232" t="s">
        <v>467</v>
      </c>
      <c r="F5697" s="232">
        <v>16</v>
      </c>
      <c r="G5697" s="232" t="s">
        <v>1355</v>
      </c>
      <c r="H5697" s="233">
        <v>8.1244999999999994</v>
      </c>
      <c r="I5697" s="233">
        <v>0</v>
      </c>
      <c r="J5697" s="233">
        <v>5.0331000000000001</v>
      </c>
      <c r="K5697" s="234">
        <v>20995</v>
      </c>
      <c r="L5697" s="233">
        <v>2.3967000000000001</v>
      </c>
      <c r="M5697" s="234">
        <v>41151</v>
      </c>
      <c r="N5697" s="233">
        <v>0</v>
      </c>
      <c r="O5697" s="233">
        <v>0</v>
      </c>
      <c r="P5697" s="233">
        <v>0</v>
      </c>
      <c r="Q5697" s="234">
        <v>32027</v>
      </c>
      <c r="R5697" s="233">
        <v>1.2186999999999999</v>
      </c>
      <c r="S5697" s="234">
        <v>62772</v>
      </c>
      <c r="T5697" s="233">
        <v>0</v>
      </c>
      <c r="U5697" s="235">
        <f t="shared" si="616"/>
        <v>5930.8849999999993</v>
      </c>
      <c r="V5697" s="227">
        <f t="shared" si="617"/>
        <v>3674.163</v>
      </c>
      <c r="W5697" s="227">
        <f t="shared" si="618"/>
        <v>3499.1743333333334</v>
      </c>
      <c r="X5697" s="227">
        <f t="shared" si="621"/>
        <v>3429.25</v>
      </c>
      <c r="Y5697" s="227">
        <f t="shared" si="619"/>
        <v>0</v>
      </c>
      <c r="Z5697" s="227">
        <f t="shared" si="620"/>
        <v>1779.289888888889</v>
      </c>
      <c r="AA5697" s="227">
        <f t="shared" si="622"/>
        <v>1743.6666666666667</v>
      </c>
    </row>
    <row r="5698" spans="2:27" ht="13.5" hidden="1">
      <c r="B5698" s="232" t="s">
        <v>1449</v>
      </c>
      <c r="C5698" s="232" t="s">
        <v>644</v>
      </c>
      <c r="D5698" s="232" t="s">
        <v>959</v>
      </c>
      <c r="E5698" s="232" t="s">
        <v>467</v>
      </c>
      <c r="F5698" s="232">
        <v>4</v>
      </c>
      <c r="G5698" s="232" t="s">
        <v>1311</v>
      </c>
      <c r="H5698" s="233">
        <v>0.47199999999999998</v>
      </c>
      <c r="I5698" s="233">
        <v>0</v>
      </c>
      <c r="J5698" s="233">
        <v>0.26650000000000001</v>
      </c>
      <c r="K5698" s="234">
        <v>1112</v>
      </c>
      <c r="L5698" s="233">
        <v>0.12690000000000001</v>
      </c>
      <c r="M5698" s="234">
        <v>2179</v>
      </c>
      <c r="N5698" s="233">
        <v>0</v>
      </c>
      <c r="O5698" s="233">
        <v>0</v>
      </c>
      <c r="P5698" s="233">
        <v>0</v>
      </c>
      <c r="Q5698" s="234">
        <v>2386</v>
      </c>
      <c r="R5698" s="233">
        <v>9.0800000000000006E-2</v>
      </c>
      <c r="S5698" s="234">
        <v>4677</v>
      </c>
      <c r="T5698" s="233">
        <v>0</v>
      </c>
      <c r="U5698" s="235">
        <f t="shared" si="616"/>
        <v>344.56</v>
      </c>
      <c r="V5698" s="227">
        <f t="shared" si="617"/>
        <v>194.54500000000002</v>
      </c>
      <c r="W5698" s="227">
        <f t="shared" si="618"/>
        <v>185.30366666666669</v>
      </c>
      <c r="X5698" s="227">
        <f t="shared" si="621"/>
        <v>181.58333333333334</v>
      </c>
      <c r="Y5698" s="227">
        <f t="shared" si="619"/>
        <v>0</v>
      </c>
      <c r="Z5698" s="227">
        <f t="shared" si="620"/>
        <v>132.56177777777776</v>
      </c>
      <c r="AA5698" s="227">
        <f t="shared" si="622"/>
        <v>129.91666666666666</v>
      </c>
    </row>
    <row r="5699" spans="2:27" ht="13.5" hidden="1">
      <c r="B5699" s="232" t="s">
        <v>1449</v>
      </c>
      <c r="C5699" s="232" t="s">
        <v>527</v>
      </c>
      <c r="D5699" s="232" t="s">
        <v>959</v>
      </c>
      <c r="E5699" s="232" t="s">
        <v>495</v>
      </c>
      <c r="F5699" s="232">
        <v>8</v>
      </c>
      <c r="G5699" s="232" t="s">
        <v>1312</v>
      </c>
      <c r="H5699" s="233">
        <v>1.9319999999999999</v>
      </c>
      <c r="I5699" s="233">
        <v>0</v>
      </c>
      <c r="J5699" s="233">
        <v>1.2110000000000001</v>
      </c>
      <c r="K5699" s="234">
        <v>3262</v>
      </c>
      <c r="L5699" s="233">
        <v>0.66300000000000003</v>
      </c>
      <c r="M5699" s="234">
        <v>8888</v>
      </c>
      <c r="N5699" s="233">
        <v>0</v>
      </c>
      <c r="O5699" s="233">
        <v>0</v>
      </c>
      <c r="P5699" s="233">
        <v>0</v>
      </c>
      <c r="Q5699" s="234">
        <v>7091</v>
      </c>
      <c r="R5699" s="233">
        <v>0.48</v>
      </c>
      <c r="S5699" s="234">
        <v>18529</v>
      </c>
      <c r="T5699" s="233">
        <v>0</v>
      </c>
      <c r="U5699" s="235">
        <f t="shared" si="616"/>
        <v>1410.36</v>
      </c>
      <c r="V5699" s="227">
        <f t="shared" si="617"/>
        <v>884.03000000000009</v>
      </c>
      <c r="W5699" s="227">
        <f t="shared" si="618"/>
        <v>755.82333333333327</v>
      </c>
      <c r="X5699" s="227">
        <f t="shared" si="621"/>
        <v>740.66666666666663</v>
      </c>
      <c r="Y5699" s="227">
        <f t="shared" si="619"/>
        <v>0</v>
      </c>
      <c r="Z5699" s="227">
        <f t="shared" si="620"/>
        <v>547.37222222222226</v>
      </c>
      <c r="AA5699" s="227">
        <f t="shared" si="622"/>
        <v>514.69444444444446</v>
      </c>
    </row>
    <row r="5700" spans="2:27" ht="13.5" hidden="1">
      <c r="B5700" s="232" t="s">
        <v>1449</v>
      </c>
      <c r="C5700" s="232" t="s">
        <v>729</v>
      </c>
      <c r="D5700" s="232" t="s">
        <v>959</v>
      </c>
      <c r="E5700" s="232" t="s">
        <v>467</v>
      </c>
      <c r="F5700" s="232">
        <v>1</v>
      </c>
      <c r="G5700" s="232" t="s">
        <v>1417</v>
      </c>
      <c r="H5700" s="233">
        <v>2.5999999999999999E-2</v>
      </c>
      <c r="I5700" s="233">
        <v>0</v>
      </c>
      <c r="J5700" s="233">
        <v>0</v>
      </c>
      <c r="K5700" s="234">
        <v>0</v>
      </c>
      <c r="L5700" s="233">
        <v>0</v>
      </c>
      <c r="M5700" s="234">
        <v>0</v>
      </c>
      <c r="N5700" s="233">
        <v>0</v>
      </c>
      <c r="O5700" s="233">
        <v>0</v>
      </c>
      <c r="P5700" s="233">
        <v>0</v>
      </c>
      <c r="Q5700" s="234">
        <v>0</v>
      </c>
      <c r="R5700" s="233">
        <v>0</v>
      </c>
      <c r="S5700" s="234">
        <v>0</v>
      </c>
      <c r="T5700" s="233">
        <v>0</v>
      </c>
      <c r="U5700" s="235">
        <f t="shared" ref="U5700:U5763" si="623">H5700*hour_M</f>
        <v>18.98</v>
      </c>
      <c r="V5700" s="227">
        <f t="shared" ref="V5700:V5763" si="624">J5700*hour_M</f>
        <v>0</v>
      </c>
      <c r="W5700" s="227">
        <f t="shared" ref="W5700:W5763" si="625">K5700/12+L5700*hour_M</f>
        <v>0</v>
      </c>
      <c r="X5700" s="227">
        <f t="shared" si="621"/>
        <v>0</v>
      </c>
      <c r="Y5700" s="227">
        <f t="shared" ref="Y5700:Y5763" si="626">P5700*hour_M</f>
        <v>0</v>
      </c>
      <c r="Z5700" s="227">
        <f t="shared" ref="Z5700:Z5763" si="627">Q5700/36+R5700*hour_M</f>
        <v>0</v>
      </c>
      <c r="AA5700" s="227">
        <f t="shared" si="622"/>
        <v>0</v>
      </c>
    </row>
    <row r="5701" spans="2:27" ht="13.5" hidden="1">
      <c r="B5701" s="232" t="s">
        <v>1449</v>
      </c>
      <c r="C5701" s="232" t="s">
        <v>735</v>
      </c>
      <c r="D5701" s="232" t="s">
        <v>959</v>
      </c>
      <c r="E5701" s="232" t="s">
        <v>495</v>
      </c>
      <c r="F5701" s="232">
        <v>8</v>
      </c>
      <c r="G5701" s="232" t="s">
        <v>1312</v>
      </c>
      <c r="H5701" s="233">
        <v>1.6639999999999999</v>
      </c>
      <c r="I5701" s="233">
        <v>0</v>
      </c>
      <c r="J5701" s="233">
        <v>1.0483</v>
      </c>
      <c r="K5701" s="234">
        <v>4373</v>
      </c>
      <c r="L5701" s="233">
        <v>0.49919999999999998</v>
      </c>
      <c r="M5701" s="234">
        <v>8571</v>
      </c>
      <c r="N5701" s="233">
        <v>0</v>
      </c>
      <c r="O5701" s="233">
        <v>0</v>
      </c>
      <c r="P5701" s="233">
        <v>0</v>
      </c>
      <c r="Q5701" s="234">
        <v>8746</v>
      </c>
      <c r="R5701" s="233">
        <v>0.33279999999999998</v>
      </c>
      <c r="S5701" s="234">
        <v>17142</v>
      </c>
      <c r="T5701" s="233">
        <v>0</v>
      </c>
      <c r="U5701" s="235">
        <f t="shared" si="623"/>
        <v>1214.72</v>
      </c>
      <c r="V5701" s="227">
        <f t="shared" si="624"/>
        <v>765.25900000000001</v>
      </c>
      <c r="W5701" s="227">
        <f t="shared" si="625"/>
        <v>728.83266666666668</v>
      </c>
      <c r="X5701" s="227">
        <f t="shared" ref="X5701:X5764" si="628">M5701/12</f>
        <v>714.25</v>
      </c>
      <c r="Y5701" s="227">
        <f t="shared" si="626"/>
        <v>0</v>
      </c>
      <c r="Z5701" s="227">
        <f t="shared" si="627"/>
        <v>485.88844444444442</v>
      </c>
      <c r="AA5701" s="227">
        <f t="shared" ref="AA5701:AA5764" si="629">S5701/36</f>
        <v>476.16666666666669</v>
      </c>
    </row>
    <row r="5702" spans="2:27" ht="13.5" hidden="1">
      <c r="B5702" s="232" t="s">
        <v>1449</v>
      </c>
      <c r="C5702" s="232" t="s">
        <v>771</v>
      </c>
      <c r="D5702" s="232" t="s">
        <v>959</v>
      </c>
      <c r="E5702" s="232" t="s">
        <v>467</v>
      </c>
      <c r="F5702" s="232">
        <v>4</v>
      </c>
      <c r="G5702" s="232" t="s">
        <v>1312</v>
      </c>
      <c r="H5702" s="233">
        <v>0.82010000000000005</v>
      </c>
      <c r="I5702" s="233">
        <v>0</v>
      </c>
      <c r="J5702" s="233">
        <v>0.55969999999999998</v>
      </c>
      <c r="K5702" s="234">
        <v>2335</v>
      </c>
      <c r="L5702" s="233">
        <v>0.26650000000000001</v>
      </c>
      <c r="M5702" s="234">
        <v>4576</v>
      </c>
      <c r="N5702" s="233">
        <v>0</v>
      </c>
      <c r="O5702" s="233">
        <v>0</v>
      </c>
      <c r="P5702" s="233">
        <v>0</v>
      </c>
      <c r="Q5702" s="234">
        <v>4849</v>
      </c>
      <c r="R5702" s="233">
        <v>0.1845</v>
      </c>
      <c r="S5702" s="234">
        <v>9504</v>
      </c>
      <c r="T5702" s="233">
        <v>0</v>
      </c>
      <c r="U5702" s="235">
        <f t="shared" si="623"/>
        <v>598.673</v>
      </c>
      <c r="V5702" s="227">
        <f t="shared" si="624"/>
        <v>408.58099999999996</v>
      </c>
      <c r="W5702" s="227">
        <f t="shared" si="625"/>
        <v>389.12833333333333</v>
      </c>
      <c r="X5702" s="227">
        <f t="shared" si="628"/>
        <v>381.33333333333331</v>
      </c>
      <c r="Y5702" s="227">
        <f t="shared" si="626"/>
        <v>0</v>
      </c>
      <c r="Z5702" s="227">
        <f t="shared" si="627"/>
        <v>269.37944444444446</v>
      </c>
      <c r="AA5702" s="227">
        <f t="shared" si="629"/>
        <v>264</v>
      </c>
    </row>
    <row r="5703" spans="2:27" ht="13.5" hidden="1">
      <c r="B5703" s="232" t="s">
        <v>1449</v>
      </c>
      <c r="C5703" s="232" t="s">
        <v>695</v>
      </c>
      <c r="D5703" s="232" t="s">
        <v>959</v>
      </c>
      <c r="E5703" s="232" t="s">
        <v>495</v>
      </c>
      <c r="F5703" s="232">
        <v>4</v>
      </c>
      <c r="G5703" s="232" t="s">
        <v>1354</v>
      </c>
      <c r="H5703" s="233">
        <v>1.1408</v>
      </c>
      <c r="I5703" s="233">
        <v>0</v>
      </c>
      <c r="J5703" s="233">
        <v>0.86719999999999997</v>
      </c>
      <c r="K5703" s="234">
        <v>3248</v>
      </c>
      <c r="L5703" s="233">
        <v>0.37119999999999997</v>
      </c>
      <c r="M5703" s="234">
        <v>6384</v>
      </c>
      <c r="N5703" s="233">
        <v>0</v>
      </c>
      <c r="O5703" s="233">
        <v>0</v>
      </c>
      <c r="P5703" s="233">
        <v>0</v>
      </c>
      <c r="Q5703" s="234">
        <v>6752</v>
      </c>
      <c r="R5703" s="233">
        <v>0.2576</v>
      </c>
      <c r="S5703" s="234">
        <v>12912</v>
      </c>
      <c r="T5703" s="233">
        <v>0</v>
      </c>
      <c r="U5703" s="235">
        <f t="shared" si="623"/>
        <v>832.78399999999999</v>
      </c>
      <c r="V5703" s="227">
        <f t="shared" si="624"/>
        <v>633.05599999999993</v>
      </c>
      <c r="W5703" s="227">
        <f t="shared" si="625"/>
        <v>541.64266666666663</v>
      </c>
      <c r="X5703" s="227">
        <f t="shared" si="628"/>
        <v>532</v>
      </c>
      <c r="Y5703" s="227">
        <f t="shared" si="626"/>
        <v>0</v>
      </c>
      <c r="Z5703" s="227">
        <f t="shared" si="627"/>
        <v>375.60355555555554</v>
      </c>
      <c r="AA5703" s="227">
        <f t="shared" si="629"/>
        <v>358.66666666666669</v>
      </c>
    </row>
    <row r="5704" spans="2:27" ht="13.5" hidden="1">
      <c r="B5704" s="232" t="s">
        <v>1449</v>
      </c>
      <c r="C5704" s="232" t="s">
        <v>714</v>
      </c>
      <c r="D5704" s="232" t="s">
        <v>959</v>
      </c>
      <c r="E5704" s="232" t="s">
        <v>467</v>
      </c>
      <c r="F5704" s="232">
        <v>2</v>
      </c>
      <c r="G5704" s="232" t="s">
        <v>1311</v>
      </c>
      <c r="H5704" s="233">
        <v>0.27700000000000002</v>
      </c>
      <c r="I5704" s="233">
        <v>0</v>
      </c>
      <c r="J5704" s="233">
        <v>0.18920000000000001</v>
      </c>
      <c r="K5704" s="234">
        <v>789</v>
      </c>
      <c r="L5704" s="233">
        <v>9.01E-2</v>
      </c>
      <c r="M5704" s="234">
        <v>1547</v>
      </c>
      <c r="N5704" s="233">
        <v>0</v>
      </c>
      <c r="O5704" s="233">
        <v>0</v>
      </c>
      <c r="P5704" s="233">
        <v>0</v>
      </c>
      <c r="Q5704" s="234">
        <v>1642</v>
      </c>
      <c r="R5704" s="233">
        <v>6.25E-2</v>
      </c>
      <c r="S5704" s="234">
        <v>3218</v>
      </c>
      <c r="T5704" s="233">
        <v>0</v>
      </c>
      <c r="U5704" s="235">
        <f t="shared" si="623"/>
        <v>202.21</v>
      </c>
      <c r="V5704" s="227">
        <f t="shared" si="624"/>
        <v>138.11600000000001</v>
      </c>
      <c r="W5704" s="227">
        <f t="shared" si="625"/>
        <v>131.523</v>
      </c>
      <c r="X5704" s="227">
        <f t="shared" si="628"/>
        <v>128.91666666666666</v>
      </c>
      <c r="Y5704" s="227">
        <f t="shared" si="626"/>
        <v>0</v>
      </c>
      <c r="Z5704" s="227">
        <f t="shared" si="627"/>
        <v>91.236111111111114</v>
      </c>
      <c r="AA5704" s="227">
        <f t="shared" si="629"/>
        <v>89.388888888888886</v>
      </c>
    </row>
    <row r="5705" spans="2:27" ht="13.5" hidden="1">
      <c r="B5705" s="232" t="s">
        <v>1449</v>
      </c>
      <c r="C5705" s="232" t="s">
        <v>765</v>
      </c>
      <c r="D5705" s="232" t="s">
        <v>959</v>
      </c>
      <c r="E5705" s="232" t="s">
        <v>495</v>
      </c>
      <c r="F5705" s="232">
        <v>12</v>
      </c>
      <c r="G5705" s="232" t="s">
        <v>1308</v>
      </c>
      <c r="H5705" s="233">
        <v>4.9203999999999999</v>
      </c>
      <c r="I5705" s="233">
        <v>0</v>
      </c>
      <c r="J5705" s="233">
        <v>3.3582000000000001</v>
      </c>
      <c r="K5705" s="234">
        <v>14008</v>
      </c>
      <c r="L5705" s="233">
        <v>1.5991</v>
      </c>
      <c r="M5705" s="234">
        <v>27456</v>
      </c>
      <c r="N5705" s="233">
        <v>0</v>
      </c>
      <c r="O5705" s="233">
        <v>0</v>
      </c>
      <c r="P5705" s="233">
        <v>0</v>
      </c>
      <c r="Q5705" s="234">
        <v>29094</v>
      </c>
      <c r="R5705" s="233">
        <v>1.1071</v>
      </c>
      <c r="S5705" s="234">
        <v>57025</v>
      </c>
      <c r="T5705" s="233">
        <v>0</v>
      </c>
      <c r="U5705" s="235">
        <f t="shared" si="623"/>
        <v>3591.8919999999998</v>
      </c>
      <c r="V5705" s="227">
        <f t="shared" si="624"/>
        <v>2451.4859999999999</v>
      </c>
      <c r="W5705" s="227">
        <f t="shared" si="625"/>
        <v>2334.6763333333333</v>
      </c>
      <c r="X5705" s="227">
        <f t="shared" si="628"/>
        <v>2288</v>
      </c>
      <c r="Y5705" s="227">
        <f t="shared" si="626"/>
        <v>0</v>
      </c>
      <c r="Z5705" s="227">
        <f t="shared" si="627"/>
        <v>1616.3496666666665</v>
      </c>
      <c r="AA5705" s="227">
        <f t="shared" si="629"/>
        <v>1584.0277777777778</v>
      </c>
    </row>
    <row r="5706" spans="2:27" ht="13.5" hidden="1">
      <c r="B5706" s="232" t="s">
        <v>1449</v>
      </c>
      <c r="C5706" s="232" t="s">
        <v>737</v>
      </c>
      <c r="D5706" s="232" t="s">
        <v>959</v>
      </c>
      <c r="E5706" s="232" t="s">
        <v>495</v>
      </c>
      <c r="F5706" s="232">
        <v>2</v>
      </c>
      <c r="G5706" s="232" t="s">
        <v>1315</v>
      </c>
      <c r="H5706" s="233">
        <v>0.41599999999999998</v>
      </c>
      <c r="I5706" s="233">
        <v>0</v>
      </c>
      <c r="J5706" s="233">
        <v>0.2621</v>
      </c>
      <c r="K5706" s="234">
        <v>1093</v>
      </c>
      <c r="L5706" s="233">
        <v>0.12479999999999999</v>
      </c>
      <c r="M5706" s="234">
        <v>2143</v>
      </c>
      <c r="N5706" s="233">
        <v>0</v>
      </c>
      <c r="O5706" s="233">
        <v>0</v>
      </c>
      <c r="P5706" s="233">
        <v>0</v>
      </c>
      <c r="Q5706" s="234">
        <v>2186</v>
      </c>
      <c r="R5706" s="233">
        <v>8.3199999999999996E-2</v>
      </c>
      <c r="S5706" s="234">
        <v>4286</v>
      </c>
      <c r="T5706" s="233">
        <v>0</v>
      </c>
      <c r="U5706" s="235">
        <f t="shared" si="623"/>
        <v>303.68</v>
      </c>
      <c r="V5706" s="227">
        <f t="shared" si="624"/>
        <v>191.333</v>
      </c>
      <c r="W5706" s="227">
        <f t="shared" si="625"/>
        <v>182.18733333333333</v>
      </c>
      <c r="X5706" s="227">
        <f t="shared" si="628"/>
        <v>178.58333333333334</v>
      </c>
      <c r="Y5706" s="227">
        <f t="shared" si="626"/>
        <v>0</v>
      </c>
      <c r="Z5706" s="227">
        <f t="shared" si="627"/>
        <v>121.45822222222222</v>
      </c>
      <c r="AA5706" s="227">
        <f t="shared" si="629"/>
        <v>119.05555555555556</v>
      </c>
    </row>
    <row r="5707" spans="2:27" ht="13.5" hidden="1">
      <c r="B5707" s="232" t="s">
        <v>1449</v>
      </c>
      <c r="C5707" s="232" t="s">
        <v>752</v>
      </c>
      <c r="D5707" s="232" t="s">
        <v>959</v>
      </c>
      <c r="E5707" s="232" t="s">
        <v>467</v>
      </c>
      <c r="F5707" s="232">
        <v>8</v>
      </c>
      <c r="G5707" s="232" t="s">
        <v>1353</v>
      </c>
      <c r="H5707" s="233">
        <v>4.0621999999999998</v>
      </c>
      <c r="I5707" s="233">
        <v>0</v>
      </c>
      <c r="J5707" s="233">
        <v>2.5165999999999999</v>
      </c>
      <c r="K5707" s="234">
        <v>10498</v>
      </c>
      <c r="L5707" s="233">
        <v>1.1983999999999999</v>
      </c>
      <c r="M5707" s="234">
        <v>20575</v>
      </c>
      <c r="N5707" s="233">
        <v>0</v>
      </c>
      <c r="O5707" s="233">
        <v>0</v>
      </c>
      <c r="P5707" s="233">
        <v>0</v>
      </c>
      <c r="Q5707" s="234">
        <v>16013</v>
      </c>
      <c r="R5707" s="233">
        <v>0.60929999999999995</v>
      </c>
      <c r="S5707" s="234">
        <v>31386</v>
      </c>
      <c r="T5707" s="233">
        <v>0</v>
      </c>
      <c r="U5707" s="235">
        <f t="shared" si="623"/>
        <v>2965.4059999999999</v>
      </c>
      <c r="V5707" s="227">
        <f t="shared" si="624"/>
        <v>1837.1179999999999</v>
      </c>
      <c r="W5707" s="227">
        <f t="shared" si="625"/>
        <v>1749.6653333333334</v>
      </c>
      <c r="X5707" s="227">
        <f t="shared" si="628"/>
        <v>1714.5833333333333</v>
      </c>
      <c r="Y5707" s="227">
        <f t="shared" si="626"/>
        <v>0</v>
      </c>
      <c r="Z5707" s="227">
        <f t="shared" si="627"/>
        <v>889.59455555555553</v>
      </c>
      <c r="AA5707" s="227">
        <f t="shared" si="629"/>
        <v>871.83333333333337</v>
      </c>
    </row>
    <row r="5708" spans="2:27" ht="13.5" hidden="1">
      <c r="B5708" s="232" t="s">
        <v>1449</v>
      </c>
      <c r="C5708" s="232" t="s">
        <v>726</v>
      </c>
      <c r="D5708" s="232" t="s">
        <v>959</v>
      </c>
      <c r="E5708" s="232" t="s">
        <v>495</v>
      </c>
      <c r="F5708" s="232">
        <v>2</v>
      </c>
      <c r="G5708" s="232" t="s">
        <v>1314</v>
      </c>
      <c r="H5708" s="233">
        <v>0.20799999999999999</v>
      </c>
      <c r="I5708" s="233">
        <v>0</v>
      </c>
      <c r="J5708" s="233">
        <v>0</v>
      </c>
      <c r="K5708" s="234">
        <v>0</v>
      </c>
      <c r="L5708" s="233">
        <v>0</v>
      </c>
      <c r="M5708" s="234">
        <v>0</v>
      </c>
      <c r="N5708" s="233">
        <v>0</v>
      </c>
      <c r="O5708" s="233">
        <v>0</v>
      </c>
      <c r="P5708" s="233">
        <v>0</v>
      </c>
      <c r="Q5708" s="234">
        <v>0</v>
      </c>
      <c r="R5708" s="233">
        <v>0</v>
      </c>
      <c r="S5708" s="234">
        <v>0</v>
      </c>
      <c r="T5708" s="233">
        <v>0</v>
      </c>
      <c r="U5708" s="235">
        <f t="shared" si="623"/>
        <v>151.84</v>
      </c>
      <c r="V5708" s="227">
        <f t="shared" si="624"/>
        <v>0</v>
      </c>
      <c r="W5708" s="227">
        <f t="shared" si="625"/>
        <v>0</v>
      </c>
      <c r="X5708" s="227">
        <f t="shared" si="628"/>
        <v>0</v>
      </c>
      <c r="Y5708" s="227">
        <f t="shared" si="626"/>
        <v>0</v>
      </c>
      <c r="Z5708" s="227">
        <f t="shared" si="627"/>
        <v>0</v>
      </c>
      <c r="AA5708" s="227">
        <f t="shared" si="629"/>
        <v>0</v>
      </c>
    </row>
    <row r="5709" spans="2:27" ht="13.5" hidden="1">
      <c r="B5709" s="232" t="s">
        <v>1449</v>
      </c>
      <c r="C5709" s="232" t="s">
        <v>729</v>
      </c>
      <c r="D5709" s="232" t="s">
        <v>959</v>
      </c>
      <c r="E5709" s="232" t="s">
        <v>495</v>
      </c>
      <c r="F5709" s="232">
        <v>1</v>
      </c>
      <c r="G5709" s="232" t="s">
        <v>1417</v>
      </c>
      <c r="H5709" s="233">
        <v>5.1999999999999998E-2</v>
      </c>
      <c r="I5709" s="233">
        <v>0</v>
      </c>
      <c r="J5709" s="233">
        <v>0</v>
      </c>
      <c r="K5709" s="234">
        <v>0</v>
      </c>
      <c r="L5709" s="233">
        <v>0</v>
      </c>
      <c r="M5709" s="234">
        <v>0</v>
      </c>
      <c r="N5709" s="233">
        <v>0</v>
      </c>
      <c r="O5709" s="233">
        <v>0</v>
      </c>
      <c r="P5709" s="233">
        <v>0</v>
      </c>
      <c r="Q5709" s="234">
        <v>0</v>
      </c>
      <c r="R5709" s="233">
        <v>0</v>
      </c>
      <c r="S5709" s="234">
        <v>0</v>
      </c>
      <c r="T5709" s="233">
        <v>0</v>
      </c>
      <c r="U5709" s="235">
        <f t="shared" si="623"/>
        <v>37.96</v>
      </c>
      <c r="V5709" s="227">
        <f t="shared" si="624"/>
        <v>0</v>
      </c>
      <c r="W5709" s="227">
        <f t="shared" si="625"/>
        <v>0</v>
      </c>
      <c r="X5709" s="227">
        <f t="shared" si="628"/>
        <v>0</v>
      </c>
      <c r="Y5709" s="227">
        <f t="shared" si="626"/>
        <v>0</v>
      </c>
      <c r="Z5709" s="227">
        <f t="shared" si="627"/>
        <v>0</v>
      </c>
      <c r="AA5709" s="227">
        <f t="shared" si="629"/>
        <v>0</v>
      </c>
    </row>
    <row r="5710" spans="2:27" ht="13.5" hidden="1">
      <c r="B5710" s="232" t="s">
        <v>1449</v>
      </c>
      <c r="C5710" s="232" t="s">
        <v>739</v>
      </c>
      <c r="D5710" s="232" t="s">
        <v>959</v>
      </c>
      <c r="E5710" s="232" t="s">
        <v>495</v>
      </c>
      <c r="F5710" s="232">
        <v>2</v>
      </c>
      <c r="G5710" s="232" t="s">
        <v>1314</v>
      </c>
      <c r="H5710" s="233">
        <v>0.20799999999999999</v>
      </c>
      <c r="I5710" s="233">
        <v>0</v>
      </c>
      <c r="J5710" s="233">
        <v>0.13100000000000001</v>
      </c>
      <c r="K5710" s="234">
        <v>547</v>
      </c>
      <c r="L5710" s="233">
        <v>6.2399999999999997E-2</v>
      </c>
      <c r="M5710" s="234">
        <v>1071</v>
      </c>
      <c r="N5710" s="233">
        <v>0</v>
      </c>
      <c r="O5710" s="233">
        <v>0</v>
      </c>
      <c r="P5710" s="233">
        <v>0</v>
      </c>
      <c r="Q5710" s="234">
        <v>1093</v>
      </c>
      <c r="R5710" s="233">
        <v>4.1599999999999998E-2</v>
      </c>
      <c r="S5710" s="234">
        <v>2143</v>
      </c>
      <c r="T5710" s="233">
        <v>0</v>
      </c>
      <c r="U5710" s="235">
        <f t="shared" si="623"/>
        <v>151.84</v>
      </c>
      <c r="V5710" s="227">
        <f t="shared" si="624"/>
        <v>95.63000000000001</v>
      </c>
      <c r="W5710" s="227">
        <f t="shared" si="625"/>
        <v>91.135333333333335</v>
      </c>
      <c r="X5710" s="227">
        <f t="shared" si="628"/>
        <v>89.25</v>
      </c>
      <c r="Y5710" s="227">
        <f t="shared" si="626"/>
        <v>0</v>
      </c>
      <c r="Z5710" s="227">
        <f t="shared" si="627"/>
        <v>60.729111111111109</v>
      </c>
      <c r="AA5710" s="227">
        <f t="shared" si="629"/>
        <v>59.527777777777779</v>
      </c>
    </row>
    <row r="5711" spans="2:27" ht="13.5" hidden="1">
      <c r="B5711" s="232" t="s">
        <v>1449</v>
      </c>
      <c r="C5711" s="232" t="s">
        <v>735</v>
      </c>
      <c r="D5711" s="232" t="s">
        <v>959</v>
      </c>
      <c r="E5711" s="232" t="s">
        <v>467</v>
      </c>
      <c r="F5711" s="232">
        <v>8</v>
      </c>
      <c r="G5711" s="232" t="s">
        <v>1312</v>
      </c>
      <c r="H5711" s="233">
        <v>0.83199999999999996</v>
      </c>
      <c r="I5711" s="233">
        <v>0</v>
      </c>
      <c r="J5711" s="233">
        <v>0.5242</v>
      </c>
      <c r="K5711" s="234">
        <v>2186</v>
      </c>
      <c r="L5711" s="233">
        <v>0.24959999999999999</v>
      </c>
      <c r="M5711" s="234">
        <v>4286</v>
      </c>
      <c r="N5711" s="233">
        <v>0</v>
      </c>
      <c r="O5711" s="233">
        <v>0</v>
      </c>
      <c r="P5711" s="233">
        <v>0</v>
      </c>
      <c r="Q5711" s="234">
        <v>4373</v>
      </c>
      <c r="R5711" s="233">
        <v>0.16639999999999999</v>
      </c>
      <c r="S5711" s="234">
        <v>8571</v>
      </c>
      <c r="T5711" s="233">
        <v>0</v>
      </c>
      <c r="U5711" s="235">
        <f t="shared" si="623"/>
        <v>607.36</v>
      </c>
      <c r="V5711" s="227">
        <f t="shared" si="624"/>
        <v>382.666</v>
      </c>
      <c r="W5711" s="227">
        <f t="shared" si="625"/>
        <v>364.37466666666666</v>
      </c>
      <c r="X5711" s="227">
        <f t="shared" si="628"/>
        <v>357.16666666666669</v>
      </c>
      <c r="Y5711" s="227">
        <f t="shared" si="626"/>
        <v>0</v>
      </c>
      <c r="Z5711" s="227">
        <f t="shared" si="627"/>
        <v>242.94422222222221</v>
      </c>
      <c r="AA5711" s="227">
        <f t="shared" si="629"/>
        <v>238.08333333333334</v>
      </c>
    </row>
    <row r="5712" spans="2:27" ht="13.5" hidden="1">
      <c r="B5712" s="232" t="s">
        <v>1449</v>
      </c>
      <c r="C5712" s="232" t="s">
        <v>720</v>
      </c>
      <c r="D5712" s="232" t="s">
        <v>959</v>
      </c>
      <c r="E5712" s="232" t="s">
        <v>495</v>
      </c>
      <c r="F5712" s="232">
        <v>8</v>
      </c>
      <c r="G5712" s="232" t="s">
        <v>1312</v>
      </c>
      <c r="H5712" s="233">
        <v>1.6736</v>
      </c>
      <c r="I5712" s="233">
        <v>0</v>
      </c>
      <c r="J5712" s="233">
        <v>0</v>
      </c>
      <c r="K5712" s="234">
        <v>0</v>
      </c>
      <c r="L5712" s="233">
        <v>0</v>
      </c>
      <c r="M5712" s="234">
        <v>0</v>
      </c>
      <c r="N5712" s="233">
        <v>0</v>
      </c>
      <c r="O5712" s="233">
        <v>0</v>
      </c>
      <c r="P5712" s="233">
        <v>0</v>
      </c>
      <c r="Q5712" s="234">
        <v>0</v>
      </c>
      <c r="R5712" s="233">
        <v>0</v>
      </c>
      <c r="S5712" s="234">
        <v>0</v>
      </c>
      <c r="T5712" s="233">
        <v>0</v>
      </c>
      <c r="U5712" s="235">
        <f t="shared" si="623"/>
        <v>1221.7280000000001</v>
      </c>
      <c r="V5712" s="227">
        <f t="shared" si="624"/>
        <v>0</v>
      </c>
      <c r="W5712" s="227">
        <f t="shared" si="625"/>
        <v>0</v>
      </c>
      <c r="X5712" s="227">
        <f t="shared" si="628"/>
        <v>0</v>
      </c>
      <c r="Y5712" s="227">
        <f t="shared" si="626"/>
        <v>0</v>
      </c>
      <c r="Z5712" s="227">
        <f t="shared" si="627"/>
        <v>0</v>
      </c>
      <c r="AA5712" s="227">
        <f t="shared" si="629"/>
        <v>0</v>
      </c>
    </row>
    <row r="5713" spans="2:27" ht="13.5" hidden="1">
      <c r="B5713" s="232" t="s">
        <v>1449</v>
      </c>
      <c r="C5713" s="232" t="s">
        <v>757</v>
      </c>
      <c r="D5713" s="232" t="s">
        <v>959</v>
      </c>
      <c r="E5713" s="232" t="s">
        <v>467</v>
      </c>
      <c r="F5713" s="232">
        <v>32</v>
      </c>
      <c r="G5713" s="232" t="s">
        <v>1424</v>
      </c>
      <c r="H5713" s="233">
        <v>16.248999999999999</v>
      </c>
      <c r="I5713" s="233">
        <v>0</v>
      </c>
      <c r="J5713" s="233">
        <v>10.0662</v>
      </c>
      <c r="K5713" s="234">
        <v>41991</v>
      </c>
      <c r="L5713" s="233">
        <v>4.7934000000000001</v>
      </c>
      <c r="M5713" s="234">
        <v>82302</v>
      </c>
      <c r="N5713" s="233">
        <v>0</v>
      </c>
      <c r="O5713" s="233">
        <v>0</v>
      </c>
      <c r="P5713" s="233">
        <v>0</v>
      </c>
      <c r="Q5713" s="234">
        <v>64053</v>
      </c>
      <c r="R5713" s="233">
        <v>2.4373</v>
      </c>
      <c r="S5713" s="234">
        <v>125545</v>
      </c>
      <c r="T5713" s="233">
        <v>0</v>
      </c>
      <c r="U5713" s="235">
        <f t="shared" si="623"/>
        <v>11861.769999999999</v>
      </c>
      <c r="V5713" s="227">
        <f t="shared" si="624"/>
        <v>7348.326</v>
      </c>
      <c r="W5713" s="227">
        <f t="shared" si="625"/>
        <v>6998.4320000000007</v>
      </c>
      <c r="X5713" s="227">
        <f t="shared" si="628"/>
        <v>6858.5</v>
      </c>
      <c r="Y5713" s="227">
        <f t="shared" si="626"/>
        <v>0</v>
      </c>
      <c r="Z5713" s="227">
        <f t="shared" si="627"/>
        <v>3558.4790000000003</v>
      </c>
      <c r="AA5713" s="227">
        <f t="shared" si="629"/>
        <v>3487.3611111111113</v>
      </c>
    </row>
    <row r="5714" spans="2:27" ht="13.5" hidden="1">
      <c r="B5714" s="232" t="s">
        <v>1449</v>
      </c>
      <c r="C5714" s="232" t="s">
        <v>712</v>
      </c>
      <c r="D5714" s="232" t="s">
        <v>959</v>
      </c>
      <c r="E5714" s="232" t="s">
        <v>467</v>
      </c>
      <c r="F5714" s="232">
        <v>32</v>
      </c>
      <c r="G5714" s="232" t="s">
        <v>1345</v>
      </c>
      <c r="H5714" s="233">
        <v>4.4320000000000004</v>
      </c>
      <c r="I5714" s="233">
        <v>0</v>
      </c>
      <c r="J5714" s="233">
        <v>3.0266999999999999</v>
      </c>
      <c r="K5714" s="234">
        <v>12626</v>
      </c>
      <c r="L5714" s="233">
        <v>1.4413</v>
      </c>
      <c r="M5714" s="234">
        <v>24746</v>
      </c>
      <c r="N5714" s="233">
        <v>0</v>
      </c>
      <c r="O5714" s="233">
        <v>0</v>
      </c>
      <c r="P5714" s="233">
        <v>0</v>
      </c>
      <c r="Q5714" s="234">
        <v>26259</v>
      </c>
      <c r="R5714" s="233">
        <v>0.99919999999999998</v>
      </c>
      <c r="S5714" s="234">
        <v>51467</v>
      </c>
      <c r="T5714" s="233">
        <v>0</v>
      </c>
      <c r="U5714" s="235">
        <f t="shared" si="623"/>
        <v>3235.36</v>
      </c>
      <c r="V5714" s="227">
        <f t="shared" si="624"/>
        <v>2209.491</v>
      </c>
      <c r="W5714" s="227">
        <f t="shared" si="625"/>
        <v>2104.3156666666669</v>
      </c>
      <c r="X5714" s="227">
        <f t="shared" si="628"/>
        <v>2062.1666666666665</v>
      </c>
      <c r="Y5714" s="227">
        <f t="shared" si="626"/>
        <v>0</v>
      </c>
      <c r="Z5714" s="227">
        <f t="shared" si="627"/>
        <v>1458.8326666666667</v>
      </c>
      <c r="AA5714" s="227">
        <f t="shared" si="629"/>
        <v>1429.6388888888889</v>
      </c>
    </row>
    <row r="5715" spans="2:27" ht="13.5" hidden="1">
      <c r="B5715" s="232" t="s">
        <v>1449</v>
      </c>
      <c r="C5715" s="232" t="s">
        <v>544</v>
      </c>
      <c r="D5715" s="232" t="s">
        <v>959</v>
      </c>
      <c r="E5715" s="232" t="s">
        <v>467</v>
      </c>
      <c r="F5715" s="232">
        <v>16</v>
      </c>
      <c r="G5715" s="232" t="s">
        <v>1317</v>
      </c>
      <c r="H5715" s="233">
        <v>1.9330000000000001</v>
      </c>
      <c r="I5715" s="233">
        <v>0</v>
      </c>
      <c r="J5715" s="233">
        <v>1.2110000000000001</v>
      </c>
      <c r="K5715" s="234">
        <v>3262</v>
      </c>
      <c r="L5715" s="233">
        <v>0.66300000000000003</v>
      </c>
      <c r="M5715" s="234">
        <v>8888</v>
      </c>
      <c r="N5715" s="233">
        <v>0</v>
      </c>
      <c r="O5715" s="233">
        <v>0</v>
      </c>
      <c r="P5715" s="233">
        <v>0</v>
      </c>
      <c r="Q5715" s="234">
        <v>7091</v>
      </c>
      <c r="R5715" s="233">
        <v>0.48</v>
      </c>
      <c r="S5715" s="234">
        <v>18529</v>
      </c>
      <c r="T5715" s="233">
        <v>0</v>
      </c>
      <c r="U5715" s="235">
        <f t="shared" si="623"/>
        <v>1411.0900000000001</v>
      </c>
      <c r="V5715" s="227">
        <f t="shared" si="624"/>
        <v>884.03000000000009</v>
      </c>
      <c r="W5715" s="227">
        <f t="shared" si="625"/>
        <v>755.82333333333327</v>
      </c>
      <c r="X5715" s="227">
        <f t="shared" si="628"/>
        <v>740.66666666666663</v>
      </c>
      <c r="Y5715" s="227">
        <f t="shared" si="626"/>
        <v>0</v>
      </c>
      <c r="Z5715" s="227">
        <f t="shared" si="627"/>
        <v>547.37222222222226</v>
      </c>
      <c r="AA5715" s="227">
        <f t="shared" si="629"/>
        <v>514.69444444444446</v>
      </c>
    </row>
    <row r="5716" spans="2:27" ht="13.5" hidden="1">
      <c r="B5716" s="232" t="s">
        <v>1449</v>
      </c>
      <c r="C5716" s="232" t="s">
        <v>692</v>
      </c>
      <c r="D5716" s="232" t="s">
        <v>959</v>
      </c>
      <c r="E5716" s="232" t="s">
        <v>495</v>
      </c>
      <c r="F5716" s="232">
        <v>2</v>
      </c>
      <c r="G5716" s="232" t="s">
        <v>1363</v>
      </c>
      <c r="H5716" s="233">
        <v>0.57040000000000002</v>
      </c>
      <c r="I5716" s="233">
        <v>0</v>
      </c>
      <c r="J5716" s="233">
        <v>0.43359999999999999</v>
      </c>
      <c r="K5716" s="234">
        <v>1624</v>
      </c>
      <c r="L5716" s="233">
        <v>0.18559999999999999</v>
      </c>
      <c r="M5716" s="234">
        <v>3192</v>
      </c>
      <c r="N5716" s="233">
        <v>0</v>
      </c>
      <c r="O5716" s="233">
        <v>0</v>
      </c>
      <c r="P5716" s="233">
        <v>0</v>
      </c>
      <c r="Q5716" s="234">
        <v>3376</v>
      </c>
      <c r="R5716" s="233">
        <v>0.1288</v>
      </c>
      <c r="S5716" s="234">
        <v>6456</v>
      </c>
      <c r="T5716" s="233">
        <v>0</v>
      </c>
      <c r="U5716" s="235">
        <f t="shared" si="623"/>
        <v>416.392</v>
      </c>
      <c r="V5716" s="227">
        <f t="shared" si="624"/>
        <v>316.52799999999996</v>
      </c>
      <c r="W5716" s="227">
        <f t="shared" si="625"/>
        <v>270.82133333333331</v>
      </c>
      <c r="X5716" s="227">
        <f t="shared" si="628"/>
        <v>266</v>
      </c>
      <c r="Y5716" s="227">
        <f t="shared" si="626"/>
        <v>0</v>
      </c>
      <c r="Z5716" s="227">
        <f t="shared" si="627"/>
        <v>187.80177777777777</v>
      </c>
      <c r="AA5716" s="227">
        <f t="shared" si="629"/>
        <v>179.33333333333334</v>
      </c>
    </row>
    <row r="5717" spans="2:27" ht="13.5" hidden="1">
      <c r="B5717" s="232" t="s">
        <v>1449</v>
      </c>
      <c r="C5717" s="232" t="s">
        <v>630</v>
      </c>
      <c r="D5717" s="232" t="s">
        <v>959</v>
      </c>
      <c r="E5717" s="232" t="s">
        <v>467</v>
      </c>
      <c r="F5717" s="232">
        <v>32</v>
      </c>
      <c r="G5717" s="232" t="s">
        <v>1316</v>
      </c>
      <c r="H5717" s="233">
        <v>3.7759999999999998</v>
      </c>
      <c r="I5717" s="233">
        <v>0</v>
      </c>
      <c r="J5717" s="233">
        <v>2.141</v>
      </c>
      <c r="K5717" s="234">
        <v>8931</v>
      </c>
      <c r="L5717" s="233">
        <v>1.0195000000000001</v>
      </c>
      <c r="M5717" s="234">
        <v>17505</v>
      </c>
      <c r="N5717" s="233">
        <v>0</v>
      </c>
      <c r="O5717" s="233">
        <v>0</v>
      </c>
      <c r="P5717" s="233">
        <v>0</v>
      </c>
      <c r="Q5717" s="234">
        <v>18854</v>
      </c>
      <c r="R5717" s="233">
        <v>0.71740000000000004</v>
      </c>
      <c r="S5717" s="234">
        <v>36954</v>
      </c>
      <c r="T5717" s="233">
        <v>0</v>
      </c>
      <c r="U5717" s="235">
        <f t="shared" si="623"/>
        <v>2756.48</v>
      </c>
      <c r="V5717" s="227">
        <f t="shared" si="624"/>
        <v>1562.93</v>
      </c>
      <c r="W5717" s="227">
        <f t="shared" si="625"/>
        <v>1488.4850000000001</v>
      </c>
      <c r="X5717" s="227">
        <f t="shared" si="628"/>
        <v>1458.75</v>
      </c>
      <c r="Y5717" s="227">
        <f t="shared" si="626"/>
        <v>0</v>
      </c>
      <c r="Z5717" s="227">
        <f t="shared" si="627"/>
        <v>1047.4242222222222</v>
      </c>
      <c r="AA5717" s="227">
        <f t="shared" si="629"/>
        <v>1026.5</v>
      </c>
    </row>
    <row r="5718" spans="2:27" ht="13.5" hidden="1">
      <c r="B5718" s="232" t="s">
        <v>1449</v>
      </c>
      <c r="C5718" s="232" t="s">
        <v>707</v>
      </c>
      <c r="D5718" s="232" t="s">
        <v>959</v>
      </c>
      <c r="E5718" s="232" t="s">
        <v>495</v>
      </c>
      <c r="F5718" s="232">
        <v>8</v>
      </c>
      <c r="G5718" s="232" t="s">
        <v>1317</v>
      </c>
      <c r="H5718" s="233">
        <v>2.2160000000000002</v>
      </c>
      <c r="I5718" s="233">
        <v>0</v>
      </c>
      <c r="J5718" s="233">
        <v>1.5134000000000001</v>
      </c>
      <c r="K5718" s="234">
        <v>6313</v>
      </c>
      <c r="L5718" s="233">
        <v>0.72060000000000002</v>
      </c>
      <c r="M5718" s="234">
        <v>12373</v>
      </c>
      <c r="N5718" s="233">
        <v>0</v>
      </c>
      <c r="O5718" s="233">
        <v>0</v>
      </c>
      <c r="P5718" s="233">
        <v>0</v>
      </c>
      <c r="Q5718" s="234">
        <v>13133</v>
      </c>
      <c r="R5718" s="233">
        <v>0.49969999999999998</v>
      </c>
      <c r="S5718" s="234">
        <v>25741</v>
      </c>
      <c r="T5718" s="233">
        <v>0</v>
      </c>
      <c r="U5718" s="235">
        <f t="shared" si="623"/>
        <v>1617.68</v>
      </c>
      <c r="V5718" s="227">
        <f t="shared" si="624"/>
        <v>1104.7820000000002</v>
      </c>
      <c r="W5718" s="227">
        <f t="shared" si="625"/>
        <v>1052.1213333333335</v>
      </c>
      <c r="X5718" s="227">
        <f t="shared" si="628"/>
        <v>1031.0833333333333</v>
      </c>
      <c r="Y5718" s="227">
        <f t="shared" si="626"/>
        <v>0</v>
      </c>
      <c r="Z5718" s="227">
        <f t="shared" si="627"/>
        <v>729.58655555555561</v>
      </c>
      <c r="AA5718" s="227">
        <f t="shared" si="629"/>
        <v>715.02777777777783</v>
      </c>
    </row>
    <row r="5719" spans="2:27" ht="13.5" hidden="1">
      <c r="B5719" s="232" t="s">
        <v>1449</v>
      </c>
      <c r="C5719" s="232" t="s">
        <v>734</v>
      </c>
      <c r="D5719" s="232" t="s">
        <v>959</v>
      </c>
      <c r="E5719" s="232" t="s">
        <v>467</v>
      </c>
      <c r="F5719" s="232">
        <v>4</v>
      </c>
      <c r="G5719" s="232" t="s">
        <v>1311</v>
      </c>
      <c r="H5719" s="233">
        <v>0.41839999999999999</v>
      </c>
      <c r="I5719" s="233">
        <v>0</v>
      </c>
      <c r="J5719" s="233">
        <v>0</v>
      </c>
      <c r="K5719" s="234">
        <v>0</v>
      </c>
      <c r="L5719" s="233">
        <v>0</v>
      </c>
      <c r="M5719" s="234">
        <v>0</v>
      </c>
      <c r="N5719" s="233">
        <v>0</v>
      </c>
      <c r="O5719" s="233">
        <v>0</v>
      </c>
      <c r="P5719" s="233">
        <v>0</v>
      </c>
      <c r="Q5719" s="234">
        <v>0</v>
      </c>
      <c r="R5719" s="233">
        <v>0</v>
      </c>
      <c r="S5719" s="234">
        <v>0</v>
      </c>
      <c r="T5719" s="233">
        <v>0</v>
      </c>
      <c r="U5719" s="235">
        <f t="shared" si="623"/>
        <v>305.43200000000002</v>
      </c>
      <c r="V5719" s="227">
        <f t="shared" si="624"/>
        <v>0</v>
      </c>
      <c r="W5719" s="227">
        <f t="shared" si="625"/>
        <v>0</v>
      </c>
      <c r="X5719" s="227">
        <f t="shared" si="628"/>
        <v>0</v>
      </c>
      <c r="Y5719" s="227">
        <f t="shared" si="626"/>
        <v>0</v>
      </c>
      <c r="Z5719" s="227">
        <f t="shared" si="627"/>
        <v>0</v>
      </c>
      <c r="AA5719" s="227">
        <f t="shared" si="629"/>
        <v>0</v>
      </c>
    </row>
    <row r="5720" spans="2:27" ht="13.5" hidden="1">
      <c r="B5720" s="232" t="s">
        <v>1449</v>
      </c>
      <c r="C5720" s="232" t="s">
        <v>566</v>
      </c>
      <c r="D5720" s="232" t="s">
        <v>959</v>
      </c>
      <c r="E5720" s="232" t="s">
        <v>495</v>
      </c>
      <c r="F5720" s="232">
        <v>4</v>
      </c>
      <c r="G5720" s="232" t="s">
        <v>1311</v>
      </c>
      <c r="H5720" s="233">
        <v>0.96599999999999997</v>
      </c>
      <c r="I5720" s="233">
        <v>0</v>
      </c>
      <c r="J5720" s="233">
        <v>0.60499999999999998</v>
      </c>
      <c r="K5720" s="234">
        <v>1630</v>
      </c>
      <c r="L5720" s="233">
        <v>0.33100000000000002</v>
      </c>
      <c r="M5720" s="234">
        <v>4443</v>
      </c>
      <c r="N5720" s="233">
        <v>0</v>
      </c>
      <c r="O5720" s="233">
        <v>0</v>
      </c>
      <c r="P5720" s="233">
        <v>0</v>
      </c>
      <c r="Q5720" s="234">
        <v>3545</v>
      </c>
      <c r="R5720" s="233">
        <v>0.24</v>
      </c>
      <c r="S5720" s="234">
        <v>9265</v>
      </c>
      <c r="T5720" s="233">
        <v>0</v>
      </c>
      <c r="U5720" s="235">
        <f t="shared" si="623"/>
        <v>705.18</v>
      </c>
      <c r="V5720" s="227">
        <f t="shared" si="624"/>
        <v>441.65</v>
      </c>
      <c r="W5720" s="227">
        <f t="shared" si="625"/>
        <v>377.46333333333337</v>
      </c>
      <c r="X5720" s="227">
        <f t="shared" si="628"/>
        <v>370.25</v>
      </c>
      <c r="Y5720" s="227">
        <f t="shared" si="626"/>
        <v>0</v>
      </c>
      <c r="Z5720" s="227">
        <f t="shared" si="627"/>
        <v>273.67222222222222</v>
      </c>
      <c r="AA5720" s="227">
        <f t="shared" si="629"/>
        <v>257.36111111111109</v>
      </c>
    </row>
    <row r="5721" spans="2:27" ht="13.5" hidden="1">
      <c r="B5721" s="232" t="s">
        <v>1449</v>
      </c>
      <c r="C5721" s="232" t="s">
        <v>544</v>
      </c>
      <c r="D5721" s="232" t="s">
        <v>959</v>
      </c>
      <c r="E5721" s="232" t="s">
        <v>495</v>
      </c>
      <c r="F5721" s="232">
        <v>16</v>
      </c>
      <c r="G5721" s="232" t="s">
        <v>1317</v>
      </c>
      <c r="H5721" s="233">
        <v>3.8660000000000001</v>
      </c>
      <c r="I5721" s="233">
        <v>0</v>
      </c>
      <c r="J5721" s="233">
        <v>2.423</v>
      </c>
      <c r="K5721" s="234">
        <v>6525</v>
      </c>
      <c r="L5721" s="233">
        <v>1.3260000000000001</v>
      </c>
      <c r="M5721" s="234">
        <v>17775</v>
      </c>
      <c r="N5721" s="233">
        <v>0</v>
      </c>
      <c r="O5721" s="233">
        <v>0</v>
      </c>
      <c r="P5721" s="233">
        <v>0</v>
      </c>
      <c r="Q5721" s="234">
        <v>14182</v>
      </c>
      <c r="R5721" s="233">
        <v>0.96099999999999997</v>
      </c>
      <c r="S5721" s="234">
        <v>37058</v>
      </c>
      <c r="T5721" s="233">
        <v>0</v>
      </c>
      <c r="U5721" s="235">
        <f t="shared" si="623"/>
        <v>2822.1800000000003</v>
      </c>
      <c r="V5721" s="227">
        <f t="shared" si="624"/>
        <v>1768.79</v>
      </c>
      <c r="W5721" s="227">
        <f t="shared" si="625"/>
        <v>1511.73</v>
      </c>
      <c r="X5721" s="227">
        <f t="shared" si="628"/>
        <v>1481.25</v>
      </c>
      <c r="Y5721" s="227">
        <f t="shared" si="626"/>
        <v>0</v>
      </c>
      <c r="Z5721" s="227">
        <f t="shared" si="627"/>
        <v>1095.4744444444445</v>
      </c>
      <c r="AA5721" s="227">
        <f t="shared" si="629"/>
        <v>1029.3888888888889</v>
      </c>
    </row>
    <row r="5722" spans="2:27" ht="13.5" hidden="1">
      <c r="B5722" s="232" t="s">
        <v>1449</v>
      </c>
      <c r="C5722" s="232" t="s">
        <v>655</v>
      </c>
      <c r="D5722" s="232" t="s">
        <v>959</v>
      </c>
      <c r="E5722" s="232" t="s">
        <v>467</v>
      </c>
      <c r="F5722" s="232">
        <v>16</v>
      </c>
      <c r="G5722" s="232" t="s">
        <v>1352</v>
      </c>
      <c r="H5722" s="233">
        <v>2.27</v>
      </c>
      <c r="I5722" s="233">
        <v>0</v>
      </c>
      <c r="J5722" s="233">
        <v>0</v>
      </c>
      <c r="K5722" s="234">
        <v>0</v>
      </c>
      <c r="L5722" s="233">
        <v>0</v>
      </c>
      <c r="M5722" s="234">
        <v>0</v>
      </c>
      <c r="N5722" s="233">
        <v>0</v>
      </c>
      <c r="O5722" s="233">
        <v>0</v>
      </c>
      <c r="P5722" s="233">
        <v>0</v>
      </c>
      <c r="Q5722" s="234">
        <v>0</v>
      </c>
      <c r="R5722" s="233">
        <v>0</v>
      </c>
      <c r="S5722" s="234">
        <v>0</v>
      </c>
      <c r="T5722" s="233">
        <v>0</v>
      </c>
      <c r="U5722" s="235">
        <f t="shared" si="623"/>
        <v>1657.1</v>
      </c>
      <c r="V5722" s="227">
        <f t="shared" si="624"/>
        <v>0</v>
      </c>
      <c r="W5722" s="227">
        <f t="shared" si="625"/>
        <v>0</v>
      </c>
      <c r="X5722" s="227">
        <f t="shared" si="628"/>
        <v>0</v>
      </c>
      <c r="Y5722" s="227">
        <f t="shared" si="626"/>
        <v>0</v>
      </c>
      <c r="Z5722" s="227">
        <f t="shared" si="627"/>
        <v>0</v>
      </c>
      <c r="AA5722" s="227">
        <f t="shared" si="629"/>
        <v>0</v>
      </c>
    </row>
    <row r="5723" spans="2:27" ht="13.5" hidden="1">
      <c r="B5723" s="232" t="s">
        <v>1449</v>
      </c>
      <c r="C5723" s="232" t="s">
        <v>737</v>
      </c>
      <c r="D5723" s="232" t="s">
        <v>959</v>
      </c>
      <c r="E5723" s="232" t="s">
        <v>467</v>
      </c>
      <c r="F5723" s="232">
        <v>2</v>
      </c>
      <c r="G5723" s="232" t="s">
        <v>1315</v>
      </c>
      <c r="H5723" s="233">
        <v>0.20799999999999999</v>
      </c>
      <c r="I5723" s="233">
        <v>0</v>
      </c>
      <c r="J5723" s="233">
        <v>0.13100000000000001</v>
      </c>
      <c r="K5723" s="234">
        <v>547</v>
      </c>
      <c r="L5723" s="233">
        <v>6.2399999999999997E-2</v>
      </c>
      <c r="M5723" s="234">
        <v>1071</v>
      </c>
      <c r="N5723" s="233">
        <v>0</v>
      </c>
      <c r="O5723" s="233">
        <v>0</v>
      </c>
      <c r="P5723" s="233">
        <v>0</v>
      </c>
      <c r="Q5723" s="234">
        <v>1093</v>
      </c>
      <c r="R5723" s="233">
        <v>4.1599999999999998E-2</v>
      </c>
      <c r="S5723" s="234">
        <v>2143</v>
      </c>
      <c r="T5723" s="233">
        <v>0</v>
      </c>
      <c r="U5723" s="235">
        <f t="shared" si="623"/>
        <v>151.84</v>
      </c>
      <c r="V5723" s="227">
        <f t="shared" si="624"/>
        <v>95.63000000000001</v>
      </c>
      <c r="W5723" s="227">
        <f t="shared" si="625"/>
        <v>91.135333333333335</v>
      </c>
      <c r="X5723" s="227">
        <f t="shared" si="628"/>
        <v>89.25</v>
      </c>
      <c r="Y5723" s="227">
        <f t="shared" si="626"/>
        <v>0</v>
      </c>
      <c r="Z5723" s="227">
        <f t="shared" si="627"/>
        <v>60.729111111111109</v>
      </c>
      <c r="AA5723" s="227">
        <f t="shared" si="629"/>
        <v>59.527777777777779</v>
      </c>
    </row>
    <row r="5724" spans="2:27" ht="13.5" hidden="1">
      <c r="B5724" s="232" t="s">
        <v>1449</v>
      </c>
      <c r="C5724" s="232" t="s">
        <v>745</v>
      </c>
      <c r="D5724" s="232" t="s">
        <v>959</v>
      </c>
      <c r="E5724" s="232" t="s">
        <v>467</v>
      </c>
      <c r="F5724" s="232">
        <v>4</v>
      </c>
      <c r="G5724" s="232" t="s">
        <v>1311</v>
      </c>
      <c r="H5724" s="233">
        <v>0.41599999999999998</v>
      </c>
      <c r="I5724" s="233">
        <v>0</v>
      </c>
      <c r="J5724" s="233">
        <v>0.2621</v>
      </c>
      <c r="K5724" s="234">
        <v>1093</v>
      </c>
      <c r="L5724" s="233">
        <v>0.12479999999999999</v>
      </c>
      <c r="M5724" s="234">
        <v>2143</v>
      </c>
      <c r="N5724" s="233">
        <v>0</v>
      </c>
      <c r="O5724" s="233">
        <v>0</v>
      </c>
      <c r="P5724" s="233">
        <v>0</v>
      </c>
      <c r="Q5724" s="234">
        <v>2186</v>
      </c>
      <c r="R5724" s="233">
        <v>8.3199999999999996E-2</v>
      </c>
      <c r="S5724" s="234">
        <v>4286</v>
      </c>
      <c r="T5724" s="233">
        <v>0</v>
      </c>
      <c r="U5724" s="235">
        <f t="shared" si="623"/>
        <v>303.68</v>
      </c>
      <c r="V5724" s="227">
        <f t="shared" si="624"/>
        <v>191.333</v>
      </c>
      <c r="W5724" s="227">
        <f t="shared" si="625"/>
        <v>182.18733333333333</v>
      </c>
      <c r="X5724" s="227">
        <f t="shared" si="628"/>
        <v>178.58333333333334</v>
      </c>
      <c r="Y5724" s="227">
        <f t="shared" si="626"/>
        <v>0</v>
      </c>
      <c r="Z5724" s="227">
        <f t="shared" si="627"/>
        <v>121.45822222222222</v>
      </c>
      <c r="AA5724" s="227">
        <f t="shared" si="629"/>
        <v>119.05555555555556</v>
      </c>
    </row>
    <row r="5725" spans="2:27" ht="13.5" hidden="1">
      <c r="B5725" s="232" t="s">
        <v>1449</v>
      </c>
      <c r="C5725" s="232" t="s">
        <v>717</v>
      </c>
      <c r="D5725" s="232" t="s">
        <v>959</v>
      </c>
      <c r="E5725" s="232" t="s">
        <v>467</v>
      </c>
      <c r="F5725" s="232">
        <v>4</v>
      </c>
      <c r="G5725" s="232" t="s">
        <v>1312</v>
      </c>
      <c r="H5725" s="233">
        <v>0.55400000000000005</v>
      </c>
      <c r="I5725" s="233">
        <v>0</v>
      </c>
      <c r="J5725" s="233">
        <v>0.37830000000000003</v>
      </c>
      <c r="K5725" s="234">
        <v>1578</v>
      </c>
      <c r="L5725" s="233">
        <v>0.1802</v>
      </c>
      <c r="M5725" s="234">
        <v>3093</v>
      </c>
      <c r="N5725" s="233">
        <v>0</v>
      </c>
      <c r="O5725" s="233">
        <v>0</v>
      </c>
      <c r="P5725" s="233">
        <v>0</v>
      </c>
      <c r="Q5725" s="234">
        <v>3283</v>
      </c>
      <c r="R5725" s="233">
        <v>0.1249</v>
      </c>
      <c r="S5725" s="234">
        <v>6435</v>
      </c>
      <c r="T5725" s="233">
        <v>0</v>
      </c>
      <c r="U5725" s="235">
        <f t="shared" si="623"/>
        <v>404.42</v>
      </c>
      <c r="V5725" s="227">
        <f t="shared" si="624"/>
        <v>276.15899999999999</v>
      </c>
      <c r="W5725" s="227">
        <f t="shared" si="625"/>
        <v>263.04599999999999</v>
      </c>
      <c r="X5725" s="227">
        <f t="shared" si="628"/>
        <v>257.75</v>
      </c>
      <c r="Y5725" s="227">
        <f t="shared" si="626"/>
        <v>0</v>
      </c>
      <c r="Z5725" s="227">
        <f t="shared" si="627"/>
        <v>182.37144444444442</v>
      </c>
      <c r="AA5725" s="227">
        <f t="shared" si="629"/>
        <v>178.75</v>
      </c>
    </row>
    <row r="5726" spans="2:27" ht="13.5" hidden="1">
      <c r="B5726" s="232" t="s">
        <v>1449</v>
      </c>
      <c r="C5726" s="232" t="s">
        <v>763</v>
      </c>
      <c r="D5726" s="232" t="s">
        <v>959</v>
      </c>
      <c r="E5726" s="232" t="s">
        <v>467</v>
      </c>
      <c r="F5726" s="232">
        <v>8</v>
      </c>
      <c r="G5726" s="232" t="s">
        <v>1317</v>
      </c>
      <c r="H5726" s="233">
        <v>1.6400999999999999</v>
      </c>
      <c r="I5726" s="233">
        <v>0</v>
      </c>
      <c r="J5726" s="233">
        <v>1.1194</v>
      </c>
      <c r="K5726" s="234">
        <v>4669</v>
      </c>
      <c r="L5726" s="233">
        <v>0.53300000000000003</v>
      </c>
      <c r="M5726" s="234">
        <v>9152</v>
      </c>
      <c r="N5726" s="233">
        <v>0</v>
      </c>
      <c r="O5726" s="233">
        <v>0</v>
      </c>
      <c r="P5726" s="233">
        <v>0</v>
      </c>
      <c r="Q5726" s="234">
        <v>9698</v>
      </c>
      <c r="R5726" s="233">
        <v>0.36899999999999999</v>
      </c>
      <c r="S5726" s="234">
        <v>19008</v>
      </c>
      <c r="T5726" s="233">
        <v>0</v>
      </c>
      <c r="U5726" s="235">
        <f t="shared" si="623"/>
        <v>1197.2729999999999</v>
      </c>
      <c r="V5726" s="227">
        <f t="shared" si="624"/>
        <v>817.16199999999992</v>
      </c>
      <c r="W5726" s="227">
        <f t="shared" si="625"/>
        <v>778.1733333333334</v>
      </c>
      <c r="X5726" s="227">
        <f t="shared" si="628"/>
        <v>762.66666666666663</v>
      </c>
      <c r="Y5726" s="227">
        <f t="shared" si="626"/>
        <v>0</v>
      </c>
      <c r="Z5726" s="227">
        <f t="shared" si="627"/>
        <v>538.75888888888892</v>
      </c>
      <c r="AA5726" s="227">
        <f t="shared" si="629"/>
        <v>528</v>
      </c>
    </row>
    <row r="5727" spans="2:27" ht="13.5" hidden="1">
      <c r="B5727" s="232" t="s">
        <v>1449</v>
      </c>
      <c r="C5727" s="232" t="s">
        <v>726</v>
      </c>
      <c r="D5727" s="232" t="s">
        <v>959</v>
      </c>
      <c r="E5727" s="232" t="s">
        <v>467</v>
      </c>
      <c r="F5727" s="232">
        <v>2</v>
      </c>
      <c r="G5727" s="232" t="s">
        <v>1314</v>
      </c>
      <c r="H5727" s="233">
        <v>0.104</v>
      </c>
      <c r="I5727" s="233">
        <v>0</v>
      </c>
      <c r="J5727" s="233">
        <v>0</v>
      </c>
      <c r="K5727" s="234">
        <v>0</v>
      </c>
      <c r="L5727" s="233">
        <v>0</v>
      </c>
      <c r="M5727" s="234">
        <v>0</v>
      </c>
      <c r="N5727" s="233">
        <v>0</v>
      </c>
      <c r="O5727" s="233">
        <v>0</v>
      </c>
      <c r="P5727" s="233">
        <v>0</v>
      </c>
      <c r="Q5727" s="234">
        <v>0</v>
      </c>
      <c r="R5727" s="233">
        <v>0</v>
      </c>
      <c r="S5727" s="234">
        <v>0</v>
      </c>
      <c r="T5727" s="233">
        <v>0</v>
      </c>
      <c r="U5727" s="235">
        <f t="shared" si="623"/>
        <v>75.92</v>
      </c>
      <c r="V5727" s="227">
        <f t="shared" si="624"/>
        <v>0</v>
      </c>
      <c r="W5727" s="227">
        <f t="shared" si="625"/>
        <v>0</v>
      </c>
      <c r="X5727" s="227">
        <f t="shared" si="628"/>
        <v>0</v>
      </c>
      <c r="Y5727" s="227">
        <f t="shared" si="626"/>
        <v>0</v>
      </c>
      <c r="Z5727" s="227">
        <f t="shared" si="627"/>
        <v>0</v>
      </c>
      <c r="AA5727" s="227">
        <f t="shared" si="629"/>
        <v>0</v>
      </c>
    </row>
    <row r="5728" spans="2:27" ht="13.5" hidden="1">
      <c r="B5728" s="232" t="s">
        <v>1449</v>
      </c>
      <c r="C5728" s="232" t="s">
        <v>743</v>
      </c>
      <c r="D5728" s="232" t="s">
        <v>959</v>
      </c>
      <c r="E5728" s="232" t="s">
        <v>495</v>
      </c>
      <c r="F5728" s="232">
        <v>2</v>
      </c>
      <c r="G5728" s="232" t="s">
        <v>1322</v>
      </c>
      <c r="H5728" s="233">
        <v>0.104</v>
      </c>
      <c r="I5728" s="233">
        <v>0</v>
      </c>
      <c r="J5728" s="233">
        <v>6.5500000000000003E-2</v>
      </c>
      <c r="K5728" s="234">
        <v>273</v>
      </c>
      <c r="L5728" s="233">
        <v>3.1199999999999999E-2</v>
      </c>
      <c r="M5728" s="234">
        <v>536</v>
      </c>
      <c r="N5728" s="233">
        <v>0</v>
      </c>
      <c r="O5728" s="233">
        <v>0</v>
      </c>
      <c r="P5728" s="233">
        <v>0</v>
      </c>
      <c r="Q5728" s="234">
        <v>547</v>
      </c>
      <c r="R5728" s="233">
        <v>2.0799999999999999E-2</v>
      </c>
      <c r="S5728" s="234">
        <v>1071</v>
      </c>
      <c r="T5728" s="233">
        <v>0</v>
      </c>
      <c r="U5728" s="235">
        <f t="shared" si="623"/>
        <v>75.92</v>
      </c>
      <c r="V5728" s="227">
        <f t="shared" si="624"/>
        <v>47.815000000000005</v>
      </c>
      <c r="W5728" s="227">
        <f t="shared" si="625"/>
        <v>45.525999999999996</v>
      </c>
      <c r="X5728" s="227">
        <f t="shared" si="628"/>
        <v>44.666666666666664</v>
      </c>
      <c r="Y5728" s="227">
        <f t="shared" si="626"/>
        <v>0</v>
      </c>
      <c r="Z5728" s="227">
        <f t="shared" si="627"/>
        <v>30.378444444444444</v>
      </c>
      <c r="AA5728" s="227">
        <f t="shared" si="629"/>
        <v>29.75</v>
      </c>
    </row>
    <row r="5729" spans="2:27" ht="13.5" hidden="1">
      <c r="B5729" s="232" t="s">
        <v>1449</v>
      </c>
      <c r="C5729" s="232" t="s">
        <v>763</v>
      </c>
      <c r="D5729" s="232" t="s">
        <v>959</v>
      </c>
      <c r="E5729" s="232" t="s">
        <v>495</v>
      </c>
      <c r="F5729" s="232">
        <v>8</v>
      </c>
      <c r="G5729" s="232" t="s">
        <v>1317</v>
      </c>
      <c r="H5729" s="233">
        <v>3.2803</v>
      </c>
      <c r="I5729" s="233">
        <v>0</v>
      </c>
      <c r="J5729" s="233">
        <v>2.2387999999999999</v>
      </c>
      <c r="K5729" s="234">
        <v>9339</v>
      </c>
      <c r="L5729" s="233">
        <v>1.0661</v>
      </c>
      <c r="M5729" s="234">
        <v>18304</v>
      </c>
      <c r="N5729" s="233">
        <v>0</v>
      </c>
      <c r="O5729" s="233">
        <v>0</v>
      </c>
      <c r="P5729" s="233">
        <v>0</v>
      </c>
      <c r="Q5729" s="234">
        <v>19396</v>
      </c>
      <c r="R5729" s="233">
        <v>0.73809999999999998</v>
      </c>
      <c r="S5729" s="234">
        <v>38017</v>
      </c>
      <c r="T5729" s="233">
        <v>0</v>
      </c>
      <c r="U5729" s="235">
        <f t="shared" si="623"/>
        <v>2394.6190000000001</v>
      </c>
      <c r="V5729" s="227">
        <f t="shared" si="624"/>
        <v>1634.3239999999998</v>
      </c>
      <c r="W5729" s="227">
        <f t="shared" si="625"/>
        <v>1556.5030000000002</v>
      </c>
      <c r="X5729" s="227">
        <f t="shared" si="628"/>
        <v>1525.3333333333333</v>
      </c>
      <c r="Y5729" s="227">
        <f t="shared" si="626"/>
        <v>0</v>
      </c>
      <c r="Z5729" s="227">
        <f t="shared" si="627"/>
        <v>1077.5907777777779</v>
      </c>
      <c r="AA5729" s="227">
        <f t="shared" si="629"/>
        <v>1056.0277777777778</v>
      </c>
    </row>
    <row r="5730" spans="2:27" ht="13.5" hidden="1">
      <c r="B5730" s="232" t="s">
        <v>1449</v>
      </c>
      <c r="C5730" s="232" t="s">
        <v>667</v>
      </c>
      <c r="D5730" s="232" t="s">
        <v>959</v>
      </c>
      <c r="E5730" s="232" t="s">
        <v>495</v>
      </c>
      <c r="F5730" s="232">
        <v>2</v>
      </c>
      <c r="G5730" s="232" t="s">
        <v>1363</v>
      </c>
      <c r="H5730" s="233">
        <v>0.56999999999999995</v>
      </c>
      <c r="I5730" s="233">
        <v>0</v>
      </c>
      <c r="J5730" s="233">
        <v>0</v>
      </c>
      <c r="K5730" s="234">
        <v>0</v>
      </c>
      <c r="L5730" s="233">
        <v>0</v>
      </c>
      <c r="M5730" s="234">
        <v>0</v>
      </c>
      <c r="N5730" s="233">
        <v>0</v>
      </c>
      <c r="O5730" s="233">
        <v>0</v>
      </c>
      <c r="P5730" s="233">
        <v>0</v>
      </c>
      <c r="Q5730" s="234">
        <v>0</v>
      </c>
      <c r="R5730" s="233">
        <v>0</v>
      </c>
      <c r="S5730" s="234">
        <v>0</v>
      </c>
      <c r="T5730" s="233">
        <v>0</v>
      </c>
      <c r="U5730" s="235">
        <f t="shared" si="623"/>
        <v>416.09999999999997</v>
      </c>
      <c r="V5730" s="227">
        <f t="shared" si="624"/>
        <v>0</v>
      </c>
      <c r="W5730" s="227">
        <f t="shared" si="625"/>
        <v>0</v>
      </c>
      <c r="X5730" s="227">
        <f t="shared" si="628"/>
        <v>0</v>
      </c>
      <c r="Y5730" s="227">
        <f t="shared" si="626"/>
        <v>0</v>
      </c>
      <c r="Z5730" s="227">
        <f t="shared" si="627"/>
        <v>0</v>
      </c>
      <c r="AA5730" s="227">
        <f t="shared" si="629"/>
        <v>0</v>
      </c>
    </row>
    <row r="5731" spans="2:27" ht="13.5" hidden="1">
      <c r="B5731" s="232" t="s">
        <v>1449</v>
      </c>
      <c r="C5731" s="232" t="s">
        <v>756</v>
      </c>
      <c r="D5731" s="232" t="s">
        <v>959</v>
      </c>
      <c r="E5731" s="232" t="s">
        <v>495</v>
      </c>
      <c r="F5731" s="232">
        <v>16</v>
      </c>
      <c r="G5731" s="232" t="s">
        <v>1355</v>
      </c>
      <c r="H5731" s="233">
        <v>16.248999999999999</v>
      </c>
      <c r="I5731" s="233">
        <v>0</v>
      </c>
      <c r="J5731" s="233">
        <v>10.0662</v>
      </c>
      <c r="K5731" s="234">
        <v>41991</v>
      </c>
      <c r="L5731" s="233">
        <v>4.7934000000000001</v>
      </c>
      <c r="M5731" s="234">
        <v>82302</v>
      </c>
      <c r="N5731" s="233">
        <v>0</v>
      </c>
      <c r="O5731" s="233">
        <v>0</v>
      </c>
      <c r="P5731" s="233">
        <v>0</v>
      </c>
      <c r="Q5731" s="234">
        <v>64053</v>
      </c>
      <c r="R5731" s="233">
        <v>2.4373</v>
      </c>
      <c r="S5731" s="234">
        <v>125545</v>
      </c>
      <c r="T5731" s="233">
        <v>0</v>
      </c>
      <c r="U5731" s="235">
        <f t="shared" si="623"/>
        <v>11861.769999999999</v>
      </c>
      <c r="V5731" s="227">
        <f t="shared" si="624"/>
        <v>7348.326</v>
      </c>
      <c r="W5731" s="227">
        <f t="shared" si="625"/>
        <v>6998.4320000000007</v>
      </c>
      <c r="X5731" s="227">
        <f t="shared" si="628"/>
        <v>6858.5</v>
      </c>
      <c r="Y5731" s="227">
        <f t="shared" si="626"/>
        <v>0</v>
      </c>
      <c r="Z5731" s="227">
        <f t="shared" si="627"/>
        <v>3558.4790000000003</v>
      </c>
      <c r="AA5731" s="227">
        <f t="shared" si="629"/>
        <v>3487.3611111111113</v>
      </c>
    </row>
    <row r="5732" spans="2:27" ht="13.5" hidden="1">
      <c r="B5732" s="232" t="s">
        <v>1449</v>
      </c>
      <c r="C5732" s="232" t="s">
        <v>527</v>
      </c>
      <c r="D5732" s="232" t="s">
        <v>959</v>
      </c>
      <c r="E5732" s="232" t="s">
        <v>467</v>
      </c>
      <c r="F5732" s="232">
        <v>8</v>
      </c>
      <c r="G5732" s="232" t="s">
        <v>1312</v>
      </c>
      <c r="H5732" s="233">
        <v>0.96599999999999997</v>
      </c>
      <c r="I5732" s="233">
        <v>0</v>
      </c>
      <c r="J5732" s="233">
        <v>0.60599999999999998</v>
      </c>
      <c r="K5732" s="234">
        <v>1631</v>
      </c>
      <c r="L5732" s="233">
        <v>0.33100000000000002</v>
      </c>
      <c r="M5732" s="234">
        <v>4444</v>
      </c>
      <c r="N5732" s="233">
        <v>0</v>
      </c>
      <c r="O5732" s="233">
        <v>0</v>
      </c>
      <c r="P5732" s="233">
        <v>0</v>
      </c>
      <c r="Q5732" s="234">
        <v>3545</v>
      </c>
      <c r="R5732" s="233">
        <v>0.24</v>
      </c>
      <c r="S5732" s="234">
        <v>9265</v>
      </c>
      <c r="T5732" s="233">
        <v>0</v>
      </c>
      <c r="U5732" s="235">
        <f t="shared" si="623"/>
        <v>705.18</v>
      </c>
      <c r="V5732" s="227">
        <f t="shared" si="624"/>
        <v>442.38</v>
      </c>
      <c r="W5732" s="227">
        <f t="shared" si="625"/>
        <v>377.54666666666668</v>
      </c>
      <c r="X5732" s="227">
        <f t="shared" si="628"/>
        <v>370.33333333333331</v>
      </c>
      <c r="Y5732" s="227">
        <f t="shared" si="626"/>
        <v>0</v>
      </c>
      <c r="Z5732" s="227">
        <f t="shared" si="627"/>
        <v>273.67222222222222</v>
      </c>
      <c r="AA5732" s="227">
        <f t="shared" si="629"/>
        <v>257.36111111111109</v>
      </c>
    </row>
    <row r="5733" spans="2:27" ht="13.5" hidden="1">
      <c r="B5733" s="232" t="s">
        <v>1449</v>
      </c>
      <c r="C5733" s="232" t="s">
        <v>667</v>
      </c>
      <c r="D5733" s="232" t="s">
        <v>959</v>
      </c>
      <c r="E5733" s="232" t="s">
        <v>467</v>
      </c>
      <c r="F5733" s="232">
        <v>2</v>
      </c>
      <c r="G5733" s="232" t="s">
        <v>1363</v>
      </c>
      <c r="H5733" s="233">
        <v>0.28499999999999998</v>
      </c>
      <c r="I5733" s="233">
        <v>0</v>
      </c>
      <c r="J5733" s="233">
        <v>0</v>
      </c>
      <c r="K5733" s="234">
        <v>0</v>
      </c>
      <c r="L5733" s="233">
        <v>0</v>
      </c>
      <c r="M5733" s="234">
        <v>0</v>
      </c>
      <c r="N5733" s="233">
        <v>0</v>
      </c>
      <c r="O5733" s="233">
        <v>0</v>
      </c>
      <c r="P5733" s="233">
        <v>0</v>
      </c>
      <c r="Q5733" s="234">
        <v>0</v>
      </c>
      <c r="R5733" s="233">
        <v>0</v>
      </c>
      <c r="S5733" s="234">
        <v>0</v>
      </c>
      <c r="T5733" s="233">
        <v>0</v>
      </c>
      <c r="U5733" s="235">
        <f t="shared" si="623"/>
        <v>208.04999999999998</v>
      </c>
      <c r="V5733" s="227">
        <f t="shared" si="624"/>
        <v>0</v>
      </c>
      <c r="W5733" s="227">
        <f t="shared" si="625"/>
        <v>0</v>
      </c>
      <c r="X5733" s="227">
        <f t="shared" si="628"/>
        <v>0</v>
      </c>
      <c r="Y5733" s="227">
        <f t="shared" si="626"/>
        <v>0</v>
      </c>
      <c r="Z5733" s="227">
        <f t="shared" si="627"/>
        <v>0</v>
      </c>
      <c r="AA5733" s="227">
        <f t="shared" si="629"/>
        <v>0</v>
      </c>
    </row>
    <row r="5734" spans="2:27" ht="13.5" hidden="1">
      <c r="B5734" s="232" t="s">
        <v>1449</v>
      </c>
      <c r="C5734" s="232" t="s">
        <v>644</v>
      </c>
      <c r="D5734" s="232" t="s">
        <v>959</v>
      </c>
      <c r="E5734" s="232" t="s">
        <v>495</v>
      </c>
      <c r="F5734" s="232">
        <v>4</v>
      </c>
      <c r="G5734" s="232" t="s">
        <v>1311</v>
      </c>
      <c r="H5734" s="233">
        <v>0.94399999999999995</v>
      </c>
      <c r="I5734" s="233">
        <v>0</v>
      </c>
      <c r="J5734" s="233">
        <v>0.53290000000000004</v>
      </c>
      <c r="K5734" s="234">
        <v>2223</v>
      </c>
      <c r="L5734" s="233">
        <v>0.25380000000000003</v>
      </c>
      <c r="M5734" s="234">
        <v>4357</v>
      </c>
      <c r="N5734" s="233">
        <v>0</v>
      </c>
      <c r="O5734" s="233">
        <v>0</v>
      </c>
      <c r="P5734" s="233">
        <v>0</v>
      </c>
      <c r="Q5734" s="234">
        <v>4772</v>
      </c>
      <c r="R5734" s="233">
        <v>0.18160000000000001</v>
      </c>
      <c r="S5734" s="234">
        <v>9353</v>
      </c>
      <c r="T5734" s="233">
        <v>0</v>
      </c>
      <c r="U5734" s="235">
        <f t="shared" si="623"/>
        <v>689.12</v>
      </c>
      <c r="V5734" s="227">
        <f t="shared" si="624"/>
        <v>389.01700000000005</v>
      </c>
      <c r="W5734" s="227">
        <f t="shared" si="625"/>
        <v>370.524</v>
      </c>
      <c r="X5734" s="227">
        <f t="shared" si="628"/>
        <v>363.08333333333331</v>
      </c>
      <c r="Y5734" s="227">
        <f t="shared" si="626"/>
        <v>0</v>
      </c>
      <c r="Z5734" s="227">
        <f t="shared" si="627"/>
        <v>265.12355555555553</v>
      </c>
      <c r="AA5734" s="227">
        <f t="shared" si="629"/>
        <v>259.80555555555554</v>
      </c>
    </row>
    <row r="5735" spans="2:27" ht="13.5" hidden="1">
      <c r="B5735" s="232" t="s">
        <v>1449</v>
      </c>
      <c r="C5735" s="232" t="s">
        <v>557</v>
      </c>
      <c r="D5735" s="232" t="s">
        <v>959</v>
      </c>
      <c r="E5735" s="232" t="s">
        <v>467</v>
      </c>
      <c r="F5735" s="232">
        <v>2</v>
      </c>
      <c r="G5735" s="232" t="s">
        <v>1315</v>
      </c>
      <c r="H5735" s="233">
        <v>0.24099999999999999</v>
      </c>
      <c r="I5735" s="233">
        <v>0</v>
      </c>
      <c r="J5735" s="233">
        <v>0.151</v>
      </c>
      <c r="K5735" s="234">
        <v>408</v>
      </c>
      <c r="L5735" s="233">
        <v>8.3000000000000004E-2</v>
      </c>
      <c r="M5735" s="234">
        <v>1111</v>
      </c>
      <c r="N5735" s="233">
        <v>0</v>
      </c>
      <c r="O5735" s="233">
        <v>0</v>
      </c>
      <c r="P5735" s="233">
        <v>0</v>
      </c>
      <c r="Q5735" s="234">
        <v>886</v>
      </c>
      <c r="R5735" s="233">
        <v>5.8999999999999997E-2</v>
      </c>
      <c r="S5735" s="234">
        <v>2300</v>
      </c>
      <c r="T5735" s="233">
        <v>0</v>
      </c>
      <c r="U5735" s="235">
        <f t="shared" si="623"/>
        <v>175.93</v>
      </c>
      <c r="V5735" s="227">
        <f t="shared" si="624"/>
        <v>110.22999999999999</v>
      </c>
      <c r="W5735" s="227">
        <f t="shared" si="625"/>
        <v>94.59</v>
      </c>
      <c r="X5735" s="227">
        <f t="shared" si="628"/>
        <v>92.583333333333329</v>
      </c>
      <c r="Y5735" s="227">
        <f t="shared" si="626"/>
        <v>0</v>
      </c>
      <c r="Z5735" s="227">
        <f t="shared" si="627"/>
        <v>67.681111111111107</v>
      </c>
      <c r="AA5735" s="227">
        <f t="shared" si="629"/>
        <v>63.888888888888886</v>
      </c>
    </row>
    <row r="5736" spans="2:27" ht="13.5" hidden="1">
      <c r="B5736" s="232" t="s">
        <v>1449</v>
      </c>
      <c r="C5736" s="232" t="s">
        <v>739</v>
      </c>
      <c r="D5736" s="232" t="s">
        <v>959</v>
      </c>
      <c r="E5736" s="232" t="s">
        <v>467</v>
      </c>
      <c r="F5736" s="232">
        <v>2</v>
      </c>
      <c r="G5736" s="232" t="s">
        <v>1314</v>
      </c>
      <c r="H5736" s="233">
        <v>0.104</v>
      </c>
      <c r="I5736" s="233">
        <v>0</v>
      </c>
      <c r="J5736" s="233">
        <v>6.5500000000000003E-2</v>
      </c>
      <c r="K5736" s="234">
        <v>273</v>
      </c>
      <c r="L5736" s="233">
        <v>3.1199999999999999E-2</v>
      </c>
      <c r="M5736" s="234">
        <v>536</v>
      </c>
      <c r="N5736" s="233">
        <v>0</v>
      </c>
      <c r="O5736" s="233">
        <v>0</v>
      </c>
      <c r="P5736" s="233">
        <v>0</v>
      </c>
      <c r="Q5736" s="234">
        <v>547</v>
      </c>
      <c r="R5736" s="233">
        <v>2.0799999999999999E-2</v>
      </c>
      <c r="S5736" s="234">
        <v>1071</v>
      </c>
      <c r="T5736" s="233">
        <v>0</v>
      </c>
      <c r="U5736" s="235">
        <f t="shared" si="623"/>
        <v>75.92</v>
      </c>
      <c r="V5736" s="227">
        <f t="shared" si="624"/>
        <v>47.815000000000005</v>
      </c>
      <c r="W5736" s="227">
        <f t="shared" si="625"/>
        <v>45.525999999999996</v>
      </c>
      <c r="X5736" s="227">
        <f t="shared" si="628"/>
        <v>44.666666666666664</v>
      </c>
      <c r="Y5736" s="227">
        <f t="shared" si="626"/>
        <v>0</v>
      </c>
      <c r="Z5736" s="227">
        <f t="shared" si="627"/>
        <v>30.378444444444444</v>
      </c>
      <c r="AA5736" s="227">
        <f t="shared" si="629"/>
        <v>29.75</v>
      </c>
    </row>
    <row r="5737" spans="2:27" ht="13.5" hidden="1">
      <c r="B5737" s="232" t="s">
        <v>1449</v>
      </c>
      <c r="C5737" s="232" t="s">
        <v>769</v>
      </c>
      <c r="D5737" s="232" t="s">
        <v>959</v>
      </c>
      <c r="E5737" s="232" t="s">
        <v>495</v>
      </c>
      <c r="F5737" s="232">
        <v>2</v>
      </c>
      <c r="G5737" s="232" t="s">
        <v>1311</v>
      </c>
      <c r="H5737" s="233">
        <v>0.82010000000000005</v>
      </c>
      <c r="I5737" s="233">
        <v>0</v>
      </c>
      <c r="J5737" s="233">
        <v>0.55969999999999998</v>
      </c>
      <c r="K5737" s="234">
        <v>2335</v>
      </c>
      <c r="L5737" s="233">
        <v>0.26650000000000001</v>
      </c>
      <c r="M5737" s="234">
        <v>4576</v>
      </c>
      <c r="N5737" s="233">
        <v>0</v>
      </c>
      <c r="O5737" s="233">
        <v>0</v>
      </c>
      <c r="P5737" s="233">
        <v>0</v>
      </c>
      <c r="Q5737" s="234">
        <v>4849</v>
      </c>
      <c r="R5737" s="233">
        <v>0.1845</v>
      </c>
      <c r="S5737" s="234">
        <v>9504</v>
      </c>
      <c r="T5737" s="233">
        <v>0</v>
      </c>
      <c r="U5737" s="235">
        <f t="shared" si="623"/>
        <v>598.673</v>
      </c>
      <c r="V5737" s="227">
        <f t="shared" si="624"/>
        <v>408.58099999999996</v>
      </c>
      <c r="W5737" s="227">
        <f t="shared" si="625"/>
        <v>389.12833333333333</v>
      </c>
      <c r="X5737" s="227">
        <f t="shared" si="628"/>
        <v>381.33333333333331</v>
      </c>
      <c r="Y5737" s="227">
        <f t="shared" si="626"/>
        <v>0</v>
      </c>
      <c r="Z5737" s="227">
        <f t="shared" si="627"/>
        <v>269.37944444444446</v>
      </c>
      <c r="AA5737" s="227">
        <f t="shared" si="629"/>
        <v>264</v>
      </c>
    </row>
    <row r="5738" spans="2:27" ht="13.5" hidden="1">
      <c r="B5738" s="232" t="s">
        <v>1449</v>
      </c>
      <c r="C5738" s="232" t="s">
        <v>630</v>
      </c>
      <c r="D5738" s="232" t="s">
        <v>959</v>
      </c>
      <c r="E5738" s="232" t="s">
        <v>495</v>
      </c>
      <c r="F5738" s="232">
        <v>32</v>
      </c>
      <c r="G5738" s="232" t="s">
        <v>1316</v>
      </c>
      <c r="H5738" s="233">
        <v>7.5519999999999996</v>
      </c>
      <c r="I5738" s="233">
        <v>0</v>
      </c>
      <c r="J5738" s="233">
        <v>4.282</v>
      </c>
      <c r="K5738" s="234">
        <v>17862</v>
      </c>
      <c r="L5738" s="233">
        <v>2.0390000000000001</v>
      </c>
      <c r="M5738" s="234">
        <v>35010</v>
      </c>
      <c r="N5738" s="233">
        <v>0</v>
      </c>
      <c r="O5738" s="233">
        <v>0</v>
      </c>
      <c r="P5738" s="233">
        <v>0</v>
      </c>
      <c r="Q5738" s="234">
        <v>37709</v>
      </c>
      <c r="R5738" s="233">
        <v>1.4349000000000001</v>
      </c>
      <c r="S5738" s="234">
        <v>73909</v>
      </c>
      <c r="T5738" s="233">
        <v>0</v>
      </c>
      <c r="U5738" s="235">
        <f t="shared" si="623"/>
        <v>5512.96</v>
      </c>
      <c r="V5738" s="227">
        <f t="shared" si="624"/>
        <v>3125.86</v>
      </c>
      <c r="W5738" s="227">
        <f t="shared" si="625"/>
        <v>2976.9700000000003</v>
      </c>
      <c r="X5738" s="227">
        <f t="shared" si="628"/>
        <v>2917.5</v>
      </c>
      <c r="Y5738" s="227">
        <f t="shared" si="626"/>
        <v>0</v>
      </c>
      <c r="Z5738" s="227">
        <f t="shared" si="627"/>
        <v>2094.9492222222225</v>
      </c>
      <c r="AA5738" s="227">
        <f t="shared" si="629"/>
        <v>2053.0277777777778</v>
      </c>
    </row>
    <row r="5739" spans="2:27" ht="13.5" hidden="1">
      <c r="B5739" s="232" t="s">
        <v>1449</v>
      </c>
      <c r="C5739" s="232" t="s">
        <v>752</v>
      </c>
      <c r="D5739" s="232" t="s">
        <v>959</v>
      </c>
      <c r="E5739" s="232" t="s">
        <v>495</v>
      </c>
      <c r="F5739" s="232">
        <v>8</v>
      </c>
      <c r="G5739" s="232" t="s">
        <v>1353</v>
      </c>
      <c r="H5739" s="233">
        <v>8.1244999999999994</v>
      </c>
      <c r="I5739" s="233">
        <v>0</v>
      </c>
      <c r="J5739" s="233">
        <v>5.0331000000000001</v>
      </c>
      <c r="K5739" s="234">
        <v>20995</v>
      </c>
      <c r="L5739" s="233">
        <v>2.3967000000000001</v>
      </c>
      <c r="M5739" s="234">
        <v>41151</v>
      </c>
      <c r="N5739" s="233">
        <v>0</v>
      </c>
      <c r="O5739" s="233">
        <v>0</v>
      </c>
      <c r="P5739" s="233">
        <v>0</v>
      </c>
      <c r="Q5739" s="234">
        <v>32027</v>
      </c>
      <c r="R5739" s="233">
        <v>1.2186999999999999</v>
      </c>
      <c r="S5739" s="234">
        <v>62772</v>
      </c>
      <c r="T5739" s="233">
        <v>0</v>
      </c>
      <c r="U5739" s="235">
        <f t="shared" si="623"/>
        <v>5930.8849999999993</v>
      </c>
      <c r="V5739" s="227">
        <f t="shared" si="624"/>
        <v>3674.163</v>
      </c>
      <c r="W5739" s="227">
        <f t="shared" si="625"/>
        <v>3499.1743333333334</v>
      </c>
      <c r="X5739" s="227">
        <f t="shared" si="628"/>
        <v>3429.25</v>
      </c>
      <c r="Y5739" s="227">
        <f t="shared" si="626"/>
        <v>0</v>
      </c>
      <c r="Z5739" s="227">
        <f t="shared" si="627"/>
        <v>1779.289888888889</v>
      </c>
      <c r="AA5739" s="227">
        <f t="shared" si="629"/>
        <v>1743.6666666666667</v>
      </c>
    </row>
    <row r="5740" spans="2:27" ht="13.5" hidden="1">
      <c r="B5740" s="232" t="s">
        <v>1449</v>
      </c>
      <c r="C5740" s="232" t="s">
        <v>650</v>
      </c>
      <c r="D5740" s="232" t="s">
        <v>959</v>
      </c>
      <c r="E5740" s="232" t="s">
        <v>495</v>
      </c>
      <c r="F5740" s="232">
        <v>8</v>
      </c>
      <c r="G5740" s="232" t="s">
        <v>1351</v>
      </c>
      <c r="H5740" s="233">
        <v>2.27</v>
      </c>
      <c r="I5740" s="233">
        <v>0</v>
      </c>
      <c r="J5740" s="233">
        <v>0</v>
      </c>
      <c r="K5740" s="234">
        <v>0</v>
      </c>
      <c r="L5740" s="233">
        <v>0</v>
      </c>
      <c r="M5740" s="234">
        <v>0</v>
      </c>
      <c r="N5740" s="233">
        <v>0</v>
      </c>
      <c r="O5740" s="233">
        <v>0</v>
      </c>
      <c r="P5740" s="233">
        <v>0</v>
      </c>
      <c r="Q5740" s="234">
        <v>0</v>
      </c>
      <c r="R5740" s="233">
        <v>0</v>
      </c>
      <c r="S5740" s="234">
        <v>0</v>
      </c>
      <c r="T5740" s="233">
        <v>0</v>
      </c>
      <c r="U5740" s="235">
        <f t="shared" si="623"/>
        <v>1657.1</v>
      </c>
      <c r="V5740" s="227">
        <f t="shared" si="624"/>
        <v>0</v>
      </c>
      <c r="W5740" s="227">
        <f t="shared" si="625"/>
        <v>0</v>
      </c>
      <c r="X5740" s="227">
        <f t="shared" si="628"/>
        <v>0</v>
      </c>
      <c r="Y5740" s="227">
        <f t="shared" si="626"/>
        <v>0</v>
      </c>
      <c r="Z5740" s="227">
        <f t="shared" si="627"/>
        <v>0</v>
      </c>
      <c r="AA5740" s="227">
        <f t="shared" si="629"/>
        <v>0</v>
      </c>
    </row>
    <row r="5741" spans="2:27" ht="13.5" hidden="1">
      <c r="B5741" s="232" t="s">
        <v>1449</v>
      </c>
      <c r="C5741" s="232" t="s">
        <v>672</v>
      </c>
      <c r="D5741" s="232" t="s">
        <v>959</v>
      </c>
      <c r="E5741" s="232" t="s">
        <v>467</v>
      </c>
      <c r="F5741" s="232">
        <v>4</v>
      </c>
      <c r="G5741" s="232" t="s">
        <v>1354</v>
      </c>
      <c r="H5741" s="233">
        <v>0.56999999999999995</v>
      </c>
      <c r="I5741" s="233">
        <v>0</v>
      </c>
      <c r="J5741" s="233">
        <v>0</v>
      </c>
      <c r="K5741" s="234">
        <v>0</v>
      </c>
      <c r="L5741" s="233">
        <v>0</v>
      </c>
      <c r="M5741" s="234">
        <v>0</v>
      </c>
      <c r="N5741" s="233">
        <v>0</v>
      </c>
      <c r="O5741" s="233">
        <v>0</v>
      </c>
      <c r="P5741" s="233">
        <v>0</v>
      </c>
      <c r="Q5741" s="234">
        <v>0</v>
      </c>
      <c r="R5741" s="233">
        <v>0</v>
      </c>
      <c r="S5741" s="234">
        <v>0</v>
      </c>
      <c r="T5741" s="233">
        <v>0</v>
      </c>
      <c r="U5741" s="235">
        <f t="shared" si="623"/>
        <v>416.09999999999997</v>
      </c>
      <c r="V5741" s="227">
        <f t="shared" si="624"/>
        <v>0</v>
      </c>
      <c r="W5741" s="227">
        <f t="shared" si="625"/>
        <v>0</v>
      </c>
      <c r="X5741" s="227">
        <f t="shared" si="628"/>
        <v>0</v>
      </c>
      <c r="Y5741" s="227">
        <f t="shared" si="626"/>
        <v>0</v>
      </c>
      <c r="Z5741" s="227">
        <f t="shared" si="627"/>
        <v>0</v>
      </c>
      <c r="AA5741" s="227">
        <f t="shared" si="629"/>
        <v>0</v>
      </c>
    </row>
    <row r="5742" spans="2:27" ht="13.5" hidden="1">
      <c r="B5742" s="232" t="s">
        <v>1449</v>
      </c>
      <c r="C5742" s="232" t="s">
        <v>636</v>
      </c>
      <c r="D5742" s="232" t="s">
        <v>959</v>
      </c>
      <c r="E5742" s="232" t="s">
        <v>495</v>
      </c>
      <c r="F5742" s="232">
        <v>2</v>
      </c>
      <c r="G5742" s="232" t="s">
        <v>1315</v>
      </c>
      <c r="H5742" s="233">
        <v>0.47199999999999998</v>
      </c>
      <c r="I5742" s="233">
        <v>0</v>
      </c>
      <c r="J5742" s="233">
        <v>0.26650000000000001</v>
      </c>
      <c r="K5742" s="234">
        <v>1112</v>
      </c>
      <c r="L5742" s="233">
        <v>0.12690000000000001</v>
      </c>
      <c r="M5742" s="234">
        <v>2179</v>
      </c>
      <c r="N5742" s="233">
        <v>0</v>
      </c>
      <c r="O5742" s="233">
        <v>0</v>
      </c>
      <c r="P5742" s="233">
        <v>0</v>
      </c>
      <c r="Q5742" s="234">
        <v>2386</v>
      </c>
      <c r="R5742" s="233">
        <v>9.0800000000000006E-2</v>
      </c>
      <c r="S5742" s="234">
        <v>4677</v>
      </c>
      <c r="T5742" s="233">
        <v>0</v>
      </c>
      <c r="U5742" s="235">
        <f t="shared" si="623"/>
        <v>344.56</v>
      </c>
      <c r="V5742" s="227">
        <f t="shared" si="624"/>
        <v>194.54500000000002</v>
      </c>
      <c r="W5742" s="227">
        <f t="shared" si="625"/>
        <v>185.30366666666669</v>
      </c>
      <c r="X5742" s="227">
        <f t="shared" si="628"/>
        <v>181.58333333333334</v>
      </c>
      <c r="Y5742" s="227">
        <f t="shared" si="626"/>
        <v>0</v>
      </c>
      <c r="Z5742" s="227">
        <f t="shared" si="627"/>
        <v>132.56177777777776</v>
      </c>
      <c r="AA5742" s="227">
        <f t="shared" si="629"/>
        <v>129.91666666666666</v>
      </c>
    </row>
    <row r="5743" spans="2:27" ht="13.5" hidden="1">
      <c r="B5743" s="232" t="s">
        <v>1449</v>
      </c>
      <c r="C5743" s="232" t="s">
        <v>686</v>
      </c>
      <c r="D5743" s="232" t="s">
        <v>959</v>
      </c>
      <c r="E5743" s="232" t="s">
        <v>467</v>
      </c>
      <c r="F5743" s="232">
        <v>16</v>
      </c>
      <c r="G5743" s="232" t="s">
        <v>1352</v>
      </c>
      <c r="H5743" s="233">
        <v>2.2816000000000001</v>
      </c>
      <c r="I5743" s="233">
        <v>0</v>
      </c>
      <c r="J5743" s="233">
        <v>1.7343999999999999</v>
      </c>
      <c r="K5743" s="234">
        <v>6496</v>
      </c>
      <c r="L5743" s="233">
        <v>0.74239999999999995</v>
      </c>
      <c r="M5743" s="234">
        <v>12768</v>
      </c>
      <c r="N5743" s="233">
        <v>0</v>
      </c>
      <c r="O5743" s="233">
        <v>0</v>
      </c>
      <c r="P5743" s="233">
        <v>0</v>
      </c>
      <c r="Q5743" s="234">
        <v>13504</v>
      </c>
      <c r="R5743" s="233">
        <v>0.51519999999999999</v>
      </c>
      <c r="S5743" s="234">
        <v>25824</v>
      </c>
      <c r="T5743" s="233">
        <v>0</v>
      </c>
      <c r="U5743" s="235">
        <f t="shared" si="623"/>
        <v>1665.568</v>
      </c>
      <c r="V5743" s="227">
        <f t="shared" si="624"/>
        <v>1266.1119999999999</v>
      </c>
      <c r="W5743" s="227">
        <f t="shared" si="625"/>
        <v>1083.2853333333333</v>
      </c>
      <c r="X5743" s="227">
        <f t="shared" si="628"/>
        <v>1064</v>
      </c>
      <c r="Y5743" s="227">
        <f t="shared" si="626"/>
        <v>0</v>
      </c>
      <c r="Z5743" s="227">
        <f t="shared" si="627"/>
        <v>751.20711111111109</v>
      </c>
      <c r="AA5743" s="227">
        <f t="shared" si="629"/>
        <v>717.33333333333337</v>
      </c>
    </row>
    <row r="5744" spans="2:27" ht="13.5" hidden="1">
      <c r="B5744" s="232" t="s">
        <v>1449</v>
      </c>
      <c r="C5744" s="232" t="s">
        <v>313</v>
      </c>
      <c r="D5744" s="232" t="s">
        <v>959</v>
      </c>
      <c r="E5744" s="232" t="s">
        <v>467</v>
      </c>
      <c r="F5744" s="232">
        <v>16</v>
      </c>
      <c r="G5744" s="232" t="s">
        <v>1316</v>
      </c>
      <c r="H5744" s="233">
        <v>2.2160000000000002</v>
      </c>
      <c r="I5744" s="233">
        <v>0</v>
      </c>
      <c r="J5744" s="233">
        <v>1.5134000000000001</v>
      </c>
      <c r="K5744" s="234">
        <v>6313</v>
      </c>
      <c r="L5744" s="233">
        <v>0.72060000000000002</v>
      </c>
      <c r="M5744" s="234">
        <v>12373</v>
      </c>
      <c r="N5744" s="233">
        <v>0</v>
      </c>
      <c r="O5744" s="233">
        <v>0</v>
      </c>
      <c r="P5744" s="233">
        <v>0</v>
      </c>
      <c r="Q5744" s="234">
        <v>13133</v>
      </c>
      <c r="R5744" s="233">
        <v>0.49969999999999998</v>
      </c>
      <c r="S5744" s="234">
        <v>25741</v>
      </c>
      <c r="T5744" s="233">
        <v>0</v>
      </c>
      <c r="U5744" s="235">
        <f t="shared" si="623"/>
        <v>1617.68</v>
      </c>
      <c r="V5744" s="227">
        <f t="shared" si="624"/>
        <v>1104.7820000000002</v>
      </c>
      <c r="W5744" s="227">
        <f t="shared" si="625"/>
        <v>1052.1213333333335</v>
      </c>
      <c r="X5744" s="227">
        <f t="shared" si="628"/>
        <v>1031.0833333333333</v>
      </c>
      <c r="Y5744" s="227">
        <f t="shared" si="626"/>
        <v>0</v>
      </c>
      <c r="Z5744" s="227">
        <f t="shared" si="627"/>
        <v>729.58655555555561</v>
      </c>
      <c r="AA5744" s="227">
        <f t="shared" si="629"/>
        <v>715.02777777777783</v>
      </c>
    </row>
    <row r="5745" spans="2:27" ht="13.5" hidden="1">
      <c r="B5745" s="232" t="s">
        <v>1449</v>
      </c>
      <c r="C5745" s="232" t="s">
        <v>759</v>
      </c>
      <c r="D5745" s="232" t="s">
        <v>959</v>
      </c>
      <c r="E5745" s="232" t="s">
        <v>495</v>
      </c>
      <c r="F5745" s="232">
        <v>4</v>
      </c>
      <c r="G5745" s="232" t="s">
        <v>1352</v>
      </c>
      <c r="H5745" s="233">
        <v>4.0621999999999998</v>
      </c>
      <c r="I5745" s="233">
        <v>0</v>
      </c>
      <c r="J5745" s="233">
        <v>2.5165999999999999</v>
      </c>
      <c r="K5745" s="234">
        <v>10498</v>
      </c>
      <c r="L5745" s="233">
        <v>1.1983999999999999</v>
      </c>
      <c r="M5745" s="234">
        <v>20575</v>
      </c>
      <c r="N5745" s="233">
        <v>0</v>
      </c>
      <c r="O5745" s="233">
        <v>0</v>
      </c>
      <c r="P5745" s="233">
        <v>0</v>
      </c>
      <c r="Q5745" s="234">
        <v>16013</v>
      </c>
      <c r="R5745" s="233">
        <v>0.60929999999999995</v>
      </c>
      <c r="S5745" s="234">
        <v>31386</v>
      </c>
      <c r="T5745" s="233">
        <v>0</v>
      </c>
      <c r="U5745" s="235">
        <f t="shared" si="623"/>
        <v>2965.4059999999999</v>
      </c>
      <c r="V5745" s="227">
        <f t="shared" si="624"/>
        <v>1837.1179999999999</v>
      </c>
      <c r="W5745" s="227">
        <f t="shared" si="625"/>
        <v>1749.6653333333334</v>
      </c>
      <c r="X5745" s="227">
        <f t="shared" si="628"/>
        <v>1714.5833333333333</v>
      </c>
      <c r="Y5745" s="227">
        <f t="shared" si="626"/>
        <v>0</v>
      </c>
      <c r="Z5745" s="227">
        <f t="shared" si="627"/>
        <v>889.59455555555553</v>
      </c>
      <c r="AA5745" s="227">
        <f t="shared" si="629"/>
        <v>871.83333333333337</v>
      </c>
    </row>
    <row r="5746" spans="2:27" ht="13.5" hidden="1">
      <c r="B5746" s="232" t="s">
        <v>1449</v>
      </c>
      <c r="C5746" s="232" t="s">
        <v>312</v>
      </c>
      <c r="D5746" s="232" t="s">
        <v>959</v>
      </c>
      <c r="E5746" s="232" t="s">
        <v>495</v>
      </c>
      <c r="F5746" s="232">
        <v>1</v>
      </c>
      <c r="G5746" s="232" t="s">
        <v>1322</v>
      </c>
      <c r="H5746" s="233">
        <v>0.104</v>
      </c>
      <c r="I5746" s="233">
        <v>0</v>
      </c>
      <c r="J5746" s="233">
        <v>0</v>
      </c>
      <c r="K5746" s="234">
        <v>0</v>
      </c>
      <c r="L5746" s="233">
        <v>0</v>
      </c>
      <c r="M5746" s="234">
        <v>0</v>
      </c>
      <c r="N5746" s="233">
        <v>0</v>
      </c>
      <c r="O5746" s="233">
        <v>0</v>
      </c>
      <c r="P5746" s="233">
        <v>0</v>
      </c>
      <c r="Q5746" s="234">
        <v>0</v>
      </c>
      <c r="R5746" s="233">
        <v>0</v>
      </c>
      <c r="S5746" s="234">
        <v>0</v>
      </c>
      <c r="T5746" s="233">
        <v>0</v>
      </c>
      <c r="U5746" s="235">
        <f t="shared" si="623"/>
        <v>75.92</v>
      </c>
      <c r="V5746" s="227">
        <f t="shared" si="624"/>
        <v>0</v>
      </c>
      <c r="W5746" s="227">
        <f t="shared" si="625"/>
        <v>0</v>
      </c>
      <c r="X5746" s="227">
        <f t="shared" si="628"/>
        <v>0</v>
      </c>
      <c r="Y5746" s="227">
        <f t="shared" si="626"/>
        <v>0</v>
      </c>
      <c r="Z5746" s="227">
        <f t="shared" si="627"/>
        <v>0</v>
      </c>
      <c r="AA5746" s="227">
        <f t="shared" si="629"/>
        <v>0</v>
      </c>
    </row>
    <row r="5747" spans="2:27" ht="13.5" hidden="1">
      <c r="B5747" s="232" t="s">
        <v>1449</v>
      </c>
      <c r="C5747" s="232" t="s">
        <v>771</v>
      </c>
      <c r="D5747" s="232" t="s">
        <v>959</v>
      </c>
      <c r="E5747" s="232" t="s">
        <v>495</v>
      </c>
      <c r="F5747" s="232">
        <v>4</v>
      </c>
      <c r="G5747" s="232" t="s">
        <v>1312</v>
      </c>
      <c r="H5747" s="233">
        <v>1.6400999999999999</v>
      </c>
      <c r="I5747" s="233">
        <v>0</v>
      </c>
      <c r="J5747" s="233">
        <v>1.1194</v>
      </c>
      <c r="K5747" s="234">
        <v>4669</v>
      </c>
      <c r="L5747" s="233">
        <v>0.53300000000000003</v>
      </c>
      <c r="M5747" s="234">
        <v>9152</v>
      </c>
      <c r="N5747" s="233">
        <v>0</v>
      </c>
      <c r="O5747" s="233">
        <v>0</v>
      </c>
      <c r="P5747" s="233">
        <v>0</v>
      </c>
      <c r="Q5747" s="234">
        <v>9698</v>
      </c>
      <c r="R5747" s="233">
        <v>0.36899999999999999</v>
      </c>
      <c r="S5747" s="234">
        <v>19008</v>
      </c>
      <c r="T5747" s="233">
        <v>0</v>
      </c>
      <c r="U5747" s="235">
        <f t="shared" si="623"/>
        <v>1197.2729999999999</v>
      </c>
      <c r="V5747" s="227">
        <f t="shared" si="624"/>
        <v>817.16199999999992</v>
      </c>
      <c r="W5747" s="227">
        <f t="shared" si="625"/>
        <v>778.1733333333334</v>
      </c>
      <c r="X5747" s="227">
        <f t="shared" si="628"/>
        <v>762.66666666666663</v>
      </c>
      <c r="Y5747" s="227">
        <f t="shared" si="626"/>
        <v>0</v>
      </c>
      <c r="Z5747" s="227">
        <f t="shared" si="627"/>
        <v>538.75888888888892</v>
      </c>
      <c r="AA5747" s="227">
        <f t="shared" si="629"/>
        <v>528</v>
      </c>
    </row>
    <row r="5748" spans="2:27" ht="13.5" hidden="1">
      <c r="B5748" s="232" t="s">
        <v>1449</v>
      </c>
      <c r="C5748" s="232" t="s">
        <v>650</v>
      </c>
      <c r="D5748" s="232" t="s">
        <v>959</v>
      </c>
      <c r="E5748" s="232" t="s">
        <v>467</v>
      </c>
      <c r="F5748" s="232">
        <v>8</v>
      </c>
      <c r="G5748" s="232" t="s">
        <v>1351</v>
      </c>
      <c r="H5748" s="233">
        <v>1.135</v>
      </c>
      <c r="I5748" s="233">
        <v>0</v>
      </c>
      <c r="J5748" s="233">
        <v>0</v>
      </c>
      <c r="K5748" s="234">
        <v>0</v>
      </c>
      <c r="L5748" s="233">
        <v>0</v>
      </c>
      <c r="M5748" s="234">
        <v>0</v>
      </c>
      <c r="N5748" s="233">
        <v>0</v>
      </c>
      <c r="O5748" s="233">
        <v>0</v>
      </c>
      <c r="P5748" s="233">
        <v>0</v>
      </c>
      <c r="Q5748" s="234">
        <v>0</v>
      </c>
      <c r="R5748" s="233">
        <v>0</v>
      </c>
      <c r="S5748" s="234">
        <v>0</v>
      </c>
      <c r="T5748" s="233">
        <v>0</v>
      </c>
      <c r="U5748" s="235">
        <f t="shared" si="623"/>
        <v>828.55</v>
      </c>
      <c r="V5748" s="227">
        <f t="shared" si="624"/>
        <v>0</v>
      </c>
      <c r="W5748" s="227">
        <f t="shared" si="625"/>
        <v>0</v>
      </c>
      <c r="X5748" s="227">
        <f t="shared" si="628"/>
        <v>0</v>
      </c>
      <c r="Y5748" s="227">
        <f t="shared" si="626"/>
        <v>0</v>
      </c>
      <c r="Z5748" s="227">
        <f t="shared" si="627"/>
        <v>0</v>
      </c>
      <c r="AA5748" s="227">
        <f t="shared" si="629"/>
        <v>0</v>
      </c>
    </row>
    <row r="5749" spans="2:27" ht="13.5" hidden="1">
      <c r="B5749" s="232" t="s">
        <v>1449</v>
      </c>
      <c r="C5749" s="232" t="s">
        <v>644</v>
      </c>
      <c r="D5749" s="232" t="s">
        <v>1486</v>
      </c>
      <c r="E5749" s="232" t="s">
        <v>467</v>
      </c>
      <c r="F5749" s="232">
        <v>4</v>
      </c>
      <c r="G5749" s="232" t="s">
        <v>1311</v>
      </c>
      <c r="H5749" s="233">
        <v>0.25800000000000001</v>
      </c>
      <c r="I5749" s="233">
        <v>0</v>
      </c>
      <c r="J5749" s="233">
        <v>0</v>
      </c>
      <c r="K5749" s="234">
        <v>0</v>
      </c>
      <c r="L5749" s="233">
        <v>0</v>
      </c>
      <c r="M5749" s="234">
        <v>0</v>
      </c>
      <c r="N5749" s="233">
        <v>0</v>
      </c>
      <c r="O5749" s="233">
        <v>0</v>
      </c>
      <c r="P5749" s="233">
        <v>0</v>
      </c>
      <c r="Q5749" s="234">
        <v>0</v>
      </c>
      <c r="R5749" s="233">
        <v>0</v>
      </c>
      <c r="S5749" s="234">
        <v>0</v>
      </c>
      <c r="T5749" s="233">
        <v>0</v>
      </c>
      <c r="U5749" s="235">
        <f t="shared" si="623"/>
        <v>188.34</v>
      </c>
      <c r="V5749" s="227">
        <f t="shared" si="624"/>
        <v>0</v>
      </c>
      <c r="W5749" s="227">
        <f t="shared" si="625"/>
        <v>0</v>
      </c>
      <c r="X5749" s="227">
        <f t="shared" si="628"/>
        <v>0</v>
      </c>
      <c r="Y5749" s="227">
        <f t="shared" si="626"/>
        <v>0</v>
      </c>
      <c r="Z5749" s="227">
        <f t="shared" si="627"/>
        <v>0</v>
      </c>
      <c r="AA5749" s="227">
        <f t="shared" si="629"/>
        <v>0</v>
      </c>
    </row>
    <row r="5750" spans="2:27" ht="13.5" hidden="1">
      <c r="B5750" s="232" t="s">
        <v>1449</v>
      </c>
      <c r="C5750" s="232" t="s">
        <v>644</v>
      </c>
      <c r="D5750" s="232" t="s">
        <v>1486</v>
      </c>
      <c r="E5750" s="232" t="s">
        <v>495</v>
      </c>
      <c r="F5750" s="232">
        <v>4</v>
      </c>
      <c r="G5750" s="232" t="s">
        <v>1311</v>
      </c>
      <c r="H5750" s="233">
        <v>0.51600000000000001</v>
      </c>
      <c r="I5750" s="233">
        <v>0</v>
      </c>
      <c r="J5750" s="233">
        <v>0</v>
      </c>
      <c r="K5750" s="234">
        <v>0</v>
      </c>
      <c r="L5750" s="233">
        <v>0</v>
      </c>
      <c r="M5750" s="234">
        <v>0</v>
      </c>
      <c r="N5750" s="233">
        <v>0</v>
      </c>
      <c r="O5750" s="233">
        <v>0</v>
      </c>
      <c r="P5750" s="233">
        <v>0</v>
      </c>
      <c r="Q5750" s="234">
        <v>0</v>
      </c>
      <c r="R5750" s="233">
        <v>0</v>
      </c>
      <c r="S5750" s="234">
        <v>0</v>
      </c>
      <c r="T5750" s="233">
        <v>0</v>
      </c>
      <c r="U5750" s="235">
        <f t="shared" si="623"/>
        <v>376.68</v>
      </c>
      <c r="V5750" s="227">
        <f t="shared" si="624"/>
        <v>0</v>
      </c>
      <c r="W5750" s="227">
        <f t="shared" si="625"/>
        <v>0</v>
      </c>
      <c r="X5750" s="227">
        <f t="shared" si="628"/>
        <v>0</v>
      </c>
      <c r="Y5750" s="227">
        <f t="shared" si="626"/>
        <v>0</v>
      </c>
      <c r="Z5750" s="227">
        <f t="shared" si="627"/>
        <v>0</v>
      </c>
      <c r="AA5750" s="227">
        <f t="shared" si="629"/>
        <v>0</v>
      </c>
    </row>
    <row r="5751" spans="2:27" ht="13.5" hidden="1">
      <c r="B5751" s="232" t="s">
        <v>1449</v>
      </c>
      <c r="C5751" s="232" t="s">
        <v>707</v>
      </c>
      <c r="D5751" s="232" t="s">
        <v>1486</v>
      </c>
      <c r="E5751" s="232" t="s">
        <v>467</v>
      </c>
      <c r="F5751" s="232">
        <v>8</v>
      </c>
      <c r="G5751" s="232" t="s">
        <v>1317</v>
      </c>
      <c r="H5751" s="233">
        <v>0.59199999999999997</v>
      </c>
      <c r="I5751" s="233">
        <v>0</v>
      </c>
      <c r="J5751" s="233">
        <v>0</v>
      </c>
      <c r="K5751" s="234">
        <v>0</v>
      </c>
      <c r="L5751" s="233">
        <v>0</v>
      </c>
      <c r="M5751" s="234">
        <v>0</v>
      </c>
      <c r="N5751" s="233">
        <v>0</v>
      </c>
      <c r="O5751" s="233">
        <v>0</v>
      </c>
      <c r="P5751" s="233">
        <v>0</v>
      </c>
      <c r="Q5751" s="234">
        <v>0</v>
      </c>
      <c r="R5751" s="233">
        <v>0</v>
      </c>
      <c r="S5751" s="234">
        <v>0</v>
      </c>
      <c r="T5751" s="233">
        <v>0</v>
      </c>
      <c r="U5751" s="235">
        <f t="shared" si="623"/>
        <v>432.15999999999997</v>
      </c>
      <c r="V5751" s="227">
        <f t="shared" si="624"/>
        <v>0</v>
      </c>
      <c r="W5751" s="227">
        <f t="shared" si="625"/>
        <v>0</v>
      </c>
      <c r="X5751" s="227">
        <f t="shared" si="628"/>
        <v>0</v>
      </c>
      <c r="Y5751" s="227">
        <f t="shared" si="626"/>
        <v>0</v>
      </c>
      <c r="Z5751" s="227">
        <f t="shared" si="627"/>
        <v>0</v>
      </c>
      <c r="AA5751" s="227">
        <f t="shared" si="629"/>
        <v>0</v>
      </c>
    </row>
    <row r="5752" spans="2:27" ht="13.5" hidden="1">
      <c r="B5752" s="232" t="s">
        <v>1449</v>
      </c>
      <c r="C5752" s="232" t="s">
        <v>717</v>
      </c>
      <c r="D5752" s="232" t="s">
        <v>1486</v>
      </c>
      <c r="E5752" s="232" t="s">
        <v>495</v>
      </c>
      <c r="F5752" s="232">
        <v>4</v>
      </c>
      <c r="G5752" s="232" t="s">
        <v>1312</v>
      </c>
      <c r="H5752" s="233">
        <v>0.59199999999999997</v>
      </c>
      <c r="I5752" s="233">
        <v>0</v>
      </c>
      <c r="J5752" s="233">
        <v>0</v>
      </c>
      <c r="K5752" s="234">
        <v>0</v>
      </c>
      <c r="L5752" s="233">
        <v>0</v>
      </c>
      <c r="M5752" s="234">
        <v>0</v>
      </c>
      <c r="N5752" s="233">
        <v>0</v>
      </c>
      <c r="O5752" s="233">
        <v>0</v>
      </c>
      <c r="P5752" s="233">
        <v>0</v>
      </c>
      <c r="Q5752" s="234">
        <v>0</v>
      </c>
      <c r="R5752" s="233">
        <v>0</v>
      </c>
      <c r="S5752" s="234">
        <v>0</v>
      </c>
      <c r="T5752" s="233">
        <v>0</v>
      </c>
      <c r="U5752" s="235">
        <f t="shared" si="623"/>
        <v>432.15999999999997</v>
      </c>
      <c r="V5752" s="227">
        <f t="shared" si="624"/>
        <v>0</v>
      </c>
      <c r="W5752" s="227">
        <f t="shared" si="625"/>
        <v>0</v>
      </c>
      <c r="X5752" s="227">
        <f t="shared" si="628"/>
        <v>0</v>
      </c>
      <c r="Y5752" s="227">
        <f t="shared" si="626"/>
        <v>0</v>
      </c>
      <c r="Z5752" s="227">
        <f t="shared" si="627"/>
        <v>0</v>
      </c>
      <c r="AA5752" s="227">
        <f t="shared" si="629"/>
        <v>0</v>
      </c>
    </row>
    <row r="5753" spans="2:27" ht="13.5" hidden="1">
      <c r="B5753" s="232" t="s">
        <v>1449</v>
      </c>
      <c r="C5753" s="232" t="s">
        <v>313</v>
      </c>
      <c r="D5753" s="232" t="s">
        <v>1486</v>
      </c>
      <c r="E5753" s="232" t="s">
        <v>495</v>
      </c>
      <c r="F5753" s="232">
        <v>16</v>
      </c>
      <c r="G5753" s="232" t="s">
        <v>1316</v>
      </c>
      <c r="H5753" s="233">
        <v>2.3679999999999999</v>
      </c>
      <c r="I5753" s="233">
        <v>0</v>
      </c>
      <c r="J5753" s="233">
        <v>0</v>
      </c>
      <c r="K5753" s="234">
        <v>0</v>
      </c>
      <c r="L5753" s="233">
        <v>0</v>
      </c>
      <c r="M5753" s="234">
        <v>0</v>
      </c>
      <c r="N5753" s="233">
        <v>0</v>
      </c>
      <c r="O5753" s="233">
        <v>0</v>
      </c>
      <c r="P5753" s="233">
        <v>0</v>
      </c>
      <c r="Q5753" s="234">
        <v>0</v>
      </c>
      <c r="R5753" s="233">
        <v>0</v>
      </c>
      <c r="S5753" s="234">
        <v>0</v>
      </c>
      <c r="T5753" s="233">
        <v>0</v>
      </c>
      <c r="U5753" s="235">
        <f t="shared" si="623"/>
        <v>1728.6399999999999</v>
      </c>
      <c r="V5753" s="227">
        <f t="shared" si="624"/>
        <v>0</v>
      </c>
      <c r="W5753" s="227">
        <f t="shared" si="625"/>
        <v>0</v>
      </c>
      <c r="X5753" s="227">
        <f t="shared" si="628"/>
        <v>0</v>
      </c>
      <c r="Y5753" s="227">
        <f t="shared" si="626"/>
        <v>0</v>
      </c>
      <c r="Z5753" s="227">
        <f t="shared" si="627"/>
        <v>0</v>
      </c>
      <c r="AA5753" s="227">
        <f t="shared" si="629"/>
        <v>0</v>
      </c>
    </row>
    <row r="5754" spans="2:27" ht="13.5" hidden="1">
      <c r="B5754" s="232" t="s">
        <v>1449</v>
      </c>
      <c r="C5754" s="232" t="s">
        <v>698</v>
      </c>
      <c r="D5754" s="232" t="s">
        <v>1486</v>
      </c>
      <c r="E5754" s="232" t="s">
        <v>495</v>
      </c>
      <c r="F5754" s="232">
        <v>48</v>
      </c>
      <c r="G5754" s="232" t="s">
        <v>1356</v>
      </c>
      <c r="H5754" s="233">
        <v>7.1040000000000001</v>
      </c>
      <c r="I5754" s="233">
        <v>0</v>
      </c>
      <c r="J5754" s="233">
        <v>0</v>
      </c>
      <c r="K5754" s="234">
        <v>0</v>
      </c>
      <c r="L5754" s="233">
        <v>0</v>
      </c>
      <c r="M5754" s="234">
        <v>0</v>
      </c>
      <c r="N5754" s="233">
        <v>0</v>
      </c>
      <c r="O5754" s="233">
        <v>0</v>
      </c>
      <c r="P5754" s="233">
        <v>0</v>
      </c>
      <c r="Q5754" s="234">
        <v>0</v>
      </c>
      <c r="R5754" s="233">
        <v>0</v>
      </c>
      <c r="S5754" s="234">
        <v>0</v>
      </c>
      <c r="T5754" s="233">
        <v>0</v>
      </c>
      <c r="U5754" s="235">
        <f t="shared" si="623"/>
        <v>5185.92</v>
      </c>
      <c r="V5754" s="227">
        <f t="shared" si="624"/>
        <v>0</v>
      </c>
      <c r="W5754" s="227">
        <f t="shared" si="625"/>
        <v>0</v>
      </c>
      <c r="X5754" s="227">
        <f t="shared" si="628"/>
        <v>0</v>
      </c>
      <c r="Y5754" s="227">
        <f t="shared" si="626"/>
        <v>0</v>
      </c>
      <c r="Z5754" s="227">
        <f t="shared" si="627"/>
        <v>0</v>
      </c>
      <c r="AA5754" s="227">
        <f t="shared" si="629"/>
        <v>0</v>
      </c>
    </row>
    <row r="5755" spans="2:27" ht="13.5" hidden="1">
      <c r="B5755" s="232" t="s">
        <v>1449</v>
      </c>
      <c r="C5755" s="232" t="s">
        <v>581</v>
      </c>
      <c r="D5755" s="232" t="s">
        <v>1486</v>
      </c>
      <c r="E5755" s="232" t="s">
        <v>495</v>
      </c>
      <c r="F5755" s="232">
        <v>48</v>
      </c>
      <c r="G5755" s="232" t="s">
        <v>1310</v>
      </c>
      <c r="H5755" s="233">
        <v>6.1920000000000002</v>
      </c>
      <c r="I5755" s="233">
        <v>0</v>
      </c>
      <c r="J5755" s="233">
        <v>0</v>
      </c>
      <c r="K5755" s="234">
        <v>0</v>
      </c>
      <c r="L5755" s="233">
        <v>0</v>
      </c>
      <c r="M5755" s="234">
        <v>0</v>
      </c>
      <c r="N5755" s="233">
        <v>0</v>
      </c>
      <c r="O5755" s="233">
        <v>0</v>
      </c>
      <c r="P5755" s="233">
        <v>0</v>
      </c>
      <c r="Q5755" s="234">
        <v>0</v>
      </c>
      <c r="R5755" s="233">
        <v>0</v>
      </c>
      <c r="S5755" s="234">
        <v>0</v>
      </c>
      <c r="T5755" s="233">
        <v>0</v>
      </c>
      <c r="U5755" s="235">
        <f t="shared" si="623"/>
        <v>4520.16</v>
      </c>
      <c r="V5755" s="227">
        <f t="shared" si="624"/>
        <v>0</v>
      </c>
      <c r="W5755" s="227">
        <f t="shared" si="625"/>
        <v>0</v>
      </c>
      <c r="X5755" s="227">
        <f t="shared" si="628"/>
        <v>0</v>
      </c>
      <c r="Y5755" s="227">
        <f t="shared" si="626"/>
        <v>0</v>
      </c>
      <c r="Z5755" s="227">
        <f t="shared" si="627"/>
        <v>0</v>
      </c>
      <c r="AA5755" s="227">
        <f t="shared" si="629"/>
        <v>0</v>
      </c>
    </row>
    <row r="5756" spans="2:27" ht="13.5" hidden="1">
      <c r="B5756" s="232" t="s">
        <v>1449</v>
      </c>
      <c r="C5756" s="232" t="s">
        <v>704</v>
      </c>
      <c r="D5756" s="232" t="s">
        <v>1486</v>
      </c>
      <c r="E5756" s="232" t="s">
        <v>467</v>
      </c>
      <c r="F5756" s="232">
        <v>96</v>
      </c>
      <c r="G5756" s="232" t="s">
        <v>1365</v>
      </c>
      <c r="H5756" s="233">
        <v>7.1040000000000001</v>
      </c>
      <c r="I5756" s="233">
        <v>0</v>
      </c>
      <c r="J5756" s="233">
        <v>0</v>
      </c>
      <c r="K5756" s="234">
        <v>0</v>
      </c>
      <c r="L5756" s="233">
        <v>0</v>
      </c>
      <c r="M5756" s="234">
        <v>0</v>
      </c>
      <c r="N5756" s="233">
        <v>0</v>
      </c>
      <c r="O5756" s="233">
        <v>0</v>
      </c>
      <c r="P5756" s="233">
        <v>0</v>
      </c>
      <c r="Q5756" s="234">
        <v>0</v>
      </c>
      <c r="R5756" s="233">
        <v>0</v>
      </c>
      <c r="S5756" s="234">
        <v>0</v>
      </c>
      <c r="T5756" s="233">
        <v>0</v>
      </c>
      <c r="U5756" s="235">
        <f t="shared" si="623"/>
        <v>5185.92</v>
      </c>
      <c r="V5756" s="227">
        <f t="shared" si="624"/>
        <v>0</v>
      </c>
      <c r="W5756" s="227">
        <f t="shared" si="625"/>
        <v>0</v>
      </c>
      <c r="X5756" s="227">
        <f t="shared" si="628"/>
        <v>0</v>
      </c>
      <c r="Y5756" s="227">
        <f t="shared" si="626"/>
        <v>0</v>
      </c>
      <c r="Z5756" s="227">
        <f t="shared" si="627"/>
        <v>0</v>
      </c>
      <c r="AA5756" s="227">
        <f t="shared" si="629"/>
        <v>0</v>
      </c>
    </row>
    <row r="5757" spans="2:27" ht="13.5" hidden="1">
      <c r="B5757" s="232" t="s">
        <v>1449</v>
      </c>
      <c r="C5757" s="232" t="s">
        <v>606</v>
      </c>
      <c r="D5757" s="232" t="s">
        <v>1486</v>
      </c>
      <c r="E5757" s="232" t="s">
        <v>495</v>
      </c>
      <c r="F5757" s="232">
        <v>96</v>
      </c>
      <c r="G5757" s="232" t="s">
        <v>1356</v>
      </c>
      <c r="H5757" s="233">
        <v>12.384</v>
      </c>
      <c r="I5757" s="233">
        <v>0</v>
      </c>
      <c r="J5757" s="233">
        <v>0</v>
      </c>
      <c r="K5757" s="234">
        <v>0</v>
      </c>
      <c r="L5757" s="233">
        <v>0</v>
      </c>
      <c r="M5757" s="234">
        <v>0</v>
      </c>
      <c r="N5757" s="233">
        <v>0</v>
      </c>
      <c r="O5757" s="233">
        <v>0</v>
      </c>
      <c r="P5757" s="233">
        <v>0</v>
      </c>
      <c r="Q5757" s="234">
        <v>0</v>
      </c>
      <c r="R5757" s="233">
        <v>0</v>
      </c>
      <c r="S5757" s="234">
        <v>0</v>
      </c>
      <c r="T5757" s="233">
        <v>0</v>
      </c>
      <c r="U5757" s="235">
        <f t="shared" si="623"/>
        <v>9040.32</v>
      </c>
      <c r="V5757" s="227">
        <f t="shared" si="624"/>
        <v>0</v>
      </c>
      <c r="W5757" s="227">
        <f t="shared" si="625"/>
        <v>0</v>
      </c>
      <c r="X5757" s="227">
        <f t="shared" si="628"/>
        <v>0</v>
      </c>
      <c r="Y5757" s="227">
        <f t="shared" si="626"/>
        <v>0</v>
      </c>
      <c r="Z5757" s="227">
        <f t="shared" si="627"/>
        <v>0</v>
      </c>
      <c r="AA5757" s="227">
        <f t="shared" si="629"/>
        <v>0</v>
      </c>
    </row>
    <row r="5758" spans="2:27" ht="13.5" hidden="1">
      <c r="B5758" s="232" t="s">
        <v>1449</v>
      </c>
      <c r="C5758" s="232" t="s">
        <v>636</v>
      </c>
      <c r="D5758" s="232" t="s">
        <v>1486</v>
      </c>
      <c r="E5758" s="232" t="s">
        <v>495</v>
      </c>
      <c r="F5758" s="232">
        <v>2</v>
      </c>
      <c r="G5758" s="232" t="s">
        <v>1315</v>
      </c>
      <c r="H5758" s="233">
        <v>0.25800000000000001</v>
      </c>
      <c r="I5758" s="233">
        <v>0</v>
      </c>
      <c r="J5758" s="233">
        <v>0</v>
      </c>
      <c r="K5758" s="234">
        <v>0</v>
      </c>
      <c r="L5758" s="233">
        <v>0</v>
      </c>
      <c r="M5758" s="234">
        <v>0</v>
      </c>
      <c r="N5758" s="233">
        <v>0</v>
      </c>
      <c r="O5758" s="233">
        <v>0</v>
      </c>
      <c r="P5758" s="233">
        <v>0</v>
      </c>
      <c r="Q5758" s="234">
        <v>0</v>
      </c>
      <c r="R5758" s="233">
        <v>0</v>
      </c>
      <c r="S5758" s="234">
        <v>0</v>
      </c>
      <c r="T5758" s="233">
        <v>0</v>
      </c>
      <c r="U5758" s="235">
        <f t="shared" si="623"/>
        <v>188.34</v>
      </c>
      <c r="V5758" s="227">
        <f t="shared" si="624"/>
        <v>0</v>
      </c>
      <c r="W5758" s="227">
        <f t="shared" si="625"/>
        <v>0</v>
      </c>
      <c r="X5758" s="227">
        <f t="shared" si="628"/>
        <v>0</v>
      </c>
      <c r="Y5758" s="227">
        <f t="shared" si="626"/>
        <v>0</v>
      </c>
      <c r="Z5758" s="227">
        <f t="shared" si="627"/>
        <v>0</v>
      </c>
      <c r="AA5758" s="227">
        <f t="shared" si="629"/>
        <v>0</v>
      </c>
    </row>
    <row r="5759" spans="2:27" ht="13.5" hidden="1">
      <c r="B5759" s="232" t="s">
        <v>1449</v>
      </c>
      <c r="C5759" s="232" t="s">
        <v>698</v>
      </c>
      <c r="D5759" s="232" t="s">
        <v>1486</v>
      </c>
      <c r="E5759" s="232" t="s">
        <v>467</v>
      </c>
      <c r="F5759" s="232">
        <v>48</v>
      </c>
      <c r="G5759" s="232" t="s">
        <v>1356</v>
      </c>
      <c r="H5759" s="233">
        <v>3.552</v>
      </c>
      <c r="I5759" s="233">
        <v>0</v>
      </c>
      <c r="J5759" s="233">
        <v>0</v>
      </c>
      <c r="K5759" s="234">
        <v>0</v>
      </c>
      <c r="L5759" s="233">
        <v>0</v>
      </c>
      <c r="M5759" s="234">
        <v>0</v>
      </c>
      <c r="N5759" s="233">
        <v>0</v>
      </c>
      <c r="O5759" s="233">
        <v>0</v>
      </c>
      <c r="P5759" s="233">
        <v>0</v>
      </c>
      <c r="Q5759" s="234">
        <v>0</v>
      </c>
      <c r="R5759" s="233">
        <v>0</v>
      </c>
      <c r="S5759" s="234">
        <v>0</v>
      </c>
      <c r="T5759" s="233">
        <v>0</v>
      </c>
      <c r="U5759" s="235">
        <f t="shared" si="623"/>
        <v>2592.96</v>
      </c>
      <c r="V5759" s="227">
        <f t="shared" si="624"/>
        <v>0</v>
      </c>
      <c r="W5759" s="227">
        <f t="shared" si="625"/>
        <v>0</v>
      </c>
      <c r="X5759" s="227">
        <f t="shared" si="628"/>
        <v>0</v>
      </c>
      <c r="Y5759" s="227">
        <f t="shared" si="626"/>
        <v>0</v>
      </c>
      <c r="Z5759" s="227">
        <f t="shared" si="627"/>
        <v>0</v>
      </c>
      <c r="AA5759" s="227">
        <f t="shared" si="629"/>
        <v>0</v>
      </c>
    </row>
    <row r="5760" spans="2:27" ht="13.5" hidden="1">
      <c r="B5760" s="232" t="s">
        <v>1449</v>
      </c>
      <c r="C5760" s="232" t="s">
        <v>625</v>
      </c>
      <c r="D5760" s="232" t="s">
        <v>1486</v>
      </c>
      <c r="E5760" s="232" t="s">
        <v>467</v>
      </c>
      <c r="F5760" s="232">
        <v>16</v>
      </c>
      <c r="G5760" s="232" t="s">
        <v>1317</v>
      </c>
      <c r="H5760" s="233">
        <v>1.032</v>
      </c>
      <c r="I5760" s="233">
        <v>0</v>
      </c>
      <c r="J5760" s="233">
        <v>0</v>
      </c>
      <c r="K5760" s="234">
        <v>0</v>
      </c>
      <c r="L5760" s="233">
        <v>0</v>
      </c>
      <c r="M5760" s="234">
        <v>0</v>
      </c>
      <c r="N5760" s="233">
        <v>0</v>
      </c>
      <c r="O5760" s="233">
        <v>0</v>
      </c>
      <c r="P5760" s="233">
        <v>0</v>
      </c>
      <c r="Q5760" s="234">
        <v>0</v>
      </c>
      <c r="R5760" s="233">
        <v>0</v>
      </c>
      <c r="S5760" s="234">
        <v>0</v>
      </c>
      <c r="T5760" s="233">
        <v>0</v>
      </c>
      <c r="U5760" s="235">
        <f t="shared" si="623"/>
        <v>753.36</v>
      </c>
      <c r="V5760" s="227">
        <f t="shared" si="624"/>
        <v>0</v>
      </c>
      <c r="W5760" s="227">
        <f t="shared" si="625"/>
        <v>0</v>
      </c>
      <c r="X5760" s="227">
        <f t="shared" si="628"/>
        <v>0</v>
      </c>
      <c r="Y5760" s="227">
        <f t="shared" si="626"/>
        <v>0</v>
      </c>
      <c r="Z5760" s="227">
        <f t="shared" si="627"/>
        <v>0</v>
      </c>
      <c r="AA5760" s="227">
        <f t="shared" si="629"/>
        <v>0</v>
      </c>
    </row>
    <row r="5761" spans="2:27" ht="13.5" hidden="1">
      <c r="B5761" s="232" t="s">
        <v>1449</v>
      </c>
      <c r="C5761" s="232" t="s">
        <v>704</v>
      </c>
      <c r="D5761" s="232" t="s">
        <v>1486</v>
      </c>
      <c r="E5761" s="232" t="s">
        <v>495</v>
      </c>
      <c r="F5761" s="232">
        <v>96</v>
      </c>
      <c r="G5761" s="232" t="s">
        <v>1365</v>
      </c>
      <c r="H5761" s="233">
        <v>14.208</v>
      </c>
      <c r="I5761" s="233">
        <v>0</v>
      </c>
      <c r="J5761" s="233">
        <v>0</v>
      </c>
      <c r="K5761" s="234">
        <v>0</v>
      </c>
      <c r="L5761" s="233">
        <v>0</v>
      </c>
      <c r="M5761" s="234">
        <v>0</v>
      </c>
      <c r="N5761" s="233">
        <v>0</v>
      </c>
      <c r="O5761" s="233">
        <v>0</v>
      </c>
      <c r="P5761" s="233">
        <v>0</v>
      </c>
      <c r="Q5761" s="234">
        <v>0</v>
      </c>
      <c r="R5761" s="233">
        <v>0</v>
      </c>
      <c r="S5761" s="234">
        <v>0</v>
      </c>
      <c r="T5761" s="233">
        <v>0</v>
      </c>
      <c r="U5761" s="235">
        <f t="shared" si="623"/>
        <v>10371.84</v>
      </c>
      <c r="V5761" s="227">
        <f t="shared" si="624"/>
        <v>0</v>
      </c>
      <c r="W5761" s="227">
        <f t="shared" si="625"/>
        <v>0</v>
      </c>
      <c r="X5761" s="227">
        <f t="shared" si="628"/>
        <v>0</v>
      </c>
      <c r="Y5761" s="227">
        <f t="shared" si="626"/>
        <v>0</v>
      </c>
      <c r="Z5761" s="227">
        <f t="shared" si="627"/>
        <v>0</v>
      </c>
      <c r="AA5761" s="227">
        <f t="shared" si="629"/>
        <v>0</v>
      </c>
    </row>
    <row r="5762" spans="2:27" ht="13.5" hidden="1">
      <c r="B5762" s="232" t="s">
        <v>1449</v>
      </c>
      <c r="C5762" s="232" t="s">
        <v>616</v>
      </c>
      <c r="D5762" s="232" t="s">
        <v>1486</v>
      </c>
      <c r="E5762" s="232" t="s">
        <v>495</v>
      </c>
      <c r="F5762" s="232">
        <v>8</v>
      </c>
      <c r="G5762" s="232" t="s">
        <v>1312</v>
      </c>
      <c r="H5762" s="233">
        <v>1.032</v>
      </c>
      <c r="I5762" s="233">
        <v>0</v>
      </c>
      <c r="J5762" s="233">
        <v>0</v>
      </c>
      <c r="K5762" s="234">
        <v>0</v>
      </c>
      <c r="L5762" s="233">
        <v>0</v>
      </c>
      <c r="M5762" s="234">
        <v>0</v>
      </c>
      <c r="N5762" s="233">
        <v>0</v>
      </c>
      <c r="O5762" s="233">
        <v>0</v>
      </c>
      <c r="P5762" s="233">
        <v>0</v>
      </c>
      <c r="Q5762" s="234">
        <v>0</v>
      </c>
      <c r="R5762" s="233">
        <v>0</v>
      </c>
      <c r="S5762" s="234">
        <v>0</v>
      </c>
      <c r="T5762" s="233">
        <v>0</v>
      </c>
      <c r="U5762" s="235">
        <f t="shared" si="623"/>
        <v>753.36</v>
      </c>
      <c r="V5762" s="227">
        <f t="shared" si="624"/>
        <v>0</v>
      </c>
      <c r="W5762" s="227">
        <f t="shared" si="625"/>
        <v>0</v>
      </c>
      <c r="X5762" s="227">
        <f t="shared" si="628"/>
        <v>0</v>
      </c>
      <c r="Y5762" s="227">
        <f t="shared" si="626"/>
        <v>0</v>
      </c>
      <c r="Z5762" s="227">
        <f t="shared" si="627"/>
        <v>0</v>
      </c>
      <c r="AA5762" s="227">
        <f t="shared" si="629"/>
        <v>0</v>
      </c>
    </row>
    <row r="5763" spans="2:27" ht="13.5" hidden="1">
      <c r="B5763" s="232" t="s">
        <v>1449</v>
      </c>
      <c r="C5763" s="232" t="s">
        <v>313</v>
      </c>
      <c r="D5763" s="232" t="s">
        <v>1486</v>
      </c>
      <c r="E5763" s="232" t="s">
        <v>467</v>
      </c>
      <c r="F5763" s="232">
        <v>16</v>
      </c>
      <c r="G5763" s="232" t="s">
        <v>1316</v>
      </c>
      <c r="H5763" s="233">
        <v>1.1839999999999999</v>
      </c>
      <c r="I5763" s="233">
        <v>0</v>
      </c>
      <c r="J5763" s="233">
        <v>0</v>
      </c>
      <c r="K5763" s="234">
        <v>0</v>
      </c>
      <c r="L5763" s="233">
        <v>0</v>
      </c>
      <c r="M5763" s="234">
        <v>0</v>
      </c>
      <c r="N5763" s="233">
        <v>0</v>
      </c>
      <c r="O5763" s="233">
        <v>0</v>
      </c>
      <c r="P5763" s="233">
        <v>0</v>
      </c>
      <c r="Q5763" s="234">
        <v>0</v>
      </c>
      <c r="R5763" s="233">
        <v>0</v>
      </c>
      <c r="S5763" s="234">
        <v>0</v>
      </c>
      <c r="T5763" s="233">
        <v>0</v>
      </c>
      <c r="U5763" s="235">
        <f t="shared" si="623"/>
        <v>864.31999999999994</v>
      </c>
      <c r="V5763" s="227">
        <f t="shared" si="624"/>
        <v>0</v>
      </c>
      <c r="W5763" s="227">
        <f t="shared" si="625"/>
        <v>0</v>
      </c>
      <c r="X5763" s="227">
        <f t="shared" si="628"/>
        <v>0</v>
      </c>
      <c r="Y5763" s="227">
        <f t="shared" si="626"/>
        <v>0</v>
      </c>
      <c r="Z5763" s="227">
        <f t="shared" si="627"/>
        <v>0</v>
      </c>
      <c r="AA5763" s="227">
        <f t="shared" si="629"/>
        <v>0</v>
      </c>
    </row>
    <row r="5764" spans="2:27" ht="13.5" hidden="1">
      <c r="B5764" s="232" t="s">
        <v>1449</v>
      </c>
      <c r="C5764" s="232" t="s">
        <v>616</v>
      </c>
      <c r="D5764" s="232" t="s">
        <v>1486</v>
      </c>
      <c r="E5764" s="232" t="s">
        <v>467</v>
      </c>
      <c r="F5764" s="232">
        <v>8</v>
      </c>
      <c r="G5764" s="232" t="s">
        <v>1312</v>
      </c>
      <c r="H5764" s="233">
        <v>0.51600000000000001</v>
      </c>
      <c r="I5764" s="233">
        <v>0</v>
      </c>
      <c r="J5764" s="233">
        <v>0</v>
      </c>
      <c r="K5764" s="234">
        <v>0</v>
      </c>
      <c r="L5764" s="233">
        <v>0</v>
      </c>
      <c r="M5764" s="234">
        <v>0</v>
      </c>
      <c r="N5764" s="233">
        <v>0</v>
      </c>
      <c r="O5764" s="233">
        <v>0</v>
      </c>
      <c r="P5764" s="233">
        <v>0</v>
      </c>
      <c r="Q5764" s="234">
        <v>0</v>
      </c>
      <c r="R5764" s="233">
        <v>0</v>
      </c>
      <c r="S5764" s="234">
        <v>0</v>
      </c>
      <c r="T5764" s="233">
        <v>0</v>
      </c>
      <c r="U5764" s="235">
        <f t="shared" ref="U5764:U5827" si="630">H5764*hour_M</f>
        <v>376.68</v>
      </c>
      <c r="V5764" s="227">
        <f t="shared" ref="V5764:V5827" si="631">J5764*hour_M</f>
        <v>0</v>
      </c>
      <c r="W5764" s="227">
        <f t="shared" ref="W5764:W5827" si="632">K5764/12+L5764*hour_M</f>
        <v>0</v>
      </c>
      <c r="X5764" s="227">
        <f t="shared" si="628"/>
        <v>0</v>
      </c>
      <c r="Y5764" s="227">
        <f t="shared" ref="Y5764:Y5827" si="633">P5764*hour_M</f>
        <v>0</v>
      </c>
      <c r="Z5764" s="227">
        <f t="shared" ref="Z5764:Z5827" si="634">Q5764/36+R5764*hour_M</f>
        <v>0</v>
      </c>
      <c r="AA5764" s="227">
        <f t="shared" si="629"/>
        <v>0</v>
      </c>
    </row>
    <row r="5765" spans="2:27" ht="13.5" hidden="1">
      <c r="B5765" s="232" t="s">
        <v>1449</v>
      </c>
      <c r="C5765" s="232" t="s">
        <v>714</v>
      </c>
      <c r="D5765" s="232" t="s">
        <v>1486</v>
      </c>
      <c r="E5765" s="232" t="s">
        <v>467</v>
      </c>
      <c r="F5765" s="232">
        <v>2</v>
      </c>
      <c r="G5765" s="232" t="s">
        <v>1311</v>
      </c>
      <c r="H5765" s="233">
        <v>0.14799999999999999</v>
      </c>
      <c r="I5765" s="233">
        <v>0</v>
      </c>
      <c r="J5765" s="233">
        <v>0</v>
      </c>
      <c r="K5765" s="234">
        <v>0</v>
      </c>
      <c r="L5765" s="233">
        <v>0</v>
      </c>
      <c r="M5765" s="234">
        <v>0</v>
      </c>
      <c r="N5765" s="233">
        <v>0</v>
      </c>
      <c r="O5765" s="233">
        <v>0</v>
      </c>
      <c r="P5765" s="233">
        <v>0</v>
      </c>
      <c r="Q5765" s="234">
        <v>0</v>
      </c>
      <c r="R5765" s="233">
        <v>0</v>
      </c>
      <c r="S5765" s="234">
        <v>0</v>
      </c>
      <c r="T5765" s="233">
        <v>0</v>
      </c>
      <c r="U5765" s="235">
        <f t="shared" si="630"/>
        <v>108.03999999999999</v>
      </c>
      <c r="V5765" s="227">
        <f t="shared" si="631"/>
        <v>0</v>
      </c>
      <c r="W5765" s="227">
        <f t="shared" si="632"/>
        <v>0</v>
      </c>
      <c r="X5765" s="227">
        <f t="shared" ref="X5765:X5828" si="635">M5765/12</f>
        <v>0</v>
      </c>
      <c r="Y5765" s="227">
        <f t="shared" si="633"/>
        <v>0</v>
      </c>
      <c r="Z5765" s="227">
        <f t="shared" si="634"/>
        <v>0</v>
      </c>
      <c r="AA5765" s="227">
        <f t="shared" ref="AA5765:AA5828" si="636">S5765/36</f>
        <v>0</v>
      </c>
    </row>
    <row r="5766" spans="2:27" ht="13.5" hidden="1">
      <c r="B5766" s="232" t="s">
        <v>1449</v>
      </c>
      <c r="C5766" s="232" t="s">
        <v>581</v>
      </c>
      <c r="D5766" s="232" t="s">
        <v>1486</v>
      </c>
      <c r="E5766" s="232" t="s">
        <v>467</v>
      </c>
      <c r="F5766" s="232">
        <v>48</v>
      </c>
      <c r="G5766" s="232" t="s">
        <v>1310</v>
      </c>
      <c r="H5766" s="233">
        <v>3.0960000000000001</v>
      </c>
      <c r="I5766" s="233">
        <v>0</v>
      </c>
      <c r="J5766" s="233">
        <v>0</v>
      </c>
      <c r="K5766" s="234">
        <v>0</v>
      </c>
      <c r="L5766" s="233">
        <v>0</v>
      </c>
      <c r="M5766" s="234">
        <v>0</v>
      </c>
      <c r="N5766" s="233">
        <v>0</v>
      </c>
      <c r="O5766" s="233">
        <v>0</v>
      </c>
      <c r="P5766" s="233">
        <v>0</v>
      </c>
      <c r="Q5766" s="234">
        <v>0</v>
      </c>
      <c r="R5766" s="233">
        <v>0</v>
      </c>
      <c r="S5766" s="234">
        <v>0</v>
      </c>
      <c r="T5766" s="233">
        <v>0</v>
      </c>
      <c r="U5766" s="235">
        <f t="shared" si="630"/>
        <v>2260.08</v>
      </c>
      <c r="V5766" s="227">
        <f t="shared" si="631"/>
        <v>0</v>
      </c>
      <c r="W5766" s="227">
        <f t="shared" si="632"/>
        <v>0</v>
      </c>
      <c r="X5766" s="227">
        <f t="shared" si="635"/>
        <v>0</v>
      </c>
      <c r="Y5766" s="227">
        <f t="shared" si="633"/>
        <v>0</v>
      </c>
      <c r="Z5766" s="227">
        <f t="shared" si="634"/>
        <v>0</v>
      </c>
      <c r="AA5766" s="227">
        <f t="shared" si="636"/>
        <v>0</v>
      </c>
    </row>
    <row r="5767" spans="2:27" ht="13.5" hidden="1">
      <c r="B5767" s="232" t="s">
        <v>1449</v>
      </c>
      <c r="C5767" s="232" t="s">
        <v>717</v>
      </c>
      <c r="D5767" s="232" t="s">
        <v>1486</v>
      </c>
      <c r="E5767" s="232" t="s">
        <v>467</v>
      </c>
      <c r="F5767" s="232">
        <v>4</v>
      </c>
      <c r="G5767" s="232" t="s">
        <v>1312</v>
      </c>
      <c r="H5767" s="233">
        <v>0.29599999999999999</v>
      </c>
      <c r="I5767" s="233">
        <v>0</v>
      </c>
      <c r="J5767" s="233">
        <v>0</v>
      </c>
      <c r="K5767" s="234">
        <v>0</v>
      </c>
      <c r="L5767" s="233">
        <v>0</v>
      </c>
      <c r="M5767" s="234">
        <v>0</v>
      </c>
      <c r="N5767" s="233">
        <v>0</v>
      </c>
      <c r="O5767" s="233">
        <v>0</v>
      </c>
      <c r="P5767" s="233">
        <v>0</v>
      </c>
      <c r="Q5767" s="234">
        <v>0</v>
      </c>
      <c r="R5767" s="233">
        <v>0</v>
      </c>
      <c r="S5767" s="234">
        <v>0</v>
      </c>
      <c r="T5767" s="233">
        <v>0</v>
      </c>
      <c r="U5767" s="235">
        <f t="shared" si="630"/>
        <v>216.07999999999998</v>
      </c>
      <c r="V5767" s="227">
        <f t="shared" si="631"/>
        <v>0</v>
      </c>
      <c r="W5767" s="227">
        <f t="shared" si="632"/>
        <v>0</v>
      </c>
      <c r="X5767" s="227">
        <f t="shared" si="635"/>
        <v>0</v>
      </c>
      <c r="Y5767" s="227">
        <f t="shared" si="633"/>
        <v>0</v>
      </c>
      <c r="Z5767" s="227">
        <f t="shared" si="634"/>
        <v>0</v>
      </c>
      <c r="AA5767" s="227">
        <f t="shared" si="636"/>
        <v>0</v>
      </c>
    </row>
    <row r="5768" spans="2:27" ht="13.5" hidden="1">
      <c r="B5768" s="232" t="s">
        <v>1449</v>
      </c>
      <c r="C5768" s="232" t="s">
        <v>636</v>
      </c>
      <c r="D5768" s="232" t="s">
        <v>1486</v>
      </c>
      <c r="E5768" s="232" t="s">
        <v>467</v>
      </c>
      <c r="F5768" s="232">
        <v>2</v>
      </c>
      <c r="G5768" s="232" t="s">
        <v>1315</v>
      </c>
      <c r="H5768" s="233">
        <v>0.129</v>
      </c>
      <c r="I5768" s="233">
        <v>0</v>
      </c>
      <c r="J5768" s="233">
        <v>0</v>
      </c>
      <c r="K5768" s="234">
        <v>0</v>
      </c>
      <c r="L5768" s="233">
        <v>0</v>
      </c>
      <c r="M5768" s="234">
        <v>0</v>
      </c>
      <c r="N5768" s="233">
        <v>0</v>
      </c>
      <c r="O5768" s="233">
        <v>0</v>
      </c>
      <c r="P5768" s="233">
        <v>0</v>
      </c>
      <c r="Q5768" s="234">
        <v>0</v>
      </c>
      <c r="R5768" s="233">
        <v>0</v>
      </c>
      <c r="S5768" s="234">
        <v>0</v>
      </c>
      <c r="T5768" s="233">
        <v>0</v>
      </c>
      <c r="U5768" s="235">
        <f t="shared" si="630"/>
        <v>94.17</v>
      </c>
      <c r="V5768" s="227">
        <f t="shared" si="631"/>
        <v>0</v>
      </c>
      <c r="W5768" s="227">
        <f t="shared" si="632"/>
        <v>0</v>
      </c>
      <c r="X5768" s="227">
        <f t="shared" si="635"/>
        <v>0</v>
      </c>
      <c r="Y5768" s="227">
        <f t="shared" si="633"/>
        <v>0</v>
      </c>
      <c r="Z5768" s="227">
        <f t="shared" si="634"/>
        <v>0</v>
      </c>
      <c r="AA5768" s="227">
        <f t="shared" si="636"/>
        <v>0</v>
      </c>
    </row>
    <row r="5769" spans="2:27" ht="13.5" hidden="1">
      <c r="B5769" s="232" t="s">
        <v>1449</v>
      </c>
      <c r="C5769" s="232" t="s">
        <v>714</v>
      </c>
      <c r="D5769" s="232" t="s">
        <v>1486</v>
      </c>
      <c r="E5769" s="232" t="s">
        <v>495</v>
      </c>
      <c r="F5769" s="232">
        <v>2</v>
      </c>
      <c r="G5769" s="232" t="s">
        <v>1311</v>
      </c>
      <c r="H5769" s="233">
        <v>0.29599999999999999</v>
      </c>
      <c r="I5769" s="233">
        <v>0</v>
      </c>
      <c r="J5769" s="233">
        <v>0</v>
      </c>
      <c r="K5769" s="234">
        <v>0</v>
      </c>
      <c r="L5769" s="233">
        <v>0</v>
      </c>
      <c r="M5769" s="234">
        <v>0</v>
      </c>
      <c r="N5769" s="233">
        <v>0</v>
      </c>
      <c r="O5769" s="233">
        <v>0</v>
      </c>
      <c r="P5769" s="233">
        <v>0</v>
      </c>
      <c r="Q5769" s="234">
        <v>0</v>
      </c>
      <c r="R5769" s="233">
        <v>0</v>
      </c>
      <c r="S5769" s="234">
        <v>0</v>
      </c>
      <c r="T5769" s="233">
        <v>0</v>
      </c>
      <c r="U5769" s="235">
        <f t="shared" si="630"/>
        <v>216.07999999999998</v>
      </c>
      <c r="V5769" s="227">
        <f t="shared" si="631"/>
        <v>0</v>
      </c>
      <c r="W5769" s="227">
        <f t="shared" si="632"/>
        <v>0</v>
      </c>
      <c r="X5769" s="227">
        <f t="shared" si="635"/>
        <v>0</v>
      </c>
      <c r="Y5769" s="227">
        <f t="shared" si="633"/>
        <v>0</v>
      </c>
      <c r="Z5769" s="227">
        <f t="shared" si="634"/>
        <v>0</v>
      </c>
      <c r="AA5769" s="227">
        <f t="shared" si="636"/>
        <v>0</v>
      </c>
    </row>
    <row r="5770" spans="2:27" ht="13.5" hidden="1">
      <c r="B5770" s="232" t="s">
        <v>1449</v>
      </c>
      <c r="C5770" s="232" t="s">
        <v>625</v>
      </c>
      <c r="D5770" s="232" t="s">
        <v>1486</v>
      </c>
      <c r="E5770" s="232" t="s">
        <v>495</v>
      </c>
      <c r="F5770" s="232">
        <v>16</v>
      </c>
      <c r="G5770" s="232" t="s">
        <v>1317</v>
      </c>
      <c r="H5770" s="233">
        <v>2.0640000000000001</v>
      </c>
      <c r="I5770" s="233">
        <v>0</v>
      </c>
      <c r="J5770" s="233">
        <v>0</v>
      </c>
      <c r="K5770" s="234">
        <v>0</v>
      </c>
      <c r="L5770" s="233">
        <v>0</v>
      </c>
      <c r="M5770" s="234">
        <v>0</v>
      </c>
      <c r="N5770" s="233">
        <v>0</v>
      </c>
      <c r="O5770" s="233">
        <v>0</v>
      </c>
      <c r="P5770" s="233">
        <v>0</v>
      </c>
      <c r="Q5770" s="234">
        <v>0</v>
      </c>
      <c r="R5770" s="233">
        <v>0</v>
      </c>
      <c r="S5770" s="234">
        <v>0</v>
      </c>
      <c r="T5770" s="233">
        <v>0</v>
      </c>
      <c r="U5770" s="235">
        <f t="shared" si="630"/>
        <v>1506.72</v>
      </c>
      <c r="V5770" s="227">
        <f t="shared" si="631"/>
        <v>0</v>
      </c>
      <c r="W5770" s="227">
        <f t="shared" si="632"/>
        <v>0</v>
      </c>
      <c r="X5770" s="227">
        <f t="shared" si="635"/>
        <v>0</v>
      </c>
      <c r="Y5770" s="227">
        <f t="shared" si="633"/>
        <v>0</v>
      </c>
      <c r="Z5770" s="227">
        <f t="shared" si="634"/>
        <v>0</v>
      </c>
      <c r="AA5770" s="227">
        <f t="shared" si="636"/>
        <v>0</v>
      </c>
    </row>
    <row r="5771" spans="2:27" ht="13.5" hidden="1">
      <c r="B5771" s="232" t="s">
        <v>1449</v>
      </c>
      <c r="C5771" s="232" t="s">
        <v>606</v>
      </c>
      <c r="D5771" s="232" t="s">
        <v>1486</v>
      </c>
      <c r="E5771" s="232" t="s">
        <v>467</v>
      </c>
      <c r="F5771" s="232">
        <v>96</v>
      </c>
      <c r="G5771" s="232" t="s">
        <v>1356</v>
      </c>
      <c r="H5771" s="233">
        <v>6.1920000000000002</v>
      </c>
      <c r="I5771" s="233">
        <v>0</v>
      </c>
      <c r="J5771" s="233">
        <v>0</v>
      </c>
      <c r="K5771" s="234">
        <v>0</v>
      </c>
      <c r="L5771" s="233">
        <v>0</v>
      </c>
      <c r="M5771" s="234">
        <v>0</v>
      </c>
      <c r="N5771" s="233">
        <v>0</v>
      </c>
      <c r="O5771" s="233">
        <v>0</v>
      </c>
      <c r="P5771" s="233">
        <v>0</v>
      </c>
      <c r="Q5771" s="234">
        <v>0</v>
      </c>
      <c r="R5771" s="233">
        <v>0</v>
      </c>
      <c r="S5771" s="234">
        <v>0</v>
      </c>
      <c r="T5771" s="233">
        <v>0</v>
      </c>
      <c r="U5771" s="235">
        <f t="shared" si="630"/>
        <v>4520.16</v>
      </c>
      <c r="V5771" s="227">
        <f t="shared" si="631"/>
        <v>0</v>
      </c>
      <c r="W5771" s="227">
        <f t="shared" si="632"/>
        <v>0</v>
      </c>
      <c r="X5771" s="227">
        <f t="shared" si="635"/>
        <v>0</v>
      </c>
      <c r="Y5771" s="227">
        <f t="shared" si="633"/>
        <v>0</v>
      </c>
      <c r="Z5771" s="227">
        <f t="shared" si="634"/>
        <v>0</v>
      </c>
      <c r="AA5771" s="227">
        <f t="shared" si="636"/>
        <v>0</v>
      </c>
    </row>
    <row r="5772" spans="2:27" ht="13.5" hidden="1">
      <c r="B5772" s="232" t="s">
        <v>1449</v>
      </c>
      <c r="C5772" s="232" t="s">
        <v>707</v>
      </c>
      <c r="D5772" s="232" t="s">
        <v>1486</v>
      </c>
      <c r="E5772" s="232" t="s">
        <v>495</v>
      </c>
      <c r="F5772" s="232">
        <v>8</v>
      </c>
      <c r="G5772" s="232" t="s">
        <v>1317</v>
      </c>
      <c r="H5772" s="233">
        <v>1.1839999999999999</v>
      </c>
      <c r="I5772" s="233">
        <v>0</v>
      </c>
      <c r="J5772" s="233">
        <v>0</v>
      </c>
      <c r="K5772" s="234">
        <v>0</v>
      </c>
      <c r="L5772" s="233">
        <v>0</v>
      </c>
      <c r="M5772" s="234">
        <v>0</v>
      </c>
      <c r="N5772" s="233">
        <v>0</v>
      </c>
      <c r="O5772" s="233">
        <v>0</v>
      </c>
      <c r="P5772" s="233">
        <v>0</v>
      </c>
      <c r="Q5772" s="234">
        <v>0</v>
      </c>
      <c r="R5772" s="233">
        <v>0</v>
      </c>
      <c r="S5772" s="234">
        <v>0</v>
      </c>
      <c r="T5772" s="233">
        <v>0</v>
      </c>
      <c r="U5772" s="235">
        <f t="shared" si="630"/>
        <v>864.31999999999994</v>
      </c>
      <c r="V5772" s="227">
        <f t="shared" si="631"/>
        <v>0</v>
      </c>
      <c r="W5772" s="227">
        <f t="shared" si="632"/>
        <v>0</v>
      </c>
      <c r="X5772" s="227">
        <f t="shared" si="635"/>
        <v>0</v>
      </c>
      <c r="Y5772" s="227">
        <f t="shared" si="633"/>
        <v>0</v>
      </c>
      <c r="Z5772" s="227">
        <f t="shared" si="634"/>
        <v>0</v>
      </c>
      <c r="AA5772" s="227">
        <f t="shared" si="636"/>
        <v>0</v>
      </c>
    </row>
    <row r="5773" spans="2:27" ht="13.5" hidden="1">
      <c r="B5773" s="232" t="s">
        <v>1449</v>
      </c>
      <c r="C5773" s="232" t="s">
        <v>1123</v>
      </c>
      <c r="D5773" s="232" t="s">
        <v>986</v>
      </c>
      <c r="E5773" s="232" t="s">
        <v>1465</v>
      </c>
      <c r="F5773" s="232">
        <v>2</v>
      </c>
      <c r="G5773" s="232" t="s">
        <v>1315</v>
      </c>
      <c r="H5773" s="233">
        <v>0.80400000000000005</v>
      </c>
      <c r="I5773" s="233">
        <v>0</v>
      </c>
      <c r="J5773" s="233">
        <v>0</v>
      </c>
      <c r="K5773" s="234">
        <v>0</v>
      </c>
      <c r="L5773" s="233">
        <v>0</v>
      </c>
      <c r="M5773" s="234">
        <v>0</v>
      </c>
      <c r="N5773" s="233">
        <v>0</v>
      </c>
      <c r="O5773" s="233">
        <v>0</v>
      </c>
      <c r="P5773" s="233">
        <v>0</v>
      </c>
      <c r="Q5773" s="234">
        <v>0</v>
      </c>
      <c r="R5773" s="233">
        <v>0</v>
      </c>
      <c r="S5773" s="234">
        <v>0</v>
      </c>
      <c r="T5773" s="233">
        <v>0</v>
      </c>
      <c r="U5773" s="235">
        <f t="shared" si="630"/>
        <v>586.92000000000007</v>
      </c>
      <c r="V5773" s="227">
        <f t="shared" si="631"/>
        <v>0</v>
      </c>
      <c r="W5773" s="227">
        <f t="shared" si="632"/>
        <v>0</v>
      </c>
      <c r="X5773" s="227">
        <f t="shared" si="635"/>
        <v>0</v>
      </c>
      <c r="Y5773" s="227">
        <f t="shared" si="633"/>
        <v>0</v>
      </c>
      <c r="Z5773" s="227">
        <f t="shared" si="634"/>
        <v>0</v>
      </c>
      <c r="AA5773" s="227">
        <f t="shared" si="636"/>
        <v>0</v>
      </c>
    </row>
    <row r="5774" spans="2:27" ht="13.5" hidden="1">
      <c r="B5774" s="232" t="s">
        <v>1449</v>
      </c>
      <c r="C5774" s="232" t="s">
        <v>606</v>
      </c>
      <c r="D5774" s="232" t="s">
        <v>986</v>
      </c>
      <c r="E5774" s="232" t="s">
        <v>495</v>
      </c>
      <c r="F5774" s="232">
        <v>96</v>
      </c>
      <c r="G5774" s="232" t="s">
        <v>1356</v>
      </c>
      <c r="H5774" s="233">
        <v>23.712</v>
      </c>
      <c r="I5774" s="233">
        <v>0</v>
      </c>
      <c r="J5774" s="233">
        <v>14.6896</v>
      </c>
      <c r="K5774" s="234">
        <v>61277</v>
      </c>
      <c r="L5774" s="233">
        <v>6.9950000000000001</v>
      </c>
      <c r="M5774" s="234">
        <v>120102</v>
      </c>
      <c r="N5774" s="233">
        <v>0</v>
      </c>
      <c r="O5774" s="233">
        <v>0</v>
      </c>
      <c r="P5774" s="233">
        <v>0</v>
      </c>
      <c r="Q5774" s="234">
        <v>162019</v>
      </c>
      <c r="R5774" s="233">
        <v>6.1650999999999998</v>
      </c>
      <c r="S5774" s="234">
        <v>317558</v>
      </c>
      <c r="T5774" s="233">
        <v>0</v>
      </c>
      <c r="U5774" s="235">
        <f t="shared" si="630"/>
        <v>17309.759999999998</v>
      </c>
      <c r="V5774" s="227">
        <f t="shared" si="631"/>
        <v>10723.407999999999</v>
      </c>
      <c r="W5774" s="227">
        <f t="shared" si="632"/>
        <v>10212.766666666666</v>
      </c>
      <c r="X5774" s="227">
        <f t="shared" si="635"/>
        <v>10008.5</v>
      </c>
      <c r="Y5774" s="227">
        <f t="shared" si="633"/>
        <v>0</v>
      </c>
      <c r="Z5774" s="227">
        <f t="shared" si="634"/>
        <v>9001.0507777777784</v>
      </c>
      <c r="AA5774" s="227">
        <f t="shared" si="636"/>
        <v>8821.0555555555547</v>
      </c>
    </row>
    <row r="5775" spans="2:27" ht="13.5" hidden="1">
      <c r="B5775" s="232" t="s">
        <v>1449</v>
      </c>
      <c r="C5775" s="232" t="s">
        <v>491</v>
      </c>
      <c r="D5775" s="232" t="s">
        <v>986</v>
      </c>
      <c r="E5775" s="232" t="s">
        <v>467</v>
      </c>
      <c r="F5775" s="232">
        <v>40</v>
      </c>
      <c r="G5775" s="232" t="s">
        <v>1376</v>
      </c>
      <c r="H5775" s="233">
        <v>5.0410000000000004</v>
      </c>
      <c r="I5775" s="233">
        <v>0</v>
      </c>
      <c r="J5775" s="233">
        <v>3.1589999999999998</v>
      </c>
      <c r="K5775" s="234">
        <v>8156</v>
      </c>
      <c r="L5775" s="233">
        <v>1.7689999999999999</v>
      </c>
      <c r="M5775" s="234">
        <v>23178</v>
      </c>
      <c r="N5775" s="233">
        <v>0</v>
      </c>
      <c r="O5775" s="233">
        <v>0</v>
      </c>
      <c r="P5775" s="233">
        <v>0</v>
      </c>
      <c r="Q5775" s="234">
        <v>17726</v>
      </c>
      <c r="R5775" s="233">
        <v>1.282</v>
      </c>
      <c r="S5775" s="234">
        <v>48321</v>
      </c>
      <c r="T5775" s="233">
        <v>0</v>
      </c>
      <c r="U5775" s="235">
        <f t="shared" si="630"/>
        <v>3679.9300000000003</v>
      </c>
      <c r="V5775" s="227">
        <f t="shared" si="631"/>
        <v>2306.0699999999997</v>
      </c>
      <c r="W5775" s="227">
        <f t="shared" si="632"/>
        <v>1971.0366666666664</v>
      </c>
      <c r="X5775" s="227">
        <f t="shared" si="635"/>
        <v>1931.5</v>
      </c>
      <c r="Y5775" s="227">
        <f t="shared" si="633"/>
        <v>0</v>
      </c>
      <c r="Z5775" s="227">
        <f t="shared" si="634"/>
        <v>1428.2488888888888</v>
      </c>
      <c r="AA5775" s="227">
        <f t="shared" si="636"/>
        <v>1342.25</v>
      </c>
    </row>
    <row r="5776" spans="2:27" ht="13.5" hidden="1">
      <c r="B5776" s="232" t="s">
        <v>1449</v>
      </c>
      <c r="C5776" s="232" t="s">
        <v>1145</v>
      </c>
      <c r="D5776" s="232" t="s">
        <v>986</v>
      </c>
      <c r="E5776" s="232" t="s">
        <v>1465</v>
      </c>
      <c r="F5776" s="232">
        <v>64</v>
      </c>
      <c r="G5776" s="232" t="s">
        <v>1364</v>
      </c>
      <c r="H5776" s="233">
        <v>30.821999999999999</v>
      </c>
      <c r="I5776" s="233">
        <v>0</v>
      </c>
      <c r="J5776" s="233">
        <v>0</v>
      </c>
      <c r="K5776" s="234">
        <v>0</v>
      </c>
      <c r="L5776" s="233">
        <v>0</v>
      </c>
      <c r="M5776" s="234">
        <v>0</v>
      </c>
      <c r="N5776" s="233">
        <v>0</v>
      </c>
      <c r="O5776" s="233">
        <v>0</v>
      </c>
      <c r="P5776" s="233">
        <v>0</v>
      </c>
      <c r="Q5776" s="234">
        <v>0</v>
      </c>
      <c r="R5776" s="233">
        <v>0</v>
      </c>
      <c r="S5776" s="234">
        <v>0</v>
      </c>
      <c r="T5776" s="233">
        <v>0</v>
      </c>
      <c r="U5776" s="235">
        <f t="shared" si="630"/>
        <v>22500.059999999998</v>
      </c>
      <c r="V5776" s="227">
        <f t="shared" si="631"/>
        <v>0</v>
      </c>
      <c r="W5776" s="227">
        <f t="shared" si="632"/>
        <v>0</v>
      </c>
      <c r="X5776" s="227">
        <f t="shared" si="635"/>
        <v>0</v>
      </c>
      <c r="Y5776" s="227">
        <f t="shared" si="633"/>
        <v>0</v>
      </c>
      <c r="Z5776" s="227">
        <f t="shared" si="634"/>
        <v>0</v>
      </c>
      <c r="AA5776" s="227">
        <f t="shared" si="636"/>
        <v>0</v>
      </c>
    </row>
    <row r="5777" spans="2:27" ht="13.5" hidden="1">
      <c r="B5777" s="232" t="s">
        <v>1449</v>
      </c>
      <c r="C5777" s="232" t="s">
        <v>1460</v>
      </c>
      <c r="D5777" s="232" t="s">
        <v>986</v>
      </c>
      <c r="E5777" s="232" t="s">
        <v>495</v>
      </c>
      <c r="F5777" s="232">
        <v>2</v>
      </c>
      <c r="G5777" s="232" t="s">
        <v>1314</v>
      </c>
      <c r="H5777" s="233">
        <v>0.20300000000000001</v>
      </c>
      <c r="I5777" s="233">
        <v>0</v>
      </c>
      <c r="J5777" s="233">
        <v>0.1585</v>
      </c>
      <c r="K5777" s="234">
        <v>659</v>
      </c>
      <c r="L5777" s="233">
        <v>7.5200000000000003E-2</v>
      </c>
      <c r="M5777" s="234">
        <v>1299</v>
      </c>
      <c r="N5777" s="233">
        <v>0</v>
      </c>
      <c r="O5777" s="233">
        <v>0</v>
      </c>
      <c r="P5777" s="233">
        <v>0</v>
      </c>
      <c r="Q5777" s="234">
        <v>1335</v>
      </c>
      <c r="R5777" s="233">
        <v>5.0799999999999998E-2</v>
      </c>
      <c r="S5777" s="234">
        <v>2617</v>
      </c>
      <c r="T5777" s="233">
        <v>0</v>
      </c>
      <c r="U5777" s="235">
        <f t="shared" si="630"/>
        <v>148.19</v>
      </c>
      <c r="V5777" s="227">
        <f t="shared" si="631"/>
        <v>115.705</v>
      </c>
      <c r="W5777" s="227">
        <f t="shared" si="632"/>
        <v>109.81266666666667</v>
      </c>
      <c r="X5777" s="227">
        <f t="shared" si="635"/>
        <v>108.25</v>
      </c>
      <c r="Y5777" s="227">
        <f t="shared" si="633"/>
        <v>0</v>
      </c>
      <c r="Z5777" s="227">
        <f t="shared" si="634"/>
        <v>74.167333333333332</v>
      </c>
      <c r="AA5777" s="227">
        <f t="shared" si="636"/>
        <v>72.694444444444443</v>
      </c>
    </row>
    <row r="5778" spans="2:27" ht="13.5" hidden="1">
      <c r="B5778" s="232" t="s">
        <v>1449</v>
      </c>
      <c r="C5778" s="232" t="s">
        <v>1130</v>
      </c>
      <c r="D5778" s="232" t="s">
        <v>986</v>
      </c>
      <c r="E5778" s="232" t="s">
        <v>467</v>
      </c>
      <c r="F5778" s="232">
        <v>2</v>
      </c>
      <c r="G5778" s="232" t="s">
        <v>1315</v>
      </c>
      <c r="H5778" s="233">
        <v>0.221</v>
      </c>
      <c r="I5778" s="233">
        <v>0</v>
      </c>
      <c r="J5778" s="233">
        <v>0.13669999999999999</v>
      </c>
      <c r="K5778" s="234">
        <v>570</v>
      </c>
      <c r="L5778" s="233">
        <v>6.5100000000000005E-2</v>
      </c>
      <c r="M5778" s="234">
        <v>1117</v>
      </c>
      <c r="N5778" s="233">
        <v>0</v>
      </c>
      <c r="O5778" s="233">
        <v>0</v>
      </c>
      <c r="P5778" s="233">
        <v>0</v>
      </c>
      <c r="Q5778" s="234">
        <v>1507</v>
      </c>
      <c r="R5778" s="233">
        <v>5.74E-2</v>
      </c>
      <c r="S5778" s="234">
        <v>2955</v>
      </c>
      <c r="T5778" s="233">
        <v>0</v>
      </c>
      <c r="U5778" s="235">
        <f t="shared" si="630"/>
        <v>161.33000000000001</v>
      </c>
      <c r="V5778" s="227">
        <f t="shared" si="631"/>
        <v>99.790999999999997</v>
      </c>
      <c r="W5778" s="227">
        <f t="shared" si="632"/>
        <v>95.022999999999996</v>
      </c>
      <c r="X5778" s="227">
        <f t="shared" si="635"/>
        <v>93.083333333333329</v>
      </c>
      <c r="Y5778" s="227">
        <f t="shared" si="633"/>
        <v>0</v>
      </c>
      <c r="Z5778" s="227">
        <f t="shared" si="634"/>
        <v>83.763111111111115</v>
      </c>
      <c r="AA5778" s="227">
        <f t="shared" si="636"/>
        <v>82.083333333333329</v>
      </c>
    </row>
    <row r="5779" spans="2:27" ht="13.5" hidden="1">
      <c r="B5779" s="232" t="s">
        <v>1449</v>
      </c>
      <c r="C5779" s="232" t="s">
        <v>717</v>
      </c>
      <c r="D5779" s="232" t="s">
        <v>986</v>
      </c>
      <c r="E5779" s="232" t="s">
        <v>467</v>
      </c>
      <c r="F5779" s="232">
        <v>4</v>
      </c>
      <c r="G5779" s="232" t="s">
        <v>1312</v>
      </c>
      <c r="H5779" s="233">
        <v>0.6</v>
      </c>
      <c r="I5779" s="233">
        <v>0</v>
      </c>
      <c r="J5779" s="233">
        <v>0.40949999999999998</v>
      </c>
      <c r="K5779" s="234">
        <v>1708</v>
      </c>
      <c r="L5779" s="233">
        <v>0.19500000000000001</v>
      </c>
      <c r="M5779" s="234">
        <v>3348</v>
      </c>
      <c r="N5779" s="233">
        <v>0</v>
      </c>
      <c r="O5779" s="233">
        <v>0</v>
      </c>
      <c r="P5779" s="233">
        <v>0</v>
      </c>
      <c r="Q5779" s="234">
        <v>3548</v>
      </c>
      <c r="R5779" s="233">
        <v>0.13500000000000001</v>
      </c>
      <c r="S5779" s="234">
        <v>6954</v>
      </c>
      <c r="T5779" s="233">
        <v>0</v>
      </c>
      <c r="U5779" s="235">
        <f t="shared" si="630"/>
        <v>438</v>
      </c>
      <c r="V5779" s="227">
        <f t="shared" si="631"/>
        <v>298.935</v>
      </c>
      <c r="W5779" s="227">
        <f t="shared" si="632"/>
        <v>284.68333333333334</v>
      </c>
      <c r="X5779" s="227">
        <f t="shared" si="635"/>
        <v>279</v>
      </c>
      <c r="Y5779" s="227">
        <f t="shared" si="633"/>
        <v>0</v>
      </c>
      <c r="Z5779" s="227">
        <f t="shared" si="634"/>
        <v>197.10555555555555</v>
      </c>
      <c r="AA5779" s="227">
        <f t="shared" si="636"/>
        <v>193.16666666666666</v>
      </c>
    </row>
    <row r="5780" spans="2:27" ht="13.5" hidden="1">
      <c r="B5780" s="232" t="s">
        <v>1449</v>
      </c>
      <c r="C5780" s="232" t="s">
        <v>737</v>
      </c>
      <c r="D5780" s="232" t="s">
        <v>986</v>
      </c>
      <c r="E5780" s="232" t="s">
        <v>495</v>
      </c>
      <c r="F5780" s="232">
        <v>2</v>
      </c>
      <c r="G5780" s="232" t="s">
        <v>1315</v>
      </c>
      <c r="H5780" s="233">
        <v>0.44800000000000001</v>
      </c>
      <c r="I5780" s="233">
        <v>0</v>
      </c>
      <c r="J5780" s="233">
        <v>0.34810000000000002</v>
      </c>
      <c r="K5780" s="234">
        <v>1452</v>
      </c>
      <c r="L5780" s="233">
        <v>0.1658</v>
      </c>
      <c r="M5780" s="234">
        <v>2846</v>
      </c>
      <c r="N5780" s="233">
        <v>0</v>
      </c>
      <c r="O5780" s="233">
        <v>0</v>
      </c>
      <c r="P5780" s="233">
        <v>0</v>
      </c>
      <c r="Q5780" s="234">
        <v>2943</v>
      </c>
      <c r="R5780" s="233">
        <v>0.112</v>
      </c>
      <c r="S5780" s="234">
        <v>5769</v>
      </c>
      <c r="T5780" s="233">
        <v>0</v>
      </c>
      <c r="U5780" s="235">
        <f t="shared" si="630"/>
        <v>327.04000000000002</v>
      </c>
      <c r="V5780" s="227">
        <f t="shared" si="631"/>
        <v>254.11300000000003</v>
      </c>
      <c r="W5780" s="227">
        <f t="shared" si="632"/>
        <v>242.03399999999999</v>
      </c>
      <c r="X5780" s="227">
        <f t="shared" si="635"/>
        <v>237.16666666666666</v>
      </c>
      <c r="Y5780" s="227">
        <f t="shared" si="633"/>
        <v>0</v>
      </c>
      <c r="Z5780" s="227">
        <f t="shared" si="634"/>
        <v>163.51</v>
      </c>
      <c r="AA5780" s="227">
        <f t="shared" si="636"/>
        <v>160.25</v>
      </c>
    </row>
    <row r="5781" spans="2:27" ht="13.5" hidden="1">
      <c r="B5781" s="232" t="s">
        <v>1449</v>
      </c>
      <c r="C5781" s="232" t="s">
        <v>707</v>
      </c>
      <c r="D5781" s="232" t="s">
        <v>986</v>
      </c>
      <c r="E5781" s="232" t="s">
        <v>467</v>
      </c>
      <c r="F5781" s="232">
        <v>8</v>
      </c>
      <c r="G5781" s="232" t="s">
        <v>1317</v>
      </c>
      <c r="H5781" s="233">
        <v>1.2</v>
      </c>
      <c r="I5781" s="233">
        <v>0</v>
      </c>
      <c r="J5781" s="233">
        <v>0.81899999999999995</v>
      </c>
      <c r="K5781" s="234">
        <v>3416</v>
      </c>
      <c r="L5781" s="233">
        <v>0.39</v>
      </c>
      <c r="M5781" s="234">
        <v>6696</v>
      </c>
      <c r="N5781" s="233">
        <v>0</v>
      </c>
      <c r="O5781" s="233">
        <v>0</v>
      </c>
      <c r="P5781" s="233">
        <v>0</v>
      </c>
      <c r="Q5781" s="234">
        <v>7096</v>
      </c>
      <c r="R5781" s="233">
        <v>0.27</v>
      </c>
      <c r="S5781" s="234">
        <v>13907</v>
      </c>
      <c r="T5781" s="233">
        <v>0</v>
      </c>
      <c r="U5781" s="235">
        <f t="shared" si="630"/>
        <v>876</v>
      </c>
      <c r="V5781" s="227">
        <f t="shared" si="631"/>
        <v>597.87</v>
      </c>
      <c r="W5781" s="227">
        <f t="shared" si="632"/>
        <v>569.36666666666667</v>
      </c>
      <c r="X5781" s="227">
        <f t="shared" si="635"/>
        <v>558</v>
      </c>
      <c r="Y5781" s="227">
        <f t="shared" si="633"/>
        <v>0</v>
      </c>
      <c r="Z5781" s="227">
        <f t="shared" si="634"/>
        <v>394.21111111111111</v>
      </c>
      <c r="AA5781" s="227">
        <f t="shared" si="636"/>
        <v>386.30555555555554</v>
      </c>
    </row>
    <row r="5782" spans="2:27" ht="13.5" hidden="1">
      <c r="B5782" s="232" t="s">
        <v>1449</v>
      </c>
      <c r="C5782" s="232" t="s">
        <v>701</v>
      </c>
      <c r="D5782" s="232" t="s">
        <v>986</v>
      </c>
      <c r="E5782" s="232" t="s">
        <v>495</v>
      </c>
      <c r="F5782" s="232">
        <v>64</v>
      </c>
      <c r="G5782" s="232" t="s">
        <v>1364</v>
      </c>
      <c r="H5782" s="233">
        <v>19.2</v>
      </c>
      <c r="I5782" s="233">
        <v>0</v>
      </c>
      <c r="J5782" s="233">
        <v>13.103999999999999</v>
      </c>
      <c r="K5782" s="234">
        <v>54662</v>
      </c>
      <c r="L5782" s="233">
        <v>6.24</v>
      </c>
      <c r="M5782" s="234">
        <v>107138</v>
      </c>
      <c r="N5782" s="233">
        <v>0</v>
      </c>
      <c r="O5782" s="233">
        <v>0</v>
      </c>
      <c r="P5782" s="233">
        <v>0</v>
      </c>
      <c r="Q5782" s="234">
        <v>113530</v>
      </c>
      <c r="R5782" s="233">
        <v>4.32</v>
      </c>
      <c r="S5782" s="234">
        <v>222518</v>
      </c>
      <c r="T5782" s="233">
        <v>0</v>
      </c>
      <c r="U5782" s="235">
        <f t="shared" si="630"/>
        <v>14016</v>
      </c>
      <c r="V5782" s="227">
        <f t="shared" si="631"/>
        <v>9565.92</v>
      </c>
      <c r="W5782" s="227">
        <f t="shared" si="632"/>
        <v>9110.3666666666668</v>
      </c>
      <c r="X5782" s="227">
        <f t="shared" si="635"/>
        <v>8928.1666666666661</v>
      </c>
      <c r="Y5782" s="227">
        <f t="shared" si="633"/>
        <v>0</v>
      </c>
      <c r="Z5782" s="227">
        <f t="shared" si="634"/>
        <v>6307.2111111111117</v>
      </c>
      <c r="AA5782" s="227">
        <f t="shared" si="636"/>
        <v>6181.0555555555557</v>
      </c>
    </row>
    <row r="5783" spans="2:27" ht="13.5" hidden="1">
      <c r="B5783" s="232" t="s">
        <v>1449</v>
      </c>
      <c r="C5783" s="232" t="s">
        <v>1158</v>
      </c>
      <c r="D5783" s="232" t="s">
        <v>986</v>
      </c>
      <c r="E5783" s="232" t="s">
        <v>495</v>
      </c>
      <c r="F5783" s="232">
        <v>4</v>
      </c>
      <c r="G5783" s="232" t="s">
        <v>1312</v>
      </c>
      <c r="H5783" s="233">
        <v>1.079</v>
      </c>
      <c r="I5783" s="233">
        <v>0</v>
      </c>
      <c r="J5783" s="233">
        <v>0.73660000000000003</v>
      </c>
      <c r="K5783" s="234">
        <v>3072</v>
      </c>
      <c r="L5783" s="233">
        <v>0.35070000000000001</v>
      </c>
      <c r="M5783" s="234">
        <v>6024</v>
      </c>
      <c r="N5783" s="233">
        <v>0</v>
      </c>
      <c r="O5783" s="233">
        <v>0</v>
      </c>
      <c r="P5783" s="233">
        <v>0</v>
      </c>
      <c r="Q5783" s="234">
        <v>6381</v>
      </c>
      <c r="R5783" s="233">
        <v>0.24279999999999999</v>
      </c>
      <c r="S5783" s="234">
        <v>12506</v>
      </c>
      <c r="T5783" s="233">
        <v>0</v>
      </c>
      <c r="U5783" s="235">
        <f t="shared" si="630"/>
        <v>787.67</v>
      </c>
      <c r="V5783" s="227">
        <f t="shared" si="631"/>
        <v>537.71800000000007</v>
      </c>
      <c r="W5783" s="227">
        <f t="shared" si="632"/>
        <v>512.01099999999997</v>
      </c>
      <c r="X5783" s="227">
        <f t="shared" si="635"/>
        <v>502</v>
      </c>
      <c r="Y5783" s="227">
        <f t="shared" si="633"/>
        <v>0</v>
      </c>
      <c r="Z5783" s="227">
        <f t="shared" si="634"/>
        <v>354.49400000000003</v>
      </c>
      <c r="AA5783" s="227">
        <f t="shared" si="636"/>
        <v>347.38888888888891</v>
      </c>
    </row>
    <row r="5784" spans="2:27" ht="13.5" hidden="1">
      <c r="B5784" s="232" t="s">
        <v>1449</v>
      </c>
      <c r="C5784" s="232" t="s">
        <v>1129</v>
      </c>
      <c r="D5784" s="232" t="s">
        <v>986</v>
      </c>
      <c r="E5784" s="232" t="s">
        <v>467</v>
      </c>
      <c r="F5784" s="232">
        <v>32</v>
      </c>
      <c r="G5784" s="232" t="s">
        <v>1316</v>
      </c>
      <c r="H5784" s="233">
        <v>3.53</v>
      </c>
      <c r="I5784" s="233">
        <v>0</v>
      </c>
      <c r="J5784" s="233">
        <v>2.1867000000000001</v>
      </c>
      <c r="K5784" s="234">
        <v>9123</v>
      </c>
      <c r="L5784" s="233">
        <v>1.0414000000000001</v>
      </c>
      <c r="M5784" s="234">
        <v>17879</v>
      </c>
      <c r="N5784" s="233">
        <v>0</v>
      </c>
      <c r="O5784" s="233">
        <v>0</v>
      </c>
      <c r="P5784" s="233">
        <v>0</v>
      </c>
      <c r="Q5784" s="234">
        <v>24119</v>
      </c>
      <c r="R5784" s="233">
        <v>0.91779999999999995</v>
      </c>
      <c r="S5784" s="234">
        <v>47278</v>
      </c>
      <c r="T5784" s="233">
        <v>0</v>
      </c>
      <c r="U5784" s="235">
        <f t="shared" si="630"/>
        <v>2576.8999999999996</v>
      </c>
      <c r="V5784" s="227">
        <f t="shared" si="631"/>
        <v>1596.2910000000002</v>
      </c>
      <c r="W5784" s="227">
        <f t="shared" si="632"/>
        <v>1520.4720000000002</v>
      </c>
      <c r="X5784" s="227">
        <f t="shared" si="635"/>
        <v>1489.9166666666667</v>
      </c>
      <c r="Y5784" s="227">
        <f t="shared" si="633"/>
        <v>0</v>
      </c>
      <c r="Z5784" s="227">
        <f t="shared" si="634"/>
        <v>1339.9662222222221</v>
      </c>
      <c r="AA5784" s="227">
        <f t="shared" si="636"/>
        <v>1313.2777777777778</v>
      </c>
    </row>
    <row r="5785" spans="2:27" ht="13.5" hidden="1">
      <c r="B5785" s="232" t="s">
        <v>1449</v>
      </c>
      <c r="C5785" s="232" t="s">
        <v>1460</v>
      </c>
      <c r="D5785" s="232" t="s">
        <v>986</v>
      </c>
      <c r="E5785" s="232" t="s">
        <v>467</v>
      </c>
      <c r="F5785" s="232">
        <v>2</v>
      </c>
      <c r="G5785" s="232" t="s">
        <v>1314</v>
      </c>
      <c r="H5785" s="233">
        <v>0.10199999999999999</v>
      </c>
      <c r="I5785" s="233">
        <v>0</v>
      </c>
      <c r="J5785" s="233">
        <v>7.9200000000000007E-2</v>
      </c>
      <c r="K5785" s="234">
        <v>329</v>
      </c>
      <c r="L5785" s="233">
        <v>3.7600000000000001E-2</v>
      </c>
      <c r="M5785" s="234">
        <v>650</v>
      </c>
      <c r="N5785" s="233">
        <v>0</v>
      </c>
      <c r="O5785" s="233">
        <v>0</v>
      </c>
      <c r="P5785" s="233">
        <v>0</v>
      </c>
      <c r="Q5785" s="234">
        <v>668</v>
      </c>
      <c r="R5785" s="233">
        <v>2.5399999999999999E-2</v>
      </c>
      <c r="S5785" s="234">
        <v>1308</v>
      </c>
      <c r="T5785" s="233">
        <v>0</v>
      </c>
      <c r="U5785" s="235">
        <f t="shared" si="630"/>
        <v>74.459999999999994</v>
      </c>
      <c r="V5785" s="227">
        <f t="shared" si="631"/>
        <v>57.816000000000003</v>
      </c>
      <c r="W5785" s="227">
        <f t="shared" si="632"/>
        <v>54.864666666666665</v>
      </c>
      <c r="X5785" s="227">
        <f t="shared" si="635"/>
        <v>54.166666666666664</v>
      </c>
      <c r="Y5785" s="227">
        <f t="shared" si="633"/>
        <v>0</v>
      </c>
      <c r="Z5785" s="227">
        <f t="shared" si="634"/>
        <v>37.097555555555559</v>
      </c>
      <c r="AA5785" s="227">
        <f t="shared" si="636"/>
        <v>36.333333333333336</v>
      </c>
    </row>
    <row r="5786" spans="2:27" ht="13.5" hidden="1">
      <c r="B5786" s="232" t="s">
        <v>1449</v>
      </c>
      <c r="C5786" s="232" t="s">
        <v>1127</v>
      </c>
      <c r="D5786" s="232" t="s">
        <v>986</v>
      </c>
      <c r="E5786" s="232" t="s">
        <v>495</v>
      </c>
      <c r="F5786" s="232">
        <v>8</v>
      </c>
      <c r="G5786" s="232" t="s">
        <v>1312</v>
      </c>
      <c r="H5786" s="233">
        <v>1.7649999999999999</v>
      </c>
      <c r="I5786" s="233">
        <v>0</v>
      </c>
      <c r="J5786" s="233">
        <v>1.0932999999999999</v>
      </c>
      <c r="K5786" s="234">
        <v>4561</v>
      </c>
      <c r="L5786" s="233">
        <v>0.52070000000000005</v>
      </c>
      <c r="M5786" s="234">
        <v>8940</v>
      </c>
      <c r="N5786" s="233">
        <v>0</v>
      </c>
      <c r="O5786" s="233">
        <v>0</v>
      </c>
      <c r="P5786" s="233">
        <v>0</v>
      </c>
      <c r="Q5786" s="234">
        <v>12060</v>
      </c>
      <c r="R5786" s="233">
        <v>0.45889999999999997</v>
      </c>
      <c r="S5786" s="234">
        <v>23639</v>
      </c>
      <c r="T5786" s="233">
        <v>0</v>
      </c>
      <c r="U5786" s="235">
        <f t="shared" si="630"/>
        <v>1288.4499999999998</v>
      </c>
      <c r="V5786" s="227">
        <f t="shared" si="631"/>
        <v>798.10899999999992</v>
      </c>
      <c r="W5786" s="227">
        <f t="shared" si="632"/>
        <v>760.19433333333336</v>
      </c>
      <c r="X5786" s="227">
        <f t="shared" si="635"/>
        <v>745</v>
      </c>
      <c r="Y5786" s="227">
        <f t="shared" si="633"/>
        <v>0</v>
      </c>
      <c r="Z5786" s="227">
        <f t="shared" si="634"/>
        <v>669.99699999999996</v>
      </c>
      <c r="AA5786" s="227">
        <f t="shared" si="636"/>
        <v>656.63888888888891</v>
      </c>
    </row>
    <row r="5787" spans="2:27" ht="13.5" hidden="1">
      <c r="B5787" s="232" t="s">
        <v>1449</v>
      </c>
      <c r="C5787" s="232" t="s">
        <v>735</v>
      </c>
      <c r="D5787" s="232" t="s">
        <v>986</v>
      </c>
      <c r="E5787" s="232" t="s">
        <v>495</v>
      </c>
      <c r="F5787" s="232">
        <v>8</v>
      </c>
      <c r="G5787" s="232" t="s">
        <v>1312</v>
      </c>
      <c r="H5787" s="233">
        <v>1.792</v>
      </c>
      <c r="I5787" s="233">
        <v>0</v>
      </c>
      <c r="J5787" s="233">
        <v>1.3924000000000001</v>
      </c>
      <c r="K5787" s="234">
        <v>5808</v>
      </c>
      <c r="L5787" s="233">
        <v>0.66300000000000003</v>
      </c>
      <c r="M5787" s="234">
        <v>11384</v>
      </c>
      <c r="N5787" s="233">
        <v>0</v>
      </c>
      <c r="O5787" s="233">
        <v>0</v>
      </c>
      <c r="P5787" s="233">
        <v>0</v>
      </c>
      <c r="Q5787" s="234">
        <v>11773</v>
      </c>
      <c r="R5787" s="233">
        <v>0.44800000000000001</v>
      </c>
      <c r="S5787" s="234">
        <v>23076</v>
      </c>
      <c r="T5787" s="233">
        <v>0</v>
      </c>
      <c r="U5787" s="235">
        <f t="shared" si="630"/>
        <v>1308.1600000000001</v>
      </c>
      <c r="V5787" s="227">
        <f t="shared" si="631"/>
        <v>1016.4520000000001</v>
      </c>
      <c r="W5787" s="227">
        <f t="shared" si="632"/>
        <v>967.99</v>
      </c>
      <c r="X5787" s="227">
        <f t="shared" si="635"/>
        <v>948.66666666666663</v>
      </c>
      <c r="Y5787" s="227">
        <f t="shared" si="633"/>
        <v>0</v>
      </c>
      <c r="Z5787" s="227">
        <f t="shared" si="634"/>
        <v>654.06777777777779</v>
      </c>
      <c r="AA5787" s="227">
        <f t="shared" si="636"/>
        <v>641</v>
      </c>
    </row>
    <row r="5788" spans="2:27" ht="13.5" hidden="1">
      <c r="B5788" s="232" t="s">
        <v>1449</v>
      </c>
      <c r="C5788" s="232" t="s">
        <v>544</v>
      </c>
      <c r="D5788" s="232" t="s">
        <v>986</v>
      </c>
      <c r="E5788" s="232" t="s">
        <v>467</v>
      </c>
      <c r="F5788" s="232">
        <v>16</v>
      </c>
      <c r="G5788" s="232" t="s">
        <v>1317</v>
      </c>
      <c r="H5788" s="233">
        <v>2.016</v>
      </c>
      <c r="I5788" s="233">
        <v>0</v>
      </c>
      <c r="J5788" s="233">
        <v>1.264</v>
      </c>
      <c r="K5788" s="234">
        <v>3262</v>
      </c>
      <c r="L5788" s="233">
        <v>0.70799999999999996</v>
      </c>
      <c r="M5788" s="234">
        <v>9271</v>
      </c>
      <c r="N5788" s="233">
        <v>0</v>
      </c>
      <c r="O5788" s="233">
        <v>0</v>
      </c>
      <c r="P5788" s="233">
        <v>0</v>
      </c>
      <c r="Q5788" s="234">
        <v>7091</v>
      </c>
      <c r="R5788" s="233">
        <v>0.51300000000000001</v>
      </c>
      <c r="S5788" s="234">
        <v>19329</v>
      </c>
      <c r="T5788" s="233">
        <v>0</v>
      </c>
      <c r="U5788" s="235">
        <f t="shared" si="630"/>
        <v>1471.68</v>
      </c>
      <c r="V5788" s="227">
        <f t="shared" si="631"/>
        <v>922.72</v>
      </c>
      <c r="W5788" s="227">
        <f t="shared" si="632"/>
        <v>788.67333333333318</v>
      </c>
      <c r="X5788" s="227">
        <f t="shared" si="635"/>
        <v>772.58333333333337</v>
      </c>
      <c r="Y5788" s="227">
        <f t="shared" si="633"/>
        <v>0</v>
      </c>
      <c r="Z5788" s="227">
        <f t="shared" si="634"/>
        <v>571.46222222222218</v>
      </c>
      <c r="AA5788" s="227">
        <f t="shared" si="636"/>
        <v>536.91666666666663</v>
      </c>
    </row>
    <row r="5789" spans="2:27" ht="13.5" hidden="1">
      <c r="B5789" s="232" t="s">
        <v>1449</v>
      </c>
      <c r="C5789" s="232" t="s">
        <v>734</v>
      </c>
      <c r="D5789" s="232" t="s">
        <v>986</v>
      </c>
      <c r="E5789" s="232" t="s">
        <v>467</v>
      </c>
      <c r="F5789" s="232">
        <v>4</v>
      </c>
      <c r="G5789" s="232" t="s">
        <v>1311</v>
      </c>
      <c r="H5789" s="233">
        <v>0.44800000000000001</v>
      </c>
      <c r="I5789" s="233">
        <v>0</v>
      </c>
      <c r="J5789" s="233">
        <v>0.34810000000000002</v>
      </c>
      <c r="K5789" s="234">
        <v>1452</v>
      </c>
      <c r="L5789" s="233">
        <v>0.1658</v>
      </c>
      <c r="M5789" s="234">
        <v>2846</v>
      </c>
      <c r="N5789" s="233">
        <v>0</v>
      </c>
      <c r="O5789" s="233">
        <v>0</v>
      </c>
      <c r="P5789" s="233">
        <v>0</v>
      </c>
      <c r="Q5789" s="234">
        <v>2943</v>
      </c>
      <c r="R5789" s="233">
        <v>0.112</v>
      </c>
      <c r="S5789" s="234">
        <v>5769</v>
      </c>
      <c r="T5789" s="233">
        <v>0</v>
      </c>
      <c r="U5789" s="235">
        <f t="shared" si="630"/>
        <v>327.04000000000002</v>
      </c>
      <c r="V5789" s="227">
        <f t="shared" si="631"/>
        <v>254.11300000000003</v>
      </c>
      <c r="W5789" s="227">
        <f t="shared" si="632"/>
        <v>242.03399999999999</v>
      </c>
      <c r="X5789" s="227">
        <f t="shared" si="635"/>
        <v>237.16666666666666</v>
      </c>
      <c r="Y5789" s="227">
        <f t="shared" si="633"/>
        <v>0</v>
      </c>
      <c r="Z5789" s="227">
        <f t="shared" si="634"/>
        <v>163.51</v>
      </c>
      <c r="AA5789" s="227">
        <f t="shared" si="636"/>
        <v>160.25</v>
      </c>
    </row>
    <row r="5790" spans="2:27" ht="13.5" hidden="1">
      <c r="B5790" s="232" t="s">
        <v>1449</v>
      </c>
      <c r="C5790" s="232" t="s">
        <v>312</v>
      </c>
      <c r="D5790" s="232" t="s">
        <v>986</v>
      </c>
      <c r="E5790" s="232" t="s">
        <v>467</v>
      </c>
      <c r="F5790" s="232">
        <v>1</v>
      </c>
      <c r="G5790" s="232" t="s">
        <v>1322</v>
      </c>
      <c r="H5790" s="233">
        <v>5.6000000000000001E-2</v>
      </c>
      <c r="I5790" s="233">
        <v>0</v>
      </c>
      <c r="J5790" s="233">
        <v>4.4999999999999998E-2</v>
      </c>
      <c r="K5790" s="234">
        <v>170</v>
      </c>
      <c r="L5790" s="233">
        <v>2.1999999999999999E-2</v>
      </c>
      <c r="M5790" s="234">
        <v>356</v>
      </c>
      <c r="N5790" s="233">
        <v>0</v>
      </c>
      <c r="O5790" s="233">
        <v>0</v>
      </c>
      <c r="P5790" s="233">
        <v>0</v>
      </c>
      <c r="Q5790" s="234">
        <v>316</v>
      </c>
      <c r="R5790" s="233">
        <v>1.6E-2</v>
      </c>
      <c r="S5790" s="234">
        <v>693</v>
      </c>
      <c r="T5790" s="233">
        <v>0</v>
      </c>
      <c r="U5790" s="235">
        <f t="shared" si="630"/>
        <v>40.880000000000003</v>
      </c>
      <c r="V5790" s="227">
        <f t="shared" si="631"/>
        <v>32.85</v>
      </c>
      <c r="W5790" s="227">
        <f t="shared" si="632"/>
        <v>30.226666666666667</v>
      </c>
      <c r="X5790" s="227">
        <f t="shared" si="635"/>
        <v>29.666666666666668</v>
      </c>
      <c r="Y5790" s="227">
        <f t="shared" si="633"/>
        <v>0</v>
      </c>
      <c r="Z5790" s="227">
        <f t="shared" si="634"/>
        <v>20.457777777777778</v>
      </c>
      <c r="AA5790" s="227">
        <f t="shared" si="636"/>
        <v>19.25</v>
      </c>
    </row>
    <row r="5791" spans="2:27" ht="13.5" hidden="1">
      <c r="B5791" s="232" t="s">
        <v>1449</v>
      </c>
      <c r="C5791" s="232" t="s">
        <v>1462</v>
      </c>
      <c r="D5791" s="232" t="s">
        <v>986</v>
      </c>
      <c r="E5791" s="232" t="s">
        <v>495</v>
      </c>
      <c r="F5791" s="232">
        <v>8</v>
      </c>
      <c r="G5791" s="232" t="s">
        <v>1312</v>
      </c>
      <c r="H5791" s="233">
        <v>1.6259999999999999</v>
      </c>
      <c r="I5791" s="233">
        <v>0</v>
      </c>
      <c r="J5791" s="233">
        <v>1.268</v>
      </c>
      <c r="K5791" s="234">
        <v>5269</v>
      </c>
      <c r="L5791" s="233">
        <v>0.60150000000000003</v>
      </c>
      <c r="M5791" s="234">
        <v>10395</v>
      </c>
      <c r="N5791" s="233">
        <v>0</v>
      </c>
      <c r="O5791" s="233">
        <v>0</v>
      </c>
      <c r="P5791" s="233">
        <v>0</v>
      </c>
      <c r="Q5791" s="234">
        <v>10680</v>
      </c>
      <c r="R5791" s="233">
        <v>0.40639999999999998</v>
      </c>
      <c r="S5791" s="234">
        <v>20933</v>
      </c>
      <c r="T5791" s="233">
        <v>0</v>
      </c>
      <c r="U5791" s="235">
        <f t="shared" si="630"/>
        <v>1186.98</v>
      </c>
      <c r="V5791" s="227">
        <f t="shared" si="631"/>
        <v>925.64</v>
      </c>
      <c r="W5791" s="227">
        <f t="shared" si="632"/>
        <v>878.17833333333328</v>
      </c>
      <c r="X5791" s="227">
        <f t="shared" si="635"/>
        <v>866.25</v>
      </c>
      <c r="Y5791" s="227">
        <f t="shared" si="633"/>
        <v>0</v>
      </c>
      <c r="Z5791" s="227">
        <f t="shared" si="634"/>
        <v>593.33866666666665</v>
      </c>
      <c r="AA5791" s="227">
        <f t="shared" si="636"/>
        <v>581.47222222222217</v>
      </c>
    </row>
    <row r="5792" spans="2:27" ht="13.5" hidden="1">
      <c r="B5792" s="232" t="s">
        <v>1449</v>
      </c>
      <c r="C5792" s="232" t="s">
        <v>661</v>
      </c>
      <c r="D5792" s="232" t="s">
        <v>986</v>
      </c>
      <c r="E5792" s="232" t="s">
        <v>467</v>
      </c>
      <c r="F5792" s="232">
        <v>32</v>
      </c>
      <c r="G5792" s="232" t="s">
        <v>1353</v>
      </c>
      <c r="H5792" s="233">
        <v>4.7750000000000004</v>
      </c>
      <c r="I5792" s="233">
        <v>0</v>
      </c>
      <c r="J5792" s="233">
        <v>0</v>
      </c>
      <c r="K5792" s="234">
        <v>0</v>
      </c>
      <c r="L5792" s="233">
        <v>0</v>
      </c>
      <c r="M5792" s="234">
        <v>0</v>
      </c>
      <c r="N5792" s="233">
        <v>0</v>
      </c>
      <c r="O5792" s="233">
        <v>0</v>
      </c>
      <c r="P5792" s="233">
        <v>0</v>
      </c>
      <c r="Q5792" s="234">
        <v>0</v>
      </c>
      <c r="R5792" s="233">
        <v>0</v>
      </c>
      <c r="S5792" s="234">
        <v>0</v>
      </c>
      <c r="T5792" s="233">
        <v>0</v>
      </c>
      <c r="U5792" s="235">
        <f t="shared" si="630"/>
        <v>3485.7500000000005</v>
      </c>
      <c r="V5792" s="227">
        <f t="shared" si="631"/>
        <v>0</v>
      </c>
      <c r="W5792" s="227">
        <f t="shared" si="632"/>
        <v>0</v>
      </c>
      <c r="X5792" s="227">
        <f t="shared" si="635"/>
        <v>0</v>
      </c>
      <c r="Y5792" s="227">
        <f t="shared" si="633"/>
        <v>0</v>
      </c>
      <c r="Z5792" s="227">
        <f t="shared" si="634"/>
        <v>0</v>
      </c>
      <c r="AA5792" s="227">
        <f t="shared" si="636"/>
        <v>0</v>
      </c>
    </row>
    <row r="5793" spans="2:27" ht="13.5" hidden="1">
      <c r="B5793" s="232" t="s">
        <v>1449</v>
      </c>
      <c r="C5793" s="232" t="s">
        <v>1156</v>
      </c>
      <c r="D5793" s="232" t="s">
        <v>986</v>
      </c>
      <c r="E5793" s="232" t="s">
        <v>495</v>
      </c>
      <c r="F5793" s="232">
        <v>32</v>
      </c>
      <c r="G5793" s="232" t="s">
        <v>1345</v>
      </c>
      <c r="H5793" s="233">
        <v>8.6319999999999997</v>
      </c>
      <c r="I5793" s="233">
        <v>0</v>
      </c>
      <c r="J5793" s="233">
        <v>5.8929999999999998</v>
      </c>
      <c r="K5793" s="234">
        <v>24575</v>
      </c>
      <c r="L5793" s="233">
        <v>2.8052999999999999</v>
      </c>
      <c r="M5793" s="234">
        <v>48191</v>
      </c>
      <c r="N5793" s="233">
        <v>0</v>
      </c>
      <c r="O5793" s="233">
        <v>0</v>
      </c>
      <c r="P5793" s="233">
        <v>0</v>
      </c>
      <c r="Q5793" s="234">
        <v>51044</v>
      </c>
      <c r="R5793" s="233">
        <v>1.9422999999999999</v>
      </c>
      <c r="S5793" s="234">
        <v>100049</v>
      </c>
      <c r="T5793" s="233">
        <v>0</v>
      </c>
      <c r="U5793" s="235">
        <f t="shared" si="630"/>
        <v>6301.36</v>
      </c>
      <c r="V5793" s="227">
        <f t="shared" si="631"/>
        <v>4301.8899999999994</v>
      </c>
      <c r="W5793" s="227">
        <f t="shared" si="632"/>
        <v>4095.7856666666667</v>
      </c>
      <c r="X5793" s="227">
        <f t="shared" si="635"/>
        <v>4015.9166666666665</v>
      </c>
      <c r="Y5793" s="227">
        <f t="shared" si="633"/>
        <v>0</v>
      </c>
      <c r="Z5793" s="227">
        <f t="shared" si="634"/>
        <v>2835.7678888888886</v>
      </c>
      <c r="AA5793" s="227">
        <f t="shared" si="636"/>
        <v>2779.1388888888887</v>
      </c>
    </row>
    <row r="5794" spans="2:27" ht="13.5" hidden="1">
      <c r="B5794" s="232" t="s">
        <v>1449</v>
      </c>
      <c r="C5794" s="232" t="s">
        <v>313</v>
      </c>
      <c r="D5794" s="232" t="s">
        <v>986</v>
      </c>
      <c r="E5794" s="232" t="s">
        <v>467</v>
      </c>
      <c r="F5794" s="232">
        <v>16</v>
      </c>
      <c r="G5794" s="232" t="s">
        <v>1316</v>
      </c>
      <c r="H5794" s="233">
        <v>2.4</v>
      </c>
      <c r="I5794" s="233">
        <v>0</v>
      </c>
      <c r="J5794" s="233">
        <v>1.6379999999999999</v>
      </c>
      <c r="K5794" s="234">
        <v>6833</v>
      </c>
      <c r="L5794" s="233">
        <v>0.78</v>
      </c>
      <c r="M5794" s="234">
        <v>13392</v>
      </c>
      <c r="N5794" s="233">
        <v>0</v>
      </c>
      <c r="O5794" s="233">
        <v>0</v>
      </c>
      <c r="P5794" s="233">
        <v>0</v>
      </c>
      <c r="Q5794" s="234">
        <v>14191</v>
      </c>
      <c r="R5794" s="233">
        <v>0.54</v>
      </c>
      <c r="S5794" s="234">
        <v>27815</v>
      </c>
      <c r="T5794" s="233">
        <v>0</v>
      </c>
      <c r="U5794" s="235">
        <f t="shared" si="630"/>
        <v>1752</v>
      </c>
      <c r="V5794" s="227">
        <f t="shared" si="631"/>
        <v>1195.74</v>
      </c>
      <c r="W5794" s="227">
        <f t="shared" si="632"/>
        <v>1138.8166666666666</v>
      </c>
      <c r="X5794" s="227">
        <f t="shared" si="635"/>
        <v>1116</v>
      </c>
      <c r="Y5794" s="227">
        <f t="shared" si="633"/>
        <v>0</v>
      </c>
      <c r="Z5794" s="227">
        <f t="shared" si="634"/>
        <v>788.3944444444445</v>
      </c>
      <c r="AA5794" s="227">
        <f t="shared" si="636"/>
        <v>772.63888888888891</v>
      </c>
    </row>
    <row r="5795" spans="2:27" ht="13.5" hidden="1">
      <c r="B5795" s="232" t="s">
        <v>1449</v>
      </c>
      <c r="C5795" s="232" t="s">
        <v>745</v>
      </c>
      <c r="D5795" s="232" t="s">
        <v>986</v>
      </c>
      <c r="E5795" s="232" t="s">
        <v>467</v>
      </c>
      <c r="F5795" s="232">
        <v>4</v>
      </c>
      <c r="G5795" s="232" t="s">
        <v>1311</v>
      </c>
      <c r="H5795" s="233">
        <v>0.44800000000000001</v>
      </c>
      <c r="I5795" s="233">
        <v>0</v>
      </c>
      <c r="J5795" s="233">
        <v>0.34810000000000002</v>
      </c>
      <c r="K5795" s="234">
        <v>1452</v>
      </c>
      <c r="L5795" s="233">
        <v>0.1658</v>
      </c>
      <c r="M5795" s="234">
        <v>2846</v>
      </c>
      <c r="N5795" s="233">
        <v>0</v>
      </c>
      <c r="O5795" s="233">
        <v>0</v>
      </c>
      <c r="P5795" s="233">
        <v>0</v>
      </c>
      <c r="Q5795" s="234">
        <v>2943</v>
      </c>
      <c r="R5795" s="233">
        <v>0.112</v>
      </c>
      <c r="S5795" s="234">
        <v>5769</v>
      </c>
      <c r="T5795" s="233">
        <v>0</v>
      </c>
      <c r="U5795" s="235">
        <f t="shared" si="630"/>
        <v>327.04000000000002</v>
      </c>
      <c r="V5795" s="227">
        <f t="shared" si="631"/>
        <v>254.11300000000003</v>
      </c>
      <c r="W5795" s="227">
        <f t="shared" si="632"/>
        <v>242.03399999999999</v>
      </c>
      <c r="X5795" s="227">
        <f t="shared" si="635"/>
        <v>237.16666666666666</v>
      </c>
      <c r="Y5795" s="227">
        <f t="shared" si="633"/>
        <v>0</v>
      </c>
      <c r="Z5795" s="227">
        <f t="shared" si="634"/>
        <v>163.51</v>
      </c>
      <c r="AA5795" s="227">
        <f t="shared" si="636"/>
        <v>160.25</v>
      </c>
    </row>
    <row r="5796" spans="2:27" ht="13.5" hidden="1">
      <c r="B5796" s="232" t="s">
        <v>1449</v>
      </c>
      <c r="C5796" s="232" t="s">
        <v>739</v>
      </c>
      <c r="D5796" s="232" t="s">
        <v>986</v>
      </c>
      <c r="E5796" s="232" t="s">
        <v>467</v>
      </c>
      <c r="F5796" s="232">
        <v>2</v>
      </c>
      <c r="G5796" s="232" t="s">
        <v>1314</v>
      </c>
      <c r="H5796" s="233">
        <v>0.112</v>
      </c>
      <c r="I5796" s="233">
        <v>0</v>
      </c>
      <c r="J5796" s="233">
        <v>8.6999999999999994E-2</v>
      </c>
      <c r="K5796" s="234">
        <v>363</v>
      </c>
      <c r="L5796" s="233">
        <v>4.1399999999999999E-2</v>
      </c>
      <c r="M5796" s="234">
        <v>712</v>
      </c>
      <c r="N5796" s="233">
        <v>0</v>
      </c>
      <c r="O5796" s="233">
        <v>0</v>
      </c>
      <c r="P5796" s="233">
        <v>0</v>
      </c>
      <c r="Q5796" s="234">
        <v>736</v>
      </c>
      <c r="R5796" s="233">
        <v>2.8000000000000001E-2</v>
      </c>
      <c r="S5796" s="234">
        <v>1442</v>
      </c>
      <c r="T5796" s="233">
        <v>0</v>
      </c>
      <c r="U5796" s="235">
        <f t="shared" si="630"/>
        <v>81.760000000000005</v>
      </c>
      <c r="V5796" s="227">
        <f t="shared" si="631"/>
        <v>63.51</v>
      </c>
      <c r="W5796" s="227">
        <f t="shared" si="632"/>
        <v>60.471999999999994</v>
      </c>
      <c r="X5796" s="227">
        <f t="shared" si="635"/>
        <v>59.333333333333336</v>
      </c>
      <c r="Y5796" s="227">
        <f t="shared" si="633"/>
        <v>0</v>
      </c>
      <c r="Z5796" s="227">
        <f t="shared" si="634"/>
        <v>40.884444444444441</v>
      </c>
      <c r="AA5796" s="227">
        <f t="shared" si="636"/>
        <v>40.055555555555557</v>
      </c>
    </row>
    <row r="5797" spans="2:27" ht="13.5" hidden="1">
      <c r="B5797" s="232" t="s">
        <v>1449</v>
      </c>
      <c r="C5797" s="232" t="s">
        <v>1146</v>
      </c>
      <c r="D5797" s="232" t="s">
        <v>986</v>
      </c>
      <c r="E5797" s="232" t="s">
        <v>1465</v>
      </c>
      <c r="F5797" s="232">
        <v>96</v>
      </c>
      <c r="G5797" s="232" t="s">
        <v>1365</v>
      </c>
      <c r="H5797" s="233">
        <v>46.234000000000002</v>
      </c>
      <c r="I5797" s="233">
        <v>0</v>
      </c>
      <c r="J5797" s="233">
        <v>0</v>
      </c>
      <c r="K5797" s="234">
        <v>0</v>
      </c>
      <c r="L5797" s="233">
        <v>0</v>
      </c>
      <c r="M5797" s="234">
        <v>0</v>
      </c>
      <c r="N5797" s="233">
        <v>0</v>
      </c>
      <c r="O5797" s="233">
        <v>0</v>
      </c>
      <c r="P5797" s="233">
        <v>0</v>
      </c>
      <c r="Q5797" s="234">
        <v>0</v>
      </c>
      <c r="R5797" s="233">
        <v>0</v>
      </c>
      <c r="S5797" s="234">
        <v>0</v>
      </c>
      <c r="T5797" s="233">
        <v>0</v>
      </c>
      <c r="U5797" s="235">
        <f t="shared" si="630"/>
        <v>33750.82</v>
      </c>
      <c r="V5797" s="227">
        <f t="shared" si="631"/>
        <v>0</v>
      </c>
      <c r="W5797" s="227">
        <f t="shared" si="632"/>
        <v>0</v>
      </c>
      <c r="X5797" s="227">
        <f t="shared" si="635"/>
        <v>0</v>
      </c>
      <c r="Y5797" s="227">
        <f t="shared" si="633"/>
        <v>0</v>
      </c>
      <c r="Z5797" s="227">
        <f t="shared" si="634"/>
        <v>0</v>
      </c>
      <c r="AA5797" s="227">
        <f t="shared" si="636"/>
        <v>0</v>
      </c>
    </row>
    <row r="5798" spans="2:27" ht="13.5" hidden="1">
      <c r="B5798" s="232" t="s">
        <v>1449</v>
      </c>
      <c r="C5798" s="232" t="s">
        <v>595</v>
      </c>
      <c r="D5798" s="232" t="s">
        <v>986</v>
      </c>
      <c r="E5798" s="232" t="s">
        <v>467</v>
      </c>
      <c r="F5798" s="232">
        <v>64</v>
      </c>
      <c r="G5798" s="232" t="s">
        <v>1345</v>
      </c>
      <c r="H5798" s="233">
        <v>7.9039999999999999</v>
      </c>
      <c r="I5798" s="233">
        <v>0</v>
      </c>
      <c r="J5798" s="233">
        <v>4.8959999999999999</v>
      </c>
      <c r="K5798" s="234">
        <v>20426</v>
      </c>
      <c r="L5798" s="233">
        <v>2.3317000000000001</v>
      </c>
      <c r="M5798" s="234">
        <v>40032</v>
      </c>
      <c r="N5798" s="233">
        <v>0</v>
      </c>
      <c r="O5798" s="233">
        <v>0</v>
      </c>
      <c r="P5798" s="233">
        <v>0</v>
      </c>
      <c r="Q5798" s="234">
        <v>54003</v>
      </c>
      <c r="R5798" s="233">
        <v>2.0548999999999999</v>
      </c>
      <c r="S5798" s="234">
        <v>105856</v>
      </c>
      <c r="T5798" s="233">
        <v>0</v>
      </c>
      <c r="U5798" s="235">
        <f t="shared" si="630"/>
        <v>5769.92</v>
      </c>
      <c r="V5798" s="227">
        <f t="shared" si="631"/>
        <v>3574.08</v>
      </c>
      <c r="W5798" s="227">
        <f t="shared" si="632"/>
        <v>3404.3076666666666</v>
      </c>
      <c r="X5798" s="227">
        <f t="shared" si="635"/>
        <v>3336</v>
      </c>
      <c r="Y5798" s="227">
        <f t="shared" si="633"/>
        <v>0</v>
      </c>
      <c r="Z5798" s="227">
        <f t="shared" si="634"/>
        <v>3000.1603333333333</v>
      </c>
      <c r="AA5798" s="227">
        <f t="shared" si="636"/>
        <v>2940.4444444444443</v>
      </c>
    </row>
    <row r="5799" spans="2:27" ht="13.5" hidden="1">
      <c r="B5799" s="232" t="s">
        <v>1449</v>
      </c>
      <c r="C5799" s="232" t="s">
        <v>1464</v>
      </c>
      <c r="D5799" s="232" t="s">
        <v>986</v>
      </c>
      <c r="E5799" s="232" t="s">
        <v>467</v>
      </c>
      <c r="F5799" s="232">
        <v>4</v>
      </c>
      <c r="G5799" s="232" t="s">
        <v>1311</v>
      </c>
      <c r="H5799" s="233">
        <v>0.40600000000000003</v>
      </c>
      <c r="I5799" s="233">
        <v>0</v>
      </c>
      <c r="J5799" s="233">
        <v>0.317</v>
      </c>
      <c r="K5799" s="234">
        <v>1317</v>
      </c>
      <c r="L5799" s="233">
        <v>0.15040000000000001</v>
      </c>
      <c r="M5799" s="234">
        <v>2599</v>
      </c>
      <c r="N5799" s="233">
        <v>0</v>
      </c>
      <c r="O5799" s="233">
        <v>0</v>
      </c>
      <c r="P5799" s="233">
        <v>0</v>
      </c>
      <c r="Q5799" s="234">
        <v>2670</v>
      </c>
      <c r="R5799" s="233">
        <v>0.1016</v>
      </c>
      <c r="S5799" s="234">
        <v>5233</v>
      </c>
      <c r="T5799" s="233">
        <v>0</v>
      </c>
      <c r="U5799" s="235">
        <f t="shared" si="630"/>
        <v>296.38</v>
      </c>
      <c r="V5799" s="227">
        <f t="shared" si="631"/>
        <v>231.41</v>
      </c>
      <c r="W5799" s="227">
        <f t="shared" si="632"/>
        <v>219.542</v>
      </c>
      <c r="X5799" s="227">
        <f t="shared" si="635"/>
        <v>216.58333333333334</v>
      </c>
      <c r="Y5799" s="227">
        <f t="shared" si="633"/>
        <v>0</v>
      </c>
      <c r="Z5799" s="227">
        <f t="shared" si="634"/>
        <v>148.33466666666666</v>
      </c>
      <c r="AA5799" s="227">
        <f t="shared" si="636"/>
        <v>145.36111111111111</v>
      </c>
    </row>
    <row r="5800" spans="2:27" ht="13.5" hidden="1">
      <c r="B5800" s="232" t="s">
        <v>1449</v>
      </c>
      <c r="C5800" s="232" t="s">
        <v>714</v>
      </c>
      <c r="D5800" s="232" t="s">
        <v>986</v>
      </c>
      <c r="E5800" s="232" t="s">
        <v>467</v>
      </c>
      <c r="F5800" s="232">
        <v>2</v>
      </c>
      <c r="G5800" s="232" t="s">
        <v>1311</v>
      </c>
      <c r="H5800" s="233">
        <v>0.3</v>
      </c>
      <c r="I5800" s="233">
        <v>0</v>
      </c>
      <c r="J5800" s="233">
        <v>0.20480000000000001</v>
      </c>
      <c r="K5800" s="234">
        <v>854</v>
      </c>
      <c r="L5800" s="233">
        <v>9.7500000000000003E-2</v>
      </c>
      <c r="M5800" s="234">
        <v>1674</v>
      </c>
      <c r="N5800" s="233">
        <v>0</v>
      </c>
      <c r="O5800" s="233">
        <v>0</v>
      </c>
      <c r="P5800" s="233">
        <v>0</v>
      </c>
      <c r="Q5800" s="234">
        <v>1774</v>
      </c>
      <c r="R5800" s="233">
        <v>6.7500000000000004E-2</v>
      </c>
      <c r="S5800" s="234">
        <v>3477</v>
      </c>
      <c r="T5800" s="233">
        <v>0</v>
      </c>
      <c r="U5800" s="235">
        <f t="shared" si="630"/>
        <v>219</v>
      </c>
      <c r="V5800" s="227">
        <f t="shared" si="631"/>
        <v>149.50400000000002</v>
      </c>
      <c r="W5800" s="227">
        <f t="shared" si="632"/>
        <v>142.34166666666667</v>
      </c>
      <c r="X5800" s="227">
        <f t="shared" si="635"/>
        <v>139.5</v>
      </c>
      <c r="Y5800" s="227">
        <f t="shared" si="633"/>
        <v>0</v>
      </c>
      <c r="Z5800" s="227">
        <f t="shared" si="634"/>
        <v>98.552777777777777</v>
      </c>
      <c r="AA5800" s="227">
        <f t="shared" si="636"/>
        <v>96.583333333333329</v>
      </c>
    </row>
    <row r="5801" spans="2:27" ht="13.5" hidden="1">
      <c r="B5801" s="232" t="s">
        <v>1449</v>
      </c>
      <c r="C5801" s="232" t="s">
        <v>701</v>
      </c>
      <c r="D5801" s="232" t="s">
        <v>986</v>
      </c>
      <c r="E5801" s="232" t="s">
        <v>467</v>
      </c>
      <c r="F5801" s="232">
        <v>64</v>
      </c>
      <c r="G5801" s="232" t="s">
        <v>1364</v>
      </c>
      <c r="H5801" s="233">
        <v>9.6</v>
      </c>
      <c r="I5801" s="233">
        <v>0</v>
      </c>
      <c r="J5801" s="233">
        <v>6.5519999999999996</v>
      </c>
      <c r="K5801" s="234">
        <v>27331</v>
      </c>
      <c r="L5801" s="233">
        <v>3.12</v>
      </c>
      <c r="M5801" s="234">
        <v>53569</v>
      </c>
      <c r="N5801" s="233">
        <v>0</v>
      </c>
      <c r="O5801" s="233">
        <v>0</v>
      </c>
      <c r="P5801" s="233">
        <v>0</v>
      </c>
      <c r="Q5801" s="234">
        <v>56765</v>
      </c>
      <c r="R5801" s="233">
        <v>2.16</v>
      </c>
      <c r="S5801" s="234">
        <v>111259</v>
      </c>
      <c r="T5801" s="233">
        <v>0</v>
      </c>
      <c r="U5801" s="235">
        <f t="shared" si="630"/>
        <v>7008</v>
      </c>
      <c r="V5801" s="227">
        <f t="shared" si="631"/>
        <v>4782.96</v>
      </c>
      <c r="W5801" s="227">
        <f t="shared" si="632"/>
        <v>4555.1833333333334</v>
      </c>
      <c r="X5801" s="227">
        <f t="shared" si="635"/>
        <v>4464.083333333333</v>
      </c>
      <c r="Y5801" s="227">
        <f t="shared" si="633"/>
        <v>0</v>
      </c>
      <c r="Z5801" s="227">
        <f t="shared" si="634"/>
        <v>3153.6055555555558</v>
      </c>
      <c r="AA5801" s="227">
        <f t="shared" si="636"/>
        <v>3090.5277777777778</v>
      </c>
    </row>
    <row r="5802" spans="2:27" ht="13.5" hidden="1">
      <c r="B5802" s="232" t="s">
        <v>1449</v>
      </c>
      <c r="C5802" s="232" t="s">
        <v>726</v>
      </c>
      <c r="D5802" s="232" t="s">
        <v>986</v>
      </c>
      <c r="E5802" s="232" t="s">
        <v>467</v>
      </c>
      <c r="F5802" s="232">
        <v>2</v>
      </c>
      <c r="G5802" s="232" t="s">
        <v>1314</v>
      </c>
      <c r="H5802" s="233">
        <v>0.112</v>
      </c>
      <c r="I5802" s="233">
        <v>0</v>
      </c>
      <c r="J5802" s="233">
        <v>0.09</v>
      </c>
      <c r="K5802" s="234">
        <v>340</v>
      </c>
      <c r="L5802" s="233">
        <v>4.3999999999999997E-2</v>
      </c>
      <c r="M5802" s="234">
        <v>711</v>
      </c>
      <c r="N5802" s="233">
        <v>0</v>
      </c>
      <c r="O5802" s="233">
        <v>0</v>
      </c>
      <c r="P5802" s="233">
        <v>0</v>
      </c>
      <c r="Q5802" s="234">
        <v>632</v>
      </c>
      <c r="R5802" s="233">
        <v>3.2000000000000001E-2</v>
      </c>
      <c r="S5802" s="234">
        <v>1385</v>
      </c>
      <c r="T5802" s="233">
        <v>0</v>
      </c>
      <c r="U5802" s="235">
        <f t="shared" si="630"/>
        <v>81.760000000000005</v>
      </c>
      <c r="V5802" s="227">
        <f t="shared" si="631"/>
        <v>65.7</v>
      </c>
      <c r="W5802" s="227">
        <f t="shared" si="632"/>
        <v>60.453333333333333</v>
      </c>
      <c r="X5802" s="227">
        <f t="shared" si="635"/>
        <v>59.25</v>
      </c>
      <c r="Y5802" s="227">
        <f t="shared" si="633"/>
        <v>0</v>
      </c>
      <c r="Z5802" s="227">
        <f t="shared" si="634"/>
        <v>40.915555555555557</v>
      </c>
      <c r="AA5802" s="227">
        <f t="shared" si="636"/>
        <v>38.472222222222221</v>
      </c>
    </row>
    <row r="5803" spans="2:27" ht="13.5" hidden="1">
      <c r="B5803" s="232" t="s">
        <v>1449</v>
      </c>
      <c r="C5803" s="232" t="s">
        <v>644</v>
      </c>
      <c r="D5803" s="232" t="s">
        <v>986</v>
      </c>
      <c r="E5803" s="232" t="s">
        <v>467</v>
      </c>
      <c r="F5803" s="232">
        <v>4</v>
      </c>
      <c r="G5803" s="232" t="s">
        <v>1311</v>
      </c>
      <c r="H5803" s="233">
        <v>0.49399999999999999</v>
      </c>
      <c r="I5803" s="233">
        <v>0</v>
      </c>
      <c r="J5803" s="233">
        <v>0.30599999999999999</v>
      </c>
      <c r="K5803" s="234">
        <v>1277</v>
      </c>
      <c r="L5803" s="233">
        <v>0.1457</v>
      </c>
      <c r="M5803" s="234">
        <v>2502</v>
      </c>
      <c r="N5803" s="233">
        <v>0</v>
      </c>
      <c r="O5803" s="233">
        <v>0</v>
      </c>
      <c r="P5803" s="233">
        <v>0</v>
      </c>
      <c r="Q5803" s="234">
        <v>3375</v>
      </c>
      <c r="R5803" s="233">
        <v>0.12839999999999999</v>
      </c>
      <c r="S5803" s="234">
        <v>6616</v>
      </c>
      <c r="T5803" s="233">
        <v>0</v>
      </c>
      <c r="U5803" s="235">
        <f t="shared" si="630"/>
        <v>360.62</v>
      </c>
      <c r="V5803" s="227">
        <f t="shared" si="631"/>
        <v>223.38</v>
      </c>
      <c r="W5803" s="227">
        <f t="shared" si="632"/>
        <v>212.77766666666668</v>
      </c>
      <c r="X5803" s="227">
        <f t="shared" si="635"/>
        <v>208.5</v>
      </c>
      <c r="Y5803" s="227">
        <f t="shared" si="633"/>
        <v>0</v>
      </c>
      <c r="Z5803" s="227">
        <f t="shared" si="634"/>
        <v>187.48199999999997</v>
      </c>
      <c r="AA5803" s="227">
        <f t="shared" si="636"/>
        <v>183.77777777777777</v>
      </c>
    </row>
    <row r="5804" spans="2:27" ht="13.5" hidden="1">
      <c r="B5804" s="232" t="s">
        <v>1449</v>
      </c>
      <c r="C5804" s="232" t="s">
        <v>1155</v>
      </c>
      <c r="D5804" s="232" t="s">
        <v>986</v>
      </c>
      <c r="E5804" s="232" t="s">
        <v>495</v>
      </c>
      <c r="F5804" s="232">
        <v>16</v>
      </c>
      <c r="G5804" s="232" t="s">
        <v>1316</v>
      </c>
      <c r="H5804" s="233">
        <v>4.3159999999999998</v>
      </c>
      <c r="I5804" s="233">
        <v>0</v>
      </c>
      <c r="J5804" s="233">
        <v>2.9464999999999999</v>
      </c>
      <c r="K5804" s="234">
        <v>12287</v>
      </c>
      <c r="L5804" s="233">
        <v>1.4027000000000001</v>
      </c>
      <c r="M5804" s="234">
        <v>24096</v>
      </c>
      <c r="N5804" s="233">
        <v>0</v>
      </c>
      <c r="O5804" s="233">
        <v>0</v>
      </c>
      <c r="P5804" s="233">
        <v>0</v>
      </c>
      <c r="Q5804" s="234">
        <v>25522</v>
      </c>
      <c r="R5804" s="233">
        <v>0.97119999999999995</v>
      </c>
      <c r="S5804" s="234">
        <v>50024</v>
      </c>
      <c r="T5804" s="233">
        <v>0</v>
      </c>
      <c r="U5804" s="235">
        <f t="shared" si="630"/>
        <v>3150.68</v>
      </c>
      <c r="V5804" s="227">
        <f t="shared" si="631"/>
        <v>2150.9449999999997</v>
      </c>
      <c r="W5804" s="227">
        <f t="shared" si="632"/>
        <v>2047.8876666666665</v>
      </c>
      <c r="X5804" s="227">
        <f t="shared" si="635"/>
        <v>2008</v>
      </c>
      <c r="Y5804" s="227">
        <f t="shared" si="633"/>
        <v>0</v>
      </c>
      <c r="Z5804" s="227">
        <f t="shared" si="634"/>
        <v>1417.9204444444445</v>
      </c>
      <c r="AA5804" s="227">
        <f t="shared" si="636"/>
        <v>1389.5555555555557</v>
      </c>
    </row>
    <row r="5805" spans="2:27" ht="13.5" hidden="1">
      <c r="B5805" s="232" t="s">
        <v>1449</v>
      </c>
      <c r="C5805" s="232" t="s">
        <v>1459</v>
      </c>
      <c r="D5805" s="232" t="s">
        <v>986</v>
      </c>
      <c r="E5805" s="232" t="s">
        <v>495</v>
      </c>
      <c r="F5805" s="232">
        <v>2</v>
      </c>
      <c r="G5805" s="232" t="s">
        <v>1315</v>
      </c>
      <c r="H5805" s="233">
        <v>0.40600000000000003</v>
      </c>
      <c r="I5805" s="233">
        <v>0</v>
      </c>
      <c r="J5805" s="233">
        <v>0.317</v>
      </c>
      <c r="K5805" s="234">
        <v>1317</v>
      </c>
      <c r="L5805" s="233">
        <v>0.15040000000000001</v>
      </c>
      <c r="M5805" s="234">
        <v>2599</v>
      </c>
      <c r="N5805" s="233">
        <v>0</v>
      </c>
      <c r="O5805" s="233">
        <v>0</v>
      </c>
      <c r="P5805" s="233">
        <v>0</v>
      </c>
      <c r="Q5805" s="234">
        <v>2670</v>
      </c>
      <c r="R5805" s="233">
        <v>0.1016</v>
      </c>
      <c r="S5805" s="234">
        <v>5233</v>
      </c>
      <c r="T5805" s="233">
        <v>0</v>
      </c>
      <c r="U5805" s="235">
        <f t="shared" si="630"/>
        <v>296.38</v>
      </c>
      <c r="V5805" s="227">
        <f t="shared" si="631"/>
        <v>231.41</v>
      </c>
      <c r="W5805" s="227">
        <f t="shared" si="632"/>
        <v>219.542</v>
      </c>
      <c r="X5805" s="227">
        <f t="shared" si="635"/>
        <v>216.58333333333334</v>
      </c>
      <c r="Y5805" s="227">
        <f t="shared" si="633"/>
        <v>0</v>
      </c>
      <c r="Z5805" s="227">
        <f t="shared" si="634"/>
        <v>148.33466666666666</v>
      </c>
      <c r="AA5805" s="227">
        <f t="shared" si="636"/>
        <v>145.36111111111111</v>
      </c>
    </row>
    <row r="5806" spans="2:27" ht="13.5" hidden="1">
      <c r="B5806" s="232" t="s">
        <v>1449</v>
      </c>
      <c r="C5806" s="232" t="s">
        <v>1150</v>
      </c>
      <c r="D5806" s="232" t="s">
        <v>986</v>
      </c>
      <c r="E5806" s="232" t="s">
        <v>1465</v>
      </c>
      <c r="F5806" s="232">
        <v>2</v>
      </c>
      <c r="G5806" s="232" t="s">
        <v>1311</v>
      </c>
      <c r="H5806" s="233">
        <v>0.96299999999999997</v>
      </c>
      <c r="I5806" s="233">
        <v>0</v>
      </c>
      <c r="J5806" s="233">
        <v>0</v>
      </c>
      <c r="K5806" s="234">
        <v>0</v>
      </c>
      <c r="L5806" s="233">
        <v>0</v>
      </c>
      <c r="M5806" s="234">
        <v>0</v>
      </c>
      <c r="N5806" s="233">
        <v>0</v>
      </c>
      <c r="O5806" s="233">
        <v>0</v>
      </c>
      <c r="P5806" s="233">
        <v>0</v>
      </c>
      <c r="Q5806" s="234">
        <v>0</v>
      </c>
      <c r="R5806" s="233">
        <v>0</v>
      </c>
      <c r="S5806" s="234">
        <v>0</v>
      </c>
      <c r="T5806" s="233">
        <v>0</v>
      </c>
      <c r="U5806" s="235">
        <f t="shared" si="630"/>
        <v>702.99</v>
      </c>
      <c r="V5806" s="227">
        <f t="shared" si="631"/>
        <v>0</v>
      </c>
      <c r="W5806" s="227">
        <f t="shared" si="632"/>
        <v>0</v>
      </c>
      <c r="X5806" s="227">
        <f t="shared" si="635"/>
        <v>0</v>
      </c>
      <c r="Y5806" s="227">
        <f t="shared" si="633"/>
        <v>0</v>
      </c>
      <c r="Z5806" s="227">
        <f t="shared" si="634"/>
        <v>0</v>
      </c>
      <c r="AA5806" s="227">
        <f t="shared" si="636"/>
        <v>0</v>
      </c>
    </row>
    <row r="5807" spans="2:27" ht="13.5" hidden="1">
      <c r="B5807" s="232" t="s">
        <v>1449</v>
      </c>
      <c r="C5807" s="232" t="s">
        <v>630</v>
      </c>
      <c r="D5807" s="232" t="s">
        <v>986</v>
      </c>
      <c r="E5807" s="232" t="s">
        <v>467</v>
      </c>
      <c r="F5807" s="232">
        <v>32</v>
      </c>
      <c r="G5807" s="232" t="s">
        <v>1316</v>
      </c>
      <c r="H5807" s="233">
        <v>3.952</v>
      </c>
      <c r="I5807" s="233">
        <v>0</v>
      </c>
      <c r="J5807" s="233">
        <v>2.448</v>
      </c>
      <c r="K5807" s="234">
        <v>10213</v>
      </c>
      <c r="L5807" s="233">
        <v>1.1657999999999999</v>
      </c>
      <c r="M5807" s="234">
        <v>20016</v>
      </c>
      <c r="N5807" s="233">
        <v>0</v>
      </c>
      <c r="O5807" s="233">
        <v>0</v>
      </c>
      <c r="P5807" s="233">
        <v>0</v>
      </c>
      <c r="Q5807" s="234">
        <v>27001</v>
      </c>
      <c r="R5807" s="233">
        <v>1.0275000000000001</v>
      </c>
      <c r="S5807" s="234">
        <v>52928</v>
      </c>
      <c r="T5807" s="233">
        <v>0</v>
      </c>
      <c r="U5807" s="235">
        <f t="shared" si="630"/>
        <v>2884.96</v>
      </c>
      <c r="V5807" s="227">
        <f t="shared" si="631"/>
        <v>1787.04</v>
      </c>
      <c r="W5807" s="227">
        <f t="shared" si="632"/>
        <v>1702.1173333333334</v>
      </c>
      <c r="X5807" s="227">
        <f t="shared" si="635"/>
        <v>1668</v>
      </c>
      <c r="Y5807" s="227">
        <f t="shared" si="633"/>
        <v>0</v>
      </c>
      <c r="Z5807" s="227">
        <f t="shared" si="634"/>
        <v>1500.1027777777779</v>
      </c>
      <c r="AA5807" s="227">
        <f t="shared" si="636"/>
        <v>1470.2222222222222</v>
      </c>
    </row>
    <row r="5808" spans="2:27" ht="13.5" hidden="1">
      <c r="B5808" s="232" t="s">
        <v>1449</v>
      </c>
      <c r="C5808" s="232" t="s">
        <v>720</v>
      </c>
      <c r="D5808" s="232" t="s">
        <v>986</v>
      </c>
      <c r="E5808" s="232" t="s">
        <v>495</v>
      </c>
      <c r="F5808" s="232">
        <v>8</v>
      </c>
      <c r="G5808" s="232" t="s">
        <v>1312</v>
      </c>
      <c r="H5808" s="233">
        <v>1.792</v>
      </c>
      <c r="I5808" s="233">
        <v>0</v>
      </c>
      <c r="J5808" s="233">
        <v>1.3924000000000001</v>
      </c>
      <c r="K5808" s="234">
        <v>5808</v>
      </c>
      <c r="L5808" s="233">
        <v>0.66300000000000003</v>
      </c>
      <c r="M5808" s="234">
        <v>11384</v>
      </c>
      <c r="N5808" s="233">
        <v>0</v>
      </c>
      <c r="O5808" s="233">
        <v>0</v>
      </c>
      <c r="P5808" s="233">
        <v>0</v>
      </c>
      <c r="Q5808" s="234">
        <v>11773</v>
      </c>
      <c r="R5808" s="233">
        <v>0.44800000000000001</v>
      </c>
      <c r="S5808" s="234">
        <v>23076</v>
      </c>
      <c r="T5808" s="233">
        <v>0</v>
      </c>
      <c r="U5808" s="235">
        <f t="shared" si="630"/>
        <v>1308.1600000000001</v>
      </c>
      <c r="V5808" s="227">
        <f t="shared" si="631"/>
        <v>1016.4520000000001</v>
      </c>
      <c r="W5808" s="227">
        <f t="shared" si="632"/>
        <v>967.99</v>
      </c>
      <c r="X5808" s="227">
        <f t="shared" si="635"/>
        <v>948.66666666666663</v>
      </c>
      <c r="Y5808" s="227">
        <f t="shared" si="633"/>
        <v>0</v>
      </c>
      <c r="Z5808" s="227">
        <f t="shared" si="634"/>
        <v>654.06777777777779</v>
      </c>
      <c r="AA5808" s="227">
        <f t="shared" si="636"/>
        <v>641</v>
      </c>
    </row>
    <row r="5809" spans="2:27" ht="13.5" hidden="1">
      <c r="B5809" s="232" t="s">
        <v>1449</v>
      </c>
      <c r="C5809" s="232" t="s">
        <v>1153</v>
      </c>
      <c r="D5809" s="232" t="s">
        <v>986</v>
      </c>
      <c r="E5809" s="232" t="s">
        <v>495</v>
      </c>
      <c r="F5809" s="232">
        <v>64</v>
      </c>
      <c r="G5809" s="232" t="s">
        <v>1364</v>
      </c>
      <c r="H5809" s="233">
        <v>17.265000000000001</v>
      </c>
      <c r="I5809" s="233">
        <v>0</v>
      </c>
      <c r="J5809" s="233">
        <v>11.786</v>
      </c>
      <c r="K5809" s="234">
        <v>49150</v>
      </c>
      <c r="L5809" s="233">
        <v>5.6106999999999996</v>
      </c>
      <c r="M5809" s="234">
        <v>96382</v>
      </c>
      <c r="N5809" s="233">
        <v>0</v>
      </c>
      <c r="O5809" s="233">
        <v>0</v>
      </c>
      <c r="P5809" s="233">
        <v>0</v>
      </c>
      <c r="Q5809" s="234">
        <v>102089</v>
      </c>
      <c r="R5809" s="233">
        <v>3.8847</v>
      </c>
      <c r="S5809" s="234">
        <v>200097</v>
      </c>
      <c r="T5809" s="233">
        <v>0</v>
      </c>
      <c r="U5809" s="235">
        <f t="shared" si="630"/>
        <v>12603.45</v>
      </c>
      <c r="V5809" s="227">
        <f t="shared" si="631"/>
        <v>8603.7799999999988</v>
      </c>
      <c r="W5809" s="227">
        <f t="shared" si="632"/>
        <v>8191.6443333333336</v>
      </c>
      <c r="X5809" s="227">
        <f t="shared" si="635"/>
        <v>8031.833333333333</v>
      </c>
      <c r="Y5809" s="227">
        <f t="shared" si="633"/>
        <v>0</v>
      </c>
      <c r="Z5809" s="227">
        <f t="shared" si="634"/>
        <v>5671.6365555555558</v>
      </c>
      <c r="AA5809" s="227">
        <f t="shared" si="636"/>
        <v>5558.25</v>
      </c>
    </row>
    <row r="5810" spans="2:27" ht="13.5" hidden="1">
      <c r="B5810" s="232" t="s">
        <v>1449</v>
      </c>
      <c r="C5810" s="232" t="s">
        <v>729</v>
      </c>
      <c r="D5810" s="232" t="s">
        <v>986</v>
      </c>
      <c r="E5810" s="232" t="s">
        <v>495</v>
      </c>
      <c r="F5810" s="232">
        <v>1</v>
      </c>
      <c r="G5810" s="232" t="s">
        <v>1417</v>
      </c>
      <c r="H5810" s="233">
        <v>5.6000000000000001E-2</v>
      </c>
      <c r="I5810" s="233">
        <v>0</v>
      </c>
      <c r="J5810" s="233">
        <v>4.3999999999999997E-2</v>
      </c>
      <c r="K5810" s="234">
        <v>170</v>
      </c>
      <c r="L5810" s="233">
        <v>2.1999999999999999E-2</v>
      </c>
      <c r="M5810" s="234">
        <v>356</v>
      </c>
      <c r="N5810" s="233">
        <v>0</v>
      </c>
      <c r="O5810" s="233">
        <v>0</v>
      </c>
      <c r="P5810" s="233">
        <v>0</v>
      </c>
      <c r="Q5810" s="234">
        <v>316</v>
      </c>
      <c r="R5810" s="233">
        <v>1.6E-2</v>
      </c>
      <c r="S5810" s="234">
        <v>694</v>
      </c>
      <c r="T5810" s="233">
        <v>0</v>
      </c>
      <c r="U5810" s="235">
        <f t="shared" si="630"/>
        <v>40.880000000000003</v>
      </c>
      <c r="V5810" s="227">
        <f t="shared" si="631"/>
        <v>32.119999999999997</v>
      </c>
      <c r="W5810" s="227">
        <f t="shared" si="632"/>
        <v>30.226666666666667</v>
      </c>
      <c r="X5810" s="227">
        <f t="shared" si="635"/>
        <v>29.666666666666668</v>
      </c>
      <c r="Y5810" s="227">
        <f t="shared" si="633"/>
        <v>0</v>
      </c>
      <c r="Z5810" s="227">
        <f t="shared" si="634"/>
        <v>20.457777777777778</v>
      </c>
      <c r="AA5810" s="227">
        <f t="shared" si="636"/>
        <v>19.277777777777779</v>
      </c>
    </row>
    <row r="5811" spans="2:27" ht="13.5" hidden="1">
      <c r="B5811" s="232" t="s">
        <v>1449</v>
      </c>
      <c r="C5811" s="232" t="s">
        <v>712</v>
      </c>
      <c r="D5811" s="232" t="s">
        <v>986</v>
      </c>
      <c r="E5811" s="232" t="s">
        <v>495</v>
      </c>
      <c r="F5811" s="232">
        <v>32</v>
      </c>
      <c r="G5811" s="232" t="s">
        <v>1345</v>
      </c>
      <c r="H5811" s="233">
        <v>9.6</v>
      </c>
      <c r="I5811" s="233">
        <v>0</v>
      </c>
      <c r="J5811" s="233">
        <v>6.5519999999999996</v>
      </c>
      <c r="K5811" s="234">
        <v>27331</v>
      </c>
      <c r="L5811" s="233">
        <v>3.12</v>
      </c>
      <c r="M5811" s="234">
        <v>53569</v>
      </c>
      <c r="N5811" s="233">
        <v>0</v>
      </c>
      <c r="O5811" s="233">
        <v>0</v>
      </c>
      <c r="P5811" s="233">
        <v>0</v>
      </c>
      <c r="Q5811" s="234">
        <v>56765</v>
      </c>
      <c r="R5811" s="233">
        <v>2.16</v>
      </c>
      <c r="S5811" s="234">
        <v>111259</v>
      </c>
      <c r="T5811" s="233">
        <v>0</v>
      </c>
      <c r="U5811" s="235">
        <f t="shared" si="630"/>
        <v>7008</v>
      </c>
      <c r="V5811" s="227">
        <f t="shared" si="631"/>
        <v>4782.96</v>
      </c>
      <c r="W5811" s="227">
        <f t="shared" si="632"/>
        <v>4555.1833333333334</v>
      </c>
      <c r="X5811" s="227">
        <f t="shared" si="635"/>
        <v>4464.083333333333</v>
      </c>
      <c r="Y5811" s="227">
        <f t="shared" si="633"/>
        <v>0</v>
      </c>
      <c r="Z5811" s="227">
        <f t="shared" si="634"/>
        <v>3153.6055555555558</v>
      </c>
      <c r="AA5811" s="227">
        <f t="shared" si="636"/>
        <v>3090.5277777777778</v>
      </c>
    </row>
    <row r="5812" spans="2:27" ht="13.5" hidden="1">
      <c r="B5812" s="232" t="s">
        <v>1449</v>
      </c>
      <c r="C5812" s="232" t="s">
        <v>739</v>
      </c>
      <c r="D5812" s="232" t="s">
        <v>986</v>
      </c>
      <c r="E5812" s="232" t="s">
        <v>495</v>
      </c>
      <c r="F5812" s="232">
        <v>2</v>
      </c>
      <c r="G5812" s="232" t="s">
        <v>1314</v>
      </c>
      <c r="H5812" s="233">
        <v>0.224</v>
      </c>
      <c r="I5812" s="233">
        <v>0</v>
      </c>
      <c r="J5812" s="233">
        <v>0.17399999999999999</v>
      </c>
      <c r="K5812" s="234">
        <v>726</v>
      </c>
      <c r="L5812" s="233">
        <v>8.2900000000000001E-2</v>
      </c>
      <c r="M5812" s="234">
        <v>1423</v>
      </c>
      <c r="N5812" s="233">
        <v>0</v>
      </c>
      <c r="O5812" s="233">
        <v>0</v>
      </c>
      <c r="P5812" s="233">
        <v>0</v>
      </c>
      <c r="Q5812" s="234">
        <v>1472</v>
      </c>
      <c r="R5812" s="233">
        <v>5.6000000000000001E-2</v>
      </c>
      <c r="S5812" s="234">
        <v>2884</v>
      </c>
      <c r="T5812" s="233">
        <v>0</v>
      </c>
      <c r="U5812" s="235">
        <f t="shared" si="630"/>
        <v>163.52000000000001</v>
      </c>
      <c r="V5812" s="227">
        <f t="shared" si="631"/>
        <v>127.02</v>
      </c>
      <c r="W5812" s="227">
        <f t="shared" si="632"/>
        <v>121.017</v>
      </c>
      <c r="X5812" s="227">
        <f t="shared" si="635"/>
        <v>118.58333333333333</v>
      </c>
      <c r="Y5812" s="227">
        <f t="shared" si="633"/>
        <v>0</v>
      </c>
      <c r="Z5812" s="227">
        <f t="shared" si="634"/>
        <v>81.768888888888881</v>
      </c>
      <c r="AA5812" s="227">
        <f t="shared" si="636"/>
        <v>80.111111111111114</v>
      </c>
    </row>
    <row r="5813" spans="2:27" ht="13.5" hidden="1">
      <c r="B5813" s="232" t="s">
        <v>1449</v>
      </c>
      <c r="C5813" s="232" t="s">
        <v>1464</v>
      </c>
      <c r="D5813" s="232" t="s">
        <v>986</v>
      </c>
      <c r="E5813" s="232" t="s">
        <v>495</v>
      </c>
      <c r="F5813" s="232">
        <v>4</v>
      </c>
      <c r="G5813" s="232" t="s">
        <v>1311</v>
      </c>
      <c r="H5813" s="233">
        <v>0.81299999999999994</v>
      </c>
      <c r="I5813" s="233">
        <v>0</v>
      </c>
      <c r="J5813" s="233">
        <v>0.63400000000000001</v>
      </c>
      <c r="K5813" s="234">
        <v>2634</v>
      </c>
      <c r="L5813" s="233">
        <v>0.30070000000000002</v>
      </c>
      <c r="M5813" s="234">
        <v>5198</v>
      </c>
      <c r="N5813" s="233">
        <v>0</v>
      </c>
      <c r="O5813" s="233">
        <v>0</v>
      </c>
      <c r="P5813" s="233">
        <v>0</v>
      </c>
      <c r="Q5813" s="234">
        <v>5340</v>
      </c>
      <c r="R5813" s="233">
        <v>0.20319999999999999</v>
      </c>
      <c r="S5813" s="234">
        <v>10467</v>
      </c>
      <c r="T5813" s="233">
        <v>0</v>
      </c>
      <c r="U5813" s="235">
        <f t="shared" si="630"/>
        <v>593.49</v>
      </c>
      <c r="V5813" s="227">
        <f t="shared" si="631"/>
        <v>462.82</v>
      </c>
      <c r="W5813" s="227">
        <f t="shared" si="632"/>
        <v>439.01100000000002</v>
      </c>
      <c r="X5813" s="227">
        <f t="shared" si="635"/>
        <v>433.16666666666669</v>
      </c>
      <c r="Y5813" s="227">
        <f t="shared" si="633"/>
        <v>0</v>
      </c>
      <c r="Z5813" s="227">
        <f t="shared" si="634"/>
        <v>296.66933333333333</v>
      </c>
      <c r="AA5813" s="227">
        <f t="shared" si="636"/>
        <v>290.75</v>
      </c>
    </row>
    <row r="5814" spans="2:27" ht="13.5" hidden="1">
      <c r="B5814" s="232" t="s">
        <v>1449</v>
      </c>
      <c r="C5814" s="232" t="s">
        <v>557</v>
      </c>
      <c r="D5814" s="232" t="s">
        <v>986</v>
      </c>
      <c r="E5814" s="232" t="s">
        <v>495</v>
      </c>
      <c r="F5814" s="232">
        <v>2</v>
      </c>
      <c r="G5814" s="232" t="s">
        <v>1315</v>
      </c>
      <c r="H5814" s="233">
        <v>0.504</v>
      </c>
      <c r="I5814" s="233">
        <v>0</v>
      </c>
      <c r="J5814" s="233">
        <v>0.316</v>
      </c>
      <c r="K5814" s="234">
        <v>815</v>
      </c>
      <c r="L5814" s="233">
        <v>0.17699999999999999</v>
      </c>
      <c r="M5814" s="234">
        <v>2317</v>
      </c>
      <c r="N5814" s="233">
        <v>0</v>
      </c>
      <c r="O5814" s="233">
        <v>0</v>
      </c>
      <c r="P5814" s="233">
        <v>0</v>
      </c>
      <c r="Q5814" s="234">
        <v>1773</v>
      </c>
      <c r="R5814" s="233">
        <v>0.127</v>
      </c>
      <c r="S5814" s="234">
        <v>4798</v>
      </c>
      <c r="T5814" s="233">
        <v>0</v>
      </c>
      <c r="U5814" s="235">
        <f t="shared" si="630"/>
        <v>367.92</v>
      </c>
      <c r="V5814" s="227">
        <f t="shared" si="631"/>
        <v>230.68</v>
      </c>
      <c r="W5814" s="227">
        <f t="shared" si="632"/>
        <v>197.12666666666667</v>
      </c>
      <c r="X5814" s="227">
        <f t="shared" si="635"/>
        <v>193.08333333333334</v>
      </c>
      <c r="Y5814" s="227">
        <f t="shared" si="633"/>
        <v>0</v>
      </c>
      <c r="Z5814" s="227">
        <f t="shared" si="634"/>
        <v>141.96</v>
      </c>
      <c r="AA5814" s="227">
        <f t="shared" si="636"/>
        <v>133.27777777777777</v>
      </c>
    </row>
    <row r="5815" spans="2:27" ht="13.5" hidden="1">
      <c r="B5815" s="232" t="s">
        <v>1449</v>
      </c>
      <c r="C5815" s="232" t="s">
        <v>692</v>
      </c>
      <c r="D5815" s="232" t="s">
        <v>986</v>
      </c>
      <c r="E5815" s="232" t="s">
        <v>467</v>
      </c>
      <c r="F5815" s="232">
        <v>2</v>
      </c>
      <c r="G5815" s="232" t="s">
        <v>1363</v>
      </c>
      <c r="H5815" s="233">
        <v>0.3</v>
      </c>
      <c r="I5815" s="233">
        <v>0</v>
      </c>
      <c r="J5815" s="233">
        <v>0.20480000000000001</v>
      </c>
      <c r="K5815" s="234">
        <v>854</v>
      </c>
      <c r="L5815" s="233">
        <v>9.7500000000000003E-2</v>
      </c>
      <c r="M5815" s="234">
        <v>1674</v>
      </c>
      <c r="N5815" s="233">
        <v>0</v>
      </c>
      <c r="O5815" s="233">
        <v>0</v>
      </c>
      <c r="P5815" s="233">
        <v>0</v>
      </c>
      <c r="Q5815" s="234">
        <v>1774</v>
      </c>
      <c r="R5815" s="233">
        <v>6.7500000000000004E-2</v>
      </c>
      <c r="S5815" s="234">
        <v>3477</v>
      </c>
      <c r="T5815" s="233">
        <v>0</v>
      </c>
      <c r="U5815" s="235">
        <f t="shared" si="630"/>
        <v>219</v>
      </c>
      <c r="V5815" s="227">
        <f t="shared" si="631"/>
        <v>149.50400000000002</v>
      </c>
      <c r="W5815" s="227">
        <f t="shared" si="632"/>
        <v>142.34166666666667</v>
      </c>
      <c r="X5815" s="227">
        <f t="shared" si="635"/>
        <v>139.5</v>
      </c>
      <c r="Y5815" s="227">
        <f t="shared" si="633"/>
        <v>0</v>
      </c>
      <c r="Z5815" s="227">
        <f t="shared" si="634"/>
        <v>98.552777777777777</v>
      </c>
      <c r="AA5815" s="227">
        <f t="shared" si="636"/>
        <v>96.583333333333329</v>
      </c>
    </row>
    <row r="5816" spans="2:27" ht="13.5" hidden="1">
      <c r="B5816" s="232" t="s">
        <v>1449</v>
      </c>
      <c r="C5816" s="232" t="s">
        <v>527</v>
      </c>
      <c r="D5816" s="232" t="s">
        <v>986</v>
      </c>
      <c r="E5816" s="232" t="s">
        <v>495</v>
      </c>
      <c r="F5816" s="232">
        <v>8</v>
      </c>
      <c r="G5816" s="232" t="s">
        <v>1312</v>
      </c>
      <c r="H5816" s="233">
        <v>2.016</v>
      </c>
      <c r="I5816" s="233">
        <v>0</v>
      </c>
      <c r="J5816" s="233">
        <v>1.264</v>
      </c>
      <c r="K5816" s="234">
        <v>3262</v>
      </c>
      <c r="L5816" s="233">
        <v>0.70799999999999996</v>
      </c>
      <c r="M5816" s="234">
        <v>9271</v>
      </c>
      <c r="N5816" s="233">
        <v>0</v>
      </c>
      <c r="O5816" s="233">
        <v>0</v>
      </c>
      <c r="P5816" s="233">
        <v>0</v>
      </c>
      <c r="Q5816" s="234">
        <v>7091</v>
      </c>
      <c r="R5816" s="233">
        <v>0.51300000000000001</v>
      </c>
      <c r="S5816" s="234">
        <v>19329</v>
      </c>
      <c r="T5816" s="233">
        <v>0</v>
      </c>
      <c r="U5816" s="235">
        <f t="shared" si="630"/>
        <v>1471.68</v>
      </c>
      <c r="V5816" s="227">
        <f t="shared" si="631"/>
        <v>922.72</v>
      </c>
      <c r="W5816" s="227">
        <f t="shared" si="632"/>
        <v>788.67333333333318</v>
      </c>
      <c r="X5816" s="227">
        <f t="shared" si="635"/>
        <v>772.58333333333337</v>
      </c>
      <c r="Y5816" s="227">
        <f t="shared" si="633"/>
        <v>0</v>
      </c>
      <c r="Z5816" s="227">
        <f t="shared" si="634"/>
        <v>571.46222222222218</v>
      </c>
      <c r="AA5816" s="227">
        <f t="shared" si="636"/>
        <v>536.91666666666663</v>
      </c>
    </row>
    <row r="5817" spans="2:27" ht="13.5" hidden="1">
      <c r="B5817" s="232" t="s">
        <v>1449</v>
      </c>
      <c r="C5817" s="232" t="s">
        <v>1120</v>
      </c>
      <c r="D5817" s="232" t="s">
        <v>986</v>
      </c>
      <c r="E5817" s="232" t="s">
        <v>1465</v>
      </c>
      <c r="F5817" s="232">
        <v>8</v>
      </c>
      <c r="G5817" s="232" t="s">
        <v>1312</v>
      </c>
      <c r="H5817" s="233">
        <v>3.2160000000000002</v>
      </c>
      <c r="I5817" s="233">
        <v>0</v>
      </c>
      <c r="J5817" s="233">
        <v>0</v>
      </c>
      <c r="K5817" s="234">
        <v>0</v>
      </c>
      <c r="L5817" s="233">
        <v>0</v>
      </c>
      <c r="M5817" s="234">
        <v>0</v>
      </c>
      <c r="N5817" s="233">
        <v>0</v>
      </c>
      <c r="O5817" s="233">
        <v>0</v>
      </c>
      <c r="P5817" s="233">
        <v>0</v>
      </c>
      <c r="Q5817" s="234">
        <v>0</v>
      </c>
      <c r="R5817" s="233">
        <v>0</v>
      </c>
      <c r="S5817" s="234">
        <v>0</v>
      </c>
      <c r="T5817" s="233">
        <v>0</v>
      </c>
      <c r="U5817" s="235">
        <f t="shared" si="630"/>
        <v>2347.6800000000003</v>
      </c>
      <c r="V5817" s="227">
        <f t="shared" si="631"/>
        <v>0</v>
      </c>
      <c r="W5817" s="227">
        <f t="shared" si="632"/>
        <v>0</v>
      </c>
      <c r="X5817" s="227">
        <f t="shared" si="635"/>
        <v>0</v>
      </c>
      <c r="Y5817" s="227">
        <f t="shared" si="633"/>
        <v>0</v>
      </c>
      <c r="Z5817" s="227">
        <f t="shared" si="634"/>
        <v>0</v>
      </c>
      <c r="AA5817" s="227">
        <f t="shared" si="636"/>
        <v>0</v>
      </c>
    </row>
    <row r="5818" spans="2:27" ht="13.5" hidden="1">
      <c r="B5818" s="232" t="s">
        <v>1449</v>
      </c>
      <c r="C5818" s="232" t="s">
        <v>1462</v>
      </c>
      <c r="D5818" s="232" t="s">
        <v>986</v>
      </c>
      <c r="E5818" s="232" t="s">
        <v>467</v>
      </c>
      <c r="F5818" s="232">
        <v>8</v>
      </c>
      <c r="G5818" s="232" t="s">
        <v>1312</v>
      </c>
      <c r="H5818" s="233">
        <v>0.81299999999999994</v>
      </c>
      <c r="I5818" s="233">
        <v>0</v>
      </c>
      <c r="J5818" s="233">
        <v>0.63400000000000001</v>
      </c>
      <c r="K5818" s="234">
        <v>2634</v>
      </c>
      <c r="L5818" s="233">
        <v>0.30070000000000002</v>
      </c>
      <c r="M5818" s="234">
        <v>5198</v>
      </c>
      <c r="N5818" s="233">
        <v>0</v>
      </c>
      <c r="O5818" s="233">
        <v>0</v>
      </c>
      <c r="P5818" s="233">
        <v>0</v>
      </c>
      <c r="Q5818" s="234">
        <v>5340</v>
      </c>
      <c r="R5818" s="233">
        <v>0.20319999999999999</v>
      </c>
      <c r="S5818" s="234">
        <v>10467</v>
      </c>
      <c r="T5818" s="233">
        <v>0</v>
      </c>
      <c r="U5818" s="235">
        <f t="shared" si="630"/>
        <v>593.49</v>
      </c>
      <c r="V5818" s="227">
        <f t="shared" si="631"/>
        <v>462.82</v>
      </c>
      <c r="W5818" s="227">
        <f t="shared" si="632"/>
        <v>439.01100000000002</v>
      </c>
      <c r="X5818" s="227">
        <f t="shared" si="635"/>
        <v>433.16666666666669</v>
      </c>
      <c r="Y5818" s="227">
        <f t="shared" si="633"/>
        <v>0</v>
      </c>
      <c r="Z5818" s="227">
        <f t="shared" si="634"/>
        <v>296.66933333333333</v>
      </c>
      <c r="AA5818" s="227">
        <f t="shared" si="636"/>
        <v>290.75</v>
      </c>
    </row>
    <row r="5819" spans="2:27" ht="13.5" hidden="1">
      <c r="B5819" s="232" t="s">
        <v>1449</v>
      </c>
      <c r="C5819" s="232" t="s">
        <v>1122</v>
      </c>
      <c r="D5819" s="232" t="s">
        <v>986</v>
      </c>
      <c r="E5819" s="232" t="s">
        <v>1465</v>
      </c>
      <c r="F5819" s="232">
        <v>32</v>
      </c>
      <c r="G5819" s="232" t="s">
        <v>1316</v>
      </c>
      <c r="H5819" s="233">
        <v>12.864000000000001</v>
      </c>
      <c r="I5819" s="233">
        <v>0</v>
      </c>
      <c r="J5819" s="233">
        <v>0</v>
      </c>
      <c r="K5819" s="234">
        <v>0</v>
      </c>
      <c r="L5819" s="233">
        <v>0</v>
      </c>
      <c r="M5819" s="234">
        <v>0</v>
      </c>
      <c r="N5819" s="233">
        <v>0</v>
      </c>
      <c r="O5819" s="233">
        <v>0</v>
      </c>
      <c r="P5819" s="233">
        <v>0</v>
      </c>
      <c r="Q5819" s="234">
        <v>0</v>
      </c>
      <c r="R5819" s="233">
        <v>0</v>
      </c>
      <c r="S5819" s="234">
        <v>0</v>
      </c>
      <c r="T5819" s="233">
        <v>0</v>
      </c>
      <c r="U5819" s="235">
        <f t="shared" si="630"/>
        <v>9390.7200000000012</v>
      </c>
      <c r="V5819" s="227">
        <f t="shared" si="631"/>
        <v>0</v>
      </c>
      <c r="W5819" s="227">
        <f t="shared" si="632"/>
        <v>0</v>
      </c>
      <c r="X5819" s="227">
        <f t="shared" si="635"/>
        <v>0</v>
      </c>
      <c r="Y5819" s="227">
        <f t="shared" si="633"/>
        <v>0</v>
      </c>
      <c r="Z5819" s="227">
        <f t="shared" si="634"/>
        <v>0</v>
      </c>
      <c r="AA5819" s="227">
        <f t="shared" si="636"/>
        <v>0</v>
      </c>
    </row>
    <row r="5820" spans="2:27" ht="13.5" hidden="1">
      <c r="B5820" s="232" t="s">
        <v>1449</v>
      </c>
      <c r="C5820" s="232" t="s">
        <v>636</v>
      </c>
      <c r="D5820" s="232" t="s">
        <v>986</v>
      </c>
      <c r="E5820" s="232" t="s">
        <v>467</v>
      </c>
      <c r="F5820" s="232">
        <v>2</v>
      </c>
      <c r="G5820" s="232" t="s">
        <v>1315</v>
      </c>
      <c r="H5820" s="233">
        <v>0.247</v>
      </c>
      <c r="I5820" s="233">
        <v>0</v>
      </c>
      <c r="J5820" s="233">
        <v>0.153</v>
      </c>
      <c r="K5820" s="234">
        <v>638</v>
      </c>
      <c r="L5820" s="233">
        <v>7.2900000000000006E-2</v>
      </c>
      <c r="M5820" s="234">
        <v>1251</v>
      </c>
      <c r="N5820" s="233">
        <v>0</v>
      </c>
      <c r="O5820" s="233">
        <v>0</v>
      </c>
      <c r="P5820" s="233">
        <v>0</v>
      </c>
      <c r="Q5820" s="234">
        <v>1688</v>
      </c>
      <c r="R5820" s="233">
        <v>6.4199999999999993E-2</v>
      </c>
      <c r="S5820" s="234">
        <v>3308</v>
      </c>
      <c r="T5820" s="233">
        <v>0</v>
      </c>
      <c r="U5820" s="235">
        <f t="shared" si="630"/>
        <v>180.31</v>
      </c>
      <c r="V5820" s="227">
        <f t="shared" si="631"/>
        <v>111.69</v>
      </c>
      <c r="W5820" s="227">
        <f t="shared" si="632"/>
        <v>106.38366666666667</v>
      </c>
      <c r="X5820" s="227">
        <f t="shared" si="635"/>
        <v>104.25</v>
      </c>
      <c r="Y5820" s="227">
        <f t="shared" si="633"/>
        <v>0</v>
      </c>
      <c r="Z5820" s="227">
        <f t="shared" si="634"/>
        <v>93.754888888888871</v>
      </c>
      <c r="AA5820" s="227">
        <f t="shared" si="636"/>
        <v>91.888888888888886</v>
      </c>
    </row>
    <row r="5821" spans="2:27" ht="13.5" hidden="1">
      <c r="B5821" s="232" t="s">
        <v>1449</v>
      </c>
      <c r="C5821" s="232" t="s">
        <v>1157</v>
      </c>
      <c r="D5821" s="232" t="s">
        <v>986</v>
      </c>
      <c r="E5821" s="232" t="s">
        <v>467</v>
      </c>
      <c r="F5821" s="232">
        <v>2</v>
      </c>
      <c r="G5821" s="232" t="s">
        <v>1311</v>
      </c>
      <c r="H5821" s="233">
        <v>0.27</v>
      </c>
      <c r="I5821" s="233">
        <v>0</v>
      </c>
      <c r="J5821" s="233">
        <v>0.1842</v>
      </c>
      <c r="K5821" s="234">
        <v>768</v>
      </c>
      <c r="L5821" s="233">
        <v>8.77E-2</v>
      </c>
      <c r="M5821" s="234">
        <v>1506</v>
      </c>
      <c r="N5821" s="233">
        <v>0</v>
      </c>
      <c r="O5821" s="233">
        <v>0</v>
      </c>
      <c r="P5821" s="233">
        <v>0</v>
      </c>
      <c r="Q5821" s="234">
        <v>1595</v>
      </c>
      <c r="R5821" s="233">
        <v>6.0699999999999997E-2</v>
      </c>
      <c r="S5821" s="234">
        <v>3127</v>
      </c>
      <c r="T5821" s="233">
        <v>0</v>
      </c>
      <c r="U5821" s="235">
        <f t="shared" si="630"/>
        <v>197.10000000000002</v>
      </c>
      <c r="V5821" s="227">
        <f t="shared" si="631"/>
        <v>134.46600000000001</v>
      </c>
      <c r="W5821" s="227">
        <f t="shared" si="632"/>
        <v>128.02100000000002</v>
      </c>
      <c r="X5821" s="227">
        <f t="shared" si="635"/>
        <v>125.5</v>
      </c>
      <c r="Y5821" s="227">
        <f t="shared" si="633"/>
        <v>0</v>
      </c>
      <c r="Z5821" s="227">
        <f t="shared" si="634"/>
        <v>88.61655555555555</v>
      </c>
      <c r="AA5821" s="227">
        <f t="shared" si="636"/>
        <v>86.861111111111114</v>
      </c>
    </row>
    <row r="5822" spans="2:27" ht="13.5" hidden="1">
      <c r="B5822" s="232" t="s">
        <v>1449</v>
      </c>
      <c r="C5822" s="232" t="s">
        <v>1151</v>
      </c>
      <c r="D5822" s="232" t="s">
        <v>986</v>
      </c>
      <c r="E5822" s="232" t="s">
        <v>1465</v>
      </c>
      <c r="F5822" s="232">
        <v>4</v>
      </c>
      <c r="G5822" s="232" t="s">
        <v>1312</v>
      </c>
      <c r="H5822" s="233">
        <v>1.9259999999999999</v>
      </c>
      <c r="I5822" s="233">
        <v>0</v>
      </c>
      <c r="J5822" s="233">
        <v>0</v>
      </c>
      <c r="K5822" s="234">
        <v>0</v>
      </c>
      <c r="L5822" s="233">
        <v>0</v>
      </c>
      <c r="M5822" s="234">
        <v>0</v>
      </c>
      <c r="N5822" s="233">
        <v>0</v>
      </c>
      <c r="O5822" s="233">
        <v>0</v>
      </c>
      <c r="P5822" s="233">
        <v>0</v>
      </c>
      <c r="Q5822" s="234">
        <v>0</v>
      </c>
      <c r="R5822" s="233">
        <v>0</v>
      </c>
      <c r="S5822" s="234">
        <v>0</v>
      </c>
      <c r="T5822" s="233">
        <v>0</v>
      </c>
      <c r="U5822" s="235">
        <f t="shared" si="630"/>
        <v>1405.98</v>
      </c>
      <c r="V5822" s="227">
        <f t="shared" si="631"/>
        <v>0</v>
      </c>
      <c r="W5822" s="227">
        <f t="shared" si="632"/>
        <v>0</v>
      </c>
      <c r="X5822" s="227">
        <f t="shared" si="635"/>
        <v>0</v>
      </c>
      <c r="Y5822" s="227">
        <f t="shared" si="633"/>
        <v>0</v>
      </c>
      <c r="Z5822" s="227">
        <f t="shared" si="634"/>
        <v>0</v>
      </c>
      <c r="AA5822" s="227">
        <f t="shared" si="636"/>
        <v>0</v>
      </c>
    </row>
    <row r="5823" spans="2:27" ht="13.5" hidden="1">
      <c r="B5823" s="232" t="s">
        <v>1449</v>
      </c>
      <c r="C5823" s="232" t="s">
        <v>734</v>
      </c>
      <c r="D5823" s="232" t="s">
        <v>986</v>
      </c>
      <c r="E5823" s="232" t="s">
        <v>495</v>
      </c>
      <c r="F5823" s="232">
        <v>4</v>
      </c>
      <c r="G5823" s="232" t="s">
        <v>1311</v>
      </c>
      <c r="H5823" s="233">
        <v>0.89600000000000002</v>
      </c>
      <c r="I5823" s="233">
        <v>0</v>
      </c>
      <c r="J5823" s="233">
        <v>0.69620000000000004</v>
      </c>
      <c r="K5823" s="234">
        <v>2904</v>
      </c>
      <c r="L5823" s="233">
        <v>0.33150000000000002</v>
      </c>
      <c r="M5823" s="234">
        <v>5692</v>
      </c>
      <c r="N5823" s="233">
        <v>0</v>
      </c>
      <c r="O5823" s="233">
        <v>0</v>
      </c>
      <c r="P5823" s="233">
        <v>0</v>
      </c>
      <c r="Q5823" s="234">
        <v>5887</v>
      </c>
      <c r="R5823" s="233">
        <v>0.224</v>
      </c>
      <c r="S5823" s="234">
        <v>11538</v>
      </c>
      <c r="T5823" s="233">
        <v>0</v>
      </c>
      <c r="U5823" s="235">
        <f t="shared" si="630"/>
        <v>654.08000000000004</v>
      </c>
      <c r="V5823" s="227">
        <f t="shared" si="631"/>
        <v>508.22600000000006</v>
      </c>
      <c r="W5823" s="227">
        <f t="shared" si="632"/>
        <v>483.995</v>
      </c>
      <c r="X5823" s="227">
        <f t="shared" si="635"/>
        <v>474.33333333333331</v>
      </c>
      <c r="Y5823" s="227">
        <f t="shared" si="633"/>
        <v>0</v>
      </c>
      <c r="Z5823" s="227">
        <f t="shared" si="634"/>
        <v>327.04777777777781</v>
      </c>
      <c r="AA5823" s="227">
        <f t="shared" si="636"/>
        <v>320.5</v>
      </c>
    </row>
    <row r="5824" spans="2:27" ht="13.5" hidden="1">
      <c r="B5824" s="232" t="s">
        <v>1449</v>
      </c>
      <c r="C5824" s="232" t="s">
        <v>707</v>
      </c>
      <c r="D5824" s="232" t="s">
        <v>986</v>
      </c>
      <c r="E5824" s="232" t="s">
        <v>495</v>
      </c>
      <c r="F5824" s="232">
        <v>8</v>
      </c>
      <c r="G5824" s="232" t="s">
        <v>1317</v>
      </c>
      <c r="H5824" s="233">
        <v>2.4</v>
      </c>
      <c r="I5824" s="233">
        <v>0</v>
      </c>
      <c r="J5824" s="233">
        <v>1.6379999999999999</v>
      </c>
      <c r="K5824" s="234">
        <v>6833</v>
      </c>
      <c r="L5824" s="233">
        <v>0.78</v>
      </c>
      <c r="M5824" s="234">
        <v>13392</v>
      </c>
      <c r="N5824" s="233">
        <v>0</v>
      </c>
      <c r="O5824" s="233">
        <v>0</v>
      </c>
      <c r="P5824" s="233">
        <v>0</v>
      </c>
      <c r="Q5824" s="234">
        <v>14191</v>
      </c>
      <c r="R5824" s="233">
        <v>0.54</v>
      </c>
      <c r="S5824" s="234">
        <v>27815</v>
      </c>
      <c r="T5824" s="233">
        <v>0</v>
      </c>
      <c r="U5824" s="235">
        <f t="shared" si="630"/>
        <v>1752</v>
      </c>
      <c r="V5824" s="227">
        <f t="shared" si="631"/>
        <v>1195.74</v>
      </c>
      <c r="W5824" s="227">
        <f t="shared" si="632"/>
        <v>1138.8166666666666</v>
      </c>
      <c r="X5824" s="227">
        <f t="shared" si="635"/>
        <v>1116</v>
      </c>
      <c r="Y5824" s="227">
        <f t="shared" si="633"/>
        <v>0</v>
      </c>
      <c r="Z5824" s="227">
        <f t="shared" si="634"/>
        <v>788.3944444444445</v>
      </c>
      <c r="AA5824" s="227">
        <f t="shared" si="636"/>
        <v>772.63888888888891</v>
      </c>
    </row>
    <row r="5825" spans="2:27" ht="13.5" hidden="1">
      <c r="B5825" s="232" t="s">
        <v>1449</v>
      </c>
      <c r="C5825" s="232" t="s">
        <v>616</v>
      </c>
      <c r="D5825" s="232" t="s">
        <v>986</v>
      </c>
      <c r="E5825" s="232" t="s">
        <v>495</v>
      </c>
      <c r="F5825" s="232">
        <v>8</v>
      </c>
      <c r="G5825" s="232" t="s">
        <v>1312</v>
      </c>
      <c r="H5825" s="233">
        <v>1.976</v>
      </c>
      <c r="I5825" s="233">
        <v>0</v>
      </c>
      <c r="J5825" s="233">
        <v>1.2241</v>
      </c>
      <c r="K5825" s="234">
        <v>5106</v>
      </c>
      <c r="L5825" s="233">
        <v>0.58289999999999997</v>
      </c>
      <c r="M5825" s="234">
        <v>10009</v>
      </c>
      <c r="N5825" s="233">
        <v>0</v>
      </c>
      <c r="O5825" s="233">
        <v>0</v>
      </c>
      <c r="P5825" s="233">
        <v>0</v>
      </c>
      <c r="Q5825" s="234">
        <v>13502</v>
      </c>
      <c r="R5825" s="233">
        <v>0.51380000000000003</v>
      </c>
      <c r="S5825" s="234">
        <v>26463</v>
      </c>
      <c r="T5825" s="233">
        <v>0</v>
      </c>
      <c r="U5825" s="235">
        <f t="shared" si="630"/>
        <v>1442.48</v>
      </c>
      <c r="V5825" s="227">
        <f t="shared" si="631"/>
        <v>893.59299999999996</v>
      </c>
      <c r="W5825" s="227">
        <f t="shared" si="632"/>
        <v>851.01700000000005</v>
      </c>
      <c r="X5825" s="227">
        <f t="shared" si="635"/>
        <v>834.08333333333337</v>
      </c>
      <c r="Y5825" s="227">
        <f t="shared" si="633"/>
        <v>0</v>
      </c>
      <c r="Z5825" s="227">
        <f t="shared" si="634"/>
        <v>750.1295555555555</v>
      </c>
      <c r="AA5825" s="227">
        <f t="shared" si="636"/>
        <v>735.08333333333337</v>
      </c>
    </row>
    <row r="5826" spans="2:27" ht="13.5" hidden="1">
      <c r="B5826" s="232" t="s">
        <v>1449</v>
      </c>
      <c r="C5826" s="232" t="s">
        <v>1121</v>
      </c>
      <c r="D5826" s="232" t="s">
        <v>986</v>
      </c>
      <c r="E5826" s="232" t="s">
        <v>1465</v>
      </c>
      <c r="F5826" s="232">
        <v>16</v>
      </c>
      <c r="G5826" s="232" t="s">
        <v>1317</v>
      </c>
      <c r="H5826" s="233">
        <v>6.4320000000000004</v>
      </c>
      <c r="I5826" s="233">
        <v>0</v>
      </c>
      <c r="J5826" s="233">
        <v>0</v>
      </c>
      <c r="K5826" s="234">
        <v>0</v>
      </c>
      <c r="L5826" s="233">
        <v>0</v>
      </c>
      <c r="M5826" s="234">
        <v>0</v>
      </c>
      <c r="N5826" s="233">
        <v>0</v>
      </c>
      <c r="O5826" s="233">
        <v>0</v>
      </c>
      <c r="P5826" s="233">
        <v>0</v>
      </c>
      <c r="Q5826" s="234">
        <v>0</v>
      </c>
      <c r="R5826" s="233">
        <v>0</v>
      </c>
      <c r="S5826" s="234">
        <v>0</v>
      </c>
      <c r="T5826" s="233">
        <v>0</v>
      </c>
      <c r="U5826" s="235">
        <f t="shared" si="630"/>
        <v>4695.3600000000006</v>
      </c>
      <c r="V5826" s="227">
        <f t="shared" si="631"/>
        <v>0</v>
      </c>
      <c r="W5826" s="227">
        <f t="shared" si="632"/>
        <v>0</v>
      </c>
      <c r="X5826" s="227">
        <f t="shared" si="635"/>
        <v>0</v>
      </c>
      <c r="Y5826" s="227">
        <f t="shared" si="633"/>
        <v>0</v>
      </c>
      <c r="Z5826" s="227">
        <f t="shared" si="634"/>
        <v>0</v>
      </c>
      <c r="AA5826" s="227">
        <f t="shared" si="636"/>
        <v>0</v>
      </c>
    </row>
    <row r="5827" spans="2:27" ht="13.5" hidden="1">
      <c r="B5827" s="232" t="s">
        <v>1449</v>
      </c>
      <c r="C5827" s="232" t="s">
        <v>625</v>
      </c>
      <c r="D5827" s="232" t="s">
        <v>986</v>
      </c>
      <c r="E5827" s="232" t="s">
        <v>467</v>
      </c>
      <c r="F5827" s="232">
        <v>16</v>
      </c>
      <c r="G5827" s="232" t="s">
        <v>1317</v>
      </c>
      <c r="H5827" s="233">
        <v>1.976</v>
      </c>
      <c r="I5827" s="233">
        <v>0</v>
      </c>
      <c r="J5827" s="233">
        <v>1.2241</v>
      </c>
      <c r="K5827" s="234">
        <v>5106</v>
      </c>
      <c r="L5827" s="233">
        <v>0.58289999999999997</v>
      </c>
      <c r="M5827" s="234">
        <v>10009</v>
      </c>
      <c r="N5827" s="233">
        <v>0</v>
      </c>
      <c r="O5827" s="233">
        <v>0</v>
      </c>
      <c r="P5827" s="233">
        <v>0</v>
      </c>
      <c r="Q5827" s="234">
        <v>13502</v>
      </c>
      <c r="R5827" s="233">
        <v>0.51380000000000003</v>
      </c>
      <c r="S5827" s="234">
        <v>26463</v>
      </c>
      <c r="T5827" s="233">
        <v>0</v>
      </c>
      <c r="U5827" s="235">
        <f t="shared" si="630"/>
        <v>1442.48</v>
      </c>
      <c r="V5827" s="227">
        <f t="shared" si="631"/>
        <v>893.59299999999996</v>
      </c>
      <c r="W5827" s="227">
        <f t="shared" si="632"/>
        <v>851.01700000000005</v>
      </c>
      <c r="X5827" s="227">
        <f t="shared" si="635"/>
        <v>834.08333333333337</v>
      </c>
      <c r="Y5827" s="227">
        <f t="shared" si="633"/>
        <v>0</v>
      </c>
      <c r="Z5827" s="227">
        <f t="shared" si="634"/>
        <v>750.1295555555555</v>
      </c>
      <c r="AA5827" s="227">
        <f t="shared" si="636"/>
        <v>735.08333333333337</v>
      </c>
    </row>
    <row r="5828" spans="2:27" ht="13.5" hidden="1">
      <c r="B5828" s="232" t="s">
        <v>1449</v>
      </c>
      <c r="C5828" s="232" t="s">
        <v>581</v>
      </c>
      <c r="D5828" s="232" t="s">
        <v>986</v>
      </c>
      <c r="E5828" s="232" t="s">
        <v>467</v>
      </c>
      <c r="F5828" s="232">
        <v>48</v>
      </c>
      <c r="G5828" s="232" t="s">
        <v>1310</v>
      </c>
      <c r="H5828" s="233">
        <v>5.9279999999999999</v>
      </c>
      <c r="I5828" s="233">
        <v>0</v>
      </c>
      <c r="J5828" s="233">
        <v>3.6724000000000001</v>
      </c>
      <c r="K5828" s="234">
        <v>15319</v>
      </c>
      <c r="L5828" s="233">
        <v>1.7487999999999999</v>
      </c>
      <c r="M5828" s="234">
        <v>30026</v>
      </c>
      <c r="N5828" s="233">
        <v>0</v>
      </c>
      <c r="O5828" s="233">
        <v>0</v>
      </c>
      <c r="P5828" s="233">
        <v>0</v>
      </c>
      <c r="Q5828" s="234">
        <v>40505</v>
      </c>
      <c r="R5828" s="233">
        <v>1.5412999999999999</v>
      </c>
      <c r="S5828" s="234">
        <v>79389</v>
      </c>
      <c r="T5828" s="233">
        <v>0</v>
      </c>
      <c r="U5828" s="235">
        <f t="shared" ref="U5828:U5891" si="637">H5828*hour_M</f>
        <v>4327.4399999999996</v>
      </c>
      <c r="V5828" s="227">
        <f t="shared" ref="V5828:V5891" si="638">J5828*hour_M</f>
        <v>2680.8519999999999</v>
      </c>
      <c r="W5828" s="227">
        <f t="shared" ref="W5828:W5891" si="639">K5828/12+L5828*hour_M</f>
        <v>2553.2073333333333</v>
      </c>
      <c r="X5828" s="227">
        <f t="shared" si="635"/>
        <v>2502.1666666666665</v>
      </c>
      <c r="Y5828" s="227">
        <f t="shared" ref="Y5828:Y5891" si="640">P5828*hour_M</f>
        <v>0</v>
      </c>
      <c r="Z5828" s="227">
        <f t="shared" ref="Z5828:Z5891" si="641">Q5828/36+R5828*hour_M</f>
        <v>2250.287888888889</v>
      </c>
      <c r="AA5828" s="227">
        <f t="shared" si="636"/>
        <v>2205.25</v>
      </c>
    </row>
    <row r="5829" spans="2:27" ht="13.5" hidden="1">
      <c r="B5829" s="232" t="s">
        <v>1449</v>
      </c>
      <c r="C5829" s="232" t="s">
        <v>686</v>
      </c>
      <c r="D5829" s="232" t="s">
        <v>986</v>
      </c>
      <c r="E5829" s="232" t="s">
        <v>495</v>
      </c>
      <c r="F5829" s="232">
        <v>16</v>
      </c>
      <c r="G5829" s="232" t="s">
        <v>1352</v>
      </c>
      <c r="H5829" s="233">
        <v>4.8</v>
      </c>
      <c r="I5829" s="233">
        <v>0</v>
      </c>
      <c r="J5829" s="233">
        <v>3.2759999999999998</v>
      </c>
      <c r="K5829" s="234">
        <v>13666</v>
      </c>
      <c r="L5829" s="233">
        <v>1.56</v>
      </c>
      <c r="M5829" s="234">
        <v>26785</v>
      </c>
      <c r="N5829" s="233">
        <v>0</v>
      </c>
      <c r="O5829" s="233">
        <v>0</v>
      </c>
      <c r="P5829" s="233">
        <v>0</v>
      </c>
      <c r="Q5829" s="234">
        <v>28382</v>
      </c>
      <c r="R5829" s="233">
        <v>1.08</v>
      </c>
      <c r="S5829" s="234">
        <v>55630</v>
      </c>
      <c r="T5829" s="233">
        <v>0</v>
      </c>
      <c r="U5829" s="235">
        <f t="shared" si="637"/>
        <v>3504</v>
      </c>
      <c r="V5829" s="227">
        <f t="shared" si="638"/>
        <v>2391.48</v>
      </c>
      <c r="W5829" s="227">
        <f t="shared" si="639"/>
        <v>2277.6333333333332</v>
      </c>
      <c r="X5829" s="227">
        <f t="shared" ref="X5829:X5892" si="642">M5829/12</f>
        <v>2232.0833333333335</v>
      </c>
      <c r="Y5829" s="227">
        <f t="shared" si="640"/>
        <v>0</v>
      </c>
      <c r="Z5829" s="227">
        <f t="shared" si="641"/>
        <v>1576.788888888889</v>
      </c>
      <c r="AA5829" s="227">
        <f t="shared" ref="AA5829:AA5892" si="643">S5829/36</f>
        <v>1545.2777777777778</v>
      </c>
    </row>
    <row r="5830" spans="2:27" ht="13.5" hidden="1">
      <c r="B5830" s="232" t="s">
        <v>1449</v>
      </c>
      <c r="C5830" s="232" t="s">
        <v>1131</v>
      </c>
      <c r="D5830" s="232" t="s">
        <v>986</v>
      </c>
      <c r="E5830" s="232" t="s">
        <v>467</v>
      </c>
      <c r="F5830" s="232">
        <v>4</v>
      </c>
      <c r="G5830" s="232" t="s">
        <v>1311</v>
      </c>
      <c r="H5830" s="233">
        <v>0.441</v>
      </c>
      <c r="I5830" s="233">
        <v>0</v>
      </c>
      <c r="J5830" s="233">
        <v>0.27329999999999999</v>
      </c>
      <c r="K5830" s="234">
        <v>1140</v>
      </c>
      <c r="L5830" s="233">
        <v>0.13020000000000001</v>
      </c>
      <c r="M5830" s="234">
        <v>2235</v>
      </c>
      <c r="N5830" s="233">
        <v>0</v>
      </c>
      <c r="O5830" s="233">
        <v>0</v>
      </c>
      <c r="P5830" s="233">
        <v>0</v>
      </c>
      <c r="Q5830" s="234">
        <v>3015</v>
      </c>
      <c r="R5830" s="233">
        <v>0.1147</v>
      </c>
      <c r="S5830" s="234">
        <v>5910</v>
      </c>
      <c r="T5830" s="233">
        <v>0</v>
      </c>
      <c r="U5830" s="235">
        <f t="shared" si="637"/>
        <v>321.93</v>
      </c>
      <c r="V5830" s="227">
        <f t="shared" si="638"/>
        <v>199.50899999999999</v>
      </c>
      <c r="W5830" s="227">
        <f t="shared" si="639"/>
        <v>190.04599999999999</v>
      </c>
      <c r="X5830" s="227">
        <f t="shared" si="642"/>
        <v>186.25</v>
      </c>
      <c r="Y5830" s="227">
        <f t="shared" si="640"/>
        <v>0</v>
      </c>
      <c r="Z5830" s="227">
        <f t="shared" si="641"/>
        <v>167.48099999999999</v>
      </c>
      <c r="AA5830" s="227">
        <f t="shared" si="643"/>
        <v>164.16666666666666</v>
      </c>
    </row>
    <row r="5831" spans="2:27" ht="13.5" hidden="1">
      <c r="B5831" s="232" t="s">
        <v>1449</v>
      </c>
      <c r="C5831" s="232" t="s">
        <v>655</v>
      </c>
      <c r="D5831" s="232" t="s">
        <v>986</v>
      </c>
      <c r="E5831" s="232" t="s">
        <v>495</v>
      </c>
      <c r="F5831" s="232">
        <v>16</v>
      </c>
      <c r="G5831" s="232" t="s">
        <v>1352</v>
      </c>
      <c r="H5831" s="233">
        <v>4.78</v>
      </c>
      <c r="I5831" s="233">
        <v>0</v>
      </c>
      <c r="J5831" s="233">
        <v>0</v>
      </c>
      <c r="K5831" s="234">
        <v>0</v>
      </c>
      <c r="L5831" s="233">
        <v>0</v>
      </c>
      <c r="M5831" s="234">
        <v>0</v>
      </c>
      <c r="N5831" s="233">
        <v>0</v>
      </c>
      <c r="O5831" s="233">
        <v>0</v>
      </c>
      <c r="P5831" s="233">
        <v>0</v>
      </c>
      <c r="Q5831" s="234">
        <v>0</v>
      </c>
      <c r="R5831" s="233">
        <v>0</v>
      </c>
      <c r="S5831" s="234">
        <v>0</v>
      </c>
      <c r="T5831" s="233">
        <v>0</v>
      </c>
      <c r="U5831" s="235">
        <f t="shared" si="637"/>
        <v>3489.4</v>
      </c>
      <c r="V5831" s="227">
        <f t="shared" si="638"/>
        <v>0</v>
      </c>
      <c r="W5831" s="227">
        <f t="shared" si="639"/>
        <v>0</v>
      </c>
      <c r="X5831" s="227">
        <f t="shared" si="642"/>
        <v>0</v>
      </c>
      <c r="Y5831" s="227">
        <f t="shared" si="640"/>
        <v>0</v>
      </c>
      <c r="Z5831" s="227">
        <f t="shared" si="641"/>
        <v>0</v>
      </c>
      <c r="AA5831" s="227">
        <f t="shared" si="643"/>
        <v>0</v>
      </c>
    </row>
    <row r="5832" spans="2:27" ht="13.5" hidden="1">
      <c r="B5832" s="232" t="s">
        <v>1449</v>
      </c>
      <c r="C5832" s="232" t="s">
        <v>745</v>
      </c>
      <c r="D5832" s="232" t="s">
        <v>986</v>
      </c>
      <c r="E5832" s="232" t="s">
        <v>495</v>
      </c>
      <c r="F5832" s="232">
        <v>4</v>
      </c>
      <c r="G5832" s="232" t="s">
        <v>1311</v>
      </c>
      <c r="H5832" s="233">
        <v>0.89600000000000002</v>
      </c>
      <c r="I5832" s="233">
        <v>0</v>
      </c>
      <c r="J5832" s="233">
        <v>0.69620000000000004</v>
      </c>
      <c r="K5832" s="234">
        <v>2904</v>
      </c>
      <c r="L5832" s="233">
        <v>0.33150000000000002</v>
      </c>
      <c r="M5832" s="234">
        <v>5692</v>
      </c>
      <c r="N5832" s="233">
        <v>0</v>
      </c>
      <c r="O5832" s="233">
        <v>0</v>
      </c>
      <c r="P5832" s="233">
        <v>0</v>
      </c>
      <c r="Q5832" s="234">
        <v>5887</v>
      </c>
      <c r="R5832" s="233">
        <v>0.224</v>
      </c>
      <c r="S5832" s="234">
        <v>11538</v>
      </c>
      <c r="T5832" s="233">
        <v>0</v>
      </c>
      <c r="U5832" s="235">
        <f t="shared" si="637"/>
        <v>654.08000000000004</v>
      </c>
      <c r="V5832" s="227">
        <f t="shared" si="638"/>
        <v>508.22600000000006</v>
      </c>
      <c r="W5832" s="227">
        <f t="shared" si="639"/>
        <v>483.995</v>
      </c>
      <c r="X5832" s="227">
        <f t="shared" si="642"/>
        <v>474.33333333333331</v>
      </c>
      <c r="Y5832" s="227">
        <f t="shared" si="640"/>
        <v>0</v>
      </c>
      <c r="Z5832" s="227">
        <f t="shared" si="641"/>
        <v>327.04777777777781</v>
      </c>
      <c r="AA5832" s="227">
        <f t="shared" si="643"/>
        <v>320.5</v>
      </c>
    </row>
    <row r="5833" spans="2:27" ht="13.5" hidden="1">
      <c r="B5833" s="232" t="s">
        <v>1449</v>
      </c>
      <c r="C5833" s="232" t="s">
        <v>677</v>
      </c>
      <c r="D5833" s="232" t="s">
        <v>986</v>
      </c>
      <c r="E5833" s="232" t="s">
        <v>495</v>
      </c>
      <c r="F5833" s="232">
        <v>64</v>
      </c>
      <c r="G5833" s="232" t="s">
        <v>1355</v>
      </c>
      <c r="H5833" s="233">
        <v>19.2</v>
      </c>
      <c r="I5833" s="233">
        <v>0</v>
      </c>
      <c r="J5833" s="233">
        <v>13.103999999999999</v>
      </c>
      <c r="K5833" s="234">
        <v>54662</v>
      </c>
      <c r="L5833" s="233">
        <v>6.24</v>
      </c>
      <c r="M5833" s="234">
        <v>107138</v>
      </c>
      <c r="N5833" s="233">
        <v>0</v>
      </c>
      <c r="O5833" s="233">
        <v>0</v>
      </c>
      <c r="P5833" s="233">
        <v>0</v>
      </c>
      <c r="Q5833" s="234">
        <v>113530</v>
      </c>
      <c r="R5833" s="233">
        <v>4.32</v>
      </c>
      <c r="S5833" s="234">
        <v>222518</v>
      </c>
      <c r="T5833" s="233">
        <v>0</v>
      </c>
      <c r="U5833" s="235">
        <f t="shared" si="637"/>
        <v>14016</v>
      </c>
      <c r="V5833" s="227">
        <f t="shared" si="638"/>
        <v>9565.92</v>
      </c>
      <c r="W5833" s="227">
        <f t="shared" si="639"/>
        <v>9110.3666666666668</v>
      </c>
      <c r="X5833" s="227">
        <f t="shared" si="642"/>
        <v>8928.1666666666661</v>
      </c>
      <c r="Y5833" s="227">
        <f t="shared" si="640"/>
        <v>0</v>
      </c>
      <c r="Z5833" s="227">
        <f t="shared" si="641"/>
        <v>6307.2111111111117</v>
      </c>
      <c r="AA5833" s="227">
        <f t="shared" si="643"/>
        <v>6181.0555555555557</v>
      </c>
    </row>
    <row r="5834" spans="2:27" ht="13.5" hidden="1">
      <c r="B5834" s="232" t="s">
        <v>1449</v>
      </c>
      <c r="C5834" s="232" t="s">
        <v>661</v>
      </c>
      <c r="D5834" s="232" t="s">
        <v>986</v>
      </c>
      <c r="E5834" s="232" t="s">
        <v>495</v>
      </c>
      <c r="F5834" s="232">
        <v>32</v>
      </c>
      <c r="G5834" s="232" t="s">
        <v>1353</v>
      </c>
      <c r="H5834" s="233">
        <v>9.5500000000000007</v>
      </c>
      <c r="I5834" s="233">
        <v>0</v>
      </c>
      <c r="J5834" s="233">
        <v>0</v>
      </c>
      <c r="K5834" s="234">
        <v>0</v>
      </c>
      <c r="L5834" s="233">
        <v>0</v>
      </c>
      <c r="M5834" s="234">
        <v>0</v>
      </c>
      <c r="N5834" s="233">
        <v>0</v>
      </c>
      <c r="O5834" s="233">
        <v>0</v>
      </c>
      <c r="P5834" s="233">
        <v>0</v>
      </c>
      <c r="Q5834" s="234">
        <v>0</v>
      </c>
      <c r="R5834" s="233">
        <v>0</v>
      </c>
      <c r="S5834" s="234">
        <v>0</v>
      </c>
      <c r="T5834" s="233">
        <v>0</v>
      </c>
      <c r="U5834" s="235">
        <f t="shared" si="637"/>
        <v>6971.5000000000009</v>
      </c>
      <c r="V5834" s="227">
        <f t="shared" si="638"/>
        <v>0</v>
      </c>
      <c r="W5834" s="227">
        <f t="shared" si="639"/>
        <v>0</v>
      </c>
      <c r="X5834" s="227">
        <f t="shared" si="642"/>
        <v>0</v>
      </c>
      <c r="Y5834" s="227">
        <f t="shared" si="640"/>
        <v>0</v>
      </c>
      <c r="Z5834" s="227">
        <f t="shared" si="641"/>
        <v>0</v>
      </c>
      <c r="AA5834" s="227">
        <f t="shared" si="643"/>
        <v>0</v>
      </c>
    </row>
    <row r="5835" spans="2:27" ht="13.5" hidden="1">
      <c r="B5835" s="232" t="s">
        <v>1449</v>
      </c>
      <c r="C5835" s="232" t="s">
        <v>509</v>
      </c>
      <c r="D5835" s="232" t="s">
        <v>986</v>
      </c>
      <c r="E5835" s="232" t="s">
        <v>467</v>
      </c>
      <c r="F5835" s="232">
        <v>64</v>
      </c>
      <c r="G5835" s="232" t="s">
        <v>1345</v>
      </c>
      <c r="H5835" s="233">
        <v>8.0640000000000001</v>
      </c>
      <c r="I5835" s="233">
        <v>0</v>
      </c>
      <c r="J5835" s="233">
        <v>4.5723000000000003</v>
      </c>
      <c r="K5835" s="234">
        <v>19073</v>
      </c>
      <c r="L5835" s="233">
        <v>2.1772999999999998</v>
      </c>
      <c r="M5835" s="234">
        <v>37383</v>
      </c>
      <c r="N5835" s="233">
        <v>0</v>
      </c>
      <c r="O5835" s="233">
        <v>0</v>
      </c>
      <c r="P5835" s="233">
        <v>0</v>
      </c>
      <c r="Q5835" s="234">
        <v>41325</v>
      </c>
      <c r="R5835" s="233">
        <v>1.5725</v>
      </c>
      <c r="S5835" s="234">
        <v>80997</v>
      </c>
      <c r="T5835" s="233">
        <v>0</v>
      </c>
      <c r="U5835" s="235">
        <f t="shared" si="637"/>
        <v>5886.72</v>
      </c>
      <c r="V5835" s="227">
        <f t="shared" si="638"/>
        <v>3337.779</v>
      </c>
      <c r="W5835" s="227">
        <f t="shared" si="639"/>
        <v>3178.8456666666666</v>
      </c>
      <c r="X5835" s="227">
        <f t="shared" si="642"/>
        <v>3115.25</v>
      </c>
      <c r="Y5835" s="227">
        <f t="shared" si="640"/>
        <v>0</v>
      </c>
      <c r="Z5835" s="227">
        <f t="shared" si="641"/>
        <v>2295.8416666666667</v>
      </c>
      <c r="AA5835" s="227">
        <f t="shared" si="643"/>
        <v>2249.9166666666665</v>
      </c>
    </row>
    <row r="5836" spans="2:27" ht="13.5" hidden="1">
      <c r="B5836" s="232" t="s">
        <v>1449</v>
      </c>
      <c r="C5836" s="232" t="s">
        <v>686</v>
      </c>
      <c r="D5836" s="232" t="s">
        <v>986</v>
      </c>
      <c r="E5836" s="232" t="s">
        <v>467</v>
      </c>
      <c r="F5836" s="232">
        <v>16</v>
      </c>
      <c r="G5836" s="232" t="s">
        <v>1352</v>
      </c>
      <c r="H5836" s="233">
        <v>2.4</v>
      </c>
      <c r="I5836" s="233">
        <v>0</v>
      </c>
      <c r="J5836" s="233">
        <v>1.6379999999999999</v>
      </c>
      <c r="K5836" s="234">
        <v>6833</v>
      </c>
      <c r="L5836" s="233">
        <v>0.78</v>
      </c>
      <c r="M5836" s="234">
        <v>13392</v>
      </c>
      <c r="N5836" s="233">
        <v>0</v>
      </c>
      <c r="O5836" s="233">
        <v>0</v>
      </c>
      <c r="P5836" s="233">
        <v>0</v>
      </c>
      <c r="Q5836" s="234">
        <v>14191</v>
      </c>
      <c r="R5836" s="233">
        <v>0.54</v>
      </c>
      <c r="S5836" s="234">
        <v>27815</v>
      </c>
      <c r="T5836" s="233">
        <v>0</v>
      </c>
      <c r="U5836" s="235">
        <f t="shared" si="637"/>
        <v>1752</v>
      </c>
      <c r="V5836" s="227">
        <f t="shared" si="638"/>
        <v>1195.74</v>
      </c>
      <c r="W5836" s="227">
        <f t="shared" si="639"/>
        <v>1138.8166666666666</v>
      </c>
      <c r="X5836" s="227">
        <f t="shared" si="642"/>
        <v>1116</v>
      </c>
      <c r="Y5836" s="227">
        <f t="shared" si="640"/>
        <v>0</v>
      </c>
      <c r="Z5836" s="227">
        <f t="shared" si="641"/>
        <v>788.3944444444445</v>
      </c>
      <c r="AA5836" s="227">
        <f t="shared" si="643"/>
        <v>772.63888888888891</v>
      </c>
    </row>
    <row r="5837" spans="2:27" ht="13.5" hidden="1">
      <c r="B5837" s="232" t="s">
        <v>1449</v>
      </c>
      <c r="C5837" s="232" t="s">
        <v>698</v>
      </c>
      <c r="D5837" s="232" t="s">
        <v>986</v>
      </c>
      <c r="E5837" s="232" t="s">
        <v>467</v>
      </c>
      <c r="F5837" s="232">
        <v>48</v>
      </c>
      <c r="G5837" s="232" t="s">
        <v>1356</v>
      </c>
      <c r="H5837" s="233">
        <v>7.2</v>
      </c>
      <c r="I5837" s="233">
        <v>0</v>
      </c>
      <c r="J5837" s="233">
        <v>4.9139999999999997</v>
      </c>
      <c r="K5837" s="234">
        <v>20498</v>
      </c>
      <c r="L5837" s="233">
        <v>2.34</v>
      </c>
      <c r="M5837" s="234">
        <v>40177</v>
      </c>
      <c r="N5837" s="233">
        <v>0</v>
      </c>
      <c r="O5837" s="233">
        <v>0</v>
      </c>
      <c r="P5837" s="233">
        <v>0</v>
      </c>
      <c r="Q5837" s="234">
        <v>42574</v>
      </c>
      <c r="R5837" s="233">
        <v>1.62</v>
      </c>
      <c r="S5837" s="234">
        <v>83444</v>
      </c>
      <c r="T5837" s="233">
        <v>0</v>
      </c>
      <c r="U5837" s="235">
        <f t="shared" si="637"/>
        <v>5256</v>
      </c>
      <c r="V5837" s="227">
        <f t="shared" si="638"/>
        <v>3587.22</v>
      </c>
      <c r="W5837" s="227">
        <f t="shared" si="639"/>
        <v>3416.3666666666668</v>
      </c>
      <c r="X5837" s="227">
        <f t="shared" si="642"/>
        <v>3348.0833333333335</v>
      </c>
      <c r="Y5837" s="227">
        <f t="shared" si="640"/>
        <v>0</v>
      </c>
      <c r="Z5837" s="227">
        <f t="shared" si="641"/>
        <v>2365.2111111111112</v>
      </c>
      <c r="AA5837" s="227">
        <f t="shared" si="643"/>
        <v>2317.8888888888887</v>
      </c>
    </row>
    <row r="5838" spans="2:27" ht="13.5" hidden="1">
      <c r="B5838" s="232" t="s">
        <v>1449</v>
      </c>
      <c r="C5838" s="232" t="s">
        <v>1157</v>
      </c>
      <c r="D5838" s="232" t="s">
        <v>986</v>
      </c>
      <c r="E5838" s="232" t="s">
        <v>495</v>
      </c>
      <c r="F5838" s="232">
        <v>2</v>
      </c>
      <c r="G5838" s="232" t="s">
        <v>1311</v>
      </c>
      <c r="H5838" s="233">
        <v>0.54</v>
      </c>
      <c r="I5838" s="233">
        <v>0</v>
      </c>
      <c r="J5838" s="233">
        <v>0.36830000000000002</v>
      </c>
      <c r="K5838" s="234">
        <v>1536</v>
      </c>
      <c r="L5838" s="233">
        <v>0.17530000000000001</v>
      </c>
      <c r="M5838" s="234">
        <v>3012</v>
      </c>
      <c r="N5838" s="233">
        <v>0</v>
      </c>
      <c r="O5838" s="233">
        <v>0</v>
      </c>
      <c r="P5838" s="233">
        <v>0</v>
      </c>
      <c r="Q5838" s="234">
        <v>3190</v>
      </c>
      <c r="R5838" s="233">
        <v>0.12139999999999999</v>
      </c>
      <c r="S5838" s="234">
        <v>6253</v>
      </c>
      <c r="T5838" s="233">
        <v>0</v>
      </c>
      <c r="U5838" s="235">
        <f t="shared" si="637"/>
        <v>394.20000000000005</v>
      </c>
      <c r="V5838" s="227">
        <f t="shared" si="638"/>
        <v>268.85900000000004</v>
      </c>
      <c r="W5838" s="227">
        <f t="shared" si="639"/>
        <v>255.96899999999999</v>
      </c>
      <c r="X5838" s="227">
        <f t="shared" si="642"/>
        <v>251</v>
      </c>
      <c r="Y5838" s="227">
        <f t="shared" si="640"/>
        <v>0</v>
      </c>
      <c r="Z5838" s="227">
        <f t="shared" si="641"/>
        <v>177.2331111111111</v>
      </c>
      <c r="AA5838" s="227">
        <f t="shared" si="643"/>
        <v>173.69444444444446</v>
      </c>
    </row>
    <row r="5839" spans="2:27" ht="13.5" hidden="1">
      <c r="B5839" s="232" t="s">
        <v>1449</v>
      </c>
      <c r="C5839" s="232" t="s">
        <v>1152</v>
      </c>
      <c r="D5839" s="232" t="s">
        <v>986</v>
      </c>
      <c r="E5839" s="232" t="s">
        <v>495</v>
      </c>
      <c r="F5839" s="232">
        <v>48</v>
      </c>
      <c r="G5839" s="232" t="s">
        <v>1356</v>
      </c>
      <c r="H5839" s="233">
        <v>12.948</v>
      </c>
      <c r="I5839" s="233">
        <v>0</v>
      </c>
      <c r="J5839" s="233">
        <v>8.8394999999999992</v>
      </c>
      <c r="K5839" s="234">
        <v>36862</v>
      </c>
      <c r="L5839" s="233">
        <v>4.2080000000000002</v>
      </c>
      <c r="M5839" s="234">
        <v>72287</v>
      </c>
      <c r="N5839" s="233">
        <v>0</v>
      </c>
      <c r="O5839" s="233">
        <v>0</v>
      </c>
      <c r="P5839" s="233">
        <v>0</v>
      </c>
      <c r="Q5839" s="234">
        <v>76567</v>
      </c>
      <c r="R5839" s="233">
        <v>2.9135</v>
      </c>
      <c r="S5839" s="234">
        <v>150073</v>
      </c>
      <c r="T5839" s="233">
        <v>0</v>
      </c>
      <c r="U5839" s="235">
        <f t="shared" si="637"/>
        <v>9452.0400000000009</v>
      </c>
      <c r="V5839" s="227">
        <f t="shared" si="638"/>
        <v>6452.8349999999991</v>
      </c>
      <c r="W5839" s="227">
        <f t="shared" si="639"/>
        <v>6143.6733333333341</v>
      </c>
      <c r="X5839" s="227">
        <f t="shared" si="642"/>
        <v>6023.916666666667</v>
      </c>
      <c r="Y5839" s="227">
        <f t="shared" si="640"/>
        <v>0</v>
      </c>
      <c r="Z5839" s="227">
        <f t="shared" si="641"/>
        <v>4253.7161111111109</v>
      </c>
      <c r="AA5839" s="227">
        <f t="shared" si="643"/>
        <v>4168.6944444444443</v>
      </c>
    </row>
    <row r="5840" spans="2:27" ht="13.5" hidden="1">
      <c r="B5840" s="232" t="s">
        <v>1449</v>
      </c>
      <c r="C5840" s="232" t="s">
        <v>1459</v>
      </c>
      <c r="D5840" s="232" t="s">
        <v>986</v>
      </c>
      <c r="E5840" s="232" t="s">
        <v>467</v>
      </c>
      <c r="F5840" s="232">
        <v>2</v>
      </c>
      <c r="G5840" s="232" t="s">
        <v>1315</v>
      </c>
      <c r="H5840" s="233">
        <v>0.20300000000000001</v>
      </c>
      <c r="I5840" s="233">
        <v>0</v>
      </c>
      <c r="J5840" s="233">
        <v>0.1585</v>
      </c>
      <c r="K5840" s="234">
        <v>659</v>
      </c>
      <c r="L5840" s="233">
        <v>7.5200000000000003E-2</v>
      </c>
      <c r="M5840" s="234">
        <v>1299</v>
      </c>
      <c r="N5840" s="233">
        <v>0</v>
      </c>
      <c r="O5840" s="233">
        <v>0</v>
      </c>
      <c r="P5840" s="233">
        <v>0</v>
      </c>
      <c r="Q5840" s="234">
        <v>1335</v>
      </c>
      <c r="R5840" s="233">
        <v>5.0799999999999998E-2</v>
      </c>
      <c r="S5840" s="234">
        <v>2617</v>
      </c>
      <c r="T5840" s="233">
        <v>0</v>
      </c>
      <c r="U5840" s="235">
        <f t="shared" si="637"/>
        <v>148.19</v>
      </c>
      <c r="V5840" s="227">
        <f t="shared" si="638"/>
        <v>115.705</v>
      </c>
      <c r="W5840" s="227">
        <f t="shared" si="639"/>
        <v>109.81266666666667</v>
      </c>
      <c r="X5840" s="227">
        <f t="shared" si="642"/>
        <v>108.25</v>
      </c>
      <c r="Y5840" s="227">
        <f t="shared" si="640"/>
        <v>0</v>
      </c>
      <c r="Z5840" s="227">
        <f t="shared" si="641"/>
        <v>74.167333333333332</v>
      </c>
      <c r="AA5840" s="227">
        <f t="shared" si="643"/>
        <v>72.694444444444443</v>
      </c>
    </row>
    <row r="5841" spans="2:27" ht="13.5" hidden="1">
      <c r="B5841" s="232" t="s">
        <v>1449</v>
      </c>
      <c r="C5841" s="232" t="s">
        <v>682</v>
      </c>
      <c r="D5841" s="232" t="s">
        <v>986</v>
      </c>
      <c r="E5841" s="232" t="s">
        <v>467</v>
      </c>
      <c r="F5841" s="232">
        <v>8</v>
      </c>
      <c r="G5841" s="232" t="s">
        <v>1351</v>
      </c>
      <c r="H5841" s="233">
        <v>1.2</v>
      </c>
      <c r="I5841" s="233">
        <v>0</v>
      </c>
      <c r="J5841" s="233">
        <v>0.81899999999999995</v>
      </c>
      <c r="K5841" s="234">
        <v>3416</v>
      </c>
      <c r="L5841" s="233">
        <v>0.39</v>
      </c>
      <c r="M5841" s="234">
        <v>6696</v>
      </c>
      <c r="N5841" s="233">
        <v>0</v>
      </c>
      <c r="O5841" s="233">
        <v>0</v>
      </c>
      <c r="P5841" s="233">
        <v>0</v>
      </c>
      <c r="Q5841" s="234">
        <v>7096</v>
      </c>
      <c r="R5841" s="233">
        <v>0.27</v>
      </c>
      <c r="S5841" s="234">
        <v>13907</v>
      </c>
      <c r="T5841" s="233">
        <v>0</v>
      </c>
      <c r="U5841" s="235">
        <f t="shared" si="637"/>
        <v>876</v>
      </c>
      <c r="V5841" s="227">
        <f t="shared" si="638"/>
        <v>597.87</v>
      </c>
      <c r="W5841" s="227">
        <f t="shared" si="639"/>
        <v>569.36666666666667</v>
      </c>
      <c r="X5841" s="227">
        <f t="shared" si="642"/>
        <v>558</v>
      </c>
      <c r="Y5841" s="227">
        <f t="shared" si="640"/>
        <v>0</v>
      </c>
      <c r="Z5841" s="227">
        <f t="shared" si="641"/>
        <v>394.21111111111111</v>
      </c>
      <c r="AA5841" s="227">
        <f t="shared" si="643"/>
        <v>386.30555555555554</v>
      </c>
    </row>
    <row r="5842" spans="2:27" ht="13.5" hidden="1">
      <c r="B5842" s="232" t="s">
        <v>1449</v>
      </c>
      <c r="C5842" s="232" t="s">
        <v>650</v>
      </c>
      <c r="D5842" s="232" t="s">
        <v>986</v>
      </c>
      <c r="E5842" s="232" t="s">
        <v>495</v>
      </c>
      <c r="F5842" s="232">
        <v>8</v>
      </c>
      <c r="G5842" s="232" t="s">
        <v>1351</v>
      </c>
      <c r="H5842" s="233">
        <v>2.39</v>
      </c>
      <c r="I5842" s="233">
        <v>0</v>
      </c>
      <c r="J5842" s="233">
        <v>0</v>
      </c>
      <c r="K5842" s="234">
        <v>0</v>
      </c>
      <c r="L5842" s="233">
        <v>0</v>
      </c>
      <c r="M5842" s="234">
        <v>0</v>
      </c>
      <c r="N5842" s="233">
        <v>0</v>
      </c>
      <c r="O5842" s="233">
        <v>0</v>
      </c>
      <c r="P5842" s="233">
        <v>0</v>
      </c>
      <c r="Q5842" s="234">
        <v>0</v>
      </c>
      <c r="R5842" s="233">
        <v>0</v>
      </c>
      <c r="S5842" s="234">
        <v>0</v>
      </c>
      <c r="T5842" s="233">
        <v>0</v>
      </c>
      <c r="U5842" s="235">
        <f t="shared" si="637"/>
        <v>1744.7</v>
      </c>
      <c r="V5842" s="227">
        <f t="shared" si="638"/>
        <v>0</v>
      </c>
      <c r="W5842" s="227">
        <f t="shared" si="639"/>
        <v>0</v>
      </c>
      <c r="X5842" s="227">
        <f t="shared" si="642"/>
        <v>0</v>
      </c>
      <c r="Y5842" s="227">
        <f t="shared" si="640"/>
        <v>0</v>
      </c>
      <c r="Z5842" s="227">
        <f t="shared" si="641"/>
        <v>0</v>
      </c>
      <c r="AA5842" s="227">
        <f t="shared" si="643"/>
        <v>0</v>
      </c>
    </row>
    <row r="5843" spans="2:27" ht="13.5" hidden="1">
      <c r="B5843" s="232" t="s">
        <v>1449</v>
      </c>
      <c r="C5843" s="232" t="s">
        <v>527</v>
      </c>
      <c r="D5843" s="232" t="s">
        <v>986</v>
      </c>
      <c r="E5843" s="232" t="s">
        <v>467</v>
      </c>
      <c r="F5843" s="232">
        <v>8</v>
      </c>
      <c r="G5843" s="232" t="s">
        <v>1312</v>
      </c>
      <c r="H5843" s="233">
        <v>1.008</v>
      </c>
      <c r="I5843" s="233">
        <v>0</v>
      </c>
      <c r="J5843" s="233">
        <v>0.63200000000000001</v>
      </c>
      <c r="K5843" s="234">
        <v>1631</v>
      </c>
      <c r="L5843" s="233">
        <v>0.35399999999999998</v>
      </c>
      <c r="M5843" s="234">
        <v>4636</v>
      </c>
      <c r="N5843" s="233">
        <v>0</v>
      </c>
      <c r="O5843" s="233">
        <v>0</v>
      </c>
      <c r="P5843" s="233">
        <v>0</v>
      </c>
      <c r="Q5843" s="234">
        <v>3545</v>
      </c>
      <c r="R5843" s="233">
        <v>0.25600000000000001</v>
      </c>
      <c r="S5843" s="234">
        <v>9664</v>
      </c>
      <c r="T5843" s="233">
        <v>0</v>
      </c>
      <c r="U5843" s="235">
        <f t="shared" si="637"/>
        <v>735.84</v>
      </c>
      <c r="V5843" s="227">
        <f t="shared" si="638"/>
        <v>461.36</v>
      </c>
      <c r="W5843" s="227">
        <f t="shared" si="639"/>
        <v>394.33666666666659</v>
      </c>
      <c r="X5843" s="227">
        <f t="shared" si="642"/>
        <v>386.33333333333331</v>
      </c>
      <c r="Y5843" s="227">
        <f t="shared" si="640"/>
        <v>0</v>
      </c>
      <c r="Z5843" s="227">
        <f t="shared" si="641"/>
        <v>285.35222222222222</v>
      </c>
      <c r="AA5843" s="227">
        <f t="shared" si="643"/>
        <v>268.44444444444446</v>
      </c>
    </row>
    <row r="5844" spans="2:27" ht="13.5" hidden="1">
      <c r="B5844" s="232" t="s">
        <v>1449</v>
      </c>
      <c r="C5844" s="232" t="s">
        <v>1463</v>
      </c>
      <c r="D5844" s="232" t="s">
        <v>986</v>
      </c>
      <c r="E5844" s="232" t="s">
        <v>495</v>
      </c>
      <c r="F5844" s="232">
        <v>2</v>
      </c>
      <c r="G5844" s="232" t="s">
        <v>1417</v>
      </c>
      <c r="H5844" s="233">
        <v>5.0999999999999997E-2</v>
      </c>
      <c r="I5844" s="233">
        <v>0</v>
      </c>
      <c r="J5844" s="233">
        <v>3.9600000000000003E-2</v>
      </c>
      <c r="K5844" s="234">
        <v>165</v>
      </c>
      <c r="L5844" s="233">
        <v>1.8800000000000001E-2</v>
      </c>
      <c r="M5844" s="234">
        <v>325</v>
      </c>
      <c r="N5844" s="233">
        <v>0</v>
      </c>
      <c r="O5844" s="233">
        <v>0</v>
      </c>
      <c r="P5844" s="233">
        <v>0</v>
      </c>
      <c r="Q5844" s="234">
        <v>334</v>
      </c>
      <c r="R5844" s="233">
        <v>1.2699999999999999E-2</v>
      </c>
      <c r="S5844" s="234">
        <v>654</v>
      </c>
      <c r="T5844" s="233">
        <v>0</v>
      </c>
      <c r="U5844" s="235">
        <f t="shared" si="637"/>
        <v>37.229999999999997</v>
      </c>
      <c r="V5844" s="227">
        <f t="shared" si="638"/>
        <v>28.908000000000001</v>
      </c>
      <c r="W5844" s="227">
        <f t="shared" si="639"/>
        <v>27.474</v>
      </c>
      <c r="X5844" s="227">
        <f t="shared" si="642"/>
        <v>27.083333333333332</v>
      </c>
      <c r="Y5844" s="227">
        <f t="shared" si="640"/>
        <v>0</v>
      </c>
      <c r="Z5844" s="227">
        <f t="shared" si="641"/>
        <v>18.548777777777779</v>
      </c>
      <c r="AA5844" s="227">
        <f t="shared" si="643"/>
        <v>18.166666666666668</v>
      </c>
    </row>
    <row r="5845" spans="2:27" ht="13.5" hidden="1">
      <c r="B5845" s="232" t="s">
        <v>1449</v>
      </c>
      <c r="C5845" s="232" t="s">
        <v>650</v>
      </c>
      <c r="D5845" s="232" t="s">
        <v>986</v>
      </c>
      <c r="E5845" s="232" t="s">
        <v>467</v>
      </c>
      <c r="F5845" s="232">
        <v>8</v>
      </c>
      <c r="G5845" s="232" t="s">
        <v>1351</v>
      </c>
      <c r="H5845" s="233">
        <v>1.1950000000000001</v>
      </c>
      <c r="I5845" s="233">
        <v>0</v>
      </c>
      <c r="J5845" s="233">
        <v>0</v>
      </c>
      <c r="K5845" s="234">
        <v>0</v>
      </c>
      <c r="L5845" s="233">
        <v>0</v>
      </c>
      <c r="M5845" s="234">
        <v>0</v>
      </c>
      <c r="N5845" s="233">
        <v>0</v>
      </c>
      <c r="O5845" s="233">
        <v>0</v>
      </c>
      <c r="P5845" s="233">
        <v>0</v>
      </c>
      <c r="Q5845" s="234">
        <v>0</v>
      </c>
      <c r="R5845" s="233">
        <v>0</v>
      </c>
      <c r="S5845" s="234">
        <v>0</v>
      </c>
      <c r="T5845" s="233">
        <v>0</v>
      </c>
      <c r="U5845" s="235">
        <f t="shared" si="637"/>
        <v>872.35</v>
      </c>
      <c r="V5845" s="227">
        <f t="shared" si="638"/>
        <v>0</v>
      </c>
      <c r="W5845" s="227">
        <f t="shared" si="639"/>
        <v>0</v>
      </c>
      <c r="X5845" s="227">
        <f t="shared" si="642"/>
        <v>0</v>
      </c>
      <c r="Y5845" s="227">
        <f t="shared" si="640"/>
        <v>0</v>
      </c>
      <c r="Z5845" s="227">
        <f t="shared" si="641"/>
        <v>0</v>
      </c>
      <c r="AA5845" s="227">
        <f t="shared" si="643"/>
        <v>0</v>
      </c>
    </row>
    <row r="5846" spans="2:27" ht="13.5" hidden="1">
      <c r="B5846" s="232" t="s">
        <v>1449</v>
      </c>
      <c r="C5846" s="232" t="s">
        <v>312</v>
      </c>
      <c r="D5846" s="232" t="s">
        <v>986</v>
      </c>
      <c r="E5846" s="232" t="s">
        <v>495</v>
      </c>
      <c r="F5846" s="232">
        <v>1</v>
      </c>
      <c r="G5846" s="232" t="s">
        <v>1322</v>
      </c>
      <c r="H5846" s="233">
        <v>0.112</v>
      </c>
      <c r="I5846" s="233">
        <v>0</v>
      </c>
      <c r="J5846" s="233">
        <v>0.09</v>
      </c>
      <c r="K5846" s="234">
        <v>340</v>
      </c>
      <c r="L5846" s="233">
        <v>4.3999999999999997E-2</v>
      </c>
      <c r="M5846" s="234">
        <v>712</v>
      </c>
      <c r="N5846" s="233">
        <v>0</v>
      </c>
      <c r="O5846" s="233">
        <v>0</v>
      </c>
      <c r="P5846" s="233">
        <v>0</v>
      </c>
      <c r="Q5846" s="234">
        <v>632</v>
      </c>
      <c r="R5846" s="233">
        <v>3.2000000000000001E-2</v>
      </c>
      <c r="S5846" s="234">
        <v>1386</v>
      </c>
      <c r="T5846" s="233">
        <v>0</v>
      </c>
      <c r="U5846" s="235">
        <f t="shared" si="637"/>
        <v>81.760000000000005</v>
      </c>
      <c r="V5846" s="227">
        <f t="shared" si="638"/>
        <v>65.7</v>
      </c>
      <c r="W5846" s="227">
        <f t="shared" si="639"/>
        <v>60.453333333333333</v>
      </c>
      <c r="X5846" s="227">
        <f t="shared" si="642"/>
        <v>59.333333333333336</v>
      </c>
      <c r="Y5846" s="227">
        <f t="shared" si="640"/>
        <v>0</v>
      </c>
      <c r="Z5846" s="227">
        <f t="shared" si="641"/>
        <v>40.915555555555557</v>
      </c>
      <c r="AA5846" s="227">
        <f t="shared" si="643"/>
        <v>38.5</v>
      </c>
    </row>
    <row r="5847" spans="2:27" ht="13.5" hidden="1">
      <c r="B5847" s="232" t="s">
        <v>1449</v>
      </c>
      <c r="C5847" s="232" t="s">
        <v>655</v>
      </c>
      <c r="D5847" s="232" t="s">
        <v>986</v>
      </c>
      <c r="E5847" s="232" t="s">
        <v>467</v>
      </c>
      <c r="F5847" s="232">
        <v>16</v>
      </c>
      <c r="G5847" s="232" t="s">
        <v>1352</v>
      </c>
      <c r="H5847" s="233">
        <v>2.39</v>
      </c>
      <c r="I5847" s="233">
        <v>0</v>
      </c>
      <c r="J5847" s="233">
        <v>0</v>
      </c>
      <c r="K5847" s="234">
        <v>0</v>
      </c>
      <c r="L5847" s="233">
        <v>0</v>
      </c>
      <c r="M5847" s="234">
        <v>0</v>
      </c>
      <c r="N5847" s="233">
        <v>0</v>
      </c>
      <c r="O5847" s="233">
        <v>0</v>
      </c>
      <c r="P5847" s="233">
        <v>0</v>
      </c>
      <c r="Q5847" s="234">
        <v>0</v>
      </c>
      <c r="R5847" s="233">
        <v>0</v>
      </c>
      <c r="S5847" s="234">
        <v>0</v>
      </c>
      <c r="T5847" s="233">
        <v>0</v>
      </c>
      <c r="U5847" s="235">
        <f t="shared" si="637"/>
        <v>1744.7</v>
      </c>
      <c r="V5847" s="227">
        <f t="shared" si="638"/>
        <v>0</v>
      </c>
      <c r="W5847" s="227">
        <f t="shared" si="639"/>
        <v>0</v>
      </c>
      <c r="X5847" s="227">
        <f t="shared" si="642"/>
        <v>0</v>
      </c>
      <c r="Y5847" s="227">
        <f t="shared" si="640"/>
        <v>0</v>
      </c>
      <c r="Z5847" s="227">
        <f t="shared" si="641"/>
        <v>0</v>
      </c>
      <c r="AA5847" s="227">
        <f t="shared" si="643"/>
        <v>0</v>
      </c>
    </row>
    <row r="5848" spans="2:27" ht="13.5" hidden="1">
      <c r="B5848" s="232" t="s">
        <v>1449</v>
      </c>
      <c r="C5848" s="232" t="s">
        <v>1129</v>
      </c>
      <c r="D5848" s="232" t="s">
        <v>986</v>
      </c>
      <c r="E5848" s="232" t="s">
        <v>495</v>
      </c>
      <c r="F5848" s="232">
        <v>32</v>
      </c>
      <c r="G5848" s="232" t="s">
        <v>1316</v>
      </c>
      <c r="H5848" s="233">
        <v>7.06</v>
      </c>
      <c r="I5848" s="233">
        <v>0</v>
      </c>
      <c r="J5848" s="233">
        <v>4.3734000000000002</v>
      </c>
      <c r="K5848" s="234">
        <v>18245</v>
      </c>
      <c r="L5848" s="233">
        <v>2.0828000000000002</v>
      </c>
      <c r="M5848" s="234">
        <v>35759</v>
      </c>
      <c r="N5848" s="233">
        <v>0</v>
      </c>
      <c r="O5848" s="233">
        <v>0</v>
      </c>
      <c r="P5848" s="233">
        <v>0</v>
      </c>
      <c r="Q5848" s="234">
        <v>48238</v>
      </c>
      <c r="R5848" s="233">
        <v>1.8355999999999999</v>
      </c>
      <c r="S5848" s="234">
        <v>94557</v>
      </c>
      <c r="T5848" s="233">
        <v>0</v>
      </c>
      <c r="U5848" s="235">
        <f t="shared" si="637"/>
        <v>5153.7999999999993</v>
      </c>
      <c r="V5848" s="227">
        <f t="shared" si="638"/>
        <v>3192.5820000000003</v>
      </c>
      <c r="W5848" s="227">
        <f t="shared" si="639"/>
        <v>3040.8606666666669</v>
      </c>
      <c r="X5848" s="227">
        <f t="shared" si="642"/>
        <v>2979.9166666666665</v>
      </c>
      <c r="Y5848" s="227">
        <f t="shared" si="640"/>
        <v>0</v>
      </c>
      <c r="Z5848" s="227">
        <f t="shared" si="641"/>
        <v>2679.9324444444442</v>
      </c>
      <c r="AA5848" s="227">
        <f t="shared" si="643"/>
        <v>2626.5833333333335</v>
      </c>
    </row>
    <row r="5849" spans="2:27" ht="13.5" hidden="1">
      <c r="B5849" s="232" t="s">
        <v>1449</v>
      </c>
      <c r="C5849" s="232" t="s">
        <v>704</v>
      </c>
      <c r="D5849" s="232" t="s">
        <v>986</v>
      </c>
      <c r="E5849" s="232" t="s">
        <v>495</v>
      </c>
      <c r="F5849" s="232">
        <v>96</v>
      </c>
      <c r="G5849" s="232" t="s">
        <v>1365</v>
      </c>
      <c r="H5849" s="233">
        <v>28.8</v>
      </c>
      <c r="I5849" s="233">
        <v>0</v>
      </c>
      <c r="J5849" s="233">
        <v>19.655999999999999</v>
      </c>
      <c r="K5849" s="234">
        <v>81994</v>
      </c>
      <c r="L5849" s="233">
        <v>9.36</v>
      </c>
      <c r="M5849" s="234">
        <v>160707</v>
      </c>
      <c r="N5849" s="233">
        <v>0</v>
      </c>
      <c r="O5849" s="233">
        <v>0</v>
      </c>
      <c r="P5849" s="233">
        <v>0</v>
      </c>
      <c r="Q5849" s="234">
        <v>170294</v>
      </c>
      <c r="R5849" s="233">
        <v>6.48</v>
      </c>
      <c r="S5849" s="234">
        <v>333777</v>
      </c>
      <c r="T5849" s="233">
        <v>0</v>
      </c>
      <c r="U5849" s="235">
        <f t="shared" si="637"/>
        <v>21024</v>
      </c>
      <c r="V5849" s="227">
        <f t="shared" si="638"/>
        <v>14348.88</v>
      </c>
      <c r="W5849" s="227">
        <f t="shared" si="639"/>
        <v>13665.633333333331</v>
      </c>
      <c r="X5849" s="227">
        <f t="shared" si="642"/>
        <v>13392.25</v>
      </c>
      <c r="Y5849" s="227">
        <f t="shared" si="640"/>
        <v>0</v>
      </c>
      <c r="Z5849" s="227">
        <f t="shared" si="641"/>
        <v>9460.7888888888883</v>
      </c>
      <c r="AA5849" s="227">
        <f t="shared" si="643"/>
        <v>9271.5833333333339</v>
      </c>
    </row>
    <row r="5850" spans="2:27" ht="13.5" hidden="1">
      <c r="B5850" s="232" t="s">
        <v>1449</v>
      </c>
      <c r="C5850" s="232" t="s">
        <v>1156</v>
      </c>
      <c r="D5850" s="232" t="s">
        <v>986</v>
      </c>
      <c r="E5850" s="232" t="s">
        <v>467</v>
      </c>
      <c r="F5850" s="232">
        <v>32</v>
      </c>
      <c r="G5850" s="232" t="s">
        <v>1345</v>
      </c>
      <c r="H5850" s="233">
        <v>4.3159999999999998</v>
      </c>
      <c r="I5850" s="233">
        <v>0</v>
      </c>
      <c r="J5850" s="233">
        <v>2.9464999999999999</v>
      </c>
      <c r="K5850" s="234">
        <v>12287</v>
      </c>
      <c r="L5850" s="233">
        <v>1.4027000000000001</v>
      </c>
      <c r="M5850" s="234">
        <v>24096</v>
      </c>
      <c r="N5850" s="233">
        <v>0</v>
      </c>
      <c r="O5850" s="233">
        <v>0</v>
      </c>
      <c r="P5850" s="233">
        <v>0</v>
      </c>
      <c r="Q5850" s="234">
        <v>25522</v>
      </c>
      <c r="R5850" s="233">
        <v>0.97119999999999995</v>
      </c>
      <c r="S5850" s="234">
        <v>50024</v>
      </c>
      <c r="T5850" s="233">
        <v>0</v>
      </c>
      <c r="U5850" s="235">
        <f t="shared" si="637"/>
        <v>3150.68</v>
      </c>
      <c r="V5850" s="227">
        <f t="shared" si="638"/>
        <v>2150.9449999999997</v>
      </c>
      <c r="W5850" s="227">
        <f t="shared" si="639"/>
        <v>2047.8876666666665</v>
      </c>
      <c r="X5850" s="227">
        <f t="shared" si="642"/>
        <v>2008</v>
      </c>
      <c r="Y5850" s="227">
        <f t="shared" si="640"/>
        <v>0</v>
      </c>
      <c r="Z5850" s="227">
        <f t="shared" si="641"/>
        <v>1417.9204444444445</v>
      </c>
      <c r="AA5850" s="227">
        <f t="shared" si="643"/>
        <v>1389.5555555555557</v>
      </c>
    </row>
    <row r="5851" spans="2:27" ht="13.5" hidden="1">
      <c r="B5851" s="232" t="s">
        <v>1449</v>
      </c>
      <c r="C5851" s="232" t="s">
        <v>682</v>
      </c>
      <c r="D5851" s="232" t="s">
        <v>986</v>
      </c>
      <c r="E5851" s="232" t="s">
        <v>495</v>
      </c>
      <c r="F5851" s="232">
        <v>8</v>
      </c>
      <c r="G5851" s="232" t="s">
        <v>1351</v>
      </c>
      <c r="H5851" s="233">
        <v>2.4</v>
      </c>
      <c r="I5851" s="233">
        <v>0</v>
      </c>
      <c r="J5851" s="233">
        <v>1.6379999999999999</v>
      </c>
      <c r="K5851" s="234">
        <v>6833</v>
      </c>
      <c r="L5851" s="233">
        <v>0.78</v>
      </c>
      <c r="M5851" s="234">
        <v>13392</v>
      </c>
      <c r="N5851" s="233">
        <v>0</v>
      </c>
      <c r="O5851" s="233">
        <v>0</v>
      </c>
      <c r="P5851" s="233">
        <v>0</v>
      </c>
      <c r="Q5851" s="234">
        <v>14191</v>
      </c>
      <c r="R5851" s="233">
        <v>0.54</v>
      </c>
      <c r="S5851" s="234">
        <v>27815</v>
      </c>
      <c r="T5851" s="233">
        <v>0</v>
      </c>
      <c r="U5851" s="235">
        <f t="shared" si="637"/>
        <v>1752</v>
      </c>
      <c r="V5851" s="227">
        <f t="shared" si="638"/>
        <v>1195.74</v>
      </c>
      <c r="W5851" s="227">
        <f t="shared" si="639"/>
        <v>1138.8166666666666</v>
      </c>
      <c r="X5851" s="227">
        <f t="shared" si="642"/>
        <v>1116</v>
      </c>
      <c r="Y5851" s="227">
        <f t="shared" si="640"/>
        <v>0</v>
      </c>
      <c r="Z5851" s="227">
        <f t="shared" si="641"/>
        <v>788.3944444444445</v>
      </c>
      <c r="AA5851" s="227">
        <f t="shared" si="643"/>
        <v>772.63888888888891</v>
      </c>
    </row>
    <row r="5852" spans="2:27" ht="13.5" hidden="1">
      <c r="B5852" s="232" t="s">
        <v>1449</v>
      </c>
      <c r="C5852" s="232" t="s">
        <v>1117</v>
      </c>
      <c r="D5852" s="232" t="s">
        <v>986</v>
      </c>
      <c r="E5852" s="232" t="s">
        <v>1465</v>
      </c>
      <c r="F5852" s="232">
        <v>48</v>
      </c>
      <c r="G5852" s="232" t="s">
        <v>1310</v>
      </c>
      <c r="H5852" s="233">
        <v>19.295999999999999</v>
      </c>
      <c r="I5852" s="233">
        <v>0</v>
      </c>
      <c r="J5852" s="233">
        <v>0</v>
      </c>
      <c r="K5852" s="234">
        <v>0</v>
      </c>
      <c r="L5852" s="233">
        <v>0</v>
      </c>
      <c r="M5852" s="234">
        <v>0</v>
      </c>
      <c r="N5852" s="233">
        <v>0</v>
      </c>
      <c r="O5852" s="233">
        <v>0</v>
      </c>
      <c r="P5852" s="233">
        <v>0</v>
      </c>
      <c r="Q5852" s="234">
        <v>0</v>
      </c>
      <c r="R5852" s="233">
        <v>0</v>
      </c>
      <c r="S5852" s="234">
        <v>0</v>
      </c>
      <c r="T5852" s="233">
        <v>0</v>
      </c>
      <c r="U5852" s="235">
        <f t="shared" si="637"/>
        <v>14086.08</v>
      </c>
      <c r="V5852" s="227">
        <f t="shared" si="638"/>
        <v>0</v>
      </c>
      <c r="W5852" s="227">
        <f t="shared" si="639"/>
        <v>0</v>
      </c>
      <c r="X5852" s="227">
        <f t="shared" si="642"/>
        <v>0</v>
      </c>
      <c r="Y5852" s="227">
        <f t="shared" si="640"/>
        <v>0</v>
      </c>
      <c r="Z5852" s="227">
        <f t="shared" si="641"/>
        <v>0</v>
      </c>
      <c r="AA5852" s="227">
        <f t="shared" si="643"/>
        <v>0</v>
      </c>
    </row>
    <row r="5853" spans="2:27" ht="13.5" hidden="1">
      <c r="B5853" s="232" t="s">
        <v>1449</v>
      </c>
      <c r="C5853" s="232" t="s">
        <v>729</v>
      </c>
      <c r="D5853" s="232" t="s">
        <v>986</v>
      </c>
      <c r="E5853" s="232" t="s">
        <v>467</v>
      </c>
      <c r="F5853" s="232">
        <v>1</v>
      </c>
      <c r="G5853" s="232" t="s">
        <v>1417</v>
      </c>
      <c r="H5853" s="233">
        <v>2.8000000000000001E-2</v>
      </c>
      <c r="I5853" s="233">
        <v>0</v>
      </c>
      <c r="J5853" s="233">
        <v>2.1999999999999999E-2</v>
      </c>
      <c r="K5853" s="234">
        <v>85</v>
      </c>
      <c r="L5853" s="233">
        <v>1.0999999999999999E-2</v>
      </c>
      <c r="M5853" s="234">
        <v>178</v>
      </c>
      <c r="N5853" s="233">
        <v>0</v>
      </c>
      <c r="O5853" s="233">
        <v>0</v>
      </c>
      <c r="P5853" s="233">
        <v>0</v>
      </c>
      <c r="Q5853" s="234">
        <v>158</v>
      </c>
      <c r="R5853" s="233">
        <v>8.0000000000000002E-3</v>
      </c>
      <c r="S5853" s="234">
        <v>347</v>
      </c>
      <c r="T5853" s="233">
        <v>0</v>
      </c>
      <c r="U5853" s="235">
        <f t="shared" si="637"/>
        <v>20.440000000000001</v>
      </c>
      <c r="V5853" s="227">
        <f t="shared" si="638"/>
        <v>16.059999999999999</v>
      </c>
      <c r="W5853" s="227">
        <f t="shared" si="639"/>
        <v>15.113333333333333</v>
      </c>
      <c r="X5853" s="227">
        <f t="shared" si="642"/>
        <v>14.833333333333334</v>
      </c>
      <c r="Y5853" s="227">
        <f t="shared" si="640"/>
        <v>0</v>
      </c>
      <c r="Z5853" s="227">
        <f t="shared" si="641"/>
        <v>10.228888888888889</v>
      </c>
      <c r="AA5853" s="227">
        <f t="shared" si="643"/>
        <v>9.6388888888888893</v>
      </c>
    </row>
    <row r="5854" spans="2:27" ht="13.5" hidden="1">
      <c r="B5854" s="232" t="s">
        <v>1449</v>
      </c>
      <c r="C5854" s="232" t="s">
        <v>566</v>
      </c>
      <c r="D5854" s="232" t="s">
        <v>986</v>
      </c>
      <c r="E5854" s="232" t="s">
        <v>495</v>
      </c>
      <c r="F5854" s="232">
        <v>4</v>
      </c>
      <c r="G5854" s="232" t="s">
        <v>1311</v>
      </c>
      <c r="H5854" s="233">
        <v>1.008</v>
      </c>
      <c r="I5854" s="233">
        <v>0</v>
      </c>
      <c r="J5854" s="233">
        <v>0.63200000000000001</v>
      </c>
      <c r="K5854" s="234">
        <v>1630</v>
      </c>
      <c r="L5854" s="233">
        <v>0.35399999999999998</v>
      </c>
      <c r="M5854" s="234">
        <v>4634</v>
      </c>
      <c r="N5854" s="233">
        <v>0</v>
      </c>
      <c r="O5854" s="233">
        <v>0</v>
      </c>
      <c r="P5854" s="233">
        <v>0</v>
      </c>
      <c r="Q5854" s="234">
        <v>3545</v>
      </c>
      <c r="R5854" s="233">
        <v>0.25600000000000001</v>
      </c>
      <c r="S5854" s="234">
        <v>9664</v>
      </c>
      <c r="T5854" s="233">
        <v>0</v>
      </c>
      <c r="U5854" s="235">
        <f t="shared" si="637"/>
        <v>735.84</v>
      </c>
      <c r="V5854" s="227">
        <f t="shared" si="638"/>
        <v>461.36</v>
      </c>
      <c r="W5854" s="227">
        <f t="shared" si="639"/>
        <v>394.25333333333333</v>
      </c>
      <c r="X5854" s="227">
        <f t="shared" si="642"/>
        <v>386.16666666666669</v>
      </c>
      <c r="Y5854" s="227">
        <f t="shared" si="640"/>
        <v>0</v>
      </c>
      <c r="Z5854" s="227">
        <f t="shared" si="641"/>
        <v>285.35222222222222</v>
      </c>
      <c r="AA5854" s="227">
        <f t="shared" si="643"/>
        <v>268.44444444444446</v>
      </c>
    </row>
    <row r="5855" spans="2:27" ht="13.5" hidden="1">
      <c r="B5855" s="232" t="s">
        <v>1449</v>
      </c>
      <c r="C5855" s="232" t="s">
        <v>595</v>
      </c>
      <c r="D5855" s="232" t="s">
        <v>986</v>
      </c>
      <c r="E5855" s="232" t="s">
        <v>495</v>
      </c>
      <c r="F5855" s="232">
        <v>64</v>
      </c>
      <c r="G5855" s="232" t="s">
        <v>1345</v>
      </c>
      <c r="H5855" s="233">
        <v>15.808</v>
      </c>
      <c r="I5855" s="233">
        <v>0</v>
      </c>
      <c r="J5855" s="233">
        <v>9.7919999999999998</v>
      </c>
      <c r="K5855" s="234">
        <v>40851</v>
      </c>
      <c r="L5855" s="233">
        <v>4.6634000000000002</v>
      </c>
      <c r="M5855" s="234">
        <v>80064</v>
      </c>
      <c r="N5855" s="233">
        <v>0</v>
      </c>
      <c r="O5855" s="233">
        <v>0</v>
      </c>
      <c r="P5855" s="233">
        <v>0</v>
      </c>
      <c r="Q5855" s="234">
        <v>108006</v>
      </c>
      <c r="R5855" s="233">
        <v>4.1097999999999999</v>
      </c>
      <c r="S5855" s="234">
        <v>211712</v>
      </c>
      <c r="T5855" s="233">
        <v>0</v>
      </c>
      <c r="U5855" s="235">
        <f t="shared" si="637"/>
        <v>11539.84</v>
      </c>
      <c r="V5855" s="227">
        <f t="shared" si="638"/>
        <v>7148.16</v>
      </c>
      <c r="W5855" s="227">
        <f t="shared" si="639"/>
        <v>6808.5320000000002</v>
      </c>
      <c r="X5855" s="227">
        <f t="shared" si="642"/>
        <v>6672</v>
      </c>
      <c r="Y5855" s="227">
        <f t="shared" si="640"/>
        <v>0</v>
      </c>
      <c r="Z5855" s="227">
        <f t="shared" si="641"/>
        <v>6000.3206666666665</v>
      </c>
      <c r="AA5855" s="227">
        <f t="shared" si="643"/>
        <v>5880.8888888888887</v>
      </c>
    </row>
    <row r="5856" spans="2:27" ht="13.5" hidden="1">
      <c r="B5856" s="232" t="s">
        <v>1449</v>
      </c>
      <c r="C5856" s="232" t="s">
        <v>1154</v>
      </c>
      <c r="D5856" s="232" t="s">
        <v>986</v>
      </c>
      <c r="E5856" s="232" t="s">
        <v>467</v>
      </c>
      <c r="F5856" s="232">
        <v>8</v>
      </c>
      <c r="G5856" s="232" t="s">
        <v>1317</v>
      </c>
      <c r="H5856" s="233">
        <v>1.079</v>
      </c>
      <c r="I5856" s="233">
        <v>0</v>
      </c>
      <c r="J5856" s="233">
        <v>0.73660000000000003</v>
      </c>
      <c r="K5856" s="234">
        <v>3072</v>
      </c>
      <c r="L5856" s="233">
        <v>0.35070000000000001</v>
      </c>
      <c r="M5856" s="234">
        <v>6024</v>
      </c>
      <c r="N5856" s="233">
        <v>0</v>
      </c>
      <c r="O5856" s="233">
        <v>0</v>
      </c>
      <c r="P5856" s="233">
        <v>0</v>
      </c>
      <c r="Q5856" s="234">
        <v>6381</v>
      </c>
      <c r="R5856" s="233">
        <v>0.24279999999999999</v>
      </c>
      <c r="S5856" s="234">
        <v>12506</v>
      </c>
      <c r="T5856" s="233">
        <v>0</v>
      </c>
      <c r="U5856" s="235">
        <f t="shared" si="637"/>
        <v>787.67</v>
      </c>
      <c r="V5856" s="227">
        <f t="shared" si="638"/>
        <v>537.71800000000007</v>
      </c>
      <c r="W5856" s="227">
        <f t="shared" si="639"/>
        <v>512.01099999999997</v>
      </c>
      <c r="X5856" s="227">
        <f t="shared" si="642"/>
        <v>502</v>
      </c>
      <c r="Y5856" s="227">
        <f t="shared" si="640"/>
        <v>0</v>
      </c>
      <c r="Z5856" s="227">
        <f t="shared" si="641"/>
        <v>354.49400000000003</v>
      </c>
      <c r="AA5856" s="227">
        <f t="shared" si="643"/>
        <v>347.38888888888891</v>
      </c>
    </row>
    <row r="5857" spans="2:27" ht="13.5" hidden="1">
      <c r="B5857" s="232" t="s">
        <v>1449</v>
      </c>
      <c r="C5857" s="232" t="s">
        <v>1125</v>
      </c>
      <c r="D5857" s="232" t="s">
        <v>986</v>
      </c>
      <c r="E5857" s="232" t="s">
        <v>495</v>
      </c>
      <c r="F5857" s="232">
        <v>48</v>
      </c>
      <c r="G5857" s="232" t="s">
        <v>1310</v>
      </c>
      <c r="H5857" s="233">
        <v>10.59</v>
      </c>
      <c r="I5857" s="233">
        <v>0</v>
      </c>
      <c r="J5857" s="233">
        <v>6.5601000000000003</v>
      </c>
      <c r="K5857" s="234">
        <v>27368</v>
      </c>
      <c r="L5857" s="233">
        <v>3.1242000000000001</v>
      </c>
      <c r="M5857" s="234">
        <v>53638</v>
      </c>
      <c r="N5857" s="233">
        <v>0</v>
      </c>
      <c r="O5857" s="233">
        <v>0</v>
      </c>
      <c r="P5857" s="233">
        <v>0</v>
      </c>
      <c r="Q5857" s="234">
        <v>72358</v>
      </c>
      <c r="R5857" s="233">
        <v>2.7532999999999999</v>
      </c>
      <c r="S5857" s="234">
        <v>141835</v>
      </c>
      <c r="T5857" s="233">
        <v>0</v>
      </c>
      <c r="U5857" s="235">
        <f t="shared" si="637"/>
        <v>7730.7</v>
      </c>
      <c r="V5857" s="227">
        <f t="shared" si="638"/>
        <v>4788.8730000000005</v>
      </c>
      <c r="W5857" s="227">
        <f t="shared" si="639"/>
        <v>4561.3326666666671</v>
      </c>
      <c r="X5857" s="227">
        <f t="shared" si="642"/>
        <v>4469.833333333333</v>
      </c>
      <c r="Y5857" s="227">
        <f t="shared" si="640"/>
        <v>0</v>
      </c>
      <c r="Z5857" s="227">
        <f t="shared" si="641"/>
        <v>4019.853444444444</v>
      </c>
      <c r="AA5857" s="227">
        <f t="shared" si="643"/>
        <v>3939.8611111111113</v>
      </c>
    </row>
    <row r="5858" spans="2:27" ht="13.5" hidden="1">
      <c r="B5858" s="232" t="s">
        <v>1449</v>
      </c>
      <c r="C5858" s="232" t="s">
        <v>1149</v>
      </c>
      <c r="D5858" s="232" t="s">
        <v>986</v>
      </c>
      <c r="E5858" s="232" t="s">
        <v>1465</v>
      </c>
      <c r="F5858" s="232">
        <v>32</v>
      </c>
      <c r="G5858" s="232" t="s">
        <v>1345</v>
      </c>
      <c r="H5858" s="233">
        <v>15.411</v>
      </c>
      <c r="I5858" s="233">
        <v>0</v>
      </c>
      <c r="J5858" s="233">
        <v>0</v>
      </c>
      <c r="K5858" s="234">
        <v>0</v>
      </c>
      <c r="L5858" s="233">
        <v>0</v>
      </c>
      <c r="M5858" s="234">
        <v>0</v>
      </c>
      <c r="N5858" s="233">
        <v>0</v>
      </c>
      <c r="O5858" s="233">
        <v>0</v>
      </c>
      <c r="P5858" s="233">
        <v>0</v>
      </c>
      <c r="Q5858" s="234">
        <v>0</v>
      </c>
      <c r="R5858" s="233">
        <v>0</v>
      </c>
      <c r="S5858" s="234">
        <v>0</v>
      </c>
      <c r="T5858" s="233">
        <v>0</v>
      </c>
      <c r="U5858" s="235">
        <f t="shared" si="637"/>
        <v>11250.029999999999</v>
      </c>
      <c r="V5858" s="227">
        <f t="shared" si="638"/>
        <v>0</v>
      </c>
      <c r="W5858" s="227">
        <f t="shared" si="639"/>
        <v>0</v>
      </c>
      <c r="X5858" s="227">
        <f t="shared" si="642"/>
        <v>0</v>
      </c>
      <c r="Y5858" s="227">
        <f t="shared" si="640"/>
        <v>0</v>
      </c>
      <c r="Z5858" s="227">
        <f t="shared" si="641"/>
        <v>0</v>
      </c>
      <c r="AA5858" s="227">
        <f t="shared" si="643"/>
        <v>0</v>
      </c>
    </row>
    <row r="5859" spans="2:27" ht="13.5" hidden="1">
      <c r="B5859" s="232" t="s">
        <v>1449</v>
      </c>
      <c r="C5859" s="232" t="s">
        <v>689</v>
      </c>
      <c r="D5859" s="232" t="s">
        <v>986</v>
      </c>
      <c r="E5859" s="232" t="s">
        <v>467</v>
      </c>
      <c r="F5859" s="232">
        <v>32</v>
      </c>
      <c r="G5859" s="232" t="s">
        <v>1353</v>
      </c>
      <c r="H5859" s="233">
        <v>4.8</v>
      </c>
      <c r="I5859" s="233">
        <v>0</v>
      </c>
      <c r="J5859" s="233">
        <v>3.2759999999999998</v>
      </c>
      <c r="K5859" s="234">
        <v>13666</v>
      </c>
      <c r="L5859" s="233">
        <v>1.56</v>
      </c>
      <c r="M5859" s="234">
        <v>26785</v>
      </c>
      <c r="N5859" s="233">
        <v>0</v>
      </c>
      <c r="O5859" s="233">
        <v>0</v>
      </c>
      <c r="P5859" s="233">
        <v>0</v>
      </c>
      <c r="Q5859" s="234">
        <v>28382</v>
      </c>
      <c r="R5859" s="233">
        <v>1.08</v>
      </c>
      <c r="S5859" s="234">
        <v>55630</v>
      </c>
      <c r="T5859" s="233">
        <v>0</v>
      </c>
      <c r="U5859" s="235">
        <f t="shared" si="637"/>
        <v>3504</v>
      </c>
      <c r="V5859" s="227">
        <f t="shared" si="638"/>
        <v>2391.48</v>
      </c>
      <c r="W5859" s="227">
        <f t="shared" si="639"/>
        <v>2277.6333333333332</v>
      </c>
      <c r="X5859" s="227">
        <f t="shared" si="642"/>
        <v>2232.0833333333335</v>
      </c>
      <c r="Y5859" s="227">
        <f t="shared" si="640"/>
        <v>0</v>
      </c>
      <c r="Z5859" s="227">
        <f t="shared" si="641"/>
        <v>1576.788888888889</v>
      </c>
      <c r="AA5859" s="227">
        <f t="shared" si="643"/>
        <v>1545.2777777777778</v>
      </c>
    </row>
    <row r="5860" spans="2:27" ht="13.5" hidden="1">
      <c r="B5860" s="232" t="s">
        <v>1449</v>
      </c>
      <c r="C5860" s="232" t="s">
        <v>1155</v>
      </c>
      <c r="D5860" s="232" t="s">
        <v>986</v>
      </c>
      <c r="E5860" s="232" t="s">
        <v>467</v>
      </c>
      <c r="F5860" s="232">
        <v>16</v>
      </c>
      <c r="G5860" s="232" t="s">
        <v>1316</v>
      </c>
      <c r="H5860" s="233">
        <v>2.1579999999999999</v>
      </c>
      <c r="I5860" s="233">
        <v>0</v>
      </c>
      <c r="J5860" s="233">
        <v>1.4732000000000001</v>
      </c>
      <c r="K5860" s="234">
        <v>6144</v>
      </c>
      <c r="L5860" s="233">
        <v>0.70130000000000003</v>
      </c>
      <c r="M5860" s="234">
        <v>12048</v>
      </c>
      <c r="N5860" s="233">
        <v>0</v>
      </c>
      <c r="O5860" s="233">
        <v>0</v>
      </c>
      <c r="P5860" s="233">
        <v>0</v>
      </c>
      <c r="Q5860" s="234">
        <v>12761</v>
      </c>
      <c r="R5860" s="233">
        <v>0.48559999999999998</v>
      </c>
      <c r="S5860" s="234">
        <v>25012</v>
      </c>
      <c r="T5860" s="233">
        <v>0</v>
      </c>
      <c r="U5860" s="235">
        <f t="shared" si="637"/>
        <v>1575.34</v>
      </c>
      <c r="V5860" s="227">
        <f t="shared" si="638"/>
        <v>1075.4360000000001</v>
      </c>
      <c r="W5860" s="227">
        <f t="shared" si="639"/>
        <v>1023.9490000000001</v>
      </c>
      <c r="X5860" s="227">
        <f t="shared" si="642"/>
        <v>1004</v>
      </c>
      <c r="Y5860" s="227">
        <f t="shared" si="640"/>
        <v>0</v>
      </c>
      <c r="Z5860" s="227">
        <f t="shared" si="641"/>
        <v>708.96022222222223</v>
      </c>
      <c r="AA5860" s="227">
        <f t="shared" si="643"/>
        <v>694.77777777777783</v>
      </c>
    </row>
    <row r="5861" spans="2:27" ht="13.5" hidden="1">
      <c r="B5861" s="232" t="s">
        <v>1449</v>
      </c>
      <c r="C5861" s="232" t="s">
        <v>1119</v>
      </c>
      <c r="D5861" s="232" t="s">
        <v>986</v>
      </c>
      <c r="E5861" s="232" t="s">
        <v>1465</v>
      </c>
      <c r="F5861" s="232">
        <v>96</v>
      </c>
      <c r="G5861" s="232" t="s">
        <v>1356</v>
      </c>
      <c r="H5861" s="233">
        <v>38.591999999999999</v>
      </c>
      <c r="I5861" s="233">
        <v>0</v>
      </c>
      <c r="J5861" s="233">
        <v>0</v>
      </c>
      <c r="K5861" s="234">
        <v>0</v>
      </c>
      <c r="L5861" s="233">
        <v>0</v>
      </c>
      <c r="M5861" s="234">
        <v>0</v>
      </c>
      <c r="N5861" s="233">
        <v>0</v>
      </c>
      <c r="O5861" s="233">
        <v>0</v>
      </c>
      <c r="P5861" s="233">
        <v>0</v>
      </c>
      <c r="Q5861" s="234">
        <v>0</v>
      </c>
      <c r="R5861" s="233">
        <v>0</v>
      </c>
      <c r="S5861" s="234">
        <v>0</v>
      </c>
      <c r="T5861" s="233">
        <v>0</v>
      </c>
      <c r="U5861" s="235">
        <f t="shared" si="637"/>
        <v>28172.16</v>
      </c>
      <c r="V5861" s="227">
        <f t="shared" si="638"/>
        <v>0</v>
      </c>
      <c r="W5861" s="227">
        <f t="shared" si="639"/>
        <v>0</v>
      </c>
      <c r="X5861" s="227">
        <f t="shared" si="642"/>
        <v>0</v>
      </c>
      <c r="Y5861" s="227">
        <f t="shared" si="640"/>
        <v>0</v>
      </c>
      <c r="Z5861" s="227">
        <f t="shared" si="641"/>
        <v>0</v>
      </c>
      <c r="AA5861" s="227">
        <f t="shared" si="643"/>
        <v>0</v>
      </c>
    </row>
    <row r="5862" spans="2:27" ht="13.5" hidden="1">
      <c r="B5862" s="232" t="s">
        <v>1449</v>
      </c>
      <c r="C5862" s="232" t="s">
        <v>1130</v>
      </c>
      <c r="D5862" s="232" t="s">
        <v>986</v>
      </c>
      <c r="E5862" s="232" t="s">
        <v>495</v>
      </c>
      <c r="F5862" s="232">
        <v>2</v>
      </c>
      <c r="G5862" s="232" t="s">
        <v>1315</v>
      </c>
      <c r="H5862" s="233">
        <v>0.441</v>
      </c>
      <c r="I5862" s="233">
        <v>0</v>
      </c>
      <c r="J5862" s="233">
        <v>0.27329999999999999</v>
      </c>
      <c r="K5862" s="234">
        <v>1140</v>
      </c>
      <c r="L5862" s="233">
        <v>0.13020000000000001</v>
      </c>
      <c r="M5862" s="234">
        <v>2235</v>
      </c>
      <c r="N5862" s="233">
        <v>0</v>
      </c>
      <c r="O5862" s="233">
        <v>0</v>
      </c>
      <c r="P5862" s="233">
        <v>0</v>
      </c>
      <c r="Q5862" s="234">
        <v>3015</v>
      </c>
      <c r="R5862" s="233">
        <v>0.1147</v>
      </c>
      <c r="S5862" s="234">
        <v>5910</v>
      </c>
      <c r="T5862" s="233">
        <v>0</v>
      </c>
      <c r="U5862" s="235">
        <f t="shared" si="637"/>
        <v>321.93</v>
      </c>
      <c r="V5862" s="227">
        <f t="shared" si="638"/>
        <v>199.50899999999999</v>
      </c>
      <c r="W5862" s="227">
        <f t="shared" si="639"/>
        <v>190.04599999999999</v>
      </c>
      <c r="X5862" s="227">
        <f t="shared" si="642"/>
        <v>186.25</v>
      </c>
      <c r="Y5862" s="227">
        <f t="shared" si="640"/>
        <v>0</v>
      </c>
      <c r="Z5862" s="227">
        <f t="shared" si="641"/>
        <v>167.48099999999999</v>
      </c>
      <c r="AA5862" s="227">
        <f t="shared" si="643"/>
        <v>164.16666666666666</v>
      </c>
    </row>
    <row r="5863" spans="2:27" ht="13.5" hidden="1">
      <c r="B5863" s="232" t="s">
        <v>1449</v>
      </c>
      <c r="C5863" s="232" t="s">
        <v>1461</v>
      </c>
      <c r="D5863" s="232" t="s">
        <v>986</v>
      </c>
      <c r="E5863" s="232" t="s">
        <v>495</v>
      </c>
      <c r="F5863" s="232">
        <v>2</v>
      </c>
      <c r="G5863" s="232" t="s">
        <v>1322</v>
      </c>
      <c r="H5863" s="233">
        <v>0.10199999999999999</v>
      </c>
      <c r="I5863" s="233">
        <v>0</v>
      </c>
      <c r="J5863" s="233">
        <v>7.9200000000000007E-2</v>
      </c>
      <c r="K5863" s="234">
        <v>329</v>
      </c>
      <c r="L5863" s="233">
        <v>3.7600000000000001E-2</v>
      </c>
      <c r="M5863" s="234">
        <v>650</v>
      </c>
      <c r="N5863" s="233">
        <v>0</v>
      </c>
      <c r="O5863" s="233">
        <v>0</v>
      </c>
      <c r="P5863" s="233">
        <v>0</v>
      </c>
      <c r="Q5863" s="234">
        <v>668</v>
      </c>
      <c r="R5863" s="233">
        <v>2.5399999999999999E-2</v>
      </c>
      <c r="S5863" s="234">
        <v>1308</v>
      </c>
      <c r="T5863" s="233">
        <v>0</v>
      </c>
      <c r="U5863" s="235">
        <f t="shared" si="637"/>
        <v>74.459999999999994</v>
      </c>
      <c r="V5863" s="227">
        <f t="shared" si="638"/>
        <v>57.816000000000003</v>
      </c>
      <c r="W5863" s="227">
        <f t="shared" si="639"/>
        <v>54.864666666666665</v>
      </c>
      <c r="X5863" s="227">
        <f t="shared" si="642"/>
        <v>54.166666666666664</v>
      </c>
      <c r="Y5863" s="227">
        <f t="shared" si="640"/>
        <v>0</v>
      </c>
      <c r="Z5863" s="227">
        <f t="shared" si="641"/>
        <v>37.097555555555559</v>
      </c>
      <c r="AA5863" s="227">
        <f t="shared" si="643"/>
        <v>36.333333333333336</v>
      </c>
    </row>
    <row r="5864" spans="2:27" ht="13.5" hidden="1">
      <c r="B5864" s="232" t="s">
        <v>1449</v>
      </c>
      <c r="C5864" s="232" t="s">
        <v>606</v>
      </c>
      <c r="D5864" s="232" t="s">
        <v>986</v>
      </c>
      <c r="E5864" s="232" t="s">
        <v>467</v>
      </c>
      <c r="F5864" s="232">
        <v>96</v>
      </c>
      <c r="G5864" s="232" t="s">
        <v>1356</v>
      </c>
      <c r="H5864" s="233">
        <v>11.856</v>
      </c>
      <c r="I5864" s="233">
        <v>0</v>
      </c>
      <c r="J5864" s="233">
        <v>7.3448000000000002</v>
      </c>
      <c r="K5864" s="234">
        <v>30638</v>
      </c>
      <c r="L5864" s="233">
        <v>3.4975000000000001</v>
      </c>
      <c r="M5864" s="234">
        <v>60051</v>
      </c>
      <c r="N5864" s="233">
        <v>0</v>
      </c>
      <c r="O5864" s="233">
        <v>0</v>
      </c>
      <c r="P5864" s="233">
        <v>0</v>
      </c>
      <c r="Q5864" s="234">
        <v>81010</v>
      </c>
      <c r="R5864" s="233">
        <v>3.0825999999999998</v>
      </c>
      <c r="S5864" s="234">
        <v>158779</v>
      </c>
      <c r="T5864" s="233">
        <v>0</v>
      </c>
      <c r="U5864" s="235">
        <f t="shared" si="637"/>
        <v>8654.8799999999992</v>
      </c>
      <c r="V5864" s="227">
        <f t="shared" si="638"/>
        <v>5361.7039999999997</v>
      </c>
      <c r="W5864" s="227">
        <f t="shared" si="639"/>
        <v>5106.3416666666672</v>
      </c>
      <c r="X5864" s="227">
        <f t="shared" si="642"/>
        <v>5004.25</v>
      </c>
      <c r="Y5864" s="227">
        <f t="shared" si="640"/>
        <v>0</v>
      </c>
      <c r="Z5864" s="227">
        <f t="shared" si="641"/>
        <v>4500.5757777777781</v>
      </c>
      <c r="AA5864" s="227">
        <f t="shared" si="643"/>
        <v>4410.5277777777774</v>
      </c>
    </row>
    <row r="5865" spans="2:27" ht="13.5" hidden="1">
      <c r="B5865" s="232" t="s">
        <v>1449</v>
      </c>
      <c r="C5865" s="232" t="s">
        <v>491</v>
      </c>
      <c r="D5865" s="232" t="s">
        <v>986</v>
      </c>
      <c r="E5865" s="232" t="s">
        <v>495</v>
      </c>
      <c r="F5865" s="232">
        <v>40</v>
      </c>
      <c r="G5865" s="232" t="s">
        <v>1376</v>
      </c>
      <c r="H5865" s="233">
        <v>10.082000000000001</v>
      </c>
      <c r="I5865" s="233">
        <v>0</v>
      </c>
      <c r="J5865" s="233">
        <v>6.3179999999999996</v>
      </c>
      <c r="K5865" s="234">
        <v>16312</v>
      </c>
      <c r="L5865" s="233">
        <v>3.5379999999999998</v>
      </c>
      <c r="M5865" s="234">
        <v>46357</v>
      </c>
      <c r="N5865" s="233">
        <v>0</v>
      </c>
      <c r="O5865" s="233">
        <v>0</v>
      </c>
      <c r="P5865" s="233">
        <v>0</v>
      </c>
      <c r="Q5865" s="234">
        <v>35452</v>
      </c>
      <c r="R5865" s="233">
        <v>2.5630000000000002</v>
      </c>
      <c r="S5865" s="234">
        <v>96642</v>
      </c>
      <c r="T5865" s="233">
        <v>0</v>
      </c>
      <c r="U5865" s="235">
        <f t="shared" si="637"/>
        <v>7359.8600000000006</v>
      </c>
      <c r="V5865" s="227">
        <f t="shared" si="638"/>
        <v>4612.1399999999994</v>
      </c>
      <c r="W5865" s="227">
        <f t="shared" si="639"/>
        <v>3942.0733333333328</v>
      </c>
      <c r="X5865" s="227">
        <f t="shared" si="642"/>
        <v>3863.0833333333335</v>
      </c>
      <c r="Y5865" s="227">
        <f t="shared" si="640"/>
        <v>0</v>
      </c>
      <c r="Z5865" s="227">
        <f t="shared" si="641"/>
        <v>2855.7677777777781</v>
      </c>
      <c r="AA5865" s="227">
        <f t="shared" si="643"/>
        <v>2684.5</v>
      </c>
    </row>
    <row r="5866" spans="2:27" ht="13.5" hidden="1">
      <c r="B5866" s="232" t="s">
        <v>1449</v>
      </c>
      <c r="C5866" s="232" t="s">
        <v>689</v>
      </c>
      <c r="D5866" s="232" t="s">
        <v>986</v>
      </c>
      <c r="E5866" s="232" t="s">
        <v>495</v>
      </c>
      <c r="F5866" s="232">
        <v>32</v>
      </c>
      <c r="G5866" s="232" t="s">
        <v>1353</v>
      </c>
      <c r="H5866" s="233">
        <v>9.6</v>
      </c>
      <c r="I5866" s="233">
        <v>0</v>
      </c>
      <c r="J5866" s="233">
        <v>6.5519999999999996</v>
      </c>
      <c r="K5866" s="234">
        <v>27331</v>
      </c>
      <c r="L5866" s="233">
        <v>3.12</v>
      </c>
      <c r="M5866" s="234">
        <v>53569</v>
      </c>
      <c r="N5866" s="233">
        <v>0</v>
      </c>
      <c r="O5866" s="233">
        <v>0</v>
      </c>
      <c r="P5866" s="233">
        <v>0</v>
      </c>
      <c r="Q5866" s="234">
        <v>56765</v>
      </c>
      <c r="R5866" s="233">
        <v>2.16</v>
      </c>
      <c r="S5866" s="234">
        <v>111259</v>
      </c>
      <c r="T5866" s="233">
        <v>0</v>
      </c>
      <c r="U5866" s="235">
        <f t="shared" si="637"/>
        <v>7008</v>
      </c>
      <c r="V5866" s="227">
        <f t="shared" si="638"/>
        <v>4782.96</v>
      </c>
      <c r="W5866" s="227">
        <f t="shared" si="639"/>
        <v>4555.1833333333334</v>
      </c>
      <c r="X5866" s="227">
        <f t="shared" si="642"/>
        <v>4464.083333333333</v>
      </c>
      <c r="Y5866" s="227">
        <f t="shared" si="640"/>
        <v>0</v>
      </c>
      <c r="Z5866" s="227">
        <f t="shared" si="641"/>
        <v>3153.6055555555558</v>
      </c>
      <c r="AA5866" s="227">
        <f t="shared" si="643"/>
        <v>3090.5277777777778</v>
      </c>
    </row>
    <row r="5867" spans="2:27" ht="13.5" hidden="1">
      <c r="B5867" s="232" t="s">
        <v>1449</v>
      </c>
      <c r="C5867" s="232" t="s">
        <v>1153</v>
      </c>
      <c r="D5867" s="232" t="s">
        <v>986</v>
      </c>
      <c r="E5867" s="232" t="s">
        <v>467</v>
      </c>
      <c r="F5867" s="232">
        <v>64</v>
      </c>
      <c r="G5867" s="232" t="s">
        <v>1364</v>
      </c>
      <c r="H5867" s="233">
        <v>8.6319999999999997</v>
      </c>
      <c r="I5867" s="233">
        <v>0</v>
      </c>
      <c r="J5867" s="233">
        <v>5.8929999999999998</v>
      </c>
      <c r="K5867" s="234">
        <v>24575</v>
      </c>
      <c r="L5867" s="233">
        <v>2.8052999999999999</v>
      </c>
      <c r="M5867" s="234">
        <v>48191</v>
      </c>
      <c r="N5867" s="233">
        <v>0</v>
      </c>
      <c r="O5867" s="233">
        <v>0</v>
      </c>
      <c r="P5867" s="233">
        <v>0</v>
      </c>
      <c r="Q5867" s="234">
        <v>51044</v>
      </c>
      <c r="R5867" s="233">
        <v>1.9422999999999999</v>
      </c>
      <c r="S5867" s="234">
        <v>100049</v>
      </c>
      <c r="T5867" s="233">
        <v>0</v>
      </c>
      <c r="U5867" s="235">
        <f t="shared" si="637"/>
        <v>6301.36</v>
      </c>
      <c r="V5867" s="227">
        <f t="shared" si="638"/>
        <v>4301.8899999999994</v>
      </c>
      <c r="W5867" s="227">
        <f t="shared" si="639"/>
        <v>4095.7856666666667</v>
      </c>
      <c r="X5867" s="227">
        <f t="shared" si="642"/>
        <v>4015.9166666666665</v>
      </c>
      <c r="Y5867" s="227">
        <f t="shared" si="640"/>
        <v>0</v>
      </c>
      <c r="Z5867" s="227">
        <f t="shared" si="641"/>
        <v>2835.7678888888886</v>
      </c>
      <c r="AA5867" s="227">
        <f t="shared" si="643"/>
        <v>2779.1388888888887</v>
      </c>
    </row>
    <row r="5868" spans="2:27" ht="13.5" hidden="1">
      <c r="B5868" s="232" t="s">
        <v>1449</v>
      </c>
      <c r="C5868" s="232" t="s">
        <v>581</v>
      </c>
      <c r="D5868" s="232" t="s">
        <v>986</v>
      </c>
      <c r="E5868" s="232" t="s">
        <v>495</v>
      </c>
      <c r="F5868" s="232">
        <v>48</v>
      </c>
      <c r="G5868" s="232" t="s">
        <v>1310</v>
      </c>
      <c r="H5868" s="233">
        <v>11.856</v>
      </c>
      <c r="I5868" s="233">
        <v>0</v>
      </c>
      <c r="J5868" s="233">
        <v>7.3448000000000002</v>
      </c>
      <c r="K5868" s="234">
        <v>30638</v>
      </c>
      <c r="L5868" s="233">
        <v>3.4975000000000001</v>
      </c>
      <c r="M5868" s="234">
        <v>60051</v>
      </c>
      <c r="N5868" s="233">
        <v>0</v>
      </c>
      <c r="O5868" s="233">
        <v>0</v>
      </c>
      <c r="P5868" s="233">
        <v>0</v>
      </c>
      <c r="Q5868" s="234">
        <v>81010</v>
      </c>
      <c r="R5868" s="233">
        <v>3.0825999999999998</v>
      </c>
      <c r="S5868" s="234">
        <v>158779</v>
      </c>
      <c r="T5868" s="233">
        <v>0</v>
      </c>
      <c r="U5868" s="235">
        <f t="shared" si="637"/>
        <v>8654.8799999999992</v>
      </c>
      <c r="V5868" s="227">
        <f t="shared" si="638"/>
        <v>5361.7039999999997</v>
      </c>
      <c r="W5868" s="227">
        <f t="shared" si="639"/>
        <v>5106.3416666666672</v>
      </c>
      <c r="X5868" s="227">
        <f t="shared" si="642"/>
        <v>5004.25</v>
      </c>
      <c r="Y5868" s="227">
        <f t="shared" si="640"/>
        <v>0</v>
      </c>
      <c r="Z5868" s="227">
        <f t="shared" si="641"/>
        <v>4500.5757777777781</v>
      </c>
      <c r="AA5868" s="227">
        <f t="shared" si="643"/>
        <v>4410.5277777777774</v>
      </c>
    </row>
    <row r="5869" spans="2:27" ht="13.5" hidden="1">
      <c r="B5869" s="232" t="s">
        <v>1449</v>
      </c>
      <c r="C5869" s="232" t="s">
        <v>557</v>
      </c>
      <c r="D5869" s="232" t="s">
        <v>986</v>
      </c>
      <c r="E5869" s="232" t="s">
        <v>467</v>
      </c>
      <c r="F5869" s="232">
        <v>2</v>
      </c>
      <c r="G5869" s="232" t="s">
        <v>1315</v>
      </c>
      <c r="H5869" s="233">
        <v>0.252</v>
      </c>
      <c r="I5869" s="233">
        <v>0</v>
      </c>
      <c r="J5869" s="233">
        <v>0.158</v>
      </c>
      <c r="K5869" s="234">
        <v>408</v>
      </c>
      <c r="L5869" s="233">
        <v>8.7999999999999995E-2</v>
      </c>
      <c r="M5869" s="234">
        <v>1159</v>
      </c>
      <c r="N5869" s="233">
        <v>0</v>
      </c>
      <c r="O5869" s="233">
        <v>0</v>
      </c>
      <c r="P5869" s="233">
        <v>0</v>
      </c>
      <c r="Q5869" s="234">
        <v>886</v>
      </c>
      <c r="R5869" s="233">
        <v>6.3E-2</v>
      </c>
      <c r="S5869" s="234">
        <v>2399</v>
      </c>
      <c r="T5869" s="233">
        <v>0</v>
      </c>
      <c r="U5869" s="235">
        <f t="shared" si="637"/>
        <v>183.96</v>
      </c>
      <c r="V5869" s="227">
        <f t="shared" si="638"/>
        <v>115.34</v>
      </c>
      <c r="W5869" s="227">
        <f t="shared" si="639"/>
        <v>98.24</v>
      </c>
      <c r="X5869" s="227">
        <f t="shared" si="642"/>
        <v>96.583333333333329</v>
      </c>
      <c r="Y5869" s="227">
        <f t="shared" si="640"/>
        <v>0</v>
      </c>
      <c r="Z5869" s="227">
        <f t="shared" si="641"/>
        <v>70.601111111111109</v>
      </c>
      <c r="AA5869" s="227">
        <f t="shared" si="643"/>
        <v>66.638888888888886</v>
      </c>
    </row>
    <row r="5870" spans="2:27" ht="13.5" hidden="1">
      <c r="B5870" s="232" t="s">
        <v>1449</v>
      </c>
      <c r="C5870" s="232" t="s">
        <v>677</v>
      </c>
      <c r="D5870" s="232" t="s">
        <v>986</v>
      </c>
      <c r="E5870" s="232" t="s">
        <v>467</v>
      </c>
      <c r="F5870" s="232">
        <v>64</v>
      </c>
      <c r="G5870" s="232" t="s">
        <v>1355</v>
      </c>
      <c r="H5870" s="233">
        <v>9.6</v>
      </c>
      <c r="I5870" s="233">
        <v>0</v>
      </c>
      <c r="J5870" s="233">
        <v>6.5519999999999996</v>
      </c>
      <c r="K5870" s="234">
        <v>27331</v>
      </c>
      <c r="L5870" s="233">
        <v>3.12</v>
      </c>
      <c r="M5870" s="234">
        <v>53569</v>
      </c>
      <c r="N5870" s="233">
        <v>0</v>
      </c>
      <c r="O5870" s="233">
        <v>0</v>
      </c>
      <c r="P5870" s="233">
        <v>0</v>
      </c>
      <c r="Q5870" s="234">
        <v>56765</v>
      </c>
      <c r="R5870" s="233">
        <v>2.16</v>
      </c>
      <c r="S5870" s="234">
        <v>111259</v>
      </c>
      <c r="T5870" s="233">
        <v>0</v>
      </c>
      <c r="U5870" s="235">
        <f t="shared" si="637"/>
        <v>7008</v>
      </c>
      <c r="V5870" s="227">
        <f t="shared" si="638"/>
        <v>4782.96</v>
      </c>
      <c r="W5870" s="227">
        <f t="shared" si="639"/>
        <v>4555.1833333333334</v>
      </c>
      <c r="X5870" s="227">
        <f t="shared" si="642"/>
        <v>4464.083333333333</v>
      </c>
      <c r="Y5870" s="227">
        <f t="shared" si="640"/>
        <v>0</v>
      </c>
      <c r="Z5870" s="227">
        <f t="shared" si="641"/>
        <v>3153.6055555555558</v>
      </c>
      <c r="AA5870" s="227">
        <f t="shared" si="643"/>
        <v>3090.5277777777778</v>
      </c>
    </row>
    <row r="5871" spans="2:27" ht="13.5" hidden="1">
      <c r="B5871" s="232" t="s">
        <v>1449</v>
      </c>
      <c r="C5871" s="232" t="s">
        <v>726</v>
      </c>
      <c r="D5871" s="232" t="s">
        <v>986</v>
      </c>
      <c r="E5871" s="232" t="s">
        <v>495</v>
      </c>
      <c r="F5871" s="232">
        <v>2</v>
      </c>
      <c r="G5871" s="232" t="s">
        <v>1314</v>
      </c>
      <c r="H5871" s="233">
        <v>0.224</v>
      </c>
      <c r="I5871" s="233">
        <v>0</v>
      </c>
      <c r="J5871" s="233">
        <v>0.18</v>
      </c>
      <c r="K5871" s="234">
        <v>680</v>
      </c>
      <c r="L5871" s="233">
        <v>8.7999999999999995E-2</v>
      </c>
      <c r="M5871" s="234">
        <v>1422</v>
      </c>
      <c r="N5871" s="233">
        <v>0</v>
      </c>
      <c r="O5871" s="233">
        <v>0</v>
      </c>
      <c r="P5871" s="233">
        <v>0</v>
      </c>
      <c r="Q5871" s="234">
        <v>1264</v>
      </c>
      <c r="R5871" s="233">
        <v>6.4000000000000001E-2</v>
      </c>
      <c r="S5871" s="234">
        <v>2770</v>
      </c>
      <c r="T5871" s="233">
        <v>0</v>
      </c>
      <c r="U5871" s="235">
        <f t="shared" si="637"/>
        <v>163.52000000000001</v>
      </c>
      <c r="V5871" s="227">
        <f t="shared" si="638"/>
        <v>131.4</v>
      </c>
      <c r="W5871" s="227">
        <f t="shared" si="639"/>
        <v>120.90666666666667</v>
      </c>
      <c r="X5871" s="227">
        <f t="shared" si="642"/>
        <v>118.5</v>
      </c>
      <c r="Y5871" s="227">
        <f t="shared" si="640"/>
        <v>0</v>
      </c>
      <c r="Z5871" s="227">
        <f t="shared" si="641"/>
        <v>81.831111111111113</v>
      </c>
      <c r="AA5871" s="227">
        <f t="shared" si="643"/>
        <v>76.944444444444443</v>
      </c>
    </row>
    <row r="5872" spans="2:27" ht="13.5" hidden="1">
      <c r="B5872" s="232" t="s">
        <v>1449</v>
      </c>
      <c r="C5872" s="232" t="s">
        <v>566</v>
      </c>
      <c r="D5872" s="232" t="s">
        <v>986</v>
      </c>
      <c r="E5872" s="232" t="s">
        <v>467</v>
      </c>
      <c r="F5872" s="232">
        <v>4</v>
      </c>
      <c r="G5872" s="232" t="s">
        <v>1311</v>
      </c>
      <c r="H5872" s="233">
        <v>0.504</v>
      </c>
      <c r="I5872" s="233">
        <v>0</v>
      </c>
      <c r="J5872" s="233">
        <v>0.316</v>
      </c>
      <c r="K5872" s="234">
        <v>815</v>
      </c>
      <c r="L5872" s="233">
        <v>0.17699999999999999</v>
      </c>
      <c r="M5872" s="234">
        <v>2317</v>
      </c>
      <c r="N5872" s="233">
        <v>0</v>
      </c>
      <c r="O5872" s="233">
        <v>0</v>
      </c>
      <c r="P5872" s="233">
        <v>0</v>
      </c>
      <c r="Q5872" s="234">
        <v>1773</v>
      </c>
      <c r="R5872" s="233">
        <v>0.128</v>
      </c>
      <c r="S5872" s="234">
        <v>4832</v>
      </c>
      <c r="T5872" s="233">
        <v>0</v>
      </c>
      <c r="U5872" s="235">
        <f t="shared" si="637"/>
        <v>367.92</v>
      </c>
      <c r="V5872" s="227">
        <f t="shared" si="638"/>
        <v>230.68</v>
      </c>
      <c r="W5872" s="227">
        <f t="shared" si="639"/>
        <v>197.12666666666667</v>
      </c>
      <c r="X5872" s="227">
        <f t="shared" si="642"/>
        <v>193.08333333333334</v>
      </c>
      <c r="Y5872" s="227">
        <f t="shared" si="640"/>
        <v>0</v>
      </c>
      <c r="Z5872" s="227">
        <f t="shared" si="641"/>
        <v>142.69</v>
      </c>
      <c r="AA5872" s="227">
        <f t="shared" si="643"/>
        <v>134.22222222222223</v>
      </c>
    </row>
    <row r="5873" spans="2:27" ht="13.5" hidden="1">
      <c r="B5873" s="232" t="s">
        <v>1449</v>
      </c>
      <c r="C5873" s="232" t="s">
        <v>636</v>
      </c>
      <c r="D5873" s="232" t="s">
        <v>986</v>
      </c>
      <c r="E5873" s="232" t="s">
        <v>495</v>
      </c>
      <c r="F5873" s="232">
        <v>2</v>
      </c>
      <c r="G5873" s="232" t="s">
        <v>1315</v>
      </c>
      <c r="H5873" s="233">
        <v>0.49399999999999999</v>
      </c>
      <c r="I5873" s="233">
        <v>0</v>
      </c>
      <c r="J5873" s="233">
        <v>0.30599999999999999</v>
      </c>
      <c r="K5873" s="234">
        <v>1277</v>
      </c>
      <c r="L5873" s="233">
        <v>0.1457</v>
      </c>
      <c r="M5873" s="234">
        <v>2502</v>
      </c>
      <c r="N5873" s="233">
        <v>0</v>
      </c>
      <c r="O5873" s="233">
        <v>0</v>
      </c>
      <c r="P5873" s="233">
        <v>0</v>
      </c>
      <c r="Q5873" s="234">
        <v>3375</v>
      </c>
      <c r="R5873" s="233">
        <v>0.12839999999999999</v>
      </c>
      <c r="S5873" s="234">
        <v>6616</v>
      </c>
      <c r="T5873" s="233">
        <v>0</v>
      </c>
      <c r="U5873" s="235">
        <f t="shared" si="637"/>
        <v>360.62</v>
      </c>
      <c r="V5873" s="227">
        <f t="shared" si="638"/>
        <v>223.38</v>
      </c>
      <c r="W5873" s="227">
        <f t="shared" si="639"/>
        <v>212.77766666666668</v>
      </c>
      <c r="X5873" s="227">
        <f t="shared" si="642"/>
        <v>208.5</v>
      </c>
      <c r="Y5873" s="227">
        <f t="shared" si="640"/>
        <v>0</v>
      </c>
      <c r="Z5873" s="227">
        <f t="shared" si="641"/>
        <v>187.48199999999997</v>
      </c>
      <c r="AA5873" s="227">
        <f t="shared" si="643"/>
        <v>183.77777777777777</v>
      </c>
    </row>
    <row r="5874" spans="2:27" ht="13.5" hidden="1">
      <c r="B5874" s="232" t="s">
        <v>1449</v>
      </c>
      <c r="C5874" s="232" t="s">
        <v>743</v>
      </c>
      <c r="D5874" s="232" t="s">
        <v>986</v>
      </c>
      <c r="E5874" s="232" t="s">
        <v>467</v>
      </c>
      <c r="F5874" s="232">
        <v>2</v>
      </c>
      <c r="G5874" s="232" t="s">
        <v>1322</v>
      </c>
      <c r="H5874" s="233">
        <v>5.6000000000000001E-2</v>
      </c>
      <c r="I5874" s="233">
        <v>0</v>
      </c>
      <c r="J5874" s="233">
        <v>4.3499999999999997E-2</v>
      </c>
      <c r="K5874" s="234">
        <v>182</v>
      </c>
      <c r="L5874" s="233">
        <v>2.07E-2</v>
      </c>
      <c r="M5874" s="234">
        <v>356</v>
      </c>
      <c r="N5874" s="233">
        <v>0</v>
      </c>
      <c r="O5874" s="233">
        <v>0</v>
      </c>
      <c r="P5874" s="233">
        <v>0</v>
      </c>
      <c r="Q5874" s="234">
        <v>368</v>
      </c>
      <c r="R5874" s="233">
        <v>1.4E-2</v>
      </c>
      <c r="S5874" s="234">
        <v>721</v>
      </c>
      <c r="T5874" s="233">
        <v>0</v>
      </c>
      <c r="U5874" s="235">
        <f t="shared" si="637"/>
        <v>40.880000000000003</v>
      </c>
      <c r="V5874" s="227">
        <f t="shared" si="638"/>
        <v>31.754999999999999</v>
      </c>
      <c r="W5874" s="227">
        <f t="shared" si="639"/>
        <v>30.277666666666665</v>
      </c>
      <c r="X5874" s="227">
        <f t="shared" si="642"/>
        <v>29.666666666666668</v>
      </c>
      <c r="Y5874" s="227">
        <f t="shared" si="640"/>
        <v>0</v>
      </c>
      <c r="Z5874" s="227">
        <f t="shared" si="641"/>
        <v>20.44222222222222</v>
      </c>
      <c r="AA5874" s="227">
        <f t="shared" si="643"/>
        <v>20.027777777777779</v>
      </c>
    </row>
    <row r="5875" spans="2:27" ht="13.5" hidden="1">
      <c r="B5875" s="232" t="s">
        <v>1449</v>
      </c>
      <c r="C5875" s="232" t="s">
        <v>1148</v>
      </c>
      <c r="D5875" s="232" t="s">
        <v>986</v>
      </c>
      <c r="E5875" s="232" t="s">
        <v>1465</v>
      </c>
      <c r="F5875" s="232">
        <v>16</v>
      </c>
      <c r="G5875" s="232" t="s">
        <v>1316</v>
      </c>
      <c r="H5875" s="233">
        <v>7.7060000000000004</v>
      </c>
      <c r="I5875" s="233">
        <v>0</v>
      </c>
      <c r="J5875" s="233">
        <v>0</v>
      </c>
      <c r="K5875" s="234">
        <v>0</v>
      </c>
      <c r="L5875" s="233">
        <v>0</v>
      </c>
      <c r="M5875" s="234">
        <v>0</v>
      </c>
      <c r="N5875" s="233">
        <v>0</v>
      </c>
      <c r="O5875" s="233">
        <v>0</v>
      </c>
      <c r="P5875" s="233">
        <v>0</v>
      </c>
      <c r="Q5875" s="234">
        <v>0</v>
      </c>
      <c r="R5875" s="233">
        <v>0</v>
      </c>
      <c r="S5875" s="234">
        <v>0</v>
      </c>
      <c r="T5875" s="233">
        <v>0</v>
      </c>
      <c r="U5875" s="235">
        <f t="shared" si="637"/>
        <v>5625.38</v>
      </c>
      <c r="V5875" s="227">
        <f t="shared" si="638"/>
        <v>0</v>
      </c>
      <c r="W5875" s="227">
        <f t="shared" si="639"/>
        <v>0</v>
      </c>
      <c r="X5875" s="227">
        <f t="shared" si="642"/>
        <v>0</v>
      </c>
      <c r="Y5875" s="227">
        <f t="shared" si="640"/>
        <v>0</v>
      </c>
      <c r="Z5875" s="227">
        <f t="shared" si="641"/>
        <v>0</v>
      </c>
      <c r="AA5875" s="227">
        <f t="shared" si="643"/>
        <v>0</v>
      </c>
    </row>
    <row r="5876" spans="2:27" ht="13.5" hidden="1">
      <c r="B5876" s="232" t="s">
        <v>1449</v>
      </c>
      <c r="C5876" s="232" t="s">
        <v>625</v>
      </c>
      <c r="D5876" s="232" t="s">
        <v>986</v>
      </c>
      <c r="E5876" s="232" t="s">
        <v>495</v>
      </c>
      <c r="F5876" s="232">
        <v>16</v>
      </c>
      <c r="G5876" s="232" t="s">
        <v>1317</v>
      </c>
      <c r="H5876" s="233">
        <v>3.952</v>
      </c>
      <c r="I5876" s="233">
        <v>0</v>
      </c>
      <c r="J5876" s="233">
        <v>2.4483000000000001</v>
      </c>
      <c r="K5876" s="234">
        <v>10213</v>
      </c>
      <c r="L5876" s="233">
        <v>1.1657999999999999</v>
      </c>
      <c r="M5876" s="234">
        <v>20017</v>
      </c>
      <c r="N5876" s="233">
        <v>0</v>
      </c>
      <c r="O5876" s="233">
        <v>0</v>
      </c>
      <c r="P5876" s="233">
        <v>0</v>
      </c>
      <c r="Q5876" s="234">
        <v>27003</v>
      </c>
      <c r="R5876" s="233">
        <v>1.0275000000000001</v>
      </c>
      <c r="S5876" s="234">
        <v>52926</v>
      </c>
      <c r="T5876" s="233">
        <v>0</v>
      </c>
      <c r="U5876" s="235">
        <f t="shared" si="637"/>
        <v>2884.96</v>
      </c>
      <c r="V5876" s="227">
        <f t="shared" si="638"/>
        <v>1787.259</v>
      </c>
      <c r="W5876" s="227">
        <f t="shared" si="639"/>
        <v>1702.1173333333334</v>
      </c>
      <c r="X5876" s="227">
        <f t="shared" si="642"/>
        <v>1668.0833333333333</v>
      </c>
      <c r="Y5876" s="227">
        <f t="shared" si="640"/>
        <v>0</v>
      </c>
      <c r="Z5876" s="227">
        <f t="shared" si="641"/>
        <v>1500.1583333333333</v>
      </c>
      <c r="AA5876" s="227">
        <f t="shared" si="643"/>
        <v>1470.1666666666667</v>
      </c>
    </row>
    <row r="5877" spans="2:27" ht="13.5" hidden="1">
      <c r="B5877" s="232" t="s">
        <v>1449</v>
      </c>
      <c r="C5877" s="232" t="s">
        <v>692</v>
      </c>
      <c r="D5877" s="232" t="s">
        <v>986</v>
      </c>
      <c r="E5877" s="232" t="s">
        <v>495</v>
      </c>
      <c r="F5877" s="232">
        <v>2</v>
      </c>
      <c r="G5877" s="232" t="s">
        <v>1363</v>
      </c>
      <c r="H5877" s="233">
        <v>0.6</v>
      </c>
      <c r="I5877" s="233">
        <v>0</v>
      </c>
      <c r="J5877" s="233">
        <v>0.40949999999999998</v>
      </c>
      <c r="K5877" s="234">
        <v>1708</v>
      </c>
      <c r="L5877" s="233">
        <v>0.19500000000000001</v>
      </c>
      <c r="M5877" s="234">
        <v>3348</v>
      </c>
      <c r="N5877" s="233">
        <v>0</v>
      </c>
      <c r="O5877" s="233">
        <v>0</v>
      </c>
      <c r="P5877" s="233">
        <v>0</v>
      </c>
      <c r="Q5877" s="234">
        <v>3548</v>
      </c>
      <c r="R5877" s="233">
        <v>0.13500000000000001</v>
      </c>
      <c r="S5877" s="234">
        <v>6954</v>
      </c>
      <c r="T5877" s="233">
        <v>0</v>
      </c>
      <c r="U5877" s="235">
        <f t="shared" si="637"/>
        <v>438</v>
      </c>
      <c r="V5877" s="227">
        <f t="shared" si="638"/>
        <v>298.935</v>
      </c>
      <c r="W5877" s="227">
        <f t="shared" si="639"/>
        <v>284.68333333333334</v>
      </c>
      <c r="X5877" s="227">
        <f t="shared" si="642"/>
        <v>279</v>
      </c>
      <c r="Y5877" s="227">
        <f t="shared" si="640"/>
        <v>0</v>
      </c>
      <c r="Z5877" s="227">
        <f t="shared" si="641"/>
        <v>197.10555555555555</v>
      </c>
      <c r="AA5877" s="227">
        <f t="shared" si="643"/>
        <v>193.16666666666666</v>
      </c>
    </row>
    <row r="5878" spans="2:27" ht="13.5" hidden="1">
      <c r="B5878" s="232" t="s">
        <v>1449</v>
      </c>
      <c r="C5878" s="232" t="s">
        <v>720</v>
      </c>
      <c r="D5878" s="232" t="s">
        <v>986</v>
      </c>
      <c r="E5878" s="232" t="s">
        <v>467</v>
      </c>
      <c r="F5878" s="232">
        <v>8</v>
      </c>
      <c r="G5878" s="232" t="s">
        <v>1312</v>
      </c>
      <c r="H5878" s="233">
        <v>0.89600000000000002</v>
      </c>
      <c r="I5878" s="233">
        <v>0</v>
      </c>
      <c r="J5878" s="233">
        <v>0.69620000000000004</v>
      </c>
      <c r="K5878" s="234">
        <v>2904</v>
      </c>
      <c r="L5878" s="233">
        <v>0.33150000000000002</v>
      </c>
      <c r="M5878" s="234">
        <v>5692</v>
      </c>
      <c r="N5878" s="233">
        <v>0</v>
      </c>
      <c r="O5878" s="233">
        <v>0</v>
      </c>
      <c r="P5878" s="233">
        <v>0</v>
      </c>
      <c r="Q5878" s="234">
        <v>5887</v>
      </c>
      <c r="R5878" s="233">
        <v>0.224</v>
      </c>
      <c r="S5878" s="234">
        <v>11538</v>
      </c>
      <c r="T5878" s="233">
        <v>0</v>
      </c>
      <c r="U5878" s="235">
        <f t="shared" si="637"/>
        <v>654.08000000000004</v>
      </c>
      <c r="V5878" s="227">
        <f t="shared" si="638"/>
        <v>508.22600000000006</v>
      </c>
      <c r="W5878" s="227">
        <f t="shared" si="639"/>
        <v>483.995</v>
      </c>
      <c r="X5878" s="227">
        <f t="shared" si="642"/>
        <v>474.33333333333331</v>
      </c>
      <c r="Y5878" s="227">
        <f t="shared" si="640"/>
        <v>0</v>
      </c>
      <c r="Z5878" s="227">
        <f t="shared" si="641"/>
        <v>327.04777777777781</v>
      </c>
      <c r="AA5878" s="227">
        <f t="shared" si="643"/>
        <v>320.5</v>
      </c>
    </row>
    <row r="5879" spans="2:27" ht="13.5" hidden="1">
      <c r="B5879" s="232" t="s">
        <v>1449</v>
      </c>
      <c r="C5879" s="232" t="s">
        <v>667</v>
      </c>
      <c r="D5879" s="232" t="s">
        <v>986</v>
      </c>
      <c r="E5879" s="232" t="s">
        <v>467</v>
      </c>
      <c r="F5879" s="232">
        <v>2</v>
      </c>
      <c r="G5879" s="232" t="s">
        <v>1363</v>
      </c>
      <c r="H5879" s="233">
        <v>0.3</v>
      </c>
      <c r="I5879" s="233">
        <v>0</v>
      </c>
      <c r="J5879" s="233">
        <v>0</v>
      </c>
      <c r="K5879" s="234">
        <v>0</v>
      </c>
      <c r="L5879" s="233">
        <v>0</v>
      </c>
      <c r="M5879" s="234">
        <v>0</v>
      </c>
      <c r="N5879" s="233">
        <v>0</v>
      </c>
      <c r="O5879" s="233">
        <v>0</v>
      </c>
      <c r="P5879" s="233">
        <v>0</v>
      </c>
      <c r="Q5879" s="234">
        <v>0</v>
      </c>
      <c r="R5879" s="233">
        <v>0</v>
      </c>
      <c r="S5879" s="234">
        <v>0</v>
      </c>
      <c r="T5879" s="233">
        <v>0</v>
      </c>
      <c r="U5879" s="235">
        <f t="shared" si="637"/>
        <v>219</v>
      </c>
      <c r="V5879" s="227">
        <f t="shared" si="638"/>
        <v>0</v>
      </c>
      <c r="W5879" s="227">
        <f t="shared" si="639"/>
        <v>0</v>
      </c>
      <c r="X5879" s="227">
        <f t="shared" si="642"/>
        <v>0</v>
      </c>
      <c r="Y5879" s="227">
        <f t="shared" si="640"/>
        <v>0</v>
      </c>
      <c r="Z5879" s="227">
        <f t="shared" si="641"/>
        <v>0</v>
      </c>
      <c r="AA5879" s="227">
        <f t="shared" si="643"/>
        <v>0</v>
      </c>
    </row>
    <row r="5880" spans="2:27" ht="13.5" hidden="1">
      <c r="B5880" s="232" t="s">
        <v>1449</v>
      </c>
      <c r="C5880" s="232" t="s">
        <v>695</v>
      </c>
      <c r="D5880" s="232" t="s">
        <v>986</v>
      </c>
      <c r="E5880" s="232" t="s">
        <v>495</v>
      </c>
      <c r="F5880" s="232">
        <v>4</v>
      </c>
      <c r="G5880" s="232" t="s">
        <v>1354</v>
      </c>
      <c r="H5880" s="233">
        <v>1.2</v>
      </c>
      <c r="I5880" s="233">
        <v>0</v>
      </c>
      <c r="J5880" s="233">
        <v>0.81899999999999995</v>
      </c>
      <c r="K5880" s="234">
        <v>3416</v>
      </c>
      <c r="L5880" s="233">
        <v>0.39</v>
      </c>
      <c r="M5880" s="234">
        <v>6696</v>
      </c>
      <c r="N5880" s="233">
        <v>0</v>
      </c>
      <c r="O5880" s="233">
        <v>0</v>
      </c>
      <c r="P5880" s="233">
        <v>0</v>
      </c>
      <c r="Q5880" s="234">
        <v>7096</v>
      </c>
      <c r="R5880" s="233">
        <v>0.27</v>
      </c>
      <c r="S5880" s="234">
        <v>13907</v>
      </c>
      <c r="T5880" s="233">
        <v>0</v>
      </c>
      <c r="U5880" s="235">
        <f t="shared" si="637"/>
        <v>876</v>
      </c>
      <c r="V5880" s="227">
        <f t="shared" si="638"/>
        <v>597.87</v>
      </c>
      <c r="W5880" s="227">
        <f t="shared" si="639"/>
        <v>569.36666666666667</v>
      </c>
      <c r="X5880" s="227">
        <f t="shared" si="642"/>
        <v>558</v>
      </c>
      <c r="Y5880" s="227">
        <f t="shared" si="640"/>
        <v>0</v>
      </c>
      <c r="Z5880" s="227">
        <f t="shared" si="641"/>
        <v>394.21111111111111</v>
      </c>
      <c r="AA5880" s="227">
        <f t="shared" si="643"/>
        <v>386.30555555555554</v>
      </c>
    </row>
    <row r="5881" spans="2:27" ht="13.5" hidden="1">
      <c r="B5881" s="232" t="s">
        <v>1449</v>
      </c>
      <c r="C5881" s="232" t="s">
        <v>698</v>
      </c>
      <c r="D5881" s="232" t="s">
        <v>986</v>
      </c>
      <c r="E5881" s="232" t="s">
        <v>495</v>
      </c>
      <c r="F5881" s="232">
        <v>48</v>
      </c>
      <c r="G5881" s="232" t="s">
        <v>1356</v>
      </c>
      <c r="H5881" s="233">
        <v>14.4</v>
      </c>
      <c r="I5881" s="233">
        <v>0</v>
      </c>
      <c r="J5881" s="233">
        <v>9.8279999999999994</v>
      </c>
      <c r="K5881" s="234">
        <v>40997</v>
      </c>
      <c r="L5881" s="233">
        <v>4.68</v>
      </c>
      <c r="M5881" s="234">
        <v>80354</v>
      </c>
      <c r="N5881" s="233">
        <v>0</v>
      </c>
      <c r="O5881" s="233">
        <v>0</v>
      </c>
      <c r="P5881" s="233">
        <v>0</v>
      </c>
      <c r="Q5881" s="234">
        <v>85147</v>
      </c>
      <c r="R5881" s="233">
        <v>3.24</v>
      </c>
      <c r="S5881" s="234">
        <v>166889</v>
      </c>
      <c r="T5881" s="233">
        <v>0</v>
      </c>
      <c r="U5881" s="235">
        <f t="shared" si="637"/>
        <v>10512</v>
      </c>
      <c r="V5881" s="227">
        <f t="shared" si="638"/>
        <v>7174.44</v>
      </c>
      <c r="W5881" s="227">
        <f t="shared" si="639"/>
        <v>6832.8166666666657</v>
      </c>
      <c r="X5881" s="227">
        <f t="shared" si="642"/>
        <v>6696.166666666667</v>
      </c>
      <c r="Y5881" s="227">
        <f t="shared" si="640"/>
        <v>0</v>
      </c>
      <c r="Z5881" s="227">
        <f t="shared" si="641"/>
        <v>4730.3944444444442</v>
      </c>
      <c r="AA5881" s="227">
        <f t="shared" si="643"/>
        <v>4635.8055555555557</v>
      </c>
    </row>
    <row r="5882" spans="2:27" ht="13.5" hidden="1">
      <c r="B5882" s="232" t="s">
        <v>1449</v>
      </c>
      <c r="C5882" s="232" t="s">
        <v>1127</v>
      </c>
      <c r="D5882" s="232" t="s">
        <v>986</v>
      </c>
      <c r="E5882" s="232" t="s">
        <v>467</v>
      </c>
      <c r="F5882" s="232">
        <v>8</v>
      </c>
      <c r="G5882" s="232" t="s">
        <v>1312</v>
      </c>
      <c r="H5882" s="233">
        <v>0.88300000000000001</v>
      </c>
      <c r="I5882" s="233">
        <v>0</v>
      </c>
      <c r="J5882" s="233">
        <v>0.54669999999999996</v>
      </c>
      <c r="K5882" s="234">
        <v>2281</v>
      </c>
      <c r="L5882" s="233">
        <v>0.26040000000000002</v>
      </c>
      <c r="M5882" s="234">
        <v>4470</v>
      </c>
      <c r="N5882" s="233">
        <v>0</v>
      </c>
      <c r="O5882" s="233">
        <v>0</v>
      </c>
      <c r="P5882" s="233">
        <v>0</v>
      </c>
      <c r="Q5882" s="234">
        <v>6030</v>
      </c>
      <c r="R5882" s="233">
        <v>0.22939999999999999</v>
      </c>
      <c r="S5882" s="234">
        <v>11820</v>
      </c>
      <c r="T5882" s="233">
        <v>0</v>
      </c>
      <c r="U5882" s="235">
        <f t="shared" si="637"/>
        <v>644.59</v>
      </c>
      <c r="V5882" s="227">
        <f t="shared" si="638"/>
        <v>399.09099999999995</v>
      </c>
      <c r="W5882" s="227">
        <f t="shared" si="639"/>
        <v>380.17533333333336</v>
      </c>
      <c r="X5882" s="227">
        <f t="shared" si="642"/>
        <v>372.5</v>
      </c>
      <c r="Y5882" s="227">
        <f t="shared" si="640"/>
        <v>0</v>
      </c>
      <c r="Z5882" s="227">
        <f t="shared" si="641"/>
        <v>334.96199999999999</v>
      </c>
      <c r="AA5882" s="227">
        <f t="shared" si="643"/>
        <v>328.33333333333331</v>
      </c>
    </row>
    <row r="5883" spans="2:27" ht="13.5" hidden="1">
      <c r="B5883" s="232" t="s">
        <v>1449</v>
      </c>
      <c r="C5883" s="232" t="s">
        <v>1158</v>
      </c>
      <c r="D5883" s="232" t="s">
        <v>986</v>
      </c>
      <c r="E5883" s="232" t="s">
        <v>467</v>
      </c>
      <c r="F5883" s="232">
        <v>4</v>
      </c>
      <c r="G5883" s="232" t="s">
        <v>1312</v>
      </c>
      <c r="H5883" s="233">
        <v>0.54</v>
      </c>
      <c r="I5883" s="233">
        <v>0</v>
      </c>
      <c r="J5883" s="233">
        <v>0.36830000000000002</v>
      </c>
      <c r="K5883" s="234">
        <v>1536</v>
      </c>
      <c r="L5883" s="233">
        <v>0.17530000000000001</v>
      </c>
      <c r="M5883" s="234">
        <v>3012</v>
      </c>
      <c r="N5883" s="233">
        <v>0</v>
      </c>
      <c r="O5883" s="233">
        <v>0</v>
      </c>
      <c r="P5883" s="233">
        <v>0</v>
      </c>
      <c r="Q5883" s="234">
        <v>3190</v>
      </c>
      <c r="R5883" s="233">
        <v>0.12139999999999999</v>
      </c>
      <c r="S5883" s="234">
        <v>6253</v>
      </c>
      <c r="T5883" s="233">
        <v>0</v>
      </c>
      <c r="U5883" s="235">
        <f t="shared" si="637"/>
        <v>394.20000000000005</v>
      </c>
      <c r="V5883" s="227">
        <f t="shared" si="638"/>
        <v>268.85900000000004</v>
      </c>
      <c r="W5883" s="227">
        <f t="shared" si="639"/>
        <v>255.96899999999999</v>
      </c>
      <c r="X5883" s="227">
        <f t="shared" si="642"/>
        <v>251</v>
      </c>
      <c r="Y5883" s="227">
        <f t="shared" si="640"/>
        <v>0</v>
      </c>
      <c r="Z5883" s="227">
        <f t="shared" si="641"/>
        <v>177.2331111111111</v>
      </c>
      <c r="AA5883" s="227">
        <f t="shared" si="643"/>
        <v>173.69444444444446</v>
      </c>
    </row>
    <row r="5884" spans="2:27" ht="13.5" hidden="1">
      <c r="B5884" s="232" t="s">
        <v>1449</v>
      </c>
      <c r="C5884" s="232" t="s">
        <v>723</v>
      </c>
      <c r="D5884" s="232" t="s">
        <v>986</v>
      </c>
      <c r="E5884" s="232" t="s">
        <v>467</v>
      </c>
      <c r="F5884" s="232">
        <v>2</v>
      </c>
      <c r="G5884" s="232" t="s">
        <v>1315</v>
      </c>
      <c r="H5884" s="233">
        <v>0.224</v>
      </c>
      <c r="I5884" s="233">
        <v>0</v>
      </c>
      <c r="J5884" s="233">
        <v>0.193</v>
      </c>
      <c r="K5884" s="234">
        <v>680</v>
      </c>
      <c r="L5884" s="233">
        <v>8.6999999999999994E-2</v>
      </c>
      <c r="M5884" s="234">
        <v>1414</v>
      </c>
      <c r="N5884" s="233">
        <v>0</v>
      </c>
      <c r="O5884" s="233">
        <v>0</v>
      </c>
      <c r="P5884" s="233">
        <v>0</v>
      </c>
      <c r="Q5884" s="234">
        <v>1264</v>
      </c>
      <c r="R5884" s="233">
        <v>6.4000000000000001E-2</v>
      </c>
      <c r="S5884" s="234">
        <v>2770</v>
      </c>
      <c r="T5884" s="233">
        <v>0</v>
      </c>
      <c r="U5884" s="235">
        <f t="shared" si="637"/>
        <v>163.52000000000001</v>
      </c>
      <c r="V5884" s="227">
        <f t="shared" si="638"/>
        <v>140.89000000000001</v>
      </c>
      <c r="W5884" s="227">
        <f t="shared" si="639"/>
        <v>120.17666666666666</v>
      </c>
      <c r="X5884" s="227">
        <f t="shared" si="642"/>
        <v>117.83333333333333</v>
      </c>
      <c r="Y5884" s="227">
        <f t="shared" si="640"/>
        <v>0</v>
      </c>
      <c r="Z5884" s="227">
        <f t="shared" si="641"/>
        <v>81.831111111111113</v>
      </c>
      <c r="AA5884" s="227">
        <f t="shared" si="643"/>
        <v>76.944444444444443</v>
      </c>
    </row>
    <row r="5885" spans="2:27" ht="13.5" hidden="1">
      <c r="B5885" s="232" t="s">
        <v>1449</v>
      </c>
      <c r="C5885" s="232" t="s">
        <v>1131</v>
      </c>
      <c r="D5885" s="232" t="s">
        <v>986</v>
      </c>
      <c r="E5885" s="232" t="s">
        <v>495</v>
      </c>
      <c r="F5885" s="232">
        <v>4</v>
      </c>
      <c r="G5885" s="232" t="s">
        <v>1311</v>
      </c>
      <c r="H5885" s="233">
        <v>0.88300000000000001</v>
      </c>
      <c r="I5885" s="233">
        <v>0</v>
      </c>
      <c r="J5885" s="233">
        <v>0.54669999999999996</v>
      </c>
      <c r="K5885" s="234">
        <v>2281</v>
      </c>
      <c r="L5885" s="233">
        <v>0.26040000000000002</v>
      </c>
      <c r="M5885" s="234">
        <v>4470</v>
      </c>
      <c r="N5885" s="233">
        <v>0</v>
      </c>
      <c r="O5885" s="233">
        <v>0</v>
      </c>
      <c r="P5885" s="233">
        <v>0</v>
      </c>
      <c r="Q5885" s="234">
        <v>6030</v>
      </c>
      <c r="R5885" s="233">
        <v>0.22939999999999999</v>
      </c>
      <c r="S5885" s="234">
        <v>11820</v>
      </c>
      <c r="T5885" s="233">
        <v>0</v>
      </c>
      <c r="U5885" s="235">
        <f t="shared" si="637"/>
        <v>644.59</v>
      </c>
      <c r="V5885" s="227">
        <f t="shared" si="638"/>
        <v>399.09099999999995</v>
      </c>
      <c r="W5885" s="227">
        <f t="shared" si="639"/>
        <v>380.17533333333336</v>
      </c>
      <c r="X5885" s="227">
        <f t="shared" si="642"/>
        <v>372.5</v>
      </c>
      <c r="Y5885" s="227">
        <f t="shared" si="640"/>
        <v>0</v>
      </c>
      <c r="Z5885" s="227">
        <f t="shared" si="641"/>
        <v>334.96199999999999</v>
      </c>
      <c r="AA5885" s="227">
        <f t="shared" si="643"/>
        <v>328.33333333333331</v>
      </c>
    </row>
    <row r="5886" spans="2:27" ht="13.5" hidden="1">
      <c r="B5886" s="232" t="s">
        <v>1449</v>
      </c>
      <c r="C5886" s="232" t="s">
        <v>723</v>
      </c>
      <c r="D5886" s="232" t="s">
        <v>986</v>
      </c>
      <c r="E5886" s="232" t="s">
        <v>495</v>
      </c>
      <c r="F5886" s="232">
        <v>2</v>
      </c>
      <c r="G5886" s="232" t="s">
        <v>1315</v>
      </c>
      <c r="H5886" s="233">
        <v>0.44800000000000001</v>
      </c>
      <c r="I5886" s="233">
        <v>0</v>
      </c>
      <c r="J5886" s="233">
        <v>0.38600000000000001</v>
      </c>
      <c r="K5886" s="234">
        <v>1360</v>
      </c>
      <c r="L5886" s="233">
        <v>0.17399999999999999</v>
      </c>
      <c r="M5886" s="234">
        <v>2828</v>
      </c>
      <c r="N5886" s="233">
        <v>0</v>
      </c>
      <c r="O5886" s="233">
        <v>0</v>
      </c>
      <c r="P5886" s="233">
        <v>0</v>
      </c>
      <c r="Q5886" s="234">
        <v>2528</v>
      </c>
      <c r="R5886" s="233">
        <v>0.128</v>
      </c>
      <c r="S5886" s="234">
        <v>5540</v>
      </c>
      <c r="T5886" s="233">
        <v>0</v>
      </c>
      <c r="U5886" s="235">
        <f t="shared" si="637"/>
        <v>327.04000000000002</v>
      </c>
      <c r="V5886" s="227">
        <f t="shared" si="638"/>
        <v>281.78000000000003</v>
      </c>
      <c r="W5886" s="227">
        <f t="shared" si="639"/>
        <v>240.35333333333332</v>
      </c>
      <c r="X5886" s="227">
        <f t="shared" si="642"/>
        <v>235.66666666666666</v>
      </c>
      <c r="Y5886" s="227">
        <f t="shared" si="640"/>
        <v>0</v>
      </c>
      <c r="Z5886" s="227">
        <f t="shared" si="641"/>
        <v>163.66222222222223</v>
      </c>
      <c r="AA5886" s="227">
        <f t="shared" si="643"/>
        <v>153.88888888888889</v>
      </c>
    </row>
    <row r="5887" spans="2:27" ht="13.5" hidden="1">
      <c r="B5887" s="232" t="s">
        <v>1449</v>
      </c>
      <c r="C5887" s="232" t="s">
        <v>1124</v>
      </c>
      <c r="D5887" s="232" t="s">
        <v>986</v>
      </c>
      <c r="E5887" s="232" t="s">
        <v>1465</v>
      </c>
      <c r="F5887" s="232">
        <v>4</v>
      </c>
      <c r="G5887" s="232" t="s">
        <v>1311</v>
      </c>
      <c r="H5887" s="233">
        <v>1.6080000000000001</v>
      </c>
      <c r="I5887" s="233">
        <v>0</v>
      </c>
      <c r="J5887" s="233">
        <v>0</v>
      </c>
      <c r="K5887" s="234">
        <v>0</v>
      </c>
      <c r="L5887" s="233">
        <v>0</v>
      </c>
      <c r="M5887" s="234">
        <v>0</v>
      </c>
      <c r="N5887" s="233">
        <v>0</v>
      </c>
      <c r="O5887" s="233">
        <v>0</v>
      </c>
      <c r="P5887" s="233">
        <v>0</v>
      </c>
      <c r="Q5887" s="234">
        <v>0</v>
      </c>
      <c r="R5887" s="233">
        <v>0</v>
      </c>
      <c r="S5887" s="234">
        <v>0</v>
      </c>
      <c r="T5887" s="233">
        <v>0</v>
      </c>
      <c r="U5887" s="235">
        <f t="shared" si="637"/>
        <v>1173.8400000000001</v>
      </c>
      <c r="V5887" s="227">
        <f t="shared" si="638"/>
        <v>0</v>
      </c>
      <c r="W5887" s="227">
        <f t="shared" si="639"/>
        <v>0</v>
      </c>
      <c r="X5887" s="227">
        <f t="shared" si="642"/>
        <v>0</v>
      </c>
      <c r="Y5887" s="227">
        <f t="shared" si="640"/>
        <v>0</v>
      </c>
      <c r="Z5887" s="227">
        <f t="shared" si="641"/>
        <v>0</v>
      </c>
      <c r="AA5887" s="227">
        <f t="shared" si="643"/>
        <v>0</v>
      </c>
    </row>
    <row r="5888" spans="2:27" ht="13.5" hidden="1">
      <c r="B5888" s="232" t="s">
        <v>1449</v>
      </c>
      <c r="C5888" s="232" t="s">
        <v>737</v>
      </c>
      <c r="D5888" s="232" t="s">
        <v>986</v>
      </c>
      <c r="E5888" s="232" t="s">
        <v>467</v>
      </c>
      <c r="F5888" s="232">
        <v>2</v>
      </c>
      <c r="G5888" s="232" t="s">
        <v>1315</v>
      </c>
      <c r="H5888" s="233">
        <v>0.224</v>
      </c>
      <c r="I5888" s="233">
        <v>0</v>
      </c>
      <c r="J5888" s="233">
        <v>0.17399999999999999</v>
      </c>
      <c r="K5888" s="234">
        <v>726</v>
      </c>
      <c r="L5888" s="233">
        <v>8.2900000000000001E-2</v>
      </c>
      <c r="M5888" s="234">
        <v>1423</v>
      </c>
      <c r="N5888" s="233">
        <v>0</v>
      </c>
      <c r="O5888" s="233">
        <v>0</v>
      </c>
      <c r="P5888" s="233">
        <v>0</v>
      </c>
      <c r="Q5888" s="234">
        <v>1472</v>
      </c>
      <c r="R5888" s="233">
        <v>5.6000000000000001E-2</v>
      </c>
      <c r="S5888" s="234">
        <v>2884</v>
      </c>
      <c r="T5888" s="233">
        <v>0</v>
      </c>
      <c r="U5888" s="235">
        <f t="shared" si="637"/>
        <v>163.52000000000001</v>
      </c>
      <c r="V5888" s="227">
        <f t="shared" si="638"/>
        <v>127.02</v>
      </c>
      <c r="W5888" s="227">
        <f t="shared" si="639"/>
        <v>121.017</v>
      </c>
      <c r="X5888" s="227">
        <f t="shared" si="642"/>
        <v>118.58333333333333</v>
      </c>
      <c r="Y5888" s="227">
        <f t="shared" si="640"/>
        <v>0</v>
      </c>
      <c r="Z5888" s="227">
        <f t="shared" si="641"/>
        <v>81.768888888888881</v>
      </c>
      <c r="AA5888" s="227">
        <f t="shared" si="643"/>
        <v>80.111111111111114</v>
      </c>
    </row>
    <row r="5889" spans="2:27" ht="13.5" hidden="1">
      <c r="B5889" s="232" t="s">
        <v>1449</v>
      </c>
      <c r="C5889" s="232" t="s">
        <v>1128</v>
      </c>
      <c r="D5889" s="232" t="s">
        <v>986</v>
      </c>
      <c r="E5889" s="232" t="s">
        <v>495</v>
      </c>
      <c r="F5889" s="232">
        <v>16</v>
      </c>
      <c r="G5889" s="232" t="s">
        <v>1317</v>
      </c>
      <c r="H5889" s="233">
        <v>3.53</v>
      </c>
      <c r="I5889" s="233">
        <v>0</v>
      </c>
      <c r="J5889" s="233">
        <v>2.1867000000000001</v>
      </c>
      <c r="K5889" s="234">
        <v>9123</v>
      </c>
      <c r="L5889" s="233">
        <v>1.0414000000000001</v>
      </c>
      <c r="M5889" s="234">
        <v>17879</v>
      </c>
      <c r="N5889" s="233">
        <v>0</v>
      </c>
      <c r="O5889" s="233">
        <v>0</v>
      </c>
      <c r="P5889" s="233">
        <v>0</v>
      </c>
      <c r="Q5889" s="234">
        <v>24119</v>
      </c>
      <c r="R5889" s="233">
        <v>0.91779999999999995</v>
      </c>
      <c r="S5889" s="234">
        <v>47278</v>
      </c>
      <c r="T5889" s="233">
        <v>0</v>
      </c>
      <c r="U5889" s="235">
        <f t="shared" si="637"/>
        <v>2576.8999999999996</v>
      </c>
      <c r="V5889" s="227">
        <f t="shared" si="638"/>
        <v>1596.2910000000002</v>
      </c>
      <c r="W5889" s="227">
        <f t="shared" si="639"/>
        <v>1520.4720000000002</v>
      </c>
      <c r="X5889" s="227">
        <f t="shared" si="642"/>
        <v>1489.9166666666667</v>
      </c>
      <c r="Y5889" s="227">
        <f t="shared" si="640"/>
        <v>0</v>
      </c>
      <c r="Z5889" s="227">
        <f t="shared" si="641"/>
        <v>1339.9662222222221</v>
      </c>
      <c r="AA5889" s="227">
        <f t="shared" si="643"/>
        <v>1313.2777777777778</v>
      </c>
    </row>
    <row r="5890" spans="2:27" ht="13.5" hidden="1">
      <c r="B5890" s="232" t="s">
        <v>1449</v>
      </c>
      <c r="C5890" s="232" t="s">
        <v>712</v>
      </c>
      <c r="D5890" s="232" t="s">
        <v>986</v>
      </c>
      <c r="E5890" s="232" t="s">
        <v>467</v>
      </c>
      <c r="F5890" s="232">
        <v>32</v>
      </c>
      <c r="G5890" s="232" t="s">
        <v>1345</v>
      </c>
      <c r="H5890" s="233">
        <v>4.8</v>
      </c>
      <c r="I5890" s="233">
        <v>0</v>
      </c>
      <c r="J5890" s="233">
        <v>3.2759999999999998</v>
      </c>
      <c r="K5890" s="234">
        <v>13666</v>
      </c>
      <c r="L5890" s="233">
        <v>1.56</v>
      </c>
      <c r="M5890" s="234">
        <v>26785</v>
      </c>
      <c r="N5890" s="233">
        <v>0</v>
      </c>
      <c r="O5890" s="233">
        <v>0</v>
      </c>
      <c r="P5890" s="233">
        <v>0</v>
      </c>
      <c r="Q5890" s="234">
        <v>28382</v>
      </c>
      <c r="R5890" s="233">
        <v>1.08</v>
      </c>
      <c r="S5890" s="234">
        <v>55630</v>
      </c>
      <c r="T5890" s="233">
        <v>0</v>
      </c>
      <c r="U5890" s="235">
        <f t="shared" si="637"/>
        <v>3504</v>
      </c>
      <c r="V5890" s="227">
        <f t="shared" si="638"/>
        <v>2391.48</v>
      </c>
      <c r="W5890" s="227">
        <f t="shared" si="639"/>
        <v>2277.6333333333332</v>
      </c>
      <c r="X5890" s="227">
        <f t="shared" si="642"/>
        <v>2232.0833333333335</v>
      </c>
      <c r="Y5890" s="227">
        <f t="shared" si="640"/>
        <v>0</v>
      </c>
      <c r="Z5890" s="227">
        <f t="shared" si="641"/>
        <v>1576.788888888889</v>
      </c>
      <c r="AA5890" s="227">
        <f t="shared" si="643"/>
        <v>1545.2777777777778</v>
      </c>
    </row>
    <row r="5891" spans="2:27" ht="13.5" hidden="1">
      <c r="B5891" s="232" t="s">
        <v>1449</v>
      </c>
      <c r="C5891" s="232" t="s">
        <v>695</v>
      </c>
      <c r="D5891" s="232" t="s">
        <v>986</v>
      </c>
      <c r="E5891" s="232" t="s">
        <v>467</v>
      </c>
      <c r="F5891" s="232">
        <v>4</v>
      </c>
      <c r="G5891" s="232" t="s">
        <v>1354</v>
      </c>
      <c r="H5891" s="233">
        <v>0.6</v>
      </c>
      <c r="I5891" s="233">
        <v>0</v>
      </c>
      <c r="J5891" s="233">
        <v>0.40949999999999998</v>
      </c>
      <c r="K5891" s="234">
        <v>1708</v>
      </c>
      <c r="L5891" s="233">
        <v>0.19500000000000001</v>
      </c>
      <c r="M5891" s="234">
        <v>3348</v>
      </c>
      <c r="N5891" s="233">
        <v>0</v>
      </c>
      <c r="O5891" s="233">
        <v>0</v>
      </c>
      <c r="P5891" s="233">
        <v>0</v>
      </c>
      <c r="Q5891" s="234">
        <v>3548</v>
      </c>
      <c r="R5891" s="233">
        <v>0.13500000000000001</v>
      </c>
      <c r="S5891" s="234">
        <v>6954</v>
      </c>
      <c r="T5891" s="233">
        <v>0</v>
      </c>
      <c r="U5891" s="235">
        <f t="shared" si="637"/>
        <v>438</v>
      </c>
      <c r="V5891" s="227">
        <f t="shared" si="638"/>
        <v>298.935</v>
      </c>
      <c r="W5891" s="227">
        <f t="shared" si="639"/>
        <v>284.68333333333334</v>
      </c>
      <c r="X5891" s="227">
        <f t="shared" si="642"/>
        <v>279</v>
      </c>
      <c r="Y5891" s="227">
        <f t="shared" si="640"/>
        <v>0</v>
      </c>
      <c r="Z5891" s="227">
        <f t="shared" si="641"/>
        <v>197.10555555555555</v>
      </c>
      <c r="AA5891" s="227">
        <f t="shared" si="643"/>
        <v>193.16666666666666</v>
      </c>
    </row>
    <row r="5892" spans="2:27" ht="13.5" hidden="1">
      <c r="B5892" s="232" t="s">
        <v>1449</v>
      </c>
      <c r="C5892" s="232" t="s">
        <v>1125</v>
      </c>
      <c r="D5892" s="232" t="s">
        <v>986</v>
      </c>
      <c r="E5892" s="232" t="s">
        <v>467</v>
      </c>
      <c r="F5892" s="232">
        <v>48</v>
      </c>
      <c r="G5892" s="232" t="s">
        <v>1310</v>
      </c>
      <c r="H5892" s="233">
        <v>5.2949999999999999</v>
      </c>
      <c r="I5892" s="233">
        <v>0</v>
      </c>
      <c r="J5892" s="233">
        <v>3.28</v>
      </c>
      <c r="K5892" s="234">
        <v>13684</v>
      </c>
      <c r="L5892" s="233">
        <v>1.5621</v>
      </c>
      <c r="M5892" s="234">
        <v>26819</v>
      </c>
      <c r="N5892" s="233">
        <v>0</v>
      </c>
      <c r="O5892" s="233">
        <v>0</v>
      </c>
      <c r="P5892" s="233">
        <v>0</v>
      </c>
      <c r="Q5892" s="234">
        <v>36179</v>
      </c>
      <c r="R5892" s="233">
        <v>1.3767</v>
      </c>
      <c r="S5892" s="234">
        <v>70918</v>
      </c>
      <c r="T5892" s="233">
        <v>0</v>
      </c>
      <c r="U5892" s="235">
        <f t="shared" ref="U5892:U5955" si="644">H5892*hour_M</f>
        <v>3865.35</v>
      </c>
      <c r="V5892" s="227">
        <f t="shared" ref="V5892:V5955" si="645">J5892*hour_M</f>
        <v>2394.3999999999996</v>
      </c>
      <c r="W5892" s="227">
        <f t="shared" ref="W5892:W5955" si="646">K5892/12+L5892*hour_M</f>
        <v>2280.6663333333336</v>
      </c>
      <c r="X5892" s="227">
        <f t="shared" si="642"/>
        <v>2234.9166666666665</v>
      </c>
      <c r="Y5892" s="227">
        <f t="shared" ref="Y5892:Y5955" si="647">P5892*hour_M</f>
        <v>0</v>
      </c>
      <c r="Z5892" s="227">
        <f t="shared" ref="Z5892:Z5955" si="648">Q5892/36+R5892*hour_M</f>
        <v>2009.9632222222222</v>
      </c>
      <c r="AA5892" s="227">
        <f t="shared" si="643"/>
        <v>1969.9444444444443</v>
      </c>
    </row>
    <row r="5893" spans="2:27" ht="13.5" hidden="1">
      <c r="B5893" s="232" t="s">
        <v>1449</v>
      </c>
      <c r="C5893" s="232" t="s">
        <v>630</v>
      </c>
      <c r="D5893" s="232" t="s">
        <v>986</v>
      </c>
      <c r="E5893" s="232" t="s">
        <v>495</v>
      </c>
      <c r="F5893" s="232">
        <v>32</v>
      </c>
      <c r="G5893" s="232" t="s">
        <v>1316</v>
      </c>
      <c r="H5893" s="233">
        <v>7.9039999999999999</v>
      </c>
      <c r="I5893" s="233">
        <v>0</v>
      </c>
      <c r="J5893" s="233">
        <v>4.8959999999999999</v>
      </c>
      <c r="K5893" s="234">
        <v>20426</v>
      </c>
      <c r="L5893" s="233">
        <v>2.3317000000000001</v>
      </c>
      <c r="M5893" s="234">
        <v>40032</v>
      </c>
      <c r="N5893" s="233">
        <v>0</v>
      </c>
      <c r="O5893" s="233">
        <v>0</v>
      </c>
      <c r="P5893" s="233">
        <v>0</v>
      </c>
      <c r="Q5893" s="234">
        <v>54003</v>
      </c>
      <c r="R5893" s="233">
        <v>2.0548999999999999</v>
      </c>
      <c r="S5893" s="234">
        <v>105856</v>
      </c>
      <c r="T5893" s="233">
        <v>0</v>
      </c>
      <c r="U5893" s="235">
        <f t="shared" si="644"/>
        <v>5769.92</v>
      </c>
      <c r="V5893" s="227">
        <f t="shared" si="645"/>
        <v>3574.08</v>
      </c>
      <c r="W5893" s="227">
        <f t="shared" si="646"/>
        <v>3404.3076666666666</v>
      </c>
      <c r="X5893" s="227">
        <f t="shared" ref="X5893:X5956" si="649">M5893/12</f>
        <v>3336</v>
      </c>
      <c r="Y5893" s="227">
        <f t="shared" si="647"/>
        <v>0</v>
      </c>
      <c r="Z5893" s="227">
        <f t="shared" si="648"/>
        <v>3000.1603333333333</v>
      </c>
      <c r="AA5893" s="227">
        <f t="shared" ref="AA5893:AA5956" si="650">S5893/36</f>
        <v>2940.4444444444443</v>
      </c>
    </row>
    <row r="5894" spans="2:27" ht="13.5" hidden="1">
      <c r="B5894" s="232" t="s">
        <v>1449</v>
      </c>
      <c r="C5894" s="232" t="s">
        <v>672</v>
      </c>
      <c r="D5894" s="232" t="s">
        <v>986</v>
      </c>
      <c r="E5894" s="232" t="s">
        <v>467</v>
      </c>
      <c r="F5894" s="232">
        <v>4</v>
      </c>
      <c r="G5894" s="232" t="s">
        <v>1354</v>
      </c>
      <c r="H5894" s="233">
        <v>0.6</v>
      </c>
      <c r="I5894" s="233">
        <v>0</v>
      </c>
      <c r="J5894" s="233">
        <v>0</v>
      </c>
      <c r="K5894" s="234">
        <v>0</v>
      </c>
      <c r="L5894" s="233">
        <v>0</v>
      </c>
      <c r="M5894" s="234">
        <v>0</v>
      </c>
      <c r="N5894" s="233">
        <v>0</v>
      </c>
      <c r="O5894" s="233">
        <v>0</v>
      </c>
      <c r="P5894" s="233">
        <v>0</v>
      </c>
      <c r="Q5894" s="234">
        <v>0</v>
      </c>
      <c r="R5894" s="233">
        <v>0</v>
      </c>
      <c r="S5894" s="234">
        <v>0</v>
      </c>
      <c r="T5894" s="233">
        <v>0</v>
      </c>
      <c r="U5894" s="235">
        <f t="shared" si="644"/>
        <v>438</v>
      </c>
      <c r="V5894" s="227">
        <f t="shared" si="645"/>
        <v>0</v>
      </c>
      <c r="W5894" s="227">
        <f t="shared" si="646"/>
        <v>0</v>
      </c>
      <c r="X5894" s="227">
        <f t="shared" si="649"/>
        <v>0</v>
      </c>
      <c r="Y5894" s="227">
        <f t="shared" si="647"/>
        <v>0</v>
      </c>
      <c r="Z5894" s="227">
        <f t="shared" si="648"/>
        <v>0</v>
      </c>
      <c r="AA5894" s="227">
        <f t="shared" si="650"/>
        <v>0</v>
      </c>
    </row>
    <row r="5895" spans="2:27" ht="13.5" hidden="1">
      <c r="B5895" s="232" t="s">
        <v>1449</v>
      </c>
      <c r="C5895" s="232" t="s">
        <v>1126</v>
      </c>
      <c r="D5895" s="232" t="s">
        <v>986</v>
      </c>
      <c r="E5895" s="232" t="s">
        <v>495</v>
      </c>
      <c r="F5895" s="232">
        <v>64</v>
      </c>
      <c r="G5895" s="232" t="s">
        <v>1345</v>
      </c>
      <c r="H5895" s="233">
        <v>14.121</v>
      </c>
      <c r="I5895" s="233">
        <v>0</v>
      </c>
      <c r="J5895" s="233">
        <v>8.7468000000000004</v>
      </c>
      <c r="K5895" s="234">
        <v>36491</v>
      </c>
      <c r="L5895" s="233">
        <v>4.1656000000000004</v>
      </c>
      <c r="M5895" s="234">
        <v>71518</v>
      </c>
      <c r="N5895" s="233">
        <v>0</v>
      </c>
      <c r="O5895" s="233">
        <v>0</v>
      </c>
      <c r="P5895" s="233">
        <v>0</v>
      </c>
      <c r="Q5895" s="234">
        <v>96477</v>
      </c>
      <c r="R5895" s="233">
        <v>3.6711</v>
      </c>
      <c r="S5895" s="234">
        <v>189114</v>
      </c>
      <c r="T5895" s="233">
        <v>0</v>
      </c>
      <c r="U5895" s="235">
        <f t="shared" si="644"/>
        <v>10308.33</v>
      </c>
      <c r="V5895" s="227">
        <f t="shared" si="645"/>
        <v>6385.1640000000007</v>
      </c>
      <c r="W5895" s="227">
        <f t="shared" si="646"/>
        <v>6081.8046666666669</v>
      </c>
      <c r="X5895" s="227">
        <f t="shared" si="649"/>
        <v>5959.833333333333</v>
      </c>
      <c r="Y5895" s="227">
        <f t="shared" si="647"/>
        <v>0</v>
      </c>
      <c r="Z5895" s="227">
        <f t="shared" si="648"/>
        <v>5359.8196666666663</v>
      </c>
      <c r="AA5895" s="227">
        <f t="shared" si="650"/>
        <v>5253.166666666667</v>
      </c>
    </row>
    <row r="5896" spans="2:27" ht="13.5" hidden="1">
      <c r="B5896" s="232" t="s">
        <v>1449</v>
      </c>
      <c r="C5896" s="232" t="s">
        <v>735</v>
      </c>
      <c r="D5896" s="232" t="s">
        <v>986</v>
      </c>
      <c r="E5896" s="232" t="s">
        <v>467</v>
      </c>
      <c r="F5896" s="232">
        <v>8</v>
      </c>
      <c r="G5896" s="232" t="s">
        <v>1312</v>
      </c>
      <c r="H5896" s="233">
        <v>0.89600000000000002</v>
      </c>
      <c r="I5896" s="233">
        <v>0</v>
      </c>
      <c r="J5896" s="233">
        <v>0.69620000000000004</v>
      </c>
      <c r="K5896" s="234">
        <v>2904</v>
      </c>
      <c r="L5896" s="233">
        <v>0.33150000000000002</v>
      </c>
      <c r="M5896" s="234">
        <v>5692</v>
      </c>
      <c r="N5896" s="233">
        <v>0</v>
      </c>
      <c r="O5896" s="233">
        <v>0</v>
      </c>
      <c r="P5896" s="233">
        <v>0</v>
      </c>
      <c r="Q5896" s="234">
        <v>5887</v>
      </c>
      <c r="R5896" s="233">
        <v>0.224</v>
      </c>
      <c r="S5896" s="234">
        <v>11538</v>
      </c>
      <c r="T5896" s="233">
        <v>0</v>
      </c>
      <c r="U5896" s="235">
        <f t="shared" si="644"/>
        <v>654.08000000000004</v>
      </c>
      <c r="V5896" s="227">
        <f t="shared" si="645"/>
        <v>508.22600000000006</v>
      </c>
      <c r="W5896" s="227">
        <f t="shared" si="646"/>
        <v>483.995</v>
      </c>
      <c r="X5896" s="227">
        <f t="shared" si="649"/>
        <v>474.33333333333331</v>
      </c>
      <c r="Y5896" s="227">
        <f t="shared" si="647"/>
        <v>0</v>
      </c>
      <c r="Z5896" s="227">
        <f t="shared" si="648"/>
        <v>327.04777777777781</v>
      </c>
      <c r="AA5896" s="227">
        <f t="shared" si="650"/>
        <v>320.5</v>
      </c>
    </row>
    <row r="5897" spans="2:27" ht="13.5" hidden="1">
      <c r="B5897" s="232" t="s">
        <v>1449</v>
      </c>
      <c r="C5897" s="232" t="s">
        <v>717</v>
      </c>
      <c r="D5897" s="232" t="s">
        <v>986</v>
      </c>
      <c r="E5897" s="232" t="s">
        <v>495</v>
      </c>
      <c r="F5897" s="232">
        <v>4</v>
      </c>
      <c r="G5897" s="232" t="s">
        <v>1312</v>
      </c>
      <c r="H5897" s="233">
        <v>1.2</v>
      </c>
      <c r="I5897" s="233">
        <v>0</v>
      </c>
      <c r="J5897" s="233">
        <v>0.81899999999999995</v>
      </c>
      <c r="K5897" s="234">
        <v>3416</v>
      </c>
      <c r="L5897" s="233">
        <v>0.39</v>
      </c>
      <c r="M5897" s="234">
        <v>6696</v>
      </c>
      <c r="N5897" s="233">
        <v>0</v>
      </c>
      <c r="O5897" s="233">
        <v>0</v>
      </c>
      <c r="P5897" s="233">
        <v>0</v>
      </c>
      <c r="Q5897" s="234">
        <v>7096</v>
      </c>
      <c r="R5897" s="233">
        <v>0.27</v>
      </c>
      <c r="S5897" s="234">
        <v>13907</v>
      </c>
      <c r="T5897" s="233">
        <v>0</v>
      </c>
      <c r="U5897" s="235">
        <f t="shared" si="644"/>
        <v>876</v>
      </c>
      <c r="V5897" s="227">
        <f t="shared" si="645"/>
        <v>597.87</v>
      </c>
      <c r="W5897" s="227">
        <f t="shared" si="646"/>
        <v>569.36666666666667</v>
      </c>
      <c r="X5897" s="227">
        <f t="shared" si="649"/>
        <v>558</v>
      </c>
      <c r="Y5897" s="227">
        <f t="shared" si="647"/>
        <v>0</v>
      </c>
      <c r="Z5897" s="227">
        <f t="shared" si="648"/>
        <v>394.21111111111111</v>
      </c>
      <c r="AA5897" s="227">
        <f t="shared" si="650"/>
        <v>386.30555555555554</v>
      </c>
    </row>
    <row r="5898" spans="2:27" ht="13.5" hidden="1">
      <c r="B5898" s="232" t="s">
        <v>1449</v>
      </c>
      <c r="C5898" s="232" t="s">
        <v>1126</v>
      </c>
      <c r="D5898" s="232" t="s">
        <v>986</v>
      </c>
      <c r="E5898" s="232" t="s">
        <v>467</v>
      </c>
      <c r="F5898" s="232">
        <v>64</v>
      </c>
      <c r="G5898" s="232" t="s">
        <v>1345</v>
      </c>
      <c r="H5898" s="233">
        <v>7.06</v>
      </c>
      <c r="I5898" s="233">
        <v>0</v>
      </c>
      <c r="J5898" s="233">
        <v>4.3734000000000002</v>
      </c>
      <c r="K5898" s="234">
        <v>18245</v>
      </c>
      <c r="L5898" s="233">
        <v>2.0828000000000002</v>
      </c>
      <c r="M5898" s="234">
        <v>35759</v>
      </c>
      <c r="N5898" s="233">
        <v>0</v>
      </c>
      <c r="O5898" s="233">
        <v>0</v>
      </c>
      <c r="P5898" s="233">
        <v>0</v>
      </c>
      <c r="Q5898" s="234">
        <v>48238</v>
      </c>
      <c r="R5898" s="233">
        <v>1.8355999999999999</v>
      </c>
      <c r="S5898" s="234">
        <v>94557</v>
      </c>
      <c r="T5898" s="233">
        <v>0</v>
      </c>
      <c r="U5898" s="235">
        <f t="shared" si="644"/>
        <v>5153.7999999999993</v>
      </c>
      <c r="V5898" s="227">
        <f t="shared" si="645"/>
        <v>3192.5820000000003</v>
      </c>
      <c r="W5898" s="227">
        <f t="shared" si="646"/>
        <v>3040.8606666666669</v>
      </c>
      <c r="X5898" s="227">
        <f t="shared" si="649"/>
        <v>2979.9166666666665</v>
      </c>
      <c r="Y5898" s="227">
        <f t="shared" si="647"/>
        <v>0</v>
      </c>
      <c r="Z5898" s="227">
        <f t="shared" si="648"/>
        <v>2679.9324444444442</v>
      </c>
      <c r="AA5898" s="227">
        <f t="shared" si="650"/>
        <v>2626.5833333333335</v>
      </c>
    </row>
    <row r="5899" spans="2:27" ht="13.5" hidden="1">
      <c r="B5899" s="232" t="s">
        <v>1449</v>
      </c>
      <c r="C5899" s="232" t="s">
        <v>1147</v>
      </c>
      <c r="D5899" s="232" t="s">
        <v>986</v>
      </c>
      <c r="E5899" s="232" t="s">
        <v>1465</v>
      </c>
      <c r="F5899" s="232">
        <v>8</v>
      </c>
      <c r="G5899" s="232" t="s">
        <v>1317</v>
      </c>
      <c r="H5899" s="233">
        <v>3.8530000000000002</v>
      </c>
      <c r="I5899" s="233">
        <v>0</v>
      </c>
      <c r="J5899" s="233">
        <v>0</v>
      </c>
      <c r="K5899" s="234">
        <v>0</v>
      </c>
      <c r="L5899" s="233">
        <v>0</v>
      </c>
      <c r="M5899" s="234">
        <v>0</v>
      </c>
      <c r="N5899" s="233">
        <v>0</v>
      </c>
      <c r="O5899" s="233">
        <v>0</v>
      </c>
      <c r="P5899" s="233">
        <v>0</v>
      </c>
      <c r="Q5899" s="234">
        <v>0</v>
      </c>
      <c r="R5899" s="233">
        <v>0</v>
      </c>
      <c r="S5899" s="234">
        <v>0</v>
      </c>
      <c r="T5899" s="233">
        <v>0</v>
      </c>
      <c r="U5899" s="235">
        <f t="shared" si="644"/>
        <v>2812.69</v>
      </c>
      <c r="V5899" s="227">
        <f t="shared" si="645"/>
        <v>0</v>
      </c>
      <c r="W5899" s="227">
        <f t="shared" si="646"/>
        <v>0</v>
      </c>
      <c r="X5899" s="227">
        <f t="shared" si="649"/>
        <v>0</v>
      </c>
      <c r="Y5899" s="227">
        <f t="shared" si="647"/>
        <v>0</v>
      </c>
      <c r="Z5899" s="227">
        <f t="shared" si="648"/>
        <v>0</v>
      </c>
      <c r="AA5899" s="227">
        <f t="shared" si="650"/>
        <v>0</v>
      </c>
    </row>
    <row r="5900" spans="2:27" ht="13.5" hidden="1">
      <c r="B5900" s="232" t="s">
        <v>1449</v>
      </c>
      <c r="C5900" s="232" t="s">
        <v>313</v>
      </c>
      <c r="D5900" s="232" t="s">
        <v>986</v>
      </c>
      <c r="E5900" s="232" t="s">
        <v>495</v>
      </c>
      <c r="F5900" s="232">
        <v>16</v>
      </c>
      <c r="G5900" s="232" t="s">
        <v>1316</v>
      </c>
      <c r="H5900" s="233">
        <v>4.8</v>
      </c>
      <c r="I5900" s="233">
        <v>0</v>
      </c>
      <c r="J5900" s="233">
        <v>3.2759999999999998</v>
      </c>
      <c r="K5900" s="234">
        <v>13666</v>
      </c>
      <c r="L5900" s="233">
        <v>1.56</v>
      </c>
      <c r="M5900" s="234">
        <v>26785</v>
      </c>
      <c r="N5900" s="233">
        <v>0</v>
      </c>
      <c r="O5900" s="233">
        <v>0</v>
      </c>
      <c r="P5900" s="233">
        <v>0</v>
      </c>
      <c r="Q5900" s="234">
        <v>28382</v>
      </c>
      <c r="R5900" s="233">
        <v>1.08</v>
      </c>
      <c r="S5900" s="234">
        <v>55630</v>
      </c>
      <c r="T5900" s="233">
        <v>0</v>
      </c>
      <c r="U5900" s="235">
        <f t="shared" si="644"/>
        <v>3504</v>
      </c>
      <c r="V5900" s="227">
        <f t="shared" si="645"/>
        <v>2391.48</v>
      </c>
      <c r="W5900" s="227">
        <f t="shared" si="646"/>
        <v>2277.6333333333332</v>
      </c>
      <c r="X5900" s="227">
        <f t="shared" si="649"/>
        <v>2232.0833333333335</v>
      </c>
      <c r="Y5900" s="227">
        <f t="shared" si="647"/>
        <v>0</v>
      </c>
      <c r="Z5900" s="227">
        <f t="shared" si="648"/>
        <v>1576.788888888889</v>
      </c>
      <c r="AA5900" s="227">
        <f t="shared" si="650"/>
        <v>1545.2777777777778</v>
      </c>
    </row>
    <row r="5901" spans="2:27" ht="13.5" hidden="1">
      <c r="B5901" s="232" t="s">
        <v>1449</v>
      </c>
      <c r="C5901" s="232" t="s">
        <v>672</v>
      </c>
      <c r="D5901" s="232" t="s">
        <v>986</v>
      </c>
      <c r="E5901" s="232" t="s">
        <v>495</v>
      </c>
      <c r="F5901" s="232">
        <v>4</v>
      </c>
      <c r="G5901" s="232" t="s">
        <v>1354</v>
      </c>
      <c r="H5901" s="233">
        <v>1.2</v>
      </c>
      <c r="I5901" s="233">
        <v>0</v>
      </c>
      <c r="J5901" s="233">
        <v>0</v>
      </c>
      <c r="K5901" s="234">
        <v>0</v>
      </c>
      <c r="L5901" s="233">
        <v>0</v>
      </c>
      <c r="M5901" s="234">
        <v>0</v>
      </c>
      <c r="N5901" s="233">
        <v>0</v>
      </c>
      <c r="O5901" s="233">
        <v>0</v>
      </c>
      <c r="P5901" s="233">
        <v>0</v>
      </c>
      <c r="Q5901" s="234">
        <v>0</v>
      </c>
      <c r="R5901" s="233">
        <v>0</v>
      </c>
      <c r="S5901" s="234">
        <v>0</v>
      </c>
      <c r="T5901" s="233">
        <v>0</v>
      </c>
      <c r="U5901" s="235">
        <f t="shared" si="644"/>
        <v>876</v>
      </c>
      <c r="V5901" s="227">
        <f t="shared" si="645"/>
        <v>0</v>
      </c>
      <c r="W5901" s="227">
        <f t="shared" si="646"/>
        <v>0</v>
      </c>
      <c r="X5901" s="227">
        <f t="shared" si="649"/>
        <v>0</v>
      </c>
      <c r="Y5901" s="227">
        <f t="shared" si="647"/>
        <v>0</v>
      </c>
      <c r="Z5901" s="227">
        <f t="shared" si="648"/>
        <v>0</v>
      </c>
      <c r="AA5901" s="227">
        <f t="shared" si="650"/>
        <v>0</v>
      </c>
    </row>
    <row r="5902" spans="2:27" ht="13.5" hidden="1">
      <c r="B5902" s="232" t="s">
        <v>1449</v>
      </c>
      <c r="C5902" s="232" t="s">
        <v>616</v>
      </c>
      <c r="D5902" s="232" t="s">
        <v>986</v>
      </c>
      <c r="E5902" s="232" t="s">
        <v>467</v>
      </c>
      <c r="F5902" s="232">
        <v>8</v>
      </c>
      <c r="G5902" s="232" t="s">
        <v>1312</v>
      </c>
      <c r="H5902" s="233">
        <v>0.98799999999999999</v>
      </c>
      <c r="I5902" s="233">
        <v>0</v>
      </c>
      <c r="J5902" s="233">
        <v>0.61209999999999998</v>
      </c>
      <c r="K5902" s="234">
        <v>2553</v>
      </c>
      <c r="L5902" s="233">
        <v>0.29149999999999998</v>
      </c>
      <c r="M5902" s="234">
        <v>5004</v>
      </c>
      <c r="N5902" s="233">
        <v>0</v>
      </c>
      <c r="O5902" s="233">
        <v>0</v>
      </c>
      <c r="P5902" s="233">
        <v>0</v>
      </c>
      <c r="Q5902" s="234">
        <v>6751</v>
      </c>
      <c r="R5902" s="233">
        <v>0.25690000000000002</v>
      </c>
      <c r="S5902" s="234">
        <v>13232</v>
      </c>
      <c r="T5902" s="233">
        <v>0</v>
      </c>
      <c r="U5902" s="235">
        <f t="shared" si="644"/>
        <v>721.24</v>
      </c>
      <c r="V5902" s="227">
        <f t="shared" si="645"/>
        <v>446.83299999999997</v>
      </c>
      <c r="W5902" s="227">
        <f t="shared" si="646"/>
        <v>425.54499999999996</v>
      </c>
      <c r="X5902" s="227">
        <f t="shared" si="649"/>
        <v>417</v>
      </c>
      <c r="Y5902" s="227">
        <f t="shared" si="647"/>
        <v>0</v>
      </c>
      <c r="Z5902" s="227">
        <f t="shared" si="648"/>
        <v>375.06477777777775</v>
      </c>
      <c r="AA5902" s="227">
        <f t="shared" si="650"/>
        <v>367.55555555555554</v>
      </c>
    </row>
    <row r="5903" spans="2:27" ht="13.5" hidden="1">
      <c r="B5903" s="232" t="s">
        <v>1449</v>
      </c>
      <c r="C5903" s="232" t="s">
        <v>1152</v>
      </c>
      <c r="D5903" s="232" t="s">
        <v>986</v>
      </c>
      <c r="E5903" s="232" t="s">
        <v>467</v>
      </c>
      <c r="F5903" s="232">
        <v>48</v>
      </c>
      <c r="G5903" s="232" t="s">
        <v>1356</v>
      </c>
      <c r="H5903" s="233">
        <v>6.4740000000000002</v>
      </c>
      <c r="I5903" s="233">
        <v>0</v>
      </c>
      <c r="J5903" s="233">
        <v>4.4196999999999997</v>
      </c>
      <c r="K5903" s="234">
        <v>18431</v>
      </c>
      <c r="L5903" s="233">
        <v>2.1040000000000001</v>
      </c>
      <c r="M5903" s="234">
        <v>36143</v>
      </c>
      <c r="N5903" s="233">
        <v>0</v>
      </c>
      <c r="O5903" s="233">
        <v>0</v>
      </c>
      <c r="P5903" s="233">
        <v>0</v>
      </c>
      <c r="Q5903" s="234">
        <v>38283</v>
      </c>
      <c r="R5903" s="233">
        <v>1.4567000000000001</v>
      </c>
      <c r="S5903" s="234">
        <v>75036</v>
      </c>
      <c r="T5903" s="233">
        <v>0</v>
      </c>
      <c r="U5903" s="235">
        <f t="shared" si="644"/>
        <v>4726.0200000000004</v>
      </c>
      <c r="V5903" s="227">
        <f t="shared" si="645"/>
        <v>3226.3809999999999</v>
      </c>
      <c r="W5903" s="227">
        <f t="shared" si="646"/>
        <v>3071.836666666667</v>
      </c>
      <c r="X5903" s="227">
        <f t="shared" si="649"/>
        <v>3011.9166666666665</v>
      </c>
      <c r="Y5903" s="227">
        <f t="shared" si="647"/>
        <v>0</v>
      </c>
      <c r="Z5903" s="227">
        <f t="shared" si="648"/>
        <v>2126.8076666666666</v>
      </c>
      <c r="AA5903" s="227">
        <f t="shared" si="650"/>
        <v>2084.3333333333335</v>
      </c>
    </row>
    <row r="5904" spans="2:27" ht="13.5" hidden="1">
      <c r="B5904" s="232" t="s">
        <v>1449</v>
      </c>
      <c r="C5904" s="232" t="s">
        <v>1461</v>
      </c>
      <c r="D5904" s="232" t="s">
        <v>986</v>
      </c>
      <c r="E5904" s="232" t="s">
        <v>467</v>
      </c>
      <c r="F5904" s="232">
        <v>2</v>
      </c>
      <c r="G5904" s="232" t="s">
        <v>1322</v>
      </c>
      <c r="H5904" s="233">
        <v>5.0999999999999997E-2</v>
      </c>
      <c r="I5904" s="233">
        <v>0</v>
      </c>
      <c r="J5904" s="233">
        <v>3.9600000000000003E-2</v>
      </c>
      <c r="K5904" s="234">
        <v>165</v>
      </c>
      <c r="L5904" s="233">
        <v>1.8800000000000001E-2</v>
      </c>
      <c r="M5904" s="234">
        <v>325</v>
      </c>
      <c r="N5904" s="233">
        <v>0</v>
      </c>
      <c r="O5904" s="233">
        <v>0</v>
      </c>
      <c r="P5904" s="233">
        <v>0</v>
      </c>
      <c r="Q5904" s="234">
        <v>334</v>
      </c>
      <c r="R5904" s="233">
        <v>1.2699999999999999E-2</v>
      </c>
      <c r="S5904" s="234">
        <v>654</v>
      </c>
      <c r="T5904" s="233">
        <v>0</v>
      </c>
      <c r="U5904" s="235">
        <f t="shared" si="644"/>
        <v>37.229999999999997</v>
      </c>
      <c r="V5904" s="227">
        <f t="shared" si="645"/>
        <v>28.908000000000001</v>
      </c>
      <c r="W5904" s="227">
        <f t="shared" si="646"/>
        <v>27.474</v>
      </c>
      <c r="X5904" s="227">
        <f t="shared" si="649"/>
        <v>27.083333333333332</v>
      </c>
      <c r="Y5904" s="227">
        <f t="shared" si="647"/>
        <v>0</v>
      </c>
      <c r="Z5904" s="227">
        <f t="shared" si="648"/>
        <v>18.548777777777779</v>
      </c>
      <c r="AA5904" s="227">
        <f t="shared" si="650"/>
        <v>18.166666666666668</v>
      </c>
    </row>
    <row r="5905" spans="2:27" ht="13.5" hidden="1">
      <c r="B5905" s="232" t="s">
        <v>1449</v>
      </c>
      <c r="C5905" s="232" t="s">
        <v>1128</v>
      </c>
      <c r="D5905" s="232" t="s">
        <v>986</v>
      </c>
      <c r="E5905" s="232" t="s">
        <v>467</v>
      </c>
      <c r="F5905" s="232">
        <v>16</v>
      </c>
      <c r="G5905" s="232" t="s">
        <v>1317</v>
      </c>
      <c r="H5905" s="233">
        <v>1.7649999999999999</v>
      </c>
      <c r="I5905" s="233">
        <v>0</v>
      </c>
      <c r="J5905" s="233">
        <v>1.0932999999999999</v>
      </c>
      <c r="K5905" s="234">
        <v>4561</v>
      </c>
      <c r="L5905" s="233">
        <v>0.52070000000000005</v>
      </c>
      <c r="M5905" s="234">
        <v>8940</v>
      </c>
      <c r="N5905" s="233">
        <v>0</v>
      </c>
      <c r="O5905" s="233">
        <v>0</v>
      </c>
      <c r="P5905" s="233">
        <v>0</v>
      </c>
      <c r="Q5905" s="234">
        <v>12060</v>
      </c>
      <c r="R5905" s="233">
        <v>0.45889999999999997</v>
      </c>
      <c r="S5905" s="234">
        <v>23639</v>
      </c>
      <c r="T5905" s="233">
        <v>0</v>
      </c>
      <c r="U5905" s="235">
        <f t="shared" si="644"/>
        <v>1288.4499999999998</v>
      </c>
      <c r="V5905" s="227">
        <f t="shared" si="645"/>
        <v>798.10899999999992</v>
      </c>
      <c r="W5905" s="227">
        <f t="shared" si="646"/>
        <v>760.19433333333336</v>
      </c>
      <c r="X5905" s="227">
        <f t="shared" si="649"/>
        <v>745</v>
      </c>
      <c r="Y5905" s="227">
        <f t="shared" si="647"/>
        <v>0</v>
      </c>
      <c r="Z5905" s="227">
        <f t="shared" si="648"/>
        <v>669.99699999999996</v>
      </c>
      <c r="AA5905" s="227">
        <f t="shared" si="650"/>
        <v>656.63888888888891</v>
      </c>
    </row>
    <row r="5906" spans="2:27" ht="13.5" hidden="1">
      <c r="B5906" s="232" t="s">
        <v>1449</v>
      </c>
      <c r="C5906" s="232" t="s">
        <v>1154</v>
      </c>
      <c r="D5906" s="232" t="s">
        <v>986</v>
      </c>
      <c r="E5906" s="232" t="s">
        <v>495</v>
      </c>
      <c r="F5906" s="232">
        <v>8</v>
      </c>
      <c r="G5906" s="232" t="s">
        <v>1317</v>
      </c>
      <c r="H5906" s="233">
        <v>2.1579999999999999</v>
      </c>
      <c r="I5906" s="233">
        <v>0</v>
      </c>
      <c r="J5906" s="233">
        <v>1.4732000000000001</v>
      </c>
      <c r="K5906" s="234">
        <v>6144</v>
      </c>
      <c r="L5906" s="233">
        <v>0.70130000000000003</v>
      </c>
      <c r="M5906" s="234">
        <v>12048</v>
      </c>
      <c r="N5906" s="233">
        <v>0</v>
      </c>
      <c r="O5906" s="233">
        <v>0</v>
      </c>
      <c r="P5906" s="233">
        <v>0</v>
      </c>
      <c r="Q5906" s="234">
        <v>12761</v>
      </c>
      <c r="R5906" s="233">
        <v>0.48559999999999998</v>
      </c>
      <c r="S5906" s="234">
        <v>25012</v>
      </c>
      <c r="T5906" s="233">
        <v>0</v>
      </c>
      <c r="U5906" s="235">
        <f t="shared" si="644"/>
        <v>1575.34</v>
      </c>
      <c r="V5906" s="227">
        <f t="shared" si="645"/>
        <v>1075.4360000000001</v>
      </c>
      <c r="W5906" s="227">
        <f t="shared" si="646"/>
        <v>1023.9490000000001</v>
      </c>
      <c r="X5906" s="227">
        <f t="shared" si="649"/>
        <v>1004</v>
      </c>
      <c r="Y5906" s="227">
        <f t="shared" si="647"/>
        <v>0</v>
      </c>
      <c r="Z5906" s="227">
        <f t="shared" si="648"/>
        <v>708.96022222222223</v>
      </c>
      <c r="AA5906" s="227">
        <f t="shared" si="650"/>
        <v>694.77777777777783</v>
      </c>
    </row>
    <row r="5907" spans="2:27" ht="13.5" hidden="1">
      <c r="B5907" s="232" t="s">
        <v>1449</v>
      </c>
      <c r="C5907" s="232" t="s">
        <v>1144</v>
      </c>
      <c r="D5907" s="232" t="s">
        <v>986</v>
      </c>
      <c r="E5907" s="232" t="s">
        <v>1465</v>
      </c>
      <c r="F5907" s="232">
        <v>48</v>
      </c>
      <c r="G5907" s="232" t="s">
        <v>1356</v>
      </c>
      <c r="H5907" s="233">
        <v>23.117000000000001</v>
      </c>
      <c r="I5907" s="233">
        <v>0</v>
      </c>
      <c r="J5907" s="233">
        <v>0</v>
      </c>
      <c r="K5907" s="234">
        <v>0</v>
      </c>
      <c r="L5907" s="233">
        <v>0</v>
      </c>
      <c r="M5907" s="234">
        <v>0</v>
      </c>
      <c r="N5907" s="233">
        <v>0</v>
      </c>
      <c r="O5907" s="233">
        <v>0</v>
      </c>
      <c r="P5907" s="233">
        <v>0</v>
      </c>
      <c r="Q5907" s="234">
        <v>0</v>
      </c>
      <c r="R5907" s="233">
        <v>0</v>
      </c>
      <c r="S5907" s="234">
        <v>0</v>
      </c>
      <c r="T5907" s="233">
        <v>0</v>
      </c>
      <c r="U5907" s="235">
        <f t="shared" si="644"/>
        <v>16875.41</v>
      </c>
      <c r="V5907" s="227">
        <f t="shared" si="645"/>
        <v>0</v>
      </c>
      <c r="W5907" s="227">
        <f t="shared" si="646"/>
        <v>0</v>
      </c>
      <c r="X5907" s="227">
        <f t="shared" si="649"/>
        <v>0</v>
      </c>
      <c r="Y5907" s="227">
        <f t="shared" si="647"/>
        <v>0</v>
      </c>
      <c r="Z5907" s="227">
        <f t="shared" si="648"/>
        <v>0</v>
      </c>
      <c r="AA5907" s="227">
        <f t="shared" si="650"/>
        <v>0</v>
      </c>
    </row>
    <row r="5908" spans="2:27" ht="13.5" hidden="1">
      <c r="B5908" s="232" t="s">
        <v>1449</v>
      </c>
      <c r="C5908" s="232" t="s">
        <v>743</v>
      </c>
      <c r="D5908" s="232" t="s">
        <v>986</v>
      </c>
      <c r="E5908" s="232" t="s">
        <v>495</v>
      </c>
      <c r="F5908" s="232">
        <v>2</v>
      </c>
      <c r="G5908" s="232" t="s">
        <v>1322</v>
      </c>
      <c r="H5908" s="233">
        <v>0.112</v>
      </c>
      <c r="I5908" s="233">
        <v>0</v>
      </c>
      <c r="J5908" s="233">
        <v>8.6999999999999994E-2</v>
      </c>
      <c r="K5908" s="234">
        <v>363</v>
      </c>
      <c r="L5908" s="233">
        <v>4.1399999999999999E-2</v>
      </c>
      <c r="M5908" s="234">
        <v>712</v>
      </c>
      <c r="N5908" s="233">
        <v>0</v>
      </c>
      <c r="O5908" s="233">
        <v>0</v>
      </c>
      <c r="P5908" s="233">
        <v>0</v>
      </c>
      <c r="Q5908" s="234">
        <v>736</v>
      </c>
      <c r="R5908" s="233">
        <v>2.8000000000000001E-2</v>
      </c>
      <c r="S5908" s="234">
        <v>1442</v>
      </c>
      <c r="T5908" s="233">
        <v>0</v>
      </c>
      <c r="U5908" s="235">
        <f t="shared" si="644"/>
        <v>81.760000000000005</v>
      </c>
      <c r="V5908" s="227">
        <f t="shared" si="645"/>
        <v>63.51</v>
      </c>
      <c r="W5908" s="227">
        <f t="shared" si="646"/>
        <v>60.471999999999994</v>
      </c>
      <c r="X5908" s="227">
        <f t="shared" si="649"/>
        <v>59.333333333333336</v>
      </c>
      <c r="Y5908" s="227">
        <f t="shared" si="647"/>
        <v>0</v>
      </c>
      <c r="Z5908" s="227">
        <f t="shared" si="648"/>
        <v>40.884444444444441</v>
      </c>
      <c r="AA5908" s="227">
        <f t="shared" si="650"/>
        <v>40.055555555555557</v>
      </c>
    </row>
    <row r="5909" spans="2:27" ht="13.5" hidden="1">
      <c r="B5909" s="232" t="s">
        <v>1449</v>
      </c>
      <c r="C5909" s="232" t="s">
        <v>704</v>
      </c>
      <c r="D5909" s="232" t="s">
        <v>986</v>
      </c>
      <c r="E5909" s="232" t="s">
        <v>467</v>
      </c>
      <c r="F5909" s="232">
        <v>96</v>
      </c>
      <c r="G5909" s="232" t="s">
        <v>1365</v>
      </c>
      <c r="H5909" s="233">
        <v>14.4</v>
      </c>
      <c r="I5909" s="233">
        <v>0</v>
      </c>
      <c r="J5909" s="233">
        <v>9.8279999999999994</v>
      </c>
      <c r="K5909" s="234">
        <v>40997</v>
      </c>
      <c r="L5909" s="233">
        <v>4.68</v>
      </c>
      <c r="M5909" s="234">
        <v>80354</v>
      </c>
      <c r="N5909" s="233">
        <v>0</v>
      </c>
      <c r="O5909" s="233">
        <v>0</v>
      </c>
      <c r="P5909" s="233">
        <v>0</v>
      </c>
      <c r="Q5909" s="234">
        <v>85147</v>
      </c>
      <c r="R5909" s="233">
        <v>3.24</v>
      </c>
      <c r="S5909" s="234">
        <v>166889</v>
      </c>
      <c r="T5909" s="233">
        <v>0</v>
      </c>
      <c r="U5909" s="235">
        <f t="shared" si="644"/>
        <v>10512</v>
      </c>
      <c r="V5909" s="227">
        <f t="shared" si="645"/>
        <v>7174.44</v>
      </c>
      <c r="W5909" s="227">
        <f t="shared" si="646"/>
        <v>6832.8166666666657</v>
      </c>
      <c r="X5909" s="227">
        <f t="shared" si="649"/>
        <v>6696.166666666667</v>
      </c>
      <c r="Y5909" s="227">
        <f t="shared" si="647"/>
        <v>0</v>
      </c>
      <c r="Z5909" s="227">
        <f t="shared" si="648"/>
        <v>4730.3944444444442</v>
      </c>
      <c r="AA5909" s="227">
        <f t="shared" si="650"/>
        <v>4635.8055555555557</v>
      </c>
    </row>
    <row r="5910" spans="2:27" ht="13.5" hidden="1">
      <c r="B5910" s="232" t="s">
        <v>1449</v>
      </c>
      <c r="C5910" s="232" t="s">
        <v>544</v>
      </c>
      <c r="D5910" s="232" t="s">
        <v>986</v>
      </c>
      <c r="E5910" s="232" t="s">
        <v>495</v>
      </c>
      <c r="F5910" s="232">
        <v>16</v>
      </c>
      <c r="G5910" s="232" t="s">
        <v>1317</v>
      </c>
      <c r="H5910" s="233">
        <v>4.032</v>
      </c>
      <c r="I5910" s="233">
        <v>0</v>
      </c>
      <c r="J5910" s="233">
        <v>2.5270000000000001</v>
      </c>
      <c r="K5910" s="234">
        <v>6525</v>
      </c>
      <c r="L5910" s="233">
        <v>1.415</v>
      </c>
      <c r="M5910" s="234">
        <v>18543</v>
      </c>
      <c r="N5910" s="233">
        <v>0</v>
      </c>
      <c r="O5910" s="233">
        <v>0</v>
      </c>
      <c r="P5910" s="233">
        <v>0</v>
      </c>
      <c r="Q5910" s="234">
        <v>14182</v>
      </c>
      <c r="R5910" s="233">
        <v>1.0249999999999999</v>
      </c>
      <c r="S5910" s="234">
        <v>38658</v>
      </c>
      <c r="T5910" s="233">
        <v>0</v>
      </c>
      <c r="U5910" s="235">
        <f t="shared" si="644"/>
        <v>2943.36</v>
      </c>
      <c r="V5910" s="227">
        <f t="shared" si="645"/>
        <v>1844.71</v>
      </c>
      <c r="W5910" s="227">
        <f t="shared" si="646"/>
        <v>1576.7</v>
      </c>
      <c r="X5910" s="227">
        <f t="shared" si="649"/>
        <v>1545.25</v>
      </c>
      <c r="Y5910" s="227">
        <f t="shared" si="647"/>
        <v>0</v>
      </c>
      <c r="Z5910" s="227">
        <f t="shared" si="648"/>
        <v>1142.1944444444443</v>
      </c>
      <c r="AA5910" s="227">
        <f t="shared" si="650"/>
        <v>1073.8333333333333</v>
      </c>
    </row>
    <row r="5911" spans="2:27" ht="13.5" hidden="1">
      <c r="B5911" s="232" t="s">
        <v>1449</v>
      </c>
      <c r="C5911" s="232" t="s">
        <v>644</v>
      </c>
      <c r="D5911" s="232" t="s">
        <v>986</v>
      </c>
      <c r="E5911" s="232" t="s">
        <v>495</v>
      </c>
      <c r="F5911" s="232">
        <v>4</v>
      </c>
      <c r="G5911" s="232" t="s">
        <v>1311</v>
      </c>
      <c r="H5911" s="233">
        <v>0.98799999999999999</v>
      </c>
      <c r="I5911" s="233">
        <v>0</v>
      </c>
      <c r="J5911" s="233">
        <v>0.61209999999999998</v>
      </c>
      <c r="K5911" s="234">
        <v>2553</v>
      </c>
      <c r="L5911" s="233">
        <v>0.29149999999999998</v>
      </c>
      <c r="M5911" s="234">
        <v>5004</v>
      </c>
      <c r="N5911" s="233">
        <v>0</v>
      </c>
      <c r="O5911" s="233">
        <v>0</v>
      </c>
      <c r="P5911" s="233">
        <v>0</v>
      </c>
      <c r="Q5911" s="234">
        <v>6751</v>
      </c>
      <c r="R5911" s="233">
        <v>0.25690000000000002</v>
      </c>
      <c r="S5911" s="234">
        <v>13232</v>
      </c>
      <c r="T5911" s="233">
        <v>0</v>
      </c>
      <c r="U5911" s="235">
        <f t="shared" si="644"/>
        <v>721.24</v>
      </c>
      <c r="V5911" s="227">
        <f t="shared" si="645"/>
        <v>446.83299999999997</v>
      </c>
      <c r="W5911" s="227">
        <f t="shared" si="646"/>
        <v>425.54499999999996</v>
      </c>
      <c r="X5911" s="227">
        <f t="shared" si="649"/>
        <v>417</v>
      </c>
      <c r="Y5911" s="227">
        <f t="shared" si="647"/>
        <v>0</v>
      </c>
      <c r="Z5911" s="227">
        <f t="shared" si="648"/>
        <v>375.06477777777775</v>
      </c>
      <c r="AA5911" s="227">
        <f t="shared" si="650"/>
        <v>367.55555555555554</v>
      </c>
    </row>
    <row r="5912" spans="2:27" ht="13.5" hidden="1">
      <c r="B5912" s="232" t="s">
        <v>1449</v>
      </c>
      <c r="C5912" s="232" t="s">
        <v>741</v>
      </c>
      <c r="D5912" s="232" t="s">
        <v>986</v>
      </c>
      <c r="E5912" s="232" t="s">
        <v>495</v>
      </c>
      <c r="F5912" s="232">
        <v>2</v>
      </c>
      <c r="G5912" s="232" t="s">
        <v>1417</v>
      </c>
      <c r="H5912" s="233">
        <v>5.6000000000000001E-2</v>
      </c>
      <c r="I5912" s="233">
        <v>0</v>
      </c>
      <c r="J5912" s="233">
        <v>4.3499999999999997E-2</v>
      </c>
      <c r="K5912" s="234">
        <v>182</v>
      </c>
      <c r="L5912" s="233">
        <v>2.07E-2</v>
      </c>
      <c r="M5912" s="234">
        <v>356</v>
      </c>
      <c r="N5912" s="233">
        <v>0</v>
      </c>
      <c r="O5912" s="233">
        <v>0</v>
      </c>
      <c r="P5912" s="233">
        <v>0</v>
      </c>
      <c r="Q5912" s="234">
        <v>368</v>
      </c>
      <c r="R5912" s="233">
        <v>1.4E-2</v>
      </c>
      <c r="S5912" s="234">
        <v>721</v>
      </c>
      <c r="T5912" s="233">
        <v>0</v>
      </c>
      <c r="U5912" s="235">
        <f t="shared" si="644"/>
        <v>40.880000000000003</v>
      </c>
      <c r="V5912" s="227">
        <f t="shared" si="645"/>
        <v>31.754999999999999</v>
      </c>
      <c r="W5912" s="227">
        <f t="shared" si="646"/>
        <v>30.277666666666665</v>
      </c>
      <c r="X5912" s="227">
        <f t="shared" si="649"/>
        <v>29.666666666666668</v>
      </c>
      <c r="Y5912" s="227">
        <f t="shared" si="647"/>
        <v>0</v>
      </c>
      <c r="Z5912" s="227">
        <f t="shared" si="648"/>
        <v>20.44222222222222</v>
      </c>
      <c r="AA5912" s="227">
        <f t="shared" si="650"/>
        <v>20.027777777777779</v>
      </c>
    </row>
    <row r="5913" spans="2:27" ht="13.5" hidden="1">
      <c r="B5913" s="232" t="s">
        <v>1449</v>
      </c>
      <c r="C5913" s="232" t="s">
        <v>1118</v>
      </c>
      <c r="D5913" s="232" t="s">
        <v>986</v>
      </c>
      <c r="E5913" s="232" t="s">
        <v>1465</v>
      </c>
      <c r="F5913" s="232">
        <v>64</v>
      </c>
      <c r="G5913" s="232" t="s">
        <v>1345</v>
      </c>
      <c r="H5913" s="233">
        <v>25.728000000000002</v>
      </c>
      <c r="I5913" s="233">
        <v>0</v>
      </c>
      <c r="J5913" s="233">
        <v>0</v>
      </c>
      <c r="K5913" s="234">
        <v>0</v>
      </c>
      <c r="L5913" s="233">
        <v>0</v>
      </c>
      <c r="M5913" s="234">
        <v>0</v>
      </c>
      <c r="N5913" s="233">
        <v>0</v>
      </c>
      <c r="O5913" s="233">
        <v>0</v>
      </c>
      <c r="P5913" s="233">
        <v>0</v>
      </c>
      <c r="Q5913" s="234">
        <v>0</v>
      </c>
      <c r="R5913" s="233">
        <v>0</v>
      </c>
      <c r="S5913" s="234">
        <v>0</v>
      </c>
      <c r="T5913" s="233">
        <v>0</v>
      </c>
      <c r="U5913" s="235">
        <f t="shared" si="644"/>
        <v>18781.440000000002</v>
      </c>
      <c r="V5913" s="227">
        <f t="shared" si="645"/>
        <v>0</v>
      </c>
      <c r="W5913" s="227">
        <f t="shared" si="646"/>
        <v>0</v>
      </c>
      <c r="X5913" s="227">
        <f t="shared" si="649"/>
        <v>0</v>
      </c>
      <c r="Y5913" s="227">
        <f t="shared" si="647"/>
        <v>0</v>
      </c>
      <c r="Z5913" s="227">
        <f t="shared" si="648"/>
        <v>0</v>
      </c>
      <c r="AA5913" s="227">
        <f t="shared" si="650"/>
        <v>0</v>
      </c>
    </row>
    <row r="5914" spans="2:27" ht="13.5" hidden="1">
      <c r="B5914" s="232" t="s">
        <v>1449</v>
      </c>
      <c r="C5914" s="232" t="s">
        <v>667</v>
      </c>
      <c r="D5914" s="232" t="s">
        <v>986</v>
      </c>
      <c r="E5914" s="232" t="s">
        <v>495</v>
      </c>
      <c r="F5914" s="232">
        <v>2</v>
      </c>
      <c r="G5914" s="232" t="s">
        <v>1363</v>
      </c>
      <c r="H5914" s="233">
        <v>0.6</v>
      </c>
      <c r="I5914" s="233">
        <v>0</v>
      </c>
      <c r="J5914" s="233">
        <v>0</v>
      </c>
      <c r="K5914" s="234">
        <v>0</v>
      </c>
      <c r="L5914" s="233">
        <v>0</v>
      </c>
      <c r="M5914" s="234">
        <v>0</v>
      </c>
      <c r="N5914" s="233">
        <v>0</v>
      </c>
      <c r="O5914" s="233">
        <v>0</v>
      </c>
      <c r="P5914" s="233">
        <v>0</v>
      </c>
      <c r="Q5914" s="234">
        <v>0</v>
      </c>
      <c r="R5914" s="233">
        <v>0</v>
      </c>
      <c r="S5914" s="234">
        <v>0</v>
      </c>
      <c r="T5914" s="233">
        <v>0</v>
      </c>
      <c r="U5914" s="235">
        <f t="shared" si="644"/>
        <v>438</v>
      </c>
      <c r="V5914" s="227">
        <f t="shared" si="645"/>
        <v>0</v>
      </c>
      <c r="W5914" s="227">
        <f t="shared" si="646"/>
        <v>0</v>
      </c>
      <c r="X5914" s="227">
        <f t="shared" si="649"/>
        <v>0</v>
      </c>
      <c r="Y5914" s="227">
        <f t="shared" si="647"/>
        <v>0</v>
      </c>
      <c r="Z5914" s="227">
        <f t="shared" si="648"/>
        <v>0</v>
      </c>
      <c r="AA5914" s="227">
        <f t="shared" si="650"/>
        <v>0</v>
      </c>
    </row>
    <row r="5915" spans="2:27" ht="13.5" hidden="1">
      <c r="B5915" s="232" t="s">
        <v>1449</v>
      </c>
      <c r="C5915" s="232" t="s">
        <v>714</v>
      </c>
      <c r="D5915" s="232" t="s">
        <v>986</v>
      </c>
      <c r="E5915" s="232" t="s">
        <v>495</v>
      </c>
      <c r="F5915" s="232">
        <v>2</v>
      </c>
      <c r="G5915" s="232" t="s">
        <v>1311</v>
      </c>
      <c r="H5915" s="233">
        <v>0.6</v>
      </c>
      <c r="I5915" s="233">
        <v>0</v>
      </c>
      <c r="J5915" s="233">
        <v>0.40949999999999998</v>
      </c>
      <c r="K5915" s="234">
        <v>1708</v>
      </c>
      <c r="L5915" s="233">
        <v>0.19500000000000001</v>
      </c>
      <c r="M5915" s="234">
        <v>3348</v>
      </c>
      <c r="N5915" s="233">
        <v>0</v>
      </c>
      <c r="O5915" s="233">
        <v>0</v>
      </c>
      <c r="P5915" s="233">
        <v>0</v>
      </c>
      <c r="Q5915" s="234">
        <v>3548</v>
      </c>
      <c r="R5915" s="233">
        <v>0.13500000000000001</v>
      </c>
      <c r="S5915" s="234">
        <v>6954</v>
      </c>
      <c r="T5915" s="233">
        <v>0</v>
      </c>
      <c r="U5915" s="235">
        <f t="shared" si="644"/>
        <v>438</v>
      </c>
      <c r="V5915" s="227">
        <f t="shared" si="645"/>
        <v>298.935</v>
      </c>
      <c r="W5915" s="227">
        <f t="shared" si="646"/>
        <v>284.68333333333334</v>
      </c>
      <c r="X5915" s="227">
        <f t="shared" si="649"/>
        <v>279</v>
      </c>
      <c r="Y5915" s="227">
        <f t="shared" si="647"/>
        <v>0</v>
      </c>
      <c r="Z5915" s="227">
        <f t="shared" si="648"/>
        <v>197.10555555555555</v>
      </c>
      <c r="AA5915" s="227">
        <f t="shared" si="650"/>
        <v>193.16666666666666</v>
      </c>
    </row>
    <row r="5916" spans="2:27" ht="13.5" hidden="1">
      <c r="B5916" s="232" t="s">
        <v>1449</v>
      </c>
      <c r="C5916" s="232" t="s">
        <v>509</v>
      </c>
      <c r="D5916" s="232" t="s">
        <v>986</v>
      </c>
      <c r="E5916" s="232" t="s">
        <v>495</v>
      </c>
      <c r="F5916" s="232">
        <v>64</v>
      </c>
      <c r="G5916" s="232" t="s">
        <v>1345</v>
      </c>
      <c r="H5916" s="233">
        <v>16.128</v>
      </c>
      <c r="I5916" s="233">
        <v>0</v>
      </c>
      <c r="J5916" s="233">
        <v>9.1446000000000005</v>
      </c>
      <c r="K5916" s="234">
        <v>38146</v>
      </c>
      <c r="L5916" s="233">
        <v>4.3545999999999996</v>
      </c>
      <c r="M5916" s="234">
        <v>74766</v>
      </c>
      <c r="N5916" s="233">
        <v>0</v>
      </c>
      <c r="O5916" s="233">
        <v>0</v>
      </c>
      <c r="P5916" s="233">
        <v>0</v>
      </c>
      <c r="Q5916" s="234">
        <v>82650</v>
      </c>
      <c r="R5916" s="233">
        <v>3.145</v>
      </c>
      <c r="S5916" s="234">
        <v>161993</v>
      </c>
      <c r="T5916" s="233">
        <v>0</v>
      </c>
      <c r="U5916" s="235">
        <f t="shared" si="644"/>
        <v>11773.44</v>
      </c>
      <c r="V5916" s="227">
        <f t="shared" si="645"/>
        <v>6675.558</v>
      </c>
      <c r="W5916" s="227">
        <f t="shared" si="646"/>
        <v>6357.6913333333332</v>
      </c>
      <c r="X5916" s="227">
        <f t="shared" si="649"/>
        <v>6230.5</v>
      </c>
      <c r="Y5916" s="227">
        <f t="shared" si="647"/>
        <v>0</v>
      </c>
      <c r="Z5916" s="227">
        <f t="shared" si="648"/>
        <v>4591.6833333333334</v>
      </c>
      <c r="AA5916" s="227">
        <f t="shared" si="650"/>
        <v>4499.8055555555557</v>
      </c>
    </row>
    <row r="5917" spans="2:27" ht="13.5" hidden="1">
      <c r="B5917" s="232" t="s">
        <v>1449</v>
      </c>
      <c r="C5917" s="232" t="s">
        <v>1463</v>
      </c>
      <c r="D5917" s="232" t="s">
        <v>986</v>
      </c>
      <c r="E5917" s="232" t="s">
        <v>467</v>
      </c>
      <c r="F5917" s="232">
        <v>2</v>
      </c>
      <c r="G5917" s="232" t="s">
        <v>1417</v>
      </c>
      <c r="H5917" s="233">
        <v>2.5000000000000001E-2</v>
      </c>
      <c r="I5917" s="233">
        <v>0</v>
      </c>
      <c r="J5917" s="233">
        <v>1.9800000000000002E-2</v>
      </c>
      <c r="K5917" s="234">
        <v>82</v>
      </c>
      <c r="L5917" s="233">
        <v>9.4000000000000004E-3</v>
      </c>
      <c r="M5917" s="234">
        <v>162</v>
      </c>
      <c r="N5917" s="233">
        <v>0</v>
      </c>
      <c r="O5917" s="233">
        <v>0</v>
      </c>
      <c r="P5917" s="233">
        <v>0</v>
      </c>
      <c r="Q5917" s="234">
        <v>167</v>
      </c>
      <c r="R5917" s="233">
        <v>6.4000000000000003E-3</v>
      </c>
      <c r="S5917" s="234">
        <v>327</v>
      </c>
      <c r="T5917" s="233">
        <v>0</v>
      </c>
      <c r="U5917" s="235">
        <f t="shared" si="644"/>
        <v>18.25</v>
      </c>
      <c r="V5917" s="227">
        <f t="shared" si="645"/>
        <v>14.454000000000001</v>
      </c>
      <c r="W5917" s="227">
        <f t="shared" si="646"/>
        <v>13.695333333333334</v>
      </c>
      <c r="X5917" s="227">
        <f t="shared" si="649"/>
        <v>13.5</v>
      </c>
      <c r="Y5917" s="227">
        <f t="shared" si="647"/>
        <v>0</v>
      </c>
      <c r="Z5917" s="227">
        <f t="shared" si="648"/>
        <v>9.3108888888888899</v>
      </c>
      <c r="AA5917" s="227">
        <f t="shared" si="650"/>
        <v>9.0833333333333339</v>
      </c>
    </row>
    <row r="5918" spans="2:27" ht="13.5" hidden="1">
      <c r="B5918" s="232" t="s">
        <v>1449</v>
      </c>
      <c r="C5918" s="232" t="s">
        <v>741</v>
      </c>
      <c r="D5918" s="232" t="s">
        <v>986</v>
      </c>
      <c r="E5918" s="232" t="s">
        <v>467</v>
      </c>
      <c r="F5918" s="232">
        <v>2</v>
      </c>
      <c r="G5918" s="232" t="s">
        <v>1417</v>
      </c>
      <c r="H5918" s="233">
        <v>2.8000000000000001E-2</v>
      </c>
      <c r="I5918" s="233">
        <v>0</v>
      </c>
      <c r="J5918" s="233">
        <v>2.18E-2</v>
      </c>
      <c r="K5918" s="234">
        <v>91</v>
      </c>
      <c r="L5918" s="233">
        <v>1.04E-2</v>
      </c>
      <c r="M5918" s="234">
        <v>178</v>
      </c>
      <c r="N5918" s="233">
        <v>0</v>
      </c>
      <c r="O5918" s="233">
        <v>0</v>
      </c>
      <c r="P5918" s="233">
        <v>0</v>
      </c>
      <c r="Q5918" s="234">
        <v>184</v>
      </c>
      <c r="R5918" s="233">
        <v>7.0000000000000001E-3</v>
      </c>
      <c r="S5918" s="234">
        <v>361</v>
      </c>
      <c r="T5918" s="233">
        <v>0</v>
      </c>
      <c r="U5918" s="235">
        <f t="shared" si="644"/>
        <v>20.440000000000001</v>
      </c>
      <c r="V5918" s="227">
        <f t="shared" si="645"/>
        <v>15.914</v>
      </c>
      <c r="W5918" s="227">
        <f t="shared" si="646"/>
        <v>15.175333333333333</v>
      </c>
      <c r="X5918" s="227">
        <f t="shared" si="649"/>
        <v>14.833333333333334</v>
      </c>
      <c r="Y5918" s="227">
        <f t="shared" si="647"/>
        <v>0</v>
      </c>
      <c r="Z5918" s="227">
        <f t="shared" si="648"/>
        <v>10.22111111111111</v>
      </c>
      <c r="AA5918" s="227">
        <f t="shared" si="650"/>
        <v>10.027777777777779</v>
      </c>
    </row>
    <row r="5919" spans="2:27" ht="13.5" hidden="1">
      <c r="B5919" s="232" t="s">
        <v>1449</v>
      </c>
      <c r="C5919" s="232" t="s">
        <v>717</v>
      </c>
      <c r="D5919" s="232" t="s">
        <v>1114</v>
      </c>
      <c r="E5919" s="232" t="s">
        <v>467</v>
      </c>
      <c r="F5919" s="232">
        <v>4</v>
      </c>
      <c r="G5919" s="232" t="s">
        <v>1312</v>
      </c>
      <c r="H5919" s="233">
        <v>2.2789999999999999</v>
      </c>
      <c r="I5919" s="233">
        <v>0</v>
      </c>
      <c r="J5919" s="233">
        <v>0</v>
      </c>
      <c r="K5919" s="234">
        <v>0</v>
      </c>
      <c r="L5919" s="233">
        <v>0</v>
      </c>
      <c r="M5919" s="234">
        <v>0</v>
      </c>
      <c r="N5919" s="233">
        <v>0</v>
      </c>
      <c r="O5919" s="233">
        <v>0</v>
      </c>
      <c r="P5919" s="233">
        <v>0</v>
      </c>
      <c r="Q5919" s="234">
        <v>0</v>
      </c>
      <c r="R5919" s="233">
        <v>0</v>
      </c>
      <c r="S5919" s="234">
        <v>0</v>
      </c>
      <c r="T5919" s="233">
        <v>0</v>
      </c>
      <c r="U5919" s="235">
        <f t="shared" si="644"/>
        <v>1663.6699999999998</v>
      </c>
      <c r="V5919" s="227">
        <f t="shared" si="645"/>
        <v>0</v>
      </c>
      <c r="W5919" s="227">
        <f t="shared" si="646"/>
        <v>0</v>
      </c>
      <c r="X5919" s="227">
        <f t="shared" si="649"/>
        <v>0</v>
      </c>
      <c r="Y5919" s="227">
        <f t="shared" si="647"/>
        <v>0</v>
      </c>
      <c r="Z5919" s="227">
        <f t="shared" si="648"/>
        <v>0</v>
      </c>
      <c r="AA5919" s="227">
        <f t="shared" si="650"/>
        <v>0</v>
      </c>
    </row>
    <row r="5920" spans="2:27" ht="13.5" hidden="1">
      <c r="B5920" s="232" t="s">
        <v>1449</v>
      </c>
      <c r="C5920" s="232" t="s">
        <v>616</v>
      </c>
      <c r="D5920" s="232" t="s">
        <v>1114</v>
      </c>
      <c r="E5920" s="232" t="s">
        <v>467</v>
      </c>
      <c r="F5920" s="232">
        <v>8</v>
      </c>
      <c r="G5920" s="232" t="s">
        <v>1312</v>
      </c>
      <c r="H5920" s="233">
        <v>4.3140000000000001</v>
      </c>
      <c r="I5920" s="233">
        <v>0</v>
      </c>
      <c r="J5920" s="233">
        <v>0</v>
      </c>
      <c r="K5920" s="234">
        <v>0</v>
      </c>
      <c r="L5920" s="233">
        <v>0</v>
      </c>
      <c r="M5920" s="234">
        <v>0</v>
      </c>
      <c r="N5920" s="233">
        <v>0</v>
      </c>
      <c r="O5920" s="233">
        <v>0</v>
      </c>
      <c r="P5920" s="233">
        <v>0</v>
      </c>
      <c r="Q5920" s="234">
        <v>0</v>
      </c>
      <c r="R5920" s="233">
        <v>0</v>
      </c>
      <c r="S5920" s="234">
        <v>0</v>
      </c>
      <c r="T5920" s="233">
        <v>0</v>
      </c>
      <c r="U5920" s="235">
        <f t="shared" si="644"/>
        <v>3149.2200000000003</v>
      </c>
      <c r="V5920" s="227">
        <f t="shared" si="645"/>
        <v>0</v>
      </c>
      <c r="W5920" s="227">
        <f t="shared" si="646"/>
        <v>0</v>
      </c>
      <c r="X5920" s="227">
        <f t="shared" si="649"/>
        <v>0</v>
      </c>
      <c r="Y5920" s="227">
        <f t="shared" si="647"/>
        <v>0</v>
      </c>
      <c r="Z5920" s="227">
        <f t="shared" si="648"/>
        <v>0</v>
      </c>
      <c r="AA5920" s="227">
        <f t="shared" si="650"/>
        <v>0</v>
      </c>
    </row>
    <row r="5921" spans="2:27" ht="13.5" hidden="1">
      <c r="B5921" s="232" t="s">
        <v>1449</v>
      </c>
      <c r="C5921" s="232" t="s">
        <v>707</v>
      </c>
      <c r="D5921" s="232" t="s">
        <v>1114</v>
      </c>
      <c r="E5921" s="232" t="s">
        <v>467</v>
      </c>
      <c r="F5921" s="232">
        <v>8</v>
      </c>
      <c r="G5921" s="232" t="s">
        <v>1317</v>
      </c>
      <c r="H5921" s="233">
        <v>4.5579999999999998</v>
      </c>
      <c r="I5921" s="233">
        <v>0</v>
      </c>
      <c r="J5921" s="233">
        <v>0</v>
      </c>
      <c r="K5921" s="234">
        <v>0</v>
      </c>
      <c r="L5921" s="233">
        <v>0</v>
      </c>
      <c r="M5921" s="234">
        <v>0</v>
      </c>
      <c r="N5921" s="233">
        <v>0</v>
      </c>
      <c r="O5921" s="233">
        <v>0</v>
      </c>
      <c r="P5921" s="233">
        <v>0</v>
      </c>
      <c r="Q5921" s="234">
        <v>0</v>
      </c>
      <c r="R5921" s="233">
        <v>0</v>
      </c>
      <c r="S5921" s="234">
        <v>0</v>
      </c>
      <c r="T5921" s="233">
        <v>0</v>
      </c>
      <c r="U5921" s="235">
        <f t="shared" si="644"/>
        <v>3327.3399999999997</v>
      </c>
      <c r="V5921" s="227">
        <f t="shared" si="645"/>
        <v>0</v>
      </c>
      <c r="W5921" s="227">
        <f t="shared" si="646"/>
        <v>0</v>
      </c>
      <c r="X5921" s="227">
        <f t="shared" si="649"/>
        <v>0</v>
      </c>
      <c r="Y5921" s="227">
        <f t="shared" si="647"/>
        <v>0</v>
      </c>
      <c r="Z5921" s="227">
        <f t="shared" si="648"/>
        <v>0</v>
      </c>
      <c r="AA5921" s="227">
        <f t="shared" si="650"/>
        <v>0</v>
      </c>
    </row>
    <row r="5922" spans="2:27" ht="13.5" hidden="1">
      <c r="B5922" s="232" t="s">
        <v>1449</v>
      </c>
      <c r="C5922" s="232" t="s">
        <v>625</v>
      </c>
      <c r="D5922" s="232" t="s">
        <v>1114</v>
      </c>
      <c r="E5922" s="232" t="s">
        <v>467</v>
      </c>
      <c r="F5922" s="232">
        <v>16</v>
      </c>
      <c r="G5922" s="232" t="s">
        <v>1317</v>
      </c>
      <c r="H5922" s="233">
        <v>8.6289999999999996</v>
      </c>
      <c r="I5922" s="233">
        <v>0</v>
      </c>
      <c r="J5922" s="233">
        <v>0</v>
      </c>
      <c r="K5922" s="234">
        <v>0</v>
      </c>
      <c r="L5922" s="233">
        <v>0</v>
      </c>
      <c r="M5922" s="234">
        <v>0</v>
      </c>
      <c r="N5922" s="233">
        <v>0</v>
      </c>
      <c r="O5922" s="233">
        <v>0</v>
      </c>
      <c r="P5922" s="233">
        <v>0</v>
      </c>
      <c r="Q5922" s="234">
        <v>0</v>
      </c>
      <c r="R5922" s="233">
        <v>0</v>
      </c>
      <c r="S5922" s="234">
        <v>0</v>
      </c>
      <c r="T5922" s="233">
        <v>0</v>
      </c>
      <c r="U5922" s="235">
        <f t="shared" si="644"/>
        <v>6299.17</v>
      </c>
      <c r="V5922" s="227">
        <f t="shared" si="645"/>
        <v>0</v>
      </c>
      <c r="W5922" s="227">
        <f t="shared" si="646"/>
        <v>0</v>
      </c>
      <c r="X5922" s="227">
        <f t="shared" si="649"/>
        <v>0</v>
      </c>
      <c r="Y5922" s="227">
        <f t="shared" si="647"/>
        <v>0</v>
      </c>
      <c r="Z5922" s="227">
        <f t="shared" si="648"/>
        <v>0</v>
      </c>
      <c r="AA5922" s="227">
        <f t="shared" si="650"/>
        <v>0</v>
      </c>
    </row>
    <row r="5923" spans="2:27" ht="13.5" hidden="1">
      <c r="B5923" s="232" t="s">
        <v>1449</v>
      </c>
      <c r="C5923" s="232" t="s">
        <v>704</v>
      </c>
      <c r="D5923" s="232" t="s">
        <v>1114</v>
      </c>
      <c r="E5923" s="232" t="s">
        <v>467</v>
      </c>
      <c r="F5923" s="232">
        <v>96</v>
      </c>
      <c r="G5923" s="232" t="s">
        <v>1365</v>
      </c>
      <c r="H5923" s="233">
        <v>54.695999999999998</v>
      </c>
      <c r="I5923" s="233">
        <v>0</v>
      </c>
      <c r="J5923" s="233">
        <v>0</v>
      </c>
      <c r="K5923" s="234">
        <v>0</v>
      </c>
      <c r="L5923" s="233">
        <v>0</v>
      </c>
      <c r="M5923" s="234">
        <v>0</v>
      </c>
      <c r="N5923" s="233">
        <v>0</v>
      </c>
      <c r="O5923" s="233">
        <v>0</v>
      </c>
      <c r="P5923" s="233">
        <v>0</v>
      </c>
      <c r="Q5923" s="234">
        <v>0</v>
      </c>
      <c r="R5923" s="233">
        <v>0</v>
      </c>
      <c r="S5923" s="234">
        <v>0</v>
      </c>
      <c r="T5923" s="233">
        <v>0</v>
      </c>
      <c r="U5923" s="235">
        <f t="shared" si="644"/>
        <v>39928.080000000002</v>
      </c>
      <c r="V5923" s="227">
        <f t="shared" si="645"/>
        <v>0</v>
      </c>
      <c r="W5923" s="227">
        <f t="shared" si="646"/>
        <v>0</v>
      </c>
      <c r="X5923" s="227">
        <f t="shared" si="649"/>
        <v>0</v>
      </c>
      <c r="Y5923" s="227">
        <f t="shared" si="647"/>
        <v>0</v>
      </c>
      <c r="Z5923" s="227">
        <f t="shared" si="648"/>
        <v>0</v>
      </c>
      <c r="AA5923" s="227">
        <f t="shared" si="650"/>
        <v>0</v>
      </c>
    </row>
    <row r="5924" spans="2:27" ht="13.5" hidden="1">
      <c r="B5924" s="232" t="s">
        <v>1449</v>
      </c>
      <c r="C5924" s="232" t="s">
        <v>606</v>
      </c>
      <c r="D5924" s="232" t="s">
        <v>1114</v>
      </c>
      <c r="E5924" s="232" t="s">
        <v>467</v>
      </c>
      <c r="F5924" s="232">
        <v>96</v>
      </c>
      <c r="G5924" s="232" t="s">
        <v>1356</v>
      </c>
      <c r="H5924" s="233">
        <v>51.768000000000001</v>
      </c>
      <c r="I5924" s="233">
        <v>0</v>
      </c>
      <c r="J5924" s="233">
        <v>0</v>
      </c>
      <c r="K5924" s="234">
        <v>0</v>
      </c>
      <c r="L5924" s="233">
        <v>0</v>
      </c>
      <c r="M5924" s="234">
        <v>0</v>
      </c>
      <c r="N5924" s="233">
        <v>0</v>
      </c>
      <c r="O5924" s="233">
        <v>0</v>
      </c>
      <c r="P5924" s="233">
        <v>0</v>
      </c>
      <c r="Q5924" s="234">
        <v>0</v>
      </c>
      <c r="R5924" s="233">
        <v>0</v>
      </c>
      <c r="S5924" s="234">
        <v>0</v>
      </c>
      <c r="T5924" s="233">
        <v>0</v>
      </c>
      <c r="U5924" s="235">
        <f t="shared" si="644"/>
        <v>37790.639999999999</v>
      </c>
      <c r="V5924" s="227">
        <f t="shared" si="645"/>
        <v>0</v>
      </c>
      <c r="W5924" s="227">
        <f t="shared" si="646"/>
        <v>0</v>
      </c>
      <c r="X5924" s="227">
        <f t="shared" si="649"/>
        <v>0</v>
      </c>
      <c r="Y5924" s="227">
        <f t="shared" si="647"/>
        <v>0</v>
      </c>
      <c r="Z5924" s="227">
        <f t="shared" si="648"/>
        <v>0</v>
      </c>
      <c r="AA5924" s="227">
        <f t="shared" si="650"/>
        <v>0</v>
      </c>
    </row>
    <row r="5925" spans="2:27" ht="13.5" hidden="1">
      <c r="B5925" s="232" t="s">
        <v>1449</v>
      </c>
      <c r="C5925" s="232" t="s">
        <v>581</v>
      </c>
      <c r="D5925" s="232" t="s">
        <v>1114</v>
      </c>
      <c r="E5925" s="232" t="s">
        <v>467</v>
      </c>
      <c r="F5925" s="232">
        <v>48</v>
      </c>
      <c r="G5925" s="232" t="s">
        <v>1310</v>
      </c>
      <c r="H5925" s="233">
        <v>25.884</v>
      </c>
      <c r="I5925" s="233">
        <v>0</v>
      </c>
      <c r="J5925" s="233">
        <v>0</v>
      </c>
      <c r="K5925" s="234">
        <v>0</v>
      </c>
      <c r="L5925" s="233">
        <v>0</v>
      </c>
      <c r="M5925" s="234">
        <v>0</v>
      </c>
      <c r="N5925" s="233">
        <v>0</v>
      </c>
      <c r="O5925" s="233">
        <v>0</v>
      </c>
      <c r="P5925" s="233">
        <v>0</v>
      </c>
      <c r="Q5925" s="234">
        <v>0</v>
      </c>
      <c r="R5925" s="233">
        <v>0</v>
      </c>
      <c r="S5925" s="234">
        <v>0</v>
      </c>
      <c r="T5925" s="233">
        <v>0</v>
      </c>
      <c r="U5925" s="235">
        <f t="shared" si="644"/>
        <v>18895.32</v>
      </c>
      <c r="V5925" s="227">
        <f t="shared" si="645"/>
        <v>0</v>
      </c>
      <c r="W5925" s="227">
        <f t="shared" si="646"/>
        <v>0</v>
      </c>
      <c r="X5925" s="227">
        <f t="shared" si="649"/>
        <v>0</v>
      </c>
      <c r="Y5925" s="227">
        <f t="shared" si="647"/>
        <v>0</v>
      </c>
      <c r="Z5925" s="227">
        <f t="shared" si="648"/>
        <v>0</v>
      </c>
      <c r="AA5925" s="227">
        <f t="shared" si="650"/>
        <v>0</v>
      </c>
    </row>
    <row r="5926" spans="2:27" ht="13.5" hidden="1">
      <c r="B5926" s="232" t="s">
        <v>1449</v>
      </c>
      <c r="C5926" s="232" t="s">
        <v>313</v>
      </c>
      <c r="D5926" s="232" t="s">
        <v>1114</v>
      </c>
      <c r="E5926" s="232" t="s">
        <v>467</v>
      </c>
      <c r="F5926" s="232">
        <v>16</v>
      </c>
      <c r="G5926" s="232" t="s">
        <v>1316</v>
      </c>
      <c r="H5926" s="233">
        <v>9.1159999999999997</v>
      </c>
      <c r="I5926" s="233">
        <v>0</v>
      </c>
      <c r="J5926" s="233">
        <v>0</v>
      </c>
      <c r="K5926" s="234">
        <v>0</v>
      </c>
      <c r="L5926" s="233">
        <v>0</v>
      </c>
      <c r="M5926" s="234">
        <v>0</v>
      </c>
      <c r="N5926" s="233">
        <v>0</v>
      </c>
      <c r="O5926" s="233">
        <v>0</v>
      </c>
      <c r="P5926" s="233">
        <v>0</v>
      </c>
      <c r="Q5926" s="234">
        <v>0</v>
      </c>
      <c r="R5926" s="233">
        <v>0</v>
      </c>
      <c r="S5926" s="234">
        <v>0</v>
      </c>
      <c r="T5926" s="233">
        <v>0</v>
      </c>
      <c r="U5926" s="235">
        <f t="shared" si="644"/>
        <v>6654.6799999999994</v>
      </c>
      <c r="V5926" s="227">
        <f t="shared" si="645"/>
        <v>0</v>
      </c>
      <c r="W5926" s="227">
        <f t="shared" si="646"/>
        <v>0</v>
      </c>
      <c r="X5926" s="227">
        <f t="shared" si="649"/>
        <v>0</v>
      </c>
      <c r="Y5926" s="227">
        <f t="shared" si="647"/>
        <v>0</v>
      </c>
      <c r="Z5926" s="227">
        <f t="shared" si="648"/>
        <v>0</v>
      </c>
      <c r="AA5926" s="227">
        <f t="shared" si="650"/>
        <v>0</v>
      </c>
    </row>
    <row r="5927" spans="2:27" ht="13.5" hidden="1">
      <c r="B5927" s="232" t="s">
        <v>1449</v>
      </c>
      <c r="C5927" s="232" t="s">
        <v>698</v>
      </c>
      <c r="D5927" s="232" t="s">
        <v>1114</v>
      </c>
      <c r="E5927" s="232" t="s">
        <v>467</v>
      </c>
      <c r="F5927" s="232">
        <v>48</v>
      </c>
      <c r="G5927" s="232" t="s">
        <v>1356</v>
      </c>
      <c r="H5927" s="233">
        <v>27.347999999999999</v>
      </c>
      <c r="I5927" s="233">
        <v>0</v>
      </c>
      <c r="J5927" s="233">
        <v>0</v>
      </c>
      <c r="K5927" s="234">
        <v>0</v>
      </c>
      <c r="L5927" s="233">
        <v>0</v>
      </c>
      <c r="M5927" s="234">
        <v>0</v>
      </c>
      <c r="N5927" s="233">
        <v>0</v>
      </c>
      <c r="O5927" s="233">
        <v>0</v>
      </c>
      <c r="P5927" s="233">
        <v>0</v>
      </c>
      <c r="Q5927" s="234">
        <v>0</v>
      </c>
      <c r="R5927" s="233">
        <v>0</v>
      </c>
      <c r="S5927" s="234">
        <v>0</v>
      </c>
      <c r="T5927" s="233">
        <v>0</v>
      </c>
      <c r="U5927" s="235">
        <f t="shared" si="644"/>
        <v>19964.04</v>
      </c>
      <c r="V5927" s="227">
        <f t="shared" si="645"/>
        <v>0</v>
      </c>
      <c r="W5927" s="227">
        <f t="shared" si="646"/>
        <v>0</v>
      </c>
      <c r="X5927" s="227">
        <f t="shared" si="649"/>
        <v>0</v>
      </c>
      <c r="Y5927" s="227">
        <f t="shared" si="647"/>
        <v>0</v>
      </c>
      <c r="Z5927" s="227">
        <f t="shared" si="648"/>
        <v>0</v>
      </c>
      <c r="AA5927" s="227">
        <f t="shared" si="650"/>
        <v>0</v>
      </c>
    </row>
    <row r="5928" spans="2:27" ht="13.5" hidden="1">
      <c r="B5928" s="232" t="s">
        <v>1449</v>
      </c>
      <c r="C5928" s="232" t="s">
        <v>644</v>
      </c>
      <c r="D5928" s="232" t="s">
        <v>1114</v>
      </c>
      <c r="E5928" s="232" t="s">
        <v>467</v>
      </c>
      <c r="F5928" s="232">
        <v>4</v>
      </c>
      <c r="G5928" s="232" t="s">
        <v>1311</v>
      </c>
      <c r="H5928" s="233">
        <v>2.157</v>
      </c>
      <c r="I5928" s="233">
        <v>0</v>
      </c>
      <c r="J5928" s="233">
        <v>0</v>
      </c>
      <c r="K5928" s="234">
        <v>0</v>
      </c>
      <c r="L5928" s="233">
        <v>0</v>
      </c>
      <c r="M5928" s="234">
        <v>0</v>
      </c>
      <c r="N5928" s="233">
        <v>0</v>
      </c>
      <c r="O5928" s="233">
        <v>0</v>
      </c>
      <c r="P5928" s="233">
        <v>0</v>
      </c>
      <c r="Q5928" s="234">
        <v>0</v>
      </c>
      <c r="R5928" s="233">
        <v>0</v>
      </c>
      <c r="S5928" s="234">
        <v>0</v>
      </c>
      <c r="T5928" s="233">
        <v>0</v>
      </c>
      <c r="U5928" s="235">
        <f t="shared" si="644"/>
        <v>1574.6100000000001</v>
      </c>
      <c r="V5928" s="227">
        <f t="shared" si="645"/>
        <v>0</v>
      </c>
      <c r="W5928" s="227">
        <f t="shared" si="646"/>
        <v>0</v>
      </c>
      <c r="X5928" s="227">
        <f t="shared" si="649"/>
        <v>0</v>
      </c>
      <c r="Y5928" s="227">
        <f t="shared" si="647"/>
        <v>0</v>
      </c>
      <c r="Z5928" s="227">
        <f t="shared" si="648"/>
        <v>0</v>
      </c>
      <c r="AA5928" s="227">
        <f t="shared" si="650"/>
        <v>0</v>
      </c>
    </row>
    <row r="5929" spans="2:27" ht="13.5" hidden="1">
      <c r="B5929" s="232" t="s">
        <v>1449</v>
      </c>
      <c r="C5929" s="232" t="s">
        <v>717</v>
      </c>
      <c r="D5929" s="232" t="s">
        <v>1115</v>
      </c>
      <c r="E5929" s="232" t="s">
        <v>467</v>
      </c>
      <c r="F5929" s="232">
        <v>4</v>
      </c>
      <c r="G5929" s="232" t="s">
        <v>1312</v>
      </c>
      <c r="H5929" s="233">
        <v>1.296</v>
      </c>
      <c r="I5929" s="233">
        <v>0</v>
      </c>
      <c r="J5929" s="233">
        <v>0</v>
      </c>
      <c r="K5929" s="234">
        <v>0</v>
      </c>
      <c r="L5929" s="233">
        <v>0</v>
      </c>
      <c r="M5929" s="234">
        <v>0</v>
      </c>
      <c r="N5929" s="233">
        <v>0</v>
      </c>
      <c r="O5929" s="233">
        <v>0</v>
      </c>
      <c r="P5929" s="233">
        <v>0</v>
      </c>
      <c r="Q5929" s="234">
        <v>0</v>
      </c>
      <c r="R5929" s="233">
        <v>0</v>
      </c>
      <c r="S5929" s="234">
        <v>0</v>
      </c>
      <c r="T5929" s="233">
        <v>0</v>
      </c>
      <c r="U5929" s="235">
        <f t="shared" si="644"/>
        <v>946.08</v>
      </c>
      <c r="V5929" s="227">
        <f t="shared" si="645"/>
        <v>0</v>
      </c>
      <c r="W5929" s="227">
        <f t="shared" si="646"/>
        <v>0</v>
      </c>
      <c r="X5929" s="227">
        <f t="shared" si="649"/>
        <v>0</v>
      </c>
      <c r="Y5929" s="227">
        <f t="shared" si="647"/>
        <v>0</v>
      </c>
      <c r="Z5929" s="227">
        <f t="shared" si="648"/>
        <v>0</v>
      </c>
      <c r="AA5929" s="227">
        <f t="shared" si="650"/>
        <v>0</v>
      </c>
    </row>
    <row r="5930" spans="2:27" ht="13.5" hidden="1">
      <c r="B5930" s="232" t="s">
        <v>1449</v>
      </c>
      <c r="C5930" s="232" t="s">
        <v>714</v>
      </c>
      <c r="D5930" s="232" t="s">
        <v>1115</v>
      </c>
      <c r="E5930" s="232" t="s">
        <v>467</v>
      </c>
      <c r="F5930" s="232">
        <v>2</v>
      </c>
      <c r="G5930" s="232" t="s">
        <v>1311</v>
      </c>
      <c r="H5930" s="233">
        <v>0.89800000000000002</v>
      </c>
      <c r="I5930" s="233">
        <v>0</v>
      </c>
      <c r="J5930" s="233">
        <v>0</v>
      </c>
      <c r="K5930" s="234">
        <v>0</v>
      </c>
      <c r="L5930" s="233">
        <v>0</v>
      </c>
      <c r="M5930" s="234">
        <v>0</v>
      </c>
      <c r="N5930" s="233">
        <v>0</v>
      </c>
      <c r="O5930" s="233">
        <v>0</v>
      </c>
      <c r="P5930" s="233">
        <v>0</v>
      </c>
      <c r="Q5930" s="234">
        <v>0</v>
      </c>
      <c r="R5930" s="233">
        <v>0</v>
      </c>
      <c r="S5930" s="234">
        <v>0</v>
      </c>
      <c r="T5930" s="233">
        <v>0</v>
      </c>
      <c r="U5930" s="235">
        <f t="shared" si="644"/>
        <v>655.54</v>
      </c>
      <c r="V5930" s="227">
        <f t="shared" si="645"/>
        <v>0</v>
      </c>
      <c r="W5930" s="227">
        <f t="shared" si="646"/>
        <v>0</v>
      </c>
      <c r="X5930" s="227">
        <f t="shared" si="649"/>
        <v>0</v>
      </c>
      <c r="Y5930" s="227">
        <f t="shared" si="647"/>
        <v>0</v>
      </c>
      <c r="Z5930" s="227">
        <f t="shared" si="648"/>
        <v>0</v>
      </c>
      <c r="AA5930" s="227">
        <f t="shared" si="650"/>
        <v>0</v>
      </c>
    </row>
    <row r="5931" spans="2:27" ht="13.5" hidden="1">
      <c r="B5931" s="232" t="s">
        <v>1449</v>
      </c>
      <c r="C5931" s="232" t="s">
        <v>644</v>
      </c>
      <c r="D5931" s="232" t="s">
        <v>1115</v>
      </c>
      <c r="E5931" s="232" t="s">
        <v>467</v>
      </c>
      <c r="F5931" s="232">
        <v>4</v>
      </c>
      <c r="G5931" s="232" t="s">
        <v>1311</v>
      </c>
      <c r="H5931" s="233">
        <v>1.0780000000000001</v>
      </c>
      <c r="I5931" s="233">
        <v>0</v>
      </c>
      <c r="J5931" s="233">
        <v>0</v>
      </c>
      <c r="K5931" s="234">
        <v>0</v>
      </c>
      <c r="L5931" s="233">
        <v>0</v>
      </c>
      <c r="M5931" s="234">
        <v>0</v>
      </c>
      <c r="N5931" s="233">
        <v>0</v>
      </c>
      <c r="O5931" s="233">
        <v>0</v>
      </c>
      <c r="P5931" s="233">
        <v>0</v>
      </c>
      <c r="Q5931" s="234">
        <v>0</v>
      </c>
      <c r="R5931" s="233">
        <v>0</v>
      </c>
      <c r="S5931" s="234">
        <v>0</v>
      </c>
      <c r="T5931" s="233">
        <v>0</v>
      </c>
      <c r="U5931" s="235">
        <f t="shared" si="644"/>
        <v>786.94</v>
      </c>
      <c r="V5931" s="227">
        <f t="shared" si="645"/>
        <v>0</v>
      </c>
      <c r="W5931" s="227">
        <f t="shared" si="646"/>
        <v>0</v>
      </c>
      <c r="X5931" s="227">
        <f t="shared" si="649"/>
        <v>0</v>
      </c>
      <c r="Y5931" s="227">
        <f t="shared" si="647"/>
        <v>0</v>
      </c>
      <c r="Z5931" s="227">
        <f t="shared" si="648"/>
        <v>0</v>
      </c>
      <c r="AA5931" s="227">
        <f t="shared" si="650"/>
        <v>0</v>
      </c>
    </row>
    <row r="5932" spans="2:27" ht="13.5" hidden="1">
      <c r="B5932" s="232" t="s">
        <v>1449</v>
      </c>
      <c r="C5932" s="232" t="s">
        <v>698</v>
      </c>
      <c r="D5932" s="232" t="s">
        <v>1115</v>
      </c>
      <c r="E5932" s="232" t="s">
        <v>467</v>
      </c>
      <c r="F5932" s="232">
        <v>48</v>
      </c>
      <c r="G5932" s="232" t="s">
        <v>1356</v>
      </c>
      <c r="H5932" s="233">
        <v>15.552</v>
      </c>
      <c r="I5932" s="233">
        <v>0</v>
      </c>
      <c r="J5932" s="233">
        <v>0</v>
      </c>
      <c r="K5932" s="234">
        <v>0</v>
      </c>
      <c r="L5932" s="233">
        <v>0</v>
      </c>
      <c r="M5932" s="234">
        <v>0</v>
      </c>
      <c r="N5932" s="233">
        <v>0</v>
      </c>
      <c r="O5932" s="233">
        <v>0</v>
      </c>
      <c r="P5932" s="233">
        <v>0</v>
      </c>
      <c r="Q5932" s="234">
        <v>0</v>
      </c>
      <c r="R5932" s="233">
        <v>0</v>
      </c>
      <c r="S5932" s="234">
        <v>0</v>
      </c>
      <c r="T5932" s="233">
        <v>0</v>
      </c>
      <c r="U5932" s="235">
        <f t="shared" si="644"/>
        <v>11352.96</v>
      </c>
      <c r="V5932" s="227">
        <f t="shared" si="645"/>
        <v>0</v>
      </c>
      <c r="W5932" s="227">
        <f t="shared" si="646"/>
        <v>0</v>
      </c>
      <c r="X5932" s="227">
        <f t="shared" si="649"/>
        <v>0</v>
      </c>
      <c r="Y5932" s="227">
        <f t="shared" si="647"/>
        <v>0</v>
      </c>
      <c r="Z5932" s="227">
        <f t="shared" si="648"/>
        <v>0</v>
      </c>
      <c r="AA5932" s="227">
        <f t="shared" si="650"/>
        <v>0</v>
      </c>
    </row>
    <row r="5933" spans="2:27" ht="13.5" hidden="1">
      <c r="B5933" s="232" t="s">
        <v>1449</v>
      </c>
      <c r="C5933" s="232" t="s">
        <v>707</v>
      </c>
      <c r="D5933" s="232" t="s">
        <v>1115</v>
      </c>
      <c r="E5933" s="232" t="s">
        <v>467</v>
      </c>
      <c r="F5933" s="232">
        <v>8</v>
      </c>
      <c r="G5933" s="232" t="s">
        <v>1317</v>
      </c>
      <c r="H5933" s="233">
        <v>2.5920000000000001</v>
      </c>
      <c r="I5933" s="233">
        <v>0</v>
      </c>
      <c r="J5933" s="233">
        <v>0</v>
      </c>
      <c r="K5933" s="234">
        <v>0</v>
      </c>
      <c r="L5933" s="233">
        <v>0</v>
      </c>
      <c r="M5933" s="234">
        <v>0</v>
      </c>
      <c r="N5933" s="233">
        <v>0</v>
      </c>
      <c r="O5933" s="233">
        <v>0</v>
      </c>
      <c r="P5933" s="233">
        <v>0</v>
      </c>
      <c r="Q5933" s="234">
        <v>0</v>
      </c>
      <c r="R5933" s="233">
        <v>0</v>
      </c>
      <c r="S5933" s="234">
        <v>0</v>
      </c>
      <c r="T5933" s="233">
        <v>0</v>
      </c>
      <c r="U5933" s="235">
        <f t="shared" si="644"/>
        <v>1892.16</v>
      </c>
      <c r="V5933" s="227">
        <f t="shared" si="645"/>
        <v>0</v>
      </c>
      <c r="W5933" s="227">
        <f t="shared" si="646"/>
        <v>0</v>
      </c>
      <c r="X5933" s="227">
        <f t="shared" si="649"/>
        <v>0</v>
      </c>
      <c r="Y5933" s="227">
        <f t="shared" si="647"/>
        <v>0</v>
      </c>
      <c r="Z5933" s="227">
        <f t="shared" si="648"/>
        <v>0</v>
      </c>
      <c r="AA5933" s="227">
        <f t="shared" si="650"/>
        <v>0</v>
      </c>
    </row>
    <row r="5934" spans="2:27" ht="13.5" hidden="1">
      <c r="B5934" s="232" t="s">
        <v>1449</v>
      </c>
      <c r="C5934" s="232" t="s">
        <v>606</v>
      </c>
      <c r="D5934" s="232" t="s">
        <v>1115</v>
      </c>
      <c r="E5934" s="232" t="s">
        <v>467</v>
      </c>
      <c r="F5934" s="232">
        <v>96</v>
      </c>
      <c r="G5934" s="232" t="s">
        <v>1356</v>
      </c>
      <c r="H5934" s="233">
        <v>25.872</v>
      </c>
      <c r="I5934" s="233">
        <v>0</v>
      </c>
      <c r="J5934" s="233">
        <v>0</v>
      </c>
      <c r="K5934" s="234">
        <v>0</v>
      </c>
      <c r="L5934" s="233">
        <v>0</v>
      </c>
      <c r="M5934" s="234">
        <v>0</v>
      </c>
      <c r="N5934" s="233">
        <v>0</v>
      </c>
      <c r="O5934" s="233">
        <v>0</v>
      </c>
      <c r="P5934" s="233">
        <v>0</v>
      </c>
      <c r="Q5934" s="234">
        <v>0</v>
      </c>
      <c r="R5934" s="233">
        <v>0</v>
      </c>
      <c r="S5934" s="234">
        <v>0</v>
      </c>
      <c r="T5934" s="233">
        <v>0</v>
      </c>
      <c r="U5934" s="235">
        <f t="shared" si="644"/>
        <v>18886.560000000001</v>
      </c>
      <c r="V5934" s="227">
        <f t="shared" si="645"/>
        <v>0</v>
      </c>
      <c r="W5934" s="227">
        <f t="shared" si="646"/>
        <v>0</v>
      </c>
      <c r="X5934" s="227">
        <f t="shared" si="649"/>
        <v>0</v>
      </c>
      <c r="Y5934" s="227">
        <f t="shared" si="647"/>
        <v>0</v>
      </c>
      <c r="Z5934" s="227">
        <f t="shared" si="648"/>
        <v>0</v>
      </c>
      <c r="AA5934" s="227">
        <f t="shared" si="650"/>
        <v>0</v>
      </c>
    </row>
    <row r="5935" spans="2:27" ht="13.5" hidden="1">
      <c r="B5935" s="232" t="s">
        <v>1449</v>
      </c>
      <c r="C5935" s="232" t="s">
        <v>581</v>
      </c>
      <c r="D5935" s="232" t="s">
        <v>1115</v>
      </c>
      <c r="E5935" s="232" t="s">
        <v>467</v>
      </c>
      <c r="F5935" s="232">
        <v>48</v>
      </c>
      <c r="G5935" s="232" t="s">
        <v>1310</v>
      </c>
      <c r="H5935" s="233">
        <v>12.936</v>
      </c>
      <c r="I5935" s="233">
        <v>0</v>
      </c>
      <c r="J5935" s="233">
        <v>0</v>
      </c>
      <c r="K5935" s="234">
        <v>0</v>
      </c>
      <c r="L5935" s="233">
        <v>0</v>
      </c>
      <c r="M5935" s="234">
        <v>0</v>
      </c>
      <c r="N5935" s="233">
        <v>0</v>
      </c>
      <c r="O5935" s="233">
        <v>0</v>
      </c>
      <c r="P5935" s="233">
        <v>0</v>
      </c>
      <c r="Q5935" s="234">
        <v>0</v>
      </c>
      <c r="R5935" s="233">
        <v>0</v>
      </c>
      <c r="S5935" s="234">
        <v>0</v>
      </c>
      <c r="T5935" s="233">
        <v>0</v>
      </c>
      <c r="U5935" s="235">
        <f t="shared" si="644"/>
        <v>9443.2800000000007</v>
      </c>
      <c r="V5935" s="227">
        <f t="shared" si="645"/>
        <v>0</v>
      </c>
      <c r="W5935" s="227">
        <f t="shared" si="646"/>
        <v>0</v>
      </c>
      <c r="X5935" s="227">
        <f t="shared" si="649"/>
        <v>0</v>
      </c>
      <c r="Y5935" s="227">
        <f t="shared" si="647"/>
        <v>0</v>
      </c>
      <c r="Z5935" s="227">
        <f t="shared" si="648"/>
        <v>0</v>
      </c>
      <c r="AA5935" s="227">
        <f t="shared" si="650"/>
        <v>0</v>
      </c>
    </row>
    <row r="5936" spans="2:27" ht="13.5" hidden="1">
      <c r="B5936" s="232" t="s">
        <v>1449</v>
      </c>
      <c r="C5936" s="232" t="s">
        <v>704</v>
      </c>
      <c r="D5936" s="232" t="s">
        <v>1115</v>
      </c>
      <c r="E5936" s="232" t="s">
        <v>467</v>
      </c>
      <c r="F5936" s="232">
        <v>96</v>
      </c>
      <c r="G5936" s="232" t="s">
        <v>1365</v>
      </c>
      <c r="H5936" s="233">
        <v>31.103999999999999</v>
      </c>
      <c r="I5936" s="233">
        <v>0</v>
      </c>
      <c r="J5936" s="233">
        <v>0</v>
      </c>
      <c r="K5936" s="234">
        <v>0</v>
      </c>
      <c r="L5936" s="233">
        <v>0</v>
      </c>
      <c r="M5936" s="234">
        <v>0</v>
      </c>
      <c r="N5936" s="233">
        <v>0</v>
      </c>
      <c r="O5936" s="233">
        <v>0</v>
      </c>
      <c r="P5936" s="233">
        <v>0</v>
      </c>
      <c r="Q5936" s="234">
        <v>0</v>
      </c>
      <c r="R5936" s="233">
        <v>0</v>
      </c>
      <c r="S5936" s="234">
        <v>0</v>
      </c>
      <c r="T5936" s="233">
        <v>0</v>
      </c>
      <c r="U5936" s="235">
        <f t="shared" si="644"/>
        <v>22705.919999999998</v>
      </c>
      <c r="V5936" s="227">
        <f t="shared" si="645"/>
        <v>0</v>
      </c>
      <c r="W5936" s="227">
        <f t="shared" si="646"/>
        <v>0</v>
      </c>
      <c r="X5936" s="227">
        <f t="shared" si="649"/>
        <v>0</v>
      </c>
      <c r="Y5936" s="227">
        <f t="shared" si="647"/>
        <v>0</v>
      </c>
      <c r="Z5936" s="227">
        <f t="shared" si="648"/>
        <v>0</v>
      </c>
      <c r="AA5936" s="227">
        <f t="shared" si="650"/>
        <v>0</v>
      </c>
    </row>
    <row r="5937" spans="2:27" ht="13.5" hidden="1">
      <c r="B5937" s="232" t="s">
        <v>1449</v>
      </c>
      <c r="C5937" s="232" t="s">
        <v>625</v>
      </c>
      <c r="D5937" s="232" t="s">
        <v>1115</v>
      </c>
      <c r="E5937" s="232" t="s">
        <v>467</v>
      </c>
      <c r="F5937" s="232">
        <v>16</v>
      </c>
      <c r="G5937" s="232" t="s">
        <v>1317</v>
      </c>
      <c r="H5937" s="233">
        <v>4.4569999999999999</v>
      </c>
      <c r="I5937" s="233">
        <v>0</v>
      </c>
      <c r="J5937" s="233">
        <v>0</v>
      </c>
      <c r="K5937" s="234">
        <v>0</v>
      </c>
      <c r="L5937" s="233">
        <v>0</v>
      </c>
      <c r="M5937" s="234">
        <v>0</v>
      </c>
      <c r="N5937" s="233">
        <v>0</v>
      </c>
      <c r="O5937" s="233">
        <v>0</v>
      </c>
      <c r="P5937" s="233">
        <v>0</v>
      </c>
      <c r="Q5937" s="234">
        <v>0</v>
      </c>
      <c r="R5937" s="233">
        <v>0</v>
      </c>
      <c r="S5937" s="234">
        <v>0</v>
      </c>
      <c r="T5937" s="233">
        <v>0</v>
      </c>
      <c r="U5937" s="235">
        <f t="shared" si="644"/>
        <v>3253.6099999999997</v>
      </c>
      <c r="V5937" s="227">
        <f t="shared" si="645"/>
        <v>0</v>
      </c>
      <c r="W5937" s="227">
        <f t="shared" si="646"/>
        <v>0</v>
      </c>
      <c r="X5937" s="227">
        <f t="shared" si="649"/>
        <v>0</v>
      </c>
      <c r="Y5937" s="227">
        <f t="shared" si="647"/>
        <v>0</v>
      </c>
      <c r="Z5937" s="227">
        <f t="shared" si="648"/>
        <v>0</v>
      </c>
      <c r="AA5937" s="227">
        <f t="shared" si="650"/>
        <v>0</v>
      </c>
    </row>
    <row r="5938" spans="2:27" ht="13.5" hidden="1">
      <c r="B5938" s="232" t="s">
        <v>1449</v>
      </c>
      <c r="C5938" s="232" t="s">
        <v>636</v>
      </c>
      <c r="D5938" s="232" t="s">
        <v>1115</v>
      </c>
      <c r="E5938" s="232" t="s">
        <v>467</v>
      </c>
      <c r="F5938" s="232">
        <v>2</v>
      </c>
      <c r="G5938" s="232" t="s">
        <v>1315</v>
      </c>
      <c r="H5938" s="233">
        <v>0.88600000000000001</v>
      </c>
      <c r="I5938" s="233">
        <v>0</v>
      </c>
      <c r="J5938" s="233">
        <v>0</v>
      </c>
      <c r="K5938" s="234">
        <v>0</v>
      </c>
      <c r="L5938" s="233">
        <v>0</v>
      </c>
      <c r="M5938" s="234">
        <v>0</v>
      </c>
      <c r="N5938" s="233">
        <v>0</v>
      </c>
      <c r="O5938" s="233">
        <v>0</v>
      </c>
      <c r="P5938" s="233">
        <v>0</v>
      </c>
      <c r="Q5938" s="234">
        <v>0</v>
      </c>
      <c r="R5938" s="233">
        <v>0</v>
      </c>
      <c r="S5938" s="234">
        <v>0</v>
      </c>
      <c r="T5938" s="233">
        <v>0</v>
      </c>
      <c r="U5938" s="235">
        <f t="shared" si="644"/>
        <v>646.78</v>
      </c>
      <c r="V5938" s="227">
        <f t="shared" si="645"/>
        <v>0</v>
      </c>
      <c r="W5938" s="227">
        <f t="shared" si="646"/>
        <v>0</v>
      </c>
      <c r="X5938" s="227">
        <f t="shared" si="649"/>
        <v>0</v>
      </c>
      <c r="Y5938" s="227">
        <f t="shared" si="647"/>
        <v>0</v>
      </c>
      <c r="Z5938" s="227">
        <f t="shared" si="648"/>
        <v>0</v>
      </c>
      <c r="AA5938" s="227">
        <f t="shared" si="650"/>
        <v>0</v>
      </c>
    </row>
    <row r="5939" spans="2:27" ht="13.5" hidden="1">
      <c r="B5939" s="232" t="s">
        <v>1449</v>
      </c>
      <c r="C5939" s="232" t="s">
        <v>616</v>
      </c>
      <c r="D5939" s="232" t="s">
        <v>1115</v>
      </c>
      <c r="E5939" s="232" t="s">
        <v>467</v>
      </c>
      <c r="F5939" s="232">
        <v>8</v>
      </c>
      <c r="G5939" s="232" t="s">
        <v>1312</v>
      </c>
      <c r="H5939" s="233">
        <v>2.2509999999999999</v>
      </c>
      <c r="I5939" s="233">
        <v>0</v>
      </c>
      <c r="J5939" s="233">
        <v>0</v>
      </c>
      <c r="K5939" s="234">
        <v>0</v>
      </c>
      <c r="L5939" s="233">
        <v>0</v>
      </c>
      <c r="M5939" s="234">
        <v>0</v>
      </c>
      <c r="N5939" s="233">
        <v>0</v>
      </c>
      <c r="O5939" s="233">
        <v>0</v>
      </c>
      <c r="P5939" s="233">
        <v>0</v>
      </c>
      <c r="Q5939" s="234">
        <v>0</v>
      </c>
      <c r="R5939" s="233">
        <v>0</v>
      </c>
      <c r="S5939" s="234">
        <v>0</v>
      </c>
      <c r="T5939" s="233">
        <v>0</v>
      </c>
      <c r="U5939" s="235">
        <f t="shared" si="644"/>
        <v>1643.23</v>
      </c>
      <c r="V5939" s="227">
        <f t="shared" si="645"/>
        <v>0</v>
      </c>
      <c r="W5939" s="227">
        <f t="shared" si="646"/>
        <v>0</v>
      </c>
      <c r="X5939" s="227">
        <f t="shared" si="649"/>
        <v>0</v>
      </c>
      <c r="Y5939" s="227">
        <f t="shared" si="647"/>
        <v>0</v>
      </c>
      <c r="Z5939" s="227">
        <f t="shared" si="648"/>
        <v>0</v>
      </c>
      <c r="AA5939" s="227">
        <f t="shared" si="650"/>
        <v>0</v>
      </c>
    </row>
    <row r="5940" spans="2:27" ht="13.5" hidden="1">
      <c r="B5940" s="232" t="s">
        <v>1449</v>
      </c>
      <c r="C5940" s="232" t="s">
        <v>313</v>
      </c>
      <c r="D5940" s="232" t="s">
        <v>1115</v>
      </c>
      <c r="E5940" s="232" t="s">
        <v>467</v>
      </c>
      <c r="F5940" s="232">
        <v>16</v>
      </c>
      <c r="G5940" s="232" t="s">
        <v>1316</v>
      </c>
      <c r="H5940" s="233">
        <v>5.1840000000000002</v>
      </c>
      <c r="I5940" s="233">
        <v>0</v>
      </c>
      <c r="J5940" s="233">
        <v>0</v>
      </c>
      <c r="K5940" s="234">
        <v>0</v>
      </c>
      <c r="L5940" s="233">
        <v>0</v>
      </c>
      <c r="M5940" s="234">
        <v>0</v>
      </c>
      <c r="N5940" s="233">
        <v>0</v>
      </c>
      <c r="O5940" s="233">
        <v>0</v>
      </c>
      <c r="P5940" s="233">
        <v>0</v>
      </c>
      <c r="Q5940" s="234">
        <v>0</v>
      </c>
      <c r="R5940" s="233">
        <v>0</v>
      </c>
      <c r="S5940" s="234">
        <v>0</v>
      </c>
      <c r="T5940" s="233">
        <v>0</v>
      </c>
      <c r="U5940" s="235">
        <f t="shared" si="644"/>
        <v>3784.32</v>
      </c>
      <c r="V5940" s="227">
        <f t="shared" si="645"/>
        <v>0</v>
      </c>
      <c r="W5940" s="227">
        <f t="shared" si="646"/>
        <v>0</v>
      </c>
      <c r="X5940" s="227">
        <f t="shared" si="649"/>
        <v>0</v>
      </c>
      <c r="Y5940" s="227">
        <f t="shared" si="647"/>
        <v>0</v>
      </c>
      <c r="Z5940" s="227">
        <f t="shared" si="648"/>
        <v>0</v>
      </c>
      <c r="AA5940" s="227">
        <f t="shared" si="650"/>
        <v>0</v>
      </c>
    </row>
    <row r="5941" spans="2:27" ht="13.5" hidden="1">
      <c r="B5941" s="232" t="s">
        <v>1449</v>
      </c>
      <c r="C5941" s="232" t="s">
        <v>714</v>
      </c>
      <c r="D5941" s="232" t="s">
        <v>1116</v>
      </c>
      <c r="E5941" s="232" t="s">
        <v>467</v>
      </c>
      <c r="F5941" s="232">
        <v>2</v>
      </c>
      <c r="G5941" s="232" t="s">
        <v>1311</v>
      </c>
      <c r="H5941" s="233">
        <v>0.33800000000000002</v>
      </c>
      <c r="I5941" s="233">
        <v>0</v>
      </c>
      <c r="J5941" s="233">
        <v>0</v>
      </c>
      <c r="K5941" s="234">
        <v>0</v>
      </c>
      <c r="L5941" s="233">
        <v>0</v>
      </c>
      <c r="M5941" s="234">
        <v>0</v>
      </c>
      <c r="N5941" s="233">
        <v>0</v>
      </c>
      <c r="O5941" s="233">
        <v>0</v>
      </c>
      <c r="P5941" s="233">
        <v>0</v>
      </c>
      <c r="Q5941" s="234">
        <v>0</v>
      </c>
      <c r="R5941" s="233">
        <v>0</v>
      </c>
      <c r="S5941" s="234">
        <v>0</v>
      </c>
      <c r="T5941" s="233">
        <v>0</v>
      </c>
      <c r="U5941" s="235">
        <f t="shared" si="644"/>
        <v>246.74</v>
      </c>
      <c r="V5941" s="227">
        <f t="shared" si="645"/>
        <v>0</v>
      </c>
      <c r="W5941" s="227">
        <f t="shared" si="646"/>
        <v>0</v>
      </c>
      <c r="X5941" s="227">
        <f t="shared" si="649"/>
        <v>0</v>
      </c>
      <c r="Y5941" s="227">
        <f t="shared" si="647"/>
        <v>0</v>
      </c>
      <c r="Z5941" s="227">
        <f t="shared" si="648"/>
        <v>0</v>
      </c>
      <c r="AA5941" s="227">
        <f t="shared" si="650"/>
        <v>0</v>
      </c>
    </row>
    <row r="5942" spans="2:27" ht="13.5" hidden="1">
      <c r="B5942" s="232" t="s">
        <v>1449</v>
      </c>
      <c r="C5942" s="232" t="s">
        <v>313</v>
      </c>
      <c r="D5942" s="232" t="s">
        <v>1116</v>
      </c>
      <c r="E5942" s="232" t="s">
        <v>467</v>
      </c>
      <c r="F5942" s="232">
        <v>16</v>
      </c>
      <c r="G5942" s="232" t="s">
        <v>1316</v>
      </c>
      <c r="H5942" s="233">
        <v>2.6240000000000001</v>
      </c>
      <c r="I5942" s="233">
        <v>0</v>
      </c>
      <c r="J5942" s="233">
        <v>0</v>
      </c>
      <c r="K5942" s="234">
        <v>0</v>
      </c>
      <c r="L5942" s="233">
        <v>0</v>
      </c>
      <c r="M5942" s="234">
        <v>0</v>
      </c>
      <c r="N5942" s="233">
        <v>0</v>
      </c>
      <c r="O5942" s="233">
        <v>0</v>
      </c>
      <c r="P5942" s="233">
        <v>0</v>
      </c>
      <c r="Q5942" s="234">
        <v>0</v>
      </c>
      <c r="R5942" s="233">
        <v>0</v>
      </c>
      <c r="S5942" s="234">
        <v>0</v>
      </c>
      <c r="T5942" s="233">
        <v>0</v>
      </c>
      <c r="U5942" s="235">
        <f t="shared" si="644"/>
        <v>1915.52</v>
      </c>
      <c r="V5942" s="227">
        <f t="shared" si="645"/>
        <v>0</v>
      </c>
      <c r="W5942" s="227">
        <f t="shared" si="646"/>
        <v>0</v>
      </c>
      <c r="X5942" s="227">
        <f t="shared" si="649"/>
        <v>0</v>
      </c>
      <c r="Y5942" s="227">
        <f t="shared" si="647"/>
        <v>0</v>
      </c>
      <c r="Z5942" s="227">
        <f t="shared" si="648"/>
        <v>0</v>
      </c>
      <c r="AA5942" s="227">
        <f t="shared" si="650"/>
        <v>0</v>
      </c>
    </row>
    <row r="5943" spans="2:27" ht="13.5" hidden="1">
      <c r="B5943" s="232" t="s">
        <v>1449</v>
      </c>
      <c r="C5943" s="232" t="s">
        <v>707</v>
      </c>
      <c r="D5943" s="232" t="s">
        <v>1116</v>
      </c>
      <c r="E5943" s="232" t="s">
        <v>467</v>
      </c>
      <c r="F5943" s="232">
        <v>8</v>
      </c>
      <c r="G5943" s="232" t="s">
        <v>1317</v>
      </c>
      <c r="H5943" s="233">
        <v>1.3120000000000001</v>
      </c>
      <c r="I5943" s="233">
        <v>0</v>
      </c>
      <c r="J5943" s="233">
        <v>0</v>
      </c>
      <c r="K5943" s="234">
        <v>0</v>
      </c>
      <c r="L5943" s="233">
        <v>0</v>
      </c>
      <c r="M5943" s="234">
        <v>0</v>
      </c>
      <c r="N5943" s="233">
        <v>0</v>
      </c>
      <c r="O5943" s="233">
        <v>0</v>
      </c>
      <c r="P5943" s="233">
        <v>0</v>
      </c>
      <c r="Q5943" s="234">
        <v>0</v>
      </c>
      <c r="R5943" s="233">
        <v>0</v>
      </c>
      <c r="S5943" s="234">
        <v>0</v>
      </c>
      <c r="T5943" s="233">
        <v>0</v>
      </c>
      <c r="U5943" s="235">
        <f t="shared" si="644"/>
        <v>957.76</v>
      </c>
      <c r="V5943" s="227">
        <f t="shared" si="645"/>
        <v>0</v>
      </c>
      <c r="W5943" s="227">
        <f t="shared" si="646"/>
        <v>0</v>
      </c>
      <c r="X5943" s="227">
        <f t="shared" si="649"/>
        <v>0</v>
      </c>
      <c r="Y5943" s="227">
        <f t="shared" si="647"/>
        <v>0</v>
      </c>
      <c r="Z5943" s="227">
        <f t="shared" si="648"/>
        <v>0</v>
      </c>
      <c r="AA5943" s="227">
        <f t="shared" si="650"/>
        <v>0</v>
      </c>
    </row>
    <row r="5944" spans="2:27" ht="13.5" hidden="1">
      <c r="B5944" s="232" t="s">
        <v>1449</v>
      </c>
      <c r="C5944" s="232" t="s">
        <v>625</v>
      </c>
      <c r="D5944" s="232" t="s">
        <v>1116</v>
      </c>
      <c r="E5944" s="232" t="s">
        <v>467</v>
      </c>
      <c r="F5944" s="232">
        <v>16</v>
      </c>
      <c r="G5944" s="232" t="s">
        <v>1317</v>
      </c>
      <c r="H5944" s="233">
        <v>1.7969999999999999</v>
      </c>
      <c r="I5944" s="233">
        <v>0</v>
      </c>
      <c r="J5944" s="233">
        <v>0</v>
      </c>
      <c r="K5944" s="234">
        <v>0</v>
      </c>
      <c r="L5944" s="233">
        <v>0</v>
      </c>
      <c r="M5944" s="234">
        <v>0</v>
      </c>
      <c r="N5944" s="233">
        <v>0</v>
      </c>
      <c r="O5944" s="233">
        <v>0</v>
      </c>
      <c r="P5944" s="233">
        <v>0</v>
      </c>
      <c r="Q5944" s="234">
        <v>0</v>
      </c>
      <c r="R5944" s="233">
        <v>0</v>
      </c>
      <c r="S5944" s="234">
        <v>0</v>
      </c>
      <c r="T5944" s="233">
        <v>0</v>
      </c>
      <c r="U5944" s="235">
        <f t="shared" si="644"/>
        <v>1311.81</v>
      </c>
      <c r="V5944" s="227">
        <f t="shared" si="645"/>
        <v>0</v>
      </c>
      <c r="W5944" s="227">
        <f t="shared" si="646"/>
        <v>0</v>
      </c>
      <c r="X5944" s="227">
        <f t="shared" si="649"/>
        <v>0</v>
      </c>
      <c r="Y5944" s="227">
        <f t="shared" si="647"/>
        <v>0</v>
      </c>
      <c r="Z5944" s="227">
        <f t="shared" si="648"/>
        <v>0</v>
      </c>
      <c r="AA5944" s="227">
        <f t="shared" si="650"/>
        <v>0</v>
      </c>
    </row>
    <row r="5945" spans="2:27" ht="13.5" hidden="1">
      <c r="B5945" s="232" t="s">
        <v>1449</v>
      </c>
      <c r="C5945" s="232" t="s">
        <v>717</v>
      </c>
      <c r="D5945" s="232" t="s">
        <v>1116</v>
      </c>
      <c r="E5945" s="232" t="s">
        <v>467</v>
      </c>
      <c r="F5945" s="232">
        <v>4</v>
      </c>
      <c r="G5945" s="232" t="s">
        <v>1312</v>
      </c>
      <c r="H5945" s="233">
        <v>0.65600000000000003</v>
      </c>
      <c r="I5945" s="233">
        <v>0</v>
      </c>
      <c r="J5945" s="233">
        <v>0</v>
      </c>
      <c r="K5945" s="234">
        <v>0</v>
      </c>
      <c r="L5945" s="233">
        <v>0</v>
      </c>
      <c r="M5945" s="234">
        <v>0</v>
      </c>
      <c r="N5945" s="233">
        <v>0</v>
      </c>
      <c r="O5945" s="233">
        <v>0</v>
      </c>
      <c r="P5945" s="233">
        <v>0</v>
      </c>
      <c r="Q5945" s="234">
        <v>0</v>
      </c>
      <c r="R5945" s="233">
        <v>0</v>
      </c>
      <c r="S5945" s="234">
        <v>0</v>
      </c>
      <c r="T5945" s="233">
        <v>0</v>
      </c>
      <c r="U5945" s="235">
        <f t="shared" si="644"/>
        <v>478.88</v>
      </c>
      <c r="V5945" s="227">
        <f t="shared" si="645"/>
        <v>0</v>
      </c>
      <c r="W5945" s="227">
        <f t="shared" si="646"/>
        <v>0</v>
      </c>
      <c r="X5945" s="227">
        <f t="shared" si="649"/>
        <v>0</v>
      </c>
      <c r="Y5945" s="227">
        <f t="shared" si="647"/>
        <v>0</v>
      </c>
      <c r="Z5945" s="227">
        <f t="shared" si="648"/>
        <v>0</v>
      </c>
      <c r="AA5945" s="227">
        <f t="shared" si="650"/>
        <v>0</v>
      </c>
    </row>
    <row r="5946" spans="2:27" ht="13.5" hidden="1">
      <c r="B5946" s="232" t="s">
        <v>1449</v>
      </c>
      <c r="C5946" s="232" t="s">
        <v>636</v>
      </c>
      <c r="D5946" s="232" t="s">
        <v>1116</v>
      </c>
      <c r="E5946" s="232" t="s">
        <v>467</v>
      </c>
      <c r="F5946" s="232">
        <v>2</v>
      </c>
      <c r="G5946" s="232" t="s">
        <v>1315</v>
      </c>
      <c r="H5946" s="233">
        <v>0.254</v>
      </c>
      <c r="I5946" s="233">
        <v>0</v>
      </c>
      <c r="J5946" s="233">
        <v>0</v>
      </c>
      <c r="K5946" s="234">
        <v>0</v>
      </c>
      <c r="L5946" s="233">
        <v>0</v>
      </c>
      <c r="M5946" s="234">
        <v>0</v>
      </c>
      <c r="N5946" s="233">
        <v>0</v>
      </c>
      <c r="O5946" s="233">
        <v>0</v>
      </c>
      <c r="P5946" s="233">
        <v>0</v>
      </c>
      <c r="Q5946" s="234">
        <v>0</v>
      </c>
      <c r="R5946" s="233">
        <v>0</v>
      </c>
      <c r="S5946" s="234">
        <v>0</v>
      </c>
      <c r="T5946" s="233">
        <v>0</v>
      </c>
      <c r="U5946" s="235">
        <f t="shared" si="644"/>
        <v>185.42000000000002</v>
      </c>
      <c r="V5946" s="227">
        <f t="shared" si="645"/>
        <v>0</v>
      </c>
      <c r="W5946" s="227">
        <f t="shared" si="646"/>
        <v>0</v>
      </c>
      <c r="X5946" s="227">
        <f t="shared" si="649"/>
        <v>0</v>
      </c>
      <c r="Y5946" s="227">
        <f t="shared" si="647"/>
        <v>0</v>
      </c>
      <c r="Z5946" s="227">
        <f t="shared" si="648"/>
        <v>0</v>
      </c>
      <c r="AA5946" s="227">
        <f t="shared" si="650"/>
        <v>0</v>
      </c>
    </row>
    <row r="5947" spans="2:27" ht="13.5" hidden="1">
      <c r="B5947" s="232" t="s">
        <v>1449</v>
      </c>
      <c r="C5947" s="232" t="s">
        <v>616</v>
      </c>
      <c r="D5947" s="232" t="s">
        <v>1116</v>
      </c>
      <c r="E5947" s="232" t="s">
        <v>467</v>
      </c>
      <c r="F5947" s="232">
        <v>8</v>
      </c>
      <c r="G5947" s="232" t="s">
        <v>1312</v>
      </c>
      <c r="H5947" s="233">
        <v>0.878</v>
      </c>
      <c r="I5947" s="233">
        <v>0</v>
      </c>
      <c r="J5947" s="233">
        <v>0</v>
      </c>
      <c r="K5947" s="234">
        <v>0</v>
      </c>
      <c r="L5947" s="233">
        <v>0</v>
      </c>
      <c r="M5947" s="234">
        <v>0</v>
      </c>
      <c r="N5947" s="233">
        <v>0</v>
      </c>
      <c r="O5947" s="233">
        <v>0</v>
      </c>
      <c r="P5947" s="233">
        <v>0</v>
      </c>
      <c r="Q5947" s="234">
        <v>0</v>
      </c>
      <c r="R5947" s="233">
        <v>0</v>
      </c>
      <c r="S5947" s="234">
        <v>0</v>
      </c>
      <c r="T5947" s="233">
        <v>0</v>
      </c>
      <c r="U5947" s="235">
        <f t="shared" si="644"/>
        <v>640.94000000000005</v>
      </c>
      <c r="V5947" s="227">
        <f t="shared" si="645"/>
        <v>0</v>
      </c>
      <c r="W5947" s="227">
        <f t="shared" si="646"/>
        <v>0</v>
      </c>
      <c r="X5947" s="227">
        <f t="shared" si="649"/>
        <v>0</v>
      </c>
      <c r="Y5947" s="227">
        <f t="shared" si="647"/>
        <v>0</v>
      </c>
      <c r="Z5947" s="227">
        <f t="shared" si="648"/>
        <v>0</v>
      </c>
      <c r="AA5947" s="227">
        <f t="shared" si="650"/>
        <v>0</v>
      </c>
    </row>
    <row r="5948" spans="2:27" ht="13.5" hidden="1">
      <c r="B5948" s="232" t="s">
        <v>1449</v>
      </c>
      <c r="C5948" s="232" t="s">
        <v>644</v>
      </c>
      <c r="D5948" s="232" t="s">
        <v>1116</v>
      </c>
      <c r="E5948" s="232" t="s">
        <v>467</v>
      </c>
      <c r="F5948" s="232">
        <v>4</v>
      </c>
      <c r="G5948" s="232" t="s">
        <v>1311</v>
      </c>
      <c r="H5948" s="233">
        <v>0.42799999999999999</v>
      </c>
      <c r="I5948" s="233">
        <v>0</v>
      </c>
      <c r="J5948" s="233">
        <v>0</v>
      </c>
      <c r="K5948" s="234">
        <v>0</v>
      </c>
      <c r="L5948" s="233">
        <v>0</v>
      </c>
      <c r="M5948" s="234">
        <v>0</v>
      </c>
      <c r="N5948" s="233">
        <v>0</v>
      </c>
      <c r="O5948" s="233">
        <v>0</v>
      </c>
      <c r="P5948" s="233">
        <v>0</v>
      </c>
      <c r="Q5948" s="234">
        <v>0</v>
      </c>
      <c r="R5948" s="233">
        <v>0</v>
      </c>
      <c r="S5948" s="234">
        <v>0</v>
      </c>
      <c r="T5948" s="233">
        <v>0</v>
      </c>
      <c r="U5948" s="235">
        <f t="shared" si="644"/>
        <v>312.44</v>
      </c>
      <c r="V5948" s="227">
        <f t="shared" si="645"/>
        <v>0</v>
      </c>
      <c r="W5948" s="227">
        <f t="shared" si="646"/>
        <v>0</v>
      </c>
      <c r="X5948" s="227">
        <f t="shared" si="649"/>
        <v>0</v>
      </c>
      <c r="Y5948" s="227">
        <f t="shared" si="647"/>
        <v>0</v>
      </c>
      <c r="Z5948" s="227">
        <f t="shared" si="648"/>
        <v>0</v>
      </c>
      <c r="AA5948" s="227">
        <f t="shared" si="650"/>
        <v>0</v>
      </c>
    </row>
    <row r="5949" spans="2:27" ht="13.5" hidden="1">
      <c r="B5949" s="232" t="s">
        <v>1449</v>
      </c>
      <c r="C5949" s="232" t="s">
        <v>1144</v>
      </c>
      <c r="D5949" s="232" t="s">
        <v>960</v>
      </c>
      <c r="E5949" s="232" t="s">
        <v>467</v>
      </c>
      <c r="F5949" s="232">
        <v>48</v>
      </c>
      <c r="G5949" s="232" t="s">
        <v>1356</v>
      </c>
      <c r="H5949" s="233">
        <v>31.667999999999999</v>
      </c>
      <c r="I5949" s="233">
        <v>0</v>
      </c>
      <c r="J5949" s="233">
        <v>31.588799999999999</v>
      </c>
      <c r="K5949" s="234">
        <v>131771</v>
      </c>
      <c r="L5949" s="233">
        <v>15.042299999999999</v>
      </c>
      <c r="M5949" s="234">
        <v>258270</v>
      </c>
      <c r="N5949" s="233">
        <v>0</v>
      </c>
      <c r="O5949" s="233">
        <v>0</v>
      </c>
      <c r="P5949" s="233">
        <v>0</v>
      </c>
      <c r="Q5949" s="234">
        <v>374506</v>
      </c>
      <c r="R5949" s="233">
        <v>14.2506</v>
      </c>
      <c r="S5949" s="234">
        <v>734031</v>
      </c>
      <c r="T5949" s="233">
        <v>0</v>
      </c>
      <c r="U5949" s="235">
        <f t="shared" si="644"/>
        <v>23117.64</v>
      </c>
      <c r="V5949" s="227">
        <f t="shared" si="645"/>
        <v>23059.824000000001</v>
      </c>
      <c r="W5949" s="227">
        <f t="shared" si="646"/>
        <v>21961.795666666665</v>
      </c>
      <c r="X5949" s="227">
        <f t="shared" si="649"/>
        <v>21522.5</v>
      </c>
      <c r="Y5949" s="227">
        <f t="shared" si="647"/>
        <v>0</v>
      </c>
      <c r="Z5949" s="227">
        <f t="shared" si="648"/>
        <v>20805.882444444447</v>
      </c>
      <c r="AA5949" s="227">
        <f t="shared" si="650"/>
        <v>20389.75</v>
      </c>
    </row>
    <row r="5950" spans="2:27" ht="13.5" hidden="1">
      <c r="B5950" s="232" t="s">
        <v>1449</v>
      </c>
      <c r="C5950" s="232" t="s">
        <v>767</v>
      </c>
      <c r="D5950" s="232" t="s">
        <v>960</v>
      </c>
      <c r="E5950" s="232" t="s">
        <v>495</v>
      </c>
      <c r="F5950" s="232">
        <v>24</v>
      </c>
      <c r="G5950" s="232" t="s">
        <v>1310</v>
      </c>
      <c r="H5950" s="233">
        <v>26.238</v>
      </c>
      <c r="I5950" s="233">
        <v>0</v>
      </c>
      <c r="J5950" s="233">
        <v>0</v>
      </c>
      <c r="K5950" s="234">
        <v>0</v>
      </c>
      <c r="L5950" s="233">
        <v>0</v>
      </c>
      <c r="M5950" s="234">
        <v>0</v>
      </c>
      <c r="N5950" s="233">
        <v>0</v>
      </c>
      <c r="O5950" s="233">
        <v>0</v>
      </c>
      <c r="P5950" s="233">
        <v>0</v>
      </c>
      <c r="Q5950" s="234">
        <v>0</v>
      </c>
      <c r="R5950" s="233">
        <v>0</v>
      </c>
      <c r="S5950" s="234">
        <v>0</v>
      </c>
      <c r="T5950" s="233">
        <v>0</v>
      </c>
      <c r="U5950" s="235">
        <f t="shared" si="644"/>
        <v>19153.739999999998</v>
      </c>
      <c r="V5950" s="227">
        <f t="shared" si="645"/>
        <v>0</v>
      </c>
      <c r="W5950" s="227">
        <f t="shared" si="646"/>
        <v>0</v>
      </c>
      <c r="X5950" s="227">
        <f t="shared" si="649"/>
        <v>0</v>
      </c>
      <c r="Y5950" s="227">
        <f t="shared" si="647"/>
        <v>0</v>
      </c>
      <c r="Z5950" s="227">
        <f t="shared" si="648"/>
        <v>0</v>
      </c>
      <c r="AA5950" s="227">
        <f t="shared" si="650"/>
        <v>0</v>
      </c>
    </row>
    <row r="5951" spans="2:27" ht="13.5" hidden="1">
      <c r="B5951" s="232" t="s">
        <v>1449</v>
      </c>
      <c r="C5951" s="232" t="s">
        <v>1487</v>
      </c>
      <c r="D5951" s="232" t="s">
        <v>960</v>
      </c>
      <c r="E5951" s="232" t="s">
        <v>495</v>
      </c>
      <c r="F5951" s="232">
        <v>2</v>
      </c>
      <c r="G5951" s="232" t="s">
        <v>1311</v>
      </c>
      <c r="H5951" s="233">
        <v>3.4054799999999998</v>
      </c>
      <c r="I5951" s="233">
        <v>0</v>
      </c>
      <c r="J5951" s="233">
        <v>0</v>
      </c>
      <c r="K5951" s="234">
        <v>0</v>
      </c>
      <c r="L5951" s="233">
        <v>0</v>
      </c>
      <c r="M5951" s="234">
        <v>0</v>
      </c>
      <c r="N5951" s="233">
        <v>0</v>
      </c>
      <c r="O5951" s="233">
        <v>0</v>
      </c>
      <c r="P5951" s="233">
        <v>0</v>
      </c>
      <c r="Q5951" s="234">
        <v>0</v>
      </c>
      <c r="R5951" s="233">
        <v>0</v>
      </c>
      <c r="S5951" s="234">
        <v>0</v>
      </c>
      <c r="T5951" s="233">
        <v>0</v>
      </c>
      <c r="U5951" s="235">
        <f t="shared" si="644"/>
        <v>2486.0003999999999</v>
      </c>
      <c r="V5951" s="227">
        <f t="shared" si="645"/>
        <v>0</v>
      </c>
      <c r="W5951" s="227">
        <f t="shared" si="646"/>
        <v>0</v>
      </c>
      <c r="X5951" s="227">
        <f t="shared" si="649"/>
        <v>0</v>
      </c>
      <c r="Y5951" s="227">
        <f t="shared" si="647"/>
        <v>0</v>
      </c>
      <c r="Z5951" s="227">
        <f t="shared" si="648"/>
        <v>0</v>
      </c>
      <c r="AA5951" s="227">
        <f t="shared" si="650"/>
        <v>0</v>
      </c>
    </row>
    <row r="5952" spans="2:27" ht="13.5" hidden="1">
      <c r="B5952" s="232" t="s">
        <v>1449</v>
      </c>
      <c r="C5952" s="232" t="s">
        <v>750</v>
      </c>
      <c r="D5952" s="232" t="s">
        <v>960</v>
      </c>
      <c r="E5952" s="232" t="s">
        <v>467</v>
      </c>
      <c r="F5952" s="232">
        <v>64</v>
      </c>
      <c r="G5952" s="232" t="s">
        <v>1425</v>
      </c>
      <c r="H5952" s="233">
        <v>60.173999999999999</v>
      </c>
      <c r="I5952" s="233">
        <v>0</v>
      </c>
      <c r="J5952" s="233">
        <v>0</v>
      </c>
      <c r="K5952" s="234">
        <v>250386</v>
      </c>
      <c r="L5952" s="233">
        <v>28.582799999999999</v>
      </c>
      <c r="M5952" s="234">
        <v>490756</v>
      </c>
      <c r="N5952" s="233">
        <v>0</v>
      </c>
      <c r="O5952" s="233">
        <v>0</v>
      </c>
      <c r="P5952" s="233">
        <v>0</v>
      </c>
      <c r="Q5952" s="234">
        <v>711622</v>
      </c>
      <c r="R5952" s="233">
        <v>27.078499999999998</v>
      </c>
      <c r="S5952" s="234">
        <v>1394780</v>
      </c>
      <c r="T5952" s="233">
        <v>0</v>
      </c>
      <c r="U5952" s="235">
        <f t="shared" si="644"/>
        <v>43927.02</v>
      </c>
      <c r="V5952" s="227">
        <f t="shared" si="645"/>
        <v>0</v>
      </c>
      <c r="W5952" s="227">
        <f t="shared" si="646"/>
        <v>41730.944000000003</v>
      </c>
      <c r="X5952" s="227">
        <f t="shared" si="649"/>
        <v>40896.333333333336</v>
      </c>
      <c r="Y5952" s="227">
        <f t="shared" si="647"/>
        <v>0</v>
      </c>
      <c r="Z5952" s="227">
        <f t="shared" si="648"/>
        <v>39534.582777777774</v>
      </c>
      <c r="AA5952" s="227">
        <f t="shared" si="650"/>
        <v>38743.888888888891</v>
      </c>
    </row>
    <row r="5953" spans="2:27" ht="13.5" hidden="1">
      <c r="B5953" s="232" t="s">
        <v>1449</v>
      </c>
      <c r="C5953" s="232" t="s">
        <v>1117</v>
      </c>
      <c r="D5953" s="232" t="s">
        <v>960</v>
      </c>
      <c r="E5953" s="232" t="s">
        <v>495</v>
      </c>
      <c r="F5953" s="232">
        <v>48</v>
      </c>
      <c r="G5953" s="232" t="s">
        <v>1310</v>
      </c>
      <c r="H5953" s="233">
        <v>44.881</v>
      </c>
      <c r="I5953" s="233">
        <v>0</v>
      </c>
      <c r="J5953" s="233">
        <v>43.534300000000002</v>
      </c>
      <c r="K5953" s="234">
        <v>186749</v>
      </c>
      <c r="L5953" s="233">
        <v>21.3184</v>
      </c>
      <c r="M5953" s="234">
        <v>366028</v>
      </c>
      <c r="N5953" s="233">
        <v>0</v>
      </c>
      <c r="O5953" s="233">
        <v>0</v>
      </c>
      <c r="P5953" s="233">
        <v>0</v>
      </c>
      <c r="Q5953" s="234">
        <v>0</v>
      </c>
      <c r="R5953" s="233">
        <v>0</v>
      </c>
      <c r="S5953" s="234">
        <v>0</v>
      </c>
      <c r="T5953" s="233">
        <v>0</v>
      </c>
      <c r="U5953" s="235">
        <f t="shared" si="644"/>
        <v>32763.13</v>
      </c>
      <c r="V5953" s="227">
        <f t="shared" si="645"/>
        <v>31780.039000000001</v>
      </c>
      <c r="W5953" s="227">
        <f t="shared" si="646"/>
        <v>31124.848666666665</v>
      </c>
      <c r="X5953" s="227">
        <f t="shared" si="649"/>
        <v>30502.333333333332</v>
      </c>
      <c r="Y5953" s="227">
        <f t="shared" si="647"/>
        <v>0</v>
      </c>
      <c r="Z5953" s="227">
        <f t="shared" si="648"/>
        <v>0</v>
      </c>
      <c r="AA5953" s="227">
        <f t="shared" si="650"/>
        <v>0</v>
      </c>
    </row>
    <row r="5954" spans="2:27" ht="13.5" hidden="1">
      <c r="B5954" s="232" t="s">
        <v>1449</v>
      </c>
      <c r="C5954" s="232" t="s">
        <v>695</v>
      </c>
      <c r="D5954" s="232" t="s">
        <v>960</v>
      </c>
      <c r="E5954" s="232" t="s">
        <v>467</v>
      </c>
      <c r="F5954" s="232">
        <v>4</v>
      </c>
      <c r="G5954" s="232" t="s">
        <v>1354</v>
      </c>
      <c r="H5954" s="233">
        <v>2.5830000000000002</v>
      </c>
      <c r="I5954" s="233">
        <v>0</v>
      </c>
      <c r="J5954" s="233">
        <v>2.5223</v>
      </c>
      <c r="K5954" s="234">
        <v>10522</v>
      </c>
      <c r="L5954" s="233">
        <v>1.2011000000000001</v>
      </c>
      <c r="M5954" s="234">
        <v>20622</v>
      </c>
      <c r="N5954" s="233">
        <v>0</v>
      </c>
      <c r="O5954" s="233">
        <v>0</v>
      </c>
      <c r="P5954" s="233">
        <v>0</v>
      </c>
      <c r="Q5954" s="234">
        <v>0</v>
      </c>
      <c r="R5954" s="233">
        <v>0</v>
      </c>
      <c r="S5954" s="234">
        <v>0</v>
      </c>
      <c r="T5954" s="233">
        <v>0</v>
      </c>
      <c r="U5954" s="235">
        <f t="shared" si="644"/>
        <v>1885.5900000000001</v>
      </c>
      <c r="V5954" s="227">
        <f t="shared" si="645"/>
        <v>1841.279</v>
      </c>
      <c r="W5954" s="227">
        <f t="shared" si="646"/>
        <v>1753.6363333333334</v>
      </c>
      <c r="X5954" s="227">
        <f t="shared" si="649"/>
        <v>1718.5</v>
      </c>
      <c r="Y5954" s="227">
        <f t="shared" si="647"/>
        <v>0</v>
      </c>
      <c r="Z5954" s="227">
        <f t="shared" si="648"/>
        <v>0</v>
      </c>
      <c r="AA5954" s="227">
        <f t="shared" si="650"/>
        <v>0</v>
      </c>
    </row>
    <row r="5955" spans="2:27" ht="13.5" hidden="1">
      <c r="B5955" s="232" t="s">
        <v>1449</v>
      </c>
      <c r="C5955" s="232" t="s">
        <v>1483</v>
      </c>
      <c r="D5955" s="232" t="s">
        <v>960</v>
      </c>
      <c r="E5955" s="232" t="s">
        <v>467</v>
      </c>
      <c r="F5955" s="232">
        <v>64</v>
      </c>
      <c r="G5955" s="232" t="s">
        <v>1345</v>
      </c>
      <c r="H5955" s="233">
        <v>38.287999999999997</v>
      </c>
      <c r="I5955" s="233">
        <v>0</v>
      </c>
      <c r="J5955" s="233">
        <v>0</v>
      </c>
      <c r="K5955" s="234">
        <v>0</v>
      </c>
      <c r="L5955" s="233">
        <v>0</v>
      </c>
      <c r="M5955" s="234">
        <v>0</v>
      </c>
      <c r="N5955" s="233">
        <v>0</v>
      </c>
      <c r="O5955" s="233">
        <v>0</v>
      </c>
      <c r="P5955" s="233">
        <v>0</v>
      </c>
      <c r="Q5955" s="234">
        <v>0</v>
      </c>
      <c r="R5955" s="233">
        <v>0</v>
      </c>
      <c r="S5955" s="234">
        <v>0</v>
      </c>
      <c r="T5955" s="233">
        <v>0</v>
      </c>
      <c r="U5955" s="235">
        <f t="shared" si="644"/>
        <v>27950.239999999998</v>
      </c>
      <c r="V5955" s="227">
        <f t="shared" si="645"/>
        <v>0</v>
      </c>
      <c r="W5955" s="227">
        <f t="shared" si="646"/>
        <v>0</v>
      </c>
      <c r="X5955" s="227">
        <f t="shared" si="649"/>
        <v>0</v>
      </c>
      <c r="Y5955" s="227">
        <f t="shared" si="647"/>
        <v>0</v>
      </c>
      <c r="Z5955" s="227">
        <f t="shared" si="648"/>
        <v>0</v>
      </c>
      <c r="AA5955" s="227">
        <f t="shared" si="650"/>
        <v>0</v>
      </c>
    </row>
    <row r="5956" spans="2:27" ht="13.5" hidden="1">
      <c r="B5956" s="232" t="s">
        <v>1449</v>
      </c>
      <c r="C5956" s="232" t="s">
        <v>313</v>
      </c>
      <c r="D5956" s="232" t="s">
        <v>960</v>
      </c>
      <c r="E5956" s="232" t="s">
        <v>495</v>
      </c>
      <c r="F5956" s="232">
        <v>16</v>
      </c>
      <c r="G5956" s="232" t="s">
        <v>1316</v>
      </c>
      <c r="H5956" s="233">
        <v>15.214</v>
      </c>
      <c r="I5956" s="233">
        <v>0</v>
      </c>
      <c r="J5956" s="233">
        <v>0</v>
      </c>
      <c r="K5956" s="234">
        <v>63307</v>
      </c>
      <c r="L5956" s="233">
        <v>7.2267999999999999</v>
      </c>
      <c r="M5956" s="234">
        <v>124082</v>
      </c>
      <c r="N5956" s="233">
        <v>0</v>
      </c>
      <c r="O5956" s="233">
        <v>0</v>
      </c>
      <c r="P5956" s="233">
        <v>0</v>
      </c>
      <c r="Q5956" s="234">
        <v>179925</v>
      </c>
      <c r="R5956" s="233">
        <v>6.8464999999999998</v>
      </c>
      <c r="S5956" s="234">
        <v>352654</v>
      </c>
      <c r="T5956" s="233">
        <v>0</v>
      </c>
      <c r="U5956" s="235">
        <f t="shared" ref="U5956:U6019" si="651">H5956*hour_M</f>
        <v>11106.220000000001</v>
      </c>
      <c r="V5956" s="227">
        <f t="shared" ref="V5956:V6019" si="652">J5956*hour_M</f>
        <v>0</v>
      </c>
      <c r="W5956" s="227">
        <f t="shared" ref="W5956:W6019" si="653">K5956/12+L5956*hour_M</f>
        <v>10551.147333333334</v>
      </c>
      <c r="X5956" s="227">
        <f t="shared" si="649"/>
        <v>10340.166666666666</v>
      </c>
      <c r="Y5956" s="227">
        <f t="shared" ref="Y5956:Y6019" si="654">P5956*hour_M</f>
        <v>0</v>
      </c>
      <c r="Z5956" s="227">
        <f t="shared" ref="Z5956:Z6019" si="655">Q5956/36+R5956*hour_M</f>
        <v>9995.8616666666676</v>
      </c>
      <c r="AA5956" s="227">
        <f t="shared" si="650"/>
        <v>9795.9444444444453</v>
      </c>
    </row>
    <row r="5957" spans="2:27" ht="13.5" hidden="1">
      <c r="B5957" s="232" t="s">
        <v>1449</v>
      </c>
      <c r="C5957" s="232" t="s">
        <v>747</v>
      </c>
      <c r="D5957" s="232" t="s">
        <v>960</v>
      </c>
      <c r="E5957" s="232" t="s">
        <v>495</v>
      </c>
      <c r="F5957" s="232">
        <v>64</v>
      </c>
      <c r="G5957" s="232" t="s">
        <v>1424</v>
      </c>
      <c r="H5957" s="233">
        <v>79.605000000000004</v>
      </c>
      <c r="I5957" s="233">
        <v>0</v>
      </c>
      <c r="J5957" s="233">
        <v>0</v>
      </c>
      <c r="K5957" s="234">
        <v>331236</v>
      </c>
      <c r="L5957" s="233">
        <v>37.8123</v>
      </c>
      <c r="M5957" s="234">
        <v>649223</v>
      </c>
      <c r="N5957" s="233">
        <v>0</v>
      </c>
      <c r="O5957" s="233">
        <v>0</v>
      </c>
      <c r="P5957" s="233">
        <v>0</v>
      </c>
      <c r="Q5957" s="234">
        <v>941408</v>
      </c>
      <c r="R5957" s="233">
        <v>35.822200000000002</v>
      </c>
      <c r="S5957" s="234">
        <v>1845159</v>
      </c>
      <c r="T5957" s="233">
        <v>0</v>
      </c>
      <c r="U5957" s="235">
        <f t="shared" si="651"/>
        <v>58111.65</v>
      </c>
      <c r="V5957" s="227">
        <f t="shared" si="652"/>
        <v>0</v>
      </c>
      <c r="W5957" s="227">
        <f t="shared" si="653"/>
        <v>55205.978999999999</v>
      </c>
      <c r="X5957" s="227">
        <f t="shared" ref="X5957:X6020" si="656">M5957/12</f>
        <v>54101.916666666664</v>
      </c>
      <c r="Y5957" s="227">
        <f t="shared" si="654"/>
        <v>0</v>
      </c>
      <c r="Z5957" s="227">
        <f t="shared" si="655"/>
        <v>52300.428222222225</v>
      </c>
      <c r="AA5957" s="227">
        <f t="shared" ref="AA5957:AA6020" si="657">S5957/36</f>
        <v>51254.416666666664</v>
      </c>
    </row>
    <row r="5958" spans="2:27" ht="13.5" hidden="1">
      <c r="B5958" s="232" t="s">
        <v>1449</v>
      </c>
      <c r="C5958" s="232" t="s">
        <v>704</v>
      </c>
      <c r="D5958" s="232" t="s">
        <v>960</v>
      </c>
      <c r="E5958" s="232" t="s">
        <v>467</v>
      </c>
      <c r="F5958" s="232">
        <v>96</v>
      </c>
      <c r="G5958" s="232" t="s">
        <v>1365</v>
      </c>
      <c r="H5958" s="233">
        <v>61.991999999999997</v>
      </c>
      <c r="I5958" s="233">
        <v>0</v>
      </c>
      <c r="J5958" s="233">
        <v>61.837000000000003</v>
      </c>
      <c r="K5958" s="234">
        <v>257949</v>
      </c>
      <c r="L5958" s="233">
        <v>29.446200000000001</v>
      </c>
      <c r="M5958" s="234">
        <v>505579</v>
      </c>
      <c r="N5958" s="233">
        <v>0</v>
      </c>
      <c r="O5958" s="233">
        <v>0</v>
      </c>
      <c r="P5958" s="233">
        <v>0</v>
      </c>
      <c r="Q5958" s="234">
        <v>733117</v>
      </c>
      <c r="R5958" s="233">
        <v>27.8964</v>
      </c>
      <c r="S5958" s="234">
        <v>1436910</v>
      </c>
      <c r="T5958" s="233">
        <v>0</v>
      </c>
      <c r="U5958" s="235">
        <f t="shared" si="651"/>
        <v>45254.159999999996</v>
      </c>
      <c r="V5958" s="227">
        <f t="shared" si="652"/>
        <v>45141.01</v>
      </c>
      <c r="W5958" s="227">
        <f t="shared" si="653"/>
        <v>42991.476000000002</v>
      </c>
      <c r="X5958" s="227">
        <f t="shared" si="656"/>
        <v>42131.583333333336</v>
      </c>
      <c r="Y5958" s="227">
        <f t="shared" si="654"/>
        <v>0</v>
      </c>
      <c r="Z5958" s="227">
        <f t="shared" si="655"/>
        <v>40728.733111111113</v>
      </c>
      <c r="AA5958" s="227">
        <f t="shared" si="657"/>
        <v>39914.166666666664</v>
      </c>
    </row>
    <row r="5959" spans="2:27" ht="13.5" hidden="1">
      <c r="B5959" s="232" t="s">
        <v>1449</v>
      </c>
      <c r="C5959" s="232" t="s">
        <v>1121</v>
      </c>
      <c r="D5959" s="232" t="s">
        <v>960</v>
      </c>
      <c r="E5959" s="232" t="s">
        <v>495</v>
      </c>
      <c r="F5959" s="232">
        <v>16</v>
      </c>
      <c r="G5959" s="232" t="s">
        <v>1317</v>
      </c>
      <c r="H5959" s="233">
        <v>14.96</v>
      </c>
      <c r="I5959" s="233">
        <v>0</v>
      </c>
      <c r="J5959" s="233">
        <v>14.5114</v>
      </c>
      <c r="K5959" s="234">
        <v>62250</v>
      </c>
      <c r="L5959" s="233">
        <v>7.1060999999999996</v>
      </c>
      <c r="M5959" s="234">
        <v>122009</v>
      </c>
      <c r="N5959" s="233">
        <v>0</v>
      </c>
      <c r="O5959" s="233">
        <v>0</v>
      </c>
      <c r="P5959" s="233">
        <v>0</v>
      </c>
      <c r="Q5959" s="234">
        <v>0</v>
      </c>
      <c r="R5959" s="233">
        <v>0</v>
      </c>
      <c r="S5959" s="234">
        <v>0</v>
      </c>
      <c r="T5959" s="233">
        <v>0</v>
      </c>
      <c r="U5959" s="235">
        <f t="shared" si="651"/>
        <v>10920.800000000001</v>
      </c>
      <c r="V5959" s="227">
        <f t="shared" si="652"/>
        <v>10593.322</v>
      </c>
      <c r="W5959" s="227">
        <f t="shared" si="653"/>
        <v>10374.953</v>
      </c>
      <c r="X5959" s="227">
        <f t="shared" si="656"/>
        <v>10167.416666666666</v>
      </c>
      <c r="Y5959" s="227">
        <f t="shared" si="654"/>
        <v>0</v>
      </c>
      <c r="Z5959" s="227">
        <f t="shared" si="655"/>
        <v>0</v>
      </c>
      <c r="AA5959" s="227">
        <f t="shared" si="657"/>
        <v>0</v>
      </c>
    </row>
    <row r="5960" spans="2:27" ht="13.5" hidden="1">
      <c r="B5960" s="232" t="s">
        <v>1449</v>
      </c>
      <c r="C5960" s="232" t="s">
        <v>1148</v>
      </c>
      <c r="D5960" s="232" t="s">
        <v>960</v>
      </c>
      <c r="E5960" s="232" t="s">
        <v>467</v>
      </c>
      <c r="F5960" s="232">
        <v>16</v>
      </c>
      <c r="G5960" s="232" t="s">
        <v>1316</v>
      </c>
      <c r="H5960" s="233">
        <v>10.555999999999999</v>
      </c>
      <c r="I5960" s="233">
        <v>0</v>
      </c>
      <c r="J5960" s="233">
        <v>10.5296</v>
      </c>
      <c r="K5960" s="234">
        <v>43924</v>
      </c>
      <c r="L5960" s="233">
        <v>5.0141</v>
      </c>
      <c r="M5960" s="234">
        <v>86090</v>
      </c>
      <c r="N5960" s="233">
        <v>0</v>
      </c>
      <c r="O5960" s="233">
        <v>0</v>
      </c>
      <c r="P5960" s="233">
        <v>0</v>
      </c>
      <c r="Q5960" s="234">
        <v>124835</v>
      </c>
      <c r="R5960" s="233">
        <v>4.7502000000000004</v>
      </c>
      <c r="S5960" s="234">
        <v>244677</v>
      </c>
      <c r="T5960" s="233">
        <v>0</v>
      </c>
      <c r="U5960" s="235">
        <f t="shared" si="651"/>
        <v>7705.8799999999992</v>
      </c>
      <c r="V5960" s="227">
        <f t="shared" si="652"/>
        <v>7686.6080000000002</v>
      </c>
      <c r="W5960" s="227">
        <f t="shared" si="653"/>
        <v>7320.6263333333336</v>
      </c>
      <c r="X5960" s="227">
        <f t="shared" si="656"/>
        <v>7174.166666666667</v>
      </c>
      <c r="Y5960" s="227">
        <f t="shared" si="654"/>
        <v>0</v>
      </c>
      <c r="Z5960" s="227">
        <f t="shared" si="655"/>
        <v>6935.2848888888893</v>
      </c>
      <c r="AA5960" s="227">
        <f t="shared" si="657"/>
        <v>6796.583333333333</v>
      </c>
    </row>
    <row r="5961" spans="2:27" ht="13.5" hidden="1">
      <c r="B5961" s="232" t="s">
        <v>1449</v>
      </c>
      <c r="C5961" s="232" t="s">
        <v>1118</v>
      </c>
      <c r="D5961" s="232" t="s">
        <v>960</v>
      </c>
      <c r="E5961" s="232" t="s">
        <v>467</v>
      </c>
      <c r="F5961" s="232">
        <v>64</v>
      </c>
      <c r="G5961" s="232" t="s">
        <v>1345</v>
      </c>
      <c r="H5961" s="233">
        <v>39.24</v>
      </c>
      <c r="I5961" s="233">
        <v>0</v>
      </c>
      <c r="J5961" s="233">
        <v>38.062800000000003</v>
      </c>
      <c r="K5961" s="234">
        <v>163278</v>
      </c>
      <c r="L5961" s="233">
        <v>18.638999999999999</v>
      </c>
      <c r="M5961" s="234">
        <v>320024</v>
      </c>
      <c r="N5961" s="233">
        <v>0</v>
      </c>
      <c r="O5961" s="233">
        <v>0</v>
      </c>
      <c r="P5961" s="233">
        <v>0</v>
      </c>
      <c r="Q5961" s="234">
        <v>0</v>
      </c>
      <c r="R5961" s="233">
        <v>0</v>
      </c>
      <c r="S5961" s="234">
        <v>0</v>
      </c>
      <c r="T5961" s="233">
        <v>0</v>
      </c>
      <c r="U5961" s="235">
        <f t="shared" si="651"/>
        <v>28645.200000000001</v>
      </c>
      <c r="V5961" s="227">
        <f t="shared" si="652"/>
        <v>27785.844000000001</v>
      </c>
      <c r="W5961" s="227">
        <f t="shared" si="653"/>
        <v>27212.97</v>
      </c>
      <c r="X5961" s="227">
        <f t="shared" si="656"/>
        <v>26668.666666666668</v>
      </c>
      <c r="Y5961" s="227">
        <f t="shared" si="654"/>
        <v>0</v>
      </c>
      <c r="Z5961" s="227">
        <f t="shared" si="655"/>
        <v>0</v>
      </c>
      <c r="AA5961" s="227">
        <f t="shared" si="657"/>
        <v>0</v>
      </c>
    </row>
    <row r="5962" spans="2:27" ht="13.5" hidden="1">
      <c r="B5962" s="232" t="s">
        <v>1449</v>
      </c>
      <c r="C5962" s="232" t="s">
        <v>1488</v>
      </c>
      <c r="D5962" s="232" t="s">
        <v>960</v>
      </c>
      <c r="E5962" s="232" t="s">
        <v>495</v>
      </c>
      <c r="F5962" s="232">
        <v>96</v>
      </c>
      <c r="G5962" s="232" t="s">
        <v>1365</v>
      </c>
      <c r="H5962" s="233">
        <v>94.199039999999997</v>
      </c>
      <c r="I5962" s="233">
        <v>0</v>
      </c>
      <c r="J5962" s="233">
        <v>94.198999999999998</v>
      </c>
      <c r="K5962" s="234">
        <v>391962</v>
      </c>
      <c r="L5962" s="233">
        <v>44.744999999999997</v>
      </c>
      <c r="M5962" s="234">
        <v>767421</v>
      </c>
      <c r="N5962" s="233">
        <v>0</v>
      </c>
      <c r="O5962" s="233">
        <v>0</v>
      </c>
      <c r="P5962" s="233">
        <v>0</v>
      </c>
      <c r="Q5962" s="234">
        <v>1113998</v>
      </c>
      <c r="R5962" s="233">
        <v>42.39</v>
      </c>
      <c r="S5962" s="234">
        <v>2178485</v>
      </c>
      <c r="T5962" s="233">
        <v>0</v>
      </c>
      <c r="U5962" s="235">
        <f t="shared" si="651"/>
        <v>68765.299199999994</v>
      </c>
      <c r="V5962" s="227">
        <f t="shared" si="652"/>
        <v>68765.27</v>
      </c>
      <c r="W5962" s="227">
        <f t="shared" si="653"/>
        <v>65327.35</v>
      </c>
      <c r="X5962" s="227">
        <f t="shared" si="656"/>
        <v>63951.75</v>
      </c>
      <c r="Y5962" s="227">
        <f t="shared" si="654"/>
        <v>0</v>
      </c>
      <c r="Z5962" s="227">
        <f t="shared" si="655"/>
        <v>61889.088888888888</v>
      </c>
      <c r="AA5962" s="227">
        <f t="shared" si="657"/>
        <v>60513.472222222219</v>
      </c>
    </row>
    <row r="5963" spans="2:27" ht="13.5" hidden="1">
      <c r="B5963" s="232" t="s">
        <v>1449</v>
      </c>
      <c r="C5963" s="232" t="s">
        <v>1122</v>
      </c>
      <c r="D5963" s="232" t="s">
        <v>960</v>
      </c>
      <c r="E5963" s="232" t="s">
        <v>467</v>
      </c>
      <c r="F5963" s="232">
        <v>32</v>
      </c>
      <c r="G5963" s="232" t="s">
        <v>1316</v>
      </c>
      <c r="H5963" s="233">
        <v>19.62</v>
      </c>
      <c r="I5963" s="233">
        <v>0</v>
      </c>
      <c r="J5963" s="233">
        <v>19.031400000000001</v>
      </c>
      <c r="K5963" s="234">
        <v>81639</v>
      </c>
      <c r="L5963" s="233">
        <v>9.3194999999999997</v>
      </c>
      <c r="M5963" s="234">
        <v>160012</v>
      </c>
      <c r="N5963" s="233">
        <v>0</v>
      </c>
      <c r="O5963" s="233">
        <v>0</v>
      </c>
      <c r="P5963" s="233">
        <v>0</v>
      </c>
      <c r="Q5963" s="234">
        <v>0</v>
      </c>
      <c r="R5963" s="233">
        <v>0</v>
      </c>
      <c r="S5963" s="234">
        <v>0</v>
      </c>
      <c r="T5963" s="233">
        <v>0</v>
      </c>
      <c r="U5963" s="235">
        <f t="shared" si="651"/>
        <v>14322.6</v>
      </c>
      <c r="V5963" s="227">
        <f t="shared" si="652"/>
        <v>13892.922</v>
      </c>
      <c r="W5963" s="227">
        <f t="shared" si="653"/>
        <v>13606.485000000001</v>
      </c>
      <c r="X5963" s="227">
        <f t="shared" si="656"/>
        <v>13334.333333333334</v>
      </c>
      <c r="Y5963" s="227">
        <f t="shared" si="654"/>
        <v>0</v>
      </c>
      <c r="Z5963" s="227">
        <f t="shared" si="655"/>
        <v>0</v>
      </c>
      <c r="AA5963" s="227">
        <f t="shared" si="657"/>
        <v>0</v>
      </c>
    </row>
    <row r="5964" spans="2:27" ht="13.5" hidden="1">
      <c r="B5964" s="232" t="s">
        <v>1449</v>
      </c>
      <c r="C5964" s="232" t="s">
        <v>650</v>
      </c>
      <c r="D5964" s="232" t="s">
        <v>960</v>
      </c>
      <c r="E5964" s="232" t="s">
        <v>467</v>
      </c>
      <c r="F5964" s="232">
        <v>8</v>
      </c>
      <c r="G5964" s="232" t="s">
        <v>1351</v>
      </c>
      <c r="H5964" s="233">
        <v>5.1660000000000004</v>
      </c>
      <c r="I5964" s="233">
        <v>0</v>
      </c>
      <c r="J5964" s="233">
        <v>0</v>
      </c>
      <c r="K5964" s="234">
        <v>0</v>
      </c>
      <c r="L5964" s="233">
        <v>0</v>
      </c>
      <c r="M5964" s="234">
        <v>0</v>
      </c>
      <c r="N5964" s="233">
        <v>0</v>
      </c>
      <c r="O5964" s="233">
        <v>0</v>
      </c>
      <c r="P5964" s="233">
        <v>0</v>
      </c>
      <c r="Q5964" s="234">
        <v>0</v>
      </c>
      <c r="R5964" s="233">
        <v>0</v>
      </c>
      <c r="S5964" s="234">
        <v>0</v>
      </c>
      <c r="T5964" s="233">
        <v>0</v>
      </c>
      <c r="U5964" s="235">
        <f t="shared" si="651"/>
        <v>3771.1800000000003</v>
      </c>
      <c r="V5964" s="227">
        <f t="shared" si="652"/>
        <v>0</v>
      </c>
      <c r="W5964" s="227">
        <f t="shared" si="653"/>
        <v>0</v>
      </c>
      <c r="X5964" s="227">
        <f t="shared" si="656"/>
        <v>0</v>
      </c>
      <c r="Y5964" s="227">
        <f t="shared" si="654"/>
        <v>0</v>
      </c>
      <c r="Z5964" s="227">
        <f t="shared" si="655"/>
        <v>0</v>
      </c>
      <c r="AA5964" s="227">
        <f t="shared" si="657"/>
        <v>0</v>
      </c>
    </row>
    <row r="5965" spans="2:27" ht="13.5" hidden="1">
      <c r="B5965" s="232" t="s">
        <v>1449</v>
      </c>
      <c r="C5965" s="232" t="s">
        <v>771</v>
      </c>
      <c r="D5965" s="232" t="s">
        <v>960</v>
      </c>
      <c r="E5965" s="232" t="s">
        <v>467</v>
      </c>
      <c r="F5965" s="232">
        <v>4</v>
      </c>
      <c r="G5965" s="232" t="s">
        <v>1312</v>
      </c>
      <c r="H5965" s="233">
        <v>2.774</v>
      </c>
      <c r="I5965" s="233">
        <v>0</v>
      </c>
      <c r="J5965" s="233">
        <v>0</v>
      </c>
      <c r="K5965" s="234">
        <v>0</v>
      </c>
      <c r="L5965" s="233">
        <v>0</v>
      </c>
      <c r="M5965" s="234">
        <v>0</v>
      </c>
      <c r="N5965" s="233">
        <v>0</v>
      </c>
      <c r="O5965" s="233">
        <v>0</v>
      </c>
      <c r="P5965" s="233">
        <v>0</v>
      </c>
      <c r="Q5965" s="234">
        <v>0</v>
      </c>
      <c r="R5965" s="233">
        <v>0</v>
      </c>
      <c r="S5965" s="234">
        <v>0</v>
      </c>
      <c r="T5965" s="233">
        <v>0</v>
      </c>
      <c r="U5965" s="235">
        <f t="shared" si="651"/>
        <v>2025.02</v>
      </c>
      <c r="V5965" s="227">
        <f t="shared" si="652"/>
        <v>0</v>
      </c>
      <c r="W5965" s="227">
        <f t="shared" si="653"/>
        <v>0</v>
      </c>
      <c r="X5965" s="227">
        <f t="shared" si="656"/>
        <v>0</v>
      </c>
      <c r="Y5965" s="227">
        <f t="shared" si="654"/>
        <v>0</v>
      </c>
      <c r="Z5965" s="227">
        <f t="shared" si="655"/>
        <v>0</v>
      </c>
      <c r="AA5965" s="227">
        <f t="shared" si="657"/>
        <v>0</v>
      </c>
    </row>
    <row r="5966" spans="2:27" ht="13.5" hidden="1">
      <c r="B5966" s="232" t="s">
        <v>1449</v>
      </c>
      <c r="C5966" s="232" t="s">
        <v>677</v>
      </c>
      <c r="D5966" s="232" t="s">
        <v>960</v>
      </c>
      <c r="E5966" s="232" t="s">
        <v>467</v>
      </c>
      <c r="F5966" s="232">
        <v>64</v>
      </c>
      <c r="G5966" s="232" t="s">
        <v>1355</v>
      </c>
      <c r="H5966" s="233">
        <v>41.328000000000003</v>
      </c>
      <c r="I5966" s="233">
        <v>0</v>
      </c>
      <c r="J5966" s="233">
        <v>40.3568</v>
      </c>
      <c r="K5966" s="234">
        <v>168345</v>
      </c>
      <c r="L5966" s="233">
        <v>19.217500000000001</v>
      </c>
      <c r="M5966" s="234">
        <v>329957</v>
      </c>
      <c r="N5966" s="233">
        <v>0</v>
      </c>
      <c r="O5966" s="233">
        <v>0</v>
      </c>
      <c r="P5966" s="233">
        <v>0</v>
      </c>
      <c r="Q5966" s="234">
        <v>0</v>
      </c>
      <c r="R5966" s="233">
        <v>0</v>
      </c>
      <c r="S5966" s="234">
        <v>0</v>
      </c>
      <c r="T5966" s="233">
        <v>0</v>
      </c>
      <c r="U5966" s="235">
        <f t="shared" si="651"/>
        <v>30169.440000000002</v>
      </c>
      <c r="V5966" s="227">
        <f t="shared" si="652"/>
        <v>29460.464</v>
      </c>
      <c r="W5966" s="227">
        <f t="shared" si="653"/>
        <v>28057.525000000001</v>
      </c>
      <c r="X5966" s="227">
        <f t="shared" si="656"/>
        <v>27496.416666666668</v>
      </c>
      <c r="Y5966" s="227">
        <f t="shared" si="654"/>
        <v>0</v>
      </c>
      <c r="Z5966" s="227">
        <f t="shared" si="655"/>
        <v>0</v>
      </c>
      <c r="AA5966" s="227">
        <f t="shared" si="657"/>
        <v>0</v>
      </c>
    </row>
    <row r="5967" spans="2:27" ht="13.5" hidden="1">
      <c r="B5967" s="232" t="s">
        <v>1449</v>
      </c>
      <c r="C5967" s="232" t="s">
        <v>1147</v>
      </c>
      <c r="D5967" s="232" t="s">
        <v>960</v>
      </c>
      <c r="E5967" s="232" t="s">
        <v>467</v>
      </c>
      <c r="F5967" s="232">
        <v>8</v>
      </c>
      <c r="G5967" s="232" t="s">
        <v>1317</v>
      </c>
      <c r="H5967" s="233">
        <v>5.2779999999999996</v>
      </c>
      <c r="I5967" s="233">
        <v>0</v>
      </c>
      <c r="J5967" s="233">
        <v>5.2648000000000001</v>
      </c>
      <c r="K5967" s="234">
        <v>21962</v>
      </c>
      <c r="L5967" s="233">
        <v>2.5070999999999999</v>
      </c>
      <c r="M5967" s="234">
        <v>43045</v>
      </c>
      <c r="N5967" s="233">
        <v>0</v>
      </c>
      <c r="O5967" s="233">
        <v>0</v>
      </c>
      <c r="P5967" s="233">
        <v>0</v>
      </c>
      <c r="Q5967" s="234">
        <v>62418</v>
      </c>
      <c r="R5967" s="233">
        <v>2.3751000000000002</v>
      </c>
      <c r="S5967" s="234">
        <v>122339</v>
      </c>
      <c r="T5967" s="233">
        <v>0</v>
      </c>
      <c r="U5967" s="235">
        <f t="shared" si="651"/>
        <v>3852.9399999999996</v>
      </c>
      <c r="V5967" s="227">
        <f t="shared" si="652"/>
        <v>3843.3040000000001</v>
      </c>
      <c r="W5967" s="227">
        <f t="shared" si="653"/>
        <v>3660.349666666667</v>
      </c>
      <c r="X5967" s="227">
        <f t="shared" si="656"/>
        <v>3587.0833333333335</v>
      </c>
      <c r="Y5967" s="227">
        <f t="shared" si="654"/>
        <v>0</v>
      </c>
      <c r="Z5967" s="227">
        <f t="shared" si="655"/>
        <v>3467.6563333333334</v>
      </c>
      <c r="AA5967" s="227">
        <f t="shared" si="657"/>
        <v>3398.3055555555557</v>
      </c>
    </row>
    <row r="5968" spans="2:27" ht="13.5" hidden="1">
      <c r="B5968" s="232" t="s">
        <v>1449</v>
      </c>
      <c r="C5968" s="232" t="s">
        <v>672</v>
      </c>
      <c r="D5968" s="232" t="s">
        <v>960</v>
      </c>
      <c r="E5968" s="232" t="s">
        <v>467</v>
      </c>
      <c r="F5968" s="232">
        <v>4</v>
      </c>
      <c r="G5968" s="232" t="s">
        <v>1354</v>
      </c>
      <c r="H5968" s="233">
        <v>2.5830000000000002</v>
      </c>
      <c r="I5968" s="233">
        <v>0</v>
      </c>
      <c r="J5968" s="233">
        <v>0</v>
      </c>
      <c r="K5968" s="234">
        <v>0</v>
      </c>
      <c r="L5968" s="233">
        <v>0</v>
      </c>
      <c r="M5968" s="234">
        <v>0</v>
      </c>
      <c r="N5968" s="233">
        <v>0</v>
      </c>
      <c r="O5968" s="233">
        <v>0</v>
      </c>
      <c r="P5968" s="233">
        <v>0</v>
      </c>
      <c r="Q5968" s="234">
        <v>0</v>
      </c>
      <c r="R5968" s="233">
        <v>0</v>
      </c>
      <c r="S5968" s="234">
        <v>0</v>
      </c>
      <c r="T5968" s="233">
        <v>0</v>
      </c>
      <c r="U5968" s="235">
        <f t="shared" si="651"/>
        <v>1885.5900000000001</v>
      </c>
      <c r="V5968" s="227">
        <f t="shared" si="652"/>
        <v>0</v>
      </c>
      <c r="W5968" s="227">
        <f t="shared" si="653"/>
        <v>0</v>
      </c>
      <c r="X5968" s="227">
        <f t="shared" si="656"/>
        <v>0</v>
      </c>
      <c r="Y5968" s="227">
        <f t="shared" si="654"/>
        <v>0</v>
      </c>
      <c r="Z5968" s="227">
        <f t="shared" si="655"/>
        <v>0</v>
      </c>
      <c r="AA5968" s="227">
        <f t="shared" si="657"/>
        <v>0</v>
      </c>
    </row>
    <row r="5969" spans="2:27" ht="13.5" hidden="1">
      <c r="B5969" s="232" t="s">
        <v>1449</v>
      </c>
      <c r="C5969" s="232" t="s">
        <v>1119</v>
      </c>
      <c r="D5969" s="232" t="s">
        <v>960</v>
      </c>
      <c r="E5969" s="232" t="s">
        <v>495</v>
      </c>
      <c r="F5969" s="232">
        <v>96</v>
      </c>
      <c r="G5969" s="232" t="s">
        <v>1356</v>
      </c>
      <c r="H5969" s="233">
        <v>89.762</v>
      </c>
      <c r="I5969" s="233">
        <v>0</v>
      </c>
      <c r="J5969" s="233">
        <v>87.068700000000007</v>
      </c>
      <c r="K5969" s="234">
        <v>373498</v>
      </c>
      <c r="L5969" s="233">
        <v>42.636699999999998</v>
      </c>
      <c r="M5969" s="234">
        <v>732055</v>
      </c>
      <c r="N5969" s="233">
        <v>0</v>
      </c>
      <c r="O5969" s="233">
        <v>0</v>
      </c>
      <c r="P5969" s="233">
        <v>0</v>
      </c>
      <c r="Q5969" s="234">
        <v>0</v>
      </c>
      <c r="R5969" s="233">
        <v>0</v>
      </c>
      <c r="S5969" s="234">
        <v>0</v>
      </c>
      <c r="T5969" s="233">
        <v>0</v>
      </c>
      <c r="U5969" s="235">
        <f t="shared" si="651"/>
        <v>65526.26</v>
      </c>
      <c r="V5969" s="227">
        <f t="shared" si="652"/>
        <v>63560.151000000005</v>
      </c>
      <c r="W5969" s="227">
        <f t="shared" si="653"/>
        <v>62249.624333333326</v>
      </c>
      <c r="X5969" s="227">
        <f t="shared" si="656"/>
        <v>61004.583333333336</v>
      </c>
      <c r="Y5969" s="227">
        <f t="shared" si="654"/>
        <v>0</v>
      </c>
      <c r="Z5969" s="227">
        <f t="shared" si="655"/>
        <v>0</v>
      </c>
      <c r="AA5969" s="227">
        <f t="shared" si="657"/>
        <v>0</v>
      </c>
    </row>
    <row r="5970" spans="2:27" ht="13.5" hidden="1">
      <c r="B5970" s="232" t="s">
        <v>1449</v>
      </c>
      <c r="C5970" s="232" t="s">
        <v>754</v>
      </c>
      <c r="D5970" s="232" t="s">
        <v>960</v>
      </c>
      <c r="E5970" s="232" t="s">
        <v>467</v>
      </c>
      <c r="F5970" s="232">
        <v>128</v>
      </c>
      <c r="G5970" s="232" t="s">
        <v>1426</v>
      </c>
      <c r="H5970" s="233">
        <v>120.349</v>
      </c>
      <c r="I5970" s="233">
        <v>0</v>
      </c>
      <c r="J5970" s="233">
        <v>0</v>
      </c>
      <c r="K5970" s="234">
        <v>500771</v>
      </c>
      <c r="L5970" s="233">
        <v>57.165700000000001</v>
      </c>
      <c r="M5970" s="234">
        <v>981512</v>
      </c>
      <c r="N5970" s="233">
        <v>0</v>
      </c>
      <c r="O5970" s="233">
        <v>0</v>
      </c>
      <c r="P5970" s="233">
        <v>0</v>
      </c>
      <c r="Q5970" s="234">
        <v>1423245</v>
      </c>
      <c r="R5970" s="233">
        <v>54.156999999999996</v>
      </c>
      <c r="S5970" s="234">
        <v>2789560</v>
      </c>
      <c r="T5970" s="233">
        <v>0</v>
      </c>
      <c r="U5970" s="235">
        <f t="shared" si="651"/>
        <v>87854.77</v>
      </c>
      <c r="V5970" s="227">
        <f t="shared" si="652"/>
        <v>0</v>
      </c>
      <c r="W5970" s="227">
        <f t="shared" si="653"/>
        <v>83461.877666666667</v>
      </c>
      <c r="X5970" s="227">
        <f t="shared" si="656"/>
        <v>81792.666666666672</v>
      </c>
      <c r="Y5970" s="227">
        <f t="shared" si="654"/>
        <v>0</v>
      </c>
      <c r="Z5970" s="227">
        <f t="shared" si="655"/>
        <v>79069.193333333329</v>
      </c>
      <c r="AA5970" s="227">
        <f t="shared" si="657"/>
        <v>77487.777777777781</v>
      </c>
    </row>
    <row r="5971" spans="2:27" ht="13.5" hidden="1">
      <c r="B5971" s="232" t="s">
        <v>1449</v>
      </c>
      <c r="C5971" s="232" t="s">
        <v>677</v>
      </c>
      <c r="D5971" s="232" t="s">
        <v>960</v>
      </c>
      <c r="E5971" s="232" t="s">
        <v>495</v>
      </c>
      <c r="F5971" s="232">
        <v>64</v>
      </c>
      <c r="G5971" s="232" t="s">
        <v>1355</v>
      </c>
      <c r="H5971" s="233">
        <v>82.656000000000006</v>
      </c>
      <c r="I5971" s="233">
        <v>0</v>
      </c>
      <c r="J5971" s="233">
        <v>80.7136</v>
      </c>
      <c r="K5971" s="234">
        <v>336691</v>
      </c>
      <c r="L5971" s="233">
        <v>38.435000000000002</v>
      </c>
      <c r="M5971" s="234">
        <v>659914</v>
      </c>
      <c r="N5971" s="233">
        <v>0</v>
      </c>
      <c r="O5971" s="233">
        <v>0</v>
      </c>
      <c r="P5971" s="233">
        <v>0</v>
      </c>
      <c r="Q5971" s="234">
        <v>0</v>
      </c>
      <c r="R5971" s="233">
        <v>0</v>
      </c>
      <c r="S5971" s="234">
        <v>0</v>
      </c>
      <c r="T5971" s="233">
        <v>0</v>
      </c>
      <c r="U5971" s="235">
        <f t="shared" si="651"/>
        <v>60338.880000000005</v>
      </c>
      <c r="V5971" s="227">
        <f t="shared" si="652"/>
        <v>58920.928</v>
      </c>
      <c r="W5971" s="227">
        <f t="shared" si="653"/>
        <v>56115.133333333331</v>
      </c>
      <c r="X5971" s="227">
        <f t="shared" si="656"/>
        <v>54992.833333333336</v>
      </c>
      <c r="Y5971" s="227">
        <f t="shared" si="654"/>
        <v>0</v>
      </c>
      <c r="Z5971" s="227">
        <f t="shared" si="655"/>
        <v>0</v>
      </c>
      <c r="AA5971" s="227">
        <f t="shared" si="657"/>
        <v>0</v>
      </c>
    </row>
    <row r="5972" spans="2:27" ht="13.5" hidden="1">
      <c r="B5972" s="232" t="s">
        <v>1449</v>
      </c>
      <c r="C5972" s="232" t="s">
        <v>1489</v>
      </c>
      <c r="D5972" s="232" t="s">
        <v>960</v>
      </c>
      <c r="E5972" s="232" t="s">
        <v>467</v>
      </c>
      <c r="F5972" s="232">
        <v>8</v>
      </c>
      <c r="G5972" s="232" t="s">
        <v>1317</v>
      </c>
      <c r="H5972" s="233">
        <v>5.3040000000000003</v>
      </c>
      <c r="I5972" s="233">
        <v>0</v>
      </c>
      <c r="J5972" s="233">
        <v>5.3040000000000003</v>
      </c>
      <c r="K5972" s="234">
        <v>22070</v>
      </c>
      <c r="L5972" s="233">
        <v>2.5190000000000001</v>
      </c>
      <c r="M5972" s="234">
        <v>43211</v>
      </c>
      <c r="N5972" s="233">
        <v>0</v>
      </c>
      <c r="O5972" s="233">
        <v>0</v>
      </c>
      <c r="P5972" s="233">
        <v>0</v>
      </c>
      <c r="Q5972" s="234">
        <v>62725</v>
      </c>
      <c r="R5972" s="233">
        <v>2.387</v>
      </c>
      <c r="S5972" s="234">
        <v>122662</v>
      </c>
      <c r="T5972" s="233">
        <v>0</v>
      </c>
      <c r="U5972" s="235">
        <f t="shared" si="651"/>
        <v>3871.92</v>
      </c>
      <c r="V5972" s="227">
        <f t="shared" si="652"/>
        <v>3871.92</v>
      </c>
      <c r="W5972" s="227">
        <f t="shared" si="653"/>
        <v>3678.0366666666669</v>
      </c>
      <c r="X5972" s="227">
        <f t="shared" si="656"/>
        <v>3600.9166666666665</v>
      </c>
      <c r="Y5972" s="227">
        <f t="shared" si="654"/>
        <v>0</v>
      </c>
      <c r="Z5972" s="227">
        <f t="shared" si="655"/>
        <v>3484.8711111111111</v>
      </c>
      <c r="AA5972" s="227">
        <f t="shared" si="657"/>
        <v>3407.2777777777778</v>
      </c>
    </row>
    <row r="5973" spans="2:27" ht="13.5" hidden="1">
      <c r="B5973" s="232" t="s">
        <v>1449</v>
      </c>
      <c r="C5973" s="232" t="s">
        <v>1119</v>
      </c>
      <c r="D5973" s="232" t="s">
        <v>960</v>
      </c>
      <c r="E5973" s="232" t="s">
        <v>467</v>
      </c>
      <c r="F5973" s="232">
        <v>96</v>
      </c>
      <c r="G5973" s="232" t="s">
        <v>1356</v>
      </c>
      <c r="H5973" s="233">
        <v>58.86</v>
      </c>
      <c r="I5973" s="233">
        <v>0</v>
      </c>
      <c r="J5973" s="233">
        <v>57.094200000000001</v>
      </c>
      <c r="K5973" s="234">
        <v>244916</v>
      </c>
      <c r="L5973" s="233">
        <v>27.958500000000001</v>
      </c>
      <c r="M5973" s="234">
        <v>480036</v>
      </c>
      <c r="N5973" s="233">
        <v>0</v>
      </c>
      <c r="O5973" s="233">
        <v>0</v>
      </c>
      <c r="P5973" s="233">
        <v>0</v>
      </c>
      <c r="Q5973" s="234">
        <v>0</v>
      </c>
      <c r="R5973" s="233">
        <v>0</v>
      </c>
      <c r="S5973" s="234">
        <v>0</v>
      </c>
      <c r="T5973" s="233">
        <v>0</v>
      </c>
      <c r="U5973" s="235">
        <f t="shared" si="651"/>
        <v>42967.8</v>
      </c>
      <c r="V5973" s="227">
        <f t="shared" si="652"/>
        <v>41678.766000000003</v>
      </c>
      <c r="W5973" s="227">
        <f t="shared" si="653"/>
        <v>40819.371666666673</v>
      </c>
      <c r="X5973" s="227">
        <f t="shared" si="656"/>
        <v>40003</v>
      </c>
      <c r="Y5973" s="227">
        <f t="shared" si="654"/>
        <v>0</v>
      </c>
      <c r="Z5973" s="227">
        <f t="shared" si="655"/>
        <v>0</v>
      </c>
      <c r="AA5973" s="227">
        <f t="shared" si="657"/>
        <v>0</v>
      </c>
    </row>
    <row r="5974" spans="2:27" ht="13.5" hidden="1">
      <c r="B5974" s="232" t="s">
        <v>1449</v>
      </c>
      <c r="C5974" s="232" t="s">
        <v>1471</v>
      </c>
      <c r="D5974" s="232" t="s">
        <v>960</v>
      </c>
      <c r="E5974" s="232" t="s">
        <v>495</v>
      </c>
      <c r="F5974" s="232">
        <v>48</v>
      </c>
      <c r="G5974" s="232" t="s">
        <v>1310</v>
      </c>
      <c r="H5974" s="233">
        <v>41.893999999999998</v>
      </c>
      <c r="I5974" s="233">
        <v>0</v>
      </c>
      <c r="J5974" s="233">
        <v>0</v>
      </c>
      <c r="K5974" s="234">
        <v>0</v>
      </c>
      <c r="L5974" s="233">
        <v>0</v>
      </c>
      <c r="M5974" s="234">
        <v>0</v>
      </c>
      <c r="N5974" s="233">
        <v>0</v>
      </c>
      <c r="O5974" s="233">
        <v>0</v>
      </c>
      <c r="P5974" s="233">
        <v>0</v>
      </c>
      <c r="Q5974" s="234">
        <v>0</v>
      </c>
      <c r="R5974" s="233">
        <v>0</v>
      </c>
      <c r="S5974" s="234">
        <v>0</v>
      </c>
      <c r="T5974" s="233">
        <v>0</v>
      </c>
      <c r="U5974" s="235">
        <f t="shared" si="651"/>
        <v>30582.62</v>
      </c>
      <c r="V5974" s="227">
        <f t="shared" si="652"/>
        <v>0</v>
      </c>
      <c r="W5974" s="227">
        <f t="shared" si="653"/>
        <v>0</v>
      </c>
      <c r="X5974" s="227">
        <f t="shared" si="656"/>
        <v>0</v>
      </c>
      <c r="Y5974" s="227">
        <f t="shared" si="654"/>
        <v>0</v>
      </c>
      <c r="Z5974" s="227">
        <f t="shared" si="655"/>
        <v>0</v>
      </c>
      <c r="AA5974" s="227">
        <f t="shared" si="657"/>
        <v>0</v>
      </c>
    </row>
    <row r="5975" spans="2:27" ht="13.5" hidden="1">
      <c r="B5975" s="232" t="s">
        <v>1449</v>
      </c>
      <c r="C5975" s="232" t="s">
        <v>1481</v>
      </c>
      <c r="D5975" s="232" t="s">
        <v>960</v>
      </c>
      <c r="E5975" s="232" t="s">
        <v>495</v>
      </c>
      <c r="F5975" s="232">
        <v>32</v>
      </c>
      <c r="G5975" s="232" t="s">
        <v>1316</v>
      </c>
      <c r="H5975" s="233">
        <v>27.93</v>
      </c>
      <c r="I5975" s="233">
        <v>0</v>
      </c>
      <c r="J5975" s="233">
        <v>0</v>
      </c>
      <c r="K5975" s="234">
        <v>0</v>
      </c>
      <c r="L5975" s="233">
        <v>0</v>
      </c>
      <c r="M5975" s="234">
        <v>0</v>
      </c>
      <c r="N5975" s="233">
        <v>0</v>
      </c>
      <c r="O5975" s="233">
        <v>0</v>
      </c>
      <c r="P5975" s="233">
        <v>0</v>
      </c>
      <c r="Q5975" s="234">
        <v>0</v>
      </c>
      <c r="R5975" s="233">
        <v>0</v>
      </c>
      <c r="S5975" s="234">
        <v>0</v>
      </c>
      <c r="T5975" s="233">
        <v>0</v>
      </c>
      <c r="U5975" s="235">
        <f t="shared" si="651"/>
        <v>20388.900000000001</v>
      </c>
      <c r="V5975" s="227">
        <f t="shared" si="652"/>
        <v>0</v>
      </c>
      <c r="W5975" s="227">
        <f t="shared" si="653"/>
        <v>0</v>
      </c>
      <c r="X5975" s="227">
        <f t="shared" si="656"/>
        <v>0</v>
      </c>
      <c r="Y5975" s="227">
        <f t="shared" si="654"/>
        <v>0</v>
      </c>
      <c r="Z5975" s="227">
        <f t="shared" si="655"/>
        <v>0</v>
      </c>
      <c r="AA5975" s="227">
        <f t="shared" si="657"/>
        <v>0</v>
      </c>
    </row>
    <row r="5976" spans="2:27" ht="13.5" hidden="1">
      <c r="B5976" s="232" t="s">
        <v>1449</v>
      </c>
      <c r="C5976" s="232" t="s">
        <v>655</v>
      </c>
      <c r="D5976" s="232" t="s">
        <v>960</v>
      </c>
      <c r="E5976" s="232" t="s">
        <v>467</v>
      </c>
      <c r="F5976" s="232">
        <v>16</v>
      </c>
      <c r="G5976" s="232" t="s">
        <v>1352</v>
      </c>
      <c r="H5976" s="233">
        <v>10.332000000000001</v>
      </c>
      <c r="I5976" s="233">
        <v>0</v>
      </c>
      <c r="J5976" s="233">
        <v>0</v>
      </c>
      <c r="K5976" s="234">
        <v>0</v>
      </c>
      <c r="L5976" s="233">
        <v>0</v>
      </c>
      <c r="M5976" s="234">
        <v>0</v>
      </c>
      <c r="N5976" s="233">
        <v>0</v>
      </c>
      <c r="O5976" s="233">
        <v>0</v>
      </c>
      <c r="P5976" s="233">
        <v>0</v>
      </c>
      <c r="Q5976" s="234">
        <v>0</v>
      </c>
      <c r="R5976" s="233">
        <v>0</v>
      </c>
      <c r="S5976" s="234">
        <v>0</v>
      </c>
      <c r="T5976" s="233">
        <v>0</v>
      </c>
      <c r="U5976" s="235">
        <f t="shared" si="651"/>
        <v>7542.3600000000006</v>
      </c>
      <c r="V5976" s="227">
        <f t="shared" si="652"/>
        <v>0</v>
      </c>
      <c r="W5976" s="227">
        <f t="shared" si="653"/>
        <v>0</v>
      </c>
      <c r="X5976" s="227">
        <f t="shared" si="656"/>
        <v>0</v>
      </c>
      <c r="Y5976" s="227">
        <f t="shared" si="654"/>
        <v>0</v>
      </c>
      <c r="Z5976" s="227">
        <f t="shared" si="655"/>
        <v>0</v>
      </c>
      <c r="AA5976" s="227">
        <f t="shared" si="657"/>
        <v>0</v>
      </c>
    </row>
    <row r="5977" spans="2:27" ht="13.5" hidden="1">
      <c r="B5977" s="232" t="s">
        <v>1449</v>
      </c>
      <c r="C5977" s="232" t="s">
        <v>509</v>
      </c>
      <c r="D5977" s="232" t="s">
        <v>960</v>
      </c>
      <c r="E5977" s="232" t="s">
        <v>467</v>
      </c>
      <c r="F5977" s="232">
        <v>64</v>
      </c>
      <c r="G5977" s="232" t="s">
        <v>1345</v>
      </c>
      <c r="H5977" s="233">
        <v>38.287999999999997</v>
      </c>
      <c r="I5977" s="233">
        <v>0</v>
      </c>
      <c r="J5977" s="233">
        <v>37.388199999999998</v>
      </c>
      <c r="K5977" s="234">
        <v>155962</v>
      </c>
      <c r="L5977" s="233">
        <v>17.803899999999999</v>
      </c>
      <c r="M5977" s="234">
        <v>305686</v>
      </c>
      <c r="N5977" s="233">
        <v>0</v>
      </c>
      <c r="O5977" s="233">
        <v>0</v>
      </c>
      <c r="P5977" s="233">
        <v>0</v>
      </c>
      <c r="Q5977" s="234">
        <v>0</v>
      </c>
      <c r="R5977" s="233">
        <v>0</v>
      </c>
      <c r="S5977" s="234">
        <v>0</v>
      </c>
      <c r="T5977" s="233">
        <v>0</v>
      </c>
      <c r="U5977" s="235">
        <f t="shared" si="651"/>
        <v>27950.239999999998</v>
      </c>
      <c r="V5977" s="227">
        <f t="shared" si="652"/>
        <v>27293.385999999999</v>
      </c>
      <c r="W5977" s="227">
        <f t="shared" si="653"/>
        <v>25993.680333333334</v>
      </c>
      <c r="X5977" s="227">
        <f t="shared" si="656"/>
        <v>25473.833333333332</v>
      </c>
      <c r="Y5977" s="227">
        <f t="shared" si="654"/>
        <v>0</v>
      </c>
      <c r="Z5977" s="227">
        <f t="shared" si="655"/>
        <v>0</v>
      </c>
      <c r="AA5977" s="227">
        <f t="shared" si="657"/>
        <v>0</v>
      </c>
    </row>
    <row r="5978" spans="2:27" ht="13.5" hidden="1">
      <c r="B5978" s="232" t="s">
        <v>1449</v>
      </c>
      <c r="C5978" s="232" t="s">
        <v>527</v>
      </c>
      <c r="D5978" s="232" t="s">
        <v>960</v>
      </c>
      <c r="E5978" s="232" t="s">
        <v>495</v>
      </c>
      <c r="F5978" s="232">
        <v>8</v>
      </c>
      <c r="G5978" s="232" t="s">
        <v>1312</v>
      </c>
      <c r="H5978" s="233">
        <v>9.5719999999999992</v>
      </c>
      <c r="I5978" s="233">
        <v>0</v>
      </c>
      <c r="J5978" s="233">
        <v>9.0820000000000007</v>
      </c>
      <c r="K5978" s="234">
        <v>39625</v>
      </c>
      <c r="L5978" s="233">
        <v>4.524</v>
      </c>
      <c r="M5978" s="234">
        <v>79129</v>
      </c>
      <c r="N5978" s="233">
        <v>0</v>
      </c>
      <c r="O5978" s="233">
        <v>0</v>
      </c>
      <c r="P5978" s="233">
        <v>0</v>
      </c>
      <c r="Q5978" s="234">
        <v>0</v>
      </c>
      <c r="R5978" s="233">
        <v>0</v>
      </c>
      <c r="S5978" s="234">
        <v>0</v>
      </c>
      <c r="T5978" s="233">
        <v>0</v>
      </c>
      <c r="U5978" s="235">
        <f t="shared" si="651"/>
        <v>6987.5599999999995</v>
      </c>
      <c r="V5978" s="227">
        <f t="shared" si="652"/>
        <v>6629.8600000000006</v>
      </c>
      <c r="W5978" s="227">
        <f t="shared" si="653"/>
        <v>6604.6033333333335</v>
      </c>
      <c r="X5978" s="227">
        <f t="shared" si="656"/>
        <v>6594.083333333333</v>
      </c>
      <c r="Y5978" s="227">
        <f t="shared" si="654"/>
        <v>0</v>
      </c>
      <c r="Z5978" s="227">
        <f t="shared" si="655"/>
        <v>0</v>
      </c>
      <c r="AA5978" s="227">
        <f t="shared" si="657"/>
        <v>0</v>
      </c>
    </row>
    <row r="5979" spans="2:27" ht="13.5" hidden="1">
      <c r="B5979" s="232" t="s">
        <v>1449</v>
      </c>
      <c r="C5979" s="232" t="s">
        <v>735</v>
      </c>
      <c r="D5979" s="232" t="s">
        <v>960</v>
      </c>
      <c r="E5979" s="232" t="s">
        <v>467</v>
      </c>
      <c r="F5979" s="232">
        <v>8</v>
      </c>
      <c r="G5979" s="232" t="s">
        <v>1312</v>
      </c>
      <c r="H5979" s="233">
        <v>4.6319999999999997</v>
      </c>
      <c r="I5979" s="233">
        <v>0</v>
      </c>
      <c r="J5979" s="233">
        <v>0</v>
      </c>
      <c r="K5979" s="234">
        <v>0</v>
      </c>
      <c r="L5979" s="233">
        <v>0</v>
      </c>
      <c r="M5979" s="234">
        <v>0</v>
      </c>
      <c r="N5979" s="233">
        <v>0</v>
      </c>
      <c r="O5979" s="233">
        <v>0</v>
      </c>
      <c r="P5979" s="233">
        <v>0</v>
      </c>
      <c r="Q5979" s="234">
        <v>0</v>
      </c>
      <c r="R5979" s="233">
        <v>0</v>
      </c>
      <c r="S5979" s="234">
        <v>0</v>
      </c>
      <c r="T5979" s="233">
        <v>0</v>
      </c>
      <c r="U5979" s="235">
        <f t="shared" si="651"/>
        <v>3381.3599999999997</v>
      </c>
      <c r="V5979" s="227">
        <f t="shared" si="652"/>
        <v>0</v>
      </c>
      <c r="W5979" s="227">
        <f t="shared" si="653"/>
        <v>0</v>
      </c>
      <c r="X5979" s="227">
        <f t="shared" si="656"/>
        <v>0</v>
      </c>
      <c r="Y5979" s="227">
        <f t="shared" si="654"/>
        <v>0</v>
      </c>
      <c r="Z5979" s="227">
        <f t="shared" si="655"/>
        <v>0</v>
      </c>
      <c r="AA5979" s="227">
        <f t="shared" si="657"/>
        <v>0</v>
      </c>
    </row>
    <row r="5980" spans="2:27" ht="13.5" hidden="1">
      <c r="B5980" s="232" t="s">
        <v>1449</v>
      </c>
      <c r="C5980" s="232" t="s">
        <v>630</v>
      </c>
      <c r="D5980" s="232" t="s">
        <v>960</v>
      </c>
      <c r="E5980" s="232" t="s">
        <v>495</v>
      </c>
      <c r="F5980" s="232">
        <v>32</v>
      </c>
      <c r="G5980" s="232" t="s">
        <v>1316</v>
      </c>
      <c r="H5980" s="233">
        <v>27.93</v>
      </c>
      <c r="I5980" s="233">
        <v>0</v>
      </c>
      <c r="J5980" s="233">
        <v>27.091699999999999</v>
      </c>
      <c r="K5980" s="234">
        <v>116215</v>
      </c>
      <c r="L5980" s="233">
        <v>13.2666</v>
      </c>
      <c r="M5980" s="234">
        <v>227782</v>
      </c>
      <c r="N5980" s="233">
        <v>0</v>
      </c>
      <c r="O5980" s="233">
        <v>0</v>
      </c>
      <c r="P5980" s="233">
        <v>0</v>
      </c>
      <c r="Q5980" s="234">
        <v>0</v>
      </c>
      <c r="R5980" s="233">
        <v>0</v>
      </c>
      <c r="S5980" s="234">
        <v>0</v>
      </c>
      <c r="T5980" s="233">
        <v>0</v>
      </c>
      <c r="U5980" s="235">
        <f t="shared" si="651"/>
        <v>20388.900000000001</v>
      </c>
      <c r="V5980" s="227">
        <f t="shared" si="652"/>
        <v>19776.940999999999</v>
      </c>
      <c r="W5980" s="227">
        <f t="shared" si="653"/>
        <v>19369.201333333334</v>
      </c>
      <c r="X5980" s="227">
        <f t="shared" si="656"/>
        <v>18981.833333333332</v>
      </c>
      <c r="Y5980" s="227">
        <f t="shared" si="654"/>
        <v>0</v>
      </c>
      <c r="Z5980" s="227">
        <f t="shared" si="655"/>
        <v>0</v>
      </c>
      <c r="AA5980" s="227">
        <f t="shared" si="657"/>
        <v>0</v>
      </c>
    </row>
    <row r="5981" spans="2:27" ht="13.5" hidden="1">
      <c r="B5981" s="232" t="s">
        <v>1449</v>
      </c>
      <c r="C5981" s="232" t="s">
        <v>757</v>
      </c>
      <c r="D5981" s="232" t="s">
        <v>960</v>
      </c>
      <c r="E5981" s="232" t="s">
        <v>467</v>
      </c>
      <c r="F5981" s="232">
        <v>32</v>
      </c>
      <c r="G5981" s="232" t="s">
        <v>1424</v>
      </c>
      <c r="H5981" s="233">
        <v>30.087</v>
      </c>
      <c r="I5981" s="233">
        <v>0</v>
      </c>
      <c r="J5981" s="233">
        <v>0</v>
      </c>
      <c r="K5981" s="234">
        <v>125193</v>
      </c>
      <c r="L5981" s="233">
        <v>14.291399999999999</v>
      </c>
      <c r="M5981" s="234">
        <v>245378</v>
      </c>
      <c r="N5981" s="233">
        <v>0</v>
      </c>
      <c r="O5981" s="233">
        <v>0</v>
      </c>
      <c r="P5981" s="233">
        <v>0</v>
      </c>
      <c r="Q5981" s="234">
        <v>355811</v>
      </c>
      <c r="R5981" s="233">
        <v>13.539199999999999</v>
      </c>
      <c r="S5981" s="234">
        <v>697390</v>
      </c>
      <c r="T5981" s="233">
        <v>0</v>
      </c>
      <c r="U5981" s="235">
        <f t="shared" si="651"/>
        <v>21963.51</v>
      </c>
      <c r="V5981" s="227">
        <f t="shared" si="652"/>
        <v>0</v>
      </c>
      <c r="W5981" s="227">
        <f t="shared" si="653"/>
        <v>20865.472000000002</v>
      </c>
      <c r="X5981" s="227">
        <f t="shared" si="656"/>
        <v>20448.166666666668</v>
      </c>
      <c r="Y5981" s="227">
        <f t="shared" si="654"/>
        <v>0</v>
      </c>
      <c r="Z5981" s="227">
        <f t="shared" si="655"/>
        <v>19767.254888888889</v>
      </c>
      <c r="AA5981" s="227">
        <f t="shared" si="657"/>
        <v>19371.944444444445</v>
      </c>
    </row>
    <row r="5982" spans="2:27" ht="13.5" hidden="1">
      <c r="B5982" s="232" t="s">
        <v>1449</v>
      </c>
      <c r="C5982" s="232" t="s">
        <v>630</v>
      </c>
      <c r="D5982" s="232" t="s">
        <v>960</v>
      </c>
      <c r="E5982" s="232" t="s">
        <v>467</v>
      </c>
      <c r="F5982" s="232">
        <v>32</v>
      </c>
      <c r="G5982" s="232" t="s">
        <v>1316</v>
      </c>
      <c r="H5982" s="233">
        <v>19.143999999999998</v>
      </c>
      <c r="I5982" s="233">
        <v>0</v>
      </c>
      <c r="J5982" s="233">
        <v>18.999300000000002</v>
      </c>
      <c r="K5982" s="234">
        <v>79254</v>
      </c>
      <c r="L5982" s="233">
        <v>9.0472999999999999</v>
      </c>
      <c r="M5982" s="234">
        <v>155338</v>
      </c>
      <c r="N5982" s="233">
        <v>0</v>
      </c>
      <c r="O5982" s="233">
        <v>0</v>
      </c>
      <c r="P5982" s="233">
        <v>0</v>
      </c>
      <c r="Q5982" s="234">
        <v>0</v>
      </c>
      <c r="R5982" s="233">
        <v>0</v>
      </c>
      <c r="S5982" s="234">
        <v>0</v>
      </c>
      <c r="T5982" s="233">
        <v>0</v>
      </c>
      <c r="U5982" s="235">
        <f t="shared" si="651"/>
        <v>13975.119999999999</v>
      </c>
      <c r="V5982" s="227">
        <f t="shared" si="652"/>
        <v>13869.489000000001</v>
      </c>
      <c r="W5982" s="227">
        <f t="shared" si="653"/>
        <v>13209.028999999999</v>
      </c>
      <c r="X5982" s="227">
        <f t="shared" si="656"/>
        <v>12944.833333333334</v>
      </c>
      <c r="Y5982" s="227">
        <f t="shared" si="654"/>
        <v>0</v>
      </c>
      <c r="Z5982" s="227">
        <f t="shared" si="655"/>
        <v>0</v>
      </c>
      <c r="AA5982" s="227">
        <f t="shared" si="657"/>
        <v>0</v>
      </c>
    </row>
    <row r="5983" spans="2:27" ht="13.5" hidden="1">
      <c r="B5983" s="232" t="s">
        <v>1449</v>
      </c>
      <c r="C5983" s="232" t="s">
        <v>735</v>
      </c>
      <c r="D5983" s="232" t="s">
        <v>960</v>
      </c>
      <c r="E5983" s="232" t="s">
        <v>495</v>
      </c>
      <c r="F5983" s="232">
        <v>8</v>
      </c>
      <c r="G5983" s="232" t="s">
        <v>1312</v>
      </c>
      <c r="H5983" s="233">
        <v>6.25</v>
      </c>
      <c r="I5983" s="233">
        <v>0</v>
      </c>
      <c r="J5983" s="233">
        <v>0</v>
      </c>
      <c r="K5983" s="234">
        <v>0</v>
      </c>
      <c r="L5983" s="233">
        <v>0</v>
      </c>
      <c r="M5983" s="234">
        <v>0</v>
      </c>
      <c r="N5983" s="233">
        <v>0</v>
      </c>
      <c r="O5983" s="233">
        <v>0</v>
      </c>
      <c r="P5983" s="233">
        <v>0</v>
      </c>
      <c r="Q5983" s="234">
        <v>0</v>
      </c>
      <c r="R5983" s="233">
        <v>0</v>
      </c>
      <c r="S5983" s="234">
        <v>0</v>
      </c>
      <c r="T5983" s="233">
        <v>0</v>
      </c>
      <c r="U5983" s="235">
        <f t="shared" si="651"/>
        <v>4562.5</v>
      </c>
      <c r="V5983" s="227">
        <f t="shared" si="652"/>
        <v>0</v>
      </c>
      <c r="W5983" s="227">
        <f t="shared" si="653"/>
        <v>0</v>
      </c>
      <c r="X5983" s="227">
        <f t="shared" si="656"/>
        <v>0</v>
      </c>
      <c r="Y5983" s="227">
        <f t="shared" si="654"/>
        <v>0</v>
      </c>
      <c r="Z5983" s="227">
        <f t="shared" si="655"/>
        <v>0</v>
      </c>
      <c r="AA5983" s="227">
        <f t="shared" si="657"/>
        <v>0</v>
      </c>
    </row>
    <row r="5984" spans="2:27" ht="13.5" hidden="1">
      <c r="B5984" s="232" t="s">
        <v>1449</v>
      </c>
      <c r="C5984" s="232" t="s">
        <v>1478</v>
      </c>
      <c r="D5984" s="232" t="s">
        <v>960</v>
      </c>
      <c r="E5984" s="232" t="s">
        <v>467</v>
      </c>
      <c r="F5984" s="232">
        <v>16</v>
      </c>
      <c r="G5984" s="232" t="s">
        <v>1317</v>
      </c>
      <c r="H5984" s="233">
        <v>9.5730000000000004</v>
      </c>
      <c r="I5984" s="233">
        <v>0</v>
      </c>
      <c r="J5984" s="233">
        <v>0</v>
      </c>
      <c r="K5984" s="234">
        <v>0</v>
      </c>
      <c r="L5984" s="233">
        <v>0</v>
      </c>
      <c r="M5984" s="234">
        <v>0</v>
      </c>
      <c r="N5984" s="233">
        <v>0</v>
      </c>
      <c r="O5984" s="233">
        <v>0</v>
      </c>
      <c r="P5984" s="233">
        <v>0</v>
      </c>
      <c r="Q5984" s="234">
        <v>0</v>
      </c>
      <c r="R5984" s="233">
        <v>0</v>
      </c>
      <c r="S5984" s="234">
        <v>0</v>
      </c>
      <c r="T5984" s="233">
        <v>0</v>
      </c>
      <c r="U5984" s="235">
        <f t="shared" si="651"/>
        <v>6988.29</v>
      </c>
      <c r="V5984" s="227">
        <f t="shared" si="652"/>
        <v>0</v>
      </c>
      <c r="W5984" s="227">
        <f t="shared" si="653"/>
        <v>0</v>
      </c>
      <c r="X5984" s="227">
        <f t="shared" si="656"/>
        <v>0</v>
      </c>
      <c r="Y5984" s="227">
        <f t="shared" si="654"/>
        <v>0</v>
      </c>
      <c r="Z5984" s="227">
        <f t="shared" si="655"/>
        <v>0</v>
      </c>
      <c r="AA5984" s="227">
        <f t="shared" si="657"/>
        <v>0</v>
      </c>
    </row>
    <row r="5985" spans="2:27" ht="13.5" hidden="1">
      <c r="B5985" s="232" t="s">
        <v>1449</v>
      </c>
      <c r="C5985" s="232" t="s">
        <v>1124</v>
      </c>
      <c r="D5985" s="232" t="s">
        <v>960</v>
      </c>
      <c r="E5985" s="232" t="s">
        <v>495</v>
      </c>
      <c r="F5985" s="232">
        <v>4</v>
      </c>
      <c r="G5985" s="232" t="s">
        <v>1311</v>
      </c>
      <c r="H5985" s="233">
        <v>3.74</v>
      </c>
      <c r="I5985" s="233">
        <v>0</v>
      </c>
      <c r="J5985" s="233">
        <v>3.6278999999999999</v>
      </c>
      <c r="K5985" s="234">
        <v>15562</v>
      </c>
      <c r="L5985" s="233">
        <v>1.7765</v>
      </c>
      <c r="M5985" s="234">
        <v>30502</v>
      </c>
      <c r="N5985" s="233">
        <v>0</v>
      </c>
      <c r="O5985" s="233">
        <v>0</v>
      </c>
      <c r="P5985" s="233">
        <v>0</v>
      </c>
      <c r="Q5985" s="234">
        <v>0</v>
      </c>
      <c r="R5985" s="233">
        <v>0</v>
      </c>
      <c r="S5985" s="234">
        <v>0</v>
      </c>
      <c r="T5985" s="233">
        <v>0</v>
      </c>
      <c r="U5985" s="235">
        <f t="shared" si="651"/>
        <v>2730.2000000000003</v>
      </c>
      <c r="V5985" s="227">
        <f t="shared" si="652"/>
        <v>2648.3669999999997</v>
      </c>
      <c r="W5985" s="227">
        <f t="shared" si="653"/>
        <v>2593.6783333333333</v>
      </c>
      <c r="X5985" s="227">
        <f t="shared" si="656"/>
        <v>2541.8333333333335</v>
      </c>
      <c r="Y5985" s="227">
        <f t="shared" si="654"/>
        <v>0</v>
      </c>
      <c r="Z5985" s="227">
        <f t="shared" si="655"/>
        <v>0</v>
      </c>
      <c r="AA5985" s="227">
        <f t="shared" si="657"/>
        <v>0</v>
      </c>
    </row>
    <row r="5986" spans="2:27" ht="13.5" hidden="1">
      <c r="B5986" s="232" t="s">
        <v>1449</v>
      </c>
      <c r="C5986" s="232" t="s">
        <v>1151</v>
      </c>
      <c r="D5986" s="232" t="s">
        <v>960</v>
      </c>
      <c r="E5986" s="232" t="s">
        <v>495</v>
      </c>
      <c r="F5986" s="232">
        <v>4</v>
      </c>
      <c r="G5986" s="232" t="s">
        <v>1312</v>
      </c>
      <c r="H5986" s="233">
        <v>4.024</v>
      </c>
      <c r="I5986" s="233">
        <v>0</v>
      </c>
      <c r="J5986" s="233">
        <v>4.0144000000000002</v>
      </c>
      <c r="K5986" s="234">
        <v>16746</v>
      </c>
      <c r="L5986" s="233">
        <v>1.9116</v>
      </c>
      <c r="M5986" s="234">
        <v>32822</v>
      </c>
      <c r="N5986" s="233">
        <v>0</v>
      </c>
      <c r="O5986" s="233">
        <v>0</v>
      </c>
      <c r="P5986" s="233">
        <v>0</v>
      </c>
      <c r="Q5986" s="234">
        <v>47593</v>
      </c>
      <c r="R5986" s="233">
        <v>1.8109999999999999</v>
      </c>
      <c r="S5986" s="234">
        <v>93283</v>
      </c>
      <c r="T5986" s="233">
        <v>0</v>
      </c>
      <c r="U5986" s="235">
        <f t="shared" si="651"/>
        <v>2937.52</v>
      </c>
      <c r="V5986" s="227">
        <f t="shared" si="652"/>
        <v>2930.5120000000002</v>
      </c>
      <c r="W5986" s="227">
        <f t="shared" si="653"/>
        <v>2790.9679999999998</v>
      </c>
      <c r="X5986" s="227">
        <f t="shared" si="656"/>
        <v>2735.1666666666665</v>
      </c>
      <c r="Y5986" s="227">
        <f t="shared" si="654"/>
        <v>0</v>
      </c>
      <c r="Z5986" s="227">
        <f t="shared" si="655"/>
        <v>2644.057777777778</v>
      </c>
      <c r="AA5986" s="227">
        <f t="shared" si="657"/>
        <v>2591.1944444444443</v>
      </c>
    </row>
    <row r="5987" spans="2:27" ht="13.5" hidden="1">
      <c r="B5987" s="232" t="s">
        <v>1449</v>
      </c>
      <c r="C5987" s="232" t="s">
        <v>644</v>
      </c>
      <c r="D5987" s="232" t="s">
        <v>960</v>
      </c>
      <c r="E5987" s="232" t="s">
        <v>495</v>
      </c>
      <c r="F5987" s="232">
        <v>4</v>
      </c>
      <c r="G5987" s="232" t="s">
        <v>1311</v>
      </c>
      <c r="H5987" s="233">
        <v>3.4910000000000001</v>
      </c>
      <c r="I5987" s="233">
        <v>0</v>
      </c>
      <c r="J5987" s="233">
        <v>3.3864999999999998</v>
      </c>
      <c r="K5987" s="234">
        <v>14527</v>
      </c>
      <c r="L5987" s="233">
        <v>1.6583000000000001</v>
      </c>
      <c r="M5987" s="234">
        <v>28473</v>
      </c>
      <c r="N5987" s="233">
        <v>0</v>
      </c>
      <c r="O5987" s="233">
        <v>0</v>
      </c>
      <c r="P5987" s="233">
        <v>0</v>
      </c>
      <c r="Q5987" s="234">
        <v>0</v>
      </c>
      <c r="R5987" s="233">
        <v>0</v>
      </c>
      <c r="S5987" s="234">
        <v>0</v>
      </c>
      <c r="T5987" s="233">
        <v>0</v>
      </c>
      <c r="U5987" s="235">
        <f t="shared" si="651"/>
        <v>2548.4300000000003</v>
      </c>
      <c r="V5987" s="227">
        <f t="shared" si="652"/>
        <v>2472.145</v>
      </c>
      <c r="W5987" s="227">
        <f t="shared" si="653"/>
        <v>2421.1423333333332</v>
      </c>
      <c r="X5987" s="227">
        <f t="shared" si="656"/>
        <v>2372.75</v>
      </c>
      <c r="Y5987" s="227">
        <f t="shared" si="654"/>
        <v>0</v>
      </c>
      <c r="Z5987" s="227">
        <f t="shared" si="655"/>
        <v>0</v>
      </c>
      <c r="AA5987" s="227">
        <f t="shared" si="657"/>
        <v>0</v>
      </c>
    </row>
    <row r="5988" spans="2:27" ht="13.5" hidden="1">
      <c r="B5988" s="232" t="s">
        <v>1449</v>
      </c>
      <c r="C5988" s="232" t="s">
        <v>1481</v>
      </c>
      <c r="D5988" s="232" t="s">
        <v>960</v>
      </c>
      <c r="E5988" s="232" t="s">
        <v>467</v>
      </c>
      <c r="F5988" s="232">
        <v>32</v>
      </c>
      <c r="G5988" s="232" t="s">
        <v>1316</v>
      </c>
      <c r="H5988" s="233">
        <v>19.143999999999998</v>
      </c>
      <c r="I5988" s="233">
        <v>0</v>
      </c>
      <c r="J5988" s="233">
        <v>0</v>
      </c>
      <c r="K5988" s="234">
        <v>0</v>
      </c>
      <c r="L5988" s="233">
        <v>0</v>
      </c>
      <c r="M5988" s="234">
        <v>0</v>
      </c>
      <c r="N5988" s="233">
        <v>0</v>
      </c>
      <c r="O5988" s="233">
        <v>0</v>
      </c>
      <c r="P5988" s="233">
        <v>0</v>
      </c>
      <c r="Q5988" s="234">
        <v>0</v>
      </c>
      <c r="R5988" s="233">
        <v>0</v>
      </c>
      <c r="S5988" s="234">
        <v>0</v>
      </c>
      <c r="T5988" s="233">
        <v>0</v>
      </c>
      <c r="U5988" s="235">
        <f t="shared" si="651"/>
        <v>13975.119999999999</v>
      </c>
      <c r="V5988" s="227">
        <f t="shared" si="652"/>
        <v>0</v>
      </c>
      <c r="W5988" s="227">
        <f t="shared" si="653"/>
        <v>0</v>
      </c>
      <c r="X5988" s="227">
        <f t="shared" si="656"/>
        <v>0</v>
      </c>
      <c r="Y5988" s="227">
        <f t="shared" si="654"/>
        <v>0</v>
      </c>
      <c r="Z5988" s="227">
        <f t="shared" si="655"/>
        <v>0</v>
      </c>
      <c r="AA5988" s="227">
        <f t="shared" si="657"/>
        <v>0</v>
      </c>
    </row>
    <row r="5989" spans="2:27" ht="13.5" hidden="1">
      <c r="B5989" s="232" t="s">
        <v>1449</v>
      </c>
      <c r="C5989" s="232" t="s">
        <v>1452</v>
      </c>
      <c r="D5989" s="232" t="s">
        <v>960</v>
      </c>
      <c r="E5989" s="232" t="s">
        <v>467</v>
      </c>
      <c r="F5989" s="232">
        <v>96</v>
      </c>
      <c r="G5989" s="232" t="s">
        <v>1365</v>
      </c>
      <c r="H5989" s="233">
        <v>61.991999999999997</v>
      </c>
      <c r="I5989" s="233">
        <v>0</v>
      </c>
      <c r="J5989" s="233">
        <v>0</v>
      </c>
      <c r="K5989" s="234">
        <v>0</v>
      </c>
      <c r="L5989" s="233">
        <v>0</v>
      </c>
      <c r="M5989" s="234">
        <v>0</v>
      </c>
      <c r="N5989" s="233">
        <v>0</v>
      </c>
      <c r="O5989" s="233">
        <v>0</v>
      </c>
      <c r="P5989" s="233">
        <v>0</v>
      </c>
      <c r="Q5989" s="234">
        <v>0</v>
      </c>
      <c r="R5989" s="233">
        <v>0</v>
      </c>
      <c r="S5989" s="234">
        <v>0</v>
      </c>
      <c r="T5989" s="233">
        <v>0</v>
      </c>
      <c r="U5989" s="235">
        <f t="shared" si="651"/>
        <v>45254.159999999996</v>
      </c>
      <c r="V5989" s="227">
        <f t="shared" si="652"/>
        <v>0</v>
      </c>
      <c r="W5989" s="227">
        <f t="shared" si="653"/>
        <v>0</v>
      </c>
      <c r="X5989" s="227">
        <f t="shared" si="656"/>
        <v>0</v>
      </c>
      <c r="Y5989" s="227">
        <f t="shared" si="654"/>
        <v>0</v>
      </c>
      <c r="Z5989" s="227">
        <f t="shared" si="655"/>
        <v>0</v>
      </c>
      <c r="AA5989" s="227">
        <f t="shared" si="657"/>
        <v>0</v>
      </c>
    </row>
    <row r="5990" spans="2:27" ht="13.5" hidden="1">
      <c r="B5990" s="232" t="s">
        <v>1449</v>
      </c>
      <c r="C5990" s="232" t="s">
        <v>1456</v>
      </c>
      <c r="D5990" s="232" t="s">
        <v>960</v>
      </c>
      <c r="E5990" s="232" t="s">
        <v>467</v>
      </c>
      <c r="F5990" s="232">
        <v>32</v>
      </c>
      <c r="G5990" s="232" t="s">
        <v>1345</v>
      </c>
      <c r="H5990" s="233">
        <v>20.664000000000001</v>
      </c>
      <c r="I5990" s="233">
        <v>0</v>
      </c>
      <c r="J5990" s="233">
        <v>0</v>
      </c>
      <c r="K5990" s="234">
        <v>0</v>
      </c>
      <c r="L5990" s="233">
        <v>0</v>
      </c>
      <c r="M5990" s="234">
        <v>0</v>
      </c>
      <c r="N5990" s="233">
        <v>0</v>
      </c>
      <c r="O5990" s="233">
        <v>0</v>
      </c>
      <c r="P5990" s="233">
        <v>0</v>
      </c>
      <c r="Q5990" s="234">
        <v>0</v>
      </c>
      <c r="R5990" s="233">
        <v>0</v>
      </c>
      <c r="S5990" s="234">
        <v>0</v>
      </c>
      <c r="T5990" s="233">
        <v>0</v>
      </c>
      <c r="U5990" s="235">
        <f t="shared" si="651"/>
        <v>15084.720000000001</v>
      </c>
      <c r="V5990" s="227">
        <f t="shared" si="652"/>
        <v>0</v>
      </c>
      <c r="W5990" s="227">
        <f t="shared" si="653"/>
        <v>0</v>
      </c>
      <c r="X5990" s="227">
        <f t="shared" si="656"/>
        <v>0</v>
      </c>
      <c r="Y5990" s="227">
        <f t="shared" si="654"/>
        <v>0</v>
      </c>
      <c r="Z5990" s="227">
        <f t="shared" si="655"/>
        <v>0</v>
      </c>
      <c r="AA5990" s="227">
        <f t="shared" si="657"/>
        <v>0</v>
      </c>
    </row>
    <row r="5991" spans="2:27" ht="13.5" hidden="1">
      <c r="B5991" s="232" t="s">
        <v>1449</v>
      </c>
      <c r="C5991" s="232" t="s">
        <v>1490</v>
      </c>
      <c r="D5991" s="232" t="s">
        <v>960</v>
      </c>
      <c r="E5991" s="232" t="s">
        <v>495</v>
      </c>
      <c r="F5991" s="232">
        <v>16</v>
      </c>
      <c r="G5991" s="232" t="s">
        <v>1316</v>
      </c>
      <c r="H5991" s="233">
        <v>15.69984</v>
      </c>
      <c r="I5991" s="233">
        <v>0</v>
      </c>
      <c r="J5991" s="233">
        <v>15.7</v>
      </c>
      <c r="K5991" s="234">
        <v>65327</v>
      </c>
      <c r="L5991" s="233">
        <v>7.4569999999999999</v>
      </c>
      <c r="M5991" s="234">
        <v>127903</v>
      </c>
      <c r="N5991" s="233">
        <v>0</v>
      </c>
      <c r="O5991" s="233">
        <v>0</v>
      </c>
      <c r="P5991" s="233">
        <v>0</v>
      </c>
      <c r="Q5991" s="234">
        <v>185666</v>
      </c>
      <c r="R5991" s="233">
        <v>7.0650000000000004</v>
      </c>
      <c r="S5991" s="234">
        <v>363081</v>
      </c>
      <c r="T5991" s="233">
        <v>0</v>
      </c>
      <c r="U5991" s="235">
        <f t="shared" si="651"/>
        <v>11460.8832</v>
      </c>
      <c r="V5991" s="227">
        <f t="shared" si="652"/>
        <v>11461</v>
      </c>
      <c r="W5991" s="227">
        <f t="shared" si="653"/>
        <v>10887.526666666667</v>
      </c>
      <c r="X5991" s="227">
        <f t="shared" si="656"/>
        <v>10658.583333333334</v>
      </c>
      <c r="Y5991" s="227">
        <f t="shared" si="654"/>
        <v>0</v>
      </c>
      <c r="Z5991" s="227">
        <f t="shared" si="655"/>
        <v>10314.838888888889</v>
      </c>
      <c r="AA5991" s="227">
        <f t="shared" si="657"/>
        <v>10085.583333333334</v>
      </c>
    </row>
    <row r="5992" spans="2:27" ht="13.5" hidden="1">
      <c r="B5992" s="232" t="s">
        <v>1449</v>
      </c>
      <c r="C5992" s="232" t="s">
        <v>686</v>
      </c>
      <c r="D5992" s="232" t="s">
        <v>960</v>
      </c>
      <c r="E5992" s="232" t="s">
        <v>495</v>
      </c>
      <c r="F5992" s="232">
        <v>16</v>
      </c>
      <c r="G5992" s="232" t="s">
        <v>1352</v>
      </c>
      <c r="H5992" s="233">
        <v>20.664000000000001</v>
      </c>
      <c r="I5992" s="233">
        <v>0</v>
      </c>
      <c r="J5992" s="233">
        <v>20.1784</v>
      </c>
      <c r="K5992" s="234">
        <v>84173</v>
      </c>
      <c r="L5992" s="233">
        <v>9.6088000000000005</v>
      </c>
      <c r="M5992" s="234">
        <v>164979</v>
      </c>
      <c r="N5992" s="233">
        <v>0</v>
      </c>
      <c r="O5992" s="233">
        <v>0</v>
      </c>
      <c r="P5992" s="233">
        <v>0</v>
      </c>
      <c r="Q5992" s="234">
        <v>0</v>
      </c>
      <c r="R5992" s="233">
        <v>0</v>
      </c>
      <c r="S5992" s="234">
        <v>0</v>
      </c>
      <c r="T5992" s="233">
        <v>0</v>
      </c>
      <c r="U5992" s="235">
        <f t="shared" si="651"/>
        <v>15084.720000000001</v>
      </c>
      <c r="V5992" s="227">
        <f t="shared" si="652"/>
        <v>14730.232</v>
      </c>
      <c r="W5992" s="227">
        <f t="shared" si="653"/>
        <v>14028.840666666667</v>
      </c>
      <c r="X5992" s="227">
        <f t="shared" si="656"/>
        <v>13748.25</v>
      </c>
      <c r="Y5992" s="227">
        <f t="shared" si="654"/>
        <v>0</v>
      </c>
      <c r="Z5992" s="227">
        <f t="shared" si="655"/>
        <v>0</v>
      </c>
      <c r="AA5992" s="227">
        <f t="shared" si="657"/>
        <v>0</v>
      </c>
    </row>
    <row r="5993" spans="2:27" ht="13.5" hidden="1">
      <c r="B5993" s="232" t="s">
        <v>1449</v>
      </c>
      <c r="C5993" s="232" t="s">
        <v>682</v>
      </c>
      <c r="D5993" s="232" t="s">
        <v>960</v>
      </c>
      <c r="E5993" s="232" t="s">
        <v>467</v>
      </c>
      <c r="F5993" s="232">
        <v>8</v>
      </c>
      <c r="G5993" s="232" t="s">
        <v>1351</v>
      </c>
      <c r="H5993" s="233">
        <v>5.1660000000000004</v>
      </c>
      <c r="I5993" s="233">
        <v>0</v>
      </c>
      <c r="J5993" s="233">
        <v>5.0446</v>
      </c>
      <c r="K5993" s="234">
        <v>21043</v>
      </c>
      <c r="L5993" s="233">
        <v>2.4022000000000001</v>
      </c>
      <c r="M5993" s="234">
        <v>41245</v>
      </c>
      <c r="N5993" s="233">
        <v>0</v>
      </c>
      <c r="O5993" s="233">
        <v>0</v>
      </c>
      <c r="P5993" s="233">
        <v>0</v>
      </c>
      <c r="Q5993" s="234">
        <v>0</v>
      </c>
      <c r="R5993" s="233">
        <v>0</v>
      </c>
      <c r="S5993" s="234">
        <v>0</v>
      </c>
      <c r="T5993" s="233">
        <v>0</v>
      </c>
      <c r="U5993" s="235">
        <f t="shared" si="651"/>
        <v>3771.1800000000003</v>
      </c>
      <c r="V5993" s="227">
        <f t="shared" si="652"/>
        <v>3682.558</v>
      </c>
      <c r="W5993" s="227">
        <f t="shared" si="653"/>
        <v>3507.1893333333333</v>
      </c>
      <c r="X5993" s="227">
        <f t="shared" si="656"/>
        <v>3437.0833333333335</v>
      </c>
      <c r="Y5993" s="227">
        <f t="shared" si="654"/>
        <v>0</v>
      </c>
      <c r="Z5993" s="227">
        <f t="shared" si="655"/>
        <v>0</v>
      </c>
      <c r="AA5993" s="227">
        <f t="shared" si="657"/>
        <v>0</v>
      </c>
    </row>
    <row r="5994" spans="2:27" ht="13.5" hidden="1">
      <c r="B5994" s="232" t="s">
        <v>1449</v>
      </c>
      <c r="C5994" s="232" t="s">
        <v>491</v>
      </c>
      <c r="D5994" s="232" t="s">
        <v>960</v>
      </c>
      <c r="E5994" s="232" t="s">
        <v>467</v>
      </c>
      <c r="F5994" s="232">
        <v>40</v>
      </c>
      <c r="G5994" s="232" t="s">
        <v>1376</v>
      </c>
      <c r="H5994" s="233">
        <v>23.931999999999999</v>
      </c>
      <c r="I5994" s="233">
        <v>0</v>
      </c>
      <c r="J5994" s="233">
        <v>22.704000000000001</v>
      </c>
      <c r="K5994" s="234">
        <v>99065</v>
      </c>
      <c r="L5994" s="233">
        <v>11.308999999999999</v>
      </c>
      <c r="M5994" s="234">
        <v>197826</v>
      </c>
      <c r="N5994" s="233">
        <v>0</v>
      </c>
      <c r="O5994" s="233">
        <v>0</v>
      </c>
      <c r="P5994" s="233">
        <v>0</v>
      </c>
      <c r="Q5994" s="234">
        <v>0</v>
      </c>
      <c r="R5994" s="233">
        <v>0</v>
      </c>
      <c r="S5994" s="234">
        <v>0</v>
      </c>
      <c r="T5994" s="233">
        <v>0</v>
      </c>
      <c r="U5994" s="235">
        <f t="shared" si="651"/>
        <v>17470.36</v>
      </c>
      <c r="V5994" s="227">
        <f t="shared" si="652"/>
        <v>16573.920000000002</v>
      </c>
      <c r="W5994" s="227">
        <f t="shared" si="653"/>
        <v>16510.986666666664</v>
      </c>
      <c r="X5994" s="227">
        <f t="shared" si="656"/>
        <v>16485.5</v>
      </c>
      <c r="Y5994" s="227">
        <f t="shared" si="654"/>
        <v>0</v>
      </c>
      <c r="Z5994" s="227">
        <f t="shared" si="655"/>
        <v>0</v>
      </c>
      <c r="AA5994" s="227">
        <f t="shared" si="657"/>
        <v>0</v>
      </c>
    </row>
    <row r="5995" spans="2:27" ht="13.5" hidden="1">
      <c r="B5995" s="232" t="s">
        <v>1449</v>
      </c>
      <c r="C5995" s="232" t="s">
        <v>754</v>
      </c>
      <c r="D5995" s="232" t="s">
        <v>960</v>
      </c>
      <c r="E5995" s="232" t="s">
        <v>495</v>
      </c>
      <c r="F5995" s="232">
        <v>128</v>
      </c>
      <c r="G5995" s="232" t="s">
        <v>1426</v>
      </c>
      <c r="H5995" s="233">
        <v>234.65899999999999</v>
      </c>
      <c r="I5995" s="233">
        <v>0</v>
      </c>
      <c r="J5995" s="233">
        <v>0</v>
      </c>
      <c r="K5995" s="234">
        <v>976417</v>
      </c>
      <c r="L5995" s="233">
        <v>111.4631</v>
      </c>
      <c r="M5995" s="234">
        <v>1913777</v>
      </c>
      <c r="N5995" s="233">
        <v>0</v>
      </c>
      <c r="O5995" s="233">
        <v>0</v>
      </c>
      <c r="P5995" s="233">
        <v>0</v>
      </c>
      <c r="Q5995" s="234">
        <v>2775080</v>
      </c>
      <c r="R5995" s="233">
        <v>105.5966</v>
      </c>
      <c r="S5995" s="234">
        <v>5439156</v>
      </c>
      <c r="T5995" s="233">
        <v>0</v>
      </c>
      <c r="U5995" s="235">
        <f t="shared" si="651"/>
        <v>171301.07</v>
      </c>
      <c r="V5995" s="227">
        <f t="shared" si="652"/>
        <v>0</v>
      </c>
      <c r="W5995" s="227">
        <f t="shared" si="653"/>
        <v>162736.14633333334</v>
      </c>
      <c r="X5995" s="227">
        <f t="shared" si="656"/>
        <v>159481.41666666666</v>
      </c>
      <c r="Y5995" s="227">
        <f t="shared" si="654"/>
        <v>0</v>
      </c>
      <c r="Z5995" s="227">
        <f t="shared" si="655"/>
        <v>154171.07355555554</v>
      </c>
      <c r="AA5995" s="227">
        <f t="shared" si="657"/>
        <v>151087.66666666666</v>
      </c>
    </row>
    <row r="5996" spans="2:27" ht="13.5" hidden="1">
      <c r="B5996" s="232" t="s">
        <v>1449</v>
      </c>
      <c r="C5996" s="232" t="s">
        <v>1145</v>
      </c>
      <c r="D5996" s="232" t="s">
        <v>960</v>
      </c>
      <c r="E5996" s="232" t="s">
        <v>495</v>
      </c>
      <c r="F5996" s="232">
        <v>64</v>
      </c>
      <c r="G5996" s="232" t="s">
        <v>1364</v>
      </c>
      <c r="H5996" s="233">
        <v>64.391999999999996</v>
      </c>
      <c r="I5996" s="233">
        <v>0</v>
      </c>
      <c r="J5996" s="233">
        <v>64.230599999999995</v>
      </c>
      <c r="K5996" s="234">
        <v>267933</v>
      </c>
      <c r="L5996" s="233">
        <v>30.585999999999999</v>
      </c>
      <c r="M5996" s="234">
        <v>525150</v>
      </c>
      <c r="N5996" s="233">
        <v>0</v>
      </c>
      <c r="O5996" s="233">
        <v>0</v>
      </c>
      <c r="P5996" s="233">
        <v>0</v>
      </c>
      <c r="Q5996" s="234">
        <v>761495</v>
      </c>
      <c r="R5996" s="233">
        <v>28.976199999999999</v>
      </c>
      <c r="S5996" s="234">
        <v>1492530</v>
      </c>
      <c r="T5996" s="233">
        <v>0</v>
      </c>
      <c r="U5996" s="235">
        <f t="shared" si="651"/>
        <v>47006.159999999996</v>
      </c>
      <c r="V5996" s="227">
        <f t="shared" si="652"/>
        <v>46888.337999999996</v>
      </c>
      <c r="W5996" s="227">
        <f t="shared" si="653"/>
        <v>44655.53</v>
      </c>
      <c r="X5996" s="227">
        <f t="shared" si="656"/>
        <v>43762.5</v>
      </c>
      <c r="Y5996" s="227">
        <f t="shared" si="654"/>
        <v>0</v>
      </c>
      <c r="Z5996" s="227">
        <f t="shared" si="655"/>
        <v>42305.264888888894</v>
      </c>
      <c r="AA5996" s="227">
        <f t="shared" si="657"/>
        <v>41459.166666666664</v>
      </c>
    </row>
    <row r="5997" spans="2:27" ht="13.5" hidden="1">
      <c r="B5997" s="232" t="s">
        <v>1449</v>
      </c>
      <c r="C5997" s="232" t="s">
        <v>1455</v>
      </c>
      <c r="D5997" s="232" t="s">
        <v>960</v>
      </c>
      <c r="E5997" s="232" t="s">
        <v>495</v>
      </c>
      <c r="F5997" s="232">
        <v>16</v>
      </c>
      <c r="G5997" s="232" t="s">
        <v>1316</v>
      </c>
      <c r="H5997" s="233">
        <v>15.214</v>
      </c>
      <c r="I5997" s="233">
        <v>0</v>
      </c>
      <c r="J5997" s="233">
        <v>0</v>
      </c>
      <c r="K5997" s="234">
        <v>0</v>
      </c>
      <c r="L5997" s="233">
        <v>0</v>
      </c>
      <c r="M5997" s="234">
        <v>0</v>
      </c>
      <c r="N5997" s="233">
        <v>0</v>
      </c>
      <c r="O5997" s="233">
        <v>0</v>
      </c>
      <c r="P5997" s="233">
        <v>0</v>
      </c>
      <c r="Q5997" s="234">
        <v>0</v>
      </c>
      <c r="R5997" s="233">
        <v>0</v>
      </c>
      <c r="S5997" s="234">
        <v>0</v>
      </c>
      <c r="T5997" s="233">
        <v>0</v>
      </c>
      <c r="U5997" s="235">
        <f t="shared" si="651"/>
        <v>11106.220000000001</v>
      </c>
      <c r="V5997" s="227">
        <f t="shared" si="652"/>
        <v>0</v>
      </c>
      <c r="W5997" s="227">
        <f t="shared" si="653"/>
        <v>0</v>
      </c>
      <c r="X5997" s="227">
        <f t="shared" si="656"/>
        <v>0</v>
      </c>
      <c r="Y5997" s="227">
        <f t="shared" si="654"/>
        <v>0</v>
      </c>
      <c r="Z5997" s="227">
        <f t="shared" si="655"/>
        <v>0</v>
      </c>
      <c r="AA5997" s="227">
        <f t="shared" si="657"/>
        <v>0</v>
      </c>
    </row>
    <row r="5998" spans="2:27" ht="13.5" hidden="1">
      <c r="B5998" s="232" t="s">
        <v>1449</v>
      </c>
      <c r="C5998" s="232" t="s">
        <v>1146</v>
      </c>
      <c r="D5998" s="232" t="s">
        <v>960</v>
      </c>
      <c r="E5998" s="232" t="s">
        <v>495</v>
      </c>
      <c r="F5998" s="232">
        <v>96</v>
      </c>
      <c r="G5998" s="232" t="s">
        <v>1365</v>
      </c>
      <c r="H5998" s="233">
        <v>96.587000000000003</v>
      </c>
      <c r="I5998" s="233">
        <v>0</v>
      </c>
      <c r="J5998" s="233">
        <v>96.3459</v>
      </c>
      <c r="K5998" s="234">
        <v>401900</v>
      </c>
      <c r="L5998" s="233">
        <v>45.878999999999998</v>
      </c>
      <c r="M5998" s="234">
        <v>787724</v>
      </c>
      <c r="N5998" s="233">
        <v>0</v>
      </c>
      <c r="O5998" s="233">
        <v>0</v>
      </c>
      <c r="P5998" s="233">
        <v>0</v>
      </c>
      <c r="Q5998" s="234">
        <v>1142243</v>
      </c>
      <c r="R5998" s="233">
        <v>43.464300000000001</v>
      </c>
      <c r="S5998" s="234">
        <v>2238795</v>
      </c>
      <c r="T5998" s="233">
        <v>0</v>
      </c>
      <c r="U5998" s="235">
        <f t="shared" si="651"/>
        <v>70508.510000000009</v>
      </c>
      <c r="V5998" s="227">
        <f t="shared" si="652"/>
        <v>70332.506999999998</v>
      </c>
      <c r="W5998" s="227">
        <f t="shared" si="653"/>
        <v>66983.33666666667</v>
      </c>
      <c r="X5998" s="227">
        <f t="shared" si="656"/>
        <v>65643.666666666672</v>
      </c>
      <c r="Y5998" s="227">
        <f t="shared" si="654"/>
        <v>0</v>
      </c>
      <c r="Z5998" s="227">
        <f t="shared" si="655"/>
        <v>63457.911222222225</v>
      </c>
      <c r="AA5998" s="227">
        <f t="shared" si="657"/>
        <v>62188.75</v>
      </c>
    </row>
    <row r="5999" spans="2:27" ht="13.5" hidden="1">
      <c r="B5999" s="232" t="s">
        <v>1449</v>
      </c>
      <c r="C5999" s="232" t="s">
        <v>1120</v>
      </c>
      <c r="D5999" s="232" t="s">
        <v>960</v>
      </c>
      <c r="E5999" s="232" t="s">
        <v>467</v>
      </c>
      <c r="F5999" s="232">
        <v>8</v>
      </c>
      <c r="G5999" s="232" t="s">
        <v>1312</v>
      </c>
      <c r="H5999" s="233">
        <v>4.9050000000000002</v>
      </c>
      <c r="I5999" s="233">
        <v>0</v>
      </c>
      <c r="J5999" s="233">
        <v>4.7579000000000002</v>
      </c>
      <c r="K5999" s="234">
        <v>20410</v>
      </c>
      <c r="L5999" s="233">
        <v>2.3298999999999999</v>
      </c>
      <c r="M5999" s="234">
        <v>40003</v>
      </c>
      <c r="N5999" s="233">
        <v>0</v>
      </c>
      <c r="O5999" s="233">
        <v>0</v>
      </c>
      <c r="P5999" s="233">
        <v>0</v>
      </c>
      <c r="Q5999" s="234">
        <v>0</v>
      </c>
      <c r="R5999" s="233">
        <v>0</v>
      </c>
      <c r="S5999" s="234">
        <v>0</v>
      </c>
      <c r="T5999" s="233">
        <v>0</v>
      </c>
      <c r="U5999" s="235">
        <f t="shared" si="651"/>
        <v>3580.65</v>
      </c>
      <c r="V5999" s="227">
        <f t="shared" si="652"/>
        <v>3473.2670000000003</v>
      </c>
      <c r="W5999" s="227">
        <f t="shared" si="653"/>
        <v>3401.6603333333333</v>
      </c>
      <c r="X5999" s="227">
        <f t="shared" si="656"/>
        <v>3333.5833333333335</v>
      </c>
      <c r="Y5999" s="227">
        <f t="shared" si="654"/>
        <v>0</v>
      </c>
      <c r="Z5999" s="227">
        <f t="shared" si="655"/>
        <v>0</v>
      </c>
      <c r="AA5999" s="227">
        <f t="shared" si="657"/>
        <v>0</v>
      </c>
    </row>
    <row r="6000" spans="2:27" ht="13.5" hidden="1">
      <c r="B6000" s="232" t="s">
        <v>1449</v>
      </c>
      <c r="C6000" s="232" t="s">
        <v>1488</v>
      </c>
      <c r="D6000" s="232" t="s">
        <v>960</v>
      </c>
      <c r="E6000" s="232" t="s">
        <v>467</v>
      </c>
      <c r="F6000" s="232">
        <v>96</v>
      </c>
      <c r="G6000" s="232" t="s">
        <v>1365</v>
      </c>
      <c r="H6000" s="233">
        <v>63.648000000000003</v>
      </c>
      <c r="I6000" s="233">
        <v>0</v>
      </c>
      <c r="J6000" s="233">
        <v>63.648000000000003</v>
      </c>
      <c r="K6000" s="234">
        <v>264839</v>
      </c>
      <c r="L6000" s="233">
        <v>30.233000000000001</v>
      </c>
      <c r="M6000" s="234">
        <v>518528</v>
      </c>
      <c r="N6000" s="233">
        <v>0</v>
      </c>
      <c r="O6000" s="233">
        <v>0</v>
      </c>
      <c r="P6000" s="233">
        <v>0</v>
      </c>
      <c r="Q6000" s="234">
        <v>752701</v>
      </c>
      <c r="R6000" s="233">
        <v>28.641999999999999</v>
      </c>
      <c r="S6000" s="234">
        <v>1471949</v>
      </c>
      <c r="T6000" s="233">
        <v>0</v>
      </c>
      <c r="U6000" s="235">
        <f t="shared" si="651"/>
        <v>46463.040000000001</v>
      </c>
      <c r="V6000" s="227">
        <f t="shared" si="652"/>
        <v>46463.040000000001</v>
      </c>
      <c r="W6000" s="227">
        <f t="shared" si="653"/>
        <v>44140.006666666668</v>
      </c>
      <c r="X6000" s="227">
        <f t="shared" si="656"/>
        <v>43210.666666666664</v>
      </c>
      <c r="Y6000" s="227">
        <f t="shared" si="654"/>
        <v>0</v>
      </c>
      <c r="Z6000" s="227">
        <f t="shared" si="655"/>
        <v>41817.021111111113</v>
      </c>
      <c r="AA6000" s="227">
        <f t="shared" si="657"/>
        <v>40887.472222222219</v>
      </c>
    </row>
    <row r="6001" spans="2:27" ht="13.5" hidden="1">
      <c r="B6001" s="232" t="s">
        <v>1449</v>
      </c>
      <c r="C6001" s="232" t="s">
        <v>763</v>
      </c>
      <c r="D6001" s="232" t="s">
        <v>960</v>
      </c>
      <c r="E6001" s="232" t="s">
        <v>495</v>
      </c>
      <c r="F6001" s="232">
        <v>8</v>
      </c>
      <c r="G6001" s="232" t="s">
        <v>1317</v>
      </c>
      <c r="H6001" s="233">
        <v>8.7460000000000004</v>
      </c>
      <c r="I6001" s="233">
        <v>0</v>
      </c>
      <c r="J6001" s="233">
        <v>0</v>
      </c>
      <c r="K6001" s="234">
        <v>0</v>
      </c>
      <c r="L6001" s="233">
        <v>0</v>
      </c>
      <c r="M6001" s="234">
        <v>0</v>
      </c>
      <c r="N6001" s="233">
        <v>0</v>
      </c>
      <c r="O6001" s="233">
        <v>0</v>
      </c>
      <c r="P6001" s="233">
        <v>0</v>
      </c>
      <c r="Q6001" s="234">
        <v>0</v>
      </c>
      <c r="R6001" s="233">
        <v>0</v>
      </c>
      <c r="S6001" s="234">
        <v>0</v>
      </c>
      <c r="T6001" s="233">
        <v>0</v>
      </c>
      <c r="U6001" s="235">
        <f t="shared" si="651"/>
        <v>6384.58</v>
      </c>
      <c r="V6001" s="227">
        <f t="shared" si="652"/>
        <v>0</v>
      </c>
      <c r="W6001" s="227">
        <f t="shared" si="653"/>
        <v>0</v>
      </c>
      <c r="X6001" s="227">
        <f t="shared" si="656"/>
        <v>0</v>
      </c>
      <c r="Y6001" s="227">
        <f t="shared" si="654"/>
        <v>0</v>
      </c>
      <c r="Z6001" s="227">
        <f t="shared" si="655"/>
        <v>0</v>
      </c>
      <c r="AA6001" s="227">
        <f t="shared" si="657"/>
        <v>0</v>
      </c>
    </row>
    <row r="6002" spans="2:27" ht="13.5" hidden="1">
      <c r="B6002" s="232" t="s">
        <v>1449</v>
      </c>
      <c r="C6002" s="232" t="s">
        <v>595</v>
      </c>
      <c r="D6002" s="232" t="s">
        <v>960</v>
      </c>
      <c r="E6002" s="232" t="s">
        <v>467</v>
      </c>
      <c r="F6002" s="232">
        <v>64</v>
      </c>
      <c r="G6002" s="232" t="s">
        <v>1345</v>
      </c>
      <c r="H6002" s="233">
        <v>38.287999999999997</v>
      </c>
      <c r="I6002" s="233">
        <v>0</v>
      </c>
      <c r="J6002" s="233">
        <v>37.998600000000003</v>
      </c>
      <c r="K6002" s="234">
        <v>158508</v>
      </c>
      <c r="L6002" s="233">
        <v>18.0946</v>
      </c>
      <c r="M6002" s="234">
        <v>310677</v>
      </c>
      <c r="N6002" s="233">
        <v>0</v>
      </c>
      <c r="O6002" s="233">
        <v>0</v>
      </c>
      <c r="P6002" s="233">
        <v>0</v>
      </c>
      <c r="Q6002" s="234">
        <v>0</v>
      </c>
      <c r="R6002" s="233">
        <v>0</v>
      </c>
      <c r="S6002" s="234">
        <v>0</v>
      </c>
      <c r="T6002" s="233">
        <v>0</v>
      </c>
      <c r="U6002" s="235">
        <f t="shared" si="651"/>
        <v>27950.239999999998</v>
      </c>
      <c r="V6002" s="227">
        <f t="shared" si="652"/>
        <v>27738.978000000003</v>
      </c>
      <c r="W6002" s="227">
        <f t="shared" si="653"/>
        <v>26418.057999999997</v>
      </c>
      <c r="X6002" s="227">
        <f t="shared" si="656"/>
        <v>25889.75</v>
      </c>
      <c r="Y6002" s="227">
        <f t="shared" si="654"/>
        <v>0</v>
      </c>
      <c r="Z6002" s="227">
        <f t="shared" si="655"/>
        <v>0</v>
      </c>
      <c r="AA6002" s="227">
        <f t="shared" si="657"/>
        <v>0</v>
      </c>
    </row>
    <row r="6003" spans="2:27" ht="13.5" hidden="1">
      <c r="B6003" s="232" t="s">
        <v>1449</v>
      </c>
      <c r="C6003" s="232" t="s">
        <v>759</v>
      </c>
      <c r="D6003" s="232" t="s">
        <v>960</v>
      </c>
      <c r="E6003" s="232" t="s">
        <v>495</v>
      </c>
      <c r="F6003" s="232">
        <v>4</v>
      </c>
      <c r="G6003" s="232" t="s">
        <v>1352</v>
      </c>
      <c r="H6003" s="233">
        <v>7.3330000000000002</v>
      </c>
      <c r="I6003" s="233">
        <v>0</v>
      </c>
      <c r="J6003" s="233">
        <v>0</v>
      </c>
      <c r="K6003" s="234">
        <v>30513</v>
      </c>
      <c r="L6003" s="233">
        <v>3.4832000000000001</v>
      </c>
      <c r="M6003" s="234">
        <v>59806</v>
      </c>
      <c r="N6003" s="233">
        <v>0</v>
      </c>
      <c r="O6003" s="233">
        <v>0</v>
      </c>
      <c r="P6003" s="233">
        <v>0</v>
      </c>
      <c r="Q6003" s="234">
        <v>86721</v>
      </c>
      <c r="R6003" s="233">
        <v>3.2999000000000001</v>
      </c>
      <c r="S6003" s="234">
        <v>169974</v>
      </c>
      <c r="T6003" s="233">
        <v>0</v>
      </c>
      <c r="U6003" s="235">
        <f t="shared" si="651"/>
        <v>5353.09</v>
      </c>
      <c r="V6003" s="227">
        <f t="shared" si="652"/>
        <v>0</v>
      </c>
      <c r="W6003" s="227">
        <f t="shared" si="653"/>
        <v>5085.4859999999999</v>
      </c>
      <c r="X6003" s="227">
        <f t="shared" si="656"/>
        <v>4983.833333333333</v>
      </c>
      <c r="Y6003" s="227">
        <f t="shared" si="654"/>
        <v>0</v>
      </c>
      <c r="Z6003" s="227">
        <f t="shared" si="655"/>
        <v>4817.8436666666666</v>
      </c>
      <c r="AA6003" s="227">
        <f t="shared" si="657"/>
        <v>4721.5</v>
      </c>
    </row>
    <row r="6004" spans="2:27" ht="13.5" hidden="1">
      <c r="B6004" s="232" t="s">
        <v>1449</v>
      </c>
      <c r="C6004" s="232" t="s">
        <v>771</v>
      </c>
      <c r="D6004" s="232" t="s">
        <v>960</v>
      </c>
      <c r="E6004" s="232" t="s">
        <v>495</v>
      </c>
      <c r="F6004" s="232">
        <v>4</v>
      </c>
      <c r="G6004" s="232" t="s">
        <v>1312</v>
      </c>
      <c r="H6004" s="233">
        <v>4.3730000000000002</v>
      </c>
      <c r="I6004" s="233">
        <v>0</v>
      </c>
      <c r="J6004" s="233">
        <v>0</v>
      </c>
      <c r="K6004" s="234">
        <v>0</v>
      </c>
      <c r="L6004" s="233">
        <v>0</v>
      </c>
      <c r="M6004" s="234">
        <v>0</v>
      </c>
      <c r="N6004" s="233">
        <v>0</v>
      </c>
      <c r="O6004" s="233">
        <v>0</v>
      </c>
      <c r="P6004" s="233">
        <v>0</v>
      </c>
      <c r="Q6004" s="234">
        <v>0</v>
      </c>
      <c r="R6004" s="233">
        <v>0</v>
      </c>
      <c r="S6004" s="234">
        <v>0</v>
      </c>
      <c r="T6004" s="233">
        <v>0</v>
      </c>
      <c r="U6004" s="235">
        <f t="shared" si="651"/>
        <v>3192.29</v>
      </c>
      <c r="V6004" s="227">
        <f t="shared" si="652"/>
        <v>0</v>
      </c>
      <c r="W6004" s="227">
        <f t="shared" si="653"/>
        <v>0</v>
      </c>
      <c r="X6004" s="227">
        <f t="shared" si="656"/>
        <v>0</v>
      </c>
      <c r="Y6004" s="227">
        <f t="shared" si="654"/>
        <v>0</v>
      </c>
      <c r="Z6004" s="227">
        <f t="shared" si="655"/>
        <v>0</v>
      </c>
      <c r="AA6004" s="227">
        <f t="shared" si="657"/>
        <v>0</v>
      </c>
    </row>
    <row r="6005" spans="2:27" ht="13.5" hidden="1">
      <c r="B6005" s="232" t="s">
        <v>1449</v>
      </c>
      <c r="C6005" s="232" t="s">
        <v>566</v>
      </c>
      <c r="D6005" s="232" t="s">
        <v>960</v>
      </c>
      <c r="E6005" s="232" t="s">
        <v>495</v>
      </c>
      <c r="F6005" s="232">
        <v>4</v>
      </c>
      <c r="G6005" s="232" t="s">
        <v>1311</v>
      </c>
      <c r="H6005" s="233">
        <v>4.7859999999999996</v>
      </c>
      <c r="I6005" s="233">
        <v>0</v>
      </c>
      <c r="J6005" s="233">
        <v>4.5410000000000004</v>
      </c>
      <c r="K6005" s="234">
        <v>19813</v>
      </c>
      <c r="L6005" s="233">
        <v>2.262</v>
      </c>
      <c r="M6005" s="234">
        <v>39566</v>
      </c>
      <c r="N6005" s="233">
        <v>0</v>
      </c>
      <c r="O6005" s="233">
        <v>0</v>
      </c>
      <c r="P6005" s="233">
        <v>0</v>
      </c>
      <c r="Q6005" s="234">
        <v>0</v>
      </c>
      <c r="R6005" s="233">
        <v>0</v>
      </c>
      <c r="S6005" s="234">
        <v>0</v>
      </c>
      <c r="T6005" s="233">
        <v>0</v>
      </c>
      <c r="U6005" s="235">
        <f t="shared" si="651"/>
        <v>3493.7799999999997</v>
      </c>
      <c r="V6005" s="227">
        <f t="shared" si="652"/>
        <v>3314.9300000000003</v>
      </c>
      <c r="W6005" s="227">
        <f t="shared" si="653"/>
        <v>3302.3433333333332</v>
      </c>
      <c r="X6005" s="227">
        <f t="shared" si="656"/>
        <v>3297.1666666666665</v>
      </c>
      <c r="Y6005" s="227">
        <f t="shared" si="654"/>
        <v>0</v>
      </c>
      <c r="Z6005" s="227">
        <f t="shared" si="655"/>
        <v>0</v>
      </c>
      <c r="AA6005" s="227">
        <f t="shared" si="657"/>
        <v>0</v>
      </c>
    </row>
    <row r="6006" spans="2:27" ht="13.5" hidden="1">
      <c r="B6006" s="232" t="s">
        <v>1449</v>
      </c>
      <c r="C6006" s="232" t="s">
        <v>701</v>
      </c>
      <c r="D6006" s="232" t="s">
        <v>960</v>
      </c>
      <c r="E6006" s="232" t="s">
        <v>495</v>
      </c>
      <c r="F6006" s="232">
        <v>64</v>
      </c>
      <c r="G6006" s="232" t="s">
        <v>1364</v>
      </c>
      <c r="H6006" s="233">
        <v>60.857999999999997</v>
      </c>
      <c r="I6006" s="233">
        <v>0</v>
      </c>
      <c r="J6006" s="233">
        <v>0</v>
      </c>
      <c r="K6006" s="234">
        <v>253228</v>
      </c>
      <c r="L6006" s="233">
        <v>28.907399999999999</v>
      </c>
      <c r="M6006" s="234">
        <v>496328</v>
      </c>
      <c r="N6006" s="233">
        <v>0</v>
      </c>
      <c r="O6006" s="233">
        <v>0</v>
      </c>
      <c r="P6006" s="233">
        <v>0</v>
      </c>
      <c r="Q6006" s="234">
        <v>719702</v>
      </c>
      <c r="R6006" s="233">
        <v>27.385899999999999</v>
      </c>
      <c r="S6006" s="234">
        <v>1410616</v>
      </c>
      <c r="T6006" s="233">
        <v>0</v>
      </c>
      <c r="U6006" s="235">
        <f t="shared" si="651"/>
        <v>44426.34</v>
      </c>
      <c r="V6006" s="227">
        <f t="shared" si="652"/>
        <v>0</v>
      </c>
      <c r="W6006" s="227">
        <f t="shared" si="653"/>
        <v>42204.73533333333</v>
      </c>
      <c r="X6006" s="227">
        <f t="shared" si="656"/>
        <v>41360.666666666664</v>
      </c>
      <c r="Y6006" s="227">
        <f t="shared" si="654"/>
        <v>0</v>
      </c>
      <c r="Z6006" s="227">
        <f t="shared" si="655"/>
        <v>39983.429222222221</v>
      </c>
      <c r="AA6006" s="227">
        <f t="shared" si="657"/>
        <v>39183.777777777781</v>
      </c>
    </row>
    <row r="6007" spans="2:27" ht="13.5" hidden="1">
      <c r="B6007" s="232" t="s">
        <v>1449</v>
      </c>
      <c r="C6007" s="232" t="s">
        <v>1149</v>
      </c>
      <c r="D6007" s="232" t="s">
        <v>960</v>
      </c>
      <c r="E6007" s="232" t="s">
        <v>467</v>
      </c>
      <c r="F6007" s="232">
        <v>32</v>
      </c>
      <c r="G6007" s="232" t="s">
        <v>1345</v>
      </c>
      <c r="H6007" s="233">
        <v>21.111999999999998</v>
      </c>
      <c r="I6007" s="233">
        <v>0</v>
      </c>
      <c r="J6007" s="233">
        <v>21.059200000000001</v>
      </c>
      <c r="K6007" s="234">
        <v>87847</v>
      </c>
      <c r="L6007" s="233">
        <v>10.0282</v>
      </c>
      <c r="M6007" s="234">
        <v>172180</v>
      </c>
      <c r="N6007" s="233">
        <v>0</v>
      </c>
      <c r="O6007" s="233">
        <v>0</v>
      </c>
      <c r="P6007" s="233">
        <v>0</v>
      </c>
      <c r="Q6007" s="234">
        <v>249671</v>
      </c>
      <c r="R6007" s="233">
        <v>9.5004000000000008</v>
      </c>
      <c r="S6007" s="234">
        <v>489354</v>
      </c>
      <c r="T6007" s="233">
        <v>0</v>
      </c>
      <c r="U6007" s="235">
        <f t="shared" si="651"/>
        <v>15411.759999999998</v>
      </c>
      <c r="V6007" s="227">
        <f t="shared" si="652"/>
        <v>15373.216</v>
      </c>
      <c r="W6007" s="227">
        <f t="shared" si="653"/>
        <v>14641.169333333333</v>
      </c>
      <c r="X6007" s="227">
        <f t="shared" si="656"/>
        <v>14348.333333333334</v>
      </c>
      <c r="Y6007" s="227">
        <f t="shared" si="654"/>
        <v>0</v>
      </c>
      <c r="Z6007" s="227">
        <f t="shared" si="655"/>
        <v>13870.597555555556</v>
      </c>
      <c r="AA6007" s="227">
        <f t="shared" si="657"/>
        <v>13593.166666666666</v>
      </c>
    </row>
    <row r="6008" spans="2:27" ht="13.5" hidden="1">
      <c r="B6008" s="232" t="s">
        <v>1449</v>
      </c>
      <c r="C6008" s="232" t="s">
        <v>1458</v>
      </c>
      <c r="D6008" s="232" t="s">
        <v>960</v>
      </c>
      <c r="E6008" s="232" t="s">
        <v>495</v>
      </c>
      <c r="F6008" s="232">
        <v>4</v>
      </c>
      <c r="G6008" s="232" t="s">
        <v>1312</v>
      </c>
      <c r="H6008" s="233">
        <v>3.8039999999999998</v>
      </c>
      <c r="I6008" s="233">
        <v>0</v>
      </c>
      <c r="J6008" s="233">
        <v>0</v>
      </c>
      <c r="K6008" s="234">
        <v>0</v>
      </c>
      <c r="L6008" s="233">
        <v>0</v>
      </c>
      <c r="M6008" s="234">
        <v>0</v>
      </c>
      <c r="N6008" s="233">
        <v>0</v>
      </c>
      <c r="O6008" s="233">
        <v>0</v>
      </c>
      <c r="P6008" s="233">
        <v>0</v>
      </c>
      <c r="Q6008" s="234">
        <v>0</v>
      </c>
      <c r="R6008" s="233">
        <v>0</v>
      </c>
      <c r="S6008" s="234">
        <v>0</v>
      </c>
      <c r="T6008" s="233">
        <v>0</v>
      </c>
      <c r="U6008" s="235">
        <f t="shared" si="651"/>
        <v>2776.92</v>
      </c>
      <c r="V6008" s="227">
        <f t="shared" si="652"/>
        <v>0</v>
      </c>
      <c r="W6008" s="227">
        <f t="shared" si="653"/>
        <v>0</v>
      </c>
      <c r="X6008" s="227">
        <f t="shared" si="656"/>
        <v>0</v>
      </c>
      <c r="Y6008" s="227">
        <f t="shared" si="654"/>
        <v>0</v>
      </c>
      <c r="Z6008" s="227">
        <f t="shared" si="655"/>
        <v>0</v>
      </c>
      <c r="AA6008" s="227">
        <f t="shared" si="657"/>
        <v>0</v>
      </c>
    </row>
    <row r="6009" spans="2:27" ht="13.5" hidden="1">
      <c r="B6009" s="232" t="s">
        <v>1449</v>
      </c>
      <c r="C6009" s="232" t="s">
        <v>491</v>
      </c>
      <c r="D6009" s="232" t="s">
        <v>960</v>
      </c>
      <c r="E6009" s="232" t="s">
        <v>495</v>
      </c>
      <c r="F6009" s="232">
        <v>40</v>
      </c>
      <c r="G6009" s="232" t="s">
        <v>1376</v>
      </c>
      <c r="H6009" s="233">
        <v>47.863999999999997</v>
      </c>
      <c r="I6009" s="233">
        <v>0</v>
      </c>
      <c r="J6009" s="233">
        <v>45.408999999999999</v>
      </c>
      <c r="K6009" s="234">
        <v>198130</v>
      </c>
      <c r="L6009" s="233">
        <v>22.617999999999999</v>
      </c>
      <c r="M6009" s="234">
        <v>395652</v>
      </c>
      <c r="N6009" s="233">
        <v>0</v>
      </c>
      <c r="O6009" s="233">
        <v>0</v>
      </c>
      <c r="P6009" s="233">
        <v>0</v>
      </c>
      <c r="Q6009" s="234">
        <v>0</v>
      </c>
      <c r="R6009" s="233">
        <v>0</v>
      </c>
      <c r="S6009" s="234">
        <v>0</v>
      </c>
      <c r="T6009" s="233">
        <v>0</v>
      </c>
      <c r="U6009" s="235">
        <f t="shared" si="651"/>
        <v>34940.720000000001</v>
      </c>
      <c r="V6009" s="227">
        <f t="shared" si="652"/>
        <v>33148.57</v>
      </c>
      <c r="W6009" s="227">
        <f t="shared" si="653"/>
        <v>33021.973333333328</v>
      </c>
      <c r="X6009" s="227">
        <f t="shared" si="656"/>
        <v>32971</v>
      </c>
      <c r="Y6009" s="227">
        <f t="shared" si="654"/>
        <v>0</v>
      </c>
      <c r="Z6009" s="227">
        <f t="shared" si="655"/>
        <v>0</v>
      </c>
      <c r="AA6009" s="227">
        <f t="shared" si="657"/>
        <v>0</v>
      </c>
    </row>
    <row r="6010" spans="2:27" ht="13.5" hidden="1">
      <c r="B6010" s="232" t="s">
        <v>1449</v>
      </c>
      <c r="C6010" s="232" t="s">
        <v>748</v>
      </c>
      <c r="D6010" s="232" t="s">
        <v>960</v>
      </c>
      <c r="E6010" s="232" t="s">
        <v>467</v>
      </c>
      <c r="F6010" s="232">
        <v>128</v>
      </c>
      <c r="G6010" s="232" t="s">
        <v>1425</v>
      </c>
      <c r="H6010" s="233">
        <v>106.184</v>
      </c>
      <c r="I6010" s="233">
        <v>0</v>
      </c>
      <c r="J6010" s="233">
        <v>0</v>
      </c>
      <c r="K6010" s="234">
        <v>441830</v>
      </c>
      <c r="L6010" s="233">
        <v>50.437199999999997</v>
      </c>
      <c r="M6010" s="234">
        <v>865986</v>
      </c>
      <c r="N6010" s="233">
        <v>0</v>
      </c>
      <c r="O6010" s="233">
        <v>0</v>
      </c>
      <c r="P6010" s="233">
        <v>0</v>
      </c>
      <c r="Q6010" s="234">
        <v>1255726</v>
      </c>
      <c r="R6010" s="233">
        <v>47.782600000000002</v>
      </c>
      <c r="S6010" s="234">
        <v>2461223</v>
      </c>
      <c r="T6010" s="233">
        <v>0</v>
      </c>
      <c r="U6010" s="235">
        <f t="shared" si="651"/>
        <v>77514.319999999992</v>
      </c>
      <c r="V6010" s="227">
        <f t="shared" si="652"/>
        <v>0</v>
      </c>
      <c r="W6010" s="227">
        <f t="shared" si="653"/>
        <v>73638.32266666666</v>
      </c>
      <c r="X6010" s="227">
        <f t="shared" si="656"/>
        <v>72165.5</v>
      </c>
      <c r="Y6010" s="227">
        <f t="shared" si="654"/>
        <v>0</v>
      </c>
      <c r="Z6010" s="227">
        <f t="shared" si="655"/>
        <v>69762.575777777791</v>
      </c>
      <c r="AA6010" s="227">
        <f t="shared" si="657"/>
        <v>68367.305555555562</v>
      </c>
    </row>
    <row r="6011" spans="2:27" ht="13.5" hidden="1">
      <c r="B6011" s="232" t="s">
        <v>1449</v>
      </c>
      <c r="C6011" s="232" t="s">
        <v>1473</v>
      </c>
      <c r="D6011" s="232" t="s">
        <v>960</v>
      </c>
      <c r="E6011" s="232" t="s">
        <v>467</v>
      </c>
      <c r="F6011" s="232">
        <v>8</v>
      </c>
      <c r="G6011" s="232" t="s">
        <v>1312</v>
      </c>
      <c r="H6011" s="233">
        <v>4.7859999999999996</v>
      </c>
      <c r="I6011" s="233">
        <v>0</v>
      </c>
      <c r="J6011" s="233">
        <v>0</v>
      </c>
      <c r="K6011" s="234">
        <v>0</v>
      </c>
      <c r="L6011" s="233">
        <v>0</v>
      </c>
      <c r="M6011" s="234">
        <v>0</v>
      </c>
      <c r="N6011" s="233">
        <v>0</v>
      </c>
      <c r="O6011" s="233">
        <v>0</v>
      </c>
      <c r="P6011" s="233">
        <v>0</v>
      </c>
      <c r="Q6011" s="234">
        <v>0</v>
      </c>
      <c r="R6011" s="233">
        <v>0</v>
      </c>
      <c r="S6011" s="234">
        <v>0</v>
      </c>
      <c r="T6011" s="233">
        <v>0</v>
      </c>
      <c r="U6011" s="235">
        <f t="shared" si="651"/>
        <v>3493.7799999999997</v>
      </c>
      <c r="V6011" s="227">
        <f t="shared" si="652"/>
        <v>0</v>
      </c>
      <c r="W6011" s="227">
        <f t="shared" si="653"/>
        <v>0</v>
      </c>
      <c r="X6011" s="227">
        <f t="shared" si="656"/>
        <v>0</v>
      </c>
      <c r="Y6011" s="227">
        <f t="shared" si="654"/>
        <v>0</v>
      </c>
      <c r="Z6011" s="227">
        <f t="shared" si="655"/>
        <v>0</v>
      </c>
      <c r="AA6011" s="227">
        <f t="shared" si="657"/>
        <v>0</v>
      </c>
    </row>
    <row r="6012" spans="2:27" ht="13.5" hidden="1">
      <c r="B6012" s="232" t="s">
        <v>1449</v>
      </c>
      <c r="C6012" s="232" t="s">
        <v>717</v>
      </c>
      <c r="D6012" s="232" t="s">
        <v>960</v>
      </c>
      <c r="E6012" s="232" t="s">
        <v>495</v>
      </c>
      <c r="F6012" s="232">
        <v>4</v>
      </c>
      <c r="G6012" s="232" t="s">
        <v>1312</v>
      </c>
      <c r="H6012" s="233">
        <v>3.8039999999999998</v>
      </c>
      <c r="I6012" s="233">
        <v>0</v>
      </c>
      <c r="J6012" s="233">
        <v>0</v>
      </c>
      <c r="K6012" s="234">
        <v>15827</v>
      </c>
      <c r="L6012" s="233">
        <v>1.8067</v>
      </c>
      <c r="M6012" s="234">
        <v>31020</v>
      </c>
      <c r="N6012" s="233">
        <v>0</v>
      </c>
      <c r="O6012" s="233">
        <v>0</v>
      </c>
      <c r="P6012" s="233">
        <v>0</v>
      </c>
      <c r="Q6012" s="234">
        <v>44981</v>
      </c>
      <c r="R6012" s="233">
        <v>1.7116</v>
      </c>
      <c r="S6012" s="234">
        <v>88163</v>
      </c>
      <c r="T6012" s="233">
        <v>0</v>
      </c>
      <c r="U6012" s="235">
        <f t="shared" si="651"/>
        <v>2776.92</v>
      </c>
      <c r="V6012" s="227">
        <f t="shared" si="652"/>
        <v>0</v>
      </c>
      <c r="W6012" s="227">
        <f t="shared" si="653"/>
        <v>2637.8076666666666</v>
      </c>
      <c r="X6012" s="227">
        <f t="shared" si="656"/>
        <v>2585</v>
      </c>
      <c r="Y6012" s="227">
        <f t="shared" si="654"/>
        <v>0</v>
      </c>
      <c r="Z6012" s="227">
        <f t="shared" si="655"/>
        <v>2498.9402222222225</v>
      </c>
      <c r="AA6012" s="227">
        <f t="shared" si="657"/>
        <v>2448.9722222222222</v>
      </c>
    </row>
    <row r="6013" spans="2:27" ht="13.5" hidden="1">
      <c r="B6013" s="232" t="s">
        <v>1449</v>
      </c>
      <c r="C6013" s="232" t="s">
        <v>1151</v>
      </c>
      <c r="D6013" s="232" t="s">
        <v>960</v>
      </c>
      <c r="E6013" s="232" t="s">
        <v>467</v>
      </c>
      <c r="F6013" s="232">
        <v>4</v>
      </c>
      <c r="G6013" s="232" t="s">
        <v>1312</v>
      </c>
      <c r="H6013" s="233">
        <v>2.6389999999999998</v>
      </c>
      <c r="I6013" s="233">
        <v>0</v>
      </c>
      <c r="J6013" s="233">
        <v>2.6324000000000001</v>
      </c>
      <c r="K6013" s="234">
        <v>10981</v>
      </c>
      <c r="L6013" s="233">
        <v>1.2535000000000001</v>
      </c>
      <c r="M6013" s="234">
        <v>21523</v>
      </c>
      <c r="N6013" s="233">
        <v>0</v>
      </c>
      <c r="O6013" s="233">
        <v>0</v>
      </c>
      <c r="P6013" s="233">
        <v>0</v>
      </c>
      <c r="Q6013" s="234">
        <v>31209</v>
      </c>
      <c r="R6013" s="233">
        <v>1.1876</v>
      </c>
      <c r="S6013" s="234">
        <v>61169</v>
      </c>
      <c r="T6013" s="233">
        <v>0</v>
      </c>
      <c r="U6013" s="235">
        <f t="shared" si="651"/>
        <v>1926.4699999999998</v>
      </c>
      <c r="V6013" s="227">
        <f t="shared" si="652"/>
        <v>1921.652</v>
      </c>
      <c r="W6013" s="227">
        <f t="shared" si="653"/>
        <v>1830.1383333333333</v>
      </c>
      <c r="X6013" s="227">
        <f t="shared" si="656"/>
        <v>1793.5833333333333</v>
      </c>
      <c r="Y6013" s="227">
        <f t="shared" si="654"/>
        <v>0</v>
      </c>
      <c r="Z6013" s="227">
        <f t="shared" si="655"/>
        <v>1733.8646666666666</v>
      </c>
      <c r="AA6013" s="227">
        <f t="shared" si="657"/>
        <v>1699.1388888888889</v>
      </c>
    </row>
    <row r="6014" spans="2:27" ht="13.5" hidden="1">
      <c r="B6014" s="232" t="s">
        <v>1449</v>
      </c>
      <c r="C6014" s="232" t="s">
        <v>1473</v>
      </c>
      <c r="D6014" s="232" t="s">
        <v>960</v>
      </c>
      <c r="E6014" s="232" t="s">
        <v>495</v>
      </c>
      <c r="F6014" s="232">
        <v>8</v>
      </c>
      <c r="G6014" s="232" t="s">
        <v>1312</v>
      </c>
      <c r="H6014" s="233">
        <v>6.9820000000000002</v>
      </c>
      <c r="I6014" s="233">
        <v>0</v>
      </c>
      <c r="J6014" s="233">
        <v>0</v>
      </c>
      <c r="K6014" s="234">
        <v>0</v>
      </c>
      <c r="L6014" s="233">
        <v>0</v>
      </c>
      <c r="M6014" s="234">
        <v>0</v>
      </c>
      <c r="N6014" s="233">
        <v>0</v>
      </c>
      <c r="O6014" s="233">
        <v>0</v>
      </c>
      <c r="P6014" s="233">
        <v>0</v>
      </c>
      <c r="Q6014" s="234">
        <v>0</v>
      </c>
      <c r="R6014" s="233">
        <v>0</v>
      </c>
      <c r="S6014" s="234">
        <v>0</v>
      </c>
      <c r="T6014" s="233">
        <v>0</v>
      </c>
      <c r="U6014" s="235">
        <f t="shared" si="651"/>
        <v>5096.8600000000006</v>
      </c>
      <c r="V6014" s="227">
        <f t="shared" si="652"/>
        <v>0</v>
      </c>
      <c r="W6014" s="227">
        <f t="shared" si="653"/>
        <v>0</v>
      </c>
      <c r="X6014" s="227">
        <f t="shared" si="656"/>
        <v>0</v>
      </c>
      <c r="Y6014" s="227">
        <f t="shared" si="654"/>
        <v>0</v>
      </c>
      <c r="Z6014" s="227">
        <f t="shared" si="655"/>
        <v>0</v>
      </c>
      <c r="AA6014" s="227">
        <f t="shared" si="657"/>
        <v>0</v>
      </c>
    </row>
    <row r="6015" spans="2:27" ht="13.5" hidden="1">
      <c r="B6015" s="232" t="s">
        <v>1449</v>
      </c>
      <c r="C6015" s="232" t="s">
        <v>616</v>
      </c>
      <c r="D6015" s="232" t="s">
        <v>960</v>
      </c>
      <c r="E6015" s="232" t="s">
        <v>467</v>
      </c>
      <c r="F6015" s="232">
        <v>8</v>
      </c>
      <c r="G6015" s="232" t="s">
        <v>1312</v>
      </c>
      <c r="H6015" s="233">
        <v>4.7859999999999996</v>
      </c>
      <c r="I6015" s="233">
        <v>0</v>
      </c>
      <c r="J6015" s="233">
        <v>4.54</v>
      </c>
      <c r="K6015" s="234">
        <v>19812</v>
      </c>
      <c r="L6015" s="233">
        <v>2.262</v>
      </c>
      <c r="M6015" s="234">
        <v>39566</v>
      </c>
      <c r="N6015" s="233">
        <v>0</v>
      </c>
      <c r="O6015" s="233">
        <v>0</v>
      </c>
      <c r="P6015" s="233">
        <v>0</v>
      </c>
      <c r="Q6015" s="234">
        <v>0</v>
      </c>
      <c r="R6015" s="233">
        <v>0</v>
      </c>
      <c r="S6015" s="234">
        <v>0</v>
      </c>
      <c r="T6015" s="233">
        <v>0</v>
      </c>
      <c r="U6015" s="235">
        <f t="shared" si="651"/>
        <v>3493.7799999999997</v>
      </c>
      <c r="V6015" s="227">
        <f t="shared" si="652"/>
        <v>3314.2</v>
      </c>
      <c r="W6015" s="227">
        <f t="shared" si="653"/>
        <v>3302.26</v>
      </c>
      <c r="X6015" s="227">
        <f t="shared" si="656"/>
        <v>3297.1666666666665</v>
      </c>
      <c r="Y6015" s="227">
        <f t="shared" si="654"/>
        <v>0</v>
      </c>
      <c r="Z6015" s="227">
        <f t="shared" si="655"/>
        <v>0</v>
      </c>
      <c r="AA6015" s="227">
        <f t="shared" si="657"/>
        <v>0</v>
      </c>
    </row>
    <row r="6016" spans="2:27" ht="13.5" hidden="1">
      <c r="B6016" s="232" t="s">
        <v>1449</v>
      </c>
      <c r="C6016" s="232" t="s">
        <v>748</v>
      </c>
      <c r="D6016" s="232" t="s">
        <v>960</v>
      </c>
      <c r="E6016" s="232" t="s">
        <v>495</v>
      </c>
      <c r="F6016" s="232">
        <v>128</v>
      </c>
      <c r="G6016" s="232" t="s">
        <v>1425</v>
      </c>
      <c r="H6016" s="233">
        <v>159.20599999999999</v>
      </c>
      <c r="I6016" s="233">
        <v>0</v>
      </c>
      <c r="J6016" s="233">
        <v>0</v>
      </c>
      <c r="K6016" s="234">
        <v>662456</v>
      </c>
      <c r="L6016" s="233">
        <v>75.622799999999998</v>
      </c>
      <c r="M6016" s="234">
        <v>1298413</v>
      </c>
      <c r="N6016" s="233">
        <v>0</v>
      </c>
      <c r="O6016" s="233">
        <v>0</v>
      </c>
      <c r="P6016" s="233">
        <v>0</v>
      </c>
      <c r="Q6016" s="234">
        <v>1882769</v>
      </c>
      <c r="R6016" s="233">
        <v>71.642700000000005</v>
      </c>
      <c r="S6016" s="234">
        <v>3690227</v>
      </c>
      <c r="T6016" s="233">
        <v>0</v>
      </c>
      <c r="U6016" s="235">
        <f t="shared" si="651"/>
        <v>116220.37999999999</v>
      </c>
      <c r="V6016" s="227">
        <f t="shared" si="652"/>
        <v>0</v>
      </c>
      <c r="W6016" s="227">
        <f t="shared" si="653"/>
        <v>110409.31066666666</v>
      </c>
      <c r="X6016" s="227">
        <f t="shared" si="656"/>
        <v>108201.08333333333</v>
      </c>
      <c r="Y6016" s="227">
        <f t="shared" si="654"/>
        <v>0</v>
      </c>
      <c r="Z6016" s="227">
        <f t="shared" si="655"/>
        <v>104598.30988888889</v>
      </c>
      <c r="AA6016" s="227">
        <f t="shared" si="657"/>
        <v>102506.30555555556</v>
      </c>
    </row>
    <row r="6017" spans="2:27" ht="13.5" hidden="1">
      <c r="B6017" s="232" t="s">
        <v>1449</v>
      </c>
      <c r="C6017" s="232" t="s">
        <v>717</v>
      </c>
      <c r="D6017" s="232" t="s">
        <v>960</v>
      </c>
      <c r="E6017" s="232" t="s">
        <v>467</v>
      </c>
      <c r="F6017" s="232">
        <v>4</v>
      </c>
      <c r="G6017" s="232" t="s">
        <v>1312</v>
      </c>
      <c r="H6017" s="233">
        <v>2.5830000000000002</v>
      </c>
      <c r="I6017" s="233">
        <v>0</v>
      </c>
      <c r="J6017" s="233">
        <v>2.5764999999999998</v>
      </c>
      <c r="K6017" s="234">
        <v>10748</v>
      </c>
      <c r="L6017" s="233">
        <v>1.2269000000000001</v>
      </c>
      <c r="M6017" s="234">
        <v>21066</v>
      </c>
      <c r="N6017" s="233">
        <v>0</v>
      </c>
      <c r="O6017" s="233">
        <v>0</v>
      </c>
      <c r="P6017" s="233">
        <v>0</v>
      </c>
      <c r="Q6017" s="234">
        <v>30547</v>
      </c>
      <c r="R6017" s="233">
        <v>1.1624000000000001</v>
      </c>
      <c r="S6017" s="234">
        <v>59871</v>
      </c>
      <c r="T6017" s="233">
        <v>0</v>
      </c>
      <c r="U6017" s="235">
        <f t="shared" si="651"/>
        <v>1885.5900000000001</v>
      </c>
      <c r="V6017" s="227">
        <f t="shared" si="652"/>
        <v>1880.8449999999998</v>
      </c>
      <c r="W6017" s="227">
        <f t="shared" si="653"/>
        <v>1791.3036666666667</v>
      </c>
      <c r="X6017" s="227">
        <f t="shared" si="656"/>
        <v>1755.5</v>
      </c>
      <c r="Y6017" s="227">
        <f t="shared" si="654"/>
        <v>0</v>
      </c>
      <c r="Z6017" s="227">
        <f t="shared" si="655"/>
        <v>1697.079777777778</v>
      </c>
      <c r="AA6017" s="227">
        <f t="shared" si="657"/>
        <v>1663.0833333333333</v>
      </c>
    </row>
    <row r="6018" spans="2:27" ht="13.5" hidden="1">
      <c r="B6018" s="232" t="s">
        <v>1449</v>
      </c>
      <c r="C6018" s="232" t="s">
        <v>625</v>
      </c>
      <c r="D6018" s="232" t="s">
        <v>960</v>
      </c>
      <c r="E6018" s="232" t="s">
        <v>495</v>
      </c>
      <c r="F6018" s="232">
        <v>16</v>
      </c>
      <c r="G6018" s="232" t="s">
        <v>1317</v>
      </c>
      <c r="H6018" s="233">
        <v>13.965</v>
      </c>
      <c r="I6018" s="233">
        <v>0</v>
      </c>
      <c r="J6018" s="233">
        <v>13.5459</v>
      </c>
      <c r="K6018" s="234">
        <v>58108</v>
      </c>
      <c r="L6018" s="233">
        <v>6.6333000000000002</v>
      </c>
      <c r="M6018" s="234">
        <v>113891</v>
      </c>
      <c r="N6018" s="233">
        <v>0</v>
      </c>
      <c r="O6018" s="233">
        <v>0</v>
      </c>
      <c r="P6018" s="233">
        <v>0</v>
      </c>
      <c r="Q6018" s="234">
        <v>0</v>
      </c>
      <c r="R6018" s="233">
        <v>0</v>
      </c>
      <c r="S6018" s="234">
        <v>0</v>
      </c>
      <c r="T6018" s="233">
        <v>0</v>
      </c>
      <c r="U6018" s="235">
        <f t="shared" si="651"/>
        <v>10194.450000000001</v>
      </c>
      <c r="V6018" s="227">
        <f t="shared" si="652"/>
        <v>9888.5069999999996</v>
      </c>
      <c r="W6018" s="227">
        <f t="shared" si="653"/>
        <v>9684.6423333333332</v>
      </c>
      <c r="X6018" s="227">
        <f t="shared" si="656"/>
        <v>9490.9166666666661</v>
      </c>
      <c r="Y6018" s="227">
        <f t="shared" si="654"/>
        <v>0</v>
      </c>
      <c r="Z6018" s="227">
        <f t="shared" si="655"/>
        <v>0</v>
      </c>
      <c r="AA6018" s="227">
        <f t="shared" si="657"/>
        <v>0</v>
      </c>
    </row>
    <row r="6019" spans="2:27" ht="13.5" hidden="1">
      <c r="B6019" s="232" t="s">
        <v>1449</v>
      </c>
      <c r="C6019" s="232" t="s">
        <v>707</v>
      </c>
      <c r="D6019" s="232" t="s">
        <v>960</v>
      </c>
      <c r="E6019" s="232" t="s">
        <v>495</v>
      </c>
      <c r="F6019" s="232">
        <v>8</v>
      </c>
      <c r="G6019" s="232" t="s">
        <v>1317</v>
      </c>
      <c r="H6019" s="233">
        <v>7.6070000000000002</v>
      </c>
      <c r="I6019" s="233">
        <v>0</v>
      </c>
      <c r="J6019" s="233">
        <v>0</v>
      </c>
      <c r="K6019" s="234">
        <v>31654</v>
      </c>
      <c r="L6019" s="233">
        <v>3.6133999999999999</v>
      </c>
      <c r="M6019" s="234">
        <v>62041</v>
      </c>
      <c r="N6019" s="233">
        <v>0</v>
      </c>
      <c r="O6019" s="233">
        <v>0</v>
      </c>
      <c r="P6019" s="233">
        <v>0</v>
      </c>
      <c r="Q6019" s="234">
        <v>89963</v>
      </c>
      <c r="R6019" s="233">
        <v>3.4232</v>
      </c>
      <c r="S6019" s="234">
        <v>176327</v>
      </c>
      <c r="T6019" s="233">
        <v>0</v>
      </c>
      <c r="U6019" s="235">
        <f t="shared" si="651"/>
        <v>5553.1100000000006</v>
      </c>
      <c r="V6019" s="227">
        <f t="shared" si="652"/>
        <v>0</v>
      </c>
      <c r="W6019" s="227">
        <f t="shared" si="653"/>
        <v>5275.6153333333332</v>
      </c>
      <c r="X6019" s="227">
        <f t="shared" si="656"/>
        <v>5170.083333333333</v>
      </c>
      <c r="Y6019" s="227">
        <f t="shared" si="654"/>
        <v>0</v>
      </c>
      <c r="Z6019" s="227">
        <f t="shared" si="655"/>
        <v>4997.9082222222223</v>
      </c>
      <c r="AA6019" s="227">
        <f t="shared" si="657"/>
        <v>4897.9722222222226</v>
      </c>
    </row>
    <row r="6020" spans="2:27" ht="13.5" hidden="1">
      <c r="B6020" s="232" t="s">
        <v>1449</v>
      </c>
      <c r="C6020" s="232" t="s">
        <v>1453</v>
      </c>
      <c r="D6020" s="232" t="s">
        <v>960</v>
      </c>
      <c r="E6020" s="232" t="s">
        <v>467</v>
      </c>
      <c r="F6020" s="232">
        <v>8</v>
      </c>
      <c r="G6020" s="232" t="s">
        <v>1317</v>
      </c>
      <c r="H6020" s="233">
        <v>5.1660000000000004</v>
      </c>
      <c r="I6020" s="233">
        <v>0</v>
      </c>
      <c r="J6020" s="233">
        <v>0</v>
      </c>
      <c r="K6020" s="234">
        <v>0</v>
      </c>
      <c r="L6020" s="233">
        <v>0</v>
      </c>
      <c r="M6020" s="234">
        <v>0</v>
      </c>
      <c r="N6020" s="233">
        <v>0</v>
      </c>
      <c r="O6020" s="233">
        <v>0</v>
      </c>
      <c r="P6020" s="233">
        <v>0</v>
      </c>
      <c r="Q6020" s="234">
        <v>0</v>
      </c>
      <c r="R6020" s="233">
        <v>0</v>
      </c>
      <c r="S6020" s="234">
        <v>0</v>
      </c>
      <c r="T6020" s="233">
        <v>0</v>
      </c>
      <c r="U6020" s="235">
        <f t="shared" ref="U6020:U6083" si="658">H6020*hour_M</f>
        <v>3771.1800000000003</v>
      </c>
      <c r="V6020" s="227">
        <f t="shared" ref="V6020:V6083" si="659">J6020*hour_M</f>
        <v>0</v>
      </c>
      <c r="W6020" s="227">
        <f t="shared" ref="W6020:W6083" si="660">K6020/12+L6020*hour_M</f>
        <v>0</v>
      </c>
      <c r="X6020" s="227">
        <f t="shared" si="656"/>
        <v>0</v>
      </c>
      <c r="Y6020" s="227">
        <f t="shared" ref="Y6020:Y6083" si="661">P6020*hour_M</f>
        <v>0</v>
      </c>
      <c r="Z6020" s="227">
        <f t="shared" ref="Z6020:Z6083" si="662">Q6020/36+R6020*hour_M</f>
        <v>0</v>
      </c>
      <c r="AA6020" s="227">
        <f t="shared" si="657"/>
        <v>0</v>
      </c>
    </row>
    <row r="6021" spans="2:27" ht="13.5" hidden="1">
      <c r="B6021" s="232" t="s">
        <v>1449</v>
      </c>
      <c r="C6021" s="232" t="s">
        <v>1451</v>
      </c>
      <c r="D6021" s="232" t="s">
        <v>960</v>
      </c>
      <c r="E6021" s="232" t="s">
        <v>467</v>
      </c>
      <c r="F6021" s="232">
        <v>64</v>
      </c>
      <c r="G6021" s="232" t="s">
        <v>1364</v>
      </c>
      <c r="H6021" s="233">
        <v>41.328000000000003</v>
      </c>
      <c r="I6021" s="233">
        <v>0</v>
      </c>
      <c r="J6021" s="233">
        <v>0</v>
      </c>
      <c r="K6021" s="234">
        <v>0</v>
      </c>
      <c r="L6021" s="233">
        <v>0</v>
      </c>
      <c r="M6021" s="234">
        <v>0</v>
      </c>
      <c r="N6021" s="233">
        <v>0</v>
      </c>
      <c r="O6021" s="233">
        <v>0</v>
      </c>
      <c r="P6021" s="233">
        <v>0</v>
      </c>
      <c r="Q6021" s="234">
        <v>0</v>
      </c>
      <c r="R6021" s="233">
        <v>0</v>
      </c>
      <c r="S6021" s="234">
        <v>0</v>
      </c>
      <c r="T6021" s="233">
        <v>0</v>
      </c>
      <c r="U6021" s="235">
        <f t="shared" si="658"/>
        <v>30169.440000000002</v>
      </c>
      <c r="V6021" s="227">
        <f t="shared" si="659"/>
        <v>0</v>
      </c>
      <c r="W6021" s="227">
        <f t="shared" si="660"/>
        <v>0</v>
      </c>
      <c r="X6021" s="227">
        <f t="shared" ref="X6021:X6084" si="663">M6021/12</f>
        <v>0</v>
      </c>
      <c r="Y6021" s="227">
        <f t="shared" si="661"/>
        <v>0</v>
      </c>
      <c r="Z6021" s="227">
        <f t="shared" si="662"/>
        <v>0</v>
      </c>
      <c r="AA6021" s="227">
        <f t="shared" ref="AA6021:AA6084" si="664">S6021/36</f>
        <v>0</v>
      </c>
    </row>
    <row r="6022" spans="2:27" ht="13.5" hidden="1">
      <c r="B6022" s="232" t="s">
        <v>1449</v>
      </c>
      <c r="C6022" s="232" t="s">
        <v>695</v>
      </c>
      <c r="D6022" s="232" t="s">
        <v>960</v>
      </c>
      <c r="E6022" s="232" t="s">
        <v>495</v>
      </c>
      <c r="F6022" s="232">
        <v>4</v>
      </c>
      <c r="G6022" s="232" t="s">
        <v>1354</v>
      </c>
      <c r="H6022" s="233">
        <v>5.1660000000000004</v>
      </c>
      <c r="I6022" s="233">
        <v>0</v>
      </c>
      <c r="J6022" s="233">
        <v>5.0446</v>
      </c>
      <c r="K6022" s="234">
        <v>21043</v>
      </c>
      <c r="L6022" s="233">
        <v>2.4022000000000001</v>
      </c>
      <c r="M6022" s="234">
        <v>41245</v>
      </c>
      <c r="N6022" s="233">
        <v>0</v>
      </c>
      <c r="O6022" s="233">
        <v>0</v>
      </c>
      <c r="P6022" s="233">
        <v>0</v>
      </c>
      <c r="Q6022" s="234">
        <v>0</v>
      </c>
      <c r="R6022" s="233">
        <v>0</v>
      </c>
      <c r="S6022" s="234">
        <v>0</v>
      </c>
      <c r="T6022" s="233">
        <v>0</v>
      </c>
      <c r="U6022" s="235">
        <f t="shared" si="658"/>
        <v>3771.1800000000003</v>
      </c>
      <c r="V6022" s="227">
        <f t="shared" si="659"/>
        <v>3682.558</v>
      </c>
      <c r="W6022" s="227">
        <f t="shared" si="660"/>
        <v>3507.1893333333333</v>
      </c>
      <c r="X6022" s="227">
        <f t="shared" si="663"/>
        <v>3437.0833333333335</v>
      </c>
      <c r="Y6022" s="227">
        <f t="shared" si="661"/>
        <v>0</v>
      </c>
      <c r="Z6022" s="227">
        <f t="shared" si="662"/>
        <v>0</v>
      </c>
      <c r="AA6022" s="227">
        <f t="shared" si="664"/>
        <v>0</v>
      </c>
    </row>
    <row r="6023" spans="2:27" ht="13.5" hidden="1">
      <c r="B6023" s="232" t="s">
        <v>1449</v>
      </c>
      <c r="C6023" s="232" t="s">
        <v>1489</v>
      </c>
      <c r="D6023" s="232" t="s">
        <v>960</v>
      </c>
      <c r="E6023" s="232" t="s">
        <v>495</v>
      </c>
      <c r="F6023" s="232">
        <v>8</v>
      </c>
      <c r="G6023" s="232" t="s">
        <v>1317</v>
      </c>
      <c r="H6023" s="233">
        <v>7.84992</v>
      </c>
      <c r="I6023" s="233">
        <v>0</v>
      </c>
      <c r="J6023" s="233">
        <v>7.85</v>
      </c>
      <c r="K6023" s="234">
        <v>32664</v>
      </c>
      <c r="L6023" s="233">
        <v>3.7290000000000001</v>
      </c>
      <c r="M6023" s="234">
        <v>63952</v>
      </c>
      <c r="N6023" s="233">
        <v>0</v>
      </c>
      <c r="O6023" s="233">
        <v>0</v>
      </c>
      <c r="P6023" s="233">
        <v>0</v>
      </c>
      <c r="Q6023" s="234">
        <v>92833</v>
      </c>
      <c r="R6023" s="233">
        <v>3.532</v>
      </c>
      <c r="S6023" s="234">
        <v>181540</v>
      </c>
      <c r="T6023" s="233">
        <v>0</v>
      </c>
      <c r="U6023" s="235">
        <f t="shared" si="658"/>
        <v>5730.4416000000001</v>
      </c>
      <c r="V6023" s="227">
        <f t="shared" si="659"/>
        <v>5730.5</v>
      </c>
      <c r="W6023" s="227">
        <f t="shared" si="660"/>
        <v>5444.17</v>
      </c>
      <c r="X6023" s="227">
        <f t="shared" si="663"/>
        <v>5329.333333333333</v>
      </c>
      <c r="Y6023" s="227">
        <f t="shared" si="661"/>
        <v>0</v>
      </c>
      <c r="Z6023" s="227">
        <f t="shared" si="662"/>
        <v>5157.054444444444</v>
      </c>
      <c r="AA6023" s="227">
        <f t="shared" si="664"/>
        <v>5042.7777777777774</v>
      </c>
    </row>
    <row r="6024" spans="2:27" ht="13.5" hidden="1">
      <c r="B6024" s="232" t="s">
        <v>1449</v>
      </c>
      <c r="C6024" s="232" t="s">
        <v>1451</v>
      </c>
      <c r="D6024" s="232" t="s">
        <v>960</v>
      </c>
      <c r="E6024" s="232" t="s">
        <v>495</v>
      </c>
      <c r="F6024" s="232">
        <v>64</v>
      </c>
      <c r="G6024" s="232" t="s">
        <v>1364</v>
      </c>
      <c r="H6024" s="233">
        <v>60.857999999999997</v>
      </c>
      <c r="I6024" s="233">
        <v>0</v>
      </c>
      <c r="J6024" s="233">
        <v>0</v>
      </c>
      <c r="K6024" s="234">
        <v>0</v>
      </c>
      <c r="L6024" s="233">
        <v>0</v>
      </c>
      <c r="M6024" s="234">
        <v>0</v>
      </c>
      <c r="N6024" s="233">
        <v>0</v>
      </c>
      <c r="O6024" s="233">
        <v>0</v>
      </c>
      <c r="P6024" s="233">
        <v>0</v>
      </c>
      <c r="Q6024" s="234">
        <v>0</v>
      </c>
      <c r="R6024" s="233">
        <v>0</v>
      </c>
      <c r="S6024" s="234">
        <v>0</v>
      </c>
      <c r="T6024" s="233">
        <v>0</v>
      </c>
      <c r="U6024" s="235">
        <f t="shared" si="658"/>
        <v>44426.34</v>
      </c>
      <c r="V6024" s="227">
        <f t="shared" si="659"/>
        <v>0</v>
      </c>
      <c r="W6024" s="227">
        <f t="shared" si="660"/>
        <v>0</v>
      </c>
      <c r="X6024" s="227">
        <f t="shared" si="663"/>
        <v>0</v>
      </c>
      <c r="Y6024" s="227">
        <f t="shared" si="661"/>
        <v>0</v>
      </c>
      <c r="Z6024" s="227">
        <f t="shared" si="662"/>
        <v>0</v>
      </c>
      <c r="AA6024" s="227">
        <f t="shared" si="664"/>
        <v>0</v>
      </c>
    </row>
    <row r="6025" spans="2:27" ht="13.5" hidden="1">
      <c r="B6025" s="232" t="s">
        <v>1449</v>
      </c>
      <c r="C6025" s="232" t="s">
        <v>698</v>
      </c>
      <c r="D6025" s="232" t="s">
        <v>960</v>
      </c>
      <c r="E6025" s="232" t="s">
        <v>495</v>
      </c>
      <c r="F6025" s="232">
        <v>48</v>
      </c>
      <c r="G6025" s="232" t="s">
        <v>1356</v>
      </c>
      <c r="H6025" s="233">
        <v>45.643000000000001</v>
      </c>
      <c r="I6025" s="233">
        <v>0</v>
      </c>
      <c r="J6025" s="233">
        <v>0</v>
      </c>
      <c r="K6025" s="234">
        <v>189921</v>
      </c>
      <c r="L6025" s="233">
        <v>21.680499999999999</v>
      </c>
      <c r="M6025" s="234">
        <v>372246</v>
      </c>
      <c r="N6025" s="233">
        <v>0</v>
      </c>
      <c r="O6025" s="233">
        <v>0</v>
      </c>
      <c r="P6025" s="233">
        <v>0</v>
      </c>
      <c r="Q6025" s="234">
        <v>539776</v>
      </c>
      <c r="R6025" s="233">
        <v>20.539400000000001</v>
      </c>
      <c r="S6025" s="234">
        <v>1057962</v>
      </c>
      <c r="T6025" s="233">
        <v>0</v>
      </c>
      <c r="U6025" s="235">
        <f t="shared" si="658"/>
        <v>33319.39</v>
      </c>
      <c r="V6025" s="227">
        <f t="shared" si="659"/>
        <v>0</v>
      </c>
      <c r="W6025" s="227">
        <f t="shared" si="660"/>
        <v>31653.514999999999</v>
      </c>
      <c r="X6025" s="227">
        <f t="shared" si="663"/>
        <v>31020.5</v>
      </c>
      <c r="Y6025" s="227">
        <f t="shared" si="661"/>
        <v>0</v>
      </c>
      <c r="Z6025" s="227">
        <f t="shared" si="662"/>
        <v>29987.539777777776</v>
      </c>
      <c r="AA6025" s="227">
        <f t="shared" si="664"/>
        <v>29387.833333333332</v>
      </c>
    </row>
    <row r="6026" spans="2:27" ht="13.5" hidden="1">
      <c r="B6026" s="232" t="s">
        <v>1449</v>
      </c>
      <c r="C6026" s="232" t="s">
        <v>1470</v>
      </c>
      <c r="D6026" s="232" t="s">
        <v>960</v>
      </c>
      <c r="E6026" s="232" t="s">
        <v>495</v>
      </c>
      <c r="F6026" s="232">
        <v>128</v>
      </c>
      <c r="G6026" s="232" t="s">
        <v>1364</v>
      </c>
      <c r="H6026" s="233">
        <v>111.71899999999999</v>
      </c>
      <c r="I6026" s="233">
        <v>0</v>
      </c>
      <c r="J6026" s="233">
        <v>0</v>
      </c>
      <c r="K6026" s="234">
        <v>0</v>
      </c>
      <c r="L6026" s="233">
        <v>0</v>
      </c>
      <c r="M6026" s="234">
        <v>0</v>
      </c>
      <c r="N6026" s="233">
        <v>0</v>
      </c>
      <c r="O6026" s="233">
        <v>0</v>
      </c>
      <c r="P6026" s="233">
        <v>0</v>
      </c>
      <c r="Q6026" s="234">
        <v>0</v>
      </c>
      <c r="R6026" s="233">
        <v>0</v>
      </c>
      <c r="S6026" s="234">
        <v>0</v>
      </c>
      <c r="T6026" s="233">
        <v>0</v>
      </c>
      <c r="U6026" s="235">
        <f t="shared" si="658"/>
        <v>81554.87</v>
      </c>
      <c r="V6026" s="227">
        <f t="shared" si="659"/>
        <v>0</v>
      </c>
      <c r="W6026" s="227">
        <f t="shared" si="660"/>
        <v>0</v>
      </c>
      <c r="X6026" s="227">
        <f t="shared" si="663"/>
        <v>0</v>
      </c>
      <c r="Y6026" s="227">
        <f t="shared" si="661"/>
        <v>0</v>
      </c>
      <c r="Z6026" s="227">
        <f t="shared" si="662"/>
        <v>0</v>
      </c>
      <c r="AA6026" s="227">
        <f t="shared" si="664"/>
        <v>0</v>
      </c>
    </row>
    <row r="6027" spans="2:27" ht="13.5" hidden="1">
      <c r="B6027" s="232" t="s">
        <v>1449</v>
      </c>
      <c r="C6027" s="232" t="s">
        <v>745</v>
      </c>
      <c r="D6027" s="232" t="s">
        <v>960</v>
      </c>
      <c r="E6027" s="232" t="s">
        <v>467</v>
      </c>
      <c r="F6027" s="232">
        <v>4</v>
      </c>
      <c r="G6027" s="232" t="s">
        <v>1311</v>
      </c>
      <c r="H6027" s="233">
        <v>2.3159999999999998</v>
      </c>
      <c r="I6027" s="233">
        <v>0</v>
      </c>
      <c r="J6027" s="233">
        <v>0</v>
      </c>
      <c r="K6027" s="234">
        <v>0</v>
      </c>
      <c r="L6027" s="233">
        <v>0</v>
      </c>
      <c r="M6027" s="234">
        <v>0</v>
      </c>
      <c r="N6027" s="233">
        <v>0</v>
      </c>
      <c r="O6027" s="233">
        <v>0</v>
      </c>
      <c r="P6027" s="233">
        <v>0</v>
      </c>
      <c r="Q6027" s="234">
        <v>0</v>
      </c>
      <c r="R6027" s="233">
        <v>0</v>
      </c>
      <c r="S6027" s="234">
        <v>0</v>
      </c>
      <c r="T6027" s="233">
        <v>0</v>
      </c>
      <c r="U6027" s="235">
        <f t="shared" si="658"/>
        <v>1690.6799999999998</v>
      </c>
      <c r="V6027" s="227">
        <f t="shared" si="659"/>
        <v>0</v>
      </c>
      <c r="W6027" s="227">
        <f t="shared" si="660"/>
        <v>0</v>
      </c>
      <c r="X6027" s="227">
        <f t="shared" si="663"/>
        <v>0</v>
      </c>
      <c r="Y6027" s="227">
        <f t="shared" si="661"/>
        <v>0</v>
      </c>
      <c r="Z6027" s="227">
        <f t="shared" si="662"/>
        <v>0</v>
      </c>
      <c r="AA6027" s="227">
        <f t="shared" si="664"/>
        <v>0</v>
      </c>
    </row>
    <row r="6028" spans="2:27" ht="13.5" hidden="1">
      <c r="B6028" s="232" t="s">
        <v>1449</v>
      </c>
      <c r="C6028" s="232" t="s">
        <v>752</v>
      </c>
      <c r="D6028" s="232" t="s">
        <v>960</v>
      </c>
      <c r="E6028" s="232" t="s">
        <v>467</v>
      </c>
      <c r="F6028" s="232">
        <v>8</v>
      </c>
      <c r="G6028" s="232" t="s">
        <v>1353</v>
      </c>
      <c r="H6028" s="233">
        <v>7.5220000000000002</v>
      </c>
      <c r="I6028" s="233">
        <v>0</v>
      </c>
      <c r="J6028" s="233">
        <v>0</v>
      </c>
      <c r="K6028" s="234">
        <v>31298</v>
      </c>
      <c r="L6028" s="233">
        <v>3.5729000000000002</v>
      </c>
      <c r="M6028" s="234">
        <v>61344</v>
      </c>
      <c r="N6028" s="233">
        <v>0</v>
      </c>
      <c r="O6028" s="233">
        <v>0</v>
      </c>
      <c r="P6028" s="233">
        <v>0</v>
      </c>
      <c r="Q6028" s="234">
        <v>88953</v>
      </c>
      <c r="R6028" s="233">
        <v>3.3847999999999998</v>
      </c>
      <c r="S6028" s="234">
        <v>174348</v>
      </c>
      <c r="T6028" s="233">
        <v>0</v>
      </c>
      <c r="U6028" s="235">
        <f t="shared" si="658"/>
        <v>5491.06</v>
      </c>
      <c r="V6028" s="227">
        <f t="shared" si="659"/>
        <v>0</v>
      </c>
      <c r="W6028" s="227">
        <f t="shared" si="660"/>
        <v>5216.3836666666666</v>
      </c>
      <c r="X6028" s="227">
        <f t="shared" si="663"/>
        <v>5112</v>
      </c>
      <c r="Y6028" s="227">
        <f t="shared" si="661"/>
        <v>0</v>
      </c>
      <c r="Z6028" s="227">
        <f t="shared" si="662"/>
        <v>4941.8206666666665</v>
      </c>
      <c r="AA6028" s="227">
        <f t="shared" si="664"/>
        <v>4843</v>
      </c>
    </row>
    <row r="6029" spans="2:27" ht="13.5" hidden="1">
      <c r="B6029" s="232" t="s">
        <v>1449</v>
      </c>
      <c r="C6029" s="232" t="s">
        <v>1149</v>
      </c>
      <c r="D6029" s="232" t="s">
        <v>960</v>
      </c>
      <c r="E6029" s="232" t="s">
        <v>495</v>
      </c>
      <c r="F6029" s="232">
        <v>32</v>
      </c>
      <c r="G6029" s="232" t="s">
        <v>1345</v>
      </c>
      <c r="H6029" s="233">
        <v>32.195999999999998</v>
      </c>
      <c r="I6029" s="233">
        <v>0</v>
      </c>
      <c r="J6029" s="233">
        <v>32.115299999999998</v>
      </c>
      <c r="K6029" s="234">
        <v>133967</v>
      </c>
      <c r="L6029" s="233">
        <v>15.292999999999999</v>
      </c>
      <c r="M6029" s="234">
        <v>262575</v>
      </c>
      <c r="N6029" s="233">
        <v>0</v>
      </c>
      <c r="O6029" s="233">
        <v>0</v>
      </c>
      <c r="P6029" s="233">
        <v>0</v>
      </c>
      <c r="Q6029" s="234">
        <v>380748</v>
      </c>
      <c r="R6029" s="233">
        <v>14.488099999999999</v>
      </c>
      <c r="S6029" s="234">
        <v>746265</v>
      </c>
      <c r="T6029" s="233">
        <v>0</v>
      </c>
      <c r="U6029" s="235">
        <f t="shared" si="658"/>
        <v>23503.079999999998</v>
      </c>
      <c r="V6029" s="227">
        <f t="shared" si="659"/>
        <v>23444.168999999998</v>
      </c>
      <c r="W6029" s="227">
        <f t="shared" si="660"/>
        <v>22327.806666666664</v>
      </c>
      <c r="X6029" s="227">
        <f t="shared" si="663"/>
        <v>21881.25</v>
      </c>
      <c r="Y6029" s="227">
        <f t="shared" si="661"/>
        <v>0</v>
      </c>
      <c r="Z6029" s="227">
        <f t="shared" si="662"/>
        <v>21152.646333333334</v>
      </c>
      <c r="AA6029" s="227">
        <f t="shared" si="664"/>
        <v>20729.583333333332</v>
      </c>
    </row>
    <row r="6030" spans="2:27" ht="13.5" hidden="1">
      <c r="B6030" s="232" t="s">
        <v>1449</v>
      </c>
      <c r="C6030" s="232" t="s">
        <v>1471</v>
      </c>
      <c r="D6030" s="232" t="s">
        <v>960</v>
      </c>
      <c r="E6030" s="232" t="s">
        <v>467</v>
      </c>
      <c r="F6030" s="232">
        <v>48</v>
      </c>
      <c r="G6030" s="232" t="s">
        <v>1310</v>
      </c>
      <c r="H6030" s="233">
        <v>28.716000000000001</v>
      </c>
      <c r="I6030" s="233">
        <v>0</v>
      </c>
      <c r="J6030" s="233">
        <v>0</v>
      </c>
      <c r="K6030" s="234">
        <v>0</v>
      </c>
      <c r="L6030" s="233">
        <v>0</v>
      </c>
      <c r="M6030" s="234">
        <v>0</v>
      </c>
      <c r="N6030" s="233">
        <v>0</v>
      </c>
      <c r="O6030" s="233">
        <v>0</v>
      </c>
      <c r="P6030" s="233">
        <v>0</v>
      </c>
      <c r="Q6030" s="234">
        <v>0</v>
      </c>
      <c r="R6030" s="233">
        <v>0</v>
      </c>
      <c r="S6030" s="234">
        <v>0</v>
      </c>
      <c r="T6030" s="233">
        <v>0</v>
      </c>
      <c r="U6030" s="235">
        <f t="shared" si="658"/>
        <v>20962.68</v>
      </c>
      <c r="V6030" s="227">
        <f t="shared" si="659"/>
        <v>0</v>
      </c>
      <c r="W6030" s="227">
        <f t="shared" si="660"/>
        <v>0</v>
      </c>
      <c r="X6030" s="227">
        <f t="shared" si="663"/>
        <v>0</v>
      </c>
      <c r="Y6030" s="227">
        <f t="shared" si="661"/>
        <v>0</v>
      </c>
      <c r="Z6030" s="227">
        <f t="shared" si="662"/>
        <v>0</v>
      </c>
      <c r="AA6030" s="227">
        <f t="shared" si="664"/>
        <v>0</v>
      </c>
    </row>
    <row r="6031" spans="2:27" ht="13.5" hidden="1">
      <c r="B6031" s="232" t="s">
        <v>1449</v>
      </c>
      <c r="C6031" s="232" t="s">
        <v>756</v>
      </c>
      <c r="D6031" s="232" t="s">
        <v>960</v>
      </c>
      <c r="E6031" s="232" t="s">
        <v>467</v>
      </c>
      <c r="F6031" s="232">
        <v>16</v>
      </c>
      <c r="G6031" s="232" t="s">
        <v>1355</v>
      </c>
      <c r="H6031" s="233">
        <v>15.044</v>
      </c>
      <c r="I6031" s="233">
        <v>0</v>
      </c>
      <c r="J6031" s="233">
        <v>0</v>
      </c>
      <c r="K6031" s="234">
        <v>62596</v>
      </c>
      <c r="L6031" s="233">
        <v>7.1456999999999997</v>
      </c>
      <c r="M6031" s="234">
        <v>122689</v>
      </c>
      <c r="N6031" s="233">
        <v>0</v>
      </c>
      <c r="O6031" s="233">
        <v>0</v>
      </c>
      <c r="P6031" s="233">
        <v>0</v>
      </c>
      <c r="Q6031" s="234">
        <v>177906</v>
      </c>
      <c r="R6031" s="233">
        <v>6.7695999999999996</v>
      </c>
      <c r="S6031" s="234">
        <v>348695</v>
      </c>
      <c r="T6031" s="233">
        <v>0</v>
      </c>
      <c r="U6031" s="235">
        <f t="shared" si="658"/>
        <v>10982.12</v>
      </c>
      <c r="V6031" s="227">
        <f t="shared" si="659"/>
        <v>0</v>
      </c>
      <c r="W6031" s="227">
        <f t="shared" si="660"/>
        <v>10432.694333333333</v>
      </c>
      <c r="X6031" s="227">
        <f t="shared" si="663"/>
        <v>10224.083333333334</v>
      </c>
      <c r="Y6031" s="227">
        <f t="shared" si="661"/>
        <v>0</v>
      </c>
      <c r="Z6031" s="227">
        <f t="shared" si="662"/>
        <v>9883.641333333333</v>
      </c>
      <c r="AA6031" s="227">
        <f t="shared" si="664"/>
        <v>9685.9722222222226</v>
      </c>
    </row>
    <row r="6032" spans="2:27" ht="13.5" hidden="1">
      <c r="B6032" s="232" t="s">
        <v>1449</v>
      </c>
      <c r="C6032" s="232" t="s">
        <v>1487</v>
      </c>
      <c r="D6032" s="232" t="s">
        <v>960</v>
      </c>
      <c r="E6032" s="232" t="s">
        <v>467</v>
      </c>
      <c r="F6032" s="232">
        <v>2</v>
      </c>
      <c r="G6032" s="232" t="s">
        <v>1311</v>
      </c>
      <c r="H6032" s="233">
        <v>2.3010000000000002</v>
      </c>
      <c r="I6032" s="233">
        <v>0</v>
      </c>
      <c r="J6032" s="233">
        <v>0</v>
      </c>
      <c r="K6032" s="234">
        <v>0</v>
      </c>
      <c r="L6032" s="233">
        <v>0</v>
      </c>
      <c r="M6032" s="234">
        <v>0</v>
      </c>
      <c r="N6032" s="233">
        <v>0</v>
      </c>
      <c r="O6032" s="233">
        <v>0</v>
      </c>
      <c r="P6032" s="233">
        <v>0</v>
      </c>
      <c r="Q6032" s="234">
        <v>0</v>
      </c>
      <c r="R6032" s="233">
        <v>0</v>
      </c>
      <c r="S6032" s="234">
        <v>0</v>
      </c>
      <c r="T6032" s="233">
        <v>0</v>
      </c>
      <c r="U6032" s="235">
        <f t="shared" si="658"/>
        <v>1679.73</v>
      </c>
      <c r="V6032" s="227">
        <f t="shared" si="659"/>
        <v>0</v>
      </c>
      <c r="W6032" s="227">
        <f t="shared" si="660"/>
        <v>0</v>
      </c>
      <c r="X6032" s="227">
        <f t="shared" si="663"/>
        <v>0</v>
      </c>
      <c r="Y6032" s="227">
        <f t="shared" si="661"/>
        <v>0</v>
      </c>
      <c r="Z6032" s="227">
        <f t="shared" si="662"/>
        <v>0</v>
      </c>
      <c r="AA6032" s="227">
        <f t="shared" si="664"/>
        <v>0</v>
      </c>
    </row>
    <row r="6033" spans="2:27" ht="13.5" hidden="1">
      <c r="B6033" s="232" t="s">
        <v>1449</v>
      </c>
      <c r="C6033" s="232" t="s">
        <v>527</v>
      </c>
      <c r="D6033" s="232" t="s">
        <v>960</v>
      </c>
      <c r="E6033" s="232" t="s">
        <v>467</v>
      </c>
      <c r="F6033" s="232">
        <v>8</v>
      </c>
      <c r="G6033" s="232" t="s">
        <v>1312</v>
      </c>
      <c r="H6033" s="233">
        <v>4.7859999999999996</v>
      </c>
      <c r="I6033" s="233">
        <v>0</v>
      </c>
      <c r="J6033" s="233">
        <v>4.5410000000000004</v>
      </c>
      <c r="K6033" s="234">
        <v>19813</v>
      </c>
      <c r="L6033" s="233">
        <v>2.262</v>
      </c>
      <c r="M6033" s="234">
        <v>39565</v>
      </c>
      <c r="N6033" s="233">
        <v>0</v>
      </c>
      <c r="O6033" s="233">
        <v>0</v>
      </c>
      <c r="P6033" s="233">
        <v>0</v>
      </c>
      <c r="Q6033" s="234">
        <v>0</v>
      </c>
      <c r="R6033" s="233">
        <v>0</v>
      </c>
      <c r="S6033" s="234">
        <v>0</v>
      </c>
      <c r="T6033" s="233">
        <v>0</v>
      </c>
      <c r="U6033" s="235">
        <f t="shared" si="658"/>
        <v>3493.7799999999997</v>
      </c>
      <c r="V6033" s="227">
        <f t="shared" si="659"/>
        <v>3314.9300000000003</v>
      </c>
      <c r="W6033" s="227">
        <f t="shared" si="660"/>
        <v>3302.3433333333332</v>
      </c>
      <c r="X6033" s="227">
        <f t="shared" si="663"/>
        <v>3297.0833333333335</v>
      </c>
      <c r="Y6033" s="227">
        <f t="shared" si="661"/>
        <v>0</v>
      </c>
      <c r="Z6033" s="227">
        <f t="shared" si="662"/>
        <v>0</v>
      </c>
      <c r="AA6033" s="227">
        <f t="shared" si="664"/>
        <v>0</v>
      </c>
    </row>
    <row r="6034" spans="2:27" ht="13.5" hidden="1">
      <c r="B6034" s="232" t="s">
        <v>1449</v>
      </c>
      <c r="C6034" s="232" t="s">
        <v>747</v>
      </c>
      <c r="D6034" s="232" t="s">
        <v>960</v>
      </c>
      <c r="E6034" s="232" t="s">
        <v>467</v>
      </c>
      <c r="F6034" s="232">
        <v>64</v>
      </c>
      <c r="G6034" s="232" t="s">
        <v>1424</v>
      </c>
      <c r="H6034" s="233">
        <v>53.091999999999999</v>
      </c>
      <c r="I6034" s="233">
        <v>0</v>
      </c>
      <c r="J6034" s="233">
        <v>0</v>
      </c>
      <c r="K6034" s="234">
        <v>220915</v>
      </c>
      <c r="L6034" s="233">
        <v>25.218599999999999</v>
      </c>
      <c r="M6034" s="234">
        <v>432993</v>
      </c>
      <c r="N6034" s="233">
        <v>0</v>
      </c>
      <c r="O6034" s="233">
        <v>0</v>
      </c>
      <c r="P6034" s="233">
        <v>0</v>
      </c>
      <c r="Q6034" s="234">
        <v>627863</v>
      </c>
      <c r="R6034" s="233">
        <v>23.891300000000001</v>
      </c>
      <c r="S6034" s="234">
        <v>1230612</v>
      </c>
      <c r="T6034" s="233">
        <v>0</v>
      </c>
      <c r="U6034" s="235">
        <f t="shared" si="658"/>
        <v>38757.159999999996</v>
      </c>
      <c r="V6034" s="227">
        <f t="shared" si="659"/>
        <v>0</v>
      </c>
      <c r="W6034" s="227">
        <f t="shared" si="660"/>
        <v>36819.16133333333</v>
      </c>
      <c r="X6034" s="227">
        <f t="shared" si="663"/>
        <v>36082.75</v>
      </c>
      <c r="Y6034" s="227">
        <f t="shared" si="661"/>
        <v>0</v>
      </c>
      <c r="Z6034" s="227">
        <f t="shared" si="662"/>
        <v>34881.287888888895</v>
      </c>
      <c r="AA6034" s="227">
        <f t="shared" si="664"/>
        <v>34183.666666666664</v>
      </c>
    </row>
    <row r="6035" spans="2:27" ht="13.5" hidden="1">
      <c r="B6035" s="232" t="s">
        <v>1449</v>
      </c>
      <c r="C6035" s="232" t="s">
        <v>1146</v>
      </c>
      <c r="D6035" s="232" t="s">
        <v>960</v>
      </c>
      <c r="E6035" s="232" t="s">
        <v>467</v>
      </c>
      <c r="F6035" s="232">
        <v>96</v>
      </c>
      <c r="G6035" s="232" t="s">
        <v>1365</v>
      </c>
      <c r="H6035" s="233">
        <v>63.335999999999999</v>
      </c>
      <c r="I6035" s="233">
        <v>0</v>
      </c>
      <c r="J6035" s="233">
        <v>63.177700000000002</v>
      </c>
      <c r="K6035" s="234">
        <v>263541</v>
      </c>
      <c r="L6035" s="233">
        <v>30.084599999999998</v>
      </c>
      <c r="M6035" s="234">
        <v>516541</v>
      </c>
      <c r="N6035" s="233">
        <v>0</v>
      </c>
      <c r="O6035" s="233">
        <v>0</v>
      </c>
      <c r="P6035" s="233">
        <v>0</v>
      </c>
      <c r="Q6035" s="234">
        <v>749012</v>
      </c>
      <c r="R6035" s="233">
        <v>28.501200000000001</v>
      </c>
      <c r="S6035" s="234">
        <v>1468063</v>
      </c>
      <c r="T6035" s="233">
        <v>0</v>
      </c>
      <c r="U6035" s="235">
        <f t="shared" si="658"/>
        <v>46235.28</v>
      </c>
      <c r="V6035" s="227">
        <f t="shared" si="659"/>
        <v>46119.720999999998</v>
      </c>
      <c r="W6035" s="227">
        <f t="shared" si="660"/>
        <v>43923.508000000002</v>
      </c>
      <c r="X6035" s="227">
        <f t="shared" si="663"/>
        <v>43045.083333333336</v>
      </c>
      <c r="Y6035" s="227">
        <f t="shared" si="661"/>
        <v>0</v>
      </c>
      <c r="Z6035" s="227">
        <f t="shared" si="662"/>
        <v>41611.764888888894</v>
      </c>
      <c r="AA6035" s="227">
        <f t="shared" si="664"/>
        <v>40779.527777777781</v>
      </c>
    </row>
    <row r="6036" spans="2:27" ht="13.5" hidden="1">
      <c r="B6036" s="232" t="s">
        <v>1449</v>
      </c>
      <c r="C6036" s="232" t="s">
        <v>1147</v>
      </c>
      <c r="D6036" s="232" t="s">
        <v>960</v>
      </c>
      <c r="E6036" s="232" t="s">
        <v>495</v>
      </c>
      <c r="F6036" s="232">
        <v>8</v>
      </c>
      <c r="G6036" s="232" t="s">
        <v>1317</v>
      </c>
      <c r="H6036" s="233">
        <v>8.0489999999999995</v>
      </c>
      <c r="I6036" s="233">
        <v>0</v>
      </c>
      <c r="J6036" s="233">
        <v>8.0288000000000004</v>
      </c>
      <c r="K6036" s="234">
        <v>33492</v>
      </c>
      <c r="L6036" s="233">
        <v>3.8233000000000001</v>
      </c>
      <c r="M6036" s="234">
        <v>65644</v>
      </c>
      <c r="N6036" s="233">
        <v>0</v>
      </c>
      <c r="O6036" s="233">
        <v>0</v>
      </c>
      <c r="P6036" s="233">
        <v>0</v>
      </c>
      <c r="Q6036" s="234">
        <v>95187</v>
      </c>
      <c r="R6036" s="233">
        <v>3.6219999999999999</v>
      </c>
      <c r="S6036" s="234">
        <v>186566</v>
      </c>
      <c r="T6036" s="233">
        <v>0</v>
      </c>
      <c r="U6036" s="235">
        <f t="shared" si="658"/>
        <v>5875.7699999999995</v>
      </c>
      <c r="V6036" s="227">
        <f t="shared" si="659"/>
        <v>5861.0240000000003</v>
      </c>
      <c r="W6036" s="227">
        <f t="shared" si="660"/>
        <v>5582.009</v>
      </c>
      <c r="X6036" s="227">
        <f t="shared" si="663"/>
        <v>5470.333333333333</v>
      </c>
      <c r="Y6036" s="227">
        <f t="shared" si="661"/>
        <v>0</v>
      </c>
      <c r="Z6036" s="227">
        <f t="shared" si="662"/>
        <v>5288.1433333333334</v>
      </c>
      <c r="AA6036" s="227">
        <f t="shared" si="664"/>
        <v>5182.3888888888887</v>
      </c>
    </row>
    <row r="6037" spans="2:27" ht="13.5" hidden="1">
      <c r="B6037" s="232" t="s">
        <v>1449</v>
      </c>
      <c r="C6037" s="232" t="s">
        <v>1450</v>
      </c>
      <c r="D6037" s="232" t="s">
        <v>960</v>
      </c>
      <c r="E6037" s="232" t="s">
        <v>467</v>
      </c>
      <c r="F6037" s="232">
        <v>48</v>
      </c>
      <c r="G6037" s="232" t="s">
        <v>1356</v>
      </c>
      <c r="H6037" s="233">
        <v>30.995999999999999</v>
      </c>
      <c r="I6037" s="233">
        <v>0</v>
      </c>
      <c r="J6037" s="233">
        <v>0</v>
      </c>
      <c r="K6037" s="234">
        <v>0</v>
      </c>
      <c r="L6037" s="233">
        <v>0</v>
      </c>
      <c r="M6037" s="234">
        <v>0</v>
      </c>
      <c r="N6037" s="233">
        <v>0</v>
      </c>
      <c r="O6037" s="233">
        <v>0</v>
      </c>
      <c r="P6037" s="233">
        <v>0</v>
      </c>
      <c r="Q6037" s="234">
        <v>0</v>
      </c>
      <c r="R6037" s="233">
        <v>0</v>
      </c>
      <c r="S6037" s="234">
        <v>0</v>
      </c>
      <c r="T6037" s="233">
        <v>0</v>
      </c>
      <c r="U6037" s="235">
        <f t="shared" si="658"/>
        <v>22627.079999999998</v>
      </c>
      <c r="V6037" s="227">
        <f t="shared" si="659"/>
        <v>0</v>
      </c>
      <c r="W6037" s="227">
        <f t="shared" si="660"/>
        <v>0</v>
      </c>
      <c r="X6037" s="227">
        <f t="shared" si="663"/>
        <v>0</v>
      </c>
      <c r="Y6037" s="227">
        <f t="shared" si="661"/>
        <v>0</v>
      </c>
      <c r="Z6037" s="227">
        <f t="shared" si="662"/>
        <v>0</v>
      </c>
      <c r="AA6037" s="227">
        <f t="shared" si="664"/>
        <v>0</v>
      </c>
    </row>
    <row r="6038" spans="2:27" ht="13.5" hidden="1">
      <c r="B6038" s="232" t="s">
        <v>1449</v>
      </c>
      <c r="C6038" s="232" t="s">
        <v>1122</v>
      </c>
      <c r="D6038" s="232" t="s">
        <v>960</v>
      </c>
      <c r="E6038" s="232" t="s">
        <v>495</v>
      </c>
      <c r="F6038" s="232">
        <v>32</v>
      </c>
      <c r="G6038" s="232" t="s">
        <v>1316</v>
      </c>
      <c r="H6038" s="233">
        <v>29.920999999999999</v>
      </c>
      <c r="I6038" s="233">
        <v>0</v>
      </c>
      <c r="J6038" s="233">
        <v>29.0229</v>
      </c>
      <c r="K6038" s="234">
        <v>124499</v>
      </c>
      <c r="L6038" s="233">
        <v>14.212199999999999</v>
      </c>
      <c r="M6038" s="234">
        <v>244018</v>
      </c>
      <c r="N6038" s="233">
        <v>0</v>
      </c>
      <c r="O6038" s="233">
        <v>0</v>
      </c>
      <c r="P6038" s="233">
        <v>0</v>
      </c>
      <c r="Q6038" s="234">
        <v>0</v>
      </c>
      <c r="R6038" s="233">
        <v>0</v>
      </c>
      <c r="S6038" s="234">
        <v>0</v>
      </c>
      <c r="T6038" s="233">
        <v>0</v>
      </c>
      <c r="U6038" s="235">
        <f t="shared" si="658"/>
        <v>21842.329999999998</v>
      </c>
      <c r="V6038" s="227">
        <f t="shared" si="659"/>
        <v>21186.717000000001</v>
      </c>
      <c r="W6038" s="227">
        <f t="shared" si="660"/>
        <v>20749.822666666667</v>
      </c>
      <c r="X6038" s="227">
        <f t="shared" si="663"/>
        <v>20334.833333333332</v>
      </c>
      <c r="Y6038" s="227">
        <f t="shared" si="661"/>
        <v>0</v>
      </c>
      <c r="Z6038" s="227">
        <f t="shared" si="662"/>
        <v>0</v>
      </c>
      <c r="AA6038" s="227">
        <f t="shared" si="664"/>
        <v>0</v>
      </c>
    </row>
    <row r="6039" spans="2:27" ht="13.5" hidden="1">
      <c r="B6039" s="232" t="s">
        <v>1449</v>
      </c>
      <c r="C6039" s="232" t="s">
        <v>707</v>
      </c>
      <c r="D6039" s="232" t="s">
        <v>960</v>
      </c>
      <c r="E6039" s="232" t="s">
        <v>467</v>
      </c>
      <c r="F6039" s="232">
        <v>8</v>
      </c>
      <c r="G6039" s="232" t="s">
        <v>1317</v>
      </c>
      <c r="H6039" s="233">
        <v>5.1660000000000004</v>
      </c>
      <c r="I6039" s="233">
        <v>0</v>
      </c>
      <c r="J6039" s="233">
        <v>5.1531000000000002</v>
      </c>
      <c r="K6039" s="234">
        <v>21496</v>
      </c>
      <c r="L6039" s="233">
        <v>2.4539</v>
      </c>
      <c r="M6039" s="234">
        <v>42132</v>
      </c>
      <c r="N6039" s="233">
        <v>0</v>
      </c>
      <c r="O6039" s="233">
        <v>0</v>
      </c>
      <c r="P6039" s="233">
        <v>0</v>
      </c>
      <c r="Q6039" s="234">
        <v>61093</v>
      </c>
      <c r="R6039" s="233">
        <v>2.3247</v>
      </c>
      <c r="S6039" s="234">
        <v>119743</v>
      </c>
      <c r="T6039" s="233">
        <v>0</v>
      </c>
      <c r="U6039" s="235">
        <f t="shared" si="658"/>
        <v>3771.1800000000003</v>
      </c>
      <c r="V6039" s="227">
        <f t="shared" si="659"/>
        <v>3761.7630000000004</v>
      </c>
      <c r="W6039" s="227">
        <f t="shared" si="660"/>
        <v>3582.6803333333332</v>
      </c>
      <c r="X6039" s="227">
        <f t="shared" si="663"/>
        <v>3511</v>
      </c>
      <c r="Y6039" s="227">
        <f t="shared" si="661"/>
        <v>0</v>
      </c>
      <c r="Z6039" s="227">
        <f t="shared" si="662"/>
        <v>3394.0587777777778</v>
      </c>
      <c r="AA6039" s="227">
        <f t="shared" si="664"/>
        <v>3326.1944444444443</v>
      </c>
    </row>
    <row r="6040" spans="2:27" ht="13.5" hidden="1">
      <c r="B6040" s="232" t="s">
        <v>1449</v>
      </c>
      <c r="C6040" s="232" t="s">
        <v>763</v>
      </c>
      <c r="D6040" s="232" t="s">
        <v>960</v>
      </c>
      <c r="E6040" s="232" t="s">
        <v>467</v>
      </c>
      <c r="F6040" s="232">
        <v>8</v>
      </c>
      <c r="G6040" s="232" t="s">
        <v>1317</v>
      </c>
      <c r="H6040" s="233">
        <v>5.548</v>
      </c>
      <c r="I6040" s="233">
        <v>0</v>
      </c>
      <c r="J6040" s="233">
        <v>0</v>
      </c>
      <c r="K6040" s="234">
        <v>0</v>
      </c>
      <c r="L6040" s="233">
        <v>0</v>
      </c>
      <c r="M6040" s="234">
        <v>0</v>
      </c>
      <c r="N6040" s="233">
        <v>0</v>
      </c>
      <c r="O6040" s="233">
        <v>0</v>
      </c>
      <c r="P6040" s="233">
        <v>0</v>
      </c>
      <c r="Q6040" s="234">
        <v>0</v>
      </c>
      <c r="R6040" s="233">
        <v>0</v>
      </c>
      <c r="S6040" s="234">
        <v>0</v>
      </c>
      <c r="T6040" s="233">
        <v>0</v>
      </c>
      <c r="U6040" s="235">
        <f t="shared" si="658"/>
        <v>4050.04</v>
      </c>
      <c r="V6040" s="227">
        <f t="shared" si="659"/>
        <v>0</v>
      </c>
      <c r="W6040" s="227">
        <f t="shared" si="660"/>
        <v>0</v>
      </c>
      <c r="X6040" s="227">
        <f t="shared" si="663"/>
        <v>0</v>
      </c>
      <c r="Y6040" s="227">
        <f t="shared" si="661"/>
        <v>0</v>
      </c>
      <c r="Z6040" s="227">
        <f t="shared" si="662"/>
        <v>0</v>
      </c>
      <c r="AA6040" s="227">
        <f t="shared" si="664"/>
        <v>0</v>
      </c>
    </row>
    <row r="6041" spans="2:27" ht="13.5" hidden="1">
      <c r="B6041" s="232" t="s">
        <v>1449</v>
      </c>
      <c r="C6041" s="232" t="s">
        <v>689</v>
      </c>
      <c r="D6041" s="232" t="s">
        <v>960</v>
      </c>
      <c r="E6041" s="232" t="s">
        <v>495</v>
      </c>
      <c r="F6041" s="232">
        <v>32</v>
      </c>
      <c r="G6041" s="232" t="s">
        <v>1353</v>
      </c>
      <c r="H6041" s="233">
        <v>41.328000000000003</v>
      </c>
      <c r="I6041" s="233">
        <v>0</v>
      </c>
      <c r="J6041" s="233">
        <v>40.3568</v>
      </c>
      <c r="K6041" s="234">
        <v>168345</v>
      </c>
      <c r="L6041" s="233">
        <v>19.217500000000001</v>
      </c>
      <c r="M6041" s="234">
        <v>329957</v>
      </c>
      <c r="N6041" s="233">
        <v>0</v>
      </c>
      <c r="O6041" s="233">
        <v>0</v>
      </c>
      <c r="P6041" s="233">
        <v>0</v>
      </c>
      <c r="Q6041" s="234">
        <v>0</v>
      </c>
      <c r="R6041" s="233">
        <v>0</v>
      </c>
      <c r="S6041" s="234">
        <v>0</v>
      </c>
      <c r="T6041" s="233">
        <v>0</v>
      </c>
      <c r="U6041" s="235">
        <f t="shared" si="658"/>
        <v>30169.440000000002</v>
      </c>
      <c r="V6041" s="227">
        <f t="shared" si="659"/>
        <v>29460.464</v>
      </c>
      <c r="W6041" s="227">
        <f t="shared" si="660"/>
        <v>28057.525000000001</v>
      </c>
      <c r="X6041" s="227">
        <f t="shared" si="663"/>
        <v>27496.416666666668</v>
      </c>
      <c r="Y6041" s="227">
        <f t="shared" si="661"/>
        <v>0</v>
      </c>
      <c r="Z6041" s="227">
        <f t="shared" si="662"/>
        <v>0</v>
      </c>
      <c r="AA6041" s="227">
        <f t="shared" si="664"/>
        <v>0</v>
      </c>
    </row>
    <row r="6042" spans="2:27" ht="13.5" hidden="1">
      <c r="B6042" s="232" t="s">
        <v>1449</v>
      </c>
      <c r="C6042" s="232" t="s">
        <v>1144</v>
      </c>
      <c r="D6042" s="232" t="s">
        <v>960</v>
      </c>
      <c r="E6042" s="232" t="s">
        <v>495</v>
      </c>
      <c r="F6042" s="232">
        <v>48</v>
      </c>
      <c r="G6042" s="232" t="s">
        <v>1356</v>
      </c>
      <c r="H6042" s="233">
        <v>48.293999999999997</v>
      </c>
      <c r="I6042" s="233">
        <v>0</v>
      </c>
      <c r="J6042" s="233">
        <v>48.173000000000002</v>
      </c>
      <c r="K6042" s="234">
        <v>200950</v>
      </c>
      <c r="L6042" s="233">
        <v>22.939499999999999</v>
      </c>
      <c r="M6042" s="234">
        <v>393862</v>
      </c>
      <c r="N6042" s="233">
        <v>0</v>
      </c>
      <c r="O6042" s="233">
        <v>0</v>
      </c>
      <c r="P6042" s="233">
        <v>0</v>
      </c>
      <c r="Q6042" s="234">
        <v>571121</v>
      </c>
      <c r="R6042" s="233">
        <v>21.732199999999999</v>
      </c>
      <c r="S6042" s="234">
        <v>1119398</v>
      </c>
      <c r="T6042" s="233">
        <v>0</v>
      </c>
      <c r="U6042" s="235">
        <f t="shared" si="658"/>
        <v>35254.619999999995</v>
      </c>
      <c r="V6042" s="227">
        <f t="shared" si="659"/>
        <v>35166.29</v>
      </c>
      <c r="W6042" s="227">
        <f t="shared" si="660"/>
        <v>33491.668333333335</v>
      </c>
      <c r="X6042" s="227">
        <f t="shared" si="663"/>
        <v>32821.833333333336</v>
      </c>
      <c r="Y6042" s="227">
        <f t="shared" si="661"/>
        <v>0</v>
      </c>
      <c r="Z6042" s="227">
        <f t="shared" si="662"/>
        <v>31728.97822222222</v>
      </c>
      <c r="AA6042" s="227">
        <f t="shared" si="664"/>
        <v>31094.388888888891</v>
      </c>
    </row>
    <row r="6043" spans="2:27" ht="13.5" hidden="1">
      <c r="B6043" s="232" t="s">
        <v>1449</v>
      </c>
      <c r="C6043" s="232" t="s">
        <v>1456</v>
      </c>
      <c r="D6043" s="232" t="s">
        <v>960</v>
      </c>
      <c r="E6043" s="232" t="s">
        <v>495</v>
      </c>
      <c r="F6043" s="232">
        <v>32</v>
      </c>
      <c r="G6043" s="232" t="s">
        <v>1345</v>
      </c>
      <c r="H6043" s="233">
        <v>30.428999999999998</v>
      </c>
      <c r="I6043" s="233">
        <v>0</v>
      </c>
      <c r="J6043" s="233">
        <v>0</v>
      </c>
      <c r="K6043" s="234">
        <v>0</v>
      </c>
      <c r="L6043" s="233">
        <v>0</v>
      </c>
      <c r="M6043" s="234">
        <v>0</v>
      </c>
      <c r="N6043" s="233">
        <v>0</v>
      </c>
      <c r="O6043" s="233">
        <v>0</v>
      </c>
      <c r="P6043" s="233">
        <v>0</v>
      </c>
      <c r="Q6043" s="234">
        <v>0</v>
      </c>
      <c r="R6043" s="233">
        <v>0</v>
      </c>
      <c r="S6043" s="234">
        <v>0</v>
      </c>
      <c r="T6043" s="233">
        <v>0</v>
      </c>
      <c r="U6043" s="235">
        <f t="shared" si="658"/>
        <v>22213.17</v>
      </c>
      <c r="V6043" s="227">
        <f t="shared" si="659"/>
        <v>0</v>
      </c>
      <c r="W6043" s="227">
        <f t="shared" si="660"/>
        <v>0</v>
      </c>
      <c r="X6043" s="227">
        <f t="shared" si="663"/>
        <v>0</v>
      </c>
      <c r="Y6043" s="227">
        <f t="shared" si="661"/>
        <v>0</v>
      </c>
      <c r="Z6043" s="227">
        <f t="shared" si="662"/>
        <v>0</v>
      </c>
      <c r="AA6043" s="227">
        <f t="shared" si="664"/>
        <v>0</v>
      </c>
    </row>
    <row r="6044" spans="2:27" ht="13.5" hidden="1">
      <c r="B6044" s="232" t="s">
        <v>1449</v>
      </c>
      <c r="C6044" s="232" t="s">
        <v>1455</v>
      </c>
      <c r="D6044" s="232" t="s">
        <v>960</v>
      </c>
      <c r="E6044" s="232" t="s">
        <v>467</v>
      </c>
      <c r="F6044" s="232">
        <v>16</v>
      </c>
      <c r="G6044" s="232" t="s">
        <v>1316</v>
      </c>
      <c r="H6044" s="233">
        <v>10.332000000000001</v>
      </c>
      <c r="I6044" s="233">
        <v>0</v>
      </c>
      <c r="J6044" s="233">
        <v>0</v>
      </c>
      <c r="K6044" s="234">
        <v>0</v>
      </c>
      <c r="L6044" s="233">
        <v>0</v>
      </c>
      <c r="M6044" s="234">
        <v>0</v>
      </c>
      <c r="N6044" s="233">
        <v>0</v>
      </c>
      <c r="O6044" s="233">
        <v>0</v>
      </c>
      <c r="P6044" s="233">
        <v>0</v>
      </c>
      <c r="Q6044" s="234">
        <v>0</v>
      </c>
      <c r="R6044" s="233">
        <v>0</v>
      </c>
      <c r="S6044" s="234">
        <v>0</v>
      </c>
      <c r="T6044" s="233">
        <v>0</v>
      </c>
      <c r="U6044" s="235">
        <f t="shared" si="658"/>
        <v>7542.3600000000006</v>
      </c>
      <c r="V6044" s="227">
        <f t="shared" si="659"/>
        <v>0</v>
      </c>
      <c r="W6044" s="227">
        <f t="shared" si="660"/>
        <v>0</v>
      </c>
      <c r="X6044" s="227">
        <f t="shared" si="663"/>
        <v>0</v>
      </c>
      <c r="Y6044" s="227">
        <f t="shared" si="661"/>
        <v>0</v>
      </c>
      <c r="Z6044" s="227">
        <f t="shared" si="662"/>
        <v>0</v>
      </c>
      <c r="AA6044" s="227">
        <f t="shared" si="664"/>
        <v>0</v>
      </c>
    </row>
    <row r="6045" spans="2:27" ht="13.5" hidden="1">
      <c r="B6045" s="232" t="s">
        <v>1449</v>
      </c>
      <c r="C6045" s="232" t="s">
        <v>1490</v>
      </c>
      <c r="D6045" s="232" t="s">
        <v>960</v>
      </c>
      <c r="E6045" s="232" t="s">
        <v>467</v>
      </c>
      <c r="F6045" s="232">
        <v>16</v>
      </c>
      <c r="G6045" s="232" t="s">
        <v>1316</v>
      </c>
      <c r="H6045" s="233">
        <v>10.608000000000001</v>
      </c>
      <c r="I6045" s="233">
        <v>0</v>
      </c>
      <c r="J6045" s="233">
        <v>10.608000000000001</v>
      </c>
      <c r="K6045" s="234">
        <v>44140</v>
      </c>
      <c r="L6045" s="233">
        <v>5.0389999999999997</v>
      </c>
      <c r="M6045" s="234">
        <v>86421</v>
      </c>
      <c r="N6045" s="233">
        <v>0</v>
      </c>
      <c r="O6045" s="233">
        <v>0</v>
      </c>
      <c r="P6045" s="233">
        <v>0</v>
      </c>
      <c r="Q6045" s="234">
        <v>125450</v>
      </c>
      <c r="R6045" s="233">
        <v>4.774</v>
      </c>
      <c r="S6045" s="234">
        <v>245325</v>
      </c>
      <c r="T6045" s="233">
        <v>0</v>
      </c>
      <c r="U6045" s="235">
        <f t="shared" si="658"/>
        <v>7743.84</v>
      </c>
      <c r="V6045" s="227">
        <f t="shared" si="659"/>
        <v>7743.84</v>
      </c>
      <c r="W6045" s="227">
        <f t="shared" si="660"/>
        <v>7356.8033333333333</v>
      </c>
      <c r="X6045" s="227">
        <f t="shared" si="663"/>
        <v>7201.75</v>
      </c>
      <c r="Y6045" s="227">
        <f t="shared" si="661"/>
        <v>0</v>
      </c>
      <c r="Z6045" s="227">
        <f t="shared" si="662"/>
        <v>6969.7422222222222</v>
      </c>
      <c r="AA6045" s="227">
        <f t="shared" si="664"/>
        <v>6814.583333333333</v>
      </c>
    </row>
    <row r="6046" spans="2:27" ht="13.5" hidden="1">
      <c r="B6046" s="232" t="s">
        <v>1449</v>
      </c>
      <c r="C6046" s="232" t="s">
        <v>712</v>
      </c>
      <c r="D6046" s="232" t="s">
        <v>960</v>
      </c>
      <c r="E6046" s="232" t="s">
        <v>467</v>
      </c>
      <c r="F6046" s="232">
        <v>32</v>
      </c>
      <c r="G6046" s="232" t="s">
        <v>1345</v>
      </c>
      <c r="H6046" s="233">
        <v>20.664000000000001</v>
      </c>
      <c r="I6046" s="233">
        <v>0</v>
      </c>
      <c r="J6046" s="233">
        <v>20.612300000000001</v>
      </c>
      <c r="K6046" s="234">
        <v>85983</v>
      </c>
      <c r="L6046" s="233">
        <v>9.8154000000000003</v>
      </c>
      <c r="M6046" s="234">
        <v>168526</v>
      </c>
      <c r="N6046" s="233">
        <v>0</v>
      </c>
      <c r="O6046" s="233">
        <v>0</v>
      </c>
      <c r="P6046" s="233">
        <v>0</v>
      </c>
      <c r="Q6046" s="234">
        <v>244372</v>
      </c>
      <c r="R6046" s="233">
        <v>9.2988</v>
      </c>
      <c r="S6046" s="234">
        <v>478970</v>
      </c>
      <c r="T6046" s="233">
        <v>0</v>
      </c>
      <c r="U6046" s="235">
        <f t="shared" si="658"/>
        <v>15084.720000000001</v>
      </c>
      <c r="V6046" s="227">
        <f t="shared" si="659"/>
        <v>15046.979000000001</v>
      </c>
      <c r="W6046" s="227">
        <f t="shared" si="660"/>
        <v>14330.492</v>
      </c>
      <c r="X6046" s="227">
        <f t="shared" si="663"/>
        <v>14043.833333333334</v>
      </c>
      <c r="Y6046" s="227">
        <f t="shared" si="661"/>
        <v>0</v>
      </c>
      <c r="Z6046" s="227">
        <f t="shared" si="662"/>
        <v>13576.235111111111</v>
      </c>
      <c r="AA6046" s="227">
        <f t="shared" si="664"/>
        <v>13304.722222222223</v>
      </c>
    </row>
    <row r="6047" spans="2:27" ht="13.5" hidden="1">
      <c r="B6047" s="232" t="s">
        <v>1449</v>
      </c>
      <c r="C6047" s="232" t="s">
        <v>1468</v>
      </c>
      <c r="D6047" s="232" t="s">
        <v>960</v>
      </c>
      <c r="E6047" s="232" t="s">
        <v>495</v>
      </c>
      <c r="F6047" s="232">
        <v>4</v>
      </c>
      <c r="G6047" s="232" t="s">
        <v>1311</v>
      </c>
      <c r="H6047" s="233">
        <v>3.4910000000000001</v>
      </c>
      <c r="I6047" s="233">
        <v>0</v>
      </c>
      <c r="J6047" s="233">
        <v>0</v>
      </c>
      <c r="K6047" s="234">
        <v>0</v>
      </c>
      <c r="L6047" s="233">
        <v>0</v>
      </c>
      <c r="M6047" s="234">
        <v>0</v>
      </c>
      <c r="N6047" s="233">
        <v>0</v>
      </c>
      <c r="O6047" s="233">
        <v>0</v>
      </c>
      <c r="P6047" s="233">
        <v>0</v>
      </c>
      <c r="Q6047" s="234">
        <v>0</v>
      </c>
      <c r="R6047" s="233">
        <v>0</v>
      </c>
      <c r="S6047" s="234">
        <v>0</v>
      </c>
      <c r="T6047" s="233">
        <v>0</v>
      </c>
      <c r="U6047" s="235">
        <f t="shared" si="658"/>
        <v>2548.4300000000003</v>
      </c>
      <c r="V6047" s="227">
        <f t="shared" si="659"/>
        <v>0</v>
      </c>
      <c r="W6047" s="227">
        <f t="shared" si="660"/>
        <v>0</v>
      </c>
      <c r="X6047" s="227">
        <f t="shared" si="663"/>
        <v>0</v>
      </c>
      <c r="Y6047" s="227">
        <f t="shared" si="661"/>
        <v>0</v>
      </c>
      <c r="Z6047" s="227">
        <f t="shared" si="662"/>
        <v>0</v>
      </c>
      <c r="AA6047" s="227">
        <f t="shared" si="664"/>
        <v>0</v>
      </c>
    </row>
    <row r="6048" spans="2:27" ht="13.5" hidden="1">
      <c r="B6048" s="232" t="s">
        <v>1449</v>
      </c>
      <c r="C6048" s="232" t="s">
        <v>761</v>
      </c>
      <c r="D6048" s="232" t="s">
        <v>960</v>
      </c>
      <c r="E6048" s="232" t="s">
        <v>495</v>
      </c>
      <c r="F6048" s="232">
        <v>48</v>
      </c>
      <c r="G6048" s="232" t="s">
        <v>1356</v>
      </c>
      <c r="H6048" s="233">
        <v>52.475999999999999</v>
      </c>
      <c r="I6048" s="233">
        <v>0</v>
      </c>
      <c r="J6048" s="233">
        <v>0</v>
      </c>
      <c r="K6048" s="234">
        <v>0</v>
      </c>
      <c r="L6048" s="233">
        <v>0</v>
      </c>
      <c r="M6048" s="234">
        <v>0</v>
      </c>
      <c r="N6048" s="233">
        <v>0</v>
      </c>
      <c r="O6048" s="233">
        <v>0</v>
      </c>
      <c r="P6048" s="233">
        <v>0</v>
      </c>
      <c r="Q6048" s="234">
        <v>0</v>
      </c>
      <c r="R6048" s="233">
        <v>0</v>
      </c>
      <c r="S6048" s="234">
        <v>0</v>
      </c>
      <c r="T6048" s="233">
        <v>0</v>
      </c>
      <c r="U6048" s="235">
        <f t="shared" si="658"/>
        <v>38307.479999999996</v>
      </c>
      <c r="V6048" s="227">
        <f t="shared" si="659"/>
        <v>0</v>
      </c>
      <c r="W6048" s="227">
        <f t="shared" si="660"/>
        <v>0</v>
      </c>
      <c r="X6048" s="227">
        <f t="shared" si="663"/>
        <v>0</v>
      </c>
      <c r="Y6048" s="227">
        <f t="shared" si="661"/>
        <v>0</v>
      </c>
      <c r="Z6048" s="227">
        <f t="shared" si="662"/>
        <v>0</v>
      </c>
      <c r="AA6048" s="227">
        <f t="shared" si="664"/>
        <v>0</v>
      </c>
    </row>
    <row r="6049" spans="2:27" ht="13.5" hidden="1">
      <c r="B6049" s="232" t="s">
        <v>1449</v>
      </c>
      <c r="C6049" s="232" t="s">
        <v>672</v>
      </c>
      <c r="D6049" s="232" t="s">
        <v>960</v>
      </c>
      <c r="E6049" s="232" t="s">
        <v>495</v>
      </c>
      <c r="F6049" s="232">
        <v>4</v>
      </c>
      <c r="G6049" s="232" t="s">
        <v>1354</v>
      </c>
      <c r="H6049" s="233">
        <v>5.1660000000000004</v>
      </c>
      <c r="I6049" s="233">
        <v>0</v>
      </c>
      <c r="J6049" s="233">
        <v>0</v>
      </c>
      <c r="K6049" s="234">
        <v>0</v>
      </c>
      <c r="L6049" s="233">
        <v>0</v>
      </c>
      <c r="M6049" s="234">
        <v>0</v>
      </c>
      <c r="N6049" s="233">
        <v>0</v>
      </c>
      <c r="O6049" s="233">
        <v>0</v>
      </c>
      <c r="P6049" s="233">
        <v>0</v>
      </c>
      <c r="Q6049" s="234">
        <v>0</v>
      </c>
      <c r="R6049" s="233">
        <v>0</v>
      </c>
      <c r="S6049" s="234">
        <v>0</v>
      </c>
      <c r="T6049" s="233">
        <v>0</v>
      </c>
      <c r="U6049" s="235">
        <f t="shared" si="658"/>
        <v>3771.1800000000003</v>
      </c>
      <c r="V6049" s="227">
        <f t="shared" si="659"/>
        <v>0</v>
      </c>
      <c r="W6049" s="227">
        <f t="shared" si="660"/>
        <v>0</v>
      </c>
      <c r="X6049" s="227">
        <f t="shared" si="663"/>
        <v>0</v>
      </c>
      <c r="Y6049" s="227">
        <f t="shared" si="661"/>
        <v>0</v>
      </c>
      <c r="Z6049" s="227">
        <f t="shared" si="662"/>
        <v>0</v>
      </c>
      <c r="AA6049" s="227">
        <f t="shared" si="664"/>
        <v>0</v>
      </c>
    </row>
    <row r="6050" spans="2:27" ht="13.5" hidden="1">
      <c r="B6050" s="232" t="s">
        <v>1449</v>
      </c>
      <c r="C6050" s="232" t="s">
        <v>1491</v>
      </c>
      <c r="D6050" s="232" t="s">
        <v>960</v>
      </c>
      <c r="E6050" s="232" t="s">
        <v>467</v>
      </c>
      <c r="F6050" s="232">
        <v>4</v>
      </c>
      <c r="G6050" s="232" t="s">
        <v>1312</v>
      </c>
      <c r="H6050" s="233">
        <v>2.6520000000000001</v>
      </c>
      <c r="I6050" s="233">
        <v>0</v>
      </c>
      <c r="J6050" s="233">
        <v>2.6520000000000001</v>
      </c>
      <c r="K6050" s="234">
        <v>11035</v>
      </c>
      <c r="L6050" s="233">
        <v>1.26</v>
      </c>
      <c r="M6050" s="234">
        <v>21605</v>
      </c>
      <c r="N6050" s="233">
        <v>0</v>
      </c>
      <c r="O6050" s="233">
        <v>0</v>
      </c>
      <c r="P6050" s="233">
        <v>0</v>
      </c>
      <c r="Q6050" s="234">
        <v>31363</v>
      </c>
      <c r="R6050" s="233">
        <v>1.1930000000000001</v>
      </c>
      <c r="S6050" s="234">
        <v>61331</v>
      </c>
      <c r="T6050" s="233">
        <v>0</v>
      </c>
      <c r="U6050" s="235">
        <f t="shared" si="658"/>
        <v>1935.96</v>
      </c>
      <c r="V6050" s="227">
        <f t="shared" si="659"/>
        <v>1935.96</v>
      </c>
      <c r="W6050" s="227">
        <f t="shared" si="660"/>
        <v>1839.3833333333332</v>
      </c>
      <c r="X6050" s="227">
        <f t="shared" si="663"/>
        <v>1800.4166666666667</v>
      </c>
      <c r="Y6050" s="227">
        <f t="shared" si="661"/>
        <v>0</v>
      </c>
      <c r="Z6050" s="227">
        <f t="shared" si="662"/>
        <v>1742.0844444444447</v>
      </c>
      <c r="AA6050" s="227">
        <f t="shared" si="664"/>
        <v>1703.6388888888889</v>
      </c>
    </row>
    <row r="6051" spans="2:27" ht="13.5" hidden="1">
      <c r="B6051" s="232" t="s">
        <v>1449</v>
      </c>
      <c r="C6051" s="232" t="s">
        <v>701</v>
      </c>
      <c r="D6051" s="232" t="s">
        <v>960</v>
      </c>
      <c r="E6051" s="232" t="s">
        <v>467</v>
      </c>
      <c r="F6051" s="232">
        <v>64</v>
      </c>
      <c r="G6051" s="232" t="s">
        <v>1364</v>
      </c>
      <c r="H6051" s="233">
        <v>41.328000000000003</v>
      </c>
      <c r="I6051" s="233">
        <v>0</v>
      </c>
      <c r="J6051" s="233">
        <v>41.224699999999999</v>
      </c>
      <c r="K6051" s="234">
        <v>171966</v>
      </c>
      <c r="L6051" s="233">
        <v>19.630800000000001</v>
      </c>
      <c r="M6051" s="234">
        <v>337053</v>
      </c>
      <c r="N6051" s="233">
        <v>0</v>
      </c>
      <c r="O6051" s="233">
        <v>0</v>
      </c>
      <c r="P6051" s="233">
        <v>0</v>
      </c>
      <c r="Q6051" s="234">
        <v>488745</v>
      </c>
      <c r="R6051" s="233">
        <v>18.5976</v>
      </c>
      <c r="S6051" s="234">
        <v>957940</v>
      </c>
      <c r="T6051" s="233">
        <v>0</v>
      </c>
      <c r="U6051" s="235">
        <f t="shared" si="658"/>
        <v>30169.440000000002</v>
      </c>
      <c r="V6051" s="227">
        <f t="shared" si="659"/>
        <v>30094.030999999999</v>
      </c>
      <c r="W6051" s="227">
        <f t="shared" si="660"/>
        <v>28660.984</v>
      </c>
      <c r="X6051" s="227">
        <f t="shared" si="663"/>
        <v>28087.75</v>
      </c>
      <c r="Y6051" s="227">
        <f t="shared" si="661"/>
        <v>0</v>
      </c>
      <c r="Z6051" s="227">
        <f t="shared" si="662"/>
        <v>27152.498</v>
      </c>
      <c r="AA6051" s="227">
        <f t="shared" si="664"/>
        <v>26609.444444444445</v>
      </c>
    </row>
    <row r="6052" spans="2:27" ht="13.5" hidden="1">
      <c r="B6052" s="232" t="s">
        <v>1449</v>
      </c>
      <c r="C6052" s="232" t="s">
        <v>1468</v>
      </c>
      <c r="D6052" s="232" t="s">
        <v>960</v>
      </c>
      <c r="E6052" s="232" t="s">
        <v>467</v>
      </c>
      <c r="F6052" s="232">
        <v>4</v>
      </c>
      <c r="G6052" s="232" t="s">
        <v>1311</v>
      </c>
      <c r="H6052" s="233">
        <v>2.3929999999999998</v>
      </c>
      <c r="I6052" s="233">
        <v>0</v>
      </c>
      <c r="J6052" s="233">
        <v>0</v>
      </c>
      <c r="K6052" s="234">
        <v>0</v>
      </c>
      <c r="L6052" s="233">
        <v>0</v>
      </c>
      <c r="M6052" s="234">
        <v>0</v>
      </c>
      <c r="N6052" s="233">
        <v>0</v>
      </c>
      <c r="O6052" s="233">
        <v>0</v>
      </c>
      <c r="P6052" s="233">
        <v>0</v>
      </c>
      <c r="Q6052" s="234">
        <v>0</v>
      </c>
      <c r="R6052" s="233">
        <v>0</v>
      </c>
      <c r="S6052" s="234">
        <v>0</v>
      </c>
      <c r="T6052" s="233">
        <v>0</v>
      </c>
      <c r="U6052" s="235">
        <f t="shared" si="658"/>
        <v>1746.8899999999999</v>
      </c>
      <c r="V6052" s="227">
        <f t="shared" si="659"/>
        <v>0</v>
      </c>
      <c r="W6052" s="227">
        <f t="shared" si="660"/>
        <v>0</v>
      </c>
      <c r="X6052" s="227">
        <f t="shared" si="663"/>
        <v>0</v>
      </c>
      <c r="Y6052" s="227">
        <f t="shared" si="661"/>
        <v>0</v>
      </c>
      <c r="Z6052" s="227">
        <f t="shared" si="662"/>
        <v>0</v>
      </c>
      <c r="AA6052" s="227">
        <f t="shared" si="664"/>
        <v>0</v>
      </c>
    </row>
    <row r="6053" spans="2:27" ht="13.5" hidden="1">
      <c r="B6053" s="232" t="s">
        <v>1449</v>
      </c>
      <c r="C6053" s="232" t="s">
        <v>1117</v>
      </c>
      <c r="D6053" s="232" t="s">
        <v>960</v>
      </c>
      <c r="E6053" s="232" t="s">
        <v>467</v>
      </c>
      <c r="F6053" s="232">
        <v>48</v>
      </c>
      <c r="G6053" s="232" t="s">
        <v>1310</v>
      </c>
      <c r="H6053" s="233">
        <v>29.43</v>
      </c>
      <c r="I6053" s="233">
        <v>0</v>
      </c>
      <c r="J6053" s="233">
        <v>28.5471</v>
      </c>
      <c r="K6053" s="234">
        <v>122458</v>
      </c>
      <c r="L6053" s="233">
        <v>13.9793</v>
      </c>
      <c r="M6053" s="234">
        <v>240018</v>
      </c>
      <c r="N6053" s="233">
        <v>0</v>
      </c>
      <c r="O6053" s="233">
        <v>0</v>
      </c>
      <c r="P6053" s="233">
        <v>0</v>
      </c>
      <c r="Q6053" s="234">
        <v>0</v>
      </c>
      <c r="R6053" s="233">
        <v>0</v>
      </c>
      <c r="S6053" s="234">
        <v>0</v>
      </c>
      <c r="T6053" s="233">
        <v>0</v>
      </c>
      <c r="U6053" s="235">
        <f t="shared" si="658"/>
        <v>21483.9</v>
      </c>
      <c r="V6053" s="227">
        <f t="shared" si="659"/>
        <v>20839.383000000002</v>
      </c>
      <c r="W6053" s="227">
        <f t="shared" si="660"/>
        <v>20409.722333333335</v>
      </c>
      <c r="X6053" s="227">
        <f t="shared" si="663"/>
        <v>20001.5</v>
      </c>
      <c r="Y6053" s="227">
        <f t="shared" si="661"/>
        <v>0</v>
      </c>
      <c r="Z6053" s="227">
        <f t="shared" si="662"/>
        <v>0</v>
      </c>
      <c r="AA6053" s="227">
        <f t="shared" si="664"/>
        <v>0</v>
      </c>
    </row>
    <row r="6054" spans="2:27" ht="13.5" hidden="1">
      <c r="B6054" s="232" t="s">
        <v>1449</v>
      </c>
      <c r="C6054" s="232" t="s">
        <v>1145</v>
      </c>
      <c r="D6054" s="232" t="s">
        <v>960</v>
      </c>
      <c r="E6054" s="232" t="s">
        <v>467</v>
      </c>
      <c r="F6054" s="232">
        <v>64</v>
      </c>
      <c r="G6054" s="232" t="s">
        <v>1364</v>
      </c>
      <c r="H6054" s="233">
        <v>42.223999999999997</v>
      </c>
      <c r="I6054" s="233">
        <v>0</v>
      </c>
      <c r="J6054" s="233">
        <v>42.118400000000001</v>
      </c>
      <c r="K6054" s="234">
        <v>175694</v>
      </c>
      <c r="L6054" s="233">
        <v>20.0564</v>
      </c>
      <c r="M6054" s="234">
        <v>344360</v>
      </c>
      <c r="N6054" s="233">
        <v>0</v>
      </c>
      <c r="O6054" s="233">
        <v>0</v>
      </c>
      <c r="P6054" s="233">
        <v>0</v>
      </c>
      <c r="Q6054" s="234">
        <v>499341</v>
      </c>
      <c r="R6054" s="233">
        <v>19.000800000000002</v>
      </c>
      <c r="S6054" s="234">
        <v>978708</v>
      </c>
      <c r="T6054" s="233">
        <v>0</v>
      </c>
      <c r="U6054" s="235">
        <f t="shared" si="658"/>
        <v>30823.519999999997</v>
      </c>
      <c r="V6054" s="227">
        <f t="shared" si="659"/>
        <v>30746.432000000001</v>
      </c>
      <c r="W6054" s="227">
        <f t="shared" si="660"/>
        <v>29282.338666666667</v>
      </c>
      <c r="X6054" s="227">
        <f t="shared" si="663"/>
        <v>28696.666666666668</v>
      </c>
      <c r="Y6054" s="227">
        <f t="shared" si="661"/>
        <v>0</v>
      </c>
      <c r="Z6054" s="227">
        <f t="shared" si="662"/>
        <v>27741.167333333335</v>
      </c>
      <c r="AA6054" s="227">
        <f t="shared" si="664"/>
        <v>27186.333333333332</v>
      </c>
    </row>
    <row r="6055" spans="2:27" ht="13.5" hidden="1">
      <c r="B6055" s="232" t="s">
        <v>1449</v>
      </c>
      <c r="C6055" s="232" t="s">
        <v>1454</v>
      </c>
      <c r="D6055" s="232" t="s">
        <v>960</v>
      </c>
      <c r="E6055" s="232" t="s">
        <v>495</v>
      </c>
      <c r="F6055" s="232">
        <v>128</v>
      </c>
      <c r="G6055" s="232" t="s">
        <v>1369</v>
      </c>
      <c r="H6055" s="233">
        <v>121.715</v>
      </c>
      <c r="I6055" s="233">
        <v>0</v>
      </c>
      <c r="J6055" s="233">
        <v>0</v>
      </c>
      <c r="K6055" s="234">
        <v>0</v>
      </c>
      <c r="L6055" s="233">
        <v>0</v>
      </c>
      <c r="M6055" s="234">
        <v>0</v>
      </c>
      <c r="N6055" s="233">
        <v>0</v>
      </c>
      <c r="O6055" s="233">
        <v>0</v>
      </c>
      <c r="P6055" s="233">
        <v>0</v>
      </c>
      <c r="Q6055" s="234">
        <v>0</v>
      </c>
      <c r="R6055" s="233">
        <v>0</v>
      </c>
      <c r="S6055" s="234">
        <v>0</v>
      </c>
      <c r="T6055" s="233">
        <v>0</v>
      </c>
      <c r="U6055" s="235">
        <f t="shared" si="658"/>
        <v>88851.95</v>
      </c>
      <c r="V6055" s="227">
        <f t="shared" si="659"/>
        <v>0</v>
      </c>
      <c r="W6055" s="227">
        <f t="shared" si="660"/>
        <v>0</v>
      </c>
      <c r="X6055" s="227">
        <f t="shared" si="663"/>
        <v>0</v>
      </c>
      <c r="Y6055" s="227">
        <f t="shared" si="661"/>
        <v>0</v>
      </c>
      <c r="Z6055" s="227">
        <f t="shared" si="662"/>
        <v>0</v>
      </c>
      <c r="AA6055" s="227">
        <f t="shared" si="664"/>
        <v>0</v>
      </c>
    </row>
    <row r="6056" spans="2:27" ht="13.5" hidden="1">
      <c r="B6056" s="232" t="s">
        <v>1449</v>
      </c>
      <c r="C6056" s="232" t="s">
        <v>757</v>
      </c>
      <c r="D6056" s="232" t="s">
        <v>960</v>
      </c>
      <c r="E6056" s="232" t="s">
        <v>495</v>
      </c>
      <c r="F6056" s="232">
        <v>32</v>
      </c>
      <c r="G6056" s="232" t="s">
        <v>1424</v>
      </c>
      <c r="H6056" s="233">
        <v>58.664999999999999</v>
      </c>
      <c r="I6056" s="233">
        <v>0</v>
      </c>
      <c r="J6056" s="233">
        <v>0</v>
      </c>
      <c r="K6056" s="234">
        <v>244104</v>
      </c>
      <c r="L6056" s="233">
        <v>27.8658</v>
      </c>
      <c r="M6056" s="234">
        <v>478444</v>
      </c>
      <c r="N6056" s="233">
        <v>0</v>
      </c>
      <c r="O6056" s="233">
        <v>0</v>
      </c>
      <c r="P6056" s="233">
        <v>0</v>
      </c>
      <c r="Q6056" s="234">
        <v>693770</v>
      </c>
      <c r="R6056" s="233">
        <v>26.3992</v>
      </c>
      <c r="S6056" s="234">
        <v>1359789</v>
      </c>
      <c r="T6056" s="233">
        <v>0</v>
      </c>
      <c r="U6056" s="235">
        <f t="shared" si="658"/>
        <v>42825.45</v>
      </c>
      <c r="V6056" s="227">
        <f t="shared" si="659"/>
        <v>0</v>
      </c>
      <c r="W6056" s="227">
        <f t="shared" si="660"/>
        <v>40684.034</v>
      </c>
      <c r="X6056" s="227">
        <f t="shared" si="663"/>
        <v>39870.333333333336</v>
      </c>
      <c r="Y6056" s="227">
        <f t="shared" si="661"/>
        <v>0</v>
      </c>
      <c r="Z6056" s="227">
        <f t="shared" si="662"/>
        <v>38542.804888888888</v>
      </c>
      <c r="AA6056" s="227">
        <f t="shared" si="664"/>
        <v>37771.916666666664</v>
      </c>
    </row>
    <row r="6057" spans="2:27" ht="13.5" hidden="1">
      <c r="B6057" s="232" t="s">
        <v>1449</v>
      </c>
      <c r="C6057" s="232" t="s">
        <v>1492</v>
      </c>
      <c r="D6057" s="232" t="s">
        <v>960</v>
      </c>
      <c r="E6057" s="232" t="s">
        <v>495</v>
      </c>
      <c r="F6057" s="232">
        <v>48</v>
      </c>
      <c r="G6057" s="232" t="s">
        <v>1356</v>
      </c>
      <c r="H6057" s="233">
        <v>47.099519999999998</v>
      </c>
      <c r="I6057" s="233">
        <v>0</v>
      </c>
      <c r="J6057" s="233">
        <v>47.1</v>
      </c>
      <c r="K6057" s="234">
        <v>195981</v>
      </c>
      <c r="L6057" s="233">
        <v>22.372</v>
      </c>
      <c r="M6057" s="234">
        <v>383710</v>
      </c>
      <c r="N6057" s="233">
        <v>0</v>
      </c>
      <c r="O6057" s="233">
        <v>0</v>
      </c>
      <c r="P6057" s="233">
        <v>0</v>
      </c>
      <c r="Q6057" s="234">
        <v>556999</v>
      </c>
      <c r="R6057" s="233">
        <v>21.195</v>
      </c>
      <c r="S6057" s="234">
        <v>1089242</v>
      </c>
      <c r="T6057" s="233">
        <v>0</v>
      </c>
      <c r="U6057" s="235">
        <f t="shared" si="658"/>
        <v>34382.649599999997</v>
      </c>
      <c r="V6057" s="227">
        <f t="shared" si="659"/>
        <v>34383</v>
      </c>
      <c r="W6057" s="227">
        <f t="shared" si="660"/>
        <v>32663.309999999998</v>
      </c>
      <c r="X6057" s="227">
        <f t="shared" si="663"/>
        <v>31975.833333333332</v>
      </c>
      <c r="Y6057" s="227">
        <f t="shared" si="661"/>
        <v>0</v>
      </c>
      <c r="Z6057" s="227">
        <f t="shared" si="662"/>
        <v>30944.544444444444</v>
      </c>
      <c r="AA6057" s="227">
        <f t="shared" si="664"/>
        <v>30256.722222222223</v>
      </c>
    </row>
    <row r="6058" spans="2:27" ht="13.5" hidden="1">
      <c r="B6058" s="232" t="s">
        <v>1449</v>
      </c>
      <c r="C6058" s="232" t="s">
        <v>544</v>
      </c>
      <c r="D6058" s="232" t="s">
        <v>960</v>
      </c>
      <c r="E6058" s="232" t="s">
        <v>495</v>
      </c>
      <c r="F6058" s="232">
        <v>16</v>
      </c>
      <c r="G6058" s="232" t="s">
        <v>1317</v>
      </c>
      <c r="H6058" s="233">
        <v>19.146000000000001</v>
      </c>
      <c r="I6058" s="233">
        <v>0</v>
      </c>
      <c r="J6058" s="233">
        <v>18.164000000000001</v>
      </c>
      <c r="K6058" s="234">
        <v>79251</v>
      </c>
      <c r="L6058" s="233">
        <v>9.0470000000000006</v>
      </c>
      <c r="M6058" s="234">
        <v>158261</v>
      </c>
      <c r="N6058" s="233">
        <v>0</v>
      </c>
      <c r="O6058" s="233">
        <v>0</v>
      </c>
      <c r="P6058" s="233">
        <v>0</v>
      </c>
      <c r="Q6058" s="234">
        <v>0</v>
      </c>
      <c r="R6058" s="233">
        <v>0</v>
      </c>
      <c r="S6058" s="234">
        <v>0</v>
      </c>
      <c r="T6058" s="233">
        <v>0</v>
      </c>
      <c r="U6058" s="235">
        <f t="shared" si="658"/>
        <v>13976.58</v>
      </c>
      <c r="V6058" s="227">
        <f t="shared" si="659"/>
        <v>13259.720000000001</v>
      </c>
      <c r="W6058" s="227">
        <f t="shared" si="660"/>
        <v>13208.560000000001</v>
      </c>
      <c r="X6058" s="227">
        <f t="shared" si="663"/>
        <v>13188.416666666666</v>
      </c>
      <c r="Y6058" s="227">
        <f t="shared" si="661"/>
        <v>0</v>
      </c>
      <c r="Z6058" s="227">
        <f t="shared" si="662"/>
        <v>0</v>
      </c>
      <c r="AA6058" s="227">
        <f t="shared" si="664"/>
        <v>0</v>
      </c>
    </row>
    <row r="6059" spans="2:27" ht="13.5" hidden="1">
      <c r="B6059" s="232" t="s">
        <v>1449</v>
      </c>
      <c r="C6059" s="232" t="s">
        <v>759</v>
      </c>
      <c r="D6059" s="232" t="s">
        <v>960</v>
      </c>
      <c r="E6059" s="232" t="s">
        <v>467</v>
      </c>
      <c r="F6059" s="232">
        <v>4</v>
      </c>
      <c r="G6059" s="232" t="s">
        <v>1352</v>
      </c>
      <c r="H6059" s="233">
        <v>3.7610000000000001</v>
      </c>
      <c r="I6059" s="233">
        <v>0</v>
      </c>
      <c r="J6059" s="233">
        <v>0</v>
      </c>
      <c r="K6059" s="234">
        <v>15649</v>
      </c>
      <c r="L6059" s="233">
        <v>1.7864</v>
      </c>
      <c r="M6059" s="234">
        <v>30672</v>
      </c>
      <c r="N6059" s="233">
        <v>0</v>
      </c>
      <c r="O6059" s="233">
        <v>0</v>
      </c>
      <c r="P6059" s="233">
        <v>0</v>
      </c>
      <c r="Q6059" s="234">
        <v>44476</v>
      </c>
      <c r="R6059" s="233">
        <v>1.6923999999999999</v>
      </c>
      <c r="S6059" s="234">
        <v>87174</v>
      </c>
      <c r="T6059" s="233">
        <v>0</v>
      </c>
      <c r="U6059" s="235">
        <f t="shared" si="658"/>
        <v>2745.53</v>
      </c>
      <c r="V6059" s="227">
        <f t="shared" si="659"/>
        <v>0</v>
      </c>
      <c r="W6059" s="227">
        <f t="shared" si="660"/>
        <v>2608.1553333333331</v>
      </c>
      <c r="X6059" s="227">
        <f t="shared" si="663"/>
        <v>2556</v>
      </c>
      <c r="Y6059" s="227">
        <f t="shared" si="661"/>
        <v>0</v>
      </c>
      <c r="Z6059" s="227">
        <f t="shared" si="662"/>
        <v>2470.8964444444446</v>
      </c>
      <c r="AA6059" s="227">
        <f t="shared" si="664"/>
        <v>2421.5</v>
      </c>
    </row>
    <row r="6060" spans="2:27" ht="13.5" hidden="1">
      <c r="B6060" s="232" t="s">
        <v>1449</v>
      </c>
      <c r="C6060" s="232" t="s">
        <v>509</v>
      </c>
      <c r="D6060" s="232" t="s">
        <v>960</v>
      </c>
      <c r="E6060" s="232" t="s">
        <v>495</v>
      </c>
      <c r="F6060" s="232">
        <v>64</v>
      </c>
      <c r="G6060" s="232" t="s">
        <v>1345</v>
      </c>
      <c r="H6060" s="233">
        <v>76.575999999999993</v>
      </c>
      <c r="I6060" s="233">
        <v>0</v>
      </c>
      <c r="J6060" s="233">
        <v>74.776499999999999</v>
      </c>
      <c r="K6060" s="234">
        <v>311925</v>
      </c>
      <c r="L6060" s="233">
        <v>35.607799999999997</v>
      </c>
      <c r="M6060" s="234">
        <v>611372</v>
      </c>
      <c r="N6060" s="233">
        <v>0</v>
      </c>
      <c r="O6060" s="233">
        <v>0</v>
      </c>
      <c r="P6060" s="233">
        <v>0</v>
      </c>
      <c r="Q6060" s="234">
        <v>0</v>
      </c>
      <c r="R6060" s="233">
        <v>0</v>
      </c>
      <c r="S6060" s="234">
        <v>0</v>
      </c>
      <c r="T6060" s="233">
        <v>0</v>
      </c>
      <c r="U6060" s="235">
        <f t="shared" si="658"/>
        <v>55900.479999999996</v>
      </c>
      <c r="V6060" s="227">
        <f t="shared" si="659"/>
        <v>54586.845000000001</v>
      </c>
      <c r="W6060" s="227">
        <f t="shared" si="660"/>
        <v>51987.444000000003</v>
      </c>
      <c r="X6060" s="227">
        <f t="shared" si="663"/>
        <v>50947.666666666664</v>
      </c>
      <c r="Y6060" s="227">
        <f t="shared" si="661"/>
        <v>0</v>
      </c>
      <c r="Z6060" s="227">
        <f t="shared" si="662"/>
        <v>0</v>
      </c>
      <c r="AA6060" s="227">
        <f t="shared" si="664"/>
        <v>0</v>
      </c>
    </row>
    <row r="6061" spans="2:27" ht="13.5" hidden="1">
      <c r="B6061" s="232" t="s">
        <v>1449</v>
      </c>
      <c r="C6061" s="232" t="s">
        <v>745</v>
      </c>
      <c r="D6061" s="232" t="s">
        <v>960</v>
      </c>
      <c r="E6061" s="232" t="s">
        <v>495</v>
      </c>
      <c r="F6061" s="232">
        <v>4</v>
      </c>
      <c r="G6061" s="232" t="s">
        <v>1311</v>
      </c>
      <c r="H6061" s="233">
        <v>3.125</v>
      </c>
      <c r="I6061" s="233">
        <v>0</v>
      </c>
      <c r="J6061" s="233">
        <v>0</v>
      </c>
      <c r="K6061" s="234">
        <v>0</v>
      </c>
      <c r="L6061" s="233">
        <v>0</v>
      </c>
      <c r="M6061" s="234">
        <v>0</v>
      </c>
      <c r="N6061" s="233">
        <v>0</v>
      </c>
      <c r="O6061" s="233">
        <v>0</v>
      </c>
      <c r="P6061" s="233">
        <v>0</v>
      </c>
      <c r="Q6061" s="234">
        <v>0</v>
      </c>
      <c r="R6061" s="233">
        <v>0</v>
      </c>
      <c r="S6061" s="234">
        <v>0</v>
      </c>
      <c r="T6061" s="233">
        <v>0</v>
      </c>
      <c r="U6061" s="235">
        <f t="shared" si="658"/>
        <v>2281.25</v>
      </c>
      <c r="V6061" s="227">
        <f t="shared" si="659"/>
        <v>0</v>
      </c>
      <c r="W6061" s="227">
        <f t="shared" si="660"/>
        <v>0</v>
      </c>
      <c r="X6061" s="227">
        <f t="shared" si="663"/>
        <v>0</v>
      </c>
      <c r="Y6061" s="227">
        <f t="shared" si="661"/>
        <v>0</v>
      </c>
      <c r="Z6061" s="227">
        <f t="shared" si="662"/>
        <v>0</v>
      </c>
      <c r="AA6061" s="227">
        <f t="shared" si="664"/>
        <v>0</v>
      </c>
    </row>
    <row r="6062" spans="2:27" ht="13.5" hidden="1">
      <c r="B6062" s="232" t="s">
        <v>1449</v>
      </c>
      <c r="C6062" s="232" t="s">
        <v>1493</v>
      </c>
      <c r="D6062" s="232" t="s">
        <v>960</v>
      </c>
      <c r="E6062" s="232" t="s">
        <v>495</v>
      </c>
      <c r="F6062" s="232">
        <v>64</v>
      </c>
      <c r="G6062" s="232" t="s">
        <v>1364</v>
      </c>
      <c r="H6062" s="233">
        <v>62.79936</v>
      </c>
      <c r="I6062" s="233">
        <v>0</v>
      </c>
      <c r="J6062" s="233">
        <v>62.798999999999999</v>
      </c>
      <c r="K6062" s="234">
        <v>261308</v>
      </c>
      <c r="L6062" s="233">
        <v>29.83</v>
      </c>
      <c r="M6062" s="234">
        <v>511614</v>
      </c>
      <c r="N6062" s="233">
        <v>0</v>
      </c>
      <c r="O6062" s="233">
        <v>0</v>
      </c>
      <c r="P6062" s="233">
        <v>0</v>
      </c>
      <c r="Q6062" s="234">
        <v>742665</v>
      </c>
      <c r="R6062" s="233">
        <v>28.26</v>
      </c>
      <c r="S6062" s="234">
        <v>1452323</v>
      </c>
      <c r="T6062" s="233">
        <v>0</v>
      </c>
      <c r="U6062" s="235">
        <f t="shared" si="658"/>
        <v>45843.532800000001</v>
      </c>
      <c r="V6062" s="227">
        <f t="shared" si="659"/>
        <v>45843.27</v>
      </c>
      <c r="W6062" s="227">
        <f t="shared" si="660"/>
        <v>43551.566666666666</v>
      </c>
      <c r="X6062" s="227">
        <f t="shared" si="663"/>
        <v>42634.5</v>
      </c>
      <c r="Y6062" s="227">
        <f t="shared" si="661"/>
        <v>0</v>
      </c>
      <c r="Z6062" s="227">
        <f t="shared" si="662"/>
        <v>41259.383333333331</v>
      </c>
      <c r="AA6062" s="227">
        <f t="shared" si="664"/>
        <v>40342.305555555555</v>
      </c>
    </row>
    <row r="6063" spans="2:27" ht="13.5" hidden="1">
      <c r="B6063" s="232" t="s">
        <v>1449</v>
      </c>
      <c r="C6063" s="232" t="s">
        <v>750</v>
      </c>
      <c r="D6063" s="232" t="s">
        <v>960</v>
      </c>
      <c r="E6063" s="232" t="s">
        <v>495</v>
      </c>
      <c r="F6063" s="232">
        <v>64</v>
      </c>
      <c r="G6063" s="232" t="s">
        <v>1425</v>
      </c>
      <c r="H6063" s="233">
        <v>117.33</v>
      </c>
      <c r="I6063" s="233">
        <v>0</v>
      </c>
      <c r="J6063" s="233">
        <v>0</v>
      </c>
      <c r="K6063" s="234">
        <v>488208</v>
      </c>
      <c r="L6063" s="233">
        <v>55.7316</v>
      </c>
      <c r="M6063" s="234">
        <v>956889</v>
      </c>
      <c r="N6063" s="233">
        <v>0</v>
      </c>
      <c r="O6063" s="233">
        <v>0</v>
      </c>
      <c r="P6063" s="233">
        <v>0</v>
      </c>
      <c r="Q6063" s="234">
        <v>1387540</v>
      </c>
      <c r="R6063" s="233">
        <v>52.798299999999998</v>
      </c>
      <c r="S6063" s="234">
        <v>2719578</v>
      </c>
      <c r="T6063" s="233">
        <v>0</v>
      </c>
      <c r="U6063" s="235">
        <f t="shared" si="658"/>
        <v>85650.9</v>
      </c>
      <c r="V6063" s="227">
        <f t="shared" si="659"/>
        <v>0</v>
      </c>
      <c r="W6063" s="227">
        <f t="shared" si="660"/>
        <v>81368.067999999999</v>
      </c>
      <c r="X6063" s="227">
        <f t="shared" si="663"/>
        <v>79740.75</v>
      </c>
      <c r="Y6063" s="227">
        <f t="shared" si="661"/>
        <v>0</v>
      </c>
      <c r="Z6063" s="227">
        <f t="shared" si="662"/>
        <v>77085.536777777772</v>
      </c>
      <c r="AA6063" s="227">
        <f t="shared" si="664"/>
        <v>75543.833333333328</v>
      </c>
    </row>
    <row r="6064" spans="2:27" ht="13.5" hidden="1">
      <c r="B6064" s="232" t="s">
        <v>1449</v>
      </c>
      <c r="C6064" s="232" t="s">
        <v>655</v>
      </c>
      <c r="D6064" s="232" t="s">
        <v>960</v>
      </c>
      <c r="E6064" s="232" t="s">
        <v>495</v>
      </c>
      <c r="F6064" s="232">
        <v>16</v>
      </c>
      <c r="G6064" s="232" t="s">
        <v>1352</v>
      </c>
      <c r="H6064" s="233">
        <v>20.664000000000001</v>
      </c>
      <c r="I6064" s="233">
        <v>0</v>
      </c>
      <c r="J6064" s="233">
        <v>0</v>
      </c>
      <c r="K6064" s="234">
        <v>0</v>
      </c>
      <c r="L6064" s="233">
        <v>0</v>
      </c>
      <c r="M6064" s="234">
        <v>0</v>
      </c>
      <c r="N6064" s="233">
        <v>0</v>
      </c>
      <c r="O6064" s="233">
        <v>0</v>
      </c>
      <c r="P6064" s="233">
        <v>0</v>
      </c>
      <c r="Q6064" s="234">
        <v>0</v>
      </c>
      <c r="R6064" s="233">
        <v>0</v>
      </c>
      <c r="S6064" s="234">
        <v>0</v>
      </c>
      <c r="T6064" s="233">
        <v>0</v>
      </c>
      <c r="U6064" s="235">
        <f t="shared" si="658"/>
        <v>15084.720000000001</v>
      </c>
      <c r="V6064" s="227">
        <f t="shared" si="659"/>
        <v>0</v>
      </c>
      <c r="W6064" s="227">
        <f t="shared" si="660"/>
        <v>0</v>
      </c>
      <c r="X6064" s="227">
        <f t="shared" si="663"/>
        <v>0</v>
      </c>
      <c r="Y6064" s="227">
        <f t="shared" si="661"/>
        <v>0</v>
      </c>
      <c r="Z6064" s="227">
        <f t="shared" si="662"/>
        <v>0</v>
      </c>
      <c r="AA6064" s="227">
        <f t="shared" si="664"/>
        <v>0</v>
      </c>
    </row>
    <row r="6065" spans="2:27" ht="13.5" hidden="1">
      <c r="B6065" s="232" t="s">
        <v>1449</v>
      </c>
      <c r="C6065" s="232" t="s">
        <v>767</v>
      </c>
      <c r="D6065" s="232" t="s">
        <v>960</v>
      </c>
      <c r="E6065" s="232" t="s">
        <v>467</v>
      </c>
      <c r="F6065" s="232">
        <v>24</v>
      </c>
      <c r="G6065" s="232" t="s">
        <v>1310</v>
      </c>
      <c r="H6065" s="233">
        <v>16.645</v>
      </c>
      <c r="I6065" s="233">
        <v>0</v>
      </c>
      <c r="J6065" s="233">
        <v>0</v>
      </c>
      <c r="K6065" s="234">
        <v>0</v>
      </c>
      <c r="L6065" s="233">
        <v>0</v>
      </c>
      <c r="M6065" s="234">
        <v>0</v>
      </c>
      <c r="N6065" s="233">
        <v>0</v>
      </c>
      <c r="O6065" s="233">
        <v>0</v>
      </c>
      <c r="P6065" s="233">
        <v>0</v>
      </c>
      <c r="Q6065" s="234">
        <v>0</v>
      </c>
      <c r="R6065" s="233">
        <v>0</v>
      </c>
      <c r="S6065" s="234">
        <v>0</v>
      </c>
      <c r="T6065" s="233">
        <v>0</v>
      </c>
      <c r="U6065" s="235">
        <f t="shared" si="658"/>
        <v>12150.85</v>
      </c>
      <c r="V6065" s="227">
        <f t="shared" si="659"/>
        <v>0</v>
      </c>
      <c r="W6065" s="227">
        <f t="shared" si="660"/>
        <v>0</v>
      </c>
      <c r="X6065" s="227">
        <f t="shared" si="663"/>
        <v>0</v>
      </c>
      <c r="Y6065" s="227">
        <f t="shared" si="661"/>
        <v>0</v>
      </c>
      <c r="Z6065" s="227">
        <f t="shared" si="662"/>
        <v>0</v>
      </c>
      <c r="AA6065" s="227">
        <f t="shared" si="664"/>
        <v>0</v>
      </c>
    </row>
    <row r="6066" spans="2:27" ht="13.5" hidden="1">
      <c r="B6066" s="232" t="s">
        <v>1449</v>
      </c>
      <c r="C6066" s="232" t="s">
        <v>644</v>
      </c>
      <c r="D6066" s="232" t="s">
        <v>960</v>
      </c>
      <c r="E6066" s="232" t="s">
        <v>467</v>
      </c>
      <c r="F6066" s="232">
        <v>4</v>
      </c>
      <c r="G6066" s="232" t="s">
        <v>1311</v>
      </c>
      <c r="H6066" s="233">
        <v>2.3929999999999998</v>
      </c>
      <c r="I6066" s="233">
        <v>0</v>
      </c>
      <c r="J6066" s="233">
        <v>2.27</v>
      </c>
      <c r="K6066" s="234">
        <v>9906</v>
      </c>
      <c r="L6066" s="233">
        <v>1.131</v>
      </c>
      <c r="M6066" s="234">
        <v>19783</v>
      </c>
      <c r="N6066" s="233">
        <v>0</v>
      </c>
      <c r="O6066" s="233">
        <v>0</v>
      </c>
      <c r="P6066" s="233">
        <v>0</v>
      </c>
      <c r="Q6066" s="234">
        <v>0</v>
      </c>
      <c r="R6066" s="233">
        <v>0</v>
      </c>
      <c r="S6066" s="234">
        <v>0</v>
      </c>
      <c r="T6066" s="233">
        <v>0</v>
      </c>
      <c r="U6066" s="235">
        <f t="shared" si="658"/>
        <v>1746.8899999999999</v>
      </c>
      <c r="V6066" s="227">
        <f t="shared" si="659"/>
        <v>1657.1</v>
      </c>
      <c r="W6066" s="227">
        <f t="shared" si="660"/>
        <v>1651.13</v>
      </c>
      <c r="X6066" s="227">
        <f t="shared" si="663"/>
        <v>1648.5833333333333</v>
      </c>
      <c r="Y6066" s="227">
        <f t="shared" si="661"/>
        <v>0</v>
      </c>
      <c r="Z6066" s="227">
        <f t="shared" si="662"/>
        <v>0</v>
      </c>
      <c r="AA6066" s="227">
        <f t="shared" si="664"/>
        <v>0</v>
      </c>
    </row>
    <row r="6067" spans="2:27" ht="13.5" hidden="1">
      <c r="B6067" s="232" t="s">
        <v>1449</v>
      </c>
      <c r="C6067" s="232" t="s">
        <v>1480</v>
      </c>
      <c r="D6067" s="232" t="s">
        <v>960</v>
      </c>
      <c r="E6067" s="232" t="s">
        <v>467</v>
      </c>
      <c r="F6067" s="232">
        <v>96</v>
      </c>
      <c r="G6067" s="232" t="s">
        <v>1356</v>
      </c>
      <c r="H6067" s="233">
        <v>57.432000000000002</v>
      </c>
      <c r="I6067" s="233">
        <v>0</v>
      </c>
      <c r="J6067" s="233">
        <v>0</v>
      </c>
      <c r="K6067" s="234">
        <v>0</v>
      </c>
      <c r="L6067" s="233">
        <v>0</v>
      </c>
      <c r="M6067" s="234">
        <v>0</v>
      </c>
      <c r="N6067" s="233">
        <v>0</v>
      </c>
      <c r="O6067" s="233">
        <v>0</v>
      </c>
      <c r="P6067" s="233">
        <v>0</v>
      </c>
      <c r="Q6067" s="234">
        <v>0</v>
      </c>
      <c r="R6067" s="233">
        <v>0</v>
      </c>
      <c r="S6067" s="234">
        <v>0</v>
      </c>
      <c r="T6067" s="233">
        <v>0</v>
      </c>
      <c r="U6067" s="235">
        <f t="shared" si="658"/>
        <v>41925.360000000001</v>
      </c>
      <c r="V6067" s="227">
        <f t="shared" si="659"/>
        <v>0</v>
      </c>
      <c r="W6067" s="227">
        <f t="shared" si="660"/>
        <v>0</v>
      </c>
      <c r="X6067" s="227">
        <f t="shared" si="663"/>
        <v>0</v>
      </c>
      <c r="Y6067" s="227">
        <f t="shared" si="661"/>
        <v>0</v>
      </c>
      <c r="Z6067" s="227">
        <f t="shared" si="662"/>
        <v>0</v>
      </c>
      <c r="AA6067" s="227">
        <f t="shared" si="664"/>
        <v>0</v>
      </c>
    </row>
    <row r="6068" spans="2:27" ht="13.5" hidden="1">
      <c r="B6068" s="232" t="s">
        <v>1449</v>
      </c>
      <c r="C6068" s="232" t="s">
        <v>1470</v>
      </c>
      <c r="D6068" s="232" t="s">
        <v>960</v>
      </c>
      <c r="E6068" s="232" t="s">
        <v>467</v>
      </c>
      <c r="F6068" s="232">
        <v>128</v>
      </c>
      <c r="G6068" s="232" t="s">
        <v>1364</v>
      </c>
      <c r="H6068" s="233">
        <v>76.575999999999993</v>
      </c>
      <c r="I6068" s="233">
        <v>0</v>
      </c>
      <c r="J6068" s="233">
        <v>0</v>
      </c>
      <c r="K6068" s="234">
        <v>0</v>
      </c>
      <c r="L6068" s="233">
        <v>0</v>
      </c>
      <c r="M6068" s="234">
        <v>0</v>
      </c>
      <c r="N6068" s="233">
        <v>0</v>
      </c>
      <c r="O6068" s="233">
        <v>0</v>
      </c>
      <c r="P6068" s="233">
        <v>0</v>
      </c>
      <c r="Q6068" s="234">
        <v>0</v>
      </c>
      <c r="R6068" s="233">
        <v>0</v>
      </c>
      <c r="S6068" s="234">
        <v>0</v>
      </c>
      <c r="T6068" s="233">
        <v>0</v>
      </c>
      <c r="U6068" s="235">
        <f t="shared" si="658"/>
        <v>55900.479999999996</v>
      </c>
      <c r="V6068" s="227">
        <f t="shared" si="659"/>
        <v>0</v>
      </c>
      <c r="W6068" s="227">
        <f t="shared" si="660"/>
        <v>0</v>
      </c>
      <c r="X6068" s="227">
        <f t="shared" si="663"/>
        <v>0</v>
      </c>
      <c r="Y6068" s="227">
        <f t="shared" si="661"/>
        <v>0</v>
      </c>
      <c r="Z6068" s="227">
        <f t="shared" si="662"/>
        <v>0</v>
      </c>
      <c r="AA6068" s="227">
        <f t="shared" si="664"/>
        <v>0</v>
      </c>
    </row>
    <row r="6069" spans="2:27" ht="13.5" hidden="1">
      <c r="B6069" s="232" t="s">
        <v>1449</v>
      </c>
      <c r="C6069" s="232" t="s">
        <v>1458</v>
      </c>
      <c r="D6069" s="232" t="s">
        <v>960</v>
      </c>
      <c r="E6069" s="232" t="s">
        <v>467</v>
      </c>
      <c r="F6069" s="232">
        <v>4</v>
      </c>
      <c r="G6069" s="232" t="s">
        <v>1312</v>
      </c>
      <c r="H6069" s="233">
        <v>2.5830000000000002</v>
      </c>
      <c r="I6069" s="233">
        <v>0</v>
      </c>
      <c r="J6069" s="233">
        <v>0</v>
      </c>
      <c r="K6069" s="234">
        <v>0</v>
      </c>
      <c r="L6069" s="233">
        <v>0</v>
      </c>
      <c r="M6069" s="234">
        <v>0</v>
      </c>
      <c r="N6069" s="233">
        <v>0</v>
      </c>
      <c r="O6069" s="233">
        <v>0</v>
      </c>
      <c r="P6069" s="233">
        <v>0</v>
      </c>
      <c r="Q6069" s="234">
        <v>0</v>
      </c>
      <c r="R6069" s="233">
        <v>0</v>
      </c>
      <c r="S6069" s="234">
        <v>0</v>
      </c>
      <c r="T6069" s="233">
        <v>0</v>
      </c>
      <c r="U6069" s="235">
        <f t="shared" si="658"/>
        <v>1885.5900000000001</v>
      </c>
      <c r="V6069" s="227">
        <f t="shared" si="659"/>
        <v>0</v>
      </c>
      <c r="W6069" s="227">
        <f t="shared" si="660"/>
        <v>0</v>
      </c>
      <c r="X6069" s="227">
        <f t="shared" si="663"/>
        <v>0</v>
      </c>
      <c r="Y6069" s="227">
        <f t="shared" si="661"/>
        <v>0</v>
      </c>
      <c r="Z6069" s="227">
        <f t="shared" si="662"/>
        <v>0</v>
      </c>
      <c r="AA6069" s="227">
        <f t="shared" si="664"/>
        <v>0</v>
      </c>
    </row>
    <row r="6070" spans="2:27" ht="13.5" hidden="1">
      <c r="B6070" s="232" t="s">
        <v>1449</v>
      </c>
      <c r="C6070" s="232" t="s">
        <v>1494</v>
      </c>
      <c r="D6070" s="232" t="s">
        <v>960</v>
      </c>
      <c r="E6070" s="232" t="s">
        <v>467</v>
      </c>
      <c r="F6070" s="232">
        <v>32</v>
      </c>
      <c r="G6070" s="232" t="s">
        <v>1345</v>
      </c>
      <c r="H6070" s="233">
        <v>21.216000000000001</v>
      </c>
      <c r="I6070" s="233">
        <v>0</v>
      </c>
      <c r="J6070" s="233">
        <v>21.216000000000001</v>
      </c>
      <c r="K6070" s="234">
        <v>88280</v>
      </c>
      <c r="L6070" s="233">
        <v>10.077999999999999</v>
      </c>
      <c r="M6070" s="234">
        <v>172843</v>
      </c>
      <c r="N6070" s="233">
        <v>0</v>
      </c>
      <c r="O6070" s="233">
        <v>0</v>
      </c>
      <c r="P6070" s="233">
        <v>0</v>
      </c>
      <c r="Q6070" s="234">
        <v>250900</v>
      </c>
      <c r="R6070" s="233">
        <v>9.5470000000000006</v>
      </c>
      <c r="S6070" s="234">
        <v>490650</v>
      </c>
      <c r="T6070" s="233">
        <v>0</v>
      </c>
      <c r="U6070" s="235">
        <f t="shared" si="658"/>
        <v>15487.68</v>
      </c>
      <c r="V6070" s="227">
        <f t="shared" si="659"/>
        <v>15487.68</v>
      </c>
      <c r="W6070" s="227">
        <f t="shared" si="660"/>
        <v>14713.606666666667</v>
      </c>
      <c r="X6070" s="227">
        <f t="shared" si="663"/>
        <v>14403.583333333334</v>
      </c>
      <c r="Y6070" s="227">
        <f t="shared" si="661"/>
        <v>0</v>
      </c>
      <c r="Z6070" s="227">
        <f t="shared" si="662"/>
        <v>13938.754444444445</v>
      </c>
      <c r="AA6070" s="227">
        <f t="shared" si="664"/>
        <v>13629.166666666666</v>
      </c>
    </row>
    <row r="6071" spans="2:27" ht="13.5" hidden="1">
      <c r="B6071" s="232" t="s">
        <v>1449</v>
      </c>
      <c r="C6071" s="232" t="s">
        <v>1491</v>
      </c>
      <c r="D6071" s="232" t="s">
        <v>960</v>
      </c>
      <c r="E6071" s="232" t="s">
        <v>495</v>
      </c>
      <c r="F6071" s="232">
        <v>4</v>
      </c>
      <c r="G6071" s="232" t="s">
        <v>1312</v>
      </c>
      <c r="H6071" s="233">
        <v>3.92496</v>
      </c>
      <c r="I6071" s="233">
        <v>0</v>
      </c>
      <c r="J6071" s="233">
        <v>3.9249999999999998</v>
      </c>
      <c r="K6071" s="234">
        <v>16332</v>
      </c>
      <c r="L6071" s="233">
        <v>1.8640000000000001</v>
      </c>
      <c r="M6071" s="234">
        <v>31976</v>
      </c>
      <c r="N6071" s="233">
        <v>0</v>
      </c>
      <c r="O6071" s="233">
        <v>0</v>
      </c>
      <c r="P6071" s="233">
        <v>0</v>
      </c>
      <c r="Q6071" s="234">
        <v>46417</v>
      </c>
      <c r="R6071" s="233">
        <v>1.766</v>
      </c>
      <c r="S6071" s="234">
        <v>90770</v>
      </c>
      <c r="T6071" s="233">
        <v>0</v>
      </c>
      <c r="U6071" s="235">
        <f t="shared" si="658"/>
        <v>2865.2208000000001</v>
      </c>
      <c r="V6071" s="227">
        <f t="shared" si="659"/>
        <v>2865.25</v>
      </c>
      <c r="W6071" s="227">
        <f t="shared" si="660"/>
        <v>2721.7200000000003</v>
      </c>
      <c r="X6071" s="227">
        <f t="shared" si="663"/>
        <v>2664.6666666666665</v>
      </c>
      <c r="Y6071" s="227">
        <f t="shared" si="661"/>
        <v>0</v>
      </c>
      <c r="Z6071" s="227">
        <f t="shared" si="662"/>
        <v>2578.5411111111111</v>
      </c>
      <c r="AA6071" s="227">
        <f t="shared" si="664"/>
        <v>2521.3888888888887</v>
      </c>
    </row>
    <row r="6072" spans="2:27" ht="13.5" hidden="1">
      <c r="B6072" s="232" t="s">
        <v>1449</v>
      </c>
      <c r="C6072" s="232" t="s">
        <v>650</v>
      </c>
      <c r="D6072" s="232" t="s">
        <v>960</v>
      </c>
      <c r="E6072" s="232" t="s">
        <v>495</v>
      </c>
      <c r="F6072" s="232">
        <v>8</v>
      </c>
      <c r="G6072" s="232" t="s">
        <v>1351</v>
      </c>
      <c r="H6072" s="233">
        <v>10.332000000000001</v>
      </c>
      <c r="I6072" s="233">
        <v>0</v>
      </c>
      <c r="J6072" s="233">
        <v>0</v>
      </c>
      <c r="K6072" s="234">
        <v>0</v>
      </c>
      <c r="L6072" s="233">
        <v>0</v>
      </c>
      <c r="M6072" s="234">
        <v>0</v>
      </c>
      <c r="N6072" s="233">
        <v>0</v>
      </c>
      <c r="O6072" s="233">
        <v>0</v>
      </c>
      <c r="P6072" s="233">
        <v>0</v>
      </c>
      <c r="Q6072" s="234">
        <v>0</v>
      </c>
      <c r="R6072" s="233">
        <v>0</v>
      </c>
      <c r="S6072" s="234">
        <v>0</v>
      </c>
      <c r="T6072" s="233">
        <v>0</v>
      </c>
      <c r="U6072" s="235">
        <f t="shared" si="658"/>
        <v>7542.3600000000006</v>
      </c>
      <c r="V6072" s="227">
        <f t="shared" si="659"/>
        <v>0</v>
      </c>
      <c r="W6072" s="227">
        <f t="shared" si="660"/>
        <v>0</v>
      </c>
      <c r="X6072" s="227">
        <f t="shared" si="663"/>
        <v>0</v>
      </c>
      <c r="Y6072" s="227">
        <f t="shared" si="661"/>
        <v>0</v>
      </c>
      <c r="Z6072" s="227">
        <f t="shared" si="662"/>
        <v>0</v>
      </c>
      <c r="AA6072" s="227">
        <f t="shared" si="664"/>
        <v>0</v>
      </c>
    </row>
    <row r="6073" spans="2:27" ht="13.5" hidden="1">
      <c r="B6073" s="232" t="s">
        <v>1449</v>
      </c>
      <c r="C6073" s="232" t="s">
        <v>1120</v>
      </c>
      <c r="D6073" s="232" t="s">
        <v>960</v>
      </c>
      <c r="E6073" s="232" t="s">
        <v>495</v>
      </c>
      <c r="F6073" s="232">
        <v>8</v>
      </c>
      <c r="G6073" s="232" t="s">
        <v>1312</v>
      </c>
      <c r="H6073" s="233">
        <v>7.48</v>
      </c>
      <c r="I6073" s="233">
        <v>0</v>
      </c>
      <c r="J6073" s="233">
        <v>7.2557</v>
      </c>
      <c r="K6073" s="234">
        <v>31125</v>
      </c>
      <c r="L6073" s="233">
        <v>3.5531000000000001</v>
      </c>
      <c r="M6073" s="234">
        <v>61005</v>
      </c>
      <c r="N6073" s="233">
        <v>0</v>
      </c>
      <c r="O6073" s="233">
        <v>0</v>
      </c>
      <c r="P6073" s="233">
        <v>0</v>
      </c>
      <c r="Q6073" s="234">
        <v>0</v>
      </c>
      <c r="R6073" s="233">
        <v>0</v>
      </c>
      <c r="S6073" s="234">
        <v>0</v>
      </c>
      <c r="T6073" s="233">
        <v>0</v>
      </c>
      <c r="U6073" s="235">
        <f t="shared" si="658"/>
        <v>5460.4000000000005</v>
      </c>
      <c r="V6073" s="227">
        <f t="shared" si="659"/>
        <v>5296.6610000000001</v>
      </c>
      <c r="W6073" s="227">
        <f t="shared" si="660"/>
        <v>5187.5129999999999</v>
      </c>
      <c r="X6073" s="227">
        <f t="shared" si="663"/>
        <v>5083.75</v>
      </c>
      <c r="Y6073" s="227">
        <f t="shared" si="661"/>
        <v>0</v>
      </c>
      <c r="Z6073" s="227">
        <f t="shared" si="662"/>
        <v>0</v>
      </c>
      <c r="AA6073" s="227">
        <f t="shared" si="664"/>
        <v>0</v>
      </c>
    </row>
    <row r="6074" spans="2:27" ht="13.5" hidden="1">
      <c r="B6074" s="232" t="s">
        <v>1449</v>
      </c>
      <c r="C6074" s="232" t="s">
        <v>689</v>
      </c>
      <c r="D6074" s="232" t="s">
        <v>960</v>
      </c>
      <c r="E6074" s="232" t="s">
        <v>467</v>
      </c>
      <c r="F6074" s="232">
        <v>32</v>
      </c>
      <c r="G6074" s="232" t="s">
        <v>1353</v>
      </c>
      <c r="H6074" s="233">
        <v>20.664000000000001</v>
      </c>
      <c r="I6074" s="233">
        <v>0</v>
      </c>
      <c r="J6074" s="233">
        <v>20.1784</v>
      </c>
      <c r="K6074" s="234">
        <v>84173</v>
      </c>
      <c r="L6074" s="233">
        <v>9.6088000000000005</v>
      </c>
      <c r="M6074" s="234">
        <v>164979</v>
      </c>
      <c r="N6074" s="233">
        <v>0</v>
      </c>
      <c r="O6074" s="233">
        <v>0</v>
      </c>
      <c r="P6074" s="233">
        <v>0</v>
      </c>
      <c r="Q6074" s="234">
        <v>0</v>
      </c>
      <c r="R6074" s="233">
        <v>0</v>
      </c>
      <c r="S6074" s="234">
        <v>0</v>
      </c>
      <c r="T6074" s="233">
        <v>0</v>
      </c>
      <c r="U6074" s="235">
        <f t="shared" si="658"/>
        <v>15084.720000000001</v>
      </c>
      <c r="V6074" s="227">
        <f t="shared" si="659"/>
        <v>14730.232</v>
      </c>
      <c r="W6074" s="227">
        <f t="shared" si="660"/>
        <v>14028.840666666667</v>
      </c>
      <c r="X6074" s="227">
        <f t="shared" si="663"/>
        <v>13748.25</v>
      </c>
      <c r="Y6074" s="227">
        <f t="shared" si="661"/>
        <v>0</v>
      </c>
      <c r="Z6074" s="227">
        <f t="shared" si="662"/>
        <v>0</v>
      </c>
      <c r="AA6074" s="227">
        <f t="shared" si="664"/>
        <v>0</v>
      </c>
    </row>
    <row r="6075" spans="2:27" ht="13.5" hidden="1">
      <c r="B6075" s="232" t="s">
        <v>1449</v>
      </c>
      <c r="C6075" s="232" t="s">
        <v>606</v>
      </c>
      <c r="D6075" s="232" t="s">
        <v>960</v>
      </c>
      <c r="E6075" s="232" t="s">
        <v>495</v>
      </c>
      <c r="F6075" s="232">
        <v>96</v>
      </c>
      <c r="G6075" s="232" t="s">
        <v>1356</v>
      </c>
      <c r="H6075" s="233">
        <v>83.789000000000001</v>
      </c>
      <c r="I6075" s="233">
        <v>0</v>
      </c>
      <c r="J6075" s="233">
        <v>81.275099999999995</v>
      </c>
      <c r="K6075" s="234">
        <v>348645</v>
      </c>
      <c r="L6075" s="233">
        <v>39.799700000000001</v>
      </c>
      <c r="M6075" s="234">
        <v>683345</v>
      </c>
      <c r="N6075" s="233">
        <v>0</v>
      </c>
      <c r="O6075" s="233">
        <v>0</v>
      </c>
      <c r="P6075" s="233">
        <v>0</v>
      </c>
      <c r="Q6075" s="234">
        <v>0</v>
      </c>
      <c r="R6075" s="233">
        <v>0</v>
      </c>
      <c r="S6075" s="234">
        <v>0</v>
      </c>
      <c r="T6075" s="233">
        <v>0</v>
      </c>
      <c r="U6075" s="235">
        <f t="shared" si="658"/>
        <v>61165.97</v>
      </c>
      <c r="V6075" s="227">
        <f t="shared" si="659"/>
        <v>59330.822999999997</v>
      </c>
      <c r="W6075" s="227">
        <f t="shared" si="660"/>
        <v>58107.531000000003</v>
      </c>
      <c r="X6075" s="227">
        <f t="shared" si="663"/>
        <v>56945.416666666664</v>
      </c>
      <c r="Y6075" s="227">
        <f t="shared" si="661"/>
        <v>0</v>
      </c>
      <c r="Z6075" s="227">
        <f t="shared" si="662"/>
        <v>0</v>
      </c>
      <c r="AA6075" s="227">
        <f t="shared" si="664"/>
        <v>0</v>
      </c>
    </row>
    <row r="6076" spans="2:27" ht="13.5" hidden="1">
      <c r="B6076" s="232" t="s">
        <v>1449</v>
      </c>
      <c r="C6076" s="232" t="s">
        <v>581</v>
      </c>
      <c r="D6076" s="232" t="s">
        <v>960</v>
      </c>
      <c r="E6076" s="232" t="s">
        <v>467</v>
      </c>
      <c r="F6076" s="232">
        <v>48</v>
      </c>
      <c r="G6076" s="232" t="s">
        <v>1310</v>
      </c>
      <c r="H6076" s="233">
        <v>28.716000000000001</v>
      </c>
      <c r="I6076" s="233">
        <v>0</v>
      </c>
      <c r="J6076" s="233">
        <v>27.24</v>
      </c>
      <c r="K6076" s="234">
        <v>118872</v>
      </c>
      <c r="L6076" s="233">
        <v>13.571999999999999</v>
      </c>
      <c r="M6076" s="234">
        <v>237396</v>
      </c>
      <c r="N6076" s="233">
        <v>0</v>
      </c>
      <c r="O6076" s="233">
        <v>0</v>
      </c>
      <c r="P6076" s="233">
        <v>0</v>
      </c>
      <c r="Q6076" s="234">
        <v>0</v>
      </c>
      <c r="R6076" s="233">
        <v>0</v>
      </c>
      <c r="S6076" s="234">
        <v>0</v>
      </c>
      <c r="T6076" s="233">
        <v>0</v>
      </c>
      <c r="U6076" s="235">
        <f t="shared" si="658"/>
        <v>20962.68</v>
      </c>
      <c r="V6076" s="227">
        <f t="shared" si="659"/>
        <v>19885.199999999997</v>
      </c>
      <c r="W6076" s="227">
        <f t="shared" si="660"/>
        <v>19813.559999999998</v>
      </c>
      <c r="X6076" s="227">
        <f t="shared" si="663"/>
        <v>19783</v>
      </c>
      <c r="Y6076" s="227">
        <f t="shared" si="661"/>
        <v>0</v>
      </c>
      <c r="Z6076" s="227">
        <f t="shared" si="662"/>
        <v>0</v>
      </c>
      <c r="AA6076" s="227">
        <f t="shared" si="664"/>
        <v>0</v>
      </c>
    </row>
    <row r="6077" spans="2:27" ht="13.5" hidden="1">
      <c r="B6077" s="232" t="s">
        <v>1449</v>
      </c>
      <c r="C6077" s="232" t="s">
        <v>566</v>
      </c>
      <c r="D6077" s="232" t="s">
        <v>960</v>
      </c>
      <c r="E6077" s="232" t="s">
        <v>467</v>
      </c>
      <c r="F6077" s="232">
        <v>4</v>
      </c>
      <c r="G6077" s="232" t="s">
        <v>1311</v>
      </c>
      <c r="H6077" s="233">
        <v>2.3929999999999998</v>
      </c>
      <c r="I6077" s="233">
        <v>0</v>
      </c>
      <c r="J6077" s="233">
        <v>2.27</v>
      </c>
      <c r="K6077" s="234">
        <v>9906</v>
      </c>
      <c r="L6077" s="233">
        <v>1.131</v>
      </c>
      <c r="M6077" s="234">
        <v>19783</v>
      </c>
      <c r="N6077" s="233">
        <v>0</v>
      </c>
      <c r="O6077" s="233">
        <v>0</v>
      </c>
      <c r="P6077" s="233">
        <v>0</v>
      </c>
      <c r="Q6077" s="234">
        <v>0</v>
      </c>
      <c r="R6077" s="233">
        <v>0</v>
      </c>
      <c r="S6077" s="234">
        <v>0</v>
      </c>
      <c r="T6077" s="233">
        <v>0</v>
      </c>
      <c r="U6077" s="235">
        <f t="shared" si="658"/>
        <v>1746.8899999999999</v>
      </c>
      <c r="V6077" s="227">
        <f t="shared" si="659"/>
        <v>1657.1</v>
      </c>
      <c r="W6077" s="227">
        <f t="shared" si="660"/>
        <v>1651.13</v>
      </c>
      <c r="X6077" s="227">
        <f t="shared" si="663"/>
        <v>1648.5833333333333</v>
      </c>
      <c r="Y6077" s="227">
        <f t="shared" si="661"/>
        <v>0</v>
      </c>
      <c r="Z6077" s="227">
        <f t="shared" si="662"/>
        <v>0</v>
      </c>
      <c r="AA6077" s="227">
        <f t="shared" si="664"/>
        <v>0</v>
      </c>
    </row>
    <row r="6078" spans="2:27" ht="13.5" hidden="1">
      <c r="B6078" s="232" t="s">
        <v>1449</v>
      </c>
      <c r="C6078" s="232" t="s">
        <v>704</v>
      </c>
      <c r="D6078" s="232" t="s">
        <v>960</v>
      </c>
      <c r="E6078" s="232" t="s">
        <v>495</v>
      </c>
      <c r="F6078" s="232">
        <v>96</v>
      </c>
      <c r="G6078" s="232" t="s">
        <v>1365</v>
      </c>
      <c r="H6078" s="233">
        <v>91.286000000000001</v>
      </c>
      <c r="I6078" s="233">
        <v>0</v>
      </c>
      <c r="J6078" s="233">
        <v>0</v>
      </c>
      <c r="K6078" s="234">
        <v>379843</v>
      </c>
      <c r="L6078" s="233">
        <v>43.360999999999997</v>
      </c>
      <c r="M6078" s="234">
        <v>744492</v>
      </c>
      <c r="N6078" s="233">
        <v>0</v>
      </c>
      <c r="O6078" s="233">
        <v>0</v>
      </c>
      <c r="P6078" s="233">
        <v>0</v>
      </c>
      <c r="Q6078" s="234">
        <v>1079553</v>
      </c>
      <c r="R6078" s="233">
        <v>41.078899999999997</v>
      </c>
      <c r="S6078" s="234">
        <v>2115924</v>
      </c>
      <c r="T6078" s="233">
        <v>0</v>
      </c>
      <c r="U6078" s="235">
        <f t="shared" si="658"/>
        <v>66638.78</v>
      </c>
      <c r="V6078" s="227">
        <f t="shared" si="659"/>
        <v>0</v>
      </c>
      <c r="W6078" s="227">
        <f t="shared" si="660"/>
        <v>63307.113333333327</v>
      </c>
      <c r="X6078" s="227">
        <f t="shared" si="663"/>
        <v>62041</v>
      </c>
      <c r="Y6078" s="227">
        <f t="shared" si="661"/>
        <v>0</v>
      </c>
      <c r="Z6078" s="227">
        <f t="shared" si="662"/>
        <v>59975.18033333333</v>
      </c>
      <c r="AA6078" s="227">
        <f t="shared" si="664"/>
        <v>58775.666666666664</v>
      </c>
    </row>
    <row r="6079" spans="2:27" ht="13.5" hidden="1">
      <c r="B6079" s="232" t="s">
        <v>1449</v>
      </c>
      <c r="C6079" s="232" t="s">
        <v>752</v>
      </c>
      <c r="D6079" s="232" t="s">
        <v>960</v>
      </c>
      <c r="E6079" s="232" t="s">
        <v>495</v>
      </c>
      <c r="F6079" s="232">
        <v>8</v>
      </c>
      <c r="G6079" s="232" t="s">
        <v>1353</v>
      </c>
      <c r="H6079" s="233">
        <v>14.666</v>
      </c>
      <c r="I6079" s="233">
        <v>0</v>
      </c>
      <c r="J6079" s="233">
        <v>0</v>
      </c>
      <c r="K6079" s="234">
        <v>61026</v>
      </c>
      <c r="L6079" s="233">
        <v>6.9664000000000001</v>
      </c>
      <c r="M6079" s="234">
        <v>119611</v>
      </c>
      <c r="N6079" s="233">
        <v>0</v>
      </c>
      <c r="O6079" s="233">
        <v>0</v>
      </c>
      <c r="P6079" s="233">
        <v>0</v>
      </c>
      <c r="Q6079" s="234">
        <v>173442</v>
      </c>
      <c r="R6079" s="233">
        <v>6.5998000000000001</v>
      </c>
      <c r="S6079" s="234">
        <v>339947</v>
      </c>
      <c r="T6079" s="233">
        <v>0</v>
      </c>
      <c r="U6079" s="235">
        <f t="shared" si="658"/>
        <v>10706.18</v>
      </c>
      <c r="V6079" s="227">
        <f t="shared" si="659"/>
        <v>0</v>
      </c>
      <c r="W6079" s="227">
        <f t="shared" si="660"/>
        <v>10170.972</v>
      </c>
      <c r="X6079" s="227">
        <f t="shared" si="663"/>
        <v>9967.5833333333339</v>
      </c>
      <c r="Y6079" s="227">
        <f t="shared" si="661"/>
        <v>0</v>
      </c>
      <c r="Z6079" s="227">
        <f t="shared" si="662"/>
        <v>9635.6873333333333</v>
      </c>
      <c r="AA6079" s="227">
        <f t="shared" si="664"/>
        <v>9442.9722222222226</v>
      </c>
    </row>
    <row r="6080" spans="2:27" ht="13.5" hidden="1">
      <c r="B6080" s="232" t="s">
        <v>1449</v>
      </c>
      <c r="C6080" s="232" t="s">
        <v>661</v>
      </c>
      <c r="D6080" s="232" t="s">
        <v>960</v>
      </c>
      <c r="E6080" s="232" t="s">
        <v>495</v>
      </c>
      <c r="F6080" s="232">
        <v>32</v>
      </c>
      <c r="G6080" s="232" t="s">
        <v>1353</v>
      </c>
      <c r="H6080" s="233">
        <v>41.326000000000001</v>
      </c>
      <c r="I6080" s="233">
        <v>0</v>
      </c>
      <c r="J6080" s="233">
        <v>0</v>
      </c>
      <c r="K6080" s="234">
        <v>0</v>
      </c>
      <c r="L6080" s="233">
        <v>0</v>
      </c>
      <c r="M6080" s="234">
        <v>0</v>
      </c>
      <c r="N6080" s="233">
        <v>0</v>
      </c>
      <c r="O6080" s="233">
        <v>0</v>
      </c>
      <c r="P6080" s="233">
        <v>0</v>
      </c>
      <c r="Q6080" s="234">
        <v>0</v>
      </c>
      <c r="R6080" s="233">
        <v>0</v>
      </c>
      <c r="S6080" s="234">
        <v>0</v>
      </c>
      <c r="T6080" s="233">
        <v>0</v>
      </c>
      <c r="U6080" s="235">
        <f t="shared" si="658"/>
        <v>30167.98</v>
      </c>
      <c r="V6080" s="227">
        <f t="shared" si="659"/>
        <v>0</v>
      </c>
      <c r="W6080" s="227">
        <f t="shared" si="660"/>
        <v>0</v>
      </c>
      <c r="X6080" s="227">
        <f t="shared" si="663"/>
        <v>0</v>
      </c>
      <c r="Y6080" s="227">
        <f t="shared" si="661"/>
        <v>0</v>
      </c>
      <c r="Z6080" s="227">
        <f t="shared" si="662"/>
        <v>0</v>
      </c>
      <c r="AA6080" s="227">
        <f t="shared" si="664"/>
        <v>0</v>
      </c>
    </row>
    <row r="6081" spans="2:27" ht="13.5" hidden="1">
      <c r="B6081" s="232" t="s">
        <v>1449</v>
      </c>
      <c r="C6081" s="232" t="s">
        <v>595</v>
      </c>
      <c r="D6081" s="232" t="s">
        <v>960</v>
      </c>
      <c r="E6081" s="232" t="s">
        <v>495</v>
      </c>
      <c r="F6081" s="232">
        <v>64</v>
      </c>
      <c r="G6081" s="232" t="s">
        <v>1345</v>
      </c>
      <c r="H6081" s="233">
        <v>55.859000000000002</v>
      </c>
      <c r="I6081" s="233">
        <v>0</v>
      </c>
      <c r="J6081" s="233">
        <v>54.183399999999999</v>
      </c>
      <c r="K6081" s="234">
        <v>232430</v>
      </c>
      <c r="L6081" s="233">
        <v>26.533100000000001</v>
      </c>
      <c r="M6081" s="234">
        <v>455563</v>
      </c>
      <c r="N6081" s="233">
        <v>0</v>
      </c>
      <c r="O6081" s="233">
        <v>0</v>
      </c>
      <c r="P6081" s="233">
        <v>0</v>
      </c>
      <c r="Q6081" s="234">
        <v>0</v>
      </c>
      <c r="R6081" s="233">
        <v>0</v>
      </c>
      <c r="S6081" s="234">
        <v>0</v>
      </c>
      <c r="T6081" s="233">
        <v>0</v>
      </c>
      <c r="U6081" s="235">
        <f t="shared" si="658"/>
        <v>40777.07</v>
      </c>
      <c r="V6081" s="227">
        <f t="shared" si="659"/>
        <v>39553.881999999998</v>
      </c>
      <c r="W6081" s="227">
        <f t="shared" si="660"/>
        <v>38738.329666666672</v>
      </c>
      <c r="X6081" s="227">
        <f t="shared" si="663"/>
        <v>37963.583333333336</v>
      </c>
      <c r="Y6081" s="227">
        <f t="shared" si="661"/>
        <v>0</v>
      </c>
      <c r="Z6081" s="227">
        <f t="shared" si="662"/>
        <v>0</v>
      </c>
      <c r="AA6081" s="227">
        <f t="shared" si="664"/>
        <v>0</v>
      </c>
    </row>
    <row r="6082" spans="2:27" ht="13.5" hidden="1">
      <c r="B6082" s="232" t="s">
        <v>1449</v>
      </c>
      <c r="C6082" s="232" t="s">
        <v>1148</v>
      </c>
      <c r="D6082" s="232" t="s">
        <v>960</v>
      </c>
      <c r="E6082" s="232" t="s">
        <v>495</v>
      </c>
      <c r="F6082" s="232">
        <v>16</v>
      </c>
      <c r="G6082" s="232" t="s">
        <v>1316</v>
      </c>
      <c r="H6082" s="233">
        <v>16.097999999999999</v>
      </c>
      <c r="I6082" s="233">
        <v>0</v>
      </c>
      <c r="J6082" s="233">
        <v>16.057700000000001</v>
      </c>
      <c r="K6082" s="234">
        <v>66983</v>
      </c>
      <c r="L6082" s="233">
        <v>7.6464999999999996</v>
      </c>
      <c r="M6082" s="234">
        <v>131287</v>
      </c>
      <c r="N6082" s="233">
        <v>0</v>
      </c>
      <c r="O6082" s="233">
        <v>0</v>
      </c>
      <c r="P6082" s="233">
        <v>0</v>
      </c>
      <c r="Q6082" s="234">
        <v>190374</v>
      </c>
      <c r="R6082" s="233">
        <v>7.2441000000000004</v>
      </c>
      <c r="S6082" s="234">
        <v>373133</v>
      </c>
      <c r="T6082" s="233">
        <v>0</v>
      </c>
      <c r="U6082" s="235">
        <f t="shared" si="658"/>
        <v>11751.539999999999</v>
      </c>
      <c r="V6082" s="227">
        <f t="shared" si="659"/>
        <v>11722.121000000001</v>
      </c>
      <c r="W6082" s="227">
        <f t="shared" si="660"/>
        <v>11163.861666666668</v>
      </c>
      <c r="X6082" s="227">
        <f t="shared" si="663"/>
        <v>10940.583333333334</v>
      </c>
      <c r="Y6082" s="227">
        <f t="shared" si="661"/>
        <v>0</v>
      </c>
      <c r="Z6082" s="227">
        <f t="shared" si="662"/>
        <v>10576.359666666667</v>
      </c>
      <c r="AA6082" s="227">
        <f t="shared" si="664"/>
        <v>10364.805555555555</v>
      </c>
    </row>
    <row r="6083" spans="2:27" ht="13.5" hidden="1">
      <c r="B6083" s="232" t="s">
        <v>1449</v>
      </c>
      <c r="C6083" s="232" t="s">
        <v>1452</v>
      </c>
      <c r="D6083" s="232" t="s">
        <v>960</v>
      </c>
      <c r="E6083" s="232" t="s">
        <v>495</v>
      </c>
      <c r="F6083" s="232">
        <v>96</v>
      </c>
      <c r="G6083" s="232" t="s">
        <v>1365</v>
      </c>
      <c r="H6083" s="233">
        <v>91.286000000000001</v>
      </c>
      <c r="I6083" s="233">
        <v>0</v>
      </c>
      <c r="J6083" s="233">
        <v>0</v>
      </c>
      <c r="K6083" s="234">
        <v>0</v>
      </c>
      <c r="L6083" s="233">
        <v>0</v>
      </c>
      <c r="M6083" s="234">
        <v>0</v>
      </c>
      <c r="N6083" s="233">
        <v>0</v>
      </c>
      <c r="O6083" s="233">
        <v>0</v>
      </c>
      <c r="P6083" s="233">
        <v>0</v>
      </c>
      <c r="Q6083" s="234">
        <v>0</v>
      </c>
      <c r="R6083" s="233">
        <v>0</v>
      </c>
      <c r="S6083" s="234">
        <v>0</v>
      </c>
      <c r="T6083" s="233">
        <v>0</v>
      </c>
      <c r="U6083" s="235">
        <f t="shared" si="658"/>
        <v>66638.78</v>
      </c>
      <c r="V6083" s="227">
        <f t="shared" si="659"/>
        <v>0</v>
      </c>
      <c r="W6083" s="227">
        <f t="shared" si="660"/>
        <v>0</v>
      </c>
      <c r="X6083" s="227">
        <f t="shared" si="663"/>
        <v>0</v>
      </c>
      <c r="Y6083" s="227">
        <f t="shared" si="661"/>
        <v>0</v>
      </c>
      <c r="Z6083" s="227">
        <f t="shared" si="662"/>
        <v>0</v>
      </c>
      <c r="AA6083" s="227">
        <f t="shared" si="664"/>
        <v>0</v>
      </c>
    </row>
    <row r="6084" spans="2:27" ht="13.5" hidden="1">
      <c r="B6084" s="232" t="s">
        <v>1449</v>
      </c>
      <c r="C6084" s="232" t="s">
        <v>1124</v>
      </c>
      <c r="D6084" s="232" t="s">
        <v>960</v>
      </c>
      <c r="E6084" s="232" t="s">
        <v>467</v>
      </c>
      <c r="F6084" s="232">
        <v>4</v>
      </c>
      <c r="G6084" s="232" t="s">
        <v>1311</v>
      </c>
      <c r="H6084" s="233">
        <v>2.4529999999999998</v>
      </c>
      <c r="I6084" s="233">
        <v>0</v>
      </c>
      <c r="J6084" s="233">
        <v>2.3788999999999998</v>
      </c>
      <c r="K6084" s="234">
        <v>10205</v>
      </c>
      <c r="L6084" s="233">
        <v>1.1649</v>
      </c>
      <c r="M6084" s="234">
        <v>20002</v>
      </c>
      <c r="N6084" s="233">
        <v>0</v>
      </c>
      <c r="O6084" s="233">
        <v>0</v>
      </c>
      <c r="P6084" s="233">
        <v>0</v>
      </c>
      <c r="Q6084" s="234">
        <v>0</v>
      </c>
      <c r="R6084" s="233">
        <v>0</v>
      </c>
      <c r="S6084" s="234">
        <v>0</v>
      </c>
      <c r="T6084" s="233">
        <v>0</v>
      </c>
      <c r="U6084" s="235">
        <f t="shared" ref="U6084:U6147" si="665">H6084*hour_M</f>
        <v>1790.6899999999998</v>
      </c>
      <c r="V6084" s="227">
        <f t="shared" ref="V6084:V6147" si="666">J6084*hour_M</f>
        <v>1736.5969999999998</v>
      </c>
      <c r="W6084" s="227">
        <f t="shared" ref="W6084:W6147" si="667">K6084/12+L6084*hour_M</f>
        <v>1700.7936666666667</v>
      </c>
      <c r="X6084" s="227">
        <f t="shared" si="663"/>
        <v>1666.8333333333333</v>
      </c>
      <c r="Y6084" s="227">
        <f t="shared" ref="Y6084:Y6147" si="668">P6084*hour_M</f>
        <v>0</v>
      </c>
      <c r="Z6084" s="227">
        <f t="shared" ref="Z6084:Z6147" si="669">Q6084/36+R6084*hour_M</f>
        <v>0</v>
      </c>
      <c r="AA6084" s="227">
        <f t="shared" si="664"/>
        <v>0</v>
      </c>
    </row>
    <row r="6085" spans="2:27" ht="13.5" hidden="1">
      <c r="B6085" s="232" t="s">
        <v>1449</v>
      </c>
      <c r="C6085" s="232" t="s">
        <v>1121</v>
      </c>
      <c r="D6085" s="232" t="s">
        <v>960</v>
      </c>
      <c r="E6085" s="232" t="s">
        <v>467</v>
      </c>
      <c r="F6085" s="232">
        <v>16</v>
      </c>
      <c r="G6085" s="232" t="s">
        <v>1317</v>
      </c>
      <c r="H6085" s="233">
        <v>9.81</v>
      </c>
      <c r="I6085" s="233">
        <v>0</v>
      </c>
      <c r="J6085" s="233">
        <v>9.5157000000000007</v>
      </c>
      <c r="K6085" s="234">
        <v>40819</v>
      </c>
      <c r="L6085" s="233">
        <v>4.6597999999999997</v>
      </c>
      <c r="M6085" s="234">
        <v>80006</v>
      </c>
      <c r="N6085" s="233">
        <v>0</v>
      </c>
      <c r="O6085" s="233">
        <v>0</v>
      </c>
      <c r="P6085" s="233">
        <v>0</v>
      </c>
      <c r="Q6085" s="234">
        <v>0</v>
      </c>
      <c r="R6085" s="233">
        <v>0</v>
      </c>
      <c r="S6085" s="234">
        <v>0</v>
      </c>
      <c r="T6085" s="233">
        <v>0</v>
      </c>
      <c r="U6085" s="235">
        <f t="shared" si="665"/>
        <v>7161.3</v>
      </c>
      <c r="V6085" s="227">
        <f t="shared" si="666"/>
        <v>6946.4610000000002</v>
      </c>
      <c r="W6085" s="227">
        <f t="shared" si="667"/>
        <v>6803.2373333333335</v>
      </c>
      <c r="X6085" s="227">
        <f t="shared" ref="X6085:X6148" si="670">M6085/12</f>
        <v>6667.166666666667</v>
      </c>
      <c r="Y6085" s="227">
        <f t="shared" si="668"/>
        <v>0</v>
      </c>
      <c r="Z6085" s="227">
        <f t="shared" si="669"/>
        <v>0</v>
      </c>
      <c r="AA6085" s="227">
        <f t="shared" ref="AA6085:AA6148" si="671">S6085/36</f>
        <v>0</v>
      </c>
    </row>
    <row r="6086" spans="2:27" ht="13.5" hidden="1">
      <c r="B6086" s="232" t="s">
        <v>1449</v>
      </c>
      <c r="C6086" s="232" t="s">
        <v>765</v>
      </c>
      <c r="D6086" s="232" t="s">
        <v>960</v>
      </c>
      <c r="E6086" s="232" t="s">
        <v>495</v>
      </c>
      <c r="F6086" s="232">
        <v>12</v>
      </c>
      <c r="G6086" s="232" t="s">
        <v>1308</v>
      </c>
      <c r="H6086" s="233">
        <v>13.119</v>
      </c>
      <c r="I6086" s="233">
        <v>0</v>
      </c>
      <c r="J6086" s="233">
        <v>0</v>
      </c>
      <c r="K6086" s="234">
        <v>0</v>
      </c>
      <c r="L6086" s="233">
        <v>0</v>
      </c>
      <c r="M6086" s="234">
        <v>0</v>
      </c>
      <c r="N6086" s="233">
        <v>0</v>
      </c>
      <c r="O6086" s="233">
        <v>0</v>
      </c>
      <c r="P6086" s="233">
        <v>0</v>
      </c>
      <c r="Q6086" s="234">
        <v>0</v>
      </c>
      <c r="R6086" s="233">
        <v>0</v>
      </c>
      <c r="S6086" s="234">
        <v>0</v>
      </c>
      <c r="T6086" s="233">
        <v>0</v>
      </c>
      <c r="U6086" s="235">
        <f t="shared" si="665"/>
        <v>9576.869999999999</v>
      </c>
      <c r="V6086" s="227">
        <f t="shared" si="666"/>
        <v>0</v>
      </c>
      <c r="W6086" s="227">
        <f t="shared" si="667"/>
        <v>0</v>
      </c>
      <c r="X6086" s="227">
        <f t="shared" si="670"/>
        <v>0</v>
      </c>
      <c r="Y6086" s="227">
        <f t="shared" si="668"/>
        <v>0</v>
      </c>
      <c r="Z6086" s="227">
        <f t="shared" si="669"/>
        <v>0</v>
      </c>
      <c r="AA6086" s="227">
        <f t="shared" si="671"/>
        <v>0</v>
      </c>
    </row>
    <row r="6087" spans="2:27" ht="13.5" hidden="1">
      <c r="B6087" s="232" t="s">
        <v>1449</v>
      </c>
      <c r="C6087" s="232" t="s">
        <v>1493</v>
      </c>
      <c r="D6087" s="232" t="s">
        <v>960</v>
      </c>
      <c r="E6087" s="232" t="s">
        <v>467</v>
      </c>
      <c r="F6087" s="232">
        <v>64</v>
      </c>
      <c r="G6087" s="232" t="s">
        <v>1364</v>
      </c>
      <c r="H6087" s="233">
        <v>42.432000000000002</v>
      </c>
      <c r="I6087" s="233">
        <v>0</v>
      </c>
      <c r="J6087" s="233">
        <v>42.432000000000002</v>
      </c>
      <c r="K6087" s="234">
        <v>176560</v>
      </c>
      <c r="L6087" s="233">
        <v>20.155000000000001</v>
      </c>
      <c r="M6087" s="234">
        <v>345685</v>
      </c>
      <c r="N6087" s="233">
        <v>0</v>
      </c>
      <c r="O6087" s="233">
        <v>0</v>
      </c>
      <c r="P6087" s="233">
        <v>0</v>
      </c>
      <c r="Q6087" s="234">
        <v>501801</v>
      </c>
      <c r="R6087" s="233">
        <v>19.094000000000001</v>
      </c>
      <c r="S6087" s="234">
        <v>981299</v>
      </c>
      <c r="T6087" s="233">
        <v>0</v>
      </c>
      <c r="U6087" s="235">
        <f t="shared" si="665"/>
        <v>30975.360000000001</v>
      </c>
      <c r="V6087" s="227">
        <f t="shared" si="666"/>
        <v>30975.360000000001</v>
      </c>
      <c r="W6087" s="227">
        <f t="shared" si="667"/>
        <v>29426.483333333337</v>
      </c>
      <c r="X6087" s="227">
        <f t="shared" si="670"/>
        <v>28807.083333333332</v>
      </c>
      <c r="Y6087" s="227">
        <f t="shared" si="668"/>
        <v>0</v>
      </c>
      <c r="Z6087" s="227">
        <f t="shared" si="669"/>
        <v>27877.536666666667</v>
      </c>
      <c r="AA6087" s="227">
        <f t="shared" si="671"/>
        <v>27258.305555555555</v>
      </c>
    </row>
    <row r="6088" spans="2:27" ht="13.5" hidden="1">
      <c r="B6088" s="232" t="s">
        <v>1449</v>
      </c>
      <c r="C6088" s="232" t="s">
        <v>761</v>
      </c>
      <c r="D6088" s="232" t="s">
        <v>960</v>
      </c>
      <c r="E6088" s="232" t="s">
        <v>467</v>
      </c>
      <c r="F6088" s="232">
        <v>48</v>
      </c>
      <c r="G6088" s="232" t="s">
        <v>1356</v>
      </c>
      <c r="H6088" s="233">
        <v>33.29</v>
      </c>
      <c r="I6088" s="233">
        <v>0</v>
      </c>
      <c r="J6088" s="233">
        <v>0</v>
      </c>
      <c r="K6088" s="234">
        <v>0</v>
      </c>
      <c r="L6088" s="233">
        <v>0</v>
      </c>
      <c r="M6088" s="234">
        <v>0</v>
      </c>
      <c r="N6088" s="233">
        <v>0</v>
      </c>
      <c r="O6088" s="233">
        <v>0</v>
      </c>
      <c r="P6088" s="233">
        <v>0</v>
      </c>
      <c r="Q6088" s="234">
        <v>0</v>
      </c>
      <c r="R6088" s="233">
        <v>0</v>
      </c>
      <c r="S6088" s="234">
        <v>0</v>
      </c>
      <c r="T6088" s="233">
        <v>0</v>
      </c>
      <c r="U6088" s="235">
        <f t="shared" si="665"/>
        <v>24301.7</v>
      </c>
      <c r="V6088" s="227">
        <f t="shared" si="666"/>
        <v>0</v>
      </c>
      <c r="W6088" s="227">
        <f t="shared" si="667"/>
        <v>0</v>
      </c>
      <c r="X6088" s="227">
        <f t="shared" si="670"/>
        <v>0</v>
      </c>
      <c r="Y6088" s="227">
        <f t="shared" si="668"/>
        <v>0</v>
      </c>
      <c r="Z6088" s="227">
        <f t="shared" si="669"/>
        <v>0</v>
      </c>
      <c r="AA6088" s="227">
        <f t="shared" si="671"/>
        <v>0</v>
      </c>
    </row>
    <row r="6089" spans="2:27" ht="13.5" hidden="1">
      <c r="B6089" s="232" t="s">
        <v>1449</v>
      </c>
      <c r="C6089" s="232" t="s">
        <v>712</v>
      </c>
      <c r="D6089" s="232" t="s">
        <v>960</v>
      </c>
      <c r="E6089" s="232" t="s">
        <v>495</v>
      </c>
      <c r="F6089" s="232">
        <v>32</v>
      </c>
      <c r="G6089" s="232" t="s">
        <v>1345</v>
      </c>
      <c r="H6089" s="233">
        <v>30.428999999999998</v>
      </c>
      <c r="I6089" s="233">
        <v>0</v>
      </c>
      <c r="J6089" s="233">
        <v>0</v>
      </c>
      <c r="K6089" s="234">
        <v>126614</v>
      </c>
      <c r="L6089" s="233">
        <v>14.4537</v>
      </c>
      <c r="M6089" s="234">
        <v>248164</v>
      </c>
      <c r="N6089" s="233">
        <v>0</v>
      </c>
      <c r="O6089" s="233">
        <v>0</v>
      </c>
      <c r="P6089" s="233">
        <v>0</v>
      </c>
      <c r="Q6089" s="234">
        <v>359851</v>
      </c>
      <c r="R6089" s="233">
        <v>13.693</v>
      </c>
      <c r="S6089" s="234">
        <v>705308</v>
      </c>
      <c r="T6089" s="233">
        <v>0</v>
      </c>
      <c r="U6089" s="235">
        <f t="shared" si="665"/>
        <v>22213.17</v>
      </c>
      <c r="V6089" s="227">
        <f t="shared" si="666"/>
        <v>0</v>
      </c>
      <c r="W6089" s="227">
        <f t="shared" si="667"/>
        <v>21102.367666666665</v>
      </c>
      <c r="X6089" s="227">
        <f t="shared" si="670"/>
        <v>20680.333333333332</v>
      </c>
      <c r="Y6089" s="227">
        <f t="shared" si="668"/>
        <v>0</v>
      </c>
      <c r="Z6089" s="227">
        <f t="shared" si="669"/>
        <v>19991.751111111109</v>
      </c>
      <c r="AA6089" s="227">
        <f t="shared" si="671"/>
        <v>19591.888888888891</v>
      </c>
    </row>
    <row r="6090" spans="2:27" ht="13.5" hidden="1">
      <c r="B6090" s="232" t="s">
        <v>1449</v>
      </c>
      <c r="C6090" s="232" t="s">
        <v>1483</v>
      </c>
      <c r="D6090" s="232" t="s">
        <v>960</v>
      </c>
      <c r="E6090" s="232" t="s">
        <v>495</v>
      </c>
      <c r="F6090" s="232">
        <v>64</v>
      </c>
      <c r="G6090" s="232" t="s">
        <v>1345</v>
      </c>
      <c r="H6090" s="233">
        <v>55.859000000000002</v>
      </c>
      <c r="I6090" s="233">
        <v>0</v>
      </c>
      <c r="J6090" s="233">
        <v>0</v>
      </c>
      <c r="K6090" s="234">
        <v>0</v>
      </c>
      <c r="L6090" s="233">
        <v>0</v>
      </c>
      <c r="M6090" s="234">
        <v>0</v>
      </c>
      <c r="N6090" s="233">
        <v>0</v>
      </c>
      <c r="O6090" s="233">
        <v>0</v>
      </c>
      <c r="P6090" s="233">
        <v>0</v>
      </c>
      <c r="Q6090" s="234">
        <v>0</v>
      </c>
      <c r="R6090" s="233">
        <v>0</v>
      </c>
      <c r="S6090" s="234">
        <v>0</v>
      </c>
      <c r="T6090" s="233">
        <v>0</v>
      </c>
      <c r="U6090" s="235">
        <f t="shared" si="665"/>
        <v>40777.07</v>
      </c>
      <c r="V6090" s="227">
        <f t="shared" si="666"/>
        <v>0</v>
      </c>
      <c r="W6090" s="227">
        <f t="shared" si="667"/>
        <v>0</v>
      </c>
      <c r="X6090" s="227">
        <f t="shared" si="670"/>
        <v>0</v>
      </c>
      <c r="Y6090" s="227">
        <f t="shared" si="668"/>
        <v>0</v>
      </c>
      <c r="Z6090" s="227">
        <f t="shared" si="669"/>
        <v>0</v>
      </c>
      <c r="AA6090" s="227">
        <f t="shared" si="671"/>
        <v>0</v>
      </c>
    </row>
    <row r="6091" spans="2:27" ht="13.5" hidden="1">
      <c r="B6091" s="232" t="s">
        <v>1449</v>
      </c>
      <c r="C6091" s="232" t="s">
        <v>1453</v>
      </c>
      <c r="D6091" s="232" t="s">
        <v>960</v>
      </c>
      <c r="E6091" s="232" t="s">
        <v>495</v>
      </c>
      <c r="F6091" s="232">
        <v>8</v>
      </c>
      <c r="G6091" s="232" t="s">
        <v>1317</v>
      </c>
      <c r="H6091" s="233">
        <v>7.6070000000000002</v>
      </c>
      <c r="I6091" s="233">
        <v>0</v>
      </c>
      <c r="J6091" s="233">
        <v>0</v>
      </c>
      <c r="K6091" s="234">
        <v>0</v>
      </c>
      <c r="L6091" s="233">
        <v>0</v>
      </c>
      <c r="M6091" s="234">
        <v>0</v>
      </c>
      <c r="N6091" s="233">
        <v>0</v>
      </c>
      <c r="O6091" s="233">
        <v>0</v>
      </c>
      <c r="P6091" s="233">
        <v>0</v>
      </c>
      <c r="Q6091" s="234">
        <v>0</v>
      </c>
      <c r="R6091" s="233">
        <v>0</v>
      </c>
      <c r="S6091" s="234">
        <v>0</v>
      </c>
      <c r="T6091" s="233">
        <v>0</v>
      </c>
      <c r="U6091" s="235">
        <f t="shared" si="665"/>
        <v>5553.1100000000006</v>
      </c>
      <c r="V6091" s="227">
        <f t="shared" si="666"/>
        <v>0</v>
      </c>
      <c r="W6091" s="227">
        <f t="shared" si="667"/>
        <v>0</v>
      </c>
      <c r="X6091" s="227">
        <f t="shared" si="670"/>
        <v>0</v>
      </c>
      <c r="Y6091" s="227">
        <f t="shared" si="668"/>
        <v>0</v>
      </c>
      <c r="Z6091" s="227">
        <f t="shared" si="669"/>
        <v>0</v>
      </c>
      <c r="AA6091" s="227">
        <f t="shared" si="671"/>
        <v>0</v>
      </c>
    </row>
    <row r="6092" spans="2:27" ht="13.5" hidden="1">
      <c r="B6092" s="232" t="s">
        <v>1449</v>
      </c>
      <c r="C6092" s="232" t="s">
        <v>1454</v>
      </c>
      <c r="D6092" s="232" t="s">
        <v>960</v>
      </c>
      <c r="E6092" s="232" t="s">
        <v>467</v>
      </c>
      <c r="F6092" s="232">
        <v>128</v>
      </c>
      <c r="G6092" s="232" t="s">
        <v>1369</v>
      </c>
      <c r="H6092" s="233">
        <v>82.656000000000006</v>
      </c>
      <c r="I6092" s="233">
        <v>0</v>
      </c>
      <c r="J6092" s="233">
        <v>0</v>
      </c>
      <c r="K6092" s="234">
        <v>0</v>
      </c>
      <c r="L6092" s="233">
        <v>0</v>
      </c>
      <c r="M6092" s="234">
        <v>0</v>
      </c>
      <c r="N6092" s="233">
        <v>0</v>
      </c>
      <c r="O6092" s="233">
        <v>0</v>
      </c>
      <c r="P6092" s="233">
        <v>0</v>
      </c>
      <c r="Q6092" s="234">
        <v>0</v>
      </c>
      <c r="R6092" s="233">
        <v>0</v>
      </c>
      <c r="S6092" s="234">
        <v>0</v>
      </c>
      <c r="T6092" s="233">
        <v>0</v>
      </c>
      <c r="U6092" s="235">
        <f t="shared" si="665"/>
        <v>60338.880000000005</v>
      </c>
      <c r="V6092" s="227">
        <f t="shared" si="666"/>
        <v>0</v>
      </c>
      <c r="W6092" s="227">
        <f t="shared" si="667"/>
        <v>0</v>
      </c>
      <c r="X6092" s="227">
        <f t="shared" si="670"/>
        <v>0</v>
      </c>
      <c r="Y6092" s="227">
        <f t="shared" si="668"/>
        <v>0</v>
      </c>
      <c r="Z6092" s="227">
        <f t="shared" si="669"/>
        <v>0</v>
      </c>
      <c r="AA6092" s="227">
        <f t="shared" si="671"/>
        <v>0</v>
      </c>
    </row>
    <row r="6093" spans="2:27" ht="13.5" hidden="1">
      <c r="B6093" s="232" t="s">
        <v>1449</v>
      </c>
      <c r="C6093" s="232" t="s">
        <v>1480</v>
      </c>
      <c r="D6093" s="232" t="s">
        <v>960</v>
      </c>
      <c r="E6093" s="232" t="s">
        <v>495</v>
      </c>
      <c r="F6093" s="232">
        <v>96</v>
      </c>
      <c r="G6093" s="232" t="s">
        <v>1356</v>
      </c>
      <c r="H6093" s="233">
        <v>83.789000000000001</v>
      </c>
      <c r="I6093" s="233">
        <v>0</v>
      </c>
      <c r="J6093" s="233">
        <v>0</v>
      </c>
      <c r="K6093" s="234">
        <v>0</v>
      </c>
      <c r="L6093" s="233">
        <v>0</v>
      </c>
      <c r="M6093" s="234">
        <v>0</v>
      </c>
      <c r="N6093" s="233">
        <v>0</v>
      </c>
      <c r="O6093" s="233">
        <v>0</v>
      </c>
      <c r="P6093" s="233">
        <v>0</v>
      </c>
      <c r="Q6093" s="234">
        <v>0</v>
      </c>
      <c r="R6093" s="233">
        <v>0</v>
      </c>
      <c r="S6093" s="234">
        <v>0</v>
      </c>
      <c r="T6093" s="233">
        <v>0</v>
      </c>
      <c r="U6093" s="235">
        <f t="shared" si="665"/>
        <v>61165.97</v>
      </c>
      <c r="V6093" s="227">
        <f t="shared" si="666"/>
        <v>0</v>
      </c>
      <c r="W6093" s="227">
        <f t="shared" si="667"/>
        <v>0</v>
      </c>
      <c r="X6093" s="227">
        <f t="shared" si="670"/>
        <v>0</v>
      </c>
      <c r="Y6093" s="227">
        <f t="shared" si="668"/>
        <v>0</v>
      </c>
      <c r="Z6093" s="227">
        <f t="shared" si="669"/>
        <v>0</v>
      </c>
      <c r="AA6093" s="227">
        <f t="shared" si="671"/>
        <v>0</v>
      </c>
    </row>
    <row r="6094" spans="2:27" ht="13.5" hidden="1">
      <c r="B6094" s="232" t="s">
        <v>1449</v>
      </c>
      <c r="C6094" s="232" t="s">
        <v>313</v>
      </c>
      <c r="D6094" s="232" t="s">
        <v>960</v>
      </c>
      <c r="E6094" s="232" t="s">
        <v>467</v>
      </c>
      <c r="F6094" s="232">
        <v>16</v>
      </c>
      <c r="G6094" s="232" t="s">
        <v>1316</v>
      </c>
      <c r="H6094" s="233">
        <v>10.332000000000001</v>
      </c>
      <c r="I6094" s="233">
        <v>0</v>
      </c>
      <c r="J6094" s="233">
        <v>10.3062</v>
      </c>
      <c r="K6094" s="234">
        <v>42991</v>
      </c>
      <c r="L6094" s="233">
        <v>4.9077000000000002</v>
      </c>
      <c r="M6094" s="234">
        <v>84263</v>
      </c>
      <c r="N6094" s="233">
        <v>0</v>
      </c>
      <c r="O6094" s="233">
        <v>0</v>
      </c>
      <c r="P6094" s="233">
        <v>0</v>
      </c>
      <c r="Q6094" s="234">
        <v>122186</v>
      </c>
      <c r="R6094" s="233">
        <v>4.6494</v>
      </c>
      <c r="S6094" s="234">
        <v>239485</v>
      </c>
      <c r="T6094" s="233">
        <v>0</v>
      </c>
      <c r="U6094" s="235">
        <f t="shared" si="665"/>
        <v>7542.3600000000006</v>
      </c>
      <c r="V6094" s="227">
        <f t="shared" si="666"/>
        <v>7523.5260000000007</v>
      </c>
      <c r="W6094" s="227">
        <f t="shared" si="667"/>
        <v>7165.2043333333331</v>
      </c>
      <c r="X6094" s="227">
        <f t="shared" si="670"/>
        <v>7021.916666666667</v>
      </c>
      <c r="Y6094" s="227">
        <f t="shared" si="668"/>
        <v>0</v>
      </c>
      <c r="Z6094" s="227">
        <f t="shared" si="669"/>
        <v>6788.1175555555556</v>
      </c>
      <c r="AA6094" s="227">
        <f t="shared" si="671"/>
        <v>6652.3611111111113</v>
      </c>
    </row>
    <row r="6095" spans="2:27" ht="13.5" hidden="1">
      <c r="B6095" s="232" t="s">
        <v>1449</v>
      </c>
      <c r="C6095" s="232" t="s">
        <v>1450</v>
      </c>
      <c r="D6095" s="232" t="s">
        <v>960</v>
      </c>
      <c r="E6095" s="232" t="s">
        <v>495</v>
      </c>
      <c r="F6095" s="232">
        <v>48</v>
      </c>
      <c r="G6095" s="232" t="s">
        <v>1356</v>
      </c>
      <c r="H6095" s="233">
        <v>45.643000000000001</v>
      </c>
      <c r="I6095" s="233">
        <v>0</v>
      </c>
      <c r="J6095" s="233">
        <v>0</v>
      </c>
      <c r="K6095" s="234">
        <v>0</v>
      </c>
      <c r="L6095" s="233">
        <v>0</v>
      </c>
      <c r="M6095" s="234">
        <v>0</v>
      </c>
      <c r="N6095" s="233">
        <v>0</v>
      </c>
      <c r="O6095" s="233">
        <v>0</v>
      </c>
      <c r="P6095" s="233">
        <v>0</v>
      </c>
      <c r="Q6095" s="234">
        <v>0</v>
      </c>
      <c r="R6095" s="233">
        <v>0</v>
      </c>
      <c r="S6095" s="234">
        <v>0</v>
      </c>
      <c r="T6095" s="233">
        <v>0</v>
      </c>
      <c r="U6095" s="235">
        <f t="shared" si="665"/>
        <v>33319.39</v>
      </c>
      <c r="V6095" s="227">
        <f t="shared" si="666"/>
        <v>0</v>
      </c>
      <c r="W6095" s="227">
        <f t="shared" si="667"/>
        <v>0</v>
      </c>
      <c r="X6095" s="227">
        <f t="shared" si="670"/>
        <v>0</v>
      </c>
      <c r="Y6095" s="227">
        <f t="shared" si="668"/>
        <v>0</v>
      </c>
      <c r="Z6095" s="227">
        <f t="shared" si="669"/>
        <v>0</v>
      </c>
      <c r="AA6095" s="227">
        <f t="shared" si="671"/>
        <v>0</v>
      </c>
    </row>
    <row r="6096" spans="2:27" ht="13.5" hidden="1">
      <c r="B6096" s="232" t="s">
        <v>1449</v>
      </c>
      <c r="C6096" s="232" t="s">
        <v>1118</v>
      </c>
      <c r="D6096" s="232" t="s">
        <v>960</v>
      </c>
      <c r="E6096" s="232" t="s">
        <v>495</v>
      </c>
      <c r="F6096" s="232">
        <v>64</v>
      </c>
      <c r="G6096" s="232" t="s">
        <v>1345</v>
      </c>
      <c r="H6096" s="233">
        <v>59.841000000000001</v>
      </c>
      <c r="I6096" s="233">
        <v>0</v>
      </c>
      <c r="J6096" s="233">
        <v>58.0458</v>
      </c>
      <c r="K6096" s="234">
        <v>248998</v>
      </c>
      <c r="L6096" s="233">
        <v>28.424499999999998</v>
      </c>
      <c r="M6096" s="234">
        <v>488037</v>
      </c>
      <c r="N6096" s="233">
        <v>0</v>
      </c>
      <c r="O6096" s="233">
        <v>0</v>
      </c>
      <c r="P6096" s="233">
        <v>0</v>
      </c>
      <c r="Q6096" s="234">
        <v>0</v>
      </c>
      <c r="R6096" s="233">
        <v>0</v>
      </c>
      <c r="S6096" s="234">
        <v>0</v>
      </c>
      <c r="T6096" s="233">
        <v>0</v>
      </c>
      <c r="U6096" s="235">
        <f t="shared" si="665"/>
        <v>43683.93</v>
      </c>
      <c r="V6096" s="227">
        <f t="shared" si="666"/>
        <v>42373.434000000001</v>
      </c>
      <c r="W6096" s="227">
        <f t="shared" si="667"/>
        <v>41499.718333333331</v>
      </c>
      <c r="X6096" s="227">
        <f t="shared" si="670"/>
        <v>40669.75</v>
      </c>
      <c r="Y6096" s="227">
        <f t="shared" si="668"/>
        <v>0</v>
      </c>
      <c r="Z6096" s="227">
        <f t="shared" si="669"/>
        <v>0</v>
      </c>
      <c r="AA6096" s="227">
        <f t="shared" si="671"/>
        <v>0</v>
      </c>
    </row>
    <row r="6097" spans="2:27" ht="13.5" hidden="1">
      <c r="B6097" s="232" t="s">
        <v>1449</v>
      </c>
      <c r="C6097" s="232" t="s">
        <v>544</v>
      </c>
      <c r="D6097" s="232" t="s">
        <v>960</v>
      </c>
      <c r="E6097" s="232" t="s">
        <v>467</v>
      </c>
      <c r="F6097" s="232">
        <v>16</v>
      </c>
      <c r="G6097" s="232" t="s">
        <v>1317</v>
      </c>
      <c r="H6097" s="233">
        <v>9.5730000000000004</v>
      </c>
      <c r="I6097" s="233">
        <v>0</v>
      </c>
      <c r="J6097" s="233">
        <v>9.0820000000000007</v>
      </c>
      <c r="K6097" s="234">
        <v>39625</v>
      </c>
      <c r="L6097" s="233">
        <v>4.524</v>
      </c>
      <c r="M6097" s="234">
        <v>79131</v>
      </c>
      <c r="N6097" s="233">
        <v>0</v>
      </c>
      <c r="O6097" s="233">
        <v>0</v>
      </c>
      <c r="P6097" s="233">
        <v>0</v>
      </c>
      <c r="Q6097" s="234">
        <v>0</v>
      </c>
      <c r="R6097" s="233">
        <v>0</v>
      </c>
      <c r="S6097" s="234">
        <v>0</v>
      </c>
      <c r="T6097" s="233">
        <v>0</v>
      </c>
      <c r="U6097" s="235">
        <f t="shared" si="665"/>
        <v>6988.29</v>
      </c>
      <c r="V6097" s="227">
        <f t="shared" si="666"/>
        <v>6629.8600000000006</v>
      </c>
      <c r="W6097" s="227">
        <f t="shared" si="667"/>
        <v>6604.6033333333335</v>
      </c>
      <c r="X6097" s="227">
        <f t="shared" si="670"/>
        <v>6594.25</v>
      </c>
      <c r="Y6097" s="227">
        <f t="shared" si="668"/>
        <v>0</v>
      </c>
      <c r="Z6097" s="227">
        <f t="shared" si="669"/>
        <v>0</v>
      </c>
      <c r="AA6097" s="227">
        <f t="shared" si="671"/>
        <v>0</v>
      </c>
    </row>
    <row r="6098" spans="2:27" ht="13.5" hidden="1">
      <c r="B6098" s="232" t="s">
        <v>1449</v>
      </c>
      <c r="C6098" s="232" t="s">
        <v>1478</v>
      </c>
      <c r="D6098" s="232" t="s">
        <v>960</v>
      </c>
      <c r="E6098" s="232" t="s">
        <v>495</v>
      </c>
      <c r="F6098" s="232">
        <v>16</v>
      </c>
      <c r="G6098" s="232" t="s">
        <v>1317</v>
      </c>
      <c r="H6098" s="233">
        <v>13.965</v>
      </c>
      <c r="I6098" s="233">
        <v>0</v>
      </c>
      <c r="J6098" s="233">
        <v>0</v>
      </c>
      <c r="K6098" s="234">
        <v>0</v>
      </c>
      <c r="L6098" s="233">
        <v>0</v>
      </c>
      <c r="M6098" s="234">
        <v>0</v>
      </c>
      <c r="N6098" s="233">
        <v>0</v>
      </c>
      <c r="O6098" s="233">
        <v>0</v>
      </c>
      <c r="P6098" s="233">
        <v>0</v>
      </c>
      <c r="Q6098" s="234">
        <v>0</v>
      </c>
      <c r="R6098" s="233">
        <v>0</v>
      </c>
      <c r="S6098" s="234">
        <v>0</v>
      </c>
      <c r="T6098" s="233">
        <v>0</v>
      </c>
      <c r="U6098" s="235">
        <f t="shared" si="665"/>
        <v>10194.450000000001</v>
      </c>
      <c r="V6098" s="227">
        <f t="shared" si="666"/>
        <v>0</v>
      </c>
      <c r="W6098" s="227">
        <f t="shared" si="667"/>
        <v>0</v>
      </c>
      <c r="X6098" s="227">
        <f t="shared" si="670"/>
        <v>0</v>
      </c>
      <c r="Y6098" s="227">
        <f t="shared" si="668"/>
        <v>0</v>
      </c>
      <c r="Z6098" s="227">
        <f t="shared" si="669"/>
        <v>0</v>
      </c>
      <c r="AA6098" s="227">
        <f t="shared" si="671"/>
        <v>0</v>
      </c>
    </row>
    <row r="6099" spans="2:27" ht="13.5" hidden="1">
      <c r="B6099" s="232" t="s">
        <v>1449</v>
      </c>
      <c r="C6099" s="232" t="s">
        <v>616</v>
      </c>
      <c r="D6099" s="232" t="s">
        <v>960</v>
      </c>
      <c r="E6099" s="232" t="s">
        <v>495</v>
      </c>
      <c r="F6099" s="232">
        <v>8</v>
      </c>
      <c r="G6099" s="232" t="s">
        <v>1312</v>
      </c>
      <c r="H6099" s="233">
        <v>6.9820000000000002</v>
      </c>
      <c r="I6099" s="233">
        <v>0</v>
      </c>
      <c r="J6099" s="233">
        <v>6.7728999999999999</v>
      </c>
      <c r="K6099" s="234">
        <v>29054</v>
      </c>
      <c r="L6099" s="233">
        <v>3.3166000000000002</v>
      </c>
      <c r="M6099" s="234">
        <v>56945</v>
      </c>
      <c r="N6099" s="233">
        <v>0</v>
      </c>
      <c r="O6099" s="233">
        <v>0</v>
      </c>
      <c r="P6099" s="233">
        <v>0</v>
      </c>
      <c r="Q6099" s="234">
        <v>0</v>
      </c>
      <c r="R6099" s="233">
        <v>0</v>
      </c>
      <c r="S6099" s="234">
        <v>0</v>
      </c>
      <c r="T6099" s="233">
        <v>0</v>
      </c>
      <c r="U6099" s="235">
        <f t="shared" si="665"/>
        <v>5096.8600000000006</v>
      </c>
      <c r="V6099" s="227">
        <f t="shared" si="666"/>
        <v>4944.2169999999996</v>
      </c>
      <c r="W6099" s="227">
        <f t="shared" si="667"/>
        <v>4842.2846666666665</v>
      </c>
      <c r="X6099" s="227">
        <f t="shared" si="670"/>
        <v>4745.416666666667</v>
      </c>
      <c r="Y6099" s="227">
        <f t="shared" si="668"/>
        <v>0</v>
      </c>
      <c r="Z6099" s="227">
        <f t="shared" si="669"/>
        <v>0</v>
      </c>
      <c r="AA6099" s="227">
        <f t="shared" si="671"/>
        <v>0</v>
      </c>
    </row>
    <row r="6100" spans="2:27" ht="13.5" hidden="1">
      <c r="B6100" s="232" t="s">
        <v>1449</v>
      </c>
      <c r="C6100" s="232" t="s">
        <v>698</v>
      </c>
      <c r="D6100" s="232" t="s">
        <v>960</v>
      </c>
      <c r="E6100" s="232" t="s">
        <v>467</v>
      </c>
      <c r="F6100" s="232">
        <v>48</v>
      </c>
      <c r="G6100" s="232" t="s">
        <v>1356</v>
      </c>
      <c r="H6100" s="233">
        <v>30.995999999999999</v>
      </c>
      <c r="I6100" s="233">
        <v>0</v>
      </c>
      <c r="J6100" s="233">
        <v>30.918500000000002</v>
      </c>
      <c r="K6100" s="234">
        <v>128974</v>
      </c>
      <c r="L6100" s="233">
        <v>14.723100000000001</v>
      </c>
      <c r="M6100" s="234">
        <v>252790</v>
      </c>
      <c r="N6100" s="233">
        <v>0</v>
      </c>
      <c r="O6100" s="233">
        <v>0</v>
      </c>
      <c r="P6100" s="233">
        <v>0</v>
      </c>
      <c r="Q6100" s="234">
        <v>366559</v>
      </c>
      <c r="R6100" s="233">
        <v>13.9482</v>
      </c>
      <c r="S6100" s="234">
        <v>718455</v>
      </c>
      <c r="T6100" s="233">
        <v>0</v>
      </c>
      <c r="U6100" s="235">
        <f t="shared" si="665"/>
        <v>22627.079999999998</v>
      </c>
      <c r="V6100" s="227">
        <f t="shared" si="666"/>
        <v>22570.505000000001</v>
      </c>
      <c r="W6100" s="227">
        <f t="shared" si="667"/>
        <v>21495.696333333333</v>
      </c>
      <c r="X6100" s="227">
        <f t="shared" si="670"/>
        <v>21065.833333333332</v>
      </c>
      <c r="Y6100" s="227">
        <f t="shared" si="668"/>
        <v>0</v>
      </c>
      <c r="Z6100" s="227">
        <f t="shared" si="669"/>
        <v>20364.380444444447</v>
      </c>
      <c r="AA6100" s="227">
        <f t="shared" si="671"/>
        <v>19957.083333333332</v>
      </c>
    </row>
    <row r="6101" spans="2:27" ht="13.5" hidden="1">
      <c r="B6101" s="232" t="s">
        <v>1449</v>
      </c>
      <c r="C6101" s="232" t="s">
        <v>661</v>
      </c>
      <c r="D6101" s="232" t="s">
        <v>960</v>
      </c>
      <c r="E6101" s="232" t="s">
        <v>467</v>
      </c>
      <c r="F6101" s="232">
        <v>32</v>
      </c>
      <c r="G6101" s="232" t="s">
        <v>1353</v>
      </c>
      <c r="H6101" s="233">
        <v>20.663</v>
      </c>
      <c r="I6101" s="233">
        <v>0</v>
      </c>
      <c r="J6101" s="233">
        <v>0</v>
      </c>
      <c r="K6101" s="234">
        <v>0</v>
      </c>
      <c r="L6101" s="233">
        <v>0</v>
      </c>
      <c r="M6101" s="234">
        <v>0</v>
      </c>
      <c r="N6101" s="233">
        <v>0</v>
      </c>
      <c r="O6101" s="233">
        <v>0</v>
      </c>
      <c r="P6101" s="233">
        <v>0</v>
      </c>
      <c r="Q6101" s="234">
        <v>0</v>
      </c>
      <c r="R6101" s="233">
        <v>0</v>
      </c>
      <c r="S6101" s="234">
        <v>0</v>
      </c>
      <c r="T6101" s="233">
        <v>0</v>
      </c>
      <c r="U6101" s="235">
        <f t="shared" si="665"/>
        <v>15083.99</v>
      </c>
      <c r="V6101" s="227">
        <f t="shared" si="666"/>
        <v>0</v>
      </c>
      <c r="W6101" s="227">
        <f t="shared" si="667"/>
        <v>0</v>
      </c>
      <c r="X6101" s="227">
        <f t="shared" si="670"/>
        <v>0</v>
      </c>
      <c r="Y6101" s="227">
        <f t="shared" si="668"/>
        <v>0</v>
      </c>
      <c r="Z6101" s="227">
        <f t="shared" si="669"/>
        <v>0</v>
      </c>
      <c r="AA6101" s="227">
        <f t="shared" si="671"/>
        <v>0</v>
      </c>
    </row>
    <row r="6102" spans="2:27" ht="13.5" hidden="1">
      <c r="B6102" s="232" t="s">
        <v>1449</v>
      </c>
      <c r="C6102" s="232" t="s">
        <v>581</v>
      </c>
      <c r="D6102" s="232" t="s">
        <v>960</v>
      </c>
      <c r="E6102" s="232" t="s">
        <v>495</v>
      </c>
      <c r="F6102" s="232">
        <v>48</v>
      </c>
      <c r="G6102" s="232" t="s">
        <v>1310</v>
      </c>
      <c r="H6102" s="233">
        <v>41.893999999999998</v>
      </c>
      <c r="I6102" s="233">
        <v>0</v>
      </c>
      <c r="J6102" s="233">
        <v>40.637599999999999</v>
      </c>
      <c r="K6102" s="234">
        <v>174323</v>
      </c>
      <c r="L6102" s="233">
        <v>19.899799999999999</v>
      </c>
      <c r="M6102" s="234">
        <v>341672</v>
      </c>
      <c r="N6102" s="233">
        <v>0</v>
      </c>
      <c r="O6102" s="233">
        <v>0</v>
      </c>
      <c r="P6102" s="233">
        <v>0</v>
      </c>
      <c r="Q6102" s="234">
        <v>0</v>
      </c>
      <c r="R6102" s="233">
        <v>0</v>
      </c>
      <c r="S6102" s="234">
        <v>0</v>
      </c>
      <c r="T6102" s="233">
        <v>0</v>
      </c>
      <c r="U6102" s="235">
        <f t="shared" si="665"/>
        <v>30582.62</v>
      </c>
      <c r="V6102" s="227">
        <f t="shared" si="666"/>
        <v>29665.448</v>
      </c>
      <c r="W6102" s="227">
        <f t="shared" si="667"/>
        <v>29053.770666666664</v>
      </c>
      <c r="X6102" s="227">
        <f t="shared" si="670"/>
        <v>28472.666666666668</v>
      </c>
      <c r="Y6102" s="227">
        <f t="shared" si="668"/>
        <v>0</v>
      </c>
      <c r="Z6102" s="227">
        <f t="shared" si="669"/>
        <v>0</v>
      </c>
      <c r="AA6102" s="227">
        <f t="shared" si="671"/>
        <v>0</v>
      </c>
    </row>
    <row r="6103" spans="2:27" ht="13.5" hidden="1">
      <c r="B6103" s="232" t="s">
        <v>1449</v>
      </c>
      <c r="C6103" s="232" t="s">
        <v>765</v>
      </c>
      <c r="D6103" s="232" t="s">
        <v>960</v>
      </c>
      <c r="E6103" s="232" t="s">
        <v>467</v>
      </c>
      <c r="F6103" s="232">
        <v>12</v>
      </c>
      <c r="G6103" s="232" t="s">
        <v>1308</v>
      </c>
      <c r="H6103" s="233">
        <v>8.3230000000000004</v>
      </c>
      <c r="I6103" s="233">
        <v>0</v>
      </c>
      <c r="J6103" s="233">
        <v>0</v>
      </c>
      <c r="K6103" s="234">
        <v>0</v>
      </c>
      <c r="L6103" s="233">
        <v>0</v>
      </c>
      <c r="M6103" s="234">
        <v>0</v>
      </c>
      <c r="N6103" s="233">
        <v>0</v>
      </c>
      <c r="O6103" s="233">
        <v>0</v>
      </c>
      <c r="P6103" s="233">
        <v>0</v>
      </c>
      <c r="Q6103" s="234">
        <v>0</v>
      </c>
      <c r="R6103" s="233">
        <v>0</v>
      </c>
      <c r="S6103" s="234">
        <v>0</v>
      </c>
      <c r="T6103" s="233">
        <v>0</v>
      </c>
      <c r="U6103" s="235">
        <f t="shared" si="665"/>
        <v>6075.79</v>
      </c>
      <c r="V6103" s="227">
        <f t="shared" si="666"/>
        <v>0</v>
      </c>
      <c r="W6103" s="227">
        <f t="shared" si="667"/>
        <v>0</v>
      </c>
      <c r="X6103" s="227">
        <f t="shared" si="670"/>
        <v>0</v>
      </c>
      <c r="Y6103" s="227">
        <f t="shared" si="668"/>
        <v>0</v>
      </c>
      <c r="Z6103" s="227">
        <f t="shared" si="669"/>
        <v>0</v>
      </c>
      <c r="AA6103" s="227">
        <f t="shared" si="671"/>
        <v>0</v>
      </c>
    </row>
    <row r="6104" spans="2:27" ht="13.5" hidden="1">
      <c r="B6104" s="232" t="s">
        <v>1449</v>
      </c>
      <c r="C6104" s="232" t="s">
        <v>756</v>
      </c>
      <c r="D6104" s="232" t="s">
        <v>960</v>
      </c>
      <c r="E6104" s="232" t="s">
        <v>495</v>
      </c>
      <c r="F6104" s="232">
        <v>16</v>
      </c>
      <c r="G6104" s="232" t="s">
        <v>1355</v>
      </c>
      <c r="H6104" s="233">
        <v>29.332000000000001</v>
      </c>
      <c r="I6104" s="233">
        <v>0</v>
      </c>
      <c r="J6104" s="233">
        <v>0</v>
      </c>
      <c r="K6104" s="234">
        <v>122052</v>
      </c>
      <c r="L6104" s="233">
        <v>13.9329</v>
      </c>
      <c r="M6104" s="234">
        <v>239222</v>
      </c>
      <c r="N6104" s="233">
        <v>0</v>
      </c>
      <c r="O6104" s="233">
        <v>0</v>
      </c>
      <c r="P6104" s="233">
        <v>0</v>
      </c>
      <c r="Q6104" s="234">
        <v>346885</v>
      </c>
      <c r="R6104" s="233">
        <v>13.1996</v>
      </c>
      <c r="S6104" s="234">
        <v>679895</v>
      </c>
      <c r="T6104" s="233">
        <v>0</v>
      </c>
      <c r="U6104" s="235">
        <f t="shared" si="665"/>
        <v>21412.36</v>
      </c>
      <c r="V6104" s="227">
        <f t="shared" si="666"/>
        <v>0</v>
      </c>
      <c r="W6104" s="227">
        <f t="shared" si="667"/>
        <v>20342.017</v>
      </c>
      <c r="X6104" s="227">
        <f t="shared" si="670"/>
        <v>19935.166666666668</v>
      </c>
      <c r="Y6104" s="227">
        <f t="shared" si="668"/>
        <v>0</v>
      </c>
      <c r="Z6104" s="227">
        <f t="shared" si="669"/>
        <v>19271.402444444444</v>
      </c>
      <c r="AA6104" s="227">
        <f t="shared" si="671"/>
        <v>18885.972222222223</v>
      </c>
    </row>
    <row r="6105" spans="2:27" ht="13.5" hidden="1">
      <c r="B6105" s="232" t="s">
        <v>1449</v>
      </c>
      <c r="C6105" s="232" t="s">
        <v>606</v>
      </c>
      <c r="D6105" s="232" t="s">
        <v>960</v>
      </c>
      <c r="E6105" s="232" t="s">
        <v>467</v>
      </c>
      <c r="F6105" s="232">
        <v>96</v>
      </c>
      <c r="G6105" s="232" t="s">
        <v>1356</v>
      </c>
      <c r="H6105" s="233">
        <v>57.432000000000002</v>
      </c>
      <c r="I6105" s="233">
        <v>0</v>
      </c>
      <c r="J6105" s="233">
        <v>54.48</v>
      </c>
      <c r="K6105" s="234">
        <v>237744</v>
      </c>
      <c r="L6105" s="233">
        <v>27.143999999999998</v>
      </c>
      <c r="M6105" s="234">
        <v>474792</v>
      </c>
      <c r="N6105" s="233">
        <v>0</v>
      </c>
      <c r="O6105" s="233">
        <v>0</v>
      </c>
      <c r="P6105" s="233">
        <v>0</v>
      </c>
      <c r="Q6105" s="234">
        <v>0</v>
      </c>
      <c r="R6105" s="233">
        <v>0</v>
      </c>
      <c r="S6105" s="234">
        <v>0</v>
      </c>
      <c r="T6105" s="233">
        <v>0</v>
      </c>
      <c r="U6105" s="235">
        <f t="shared" si="665"/>
        <v>41925.360000000001</v>
      </c>
      <c r="V6105" s="227">
        <f t="shared" si="666"/>
        <v>39770.399999999994</v>
      </c>
      <c r="W6105" s="227">
        <f t="shared" si="667"/>
        <v>39627.119999999995</v>
      </c>
      <c r="X6105" s="227">
        <f t="shared" si="670"/>
        <v>39566</v>
      </c>
      <c r="Y6105" s="227">
        <f t="shared" si="668"/>
        <v>0</v>
      </c>
      <c r="Z6105" s="227">
        <f t="shared" si="669"/>
        <v>0</v>
      </c>
      <c r="AA6105" s="227">
        <f t="shared" si="671"/>
        <v>0</v>
      </c>
    </row>
    <row r="6106" spans="2:27" ht="13.5" hidden="1">
      <c r="B6106" s="232" t="s">
        <v>1449</v>
      </c>
      <c r="C6106" s="232" t="s">
        <v>686</v>
      </c>
      <c r="D6106" s="232" t="s">
        <v>960</v>
      </c>
      <c r="E6106" s="232" t="s">
        <v>467</v>
      </c>
      <c r="F6106" s="232">
        <v>16</v>
      </c>
      <c r="G6106" s="232" t="s">
        <v>1352</v>
      </c>
      <c r="H6106" s="233">
        <v>10.332000000000001</v>
      </c>
      <c r="I6106" s="233">
        <v>0</v>
      </c>
      <c r="J6106" s="233">
        <v>10.0892</v>
      </c>
      <c r="K6106" s="234">
        <v>42086</v>
      </c>
      <c r="L6106" s="233">
        <v>4.8044000000000002</v>
      </c>
      <c r="M6106" s="234">
        <v>82489</v>
      </c>
      <c r="N6106" s="233">
        <v>0</v>
      </c>
      <c r="O6106" s="233">
        <v>0</v>
      </c>
      <c r="P6106" s="233">
        <v>0</v>
      </c>
      <c r="Q6106" s="234">
        <v>0</v>
      </c>
      <c r="R6106" s="233">
        <v>0</v>
      </c>
      <c r="S6106" s="234">
        <v>0</v>
      </c>
      <c r="T6106" s="233">
        <v>0</v>
      </c>
      <c r="U6106" s="235">
        <f t="shared" si="665"/>
        <v>7542.3600000000006</v>
      </c>
      <c r="V6106" s="227">
        <f t="shared" si="666"/>
        <v>7365.116</v>
      </c>
      <c r="W6106" s="227">
        <f t="shared" si="667"/>
        <v>7014.3786666666665</v>
      </c>
      <c r="X6106" s="227">
        <f t="shared" si="670"/>
        <v>6874.083333333333</v>
      </c>
      <c r="Y6106" s="227">
        <f t="shared" si="668"/>
        <v>0</v>
      </c>
      <c r="Z6106" s="227">
        <f t="shared" si="669"/>
        <v>0</v>
      </c>
      <c r="AA6106" s="227">
        <f t="shared" si="671"/>
        <v>0</v>
      </c>
    </row>
    <row r="6107" spans="2:27" ht="13.5" hidden="1">
      <c r="B6107" s="232" t="s">
        <v>1449</v>
      </c>
      <c r="C6107" s="232" t="s">
        <v>625</v>
      </c>
      <c r="D6107" s="232" t="s">
        <v>960</v>
      </c>
      <c r="E6107" s="232" t="s">
        <v>467</v>
      </c>
      <c r="F6107" s="232">
        <v>16</v>
      </c>
      <c r="G6107" s="232" t="s">
        <v>1317</v>
      </c>
      <c r="H6107" s="233">
        <v>9.5730000000000004</v>
      </c>
      <c r="I6107" s="233">
        <v>0</v>
      </c>
      <c r="J6107" s="233">
        <v>9.08</v>
      </c>
      <c r="K6107" s="234">
        <v>39624</v>
      </c>
      <c r="L6107" s="233">
        <v>4.524</v>
      </c>
      <c r="M6107" s="234">
        <v>79132</v>
      </c>
      <c r="N6107" s="233">
        <v>0</v>
      </c>
      <c r="O6107" s="233">
        <v>0</v>
      </c>
      <c r="P6107" s="233">
        <v>0</v>
      </c>
      <c r="Q6107" s="234">
        <v>0</v>
      </c>
      <c r="R6107" s="233">
        <v>0</v>
      </c>
      <c r="S6107" s="234">
        <v>0</v>
      </c>
      <c r="T6107" s="233">
        <v>0</v>
      </c>
      <c r="U6107" s="235">
        <f t="shared" si="665"/>
        <v>6988.29</v>
      </c>
      <c r="V6107" s="227">
        <f t="shared" si="666"/>
        <v>6628.4</v>
      </c>
      <c r="W6107" s="227">
        <f t="shared" si="667"/>
        <v>6604.52</v>
      </c>
      <c r="X6107" s="227">
        <f t="shared" si="670"/>
        <v>6594.333333333333</v>
      </c>
      <c r="Y6107" s="227">
        <f t="shared" si="668"/>
        <v>0</v>
      </c>
      <c r="Z6107" s="227">
        <f t="shared" si="669"/>
        <v>0</v>
      </c>
      <c r="AA6107" s="227">
        <f t="shared" si="671"/>
        <v>0</v>
      </c>
    </row>
    <row r="6108" spans="2:27" ht="13.5" hidden="1">
      <c r="B6108" s="232" t="s">
        <v>1449</v>
      </c>
      <c r="C6108" s="232" t="s">
        <v>1494</v>
      </c>
      <c r="D6108" s="232" t="s">
        <v>960</v>
      </c>
      <c r="E6108" s="232" t="s">
        <v>495</v>
      </c>
      <c r="F6108" s="232">
        <v>32</v>
      </c>
      <c r="G6108" s="232" t="s">
        <v>1345</v>
      </c>
      <c r="H6108" s="233">
        <v>31.39968</v>
      </c>
      <c r="I6108" s="233">
        <v>0</v>
      </c>
      <c r="J6108" s="233">
        <v>31.4</v>
      </c>
      <c r="K6108" s="234">
        <v>130654</v>
      </c>
      <c r="L6108" s="233">
        <v>14.914999999999999</v>
      </c>
      <c r="M6108" s="234">
        <v>255807</v>
      </c>
      <c r="N6108" s="233">
        <v>0</v>
      </c>
      <c r="O6108" s="233">
        <v>0</v>
      </c>
      <c r="P6108" s="233">
        <v>0</v>
      </c>
      <c r="Q6108" s="234">
        <v>371333</v>
      </c>
      <c r="R6108" s="233">
        <v>14.13</v>
      </c>
      <c r="S6108" s="234">
        <v>726162</v>
      </c>
      <c r="T6108" s="233">
        <v>0</v>
      </c>
      <c r="U6108" s="235">
        <f t="shared" si="665"/>
        <v>22921.7664</v>
      </c>
      <c r="V6108" s="227">
        <f t="shared" si="666"/>
        <v>22922</v>
      </c>
      <c r="W6108" s="227">
        <f t="shared" si="667"/>
        <v>21775.783333333333</v>
      </c>
      <c r="X6108" s="227">
        <f t="shared" si="670"/>
        <v>21317.25</v>
      </c>
      <c r="Y6108" s="227">
        <f t="shared" si="668"/>
        <v>0</v>
      </c>
      <c r="Z6108" s="227">
        <f t="shared" si="669"/>
        <v>20629.705555555556</v>
      </c>
      <c r="AA6108" s="227">
        <f t="shared" si="671"/>
        <v>20171.166666666668</v>
      </c>
    </row>
    <row r="6109" spans="2:27" ht="13.5" hidden="1">
      <c r="B6109" s="232" t="s">
        <v>1449</v>
      </c>
      <c r="C6109" s="232" t="s">
        <v>1492</v>
      </c>
      <c r="D6109" s="232" t="s">
        <v>960</v>
      </c>
      <c r="E6109" s="232" t="s">
        <v>467</v>
      </c>
      <c r="F6109" s="232">
        <v>48</v>
      </c>
      <c r="G6109" s="232" t="s">
        <v>1356</v>
      </c>
      <c r="H6109" s="233">
        <v>31.824000000000002</v>
      </c>
      <c r="I6109" s="233">
        <v>0</v>
      </c>
      <c r="J6109" s="233">
        <v>31.824000000000002</v>
      </c>
      <c r="K6109" s="234">
        <v>132420</v>
      </c>
      <c r="L6109" s="233">
        <v>15.116</v>
      </c>
      <c r="M6109" s="234">
        <v>259264</v>
      </c>
      <c r="N6109" s="233">
        <v>0</v>
      </c>
      <c r="O6109" s="233">
        <v>0</v>
      </c>
      <c r="P6109" s="233">
        <v>0</v>
      </c>
      <c r="Q6109" s="234">
        <v>376351</v>
      </c>
      <c r="R6109" s="233">
        <v>14.321</v>
      </c>
      <c r="S6109" s="234">
        <v>735975</v>
      </c>
      <c r="T6109" s="233">
        <v>0</v>
      </c>
      <c r="U6109" s="235">
        <f t="shared" si="665"/>
        <v>23231.52</v>
      </c>
      <c r="V6109" s="227">
        <f t="shared" si="666"/>
        <v>23231.52</v>
      </c>
      <c r="W6109" s="227">
        <f t="shared" si="667"/>
        <v>22069.68</v>
      </c>
      <c r="X6109" s="227">
        <f t="shared" si="670"/>
        <v>21605.333333333332</v>
      </c>
      <c r="Y6109" s="227">
        <f t="shared" si="668"/>
        <v>0</v>
      </c>
      <c r="Z6109" s="227">
        <f t="shared" si="669"/>
        <v>20908.524444444447</v>
      </c>
      <c r="AA6109" s="227">
        <f t="shared" si="671"/>
        <v>20443.75</v>
      </c>
    </row>
    <row r="6110" spans="2:27" ht="13.5" hidden="1">
      <c r="B6110" s="232" t="s">
        <v>1449</v>
      </c>
      <c r="C6110" s="232" t="s">
        <v>682</v>
      </c>
      <c r="D6110" s="232" t="s">
        <v>960</v>
      </c>
      <c r="E6110" s="232" t="s">
        <v>495</v>
      </c>
      <c r="F6110" s="232">
        <v>8</v>
      </c>
      <c r="G6110" s="232" t="s">
        <v>1351</v>
      </c>
      <c r="H6110" s="233">
        <v>10.332000000000001</v>
      </c>
      <c r="I6110" s="233">
        <v>0</v>
      </c>
      <c r="J6110" s="233">
        <v>10.0892</v>
      </c>
      <c r="K6110" s="234">
        <v>42086</v>
      </c>
      <c r="L6110" s="233">
        <v>4.8044000000000002</v>
      </c>
      <c r="M6110" s="234">
        <v>82489</v>
      </c>
      <c r="N6110" s="233">
        <v>0</v>
      </c>
      <c r="O6110" s="233">
        <v>0</v>
      </c>
      <c r="P6110" s="233">
        <v>0</v>
      </c>
      <c r="Q6110" s="234">
        <v>0</v>
      </c>
      <c r="R6110" s="233">
        <v>0</v>
      </c>
      <c r="S6110" s="234">
        <v>0</v>
      </c>
      <c r="T6110" s="233">
        <v>0</v>
      </c>
      <c r="U6110" s="235">
        <f t="shared" si="665"/>
        <v>7542.3600000000006</v>
      </c>
      <c r="V6110" s="227">
        <f t="shared" si="666"/>
        <v>7365.116</v>
      </c>
      <c r="W6110" s="227">
        <f t="shared" si="667"/>
        <v>7014.3786666666665</v>
      </c>
      <c r="X6110" s="227">
        <f t="shared" si="670"/>
        <v>6874.083333333333</v>
      </c>
      <c r="Y6110" s="227">
        <f t="shared" si="668"/>
        <v>0</v>
      </c>
      <c r="Z6110" s="227">
        <f t="shared" si="669"/>
        <v>0</v>
      </c>
      <c r="AA6110" s="227">
        <f t="shared" si="671"/>
        <v>0</v>
      </c>
    </row>
    <row r="6111" spans="2:27" ht="13.5" hidden="1">
      <c r="B6111" s="232" t="s">
        <v>1449</v>
      </c>
      <c r="C6111" s="232" t="s">
        <v>644</v>
      </c>
      <c r="D6111" s="232" t="s">
        <v>1495</v>
      </c>
      <c r="E6111" s="232" t="s">
        <v>467</v>
      </c>
      <c r="F6111" s="232">
        <v>4</v>
      </c>
      <c r="G6111" s="232" t="s">
        <v>1311</v>
      </c>
      <c r="H6111" s="233">
        <v>3.2343999999999999</v>
      </c>
      <c r="I6111" s="233">
        <v>0</v>
      </c>
      <c r="J6111" s="233">
        <v>0</v>
      </c>
      <c r="K6111" s="234">
        <v>0</v>
      </c>
      <c r="L6111" s="233">
        <v>0</v>
      </c>
      <c r="M6111" s="234">
        <v>0</v>
      </c>
      <c r="N6111" s="233">
        <v>0</v>
      </c>
      <c r="O6111" s="233">
        <v>0</v>
      </c>
      <c r="P6111" s="233">
        <v>0</v>
      </c>
      <c r="Q6111" s="234">
        <v>0</v>
      </c>
      <c r="R6111" s="233">
        <v>0</v>
      </c>
      <c r="S6111" s="234">
        <v>0</v>
      </c>
      <c r="T6111" s="233">
        <v>0</v>
      </c>
      <c r="U6111" s="235">
        <f t="shared" si="665"/>
        <v>2361.1120000000001</v>
      </c>
      <c r="V6111" s="227">
        <f t="shared" si="666"/>
        <v>0</v>
      </c>
      <c r="W6111" s="227">
        <f t="shared" si="667"/>
        <v>0</v>
      </c>
      <c r="X6111" s="227">
        <f t="shared" si="670"/>
        <v>0</v>
      </c>
      <c r="Y6111" s="227">
        <f t="shared" si="668"/>
        <v>0</v>
      </c>
      <c r="Z6111" s="227">
        <f t="shared" si="669"/>
        <v>0</v>
      </c>
      <c r="AA6111" s="227">
        <f t="shared" si="671"/>
        <v>0</v>
      </c>
    </row>
    <row r="6112" spans="2:27" ht="13.5" hidden="1">
      <c r="B6112" s="232" t="s">
        <v>1449</v>
      </c>
      <c r="C6112" s="232" t="s">
        <v>712</v>
      </c>
      <c r="D6112" s="232" t="s">
        <v>1495</v>
      </c>
      <c r="E6112" s="232" t="s">
        <v>467</v>
      </c>
      <c r="F6112" s="232">
        <v>32</v>
      </c>
      <c r="G6112" s="232" t="s">
        <v>1345</v>
      </c>
      <c r="H6112" s="233">
        <v>26.662400000000002</v>
      </c>
      <c r="I6112" s="233">
        <v>0</v>
      </c>
      <c r="J6112" s="233">
        <v>0</v>
      </c>
      <c r="K6112" s="234">
        <v>0</v>
      </c>
      <c r="L6112" s="233">
        <v>0</v>
      </c>
      <c r="M6112" s="234">
        <v>0</v>
      </c>
      <c r="N6112" s="233">
        <v>0</v>
      </c>
      <c r="O6112" s="233">
        <v>0</v>
      </c>
      <c r="P6112" s="233">
        <v>0</v>
      </c>
      <c r="Q6112" s="234">
        <v>0</v>
      </c>
      <c r="R6112" s="233">
        <v>0</v>
      </c>
      <c r="S6112" s="234">
        <v>0</v>
      </c>
      <c r="T6112" s="233">
        <v>0</v>
      </c>
      <c r="U6112" s="235">
        <f t="shared" si="665"/>
        <v>19463.552</v>
      </c>
      <c r="V6112" s="227">
        <f t="shared" si="666"/>
        <v>0</v>
      </c>
      <c r="W6112" s="227">
        <f t="shared" si="667"/>
        <v>0</v>
      </c>
      <c r="X6112" s="227">
        <f t="shared" si="670"/>
        <v>0</v>
      </c>
      <c r="Y6112" s="227">
        <f t="shared" si="668"/>
        <v>0</v>
      </c>
      <c r="Z6112" s="227">
        <f t="shared" si="669"/>
        <v>0</v>
      </c>
      <c r="AA6112" s="227">
        <f t="shared" si="671"/>
        <v>0</v>
      </c>
    </row>
    <row r="6113" spans="2:27" ht="13.5" hidden="1">
      <c r="B6113" s="232" t="s">
        <v>1449</v>
      </c>
      <c r="C6113" s="232" t="s">
        <v>606</v>
      </c>
      <c r="D6113" s="232" t="s">
        <v>1495</v>
      </c>
      <c r="E6113" s="232" t="s">
        <v>467</v>
      </c>
      <c r="F6113" s="232">
        <v>96</v>
      </c>
      <c r="G6113" s="232" t="s">
        <v>1356</v>
      </c>
      <c r="H6113" s="233">
        <v>77.625600000000006</v>
      </c>
      <c r="I6113" s="233">
        <v>0</v>
      </c>
      <c r="J6113" s="233">
        <v>0</v>
      </c>
      <c r="K6113" s="234">
        <v>0</v>
      </c>
      <c r="L6113" s="233">
        <v>0</v>
      </c>
      <c r="M6113" s="234">
        <v>0</v>
      </c>
      <c r="N6113" s="233">
        <v>0</v>
      </c>
      <c r="O6113" s="233">
        <v>0</v>
      </c>
      <c r="P6113" s="233">
        <v>0</v>
      </c>
      <c r="Q6113" s="234">
        <v>0</v>
      </c>
      <c r="R6113" s="233">
        <v>0</v>
      </c>
      <c r="S6113" s="234">
        <v>0</v>
      </c>
      <c r="T6113" s="233">
        <v>0</v>
      </c>
      <c r="U6113" s="235">
        <f t="shared" si="665"/>
        <v>56666.688000000002</v>
      </c>
      <c r="V6113" s="227">
        <f t="shared" si="666"/>
        <v>0</v>
      </c>
      <c r="W6113" s="227">
        <f t="shared" si="667"/>
        <v>0</v>
      </c>
      <c r="X6113" s="227">
        <f t="shared" si="670"/>
        <v>0</v>
      </c>
      <c r="Y6113" s="227">
        <f t="shared" si="668"/>
        <v>0</v>
      </c>
      <c r="Z6113" s="227">
        <f t="shared" si="669"/>
        <v>0</v>
      </c>
      <c r="AA6113" s="227">
        <f t="shared" si="671"/>
        <v>0</v>
      </c>
    </row>
    <row r="6114" spans="2:27" ht="13.5" hidden="1">
      <c r="B6114" s="232" t="s">
        <v>1449</v>
      </c>
      <c r="C6114" s="232" t="s">
        <v>704</v>
      </c>
      <c r="D6114" s="232" t="s">
        <v>1495</v>
      </c>
      <c r="E6114" s="232" t="s">
        <v>467</v>
      </c>
      <c r="F6114" s="232">
        <v>96</v>
      </c>
      <c r="G6114" s="232" t="s">
        <v>1365</v>
      </c>
      <c r="H6114" s="233">
        <v>79.987200000000001</v>
      </c>
      <c r="I6114" s="233">
        <v>0</v>
      </c>
      <c r="J6114" s="233">
        <v>0</v>
      </c>
      <c r="K6114" s="234">
        <v>0</v>
      </c>
      <c r="L6114" s="233">
        <v>0</v>
      </c>
      <c r="M6114" s="234">
        <v>0</v>
      </c>
      <c r="N6114" s="233">
        <v>0</v>
      </c>
      <c r="O6114" s="233">
        <v>0</v>
      </c>
      <c r="P6114" s="233">
        <v>0</v>
      </c>
      <c r="Q6114" s="234">
        <v>0</v>
      </c>
      <c r="R6114" s="233">
        <v>0</v>
      </c>
      <c r="S6114" s="234">
        <v>0</v>
      </c>
      <c r="T6114" s="233">
        <v>0</v>
      </c>
      <c r="U6114" s="235">
        <f t="shared" si="665"/>
        <v>58390.656000000003</v>
      </c>
      <c r="V6114" s="227">
        <f t="shared" si="666"/>
        <v>0</v>
      </c>
      <c r="W6114" s="227">
        <f t="shared" si="667"/>
        <v>0</v>
      </c>
      <c r="X6114" s="227">
        <f t="shared" si="670"/>
        <v>0</v>
      </c>
      <c r="Y6114" s="227">
        <f t="shared" si="668"/>
        <v>0</v>
      </c>
      <c r="Z6114" s="227">
        <f t="shared" si="669"/>
        <v>0</v>
      </c>
      <c r="AA6114" s="227">
        <f t="shared" si="671"/>
        <v>0</v>
      </c>
    </row>
    <row r="6115" spans="2:27" ht="13.5" hidden="1">
      <c r="B6115" s="232" t="s">
        <v>1449</v>
      </c>
      <c r="C6115" s="232" t="s">
        <v>625</v>
      </c>
      <c r="D6115" s="232" t="s">
        <v>1495</v>
      </c>
      <c r="E6115" s="232" t="s">
        <v>467</v>
      </c>
      <c r="F6115" s="232">
        <v>16</v>
      </c>
      <c r="G6115" s="232" t="s">
        <v>1317</v>
      </c>
      <c r="H6115" s="233">
        <v>12.9376</v>
      </c>
      <c r="I6115" s="233">
        <v>0</v>
      </c>
      <c r="J6115" s="233">
        <v>0</v>
      </c>
      <c r="K6115" s="234">
        <v>0</v>
      </c>
      <c r="L6115" s="233">
        <v>0</v>
      </c>
      <c r="M6115" s="234">
        <v>0</v>
      </c>
      <c r="N6115" s="233">
        <v>0</v>
      </c>
      <c r="O6115" s="233">
        <v>0</v>
      </c>
      <c r="P6115" s="233">
        <v>0</v>
      </c>
      <c r="Q6115" s="234">
        <v>0</v>
      </c>
      <c r="R6115" s="233">
        <v>0</v>
      </c>
      <c r="S6115" s="234">
        <v>0</v>
      </c>
      <c r="T6115" s="233">
        <v>0</v>
      </c>
      <c r="U6115" s="235">
        <f t="shared" si="665"/>
        <v>9444.4480000000003</v>
      </c>
      <c r="V6115" s="227">
        <f t="shared" si="666"/>
        <v>0</v>
      </c>
      <c r="W6115" s="227">
        <f t="shared" si="667"/>
        <v>0</v>
      </c>
      <c r="X6115" s="227">
        <f t="shared" si="670"/>
        <v>0</v>
      </c>
      <c r="Y6115" s="227">
        <f t="shared" si="668"/>
        <v>0</v>
      </c>
      <c r="Z6115" s="227">
        <f t="shared" si="669"/>
        <v>0</v>
      </c>
      <c r="AA6115" s="227">
        <f t="shared" si="671"/>
        <v>0</v>
      </c>
    </row>
    <row r="6116" spans="2:27" ht="13.5" hidden="1">
      <c r="B6116" s="232" t="s">
        <v>1449</v>
      </c>
      <c r="C6116" s="232" t="s">
        <v>701</v>
      </c>
      <c r="D6116" s="232" t="s">
        <v>1495</v>
      </c>
      <c r="E6116" s="232" t="s">
        <v>467</v>
      </c>
      <c r="F6116" s="232">
        <v>64</v>
      </c>
      <c r="G6116" s="232" t="s">
        <v>1364</v>
      </c>
      <c r="H6116" s="233">
        <v>53.324800000000003</v>
      </c>
      <c r="I6116" s="233">
        <v>0</v>
      </c>
      <c r="J6116" s="233">
        <v>0</v>
      </c>
      <c r="K6116" s="234">
        <v>0</v>
      </c>
      <c r="L6116" s="233">
        <v>0</v>
      </c>
      <c r="M6116" s="234">
        <v>0</v>
      </c>
      <c r="N6116" s="233">
        <v>0</v>
      </c>
      <c r="O6116" s="233">
        <v>0</v>
      </c>
      <c r="P6116" s="233">
        <v>0</v>
      </c>
      <c r="Q6116" s="234">
        <v>0</v>
      </c>
      <c r="R6116" s="233">
        <v>0</v>
      </c>
      <c r="S6116" s="234">
        <v>0</v>
      </c>
      <c r="T6116" s="233">
        <v>0</v>
      </c>
      <c r="U6116" s="235">
        <f t="shared" si="665"/>
        <v>38927.103999999999</v>
      </c>
      <c r="V6116" s="227">
        <f t="shared" si="666"/>
        <v>0</v>
      </c>
      <c r="W6116" s="227">
        <f t="shared" si="667"/>
        <v>0</v>
      </c>
      <c r="X6116" s="227">
        <f t="shared" si="670"/>
        <v>0</v>
      </c>
      <c r="Y6116" s="227">
        <f t="shared" si="668"/>
        <v>0</v>
      </c>
      <c r="Z6116" s="227">
        <f t="shared" si="669"/>
        <v>0</v>
      </c>
      <c r="AA6116" s="227">
        <f t="shared" si="671"/>
        <v>0</v>
      </c>
    </row>
    <row r="6117" spans="2:27" ht="13.5" hidden="1">
      <c r="B6117" s="232" t="s">
        <v>1449</v>
      </c>
      <c r="C6117" s="232" t="s">
        <v>717</v>
      </c>
      <c r="D6117" s="232" t="s">
        <v>1495</v>
      </c>
      <c r="E6117" s="232" t="s">
        <v>467</v>
      </c>
      <c r="F6117" s="232">
        <v>4</v>
      </c>
      <c r="G6117" s="232" t="s">
        <v>1312</v>
      </c>
      <c r="H6117" s="233">
        <v>3.3328000000000002</v>
      </c>
      <c r="I6117" s="233">
        <v>0</v>
      </c>
      <c r="J6117" s="233">
        <v>0</v>
      </c>
      <c r="K6117" s="234">
        <v>0</v>
      </c>
      <c r="L6117" s="233">
        <v>0</v>
      </c>
      <c r="M6117" s="234">
        <v>0</v>
      </c>
      <c r="N6117" s="233">
        <v>0</v>
      </c>
      <c r="O6117" s="233">
        <v>0</v>
      </c>
      <c r="P6117" s="233">
        <v>0</v>
      </c>
      <c r="Q6117" s="234">
        <v>0</v>
      </c>
      <c r="R6117" s="233">
        <v>0</v>
      </c>
      <c r="S6117" s="234">
        <v>0</v>
      </c>
      <c r="T6117" s="233">
        <v>0</v>
      </c>
      <c r="U6117" s="235">
        <f t="shared" si="665"/>
        <v>2432.944</v>
      </c>
      <c r="V6117" s="227">
        <f t="shared" si="666"/>
        <v>0</v>
      </c>
      <c r="W6117" s="227">
        <f t="shared" si="667"/>
        <v>0</v>
      </c>
      <c r="X6117" s="227">
        <f t="shared" si="670"/>
        <v>0</v>
      </c>
      <c r="Y6117" s="227">
        <f t="shared" si="668"/>
        <v>0</v>
      </c>
      <c r="Z6117" s="227">
        <f t="shared" si="669"/>
        <v>0</v>
      </c>
      <c r="AA6117" s="227">
        <f t="shared" si="671"/>
        <v>0</v>
      </c>
    </row>
    <row r="6118" spans="2:27" ht="13.5" hidden="1">
      <c r="B6118" s="232" t="s">
        <v>1449</v>
      </c>
      <c r="C6118" s="232" t="s">
        <v>313</v>
      </c>
      <c r="D6118" s="232" t="s">
        <v>1495</v>
      </c>
      <c r="E6118" s="232" t="s">
        <v>467</v>
      </c>
      <c r="F6118" s="232">
        <v>16</v>
      </c>
      <c r="G6118" s="232" t="s">
        <v>1316</v>
      </c>
      <c r="H6118" s="233">
        <v>13.331200000000001</v>
      </c>
      <c r="I6118" s="233">
        <v>0</v>
      </c>
      <c r="J6118" s="233">
        <v>0</v>
      </c>
      <c r="K6118" s="234">
        <v>0</v>
      </c>
      <c r="L6118" s="233">
        <v>0</v>
      </c>
      <c r="M6118" s="234">
        <v>0</v>
      </c>
      <c r="N6118" s="233">
        <v>0</v>
      </c>
      <c r="O6118" s="233">
        <v>0</v>
      </c>
      <c r="P6118" s="233">
        <v>0</v>
      </c>
      <c r="Q6118" s="234">
        <v>0</v>
      </c>
      <c r="R6118" s="233">
        <v>0</v>
      </c>
      <c r="S6118" s="234">
        <v>0</v>
      </c>
      <c r="T6118" s="233">
        <v>0</v>
      </c>
      <c r="U6118" s="235">
        <f t="shared" si="665"/>
        <v>9731.7759999999998</v>
      </c>
      <c r="V6118" s="227">
        <f t="shared" si="666"/>
        <v>0</v>
      </c>
      <c r="W6118" s="227">
        <f t="shared" si="667"/>
        <v>0</v>
      </c>
      <c r="X6118" s="227">
        <f t="shared" si="670"/>
        <v>0</v>
      </c>
      <c r="Y6118" s="227">
        <f t="shared" si="668"/>
        <v>0</v>
      </c>
      <c r="Z6118" s="227">
        <f t="shared" si="669"/>
        <v>0</v>
      </c>
      <c r="AA6118" s="227">
        <f t="shared" si="671"/>
        <v>0</v>
      </c>
    </row>
    <row r="6119" spans="2:27" ht="13.5" hidden="1">
      <c r="B6119" s="232" t="s">
        <v>1449</v>
      </c>
      <c r="C6119" s="232" t="s">
        <v>630</v>
      </c>
      <c r="D6119" s="232" t="s">
        <v>1495</v>
      </c>
      <c r="E6119" s="232" t="s">
        <v>467</v>
      </c>
      <c r="F6119" s="232">
        <v>32</v>
      </c>
      <c r="G6119" s="232" t="s">
        <v>1316</v>
      </c>
      <c r="H6119" s="233">
        <v>25.8752</v>
      </c>
      <c r="I6119" s="233">
        <v>0</v>
      </c>
      <c r="J6119" s="233">
        <v>0</v>
      </c>
      <c r="K6119" s="234">
        <v>0</v>
      </c>
      <c r="L6119" s="233">
        <v>0</v>
      </c>
      <c r="M6119" s="234">
        <v>0</v>
      </c>
      <c r="N6119" s="233">
        <v>0</v>
      </c>
      <c r="O6119" s="233">
        <v>0</v>
      </c>
      <c r="P6119" s="233">
        <v>0</v>
      </c>
      <c r="Q6119" s="234">
        <v>0</v>
      </c>
      <c r="R6119" s="233">
        <v>0</v>
      </c>
      <c r="S6119" s="234">
        <v>0</v>
      </c>
      <c r="T6119" s="233">
        <v>0</v>
      </c>
      <c r="U6119" s="235">
        <f t="shared" si="665"/>
        <v>18888.896000000001</v>
      </c>
      <c r="V6119" s="227">
        <f t="shared" si="666"/>
        <v>0</v>
      </c>
      <c r="W6119" s="227">
        <f t="shared" si="667"/>
        <v>0</v>
      </c>
      <c r="X6119" s="227">
        <f t="shared" si="670"/>
        <v>0</v>
      </c>
      <c r="Y6119" s="227">
        <f t="shared" si="668"/>
        <v>0</v>
      </c>
      <c r="Z6119" s="227">
        <f t="shared" si="669"/>
        <v>0</v>
      </c>
      <c r="AA6119" s="227">
        <f t="shared" si="671"/>
        <v>0</v>
      </c>
    </row>
    <row r="6120" spans="2:27" ht="13.5" hidden="1">
      <c r="B6120" s="232" t="s">
        <v>1449</v>
      </c>
      <c r="C6120" s="232" t="s">
        <v>595</v>
      </c>
      <c r="D6120" s="232" t="s">
        <v>1495</v>
      </c>
      <c r="E6120" s="232" t="s">
        <v>467</v>
      </c>
      <c r="F6120" s="232">
        <v>64</v>
      </c>
      <c r="G6120" s="232" t="s">
        <v>1345</v>
      </c>
      <c r="H6120" s="233">
        <v>51.750399999999999</v>
      </c>
      <c r="I6120" s="233">
        <v>0</v>
      </c>
      <c r="J6120" s="233">
        <v>0</v>
      </c>
      <c r="K6120" s="234">
        <v>0</v>
      </c>
      <c r="L6120" s="233">
        <v>0</v>
      </c>
      <c r="M6120" s="234">
        <v>0</v>
      </c>
      <c r="N6120" s="233">
        <v>0</v>
      </c>
      <c r="O6120" s="233">
        <v>0</v>
      </c>
      <c r="P6120" s="233">
        <v>0</v>
      </c>
      <c r="Q6120" s="234">
        <v>0</v>
      </c>
      <c r="R6120" s="233">
        <v>0</v>
      </c>
      <c r="S6120" s="234">
        <v>0</v>
      </c>
      <c r="T6120" s="233">
        <v>0</v>
      </c>
      <c r="U6120" s="235">
        <f t="shared" si="665"/>
        <v>37777.792000000001</v>
      </c>
      <c r="V6120" s="227">
        <f t="shared" si="666"/>
        <v>0</v>
      </c>
      <c r="W6120" s="227">
        <f t="shared" si="667"/>
        <v>0</v>
      </c>
      <c r="X6120" s="227">
        <f t="shared" si="670"/>
        <v>0</v>
      </c>
      <c r="Y6120" s="227">
        <f t="shared" si="668"/>
        <v>0</v>
      </c>
      <c r="Z6120" s="227">
        <f t="shared" si="669"/>
        <v>0</v>
      </c>
      <c r="AA6120" s="227">
        <f t="shared" si="671"/>
        <v>0</v>
      </c>
    </row>
    <row r="6121" spans="2:27" ht="13.5" hidden="1">
      <c r="B6121" s="232" t="s">
        <v>1449</v>
      </c>
      <c r="C6121" s="232" t="s">
        <v>616</v>
      </c>
      <c r="D6121" s="232" t="s">
        <v>1495</v>
      </c>
      <c r="E6121" s="232" t="s">
        <v>467</v>
      </c>
      <c r="F6121" s="232">
        <v>8</v>
      </c>
      <c r="G6121" s="232" t="s">
        <v>1312</v>
      </c>
      <c r="H6121" s="233">
        <v>6.4687999999999999</v>
      </c>
      <c r="I6121" s="233">
        <v>0</v>
      </c>
      <c r="J6121" s="233">
        <v>0</v>
      </c>
      <c r="K6121" s="234">
        <v>0</v>
      </c>
      <c r="L6121" s="233">
        <v>0</v>
      </c>
      <c r="M6121" s="234">
        <v>0</v>
      </c>
      <c r="N6121" s="233">
        <v>0</v>
      </c>
      <c r="O6121" s="233">
        <v>0</v>
      </c>
      <c r="P6121" s="233">
        <v>0</v>
      </c>
      <c r="Q6121" s="234">
        <v>0</v>
      </c>
      <c r="R6121" s="233">
        <v>0</v>
      </c>
      <c r="S6121" s="234">
        <v>0</v>
      </c>
      <c r="T6121" s="233">
        <v>0</v>
      </c>
      <c r="U6121" s="235">
        <f t="shared" si="665"/>
        <v>4722.2240000000002</v>
      </c>
      <c r="V6121" s="227">
        <f t="shared" si="666"/>
        <v>0</v>
      </c>
      <c r="W6121" s="227">
        <f t="shared" si="667"/>
        <v>0</v>
      </c>
      <c r="X6121" s="227">
        <f t="shared" si="670"/>
        <v>0</v>
      </c>
      <c r="Y6121" s="227">
        <f t="shared" si="668"/>
        <v>0</v>
      </c>
      <c r="Z6121" s="227">
        <f t="shared" si="669"/>
        <v>0</v>
      </c>
      <c r="AA6121" s="227">
        <f t="shared" si="671"/>
        <v>0</v>
      </c>
    </row>
    <row r="6122" spans="2:27" ht="13.5" hidden="1">
      <c r="B6122" s="232" t="s">
        <v>1449</v>
      </c>
      <c r="C6122" s="232" t="s">
        <v>581</v>
      </c>
      <c r="D6122" s="232" t="s">
        <v>1495</v>
      </c>
      <c r="E6122" s="232" t="s">
        <v>467</v>
      </c>
      <c r="F6122" s="232">
        <v>48</v>
      </c>
      <c r="G6122" s="232" t="s">
        <v>1310</v>
      </c>
      <c r="H6122" s="233">
        <v>38.812800000000003</v>
      </c>
      <c r="I6122" s="233">
        <v>0</v>
      </c>
      <c r="J6122" s="233">
        <v>0</v>
      </c>
      <c r="K6122" s="234">
        <v>0</v>
      </c>
      <c r="L6122" s="233">
        <v>0</v>
      </c>
      <c r="M6122" s="234">
        <v>0</v>
      </c>
      <c r="N6122" s="233">
        <v>0</v>
      </c>
      <c r="O6122" s="233">
        <v>0</v>
      </c>
      <c r="P6122" s="233">
        <v>0</v>
      </c>
      <c r="Q6122" s="234">
        <v>0</v>
      </c>
      <c r="R6122" s="233">
        <v>0</v>
      </c>
      <c r="S6122" s="234">
        <v>0</v>
      </c>
      <c r="T6122" s="233">
        <v>0</v>
      </c>
      <c r="U6122" s="235">
        <f t="shared" si="665"/>
        <v>28333.344000000001</v>
      </c>
      <c r="V6122" s="227">
        <f t="shared" si="666"/>
        <v>0</v>
      </c>
      <c r="W6122" s="227">
        <f t="shared" si="667"/>
        <v>0</v>
      </c>
      <c r="X6122" s="227">
        <f t="shared" si="670"/>
        <v>0</v>
      </c>
      <c r="Y6122" s="227">
        <f t="shared" si="668"/>
        <v>0</v>
      </c>
      <c r="Z6122" s="227">
        <f t="shared" si="669"/>
        <v>0</v>
      </c>
      <c r="AA6122" s="227">
        <f t="shared" si="671"/>
        <v>0</v>
      </c>
    </row>
    <row r="6123" spans="2:27" ht="13.5" hidden="1">
      <c r="B6123" s="232" t="s">
        <v>1449</v>
      </c>
      <c r="C6123" s="232" t="s">
        <v>698</v>
      </c>
      <c r="D6123" s="232" t="s">
        <v>1495</v>
      </c>
      <c r="E6123" s="232" t="s">
        <v>467</v>
      </c>
      <c r="F6123" s="232">
        <v>48</v>
      </c>
      <c r="G6123" s="232" t="s">
        <v>1356</v>
      </c>
      <c r="H6123" s="233">
        <v>39.993600000000001</v>
      </c>
      <c r="I6123" s="233">
        <v>0</v>
      </c>
      <c r="J6123" s="233">
        <v>0</v>
      </c>
      <c r="K6123" s="234">
        <v>0</v>
      </c>
      <c r="L6123" s="233">
        <v>0</v>
      </c>
      <c r="M6123" s="234">
        <v>0</v>
      </c>
      <c r="N6123" s="233">
        <v>0</v>
      </c>
      <c r="O6123" s="233">
        <v>0</v>
      </c>
      <c r="P6123" s="233">
        <v>0</v>
      </c>
      <c r="Q6123" s="234">
        <v>0</v>
      </c>
      <c r="R6123" s="233">
        <v>0</v>
      </c>
      <c r="S6123" s="234">
        <v>0</v>
      </c>
      <c r="T6123" s="233">
        <v>0</v>
      </c>
      <c r="U6123" s="235">
        <f t="shared" si="665"/>
        <v>29195.328000000001</v>
      </c>
      <c r="V6123" s="227">
        <f t="shared" si="666"/>
        <v>0</v>
      </c>
      <c r="W6123" s="227">
        <f t="shared" si="667"/>
        <v>0</v>
      </c>
      <c r="X6123" s="227">
        <f t="shared" si="670"/>
        <v>0</v>
      </c>
      <c r="Y6123" s="227">
        <f t="shared" si="668"/>
        <v>0</v>
      </c>
      <c r="Z6123" s="227">
        <f t="shared" si="669"/>
        <v>0</v>
      </c>
      <c r="AA6123" s="227">
        <f t="shared" si="671"/>
        <v>0</v>
      </c>
    </row>
    <row r="6124" spans="2:27" ht="13.5" hidden="1">
      <c r="B6124" s="232" t="s">
        <v>1449</v>
      </c>
      <c r="C6124" s="232" t="s">
        <v>707</v>
      </c>
      <c r="D6124" s="232" t="s">
        <v>1495</v>
      </c>
      <c r="E6124" s="232" t="s">
        <v>467</v>
      </c>
      <c r="F6124" s="232">
        <v>8</v>
      </c>
      <c r="G6124" s="232" t="s">
        <v>1317</v>
      </c>
      <c r="H6124" s="233">
        <v>6.6656000000000004</v>
      </c>
      <c r="I6124" s="233">
        <v>0</v>
      </c>
      <c r="J6124" s="233">
        <v>0</v>
      </c>
      <c r="K6124" s="234">
        <v>0</v>
      </c>
      <c r="L6124" s="233">
        <v>0</v>
      </c>
      <c r="M6124" s="234">
        <v>0</v>
      </c>
      <c r="N6124" s="233">
        <v>0</v>
      </c>
      <c r="O6124" s="233">
        <v>0</v>
      </c>
      <c r="P6124" s="233">
        <v>0</v>
      </c>
      <c r="Q6124" s="234">
        <v>0</v>
      </c>
      <c r="R6124" s="233">
        <v>0</v>
      </c>
      <c r="S6124" s="234">
        <v>0</v>
      </c>
      <c r="T6124" s="233">
        <v>0</v>
      </c>
      <c r="U6124" s="235">
        <f t="shared" si="665"/>
        <v>4865.8879999999999</v>
      </c>
      <c r="V6124" s="227">
        <f t="shared" si="666"/>
        <v>0</v>
      </c>
      <c r="W6124" s="227">
        <f t="shared" si="667"/>
        <v>0</v>
      </c>
      <c r="X6124" s="227">
        <f t="shared" si="670"/>
        <v>0</v>
      </c>
      <c r="Y6124" s="227">
        <f t="shared" si="668"/>
        <v>0</v>
      </c>
      <c r="Z6124" s="227">
        <f t="shared" si="669"/>
        <v>0</v>
      </c>
      <c r="AA6124" s="227">
        <f t="shared" si="671"/>
        <v>0</v>
      </c>
    </row>
    <row r="6125" spans="2:27" ht="13.5" hidden="1">
      <c r="B6125" s="232" t="s">
        <v>1449</v>
      </c>
      <c r="C6125" s="232" t="s">
        <v>729</v>
      </c>
      <c r="D6125" s="232" t="s">
        <v>961</v>
      </c>
      <c r="E6125" s="232" t="s">
        <v>467</v>
      </c>
      <c r="F6125" s="232">
        <v>1</v>
      </c>
      <c r="G6125" s="232" t="s">
        <v>1417</v>
      </c>
      <c r="H6125" s="233">
        <v>3.1E-2</v>
      </c>
      <c r="I6125" s="233">
        <v>0</v>
      </c>
      <c r="J6125" s="233">
        <v>2.5000000000000001E-2</v>
      </c>
      <c r="K6125" s="234">
        <v>92</v>
      </c>
      <c r="L6125" s="233">
        <v>1.0999999999999999E-2</v>
      </c>
      <c r="M6125" s="234">
        <v>185</v>
      </c>
      <c r="N6125" s="233">
        <v>0</v>
      </c>
      <c r="O6125" s="233">
        <v>0</v>
      </c>
      <c r="P6125" s="233">
        <v>0</v>
      </c>
      <c r="Q6125" s="234">
        <v>0</v>
      </c>
      <c r="R6125" s="233">
        <v>0</v>
      </c>
      <c r="S6125" s="234">
        <v>0</v>
      </c>
      <c r="T6125" s="233">
        <v>0</v>
      </c>
      <c r="U6125" s="235">
        <f t="shared" si="665"/>
        <v>22.63</v>
      </c>
      <c r="V6125" s="227">
        <f t="shared" si="666"/>
        <v>18.25</v>
      </c>
      <c r="W6125" s="227">
        <f t="shared" si="667"/>
        <v>15.696666666666665</v>
      </c>
      <c r="X6125" s="227">
        <f t="shared" si="670"/>
        <v>15.416666666666666</v>
      </c>
      <c r="Y6125" s="227">
        <f t="shared" si="668"/>
        <v>0</v>
      </c>
      <c r="Z6125" s="227">
        <f t="shared" si="669"/>
        <v>0</v>
      </c>
      <c r="AA6125" s="227">
        <f t="shared" si="671"/>
        <v>0</v>
      </c>
    </row>
    <row r="6126" spans="2:27" ht="13.5" hidden="1">
      <c r="B6126" s="232" t="s">
        <v>1449</v>
      </c>
      <c r="C6126" s="232" t="s">
        <v>745</v>
      </c>
      <c r="D6126" s="232" t="s">
        <v>961</v>
      </c>
      <c r="E6126" s="232" t="s">
        <v>467</v>
      </c>
      <c r="F6126" s="232">
        <v>4</v>
      </c>
      <c r="G6126" s="232" t="s">
        <v>1311</v>
      </c>
      <c r="H6126" s="233">
        <v>0.41099999999999998</v>
      </c>
      <c r="I6126" s="233">
        <v>0</v>
      </c>
      <c r="J6126" s="233">
        <v>0.25900000000000001</v>
      </c>
      <c r="K6126" s="234">
        <v>1080</v>
      </c>
      <c r="L6126" s="233">
        <v>0.12330000000000001</v>
      </c>
      <c r="M6126" s="234">
        <v>2118</v>
      </c>
      <c r="N6126" s="233">
        <v>0</v>
      </c>
      <c r="O6126" s="233">
        <v>0</v>
      </c>
      <c r="P6126" s="233">
        <v>0</v>
      </c>
      <c r="Q6126" s="234">
        <v>2161</v>
      </c>
      <c r="R6126" s="233">
        <v>8.2199999999999995E-2</v>
      </c>
      <c r="S6126" s="234">
        <v>4235</v>
      </c>
      <c r="T6126" s="233">
        <v>0</v>
      </c>
      <c r="U6126" s="235">
        <f t="shared" si="665"/>
        <v>300.02999999999997</v>
      </c>
      <c r="V6126" s="227">
        <f t="shared" si="666"/>
        <v>189.07</v>
      </c>
      <c r="W6126" s="227">
        <f t="shared" si="667"/>
        <v>180.00900000000001</v>
      </c>
      <c r="X6126" s="227">
        <f t="shared" si="670"/>
        <v>176.5</v>
      </c>
      <c r="Y6126" s="227">
        <f t="shared" si="668"/>
        <v>0</v>
      </c>
      <c r="Z6126" s="227">
        <f t="shared" si="669"/>
        <v>120.03377777777777</v>
      </c>
      <c r="AA6126" s="227">
        <f t="shared" si="671"/>
        <v>117.63888888888889</v>
      </c>
    </row>
    <row r="6127" spans="2:27" ht="13.5" hidden="1">
      <c r="B6127" s="232" t="s">
        <v>1449</v>
      </c>
      <c r="C6127" s="232" t="s">
        <v>739</v>
      </c>
      <c r="D6127" s="232" t="s">
        <v>961</v>
      </c>
      <c r="E6127" s="232" t="s">
        <v>467</v>
      </c>
      <c r="F6127" s="232">
        <v>2</v>
      </c>
      <c r="G6127" s="232" t="s">
        <v>1314</v>
      </c>
      <c r="H6127" s="233">
        <v>0.10299999999999999</v>
      </c>
      <c r="I6127" s="233">
        <v>0</v>
      </c>
      <c r="J6127" s="233">
        <v>6.4799999999999996E-2</v>
      </c>
      <c r="K6127" s="234">
        <v>270</v>
      </c>
      <c r="L6127" s="233">
        <v>3.0800000000000001E-2</v>
      </c>
      <c r="M6127" s="234">
        <v>529</v>
      </c>
      <c r="N6127" s="233">
        <v>0</v>
      </c>
      <c r="O6127" s="233">
        <v>0</v>
      </c>
      <c r="P6127" s="233">
        <v>0</v>
      </c>
      <c r="Q6127" s="234">
        <v>540</v>
      </c>
      <c r="R6127" s="233">
        <v>2.06E-2</v>
      </c>
      <c r="S6127" s="234">
        <v>1059</v>
      </c>
      <c r="T6127" s="233">
        <v>0</v>
      </c>
      <c r="U6127" s="235">
        <f t="shared" si="665"/>
        <v>75.19</v>
      </c>
      <c r="V6127" s="227">
        <f t="shared" si="666"/>
        <v>47.303999999999995</v>
      </c>
      <c r="W6127" s="227">
        <f t="shared" si="667"/>
        <v>44.984000000000002</v>
      </c>
      <c r="X6127" s="227">
        <f t="shared" si="670"/>
        <v>44.083333333333336</v>
      </c>
      <c r="Y6127" s="227">
        <f t="shared" si="668"/>
        <v>0</v>
      </c>
      <c r="Z6127" s="227">
        <f t="shared" si="669"/>
        <v>30.038</v>
      </c>
      <c r="AA6127" s="227">
        <f t="shared" si="671"/>
        <v>29.416666666666668</v>
      </c>
    </row>
    <row r="6128" spans="2:27" ht="13.5" hidden="1">
      <c r="B6128" s="232" t="s">
        <v>1449</v>
      </c>
      <c r="C6128" s="232" t="s">
        <v>312</v>
      </c>
      <c r="D6128" s="232" t="s">
        <v>961</v>
      </c>
      <c r="E6128" s="232" t="s">
        <v>467</v>
      </c>
      <c r="F6128" s="232">
        <v>1</v>
      </c>
      <c r="G6128" s="232" t="s">
        <v>1322</v>
      </c>
      <c r="H6128" s="233">
        <v>6.2E-2</v>
      </c>
      <c r="I6128" s="233">
        <v>0</v>
      </c>
      <c r="J6128" s="233">
        <v>0.05</v>
      </c>
      <c r="K6128" s="234">
        <v>192</v>
      </c>
      <c r="L6128" s="233">
        <v>2.4E-2</v>
      </c>
      <c r="M6128" s="234">
        <v>395</v>
      </c>
      <c r="N6128" s="233">
        <v>0</v>
      </c>
      <c r="O6128" s="233">
        <v>0</v>
      </c>
      <c r="P6128" s="233">
        <v>0</v>
      </c>
      <c r="Q6128" s="234">
        <v>0</v>
      </c>
      <c r="R6128" s="233">
        <v>0</v>
      </c>
      <c r="S6128" s="234">
        <v>0</v>
      </c>
      <c r="T6128" s="233">
        <v>0</v>
      </c>
      <c r="U6128" s="235">
        <f t="shared" si="665"/>
        <v>45.26</v>
      </c>
      <c r="V6128" s="227">
        <f t="shared" si="666"/>
        <v>36.5</v>
      </c>
      <c r="W6128" s="227">
        <f t="shared" si="667"/>
        <v>33.519999999999996</v>
      </c>
      <c r="X6128" s="227">
        <f t="shared" si="670"/>
        <v>32.916666666666664</v>
      </c>
      <c r="Y6128" s="227">
        <f t="shared" si="668"/>
        <v>0</v>
      </c>
      <c r="Z6128" s="227">
        <f t="shared" si="669"/>
        <v>0</v>
      </c>
      <c r="AA6128" s="227">
        <f t="shared" si="671"/>
        <v>0</v>
      </c>
    </row>
    <row r="6129" spans="2:27" ht="13.5" hidden="1">
      <c r="B6129" s="232" t="s">
        <v>1449</v>
      </c>
      <c r="C6129" s="232" t="s">
        <v>726</v>
      </c>
      <c r="D6129" s="232" t="s">
        <v>961</v>
      </c>
      <c r="E6129" s="232" t="s">
        <v>467</v>
      </c>
      <c r="F6129" s="232">
        <v>2</v>
      </c>
      <c r="G6129" s="232" t="s">
        <v>1314</v>
      </c>
      <c r="H6129" s="233">
        <v>0.124</v>
      </c>
      <c r="I6129" s="233">
        <v>0</v>
      </c>
      <c r="J6129" s="233">
        <v>9.9000000000000005E-2</v>
      </c>
      <c r="K6129" s="234">
        <v>384</v>
      </c>
      <c r="L6129" s="233">
        <v>4.7E-2</v>
      </c>
      <c r="M6129" s="234">
        <v>780</v>
      </c>
      <c r="N6129" s="233">
        <v>0</v>
      </c>
      <c r="O6129" s="233">
        <v>0</v>
      </c>
      <c r="P6129" s="233">
        <v>0</v>
      </c>
      <c r="Q6129" s="234">
        <v>0</v>
      </c>
      <c r="R6129" s="233">
        <v>0</v>
      </c>
      <c r="S6129" s="234">
        <v>0</v>
      </c>
      <c r="T6129" s="233">
        <v>0</v>
      </c>
      <c r="U6129" s="235">
        <f t="shared" si="665"/>
        <v>90.52</v>
      </c>
      <c r="V6129" s="227">
        <f t="shared" si="666"/>
        <v>72.27000000000001</v>
      </c>
      <c r="W6129" s="227">
        <f t="shared" si="667"/>
        <v>66.31</v>
      </c>
      <c r="X6129" s="227">
        <f t="shared" si="670"/>
        <v>65</v>
      </c>
      <c r="Y6129" s="227">
        <f t="shared" si="668"/>
        <v>0</v>
      </c>
      <c r="Z6129" s="227">
        <f t="shared" si="669"/>
        <v>0</v>
      </c>
      <c r="AA6129" s="227">
        <f t="shared" si="671"/>
        <v>0</v>
      </c>
    </row>
    <row r="6130" spans="2:27" ht="13.5" hidden="1">
      <c r="B6130" s="232" t="s">
        <v>1449</v>
      </c>
      <c r="C6130" s="232" t="s">
        <v>743</v>
      </c>
      <c r="D6130" s="232" t="s">
        <v>961</v>
      </c>
      <c r="E6130" s="232" t="s">
        <v>467</v>
      </c>
      <c r="F6130" s="232">
        <v>2</v>
      </c>
      <c r="G6130" s="232" t="s">
        <v>1322</v>
      </c>
      <c r="H6130" s="233">
        <v>6.2E-2</v>
      </c>
      <c r="I6130" s="233">
        <v>0</v>
      </c>
      <c r="J6130" s="233">
        <v>3.9100000000000003E-2</v>
      </c>
      <c r="K6130" s="234">
        <v>163</v>
      </c>
      <c r="L6130" s="233">
        <v>1.8599999999999998E-2</v>
      </c>
      <c r="M6130" s="234">
        <v>319</v>
      </c>
      <c r="N6130" s="233">
        <v>0</v>
      </c>
      <c r="O6130" s="233">
        <v>0</v>
      </c>
      <c r="P6130" s="233">
        <v>0</v>
      </c>
      <c r="Q6130" s="234">
        <v>326</v>
      </c>
      <c r="R6130" s="233">
        <v>1.24E-2</v>
      </c>
      <c r="S6130" s="234">
        <v>639</v>
      </c>
      <c r="T6130" s="233">
        <v>0</v>
      </c>
      <c r="U6130" s="235">
        <f t="shared" si="665"/>
        <v>45.26</v>
      </c>
      <c r="V6130" s="227">
        <f t="shared" si="666"/>
        <v>28.543000000000003</v>
      </c>
      <c r="W6130" s="227">
        <f t="shared" si="667"/>
        <v>27.161333333333332</v>
      </c>
      <c r="X6130" s="227">
        <f t="shared" si="670"/>
        <v>26.583333333333332</v>
      </c>
      <c r="Y6130" s="227">
        <f t="shared" si="668"/>
        <v>0</v>
      </c>
      <c r="Z6130" s="227">
        <f t="shared" si="669"/>
        <v>18.107555555555557</v>
      </c>
      <c r="AA6130" s="227">
        <f t="shared" si="671"/>
        <v>17.75</v>
      </c>
    </row>
    <row r="6131" spans="2:27" ht="13.5" hidden="1">
      <c r="B6131" s="232" t="s">
        <v>1449</v>
      </c>
      <c r="C6131" s="232" t="s">
        <v>737</v>
      </c>
      <c r="D6131" s="232" t="s">
        <v>961</v>
      </c>
      <c r="E6131" s="232" t="s">
        <v>467</v>
      </c>
      <c r="F6131" s="232">
        <v>2</v>
      </c>
      <c r="G6131" s="232" t="s">
        <v>1315</v>
      </c>
      <c r="H6131" s="233">
        <v>0.192</v>
      </c>
      <c r="I6131" s="233">
        <v>0</v>
      </c>
      <c r="J6131" s="233">
        <v>0.121</v>
      </c>
      <c r="K6131" s="234">
        <v>505</v>
      </c>
      <c r="L6131" s="233">
        <v>5.7599999999999998E-2</v>
      </c>
      <c r="M6131" s="234">
        <v>990</v>
      </c>
      <c r="N6131" s="233">
        <v>0</v>
      </c>
      <c r="O6131" s="233">
        <v>0</v>
      </c>
      <c r="P6131" s="233">
        <v>0</v>
      </c>
      <c r="Q6131" s="234">
        <v>1010</v>
      </c>
      <c r="R6131" s="233">
        <v>3.8399999999999997E-2</v>
      </c>
      <c r="S6131" s="234">
        <v>1979</v>
      </c>
      <c r="T6131" s="233">
        <v>0</v>
      </c>
      <c r="U6131" s="235">
        <f t="shared" si="665"/>
        <v>140.16</v>
      </c>
      <c r="V6131" s="227">
        <f t="shared" si="666"/>
        <v>88.33</v>
      </c>
      <c r="W6131" s="227">
        <f t="shared" si="667"/>
        <v>84.131333333333345</v>
      </c>
      <c r="X6131" s="227">
        <f t="shared" si="670"/>
        <v>82.5</v>
      </c>
      <c r="Y6131" s="227">
        <f t="shared" si="668"/>
        <v>0</v>
      </c>
      <c r="Z6131" s="227">
        <f t="shared" si="669"/>
        <v>56.087555555555554</v>
      </c>
      <c r="AA6131" s="227">
        <f t="shared" si="671"/>
        <v>54.972222222222221</v>
      </c>
    </row>
    <row r="6132" spans="2:27" ht="13.5" hidden="1">
      <c r="B6132" s="232" t="s">
        <v>1449</v>
      </c>
      <c r="C6132" s="232" t="s">
        <v>747</v>
      </c>
      <c r="D6132" s="232" t="s">
        <v>962</v>
      </c>
      <c r="E6132" s="232" t="s">
        <v>467</v>
      </c>
      <c r="F6132" s="232">
        <v>64</v>
      </c>
      <c r="G6132" s="232" t="s">
        <v>1424</v>
      </c>
      <c r="H6132" s="233">
        <v>33.487000000000002</v>
      </c>
      <c r="I6132" s="233">
        <v>0</v>
      </c>
      <c r="J6132" s="233">
        <v>31.645</v>
      </c>
      <c r="K6132" s="234">
        <v>132005</v>
      </c>
      <c r="L6132" s="233">
        <v>15.069000000000001</v>
      </c>
      <c r="M6132" s="234">
        <v>258729</v>
      </c>
      <c r="N6132" s="233">
        <v>0</v>
      </c>
      <c r="O6132" s="233">
        <v>0</v>
      </c>
      <c r="P6132" s="233">
        <v>0</v>
      </c>
      <c r="Q6132" s="234">
        <v>352013</v>
      </c>
      <c r="R6132" s="233">
        <v>13.3947</v>
      </c>
      <c r="S6132" s="234">
        <v>689945</v>
      </c>
      <c r="T6132" s="233">
        <v>0</v>
      </c>
      <c r="U6132" s="235">
        <f t="shared" si="665"/>
        <v>24445.510000000002</v>
      </c>
      <c r="V6132" s="227">
        <f t="shared" si="666"/>
        <v>23100.85</v>
      </c>
      <c r="W6132" s="227">
        <f t="shared" si="667"/>
        <v>22000.786666666667</v>
      </c>
      <c r="X6132" s="227">
        <f t="shared" si="670"/>
        <v>21560.75</v>
      </c>
      <c r="Y6132" s="227">
        <f t="shared" si="668"/>
        <v>0</v>
      </c>
      <c r="Z6132" s="227">
        <f t="shared" si="669"/>
        <v>19556.269888888888</v>
      </c>
      <c r="AA6132" s="227">
        <f t="shared" si="671"/>
        <v>19165.138888888891</v>
      </c>
    </row>
    <row r="6133" spans="2:27" ht="13.5" hidden="1">
      <c r="B6133" s="232" t="s">
        <v>1449</v>
      </c>
      <c r="C6133" s="232" t="s">
        <v>544</v>
      </c>
      <c r="D6133" s="232" t="s">
        <v>962</v>
      </c>
      <c r="E6133" s="232" t="s">
        <v>467</v>
      </c>
      <c r="F6133" s="232">
        <v>16</v>
      </c>
      <c r="G6133" s="232" t="s">
        <v>1317</v>
      </c>
      <c r="H6133" s="233">
        <v>5.4009999999999998</v>
      </c>
      <c r="I6133" s="233">
        <v>0</v>
      </c>
      <c r="J6133" s="233">
        <v>4.2480000000000002</v>
      </c>
      <c r="K6133" s="234">
        <v>14597</v>
      </c>
      <c r="L6133" s="233">
        <v>1.964</v>
      </c>
      <c r="M6133" s="234">
        <v>31167</v>
      </c>
      <c r="N6133" s="233">
        <v>0</v>
      </c>
      <c r="O6133" s="233">
        <v>0</v>
      </c>
      <c r="P6133" s="233">
        <v>0</v>
      </c>
      <c r="Q6133" s="234">
        <v>0</v>
      </c>
      <c r="R6133" s="233">
        <v>0</v>
      </c>
      <c r="S6133" s="234">
        <v>0</v>
      </c>
      <c r="T6133" s="233">
        <v>0</v>
      </c>
      <c r="U6133" s="235">
        <f t="shared" si="665"/>
        <v>3942.73</v>
      </c>
      <c r="V6133" s="227">
        <f t="shared" si="666"/>
        <v>3101.04</v>
      </c>
      <c r="W6133" s="227">
        <f t="shared" si="667"/>
        <v>2650.1366666666668</v>
      </c>
      <c r="X6133" s="227">
        <f t="shared" si="670"/>
        <v>2597.25</v>
      </c>
      <c r="Y6133" s="227">
        <f t="shared" si="668"/>
        <v>0</v>
      </c>
      <c r="Z6133" s="227">
        <f t="shared" si="669"/>
        <v>0</v>
      </c>
      <c r="AA6133" s="227">
        <f t="shared" si="671"/>
        <v>0</v>
      </c>
    </row>
    <row r="6134" spans="2:27" ht="13.5" hidden="1">
      <c r="B6134" s="232" t="s">
        <v>1449</v>
      </c>
      <c r="C6134" s="232" t="s">
        <v>509</v>
      </c>
      <c r="D6134" s="232" t="s">
        <v>962</v>
      </c>
      <c r="E6134" s="232" t="s">
        <v>495</v>
      </c>
      <c r="F6134" s="232">
        <v>64</v>
      </c>
      <c r="G6134" s="232" t="s">
        <v>1345</v>
      </c>
      <c r="H6134" s="233">
        <v>42.048000000000002</v>
      </c>
      <c r="I6134" s="233">
        <v>0</v>
      </c>
      <c r="J6134" s="233">
        <v>32.989199999999997</v>
      </c>
      <c r="K6134" s="234">
        <v>137612</v>
      </c>
      <c r="L6134" s="233">
        <v>15.709099999999999</v>
      </c>
      <c r="M6134" s="234">
        <v>269720</v>
      </c>
      <c r="N6134" s="233">
        <v>0</v>
      </c>
      <c r="O6134" s="233">
        <v>0</v>
      </c>
      <c r="P6134" s="233">
        <v>0</v>
      </c>
      <c r="Q6134" s="234">
        <v>0</v>
      </c>
      <c r="R6134" s="233">
        <v>0</v>
      </c>
      <c r="S6134" s="234">
        <v>0</v>
      </c>
      <c r="T6134" s="233">
        <v>0</v>
      </c>
      <c r="U6134" s="235">
        <f t="shared" si="665"/>
        <v>30695.040000000001</v>
      </c>
      <c r="V6134" s="227">
        <f t="shared" si="666"/>
        <v>24082.115999999998</v>
      </c>
      <c r="W6134" s="227">
        <f t="shared" si="667"/>
        <v>22935.309666666668</v>
      </c>
      <c r="X6134" s="227">
        <f t="shared" si="670"/>
        <v>22476.666666666668</v>
      </c>
      <c r="Y6134" s="227">
        <f t="shared" si="668"/>
        <v>0</v>
      </c>
      <c r="Z6134" s="227">
        <f t="shared" si="669"/>
        <v>0</v>
      </c>
      <c r="AA6134" s="227">
        <f t="shared" si="671"/>
        <v>0</v>
      </c>
    </row>
    <row r="6135" spans="2:27" ht="13.5" hidden="1">
      <c r="B6135" s="232" t="s">
        <v>1449</v>
      </c>
      <c r="C6135" s="232" t="s">
        <v>748</v>
      </c>
      <c r="D6135" s="232" t="s">
        <v>962</v>
      </c>
      <c r="E6135" s="232" t="s">
        <v>495</v>
      </c>
      <c r="F6135" s="232">
        <v>128</v>
      </c>
      <c r="G6135" s="232" t="s">
        <v>1425</v>
      </c>
      <c r="H6135" s="233">
        <v>133.947</v>
      </c>
      <c r="I6135" s="233">
        <v>0</v>
      </c>
      <c r="J6135" s="233">
        <v>126.57989999999999</v>
      </c>
      <c r="K6135" s="234">
        <v>528019</v>
      </c>
      <c r="L6135" s="233">
        <v>60.276200000000003</v>
      </c>
      <c r="M6135" s="234">
        <v>1034917</v>
      </c>
      <c r="N6135" s="233">
        <v>0</v>
      </c>
      <c r="O6135" s="233">
        <v>0</v>
      </c>
      <c r="P6135" s="233">
        <v>0</v>
      </c>
      <c r="Q6135" s="234">
        <v>1408051</v>
      </c>
      <c r="R6135" s="233">
        <v>53.578800000000001</v>
      </c>
      <c r="S6135" s="234">
        <v>2759780</v>
      </c>
      <c r="T6135" s="233">
        <v>0</v>
      </c>
      <c r="U6135" s="235">
        <f t="shared" si="665"/>
        <v>97781.31</v>
      </c>
      <c r="V6135" s="227">
        <f t="shared" si="666"/>
        <v>92403.32699999999</v>
      </c>
      <c r="W6135" s="227">
        <f t="shared" si="667"/>
        <v>88003.209333333332</v>
      </c>
      <c r="X6135" s="227">
        <f t="shared" si="670"/>
        <v>86243.083333333328</v>
      </c>
      <c r="Y6135" s="227">
        <f t="shared" si="668"/>
        <v>0</v>
      </c>
      <c r="Z6135" s="227">
        <f t="shared" si="669"/>
        <v>78225.051777777786</v>
      </c>
      <c r="AA6135" s="227">
        <f t="shared" si="671"/>
        <v>76660.555555555562</v>
      </c>
    </row>
    <row r="6136" spans="2:27" ht="13.5" hidden="1">
      <c r="B6136" s="232" t="s">
        <v>1449</v>
      </c>
      <c r="C6136" s="232" t="s">
        <v>752</v>
      </c>
      <c r="D6136" s="232" t="s">
        <v>962</v>
      </c>
      <c r="E6136" s="232" t="s">
        <v>467</v>
      </c>
      <c r="F6136" s="232">
        <v>8</v>
      </c>
      <c r="G6136" s="232" t="s">
        <v>1353</v>
      </c>
      <c r="H6136" s="233">
        <v>6.181</v>
      </c>
      <c r="I6136" s="233">
        <v>0</v>
      </c>
      <c r="J6136" s="233">
        <v>5.8410000000000002</v>
      </c>
      <c r="K6136" s="234">
        <v>24365</v>
      </c>
      <c r="L6136" s="233">
        <v>2.7814000000000001</v>
      </c>
      <c r="M6136" s="234">
        <v>47756</v>
      </c>
      <c r="N6136" s="233">
        <v>0</v>
      </c>
      <c r="O6136" s="233">
        <v>0</v>
      </c>
      <c r="P6136" s="233">
        <v>0</v>
      </c>
      <c r="Q6136" s="234">
        <v>64974</v>
      </c>
      <c r="R6136" s="233">
        <v>2.4723999999999999</v>
      </c>
      <c r="S6136" s="234">
        <v>127348</v>
      </c>
      <c r="T6136" s="233">
        <v>0</v>
      </c>
      <c r="U6136" s="235">
        <f t="shared" si="665"/>
        <v>4512.13</v>
      </c>
      <c r="V6136" s="227">
        <f t="shared" si="666"/>
        <v>4263.93</v>
      </c>
      <c r="W6136" s="227">
        <f t="shared" si="667"/>
        <v>4060.8386666666665</v>
      </c>
      <c r="X6136" s="227">
        <f t="shared" si="670"/>
        <v>3979.6666666666665</v>
      </c>
      <c r="Y6136" s="227">
        <f t="shared" si="668"/>
        <v>0</v>
      </c>
      <c r="Z6136" s="227">
        <f t="shared" si="669"/>
        <v>3609.6853333333329</v>
      </c>
      <c r="AA6136" s="227">
        <f t="shared" si="671"/>
        <v>3537.4444444444443</v>
      </c>
    </row>
    <row r="6137" spans="2:27" ht="13.5" hidden="1">
      <c r="B6137" s="232" t="s">
        <v>1449</v>
      </c>
      <c r="C6137" s="232" t="s">
        <v>595</v>
      </c>
      <c r="D6137" s="232" t="s">
        <v>962</v>
      </c>
      <c r="E6137" s="232" t="s">
        <v>467</v>
      </c>
      <c r="F6137" s="232">
        <v>64</v>
      </c>
      <c r="G6137" s="232" t="s">
        <v>1345</v>
      </c>
      <c r="H6137" s="233">
        <v>21.024000000000001</v>
      </c>
      <c r="I6137" s="233">
        <v>0</v>
      </c>
      <c r="J6137" s="233">
        <v>15.2637</v>
      </c>
      <c r="K6137" s="234">
        <v>63671</v>
      </c>
      <c r="L6137" s="233">
        <v>7.2683999999999997</v>
      </c>
      <c r="M6137" s="234">
        <v>124796</v>
      </c>
      <c r="N6137" s="233">
        <v>0</v>
      </c>
      <c r="O6137" s="233">
        <v>0</v>
      </c>
      <c r="P6137" s="233">
        <v>0</v>
      </c>
      <c r="Q6137" s="234">
        <v>0</v>
      </c>
      <c r="R6137" s="233">
        <v>0</v>
      </c>
      <c r="S6137" s="234">
        <v>0</v>
      </c>
      <c r="T6137" s="233">
        <v>0</v>
      </c>
      <c r="U6137" s="235">
        <f t="shared" si="665"/>
        <v>15347.52</v>
      </c>
      <c r="V6137" s="227">
        <f t="shared" si="666"/>
        <v>11142.501</v>
      </c>
      <c r="W6137" s="227">
        <f t="shared" si="667"/>
        <v>10611.848666666667</v>
      </c>
      <c r="X6137" s="227">
        <f t="shared" si="670"/>
        <v>10399.666666666666</v>
      </c>
      <c r="Y6137" s="227">
        <f t="shared" si="668"/>
        <v>0</v>
      </c>
      <c r="Z6137" s="227">
        <f t="shared" si="669"/>
        <v>0</v>
      </c>
      <c r="AA6137" s="227">
        <f t="shared" si="671"/>
        <v>0</v>
      </c>
    </row>
    <row r="6138" spans="2:27" ht="13.5" hidden="1">
      <c r="B6138" s="232" t="s">
        <v>1449</v>
      </c>
      <c r="C6138" s="232" t="s">
        <v>1151</v>
      </c>
      <c r="D6138" s="232" t="s">
        <v>962</v>
      </c>
      <c r="E6138" s="232" t="s">
        <v>495</v>
      </c>
      <c r="F6138" s="232">
        <v>4</v>
      </c>
      <c r="G6138" s="232" t="s">
        <v>1312</v>
      </c>
      <c r="H6138" s="233">
        <v>3.3330000000000002</v>
      </c>
      <c r="I6138" s="233">
        <v>0</v>
      </c>
      <c r="J6138" s="233">
        <v>3.1497000000000002</v>
      </c>
      <c r="K6138" s="234">
        <v>13139</v>
      </c>
      <c r="L6138" s="233">
        <v>1.4999</v>
      </c>
      <c r="M6138" s="234">
        <v>25752</v>
      </c>
      <c r="N6138" s="233">
        <v>0</v>
      </c>
      <c r="O6138" s="233">
        <v>0</v>
      </c>
      <c r="P6138" s="233">
        <v>0</v>
      </c>
      <c r="Q6138" s="234">
        <v>35036</v>
      </c>
      <c r="R6138" s="233">
        <v>1.3331999999999999</v>
      </c>
      <c r="S6138" s="234">
        <v>68672</v>
      </c>
      <c r="T6138" s="233">
        <v>0</v>
      </c>
      <c r="U6138" s="235">
        <f t="shared" si="665"/>
        <v>2433.09</v>
      </c>
      <c r="V6138" s="227">
        <f t="shared" si="666"/>
        <v>2299.2809999999999</v>
      </c>
      <c r="W6138" s="227">
        <f t="shared" si="667"/>
        <v>2189.8436666666666</v>
      </c>
      <c r="X6138" s="227">
        <f t="shared" si="670"/>
        <v>2146</v>
      </c>
      <c r="Y6138" s="227">
        <f t="shared" si="668"/>
        <v>0</v>
      </c>
      <c r="Z6138" s="227">
        <f t="shared" si="669"/>
        <v>1946.458222222222</v>
      </c>
      <c r="AA6138" s="227">
        <f t="shared" si="671"/>
        <v>1907.5555555555557</v>
      </c>
    </row>
    <row r="6139" spans="2:27" ht="13.5" hidden="1">
      <c r="B6139" s="232" t="s">
        <v>1449</v>
      </c>
      <c r="C6139" s="232" t="s">
        <v>1493</v>
      </c>
      <c r="D6139" s="232" t="s">
        <v>962</v>
      </c>
      <c r="E6139" s="232" t="s">
        <v>467</v>
      </c>
      <c r="F6139" s="232">
        <v>64</v>
      </c>
      <c r="G6139" s="232" t="s">
        <v>1364</v>
      </c>
      <c r="H6139" s="233">
        <v>26.928000000000001</v>
      </c>
      <c r="I6139" s="233">
        <v>0</v>
      </c>
      <c r="J6139" s="233">
        <v>25.312000000000001</v>
      </c>
      <c r="K6139" s="234">
        <v>106150</v>
      </c>
      <c r="L6139" s="233">
        <v>12.118</v>
      </c>
      <c r="M6139" s="234">
        <v>207583</v>
      </c>
      <c r="N6139" s="233">
        <v>0</v>
      </c>
      <c r="O6139" s="233">
        <v>0</v>
      </c>
      <c r="P6139" s="233">
        <v>0</v>
      </c>
      <c r="Q6139" s="234">
        <v>283067</v>
      </c>
      <c r="R6139" s="233">
        <v>10.771000000000001</v>
      </c>
      <c r="S6139" s="234">
        <v>551981</v>
      </c>
      <c r="T6139" s="233">
        <v>0</v>
      </c>
      <c r="U6139" s="235">
        <f t="shared" si="665"/>
        <v>19657.440000000002</v>
      </c>
      <c r="V6139" s="227">
        <f t="shared" si="666"/>
        <v>18477.760000000002</v>
      </c>
      <c r="W6139" s="227">
        <f t="shared" si="667"/>
        <v>17691.973333333335</v>
      </c>
      <c r="X6139" s="227">
        <f t="shared" si="670"/>
        <v>17298.583333333332</v>
      </c>
      <c r="Y6139" s="227">
        <f t="shared" si="668"/>
        <v>0</v>
      </c>
      <c r="Z6139" s="227">
        <f t="shared" si="669"/>
        <v>15725.802222222224</v>
      </c>
      <c r="AA6139" s="227">
        <f t="shared" si="671"/>
        <v>15332.805555555555</v>
      </c>
    </row>
    <row r="6140" spans="2:27" ht="13.5" hidden="1">
      <c r="B6140" s="232" t="s">
        <v>1449</v>
      </c>
      <c r="C6140" s="232" t="s">
        <v>636</v>
      </c>
      <c r="D6140" s="232" t="s">
        <v>962</v>
      </c>
      <c r="E6140" s="232" t="s">
        <v>495</v>
      </c>
      <c r="F6140" s="232">
        <v>2</v>
      </c>
      <c r="G6140" s="232" t="s">
        <v>1315</v>
      </c>
      <c r="H6140" s="233">
        <v>2.008</v>
      </c>
      <c r="I6140" s="233">
        <v>0</v>
      </c>
      <c r="J6140" s="233">
        <v>1.696</v>
      </c>
      <c r="K6140" s="234">
        <v>6024</v>
      </c>
      <c r="L6140" s="233">
        <v>0.76200000000000001</v>
      </c>
      <c r="M6140" s="234">
        <v>12448</v>
      </c>
      <c r="N6140" s="233">
        <v>0</v>
      </c>
      <c r="O6140" s="233">
        <v>0</v>
      </c>
      <c r="P6140" s="233">
        <v>0</v>
      </c>
      <c r="Q6140" s="234">
        <v>0</v>
      </c>
      <c r="R6140" s="233">
        <v>0</v>
      </c>
      <c r="S6140" s="234">
        <v>0</v>
      </c>
      <c r="T6140" s="233">
        <v>0</v>
      </c>
      <c r="U6140" s="235">
        <f t="shared" si="665"/>
        <v>1465.84</v>
      </c>
      <c r="V6140" s="227">
        <f t="shared" si="666"/>
        <v>1238.08</v>
      </c>
      <c r="W6140" s="227">
        <f t="shared" si="667"/>
        <v>1058.26</v>
      </c>
      <c r="X6140" s="227">
        <f t="shared" si="670"/>
        <v>1037.3333333333333</v>
      </c>
      <c r="Y6140" s="227">
        <f t="shared" si="668"/>
        <v>0</v>
      </c>
      <c r="Z6140" s="227">
        <f t="shared" si="669"/>
        <v>0</v>
      </c>
      <c r="AA6140" s="227">
        <f t="shared" si="671"/>
        <v>0</v>
      </c>
    </row>
    <row r="6141" spans="2:27" ht="13.5" hidden="1">
      <c r="B6141" s="232" t="s">
        <v>1449</v>
      </c>
      <c r="C6141" s="232" t="s">
        <v>667</v>
      </c>
      <c r="D6141" s="232" t="s">
        <v>962</v>
      </c>
      <c r="E6141" s="232" t="s">
        <v>467</v>
      </c>
      <c r="F6141" s="232">
        <v>2</v>
      </c>
      <c r="G6141" s="232" t="s">
        <v>1363</v>
      </c>
      <c r="H6141" s="233">
        <v>1.05</v>
      </c>
      <c r="I6141" s="233">
        <v>0</v>
      </c>
      <c r="J6141" s="233">
        <v>0</v>
      </c>
      <c r="K6141" s="234">
        <v>0</v>
      </c>
      <c r="L6141" s="233">
        <v>0</v>
      </c>
      <c r="M6141" s="234">
        <v>0</v>
      </c>
      <c r="N6141" s="233">
        <v>0</v>
      </c>
      <c r="O6141" s="233">
        <v>0</v>
      </c>
      <c r="P6141" s="233">
        <v>0</v>
      </c>
      <c r="Q6141" s="234">
        <v>0</v>
      </c>
      <c r="R6141" s="233">
        <v>0</v>
      </c>
      <c r="S6141" s="234">
        <v>0</v>
      </c>
      <c r="T6141" s="233">
        <v>0</v>
      </c>
      <c r="U6141" s="235">
        <f t="shared" si="665"/>
        <v>766.5</v>
      </c>
      <c r="V6141" s="227">
        <f t="shared" si="666"/>
        <v>0</v>
      </c>
      <c r="W6141" s="227">
        <f t="shared" si="667"/>
        <v>0</v>
      </c>
      <c r="X6141" s="227">
        <f t="shared" si="670"/>
        <v>0</v>
      </c>
      <c r="Y6141" s="227">
        <f t="shared" si="668"/>
        <v>0</v>
      </c>
      <c r="Z6141" s="227">
        <f t="shared" si="669"/>
        <v>0</v>
      </c>
      <c r="AA6141" s="227">
        <f t="shared" si="671"/>
        <v>0</v>
      </c>
    </row>
    <row r="6142" spans="2:27" ht="13.5" hidden="1">
      <c r="B6142" s="232" t="s">
        <v>1449</v>
      </c>
      <c r="C6142" s="232" t="s">
        <v>491</v>
      </c>
      <c r="D6142" s="232" t="s">
        <v>962</v>
      </c>
      <c r="E6142" s="232" t="s">
        <v>467</v>
      </c>
      <c r="F6142" s="232">
        <v>40</v>
      </c>
      <c r="G6142" s="232" t="s">
        <v>1376</v>
      </c>
      <c r="H6142" s="233">
        <v>13.14</v>
      </c>
      <c r="I6142" s="233">
        <v>0</v>
      </c>
      <c r="J6142" s="233">
        <v>0</v>
      </c>
      <c r="K6142" s="234">
        <v>0</v>
      </c>
      <c r="L6142" s="233">
        <v>0</v>
      </c>
      <c r="M6142" s="234">
        <v>0</v>
      </c>
      <c r="N6142" s="233">
        <v>0</v>
      </c>
      <c r="O6142" s="233">
        <v>0</v>
      </c>
      <c r="P6142" s="233">
        <v>0</v>
      </c>
      <c r="Q6142" s="234">
        <v>0</v>
      </c>
      <c r="R6142" s="233">
        <v>0</v>
      </c>
      <c r="S6142" s="234">
        <v>0</v>
      </c>
      <c r="T6142" s="233">
        <v>0</v>
      </c>
      <c r="U6142" s="235">
        <f t="shared" si="665"/>
        <v>9592.2000000000007</v>
      </c>
      <c r="V6142" s="227">
        <f t="shared" si="666"/>
        <v>0</v>
      </c>
      <c r="W6142" s="227">
        <f t="shared" si="667"/>
        <v>0</v>
      </c>
      <c r="X6142" s="227">
        <f t="shared" si="670"/>
        <v>0</v>
      </c>
      <c r="Y6142" s="227">
        <f t="shared" si="668"/>
        <v>0</v>
      </c>
      <c r="Z6142" s="227">
        <f t="shared" si="669"/>
        <v>0</v>
      </c>
      <c r="AA6142" s="227">
        <f t="shared" si="671"/>
        <v>0</v>
      </c>
    </row>
    <row r="6143" spans="2:27" ht="13.5" hidden="1">
      <c r="B6143" s="232" t="s">
        <v>1449</v>
      </c>
      <c r="C6143" s="232" t="s">
        <v>625</v>
      </c>
      <c r="D6143" s="232" t="s">
        <v>962</v>
      </c>
      <c r="E6143" s="232" t="s">
        <v>467</v>
      </c>
      <c r="F6143" s="232">
        <v>16</v>
      </c>
      <c r="G6143" s="232" t="s">
        <v>1317</v>
      </c>
      <c r="H6143" s="233">
        <v>5.4009999999999998</v>
      </c>
      <c r="I6143" s="233">
        <v>0</v>
      </c>
      <c r="J6143" s="233">
        <v>4.2480000000000002</v>
      </c>
      <c r="K6143" s="234">
        <v>14596</v>
      </c>
      <c r="L6143" s="233">
        <v>1.968</v>
      </c>
      <c r="M6143" s="234">
        <v>31180</v>
      </c>
      <c r="N6143" s="233">
        <v>0</v>
      </c>
      <c r="O6143" s="233">
        <v>0</v>
      </c>
      <c r="P6143" s="233">
        <v>0</v>
      </c>
      <c r="Q6143" s="234">
        <v>0</v>
      </c>
      <c r="R6143" s="233">
        <v>0</v>
      </c>
      <c r="S6143" s="234">
        <v>0</v>
      </c>
      <c r="T6143" s="233">
        <v>0</v>
      </c>
      <c r="U6143" s="235">
        <f t="shared" si="665"/>
        <v>3942.73</v>
      </c>
      <c r="V6143" s="227">
        <f t="shared" si="666"/>
        <v>3101.04</v>
      </c>
      <c r="W6143" s="227">
        <f t="shared" si="667"/>
        <v>2652.9733333333334</v>
      </c>
      <c r="X6143" s="227">
        <f t="shared" si="670"/>
        <v>2598.3333333333335</v>
      </c>
      <c r="Y6143" s="227">
        <f t="shared" si="668"/>
        <v>0</v>
      </c>
      <c r="Z6143" s="227">
        <f t="shared" si="669"/>
        <v>0</v>
      </c>
      <c r="AA6143" s="227">
        <f t="shared" si="671"/>
        <v>0</v>
      </c>
    </row>
    <row r="6144" spans="2:27" ht="13.5" hidden="1">
      <c r="B6144" s="232" t="s">
        <v>1449</v>
      </c>
      <c r="C6144" s="232" t="s">
        <v>1481</v>
      </c>
      <c r="D6144" s="232" t="s">
        <v>962</v>
      </c>
      <c r="E6144" s="232" t="s">
        <v>495</v>
      </c>
      <c r="F6144" s="232">
        <v>32</v>
      </c>
      <c r="G6144" s="232" t="s">
        <v>1316</v>
      </c>
      <c r="H6144" s="233">
        <v>21.024000000000001</v>
      </c>
      <c r="I6144" s="233">
        <v>0</v>
      </c>
      <c r="J6144" s="233">
        <v>0</v>
      </c>
      <c r="K6144" s="234">
        <v>0</v>
      </c>
      <c r="L6144" s="233">
        <v>0</v>
      </c>
      <c r="M6144" s="234">
        <v>0</v>
      </c>
      <c r="N6144" s="233">
        <v>0</v>
      </c>
      <c r="O6144" s="233">
        <v>0</v>
      </c>
      <c r="P6144" s="233">
        <v>0</v>
      </c>
      <c r="Q6144" s="234">
        <v>0</v>
      </c>
      <c r="R6144" s="233">
        <v>0</v>
      </c>
      <c r="S6144" s="234">
        <v>0</v>
      </c>
      <c r="T6144" s="233">
        <v>0</v>
      </c>
      <c r="U6144" s="235">
        <f t="shared" si="665"/>
        <v>15347.52</v>
      </c>
      <c r="V6144" s="227">
        <f t="shared" si="666"/>
        <v>0</v>
      </c>
      <c r="W6144" s="227">
        <f t="shared" si="667"/>
        <v>0</v>
      </c>
      <c r="X6144" s="227">
        <f t="shared" si="670"/>
        <v>0</v>
      </c>
      <c r="Y6144" s="227">
        <f t="shared" si="668"/>
        <v>0</v>
      </c>
      <c r="Z6144" s="227">
        <f t="shared" si="669"/>
        <v>0</v>
      </c>
      <c r="AA6144" s="227">
        <f t="shared" si="671"/>
        <v>0</v>
      </c>
    </row>
    <row r="6145" spans="2:27" ht="13.5" hidden="1">
      <c r="B6145" s="232" t="s">
        <v>1449</v>
      </c>
      <c r="C6145" s="232" t="s">
        <v>616</v>
      </c>
      <c r="D6145" s="232" t="s">
        <v>962</v>
      </c>
      <c r="E6145" s="232" t="s">
        <v>495</v>
      </c>
      <c r="F6145" s="232">
        <v>8</v>
      </c>
      <c r="G6145" s="232" t="s">
        <v>1312</v>
      </c>
      <c r="H6145" s="233">
        <v>5.4459999999999997</v>
      </c>
      <c r="I6145" s="233">
        <v>0</v>
      </c>
      <c r="J6145" s="233">
        <v>4.2480000000000002</v>
      </c>
      <c r="K6145" s="234">
        <v>14596</v>
      </c>
      <c r="L6145" s="233">
        <v>1.968</v>
      </c>
      <c r="M6145" s="234">
        <v>31180</v>
      </c>
      <c r="N6145" s="233">
        <v>0</v>
      </c>
      <c r="O6145" s="233">
        <v>0</v>
      </c>
      <c r="P6145" s="233">
        <v>0</v>
      </c>
      <c r="Q6145" s="234">
        <v>0</v>
      </c>
      <c r="R6145" s="233">
        <v>0</v>
      </c>
      <c r="S6145" s="234">
        <v>0</v>
      </c>
      <c r="T6145" s="233">
        <v>0</v>
      </c>
      <c r="U6145" s="235">
        <f t="shared" si="665"/>
        <v>3975.58</v>
      </c>
      <c r="V6145" s="227">
        <f t="shared" si="666"/>
        <v>3101.04</v>
      </c>
      <c r="W6145" s="227">
        <f t="shared" si="667"/>
        <v>2652.9733333333334</v>
      </c>
      <c r="X6145" s="227">
        <f t="shared" si="670"/>
        <v>2598.3333333333335</v>
      </c>
      <c r="Y6145" s="227">
        <f t="shared" si="668"/>
        <v>0</v>
      </c>
      <c r="Z6145" s="227">
        <f t="shared" si="669"/>
        <v>0</v>
      </c>
      <c r="AA6145" s="227">
        <f t="shared" si="671"/>
        <v>0</v>
      </c>
    </row>
    <row r="6146" spans="2:27" ht="13.5" hidden="1">
      <c r="B6146" s="232" t="s">
        <v>1449</v>
      </c>
      <c r="C6146" s="232" t="s">
        <v>769</v>
      </c>
      <c r="D6146" s="232" t="s">
        <v>962</v>
      </c>
      <c r="E6146" s="232" t="s">
        <v>467</v>
      </c>
      <c r="F6146" s="232">
        <v>2</v>
      </c>
      <c r="G6146" s="232" t="s">
        <v>1311</v>
      </c>
      <c r="H6146" s="233">
        <v>1.3149999999999999</v>
      </c>
      <c r="I6146" s="233">
        <v>0</v>
      </c>
      <c r="J6146" s="233">
        <v>1.2426999999999999</v>
      </c>
      <c r="K6146" s="234">
        <v>5184</v>
      </c>
      <c r="L6146" s="233">
        <v>0.59179999999999999</v>
      </c>
      <c r="M6146" s="234">
        <v>10160</v>
      </c>
      <c r="N6146" s="233">
        <v>0</v>
      </c>
      <c r="O6146" s="233">
        <v>0</v>
      </c>
      <c r="P6146" s="233">
        <v>0</v>
      </c>
      <c r="Q6146" s="234">
        <v>13824</v>
      </c>
      <c r="R6146" s="233">
        <v>0.52600000000000002</v>
      </c>
      <c r="S6146" s="234">
        <v>27095</v>
      </c>
      <c r="T6146" s="233">
        <v>0</v>
      </c>
      <c r="U6146" s="235">
        <f t="shared" si="665"/>
        <v>959.94999999999993</v>
      </c>
      <c r="V6146" s="227">
        <f t="shared" si="666"/>
        <v>907.17099999999994</v>
      </c>
      <c r="W6146" s="227">
        <f t="shared" si="667"/>
        <v>864.01400000000001</v>
      </c>
      <c r="X6146" s="227">
        <f t="shared" si="670"/>
        <v>846.66666666666663</v>
      </c>
      <c r="Y6146" s="227">
        <f t="shared" si="668"/>
        <v>0</v>
      </c>
      <c r="Z6146" s="227">
        <f t="shared" si="669"/>
        <v>767.98</v>
      </c>
      <c r="AA6146" s="227">
        <f t="shared" si="671"/>
        <v>752.63888888888891</v>
      </c>
    </row>
    <row r="6147" spans="2:27" ht="13.5" hidden="1">
      <c r="B6147" s="232" t="s">
        <v>1449</v>
      </c>
      <c r="C6147" s="232" t="s">
        <v>1120</v>
      </c>
      <c r="D6147" s="232" t="s">
        <v>962</v>
      </c>
      <c r="E6147" s="232" t="s">
        <v>467</v>
      </c>
      <c r="F6147" s="232">
        <v>8</v>
      </c>
      <c r="G6147" s="232" t="s">
        <v>1312</v>
      </c>
      <c r="H6147" s="233">
        <v>2.7320000000000002</v>
      </c>
      <c r="I6147" s="233">
        <v>0</v>
      </c>
      <c r="J6147" s="233">
        <v>2.1513</v>
      </c>
      <c r="K6147" s="234">
        <v>8974</v>
      </c>
      <c r="L6147" s="233">
        <v>1.0244</v>
      </c>
      <c r="M6147" s="234">
        <v>17589</v>
      </c>
      <c r="N6147" s="233">
        <v>0</v>
      </c>
      <c r="O6147" s="233">
        <v>0</v>
      </c>
      <c r="P6147" s="233">
        <v>0</v>
      </c>
      <c r="Q6147" s="234">
        <v>0</v>
      </c>
      <c r="R6147" s="233">
        <v>0</v>
      </c>
      <c r="S6147" s="234">
        <v>0</v>
      </c>
      <c r="T6147" s="233">
        <v>0</v>
      </c>
      <c r="U6147" s="235">
        <f t="shared" si="665"/>
        <v>1994.3600000000001</v>
      </c>
      <c r="V6147" s="227">
        <f t="shared" si="666"/>
        <v>1570.4490000000001</v>
      </c>
      <c r="W6147" s="227">
        <f t="shared" si="667"/>
        <v>1495.6453333333334</v>
      </c>
      <c r="X6147" s="227">
        <f t="shared" si="670"/>
        <v>1465.75</v>
      </c>
      <c r="Y6147" s="227">
        <f t="shared" si="668"/>
        <v>0</v>
      </c>
      <c r="Z6147" s="227">
        <f t="shared" si="669"/>
        <v>0</v>
      </c>
      <c r="AA6147" s="227">
        <f t="shared" si="671"/>
        <v>0</v>
      </c>
    </row>
    <row r="6148" spans="2:27" ht="13.5" hidden="1">
      <c r="B6148" s="232" t="s">
        <v>1449</v>
      </c>
      <c r="C6148" s="232" t="s">
        <v>595</v>
      </c>
      <c r="D6148" s="232" t="s">
        <v>962</v>
      </c>
      <c r="E6148" s="232" t="s">
        <v>495</v>
      </c>
      <c r="F6148" s="232">
        <v>64</v>
      </c>
      <c r="G6148" s="232" t="s">
        <v>1345</v>
      </c>
      <c r="H6148" s="233">
        <v>42.048000000000002</v>
      </c>
      <c r="I6148" s="233">
        <v>0</v>
      </c>
      <c r="J6148" s="233">
        <v>30.5274</v>
      </c>
      <c r="K6148" s="234">
        <v>127343</v>
      </c>
      <c r="L6148" s="233">
        <v>14.536799999999999</v>
      </c>
      <c r="M6148" s="234">
        <v>249592</v>
      </c>
      <c r="N6148" s="233">
        <v>0</v>
      </c>
      <c r="O6148" s="233">
        <v>0</v>
      </c>
      <c r="P6148" s="233">
        <v>0</v>
      </c>
      <c r="Q6148" s="234">
        <v>0</v>
      </c>
      <c r="R6148" s="233">
        <v>0</v>
      </c>
      <c r="S6148" s="234">
        <v>0</v>
      </c>
      <c r="T6148" s="233">
        <v>0</v>
      </c>
      <c r="U6148" s="235">
        <f t="shared" ref="U6148:U6211" si="672">H6148*hour_M</f>
        <v>30695.040000000001</v>
      </c>
      <c r="V6148" s="227">
        <f t="shared" ref="V6148:V6211" si="673">J6148*hour_M</f>
        <v>22285.002</v>
      </c>
      <c r="W6148" s="227">
        <f t="shared" ref="W6148:W6211" si="674">K6148/12+L6148*hour_M</f>
        <v>21223.780666666666</v>
      </c>
      <c r="X6148" s="227">
        <f t="shared" si="670"/>
        <v>20799.333333333332</v>
      </c>
      <c r="Y6148" s="227">
        <f t="shared" ref="Y6148:Y6211" si="675">P6148*hour_M</f>
        <v>0</v>
      </c>
      <c r="Z6148" s="227">
        <f t="shared" ref="Z6148:Z6211" si="676">Q6148/36+R6148*hour_M</f>
        <v>0</v>
      </c>
      <c r="AA6148" s="227">
        <f t="shared" si="671"/>
        <v>0</v>
      </c>
    </row>
    <row r="6149" spans="2:27" ht="13.5" hidden="1">
      <c r="B6149" s="232" t="s">
        <v>1449</v>
      </c>
      <c r="C6149" s="232" t="s">
        <v>644</v>
      </c>
      <c r="D6149" s="232" t="s">
        <v>962</v>
      </c>
      <c r="E6149" s="232" t="s">
        <v>495</v>
      </c>
      <c r="F6149" s="232">
        <v>4</v>
      </c>
      <c r="G6149" s="232" t="s">
        <v>1311</v>
      </c>
      <c r="H6149" s="233">
        <v>2.6280000000000001</v>
      </c>
      <c r="I6149" s="233">
        <v>0</v>
      </c>
      <c r="J6149" s="233">
        <v>2.1240000000000001</v>
      </c>
      <c r="K6149" s="234">
        <v>7298</v>
      </c>
      <c r="L6149" s="233">
        <v>0.98399999999999999</v>
      </c>
      <c r="M6149" s="234">
        <v>15590</v>
      </c>
      <c r="N6149" s="233">
        <v>0</v>
      </c>
      <c r="O6149" s="233">
        <v>0</v>
      </c>
      <c r="P6149" s="233">
        <v>0</v>
      </c>
      <c r="Q6149" s="234">
        <v>0</v>
      </c>
      <c r="R6149" s="233">
        <v>0</v>
      </c>
      <c r="S6149" s="234">
        <v>0</v>
      </c>
      <c r="T6149" s="233">
        <v>0</v>
      </c>
      <c r="U6149" s="235">
        <f t="shared" si="672"/>
        <v>1918.44</v>
      </c>
      <c r="V6149" s="227">
        <f t="shared" si="673"/>
        <v>1550.52</v>
      </c>
      <c r="W6149" s="227">
        <f t="shared" si="674"/>
        <v>1326.4866666666667</v>
      </c>
      <c r="X6149" s="227">
        <f t="shared" ref="X6149:X6212" si="677">M6149/12</f>
        <v>1299.1666666666667</v>
      </c>
      <c r="Y6149" s="227">
        <f t="shared" si="675"/>
        <v>0</v>
      </c>
      <c r="Z6149" s="227">
        <f t="shared" si="676"/>
        <v>0</v>
      </c>
      <c r="AA6149" s="227">
        <f t="shared" ref="AA6149:AA6212" si="678">S6149/36</f>
        <v>0</v>
      </c>
    </row>
    <row r="6150" spans="2:27" ht="13.5" hidden="1">
      <c r="B6150" s="232" t="s">
        <v>1449</v>
      </c>
      <c r="C6150" s="232" t="s">
        <v>581</v>
      </c>
      <c r="D6150" s="232" t="s">
        <v>962</v>
      </c>
      <c r="E6150" s="232" t="s">
        <v>467</v>
      </c>
      <c r="F6150" s="232">
        <v>48</v>
      </c>
      <c r="G6150" s="232" t="s">
        <v>1310</v>
      </c>
      <c r="H6150" s="233">
        <v>15.768000000000001</v>
      </c>
      <c r="I6150" s="233">
        <v>0</v>
      </c>
      <c r="J6150" s="233">
        <v>12.744</v>
      </c>
      <c r="K6150" s="234">
        <v>43788</v>
      </c>
      <c r="L6150" s="233">
        <v>5.9039999999999999</v>
      </c>
      <c r="M6150" s="234">
        <v>93540</v>
      </c>
      <c r="N6150" s="233">
        <v>0</v>
      </c>
      <c r="O6150" s="233">
        <v>0</v>
      </c>
      <c r="P6150" s="233">
        <v>0</v>
      </c>
      <c r="Q6150" s="234">
        <v>0</v>
      </c>
      <c r="R6150" s="233">
        <v>0</v>
      </c>
      <c r="S6150" s="234">
        <v>0</v>
      </c>
      <c r="T6150" s="233">
        <v>0</v>
      </c>
      <c r="U6150" s="235">
        <f t="shared" si="672"/>
        <v>11510.640000000001</v>
      </c>
      <c r="V6150" s="227">
        <f t="shared" si="673"/>
        <v>9303.119999999999</v>
      </c>
      <c r="W6150" s="227">
        <f t="shared" si="674"/>
        <v>7958.92</v>
      </c>
      <c r="X6150" s="227">
        <f t="shared" si="677"/>
        <v>7795</v>
      </c>
      <c r="Y6150" s="227">
        <f t="shared" si="675"/>
        <v>0</v>
      </c>
      <c r="Z6150" s="227">
        <f t="shared" si="676"/>
        <v>0</v>
      </c>
      <c r="AA6150" s="227">
        <f t="shared" si="678"/>
        <v>0</v>
      </c>
    </row>
    <row r="6151" spans="2:27" ht="13.5" hidden="1">
      <c r="B6151" s="232" t="s">
        <v>1449</v>
      </c>
      <c r="C6151" s="232" t="s">
        <v>1123</v>
      </c>
      <c r="D6151" s="232" t="s">
        <v>962</v>
      </c>
      <c r="E6151" s="232" t="s">
        <v>495</v>
      </c>
      <c r="F6151" s="232">
        <v>2</v>
      </c>
      <c r="G6151" s="232" t="s">
        <v>1315</v>
      </c>
      <c r="H6151" s="233">
        <v>2.0619999999999998</v>
      </c>
      <c r="I6151" s="233">
        <v>0</v>
      </c>
      <c r="J6151" s="233">
        <v>1.6236999999999999</v>
      </c>
      <c r="K6151" s="234">
        <v>6773</v>
      </c>
      <c r="L6151" s="233">
        <v>0.7732</v>
      </c>
      <c r="M6151" s="234">
        <v>13276</v>
      </c>
      <c r="N6151" s="233">
        <v>0</v>
      </c>
      <c r="O6151" s="233">
        <v>0</v>
      </c>
      <c r="P6151" s="233">
        <v>0</v>
      </c>
      <c r="Q6151" s="234">
        <v>0</v>
      </c>
      <c r="R6151" s="233">
        <v>0</v>
      </c>
      <c r="S6151" s="234">
        <v>0</v>
      </c>
      <c r="T6151" s="233">
        <v>0</v>
      </c>
      <c r="U6151" s="235">
        <f t="shared" si="672"/>
        <v>1505.26</v>
      </c>
      <c r="V6151" s="227">
        <f t="shared" si="673"/>
        <v>1185.3009999999999</v>
      </c>
      <c r="W6151" s="227">
        <f t="shared" si="674"/>
        <v>1128.8526666666667</v>
      </c>
      <c r="X6151" s="227">
        <f t="shared" si="677"/>
        <v>1106.3333333333333</v>
      </c>
      <c r="Y6151" s="227">
        <f t="shared" si="675"/>
        <v>0</v>
      </c>
      <c r="Z6151" s="227">
        <f t="shared" si="676"/>
        <v>0</v>
      </c>
      <c r="AA6151" s="227">
        <f t="shared" si="678"/>
        <v>0</v>
      </c>
    </row>
    <row r="6152" spans="2:27" ht="13.5" hidden="1">
      <c r="B6152" s="232" t="s">
        <v>1449</v>
      </c>
      <c r="C6152" s="232" t="s">
        <v>707</v>
      </c>
      <c r="D6152" s="232" t="s">
        <v>962</v>
      </c>
      <c r="E6152" s="232" t="s">
        <v>467</v>
      </c>
      <c r="F6152" s="232">
        <v>8</v>
      </c>
      <c r="G6152" s="232" t="s">
        <v>1317</v>
      </c>
      <c r="H6152" s="233">
        <v>3.2</v>
      </c>
      <c r="I6152" s="233">
        <v>0</v>
      </c>
      <c r="J6152" s="233">
        <v>3.024</v>
      </c>
      <c r="K6152" s="234">
        <v>12614</v>
      </c>
      <c r="L6152" s="233">
        <v>1.44</v>
      </c>
      <c r="M6152" s="234">
        <v>24724</v>
      </c>
      <c r="N6152" s="233">
        <v>0</v>
      </c>
      <c r="O6152" s="233">
        <v>0</v>
      </c>
      <c r="P6152" s="233">
        <v>0</v>
      </c>
      <c r="Q6152" s="234">
        <v>33638</v>
      </c>
      <c r="R6152" s="233">
        <v>1.28</v>
      </c>
      <c r="S6152" s="234">
        <v>65931</v>
      </c>
      <c r="T6152" s="233">
        <v>0</v>
      </c>
      <c r="U6152" s="235">
        <f t="shared" si="672"/>
        <v>2336</v>
      </c>
      <c r="V6152" s="227">
        <f t="shared" si="673"/>
        <v>2207.52</v>
      </c>
      <c r="W6152" s="227">
        <f t="shared" si="674"/>
        <v>2102.3666666666668</v>
      </c>
      <c r="X6152" s="227">
        <f t="shared" si="677"/>
        <v>2060.3333333333335</v>
      </c>
      <c r="Y6152" s="227">
        <f t="shared" si="675"/>
        <v>0</v>
      </c>
      <c r="Z6152" s="227">
        <f t="shared" si="676"/>
        <v>1868.7888888888888</v>
      </c>
      <c r="AA6152" s="227">
        <f t="shared" si="678"/>
        <v>1831.4166666666667</v>
      </c>
    </row>
    <row r="6153" spans="2:27" ht="13.5" hidden="1">
      <c r="B6153" s="232" t="s">
        <v>1449</v>
      </c>
      <c r="C6153" s="232" t="s">
        <v>750</v>
      </c>
      <c r="D6153" s="232" t="s">
        <v>962</v>
      </c>
      <c r="E6153" s="232" t="s">
        <v>495</v>
      </c>
      <c r="F6153" s="232">
        <v>64</v>
      </c>
      <c r="G6153" s="232" t="s">
        <v>1425</v>
      </c>
      <c r="H6153" s="233">
        <v>98.894000000000005</v>
      </c>
      <c r="I6153" s="233">
        <v>0</v>
      </c>
      <c r="J6153" s="233">
        <v>93.455200000000005</v>
      </c>
      <c r="K6153" s="234">
        <v>389842</v>
      </c>
      <c r="L6153" s="233">
        <v>44.502499999999998</v>
      </c>
      <c r="M6153" s="234">
        <v>764090</v>
      </c>
      <c r="N6153" s="233">
        <v>0</v>
      </c>
      <c r="O6153" s="233">
        <v>0</v>
      </c>
      <c r="P6153" s="233">
        <v>0</v>
      </c>
      <c r="Q6153" s="234">
        <v>1039578</v>
      </c>
      <c r="R6153" s="233">
        <v>39.5578</v>
      </c>
      <c r="S6153" s="234">
        <v>2037573</v>
      </c>
      <c r="T6153" s="233">
        <v>0</v>
      </c>
      <c r="U6153" s="235">
        <f t="shared" si="672"/>
        <v>72192.62000000001</v>
      </c>
      <c r="V6153" s="227">
        <f t="shared" si="673"/>
        <v>68222.296000000002</v>
      </c>
      <c r="W6153" s="227">
        <f t="shared" si="674"/>
        <v>64973.658333333326</v>
      </c>
      <c r="X6153" s="227">
        <f t="shared" si="677"/>
        <v>63674.166666666664</v>
      </c>
      <c r="Y6153" s="227">
        <f t="shared" si="675"/>
        <v>0</v>
      </c>
      <c r="Z6153" s="227">
        <f t="shared" si="676"/>
        <v>57754.360666666667</v>
      </c>
      <c r="AA6153" s="227">
        <f t="shared" si="678"/>
        <v>56599.25</v>
      </c>
    </row>
    <row r="6154" spans="2:27" ht="13.5" hidden="1">
      <c r="B6154" s="232" t="s">
        <v>1449</v>
      </c>
      <c r="C6154" s="232" t="s">
        <v>661</v>
      </c>
      <c r="D6154" s="232" t="s">
        <v>962</v>
      </c>
      <c r="E6154" s="232" t="s">
        <v>467</v>
      </c>
      <c r="F6154" s="232">
        <v>32</v>
      </c>
      <c r="G6154" s="232" t="s">
        <v>1353</v>
      </c>
      <c r="H6154" s="233">
        <v>12.84</v>
      </c>
      <c r="I6154" s="233">
        <v>0</v>
      </c>
      <c r="J6154" s="233">
        <v>0</v>
      </c>
      <c r="K6154" s="234">
        <v>0</v>
      </c>
      <c r="L6154" s="233">
        <v>0</v>
      </c>
      <c r="M6154" s="234">
        <v>0</v>
      </c>
      <c r="N6154" s="233">
        <v>0</v>
      </c>
      <c r="O6154" s="233">
        <v>0</v>
      </c>
      <c r="P6154" s="233">
        <v>0</v>
      </c>
      <c r="Q6154" s="234">
        <v>0</v>
      </c>
      <c r="R6154" s="233">
        <v>0</v>
      </c>
      <c r="S6154" s="234">
        <v>0</v>
      </c>
      <c r="T6154" s="233">
        <v>0</v>
      </c>
      <c r="U6154" s="235">
        <f t="shared" si="672"/>
        <v>9373.2000000000007</v>
      </c>
      <c r="V6154" s="227">
        <f t="shared" si="673"/>
        <v>0</v>
      </c>
      <c r="W6154" s="227">
        <f t="shared" si="674"/>
        <v>0</v>
      </c>
      <c r="X6154" s="227">
        <f t="shared" si="677"/>
        <v>0</v>
      </c>
      <c r="Y6154" s="227">
        <f t="shared" si="675"/>
        <v>0</v>
      </c>
      <c r="Z6154" s="227">
        <f t="shared" si="676"/>
        <v>0</v>
      </c>
      <c r="AA6154" s="227">
        <f t="shared" si="678"/>
        <v>0</v>
      </c>
    </row>
    <row r="6155" spans="2:27" ht="13.5" hidden="1">
      <c r="B6155" s="232" t="s">
        <v>1449</v>
      </c>
      <c r="C6155" s="232" t="s">
        <v>750</v>
      </c>
      <c r="D6155" s="232" t="s">
        <v>962</v>
      </c>
      <c r="E6155" s="232" t="s">
        <v>467</v>
      </c>
      <c r="F6155" s="232">
        <v>64</v>
      </c>
      <c r="G6155" s="232" t="s">
        <v>1425</v>
      </c>
      <c r="H6155" s="233">
        <v>49.447000000000003</v>
      </c>
      <c r="I6155" s="233">
        <v>0</v>
      </c>
      <c r="J6155" s="233">
        <v>46.727600000000002</v>
      </c>
      <c r="K6155" s="234">
        <v>194921</v>
      </c>
      <c r="L6155" s="233">
        <v>22.251200000000001</v>
      </c>
      <c r="M6155" s="234">
        <v>382045</v>
      </c>
      <c r="N6155" s="233">
        <v>0</v>
      </c>
      <c r="O6155" s="233">
        <v>0</v>
      </c>
      <c r="P6155" s="233">
        <v>0</v>
      </c>
      <c r="Q6155" s="234">
        <v>519789</v>
      </c>
      <c r="R6155" s="233">
        <v>19.7789</v>
      </c>
      <c r="S6155" s="234">
        <v>1018786</v>
      </c>
      <c r="T6155" s="233">
        <v>0</v>
      </c>
      <c r="U6155" s="235">
        <f t="shared" si="672"/>
        <v>36096.310000000005</v>
      </c>
      <c r="V6155" s="227">
        <f t="shared" si="673"/>
        <v>34111.148000000001</v>
      </c>
      <c r="W6155" s="227">
        <f t="shared" si="674"/>
        <v>32486.792666666668</v>
      </c>
      <c r="X6155" s="227">
        <f t="shared" si="677"/>
        <v>31837.083333333332</v>
      </c>
      <c r="Y6155" s="227">
        <f t="shared" si="675"/>
        <v>0</v>
      </c>
      <c r="Z6155" s="227">
        <f t="shared" si="676"/>
        <v>28877.180333333334</v>
      </c>
      <c r="AA6155" s="227">
        <f t="shared" si="678"/>
        <v>28299.611111111109</v>
      </c>
    </row>
    <row r="6156" spans="2:27" ht="13.5" hidden="1">
      <c r="B6156" s="232" t="s">
        <v>1449</v>
      </c>
      <c r="C6156" s="232" t="s">
        <v>1458</v>
      </c>
      <c r="D6156" s="232" t="s">
        <v>962</v>
      </c>
      <c r="E6156" s="232" t="s">
        <v>495</v>
      </c>
      <c r="F6156" s="232">
        <v>4</v>
      </c>
      <c r="G6156" s="232" t="s">
        <v>1312</v>
      </c>
      <c r="H6156" s="233">
        <v>3.2</v>
      </c>
      <c r="I6156" s="233">
        <v>0</v>
      </c>
      <c r="J6156" s="233">
        <v>0</v>
      </c>
      <c r="K6156" s="234">
        <v>0</v>
      </c>
      <c r="L6156" s="233">
        <v>0</v>
      </c>
      <c r="M6156" s="234">
        <v>0</v>
      </c>
      <c r="N6156" s="233">
        <v>0</v>
      </c>
      <c r="O6156" s="233">
        <v>0</v>
      </c>
      <c r="P6156" s="233">
        <v>0</v>
      </c>
      <c r="Q6156" s="234">
        <v>0</v>
      </c>
      <c r="R6156" s="233">
        <v>0</v>
      </c>
      <c r="S6156" s="234">
        <v>0</v>
      </c>
      <c r="T6156" s="233">
        <v>0</v>
      </c>
      <c r="U6156" s="235">
        <f t="shared" si="672"/>
        <v>2336</v>
      </c>
      <c r="V6156" s="227">
        <f t="shared" si="673"/>
        <v>0</v>
      </c>
      <c r="W6156" s="227">
        <f t="shared" si="674"/>
        <v>0</v>
      </c>
      <c r="X6156" s="227">
        <f t="shared" si="677"/>
        <v>0</v>
      </c>
      <c r="Y6156" s="227">
        <f t="shared" si="675"/>
        <v>0</v>
      </c>
      <c r="Z6156" s="227">
        <f t="shared" si="676"/>
        <v>0</v>
      </c>
      <c r="AA6156" s="227">
        <f t="shared" si="678"/>
        <v>0</v>
      </c>
    </row>
    <row r="6157" spans="2:27" ht="13.5" hidden="1">
      <c r="B6157" s="232" t="s">
        <v>1449</v>
      </c>
      <c r="C6157" s="232" t="s">
        <v>756</v>
      </c>
      <c r="D6157" s="232" t="s">
        <v>962</v>
      </c>
      <c r="E6157" s="232" t="s">
        <v>495</v>
      </c>
      <c r="F6157" s="232">
        <v>16</v>
      </c>
      <c r="G6157" s="232" t="s">
        <v>1355</v>
      </c>
      <c r="H6157" s="233">
        <v>24.724</v>
      </c>
      <c r="I6157" s="233">
        <v>0</v>
      </c>
      <c r="J6157" s="233">
        <v>23.363800000000001</v>
      </c>
      <c r="K6157" s="234">
        <v>97460</v>
      </c>
      <c r="L6157" s="233">
        <v>11.1256</v>
      </c>
      <c r="M6157" s="234">
        <v>191022</v>
      </c>
      <c r="N6157" s="233">
        <v>0</v>
      </c>
      <c r="O6157" s="233">
        <v>0</v>
      </c>
      <c r="P6157" s="233">
        <v>0</v>
      </c>
      <c r="Q6157" s="234">
        <v>259894</v>
      </c>
      <c r="R6157" s="233">
        <v>9.8894000000000002</v>
      </c>
      <c r="S6157" s="234">
        <v>509393</v>
      </c>
      <c r="T6157" s="233">
        <v>0</v>
      </c>
      <c r="U6157" s="235">
        <f t="shared" si="672"/>
        <v>18048.52</v>
      </c>
      <c r="V6157" s="227">
        <f t="shared" si="673"/>
        <v>17055.574000000001</v>
      </c>
      <c r="W6157" s="227">
        <f t="shared" si="674"/>
        <v>16243.354666666666</v>
      </c>
      <c r="X6157" s="227">
        <f t="shared" si="677"/>
        <v>15918.5</v>
      </c>
      <c r="Y6157" s="227">
        <f t="shared" si="675"/>
        <v>0</v>
      </c>
      <c r="Z6157" s="227">
        <f t="shared" si="676"/>
        <v>14438.539777777776</v>
      </c>
      <c r="AA6157" s="227">
        <f t="shared" si="678"/>
        <v>14149.805555555555</v>
      </c>
    </row>
    <row r="6158" spans="2:27" ht="13.5" hidden="1">
      <c r="B6158" s="232" t="s">
        <v>1449</v>
      </c>
      <c r="C6158" s="232" t="s">
        <v>672</v>
      </c>
      <c r="D6158" s="232" t="s">
        <v>962</v>
      </c>
      <c r="E6158" s="232" t="s">
        <v>495</v>
      </c>
      <c r="F6158" s="232">
        <v>4</v>
      </c>
      <c r="G6158" s="232" t="s">
        <v>1354</v>
      </c>
      <c r="H6158" s="233">
        <v>3.2</v>
      </c>
      <c r="I6158" s="233">
        <v>0</v>
      </c>
      <c r="J6158" s="233">
        <v>0</v>
      </c>
      <c r="K6158" s="234">
        <v>0</v>
      </c>
      <c r="L6158" s="233">
        <v>0</v>
      </c>
      <c r="M6158" s="234">
        <v>0</v>
      </c>
      <c r="N6158" s="233">
        <v>0</v>
      </c>
      <c r="O6158" s="233">
        <v>0</v>
      </c>
      <c r="P6158" s="233">
        <v>0</v>
      </c>
      <c r="Q6158" s="234">
        <v>0</v>
      </c>
      <c r="R6158" s="233">
        <v>0</v>
      </c>
      <c r="S6158" s="234">
        <v>0</v>
      </c>
      <c r="T6158" s="233">
        <v>0</v>
      </c>
      <c r="U6158" s="235">
        <f t="shared" si="672"/>
        <v>2336</v>
      </c>
      <c r="V6158" s="227">
        <f t="shared" si="673"/>
        <v>0</v>
      </c>
      <c r="W6158" s="227">
        <f t="shared" si="674"/>
        <v>0</v>
      </c>
      <c r="X6158" s="227">
        <f t="shared" si="677"/>
        <v>0</v>
      </c>
      <c r="Y6158" s="227">
        <f t="shared" si="675"/>
        <v>0</v>
      </c>
      <c r="Z6158" s="227">
        <f t="shared" si="676"/>
        <v>0</v>
      </c>
      <c r="AA6158" s="227">
        <f t="shared" si="678"/>
        <v>0</v>
      </c>
    </row>
    <row r="6159" spans="2:27" ht="13.5" hidden="1">
      <c r="B6159" s="232" t="s">
        <v>1449</v>
      </c>
      <c r="C6159" s="232" t="s">
        <v>704</v>
      </c>
      <c r="D6159" s="232" t="s">
        <v>962</v>
      </c>
      <c r="E6159" s="232" t="s">
        <v>495</v>
      </c>
      <c r="F6159" s="232">
        <v>96</v>
      </c>
      <c r="G6159" s="232" t="s">
        <v>1365</v>
      </c>
      <c r="H6159" s="233">
        <v>76.8</v>
      </c>
      <c r="I6159" s="233">
        <v>0</v>
      </c>
      <c r="J6159" s="233">
        <v>72.575999999999993</v>
      </c>
      <c r="K6159" s="234">
        <v>302746</v>
      </c>
      <c r="L6159" s="233">
        <v>34.56</v>
      </c>
      <c r="M6159" s="234">
        <v>593381</v>
      </c>
      <c r="N6159" s="233">
        <v>0</v>
      </c>
      <c r="O6159" s="233">
        <v>0</v>
      </c>
      <c r="P6159" s="233">
        <v>0</v>
      </c>
      <c r="Q6159" s="234">
        <v>807322</v>
      </c>
      <c r="R6159" s="233">
        <v>30.72</v>
      </c>
      <c r="S6159" s="234">
        <v>1582350</v>
      </c>
      <c r="T6159" s="233">
        <v>0</v>
      </c>
      <c r="U6159" s="235">
        <f t="shared" si="672"/>
        <v>56064</v>
      </c>
      <c r="V6159" s="227">
        <f t="shared" si="673"/>
        <v>52980.479999999996</v>
      </c>
      <c r="W6159" s="227">
        <f t="shared" si="674"/>
        <v>50457.633333333331</v>
      </c>
      <c r="X6159" s="227">
        <f t="shared" si="677"/>
        <v>49448.416666666664</v>
      </c>
      <c r="Y6159" s="227">
        <f t="shared" si="675"/>
        <v>0</v>
      </c>
      <c r="Z6159" s="227">
        <f t="shared" si="676"/>
        <v>44851.211111111108</v>
      </c>
      <c r="AA6159" s="227">
        <f t="shared" si="678"/>
        <v>43954.166666666664</v>
      </c>
    </row>
    <row r="6160" spans="2:27" ht="13.5" hidden="1">
      <c r="B6160" s="232" t="s">
        <v>1449</v>
      </c>
      <c r="C6160" s="232" t="s">
        <v>1487</v>
      </c>
      <c r="D6160" s="232" t="s">
        <v>962</v>
      </c>
      <c r="E6160" s="232" t="s">
        <v>495</v>
      </c>
      <c r="F6160" s="232">
        <v>2</v>
      </c>
      <c r="G6160" s="232" t="s">
        <v>1311</v>
      </c>
      <c r="H6160" s="233">
        <v>2.4750000000000001</v>
      </c>
      <c r="I6160" s="233">
        <v>0</v>
      </c>
      <c r="J6160" s="233">
        <v>2.327</v>
      </c>
      <c r="K6160" s="234">
        <v>9756</v>
      </c>
      <c r="L6160" s="233">
        <v>1.1140000000000001</v>
      </c>
      <c r="M6160" s="234">
        <v>19079</v>
      </c>
      <c r="N6160" s="233">
        <v>0</v>
      </c>
      <c r="O6160" s="233">
        <v>0</v>
      </c>
      <c r="P6160" s="233">
        <v>0</v>
      </c>
      <c r="Q6160" s="234">
        <v>26017</v>
      </c>
      <c r="R6160" s="233">
        <v>0.99</v>
      </c>
      <c r="S6160" s="234">
        <v>50734</v>
      </c>
      <c r="T6160" s="233">
        <v>0</v>
      </c>
      <c r="U6160" s="235">
        <f t="shared" si="672"/>
        <v>1806.75</v>
      </c>
      <c r="V6160" s="227">
        <f t="shared" si="673"/>
        <v>1698.71</v>
      </c>
      <c r="W6160" s="227">
        <f t="shared" si="674"/>
        <v>1626.22</v>
      </c>
      <c r="X6160" s="227">
        <f t="shared" si="677"/>
        <v>1589.9166666666667</v>
      </c>
      <c r="Y6160" s="227">
        <f t="shared" si="675"/>
        <v>0</v>
      </c>
      <c r="Z6160" s="227">
        <f t="shared" si="676"/>
        <v>1445.3944444444446</v>
      </c>
      <c r="AA6160" s="227">
        <f t="shared" si="678"/>
        <v>1409.2777777777778</v>
      </c>
    </row>
    <row r="6161" spans="2:27" ht="13.5" hidden="1">
      <c r="B6161" s="232" t="s">
        <v>1449</v>
      </c>
      <c r="C6161" s="232" t="s">
        <v>1490</v>
      </c>
      <c r="D6161" s="232" t="s">
        <v>962</v>
      </c>
      <c r="E6161" s="232" t="s">
        <v>495</v>
      </c>
      <c r="F6161" s="232">
        <v>16</v>
      </c>
      <c r="G6161" s="232" t="s">
        <v>1316</v>
      </c>
      <c r="H6161" s="233">
        <v>13.464</v>
      </c>
      <c r="I6161" s="233">
        <v>0</v>
      </c>
      <c r="J6161" s="233">
        <v>12.656000000000001</v>
      </c>
      <c r="K6161" s="234">
        <v>53075</v>
      </c>
      <c r="L6161" s="233">
        <v>6.0590000000000002</v>
      </c>
      <c r="M6161" s="234">
        <v>103791</v>
      </c>
      <c r="N6161" s="233">
        <v>0</v>
      </c>
      <c r="O6161" s="233">
        <v>0</v>
      </c>
      <c r="P6161" s="233">
        <v>0</v>
      </c>
      <c r="Q6161" s="234">
        <v>141534</v>
      </c>
      <c r="R6161" s="233">
        <v>5.3860000000000001</v>
      </c>
      <c r="S6161" s="234">
        <v>275990</v>
      </c>
      <c r="T6161" s="233">
        <v>0</v>
      </c>
      <c r="U6161" s="235">
        <f t="shared" si="672"/>
        <v>9828.7200000000012</v>
      </c>
      <c r="V6161" s="227">
        <f t="shared" si="673"/>
        <v>9238.880000000001</v>
      </c>
      <c r="W6161" s="227">
        <f t="shared" si="674"/>
        <v>8845.9866666666676</v>
      </c>
      <c r="X6161" s="227">
        <f t="shared" si="677"/>
        <v>8649.25</v>
      </c>
      <c r="Y6161" s="227">
        <f t="shared" si="675"/>
        <v>0</v>
      </c>
      <c r="Z6161" s="227">
        <f t="shared" si="676"/>
        <v>7863.2800000000007</v>
      </c>
      <c r="AA6161" s="227">
        <f t="shared" si="678"/>
        <v>7666.3888888888887</v>
      </c>
    </row>
    <row r="6162" spans="2:27" ht="13.5" hidden="1">
      <c r="B6162" s="232" t="s">
        <v>1449</v>
      </c>
      <c r="C6162" s="232" t="s">
        <v>759</v>
      </c>
      <c r="D6162" s="232" t="s">
        <v>962</v>
      </c>
      <c r="E6162" s="232" t="s">
        <v>467</v>
      </c>
      <c r="F6162" s="232">
        <v>4</v>
      </c>
      <c r="G6162" s="232" t="s">
        <v>1352</v>
      </c>
      <c r="H6162" s="233">
        <v>3.09</v>
      </c>
      <c r="I6162" s="233">
        <v>0</v>
      </c>
      <c r="J6162" s="233">
        <v>2.9205000000000001</v>
      </c>
      <c r="K6162" s="234">
        <v>12183</v>
      </c>
      <c r="L6162" s="233">
        <v>1.3907</v>
      </c>
      <c r="M6162" s="234">
        <v>23878</v>
      </c>
      <c r="N6162" s="233">
        <v>0</v>
      </c>
      <c r="O6162" s="233">
        <v>0</v>
      </c>
      <c r="P6162" s="233">
        <v>0</v>
      </c>
      <c r="Q6162" s="234">
        <v>32487</v>
      </c>
      <c r="R6162" s="233">
        <v>1.2362</v>
      </c>
      <c r="S6162" s="234">
        <v>63674</v>
      </c>
      <c r="T6162" s="233">
        <v>0</v>
      </c>
      <c r="U6162" s="235">
        <f t="shared" si="672"/>
        <v>2255.6999999999998</v>
      </c>
      <c r="V6162" s="227">
        <f t="shared" si="673"/>
        <v>2131.9650000000001</v>
      </c>
      <c r="W6162" s="227">
        <f t="shared" si="674"/>
        <v>2030.461</v>
      </c>
      <c r="X6162" s="227">
        <f t="shared" si="677"/>
        <v>1989.8333333333333</v>
      </c>
      <c r="Y6162" s="227">
        <f t="shared" si="675"/>
        <v>0</v>
      </c>
      <c r="Z6162" s="227">
        <f t="shared" si="676"/>
        <v>1804.8426666666664</v>
      </c>
      <c r="AA6162" s="227">
        <f t="shared" si="678"/>
        <v>1768.7222222222222</v>
      </c>
    </row>
    <row r="6163" spans="2:27" ht="13.5" hidden="1">
      <c r="B6163" s="232" t="s">
        <v>1449</v>
      </c>
      <c r="C6163" s="232" t="s">
        <v>757</v>
      </c>
      <c r="D6163" s="232" t="s">
        <v>962</v>
      </c>
      <c r="E6163" s="232" t="s">
        <v>467</v>
      </c>
      <c r="F6163" s="232">
        <v>32</v>
      </c>
      <c r="G6163" s="232" t="s">
        <v>1424</v>
      </c>
      <c r="H6163" s="233">
        <v>24.724</v>
      </c>
      <c r="I6163" s="233">
        <v>0</v>
      </c>
      <c r="J6163" s="233">
        <v>23.363800000000001</v>
      </c>
      <c r="K6163" s="234">
        <v>97460</v>
      </c>
      <c r="L6163" s="233">
        <v>11.1256</v>
      </c>
      <c r="M6163" s="234">
        <v>191022</v>
      </c>
      <c r="N6163" s="233">
        <v>0</v>
      </c>
      <c r="O6163" s="233">
        <v>0</v>
      </c>
      <c r="P6163" s="233">
        <v>0</v>
      </c>
      <c r="Q6163" s="234">
        <v>259894</v>
      </c>
      <c r="R6163" s="233">
        <v>9.8894000000000002</v>
      </c>
      <c r="S6163" s="234">
        <v>509393</v>
      </c>
      <c r="T6163" s="233">
        <v>0</v>
      </c>
      <c r="U6163" s="235">
        <f t="shared" si="672"/>
        <v>18048.52</v>
      </c>
      <c r="V6163" s="227">
        <f t="shared" si="673"/>
        <v>17055.574000000001</v>
      </c>
      <c r="W6163" s="227">
        <f t="shared" si="674"/>
        <v>16243.354666666666</v>
      </c>
      <c r="X6163" s="227">
        <f t="shared" si="677"/>
        <v>15918.5</v>
      </c>
      <c r="Y6163" s="227">
        <f t="shared" si="675"/>
        <v>0</v>
      </c>
      <c r="Z6163" s="227">
        <f t="shared" si="676"/>
        <v>14438.539777777776</v>
      </c>
      <c r="AA6163" s="227">
        <f t="shared" si="678"/>
        <v>14149.805555555555</v>
      </c>
    </row>
    <row r="6164" spans="2:27" ht="13.5" hidden="1">
      <c r="B6164" s="232" t="s">
        <v>1449</v>
      </c>
      <c r="C6164" s="232" t="s">
        <v>313</v>
      </c>
      <c r="D6164" s="232" t="s">
        <v>962</v>
      </c>
      <c r="E6164" s="232" t="s">
        <v>467</v>
      </c>
      <c r="F6164" s="232">
        <v>16</v>
      </c>
      <c r="G6164" s="232" t="s">
        <v>1316</v>
      </c>
      <c r="H6164" s="233">
        <v>6.4</v>
      </c>
      <c r="I6164" s="233">
        <v>0</v>
      </c>
      <c r="J6164" s="233">
        <v>6.048</v>
      </c>
      <c r="K6164" s="234">
        <v>25229</v>
      </c>
      <c r="L6164" s="233">
        <v>2.88</v>
      </c>
      <c r="M6164" s="234">
        <v>49448</v>
      </c>
      <c r="N6164" s="233">
        <v>0</v>
      </c>
      <c r="O6164" s="233">
        <v>0</v>
      </c>
      <c r="P6164" s="233">
        <v>0</v>
      </c>
      <c r="Q6164" s="234">
        <v>67277</v>
      </c>
      <c r="R6164" s="233">
        <v>2.56</v>
      </c>
      <c r="S6164" s="234">
        <v>131863</v>
      </c>
      <c r="T6164" s="233">
        <v>0</v>
      </c>
      <c r="U6164" s="235">
        <f t="shared" si="672"/>
        <v>4672</v>
      </c>
      <c r="V6164" s="227">
        <f t="shared" si="673"/>
        <v>4415.04</v>
      </c>
      <c r="W6164" s="227">
        <f t="shared" si="674"/>
        <v>4204.8166666666666</v>
      </c>
      <c r="X6164" s="227">
        <f t="shared" si="677"/>
        <v>4120.666666666667</v>
      </c>
      <c r="Y6164" s="227">
        <f t="shared" si="675"/>
        <v>0</v>
      </c>
      <c r="Z6164" s="227">
        <f t="shared" si="676"/>
        <v>3737.6055555555558</v>
      </c>
      <c r="AA6164" s="227">
        <f t="shared" si="678"/>
        <v>3662.8611111111113</v>
      </c>
    </row>
    <row r="6165" spans="2:27" ht="13.5" hidden="1">
      <c r="B6165" s="232" t="s">
        <v>1449</v>
      </c>
      <c r="C6165" s="232" t="s">
        <v>1456</v>
      </c>
      <c r="D6165" s="232" t="s">
        <v>962</v>
      </c>
      <c r="E6165" s="232" t="s">
        <v>495</v>
      </c>
      <c r="F6165" s="232">
        <v>32</v>
      </c>
      <c r="G6165" s="232" t="s">
        <v>1345</v>
      </c>
      <c r="H6165" s="233">
        <v>25.6</v>
      </c>
      <c r="I6165" s="233">
        <v>0</v>
      </c>
      <c r="J6165" s="233">
        <v>0</v>
      </c>
      <c r="K6165" s="234">
        <v>0</v>
      </c>
      <c r="L6165" s="233">
        <v>0</v>
      </c>
      <c r="M6165" s="234">
        <v>0</v>
      </c>
      <c r="N6165" s="233">
        <v>0</v>
      </c>
      <c r="O6165" s="233">
        <v>0</v>
      </c>
      <c r="P6165" s="233">
        <v>0</v>
      </c>
      <c r="Q6165" s="234">
        <v>0</v>
      </c>
      <c r="R6165" s="233">
        <v>0</v>
      </c>
      <c r="S6165" s="234">
        <v>0</v>
      </c>
      <c r="T6165" s="233">
        <v>0</v>
      </c>
      <c r="U6165" s="235">
        <f t="shared" si="672"/>
        <v>18688</v>
      </c>
      <c r="V6165" s="227">
        <f t="shared" si="673"/>
        <v>0</v>
      </c>
      <c r="W6165" s="227">
        <f t="shared" si="674"/>
        <v>0</v>
      </c>
      <c r="X6165" s="227">
        <f t="shared" si="677"/>
        <v>0</v>
      </c>
      <c r="Y6165" s="227">
        <f t="shared" si="675"/>
        <v>0</v>
      </c>
      <c r="Z6165" s="227">
        <f t="shared" si="676"/>
        <v>0</v>
      </c>
      <c r="AA6165" s="227">
        <f t="shared" si="678"/>
        <v>0</v>
      </c>
    </row>
    <row r="6166" spans="2:27" ht="13.5" hidden="1">
      <c r="B6166" s="232" t="s">
        <v>1449</v>
      </c>
      <c r="C6166" s="232" t="s">
        <v>1149</v>
      </c>
      <c r="D6166" s="232" t="s">
        <v>962</v>
      </c>
      <c r="E6166" s="232" t="s">
        <v>495</v>
      </c>
      <c r="F6166" s="232">
        <v>32</v>
      </c>
      <c r="G6166" s="232" t="s">
        <v>1345</v>
      </c>
      <c r="H6166" s="233">
        <v>26.664000000000001</v>
      </c>
      <c r="I6166" s="233">
        <v>0</v>
      </c>
      <c r="J6166" s="233">
        <v>25.197500000000002</v>
      </c>
      <c r="K6166" s="234">
        <v>105109</v>
      </c>
      <c r="L6166" s="233">
        <v>11.998799999999999</v>
      </c>
      <c r="M6166" s="234">
        <v>206015</v>
      </c>
      <c r="N6166" s="233">
        <v>0</v>
      </c>
      <c r="O6166" s="233">
        <v>0</v>
      </c>
      <c r="P6166" s="233">
        <v>0</v>
      </c>
      <c r="Q6166" s="234">
        <v>280292</v>
      </c>
      <c r="R6166" s="233">
        <v>10.6656</v>
      </c>
      <c r="S6166" s="234">
        <v>549372</v>
      </c>
      <c r="T6166" s="233">
        <v>0</v>
      </c>
      <c r="U6166" s="235">
        <f t="shared" si="672"/>
        <v>19464.72</v>
      </c>
      <c r="V6166" s="227">
        <f t="shared" si="673"/>
        <v>18394.175000000003</v>
      </c>
      <c r="W6166" s="227">
        <f t="shared" si="674"/>
        <v>17518.207333333332</v>
      </c>
      <c r="X6166" s="227">
        <f t="shared" si="677"/>
        <v>17167.916666666668</v>
      </c>
      <c r="Y6166" s="227">
        <f t="shared" si="675"/>
        <v>0</v>
      </c>
      <c r="Z6166" s="227">
        <f t="shared" si="676"/>
        <v>15571.77688888889</v>
      </c>
      <c r="AA6166" s="227">
        <f t="shared" si="678"/>
        <v>15260.333333333334</v>
      </c>
    </row>
    <row r="6167" spans="2:27" ht="13.5" hidden="1">
      <c r="B6167" s="232" t="s">
        <v>1449</v>
      </c>
      <c r="C6167" s="232" t="s">
        <v>712</v>
      </c>
      <c r="D6167" s="232" t="s">
        <v>962</v>
      </c>
      <c r="E6167" s="232" t="s">
        <v>495</v>
      </c>
      <c r="F6167" s="232">
        <v>32</v>
      </c>
      <c r="G6167" s="232" t="s">
        <v>1345</v>
      </c>
      <c r="H6167" s="233">
        <v>25.6</v>
      </c>
      <c r="I6167" s="233">
        <v>0</v>
      </c>
      <c r="J6167" s="233">
        <v>24.192</v>
      </c>
      <c r="K6167" s="234">
        <v>100915</v>
      </c>
      <c r="L6167" s="233">
        <v>11.52</v>
      </c>
      <c r="M6167" s="234">
        <v>197794</v>
      </c>
      <c r="N6167" s="233">
        <v>0</v>
      </c>
      <c r="O6167" s="233">
        <v>0</v>
      </c>
      <c r="P6167" s="233">
        <v>0</v>
      </c>
      <c r="Q6167" s="234">
        <v>269107</v>
      </c>
      <c r="R6167" s="233">
        <v>10.24</v>
      </c>
      <c r="S6167" s="234">
        <v>527450</v>
      </c>
      <c r="T6167" s="233">
        <v>0</v>
      </c>
      <c r="U6167" s="235">
        <f t="shared" si="672"/>
        <v>18688</v>
      </c>
      <c r="V6167" s="227">
        <f t="shared" si="673"/>
        <v>17660.16</v>
      </c>
      <c r="W6167" s="227">
        <f t="shared" si="674"/>
        <v>16819.183333333334</v>
      </c>
      <c r="X6167" s="227">
        <f t="shared" si="677"/>
        <v>16482.833333333332</v>
      </c>
      <c r="Y6167" s="227">
        <f t="shared" si="675"/>
        <v>0</v>
      </c>
      <c r="Z6167" s="227">
        <f t="shared" si="676"/>
        <v>14950.394444444444</v>
      </c>
      <c r="AA6167" s="227">
        <f t="shared" si="678"/>
        <v>14651.388888888889</v>
      </c>
    </row>
    <row r="6168" spans="2:27" ht="13.5" hidden="1">
      <c r="B6168" s="232" t="s">
        <v>1449</v>
      </c>
      <c r="C6168" s="232" t="s">
        <v>698</v>
      </c>
      <c r="D6168" s="232" t="s">
        <v>962</v>
      </c>
      <c r="E6168" s="232" t="s">
        <v>495</v>
      </c>
      <c r="F6168" s="232">
        <v>48</v>
      </c>
      <c r="G6168" s="232" t="s">
        <v>1356</v>
      </c>
      <c r="H6168" s="233">
        <v>38.4</v>
      </c>
      <c r="I6168" s="233">
        <v>0</v>
      </c>
      <c r="J6168" s="233">
        <v>36.287999999999997</v>
      </c>
      <c r="K6168" s="234">
        <v>151373</v>
      </c>
      <c r="L6168" s="233">
        <v>17.28</v>
      </c>
      <c r="M6168" s="234">
        <v>296691</v>
      </c>
      <c r="N6168" s="233">
        <v>0</v>
      </c>
      <c r="O6168" s="233">
        <v>0</v>
      </c>
      <c r="P6168" s="233">
        <v>0</v>
      </c>
      <c r="Q6168" s="234">
        <v>403661</v>
      </c>
      <c r="R6168" s="233">
        <v>15.36</v>
      </c>
      <c r="S6168" s="234">
        <v>791175</v>
      </c>
      <c r="T6168" s="233">
        <v>0</v>
      </c>
      <c r="U6168" s="235">
        <f t="shared" si="672"/>
        <v>28032</v>
      </c>
      <c r="V6168" s="227">
        <f t="shared" si="673"/>
        <v>26490.239999999998</v>
      </c>
      <c r="W6168" s="227">
        <f t="shared" si="674"/>
        <v>25228.816666666666</v>
      </c>
      <c r="X6168" s="227">
        <f t="shared" si="677"/>
        <v>24724.25</v>
      </c>
      <c r="Y6168" s="227">
        <f t="shared" si="675"/>
        <v>0</v>
      </c>
      <c r="Z6168" s="227">
        <f t="shared" si="676"/>
        <v>22425.605555555554</v>
      </c>
      <c r="AA6168" s="227">
        <f t="shared" si="678"/>
        <v>21977.083333333332</v>
      </c>
    </row>
    <row r="6169" spans="2:27" ht="13.5" hidden="1">
      <c r="B6169" s="232" t="s">
        <v>1449</v>
      </c>
      <c r="C6169" s="232" t="s">
        <v>704</v>
      </c>
      <c r="D6169" s="232" t="s">
        <v>962</v>
      </c>
      <c r="E6169" s="232" t="s">
        <v>467</v>
      </c>
      <c r="F6169" s="232">
        <v>96</v>
      </c>
      <c r="G6169" s="232" t="s">
        <v>1365</v>
      </c>
      <c r="H6169" s="233">
        <v>38.4</v>
      </c>
      <c r="I6169" s="233">
        <v>0</v>
      </c>
      <c r="J6169" s="233">
        <v>36.287999999999997</v>
      </c>
      <c r="K6169" s="234">
        <v>151373</v>
      </c>
      <c r="L6169" s="233">
        <v>17.28</v>
      </c>
      <c r="M6169" s="234">
        <v>296691</v>
      </c>
      <c r="N6169" s="233">
        <v>0</v>
      </c>
      <c r="O6169" s="233">
        <v>0</v>
      </c>
      <c r="P6169" s="233">
        <v>0</v>
      </c>
      <c r="Q6169" s="234">
        <v>403661</v>
      </c>
      <c r="R6169" s="233">
        <v>15.36</v>
      </c>
      <c r="S6169" s="234">
        <v>791175</v>
      </c>
      <c r="T6169" s="233">
        <v>0</v>
      </c>
      <c r="U6169" s="235">
        <f t="shared" si="672"/>
        <v>28032</v>
      </c>
      <c r="V6169" s="227">
        <f t="shared" si="673"/>
        <v>26490.239999999998</v>
      </c>
      <c r="W6169" s="227">
        <f t="shared" si="674"/>
        <v>25228.816666666666</v>
      </c>
      <c r="X6169" s="227">
        <f t="shared" si="677"/>
        <v>24724.25</v>
      </c>
      <c r="Y6169" s="227">
        <f t="shared" si="675"/>
        <v>0</v>
      </c>
      <c r="Z6169" s="227">
        <f t="shared" si="676"/>
        <v>22425.605555555554</v>
      </c>
      <c r="AA6169" s="227">
        <f t="shared" si="678"/>
        <v>21977.083333333332</v>
      </c>
    </row>
    <row r="6170" spans="2:27" ht="13.5" hidden="1">
      <c r="B6170" s="232" t="s">
        <v>1449</v>
      </c>
      <c r="C6170" s="232" t="s">
        <v>765</v>
      </c>
      <c r="D6170" s="232" t="s">
        <v>962</v>
      </c>
      <c r="E6170" s="232" t="s">
        <v>495</v>
      </c>
      <c r="F6170" s="232">
        <v>12</v>
      </c>
      <c r="G6170" s="232" t="s">
        <v>1308</v>
      </c>
      <c r="H6170" s="233">
        <v>11.029</v>
      </c>
      <c r="I6170" s="233">
        <v>0</v>
      </c>
      <c r="J6170" s="233">
        <v>10.422000000000001</v>
      </c>
      <c r="K6170" s="234">
        <v>43475</v>
      </c>
      <c r="L6170" s="233">
        <v>4.9629000000000003</v>
      </c>
      <c r="M6170" s="234">
        <v>85210</v>
      </c>
      <c r="N6170" s="233">
        <v>0</v>
      </c>
      <c r="O6170" s="233">
        <v>0</v>
      </c>
      <c r="P6170" s="233">
        <v>0</v>
      </c>
      <c r="Q6170" s="234">
        <v>115933</v>
      </c>
      <c r="R6170" s="233">
        <v>4.4114000000000004</v>
      </c>
      <c r="S6170" s="234">
        <v>227228</v>
      </c>
      <c r="T6170" s="233">
        <v>0</v>
      </c>
      <c r="U6170" s="235">
        <f t="shared" si="672"/>
        <v>8051.17</v>
      </c>
      <c r="V6170" s="227">
        <f t="shared" si="673"/>
        <v>7608.06</v>
      </c>
      <c r="W6170" s="227">
        <f t="shared" si="674"/>
        <v>7245.8336666666673</v>
      </c>
      <c r="X6170" s="227">
        <f t="shared" si="677"/>
        <v>7100.833333333333</v>
      </c>
      <c r="Y6170" s="227">
        <f t="shared" si="675"/>
        <v>0</v>
      </c>
      <c r="Z6170" s="227">
        <f t="shared" si="676"/>
        <v>6440.6831111111114</v>
      </c>
      <c r="AA6170" s="227">
        <f t="shared" si="678"/>
        <v>6311.8888888888887</v>
      </c>
    </row>
    <row r="6171" spans="2:27" ht="13.5" hidden="1">
      <c r="B6171" s="232" t="s">
        <v>1449</v>
      </c>
      <c r="C6171" s="232" t="s">
        <v>682</v>
      </c>
      <c r="D6171" s="232" t="s">
        <v>962</v>
      </c>
      <c r="E6171" s="232" t="s">
        <v>467</v>
      </c>
      <c r="F6171" s="232">
        <v>8</v>
      </c>
      <c r="G6171" s="232" t="s">
        <v>1351</v>
      </c>
      <c r="H6171" s="233">
        <v>3.2</v>
      </c>
      <c r="I6171" s="233">
        <v>0</v>
      </c>
      <c r="J6171" s="233">
        <v>2.4864000000000002</v>
      </c>
      <c r="K6171" s="234">
        <v>10372</v>
      </c>
      <c r="L6171" s="233">
        <v>1.1839999999999999</v>
      </c>
      <c r="M6171" s="234">
        <v>20329</v>
      </c>
      <c r="N6171" s="233">
        <v>0</v>
      </c>
      <c r="O6171" s="233">
        <v>0</v>
      </c>
      <c r="P6171" s="233">
        <v>0</v>
      </c>
      <c r="Q6171" s="234">
        <v>0</v>
      </c>
      <c r="R6171" s="233">
        <v>0</v>
      </c>
      <c r="S6171" s="234">
        <v>0</v>
      </c>
      <c r="T6171" s="233">
        <v>0</v>
      </c>
      <c r="U6171" s="235">
        <f t="shared" si="672"/>
        <v>2336</v>
      </c>
      <c r="V6171" s="227">
        <f t="shared" si="673"/>
        <v>1815.0720000000001</v>
      </c>
      <c r="W6171" s="227">
        <f t="shared" si="674"/>
        <v>1728.6533333333332</v>
      </c>
      <c r="X6171" s="227">
        <f t="shared" si="677"/>
        <v>1694.0833333333333</v>
      </c>
      <c r="Y6171" s="227">
        <f t="shared" si="675"/>
        <v>0</v>
      </c>
      <c r="Z6171" s="227">
        <f t="shared" si="676"/>
        <v>0</v>
      </c>
      <c r="AA6171" s="227">
        <f t="shared" si="678"/>
        <v>0</v>
      </c>
    </row>
    <row r="6172" spans="2:27" ht="13.5" hidden="1">
      <c r="B6172" s="232" t="s">
        <v>1449</v>
      </c>
      <c r="C6172" s="232" t="s">
        <v>1146</v>
      </c>
      <c r="D6172" s="232" t="s">
        <v>962</v>
      </c>
      <c r="E6172" s="232" t="s">
        <v>467</v>
      </c>
      <c r="F6172" s="232">
        <v>96</v>
      </c>
      <c r="G6172" s="232" t="s">
        <v>1365</v>
      </c>
      <c r="H6172" s="233">
        <v>39.996000000000002</v>
      </c>
      <c r="I6172" s="233">
        <v>0</v>
      </c>
      <c r="J6172" s="233">
        <v>37.796199999999999</v>
      </c>
      <c r="K6172" s="234">
        <v>157664</v>
      </c>
      <c r="L6172" s="233">
        <v>17.998200000000001</v>
      </c>
      <c r="M6172" s="234">
        <v>309022</v>
      </c>
      <c r="N6172" s="233">
        <v>0</v>
      </c>
      <c r="O6172" s="233">
        <v>0</v>
      </c>
      <c r="P6172" s="233">
        <v>0</v>
      </c>
      <c r="Q6172" s="234">
        <v>420438</v>
      </c>
      <c r="R6172" s="233">
        <v>15.9984</v>
      </c>
      <c r="S6172" s="234">
        <v>824058</v>
      </c>
      <c r="T6172" s="233">
        <v>0</v>
      </c>
      <c r="U6172" s="235">
        <f t="shared" si="672"/>
        <v>29197.08</v>
      </c>
      <c r="V6172" s="227">
        <f t="shared" si="673"/>
        <v>27591.225999999999</v>
      </c>
      <c r="W6172" s="227">
        <f t="shared" si="674"/>
        <v>26277.352666666666</v>
      </c>
      <c r="X6172" s="227">
        <f t="shared" si="677"/>
        <v>25751.833333333332</v>
      </c>
      <c r="Y6172" s="227">
        <f t="shared" si="675"/>
        <v>0</v>
      </c>
      <c r="Z6172" s="227">
        <f t="shared" si="676"/>
        <v>23357.665333333334</v>
      </c>
      <c r="AA6172" s="227">
        <f t="shared" si="678"/>
        <v>22890.5</v>
      </c>
    </row>
    <row r="6173" spans="2:27" ht="13.5" hidden="1">
      <c r="B6173" s="232" t="s">
        <v>1449</v>
      </c>
      <c r="C6173" s="232" t="s">
        <v>689</v>
      </c>
      <c r="D6173" s="232" t="s">
        <v>962</v>
      </c>
      <c r="E6173" s="232" t="s">
        <v>495</v>
      </c>
      <c r="F6173" s="232">
        <v>32</v>
      </c>
      <c r="G6173" s="232" t="s">
        <v>1353</v>
      </c>
      <c r="H6173" s="233">
        <v>25.6</v>
      </c>
      <c r="I6173" s="233">
        <v>0</v>
      </c>
      <c r="J6173" s="233">
        <v>19.891200000000001</v>
      </c>
      <c r="K6173" s="234">
        <v>82975</v>
      </c>
      <c r="L6173" s="233">
        <v>9.4719999999999995</v>
      </c>
      <c r="M6173" s="234">
        <v>162630</v>
      </c>
      <c r="N6173" s="233">
        <v>0</v>
      </c>
      <c r="O6173" s="233">
        <v>0</v>
      </c>
      <c r="P6173" s="233">
        <v>0</v>
      </c>
      <c r="Q6173" s="234">
        <v>0</v>
      </c>
      <c r="R6173" s="233">
        <v>0</v>
      </c>
      <c r="S6173" s="234">
        <v>0</v>
      </c>
      <c r="T6173" s="233">
        <v>0</v>
      </c>
      <c r="U6173" s="235">
        <f t="shared" si="672"/>
        <v>18688</v>
      </c>
      <c r="V6173" s="227">
        <f t="shared" si="673"/>
        <v>14520.576000000001</v>
      </c>
      <c r="W6173" s="227">
        <f t="shared" si="674"/>
        <v>13829.143333333333</v>
      </c>
      <c r="X6173" s="227">
        <f t="shared" si="677"/>
        <v>13552.5</v>
      </c>
      <c r="Y6173" s="227">
        <f t="shared" si="675"/>
        <v>0</v>
      </c>
      <c r="Z6173" s="227">
        <f t="shared" si="676"/>
        <v>0</v>
      </c>
      <c r="AA6173" s="227">
        <f t="shared" si="678"/>
        <v>0</v>
      </c>
    </row>
    <row r="6174" spans="2:27" ht="13.5" hidden="1">
      <c r="B6174" s="232" t="s">
        <v>1449</v>
      </c>
      <c r="C6174" s="232" t="s">
        <v>748</v>
      </c>
      <c r="D6174" s="232" t="s">
        <v>962</v>
      </c>
      <c r="E6174" s="232" t="s">
        <v>467</v>
      </c>
      <c r="F6174" s="232">
        <v>128</v>
      </c>
      <c r="G6174" s="232" t="s">
        <v>1425</v>
      </c>
      <c r="H6174" s="233">
        <v>66.974000000000004</v>
      </c>
      <c r="I6174" s="233">
        <v>0</v>
      </c>
      <c r="J6174" s="233">
        <v>63.29</v>
      </c>
      <c r="K6174" s="234">
        <v>264010</v>
      </c>
      <c r="L6174" s="233">
        <v>30.138100000000001</v>
      </c>
      <c r="M6174" s="234">
        <v>517459</v>
      </c>
      <c r="N6174" s="233">
        <v>0</v>
      </c>
      <c r="O6174" s="233">
        <v>0</v>
      </c>
      <c r="P6174" s="233">
        <v>0</v>
      </c>
      <c r="Q6174" s="234">
        <v>704025</v>
      </c>
      <c r="R6174" s="233">
        <v>26.789400000000001</v>
      </c>
      <c r="S6174" s="234">
        <v>1379890</v>
      </c>
      <c r="T6174" s="233">
        <v>0</v>
      </c>
      <c r="U6174" s="235">
        <f t="shared" si="672"/>
        <v>48891.020000000004</v>
      </c>
      <c r="V6174" s="227">
        <f t="shared" si="673"/>
        <v>46201.7</v>
      </c>
      <c r="W6174" s="227">
        <f t="shared" si="674"/>
        <v>44001.646333333338</v>
      </c>
      <c r="X6174" s="227">
        <f t="shared" si="677"/>
        <v>43121.583333333336</v>
      </c>
      <c r="Y6174" s="227">
        <f t="shared" si="675"/>
        <v>0</v>
      </c>
      <c r="Z6174" s="227">
        <f t="shared" si="676"/>
        <v>39112.512000000002</v>
      </c>
      <c r="AA6174" s="227">
        <f t="shared" si="678"/>
        <v>38330.277777777781</v>
      </c>
    </row>
    <row r="6175" spans="2:27" ht="13.5" hidden="1">
      <c r="B6175" s="232" t="s">
        <v>1449</v>
      </c>
      <c r="C6175" s="232" t="s">
        <v>1453</v>
      </c>
      <c r="D6175" s="232" t="s">
        <v>962</v>
      </c>
      <c r="E6175" s="232" t="s">
        <v>467</v>
      </c>
      <c r="F6175" s="232">
        <v>8</v>
      </c>
      <c r="G6175" s="232" t="s">
        <v>1317</v>
      </c>
      <c r="H6175" s="233">
        <v>3.2</v>
      </c>
      <c r="I6175" s="233">
        <v>0</v>
      </c>
      <c r="J6175" s="233">
        <v>0</v>
      </c>
      <c r="K6175" s="234">
        <v>0</v>
      </c>
      <c r="L6175" s="233">
        <v>0</v>
      </c>
      <c r="M6175" s="234">
        <v>0</v>
      </c>
      <c r="N6175" s="233">
        <v>0</v>
      </c>
      <c r="O6175" s="233">
        <v>0</v>
      </c>
      <c r="P6175" s="233">
        <v>0</v>
      </c>
      <c r="Q6175" s="234">
        <v>0</v>
      </c>
      <c r="R6175" s="233">
        <v>0</v>
      </c>
      <c r="S6175" s="234">
        <v>0</v>
      </c>
      <c r="T6175" s="233">
        <v>0</v>
      </c>
      <c r="U6175" s="235">
        <f t="shared" si="672"/>
        <v>2336</v>
      </c>
      <c r="V6175" s="227">
        <f t="shared" si="673"/>
        <v>0</v>
      </c>
      <c r="W6175" s="227">
        <f t="shared" si="674"/>
        <v>0</v>
      </c>
      <c r="X6175" s="227">
        <f t="shared" si="677"/>
        <v>0</v>
      </c>
      <c r="Y6175" s="227">
        <f t="shared" si="675"/>
        <v>0</v>
      </c>
      <c r="Z6175" s="227">
        <f t="shared" si="676"/>
        <v>0</v>
      </c>
      <c r="AA6175" s="227">
        <f t="shared" si="678"/>
        <v>0</v>
      </c>
    </row>
    <row r="6176" spans="2:27" ht="13.5" hidden="1">
      <c r="B6176" s="232" t="s">
        <v>1449</v>
      </c>
      <c r="C6176" s="232" t="s">
        <v>695</v>
      </c>
      <c r="D6176" s="232" t="s">
        <v>962</v>
      </c>
      <c r="E6176" s="232" t="s">
        <v>495</v>
      </c>
      <c r="F6176" s="232">
        <v>4</v>
      </c>
      <c r="G6176" s="232" t="s">
        <v>1354</v>
      </c>
      <c r="H6176" s="233">
        <v>3.2</v>
      </c>
      <c r="I6176" s="233">
        <v>0</v>
      </c>
      <c r="J6176" s="233">
        <v>2.4864000000000002</v>
      </c>
      <c r="K6176" s="234">
        <v>10372</v>
      </c>
      <c r="L6176" s="233">
        <v>1.1839999999999999</v>
      </c>
      <c r="M6176" s="234">
        <v>20329</v>
      </c>
      <c r="N6176" s="233">
        <v>0</v>
      </c>
      <c r="O6176" s="233">
        <v>0</v>
      </c>
      <c r="P6176" s="233">
        <v>0</v>
      </c>
      <c r="Q6176" s="234">
        <v>0</v>
      </c>
      <c r="R6176" s="233">
        <v>0</v>
      </c>
      <c r="S6176" s="234">
        <v>0</v>
      </c>
      <c r="T6176" s="233">
        <v>0</v>
      </c>
      <c r="U6176" s="235">
        <f t="shared" si="672"/>
        <v>2336</v>
      </c>
      <c r="V6176" s="227">
        <f t="shared" si="673"/>
        <v>1815.0720000000001</v>
      </c>
      <c r="W6176" s="227">
        <f t="shared" si="674"/>
        <v>1728.6533333333332</v>
      </c>
      <c r="X6176" s="227">
        <f t="shared" si="677"/>
        <v>1694.0833333333333</v>
      </c>
      <c r="Y6176" s="227">
        <f t="shared" si="675"/>
        <v>0</v>
      </c>
      <c r="Z6176" s="227">
        <f t="shared" si="676"/>
        <v>0</v>
      </c>
      <c r="AA6176" s="227">
        <f t="shared" si="678"/>
        <v>0</v>
      </c>
    </row>
    <row r="6177" spans="2:27" ht="13.5" hidden="1">
      <c r="B6177" s="232" t="s">
        <v>1449</v>
      </c>
      <c r="C6177" s="232" t="s">
        <v>677</v>
      </c>
      <c r="D6177" s="232" t="s">
        <v>962</v>
      </c>
      <c r="E6177" s="232" t="s">
        <v>467</v>
      </c>
      <c r="F6177" s="232">
        <v>64</v>
      </c>
      <c r="G6177" s="232" t="s">
        <v>1355</v>
      </c>
      <c r="H6177" s="233">
        <v>25.6</v>
      </c>
      <c r="I6177" s="233">
        <v>0</v>
      </c>
      <c r="J6177" s="233">
        <v>19.891200000000001</v>
      </c>
      <c r="K6177" s="234">
        <v>82975</v>
      </c>
      <c r="L6177" s="233">
        <v>9.4719999999999995</v>
      </c>
      <c r="M6177" s="234">
        <v>162630</v>
      </c>
      <c r="N6177" s="233">
        <v>0</v>
      </c>
      <c r="O6177" s="233">
        <v>0</v>
      </c>
      <c r="P6177" s="233">
        <v>0</v>
      </c>
      <c r="Q6177" s="234">
        <v>0</v>
      </c>
      <c r="R6177" s="233">
        <v>0</v>
      </c>
      <c r="S6177" s="234">
        <v>0</v>
      </c>
      <c r="T6177" s="233">
        <v>0</v>
      </c>
      <c r="U6177" s="235">
        <f t="shared" si="672"/>
        <v>18688</v>
      </c>
      <c r="V6177" s="227">
        <f t="shared" si="673"/>
        <v>14520.576000000001</v>
      </c>
      <c r="W6177" s="227">
        <f t="shared" si="674"/>
        <v>13829.143333333333</v>
      </c>
      <c r="X6177" s="227">
        <f t="shared" si="677"/>
        <v>13552.5</v>
      </c>
      <c r="Y6177" s="227">
        <f t="shared" si="675"/>
        <v>0</v>
      </c>
      <c r="Z6177" s="227">
        <f t="shared" si="676"/>
        <v>0</v>
      </c>
      <c r="AA6177" s="227">
        <f t="shared" si="678"/>
        <v>0</v>
      </c>
    </row>
    <row r="6178" spans="2:27" ht="13.5" hidden="1">
      <c r="B6178" s="232" t="s">
        <v>1449</v>
      </c>
      <c r="C6178" s="232" t="s">
        <v>606</v>
      </c>
      <c r="D6178" s="232" t="s">
        <v>962</v>
      </c>
      <c r="E6178" s="232" t="s">
        <v>495</v>
      </c>
      <c r="F6178" s="232">
        <v>96</v>
      </c>
      <c r="G6178" s="232" t="s">
        <v>1356</v>
      </c>
      <c r="H6178" s="233">
        <v>63.072000000000003</v>
      </c>
      <c r="I6178" s="233">
        <v>0</v>
      </c>
      <c r="J6178" s="233">
        <v>50.975999999999999</v>
      </c>
      <c r="K6178" s="234">
        <v>175152</v>
      </c>
      <c r="L6178" s="233">
        <v>23.616</v>
      </c>
      <c r="M6178" s="234">
        <v>374160</v>
      </c>
      <c r="N6178" s="233">
        <v>0</v>
      </c>
      <c r="O6178" s="233">
        <v>0</v>
      </c>
      <c r="P6178" s="233">
        <v>0</v>
      </c>
      <c r="Q6178" s="234">
        <v>0</v>
      </c>
      <c r="R6178" s="233">
        <v>0</v>
      </c>
      <c r="S6178" s="234">
        <v>0</v>
      </c>
      <c r="T6178" s="233">
        <v>0</v>
      </c>
      <c r="U6178" s="235">
        <f t="shared" si="672"/>
        <v>46042.560000000005</v>
      </c>
      <c r="V6178" s="227">
        <f t="shared" si="673"/>
        <v>37212.479999999996</v>
      </c>
      <c r="W6178" s="227">
        <f t="shared" si="674"/>
        <v>31835.68</v>
      </c>
      <c r="X6178" s="227">
        <f t="shared" si="677"/>
        <v>31180</v>
      </c>
      <c r="Y6178" s="227">
        <f t="shared" si="675"/>
        <v>0</v>
      </c>
      <c r="Z6178" s="227">
        <f t="shared" si="676"/>
        <v>0</v>
      </c>
      <c r="AA6178" s="227">
        <f t="shared" si="678"/>
        <v>0</v>
      </c>
    </row>
    <row r="6179" spans="2:27" ht="13.5" hidden="1">
      <c r="B6179" s="232" t="s">
        <v>1449</v>
      </c>
      <c r="C6179" s="232" t="s">
        <v>655</v>
      </c>
      <c r="D6179" s="232" t="s">
        <v>962</v>
      </c>
      <c r="E6179" s="232" t="s">
        <v>495</v>
      </c>
      <c r="F6179" s="232">
        <v>16</v>
      </c>
      <c r="G6179" s="232" t="s">
        <v>1352</v>
      </c>
      <c r="H6179" s="233">
        <v>12.84</v>
      </c>
      <c r="I6179" s="233">
        <v>0</v>
      </c>
      <c r="J6179" s="233">
        <v>0</v>
      </c>
      <c r="K6179" s="234">
        <v>0</v>
      </c>
      <c r="L6179" s="233">
        <v>0</v>
      </c>
      <c r="M6179" s="234">
        <v>0</v>
      </c>
      <c r="N6179" s="233">
        <v>0</v>
      </c>
      <c r="O6179" s="233">
        <v>0</v>
      </c>
      <c r="P6179" s="233">
        <v>0</v>
      </c>
      <c r="Q6179" s="234">
        <v>0</v>
      </c>
      <c r="R6179" s="233">
        <v>0</v>
      </c>
      <c r="S6179" s="234">
        <v>0</v>
      </c>
      <c r="T6179" s="233">
        <v>0</v>
      </c>
      <c r="U6179" s="235">
        <f t="shared" si="672"/>
        <v>9373.2000000000007</v>
      </c>
      <c r="V6179" s="227">
        <f t="shared" si="673"/>
        <v>0</v>
      </c>
      <c r="W6179" s="227">
        <f t="shared" si="674"/>
        <v>0</v>
      </c>
      <c r="X6179" s="227">
        <f t="shared" si="677"/>
        <v>0</v>
      </c>
      <c r="Y6179" s="227">
        <f t="shared" si="675"/>
        <v>0</v>
      </c>
      <c r="Z6179" s="227">
        <f t="shared" si="676"/>
        <v>0</v>
      </c>
      <c r="AA6179" s="227">
        <f t="shared" si="678"/>
        <v>0</v>
      </c>
    </row>
    <row r="6180" spans="2:27" ht="13.5" hidden="1">
      <c r="B6180" s="232" t="s">
        <v>1449</v>
      </c>
      <c r="C6180" s="232" t="s">
        <v>1149</v>
      </c>
      <c r="D6180" s="232" t="s">
        <v>962</v>
      </c>
      <c r="E6180" s="232" t="s">
        <v>467</v>
      </c>
      <c r="F6180" s="232">
        <v>32</v>
      </c>
      <c r="G6180" s="232" t="s">
        <v>1345</v>
      </c>
      <c r="H6180" s="233">
        <v>13.332000000000001</v>
      </c>
      <c r="I6180" s="233">
        <v>0</v>
      </c>
      <c r="J6180" s="233">
        <v>12.598699999999999</v>
      </c>
      <c r="K6180" s="234">
        <v>52555</v>
      </c>
      <c r="L6180" s="233">
        <v>5.9993999999999996</v>
      </c>
      <c r="M6180" s="234">
        <v>103007</v>
      </c>
      <c r="N6180" s="233">
        <v>0</v>
      </c>
      <c r="O6180" s="233">
        <v>0</v>
      </c>
      <c r="P6180" s="233">
        <v>0</v>
      </c>
      <c r="Q6180" s="234">
        <v>140146</v>
      </c>
      <c r="R6180" s="233">
        <v>5.3327999999999998</v>
      </c>
      <c r="S6180" s="234">
        <v>274686</v>
      </c>
      <c r="T6180" s="233">
        <v>0</v>
      </c>
      <c r="U6180" s="235">
        <f t="shared" si="672"/>
        <v>9732.36</v>
      </c>
      <c r="V6180" s="227">
        <f t="shared" si="673"/>
        <v>9197.0509999999995</v>
      </c>
      <c r="W6180" s="227">
        <f t="shared" si="674"/>
        <v>8759.1453333333338</v>
      </c>
      <c r="X6180" s="227">
        <f t="shared" si="677"/>
        <v>8583.9166666666661</v>
      </c>
      <c r="Y6180" s="227">
        <f t="shared" si="675"/>
        <v>0</v>
      </c>
      <c r="Z6180" s="227">
        <f t="shared" si="676"/>
        <v>7785.8884444444448</v>
      </c>
      <c r="AA6180" s="227">
        <f t="shared" si="678"/>
        <v>7630.166666666667</v>
      </c>
    </row>
    <row r="6181" spans="2:27" ht="13.5" hidden="1">
      <c r="B6181" s="232" t="s">
        <v>1449</v>
      </c>
      <c r="C6181" s="232" t="s">
        <v>1124</v>
      </c>
      <c r="D6181" s="232" t="s">
        <v>962</v>
      </c>
      <c r="E6181" s="232" t="s">
        <v>467</v>
      </c>
      <c r="F6181" s="232">
        <v>4</v>
      </c>
      <c r="G6181" s="232" t="s">
        <v>1311</v>
      </c>
      <c r="H6181" s="233">
        <v>1.3660000000000001</v>
      </c>
      <c r="I6181" s="233">
        <v>0</v>
      </c>
      <c r="J6181" s="233">
        <v>1.0755999999999999</v>
      </c>
      <c r="K6181" s="234">
        <v>4487</v>
      </c>
      <c r="L6181" s="233">
        <v>0.51219999999999999</v>
      </c>
      <c r="M6181" s="234">
        <v>8794</v>
      </c>
      <c r="N6181" s="233">
        <v>0</v>
      </c>
      <c r="O6181" s="233">
        <v>0</v>
      </c>
      <c r="P6181" s="233">
        <v>0</v>
      </c>
      <c r="Q6181" s="234">
        <v>0</v>
      </c>
      <c r="R6181" s="233">
        <v>0</v>
      </c>
      <c r="S6181" s="234">
        <v>0</v>
      </c>
      <c r="T6181" s="233">
        <v>0</v>
      </c>
      <c r="U6181" s="235">
        <f t="shared" si="672"/>
        <v>997.18000000000006</v>
      </c>
      <c r="V6181" s="227">
        <f t="shared" si="673"/>
        <v>785.18799999999987</v>
      </c>
      <c r="W6181" s="227">
        <f t="shared" si="674"/>
        <v>747.82266666666669</v>
      </c>
      <c r="X6181" s="227">
        <f t="shared" si="677"/>
        <v>732.83333333333337</v>
      </c>
      <c r="Y6181" s="227">
        <f t="shared" si="675"/>
        <v>0</v>
      </c>
      <c r="Z6181" s="227">
        <f t="shared" si="676"/>
        <v>0</v>
      </c>
      <c r="AA6181" s="227">
        <f t="shared" si="678"/>
        <v>0</v>
      </c>
    </row>
    <row r="6182" spans="2:27" ht="13.5" hidden="1">
      <c r="B6182" s="232" t="s">
        <v>1449</v>
      </c>
      <c r="C6182" s="232" t="s">
        <v>757</v>
      </c>
      <c r="D6182" s="232" t="s">
        <v>962</v>
      </c>
      <c r="E6182" s="232" t="s">
        <v>495</v>
      </c>
      <c r="F6182" s="232">
        <v>32</v>
      </c>
      <c r="G6182" s="232" t="s">
        <v>1424</v>
      </c>
      <c r="H6182" s="233">
        <v>49.447000000000003</v>
      </c>
      <c r="I6182" s="233">
        <v>0</v>
      </c>
      <c r="J6182" s="233">
        <v>46.727600000000002</v>
      </c>
      <c r="K6182" s="234">
        <v>194921</v>
      </c>
      <c r="L6182" s="233">
        <v>22.251200000000001</v>
      </c>
      <c r="M6182" s="234">
        <v>382045</v>
      </c>
      <c r="N6182" s="233">
        <v>0</v>
      </c>
      <c r="O6182" s="233">
        <v>0</v>
      </c>
      <c r="P6182" s="233">
        <v>0</v>
      </c>
      <c r="Q6182" s="234">
        <v>519789</v>
      </c>
      <c r="R6182" s="233">
        <v>19.7789</v>
      </c>
      <c r="S6182" s="234">
        <v>1018786</v>
      </c>
      <c r="T6182" s="233">
        <v>0</v>
      </c>
      <c r="U6182" s="235">
        <f t="shared" si="672"/>
        <v>36096.310000000005</v>
      </c>
      <c r="V6182" s="227">
        <f t="shared" si="673"/>
        <v>34111.148000000001</v>
      </c>
      <c r="W6182" s="227">
        <f t="shared" si="674"/>
        <v>32486.792666666668</v>
      </c>
      <c r="X6182" s="227">
        <f t="shared" si="677"/>
        <v>31837.083333333332</v>
      </c>
      <c r="Y6182" s="227">
        <f t="shared" si="675"/>
        <v>0</v>
      </c>
      <c r="Z6182" s="227">
        <f t="shared" si="676"/>
        <v>28877.180333333334</v>
      </c>
      <c r="AA6182" s="227">
        <f t="shared" si="678"/>
        <v>28299.611111111109</v>
      </c>
    </row>
    <row r="6183" spans="2:27" ht="13.5" hidden="1">
      <c r="B6183" s="232" t="s">
        <v>1449</v>
      </c>
      <c r="C6183" s="232" t="s">
        <v>754</v>
      </c>
      <c r="D6183" s="232" t="s">
        <v>962</v>
      </c>
      <c r="E6183" s="232" t="s">
        <v>495</v>
      </c>
      <c r="F6183" s="232">
        <v>128</v>
      </c>
      <c r="G6183" s="232" t="s">
        <v>1426</v>
      </c>
      <c r="H6183" s="233">
        <v>197.78899999999999</v>
      </c>
      <c r="I6183" s="233">
        <v>0</v>
      </c>
      <c r="J6183" s="233">
        <v>186.91040000000001</v>
      </c>
      <c r="K6183" s="234">
        <v>779683</v>
      </c>
      <c r="L6183" s="233">
        <v>89.004999999999995</v>
      </c>
      <c r="M6183" s="234">
        <v>1528180</v>
      </c>
      <c r="N6183" s="233">
        <v>0</v>
      </c>
      <c r="O6183" s="233">
        <v>0</v>
      </c>
      <c r="P6183" s="233">
        <v>0</v>
      </c>
      <c r="Q6183" s="234">
        <v>2079156</v>
      </c>
      <c r="R6183" s="233">
        <v>79.115499999999997</v>
      </c>
      <c r="S6183" s="234">
        <v>4075145</v>
      </c>
      <c r="T6183" s="233">
        <v>0</v>
      </c>
      <c r="U6183" s="235">
        <f t="shared" si="672"/>
        <v>144385.97</v>
      </c>
      <c r="V6183" s="227">
        <f t="shared" si="673"/>
        <v>136444.592</v>
      </c>
      <c r="W6183" s="227">
        <f t="shared" si="674"/>
        <v>129947.23333333334</v>
      </c>
      <c r="X6183" s="227">
        <f t="shared" si="677"/>
        <v>127348.33333333333</v>
      </c>
      <c r="Y6183" s="227">
        <f t="shared" si="675"/>
        <v>0</v>
      </c>
      <c r="Z6183" s="227">
        <f t="shared" si="676"/>
        <v>115508.64833333333</v>
      </c>
      <c r="AA6183" s="227">
        <f t="shared" si="678"/>
        <v>113198.47222222222</v>
      </c>
    </row>
    <row r="6184" spans="2:27" ht="13.5" hidden="1">
      <c r="B6184" s="232" t="s">
        <v>1449</v>
      </c>
      <c r="C6184" s="232" t="s">
        <v>752</v>
      </c>
      <c r="D6184" s="232" t="s">
        <v>962</v>
      </c>
      <c r="E6184" s="232" t="s">
        <v>495</v>
      </c>
      <c r="F6184" s="232">
        <v>8</v>
      </c>
      <c r="G6184" s="232" t="s">
        <v>1353</v>
      </c>
      <c r="H6184" s="233">
        <v>12.362</v>
      </c>
      <c r="I6184" s="233">
        <v>0</v>
      </c>
      <c r="J6184" s="233">
        <v>11.681900000000001</v>
      </c>
      <c r="K6184" s="234">
        <v>48730</v>
      </c>
      <c r="L6184" s="233">
        <v>5.5628000000000002</v>
      </c>
      <c r="M6184" s="234">
        <v>95511</v>
      </c>
      <c r="N6184" s="233">
        <v>0</v>
      </c>
      <c r="O6184" s="233">
        <v>0</v>
      </c>
      <c r="P6184" s="233">
        <v>0</v>
      </c>
      <c r="Q6184" s="234">
        <v>129947</v>
      </c>
      <c r="R6184" s="233">
        <v>4.9447000000000001</v>
      </c>
      <c r="S6184" s="234">
        <v>254697</v>
      </c>
      <c r="T6184" s="233">
        <v>0</v>
      </c>
      <c r="U6184" s="235">
        <f t="shared" si="672"/>
        <v>9024.26</v>
      </c>
      <c r="V6184" s="227">
        <f t="shared" si="673"/>
        <v>8527.7870000000003</v>
      </c>
      <c r="W6184" s="227">
        <f t="shared" si="674"/>
        <v>8121.6773333333331</v>
      </c>
      <c r="X6184" s="227">
        <f t="shared" si="677"/>
        <v>7959.25</v>
      </c>
      <c r="Y6184" s="227">
        <f t="shared" si="675"/>
        <v>0</v>
      </c>
      <c r="Z6184" s="227">
        <f t="shared" si="676"/>
        <v>7219.2698888888881</v>
      </c>
      <c r="AA6184" s="227">
        <f t="shared" si="678"/>
        <v>7074.916666666667</v>
      </c>
    </row>
    <row r="6185" spans="2:27" ht="13.5" hidden="1">
      <c r="B6185" s="232" t="s">
        <v>1449</v>
      </c>
      <c r="C6185" s="232" t="s">
        <v>1144</v>
      </c>
      <c r="D6185" s="232" t="s">
        <v>962</v>
      </c>
      <c r="E6185" s="232" t="s">
        <v>495</v>
      </c>
      <c r="F6185" s="232">
        <v>48</v>
      </c>
      <c r="G6185" s="232" t="s">
        <v>1356</v>
      </c>
      <c r="H6185" s="233">
        <v>39.996000000000002</v>
      </c>
      <c r="I6185" s="233">
        <v>0</v>
      </c>
      <c r="J6185" s="233">
        <v>37.796199999999999</v>
      </c>
      <c r="K6185" s="234">
        <v>157664</v>
      </c>
      <c r="L6185" s="233">
        <v>17.998200000000001</v>
      </c>
      <c r="M6185" s="234">
        <v>309022</v>
      </c>
      <c r="N6185" s="233">
        <v>0</v>
      </c>
      <c r="O6185" s="233">
        <v>0</v>
      </c>
      <c r="P6185" s="233">
        <v>0</v>
      </c>
      <c r="Q6185" s="234">
        <v>420438</v>
      </c>
      <c r="R6185" s="233">
        <v>15.9984</v>
      </c>
      <c r="S6185" s="234">
        <v>824058</v>
      </c>
      <c r="T6185" s="233">
        <v>0</v>
      </c>
      <c r="U6185" s="235">
        <f t="shared" si="672"/>
        <v>29197.08</v>
      </c>
      <c r="V6185" s="227">
        <f t="shared" si="673"/>
        <v>27591.225999999999</v>
      </c>
      <c r="W6185" s="227">
        <f t="shared" si="674"/>
        <v>26277.352666666666</v>
      </c>
      <c r="X6185" s="227">
        <f t="shared" si="677"/>
        <v>25751.833333333332</v>
      </c>
      <c r="Y6185" s="227">
        <f t="shared" si="675"/>
        <v>0</v>
      </c>
      <c r="Z6185" s="227">
        <f t="shared" si="676"/>
        <v>23357.665333333334</v>
      </c>
      <c r="AA6185" s="227">
        <f t="shared" si="678"/>
        <v>22890.5</v>
      </c>
    </row>
    <row r="6186" spans="2:27" ht="13.5" hidden="1">
      <c r="B6186" s="232" t="s">
        <v>1449</v>
      </c>
      <c r="C6186" s="232" t="s">
        <v>677</v>
      </c>
      <c r="D6186" s="232" t="s">
        <v>962</v>
      </c>
      <c r="E6186" s="232" t="s">
        <v>495</v>
      </c>
      <c r="F6186" s="232">
        <v>64</v>
      </c>
      <c r="G6186" s="232" t="s">
        <v>1355</v>
      </c>
      <c r="H6186" s="233">
        <v>51.2</v>
      </c>
      <c r="I6186" s="233">
        <v>0</v>
      </c>
      <c r="J6186" s="233">
        <v>39.782400000000003</v>
      </c>
      <c r="K6186" s="234">
        <v>165949</v>
      </c>
      <c r="L6186" s="233">
        <v>18.943999999999999</v>
      </c>
      <c r="M6186" s="234">
        <v>325261</v>
      </c>
      <c r="N6186" s="233">
        <v>0</v>
      </c>
      <c r="O6186" s="233">
        <v>0</v>
      </c>
      <c r="P6186" s="233">
        <v>0</v>
      </c>
      <c r="Q6186" s="234">
        <v>0</v>
      </c>
      <c r="R6186" s="233">
        <v>0</v>
      </c>
      <c r="S6186" s="234">
        <v>0</v>
      </c>
      <c r="T6186" s="233">
        <v>0</v>
      </c>
      <c r="U6186" s="235">
        <f t="shared" si="672"/>
        <v>37376</v>
      </c>
      <c r="V6186" s="227">
        <f t="shared" si="673"/>
        <v>29041.152000000002</v>
      </c>
      <c r="W6186" s="227">
        <f t="shared" si="674"/>
        <v>27658.203333333331</v>
      </c>
      <c r="X6186" s="227">
        <f t="shared" si="677"/>
        <v>27105.083333333332</v>
      </c>
      <c r="Y6186" s="227">
        <f t="shared" si="675"/>
        <v>0</v>
      </c>
      <c r="Z6186" s="227">
        <f t="shared" si="676"/>
        <v>0</v>
      </c>
      <c r="AA6186" s="227">
        <f t="shared" si="678"/>
        <v>0</v>
      </c>
    </row>
    <row r="6187" spans="2:27" ht="13.5" hidden="1">
      <c r="B6187" s="232" t="s">
        <v>1449</v>
      </c>
      <c r="C6187" s="232" t="s">
        <v>1148</v>
      </c>
      <c r="D6187" s="232" t="s">
        <v>962</v>
      </c>
      <c r="E6187" s="232" t="s">
        <v>495</v>
      </c>
      <c r="F6187" s="232">
        <v>16</v>
      </c>
      <c r="G6187" s="232" t="s">
        <v>1316</v>
      </c>
      <c r="H6187" s="233">
        <v>13.332000000000001</v>
      </c>
      <c r="I6187" s="233">
        <v>0</v>
      </c>
      <c r="J6187" s="233">
        <v>12.598699999999999</v>
      </c>
      <c r="K6187" s="234">
        <v>52555</v>
      </c>
      <c r="L6187" s="233">
        <v>5.9993999999999996</v>
      </c>
      <c r="M6187" s="234">
        <v>103007</v>
      </c>
      <c r="N6187" s="233">
        <v>0</v>
      </c>
      <c r="O6187" s="233">
        <v>0</v>
      </c>
      <c r="P6187" s="233">
        <v>0</v>
      </c>
      <c r="Q6187" s="234">
        <v>140146</v>
      </c>
      <c r="R6187" s="233">
        <v>5.3327999999999998</v>
      </c>
      <c r="S6187" s="234">
        <v>274686</v>
      </c>
      <c r="T6187" s="233">
        <v>0</v>
      </c>
      <c r="U6187" s="235">
        <f t="shared" si="672"/>
        <v>9732.36</v>
      </c>
      <c r="V6187" s="227">
        <f t="shared" si="673"/>
        <v>9197.0509999999995</v>
      </c>
      <c r="W6187" s="227">
        <f t="shared" si="674"/>
        <v>8759.1453333333338</v>
      </c>
      <c r="X6187" s="227">
        <f t="shared" si="677"/>
        <v>8583.9166666666661</v>
      </c>
      <c r="Y6187" s="227">
        <f t="shared" si="675"/>
        <v>0</v>
      </c>
      <c r="Z6187" s="227">
        <f t="shared" si="676"/>
        <v>7785.8884444444448</v>
      </c>
      <c r="AA6187" s="227">
        <f t="shared" si="678"/>
        <v>7630.166666666667</v>
      </c>
    </row>
    <row r="6188" spans="2:27" ht="13.5" hidden="1">
      <c r="B6188" s="232" t="s">
        <v>1449</v>
      </c>
      <c r="C6188" s="232" t="s">
        <v>1487</v>
      </c>
      <c r="D6188" s="232" t="s">
        <v>962</v>
      </c>
      <c r="E6188" s="232" t="s">
        <v>467</v>
      </c>
      <c r="F6188" s="232">
        <v>2</v>
      </c>
      <c r="G6188" s="232" t="s">
        <v>1311</v>
      </c>
      <c r="H6188" s="233">
        <v>1.2375</v>
      </c>
      <c r="I6188" s="233">
        <v>0</v>
      </c>
      <c r="J6188" s="233">
        <v>1.163</v>
      </c>
      <c r="K6188" s="234">
        <v>4878</v>
      </c>
      <c r="L6188" s="233">
        <v>0.55700000000000005</v>
      </c>
      <c r="M6188" s="234">
        <v>9540</v>
      </c>
      <c r="N6188" s="233">
        <v>0</v>
      </c>
      <c r="O6188" s="233">
        <v>0</v>
      </c>
      <c r="P6188" s="233">
        <v>0</v>
      </c>
      <c r="Q6188" s="234">
        <v>13009</v>
      </c>
      <c r="R6188" s="233">
        <v>0.495</v>
      </c>
      <c r="S6188" s="234">
        <v>25367</v>
      </c>
      <c r="T6188" s="233">
        <v>0</v>
      </c>
      <c r="U6188" s="235">
        <f t="shared" si="672"/>
        <v>903.375</v>
      </c>
      <c r="V6188" s="227">
        <f t="shared" si="673"/>
        <v>848.99</v>
      </c>
      <c r="W6188" s="227">
        <f t="shared" si="674"/>
        <v>813.11</v>
      </c>
      <c r="X6188" s="227">
        <f t="shared" si="677"/>
        <v>795</v>
      </c>
      <c r="Y6188" s="227">
        <f t="shared" si="675"/>
        <v>0</v>
      </c>
      <c r="Z6188" s="227">
        <f t="shared" si="676"/>
        <v>722.71111111111111</v>
      </c>
      <c r="AA6188" s="227">
        <f t="shared" si="678"/>
        <v>704.63888888888891</v>
      </c>
    </row>
    <row r="6189" spans="2:27" ht="13.5" hidden="1">
      <c r="B6189" s="232" t="s">
        <v>1449</v>
      </c>
      <c r="C6189" s="232" t="s">
        <v>686</v>
      </c>
      <c r="D6189" s="232" t="s">
        <v>962</v>
      </c>
      <c r="E6189" s="232" t="s">
        <v>495</v>
      </c>
      <c r="F6189" s="232">
        <v>16</v>
      </c>
      <c r="G6189" s="232" t="s">
        <v>1352</v>
      </c>
      <c r="H6189" s="233">
        <v>12.8</v>
      </c>
      <c r="I6189" s="233">
        <v>0</v>
      </c>
      <c r="J6189" s="233">
        <v>9.9456000000000007</v>
      </c>
      <c r="K6189" s="234">
        <v>41487</v>
      </c>
      <c r="L6189" s="233">
        <v>4.7359999999999998</v>
      </c>
      <c r="M6189" s="234">
        <v>81315</v>
      </c>
      <c r="N6189" s="233">
        <v>0</v>
      </c>
      <c r="O6189" s="233">
        <v>0</v>
      </c>
      <c r="P6189" s="233">
        <v>0</v>
      </c>
      <c r="Q6189" s="234">
        <v>0</v>
      </c>
      <c r="R6189" s="233">
        <v>0</v>
      </c>
      <c r="S6189" s="234">
        <v>0</v>
      </c>
      <c r="T6189" s="233">
        <v>0</v>
      </c>
      <c r="U6189" s="235">
        <f t="shared" si="672"/>
        <v>9344</v>
      </c>
      <c r="V6189" s="227">
        <f t="shared" si="673"/>
        <v>7260.2880000000005</v>
      </c>
      <c r="W6189" s="227">
        <f t="shared" si="674"/>
        <v>6914.53</v>
      </c>
      <c r="X6189" s="227">
        <f t="shared" si="677"/>
        <v>6776.25</v>
      </c>
      <c r="Y6189" s="227">
        <f t="shared" si="675"/>
        <v>0</v>
      </c>
      <c r="Z6189" s="227">
        <f t="shared" si="676"/>
        <v>0</v>
      </c>
      <c r="AA6189" s="227">
        <f t="shared" si="678"/>
        <v>0</v>
      </c>
    </row>
    <row r="6190" spans="2:27" ht="13.5" hidden="1">
      <c r="B6190" s="232" t="s">
        <v>1449</v>
      </c>
      <c r="C6190" s="232" t="s">
        <v>1489</v>
      </c>
      <c r="D6190" s="232" t="s">
        <v>962</v>
      </c>
      <c r="E6190" s="232" t="s">
        <v>495</v>
      </c>
      <c r="F6190" s="232">
        <v>8</v>
      </c>
      <c r="G6190" s="232" t="s">
        <v>1317</v>
      </c>
      <c r="H6190" s="233">
        <v>6.7320000000000002</v>
      </c>
      <c r="I6190" s="233">
        <v>0</v>
      </c>
      <c r="J6190" s="233">
        <v>6.3280000000000003</v>
      </c>
      <c r="K6190" s="234">
        <v>26538</v>
      </c>
      <c r="L6190" s="233">
        <v>3.0289999999999999</v>
      </c>
      <c r="M6190" s="234">
        <v>51896</v>
      </c>
      <c r="N6190" s="233">
        <v>0</v>
      </c>
      <c r="O6190" s="233">
        <v>0</v>
      </c>
      <c r="P6190" s="233">
        <v>0</v>
      </c>
      <c r="Q6190" s="234">
        <v>70767</v>
      </c>
      <c r="R6190" s="233">
        <v>2.6930000000000001</v>
      </c>
      <c r="S6190" s="234">
        <v>137995</v>
      </c>
      <c r="T6190" s="233">
        <v>0</v>
      </c>
      <c r="U6190" s="235">
        <f t="shared" si="672"/>
        <v>4914.3600000000006</v>
      </c>
      <c r="V6190" s="227">
        <f t="shared" si="673"/>
        <v>4619.4400000000005</v>
      </c>
      <c r="W6190" s="227">
        <f t="shared" si="674"/>
        <v>4422.67</v>
      </c>
      <c r="X6190" s="227">
        <f t="shared" si="677"/>
        <v>4324.666666666667</v>
      </c>
      <c r="Y6190" s="227">
        <f t="shared" si="675"/>
        <v>0</v>
      </c>
      <c r="Z6190" s="227">
        <f t="shared" si="676"/>
        <v>3931.6400000000003</v>
      </c>
      <c r="AA6190" s="227">
        <f t="shared" si="678"/>
        <v>3833.1944444444443</v>
      </c>
    </row>
    <row r="6191" spans="2:27" ht="13.5" hidden="1">
      <c r="B6191" s="232" t="s">
        <v>1449</v>
      </c>
      <c r="C6191" s="232" t="s">
        <v>1117</v>
      </c>
      <c r="D6191" s="232" t="s">
        <v>962</v>
      </c>
      <c r="E6191" s="232" t="s">
        <v>495</v>
      </c>
      <c r="F6191" s="232">
        <v>48</v>
      </c>
      <c r="G6191" s="232" t="s">
        <v>1310</v>
      </c>
      <c r="H6191" s="233">
        <v>32.781999999999996</v>
      </c>
      <c r="I6191" s="233">
        <v>0</v>
      </c>
      <c r="J6191" s="233">
        <v>25.8155</v>
      </c>
      <c r="K6191" s="234">
        <v>107688</v>
      </c>
      <c r="L6191" s="233">
        <v>12.293100000000001</v>
      </c>
      <c r="M6191" s="234">
        <v>211068</v>
      </c>
      <c r="N6191" s="233">
        <v>0</v>
      </c>
      <c r="O6191" s="233">
        <v>0</v>
      </c>
      <c r="P6191" s="233">
        <v>0</v>
      </c>
      <c r="Q6191" s="234">
        <v>0</v>
      </c>
      <c r="R6191" s="233">
        <v>0</v>
      </c>
      <c r="S6191" s="234">
        <v>0</v>
      </c>
      <c r="T6191" s="233">
        <v>0</v>
      </c>
      <c r="U6191" s="235">
        <f t="shared" si="672"/>
        <v>23930.859999999997</v>
      </c>
      <c r="V6191" s="227">
        <f t="shared" si="673"/>
        <v>18845.314999999999</v>
      </c>
      <c r="W6191" s="227">
        <f t="shared" si="674"/>
        <v>17947.963</v>
      </c>
      <c r="X6191" s="227">
        <f t="shared" si="677"/>
        <v>17589</v>
      </c>
      <c r="Y6191" s="227">
        <f t="shared" si="675"/>
        <v>0</v>
      </c>
      <c r="Z6191" s="227">
        <f t="shared" si="676"/>
        <v>0</v>
      </c>
      <c r="AA6191" s="227">
        <f t="shared" si="678"/>
        <v>0</v>
      </c>
    </row>
    <row r="6192" spans="2:27" ht="13.5" hidden="1">
      <c r="B6192" s="232" t="s">
        <v>1449</v>
      </c>
      <c r="C6192" s="232" t="s">
        <v>527</v>
      </c>
      <c r="D6192" s="232" t="s">
        <v>962</v>
      </c>
      <c r="E6192" s="232" t="s">
        <v>495</v>
      </c>
      <c r="F6192" s="232">
        <v>8</v>
      </c>
      <c r="G6192" s="232" t="s">
        <v>1312</v>
      </c>
      <c r="H6192" s="233">
        <v>5.4459999999999997</v>
      </c>
      <c r="I6192" s="233">
        <v>0</v>
      </c>
      <c r="J6192" s="233">
        <v>4.1859999999999999</v>
      </c>
      <c r="K6192" s="234">
        <v>14598</v>
      </c>
      <c r="L6192" s="233">
        <v>1.93</v>
      </c>
      <c r="M6192" s="234">
        <v>31168</v>
      </c>
      <c r="N6192" s="233">
        <v>0</v>
      </c>
      <c r="O6192" s="233">
        <v>0</v>
      </c>
      <c r="P6192" s="233">
        <v>0</v>
      </c>
      <c r="Q6192" s="234">
        <v>0</v>
      </c>
      <c r="R6192" s="233">
        <v>0</v>
      </c>
      <c r="S6192" s="234">
        <v>0</v>
      </c>
      <c r="T6192" s="233">
        <v>0</v>
      </c>
      <c r="U6192" s="235">
        <f t="shared" si="672"/>
        <v>3975.58</v>
      </c>
      <c r="V6192" s="227">
        <f t="shared" si="673"/>
        <v>3055.7799999999997</v>
      </c>
      <c r="W6192" s="227">
        <f t="shared" si="674"/>
        <v>2625.3999999999996</v>
      </c>
      <c r="X6192" s="227">
        <f t="shared" si="677"/>
        <v>2597.3333333333335</v>
      </c>
      <c r="Y6192" s="227">
        <f t="shared" si="675"/>
        <v>0</v>
      </c>
      <c r="Z6192" s="227">
        <f t="shared" si="676"/>
        <v>0</v>
      </c>
      <c r="AA6192" s="227">
        <f t="shared" si="678"/>
        <v>0</v>
      </c>
    </row>
    <row r="6193" spans="2:27" ht="13.5" hidden="1">
      <c r="B6193" s="232" t="s">
        <v>1449</v>
      </c>
      <c r="C6193" s="232" t="s">
        <v>707</v>
      </c>
      <c r="D6193" s="232" t="s">
        <v>962</v>
      </c>
      <c r="E6193" s="232" t="s">
        <v>495</v>
      </c>
      <c r="F6193" s="232">
        <v>8</v>
      </c>
      <c r="G6193" s="232" t="s">
        <v>1317</v>
      </c>
      <c r="H6193" s="233">
        <v>6.4</v>
      </c>
      <c r="I6193" s="233">
        <v>0</v>
      </c>
      <c r="J6193" s="233">
        <v>6.048</v>
      </c>
      <c r="K6193" s="234">
        <v>25229</v>
      </c>
      <c r="L6193" s="233">
        <v>2.88</v>
      </c>
      <c r="M6193" s="234">
        <v>49448</v>
      </c>
      <c r="N6193" s="233">
        <v>0</v>
      </c>
      <c r="O6193" s="233">
        <v>0</v>
      </c>
      <c r="P6193" s="233">
        <v>0</v>
      </c>
      <c r="Q6193" s="234">
        <v>67277</v>
      </c>
      <c r="R6193" s="233">
        <v>2.56</v>
      </c>
      <c r="S6193" s="234">
        <v>131863</v>
      </c>
      <c r="T6193" s="233">
        <v>0</v>
      </c>
      <c r="U6193" s="235">
        <f t="shared" si="672"/>
        <v>4672</v>
      </c>
      <c r="V6193" s="227">
        <f t="shared" si="673"/>
        <v>4415.04</v>
      </c>
      <c r="W6193" s="227">
        <f t="shared" si="674"/>
        <v>4204.8166666666666</v>
      </c>
      <c r="X6193" s="227">
        <f t="shared" si="677"/>
        <v>4120.666666666667</v>
      </c>
      <c r="Y6193" s="227">
        <f t="shared" si="675"/>
        <v>0</v>
      </c>
      <c r="Z6193" s="227">
        <f t="shared" si="676"/>
        <v>3737.6055555555558</v>
      </c>
      <c r="AA6193" s="227">
        <f t="shared" si="678"/>
        <v>3662.8611111111113</v>
      </c>
    </row>
    <row r="6194" spans="2:27" ht="13.5" hidden="1">
      <c r="B6194" s="232" t="s">
        <v>1449</v>
      </c>
      <c r="C6194" s="232" t="s">
        <v>759</v>
      </c>
      <c r="D6194" s="232" t="s">
        <v>962</v>
      </c>
      <c r="E6194" s="232" t="s">
        <v>495</v>
      </c>
      <c r="F6194" s="232">
        <v>4</v>
      </c>
      <c r="G6194" s="232" t="s">
        <v>1352</v>
      </c>
      <c r="H6194" s="233">
        <v>6.181</v>
      </c>
      <c r="I6194" s="233">
        <v>0</v>
      </c>
      <c r="J6194" s="233">
        <v>5.8410000000000002</v>
      </c>
      <c r="K6194" s="234">
        <v>24365</v>
      </c>
      <c r="L6194" s="233">
        <v>2.7814000000000001</v>
      </c>
      <c r="M6194" s="234">
        <v>47756</v>
      </c>
      <c r="N6194" s="233">
        <v>0</v>
      </c>
      <c r="O6194" s="233">
        <v>0</v>
      </c>
      <c r="P6194" s="233">
        <v>0</v>
      </c>
      <c r="Q6194" s="234">
        <v>64974</v>
      </c>
      <c r="R6194" s="233">
        <v>2.4723999999999999</v>
      </c>
      <c r="S6194" s="234">
        <v>127348</v>
      </c>
      <c r="T6194" s="233">
        <v>0</v>
      </c>
      <c r="U6194" s="235">
        <f t="shared" si="672"/>
        <v>4512.13</v>
      </c>
      <c r="V6194" s="227">
        <f t="shared" si="673"/>
        <v>4263.93</v>
      </c>
      <c r="W6194" s="227">
        <f t="shared" si="674"/>
        <v>4060.8386666666665</v>
      </c>
      <c r="X6194" s="227">
        <f t="shared" si="677"/>
        <v>3979.6666666666665</v>
      </c>
      <c r="Y6194" s="227">
        <f t="shared" si="675"/>
        <v>0</v>
      </c>
      <c r="Z6194" s="227">
        <f t="shared" si="676"/>
        <v>3609.6853333333329</v>
      </c>
      <c r="AA6194" s="227">
        <f t="shared" si="678"/>
        <v>3537.4444444444443</v>
      </c>
    </row>
    <row r="6195" spans="2:27" ht="13.5" hidden="1">
      <c r="B6195" s="232" t="s">
        <v>1449</v>
      </c>
      <c r="C6195" s="232" t="s">
        <v>1147</v>
      </c>
      <c r="D6195" s="232" t="s">
        <v>962</v>
      </c>
      <c r="E6195" s="232" t="s">
        <v>467</v>
      </c>
      <c r="F6195" s="232">
        <v>8</v>
      </c>
      <c r="G6195" s="232" t="s">
        <v>1317</v>
      </c>
      <c r="H6195" s="233">
        <v>3.3330000000000002</v>
      </c>
      <c r="I6195" s="233">
        <v>0</v>
      </c>
      <c r="J6195" s="233">
        <v>3.1497000000000002</v>
      </c>
      <c r="K6195" s="234">
        <v>13139</v>
      </c>
      <c r="L6195" s="233">
        <v>1.4999</v>
      </c>
      <c r="M6195" s="234">
        <v>25752</v>
      </c>
      <c r="N6195" s="233">
        <v>0</v>
      </c>
      <c r="O6195" s="233">
        <v>0</v>
      </c>
      <c r="P6195" s="233">
        <v>0</v>
      </c>
      <c r="Q6195" s="234">
        <v>35036</v>
      </c>
      <c r="R6195" s="233">
        <v>1.3331999999999999</v>
      </c>
      <c r="S6195" s="234">
        <v>68672</v>
      </c>
      <c r="T6195" s="233">
        <v>0</v>
      </c>
      <c r="U6195" s="235">
        <f t="shared" si="672"/>
        <v>2433.09</v>
      </c>
      <c r="V6195" s="227">
        <f t="shared" si="673"/>
        <v>2299.2809999999999</v>
      </c>
      <c r="W6195" s="227">
        <f t="shared" si="674"/>
        <v>2189.8436666666666</v>
      </c>
      <c r="X6195" s="227">
        <f t="shared" si="677"/>
        <v>2146</v>
      </c>
      <c r="Y6195" s="227">
        <f t="shared" si="675"/>
        <v>0</v>
      </c>
      <c r="Z6195" s="227">
        <f t="shared" si="676"/>
        <v>1946.458222222222</v>
      </c>
      <c r="AA6195" s="227">
        <f t="shared" si="678"/>
        <v>1907.5555555555557</v>
      </c>
    </row>
    <row r="6196" spans="2:27" ht="13.5" hidden="1">
      <c r="B6196" s="232" t="s">
        <v>1449</v>
      </c>
      <c r="C6196" s="232" t="s">
        <v>1453</v>
      </c>
      <c r="D6196" s="232" t="s">
        <v>962</v>
      </c>
      <c r="E6196" s="232" t="s">
        <v>495</v>
      </c>
      <c r="F6196" s="232">
        <v>8</v>
      </c>
      <c r="G6196" s="232" t="s">
        <v>1317</v>
      </c>
      <c r="H6196" s="233">
        <v>6.4</v>
      </c>
      <c r="I6196" s="233">
        <v>0</v>
      </c>
      <c r="J6196" s="233">
        <v>0</v>
      </c>
      <c r="K6196" s="234">
        <v>0</v>
      </c>
      <c r="L6196" s="233">
        <v>0</v>
      </c>
      <c r="M6196" s="234">
        <v>0</v>
      </c>
      <c r="N6196" s="233">
        <v>0</v>
      </c>
      <c r="O6196" s="233">
        <v>0</v>
      </c>
      <c r="P6196" s="233">
        <v>0</v>
      </c>
      <c r="Q6196" s="234">
        <v>0</v>
      </c>
      <c r="R6196" s="233">
        <v>0</v>
      </c>
      <c r="S6196" s="234">
        <v>0</v>
      </c>
      <c r="T6196" s="233">
        <v>0</v>
      </c>
      <c r="U6196" s="235">
        <f t="shared" si="672"/>
        <v>4672</v>
      </c>
      <c r="V6196" s="227">
        <f t="shared" si="673"/>
        <v>0</v>
      </c>
      <c r="W6196" s="227">
        <f t="shared" si="674"/>
        <v>0</v>
      </c>
      <c r="X6196" s="227">
        <f t="shared" si="677"/>
        <v>0</v>
      </c>
      <c r="Y6196" s="227">
        <f t="shared" si="675"/>
        <v>0</v>
      </c>
      <c r="Z6196" s="227">
        <f t="shared" si="676"/>
        <v>0</v>
      </c>
      <c r="AA6196" s="227">
        <f t="shared" si="678"/>
        <v>0</v>
      </c>
    </row>
    <row r="6197" spans="2:27" ht="13.5" hidden="1">
      <c r="B6197" s="232" t="s">
        <v>1449</v>
      </c>
      <c r="C6197" s="232" t="s">
        <v>630</v>
      </c>
      <c r="D6197" s="232" t="s">
        <v>962</v>
      </c>
      <c r="E6197" s="232" t="s">
        <v>495</v>
      </c>
      <c r="F6197" s="232">
        <v>32</v>
      </c>
      <c r="G6197" s="232" t="s">
        <v>1316</v>
      </c>
      <c r="H6197" s="233">
        <v>21.024000000000001</v>
      </c>
      <c r="I6197" s="233">
        <v>0</v>
      </c>
      <c r="J6197" s="233">
        <v>15.2637</v>
      </c>
      <c r="K6197" s="234">
        <v>63671</v>
      </c>
      <c r="L6197" s="233">
        <v>7.2683999999999997</v>
      </c>
      <c r="M6197" s="234">
        <v>124796</v>
      </c>
      <c r="N6197" s="233">
        <v>0</v>
      </c>
      <c r="O6197" s="233">
        <v>0</v>
      </c>
      <c r="P6197" s="233">
        <v>0</v>
      </c>
      <c r="Q6197" s="234">
        <v>0</v>
      </c>
      <c r="R6197" s="233">
        <v>0</v>
      </c>
      <c r="S6197" s="234">
        <v>0</v>
      </c>
      <c r="T6197" s="233">
        <v>0</v>
      </c>
      <c r="U6197" s="235">
        <f t="shared" si="672"/>
        <v>15347.52</v>
      </c>
      <c r="V6197" s="227">
        <f t="shared" si="673"/>
        <v>11142.501</v>
      </c>
      <c r="W6197" s="227">
        <f t="shared" si="674"/>
        <v>10611.848666666667</v>
      </c>
      <c r="X6197" s="227">
        <f t="shared" si="677"/>
        <v>10399.666666666666</v>
      </c>
      <c r="Y6197" s="227">
        <f t="shared" si="675"/>
        <v>0</v>
      </c>
      <c r="Z6197" s="227">
        <f t="shared" si="676"/>
        <v>0</v>
      </c>
      <c r="AA6197" s="227">
        <f t="shared" si="678"/>
        <v>0</v>
      </c>
    </row>
    <row r="6198" spans="2:27" ht="13.5" hidden="1">
      <c r="B6198" s="232" t="s">
        <v>1449</v>
      </c>
      <c r="C6198" s="232" t="s">
        <v>756</v>
      </c>
      <c r="D6198" s="232" t="s">
        <v>962</v>
      </c>
      <c r="E6198" s="232" t="s">
        <v>467</v>
      </c>
      <c r="F6198" s="232">
        <v>16</v>
      </c>
      <c r="G6198" s="232" t="s">
        <v>1355</v>
      </c>
      <c r="H6198" s="233">
        <v>12.362</v>
      </c>
      <c r="I6198" s="233">
        <v>0</v>
      </c>
      <c r="J6198" s="233">
        <v>11.681900000000001</v>
      </c>
      <c r="K6198" s="234">
        <v>48730</v>
      </c>
      <c r="L6198" s="233">
        <v>5.5628000000000002</v>
      </c>
      <c r="M6198" s="234">
        <v>95511</v>
      </c>
      <c r="N6198" s="233">
        <v>0</v>
      </c>
      <c r="O6198" s="233">
        <v>0</v>
      </c>
      <c r="P6198" s="233">
        <v>0</v>
      </c>
      <c r="Q6198" s="234">
        <v>129947</v>
      </c>
      <c r="R6198" s="233">
        <v>4.9447000000000001</v>
      </c>
      <c r="S6198" s="234">
        <v>254697</v>
      </c>
      <c r="T6198" s="233">
        <v>0</v>
      </c>
      <c r="U6198" s="235">
        <f t="shared" si="672"/>
        <v>9024.26</v>
      </c>
      <c r="V6198" s="227">
        <f t="shared" si="673"/>
        <v>8527.7870000000003</v>
      </c>
      <c r="W6198" s="227">
        <f t="shared" si="674"/>
        <v>8121.6773333333331</v>
      </c>
      <c r="X6198" s="227">
        <f t="shared" si="677"/>
        <v>7959.25</v>
      </c>
      <c r="Y6198" s="227">
        <f t="shared" si="675"/>
        <v>0</v>
      </c>
      <c r="Z6198" s="227">
        <f t="shared" si="676"/>
        <v>7219.2698888888881</v>
      </c>
      <c r="AA6198" s="227">
        <f t="shared" si="678"/>
        <v>7074.916666666667</v>
      </c>
    </row>
    <row r="6199" spans="2:27" ht="13.5" hidden="1">
      <c r="B6199" s="232" t="s">
        <v>1449</v>
      </c>
      <c r="C6199" s="232" t="s">
        <v>714</v>
      </c>
      <c r="D6199" s="232" t="s">
        <v>962</v>
      </c>
      <c r="E6199" s="232" t="s">
        <v>495</v>
      </c>
      <c r="F6199" s="232">
        <v>2</v>
      </c>
      <c r="G6199" s="232" t="s">
        <v>1311</v>
      </c>
      <c r="H6199" s="233">
        <v>2.1</v>
      </c>
      <c r="I6199" s="233">
        <v>0</v>
      </c>
      <c r="J6199" s="233">
        <v>1.9844999999999999</v>
      </c>
      <c r="K6199" s="234">
        <v>8278</v>
      </c>
      <c r="L6199" s="233">
        <v>0.94499999999999995</v>
      </c>
      <c r="M6199" s="234">
        <v>16225</v>
      </c>
      <c r="N6199" s="233">
        <v>0</v>
      </c>
      <c r="O6199" s="233">
        <v>0</v>
      </c>
      <c r="P6199" s="233">
        <v>0</v>
      </c>
      <c r="Q6199" s="234">
        <v>22075</v>
      </c>
      <c r="R6199" s="233">
        <v>0.84</v>
      </c>
      <c r="S6199" s="234">
        <v>43267</v>
      </c>
      <c r="T6199" s="233">
        <v>0</v>
      </c>
      <c r="U6199" s="235">
        <f t="shared" si="672"/>
        <v>1533</v>
      </c>
      <c r="V6199" s="227">
        <f t="shared" si="673"/>
        <v>1448.6849999999999</v>
      </c>
      <c r="W6199" s="227">
        <f t="shared" si="674"/>
        <v>1379.6833333333334</v>
      </c>
      <c r="X6199" s="227">
        <f t="shared" si="677"/>
        <v>1352.0833333333333</v>
      </c>
      <c r="Y6199" s="227">
        <f t="shared" si="675"/>
        <v>0</v>
      </c>
      <c r="Z6199" s="227">
        <f t="shared" si="676"/>
        <v>1226.3944444444444</v>
      </c>
      <c r="AA6199" s="227">
        <f t="shared" si="678"/>
        <v>1201.8611111111111</v>
      </c>
    </row>
    <row r="6200" spans="2:27" ht="13.5" hidden="1">
      <c r="B6200" s="232" t="s">
        <v>1449</v>
      </c>
      <c r="C6200" s="232" t="s">
        <v>717</v>
      </c>
      <c r="D6200" s="232" t="s">
        <v>962</v>
      </c>
      <c r="E6200" s="232" t="s">
        <v>467</v>
      </c>
      <c r="F6200" s="232">
        <v>4</v>
      </c>
      <c r="G6200" s="232" t="s">
        <v>1312</v>
      </c>
      <c r="H6200" s="233">
        <v>1.6</v>
      </c>
      <c r="I6200" s="233">
        <v>0</v>
      </c>
      <c r="J6200" s="233">
        <v>1.512</v>
      </c>
      <c r="K6200" s="234">
        <v>6307</v>
      </c>
      <c r="L6200" s="233">
        <v>0.72</v>
      </c>
      <c r="M6200" s="234">
        <v>12362</v>
      </c>
      <c r="N6200" s="233">
        <v>0</v>
      </c>
      <c r="O6200" s="233">
        <v>0</v>
      </c>
      <c r="P6200" s="233">
        <v>0</v>
      </c>
      <c r="Q6200" s="234">
        <v>16819</v>
      </c>
      <c r="R6200" s="233">
        <v>0.64</v>
      </c>
      <c r="S6200" s="234">
        <v>32966</v>
      </c>
      <c r="T6200" s="233">
        <v>0</v>
      </c>
      <c r="U6200" s="235">
        <f t="shared" si="672"/>
        <v>1168</v>
      </c>
      <c r="V6200" s="227">
        <f t="shared" si="673"/>
        <v>1103.76</v>
      </c>
      <c r="W6200" s="227">
        <f t="shared" si="674"/>
        <v>1051.1833333333334</v>
      </c>
      <c r="X6200" s="227">
        <f t="shared" si="677"/>
        <v>1030.1666666666667</v>
      </c>
      <c r="Y6200" s="227">
        <f t="shared" si="675"/>
        <v>0</v>
      </c>
      <c r="Z6200" s="227">
        <f t="shared" si="676"/>
        <v>934.39444444444439</v>
      </c>
      <c r="AA6200" s="227">
        <f t="shared" si="678"/>
        <v>915.72222222222217</v>
      </c>
    </row>
    <row r="6201" spans="2:27" ht="13.5" hidden="1">
      <c r="B6201" s="232" t="s">
        <v>1449</v>
      </c>
      <c r="C6201" s="232" t="s">
        <v>313</v>
      </c>
      <c r="D6201" s="232" t="s">
        <v>962</v>
      </c>
      <c r="E6201" s="232" t="s">
        <v>495</v>
      </c>
      <c r="F6201" s="232">
        <v>16</v>
      </c>
      <c r="G6201" s="232" t="s">
        <v>1316</v>
      </c>
      <c r="H6201" s="233">
        <v>12.8</v>
      </c>
      <c r="I6201" s="233">
        <v>0</v>
      </c>
      <c r="J6201" s="233">
        <v>12.096</v>
      </c>
      <c r="K6201" s="234">
        <v>50458</v>
      </c>
      <c r="L6201" s="233">
        <v>5.76</v>
      </c>
      <c r="M6201" s="234">
        <v>98897</v>
      </c>
      <c r="N6201" s="233">
        <v>0</v>
      </c>
      <c r="O6201" s="233">
        <v>0</v>
      </c>
      <c r="P6201" s="233">
        <v>0</v>
      </c>
      <c r="Q6201" s="234">
        <v>134554</v>
      </c>
      <c r="R6201" s="233">
        <v>5.12</v>
      </c>
      <c r="S6201" s="234">
        <v>263725</v>
      </c>
      <c r="T6201" s="233">
        <v>0</v>
      </c>
      <c r="U6201" s="235">
        <f t="shared" si="672"/>
        <v>9344</v>
      </c>
      <c r="V6201" s="227">
        <f t="shared" si="673"/>
        <v>8830.08</v>
      </c>
      <c r="W6201" s="227">
        <f t="shared" si="674"/>
        <v>8409.6333333333332</v>
      </c>
      <c r="X6201" s="227">
        <f t="shared" si="677"/>
        <v>8241.4166666666661</v>
      </c>
      <c r="Y6201" s="227">
        <f t="shared" si="675"/>
        <v>0</v>
      </c>
      <c r="Z6201" s="227">
        <f t="shared" si="676"/>
        <v>7475.2111111111117</v>
      </c>
      <c r="AA6201" s="227">
        <f t="shared" si="678"/>
        <v>7325.6944444444443</v>
      </c>
    </row>
    <row r="6202" spans="2:27" ht="13.5" hidden="1">
      <c r="B6202" s="232" t="s">
        <v>1449</v>
      </c>
      <c r="C6202" s="232" t="s">
        <v>1468</v>
      </c>
      <c r="D6202" s="232" t="s">
        <v>962</v>
      </c>
      <c r="E6202" s="232" t="s">
        <v>467</v>
      </c>
      <c r="F6202" s="232">
        <v>4</v>
      </c>
      <c r="G6202" s="232" t="s">
        <v>1311</v>
      </c>
      <c r="H6202" s="233">
        <v>1.3140000000000001</v>
      </c>
      <c r="I6202" s="233">
        <v>0</v>
      </c>
      <c r="J6202" s="233">
        <v>0</v>
      </c>
      <c r="K6202" s="234">
        <v>0</v>
      </c>
      <c r="L6202" s="233">
        <v>0</v>
      </c>
      <c r="M6202" s="234">
        <v>0</v>
      </c>
      <c r="N6202" s="233">
        <v>0</v>
      </c>
      <c r="O6202" s="233">
        <v>0</v>
      </c>
      <c r="P6202" s="233">
        <v>0</v>
      </c>
      <c r="Q6202" s="234">
        <v>0</v>
      </c>
      <c r="R6202" s="233">
        <v>0</v>
      </c>
      <c r="S6202" s="234">
        <v>0</v>
      </c>
      <c r="T6202" s="233">
        <v>0</v>
      </c>
      <c r="U6202" s="235">
        <f t="shared" si="672"/>
        <v>959.22</v>
      </c>
      <c r="V6202" s="227">
        <f t="shared" si="673"/>
        <v>0</v>
      </c>
      <c r="W6202" s="227">
        <f t="shared" si="674"/>
        <v>0</v>
      </c>
      <c r="X6202" s="227">
        <f t="shared" si="677"/>
        <v>0</v>
      </c>
      <c r="Y6202" s="227">
        <f t="shared" si="675"/>
        <v>0</v>
      </c>
      <c r="Z6202" s="227">
        <f t="shared" si="676"/>
        <v>0</v>
      </c>
      <c r="AA6202" s="227">
        <f t="shared" si="678"/>
        <v>0</v>
      </c>
    </row>
    <row r="6203" spans="2:27" ht="13.5" hidden="1">
      <c r="B6203" s="232" t="s">
        <v>1449</v>
      </c>
      <c r="C6203" s="232" t="s">
        <v>735</v>
      </c>
      <c r="D6203" s="232" t="s">
        <v>962</v>
      </c>
      <c r="E6203" s="232" t="s">
        <v>495</v>
      </c>
      <c r="F6203" s="232">
        <v>8</v>
      </c>
      <c r="G6203" s="232" t="s">
        <v>1312</v>
      </c>
      <c r="H6203" s="233">
        <v>4.4169999999999998</v>
      </c>
      <c r="I6203" s="233">
        <v>0</v>
      </c>
      <c r="J6203" s="233">
        <v>4.1742999999999997</v>
      </c>
      <c r="K6203" s="234">
        <v>17413</v>
      </c>
      <c r="L6203" s="233">
        <v>1.9878</v>
      </c>
      <c r="M6203" s="234">
        <v>34129</v>
      </c>
      <c r="N6203" s="233">
        <v>0</v>
      </c>
      <c r="O6203" s="233">
        <v>0</v>
      </c>
      <c r="P6203" s="233">
        <v>0</v>
      </c>
      <c r="Q6203" s="234">
        <v>46434</v>
      </c>
      <c r="R6203" s="233">
        <v>1.7668999999999999</v>
      </c>
      <c r="S6203" s="234">
        <v>91012</v>
      </c>
      <c r="T6203" s="233">
        <v>0</v>
      </c>
      <c r="U6203" s="235">
        <f t="shared" si="672"/>
        <v>3224.41</v>
      </c>
      <c r="V6203" s="227">
        <f t="shared" si="673"/>
        <v>3047.2389999999996</v>
      </c>
      <c r="W6203" s="227">
        <f t="shared" si="674"/>
        <v>2902.1773333333331</v>
      </c>
      <c r="X6203" s="227">
        <f t="shared" si="677"/>
        <v>2844.0833333333335</v>
      </c>
      <c r="Y6203" s="227">
        <f t="shared" si="675"/>
        <v>0</v>
      </c>
      <c r="Z6203" s="227">
        <f t="shared" si="676"/>
        <v>2579.6703333333335</v>
      </c>
      <c r="AA6203" s="227">
        <f t="shared" si="678"/>
        <v>2528.1111111111113</v>
      </c>
    </row>
    <row r="6204" spans="2:27" ht="13.5" hidden="1">
      <c r="B6204" s="232" t="s">
        <v>1449</v>
      </c>
      <c r="C6204" s="232" t="s">
        <v>1455</v>
      </c>
      <c r="D6204" s="232" t="s">
        <v>962</v>
      </c>
      <c r="E6204" s="232" t="s">
        <v>495</v>
      </c>
      <c r="F6204" s="232">
        <v>16</v>
      </c>
      <c r="G6204" s="232" t="s">
        <v>1316</v>
      </c>
      <c r="H6204" s="233">
        <v>12.8</v>
      </c>
      <c r="I6204" s="233">
        <v>0</v>
      </c>
      <c r="J6204" s="233">
        <v>0</v>
      </c>
      <c r="K6204" s="234">
        <v>0</v>
      </c>
      <c r="L6204" s="233">
        <v>0</v>
      </c>
      <c r="M6204" s="234">
        <v>0</v>
      </c>
      <c r="N6204" s="233">
        <v>0</v>
      </c>
      <c r="O6204" s="233">
        <v>0</v>
      </c>
      <c r="P6204" s="233">
        <v>0</v>
      </c>
      <c r="Q6204" s="234">
        <v>0</v>
      </c>
      <c r="R6204" s="233">
        <v>0</v>
      </c>
      <c r="S6204" s="234">
        <v>0</v>
      </c>
      <c r="T6204" s="233">
        <v>0</v>
      </c>
      <c r="U6204" s="235">
        <f t="shared" si="672"/>
        <v>9344</v>
      </c>
      <c r="V6204" s="227">
        <f t="shared" si="673"/>
        <v>0</v>
      </c>
      <c r="W6204" s="227">
        <f t="shared" si="674"/>
        <v>0</v>
      </c>
      <c r="X6204" s="227">
        <f t="shared" si="677"/>
        <v>0</v>
      </c>
      <c r="Y6204" s="227">
        <f t="shared" si="675"/>
        <v>0</v>
      </c>
      <c r="Z6204" s="227">
        <f t="shared" si="676"/>
        <v>0</v>
      </c>
      <c r="AA6204" s="227">
        <f t="shared" si="678"/>
        <v>0</v>
      </c>
    </row>
    <row r="6205" spans="2:27" ht="13.5" hidden="1">
      <c r="B6205" s="232" t="s">
        <v>1449</v>
      </c>
      <c r="C6205" s="232" t="s">
        <v>616</v>
      </c>
      <c r="D6205" s="232" t="s">
        <v>962</v>
      </c>
      <c r="E6205" s="232" t="s">
        <v>467</v>
      </c>
      <c r="F6205" s="232">
        <v>8</v>
      </c>
      <c r="G6205" s="232" t="s">
        <v>1312</v>
      </c>
      <c r="H6205" s="233">
        <v>2.7229999999999999</v>
      </c>
      <c r="I6205" s="233">
        <v>0</v>
      </c>
      <c r="J6205" s="233">
        <v>2.1240000000000001</v>
      </c>
      <c r="K6205" s="234">
        <v>7298</v>
      </c>
      <c r="L6205" s="233">
        <v>0.98399999999999999</v>
      </c>
      <c r="M6205" s="234">
        <v>15590</v>
      </c>
      <c r="N6205" s="233">
        <v>0</v>
      </c>
      <c r="O6205" s="233">
        <v>0</v>
      </c>
      <c r="P6205" s="233">
        <v>0</v>
      </c>
      <c r="Q6205" s="234">
        <v>0</v>
      </c>
      <c r="R6205" s="233">
        <v>0</v>
      </c>
      <c r="S6205" s="234">
        <v>0</v>
      </c>
      <c r="T6205" s="233">
        <v>0</v>
      </c>
      <c r="U6205" s="235">
        <f t="shared" si="672"/>
        <v>1987.79</v>
      </c>
      <c r="V6205" s="227">
        <f t="shared" si="673"/>
        <v>1550.52</v>
      </c>
      <c r="W6205" s="227">
        <f t="shared" si="674"/>
        <v>1326.4866666666667</v>
      </c>
      <c r="X6205" s="227">
        <f t="shared" si="677"/>
        <v>1299.1666666666667</v>
      </c>
      <c r="Y6205" s="227">
        <f t="shared" si="675"/>
        <v>0</v>
      </c>
      <c r="Z6205" s="227">
        <f t="shared" si="676"/>
        <v>0</v>
      </c>
      <c r="AA6205" s="227">
        <f t="shared" si="678"/>
        <v>0</v>
      </c>
    </row>
    <row r="6206" spans="2:27" ht="13.5" hidden="1">
      <c r="B6206" s="232" t="s">
        <v>1449</v>
      </c>
      <c r="C6206" s="232" t="s">
        <v>717</v>
      </c>
      <c r="D6206" s="232" t="s">
        <v>962</v>
      </c>
      <c r="E6206" s="232" t="s">
        <v>495</v>
      </c>
      <c r="F6206" s="232">
        <v>4</v>
      </c>
      <c r="G6206" s="232" t="s">
        <v>1312</v>
      </c>
      <c r="H6206" s="233">
        <v>3.2</v>
      </c>
      <c r="I6206" s="233">
        <v>0</v>
      </c>
      <c r="J6206" s="233">
        <v>3.024</v>
      </c>
      <c r="K6206" s="234">
        <v>12614</v>
      </c>
      <c r="L6206" s="233">
        <v>1.44</v>
      </c>
      <c r="M6206" s="234">
        <v>24724</v>
      </c>
      <c r="N6206" s="233">
        <v>0</v>
      </c>
      <c r="O6206" s="233">
        <v>0</v>
      </c>
      <c r="P6206" s="233">
        <v>0</v>
      </c>
      <c r="Q6206" s="234">
        <v>33638</v>
      </c>
      <c r="R6206" s="233">
        <v>1.28</v>
      </c>
      <c r="S6206" s="234">
        <v>65931</v>
      </c>
      <c r="T6206" s="233">
        <v>0</v>
      </c>
      <c r="U6206" s="235">
        <f t="shared" si="672"/>
        <v>2336</v>
      </c>
      <c r="V6206" s="227">
        <f t="shared" si="673"/>
        <v>2207.52</v>
      </c>
      <c r="W6206" s="227">
        <f t="shared" si="674"/>
        <v>2102.3666666666668</v>
      </c>
      <c r="X6206" s="227">
        <f t="shared" si="677"/>
        <v>2060.3333333333335</v>
      </c>
      <c r="Y6206" s="227">
        <f t="shared" si="675"/>
        <v>0</v>
      </c>
      <c r="Z6206" s="227">
        <f t="shared" si="676"/>
        <v>1868.7888888888888</v>
      </c>
      <c r="AA6206" s="227">
        <f t="shared" si="678"/>
        <v>1831.4166666666667</v>
      </c>
    </row>
    <row r="6207" spans="2:27" ht="13.5" hidden="1">
      <c r="B6207" s="232" t="s">
        <v>1449</v>
      </c>
      <c r="C6207" s="232" t="s">
        <v>771</v>
      </c>
      <c r="D6207" s="232" t="s">
        <v>962</v>
      </c>
      <c r="E6207" s="232" t="s">
        <v>467</v>
      </c>
      <c r="F6207" s="232">
        <v>4</v>
      </c>
      <c r="G6207" s="232" t="s">
        <v>1312</v>
      </c>
      <c r="H6207" s="233">
        <v>1.8380000000000001</v>
      </c>
      <c r="I6207" s="233">
        <v>0</v>
      </c>
      <c r="J6207" s="233">
        <v>1.7370000000000001</v>
      </c>
      <c r="K6207" s="234">
        <v>7246</v>
      </c>
      <c r="L6207" s="233">
        <v>0.82709999999999995</v>
      </c>
      <c r="M6207" s="234">
        <v>14202</v>
      </c>
      <c r="N6207" s="233">
        <v>0</v>
      </c>
      <c r="O6207" s="233">
        <v>0</v>
      </c>
      <c r="P6207" s="233">
        <v>0</v>
      </c>
      <c r="Q6207" s="234">
        <v>19322</v>
      </c>
      <c r="R6207" s="233">
        <v>0.73519999999999996</v>
      </c>
      <c r="S6207" s="234">
        <v>37871</v>
      </c>
      <c r="T6207" s="233">
        <v>0</v>
      </c>
      <c r="U6207" s="235">
        <f t="shared" si="672"/>
        <v>1341.74</v>
      </c>
      <c r="V6207" s="227">
        <f t="shared" si="673"/>
        <v>1268.01</v>
      </c>
      <c r="W6207" s="227">
        <f t="shared" si="674"/>
        <v>1207.6163333333334</v>
      </c>
      <c r="X6207" s="227">
        <f t="shared" si="677"/>
        <v>1183.5</v>
      </c>
      <c r="Y6207" s="227">
        <f t="shared" si="675"/>
        <v>0</v>
      </c>
      <c r="Z6207" s="227">
        <f t="shared" si="676"/>
        <v>1073.4182222222221</v>
      </c>
      <c r="AA6207" s="227">
        <f t="shared" si="678"/>
        <v>1051.9722222222222</v>
      </c>
    </row>
    <row r="6208" spans="2:27" ht="13.5" hidden="1">
      <c r="B6208" s="232" t="s">
        <v>1449</v>
      </c>
      <c r="C6208" s="232" t="s">
        <v>712</v>
      </c>
      <c r="D6208" s="232" t="s">
        <v>962</v>
      </c>
      <c r="E6208" s="232" t="s">
        <v>467</v>
      </c>
      <c r="F6208" s="232">
        <v>32</v>
      </c>
      <c r="G6208" s="232" t="s">
        <v>1345</v>
      </c>
      <c r="H6208" s="233">
        <v>12.8</v>
      </c>
      <c r="I6208" s="233">
        <v>0</v>
      </c>
      <c r="J6208" s="233">
        <v>12.096</v>
      </c>
      <c r="K6208" s="234">
        <v>50458</v>
      </c>
      <c r="L6208" s="233">
        <v>5.76</v>
      </c>
      <c r="M6208" s="234">
        <v>98897</v>
      </c>
      <c r="N6208" s="233">
        <v>0</v>
      </c>
      <c r="O6208" s="233">
        <v>0</v>
      </c>
      <c r="P6208" s="233">
        <v>0</v>
      </c>
      <c r="Q6208" s="234">
        <v>134554</v>
      </c>
      <c r="R6208" s="233">
        <v>5.12</v>
      </c>
      <c r="S6208" s="234">
        <v>263725</v>
      </c>
      <c r="T6208" s="233">
        <v>0</v>
      </c>
      <c r="U6208" s="235">
        <f t="shared" si="672"/>
        <v>9344</v>
      </c>
      <c r="V6208" s="227">
        <f t="shared" si="673"/>
        <v>8830.08</v>
      </c>
      <c r="W6208" s="227">
        <f t="shared" si="674"/>
        <v>8409.6333333333332</v>
      </c>
      <c r="X6208" s="227">
        <f t="shared" si="677"/>
        <v>8241.4166666666661</v>
      </c>
      <c r="Y6208" s="227">
        <f t="shared" si="675"/>
        <v>0</v>
      </c>
      <c r="Z6208" s="227">
        <f t="shared" si="676"/>
        <v>7475.2111111111117</v>
      </c>
      <c r="AA6208" s="227">
        <f t="shared" si="678"/>
        <v>7325.6944444444443</v>
      </c>
    </row>
    <row r="6209" spans="2:27" ht="13.5" hidden="1">
      <c r="B6209" s="232" t="s">
        <v>1449</v>
      </c>
      <c r="C6209" s="232" t="s">
        <v>1490</v>
      </c>
      <c r="D6209" s="232" t="s">
        <v>962</v>
      </c>
      <c r="E6209" s="232" t="s">
        <v>467</v>
      </c>
      <c r="F6209" s="232">
        <v>16</v>
      </c>
      <c r="G6209" s="232" t="s">
        <v>1316</v>
      </c>
      <c r="H6209" s="233">
        <v>6.7320000000000002</v>
      </c>
      <c r="I6209" s="233">
        <v>0</v>
      </c>
      <c r="J6209" s="233">
        <v>6.3280000000000003</v>
      </c>
      <c r="K6209" s="234">
        <v>26538</v>
      </c>
      <c r="L6209" s="233">
        <v>3.0289999999999999</v>
      </c>
      <c r="M6209" s="234">
        <v>51896</v>
      </c>
      <c r="N6209" s="233">
        <v>0</v>
      </c>
      <c r="O6209" s="233">
        <v>0</v>
      </c>
      <c r="P6209" s="233">
        <v>0</v>
      </c>
      <c r="Q6209" s="234">
        <v>70767</v>
      </c>
      <c r="R6209" s="233">
        <v>2.6930000000000001</v>
      </c>
      <c r="S6209" s="234">
        <v>137995</v>
      </c>
      <c r="T6209" s="233">
        <v>0</v>
      </c>
      <c r="U6209" s="235">
        <f t="shared" si="672"/>
        <v>4914.3600000000006</v>
      </c>
      <c r="V6209" s="227">
        <f t="shared" si="673"/>
        <v>4619.4400000000005</v>
      </c>
      <c r="W6209" s="227">
        <f t="shared" si="674"/>
        <v>4422.67</v>
      </c>
      <c r="X6209" s="227">
        <f t="shared" si="677"/>
        <v>4324.666666666667</v>
      </c>
      <c r="Y6209" s="227">
        <f t="shared" si="675"/>
        <v>0</v>
      </c>
      <c r="Z6209" s="227">
        <f t="shared" si="676"/>
        <v>3931.6400000000003</v>
      </c>
      <c r="AA6209" s="227">
        <f t="shared" si="678"/>
        <v>3833.1944444444443</v>
      </c>
    </row>
    <row r="6210" spans="2:27" ht="13.5" hidden="1">
      <c r="B6210" s="232" t="s">
        <v>1449</v>
      </c>
      <c r="C6210" s="232" t="s">
        <v>1146</v>
      </c>
      <c r="D6210" s="232" t="s">
        <v>962</v>
      </c>
      <c r="E6210" s="232" t="s">
        <v>495</v>
      </c>
      <c r="F6210" s="232">
        <v>96</v>
      </c>
      <c r="G6210" s="232" t="s">
        <v>1365</v>
      </c>
      <c r="H6210" s="233">
        <v>79.992000000000004</v>
      </c>
      <c r="I6210" s="233">
        <v>0</v>
      </c>
      <c r="J6210" s="233">
        <v>75.592399999999998</v>
      </c>
      <c r="K6210" s="234">
        <v>315328</v>
      </c>
      <c r="L6210" s="233">
        <v>35.996400000000001</v>
      </c>
      <c r="M6210" s="234">
        <v>618044</v>
      </c>
      <c r="N6210" s="233">
        <v>0</v>
      </c>
      <c r="O6210" s="233">
        <v>0</v>
      </c>
      <c r="P6210" s="233">
        <v>0</v>
      </c>
      <c r="Q6210" s="234">
        <v>840876</v>
      </c>
      <c r="R6210" s="233">
        <v>31.9968</v>
      </c>
      <c r="S6210" s="234">
        <v>1648117</v>
      </c>
      <c r="T6210" s="233">
        <v>0</v>
      </c>
      <c r="U6210" s="235">
        <f t="shared" si="672"/>
        <v>58394.16</v>
      </c>
      <c r="V6210" s="227">
        <f t="shared" si="673"/>
        <v>55182.451999999997</v>
      </c>
      <c r="W6210" s="227">
        <f t="shared" si="674"/>
        <v>52554.705333333332</v>
      </c>
      <c r="X6210" s="227">
        <f t="shared" si="677"/>
        <v>51503.666666666664</v>
      </c>
      <c r="Y6210" s="227">
        <f t="shared" si="675"/>
        <v>0</v>
      </c>
      <c r="Z6210" s="227">
        <f t="shared" si="676"/>
        <v>46715.330666666669</v>
      </c>
      <c r="AA6210" s="227">
        <f t="shared" si="678"/>
        <v>45781.027777777781</v>
      </c>
    </row>
    <row r="6211" spans="2:27" ht="13.5" hidden="1">
      <c r="B6211" s="232" t="s">
        <v>1449</v>
      </c>
      <c r="C6211" s="232" t="s">
        <v>1455</v>
      </c>
      <c r="D6211" s="232" t="s">
        <v>962</v>
      </c>
      <c r="E6211" s="232" t="s">
        <v>467</v>
      </c>
      <c r="F6211" s="232">
        <v>16</v>
      </c>
      <c r="G6211" s="232" t="s">
        <v>1316</v>
      </c>
      <c r="H6211" s="233">
        <v>6.4</v>
      </c>
      <c r="I6211" s="233">
        <v>0</v>
      </c>
      <c r="J6211" s="233">
        <v>0</v>
      </c>
      <c r="K6211" s="234">
        <v>0</v>
      </c>
      <c r="L6211" s="233">
        <v>0</v>
      </c>
      <c r="M6211" s="234">
        <v>0</v>
      </c>
      <c r="N6211" s="233">
        <v>0</v>
      </c>
      <c r="O6211" s="233">
        <v>0</v>
      </c>
      <c r="P6211" s="233">
        <v>0</v>
      </c>
      <c r="Q6211" s="234">
        <v>0</v>
      </c>
      <c r="R6211" s="233">
        <v>0</v>
      </c>
      <c r="S6211" s="234">
        <v>0</v>
      </c>
      <c r="T6211" s="233">
        <v>0</v>
      </c>
      <c r="U6211" s="235">
        <f t="shared" si="672"/>
        <v>4672</v>
      </c>
      <c r="V6211" s="227">
        <f t="shared" si="673"/>
        <v>0</v>
      </c>
      <c r="W6211" s="227">
        <f t="shared" si="674"/>
        <v>0</v>
      </c>
      <c r="X6211" s="227">
        <f t="shared" si="677"/>
        <v>0</v>
      </c>
      <c r="Y6211" s="227">
        <f t="shared" si="675"/>
        <v>0</v>
      </c>
      <c r="Z6211" s="227">
        <f t="shared" si="676"/>
        <v>0</v>
      </c>
      <c r="AA6211" s="227">
        <f t="shared" si="678"/>
        <v>0</v>
      </c>
    </row>
    <row r="6212" spans="2:27" ht="13.5" hidden="1">
      <c r="B6212" s="232" t="s">
        <v>1449</v>
      </c>
      <c r="C6212" s="232" t="s">
        <v>1488</v>
      </c>
      <c r="D6212" s="232" t="s">
        <v>962</v>
      </c>
      <c r="E6212" s="232" t="s">
        <v>495</v>
      </c>
      <c r="F6212" s="232">
        <v>96</v>
      </c>
      <c r="G6212" s="232" t="s">
        <v>1365</v>
      </c>
      <c r="H6212" s="233">
        <v>80.784000000000006</v>
      </c>
      <c r="I6212" s="233">
        <v>0</v>
      </c>
      <c r="J6212" s="233">
        <v>75.936999999999998</v>
      </c>
      <c r="K6212" s="234">
        <v>318451</v>
      </c>
      <c r="L6212" s="233">
        <v>36.353000000000002</v>
      </c>
      <c r="M6212" s="234">
        <v>622748</v>
      </c>
      <c r="N6212" s="233">
        <v>0</v>
      </c>
      <c r="O6212" s="233">
        <v>0</v>
      </c>
      <c r="P6212" s="233">
        <v>0</v>
      </c>
      <c r="Q6212" s="234">
        <v>849201</v>
      </c>
      <c r="R6212" s="233">
        <v>32.314</v>
      </c>
      <c r="S6212" s="234">
        <v>1655943</v>
      </c>
      <c r="T6212" s="233">
        <v>0</v>
      </c>
      <c r="U6212" s="235">
        <f t="shared" ref="U6212:U6275" si="679">H6212*hour_M</f>
        <v>58972.320000000007</v>
      </c>
      <c r="V6212" s="227">
        <f t="shared" ref="V6212:V6275" si="680">J6212*hour_M</f>
        <v>55434.009999999995</v>
      </c>
      <c r="W6212" s="227">
        <f t="shared" ref="W6212:W6275" si="681">K6212/12+L6212*hour_M</f>
        <v>53075.273333333331</v>
      </c>
      <c r="X6212" s="227">
        <f t="shared" si="677"/>
        <v>51895.666666666664</v>
      </c>
      <c r="Y6212" s="227">
        <f t="shared" ref="Y6212:Y6275" si="682">P6212*hour_M</f>
        <v>0</v>
      </c>
      <c r="Z6212" s="227">
        <f t="shared" ref="Z6212:Z6275" si="683">Q6212/36+R6212*hour_M</f>
        <v>47178.136666666673</v>
      </c>
      <c r="AA6212" s="227">
        <f t="shared" si="678"/>
        <v>45998.416666666664</v>
      </c>
    </row>
    <row r="6213" spans="2:27" ht="13.5" hidden="1">
      <c r="B6213" s="232" t="s">
        <v>1449</v>
      </c>
      <c r="C6213" s="232" t="s">
        <v>1473</v>
      </c>
      <c r="D6213" s="232" t="s">
        <v>962</v>
      </c>
      <c r="E6213" s="232" t="s">
        <v>467</v>
      </c>
      <c r="F6213" s="232">
        <v>8</v>
      </c>
      <c r="G6213" s="232" t="s">
        <v>1312</v>
      </c>
      <c r="H6213" s="233">
        <v>2.7229999999999999</v>
      </c>
      <c r="I6213" s="233">
        <v>0</v>
      </c>
      <c r="J6213" s="233">
        <v>0</v>
      </c>
      <c r="K6213" s="234">
        <v>0</v>
      </c>
      <c r="L6213" s="233">
        <v>0</v>
      </c>
      <c r="M6213" s="234">
        <v>0</v>
      </c>
      <c r="N6213" s="233">
        <v>0</v>
      </c>
      <c r="O6213" s="233">
        <v>0</v>
      </c>
      <c r="P6213" s="233">
        <v>0</v>
      </c>
      <c r="Q6213" s="234">
        <v>0</v>
      </c>
      <c r="R6213" s="233">
        <v>0</v>
      </c>
      <c r="S6213" s="234">
        <v>0</v>
      </c>
      <c r="T6213" s="233">
        <v>0</v>
      </c>
      <c r="U6213" s="235">
        <f t="shared" si="679"/>
        <v>1987.79</v>
      </c>
      <c r="V6213" s="227">
        <f t="shared" si="680"/>
        <v>0</v>
      </c>
      <c r="W6213" s="227">
        <f t="shared" si="681"/>
        <v>0</v>
      </c>
      <c r="X6213" s="227">
        <f t="shared" ref="X6213:X6276" si="684">M6213/12</f>
        <v>0</v>
      </c>
      <c r="Y6213" s="227">
        <f t="shared" si="682"/>
        <v>0</v>
      </c>
      <c r="Z6213" s="227">
        <f t="shared" si="683"/>
        <v>0</v>
      </c>
      <c r="AA6213" s="227">
        <f t="shared" ref="AA6213:AA6276" si="685">S6213/36</f>
        <v>0</v>
      </c>
    </row>
    <row r="6214" spans="2:27" ht="13.5" hidden="1">
      <c r="B6214" s="232" t="s">
        <v>1449</v>
      </c>
      <c r="C6214" s="232" t="s">
        <v>692</v>
      </c>
      <c r="D6214" s="232" t="s">
        <v>962</v>
      </c>
      <c r="E6214" s="232" t="s">
        <v>467</v>
      </c>
      <c r="F6214" s="232">
        <v>2</v>
      </c>
      <c r="G6214" s="232" t="s">
        <v>1363</v>
      </c>
      <c r="H6214" s="233">
        <v>1.05</v>
      </c>
      <c r="I6214" s="233">
        <v>0</v>
      </c>
      <c r="J6214" s="233">
        <v>0.81589999999999996</v>
      </c>
      <c r="K6214" s="234">
        <v>3403</v>
      </c>
      <c r="L6214" s="233">
        <v>0.38850000000000001</v>
      </c>
      <c r="M6214" s="234">
        <v>6670</v>
      </c>
      <c r="N6214" s="233">
        <v>0</v>
      </c>
      <c r="O6214" s="233">
        <v>0</v>
      </c>
      <c r="P6214" s="233">
        <v>0</v>
      </c>
      <c r="Q6214" s="234">
        <v>0</v>
      </c>
      <c r="R6214" s="233">
        <v>0</v>
      </c>
      <c r="S6214" s="234">
        <v>0</v>
      </c>
      <c r="T6214" s="233">
        <v>0</v>
      </c>
      <c r="U6214" s="235">
        <f t="shared" si="679"/>
        <v>766.5</v>
      </c>
      <c r="V6214" s="227">
        <f t="shared" si="680"/>
        <v>595.60699999999997</v>
      </c>
      <c r="W6214" s="227">
        <f t="shared" si="681"/>
        <v>567.18833333333328</v>
      </c>
      <c r="X6214" s="227">
        <f t="shared" si="684"/>
        <v>555.83333333333337</v>
      </c>
      <c r="Y6214" s="227">
        <f t="shared" si="682"/>
        <v>0</v>
      </c>
      <c r="Z6214" s="227">
        <f t="shared" si="683"/>
        <v>0</v>
      </c>
      <c r="AA6214" s="227">
        <f t="shared" si="685"/>
        <v>0</v>
      </c>
    </row>
    <row r="6215" spans="2:27" ht="13.5" hidden="1">
      <c r="B6215" s="232" t="s">
        <v>1449</v>
      </c>
      <c r="C6215" s="232" t="s">
        <v>566</v>
      </c>
      <c r="D6215" s="232" t="s">
        <v>962</v>
      </c>
      <c r="E6215" s="232" t="s">
        <v>495</v>
      </c>
      <c r="F6215" s="232">
        <v>4</v>
      </c>
      <c r="G6215" s="232" t="s">
        <v>1311</v>
      </c>
      <c r="H6215" s="233">
        <v>2.6280000000000001</v>
      </c>
      <c r="I6215" s="233">
        <v>0</v>
      </c>
      <c r="J6215" s="233">
        <v>2.1160000000000001</v>
      </c>
      <c r="K6215" s="234">
        <v>7298</v>
      </c>
      <c r="L6215" s="233">
        <v>0.97499999999999998</v>
      </c>
      <c r="M6215" s="234">
        <v>15590</v>
      </c>
      <c r="N6215" s="233">
        <v>0</v>
      </c>
      <c r="O6215" s="233">
        <v>0</v>
      </c>
      <c r="P6215" s="233">
        <v>0</v>
      </c>
      <c r="Q6215" s="234">
        <v>0</v>
      </c>
      <c r="R6215" s="233">
        <v>0</v>
      </c>
      <c r="S6215" s="234">
        <v>0</v>
      </c>
      <c r="T6215" s="233">
        <v>0</v>
      </c>
      <c r="U6215" s="235">
        <f t="shared" si="679"/>
        <v>1918.44</v>
      </c>
      <c r="V6215" s="227">
        <f t="shared" si="680"/>
        <v>1544.68</v>
      </c>
      <c r="W6215" s="227">
        <f t="shared" si="681"/>
        <v>1319.9166666666665</v>
      </c>
      <c r="X6215" s="227">
        <f t="shared" si="684"/>
        <v>1299.1666666666667</v>
      </c>
      <c r="Y6215" s="227">
        <f t="shared" si="682"/>
        <v>0</v>
      </c>
      <c r="Z6215" s="227">
        <f t="shared" si="683"/>
        <v>0</v>
      </c>
      <c r="AA6215" s="227">
        <f t="shared" si="685"/>
        <v>0</v>
      </c>
    </row>
    <row r="6216" spans="2:27" ht="13.5" hidden="1">
      <c r="B6216" s="232" t="s">
        <v>1449</v>
      </c>
      <c r="C6216" s="232" t="s">
        <v>1121</v>
      </c>
      <c r="D6216" s="232" t="s">
        <v>962</v>
      </c>
      <c r="E6216" s="232" t="s">
        <v>495</v>
      </c>
      <c r="F6216" s="232">
        <v>16</v>
      </c>
      <c r="G6216" s="232" t="s">
        <v>1317</v>
      </c>
      <c r="H6216" s="233">
        <v>10.927</v>
      </c>
      <c r="I6216" s="233">
        <v>0</v>
      </c>
      <c r="J6216" s="233">
        <v>8.6052</v>
      </c>
      <c r="K6216" s="234">
        <v>35896</v>
      </c>
      <c r="L6216" s="233">
        <v>4.0976999999999997</v>
      </c>
      <c r="M6216" s="234">
        <v>70356</v>
      </c>
      <c r="N6216" s="233">
        <v>0</v>
      </c>
      <c r="O6216" s="233">
        <v>0</v>
      </c>
      <c r="P6216" s="233">
        <v>0</v>
      </c>
      <c r="Q6216" s="234">
        <v>0</v>
      </c>
      <c r="R6216" s="233">
        <v>0</v>
      </c>
      <c r="S6216" s="234">
        <v>0</v>
      </c>
      <c r="T6216" s="233">
        <v>0</v>
      </c>
      <c r="U6216" s="235">
        <f t="shared" si="679"/>
        <v>7976.71</v>
      </c>
      <c r="V6216" s="227">
        <f t="shared" si="680"/>
        <v>6281.7960000000003</v>
      </c>
      <c r="W6216" s="227">
        <f t="shared" si="681"/>
        <v>5982.6543333333339</v>
      </c>
      <c r="X6216" s="227">
        <f t="shared" si="684"/>
        <v>5863</v>
      </c>
      <c r="Y6216" s="227">
        <f t="shared" si="682"/>
        <v>0</v>
      </c>
      <c r="Z6216" s="227">
        <f t="shared" si="683"/>
        <v>0</v>
      </c>
      <c r="AA6216" s="227">
        <f t="shared" si="685"/>
        <v>0</v>
      </c>
    </row>
    <row r="6217" spans="2:27" ht="13.5" hidden="1">
      <c r="B6217" s="232" t="s">
        <v>1449</v>
      </c>
      <c r="C6217" s="232" t="s">
        <v>655</v>
      </c>
      <c r="D6217" s="232" t="s">
        <v>962</v>
      </c>
      <c r="E6217" s="232" t="s">
        <v>467</v>
      </c>
      <c r="F6217" s="232">
        <v>16</v>
      </c>
      <c r="G6217" s="232" t="s">
        <v>1352</v>
      </c>
      <c r="H6217" s="233">
        <v>6.42</v>
      </c>
      <c r="I6217" s="233">
        <v>0</v>
      </c>
      <c r="J6217" s="233">
        <v>0</v>
      </c>
      <c r="K6217" s="234">
        <v>0</v>
      </c>
      <c r="L6217" s="233">
        <v>0</v>
      </c>
      <c r="M6217" s="234">
        <v>0</v>
      </c>
      <c r="N6217" s="233">
        <v>0</v>
      </c>
      <c r="O6217" s="233">
        <v>0</v>
      </c>
      <c r="P6217" s="233">
        <v>0</v>
      </c>
      <c r="Q6217" s="234">
        <v>0</v>
      </c>
      <c r="R6217" s="233">
        <v>0</v>
      </c>
      <c r="S6217" s="234">
        <v>0</v>
      </c>
      <c r="T6217" s="233">
        <v>0</v>
      </c>
      <c r="U6217" s="235">
        <f t="shared" si="679"/>
        <v>4686.6000000000004</v>
      </c>
      <c r="V6217" s="227">
        <f t="shared" si="680"/>
        <v>0</v>
      </c>
      <c r="W6217" s="227">
        <f t="shared" si="681"/>
        <v>0</v>
      </c>
      <c r="X6217" s="227">
        <f t="shared" si="684"/>
        <v>0</v>
      </c>
      <c r="Y6217" s="227">
        <f t="shared" si="682"/>
        <v>0</v>
      </c>
      <c r="Z6217" s="227">
        <f t="shared" si="683"/>
        <v>0</v>
      </c>
      <c r="AA6217" s="227">
        <f t="shared" si="685"/>
        <v>0</v>
      </c>
    </row>
    <row r="6218" spans="2:27" ht="13.5" hidden="1">
      <c r="B6218" s="232" t="s">
        <v>1449</v>
      </c>
      <c r="C6218" s="232" t="s">
        <v>650</v>
      </c>
      <c r="D6218" s="232" t="s">
        <v>962</v>
      </c>
      <c r="E6218" s="232" t="s">
        <v>495</v>
      </c>
      <c r="F6218" s="232">
        <v>8</v>
      </c>
      <c r="G6218" s="232" t="s">
        <v>1351</v>
      </c>
      <c r="H6218" s="233">
        <v>6.42</v>
      </c>
      <c r="I6218" s="233">
        <v>0</v>
      </c>
      <c r="J6218" s="233">
        <v>0</v>
      </c>
      <c r="K6218" s="234">
        <v>0</v>
      </c>
      <c r="L6218" s="233">
        <v>0</v>
      </c>
      <c r="M6218" s="234">
        <v>0</v>
      </c>
      <c r="N6218" s="233">
        <v>0</v>
      </c>
      <c r="O6218" s="233">
        <v>0</v>
      </c>
      <c r="P6218" s="233">
        <v>0</v>
      </c>
      <c r="Q6218" s="234">
        <v>0</v>
      </c>
      <c r="R6218" s="233">
        <v>0</v>
      </c>
      <c r="S6218" s="234">
        <v>0</v>
      </c>
      <c r="T6218" s="233">
        <v>0</v>
      </c>
      <c r="U6218" s="235">
        <f t="shared" si="679"/>
        <v>4686.6000000000004</v>
      </c>
      <c r="V6218" s="227">
        <f t="shared" si="680"/>
        <v>0</v>
      </c>
      <c r="W6218" s="227">
        <f t="shared" si="681"/>
        <v>0</v>
      </c>
      <c r="X6218" s="227">
        <f t="shared" si="684"/>
        <v>0</v>
      </c>
      <c r="Y6218" s="227">
        <f t="shared" si="682"/>
        <v>0</v>
      </c>
      <c r="Z6218" s="227">
        <f t="shared" si="683"/>
        <v>0</v>
      </c>
      <c r="AA6218" s="227">
        <f t="shared" si="685"/>
        <v>0</v>
      </c>
    </row>
    <row r="6219" spans="2:27" ht="13.5" hidden="1">
      <c r="B6219" s="232" t="s">
        <v>1449</v>
      </c>
      <c r="C6219" s="232" t="s">
        <v>745</v>
      </c>
      <c r="D6219" s="232" t="s">
        <v>962</v>
      </c>
      <c r="E6219" s="232" t="s">
        <v>467</v>
      </c>
      <c r="F6219" s="232">
        <v>4</v>
      </c>
      <c r="G6219" s="232" t="s">
        <v>1311</v>
      </c>
      <c r="H6219" s="233">
        <v>1.1040000000000001</v>
      </c>
      <c r="I6219" s="233">
        <v>0</v>
      </c>
      <c r="J6219" s="233">
        <v>1.0436000000000001</v>
      </c>
      <c r="K6219" s="234">
        <v>4353</v>
      </c>
      <c r="L6219" s="233">
        <v>0.49690000000000001</v>
      </c>
      <c r="M6219" s="234">
        <v>8532</v>
      </c>
      <c r="N6219" s="233">
        <v>0</v>
      </c>
      <c r="O6219" s="233">
        <v>0</v>
      </c>
      <c r="P6219" s="233">
        <v>0</v>
      </c>
      <c r="Q6219" s="234">
        <v>11609</v>
      </c>
      <c r="R6219" s="233">
        <v>0.44169999999999998</v>
      </c>
      <c r="S6219" s="234">
        <v>22753</v>
      </c>
      <c r="T6219" s="233">
        <v>0</v>
      </c>
      <c r="U6219" s="235">
        <f t="shared" si="679"/>
        <v>805.92000000000007</v>
      </c>
      <c r="V6219" s="227">
        <f t="shared" si="680"/>
        <v>761.82800000000009</v>
      </c>
      <c r="W6219" s="227">
        <f t="shared" si="681"/>
        <v>725.48700000000008</v>
      </c>
      <c r="X6219" s="227">
        <f t="shared" si="684"/>
        <v>711</v>
      </c>
      <c r="Y6219" s="227">
        <f t="shared" si="682"/>
        <v>0</v>
      </c>
      <c r="Z6219" s="227">
        <f t="shared" si="683"/>
        <v>644.9132222222222</v>
      </c>
      <c r="AA6219" s="227">
        <f t="shared" si="685"/>
        <v>632.02777777777783</v>
      </c>
    </row>
    <row r="6220" spans="2:27" ht="13.5" hidden="1">
      <c r="B6220" s="232" t="s">
        <v>1449</v>
      </c>
      <c r="C6220" s="232" t="s">
        <v>1144</v>
      </c>
      <c r="D6220" s="232" t="s">
        <v>962</v>
      </c>
      <c r="E6220" s="232" t="s">
        <v>467</v>
      </c>
      <c r="F6220" s="232">
        <v>48</v>
      </c>
      <c r="G6220" s="232" t="s">
        <v>1356</v>
      </c>
      <c r="H6220" s="233">
        <v>19.998000000000001</v>
      </c>
      <c r="I6220" s="233">
        <v>0</v>
      </c>
      <c r="J6220" s="233">
        <v>18.898099999999999</v>
      </c>
      <c r="K6220" s="234">
        <v>78832</v>
      </c>
      <c r="L6220" s="233">
        <v>8.9991000000000003</v>
      </c>
      <c r="M6220" s="234">
        <v>154511</v>
      </c>
      <c r="N6220" s="233">
        <v>0</v>
      </c>
      <c r="O6220" s="233">
        <v>0</v>
      </c>
      <c r="P6220" s="233">
        <v>0</v>
      </c>
      <c r="Q6220" s="234">
        <v>210219</v>
      </c>
      <c r="R6220" s="233">
        <v>7.9992000000000001</v>
      </c>
      <c r="S6220" s="234">
        <v>412029</v>
      </c>
      <c r="T6220" s="233">
        <v>0</v>
      </c>
      <c r="U6220" s="235">
        <f t="shared" si="679"/>
        <v>14598.54</v>
      </c>
      <c r="V6220" s="227">
        <f t="shared" si="680"/>
        <v>13795.612999999999</v>
      </c>
      <c r="W6220" s="227">
        <f t="shared" si="681"/>
        <v>13138.676333333333</v>
      </c>
      <c r="X6220" s="227">
        <f t="shared" si="684"/>
        <v>12875.916666666666</v>
      </c>
      <c r="Y6220" s="227">
        <f t="shared" si="682"/>
        <v>0</v>
      </c>
      <c r="Z6220" s="227">
        <f t="shared" si="683"/>
        <v>11678.832666666667</v>
      </c>
      <c r="AA6220" s="227">
        <f t="shared" si="685"/>
        <v>11445.25</v>
      </c>
    </row>
    <row r="6221" spans="2:27" ht="13.5" hidden="1">
      <c r="B6221" s="232" t="s">
        <v>1449</v>
      </c>
      <c r="C6221" s="232" t="s">
        <v>735</v>
      </c>
      <c r="D6221" s="232" t="s">
        <v>962</v>
      </c>
      <c r="E6221" s="232" t="s">
        <v>467</v>
      </c>
      <c r="F6221" s="232">
        <v>8</v>
      </c>
      <c r="G6221" s="232" t="s">
        <v>1312</v>
      </c>
      <c r="H6221" s="233">
        <v>2.2090000000000001</v>
      </c>
      <c r="I6221" s="233">
        <v>0</v>
      </c>
      <c r="J6221" s="233">
        <v>2.0872000000000002</v>
      </c>
      <c r="K6221" s="234">
        <v>8706</v>
      </c>
      <c r="L6221" s="233">
        <v>0.99390000000000001</v>
      </c>
      <c r="M6221" s="234">
        <v>17065</v>
      </c>
      <c r="N6221" s="233">
        <v>0</v>
      </c>
      <c r="O6221" s="233">
        <v>0</v>
      </c>
      <c r="P6221" s="233">
        <v>0</v>
      </c>
      <c r="Q6221" s="234">
        <v>23217</v>
      </c>
      <c r="R6221" s="233">
        <v>0.88349999999999995</v>
      </c>
      <c r="S6221" s="234">
        <v>45506</v>
      </c>
      <c r="T6221" s="233">
        <v>0</v>
      </c>
      <c r="U6221" s="235">
        <f t="shared" si="679"/>
        <v>1612.5700000000002</v>
      </c>
      <c r="V6221" s="227">
        <f t="shared" si="680"/>
        <v>1523.6560000000002</v>
      </c>
      <c r="W6221" s="227">
        <f t="shared" si="681"/>
        <v>1451.047</v>
      </c>
      <c r="X6221" s="227">
        <f t="shared" si="684"/>
        <v>1422.0833333333333</v>
      </c>
      <c r="Y6221" s="227">
        <f t="shared" si="682"/>
        <v>0</v>
      </c>
      <c r="Z6221" s="227">
        <f t="shared" si="683"/>
        <v>1289.8716666666664</v>
      </c>
      <c r="AA6221" s="227">
        <f t="shared" si="685"/>
        <v>1264.0555555555557</v>
      </c>
    </row>
    <row r="6222" spans="2:27" ht="13.5" hidden="1">
      <c r="B6222" s="232" t="s">
        <v>1449</v>
      </c>
      <c r="C6222" s="232" t="s">
        <v>767</v>
      </c>
      <c r="D6222" s="232" t="s">
        <v>962</v>
      </c>
      <c r="E6222" s="232" t="s">
        <v>467</v>
      </c>
      <c r="F6222" s="232">
        <v>24</v>
      </c>
      <c r="G6222" s="232" t="s">
        <v>1310</v>
      </c>
      <c r="H6222" s="233">
        <v>11.029</v>
      </c>
      <c r="I6222" s="233">
        <v>0</v>
      </c>
      <c r="J6222" s="233">
        <v>10.422000000000001</v>
      </c>
      <c r="K6222" s="234">
        <v>43475</v>
      </c>
      <c r="L6222" s="233">
        <v>4.9629000000000003</v>
      </c>
      <c r="M6222" s="234">
        <v>85210</v>
      </c>
      <c r="N6222" s="233">
        <v>0</v>
      </c>
      <c r="O6222" s="233">
        <v>0</v>
      </c>
      <c r="P6222" s="233">
        <v>0</v>
      </c>
      <c r="Q6222" s="234">
        <v>115933</v>
      </c>
      <c r="R6222" s="233">
        <v>4.4114000000000004</v>
      </c>
      <c r="S6222" s="234">
        <v>227228</v>
      </c>
      <c r="T6222" s="233">
        <v>0</v>
      </c>
      <c r="U6222" s="235">
        <f t="shared" si="679"/>
        <v>8051.17</v>
      </c>
      <c r="V6222" s="227">
        <f t="shared" si="680"/>
        <v>7608.06</v>
      </c>
      <c r="W6222" s="227">
        <f t="shared" si="681"/>
        <v>7245.8336666666673</v>
      </c>
      <c r="X6222" s="227">
        <f t="shared" si="684"/>
        <v>7100.833333333333</v>
      </c>
      <c r="Y6222" s="227">
        <f t="shared" si="682"/>
        <v>0</v>
      </c>
      <c r="Z6222" s="227">
        <f t="shared" si="683"/>
        <v>6440.6831111111114</v>
      </c>
      <c r="AA6222" s="227">
        <f t="shared" si="685"/>
        <v>6311.8888888888887</v>
      </c>
    </row>
    <row r="6223" spans="2:27" ht="13.5" hidden="1">
      <c r="B6223" s="232" t="s">
        <v>1449</v>
      </c>
      <c r="C6223" s="232" t="s">
        <v>544</v>
      </c>
      <c r="D6223" s="232" t="s">
        <v>962</v>
      </c>
      <c r="E6223" s="232" t="s">
        <v>495</v>
      </c>
      <c r="F6223" s="232">
        <v>16</v>
      </c>
      <c r="G6223" s="232" t="s">
        <v>1317</v>
      </c>
      <c r="H6223" s="233">
        <v>10.802</v>
      </c>
      <c r="I6223" s="233">
        <v>0</v>
      </c>
      <c r="J6223" s="233">
        <v>8.4949999999999992</v>
      </c>
      <c r="K6223" s="234">
        <v>29194</v>
      </c>
      <c r="L6223" s="233">
        <v>3.9279999999999999</v>
      </c>
      <c r="M6223" s="234">
        <v>62335</v>
      </c>
      <c r="N6223" s="233">
        <v>0</v>
      </c>
      <c r="O6223" s="233">
        <v>0</v>
      </c>
      <c r="P6223" s="233">
        <v>0</v>
      </c>
      <c r="Q6223" s="234">
        <v>0</v>
      </c>
      <c r="R6223" s="233">
        <v>0</v>
      </c>
      <c r="S6223" s="234">
        <v>0</v>
      </c>
      <c r="T6223" s="233">
        <v>0</v>
      </c>
      <c r="U6223" s="235">
        <f t="shared" si="679"/>
        <v>7885.46</v>
      </c>
      <c r="V6223" s="227">
        <f t="shared" si="680"/>
        <v>6201.3499999999995</v>
      </c>
      <c r="W6223" s="227">
        <f t="shared" si="681"/>
        <v>5300.2733333333335</v>
      </c>
      <c r="X6223" s="227">
        <f t="shared" si="684"/>
        <v>5194.583333333333</v>
      </c>
      <c r="Y6223" s="227">
        <f t="shared" si="682"/>
        <v>0</v>
      </c>
      <c r="Z6223" s="227">
        <f t="shared" si="683"/>
        <v>0</v>
      </c>
      <c r="AA6223" s="227">
        <f t="shared" si="685"/>
        <v>0</v>
      </c>
    </row>
    <row r="6224" spans="2:27" ht="13.5" hidden="1">
      <c r="B6224" s="232" t="s">
        <v>1449</v>
      </c>
      <c r="C6224" s="232" t="s">
        <v>747</v>
      </c>
      <c r="D6224" s="232" t="s">
        <v>962</v>
      </c>
      <c r="E6224" s="232" t="s">
        <v>495</v>
      </c>
      <c r="F6224" s="232">
        <v>64</v>
      </c>
      <c r="G6224" s="232" t="s">
        <v>1424</v>
      </c>
      <c r="H6224" s="233">
        <v>66.974000000000004</v>
      </c>
      <c r="I6224" s="233">
        <v>0</v>
      </c>
      <c r="J6224" s="233">
        <v>63.29</v>
      </c>
      <c r="K6224" s="234">
        <v>264010</v>
      </c>
      <c r="L6224" s="233">
        <v>30.138100000000001</v>
      </c>
      <c r="M6224" s="234">
        <v>517459</v>
      </c>
      <c r="N6224" s="233">
        <v>0</v>
      </c>
      <c r="O6224" s="233">
        <v>0</v>
      </c>
      <c r="P6224" s="233">
        <v>0</v>
      </c>
      <c r="Q6224" s="234">
        <v>704025</v>
      </c>
      <c r="R6224" s="233">
        <v>26.789400000000001</v>
      </c>
      <c r="S6224" s="234">
        <v>1379890</v>
      </c>
      <c r="T6224" s="233">
        <v>0</v>
      </c>
      <c r="U6224" s="235">
        <f t="shared" si="679"/>
        <v>48891.020000000004</v>
      </c>
      <c r="V6224" s="227">
        <f t="shared" si="680"/>
        <v>46201.7</v>
      </c>
      <c r="W6224" s="227">
        <f t="shared" si="681"/>
        <v>44001.646333333338</v>
      </c>
      <c r="X6224" s="227">
        <f t="shared" si="684"/>
        <v>43121.583333333336</v>
      </c>
      <c r="Y6224" s="227">
        <f t="shared" si="682"/>
        <v>0</v>
      </c>
      <c r="Z6224" s="227">
        <f t="shared" si="683"/>
        <v>39112.512000000002</v>
      </c>
      <c r="AA6224" s="227">
        <f t="shared" si="685"/>
        <v>38330.277777777781</v>
      </c>
    </row>
    <row r="6225" spans="2:27" ht="13.5" hidden="1">
      <c r="B6225" s="232" t="s">
        <v>1449</v>
      </c>
      <c r="C6225" s="232" t="s">
        <v>1122</v>
      </c>
      <c r="D6225" s="232" t="s">
        <v>962</v>
      </c>
      <c r="E6225" s="232" t="s">
        <v>495</v>
      </c>
      <c r="F6225" s="232">
        <v>32</v>
      </c>
      <c r="G6225" s="232" t="s">
        <v>1316</v>
      </c>
      <c r="H6225" s="233">
        <v>21.853999999999999</v>
      </c>
      <c r="I6225" s="233">
        <v>0</v>
      </c>
      <c r="J6225" s="233">
        <v>17.2103</v>
      </c>
      <c r="K6225" s="234">
        <v>71792</v>
      </c>
      <c r="L6225" s="233">
        <v>8.1953999999999994</v>
      </c>
      <c r="M6225" s="234">
        <v>140712</v>
      </c>
      <c r="N6225" s="233">
        <v>0</v>
      </c>
      <c r="O6225" s="233">
        <v>0</v>
      </c>
      <c r="P6225" s="233">
        <v>0</v>
      </c>
      <c r="Q6225" s="234">
        <v>0</v>
      </c>
      <c r="R6225" s="233">
        <v>0</v>
      </c>
      <c r="S6225" s="234">
        <v>0</v>
      </c>
      <c r="T6225" s="233">
        <v>0</v>
      </c>
      <c r="U6225" s="235">
        <f t="shared" si="679"/>
        <v>15953.42</v>
      </c>
      <c r="V6225" s="227">
        <f t="shared" si="680"/>
        <v>12563.519</v>
      </c>
      <c r="W6225" s="227">
        <f t="shared" si="681"/>
        <v>11965.308666666668</v>
      </c>
      <c r="X6225" s="227">
        <f t="shared" si="684"/>
        <v>11726</v>
      </c>
      <c r="Y6225" s="227">
        <f t="shared" si="682"/>
        <v>0</v>
      </c>
      <c r="Z6225" s="227">
        <f t="shared" si="683"/>
        <v>0</v>
      </c>
      <c r="AA6225" s="227">
        <f t="shared" si="685"/>
        <v>0</v>
      </c>
    </row>
    <row r="6226" spans="2:27" ht="13.5" hidden="1">
      <c r="B6226" s="232" t="s">
        <v>1449</v>
      </c>
      <c r="C6226" s="232" t="s">
        <v>557</v>
      </c>
      <c r="D6226" s="232" t="s">
        <v>962</v>
      </c>
      <c r="E6226" s="232" t="s">
        <v>495</v>
      </c>
      <c r="F6226" s="232">
        <v>2</v>
      </c>
      <c r="G6226" s="232" t="s">
        <v>1315</v>
      </c>
      <c r="H6226" s="233">
        <v>2.008</v>
      </c>
      <c r="I6226" s="233">
        <v>0</v>
      </c>
      <c r="J6226" s="233">
        <v>1.6970000000000001</v>
      </c>
      <c r="K6226" s="234">
        <v>6025</v>
      </c>
      <c r="L6226" s="233">
        <v>0.76200000000000001</v>
      </c>
      <c r="M6226" s="234">
        <v>12448</v>
      </c>
      <c r="N6226" s="233">
        <v>0</v>
      </c>
      <c r="O6226" s="233">
        <v>0</v>
      </c>
      <c r="P6226" s="233">
        <v>0</v>
      </c>
      <c r="Q6226" s="234">
        <v>0</v>
      </c>
      <c r="R6226" s="233">
        <v>0</v>
      </c>
      <c r="S6226" s="234">
        <v>0</v>
      </c>
      <c r="T6226" s="233">
        <v>0</v>
      </c>
      <c r="U6226" s="235">
        <f t="shared" si="679"/>
        <v>1465.84</v>
      </c>
      <c r="V6226" s="227">
        <f t="shared" si="680"/>
        <v>1238.81</v>
      </c>
      <c r="W6226" s="227">
        <f t="shared" si="681"/>
        <v>1058.3433333333332</v>
      </c>
      <c r="X6226" s="227">
        <f t="shared" si="684"/>
        <v>1037.3333333333333</v>
      </c>
      <c r="Y6226" s="227">
        <f t="shared" si="682"/>
        <v>0</v>
      </c>
      <c r="Z6226" s="227">
        <f t="shared" si="683"/>
        <v>0</v>
      </c>
      <c r="AA6226" s="227">
        <f t="shared" si="685"/>
        <v>0</v>
      </c>
    </row>
    <row r="6227" spans="2:27" ht="13.5" hidden="1">
      <c r="B6227" s="232" t="s">
        <v>1449</v>
      </c>
      <c r="C6227" s="232" t="s">
        <v>1121</v>
      </c>
      <c r="D6227" s="232" t="s">
        <v>962</v>
      </c>
      <c r="E6227" s="232" t="s">
        <v>467</v>
      </c>
      <c r="F6227" s="232">
        <v>16</v>
      </c>
      <c r="G6227" s="232" t="s">
        <v>1317</v>
      </c>
      <c r="H6227" s="233">
        <v>5.4640000000000004</v>
      </c>
      <c r="I6227" s="233">
        <v>0</v>
      </c>
      <c r="J6227" s="233">
        <v>4.3026</v>
      </c>
      <c r="K6227" s="234">
        <v>17948</v>
      </c>
      <c r="L6227" s="233">
        <v>2.0489000000000002</v>
      </c>
      <c r="M6227" s="234">
        <v>35178</v>
      </c>
      <c r="N6227" s="233">
        <v>0</v>
      </c>
      <c r="O6227" s="233">
        <v>0</v>
      </c>
      <c r="P6227" s="233">
        <v>0</v>
      </c>
      <c r="Q6227" s="234">
        <v>0</v>
      </c>
      <c r="R6227" s="233">
        <v>0</v>
      </c>
      <c r="S6227" s="234">
        <v>0</v>
      </c>
      <c r="T6227" s="233">
        <v>0</v>
      </c>
      <c r="U6227" s="235">
        <f t="shared" si="679"/>
        <v>3988.7200000000003</v>
      </c>
      <c r="V6227" s="227">
        <f t="shared" si="680"/>
        <v>3140.8980000000001</v>
      </c>
      <c r="W6227" s="227">
        <f t="shared" si="681"/>
        <v>2991.3636666666671</v>
      </c>
      <c r="X6227" s="227">
        <f t="shared" si="684"/>
        <v>2931.5</v>
      </c>
      <c r="Y6227" s="227">
        <f t="shared" si="682"/>
        <v>0</v>
      </c>
      <c r="Z6227" s="227">
        <f t="shared" si="683"/>
        <v>0</v>
      </c>
      <c r="AA6227" s="227">
        <f t="shared" si="685"/>
        <v>0</v>
      </c>
    </row>
    <row r="6228" spans="2:27" ht="13.5" hidden="1">
      <c r="B6228" s="232" t="s">
        <v>1449</v>
      </c>
      <c r="C6228" s="232" t="s">
        <v>689</v>
      </c>
      <c r="D6228" s="232" t="s">
        <v>962</v>
      </c>
      <c r="E6228" s="232" t="s">
        <v>467</v>
      </c>
      <c r="F6228" s="232">
        <v>32</v>
      </c>
      <c r="G6228" s="232" t="s">
        <v>1353</v>
      </c>
      <c r="H6228" s="233">
        <v>12.8</v>
      </c>
      <c r="I6228" s="233">
        <v>0</v>
      </c>
      <c r="J6228" s="233">
        <v>9.9456000000000007</v>
      </c>
      <c r="K6228" s="234">
        <v>41487</v>
      </c>
      <c r="L6228" s="233">
        <v>4.7359999999999998</v>
      </c>
      <c r="M6228" s="234">
        <v>81315</v>
      </c>
      <c r="N6228" s="233">
        <v>0</v>
      </c>
      <c r="O6228" s="233">
        <v>0</v>
      </c>
      <c r="P6228" s="233">
        <v>0</v>
      </c>
      <c r="Q6228" s="234">
        <v>0</v>
      </c>
      <c r="R6228" s="233">
        <v>0</v>
      </c>
      <c r="S6228" s="234">
        <v>0</v>
      </c>
      <c r="T6228" s="233">
        <v>0</v>
      </c>
      <c r="U6228" s="235">
        <f t="shared" si="679"/>
        <v>9344</v>
      </c>
      <c r="V6228" s="227">
        <f t="shared" si="680"/>
        <v>7260.2880000000005</v>
      </c>
      <c r="W6228" s="227">
        <f t="shared" si="681"/>
        <v>6914.53</v>
      </c>
      <c r="X6228" s="227">
        <f t="shared" si="684"/>
        <v>6776.25</v>
      </c>
      <c r="Y6228" s="227">
        <f t="shared" si="682"/>
        <v>0</v>
      </c>
      <c r="Z6228" s="227">
        <f t="shared" si="683"/>
        <v>0</v>
      </c>
      <c r="AA6228" s="227">
        <f t="shared" si="685"/>
        <v>0</v>
      </c>
    </row>
    <row r="6229" spans="2:27" ht="13.5" hidden="1">
      <c r="B6229" s="232" t="s">
        <v>1449</v>
      </c>
      <c r="C6229" s="232" t="s">
        <v>491</v>
      </c>
      <c r="D6229" s="232" t="s">
        <v>962</v>
      </c>
      <c r="E6229" s="232" t="s">
        <v>495</v>
      </c>
      <c r="F6229" s="232">
        <v>40</v>
      </c>
      <c r="G6229" s="232" t="s">
        <v>1376</v>
      </c>
      <c r="H6229" s="233">
        <v>26.28</v>
      </c>
      <c r="I6229" s="233">
        <v>0</v>
      </c>
      <c r="J6229" s="233">
        <v>0</v>
      </c>
      <c r="K6229" s="234">
        <v>0</v>
      </c>
      <c r="L6229" s="233">
        <v>0</v>
      </c>
      <c r="M6229" s="234">
        <v>0</v>
      </c>
      <c r="N6229" s="233">
        <v>0</v>
      </c>
      <c r="O6229" s="233">
        <v>0</v>
      </c>
      <c r="P6229" s="233">
        <v>0</v>
      </c>
      <c r="Q6229" s="234">
        <v>0</v>
      </c>
      <c r="R6229" s="233">
        <v>0</v>
      </c>
      <c r="S6229" s="234">
        <v>0</v>
      </c>
      <c r="T6229" s="233">
        <v>0</v>
      </c>
      <c r="U6229" s="235">
        <f t="shared" si="679"/>
        <v>19184.400000000001</v>
      </c>
      <c r="V6229" s="227">
        <f t="shared" si="680"/>
        <v>0</v>
      </c>
      <c r="W6229" s="227">
        <f t="shared" si="681"/>
        <v>0</v>
      </c>
      <c r="X6229" s="227">
        <f t="shared" si="684"/>
        <v>0</v>
      </c>
      <c r="Y6229" s="227">
        <f t="shared" si="682"/>
        <v>0</v>
      </c>
      <c r="Z6229" s="227">
        <f t="shared" si="683"/>
        <v>0</v>
      </c>
      <c r="AA6229" s="227">
        <f t="shared" si="685"/>
        <v>0</v>
      </c>
    </row>
    <row r="6230" spans="2:27" ht="13.5" hidden="1">
      <c r="B6230" s="232" t="s">
        <v>1449</v>
      </c>
      <c r="C6230" s="232" t="s">
        <v>1457</v>
      </c>
      <c r="D6230" s="232" t="s">
        <v>962</v>
      </c>
      <c r="E6230" s="232" t="s">
        <v>495</v>
      </c>
      <c r="F6230" s="232">
        <v>2</v>
      </c>
      <c r="G6230" s="232" t="s">
        <v>1311</v>
      </c>
      <c r="H6230" s="233">
        <v>2.1</v>
      </c>
      <c r="I6230" s="233">
        <v>0</v>
      </c>
      <c r="J6230" s="233">
        <v>0</v>
      </c>
      <c r="K6230" s="234">
        <v>0</v>
      </c>
      <c r="L6230" s="233">
        <v>0</v>
      </c>
      <c r="M6230" s="234">
        <v>0</v>
      </c>
      <c r="N6230" s="233">
        <v>0</v>
      </c>
      <c r="O6230" s="233">
        <v>0</v>
      </c>
      <c r="P6230" s="233">
        <v>0</v>
      </c>
      <c r="Q6230" s="234">
        <v>0</v>
      </c>
      <c r="R6230" s="233">
        <v>0</v>
      </c>
      <c r="S6230" s="234">
        <v>0</v>
      </c>
      <c r="T6230" s="233">
        <v>0</v>
      </c>
      <c r="U6230" s="235">
        <f t="shared" si="679"/>
        <v>1533</v>
      </c>
      <c r="V6230" s="227">
        <f t="shared" si="680"/>
        <v>0</v>
      </c>
      <c r="W6230" s="227">
        <f t="shared" si="681"/>
        <v>0</v>
      </c>
      <c r="X6230" s="227">
        <f t="shared" si="684"/>
        <v>0</v>
      </c>
      <c r="Y6230" s="227">
        <f t="shared" si="682"/>
        <v>0</v>
      </c>
      <c r="Z6230" s="227">
        <f t="shared" si="683"/>
        <v>0</v>
      </c>
      <c r="AA6230" s="227">
        <f t="shared" si="685"/>
        <v>0</v>
      </c>
    </row>
    <row r="6231" spans="2:27" ht="13.5" hidden="1">
      <c r="B6231" s="232" t="s">
        <v>1449</v>
      </c>
      <c r="C6231" s="232" t="s">
        <v>761</v>
      </c>
      <c r="D6231" s="232" t="s">
        <v>962</v>
      </c>
      <c r="E6231" s="232" t="s">
        <v>495</v>
      </c>
      <c r="F6231" s="232">
        <v>48</v>
      </c>
      <c r="G6231" s="232" t="s">
        <v>1356</v>
      </c>
      <c r="H6231" s="233">
        <v>44.113999999999997</v>
      </c>
      <c r="I6231" s="233">
        <v>0</v>
      </c>
      <c r="J6231" s="233">
        <v>41.688099999999999</v>
      </c>
      <c r="K6231" s="234">
        <v>173899</v>
      </c>
      <c r="L6231" s="233">
        <v>19.851500000000001</v>
      </c>
      <c r="M6231" s="234">
        <v>340842</v>
      </c>
      <c r="N6231" s="233">
        <v>0</v>
      </c>
      <c r="O6231" s="233">
        <v>0</v>
      </c>
      <c r="P6231" s="233">
        <v>0</v>
      </c>
      <c r="Q6231" s="234">
        <v>463731</v>
      </c>
      <c r="R6231" s="233">
        <v>17.645800000000001</v>
      </c>
      <c r="S6231" s="234">
        <v>908912</v>
      </c>
      <c r="T6231" s="233">
        <v>0</v>
      </c>
      <c r="U6231" s="235">
        <f t="shared" si="679"/>
        <v>32203.219999999998</v>
      </c>
      <c r="V6231" s="227">
        <f t="shared" si="680"/>
        <v>30432.312999999998</v>
      </c>
      <c r="W6231" s="227">
        <f t="shared" si="681"/>
        <v>28983.178333333337</v>
      </c>
      <c r="X6231" s="227">
        <f t="shared" si="684"/>
        <v>28403.5</v>
      </c>
      <c r="Y6231" s="227">
        <f t="shared" si="682"/>
        <v>0</v>
      </c>
      <c r="Z6231" s="227">
        <f t="shared" si="683"/>
        <v>25762.850666666665</v>
      </c>
      <c r="AA6231" s="227">
        <f t="shared" si="685"/>
        <v>25247.555555555555</v>
      </c>
    </row>
    <row r="6232" spans="2:27" ht="13.5" hidden="1">
      <c r="B6232" s="232" t="s">
        <v>1449</v>
      </c>
      <c r="C6232" s="232" t="s">
        <v>566</v>
      </c>
      <c r="D6232" s="232" t="s">
        <v>962</v>
      </c>
      <c r="E6232" s="232" t="s">
        <v>467</v>
      </c>
      <c r="F6232" s="232">
        <v>4</v>
      </c>
      <c r="G6232" s="232" t="s">
        <v>1311</v>
      </c>
      <c r="H6232" s="233">
        <v>1.3140000000000001</v>
      </c>
      <c r="I6232" s="233">
        <v>0</v>
      </c>
      <c r="J6232" s="233">
        <v>1.0620000000000001</v>
      </c>
      <c r="K6232" s="234">
        <v>3649</v>
      </c>
      <c r="L6232" s="233">
        <v>0.49199999999999999</v>
      </c>
      <c r="M6232" s="234">
        <v>7795</v>
      </c>
      <c r="N6232" s="233">
        <v>0</v>
      </c>
      <c r="O6232" s="233">
        <v>0</v>
      </c>
      <c r="P6232" s="233">
        <v>0</v>
      </c>
      <c r="Q6232" s="234">
        <v>0</v>
      </c>
      <c r="R6232" s="233">
        <v>0</v>
      </c>
      <c r="S6232" s="234">
        <v>0</v>
      </c>
      <c r="T6232" s="233">
        <v>0</v>
      </c>
      <c r="U6232" s="235">
        <f t="shared" si="679"/>
        <v>959.22</v>
      </c>
      <c r="V6232" s="227">
        <f t="shared" si="680"/>
        <v>775.26</v>
      </c>
      <c r="W6232" s="227">
        <f t="shared" si="681"/>
        <v>663.24333333333334</v>
      </c>
      <c r="X6232" s="227">
        <f t="shared" si="684"/>
        <v>649.58333333333337</v>
      </c>
      <c r="Y6232" s="227">
        <f t="shared" si="682"/>
        <v>0</v>
      </c>
      <c r="Z6232" s="227">
        <f t="shared" si="683"/>
        <v>0</v>
      </c>
      <c r="AA6232" s="227">
        <f t="shared" si="685"/>
        <v>0</v>
      </c>
    </row>
    <row r="6233" spans="2:27" ht="13.5" hidden="1">
      <c r="B6233" s="232" t="s">
        <v>1449</v>
      </c>
      <c r="C6233" s="232" t="s">
        <v>1473</v>
      </c>
      <c r="D6233" s="232" t="s">
        <v>962</v>
      </c>
      <c r="E6233" s="232" t="s">
        <v>495</v>
      </c>
      <c r="F6233" s="232">
        <v>8</v>
      </c>
      <c r="G6233" s="232" t="s">
        <v>1312</v>
      </c>
      <c r="H6233" s="233">
        <v>5.4459999999999997</v>
      </c>
      <c r="I6233" s="233">
        <v>0</v>
      </c>
      <c r="J6233" s="233">
        <v>0</v>
      </c>
      <c r="K6233" s="234">
        <v>0</v>
      </c>
      <c r="L6233" s="233">
        <v>0</v>
      </c>
      <c r="M6233" s="234">
        <v>0</v>
      </c>
      <c r="N6233" s="233">
        <v>0</v>
      </c>
      <c r="O6233" s="233">
        <v>0</v>
      </c>
      <c r="P6233" s="233">
        <v>0</v>
      </c>
      <c r="Q6233" s="234">
        <v>0</v>
      </c>
      <c r="R6233" s="233">
        <v>0</v>
      </c>
      <c r="S6233" s="234">
        <v>0</v>
      </c>
      <c r="T6233" s="233">
        <v>0</v>
      </c>
      <c r="U6233" s="235">
        <f t="shared" si="679"/>
        <v>3975.58</v>
      </c>
      <c r="V6233" s="227">
        <f t="shared" si="680"/>
        <v>0</v>
      </c>
      <c r="W6233" s="227">
        <f t="shared" si="681"/>
        <v>0</v>
      </c>
      <c r="X6233" s="227">
        <f t="shared" si="684"/>
        <v>0</v>
      </c>
      <c r="Y6233" s="227">
        <f t="shared" si="682"/>
        <v>0</v>
      </c>
      <c r="Z6233" s="227">
        <f t="shared" si="683"/>
        <v>0</v>
      </c>
      <c r="AA6233" s="227">
        <f t="shared" si="685"/>
        <v>0</v>
      </c>
    </row>
    <row r="6234" spans="2:27" ht="13.5" hidden="1">
      <c r="B6234" s="232" t="s">
        <v>1449</v>
      </c>
      <c r="C6234" s="232" t="s">
        <v>1148</v>
      </c>
      <c r="D6234" s="232" t="s">
        <v>962</v>
      </c>
      <c r="E6234" s="232" t="s">
        <v>467</v>
      </c>
      <c r="F6234" s="232">
        <v>16</v>
      </c>
      <c r="G6234" s="232" t="s">
        <v>1316</v>
      </c>
      <c r="H6234" s="233">
        <v>6.6660000000000004</v>
      </c>
      <c r="I6234" s="233">
        <v>0</v>
      </c>
      <c r="J6234" s="233">
        <v>6.2994000000000003</v>
      </c>
      <c r="K6234" s="234">
        <v>26277</v>
      </c>
      <c r="L6234" s="233">
        <v>2.9996999999999998</v>
      </c>
      <c r="M6234" s="234">
        <v>51504</v>
      </c>
      <c r="N6234" s="233">
        <v>0</v>
      </c>
      <c r="O6234" s="233">
        <v>0</v>
      </c>
      <c r="P6234" s="233">
        <v>0</v>
      </c>
      <c r="Q6234" s="234">
        <v>70073</v>
      </c>
      <c r="R6234" s="233">
        <v>2.6663999999999999</v>
      </c>
      <c r="S6234" s="234">
        <v>137343</v>
      </c>
      <c r="T6234" s="233">
        <v>0</v>
      </c>
      <c r="U6234" s="235">
        <f t="shared" si="679"/>
        <v>4866.18</v>
      </c>
      <c r="V6234" s="227">
        <f t="shared" si="680"/>
        <v>4598.5619999999999</v>
      </c>
      <c r="W6234" s="227">
        <f t="shared" si="681"/>
        <v>4379.5309999999999</v>
      </c>
      <c r="X6234" s="227">
        <f t="shared" si="684"/>
        <v>4292</v>
      </c>
      <c r="Y6234" s="227">
        <f t="shared" si="682"/>
        <v>0</v>
      </c>
      <c r="Z6234" s="227">
        <f t="shared" si="683"/>
        <v>3892.9442222222224</v>
      </c>
      <c r="AA6234" s="227">
        <f t="shared" si="685"/>
        <v>3815.0833333333335</v>
      </c>
    </row>
    <row r="6235" spans="2:27" ht="13.5" hidden="1">
      <c r="B6235" s="232" t="s">
        <v>1449</v>
      </c>
      <c r="C6235" s="232" t="s">
        <v>686</v>
      </c>
      <c r="D6235" s="232" t="s">
        <v>962</v>
      </c>
      <c r="E6235" s="232" t="s">
        <v>467</v>
      </c>
      <c r="F6235" s="232">
        <v>16</v>
      </c>
      <c r="G6235" s="232" t="s">
        <v>1352</v>
      </c>
      <c r="H6235" s="233">
        <v>6.4</v>
      </c>
      <c r="I6235" s="233">
        <v>0</v>
      </c>
      <c r="J6235" s="233">
        <v>4.9728000000000003</v>
      </c>
      <c r="K6235" s="234">
        <v>20744</v>
      </c>
      <c r="L6235" s="233">
        <v>2.3679999999999999</v>
      </c>
      <c r="M6235" s="234">
        <v>40658</v>
      </c>
      <c r="N6235" s="233">
        <v>0</v>
      </c>
      <c r="O6235" s="233">
        <v>0</v>
      </c>
      <c r="P6235" s="233">
        <v>0</v>
      </c>
      <c r="Q6235" s="234">
        <v>0</v>
      </c>
      <c r="R6235" s="233">
        <v>0</v>
      </c>
      <c r="S6235" s="234">
        <v>0</v>
      </c>
      <c r="T6235" s="233">
        <v>0</v>
      </c>
      <c r="U6235" s="235">
        <f t="shared" si="679"/>
        <v>4672</v>
      </c>
      <c r="V6235" s="227">
        <f t="shared" si="680"/>
        <v>3630.1440000000002</v>
      </c>
      <c r="W6235" s="227">
        <f t="shared" si="681"/>
        <v>3457.3066666666664</v>
      </c>
      <c r="X6235" s="227">
        <f t="shared" si="684"/>
        <v>3388.1666666666665</v>
      </c>
      <c r="Y6235" s="227">
        <f t="shared" si="682"/>
        <v>0</v>
      </c>
      <c r="Z6235" s="227">
        <f t="shared" si="683"/>
        <v>0</v>
      </c>
      <c r="AA6235" s="227">
        <f t="shared" si="685"/>
        <v>0</v>
      </c>
    </row>
    <row r="6236" spans="2:27" ht="13.5" hidden="1">
      <c r="B6236" s="232" t="s">
        <v>1449</v>
      </c>
      <c r="C6236" s="232" t="s">
        <v>1124</v>
      </c>
      <c r="D6236" s="232" t="s">
        <v>962</v>
      </c>
      <c r="E6236" s="232" t="s">
        <v>495</v>
      </c>
      <c r="F6236" s="232">
        <v>4</v>
      </c>
      <c r="G6236" s="232" t="s">
        <v>1311</v>
      </c>
      <c r="H6236" s="233">
        <v>2.7320000000000002</v>
      </c>
      <c r="I6236" s="233">
        <v>0</v>
      </c>
      <c r="J6236" s="233">
        <v>2.1513</v>
      </c>
      <c r="K6236" s="234">
        <v>8974</v>
      </c>
      <c r="L6236" s="233">
        <v>1.0244</v>
      </c>
      <c r="M6236" s="234">
        <v>17589</v>
      </c>
      <c r="N6236" s="233">
        <v>0</v>
      </c>
      <c r="O6236" s="233">
        <v>0</v>
      </c>
      <c r="P6236" s="233">
        <v>0</v>
      </c>
      <c r="Q6236" s="234">
        <v>0</v>
      </c>
      <c r="R6236" s="233">
        <v>0</v>
      </c>
      <c r="S6236" s="234">
        <v>0</v>
      </c>
      <c r="T6236" s="233">
        <v>0</v>
      </c>
      <c r="U6236" s="235">
        <f t="shared" si="679"/>
        <v>1994.3600000000001</v>
      </c>
      <c r="V6236" s="227">
        <f t="shared" si="680"/>
        <v>1570.4490000000001</v>
      </c>
      <c r="W6236" s="227">
        <f t="shared" si="681"/>
        <v>1495.6453333333334</v>
      </c>
      <c r="X6236" s="227">
        <f t="shared" si="684"/>
        <v>1465.75</v>
      </c>
      <c r="Y6236" s="227">
        <f t="shared" si="682"/>
        <v>0</v>
      </c>
      <c r="Z6236" s="227">
        <f t="shared" si="683"/>
        <v>0</v>
      </c>
      <c r="AA6236" s="227">
        <f t="shared" si="685"/>
        <v>0</v>
      </c>
    </row>
    <row r="6237" spans="2:27" ht="13.5" hidden="1">
      <c r="B6237" s="232" t="s">
        <v>1449</v>
      </c>
      <c r="C6237" s="232" t="s">
        <v>763</v>
      </c>
      <c r="D6237" s="232" t="s">
        <v>962</v>
      </c>
      <c r="E6237" s="232" t="s">
        <v>495</v>
      </c>
      <c r="F6237" s="232">
        <v>8</v>
      </c>
      <c r="G6237" s="232" t="s">
        <v>1317</v>
      </c>
      <c r="H6237" s="233">
        <v>7.3520000000000003</v>
      </c>
      <c r="I6237" s="233">
        <v>0</v>
      </c>
      <c r="J6237" s="233">
        <v>6.9480000000000004</v>
      </c>
      <c r="K6237" s="234">
        <v>28983</v>
      </c>
      <c r="L6237" s="233">
        <v>3.3086000000000002</v>
      </c>
      <c r="M6237" s="234">
        <v>56807</v>
      </c>
      <c r="N6237" s="233">
        <v>0</v>
      </c>
      <c r="O6237" s="233">
        <v>0</v>
      </c>
      <c r="P6237" s="233">
        <v>0</v>
      </c>
      <c r="Q6237" s="234">
        <v>77288</v>
      </c>
      <c r="R6237" s="233">
        <v>2.9409999999999998</v>
      </c>
      <c r="S6237" s="234">
        <v>151485</v>
      </c>
      <c r="T6237" s="233">
        <v>0</v>
      </c>
      <c r="U6237" s="235">
        <f t="shared" si="679"/>
        <v>5366.96</v>
      </c>
      <c r="V6237" s="227">
        <f t="shared" si="680"/>
        <v>5072.04</v>
      </c>
      <c r="W6237" s="227">
        <f t="shared" si="681"/>
        <v>4830.5280000000002</v>
      </c>
      <c r="X6237" s="227">
        <f t="shared" si="684"/>
        <v>4733.916666666667</v>
      </c>
      <c r="Y6237" s="227">
        <f t="shared" si="682"/>
        <v>0</v>
      </c>
      <c r="Z6237" s="227">
        <f t="shared" si="683"/>
        <v>4293.818888888889</v>
      </c>
      <c r="AA6237" s="227">
        <f t="shared" si="685"/>
        <v>4207.916666666667</v>
      </c>
    </row>
    <row r="6238" spans="2:27" ht="13.5" hidden="1">
      <c r="B6238" s="232" t="s">
        <v>1449</v>
      </c>
      <c r="C6238" s="232" t="s">
        <v>1123</v>
      </c>
      <c r="D6238" s="232" t="s">
        <v>962</v>
      </c>
      <c r="E6238" s="232" t="s">
        <v>467</v>
      </c>
      <c r="F6238" s="232">
        <v>2</v>
      </c>
      <c r="G6238" s="232" t="s">
        <v>1315</v>
      </c>
      <c r="H6238" s="233">
        <v>1.0309999999999999</v>
      </c>
      <c r="I6238" s="233">
        <v>0</v>
      </c>
      <c r="J6238" s="233">
        <v>0.81189999999999996</v>
      </c>
      <c r="K6238" s="234">
        <v>3387</v>
      </c>
      <c r="L6238" s="233">
        <v>0.3866</v>
      </c>
      <c r="M6238" s="234">
        <v>6638</v>
      </c>
      <c r="N6238" s="233">
        <v>0</v>
      </c>
      <c r="O6238" s="233">
        <v>0</v>
      </c>
      <c r="P6238" s="233">
        <v>0</v>
      </c>
      <c r="Q6238" s="234">
        <v>0</v>
      </c>
      <c r="R6238" s="233">
        <v>0</v>
      </c>
      <c r="S6238" s="234">
        <v>0</v>
      </c>
      <c r="T6238" s="233">
        <v>0</v>
      </c>
      <c r="U6238" s="235">
        <f t="shared" si="679"/>
        <v>752.63</v>
      </c>
      <c r="V6238" s="227">
        <f t="shared" si="680"/>
        <v>592.68700000000001</v>
      </c>
      <c r="W6238" s="227">
        <f t="shared" si="681"/>
        <v>564.46800000000007</v>
      </c>
      <c r="X6238" s="227">
        <f t="shared" si="684"/>
        <v>553.16666666666663</v>
      </c>
      <c r="Y6238" s="227">
        <f t="shared" si="682"/>
        <v>0</v>
      </c>
      <c r="Z6238" s="227">
        <f t="shared" si="683"/>
        <v>0</v>
      </c>
      <c r="AA6238" s="227">
        <f t="shared" si="685"/>
        <v>0</v>
      </c>
    </row>
    <row r="6239" spans="2:27" ht="13.5" hidden="1">
      <c r="B6239" s="232" t="s">
        <v>1449</v>
      </c>
      <c r="C6239" s="232" t="s">
        <v>1118</v>
      </c>
      <c r="D6239" s="232" t="s">
        <v>962</v>
      </c>
      <c r="E6239" s="232" t="s">
        <v>467</v>
      </c>
      <c r="F6239" s="232">
        <v>64</v>
      </c>
      <c r="G6239" s="232" t="s">
        <v>1345</v>
      </c>
      <c r="H6239" s="233">
        <v>21.853999999999999</v>
      </c>
      <c r="I6239" s="233">
        <v>0</v>
      </c>
      <c r="J6239" s="233">
        <v>17.2103</v>
      </c>
      <c r="K6239" s="234">
        <v>71792</v>
      </c>
      <c r="L6239" s="233">
        <v>8.1953999999999994</v>
      </c>
      <c r="M6239" s="234">
        <v>140712</v>
      </c>
      <c r="N6239" s="233">
        <v>0</v>
      </c>
      <c r="O6239" s="233">
        <v>0</v>
      </c>
      <c r="P6239" s="233">
        <v>0</v>
      </c>
      <c r="Q6239" s="234">
        <v>0</v>
      </c>
      <c r="R6239" s="233">
        <v>0</v>
      </c>
      <c r="S6239" s="234">
        <v>0</v>
      </c>
      <c r="T6239" s="233">
        <v>0</v>
      </c>
      <c r="U6239" s="235">
        <f t="shared" si="679"/>
        <v>15953.42</v>
      </c>
      <c r="V6239" s="227">
        <f t="shared" si="680"/>
        <v>12563.519</v>
      </c>
      <c r="W6239" s="227">
        <f t="shared" si="681"/>
        <v>11965.308666666668</v>
      </c>
      <c r="X6239" s="227">
        <f t="shared" si="684"/>
        <v>11726</v>
      </c>
      <c r="Y6239" s="227">
        <f t="shared" si="682"/>
        <v>0</v>
      </c>
      <c r="Z6239" s="227">
        <f t="shared" si="683"/>
        <v>0</v>
      </c>
      <c r="AA6239" s="227">
        <f t="shared" si="685"/>
        <v>0</v>
      </c>
    </row>
    <row r="6240" spans="2:27" ht="13.5" hidden="1">
      <c r="B6240" s="232" t="s">
        <v>1449</v>
      </c>
      <c r="C6240" s="232" t="s">
        <v>1494</v>
      </c>
      <c r="D6240" s="232" t="s">
        <v>962</v>
      </c>
      <c r="E6240" s="232" t="s">
        <v>467</v>
      </c>
      <c r="F6240" s="232">
        <v>32</v>
      </c>
      <c r="G6240" s="232" t="s">
        <v>1345</v>
      </c>
      <c r="H6240" s="233">
        <v>13.464</v>
      </c>
      <c r="I6240" s="233">
        <v>0</v>
      </c>
      <c r="J6240" s="233">
        <v>12.656000000000001</v>
      </c>
      <c r="K6240" s="234">
        <v>53075</v>
      </c>
      <c r="L6240" s="233">
        <v>6.0590000000000002</v>
      </c>
      <c r="M6240" s="234">
        <v>103791</v>
      </c>
      <c r="N6240" s="233">
        <v>0</v>
      </c>
      <c r="O6240" s="233">
        <v>0</v>
      </c>
      <c r="P6240" s="233">
        <v>0</v>
      </c>
      <c r="Q6240" s="234">
        <v>141534</v>
      </c>
      <c r="R6240" s="233">
        <v>5.3860000000000001</v>
      </c>
      <c r="S6240" s="234">
        <v>275990</v>
      </c>
      <c r="T6240" s="233">
        <v>0</v>
      </c>
      <c r="U6240" s="235">
        <f t="shared" si="679"/>
        <v>9828.7200000000012</v>
      </c>
      <c r="V6240" s="227">
        <f t="shared" si="680"/>
        <v>9238.880000000001</v>
      </c>
      <c r="W6240" s="227">
        <f t="shared" si="681"/>
        <v>8845.9866666666676</v>
      </c>
      <c r="X6240" s="227">
        <f t="shared" si="684"/>
        <v>8649.25</v>
      </c>
      <c r="Y6240" s="227">
        <f t="shared" si="682"/>
        <v>0</v>
      </c>
      <c r="Z6240" s="227">
        <f t="shared" si="683"/>
        <v>7863.2800000000007</v>
      </c>
      <c r="AA6240" s="227">
        <f t="shared" si="685"/>
        <v>7666.3888888888887</v>
      </c>
    </row>
    <row r="6241" spans="2:27" ht="13.5" hidden="1">
      <c r="B6241" s="232" t="s">
        <v>1449</v>
      </c>
      <c r="C6241" s="232" t="s">
        <v>769</v>
      </c>
      <c r="D6241" s="232" t="s">
        <v>962</v>
      </c>
      <c r="E6241" s="232" t="s">
        <v>495</v>
      </c>
      <c r="F6241" s="232">
        <v>2</v>
      </c>
      <c r="G6241" s="232" t="s">
        <v>1311</v>
      </c>
      <c r="H6241" s="233">
        <v>2.63</v>
      </c>
      <c r="I6241" s="233">
        <v>0</v>
      </c>
      <c r="J6241" s="233">
        <v>2.4853999999999998</v>
      </c>
      <c r="K6241" s="234">
        <v>10368</v>
      </c>
      <c r="L6241" s="233">
        <v>1.1835</v>
      </c>
      <c r="M6241" s="234">
        <v>20321</v>
      </c>
      <c r="N6241" s="233">
        <v>0</v>
      </c>
      <c r="O6241" s="233">
        <v>0</v>
      </c>
      <c r="P6241" s="233">
        <v>0</v>
      </c>
      <c r="Q6241" s="234">
        <v>27648</v>
      </c>
      <c r="R6241" s="233">
        <v>1.052</v>
      </c>
      <c r="S6241" s="234">
        <v>54189</v>
      </c>
      <c r="T6241" s="233">
        <v>0</v>
      </c>
      <c r="U6241" s="235">
        <f t="shared" si="679"/>
        <v>1919.8999999999999</v>
      </c>
      <c r="V6241" s="227">
        <f t="shared" si="680"/>
        <v>1814.3419999999999</v>
      </c>
      <c r="W6241" s="227">
        <f t="shared" si="681"/>
        <v>1727.9549999999999</v>
      </c>
      <c r="X6241" s="227">
        <f t="shared" si="684"/>
        <v>1693.4166666666667</v>
      </c>
      <c r="Y6241" s="227">
        <f t="shared" si="682"/>
        <v>0</v>
      </c>
      <c r="Z6241" s="227">
        <f t="shared" si="683"/>
        <v>1535.96</v>
      </c>
      <c r="AA6241" s="227">
        <f t="shared" si="685"/>
        <v>1505.25</v>
      </c>
    </row>
    <row r="6242" spans="2:27" ht="13.5" hidden="1">
      <c r="B6242" s="232" t="s">
        <v>1449</v>
      </c>
      <c r="C6242" s="232" t="s">
        <v>695</v>
      </c>
      <c r="D6242" s="232" t="s">
        <v>962</v>
      </c>
      <c r="E6242" s="232" t="s">
        <v>467</v>
      </c>
      <c r="F6242" s="232">
        <v>4</v>
      </c>
      <c r="G6242" s="232" t="s">
        <v>1354</v>
      </c>
      <c r="H6242" s="233">
        <v>1.6</v>
      </c>
      <c r="I6242" s="233">
        <v>0</v>
      </c>
      <c r="J6242" s="233">
        <v>1.2432000000000001</v>
      </c>
      <c r="K6242" s="234">
        <v>5186</v>
      </c>
      <c r="L6242" s="233">
        <v>0.59199999999999997</v>
      </c>
      <c r="M6242" s="234">
        <v>10164</v>
      </c>
      <c r="N6242" s="233">
        <v>0</v>
      </c>
      <c r="O6242" s="233">
        <v>0</v>
      </c>
      <c r="P6242" s="233">
        <v>0</v>
      </c>
      <c r="Q6242" s="234">
        <v>0</v>
      </c>
      <c r="R6242" s="233">
        <v>0</v>
      </c>
      <c r="S6242" s="234">
        <v>0</v>
      </c>
      <c r="T6242" s="233">
        <v>0</v>
      </c>
      <c r="U6242" s="235">
        <f t="shared" si="679"/>
        <v>1168</v>
      </c>
      <c r="V6242" s="227">
        <f t="shared" si="680"/>
        <v>907.53600000000006</v>
      </c>
      <c r="W6242" s="227">
        <f t="shared" si="681"/>
        <v>864.3266666666666</v>
      </c>
      <c r="X6242" s="227">
        <f t="shared" si="684"/>
        <v>847</v>
      </c>
      <c r="Y6242" s="227">
        <f t="shared" si="682"/>
        <v>0</v>
      </c>
      <c r="Z6242" s="227">
        <f t="shared" si="683"/>
        <v>0</v>
      </c>
      <c r="AA6242" s="227">
        <f t="shared" si="685"/>
        <v>0</v>
      </c>
    </row>
    <row r="6243" spans="2:27" ht="13.5" hidden="1">
      <c r="B6243" s="232" t="s">
        <v>1449</v>
      </c>
      <c r="C6243" s="232" t="s">
        <v>1118</v>
      </c>
      <c r="D6243" s="232" t="s">
        <v>962</v>
      </c>
      <c r="E6243" s="232" t="s">
        <v>495</v>
      </c>
      <c r="F6243" s="232">
        <v>64</v>
      </c>
      <c r="G6243" s="232" t="s">
        <v>1345</v>
      </c>
      <c r="H6243" s="233">
        <v>43.709000000000003</v>
      </c>
      <c r="I6243" s="233">
        <v>0</v>
      </c>
      <c r="J6243" s="233">
        <v>34.420699999999997</v>
      </c>
      <c r="K6243" s="234">
        <v>143583</v>
      </c>
      <c r="L6243" s="233">
        <v>16.390799999999999</v>
      </c>
      <c r="M6243" s="234">
        <v>281423</v>
      </c>
      <c r="N6243" s="233">
        <v>0</v>
      </c>
      <c r="O6243" s="233">
        <v>0</v>
      </c>
      <c r="P6243" s="233">
        <v>0</v>
      </c>
      <c r="Q6243" s="234">
        <v>0</v>
      </c>
      <c r="R6243" s="233">
        <v>0</v>
      </c>
      <c r="S6243" s="234">
        <v>0</v>
      </c>
      <c r="T6243" s="233">
        <v>0</v>
      </c>
      <c r="U6243" s="235">
        <f t="shared" si="679"/>
        <v>31907.570000000003</v>
      </c>
      <c r="V6243" s="227">
        <f t="shared" si="680"/>
        <v>25127.110999999997</v>
      </c>
      <c r="W6243" s="227">
        <f t="shared" si="681"/>
        <v>23930.534</v>
      </c>
      <c r="X6243" s="227">
        <f t="shared" si="684"/>
        <v>23451.916666666668</v>
      </c>
      <c r="Y6243" s="227">
        <f t="shared" si="682"/>
        <v>0</v>
      </c>
      <c r="Z6243" s="227">
        <f t="shared" si="683"/>
        <v>0</v>
      </c>
      <c r="AA6243" s="227">
        <f t="shared" si="685"/>
        <v>0</v>
      </c>
    </row>
    <row r="6244" spans="2:27" ht="13.5" hidden="1">
      <c r="B6244" s="232" t="s">
        <v>1449</v>
      </c>
      <c r="C6244" s="232" t="s">
        <v>1489</v>
      </c>
      <c r="D6244" s="232" t="s">
        <v>962</v>
      </c>
      <c r="E6244" s="232" t="s">
        <v>467</v>
      </c>
      <c r="F6244" s="232">
        <v>8</v>
      </c>
      <c r="G6244" s="232" t="s">
        <v>1317</v>
      </c>
      <c r="H6244" s="233">
        <v>3.3660000000000001</v>
      </c>
      <c r="I6244" s="233">
        <v>0</v>
      </c>
      <c r="J6244" s="233">
        <v>3.1640000000000001</v>
      </c>
      <c r="K6244" s="234">
        <v>13269</v>
      </c>
      <c r="L6244" s="233">
        <v>1.5149999999999999</v>
      </c>
      <c r="M6244" s="234">
        <v>25948</v>
      </c>
      <c r="N6244" s="233">
        <v>0</v>
      </c>
      <c r="O6244" s="233">
        <v>0</v>
      </c>
      <c r="P6244" s="233">
        <v>0</v>
      </c>
      <c r="Q6244" s="234">
        <v>35383</v>
      </c>
      <c r="R6244" s="233">
        <v>1.3460000000000001</v>
      </c>
      <c r="S6244" s="234">
        <v>68998</v>
      </c>
      <c r="T6244" s="233">
        <v>0</v>
      </c>
      <c r="U6244" s="235">
        <f t="shared" si="679"/>
        <v>2457.1800000000003</v>
      </c>
      <c r="V6244" s="227">
        <f t="shared" si="680"/>
        <v>2309.7200000000003</v>
      </c>
      <c r="W6244" s="227">
        <f t="shared" si="681"/>
        <v>2211.6999999999998</v>
      </c>
      <c r="X6244" s="227">
        <f t="shared" si="684"/>
        <v>2162.3333333333335</v>
      </c>
      <c r="Y6244" s="227">
        <f t="shared" si="682"/>
        <v>0</v>
      </c>
      <c r="Z6244" s="227">
        <f t="shared" si="683"/>
        <v>1965.4411111111112</v>
      </c>
      <c r="AA6244" s="227">
        <f t="shared" si="685"/>
        <v>1916.6111111111111</v>
      </c>
    </row>
    <row r="6245" spans="2:27" ht="13.5" hidden="1">
      <c r="B6245" s="232" t="s">
        <v>1449</v>
      </c>
      <c r="C6245" s="232" t="s">
        <v>667</v>
      </c>
      <c r="D6245" s="232" t="s">
        <v>962</v>
      </c>
      <c r="E6245" s="232" t="s">
        <v>495</v>
      </c>
      <c r="F6245" s="232">
        <v>2</v>
      </c>
      <c r="G6245" s="232" t="s">
        <v>1363</v>
      </c>
      <c r="H6245" s="233">
        <v>2.1</v>
      </c>
      <c r="I6245" s="233">
        <v>0</v>
      </c>
      <c r="J6245" s="233">
        <v>0</v>
      </c>
      <c r="K6245" s="234">
        <v>0</v>
      </c>
      <c r="L6245" s="233">
        <v>0</v>
      </c>
      <c r="M6245" s="234">
        <v>0</v>
      </c>
      <c r="N6245" s="233">
        <v>0</v>
      </c>
      <c r="O6245" s="233">
        <v>0</v>
      </c>
      <c r="P6245" s="233">
        <v>0</v>
      </c>
      <c r="Q6245" s="234">
        <v>0</v>
      </c>
      <c r="R6245" s="233">
        <v>0</v>
      </c>
      <c r="S6245" s="234">
        <v>0</v>
      </c>
      <c r="T6245" s="233">
        <v>0</v>
      </c>
      <c r="U6245" s="235">
        <f t="shared" si="679"/>
        <v>1533</v>
      </c>
      <c r="V6245" s="227">
        <f t="shared" si="680"/>
        <v>0</v>
      </c>
      <c r="W6245" s="227">
        <f t="shared" si="681"/>
        <v>0</v>
      </c>
      <c r="X6245" s="227">
        <f t="shared" si="684"/>
        <v>0</v>
      </c>
      <c r="Y6245" s="227">
        <f t="shared" si="682"/>
        <v>0</v>
      </c>
      <c r="Z6245" s="227">
        <f t="shared" si="683"/>
        <v>0</v>
      </c>
      <c r="AA6245" s="227">
        <f t="shared" si="685"/>
        <v>0</v>
      </c>
    </row>
    <row r="6246" spans="2:27" ht="13.5" hidden="1">
      <c r="B6246" s="232" t="s">
        <v>1449</v>
      </c>
      <c r="C6246" s="232" t="s">
        <v>1478</v>
      </c>
      <c r="D6246" s="232" t="s">
        <v>962</v>
      </c>
      <c r="E6246" s="232" t="s">
        <v>467</v>
      </c>
      <c r="F6246" s="232">
        <v>16</v>
      </c>
      <c r="G6246" s="232" t="s">
        <v>1317</v>
      </c>
      <c r="H6246" s="233">
        <v>5.4009999999999998</v>
      </c>
      <c r="I6246" s="233">
        <v>0</v>
      </c>
      <c r="J6246" s="233">
        <v>0</v>
      </c>
      <c r="K6246" s="234">
        <v>0</v>
      </c>
      <c r="L6246" s="233">
        <v>0</v>
      </c>
      <c r="M6246" s="234">
        <v>0</v>
      </c>
      <c r="N6246" s="233">
        <v>0</v>
      </c>
      <c r="O6246" s="233">
        <v>0</v>
      </c>
      <c r="P6246" s="233">
        <v>0</v>
      </c>
      <c r="Q6246" s="234">
        <v>0</v>
      </c>
      <c r="R6246" s="233">
        <v>0</v>
      </c>
      <c r="S6246" s="234">
        <v>0</v>
      </c>
      <c r="T6246" s="233">
        <v>0</v>
      </c>
      <c r="U6246" s="235">
        <f t="shared" si="679"/>
        <v>3942.73</v>
      </c>
      <c r="V6246" s="227">
        <f t="shared" si="680"/>
        <v>0</v>
      </c>
      <c r="W6246" s="227">
        <f t="shared" si="681"/>
        <v>0</v>
      </c>
      <c r="X6246" s="227">
        <f t="shared" si="684"/>
        <v>0</v>
      </c>
      <c r="Y6246" s="227">
        <f t="shared" si="682"/>
        <v>0</v>
      </c>
      <c r="Z6246" s="227">
        <f t="shared" si="683"/>
        <v>0</v>
      </c>
      <c r="AA6246" s="227">
        <f t="shared" si="685"/>
        <v>0</v>
      </c>
    </row>
    <row r="6247" spans="2:27" ht="13.5" hidden="1">
      <c r="B6247" s="232" t="s">
        <v>1449</v>
      </c>
      <c r="C6247" s="232" t="s">
        <v>1150</v>
      </c>
      <c r="D6247" s="232" t="s">
        <v>962</v>
      </c>
      <c r="E6247" s="232" t="s">
        <v>467</v>
      </c>
      <c r="F6247" s="232">
        <v>2</v>
      </c>
      <c r="G6247" s="232" t="s">
        <v>1311</v>
      </c>
      <c r="H6247" s="233">
        <v>1.2290000000000001</v>
      </c>
      <c r="I6247" s="233">
        <v>0</v>
      </c>
      <c r="J6247" s="233">
        <v>1.1616</v>
      </c>
      <c r="K6247" s="234">
        <v>4846</v>
      </c>
      <c r="L6247" s="233">
        <v>0.55320000000000003</v>
      </c>
      <c r="M6247" s="234">
        <v>9498</v>
      </c>
      <c r="N6247" s="233">
        <v>0</v>
      </c>
      <c r="O6247" s="233">
        <v>0</v>
      </c>
      <c r="P6247" s="233">
        <v>0</v>
      </c>
      <c r="Q6247" s="234">
        <v>12922</v>
      </c>
      <c r="R6247" s="233">
        <v>0.49170000000000003</v>
      </c>
      <c r="S6247" s="234">
        <v>25327</v>
      </c>
      <c r="T6247" s="233">
        <v>0</v>
      </c>
      <c r="U6247" s="235">
        <f t="shared" si="679"/>
        <v>897.17000000000007</v>
      </c>
      <c r="V6247" s="227">
        <f t="shared" si="680"/>
        <v>847.96799999999996</v>
      </c>
      <c r="W6247" s="227">
        <f t="shared" si="681"/>
        <v>807.66933333333327</v>
      </c>
      <c r="X6247" s="227">
        <f t="shared" si="684"/>
        <v>791.5</v>
      </c>
      <c r="Y6247" s="227">
        <f t="shared" si="682"/>
        <v>0</v>
      </c>
      <c r="Z6247" s="227">
        <f t="shared" si="683"/>
        <v>717.88544444444449</v>
      </c>
      <c r="AA6247" s="227">
        <f t="shared" si="685"/>
        <v>703.52777777777783</v>
      </c>
    </row>
    <row r="6248" spans="2:27" ht="13.5" hidden="1">
      <c r="B6248" s="232" t="s">
        <v>1449</v>
      </c>
      <c r="C6248" s="232" t="s">
        <v>1120</v>
      </c>
      <c r="D6248" s="232" t="s">
        <v>962</v>
      </c>
      <c r="E6248" s="232" t="s">
        <v>495</v>
      </c>
      <c r="F6248" s="232">
        <v>8</v>
      </c>
      <c r="G6248" s="232" t="s">
        <v>1312</v>
      </c>
      <c r="H6248" s="233">
        <v>5.4640000000000004</v>
      </c>
      <c r="I6248" s="233">
        <v>0</v>
      </c>
      <c r="J6248" s="233">
        <v>4.3026</v>
      </c>
      <c r="K6248" s="234">
        <v>17948</v>
      </c>
      <c r="L6248" s="233">
        <v>2.0489000000000002</v>
      </c>
      <c r="M6248" s="234">
        <v>35178</v>
      </c>
      <c r="N6248" s="233">
        <v>0</v>
      </c>
      <c r="O6248" s="233">
        <v>0</v>
      </c>
      <c r="P6248" s="233">
        <v>0</v>
      </c>
      <c r="Q6248" s="234">
        <v>0</v>
      </c>
      <c r="R6248" s="233">
        <v>0</v>
      </c>
      <c r="S6248" s="234">
        <v>0</v>
      </c>
      <c r="T6248" s="233">
        <v>0</v>
      </c>
      <c r="U6248" s="235">
        <f t="shared" si="679"/>
        <v>3988.7200000000003</v>
      </c>
      <c r="V6248" s="227">
        <f t="shared" si="680"/>
        <v>3140.8980000000001</v>
      </c>
      <c r="W6248" s="227">
        <f t="shared" si="681"/>
        <v>2991.3636666666671</v>
      </c>
      <c r="X6248" s="227">
        <f t="shared" si="684"/>
        <v>2931.5</v>
      </c>
      <c r="Y6248" s="227">
        <f t="shared" si="682"/>
        <v>0</v>
      </c>
      <c r="Z6248" s="227">
        <f t="shared" si="683"/>
        <v>0</v>
      </c>
      <c r="AA6248" s="227">
        <f t="shared" si="685"/>
        <v>0</v>
      </c>
    </row>
    <row r="6249" spans="2:27" ht="13.5" hidden="1">
      <c r="B6249" s="232" t="s">
        <v>1449</v>
      </c>
      <c r="C6249" s="232" t="s">
        <v>1479</v>
      </c>
      <c r="D6249" s="232" t="s">
        <v>962</v>
      </c>
      <c r="E6249" s="232" t="s">
        <v>495</v>
      </c>
      <c r="F6249" s="232">
        <v>2</v>
      </c>
      <c r="G6249" s="232" t="s">
        <v>1315</v>
      </c>
      <c r="H6249" s="233">
        <v>2.008</v>
      </c>
      <c r="I6249" s="233">
        <v>0</v>
      </c>
      <c r="J6249" s="233">
        <v>0</v>
      </c>
      <c r="K6249" s="234">
        <v>0</v>
      </c>
      <c r="L6249" s="233">
        <v>0</v>
      </c>
      <c r="M6249" s="234">
        <v>0</v>
      </c>
      <c r="N6249" s="233">
        <v>0</v>
      </c>
      <c r="O6249" s="233">
        <v>0</v>
      </c>
      <c r="P6249" s="233">
        <v>0</v>
      </c>
      <c r="Q6249" s="234">
        <v>0</v>
      </c>
      <c r="R6249" s="233">
        <v>0</v>
      </c>
      <c r="S6249" s="234">
        <v>0</v>
      </c>
      <c r="T6249" s="233">
        <v>0</v>
      </c>
      <c r="U6249" s="235">
        <f t="shared" si="679"/>
        <v>1465.84</v>
      </c>
      <c r="V6249" s="227">
        <f t="shared" si="680"/>
        <v>0</v>
      </c>
      <c r="W6249" s="227">
        <f t="shared" si="681"/>
        <v>0</v>
      </c>
      <c r="X6249" s="227">
        <f t="shared" si="684"/>
        <v>0</v>
      </c>
      <c r="Y6249" s="227">
        <f t="shared" si="682"/>
        <v>0</v>
      </c>
      <c r="Z6249" s="227">
        <f t="shared" si="683"/>
        <v>0</v>
      </c>
      <c r="AA6249" s="227">
        <f t="shared" si="685"/>
        <v>0</v>
      </c>
    </row>
    <row r="6250" spans="2:27" ht="13.5" hidden="1">
      <c r="B6250" s="232" t="s">
        <v>1449</v>
      </c>
      <c r="C6250" s="232" t="s">
        <v>1457</v>
      </c>
      <c r="D6250" s="232" t="s">
        <v>962</v>
      </c>
      <c r="E6250" s="232" t="s">
        <v>467</v>
      </c>
      <c r="F6250" s="232">
        <v>2</v>
      </c>
      <c r="G6250" s="232" t="s">
        <v>1311</v>
      </c>
      <c r="H6250" s="233">
        <v>1.05</v>
      </c>
      <c r="I6250" s="233">
        <v>0</v>
      </c>
      <c r="J6250" s="233">
        <v>0</v>
      </c>
      <c r="K6250" s="234">
        <v>0</v>
      </c>
      <c r="L6250" s="233">
        <v>0</v>
      </c>
      <c r="M6250" s="234">
        <v>0</v>
      </c>
      <c r="N6250" s="233">
        <v>0</v>
      </c>
      <c r="O6250" s="233">
        <v>0</v>
      </c>
      <c r="P6250" s="233">
        <v>0</v>
      </c>
      <c r="Q6250" s="234">
        <v>0</v>
      </c>
      <c r="R6250" s="233">
        <v>0</v>
      </c>
      <c r="S6250" s="234">
        <v>0</v>
      </c>
      <c r="T6250" s="233">
        <v>0</v>
      </c>
      <c r="U6250" s="235">
        <f t="shared" si="679"/>
        <v>766.5</v>
      </c>
      <c r="V6250" s="227">
        <f t="shared" si="680"/>
        <v>0</v>
      </c>
      <c r="W6250" s="227">
        <f t="shared" si="681"/>
        <v>0</v>
      </c>
      <c r="X6250" s="227">
        <f t="shared" si="684"/>
        <v>0</v>
      </c>
      <c r="Y6250" s="227">
        <f t="shared" si="682"/>
        <v>0</v>
      </c>
      <c r="Z6250" s="227">
        <f t="shared" si="683"/>
        <v>0</v>
      </c>
      <c r="AA6250" s="227">
        <f t="shared" si="685"/>
        <v>0</v>
      </c>
    </row>
    <row r="6251" spans="2:27" ht="13.5" hidden="1">
      <c r="B6251" s="232" t="s">
        <v>1449</v>
      </c>
      <c r="C6251" s="232" t="s">
        <v>1458</v>
      </c>
      <c r="D6251" s="232" t="s">
        <v>962</v>
      </c>
      <c r="E6251" s="232" t="s">
        <v>467</v>
      </c>
      <c r="F6251" s="232">
        <v>4</v>
      </c>
      <c r="G6251" s="232" t="s">
        <v>1312</v>
      </c>
      <c r="H6251" s="233">
        <v>1.6</v>
      </c>
      <c r="I6251" s="233">
        <v>0</v>
      </c>
      <c r="J6251" s="233">
        <v>0</v>
      </c>
      <c r="K6251" s="234">
        <v>0</v>
      </c>
      <c r="L6251" s="233">
        <v>0</v>
      </c>
      <c r="M6251" s="234">
        <v>0</v>
      </c>
      <c r="N6251" s="233">
        <v>0</v>
      </c>
      <c r="O6251" s="233">
        <v>0</v>
      </c>
      <c r="P6251" s="233">
        <v>0</v>
      </c>
      <c r="Q6251" s="234">
        <v>0</v>
      </c>
      <c r="R6251" s="233">
        <v>0</v>
      </c>
      <c r="S6251" s="234">
        <v>0</v>
      </c>
      <c r="T6251" s="233">
        <v>0</v>
      </c>
      <c r="U6251" s="235">
        <f t="shared" si="679"/>
        <v>1168</v>
      </c>
      <c r="V6251" s="227">
        <f t="shared" si="680"/>
        <v>0</v>
      </c>
      <c r="W6251" s="227">
        <f t="shared" si="681"/>
        <v>0</v>
      </c>
      <c r="X6251" s="227">
        <f t="shared" si="684"/>
        <v>0</v>
      </c>
      <c r="Y6251" s="227">
        <f t="shared" si="682"/>
        <v>0</v>
      </c>
      <c r="Z6251" s="227">
        <f t="shared" si="683"/>
        <v>0</v>
      </c>
      <c r="AA6251" s="227">
        <f t="shared" si="685"/>
        <v>0</v>
      </c>
    </row>
    <row r="6252" spans="2:27" ht="13.5" hidden="1">
      <c r="B6252" s="232" t="s">
        <v>1449</v>
      </c>
      <c r="C6252" s="232" t="s">
        <v>636</v>
      </c>
      <c r="D6252" s="232" t="s">
        <v>962</v>
      </c>
      <c r="E6252" s="232" t="s">
        <v>467</v>
      </c>
      <c r="F6252" s="232">
        <v>2</v>
      </c>
      <c r="G6252" s="232" t="s">
        <v>1315</v>
      </c>
      <c r="H6252" s="233">
        <v>1.004</v>
      </c>
      <c r="I6252" s="233">
        <v>0</v>
      </c>
      <c r="J6252" s="233">
        <v>0.84799999999999998</v>
      </c>
      <c r="K6252" s="234">
        <v>3012</v>
      </c>
      <c r="L6252" s="233">
        <v>0.38100000000000001</v>
      </c>
      <c r="M6252" s="234">
        <v>6224</v>
      </c>
      <c r="N6252" s="233">
        <v>0</v>
      </c>
      <c r="O6252" s="233">
        <v>0</v>
      </c>
      <c r="P6252" s="233">
        <v>0</v>
      </c>
      <c r="Q6252" s="234">
        <v>0</v>
      </c>
      <c r="R6252" s="233">
        <v>0</v>
      </c>
      <c r="S6252" s="234">
        <v>0</v>
      </c>
      <c r="T6252" s="233">
        <v>0</v>
      </c>
      <c r="U6252" s="235">
        <f t="shared" si="679"/>
        <v>732.92</v>
      </c>
      <c r="V6252" s="227">
        <f t="shared" si="680"/>
        <v>619.04</v>
      </c>
      <c r="W6252" s="227">
        <f t="shared" si="681"/>
        <v>529.13</v>
      </c>
      <c r="X6252" s="227">
        <f t="shared" si="684"/>
        <v>518.66666666666663</v>
      </c>
      <c r="Y6252" s="227">
        <f t="shared" si="682"/>
        <v>0</v>
      </c>
      <c r="Z6252" s="227">
        <f t="shared" si="683"/>
        <v>0</v>
      </c>
      <c r="AA6252" s="227">
        <f t="shared" si="685"/>
        <v>0</v>
      </c>
    </row>
    <row r="6253" spans="2:27" ht="13.5" hidden="1">
      <c r="B6253" s="232" t="s">
        <v>1449</v>
      </c>
      <c r="C6253" s="232" t="s">
        <v>1492</v>
      </c>
      <c r="D6253" s="232" t="s">
        <v>962</v>
      </c>
      <c r="E6253" s="232" t="s">
        <v>495</v>
      </c>
      <c r="F6253" s="232">
        <v>48</v>
      </c>
      <c r="G6253" s="232" t="s">
        <v>1356</v>
      </c>
      <c r="H6253" s="233">
        <v>40.392000000000003</v>
      </c>
      <c r="I6253" s="233">
        <v>0</v>
      </c>
      <c r="J6253" s="233">
        <v>37.968000000000004</v>
      </c>
      <c r="K6253" s="234">
        <v>159225</v>
      </c>
      <c r="L6253" s="233">
        <v>18.175999999999998</v>
      </c>
      <c r="M6253" s="234">
        <v>311374</v>
      </c>
      <c r="N6253" s="233">
        <v>0</v>
      </c>
      <c r="O6253" s="233">
        <v>0</v>
      </c>
      <c r="P6253" s="233">
        <v>0</v>
      </c>
      <c r="Q6253" s="234">
        <v>424601</v>
      </c>
      <c r="R6253" s="233">
        <v>16.157</v>
      </c>
      <c r="S6253" s="234">
        <v>827971</v>
      </c>
      <c r="T6253" s="233">
        <v>0</v>
      </c>
      <c r="U6253" s="235">
        <f t="shared" si="679"/>
        <v>29486.160000000003</v>
      </c>
      <c r="V6253" s="227">
        <f t="shared" si="680"/>
        <v>27716.640000000003</v>
      </c>
      <c r="W6253" s="227">
        <f t="shared" si="681"/>
        <v>26537.23</v>
      </c>
      <c r="X6253" s="227">
        <f t="shared" si="684"/>
        <v>25947.833333333332</v>
      </c>
      <c r="Y6253" s="227">
        <f t="shared" si="682"/>
        <v>0</v>
      </c>
      <c r="Z6253" s="227">
        <f t="shared" si="683"/>
        <v>23589.082222222223</v>
      </c>
      <c r="AA6253" s="227">
        <f t="shared" si="685"/>
        <v>22999.194444444445</v>
      </c>
    </row>
    <row r="6254" spans="2:27" ht="13.5" hidden="1">
      <c r="B6254" s="232" t="s">
        <v>1449</v>
      </c>
      <c r="C6254" s="232" t="s">
        <v>527</v>
      </c>
      <c r="D6254" s="232" t="s">
        <v>962</v>
      </c>
      <c r="E6254" s="232" t="s">
        <v>467</v>
      </c>
      <c r="F6254" s="232">
        <v>8</v>
      </c>
      <c r="G6254" s="232" t="s">
        <v>1312</v>
      </c>
      <c r="H6254" s="233">
        <v>2.7229999999999999</v>
      </c>
      <c r="I6254" s="233">
        <v>0</v>
      </c>
      <c r="J6254" s="233">
        <v>2.1240000000000001</v>
      </c>
      <c r="K6254" s="234">
        <v>7299</v>
      </c>
      <c r="L6254" s="233">
        <v>0.98199999999999998</v>
      </c>
      <c r="M6254" s="234">
        <v>15584</v>
      </c>
      <c r="N6254" s="233">
        <v>0</v>
      </c>
      <c r="O6254" s="233">
        <v>0</v>
      </c>
      <c r="P6254" s="233">
        <v>0</v>
      </c>
      <c r="Q6254" s="234">
        <v>0</v>
      </c>
      <c r="R6254" s="233">
        <v>0</v>
      </c>
      <c r="S6254" s="234">
        <v>0</v>
      </c>
      <c r="T6254" s="233">
        <v>0</v>
      </c>
      <c r="U6254" s="235">
        <f t="shared" si="679"/>
        <v>1987.79</v>
      </c>
      <c r="V6254" s="227">
        <f t="shared" si="680"/>
        <v>1550.52</v>
      </c>
      <c r="W6254" s="227">
        <f t="shared" si="681"/>
        <v>1325.1100000000001</v>
      </c>
      <c r="X6254" s="227">
        <f t="shared" si="684"/>
        <v>1298.6666666666667</v>
      </c>
      <c r="Y6254" s="227">
        <f t="shared" si="682"/>
        <v>0</v>
      </c>
      <c r="Z6254" s="227">
        <f t="shared" si="683"/>
        <v>0</v>
      </c>
      <c r="AA6254" s="227">
        <f t="shared" si="685"/>
        <v>0</v>
      </c>
    </row>
    <row r="6255" spans="2:27" ht="13.5" hidden="1">
      <c r="B6255" s="232" t="s">
        <v>1449</v>
      </c>
      <c r="C6255" s="232" t="s">
        <v>1491</v>
      </c>
      <c r="D6255" s="232" t="s">
        <v>962</v>
      </c>
      <c r="E6255" s="232" t="s">
        <v>495</v>
      </c>
      <c r="F6255" s="232">
        <v>4</v>
      </c>
      <c r="G6255" s="232" t="s">
        <v>1312</v>
      </c>
      <c r="H6255" s="233">
        <v>3.3660000000000001</v>
      </c>
      <c r="I6255" s="233">
        <v>0</v>
      </c>
      <c r="J6255" s="233">
        <v>3.1640000000000001</v>
      </c>
      <c r="K6255" s="234">
        <v>13269</v>
      </c>
      <c r="L6255" s="233">
        <v>1.5149999999999999</v>
      </c>
      <c r="M6255" s="234">
        <v>25948</v>
      </c>
      <c r="N6255" s="233">
        <v>0</v>
      </c>
      <c r="O6255" s="233">
        <v>0</v>
      </c>
      <c r="P6255" s="233">
        <v>0</v>
      </c>
      <c r="Q6255" s="234">
        <v>35383</v>
      </c>
      <c r="R6255" s="233">
        <v>1.3460000000000001</v>
      </c>
      <c r="S6255" s="234">
        <v>68998</v>
      </c>
      <c r="T6255" s="233">
        <v>0</v>
      </c>
      <c r="U6255" s="235">
        <f t="shared" si="679"/>
        <v>2457.1800000000003</v>
      </c>
      <c r="V6255" s="227">
        <f t="shared" si="680"/>
        <v>2309.7200000000003</v>
      </c>
      <c r="W6255" s="227">
        <f t="shared" si="681"/>
        <v>2211.6999999999998</v>
      </c>
      <c r="X6255" s="227">
        <f t="shared" si="684"/>
        <v>2162.3333333333335</v>
      </c>
      <c r="Y6255" s="227">
        <f t="shared" si="682"/>
        <v>0</v>
      </c>
      <c r="Z6255" s="227">
        <f t="shared" si="683"/>
        <v>1965.4411111111112</v>
      </c>
      <c r="AA6255" s="227">
        <f t="shared" si="685"/>
        <v>1916.6111111111111</v>
      </c>
    </row>
    <row r="6256" spans="2:27" ht="13.5" hidden="1">
      <c r="B6256" s="232" t="s">
        <v>1449</v>
      </c>
      <c r="C6256" s="232" t="s">
        <v>767</v>
      </c>
      <c r="D6256" s="232" t="s">
        <v>962</v>
      </c>
      <c r="E6256" s="232" t="s">
        <v>495</v>
      </c>
      <c r="F6256" s="232">
        <v>24</v>
      </c>
      <c r="G6256" s="232" t="s">
        <v>1310</v>
      </c>
      <c r="H6256" s="233">
        <v>22.056999999999999</v>
      </c>
      <c r="I6256" s="233">
        <v>0</v>
      </c>
      <c r="J6256" s="233">
        <v>20.844100000000001</v>
      </c>
      <c r="K6256" s="234">
        <v>86949</v>
      </c>
      <c r="L6256" s="233">
        <v>9.9257000000000009</v>
      </c>
      <c r="M6256" s="234">
        <v>170421</v>
      </c>
      <c r="N6256" s="233">
        <v>0</v>
      </c>
      <c r="O6256" s="233">
        <v>0</v>
      </c>
      <c r="P6256" s="233">
        <v>0</v>
      </c>
      <c r="Q6256" s="234">
        <v>231865</v>
      </c>
      <c r="R6256" s="233">
        <v>8.8229000000000006</v>
      </c>
      <c r="S6256" s="234">
        <v>454456</v>
      </c>
      <c r="T6256" s="233">
        <v>0</v>
      </c>
      <c r="U6256" s="235">
        <f t="shared" si="679"/>
        <v>16101.609999999999</v>
      </c>
      <c r="V6256" s="227">
        <f t="shared" si="680"/>
        <v>15216.193000000001</v>
      </c>
      <c r="W6256" s="227">
        <f t="shared" si="681"/>
        <v>14491.511</v>
      </c>
      <c r="X6256" s="227">
        <f t="shared" si="684"/>
        <v>14201.75</v>
      </c>
      <c r="Y6256" s="227">
        <f t="shared" si="682"/>
        <v>0</v>
      </c>
      <c r="Z6256" s="227">
        <f t="shared" si="683"/>
        <v>12881.411444444446</v>
      </c>
      <c r="AA6256" s="227">
        <f t="shared" si="685"/>
        <v>12623.777777777777</v>
      </c>
    </row>
    <row r="6257" spans="2:27" ht="13.5" hidden="1">
      <c r="B6257" s="232" t="s">
        <v>1449</v>
      </c>
      <c r="C6257" s="232" t="s">
        <v>1491</v>
      </c>
      <c r="D6257" s="232" t="s">
        <v>962</v>
      </c>
      <c r="E6257" s="232" t="s">
        <v>467</v>
      </c>
      <c r="F6257" s="232">
        <v>4</v>
      </c>
      <c r="G6257" s="232" t="s">
        <v>1312</v>
      </c>
      <c r="H6257" s="233">
        <v>1.6830000000000001</v>
      </c>
      <c r="I6257" s="233">
        <v>0</v>
      </c>
      <c r="J6257" s="233">
        <v>1.5820000000000001</v>
      </c>
      <c r="K6257" s="234">
        <v>6634</v>
      </c>
      <c r="L6257" s="233">
        <v>0.75700000000000001</v>
      </c>
      <c r="M6257" s="234">
        <v>12974</v>
      </c>
      <c r="N6257" s="233">
        <v>0</v>
      </c>
      <c r="O6257" s="233">
        <v>0</v>
      </c>
      <c r="P6257" s="233">
        <v>0</v>
      </c>
      <c r="Q6257" s="234">
        <v>17692</v>
      </c>
      <c r="R6257" s="233">
        <v>0.67300000000000004</v>
      </c>
      <c r="S6257" s="234">
        <v>34499</v>
      </c>
      <c r="T6257" s="233">
        <v>0</v>
      </c>
      <c r="U6257" s="235">
        <f t="shared" si="679"/>
        <v>1228.5900000000001</v>
      </c>
      <c r="V6257" s="227">
        <f t="shared" si="680"/>
        <v>1154.8600000000001</v>
      </c>
      <c r="W6257" s="227">
        <f t="shared" si="681"/>
        <v>1105.4433333333334</v>
      </c>
      <c r="X6257" s="227">
        <f t="shared" si="684"/>
        <v>1081.1666666666667</v>
      </c>
      <c r="Y6257" s="227">
        <f t="shared" si="682"/>
        <v>0</v>
      </c>
      <c r="Z6257" s="227">
        <f t="shared" si="683"/>
        <v>982.73444444444453</v>
      </c>
      <c r="AA6257" s="227">
        <f t="shared" si="685"/>
        <v>958.30555555555554</v>
      </c>
    </row>
    <row r="6258" spans="2:27" ht="13.5" hidden="1">
      <c r="B6258" s="232" t="s">
        <v>1449</v>
      </c>
      <c r="C6258" s="232" t="s">
        <v>625</v>
      </c>
      <c r="D6258" s="232" t="s">
        <v>962</v>
      </c>
      <c r="E6258" s="232" t="s">
        <v>495</v>
      </c>
      <c r="F6258" s="232">
        <v>16</v>
      </c>
      <c r="G6258" s="232" t="s">
        <v>1317</v>
      </c>
      <c r="H6258" s="233">
        <v>10.802</v>
      </c>
      <c r="I6258" s="233">
        <v>0</v>
      </c>
      <c r="J6258" s="233">
        <v>8.4960000000000004</v>
      </c>
      <c r="K6258" s="234">
        <v>29192</v>
      </c>
      <c r="L6258" s="233">
        <v>3.9359999999999999</v>
      </c>
      <c r="M6258" s="234">
        <v>62360</v>
      </c>
      <c r="N6258" s="233">
        <v>0</v>
      </c>
      <c r="O6258" s="233">
        <v>0</v>
      </c>
      <c r="P6258" s="233">
        <v>0</v>
      </c>
      <c r="Q6258" s="234">
        <v>0</v>
      </c>
      <c r="R6258" s="233">
        <v>0</v>
      </c>
      <c r="S6258" s="234">
        <v>0</v>
      </c>
      <c r="T6258" s="233">
        <v>0</v>
      </c>
      <c r="U6258" s="235">
        <f t="shared" si="679"/>
        <v>7885.46</v>
      </c>
      <c r="V6258" s="227">
        <f t="shared" si="680"/>
        <v>6202.08</v>
      </c>
      <c r="W6258" s="227">
        <f t="shared" si="681"/>
        <v>5305.9466666666667</v>
      </c>
      <c r="X6258" s="227">
        <f t="shared" si="684"/>
        <v>5196.666666666667</v>
      </c>
      <c r="Y6258" s="227">
        <f t="shared" si="682"/>
        <v>0</v>
      </c>
      <c r="Z6258" s="227">
        <f t="shared" si="683"/>
        <v>0</v>
      </c>
      <c r="AA6258" s="227">
        <f t="shared" si="685"/>
        <v>0</v>
      </c>
    </row>
    <row r="6259" spans="2:27" ht="13.5" hidden="1">
      <c r="B6259" s="232" t="s">
        <v>1449</v>
      </c>
      <c r="C6259" s="232" t="s">
        <v>1119</v>
      </c>
      <c r="D6259" s="232" t="s">
        <v>962</v>
      </c>
      <c r="E6259" s="232" t="s">
        <v>467</v>
      </c>
      <c r="F6259" s="232">
        <v>96</v>
      </c>
      <c r="G6259" s="232" t="s">
        <v>1356</v>
      </c>
      <c r="H6259" s="233">
        <v>32.781999999999996</v>
      </c>
      <c r="I6259" s="233">
        <v>0</v>
      </c>
      <c r="J6259" s="233">
        <v>25.8155</v>
      </c>
      <c r="K6259" s="234">
        <v>107688</v>
      </c>
      <c r="L6259" s="233">
        <v>12.293100000000001</v>
      </c>
      <c r="M6259" s="234">
        <v>211068</v>
      </c>
      <c r="N6259" s="233">
        <v>0</v>
      </c>
      <c r="O6259" s="233">
        <v>0</v>
      </c>
      <c r="P6259" s="233">
        <v>0</v>
      </c>
      <c r="Q6259" s="234">
        <v>0</v>
      </c>
      <c r="R6259" s="233">
        <v>0</v>
      </c>
      <c r="S6259" s="234">
        <v>0</v>
      </c>
      <c r="T6259" s="233">
        <v>0</v>
      </c>
      <c r="U6259" s="235">
        <f t="shared" si="679"/>
        <v>23930.859999999997</v>
      </c>
      <c r="V6259" s="227">
        <f t="shared" si="680"/>
        <v>18845.314999999999</v>
      </c>
      <c r="W6259" s="227">
        <f t="shared" si="681"/>
        <v>17947.963</v>
      </c>
      <c r="X6259" s="227">
        <f t="shared" si="684"/>
        <v>17589</v>
      </c>
      <c r="Y6259" s="227">
        <f t="shared" si="682"/>
        <v>0</v>
      </c>
      <c r="Z6259" s="227">
        <f t="shared" si="683"/>
        <v>0</v>
      </c>
      <c r="AA6259" s="227">
        <f t="shared" si="685"/>
        <v>0</v>
      </c>
    </row>
    <row r="6260" spans="2:27" ht="13.5" hidden="1">
      <c r="B6260" s="232" t="s">
        <v>1449</v>
      </c>
      <c r="C6260" s="232" t="s">
        <v>1122</v>
      </c>
      <c r="D6260" s="232" t="s">
        <v>962</v>
      </c>
      <c r="E6260" s="232" t="s">
        <v>467</v>
      </c>
      <c r="F6260" s="232">
        <v>32</v>
      </c>
      <c r="G6260" s="232" t="s">
        <v>1316</v>
      </c>
      <c r="H6260" s="233">
        <v>10.927</v>
      </c>
      <c r="I6260" s="233">
        <v>0</v>
      </c>
      <c r="J6260" s="233">
        <v>8.6052</v>
      </c>
      <c r="K6260" s="234">
        <v>35896</v>
      </c>
      <c r="L6260" s="233">
        <v>4.0976999999999997</v>
      </c>
      <c r="M6260" s="234">
        <v>70356</v>
      </c>
      <c r="N6260" s="233">
        <v>0</v>
      </c>
      <c r="O6260" s="233">
        <v>0</v>
      </c>
      <c r="P6260" s="233">
        <v>0</v>
      </c>
      <c r="Q6260" s="234">
        <v>0</v>
      </c>
      <c r="R6260" s="233">
        <v>0</v>
      </c>
      <c r="S6260" s="234">
        <v>0</v>
      </c>
      <c r="T6260" s="233">
        <v>0</v>
      </c>
      <c r="U6260" s="235">
        <f t="shared" si="679"/>
        <v>7976.71</v>
      </c>
      <c r="V6260" s="227">
        <f t="shared" si="680"/>
        <v>6281.7960000000003</v>
      </c>
      <c r="W6260" s="227">
        <f t="shared" si="681"/>
        <v>5982.6543333333339</v>
      </c>
      <c r="X6260" s="227">
        <f t="shared" si="684"/>
        <v>5863</v>
      </c>
      <c r="Y6260" s="227">
        <f t="shared" si="682"/>
        <v>0</v>
      </c>
      <c r="Z6260" s="227">
        <f t="shared" si="683"/>
        <v>0</v>
      </c>
      <c r="AA6260" s="227">
        <f t="shared" si="685"/>
        <v>0</v>
      </c>
    </row>
    <row r="6261" spans="2:27" ht="13.5" hidden="1">
      <c r="B6261" s="232" t="s">
        <v>1449</v>
      </c>
      <c r="C6261" s="232" t="s">
        <v>1145</v>
      </c>
      <c r="D6261" s="232" t="s">
        <v>962</v>
      </c>
      <c r="E6261" s="232" t="s">
        <v>495</v>
      </c>
      <c r="F6261" s="232">
        <v>64</v>
      </c>
      <c r="G6261" s="232" t="s">
        <v>1364</v>
      </c>
      <c r="H6261" s="233">
        <v>53.328000000000003</v>
      </c>
      <c r="I6261" s="233">
        <v>0</v>
      </c>
      <c r="J6261" s="233">
        <v>50.395000000000003</v>
      </c>
      <c r="K6261" s="234">
        <v>210219</v>
      </c>
      <c r="L6261" s="233">
        <v>23.997599999999998</v>
      </c>
      <c r="M6261" s="234">
        <v>412029</v>
      </c>
      <c r="N6261" s="233">
        <v>0</v>
      </c>
      <c r="O6261" s="233">
        <v>0</v>
      </c>
      <c r="P6261" s="233">
        <v>0</v>
      </c>
      <c r="Q6261" s="234">
        <v>560584</v>
      </c>
      <c r="R6261" s="233">
        <v>21.331199999999999</v>
      </c>
      <c r="S6261" s="234">
        <v>1098745</v>
      </c>
      <c r="T6261" s="233">
        <v>0</v>
      </c>
      <c r="U6261" s="235">
        <f t="shared" si="679"/>
        <v>38929.440000000002</v>
      </c>
      <c r="V6261" s="227">
        <f t="shared" si="680"/>
        <v>36788.350000000006</v>
      </c>
      <c r="W6261" s="227">
        <f t="shared" si="681"/>
        <v>35036.498</v>
      </c>
      <c r="X6261" s="227">
        <f t="shared" si="684"/>
        <v>34335.75</v>
      </c>
      <c r="Y6261" s="227">
        <f t="shared" si="682"/>
        <v>0</v>
      </c>
      <c r="Z6261" s="227">
        <f t="shared" si="683"/>
        <v>31143.553777777779</v>
      </c>
      <c r="AA6261" s="227">
        <f t="shared" si="685"/>
        <v>30520.694444444445</v>
      </c>
    </row>
    <row r="6262" spans="2:27" ht="13.5" hidden="1">
      <c r="B6262" s="232" t="s">
        <v>1449</v>
      </c>
      <c r="C6262" s="232" t="s">
        <v>763</v>
      </c>
      <c r="D6262" s="232" t="s">
        <v>962</v>
      </c>
      <c r="E6262" s="232" t="s">
        <v>467</v>
      </c>
      <c r="F6262" s="232">
        <v>8</v>
      </c>
      <c r="G6262" s="232" t="s">
        <v>1317</v>
      </c>
      <c r="H6262" s="233">
        <v>3.6760000000000002</v>
      </c>
      <c r="I6262" s="233">
        <v>0</v>
      </c>
      <c r="J6262" s="233">
        <v>3.4740000000000002</v>
      </c>
      <c r="K6262" s="234">
        <v>14492</v>
      </c>
      <c r="L6262" s="233">
        <v>1.6543000000000001</v>
      </c>
      <c r="M6262" s="234">
        <v>28403</v>
      </c>
      <c r="N6262" s="233">
        <v>0</v>
      </c>
      <c r="O6262" s="233">
        <v>0</v>
      </c>
      <c r="P6262" s="233">
        <v>0</v>
      </c>
      <c r="Q6262" s="234">
        <v>38644</v>
      </c>
      <c r="R6262" s="233">
        <v>1.4704999999999999</v>
      </c>
      <c r="S6262" s="234">
        <v>75743</v>
      </c>
      <c r="T6262" s="233">
        <v>0</v>
      </c>
      <c r="U6262" s="235">
        <f t="shared" si="679"/>
        <v>2683.48</v>
      </c>
      <c r="V6262" s="227">
        <f t="shared" si="680"/>
        <v>2536.02</v>
      </c>
      <c r="W6262" s="227">
        <f t="shared" si="681"/>
        <v>2415.3056666666671</v>
      </c>
      <c r="X6262" s="227">
        <f t="shared" si="684"/>
        <v>2366.9166666666665</v>
      </c>
      <c r="Y6262" s="227">
        <f t="shared" si="682"/>
        <v>0</v>
      </c>
      <c r="Z6262" s="227">
        <f t="shared" si="683"/>
        <v>2146.9094444444445</v>
      </c>
      <c r="AA6262" s="227">
        <f t="shared" si="685"/>
        <v>2103.9722222222222</v>
      </c>
    </row>
    <row r="6263" spans="2:27" ht="13.5" hidden="1">
      <c r="B6263" s="232" t="s">
        <v>1449</v>
      </c>
      <c r="C6263" s="232" t="s">
        <v>1493</v>
      </c>
      <c r="D6263" s="232" t="s">
        <v>962</v>
      </c>
      <c r="E6263" s="232" t="s">
        <v>495</v>
      </c>
      <c r="F6263" s="232">
        <v>64</v>
      </c>
      <c r="G6263" s="232" t="s">
        <v>1364</v>
      </c>
      <c r="H6263" s="233">
        <v>53.856000000000002</v>
      </c>
      <c r="I6263" s="233">
        <v>0</v>
      </c>
      <c r="J6263" s="233">
        <v>50.625</v>
      </c>
      <c r="K6263" s="234">
        <v>212300</v>
      </c>
      <c r="L6263" s="233">
        <v>24.234999999999999</v>
      </c>
      <c r="M6263" s="234">
        <v>415165</v>
      </c>
      <c r="N6263" s="233">
        <v>0</v>
      </c>
      <c r="O6263" s="233">
        <v>0</v>
      </c>
      <c r="P6263" s="233">
        <v>0</v>
      </c>
      <c r="Q6263" s="234">
        <v>566134</v>
      </c>
      <c r="R6263" s="233">
        <v>21.542000000000002</v>
      </c>
      <c r="S6263" s="234">
        <v>1103962</v>
      </c>
      <c r="T6263" s="233">
        <v>0</v>
      </c>
      <c r="U6263" s="235">
        <f t="shared" si="679"/>
        <v>39314.880000000005</v>
      </c>
      <c r="V6263" s="227">
        <f t="shared" si="680"/>
        <v>36956.25</v>
      </c>
      <c r="W6263" s="227">
        <f t="shared" si="681"/>
        <v>35383.216666666667</v>
      </c>
      <c r="X6263" s="227">
        <f t="shared" si="684"/>
        <v>34597.083333333336</v>
      </c>
      <c r="Y6263" s="227">
        <f t="shared" si="682"/>
        <v>0</v>
      </c>
      <c r="Z6263" s="227">
        <f t="shared" si="683"/>
        <v>31451.604444444449</v>
      </c>
      <c r="AA6263" s="227">
        <f t="shared" si="685"/>
        <v>30665.611111111109</v>
      </c>
    </row>
    <row r="6264" spans="2:27" ht="13.5" hidden="1">
      <c r="B6264" s="232" t="s">
        <v>1449</v>
      </c>
      <c r="C6264" s="232" t="s">
        <v>661</v>
      </c>
      <c r="D6264" s="232" t="s">
        <v>962</v>
      </c>
      <c r="E6264" s="232" t="s">
        <v>495</v>
      </c>
      <c r="F6264" s="232">
        <v>32</v>
      </c>
      <c r="G6264" s="232" t="s">
        <v>1353</v>
      </c>
      <c r="H6264" s="233">
        <v>25.68</v>
      </c>
      <c r="I6264" s="233">
        <v>0</v>
      </c>
      <c r="J6264" s="233">
        <v>0</v>
      </c>
      <c r="K6264" s="234">
        <v>0</v>
      </c>
      <c r="L6264" s="233">
        <v>0</v>
      </c>
      <c r="M6264" s="234">
        <v>0</v>
      </c>
      <c r="N6264" s="233">
        <v>0</v>
      </c>
      <c r="O6264" s="233">
        <v>0</v>
      </c>
      <c r="P6264" s="233">
        <v>0</v>
      </c>
      <c r="Q6264" s="234">
        <v>0</v>
      </c>
      <c r="R6264" s="233">
        <v>0</v>
      </c>
      <c r="S6264" s="234">
        <v>0</v>
      </c>
      <c r="T6264" s="233">
        <v>0</v>
      </c>
      <c r="U6264" s="235">
        <f t="shared" si="679"/>
        <v>18746.400000000001</v>
      </c>
      <c r="V6264" s="227">
        <f t="shared" si="680"/>
        <v>0</v>
      </c>
      <c r="W6264" s="227">
        <f t="shared" si="681"/>
        <v>0</v>
      </c>
      <c r="X6264" s="227">
        <f t="shared" si="684"/>
        <v>0</v>
      </c>
      <c r="Y6264" s="227">
        <f t="shared" si="682"/>
        <v>0</v>
      </c>
      <c r="Z6264" s="227">
        <f t="shared" si="683"/>
        <v>0</v>
      </c>
      <c r="AA6264" s="227">
        <f t="shared" si="685"/>
        <v>0</v>
      </c>
    </row>
    <row r="6265" spans="2:27" ht="13.5" hidden="1">
      <c r="B6265" s="232" t="s">
        <v>1449</v>
      </c>
      <c r="C6265" s="232" t="s">
        <v>1117</v>
      </c>
      <c r="D6265" s="232" t="s">
        <v>962</v>
      </c>
      <c r="E6265" s="232" t="s">
        <v>467</v>
      </c>
      <c r="F6265" s="232">
        <v>48</v>
      </c>
      <c r="G6265" s="232" t="s">
        <v>1310</v>
      </c>
      <c r="H6265" s="233">
        <v>16.390999999999998</v>
      </c>
      <c r="I6265" s="233">
        <v>0</v>
      </c>
      <c r="J6265" s="233">
        <v>12.9078</v>
      </c>
      <c r="K6265" s="234">
        <v>53844</v>
      </c>
      <c r="L6265" s="233">
        <v>6.1466000000000003</v>
      </c>
      <c r="M6265" s="234">
        <v>105534</v>
      </c>
      <c r="N6265" s="233">
        <v>0</v>
      </c>
      <c r="O6265" s="233">
        <v>0</v>
      </c>
      <c r="P6265" s="233">
        <v>0</v>
      </c>
      <c r="Q6265" s="234">
        <v>0</v>
      </c>
      <c r="R6265" s="233">
        <v>0</v>
      </c>
      <c r="S6265" s="234">
        <v>0</v>
      </c>
      <c r="T6265" s="233">
        <v>0</v>
      </c>
      <c r="U6265" s="235">
        <f t="shared" si="679"/>
        <v>11965.429999999998</v>
      </c>
      <c r="V6265" s="227">
        <f t="shared" si="680"/>
        <v>9422.6939999999995</v>
      </c>
      <c r="W6265" s="227">
        <f t="shared" si="681"/>
        <v>8974.018</v>
      </c>
      <c r="X6265" s="227">
        <f t="shared" si="684"/>
        <v>8794.5</v>
      </c>
      <c r="Y6265" s="227">
        <f t="shared" si="682"/>
        <v>0</v>
      </c>
      <c r="Z6265" s="227">
        <f t="shared" si="683"/>
        <v>0</v>
      </c>
      <c r="AA6265" s="227">
        <f t="shared" si="685"/>
        <v>0</v>
      </c>
    </row>
    <row r="6266" spans="2:27" ht="13.5" hidden="1">
      <c r="B6266" s="232" t="s">
        <v>1449</v>
      </c>
      <c r="C6266" s="232" t="s">
        <v>1479</v>
      </c>
      <c r="D6266" s="232" t="s">
        <v>962</v>
      </c>
      <c r="E6266" s="232" t="s">
        <v>467</v>
      </c>
      <c r="F6266" s="232">
        <v>2</v>
      </c>
      <c r="G6266" s="232" t="s">
        <v>1315</v>
      </c>
      <c r="H6266" s="233">
        <v>1.004</v>
      </c>
      <c r="I6266" s="233">
        <v>0</v>
      </c>
      <c r="J6266" s="233">
        <v>0</v>
      </c>
      <c r="K6266" s="234">
        <v>0</v>
      </c>
      <c r="L6266" s="233">
        <v>0</v>
      </c>
      <c r="M6266" s="234">
        <v>0</v>
      </c>
      <c r="N6266" s="233">
        <v>0</v>
      </c>
      <c r="O6266" s="233">
        <v>0</v>
      </c>
      <c r="P6266" s="233">
        <v>0</v>
      </c>
      <c r="Q6266" s="234">
        <v>0</v>
      </c>
      <c r="R6266" s="233">
        <v>0</v>
      </c>
      <c r="S6266" s="234">
        <v>0</v>
      </c>
      <c r="T6266" s="233">
        <v>0</v>
      </c>
      <c r="U6266" s="235">
        <f t="shared" si="679"/>
        <v>732.92</v>
      </c>
      <c r="V6266" s="227">
        <f t="shared" si="680"/>
        <v>0</v>
      </c>
      <c r="W6266" s="227">
        <f t="shared" si="681"/>
        <v>0</v>
      </c>
      <c r="X6266" s="227">
        <f t="shared" si="684"/>
        <v>0</v>
      </c>
      <c r="Y6266" s="227">
        <f t="shared" si="682"/>
        <v>0</v>
      </c>
      <c r="Z6266" s="227">
        <f t="shared" si="683"/>
        <v>0</v>
      </c>
      <c r="AA6266" s="227">
        <f t="shared" si="685"/>
        <v>0</v>
      </c>
    </row>
    <row r="6267" spans="2:27" ht="13.5" hidden="1">
      <c r="B6267" s="232" t="s">
        <v>1449</v>
      </c>
      <c r="C6267" s="232" t="s">
        <v>701</v>
      </c>
      <c r="D6267" s="232" t="s">
        <v>962</v>
      </c>
      <c r="E6267" s="232" t="s">
        <v>495</v>
      </c>
      <c r="F6267" s="232">
        <v>64</v>
      </c>
      <c r="G6267" s="232" t="s">
        <v>1364</v>
      </c>
      <c r="H6267" s="233">
        <v>51.2</v>
      </c>
      <c r="I6267" s="233">
        <v>0</v>
      </c>
      <c r="J6267" s="233">
        <v>48.384</v>
      </c>
      <c r="K6267" s="234">
        <v>201830</v>
      </c>
      <c r="L6267" s="233">
        <v>23.04</v>
      </c>
      <c r="M6267" s="234">
        <v>395588</v>
      </c>
      <c r="N6267" s="233">
        <v>0</v>
      </c>
      <c r="O6267" s="233">
        <v>0</v>
      </c>
      <c r="P6267" s="233">
        <v>0</v>
      </c>
      <c r="Q6267" s="234">
        <v>538214</v>
      </c>
      <c r="R6267" s="233">
        <v>20.48</v>
      </c>
      <c r="S6267" s="234">
        <v>1054900</v>
      </c>
      <c r="T6267" s="233">
        <v>0</v>
      </c>
      <c r="U6267" s="235">
        <f t="shared" si="679"/>
        <v>37376</v>
      </c>
      <c r="V6267" s="227">
        <f t="shared" si="680"/>
        <v>35320.32</v>
      </c>
      <c r="W6267" s="227">
        <f t="shared" si="681"/>
        <v>33638.366666666669</v>
      </c>
      <c r="X6267" s="227">
        <f t="shared" si="684"/>
        <v>32965.666666666664</v>
      </c>
      <c r="Y6267" s="227">
        <f t="shared" si="682"/>
        <v>0</v>
      </c>
      <c r="Z6267" s="227">
        <f t="shared" si="683"/>
        <v>29900.788888888888</v>
      </c>
      <c r="AA6267" s="227">
        <f t="shared" si="685"/>
        <v>29302.777777777777</v>
      </c>
    </row>
    <row r="6268" spans="2:27" ht="13.5" hidden="1">
      <c r="B6268" s="232" t="s">
        <v>1449</v>
      </c>
      <c r="C6268" s="232" t="s">
        <v>698</v>
      </c>
      <c r="D6268" s="232" t="s">
        <v>962</v>
      </c>
      <c r="E6268" s="232" t="s">
        <v>467</v>
      </c>
      <c r="F6268" s="232">
        <v>48</v>
      </c>
      <c r="G6268" s="232" t="s">
        <v>1356</v>
      </c>
      <c r="H6268" s="233">
        <v>19.2</v>
      </c>
      <c r="I6268" s="233">
        <v>0</v>
      </c>
      <c r="J6268" s="233">
        <v>18.143999999999998</v>
      </c>
      <c r="K6268" s="234">
        <v>75686</v>
      </c>
      <c r="L6268" s="233">
        <v>8.64</v>
      </c>
      <c r="M6268" s="234">
        <v>148345</v>
      </c>
      <c r="N6268" s="233">
        <v>0</v>
      </c>
      <c r="O6268" s="233">
        <v>0</v>
      </c>
      <c r="P6268" s="233">
        <v>0</v>
      </c>
      <c r="Q6268" s="234">
        <v>201830</v>
      </c>
      <c r="R6268" s="233">
        <v>7.68</v>
      </c>
      <c r="S6268" s="234">
        <v>395588</v>
      </c>
      <c r="T6268" s="233">
        <v>0</v>
      </c>
      <c r="U6268" s="235">
        <f t="shared" si="679"/>
        <v>14016</v>
      </c>
      <c r="V6268" s="227">
        <f t="shared" si="680"/>
        <v>13245.119999999999</v>
      </c>
      <c r="W6268" s="227">
        <f t="shared" si="681"/>
        <v>12614.366666666669</v>
      </c>
      <c r="X6268" s="227">
        <f t="shared" si="684"/>
        <v>12362.083333333334</v>
      </c>
      <c r="Y6268" s="227">
        <f t="shared" si="682"/>
        <v>0</v>
      </c>
      <c r="Z6268" s="227">
        <f t="shared" si="683"/>
        <v>11212.788888888888</v>
      </c>
      <c r="AA6268" s="227">
        <f t="shared" si="685"/>
        <v>10988.555555555555</v>
      </c>
    </row>
    <row r="6269" spans="2:27" ht="13.5" hidden="1">
      <c r="B6269" s="232" t="s">
        <v>1449</v>
      </c>
      <c r="C6269" s="232" t="s">
        <v>557</v>
      </c>
      <c r="D6269" s="232" t="s">
        <v>962</v>
      </c>
      <c r="E6269" s="232" t="s">
        <v>467</v>
      </c>
      <c r="F6269" s="232">
        <v>2</v>
      </c>
      <c r="G6269" s="232" t="s">
        <v>1315</v>
      </c>
      <c r="H6269" s="233">
        <v>1.004</v>
      </c>
      <c r="I6269" s="233">
        <v>0</v>
      </c>
      <c r="J6269" s="233">
        <v>0.84799999999999998</v>
      </c>
      <c r="K6269" s="234">
        <v>3012</v>
      </c>
      <c r="L6269" s="233">
        <v>0.38100000000000001</v>
      </c>
      <c r="M6269" s="234">
        <v>6224</v>
      </c>
      <c r="N6269" s="233">
        <v>0</v>
      </c>
      <c r="O6269" s="233">
        <v>0</v>
      </c>
      <c r="P6269" s="233">
        <v>0</v>
      </c>
      <c r="Q6269" s="234">
        <v>0</v>
      </c>
      <c r="R6269" s="233">
        <v>0</v>
      </c>
      <c r="S6269" s="234">
        <v>0</v>
      </c>
      <c r="T6269" s="233">
        <v>0</v>
      </c>
      <c r="U6269" s="235">
        <f t="shared" si="679"/>
        <v>732.92</v>
      </c>
      <c r="V6269" s="227">
        <f t="shared" si="680"/>
        <v>619.04</v>
      </c>
      <c r="W6269" s="227">
        <f t="shared" si="681"/>
        <v>529.13</v>
      </c>
      <c r="X6269" s="227">
        <f t="shared" si="684"/>
        <v>518.66666666666663</v>
      </c>
      <c r="Y6269" s="227">
        <f t="shared" si="682"/>
        <v>0</v>
      </c>
      <c r="Z6269" s="227">
        <f t="shared" si="683"/>
        <v>0</v>
      </c>
      <c r="AA6269" s="227">
        <f t="shared" si="685"/>
        <v>0</v>
      </c>
    </row>
    <row r="6270" spans="2:27" ht="13.5" hidden="1">
      <c r="B6270" s="232" t="s">
        <v>1449</v>
      </c>
      <c r="C6270" s="232" t="s">
        <v>1488</v>
      </c>
      <c r="D6270" s="232" t="s">
        <v>962</v>
      </c>
      <c r="E6270" s="232" t="s">
        <v>467</v>
      </c>
      <c r="F6270" s="232">
        <v>96</v>
      </c>
      <c r="G6270" s="232" t="s">
        <v>1365</v>
      </c>
      <c r="H6270" s="233">
        <v>40.392000000000003</v>
      </c>
      <c r="I6270" s="233">
        <v>0</v>
      </c>
      <c r="J6270" s="233">
        <v>37.968000000000004</v>
      </c>
      <c r="K6270" s="234">
        <v>159225</v>
      </c>
      <c r="L6270" s="233">
        <v>18.175999999999998</v>
      </c>
      <c r="M6270" s="234">
        <v>311374</v>
      </c>
      <c r="N6270" s="233">
        <v>0</v>
      </c>
      <c r="O6270" s="233">
        <v>0</v>
      </c>
      <c r="P6270" s="233">
        <v>0</v>
      </c>
      <c r="Q6270" s="234">
        <v>424601</v>
      </c>
      <c r="R6270" s="233">
        <v>16.157</v>
      </c>
      <c r="S6270" s="234">
        <v>827971</v>
      </c>
      <c r="T6270" s="233">
        <v>0</v>
      </c>
      <c r="U6270" s="235">
        <f t="shared" si="679"/>
        <v>29486.160000000003</v>
      </c>
      <c r="V6270" s="227">
        <f t="shared" si="680"/>
        <v>27716.640000000003</v>
      </c>
      <c r="W6270" s="227">
        <f t="shared" si="681"/>
        <v>26537.23</v>
      </c>
      <c r="X6270" s="227">
        <f t="shared" si="684"/>
        <v>25947.833333333332</v>
      </c>
      <c r="Y6270" s="227">
        <f t="shared" si="682"/>
        <v>0</v>
      </c>
      <c r="Z6270" s="227">
        <f t="shared" si="683"/>
        <v>23589.082222222223</v>
      </c>
      <c r="AA6270" s="227">
        <f t="shared" si="685"/>
        <v>22999.194444444445</v>
      </c>
    </row>
    <row r="6271" spans="2:27" ht="13.5" hidden="1">
      <c r="B6271" s="232" t="s">
        <v>1449</v>
      </c>
      <c r="C6271" s="232" t="s">
        <v>1119</v>
      </c>
      <c r="D6271" s="232" t="s">
        <v>962</v>
      </c>
      <c r="E6271" s="232" t="s">
        <v>495</v>
      </c>
      <c r="F6271" s="232">
        <v>96</v>
      </c>
      <c r="G6271" s="232" t="s">
        <v>1356</v>
      </c>
      <c r="H6271" s="233">
        <v>65.563000000000002</v>
      </c>
      <c r="I6271" s="233">
        <v>0</v>
      </c>
      <c r="J6271" s="233">
        <v>51.631</v>
      </c>
      <c r="K6271" s="234">
        <v>215375</v>
      </c>
      <c r="L6271" s="233">
        <v>24.586200000000002</v>
      </c>
      <c r="M6271" s="234">
        <v>422135</v>
      </c>
      <c r="N6271" s="233">
        <v>0</v>
      </c>
      <c r="O6271" s="233">
        <v>0</v>
      </c>
      <c r="P6271" s="233">
        <v>0</v>
      </c>
      <c r="Q6271" s="234">
        <v>0</v>
      </c>
      <c r="R6271" s="233">
        <v>0</v>
      </c>
      <c r="S6271" s="234">
        <v>0</v>
      </c>
      <c r="T6271" s="233">
        <v>0</v>
      </c>
      <c r="U6271" s="235">
        <f t="shared" si="679"/>
        <v>47860.990000000005</v>
      </c>
      <c r="V6271" s="227">
        <f t="shared" si="680"/>
        <v>37690.629999999997</v>
      </c>
      <c r="W6271" s="227">
        <f t="shared" si="681"/>
        <v>35895.842666666664</v>
      </c>
      <c r="X6271" s="227">
        <f t="shared" si="684"/>
        <v>35177.916666666664</v>
      </c>
      <c r="Y6271" s="227">
        <f t="shared" si="682"/>
        <v>0</v>
      </c>
      <c r="Z6271" s="227">
        <f t="shared" si="683"/>
        <v>0</v>
      </c>
      <c r="AA6271" s="227">
        <f t="shared" si="685"/>
        <v>0</v>
      </c>
    </row>
    <row r="6272" spans="2:27" ht="13.5" hidden="1">
      <c r="B6272" s="232" t="s">
        <v>1449</v>
      </c>
      <c r="C6272" s="232" t="s">
        <v>509</v>
      </c>
      <c r="D6272" s="232" t="s">
        <v>962</v>
      </c>
      <c r="E6272" s="232" t="s">
        <v>467</v>
      </c>
      <c r="F6272" s="232">
        <v>64</v>
      </c>
      <c r="G6272" s="232" t="s">
        <v>1345</v>
      </c>
      <c r="H6272" s="233">
        <v>21.024000000000001</v>
      </c>
      <c r="I6272" s="233">
        <v>0</v>
      </c>
      <c r="J6272" s="233">
        <v>16.494599999999998</v>
      </c>
      <c r="K6272" s="234">
        <v>68806</v>
      </c>
      <c r="L6272" s="233">
        <v>7.8545999999999996</v>
      </c>
      <c r="M6272" s="234">
        <v>134860</v>
      </c>
      <c r="N6272" s="233">
        <v>0</v>
      </c>
      <c r="O6272" s="233">
        <v>0</v>
      </c>
      <c r="P6272" s="233">
        <v>0</v>
      </c>
      <c r="Q6272" s="234">
        <v>0</v>
      </c>
      <c r="R6272" s="233">
        <v>0</v>
      </c>
      <c r="S6272" s="234">
        <v>0</v>
      </c>
      <c r="T6272" s="233">
        <v>0</v>
      </c>
      <c r="U6272" s="235">
        <f t="shared" si="679"/>
        <v>15347.52</v>
      </c>
      <c r="V6272" s="227">
        <f t="shared" si="680"/>
        <v>12041.057999999999</v>
      </c>
      <c r="W6272" s="227">
        <f t="shared" si="681"/>
        <v>11467.691333333332</v>
      </c>
      <c r="X6272" s="227">
        <f t="shared" si="684"/>
        <v>11238.333333333334</v>
      </c>
      <c r="Y6272" s="227">
        <f t="shared" si="682"/>
        <v>0</v>
      </c>
      <c r="Z6272" s="227">
        <f t="shared" si="683"/>
        <v>0</v>
      </c>
      <c r="AA6272" s="227">
        <f t="shared" si="685"/>
        <v>0</v>
      </c>
    </row>
    <row r="6273" spans="2:27" ht="13.5" hidden="1">
      <c r="B6273" s="232" t="s">
        <v>1449</v>
      </c>
      <c r="C6273" s="232" t="s">
        <v>745</v>
      </c>
      <c r="D6273" s="232" t="s">
        <v>962</v>
      </c>
      <c r="E6273" s="232" t="s">
        <v>495</v>
      </c>
      <c r="F6273" s="232">
        <v>4</v>
      </c>
      <c r="G6273" s="232" t="s">
        <v>1311</v>
      </c>
      <c r="H6273" s="233">
        <v>2.2090000000000001</v>
      </c>
      <c r="I6273" s="233">
        <v>0</v>
      </c>
      <c r="J6273" s="233">
        <v>2.0872000000000002</v>
      </c>
      <c r="K6273" s="234">
        <v>8706</v>
      </c>
      <c r="L6273" s="233">
        <v>0.99390000000000001</v>
      </c>
      <c r="M6273" s="234">
        <v>17065</v>
      </c>
      <c r="N6273" s="233">
        <v>0</v>
      </c>
      <c r="O6273" s="233">
        <v>0</v>
      </c>
      <c r="P6273" s="233">
        <v>0</v>
      </c>
      <c r="Q6273" s="234">
        <v>23217</v>
      </c>
      <c r="R6273" s="233">
        <v>0.88349999999999995</v>
      </c>
      <c r="S6273" s="234">
        <v>45506</v>
      </c>
      <c r="T6273" s="233">
        <v>0</v>
      </c>
      <c r="U6273" s="235">
        <f t="shared" si="679"/>
        <v>1612.5700000000002</v>
      </c>
      <c r="V6273" s="227">
        <f t="shared" si="680"/>
        <v>1523.6560000000002</v>
      </c>
      <c r="W6273" s="227">
        <f t="shared" si="681"/>
        <v>1451.047</v>
      </c>
      <c r="X6273" s="227">
        <f t="shared" si="684"/>
        <v>1422.0833333333333</v>
      </c>
      <c r="Y6273" s="227">
        <f t="shared" si="682"/>
        <v>0</v>
      </c>
      <c r="Z6273" s="227">
        <f t="shared" si="683"/>
        <v>1289.8716666666664</v>
      </c>
      <c r="AA6273" s="227">
        <f t="shared" si="685"/>
        <v>1264.0555555555557</v>
      </c>
    </row>
    <row r="6274" spans="2:27" ht="13.5" hidden="1">
      <c r="B6274" s="232" t="s">
        <v>1449</v>
      </c>
      <c r="C6274" s="232" t="s">
        <v>765</v>
      </c>
      <c r="D6274" s="232" t="s">
        <v>962</v>
      </c>
      <c r="E6274" s="232" t="s">
        <v>467</v>
      </c>
      <c r="F6274" s="232">
        <v>12</v>
      </c>
      <c r="G6274" s="232" t="s">
        <v>1308</v>
      </c>
      <c r="H6274" s="233">
        <v>5.5140000000000002</v>
      </c>
      <c r="I6274" s="233">
        <v>0</v>
      </c>
      <c r="J6274" s="233">
        <v>5.2110000000000003</v>
      </c>
      <c r="K6274" s="234">
        <v>21737</v>
      </c>
      <c r="L6274" s="233">
        <v>2.4813999999999998</v>
      </c>
      <c r="M6274" s="234">
        <v>42605</v>
      </c>
      <c r="N6274" s="233">
        <v>0</v>
      </c>
      <c r="O6274" s="233">
        <v>0</v>
      </c>
      <c r="P6274" s="233">
        <v>0</v>
      </c>
      <c r="Q6274" s="234">
        <v>57966</v>
      </c>
      <c r="R6274" s="233">
        <v>2.2057000000000002</v>
      </c>
      <c r="S6274" s="234">
        <v>113614</v>
      </c>
      <c r="T6274" s="233">
        <v>0</v>
      </c>
      <c r="U6274" s="235">
        <f t="shared" si="679"/>
        <v>4025.2200000000003</v>
      </c>
      <c r="V6274" s="227">
        <f t="shared" si="680"/>
        <v>3804.03</v>
      </c>
      <c r="W6274" s="227">
        <f t="shared" si="681"/>
        <v>3622.8386666666665</v>
      </c>
      <c r="X6274" s="227">
        <f t="shared" si="684"/>
        <v>3550.4166666666665</v>
      </c>
      <c r="Y6274" s="227">
        <f t="shared" si="682"/>
        <v>0</v>
      </c>
      <c r="Z6274" s="227">
        <f t="shared" si="683"/>
        <v>3220.327666666667</v>
      </c>
      <c r="AA6274" s="227">
        <f t="shared" si="685"/>
        <v>3155.9444444444443</v>
      </c>
    </row>
    <row r="6275" spans="2:27" ht="13.5" hidden="1">
      <c r="B6275" s="232" t="s">
        <v>1449</v>
      </c>
      <c r="C6275" s="232" t="s">
        <v>714</v>
      </c>
      <c r="D6275" s="232" t="s">
        <v>962</v>
      </c>
      <c r="E6275" s="232" t="s">
        <v>467</v>
      </c>
      <c r="F6275" s="232">
        <v>2</v>
      </c>
      <c r="G6275" s="232" t="s">
        <v>1311</v>
      </c>
      <c r="H6275" s="233">
        <v>1.05</v>
      </c>
      <c r="I6275" s="233">
        <v>0</v>
      </c>
      <c r="J6275" s="233">
        <v>0.99229999999999996</v>
      </c>
      <c r="K6275" s="234">
        <v>4139</v>
      </c>
      <c r="L6275" s="233">
        <v>0.47249999999999998</v>
      </c>
      <c r="M6275" s="234">
        <v>8113</v>
      </c>
      <c r="N6275" s="233">
        <v>0</v>
      </c>
      <c r="O6275" s="233">
        <v>0</v>
      </c>
      <c r="P6275" s="233">
        <v>0</v>
      </c>
      <c r="Q6275" s="234">
        <v>11038</v>
      </c>
      <c r="R6275" s="233">
        <v>0.42</v>
      </c>
      <c r="S6275" s="234">
        <v>21634</v>
      </c>
      <c r="T6275" s="233">
        <v>0</v>
      </c>
      <c r="U6275" s="235">
        <f t="shared" si="679"/>
        <v>766.5</v>
      </c>
      <c r="V6275" s="227">
        <f t="shared" si="680"/>
        <v>724.37900000000002</v>
      </c>
      <c r="W6275" s="227">
        <f t="shared" si="681"/>
        <v>689.8416666666667</v>
      </c>
      <c r="X6275" s="227">
        <f t="shared" si="684"/>
        <v>676.08333333333337</v>
      </c>
      <c r="Y6275" s="227">
        <f t="shared" si="682"/>
        <v>0</v>
      </c>
      <c r="Z6275" s="227">
        <f t="shared" si="683"/>
        <v>613.21111111111099</v>
      </c>
      <c r="AA6275" s="227">
        <f t="shared" si="685"/>
        <v>600.94444444444446</v>
      </c>
    </row>
    <row r="6276" spans="2:27" ht="13.5" hidden="1">
      <c r="B6276" s="232" t="s">
        <v>1449</v>
      </c>
      <c r="C6276" s="232" t="s">
        <v>1478</v>
      </c>
      <c r="D6276" s="232" t="s">
        <v>962</v>
      </c>
      <c r="E6276" s="232" t="s">
        <v>495</v>
      </c>
      <c r="F6276" s="232">
        <v>16</v>
      </c>
      <c r="G6276" s="232" t="s">
        <v>1317</v>
      </c>
      <c r="H6276" s="233">
        <v>10.802</v>
      </c>
      <c r="I6276" s="233">
        <v>0</v>
      </c>
      <c r="J6276" s="233">
        <v>0</v>
      </c>
      <c r="K6276" s="234">
        <v>0</v>
      </c>
      <c r="L6276" s="233">
        <v>0</v>
      </c>
      <c r="M6276" s="234">
        <v>0</v>
      </c>
      <c r="N6276" s="233">
        <v>0</v>
      </c>
      <c r="O6276" s="233">
        <v>0</v>
      </c>
      <c r="P6276" s="233">
        <v>0</v>
      </c>
      <c r="Q6276" s="234">
        <v>0</v>
      </c>
      <c r="R6276" s="233">
        <v>0</v>
      </c>
      <c r="S6276" s="234">
        <v>0</v>
      </c>
      <c r="T6276" s="233">
        <v>0</v>
      </c>
      <c r="U6276" s="235">
        <f t="shared" ref="U6276:U6339" si="686">H6276*hour_M</f>
        <v>7885.46</v>
      </c>
      <c r="V6276" s="227">
        <f t="shared" ref="V6276:V6339" si="687">J6276*hour_M</f>
        <v>0</v>
      </c>
      <c r="W6276" s="227">
        <f t="shared" ref="W6276:W6339" si="688">K6276/12+L6276*hour_M</f>
        <v>0</v>
      </c>
      <c r="X6276" s="227">
        <f t="shared" si="684"/>
        <v>0</v>
      </c>
      <c r="Y6276" s="227">
        <f t="shared" ref="Y6276:Y6339" si="689">P6276*hour_M</f>
        <v>0</v>
      </c>
      <c r="Z6276" s="227">
        <f t="shared" ref="Z6276:Z6339" si="690">Q6276/36+R6276*hour_M</f>
        <v>0</v>
      </c>
      <c r="AA6276" s="227">
        <f t="shared" si="685"/>
        <v>0</v>
      </c>
    </row>
    <row r="6277" spans="2:27" ht="13.5" hidden="1">
      <c r="B6277" s="232" t="s">
        <v>1449</v>
      </c>
      <c r="C6277" s="232" t="s">
        <v>692</v>
      </c>
      <c r="D6277" s="232" t="s">
        <v>962</v>
      </c>
      <c r="E6277" s="232" t="s">
        <v>495</v>
      </c>
      <c r="F6277" s="232">
        <v>2</v>
      </c>
      <c r="G6277" s="232" t="s">
        <v>1363</v>
      </c>
      <c r="H6277" s="233">
        <v>2.1</v>
      </c>
      <c r="I6277" s="233">
        <v>0</v>
      </c>
      <c r="J6277" s="233">
        <v>1.6316999999999999</v>
      </c>
      <c r="K6277" s="234">
        <v>6807</v>
      </c>
      <c r="L6277" s="233">
        <v>0.77700000000000002</v>
      </c>
      <c r="M6277" s="234">
        <v>13341</v>
      </c>
      <c r="N6277" s="233">
        <v>0</v>
      </c>
      <c r="O6277" s="233">
        <v>0</v>
      </c>
      <c r="P6277" s="233">
        <v>0</v>
      </c>
      <c r="Q6277" s="234">
        <v>0</v>
      </c>
      <c r="R6277" s="233">
        <v>0</v>
      </c>
      <c r="S6277" s="234">
        <v>0</v>
      </c>
      <c r="T6277" s="233">
        <v>0</v>
      </c>
      <c r="U6277" s="235">
        <f t="shared" si="686"/>
        <v>1533</v>
      </c>
      <c r="V6277" s="227">
        <f t="shared" si="687"/>
        <v>1191.1409999999998</v>
      </c>
      <c r="W6277" s="227">
        <f t="shared" si="688"/>
        <v>1134.46</v>
      </c>
      <c r="X6277" s="227">
        <f t="shared" ref="X6277:X6340" si="691">M6277/12</f>
        <v>1111.75</v>
      </c>
      <c r="Y6277" s="227">
        <f t="shared" si="689"/>
        <v>0</v>
      </c>
      <c r="Z6277" s="227">
        <f t="shared" si="690"/>
        <v>0</v>
      </c>
      <c r="AA6277" s="227">
        <f t="shared" ref="AA6277:AA6340" si="692">S6277/36</f>
        <v>0</v>
      </c>
    </row>
    <row r="6278" spans="2:27" ht="13.5" hidden="1">
      <c r="B6278" s="232" t="s">
        <v>1449</v>
      </c>
      <c r="C6278" s="232" t="s">
        <v>606</v>
      </c>
      <c r="D6278" s="232" t="s">
        <v>962</v>
      </c>
      <c r="E6278" s="232" t="s">
        <v>467</v>
      </c>
      <c r="F6278" s="232">
        <v>96</v>
      </c>
      <c r="G6278" s="232" t="s">
        <v>1356</v>
      </c>
      <c r="H6278" s="233">
        <v>31.536000000000001</v>
      </c>
      <c r="I6278" s="233">
        <v>0</v>
      </c>
      <c r="J6278" s="233">
        <v>25.488</v>
      </c>
      <c r="K6278" s="234">
        <v>87576</v>
      </c>
      <c r="L6278" s="233">
        <v>11.808</v>
      </c>
      <c r="M6278" s="234">
        <v>187080</v>
      </c>
      <c r="N6278" s="233">
        <v>0</v>
      </c>
      <c r="O6278" s="233">
        <v>0</v>
      </c>
      <c r="P6278" s="233">
        <v>0</v>
      </c>
      <c r="Q6278" s="234">
        <v>0</v>
      </c>
      <c r="R6278" s="233">
        <v>0</v>
      </c>
      <c r="S6278" s="234">
        <v>0</v>
      </c>
      <c r="T6278" s="233">
        <v>0</v>
      </c>
      <c r="U6278" s="235">
        <f t="shared" si="686"/>
        <v>23021.280000000002</v>
      </c>
      <c r="V6278" s="227">
        <f t="shared" si="687"/>
        <v>18606.239999999998</v>
      </c>
      <c r="W6278" s="227">
        <f t="shared" si="688"/>
        <v>15917.84</v>
      </c>
      <c r="X6278" s="227">
        <f t="shared" si="691"/>
        <v>15590</v>
      </c>
      <c r="Y6278" s="227">
        <f t="shared" si="689"/>
        <v>0</v>
      </c>
      <c r="Z6278" s="227">
        <f t="shared" si="690"/>
        <v>0</v>
      </c>
      <c r="AA6278" s="227">
        <f t="shared" si="692"/>
        <v>0</v>
      </c>
    </row>
    <row r="6279" spans="2:27" ht="13.5" hidden="1">
      <c r="B6279" s="232" t="s">
        <v>1449</v>
      </c>
      <c r="C6279" s="232" t="s">
        <v>1145</v>
      </c>
      <c r="D6279" s="232" t="s">
        <v>962</v>
      </c>
      <c r="E6279" s="232" t="s">
        <v>467</v>
      </c>
      <c r="F6279" s="232">
        <v>64</v>
      </c>
      <c r="G6279" s="232" t="s">
        <v>1364</v>
      </c>
      <c r="H6279" s="233">
        <v>26.664000000000001</v>
      </c>
      <c r="I6279" s="233">
        <v>0</v>
      </c>
      <c r="J6279" s="233">
        <v>25.197500000000002</v>
      </c>
      <c r="K6279" s="234">
        <v>105109</v>
      </c>
      <c r="L6279" s="233">
        <v>11.998799999999999</v>
      </c>
      <c r="M6279" s="234">
        <v>206015</v>
      </c>
      <c r="N6279" s="233">
        <v>0</v>
      </c>
      <c r="O6279" s="233">
        <v>0</v>
      </c>
      <c r="P6279" s="233">
        <v>0</v>
      </c>
      <c r="Q6279" s="234">
        <v>280292</v>
      </c>
      <c r="R6279" s="233">
        <v>10.6656</v>
      </c>
      <c r="S6279" s="234">
        <v>549372</v>
      </c>
      <c r="T6279" s="233">
        <v>0</v>
      </c>
      <c r="U6279" s="235">
        <f t="shared" si="686"/>
        <v>19464.72</v>
      </c>
      <c r="V6279" s="227">
        <f t="shared" si="687"/>
        <v>18394.175000000003</v>
      </c>
      <c r="W6279" s="227">
        <f t="shared" si="688"/>
        <v>17518.207333333332</v>
      </c>
      <c r="X6279" s="227">
        <f t="shared" si="691"/>
        <v>17167.916666666668</v>
      </c>
      <c r="Y6279" s="227">
        <f t="shared" si="689"/>
        <v>0</v>
      </c>
      <c r="Z6279" s="227">
        <f t="shared" si="690"/>
        <v>15571.77688888889</v>
      </c>
      <c r="AA6279" s="227">
        <f t="shared" si="692"/>
        <v>15260.333333333334</v>
      </c>
    </row>
    <row r="6280" spans="2:27" ht="13.5" hidden="1">
      <c r="B6280" s="232" t="s">
        <v>1449</v>
      </c>
      <c r="C6280" s="232" t="s">
        <v>1150</v>
      </c>
      <c r="D6280" s="232" t="s">
        <v>962</v>
      </c>
      <c r="E6280" s="232" t="s">
        <v>495</v>
      </c>
      <c r="F6280" s="232">
        <v>2</v>
      </c>
      <c r="G6280" s="232" t="s">
        <v>1311</v>
      </c>
      <c r="H6280" s="233">
        <v>2.4590000000000001</v>
      </c>
      <c r="I6280" s="233">
        <v>0</v>
      </c>
      <c r="J6280" s="233">
        <v>2.3233000000000001</v>
      </c>
      <c r="K6280" s="234">
        <v>9691</v>
      </c>
      <c r="L6280" s="233">
        <v>1.1063000000000001</v>
      </c>
      <c r="M6280" s="234">
        <v>18995</v>
      </c>
      <c r="N6280" s="233">
        <v>0</v>
      </c>
      <c r="O6280" s="233">
        <v>0</v>
      </c>
      <c r="P6280" s="233">
        <v>0</v>
      </c>
      <c r="Q6280" s="234">
        <v>25844</v>
      </c>
      <c r="R6280" s="233">
        <v>0.98340000000000005</v>
      </c>
      <c r="S6280" s="234">
        <v>50654</v>
      </c>
      <c r="T6280" s="233">
        <v>0</v>
      </c>
      <c r="U6280" s="235">
        <f t="shared" si="686"/>
        <v>1795.0700000000002</v>
      </c>
      <c r="V6280" s="227">
        <f t="shared" si="687"/>
        <v>1696.009</v>
      </c>
      <c r="W6280" s="227">
        <f t="shared" si="688"/>
        <v>1615.1823333333334</v>
      </c>
      <c r="X6280" s="227">
        <f t="shared" si="691"/>
        <v>1582.9166666666667</v>
      </c>
      <c r="Y6280" s="227">
        <f t="shared" si="689"/>
        <v>0</v>
      </c>
      <c r="Z6280" s="227">
        <f t="shared" si="690"/>
        <v>1435.770888888889</v>
      </c>
      <c r="AA6280" s="227">
        <f t="shared" si="692"/>
        <v>1407.0555555555557</v>
      </c>
    </row>
    <row r="6281" spans="2:27" ht="13.5" hidden="1">
      <c r="B6281" s="232" t="s">
        <v>1449</v>
      </c>
      <c r="C6281" s="232" t="s">
        <v>682</v>
      </c>
      <c r="D6281" s="232" t="s">
        <v>962</v>
      </c>
      <c r="E6281" s="232" t="s">
        <v>495</v>
      </c>
      <c r="F6281" s="232">
        <v>8</v>
      </c>
      <c r="G6281" s="232" t="s">
        <v>1351</v>
      </c>
      <c r="H6281" s="233">
        <v>6.4</v>
      </c>
      <c r="I6281" s="233">
        <v>0</v>
      </c>
      <c r="J6281" s="233">
        <v>4.9728000000000003</v>
      </c>
      <c r="K6281" s="234">
        <v>20744</v>
      </c>
      <c r="L6281" s="233">
        <v>2.3679999999999999</v>
      </c>
      <c r="M6281" s="234">
        <v>40658</v>
      </c>
      <c r="N6281" s="233">
        <v>0</v>
      </c>
      <c r="O6281" s="233">
        <v>0</v>
      </c>
      <c r="P6281" s="233">
        <v>0</v>
      </c>
      <c r="Q6281" s="234">
        <v>0</v>
      </c>
      <c r="R6281" s="233">
        <v>0</v>
      </c>
      <c r="S6281" s="234">
        <v>0</v>
      </c>
      <c r="T6281" s="233">
        <v>0</v>
      </c>
      <c r="U6281" s="235">
        <f t="shared" si="686"/>
        <v>4672</v>
      </c>
      <c r="V6281" s="227">
        <f t="shared" si="687"/>
        <v>3630.1440000000002</v>
      </c>
      <c r="W6281" s="227">
        <f t="shared" si="688"/>
        <v>3457.3066666666664</v>
      </c>
      <c r="X6281" s="227">
        <f t="shared" si="691"/>
        <v>3388.1666666666665</v>
      </c>
      <c r="Y6281" s="227">
        <f t="shared" si="689"/>
        <v>0</v>
      </c>
      <c r="Z6281" s="227">
        <f t="shared" si="690"/>
        <v>0</v>
      </c>
      <c r="AA6281" s="227">
        <f t="shared" si="692"/>
        <v>0</v>
      </c>
    </row>
    <row r="6282" spans="2:27" ht="13.5" hidden="1">
      <c r="B6282" s="232" t="s">
        <v>1449</v>
      </c>
      <c r="C6282" s="232" t="s">
        <v>581</v>
      </c>
      <c r="D6282" s="232" t="s">
        <v>962</v>
      </c>
      <c r="E6282" s="232" t="s">
        <v>495</v>
      </c>
      <c r="F6282" s="232">
        <v>48</v>
      </c>
      <c r="G6282" s="232" t="s">
        <v>1310</v>
      </c>
      <c r="H6282" s="233">
        <v>31.536000000000001</v>
      </c>
      <c r="I6282" s="233">
        <v>0</v>
      </c>
      <c r="J6282" s="233">
        <v>25.488</v>
      </c>
      <c r="K6282" s="234">
        <v>87576</v>
      </c>
      <c r="L6282" s="233">
        <v>11.808</v>
      </c>
      <c r="M6282" s="234">
        <v>187080</v>
      </c>
      <c r="N6282" s="233">
        <v>0</v>
      </c>
      <c r="O6282" s="233">
        <v>0</v>
      </c>
      <c r="P6282" s="233">
        <v>0</v>
      </c>
      <c r="Q6282" s="234">
        <v>0</v>
      </c>
      <c r="R6282" s="233">
        <v>0</v>
      </c>
      <c r="S6282" s="234">
        <v>0</v>
      </c>
      <c r="T6282" s="233">
        <v>0</v>
      </c>
      <c r="U6282" s="235">
        <f t="shared" si="686"/>
        <v>23021.280000000002</v>
      </c>
      <c r="V6282" s="227">
        <f t="shared" si="687"/>
        <v>18606.239999999998</v>
      </c>
      <c r="W6282" s="227">
        <f t="shared" si="688"/>
        <v>15917.84</v>
      </c>
      <c r="X6282" s="227">
        <f t="shared" si="691"/>
        <v>15590</v>
      </c>
      <c r="Y6282" s="227">
        <f t="shared" si="689"/>
        <v>0</v>
      </c>
      <c r="Z6282" s="227">
        <f t="shared" si="690"/>
        <v>0</v>
      </c>
      <c r="AA6282" s="227">
        <f t="shared" si="692"/>
        <v>0</v>
      </c>
    </row>
    <row r="6283" spans="2:27" ht="13.5" hidden="1">
      <c r="B6283" s="232" t="s">
        <v>1449</v>
      </c>
      <c r="C6283" s="232" t="s">
        <v>701</v>
      </c>
      <c r="D6283" s="232" t="s">
        <v>962</v>
      </c>
      <c r="E6283" s="232" t="s">
        <v>467</v>
      </c>
      <c r="F6283" s="232">
        <v>64</v>
      </c>
      <c r="G6283" s="232" t="s">
        <v>1364</v>
      </c>
      <c r="H6283" s="233">
        <v>25.6</v>
      </c>
      <c r="I6283" s="233">
        <v>0</v>
      </c>
      <c r="J6283" s="233">
        <v>24.192</v>
      </c>
      <c r="K6283" s="234">
        <v>100915</v>
      </c>
      <c r="L6283" s="233">
        <v>11.52</v>
      </c>
      <c r="M6283" s="234">
        <v>197794</v>
      </c>
      <c r="N6283" s="233">
        <v>0</v>
      </c>
      <c r="O6283" s="233">
        <v>0</v>
      </c>
      <c r="P6283" s="233">
        <v>0</v>
      </c>
      <c r="Q6283" s="234">
        <v>269107</v>
      </c>
      <c r="R6283" s="233">
        <v>10.24</v>
      </c>
      <c r="S6283" s="234">
        <v>527450</v>
      </c>
      <c r="T6283" s="233">
        <v>0</v>
      </c>
      <c r="U6283" s="235">
        <f t="shared" si="686"/>
        <v>18688</v>
      </c>
      <c r="V6283" s="227">
        <f t="shared" si="687"/>
        <v>17660.16</v>
      </c>
      <c r="W6283" s="227">
        <f t="shared" si="688"/>
        <v>16819.183333333334</v>
      </c>
      <c r="X6283" s="227">
        <f t="shared" si="691"/>
        <v>16482.833333333332</v>
      </c>
      <c r="Y6283" s="227">
        <f t="shared" si="689"/>
        <v>0</v>
      </c>
      <c r="Z6283" s="227">
        <f t="shared" si="690"/>
        <v>14950.394444444444</v>
      </c>
      <c r="AA6283" s="227">
        <f t="shared" si="692"/>
        <v>14651.388888888889</v>
      </c>
    </row>
    <row r="6284" spans="2:27" ht="13.5" hidden="1">
      <c r="B6284" s="232" t="s">
        <v>1449</v>
      </c>
      <c r="C6284" s="232" t="s">
        <v>1147</v>
      </c>
      <c r="D6284" s="232" t="s">
        <v>962</v>
      </c>
      <c r="E6284" s="232" t="s">
        <v>495</v>
      </c>
      <c r="F6284" s="232">
        <v>8</v>
      </c>
      <c r="G6284" s="232" t="s">
        <v>1317</v>
      </c>
      <c r="H6284" s="233">
        <v>6.6660000000000004</v>
      </c>
      <c r="I6284" s="233">
        <v>0</v>
      </c>
      <c r="J6284" s="233">
        <v>6.2994000000000003</v>
      </c>
      <c r="K6284" s="234">
        <v>26277</v>
      </c>
      <c r="L6284" s="233">
        <v>2.9996999999999998</v>
      </c>
      <c r="M6284" s="234">
        <v>51504</v>
      </c>
      <c r="N6284" s="233">
        <v>0</v>
      </c>
      <c r="O6284" s="233">
        <v>0</v>
      </c>
      <c r="P6284" s="233">
        <v>0</v>
      </c>
      <c r="Q6284" s="234">
        <v>70073</v>
      </c>
      <c r="R6284" s="233">
        <v>2.6663999999999999</v>
      </c>
      <c r="S6284" s="234">
        <v>137343</v>
      </c>
      <c r="T6284" s="233">
        <v>0</v>
      </c>
      <c r="U6284" s="235">
        <f t="shared" si="686"/>
        <v>4866.18</v>
      </c>
      <c r="V6284" s="227">
        <f t="shared" si="687"/>
        <v>4598.5619999999999</v>
      </c>
      <c r="W6284" s="227">
        <f t="shared" si="688"/>
        <v>4379.5309999999999</v>
      </c>
      <c r="X6284" s="227">
        <f t="shared" si="691"/>
        <v>4292</v>
      </c>
      <c r="Y6284" s="227">
        <f t="shared" si="689"/>
        <v>0</v>
      </c>
      <c r="Z6284" s="227">
        <f t="shared" si="690"/>
        <v>3892.9442222222224</v>
      </c>
      <c r="AA6284" s="227">
        <f t="shared" si="692"/>
        <v>3815.0833333333335</v>
      </c>
    </row>
    <row r="6285" spans="2:27" ht="13.5" hidden="1">
      <c r="B6285" s="232" t="s">
        <v>1449</v>
      </c>
      <c r="C6285" s="232" t="s">
        <v>1151</v>
      </c>
      <c r="D6285" s="232" t="s">
        <v>962</v>
      </c>
      <c r="E6285" s="232" t="s">
        <v>467</v>
      </c>
      <c r="F6285" s="232">
        <v>4</v>
      </c>
      <c r="G6285" s="232" t="s">
        <v>1312</v>
      </c>
      <c r="H6285" s="233">
        <v>1.667</v>
      </c>
      <c r="I6285" s="233">
        <v>0</v>
      </c>
      <c r="J6285" s="233">
        <v>1.5748</v>
      </c>
      <c r="K6285" s="234">
        <v>6569</v>
      </c>
      <c r="L6285" s="233">
        <v>0.74990000000000001</v>
      </c>
      <c r="M6285" s="234">
        <v>12876</v>
      </c>
      <c r="N6285" s="233">
        <v>0</v>
      </c>
      <c r="O6285" s="233">
        <v>0</v>
      </c>
      <c r="P6285" s="233">
        <v>0</v>
      </c>
      <c r="Q6285" s="234">
        <v>17518</v>
      </c>
      <c r="R6285" s="233">
        <v>0.66659999999999997</v>
      </c>
      <c r="S6285" s="234">
        <v>34336</v>
      </c>
      <c r="T6285" s="233">
        <v>0</v>
      </c>
      <c r="U6285" s="235">
        <f t="shared" si="686"/>
        <v>1216.9100000000001</v>
      </c>
      <c r="V6285" s="227">
        <f t="shared" si="687"/>
        <v>1149.604</v>
      </c>
      <c r="W6285" s="227">
        <f t="shared" si="688"/>
        <v>1094.8436666666666</v>
      </c>
      <c r="X6285" s="227">
        <f t="shared" si="691"/>
        <v>1073</v>
      </c>
      <c r="Y6285" s="227">
        <f t="shared" si="689"/>
        <v>0</v>
      </c>
      <c r="Z6285" s="227">
        <f t="shared" si="690"/>
        <v>973.22911111111102</v>
      </c>
      <c r="AA6285" s="227">
        <f t="shared" si="692"/>
        <v>953.77777777777783</v>
      </c>
    </row>
    <row r="6286" spans="2:27" ht="13.5" hidden="1">
      <c r="B6286" s="232" t="s">
        <v>1449</v>
      </c>
      <c r="C6286" s="232" t="s">
        <v>1481</v>
      </c>
      <c r="D6286" s="232" t="s">
        <v>962</v>
      </c>
      <c r="E6286" s="232" t="s">
        <v>467</v>
      </c>
      <c r="F6286" s="232">
        <v>32</v>
      </c>
      <c r="G6286" s="232" t="s">
        <v>1316</v>
      </c>
      <c r="H6286" s="233">
        <v>10.512</v>
      </c>
      <c r="I6286" s="233">
        <v>0</v>
      </c>
      <c r="J6286" s="233">
        <v>0</v>
      </c>
      <c r="K6286" s="234">
        <v>0</v>
      </c>
      <c r="L6286" s="233">
        <v>0</v>
      </c>
      <c r="M6286" s="234">
        <v>0</v>
      </c>
      <c r="N6286" s="233">
        <v>0</v>
      </c>
      <c r="O6286" s="233">
        <v>0</v>
      </c>
      <c r="P6286" s="233">
        <v>0</v>
      </c>
      <c r="Q6286" s="234">
        <v>0</v>
      </c>
      <c r="R6286" s="233">
        <v>0</v>
      </c>
      <c r="S6286" s="234">
        <v>0</v>
      </c>
      <c r="T6286" s="233">
        <v>0</v>
      </c>
      <c r="U6286" s="235">
        <f t="shared" si="686"/>
        <v>7673.76</v>
      </c>
      <c r="V6286" s="227">
        <f t="shared" si="687"/>
        <v>0</v>
      </c>
      <c r="W6286" s="227">
        <f t="shared" si="688"/>
        <v>0</v>
      </c>
      <c r="X6286" s="227">
        <f t="shared" si="691"/>
        <v>0</v>
      </c>
      <c r="Y6286" s="227">
        <f t="shared" si="689"/>
        <v>0</v>
      </c>
      <c r="Z6286" s="227">
        <f t="shared" si="690"/>
        <v>0</v>
      </c>
      <c r="AA6286" s="227">
        <f t="shared" si="692"/>
        <v>0</v>
      </c>
    </row>
    <row r="6287" spans="2:27" ht="13.5" hidden="1">
      <c r="B6287" s="232" t="s">
        <v>1449</v>
      </c>
      <c r="C6287" s="232" t="s">
        <v>672</v>
      </c>
      <c r="D6287" s="232" t="s">
        <v>962</v>
      </c>
      <c r="E6287" s="232" t="s">
        <v>467</v>
      </c>
      <c r="F6287" s="232">
        <v>4</v>
      </c>
      <c r="G6287" s="232" t="s">
        <v>1354</v>
      </c>
      <c r="H6287" s="233">
        <v>1.6</v>
      </c>
      <c r="I6287" s="233">
        <v>0</v>
      </c>
      <c r="J6287" s="233">
        <v>0</v>
      </c>
      <c r="K6287" s="234">
        <v>0</v>
      </c>
      <c r="L6287" s="233">
        <v>0</v>
      </c>
      <c r="M6287" s="234">
        <v>0</v>
      </c>
      <c r="N6287" s="233">
        <v>0</v>
      </c>
      <c r="O6287" s="233">
        <v>0</v>
      </c>
      <c r="P6287" s="233">
        <v>0</v>
      </c>
      <c r="Q6287" s="234">
        <v>0</v>
      </c>
      <c r="R6287" s="233">
        <v>0</v>
      </c>
      <c r="S6287" s="234">
        <v>0</v>
      </c>
      <c r="T6287" s="233">
        <v>0</v>
      </c>
      <c r="U6287" s="235">
        <f t="shared" si="686"/>
        <v>1168</v>
      </c>
      <c r="V6287" s="227">
        <f t="shared" si="687"/>
        <v>0</v>
      </c>
      <c r="W6287" s="227">
        <f t="shared" si="688"/>
        <v>0</v>
      </c>
      <c r="X6287" s="227">
        <f t="shared" si="691"/>
        <v>0</v>
      </c>
      <c r="Y6287" s="227">
        <f t="shared" si="689"/>
        <v>0</v>
      </c>
      <c r="Z6287" s="227">
        <f t="shared" si="690"/>
        <v>0</v>
      </c>
      <c r="AA6287" s="227">
        <f t="shared" si="692"/>
        <v>0</v>
      </c>
    </row>
    <row r="6288" spans="2:27" ht="13.5" hidden="1">
      <c r="B6288" s="232" t="s">
        <v>1449</v>
      </c>
      <c r="C6288" s="232" t="s">
        <v>630</v>
      </c>
      <c r="D6288" s="232" t="s">
        <v>962</v>
      </c>
      <c r="E6288" s="232" t="s">
        <v>467</v>
      </c>
      <c r="F6288" s="232">
        <v>32</v>
      </c>
      <c r="G6288" s="232" t="s">
        <v>1316</v>
      </c>
      <c r="H6288" s="233">
        <v>10.512</v>
      </c>
      <c r="I6288" s="233">
        <v>0</v>
      </c>
      <c r="J6288" s="233">
        <v>7.6318000000000001</v>
      </c>
      <c r="K6288" s="234">
        <v>31836</v>
      </c>
      <c r="L6288" s="233">
        <v>3.6341999999999999</v>
      </c>
      <c r="M6288" s="234">
        <v>62398</v>
      </c>
      <c r="N6288" s="233">
        <v>0</v>
      </c>
      <c r="O6288" s="233">
        <v>0</v>
      </c>
      <c r="P6288" s="233">
        <v>0</v>
      </c>
      <c r="Q6288" s="234">
        <v>0</v>
      </c>
      <c r="R6288" s="233">
        <v>0</v>
      </c>
      <c r="S6288" s="234">
        <v>0</v>
      </c>
      <c r="T6288" s="233">
        <v>0</v>
      </c>
      <c r="U6288" s="235">
        <f t="shared" si="686"/>
        <v>7673.76</v>
      </c>
      <c r="V6288" s="227">
        <f t="shared" si="687"/>
        <v>5571.2139999999999</v>
      </c>
      <c r="W6288" s="227">
        <f t="shared" si="688"/>
        <v>5305.9660000000003</v>
      </c>
      <c r="X6288" s="227">
        <f t="shared" si="691"/>
        <v>5199.833333333333</v>
      </c>
      <c r="Y6288" s="227">
        <f t="shared" si="689"/>
        <v>0</v>
      </c>
      <c r="Z6288" s="227">
        <f t="shared" si="690"/>
        <v>0</v>
      </c>
      <c r="AA6288" s="227">
        <f t="shared" si="692"/>
        <v>0</v>
      </c>
    </row>
    <row r="6289" spans="2:27" ht="13.5" hidden="1">
      <c r="B6289" s="232" t="s">
        <v>1449</v>
      </c>
      <c r="C6289" s="232" t="s">
        <v>771</v>
      </c>
      <c r="D6289" s="232" t="s">
        <v>962</v>
      </c>
      <c r="E6289" s="232" t="s">
        <v>495</v>
      </c>
      <c r="F6289" s="232">
        <v>4</v>
      </c>
      <c r="G6289" s="232" t="s">
        <v>1312</v>
      </c>
      <c r="H6289" s="233">
        <v>3.6760000000000002</v>
      </c>
      <c r="I6289" s="233">
        <v>0</v>
      </c>
      <c r="J6289" s="233">
        <v>3.4740000000000002</v>
      </c>
      <c r="K6289" s="234">
        <v>14492</v>
      </c>
      <c r="L6289" s="233">
        <v>1.6543000000000001</v>
      </c>
      <c r="M6289" s="234">
        <v>28403</v>
      </c>
      <c r="N6289" s="233">
        <v>0</v>
      </c>
      <c r="O6289" s="233">
        <v>0</v>
      </c>
      <c r="P6289" s="233">
        <v>0</v>
      </c>
      <c r="Q6289" s="234">
        <v>38644</v>
      </c>
      <c r="R6289" s="233">
        <v>1.4704999999999999</v>
      </c>
      <c r="S6289" s="234">
        <v>75743</v>
      </c>
      <c r="T6289" s="233">
        <v>0</v>
      </c>
      <c r="U6289" s="235">
        <f t="shared" si="686"/>
        <v>2683.48</v>
      </c>
      <c r="V6289" s="227">
        <f t="shared" si="687"/>
        <v>2536.02</v>
      </c>
      <c r="W6289" s="227">
        <f t="shared" si="688"/>
        <v>2415.3056666666671</v>
      </c>
      <c r="X6289" s="227">
        <f t="shared" si="691"/>
        <v>2366.9166666666665</v>
      </c>
      <c r="Y6289" s="227">
        <f t="shared" si="689"/>
        <v>0</v>
      </c>
      <c r="Z6289" s="227">
        <f t="shared" si="690"/>
        <v>2146.9094444444445</v>
      </c>
      <c r="AA6289" s="227">
        <f t="shared" si="692"/>
        <v>2103.9722222222222</v>
      </c>
    </row>
    <row r="6290" spans="2:27" ht="13.5" hidden="1">
      <c r="B6290" s="232" t="s">
        <v>1449</v>
      </c>
      <c r="C6290" s="232" t="s">
        <v>650</v>
      </c>
      <c r="D6290" s="232" t="s">
        <v>962</v>
      </c>
      <c r="E6290" s="232" t="s">
        <v>467</v>
      </c>
      <c r="F6290" s="232">
        <v>8</v>
      </c>
      <c r="G6290" s="232" t="s">
        <v>1351</v>
      </c>
      <c r="H6290" s="233">
        <v>3.21</v>
      </c>
      <c r="I6290" s="233">
        <v>0</v>
      </c>
      <c r="J6290" s="233">
        <v>0</v>
      </c>
      <c r="K6290" s="234">
        <v>0</v>
      </c>
      <c r="L6290" s="233">
        <v>0</v>
      </c>
      <c r="M6290" s="234">
        <v>0</v>
      </c>
      <c r="N6290" s="233">
        <v>0</v>
      </c>
      <c r="O6290" s="233">
        <v>0</v>
      </c>
      <c r="P6290" s="233">
        <v>0</v>
      </c>
      <c r="Q6290" s="234">
        <v>0</v>
      </c>
      <c r="R6290" s="233">
        <v>0</v>
      </c>
      <c r="S6290" s="234">
        <v>0</v>
      </c>
      <c r="T6290" s="233">
        <v>0</v>
      </c>
      <c r="U6290" s="235">
        <f t="shared" si="686"/>
        <v>2343.3000000000002</v>
      </c>
      <c r="V6290" s="227">
        <f t="shared" si="687"/>
        <v>0</v>
      </c>
      <c r="W6290" s="227">
        <f t="shared" si="688"/>
        <v>0</v>
      </c>
      <c r="X6290" s="227">
        <f t="shared" si="691"/>
        <v>0</v>
      </c>
      <c r="Y6290" s="227">
        <f t="shared" si="689"/>
        <v>0</v>
      </c>
      <c r="Z6290" s="227">
        <f t="shared" si="690"/>
        <v>0</v>
      </c>
      <c r="AA6290" s="227">
        <f t="shared" si="692"/>
        <v>0</v>
      </c>
    </row>
    <row r="6291" spans="2:27" ht="13.5" hidden="1">
      <c r="B6291" s="232" t="s">
        <v>1449</v>
      </c>
      <c r="C6291" s="232" t="s">
        <v>1468</v>
      </c>
      <c r="D6291" s="232" t="s">
        <v>962</v>
      </c>
      <c r="E6291" s="232" t="s">
        <v>495</v>
      </c>
      <c r="F6291" s="232">
        <v>4</v>
      </c>
      <c r="G6291" s="232" t="s">
        <v>1311</v>
      </c>
      <c r="H6291" s="233">
        <v>2.6280000000000001</v>
      </c>
      <c r="I6291" s="233">
        <v>0</v>
      </c>
      <c r="J6291" s="233">
        <v>0</v>
      </c>
      <c r="K6291" s="234">
        <v>0</v>
      </c>
      <c r="L6291" s="233">
        <v>0</v>
      </c>
      <c r="M6291" s="234">
        <v>0</v>
      </c>
      <c r="N6291" s="233">
        <v>0</v>
      </c>
      <c r="O6291" s="233">
        <v>0</v>
      </c>
      <c r="P6291" s="233">
        <v>0</v>
      </c>
      <c r="Q6291" s="234">
        <v>0</v>
      </c>
      <c r="R6291" s="233">
        <v>0</v>
      </c>
      <c r="S6291" s="234">
        <v>0</v>
      </c>
      <c r="T6291" s="233">
        <v>0</v>
      </c>
      <c r="U6291" s="235">
        <f t="shared" si="686"/>
        <v>1918.44</v>
      </c>
      <c r="V6291" s="227">
        <f t="shared" si="687"/>
        <v>0</v>
      </c>
      <c r="W6291" s="227">
        <f t="shared" si="688"/>
        <v>0</v>
      </c>
      <c r="X6291" s="227">
        <f t="shared" si="691"/>
        <v>0</v>
      </c>
      <c r="Y6291" s="227">
        <f t="shared" si="689"/>
        <v>0</v>
      </c>
      <c r="Z6291" s="227">
        <f t="shared" si="690"/>
        <v>0</v>
      </c>
      <c r="AA6291" s="227">
        <f t="shared" si="692"/>
        <v>0</v>
      </c>
    </row>
    <row r="6292" spans="2:27" ht="13.5" hidden="1">
      <c r="B6292" s="232" t="s">
        <v>1449</v>
      </c>
      <c r="C6292" s="232" t="s">
        <v>761</v>
      </c>
      <c r="D6292" s="232" t="s">
        <v>962</v>
      </c>
      <c r="E6292" s="232" t="s">
        <v>467</v>
      </c>
      <c r="F6292" s="232">
        <v>48</v>
      </c>
      <c r="G6292" s="232" t="s">
        <v>1356</v>
      </c>
      <c r="H6292" s="233">
        <v>22.056999999999999</v>
      </c>
      <c r="I6292" s="233">
        <v>0</v>
      </c>
      <c r="J6292" s="233">
        <v>20.844100000000001</v>
      </c>
      <c r="K6292" s="234">
        <v>86949</v>
      </c>
      <c r="L6292" s="233">
        <v>9.9257000000000009</v>
      </c>
      <c r="M6292" s="234">
        <v>170421</v>
      </c>
      <c r="N6292" s="233">
        <v>0</v>
      </c>
      <c r="O6292" s="233">
        <v>0</v>
      </c>
      <c r="P6292" s="233">
        <v>0</v>
      </c>
      <c r="Q6292" s="234">
        <v>231865</v>
      </c>
      <c r="R6292" s="233">
        <v>8.8229000000000006</v>
      </c>
      <c r="S6292" s="234">
        <v>454456</v>
      </c>
      <c r="T6292" s="233">
        <v>0</v>
      </c>
      <c r="U6292" s="235">
        <f t="shared" si="686"/>
        <v>16101.609999999999</v>
      </c>
      <c r="V6292" s="227">
        <f t="shared" si="687"/>
        <v>15216.193000000001</v>
      </c>
      <c r="W6292" s="227">
        <f t="shared" si="688"/>
        <v>14491.511</v>
      </c>
      <c r="X6292" s="227">
        <f t="shared" si="691"/>
        <v>14201.75</v>
      </c>
      <c r="Y6292" s="227">
        <f t="shared" si="689"/>
        <v>0</v>
      </c>
      <c r="Z6292" s="227">
        <f t="shared" si="690"/>
        <v>12881.411444444446</v>
      </c>
      <c r="AA6292" s="227">
        <f t="shared" si="692"/>
        <v>12623.777777777777</v>
      </c>
    </row>
    <row r="6293" spans="2:27" ht="13.5" hidden="1">
      <c r="B6293" s="232" t="s">
        <v>1449</v>
      </c>
      <c r="C6293" s="232" t="s">
        <v>644</v>
      </c>
      <c r="D6293" s="232" t="s">
        <v>962</v>
      </c>
      <c r="E6293" s="232" t="s">
        <v>467</v>
      </c>
      <c r="F6293" s="232">
        <v>4</v>
      </c>
      <c r="G6293" s="232" t="s">
        <v>1311</v>
      </c>
      <c r="H6293" s="233">
        <v>1.3140000000000001</v>
      </c>
      <c r="I6293" s="233">
        <v>0</v>
      </c>
      <c r="J6293" s="233">
        <v>1.0620000000000001</v>
      </c>
      <c r="K6293" s="234">
        <v>3649</v>
      </c>
      <c r="L6293" s="233">
        <v>0.49199999999999999</v>
      </c>
      <c r="M6293" s="234">
        <v>7795</v>
      </c>
      <c r="N6293" s="233">
        <v>0</v>
      </c>
      <c r="O6293" s="233">
        <v>0</v>
      </c>
      <c r="P6293" s="233">
        <v>0</v>
      </c>
      <c r="Q6293" s="234">
        <v>0</v>
      </c>
      <c r="R6293" s="233">
        <v>0</v>
      </c>
      <c r="S6293" s="234">
        <v>0</v>
      </c>
      <c r="T6293" s="233">
        <v>0</v>
      </c>
      <c r="U6293" s="235">
        <f t="shared" si="686"/>
        <v>959.22</v>
      </c>
      <c r="V6293" s="227">
        <f t="shared" si="687"/>
        <v>775.26</v>
      </c>
      <c r="W6293" s="227">
        <f t="shared" si="688"/>
        <v>663.24333333333334</v>
      </c>
      <c r="X6293" s="227">
        <f t="shared" si="691"/>
        <v>649.58333333333337</v>
      </c>
      <c r="Y6293" s="227">
        <f t="shared" si="689"/>
        <v>0</v>
      </c>
      <c r="Z6293" s="227">
        <f t="shared" si="690"/>
        <v>0</v>
      </c>
      <c r="AA6293" s="227">
        <f t="shared" si="692"/>
        <v>0</v>
      </c>
    </row>
    <row r="6294" spans="2:27" ht="13.5" hidden="1">
      <c r="B6294" s="232" t="s">
        <v>1449</v>
      </c>
      <c r="C6294" s="232" t="s">
        <v>754</v>
      </c>
      <c r="D6294" s="232" t="s">
        <v>962</v>
      </c>
      <c r="E6294" s="232" t="s">
        <v>467</v>
      </c>
      <c r="F6294" s="232">
        <v>128</v>
      </c>
      <c r="G6294" s="232" t="s">
        <v>1426</v>
      </c>
      <c r="H6294" s="233">
        <v>98.894000000000005</v>
      </c>
      <c r="I6294" s="233">
        <v>0</v>
      </c>
      <c r="J6294" s="233">
        <v>93.455200000000005</v>
      </c>
      <c r="K6294" s="234">
        <v>389842</v>
      </c>
      <c r="L6294" s="233">
        <v>44.502499999999998</v>
      </c>
      <c r="M6294" s="234">
        <v>764090</v>
      </c>
      <c r="N6294" s="233">
        <v>0</v>
      </c>
      <c r="O6294" s="233">
        <v>0</v>
      </c>
      <c r="P6294" s="233">
        <v>0</v>
      </c>
      <c r="Q6294" s="234">
        <v>1039578</v>
      </c>
      <c r="R6294" s="233">
        <v>39.5578</v>
      </c>
      <c r="S6294" s="234">
        <v>2037573</v>
      </c>
      <c r="T6294" s="233">
        <v>0</v>
      </c>
      <c r="U6294" s="235">
        <f t="shared" si="686"/>
        <v>72192.62000000001</v>
      </c>
      <c r="V6294" s="227">
        <f t="shared" si="687"/>
        <v>68222.296000000002</v>
      </c>
      <c r="W6294" s="227">
        <f t="shared" si="688"/>
        <v>64973.658333333326</v>
      </c>
      <c r="X6294" s="227">
        <f t="shared" si="691"/>
        <v>63674.166666666664</v>
      </c>
      <c r="Y6294" s="227">
        <f t="shared" si="689"/>
        <v>0</v>
      </c>
      <c r="Z6294" s="227">
        <f t="shared" si="690"/>
        <v>57754.360666666667</v>
      </c>
      <c r="AA6294" s="227">
        <f t="shared" si="692"/>
        <v>56599.25</v>
      </c>
    </row>
    <row r="6295" spans="2:27" ht="13.5" hidden="1">
      <c r="B6295" s="232" t="s">
        <v>1449</v>
      </c>
      <c r="C6295" s="232" t="s">
        <v>1456</v>
      </c>
      <c r="D6295" s="232" t="s">
        <v>962</v>
      </c>
      <c r="E6295" s="232" t="s">
        <v>467</v>
      </c>
      <c r="F6295" s="232">
        <v>32</v>
      </c>
      <c r="G6295" s="232" t="s">
        <v>1345</v>
      </c>
      <c r="H6295" s="233">
        <v>12.8</v>
      </c>
      <c r="I6295" s="233">
        <v>0</v>
      </c>
      <c r="J6295" s="233">
        <v>0</v>
      </c>
      <c r="K6295" s="234">
        <v>0</v>
      </c>
      <c r="L6295" s="233">
        <v>0</v>
      </c>
      <c r="M6295" s="234">
        <v>0</v>
      </c>
      <c r="N6295" s="233">
        <v>0</v>
      </c>
      <c r="O6295" s="233">
        <v>0</v>
      </c>
      <c r="P6295" s="233">
        <v>0</v>
      </c>
      <c r="Q6295" s="234">
        <v>0</v>
      </c>
      <c r="R6295" s="233">
        <v>0</v>
      </c>
      <c r="S6295" s="234">
        <v>0</v>
      </c>
      <c r="T6295" s="233">
        <v>0</v>
      </c>
      <c r="U6295" s="235">
        <f t="shared" si="686"/>
        <v>9344</v>
      </c>
      <c r="V6295" s="227">
        <f t="shared" si="687"/>
        <v>0</v>
      </c>
      <c r="W6295" s="227">
        <f t="shared" si="688"/>
        <v>0</v>
      </c>
      <c r="X6295" s="227">
        <f t="shared" si="691"/>
        <v>0</v>
      </c>
      <c r="Y6295" s="227">
        <f t="shared" si="689"/>
        <v>0</v>
      </c>
      <c r="Z6295" s="227">
        <f t="shared" si="690"/>
        <v>0</v>
      </c>
      <c r="AA6295" s="227">
        <f t="shared" si="692"/>
        <v>0</v>
      </c>
    </row>
    <row r="6296" spans="2:27" ht="13.5" hidden="1">
      <c r="B6296" s="232" t="s">
        <v>1449</v>
      </c>
      <c r="C6296" s="232" t="s">
        <v>1494</v>
      </c>
      <c r="D6296" s="232" t="s">
        <v>962</v>
      </c>
      <c r="E6296" s="232" t="s">
        <v>495</v>
      </c>
      <c r="F6296" s="232">
        <v>32</v>
      </c>
      <c r="G6296" s="232" t="s">
        <v>1345</v>
      </c>
      <c r="H6296" s="233">
        <v>26.928000000000001</v>
      </c>
      <c r="I6296" s="233">
        <v>0</v>
      </c>
      <c r="J6296" s="233">
        <v>25.312000000000001</v>
      </c>
      <c r="K6296" s="234">
        <v>106150</v>
      </c>
      <c r="L6296" s="233">
        <v>12.118</v>
      </c>
      <c r="M6296" s="234">
        <v>207583</v>
      </c>
      <c r="N6296" s="233">
        <v>0</v>
      </c>
      <c r="O6296" s="233">
        <v>0</v>
      </c>
      <c r="P6296" s="233">
        <v>0</v>
      </c>
      <c r="Q6296" s="234">
        <v>283067</v>
      </c>
      <c r="R6296" s="233">
        <v>10.771000000000001</v>
      </c>
      <c r="S6296" s="234">
        <v>551981</v>
      </c>
      <c r="T6296" s="233">
        <v>0</v>
      </c>
      <c r="U6296" s="235">
        <f t="shared" si="686"/>
        <v>19657.440000000002</v>
      </c>
      <c r="V6296" s="227">
        <f t="shared" si="687"/>
        <v>18477.760000000002</v>
      </c>
      <c r="W6296" s="227">
        <f t="shared" si="688"/>
        <v>17691.973333333335</v>
      </c>
      <c r="X6296" s="227">
        <f t="shared" si="691"/>
        <v>17298.583333333332</v>
      </c>
      <c r="Y6296" s="227">
        <f t="shared" si="689"/>
        <v>0</v>
      </c>
      <c r="Z6296" s="227">
        <f t="shared" si="690"/>
        <v>15725.802222222224</v>
      </c>
      <c r="AA6296" s="227">
        <f t="shared" si="692"/>
        <v>15332.805555555555</v>
      </c>
    </row>
    <row r="6297" spans="2:27" ht="13.5" hidden="1">
      <c r="B6297" s="232" t="s">
        <v>1449</v>
      </c>
      <c r="C6297" s="232" t="s">
        <v>1492</v>
      </c>
      <c r="D6297" s="232" t="s">
        <v>962</v>
      </c>
      <c r="E6297" s="232" t="s">
        <v>467</v>
      </c>
      <c r="F6297" s="232">
        <v>48</v>
      </c>
      <c r="G6297" s="232" t="s">
        <v>1356</v>
      </c>
      <c r="H6297" s="233">
        <v>20.196000000000002</v>
      </c>
      <c r="I6297" s="233">
        <v>0</v>
      </c>
      <c r="J6297" s="233">
        <v>18.984000000000002</v>
      </c>
      <c r="K6297" s="234">
        <v>79613</v>
      </c>
      <c r="L6297" s="233">
        <v>9.0879999999999992</v>
      </c>
      <c r="M6297" s="234">
        <v>155687</v>
      </c>
      <c r="N6297" s="233">
        <v>0</v>
      </c>
      <c r="O6297" s="233">
        <v>0</v>
      </c>
      <c r="P6297" s="233">
        <v>0</v>
      </c>
      <c r="Q6297" s="234">
        <v>212300</v>
      </c>
      <c r="R6297" s="233">
        <v>8.0779999999999994</v>
      </c>
      <c r="S6297" s="234">
        <v>413986</v>
      </c>
      <c r="T6297" s="233">
        <v>0</v>
      </c>
      <c r="U6297" s="235">
        <f t="shared" si="686"/>
        <v>14743.080000000002</v>
      </c>
      <c r="V6297" s="227">
        <f t="shared" si="687"/>
        <v>13858.320000000002</v>
      </c>
      <c r="W6297" s="227">
        <f t="shared" si="688"/>
        <v>13268.656666666666</v>
      </c>
      <c r="X6297" s="227">
        <f t="shared" si="691"/>
        <v>12973.916666666666</v>
      </c>
      <c r="Y6297" s="227">
        <f t="shared" si="689"/>
        <v>0</v>
      </c>
      <c r="Z6297" s="227">
        <f t="shared" si="690"/>
        <v>11794.162222222221</v>
      </c>
      <c r="AA6297" s="227">
        <f t="shared" si="692"/>
        <v>11499.611111111111</v>
      </c>
    </row>
    <row r="6298" spans="2:27" ht="13.5" hidden="1">
      <c r="B6298" s="232" t="s">
        <v>1449</v>
      </c>
      <c r="C6298" s="232" t="s">
        <v>595</v>
      </c>
      <c r="D6298" s="232" t="s">
        <v>1496</v>
      </c>
      <c r="E6298" s="232" t="s">
        <v>467</v>
      </c>
      <c r="F6298" s="232">
        <v>64</v>
      </c>
      <c r="G6298" s="232" t="s">
        <v>1345</v>
      </c>
      <c r="H6298" s="233">
        <v>25.446400000000001</v>
      </c>
      <c r="I6298" s="233">
        <v>0</v>
      </c>
      <c r="J6298" s="233">
        <v>0</v>
      </c>
      <c r="K6298" s="234">
        <v>0</v>
      </c>
      <c r="L6298" s="233">
        <v>0</v>
      </c>
      <c r="M6298" s="234">
        <v>0</v>
      </c>
      <c r="N6298" s="233">
        <v>0</v>
      </c>
      <c r="O6298" s="233">
        <v>0</v>
      </c>
      <c r="P6298" s="233">
        <v>0</v>
      </c>
      <c r="Q6298" s="234">
        <v>0</v>
      </c>
      <c r="R6298" s="233">
        <v>0</v>
      </c>
      <c r="S6298" s="234">
        <v>0</v>
      </c>
      <c r="T6298" s="233">
        <v>0</v>
      </c>
      <c r="U6298" s="235">
        <f t="shared" si="686"/>
        <v>18575.871999999999</v>
      </c>
      <c r="V6298" s="227">
        <f t="shared" si="687"/>
        <v>0</v>
      </c>
      <c r="W6298" s="227">
        <f t="shared" si="688"/>
        <v>0</v>
      </c>
      <c r="X6298" s="227">
        <f t="shared" si="691"/>
        <v>0</v>
      </c>
      <c r="Y6298" s="227">
        <f t="shared" si="689"/>
        <v>0</v>
      </c>
      <c r="Z6298" s="227">
        <f t="shared" si="690"/>
        <v>0</v>
      </c>
      <c r="AA6298" s="227">
        <f t="shared" si="692"/>
        <v>0</v>
      </c>
    </row>
    <row r="6299" spans="2:27" ht="13.5" hidden="1">
      <c r="B6299" s="232" t="s">
        <v>1449</v>
      </c>
      <c r="C6299" s="232" t="s">
        <v>313</v>
      </c>
      <c r="D6299" s="232" t="s">
        <v>1496</v>
      </c>
      <c r="E6299" s="232" t="s">
        <v>467</v>
      </c>
      <c r="F6299" s="232">
        <v>16</v>
      </c>
      <c r="G6299" s="232" t="s">
        <v>1316</v>
      </c>
      <c r="H6299" s="233">
        <v>7.4240000000000004</v>
      </c>
      <c r="I6299" s="233">
        <v>0</v>
      </c>
      <c r="J6299" s="233">
        <v>0</v>
      </c>
      <c r="K6299" s="234">
        <v>0</v>
      </c>
      <c r="L6299" s="233">
        <v>0</v>
      </c>
      <c r="M6299" s="234">
        <v>0</v>
      </c>
      <c r="N6299" s="233">
        <v>0</v>
      </c>
      <c r="O6299" s="233">
        <v>0</v>
      </c>
      <c r="P6299" s="233">
        <v>0</v>
      </c>
      <c r="Q6299" s="234">
        <v>0</v>
      </c>
      <c r="R6299" s="233">
        <v>0</v>
      </c>
      <c r="S6299" s="234">
        <v>0</v>
      </c>
      <c r="T6299" s="233">
        <v>0</v>
      </c>
      <c r="U6299" s="235">
        <f t="shared" si="686"/>
        <v>5419.52</v>
      </c>
      <c r="V6299" s="227">
        <f t="shared" si="687"/>
        <v>0</v>
      </c>
      <c r="W6299" s="227">
        <f t="shared" si="688"/>
        <v>0</v>
      </c>
      <c r="X6299" s="227">
        <f t="shared" si="691"/>
        <v>0</v>
      </c>
      <c r="Y6299" s="227">
        <f t="shared" si="689"/>
        <v>0</v>
      </c>
      <c r="Z6299" s="227">
        <f t="shared" si="690"/>
        <v>0</v>
      </c>
      <c r="AA6299" s="227">
        <f t="shared" si="692"/>
        <v>0</v>
      </c>
    </row>
    <row r="6300" spans="2:27" ht="13.5" hidden="1">
      <c r="B6300" s="232" t="s">
        <v>1449</v>
      </c>
      <c r="C6300" s="232" t="s">
        <v>606</v>
      </c>
      <c r="D6300" s="232" t="s">
        <v>1496</v>
      </c>
      <c r="E6300" s="232" t="s">
        <v>467</v>
      </c>
      <c r="F6300" s="232">
        <v>96</v>
      </c>
      <c r="G6300" s="232" t="s">
        <v>1356</v>
      </c>
      <c r="H6300" s="233">
        <v>38.169600000000003</v>
      </c>
      <c r="I6300" s="233">
        <v>0</v>
      </c>
      <c r="J6300" s="233">
        <v>0</v>
      </c>
      <c r="K6300" s="234">
        <v>0</v>
      </c>
      <c r="L6300" s="233">
        <v>0</v>
      </c>
      <c r="M6300" s="234">
        <v>0</v>
      </c>
      <c r="N6300" s="233">
        <v>0</v>
      </c>
      <c r="O6300" s="233">
        <v>0</v>
      </c>
      <c r="P6300" s="233">
        <v>0</v>
      </c>
      <c r="Q6300" s="234">
        <v>0</v>
      </c>
      <c r="R6300" s="233">
        <v>0</v>
      </c>
      <c r="S6300" s="234">
        <v>0</v>
      </c>
      <c r="T6300" s="233">
        <v>0</v>
      </c>
      <c r="U6300" s="235">
        <f t="shared" si="686"/>
        <v>27863.808000000001</v>
      </c>
      <c r="V6300" s="227">
        <f t="shared" si="687"/>
        <v>0</v>
      </c>
      <c r="W6300" s="227">
        <f t="shared" si="688"/>
        <v>0</v>
      </c>
      <c r="X6300" s="227">
        <f t="shared" si="691"/>
        <v>0</v>
      </c>
      <c r="Y6300" s="227">
        <f t="shared" si="689"/>
        <v>0</v>
      </c>
      <c r="Z6300" s="227">
        <f t="shared" si="690"/>
        <v>0</v>
      </c>
      <c r="AA6300" s="227">
        <f t="shared" si="692"/>
        <v>0</v>
      </c>
    </row>
    <row r="6301" spans="2:27" ht="13.5" hidden="1">
      <c r="B6301" s="232" t="s">
        <v>1449</v>
      </c>
      <c r="C6301" s="232" t="s">
        <v>704</v>
      </c>
      <c r="D6301" s="232" t="s">
        <v>1496</v>
      </c>
      <c r="E6301" s="232" t="s">
        <v>467</v>
      </c>
      <c r="F6301" s="232">
        <v>96</v>
      </c>
      <c r="G6301" s="232" t="s">
        <v>1365</v>
      </c>
      <c r="H6301" s="233">
        <v>44.543999999999997</v>
      </c>
      <c r="I6301" s="233">
        <v>0</v>
      </c>
      <c r="J6301" s="233">
        <v>0</v>
      </c>
      <c r="K6301" s="234">
        <v>0</v>
      </c>
      <c r="L6301" s="233">
        <v>0</v>
      </c>
      <c r="M6301" s="234">
        <v>0</v>
      </c>
      <c r="N6301" s="233">
        <v>0</v>
      </c>
      <c r="O6301" s="233">
        <v>0</v>
      </c>
      <c r="P6301" s="233">
        <v>0</v>
      </c>
      <c r="Q6301" s="234">
        <v>0</v>
      </c>
      <c r="R6301" s="233">
        <v>0</v>
      </c>
      <c r="S6301" s="234">
        <v>0</v>
      </c>
      <c r="T6301" s="233">
        <v>0</v>
      </c>
      <c r="U6301" s="235">
        <f t="shared" si="686"/>
        <v>32517.119999999999</v>
      </c>
      <c r="V6301" s="227">
        <f t="shared" si="687"/>
        <v>0</v>
      </c>
      <c r="W6301" s="227">
        <f t="shared" si="688"/>
        <v>0</v>
      </c>
      <c r="X6301" s="227">
        <f t="shared" si="691"/>
        <v>0</v>
      </c>
      <c r="Y6301" s="227">
        <f t="shared" si="689"/>
        <v>0</v>
      </c>
      <c r="Z6301" s="227">
        <f t="shared" si="690"/>
        <v>0</v>
      </c>
      <c r="AA6301" s="227">
        <f t="shared" si="692"/>
        <v>0</v>
      </c>
    </row>
    <row r="6302" spans="2:27" ht="13.5" hidden="1">
      <c r="B6302" s="232" t="s">
        <v>1449</v>
      </c>
      <c r="C6302" s="232" t="s">
        <v>698</v>
      </c>
      <c r="D6302" s="232" t="s">
        <v>1496</v>
      </c>
      <c r="E6302" s="232" t="s">
        <v>467</v>
      </c>
      <c r="F6302" s="232">
        <v>48</v>
      </c>
      <c r="G6302" s="232" t="s">
        <v>1356</v>
      </c>
      <c r="H6302" s="233">
        <v>22.271999999999998</v>
      </c>
      <c r="I6302" s="233">
        <v>0</v>
      </c>
      <c r="J6302" s="233">
        <v>0</v>
      </c>
      <c r="K6302" s="234">
        <v>0</v>
      </c>
      <c r="L6302" s="233">
        <v>0</v>
      </c>
      <c r="M6302" s="234">
        <v>0</v>
      </c>
      <c r="N6302" s="233">
        <v>0</v>
      </c>
      <c r="O6302" s="233">
        <v>0</v>
      </c>
      <c r="P6302" s="233">
        <v>0</v>
      </c>
      <c r="Q6302" s="234">
        <v>0</v>
      </c>
      <c r="R6302" s="233">
        <v>0</v>
      </c>
      <c r="S6302" s="234">
        <v>0</v>
      </c>
      <c r="T6302" s="233">
        <v>0</v>
      </c>
      <c r="U6302" s="235">
        <f t="shared" si="686"/>
        <v>16258.56</v>
      </c>
      <c r="V6302" s="227">
        <f t="shared" si="687"/>
        <v>0</v>
      </c>
      <c r="W6302" s="227">
        <f t="shared" si="688"/>
        <v>0</v>
      </c>
      <c r="X6302" s="227">
        <f t="shared" si="691"/>
        <v>0</v>
      </c>
      <c r="Y6302" s="227">
        <f t="shared" si="689"/>
        <v>0</v>
      </c>
      <c r="Z6302" s="227">
        <f t="shared" si="690"/>
        <v>0</v>
      </c>
      <c r="AA6302" s="227">
        <f t="shared" si="692"/>
        <v>0</v>
      </c>
    </row>
    <row r="6303" spans="2:27" ht="13.5" hidden="1">
      <c r="B6303" s="232" t="s">
        <v>1449</v>
      </c>
      <c r="C6303" s="232" t="s">
        <v>717</v>
      </c>
      <c r="D6303" s="232" t="s">
        <v>1496</v>
      </c>
      <c r="E6303" s="232" t="s">
        <v>467</v>
      </c>
      <c r="F6303" s="232">
        <v>4</v>
      </c>
      <c r="G6303" s="232" t="s">
        <v>1312</v>
      </c>
      <c r="H6303" s="233">
        <v>1.8560000000000001</v>
      </c>
      <c r="I6303" s="233">
        <v>0</v>
      </c>
      <c r="J6303" s="233">
        <v>0</v>
      </c>
      <c r="K6303" s="234">
        <v>0</v>
      </c>
      <c r="L6303" s="233">
        <v>0</v>
      </c>
      <c r="M6303" s="234">
        <v>0</v>
      </c>
      <c r="N6303" s="233">
        <v>0</v>
      </c>
      <c r="O6303" s="233">
        <v>0</v>
      </c>
      <c r="P6303" s="233">
        <v>0</v>
      </c>
      <c r="Q6303" s="234">
        <v>0</v>
      </c>
      <c r="R6303" s="233">
        <v>0</v>
      </c>
      <c r="S6303" s="234">
        <v>0</v>
      </c>
      <c r="T6303" s="233">
        <v>0</v>
      </c>
      <c r="U6303" s="235">
        <f t="shared" si="686"/>
        <v>1354.88</v>
      </c>
      <c r="V6303" s="227">
        <f t="shared" si="687"/>
        <v>0</v>
      </c>
      <c r="W6303" s="227">
        <f t="shared" si="688"/>
        <v>0</v>
      </c>
      <c r="X6303" s="227">
        <f t="shared" si="691"/>
        <v>0</v>
      </c>
      <c r="Y6303" s="227">
        <f t="shared" si="689"/>
        <v>0</v>
      </c>
      <c r="Z6303" s="227">
        <f t="shared" si="690"/>
        <v>0</v>
      </c>
      <c r="AA6303" s="227">
        <f t="shared" si="692"/>
        <v>0</v>
      </c>
    </row>
    <row r="6304" spans="2:27" ht="13.5" hidden="1">
      <c r="B6304" s="232" t="s">
        <v>1449</v>
      </c>
      <c r="C6304" s="232" t="s">
        <v>714</v>
      </c>
      <c r="D6304" s="232" t="s">
        <v>1496</v>
      </c>
      <c r="E6304" s="232" t="s">
        <v>467</v>
      </c>
      <c r="F6304" s="232">
        <v>2</v>
      </c>
      <c r="G6304" s="232" t="s">
        <v>1311</v>
      </c>
      <c r="H6304" s="233">
        <v>1.3564000000000001</v>
      </c>
      <c r="I6304" s="233">
        <v>0</v>
      </c>
      <c r="J6304" s="233">
        <v>0</v>
      </c>
      <c r="K6304" s="234">
        <v>0</v>
      </c>
      <c r="L6304" s="233">
        <v>0</v>
      </c>
      <c r="M6304" s="234">
        <v>0</v>
      </c>
      <c r="N6304" s="233">
        <v>0</v>
      </c>
      <c r="O6304" s="233">
        <v>0</v>
      </c>
      <c r="P6304" s="233">
        <v>0</v>
      </c>
      <c r="Q6304" s="234">
        <v>0</v>
      </c>
      <c r="R6304" s="233">
        <v>0</v>
      </c>
      <c r="S6304" s="234">
        <v>0</v>
      </c>
      <c r="T6304" s="233">
        <v>0</v>
      </c>
      <c r="U6304" s="235">
        <f t="shared" si="686"/>
        <v>990.17200000000003</v>
      </c>
      <c r="V6304" s="227">
        <f t="shared" si="687"/>
        <v>0</v>
      </c>
      <c r="W6304" s="227">
        <f t="shared" si="688"/>
        <v>0</v>
      </c>
      <c r="X6304" s="227">
        <f t="shared" si="691"/>
        <v>0</v>
      </c>
      <c r="Y6304" s="227">
        <f t="shared" si="689"/>
        <v>0</v>
      </c>
      <c r="Z6304" s="227">
        <f t="shared" si="690"/>
        <v>0</v>
      </c>
      <c r="AA6304" s="227">
        <f t="shared" si="692"/>
        <v>0</v>
      </c>
    </row>
    <row r="6305" spans="2:27" ht="13.5" hidden="1">
      <c r="B6305" s="232" t="s">
        <v>1449</v>
      </c>
      <c r="C6305" s="232" t="s">
        <v>701</v>
      </c>
      <c r="D6305" s="232" t="s">
        <v>1496</v>
      </c>
      <c r="E6305" s="232" t="s">
        <v>467</v>
      </c>
      <c r="F6305" s="232">
        <v>64</v>
      </c>
      <c r="G6305" s="232" t="s">
        <v>1364</v>
      </c>
      <c r="H6305" s="233">
        <v>29.696000000000002</v>
      </c>
      <c r="I6305" s="233">
        <v>0</v>
      </c>
      <c r="J6305" s="233">
        <v>0</v>
      </c>
      <c r="K6305" s="234">
        <v>0</v>
      </c>
      <c r="L6305" s="233">
        <v>0</v>
      </c>
      <c r="M6305" s="234">
        <v>0</v>
      </c>
      <c r="N6305" s="233">
        <v>0</v>
      </c>
      <c r="O6305" s="233">
        <v>0</v>
      </c>
      <c r="P6305" s="233">
        <v>0</v>
      </c>
      <c r="Q6305" s="234">
        <v>0</v>
      </c>
      <c r="R6305" s="233">
        <v>0</v>
      </c>
      <c r="S6305" s="234">
        <v>0</v>
      </c>
      <c r="T6305" s="233">
        <v>0</v>
      </c>
      <c r="U6305" s="235">
        <f t="shared" si="686"/>
        <v>21678.080000000002</v>
      </c>
      <c r="V6305" s="227">
        <f t="shared" si="687"/>
        <v>0</v>
      </c>
      <c r="W6305" s="227">
        <f t="shared" si="688"/>
        <v>0</v>
      </c>
      <c r="X6305" s="227">
        <f t="shared" si="691"/>
        <v>0</v>
      </c>
      <c r="Y6305" s="227">
        <f t="shared" si="689"/>
        <v>0</v>
      </c>
      <c r="Z6305" s="227">
        <f t="shared" si="690"/>
        <v>0</v>
      </c>
      <c r="AA6305" s="227">
        <f t="shared" si="692"/>
        <v>0</v>
      </c>
    </row>
    <row r="6306" spans="2:27" ht="13.5" hidden="1">
      <c r="B6306" s="232" t="s">
        <v>1449</v>
      </c>
      <c r="C6306" s="232" t="s">
        <v>630</v>
      </c>
      <c r="D6306" s="232" t="s">
        <v>1496</v>
      </c>
      <c r="E6306" s="232" t="s">
        <v>467</v>
      </c>
      <c r="F6306" s="232">
        <v>32</v>
      </c>
      <c r="G6306" s="232" t="s">
        <v>1316</v>
      </c>
      <c r="H6306" s="233">
        <v>12.7232</v>
      </c>
      <c r="I6306" s="233">
        <v>0</v>
      </c>
      <c r="J6306" s="233">
        <v>0</v>
      </c>
      <c r="K6306" s="234">
        <v>0</v>
      </c>
      <c r="L6306" s="233">
        <v>0</v>
      </c>
      <c r="M6306" s="234">
        <v>0</v>
      </c>
      <c r="N6306" s="233">
        <v>0</v>
      </c>
      <c r="O6306" s="233">
        <v>0</v>
      </c>
      <c r="P6306" s="233">
        <v>0</v>
      </c>
      <c r="Q6306" s="234">
        <v>0</v>
      </c>
      <c r="R6306" s="233">
        <v>0</v>
      </c>
      <c r="S6306" s="234">
        <v>0</v>
      </c>
      <c r="T6306" s="233">
        <v>0</v>
      </c>
      <c r="U6306" s="227">
        <f t="shared" si="686"/>
        <v>9287.9359999999997</v>
      </c>
      <c r="V6306" s="227">
        <f t="shared" si="687"/>
        <v>0</v>
      </c>
      <c r="W6306" s="227">
        <f t="shared" si="688"/>
        <v>0</v>
      </c>
      <c r="X6306" s="227">
        <f t="shared" si="691"/>
        <v>0</v>
      </c>
      <c r="Y6306" s="227">
        <f t="shared" si="689"/>
        <v>0</v>
      </c>
      <c r="Z6306" s="227">
        <f t="shared" si="690"/>
        <v>0</v>
      </c>
      <c r="AA6306" s="227">
        <f t="shared" si="692"/>
        <v>0</v>
      </c>
    </row>
    <row r="6307" spans="2:27" ht="13.5" hidden="1">
      <c r="B6307" s="232" t="s">
        <v>1449</v>
      </c>
      <c r="C6307" s="232" t="s">
        <v>636</v>
      </c>
      <c r="D6307" s="232" t="s">
        <v>1496</v>
      </c>
      <c r="E6307" s="232" t="s">
        <v>467</v>
      </c>
      <c r="F6307" s="232">
        <v>2</v>
      </c>
      <c r="G6307" s="232" t="s">
        <v>1315</v>
      </c>
      <c r="H6307" s="233">
        <v>1.3071999999999999</v>
      </c>
      <c r="I6307" s="233">
        <v>0</v>
      </c>
      <c r="J6307" s="233">
        <v>0</v>
      </c>
      <c r="K6307" s="234">
        <v>0</v>
      </c>
      <c r="L6307" s="233">
        <v>0</v>
      </c>
      <c r="M6307" s="234">
        <v>0</v>
      </c>
      <c r="N6307" s="233">
        <v>0</v>
      </c>
      <c r="O6307" s="233">
        <v>0</v>
      </c>
      <c r="P6307" s="233">
        <v>0</v>
      </c>
      <c r="Q6307" s="234">
        <v>0</v>
      </c>
      <c r="R6307" s="233">
        <v>0</v>
      </c>
      <c r="S6307" s="234">
        <v>0</v>
      </c>
      <c r="T6307" s="233">
        <v>0</v>
      </c>
      <c r="U6307" s="227">
        <f t="shared" si="686"/>
        <v>954.25599999999997</v>
      </c>
      <c r="V6307" s="227">
        <f t="shared" si="687"/>
        <v>0</v>
      </c>
      <c r="W6307" s="227">
        <f t="shared" si="688"/>
        <v>0</v>
      </c>
      <c r="X6307" s="227">
        <f t="shared" si="691"/>
        <v>0</v>
      </c>
      <c r="Y6307" s="227">
        <f t="shared" si="689"/>
        <v>0</v>
      </c>
      <c r="Z6307" s="227">
        <f t="shared" si="690"/>
        <v>0</v>
      </c>
      <c r="AA6307" s="227">
        <f t="shared" si="692"/>
        <v>0</v>
      </c>
    </row>
    <row r="6308" spans="2:27" ht="13.5" hidden="1">
      <c r="B6308" s="232" t="s">
        <v>1449</v>
      </c>
      <c r="C6308" s="232" t="s">
        <v>581</v>
      </c>
      <c r="D6308" s="232" t="s">
        <v>1496</v>
      </c>
      <c r="E6308" s="232" t="s">
        <v>467</v>
      </c>
      <c r="F6308" s="232">
        <v>48</v>
      </c>
      <c r="G6308" s="232" t="s">
        <v>1310</v>
      </c>
      <c r="H6308" s="233">
        <v>19.084800000000001</v>
      </c>
      <c r="I6308" s="233">
        <v>0</v>
      </c>
      <c r="J6308" s="233">
        <v>0</v>
      </c>
      <c r="K6308" s="234">
        <v>0</v>
      </c>
      <c r="L6308" s="233">
        <v>0</v>
      </c>
      <c r="M6308" s="234">
        <v>0</v>
      </c>
      <c r="N6308" s="233">
        <v>0</v>
      </c>
      <c r="O6308" s="233">
        <v>0</v>
      </c>
      <c r="P6308" s="233">
        <v>0</v>
      </c>
      <c r="Q6308" s="234">
        <v>0</v>
      </c>
      <c r="R6308" s="233">
        <v>0</v>
      </c>
      <c r="S6308" s="234">
        <v>0</v>
      </c>
      <c r="T6308" s="233">
        <v>0</v>
      </c>
      <c r="U6308" s="227">
        <f t="shared" si="686"/>
        <v>13931.904</v>
      </c>
      <c r="V6308" s="227">
        <f t="shared" si="687"/>
        <v>0</v>
      </c>
      <c r="W6308" s="227">
        <f t="shared" si="688"/>
        <v>0</v>
      </c>
      <c r="X6308" s="227">
        <f t="shared" si="691"/>
        <v>0</v>
      </c>
      <c r="Y6308" s="227">
        <f t="shared" si="689"/>
        <v>0</v>
      </c>
      <c r="Z6308" s="227">
        <f t="shared" si="690"/>
        <v>0</v>
      </c>
      <c r="AA6308" s="227">
        <f t="shared" si="692"/>
        <v>0</v>
      </c>
    </row>
    <row r="6309" spans="2:27" ht="13.5" hidden="1">
      <c r="B6309" s="232" t="s">
        <v>1449</v>
      </c>
      <c r="C6309" s="232" t="s">
        <v>712</v>
      </c>
      <c r="D6309" s="232" t="s">
        <v>1496</v>
      </c>
      <c r="E6309" s="232" t="s">
        <v>467</v>
      </c>
      <c r="F6309" s="232">
        <v>32</v>
      </c>
      <c r="G6309" s="232" t="s">
        <v>1345</v>
      </c>
      <c r="H6309" s="233">
        <v>14.848000000000001</v>
      </c>
      <c r="I6309" s="233">
        <v>0</v>
      </c>
      <c r="J6309" s="233">
        <v>0</v>
      </c>
      <c r="K6309" s="234">
        <v>0</v>
      </c>
      <c r="L6309" s="233">
        <v>0</v>
      </c>
      <c r="M6309" s="234">
        <v>0</v>
      </c>
      <c r="N6309" s="233">
        <v>0</v>
      </c>
      <c r="O6309" s="233">
        <v>0</v>
      </c>
      <c r="P6309" s="233">
        <v>0</v>
      </c>
      <c r="Q6309" s="234">
        <v>0</v>
      </c>
      <c r="R6309" s="233">
        <v>0</v>
      </c>
      <c r="S6309" s="234">
        <v>0</v>
      </c>
      <c r="T6309" s="233">
        <v>0</v>
      </c>
      <c r="U6309" s="227">
        <f t="shared" si="686"/>
        <v>10839.04</v>
      </c>
      <c r="V6309" s="227">
        <f t="shared" si="687"/>
        <v>0</v>
      </c>
      <c r="W6309" s="227">
        <f t="shared" si="688"/>
        <v>0</v>
      </c>
      <c r="X6309" s="227">
        <f t="shared" si="691"/>
        <v>0</v>
      </c>
      <c r="Y6309" s="227">
        <f t="shared" si="689"/>
        <v>0</v>
      </c>
      <c r="Z6309" s="227">
        <f t="shared" si="690"/>
        <v>0</v>
      </c>
      <c r="AA6309" s="227">
        <f t="shared" si="692"/>
        <v>0</v>
      </c>
    </row>
    <row r="6310" spans="2:27" ht="13.5" hidden="1">
      <c r="B6310" s="232" t="s">
        <v>1449</v>
      </c>
      <c r="C6310" s="232" t="s">
        <v>707</v>
      </c>
      <c r="D6310" s="232" t="s">
        <v>1496</v>
      </c>
      <c r="E6310" s="232" t="s">
        <v>467</v>
      </c>
      <c r="F6310" s="232">
        <v>8</v>
      </c>
      <c r="G6310" s="232" t="s">
        <v>1317</v>
      </c>
      <c r="H6310" s="233">
        <v>3.7120000000000002</v>
      </c>
      <c r="I6310" s="233">
        <v>0</v>
      </c>
      <c r="J6310" s="233">
        <v>0</v>
      </c>
      <c r="K6310" s="234">
        <v>0</v>
      </c>
      <c r="L6310" s="233">
        <v>0</v>
      </c>
      <c r="M6310" s="234">
        <v>0</v>
      </c>
      <c r="N6310" s="233">
        <v>0</v>
      </c>
      <c r="O6310" s="233">
        <v>0</v>
      </c>
      <c r="P6310" s="233">
        <v>0</v>
      </c>
      <c r="Q6310" s="234">
        <v>0</v>
      </c>
      <c r="R6310" s="233">
        <v>0</v>
      </c>
      <c r="S6310" s="234">
        <v>0</v>
      </c>
      <c r="T6310" s="233">
        <v>0</v>
      </c>
      <c r="U6310" s="227">
        <f t="shared" si="686"/>
        <v>2709.76</v>
      </c>
      <c r="V6310" s="227">
        <f t="shared" si="687"/>
        <v>0</v>
      </c>
      <c r="W6310" s="227">
        <f t="shared" si="688"/>
        <v>0</v>
      </c>
      <c r="X6310" s="227">
        <f t="shared" si="691"/>
        <v>0</v>
      </c>
      <c r="Y6310" s="227">
        <f t="shared" si="689"/>
        <v>0</v>
      </c>
      <c r="Z6310" s="227">
        <f t="shared" si="690"/>
        <v>0</v>
      </c>
      <c r="AA6310" s="227">
        <f t="shared" si="692"/>
        <v>0</v>
      </c>
    </row>
    <row r="6311" spans="2:27" ht="13.5" hidden="1">
      <c r="B6311" s="232" t="s">
        <v>1449</v>
      </c>
      <c r="C6311" s="232" t="s">
        <v>616</v>
      </c>
      <c r="D6311" s="232" t="s">
        <v>1496</v>
      </c>
      <c r="E6311" s="232" t="s">
        <v>467</v>
      </c>
      <c r="F6311" s="232">
        <v>8</v>
      </c>
      <c r="G6311" s="232" t="s">
        <v>1312</v>
      </c>
      <c r="H6311" s="233">
        <v>3.1808000000000001</v>
      </c>
      <c r="I6311" s="233">
        <v>0</v>
      </c>
      <c r="J6311" s="233">
        <v>0</v>
      </c>
      <c r="K6311" s="234">
        <v>0</v>
      </c>
      <c r="L6311" s="233">
        <v>0</v>
      </c>
      <c r="M6311" s="234">
        <v>0</v>
      </c>
      <c r="N6311" s="233">
        <v>0</v>
      </c>
      <c r="O6311" s="233">
        <v>0</v>
      </c>
      <c r="P6311" s="233">
        <v>0</v>
      </c>
      <c r="Q6311" s="234">
        <v>0</v>
      </c>
      <c r="R6311" s="233">
        <v>0</v>
      </c>
      <c r="S6311" s="234">
        <v>0</v>
      </c>
      <c r="T6311" s="233">
        <v>0</v>
      </c>
      <c r="U6311" s="227">
        <f t="shared" si="686"/>
        <v>2321.9839999999999</v>
      </c>
      <c r="V6311" s="227">
        <f t="shared" si="687"/>
        <v>0</v>
      </c>
      <c r="W6311" s="227">
        <f t="shared" si="688"/>
        <v>0</v>
      </c>
      <c r="X6311" s="227">
        <f t="shared" si="691"/>
        <v>0</v>
      </c>
      <c r="Y6311" s="227">
        <f t="shared" si="689"/>
        <v>0</v>
      </c>
      <c r="Z6311" s="227">
        <f t="shared" si="690"/>
        <v>0</v>
      </c>
      <c r="AA6311" s="227">
        <f t="shared" si="692"/>
        <v>0</v>
      </c>
    </row>
    <row r="6312" spans="2:27" ht="13.5" hidden="1">
      <c r="B6312" s="232" t="s">
        <v>1449</v>
      </c>
      <c r="C6312" s="232" t="s">
        <v>644</v>
      </c>
      <c r="D6312" s="232" t="s">
        <v>1496</v>
      </c>
      <c r="E6312" s="232" t="s">
        <v>467</v>
      </c>
      <c r="F6312" s="232">
        <v>4</v>
      </c>
      <c r="G6312" s="232" t="s">
        <v>1311</v>
      </c>
      <c r="H6312" s="233">
        <v>1.5904</v>
      </c>
      <c r="I6312" s="233">
        <v>0</v>
      </c>
      <c r="J6312" s="233">
        <v>0</v>
      </c>
      <c r="K6312" s="234">
        <v>0</v>
      </c>
      <c r="L6312" s="233">
        <v>0</v>
      </c>
      <c r="M6312" s="234">
        <v>0</v>
      </c>
      <c r="N6312" s="233">
        <v>0</v>
      </c>
      <c r="O6312" s="233">
        <v>0</v>
      </c>
      <c r="P6312" s="233">
        <v>0</v>
      </c>
      <c r="Q6312" s="234">
        <v>0</v>
      </c>
      <c r="R6312" s="233">
        <v>0</v>
      </c>
      <c r="S6312" s="234">
        <v>0</v>
      </c>
      <c r="T6312" s="233">
        <v>0</v>
      </c>
      <c r="U6312" s="227">
        <f t="shared" si="686"/>
        <v>1160.992</v>
      </c>
      <c r="V6312" s="227">
        <f t="shared" si="687"/>
        <v>0</v>
      </c>
      <c r="W6312" s="227">
        <f t="shared" si="688"/>
        <v>0</v>
      </c>
      <c r="X6312" s="227">
        <f t="shared" si="691"/>
        <v>0</v>
      </c>
      <c r="Y6312" s="227">
        <f t="shared" si="689"/>
        <v>0</v>
      </c>
      <c r="Z6312" s="227">
        <f t="shared" si="690"/>
        <v>0</v>
      </c>
      <c r="AA6312" s="227">
        <f t="shared" si="692"/>
        <v>0</v>
      </c>
    </row>
    <row r="6313" spans="2:27" ht="13.5" hidden="1">
      <c r="B6313" s="232" t="s">
        <v>1449</v>
      </c>
      <c r="C6313" s="232" t="s">
        <v>625</v>
      </c>
      <c r="D6313" s="232" t="s">
        <v>1496</v>
      </c>
      <c r="E6313" s="232" t="s">
        <v>467</v>
      </c>
      <c r="F6313" s="232">
        <v>16</v>
      </c>
      <c r="G6313" s="232" t="s">
        <v>1317</v>
      </c>
      <c r="H6313" s="233">
        <v>6.3616000000000001</v>
      </c>
      <c r="I6313" s="233">
        <v>0</v>
      </c>
      <c r="J6313" s="233">
        <v>0</v>
      </c>
      <c r="K6313" s="234">
        <v>0</v>
      </c>
      <c r="L6313" s="233">
        <v>0</v>
      </c>
      <c r="M6313" s="234">
        <v>0</v>
      </c>
      <c r="N6313" s="233">
        <v>0</v>
      </c>
      <c r="O6313" s="233">
        <v>0</v>
      </c>
      <c r="P6313" s="233">
        <v>0</v>
      </c>
      <c r="Q6313" s="234">
        <v>0</v>
      </c>
      <c r="R6313" s="233">
        <v>0</v>
      </c>
      <c r="S6313" s="234">
        <v>0</v>
      </c>
      <c r="T6313" s="233">
        <v>0</v>
      </c>
      <c r="U6313" s="227">
        <f t="shared" si="686"/>
        <v>4643.9679999999998</v>
      </c>
      <c r="V6313" s="227">
        <f t="shared" si="687"/>
        <v>0</v>
      </c>
      <c r="W6313" s="227">
        <f t="shared" si="688"/>
        <v>0</v>
      </c>
      <c r="X6313" s="227">
        <f t="shared" si="691"/>
        <v>0</v>
      </c>
      <c r="Y6313" s="227">
        <f t="shared" si="689"/>
        <v>0</v>
      </c>
      <c r="Z6313" s="227">
        <f t="shared" si="690"/>
        <v>0</v>
      </c>
      <c r="AA6313" s="227">
        <f t="shared" si="692"/>
        <v>0</v>
      </c>
    </row>
    <row r="6314" spans="2:27" ht="13.5" hidden="1">
      <c r="B6314" s="232" t="s">
        <v>1449</v>
      </c>
      <c r="C6314" s="232" t="s">
        <v>726</v>
      </c>
      <c r="D6314" s="232" t="s">
        <v>963</v>
      </c>
      <c r="E6314" s="232" t="s">
        <v>467</v>
      </c>
      <c r="F6314" s="232">
        <v>2</v>
      </c>
      <c r="G6314" s="232" t="s">
        <v>1314</v>
      </c>
      <c r="H6314" s="233">
        <v>0.32400000000000001</v>
      </c>
      <c r="I6314" s="233">
        <v>0</v>
      </c>
      <c r="J6314" s="233">
        <v>0.23</v>
      </c>
      <c r="K6314" s="234">
        <v>936</v>
      </c>
      <c r="L6314" s="233">
        <v>8.8999999999999996E-2</v>
      </c>
      <c r="M6314" s="234">
        <v>1682</v>
      </c>
      <c r="N6314" s="233">
        <v>0</v>
      </c>
      <c r="O6314" s="233">
        <v>0</v>
      </c>
      <c r="P6314" s="233">
        <v>0</v>
      </c>
      <c r="Q6314" s="234">
        <v>0</v>
      </c>
      <c r="R6314" s="233">
        <v>0</v>
      </c>
      <c r="S6314" s="234">
        <v>0</v>
      </c>
      <c r="T6314" s="233">
        <v>0</v>
      </c>
      <c r="U6314" s="227">
        <f t="shared" si="686"/>
        <v>236.52</v>
      </c>
      <c r="V6314" s="227">
        <f t="shared" si="687"/>
        <v>167.9</v>
      </c>
      <c r="W6314" s="227">
        <f t="shared" si="688"/>
        <v>142.97</v>
      </c>
      <c r="X6314" s="227">
        <f t="shared" si="691"/>
        <v>140.16666666666666</v>
      </c>
      <c r="Y6314" s="227">
        <f t="shared" si="689"/>
        <v>0</v>
      </c>
      <c r="Z6314" s="227">
        <f t="shared" si="690"/>
        <v>0</v>
      </c>
      <c r="AA6314" s="227">
        <f t="shared" si="692"/>
        <v>0</v>
      </c>
    </row>
    <row r="6315" spans="2:27" ht="13.5" hidden="1">
      <c r="B6315" s="232" t="s">
        <v>1449</v>
      </c>
      <c r="C6315" s="232" t="s">
        <v>625</v>
      </c>
      <c r="D6315" s="232" t="s">
        <v>963</v>
      </c>
      <c r="E6315" s="232" t="s">
        <v>467</v>
      </c>
      <c r="F6315" s="232">
        <v>16</v>
      </c>
      <c r="G6315" s="232" t="s">
        <v>1317</v>
      </c>
      <c r="H6315" s="233">
        <v>2.7410000000000001</v>
      </c>
      <c r="I6315" s="233">
        <v>0</v>
      </c>
      <c r="J6315" s="233">
        <v>1.88</v>
      </c>
      <c r="K6315" s="234">
        <v>5728</v>
      </c>
      <c r="L6315" s="233">
        <v>0.95199999999999996</v>
      </c>
      <c r="M6315" s="234">
        <v>13780</v>
      </c>
      <c r="N6315" s="233">
        <v>0</v>
      </c>
      <c r="O6315" s="233">
        <v>0</v>
      </c>
      <c r="P6315" s="233">
        <v>0</v>
      </c>
      <c r="Q6315" s="234">
        <v>0</v>
      </c>
      <c r="R6315" s="233">
        <v>0</v>
      </c>
      <c r="S6315" s="234">
        <v>0</v>
      </c>
      <c r="T6315" s="233">
        <v>0</v>
      </c>
      <c r="U6315" s="227">
        <f t="shared" si="686"/>
        <v>2000.93</v>
      </c>
      <c r="V6315" s="227">
        <f t="shared" si="687"/>
        <v>1372.3999999999999</v>
      </c>
      <c r="W6315" s="227">
        <f t="shared" si="688"/>
        <v>1172.2933333333333</v>
      </c>
      <c r="X6315" s="227">
        <f t="shared" si="691"/>
        <v>1148.3333333333333</v>
      </c>
      <c r="Y6315" s="227">
        <f t="shared" si="689"/>
        <v>0</v>
      </c>
      <c r="Z6315" s="227">
        <f t="shared" si="690"/>
        <v>0</v>
      </c>
      <c r="AA6315" s="227">
        <f t="shared" si="692"/>
        <v>0</v>
      </c>
    </row>
    <row r="6316" spans="2:27" ht="13.5" hidden="1">
      <c r="B6316" s="232" t="s">
        <v>1449</v>
      </c>
      <c r="C6316" s="232" t="s">
        <v>692</v>
      </c>
      <c r="D6316" s="232" t="s">
        <v>963</v>
      </c>
      <c r="E6316" s="232" t="s">
        <v>467</v>
      </c>
      <c r="F6316" s="232">
        <v>2</v>
      </c>
      <c r="G6316" s="232" t="s">
        <v>1363</v>
      </c>
      <c r="H6316" s="233">
        <v>0.49</v>
      </c>
      <c r="I6316" s="233">
        <v>0</v>
      </c>
      <c r="J6316" s="233">
        <v>0.30869999999999997</v>
      </c>
      <c r="K6316" s="234">
        <v>1288</v>
      </c>
      <c r="L6316" s="233">
        <v>0.14699999999999999</v>
      </c>
      <c r="M6316" s="234">
        <v>2524</v>
      </c>
      <c r="N6316" s="233">
        <v>0</v>
      </c>
      <c r="O6316" s="233">
        <v>0</v>
      </c>
      <c r="P6316" s="233">
        <v>0</v>
      </c>
      <c r="Q6316" s="234">
        <v>0</v>
      </c>
      <c r="R6316" s="233">
        <v>0</v>
      </c>
      <c r="S6316" s="234">
        <v>0</v>
      </c>
      <c r="T6316" s="233">
        <v>0</v>
      </c>
      <c r="U6316" s="227">
        <f t="shared" si="686"/>
        <v>357.7</v>
      </c>
      <c r="V6316" s="227">
        <f t="shared" si="687"/>
        <v>225.35099999999997</v>
      </c>
      <c r="W6316" s="227">
        <f t="shared" si="688"/>
        <v>214.64333333333332</v>
      </c>
      <c r="X6316" s="227">
        <f t="shared" si="691"/>
        <v>210.33333333333334</v>
      </c>
      <c r="Y6316" s="227">
        <f t="shared" si="689"/>
        <v>0</v>
      </c>
      <c r="Z6316" s="227">
        <f t="shared" si="690"/>
        <v>0</v>
      </c>
      <c r="AA6316" s="227">
        <f t="shared" si="692"/>
        <v>0</v>
      </c>
    </row>
    <row r="6317" spans="2:27" ht="13.5" hidden="1">
      <c r="B6317" s="232" t="s">
        <v>1449</v>
      </c>
      <c r="C6317" s="232" t="s">
        <v>695</v>
      </c>
      <c r="D6317" s="232" t="s">
        <v>963</v>
      </c>
      <c r="E6317" s="232" t="s">
        <v>467</v>
      </c>
      <c r="F6317" s="232">
        <v>4</v>
      </c>
      <c r="G6317" s="232" t="s">
        <v>1354</v>
      </c>
      <c r="H6317" s="233">
        <v>0.96</v>
      </c>
      <c r="I6317" s="233">
        <v>0</v>
      </c>
      <c r="J6317" s="233">
        <v>0.6048</v>
      </c>
      <c r="K6317" s="234">
        <v>2523</v>
      </c>
      <c r="L6317" s="233">
        <v>0.28799999999999998</v>
      </c>
      <c r="M6317" s="234">
        <v>4945</v>
      </c>
      <c r="N6317" s="233">
        <v>0</v>
      </c>
      <c r="O6317" s="233">
        <v>0</v>
      </c>
      <c r="P6317" s="233">
        <v>0</v>
      </c>
      <c r="Q6317" s="234">
        <v>0</v>
      </c>
      <c r="R6317" s="233">
        <v>0</v>
      </c>
      <c r="S6317" s="234">
        <v>0</v>
      </c>
      <c r="T6317" s="233">
        <v>0</v>
      </c>
      <c r="U6317" s="227">
        <f t="shared" si="686"/>
        <v>700.8</v>
      </c>
      <c r="V6317" s="227">
        <f t="shared" si="687"/>
        <v>441.50400000000002</v>
      </c>
      <c r="W6317" s="227">
        <f t="shared" si="688"/>
        <v>420.49</v>
      </c>
      <c r="X6317" s="227">
        <f t="shared" si="691"/>
        <v>412.08333333333331</v>
      </c>
      <c r="Y6317" s="227">
        <f t="shared" si="689"/>
        <v>0</v>
      </c>
      <c r="Z6317" s="227">
        <f t="shared" si="690"/>
        <v>0</v>
      </c>
      <c r="AA6317" s="227">
        <f t="shared" si="692"/>
        <v>0</v>
      </c>
    </row>
    <row r="6318" spans="2:27" ht="13.5" hidden="1">
      <c r="B6318" s="232" t="s">
        <v>1449</v>
      </c>
      <c r="C6318" s="232" t="s">
        <v>1491</v>
      </c>
      <c r="D6318" s="232" t="s">
        <v>963</v>
      </c>
      <c r="E6318" s="232" t="s">
        <v>467</v>
      </c>
      <c r="F6318" s="232">
        <v>4</v>
      </c>
      <c r="G6318" s="232" t="s">
        <v>1312</v>
      </c>
      <c r="H6318" s="233">
        <v>1.0632999999999999</v>
      </c>
      <c r="I6318" s="233">
        <v>0</v>
      </c>
      <c r="J6318" s="233">
        <v>0.89300000000000002</v>
      </c>
      <c r="K6318" s="234">
        <v>3726</v>
      </c>
      <c r="L6318" s="233">
        <v>0.42499999999999999</v>
      </c>
      <c r="M6318" s="234">
        <v>7265</v>
      </c>
      <c r="N6318" s="233">
        <v>0</v>
      </c>
      <c r="O6318" s="233">
        <v>0</v>
      </c>
      <c r="P6318" s="233">
        <v>0</v>
      </c>
      <c r="Q6318" s="234">
        <v>9780</v>
      </c>
      <c r="R6318" s="233">
        <v>0.372</v>
      </c>
      <c r="S6318" s="234">
        <v>19281</v>
      </c>
      <c r="T6318" s="233">
        <v>0</v>
      </c>
      <c r="U6318" s="227">
        <f t="shared" si="686"/>
        <v>776.20899999999995</v>
      </c>
      <c r="V6318" s="227">
        <f t="shared" si="687"/>
        <v>651.89</v>
      </c>
      <c r="W6318" s="227">
        <f t="shared" si="688"/>
        <v>620.75</v>
      </c>
      <c r="X6318" s="227">
        <f t="shared" si="691"/>
        <v>605.41666666666663</v>
      </c>
      <c r="Y6318" s="227">
        <f t="shared" si="689"/>
        <v>0</v>
      </c>
      <c r="Z6318" s="227">
        <f t="shared" si="690"/>
        <v>543.22666666666669</v>
      </c>
      <c r="AA6318" s="227">
        <f t="shared" si="692"/>
        <v>535.58333333333337</v>
      </c>
    </row>
    <row r="6319" spans="2:27" ht="13.5" hidden="1">
      <c r="B6319" s="232" t="s">
        <v>1449</v>
      </c>
      <c r="C6319" s="232" t="s">
        <v>1148</v>
      </c>
      <c r="D6319" s="232" t="s">
        <v>963</v>
      </c>
      <c r="E6319" s="232" t="s">
        <v>467</v>
      </c>
      <c r="F6319" s="232">
        <v>16</v>
      </c>
      <c r="G6319" s="232" t="s">
        <v>1316</v>
      </c>
      <c r="H6319" s="233">
        <v>4.1829999999999998</v>
      </c>
      <c r="I6319" s="233">
        <v>0</v>
      </c>
      <c r="J6319" s="233">
        <v>3.5133000000000001</v>
      </c>
      <c r="K6319" s="234">
        <v>14655</v>
      </c>
      <c r="L6319" s="233">
        <v>1.673</v>
      </c>
      <c r="M6319" s="234">
        <v>28725</v>
      </c>
      <c r="N6319" s="233">
        <v>0</v>
      </c>
      <c r="O6319" s="233">
        <v>0</v>
      </c>
      <c r="P6319" s="233">
        <v>0</v>
      </c>
      <c r="Q6319" s="234">
        <v>38471</v>
      </c>
      <c r="R6319" s="233">
        <v>1.4639</v>
      </c>
      <c r="S6319" s="234">
        <v>75402</v>
      </c>
      <c r="T6319" s="233">
        <v>0</v>
      </c>
      <c r="U6319" s="227">
        <f t="shared" si="686"/>
        <v>3053.5899999999997</v>
      </c>
      <c r="V6319" s="227">
        <f t="shared" si="687"/>
        <v>2564.7090000000003</v>
      </c>
      <c r="W6319" s="227">
        <f t="shared" si="688"/>
        <v>2442.54</v>
      </c>
      <c r="X6319" s="227">
        <f t="shared" si="691"/>
        <v>2393.75</v>
      </c>
      <c r="Y6319" s="227">
        <f t="shared" si="689"/>
        <v>0</v>
      </c>
      <c r="Z6319" s="227">
        <f t="shared" si="690"/>
        <v>2137.2858888888886</v>
      </c>
      <c r="AA6319" s="227">
        <f t="shared" si="692"/>
        <v>2094.5</v>
      </c>
    </row>
    <row r="6320" spans="2:27" ht="13.5" hidden="1">
      <c r="B6320" s="232" t="s">
        <v>1449</v>
      </c>
      <c r="C6320" s="232" t="s">
        <v>636</v>
      </c>
      <c r="D6320" s="232" t="s">
        <v>963</v>
      </c>
      <c r="E6320" s="232" t="s">
        <v>467</v>
      </c>
      <c r="F6320" s="232">
        <v>2</v>
      </c>
      <c r="G6320" s="232" t="s">
        <v>1315</v>
      </c>
      <c r="H6320" s="233">
        <v>0.372</v>
      </c>
      <c r="I6320" s="233">
        <v>0</v>
      </c>
      <c r="J6320" s="233">
        <v>0.255</v>
      </c>
      <c r="K6320" s="234">
        <v>790</v>
      </c>
      <c r="L6320" s="233">
        <v>0.128</v>
      </c>
      <c r="M6320" s="234">
        <v>1869</v>
      </c>
      <c r="N6320" s="233">
        <v>0</v>
      </c>
      <c r="O6320" s="233">
        <v>0</v>
      </c>
      <c r="P6320" s="233">
        <v>0</v>
      </c>
      <c r="Q6320" s="234">
        <v>0</v>
      </c>
      <c r="R6320" s="233">
        <v>0</v>
      </c>
      <c r="S6320" s="234">
        <v>0</v>
      </c>
      <c r="T6320" s="233">
        <v>0</v>
      </c>
      <c r="U6320" s="227">
        <f t="shared" si="686"/>
        <v>271.56</v>
      </c>
      <c r="V6320" s="227">
        <f t="shared" si="687"/>
        <v>186.15</v>
      </c>
      <c r="W6320" s="227">
        <f t="shared" si="688"/>
        <v>159.27333333333331</v>
      </c>
      <c r="X6320" s="227">
        <f t="shared" si="691"/>
        <v>155.75</v>
      </c>
      <c r="Y6320" s="227">
        <f t="shared" si="689"/>
        <v>0</v>
      </c>
      <c r="Z6320" s="227">
        <f t="shared" si="690"/>
        <v>0</v>
      </c>
      <c r="AA6320" s="227">
        <f t="shared" si="692"/>
        <v>0</v>
      </c>
    </row>
    <row r="6321" spans="2:27" ht="13.5" hidden="1">
      <c r="B6321" s="232" t="s">
        <v>1449</v>
      </c>
      <c r="C6321" s="232" t="s">
        <v>1455</v>
      </c>
      <c r="D6321" s="232" t="s">
        <v>963</v>
      </c>
      <c r="E6321" s="232" t="s">
        <v>467</v>
      </c>
      <c r="F6321" s="232">
        <v>16</v>
      </c>
      <c r="G6321" s="232" t="s">
        <v>1316</v>
      </c>
      <c r="H6321" s="233">
        <v>3.84</v>
      </c>
      <c r="I6321" s="233">
        <v>0</v>
      </c>
      <c r="J6321" s="233">
        <v>0</v>
      </c>
      <c r="K6321" s="234">
        <v>0</v>
      </c>
      <c r="L6321" s="233">
        <v>0</v>
      </c>
      <c r="M6321" s="234">
        <v>0</v>
      </c>
      <c r="N6321" s="233">
        <v>0</v>
      </c>
      <c r="O6321" s="233">
        <v>0</v>
      </c>
      <c r="P6321" s="233">
        <v>0</v>
      </c>
      <c r="Q6321" s="234">
        <v>0</v>
      </c>
      <c r="R6321" s="233">
        <v>0</v>
      </c>
      <c r="S6321" s="234">
        <v>0</v>
      </c>
      <c r="T6321" s="233">
        <v>0</v>
      </c>
      <c r="U6321" s="227">
        <f t="shared" si="686"/>
        <v>2803.2</v>
      </c>
      <c r="V6321" s="227">
        <f t="shared" si="687"/>
        <v>0</v>
      </c>
      <c r="W6321" s="227">
        <f t="shared" si="688"/>
        <v>0</v>
      </c>
      <c r="X6321" s="227">
        <f t="shared" si="691"/>
        <v>0</v>
      </c>
      <c r="Y6321" s="227">
        <f t="shared" si="689"/>
        <v>0</v>
      </c>
      <c r="Z6321" s="227">
        <f t="shared" si="690"/>
        <v>0</v>
      </c>
      <c r="AA6321" s="227">
        <f t="shared" si="692"/>
        <v>0</v>
      </c>
    </row>
    <row r="6322" spans="2:27" ht="13.5" hidden="1">
      <c r="B6322" s="232" t="s">
        <v>1449</v>
      </c>
      <c r="C6322" s="232" t="s">
        <v>1458</v>
      </c>
      <c r="D6322" s="232" t="s">
        <v>963</v>
      </c>
      <c r="E6322" s="232" t="s">
        <v>467</v>
      </c>
      <c r="F6322" s="232">
        <v>4</v>
      </c>
      <c r="G6322" s="232" t="s">
        <v>1312</v>
      </c>
      <c r="H6322" s="233">
        <v>0.96</v>
      </c>
      <c r="I6322" s="233">
        <v>0</v>
      </c>
      <c r="J6322" s="233">
        <v>0</v>
      </c>
      <c r="K6322" s="234">
        <v>0</v>
      </c>
      <c r="L6322" s="233">
        <v>0</v>
      </c>
      <c r="M6322" s="234">
        <v>0</v>
      </c>
      <c r="N6322" s="233">
        <v>0</v>
      </c>
      <c r="O6322" s="233">
        <v>0</v>
      </c>
      <c r="P6322" s="233">
        <v>0</v>
      </c>
      <c r="Q6322" s="234">
        <v>0</v>
      </c>
      <c r="R6322" s="233">
        <v>0</v>
      </c>
      <c r="S6322" s="234">
        <v>0</v>
      </c>
      <c r="T6322" s="233">
        <v>0</v>
      </c>
      <c r="U6322" s="227">
        <f t="shared" si="686"/>
        <v>700.8</v>
      </c>
      <c r="V6322" s="227">
        <f t="shared" si="687"/>
        <v>0</v>
      </c>
      <c r="W6322" s="227">
        <f t="shared" si="688"/>
        <v>0</v>
      </c>
      <c r="X6322" s="227">
        <f t="shared" si="691"/>
        <v>0</v>
      </c>
      <c r="Y6322" s="227">
        <f t="shared" si="689"/>
        <v>0</v>
      </c>
      <c r="Z6322" s="227">
        <f t="shared" si="690"/>
        <v>0</v>
      </c>
      <c r="AA6322" s="227">
        <f t="shared" si="692"/>
        <v>0</v>
      </c>
    </row>
    <row r="6323" spans="2:27" ht="13.5" hidden="1">
      <c r="B6323" s="232" t="s">
        <v>1449</v>
      </c>
      <c r="C6323" s="232" t="s">
        <v>682</v>
      </c>
      <c r="D6323" s="232" t="s">
        <v>963</v>
      </c>
      <c r="E6323" s="232" t="s">
        <v>467</v>
      </c>
      <c r="F6323" s="232">
        <v>8</v>
      </c>
      <c r="G6323" s="232" t="s">
        <v>1351</v>
      </c>
      <c r="H6323" s="233">
        <v>1.92</v>
      </c>
      <c r="I6323" s="233">
        <v>0</v>
      </c>
      <c r="J6323" s="233">
        <v>1.2096</v>
      </c>
      <c r="K6323" s="234">
        <v>5046</v>
      </c>
      <c r="L6323" s="233">
        <v>0.57599999999999996</v>
      </c>
      <c r="M6323" s="234">
        <v>9890</v>
      </c>
      <c r="N6323" s="233">
        <v>0</v>
      </c>
      <c r="O6323" s="233">
        <v>0</v>
      </c>
      <c r="P6323" s="233">
        <v>0</v>
      </c>
      <c r="Q6323" s="234">
        <v>0</v>
      </c>
      <c r="R6323" s="233">
        <v>0</v>
      </c>
      <c r="S6323" s="234">
        <v>0</v>
      </c>
      <c r="T6323" s="233">
        <v>0</v>
      </c>
      <c r="U6323" s="227">
        <f t="shared" si="686"/>
        <v>1401.6</v>
      </c>
      <c r="V6323" s="227">
        <f t="shared" si="687"/>
        <v>883.00800000000004</v>
      </c>
      <c r="W6323" s="227">
        <f t="shared" si="688"/>
        <v>840.98</v>
      </c>
      <c r="X6323" s="227">
        <f t="shared" si="691"/>
        <v>824.16666666666663</v>
      </c>
      <c r="Y6323" s="227">
        <f t="shared" si="689"/>
        <v>0</v>
      </c>
      <c r="Z6323" s="227">
        <f t="shared" si="690"/>
        <v>0</v>
      </c>
      <c r="AA6323" s="227">
        <f t="shared" si="692"/>
        <v>0</v>
      </c>
    </row>
    <row r="6324" spans="2:27" ht="13.5" hidden="1">
      <c r="B6324" s="232" t="s">
        <v>1449</v>
      </c>
      <c r="C6324" s="232" t="s">
        <v>667</v>
      </c>
      <c r="D6324" s="232" t="s">
        <v>963</v>
      </c>
      <c r="E6324" s="232" t="s">
        <v>467</v>
      </c>
      <c r="F6324" s="232">
        <v>2</v>
      </c>
      <c r="G6324" s="232" t="s">
        <v>1363</v>
      </c>
      <c r="H6324" s="233">
        <v>0.49</v>
      </c>
      <c r="I6324" s="233">
        <v>0</v>
      </c>
      <c r="J6324" s="233">
        <v>0</v>
      </c>
      <c r="K6324" s="234">
        <v>0</v>
      </c>
      <c r="L6324" s="233">
        <v>0</v>
      </c>
      <c r="M6324" s="234">
        <v>0</v>
      </c>
      <c r="N6324" s="233">
        <v>0</v>
      </c>
      <c r="O6324" s="233">
        <v>0</v>
      </c>
      <c r="P6324" s="233">
        <v>0</v>
      </c>
      <c r="Q6324" s="234">
        <v>0</v>
      </c>
      <c r="R6324" s="233">
        <v>0</v>
      </c>
      <c r="S6324" s="234">
        <v>0</v>
      </c>
      <c r="T6324" s="233">
        <v>0</v>
      </c>
      <c r="U6324" s="227">
        <f t="shared" si="686"/>
        <v>357.7</v>
      </c>
      <c r="V6324" s="227">
        <f t="shared" si="687"/>
        <v>0</v>
      </c>
      <c r="W6324" s="227">
        <f t="shared" si="688"/>
        <v>0</v>
      </c>
      <c r="X6324" s="227">
        <f t="shared" si="691"/>
        <v>0</v>
      </c>
      <c r="Y6324" s="227">
        <f t="shared" si="689"/>
        <v>0</v>
      </c>
      <c r="Z6324" s="227">
        <f t="shared" si="690"/>
        <v>0</v>
      </c>
      <c r="AA6324" s="227">
        <f t="shared" si="692"/>
        <v>0</v>
      </c>
    </row>
    <row r="6325" spans="2:27" ht="13.5" hidden="1">
      <c r="B6325" s="232" t="s">
        <v>1449</v>
      </c>
      <c r="C6325" s="232" t="s">
        <v>644</v>
      </c>
      <c r="D6325" s="232" t="s">
        <v>963</v>
      </c>
      <c r="E6325" s="232" t="s">
        <v>467</v>
      </c>
      <c r="F6325" s="232">
        <v>4</v>
      </c>
      <c r="G6325" s="232" t="s">
        <v>1311</v>
      </c>
      <c r="H6325" s="233">
        <v>0.66400000000000003</v>
      </c>
      <c r="I6325" s="233">
        <v>0</v>
      </c>
      <c r="J6325" s="233">
        <v>0.47</v>
      </c>
      <c r="K6325" s="234">
        <v>1432</v>
      </c>
      <c r="L6325" s="233">
        <v>0.23799999999999999</v>
      </c>
      <c r="M6325" s="234">
        <v>3445</v>
      </c>
      <c r="N6325" s="233">
        <v>0</v>
      </c>
      <c r="O6325" s="233">
        <v>0</v>
      </c>
      <c r="P6325" s="233">
        <v>0</v>
      </c>
      <c r="Q6325" s="234">
        <v>0</v>
      </c>
      <c r="R6325" s="233">
        <v>0</v>
      </c>
      <c r="S6325" s="234">
        <v>0</v>
      </c>
      <c r="T6325" s="233">
        <v>0</v>
      </c>
      <c r="U6325" s="227">
        <f t="shared" si="686"/>
        <v>484.72</v>
      </c>
      <c r="V6325" s="227">
        <f t="shared" si="687"/>
        <v>343.09999999999997</v>
      </c>
      <c r="W6325" s="227">
        <f t="shared" si="688"/>
        <v>293.07333333333332</v>
      </c>
      <c r="X6325" s="227">
        <f t="shared" si="691"/>
        <v>287.08333333333331</v>
      </c>
      <c r="Y6325" s="227">
        <f t="shared" si="689"/>
        <v>0</v>
      </c>
      <c r="Z6325" s="227">
        <f t="shared" si="690"/>
        <v>0</v>
      </c>
      <c r="AA6325" s="227">
        <f t="shared" si="692"/>
        <v>0</v>
      </c>
    </row>
    <row r="6326" spans="2:27" ht="13.5" hidden="1">
      <c r="B6326" s="232" t="s">
        <v>1449</v>
      </c>
      <c r="C6326" s="232" t="s">
        <v>544</v>
      </c>
      <c r="D6326" s="232" t="s">
        <v>963</v>
      </c>
      <c r="E6326" s="232" t="s">
        <v>467</v>
      </c>
      <c r="F6326" s="232">
        <v>16</v>
      </c>
      <c r="G6326" s="232" t="s">
        <v>1317</v>
      </c>
      <c r="H6326" s="233">
        <v>2.7410000000000001</v>
      </c>
      <c r="I6326" s="233">
        <v>0</v>
      </c>
      <c r="J6326" s="233">
        <v>1.8740000000000001</v>
      </c>
      <c r="K6326" s="234">
        <v>5709</v>
      </c>
      <c r="L6326" s="233">
        <v>0.95</v>
      </c>
      <c r="M6326" s="234">
        <v>13747</v>
      </c>
      <c r="N6326" s="233">
        <v>0</v>
      </c>
      <c r="O6326" s="233">
        <v>0</v>
      </c>
      <c r="P6326" s="233">
        <v>0</v>
      </c>
      <c r="Q6326" s="234">
        <v>0</v>
      </c>
      <c r="R6326" s="233">
        <v>0</v>
      </c>
      <c r="S6326" s="234">
        <v>0</v>
      </c>
      <c r="T6326" s="233">
        <v>0</v>
      </c>
      <c r="U6326" s="227">
        <f t="shared" si="686"/>
        <v>2000.93</v>
      </c>
      <c r="V6326" s="227">
        <f t="shared" si="687"/>
        <v>1368.02</v>
      </c>
      <c r="W6326" s="227">
        <f t="shared" si="688"/>
        <v>1169.25</v>
      </c>
      <c r="X6326" s="227">
        <f t="shared" si="691"/>
        <v>1145.5833333333333</v>
      </c>
      <c r="Y6326" s="227">
        <f t="shared" si="689"/>
        <v>0</v>
      </c>
      <c r="Z6326" s="227">
        <f t="shared" si="690"/>
        <v>0</v>
      </c>
      <c r="AA6326" s="227">
        <f t="shared" si="692"/>
        <v>0</v>
      </c>
    </row>
    <row r="6327" spans="2:27" ht="13.5" hidden="1">
      <c r="B6327" s="232" t="s">
        <v>1449</v>
      </c>
      <c r="C6327" s="232" t="s">
        <v>1478</v>
      </c>
      <c r="D6327" s="232" t="s">
        <v>963</v>
      </c>
      <c r="E6327" s="232" t="s">
        <v>467</v>
      </c>
      <c r="F6327" s="232">
        <v>16</v>
      </c>
      <c r="G6327" s="232" t="s">
        <v>1317</v>
      </c>
      <c r="H6327" s="233">
        <v>2.7410000000000001</v>
      </c>
      <c r="I6327" s="233">
        <v>0</v>
      </c>
      <c r="J6327" s="233">
        <v>0</v>
      </c>
      <c r="K6327" s="234">
        <v>0</v>
      </c>
      <c r="L6327" s="233">
        <v>0</v>
      </c>
      <c r="M6327" s="234">
        <v>0</v>
      </c>
      <c r="N6327" s="233">
        <v>0</v>
      </c>
      <c r="O6327" s="233">
        <v>0</v>
      </c>
      <c r="P6327" s="233">
        <v>0</v>
      </c>
      <c r="Q6327" s="234">
        <v>0</v>
      </c>
      <c r="R6327" s="233">
        <v>0</v>
      </c>
      <c r="S6327" s="234">
        <v>0</v>
      </c>
      <c r="T6327" s="233">
        <v>0</v>
      </c>
      <c r="U6327" s="227">
        <f t="shared" si="686"/>
        <v>2000.93</v>
      </c>
      <c r="V6327" s="227">
        <f t="shared" si="687"/>
        <v>0</v>
      </c>
      <c r="W6327" s="227">
        <f t="shared" si="688"/>
        <v>0</v>
      </c>
      <c r="X6327" s="227">
        <f t="shared" si="691"/>
        <v>0</v>
      </c>
      <c r="Y6327" s="227">
        <f t="shared" si="689"/>
        <v>0</v>
      </c>
      <c r="Z6327" s="227">
        <f t="shared" si="690"/>
        <v>0</v>
      </c>
      <c r="AA6327" s="227">
        <f t="shared" si="692"/>
        <v>0</v>
      </c>
    </row>
    <row r="6328" spans="2:27" ht="13.5" hidden="1">
      <c r="B6328" s="232" t="s">
        <v>1449</v>
      </c>
      <c r="C6328" s="232" t="s">
        <v>557</v>
      </c>
      <c r="D6328" s="232" t="s">
        <v>963</v>
      </c>
      <c r="E6328" s="232" t="s">
        <v>467</v>
      </c>
      <c r="F6328" s="232">
        <v>2</v>
      </c>
      <c r="G6328" s="232" t="s">
        <v>1315</v>
      </c>
      <c r="H6328" s="233">
        <v>0.372</v>
      </c>
      <c r="I6328" s="233">
        <v>0</v>
      </c>
      <c r="J6328" s="233">
        <v>0.255</v>
      </c>
      <c r="K6328" s="234">
        <v>790</v>
      </c>
      <c r="L6328" s="233">
        <v>0.128</v>
      </c>
      <c r="M6328" s="234">
        <v>1869</v>
      </c>
      <c r="N6328" s="233">
        <v>0</v>
      </c>
      <c r="O6328" s="233">
        <v>0</v>
      </c>
      <c r="P6328" s="233">
        <v>0</v>
      </c>
      <c r="Q6328" s="234">
        <v>0</v>
      </c>
      <c r="R6328" s="233">
        <v>0</v>
      </c>
      <c r="S6328" s="234">
        <v>0</v>
      </c>
      <c r="T6328" s="233">
        <v>0</v>
      </c>
      <c r="U6328" s="227">
        <f t="shared" si="686"/>
        <v>271.56</v>
      </c>
      <c r="V6328" s="227">
        <f t="shared" si="687"/>
        <v>186.15</v>
      </c>
      <c r="W6328" s="227">
        <f t="shared" si="688"/>
        <v>159.27333333333331</v>
      </c>
      <c r="X6328" s="227">
        <f t="shared" si="691"/>
        <v>155.75</v>
      </c>
      <c r="Y6328" s="227">
        <f t="shared" si="689"/>
        <v>0</v>
      </c>
      <c r="Z6328" s="227">
        <f t="shared" si="690"/>
        <v>0</v>
      </c>
      <c r="AA6328" s="227">
        <f t="shared" si="692"/>
        <v>0</v>
      </c>
    </row>
    <row r="6329" spans="2:27" ht="13.5" hidden="1">
      <c r="B6329" s="232" t="s">
        <v>1449</v>
      </c>
      <c r="C6329" s="232" t="s">
        <v>737</v>
      </c>
      <c r="D6329" s="232" t="s">
        <v>963</v>
      </c>
      <c r="E6329" s="232" t="s">
        <v>467</v>
      </c>
      <c r="F6329" s="232">
        <v>2</v>
      </c>
      <c r="G6329" s="232" t="s">
        <v>1315</v>
      </c>
      <c r="H6329" s="233">
        <v>0.25900000000000001</v>
      </c>
      <c r="I6329" s="233">
        <v>0</v>
      </c>
      <c r="J6329" s="233">
        <v>0.16309999999999999</v>
      </c>
      <c r="K6329" s="234">
        <v>681</v>
      </c>
      <c r="L6329" s="233">
        <v>7.7700000000000005E-2</v>
      </c>
      <c r="M6329" s="234">
        <v>1334</v>
      </c>
      <c r="N6329" s="233">
        <v>0</v>
      </c>
      <c r="O6329" s="233">
        <v>0</v>
      </c>
      <c r="P6329" s="233">
        <v>0</v>
      </c>
      <c r="Q6329" s="234">
        <v>1361</v>
      </c>
      <c r="R6329" s="233">
        <v>5.1799999999999999E-2</v>
      </c>
      <c r="S6329" s="234">
        <v>2668</v>
      </c>
      <c r="T6329" s="233">
        <v>0</v>
      </c>
      <c r="U6329" s="227">
        <f t="shared" si="686"/>
        <v>189.07</v>
      </c>
      <c r="V6329" s="227">
        <f t="shared" si="687"/>
        <v>119.063</v>
      </c>
      <c r="W6329" s="227">
        <f t="shared" si="688"/>
        <v>113.471</v>
      </c>
      <c r="X6329" s="227">
        <f t="shared" si="691"/>
        <v>111.16666666666667</v>
      </c>
      <c r="Y6329" s="227">
        <f t="shared" si="689"/>
        <v>0</v>
      </c>
      <c r="Z6329" s="227">
        <f t="shared" si="690"/>
        <v>75.619555555555564</v>
      </c>
      <c r="AA6329" s="227">
        <f t="shared" si="692"/>
        <v>74.111111111111114</v>
      </c>
    </row>
    <row r="6330" spans="2:27" ht="13.5" hidden="1">
      <c r="B6330" s="232" t="s">
        <v>1449</v>
      </c>
      <c r="C6330" s="232" t="s">
        <v>714</v>
      </c>
      <c r="D6330" s="232" t="s">
        <v>963</v>
      </c>
      <c r="E6330" s="232" t="s">
        <v>467</v>
      </c>
      <c r="F6330" s="232">
        <v>2</v>
      </c>
      <c r="G6330" s="232" t="s">
        <v>1311</v>
      </c>
      <c r="H6330" s="233">
        <v>0.49</v>
      </c>
      <c r="I6330" s="233">
        <v>0</v>
      </c>
      <c r="J6330" s="233">
        <v>0.41160000000000002</v>
      </c>
      <c r="K6330" s="234">
        <v>1717</v>
      </c>
      <c r="L6330" s="233">
        <v>0.19600000000000001</v>
      </c>
      <c r="M6330" s="234">
        <v>3365</v>
      </c>
      <c r="N6330" s="233">
        <v>0</v>
      </c>
      <c r="O6330" s="233">
        <v>0</v>
      </c>
      <c r="P6330" s="233">
        <v>0</v>
      </c>
      <c r="Q6330" s="234">
        <v>4507</v>
      </c>
      <c r="R6330" s="233">
        <v>0.17150000000000001</v>
      </c>
      <c r="S6330" s="234">
        <v>8834</v>
      </c>
      <c r="T6330" s="233">
        <v>0</v>
      </c>
      <c r="U6330" s="227">
        <f t="shared" si="686"/>
        <v>357.7</v>
      </c>
      <c r="V6330" s="227">
        <f t="shared" si="687"/>
        <v>300.46800000000002</v>
      </c>
      <c r="W6330" s="227">
        <f t="shared" si="688"/>
        <v>286.16333333333336</v>
      </c>
      <c r="X6330" s="227">
        <f t="shared" si="691"/>
        <v>280.41666666666669</v>
      </c>
      <c r="Y6330" s="227">
        <f t="shared" si="689"/>
        <v>0</v>
      </c>
      <c r="Z6330" s="227">
        <f t="shared" si="690"/>
        <v>250.38944444444445</v>
      </c>
      <c r="AA6330" s="227">
        <f t="shared" si="692"/>
        <v>245.38888888888889</v>
      </c>
    </row>
    <row r="6331" spans="2:27" ht="13.5" hidden="1">
      <c r="B6331" s="232" t="s">
        <v>1449</v>
      </c>
      <c r="C6331" s="232" t="s">
        <v>769</v>
      </c>
      <c r="D6331" s="232" t="s">
        <v>963</v>
      </c>
      <c r="E6331" s="232" t="s">
        <v>467</v>
      </c>
      <c r="F6331" s="232">
        <v>2</v>
      </c>
      <c r="G6331" s="232" t="s">
        <v>1311</v>
      </c>
      <c r="H6331" s="233">
        <v>0.67400000000000004</v>
      </c>
      <c r="I6331" s="233">
        <v>0</v>
      </c>
      <c r="J6331" s="233">
        <v>0.56599999999999995</v>
      </c>
      <c r="K6331" s="234">
        <v>2361</v>
      </c>
      <c r="L6331" s="233">
        <v>0.26950000000000002</v>
      </c>
      <c r="M6331" s="234">
        <v>4627</v>
      </c>
      <c r="N6331" s="233">
        <v>0</v>
      </c>
      <c r="O6331" s="233">
        <v>0</v>
      </c>
      <c r="P6331" s="233">
        <v>0</v>
      </c>
      <c r="Q6331" s="234">
        <v>6197</v>
      </c>
      <c r="R6331" s="233">
        <v>0.23580000000000001</v>
      </c>
      <c r="S6331" s="234">
        <v>12146</v>
      </c>
      <c r="T6331" s="233">
        <v>0</v>
      </c>
      <c r="U6331" s="227">
        <f t="shared" si="686"/>
        <v>492.02000000000004</v>
      </c>
      <c r="V6331" s="227">
        <f t="shared" si="687"/>
        <v>413.17999999999995</v>
      </c>
      <c r="W6331" s="227">
        <f t="shared" si="688"/>
        <v>393.48500000000001</v>
      </c>
      <c r="X6331" s="227">
        <f t="shared" si="691"/>
        <v>385.58333333333331</v>
      </c>
      <c r="Y6331" s="227">
        <f t="shared" si="689"/>
        <v>0</v>
      </c>
      <c r="Z6331" s="227">
        <f t="shared" si="690"/>
        <v>344.27288888888893</v>
      </c>
      <c r="AA6331" s="227">
        <f t="shared" si="692"/>
        <v>337.38888888888891</v>
      </c>
    </row>
    <row r="6332" spans="2:27" ht="13.5" hidden="1">
      <c r="B6332" s="232" t="s">
        <v>1449</v>
      </c>
      <c r="C6332" s="232" t="s">
        <v>745</v>
      </c>
      <c r="D6332" s="232" t="s">
        <v>963</v>
      </c>
      <c r="E6332" s="232" t="s">
        <v>467</v>
      </c>
      <c r="F6332" s="232">
        <v>4</v>
      </c>
      <c r="G6332" s="232" t="s">
        <v>1311</v>
      </c>
      <c r="H6332" s="233">
        <v>0.45400000000000001</v>
      </c>
      <c r="I6332" s="233">
        <v>0</v>
      </c>
      <c r="J6332" s="233">
        <v>0.28599999999999998</v>
      </c>
      <c r="K6332" s="234">
        <v>1193</v>
      </c>
      <c r="L6332" s="233">
        <v>0.13619999999999999</v>
      </c>
      <c r="M6332" s="234">
        <v>2338</v>
      </c>
      <c r="N6332" s="233">
        <v>0</v>
      </c>
      <c r="O6332" s="233">
        <v>0</v>
      </c>
      <c r="P6332" s="233">
        <v>0</v>
      </c>
      <c r="Q6332" s="234">
        <v>2386</v>
      </c>
      <c r="R6332" s="233">
        <v>9.0800000000000006E-2</v>
      </c>
      <c r="S6332" s="234">
        <v>4677</v>
      </c>
      <c r="T6332" s="233">
        <v>0</v>
      </c>
      <c r="U6332" s="227">
        <f t="shared" si="686"/>
        <v>331.42</v>
      </c>
      <c r="V6332" s="227">
        <f t="shared" si="687"/>
        <v>208.77999999999997</v>
      </c>
      <c r="W6332" s="227">
        <f t="shared" si="688"/>
        <v>198.84266666666667</v>
      </c>
      <c r="X6332" s="227">
        <f t="shared" si="691"/>
        <v>194.83333333333334</v>
      </c>
      <c r="Y6332" s="227">
        <f t="shared" si="689"/>
        <v>0</v>
      </c>
      <c r="Z6332" s="227">
        <f t="shared" si="690"/>
        <v>132.56177777777776</v>
      </c>
      <c r="AA6332" s="227">
        <f t="shared" si="692"/>
        <v>129.91666666666666</v>
      </c>
    </row>
    <row r="6333" spans="2:27" ht="13.5" hidden="1">
      <c r="B6333" s="232" t="s">
        <v>1449</v>
      </c>
      <c r="C6333" s="232" t="s">
        <v>672</v>
      </c>
      <c r="D6333" s="232" t="s">
        <v>963</v>
      </c>
      <c r="E6333" s="232" t="s">
        <v>467</v>
      </c>
      <c r="F6333" s="232">
        <v>4</v>
      </c>
      <c r="G6333" s="232" t="s">
        <v>1354</v>
      </c>
      <c r="H6333" s="233">
        <v>0.96</v>
      </c>
      <c r="I6333" s="233">
        <v>0</v>
      </c>
      <c r="J6333" s="233">
        <v>0</v>
      </c>
      <c r="K6333" s="234">
        <v>0</v>
      </c>
      <c r="L6333" s="233">
        <v>0</v>
      </c>
      <c r="M6333" s="234">
        <v>0</v>
      </c>
      <c r="N6333" s="233">
        <v>0</v>
      </c>
      <c r="O6333" s="233">
        <v>0</v>
      </c>
      <c r="P6333" s="233">
        <v>0</v>
      </c>
      <c r="Q6333" s="234">
        <v>0</v>
      </c>
      <c r="R6333" s="233">
        <v>0</v>
      </c>
      <c r="S6333" s="234">
        <v>0</v>
      </c>
      <c r="T6333" s="233">
        <v>0</v>
      </c>
      <c r="U6333" s="227">
        <f t="shared" si="686"/>
        <v>700.8</v>
      </c>
      <c r="V6333" s="227">
        <f t="shared" si="687"/>
        <v>0</v>
      </c>
      <c r="W6333" s="227">
        <f t="shared" si="688"/>
        <v>0</v>
      </c>
      <c r="X6333" s="227">
        <f t="shared" si="691"/>
        <v>0</v>
      </c>
      <c r="Y6333" s="227">
        <f t="shared" si="689"/>
        <v>0</v>
      </c>
      <c r="Z6333" s="227">
        <f t="shared" si="690"/>
        <v>0</v>
      </c>
      <c r="AA6333" s="227">
        <f t="shared" si="692"/>
        <v>0</v>
      </c>
    </row>
    <row r="6334" spans="2:27" ht="13.5" hidden="1">
      <c r="B6334" s="232" t="s">
        <v>1449</v>
      </c>
      <c r="C6334" s="232" t="s">
        <v>1468</v>
      </c>
      <c r="D6334" s="232" t="s">
        <v>963</v>
      </c>
      <c r="E6334" s="232" t="s">
        <v>467</v>
      </c>
      <c r="F6334" s="232">
        <v>4</v>
      </c>
      <c r="G6334" s="232" t="s">
        <v>1311</v>
      </c>
      <c r="H6334" s="233">
        <v>0.66400000000000003</v>
      </c>
      <c r="I6334" s="233">
        <v>0</v>
      </c>
      <c r="J6334" s="233">
        <v>0</v>
      </c>
      <c r="K6334" s="234">
        <v>0</v>
      </c>
      <c r="L6334" s="233">
        <v>0</v>
      </c>
      <c r="M6334" s="234">
        <v>0</v>
      </c>
      <c r="N6334" s="233">
        <v>0</v>
      </c>
      <c r="O6334" s="233">
        <v>0</v>
      </c>
      <c r="P6334" s="233">
        <v>0</v>
      </c>
      <c r="Q6334" s="234">
        <v>0</v>
      </c>
      <c r="R6334" s="233">
        <v>0</v>
      </c>
      <c r="S6334" s="234">
        <v>0</v>
      </c>
      <c r="T6334" s="233">
        <v>0</v>
      </c>
      <c r="U6334" s="227">
        <f t="shared" si="686"/>
        <v>484.72</v>
      </c>
      <c r="V6334" s="227">
        <f t="shared" si="687"/>
        <v>0</v>
      </c>
      <c r="W6334" s="227">
        <f t="shared" si="688"/>
        <v>0</v>
      </c>
      <c r="X6334" s="227">
        <f t="shared" si="691"/>
        <v>0</v>
      </c>
      <c r="Y6334" s="227">
        <f t="shared" si="689"/>
        <v>0</v>
      </c>
      <c r="Z6334" s="227">
        <f t="shared" si="690"/>
        <v>0</v>
      </c>
      <c r="AA6334" s="227">
        <f t="shared" si="692"/>
        <v>0</v>
      </c>
    </row>
    <row r="6335" spans="2:27" ht="13.5" hidden="1">
      <c r="B6335" s="232" t="s">
        <v>1449</v>
      </c>
      <c r="C6335" s="232" t="s">
        <v>1457</v>
      </c>
      <c r="D6335" s="232" t="s">
        <v>963</v>
      </c>
      <c r="E6335" s="232" t="s">
        <v>467</v>
      </c>
      <c r="F6335" s="232">
        <v>2</v>
      </c>
      <c r="G6335" s="232" t="s">
        <v>1311</v>
      </c>
      <c r="H6335" s="233">
        <v>0.49</v>
      </c>
      <c r="I6335" s="233">
        <v>0</v>
      </c>
      <c r="J6335" s="233">
        <v>0</v>
      </c>
      <c r="K6335" s="234">
        <v>0</v>
      </c>
      <c r="L6335" s="233">
        <v>0</v>
      </c>
      <c r="M6335" s="234">
        <v>0</v>
      </c>
      <c r="N6335" s="233">
        <v>0</v>
      </c>
      <c r="O6335" s="233">
        <v>0</v>
      </c>
      <c r="P6335" s="233">
        <v>0</v>
      </c>
      <c r="Q6335" s="234">
        <v>0</v>
      </c>
      <c r="R6335" s="233">
        <v>0</v>
      </c>
      <c r="S6335" s="234">
        <v>0</v>
      </c>
      <c r="T6335" s="233">
        <v>0</v>
      </c>
      <c r="U6335" s="227">
        <f t="shared" si="686"/>
        <v>357.7</v>
      </c>
      <c r="V6335" s="227">
        <f t="shared" si="687"/>
        <v>0</v>
      </c>
      <c r="W6335" s="227">
        <f t="shared" si="688"/>
        <v>0</v>
      </c>
      <c r="X6335" s="227">
        <f t="shared" si="691"/>
        <v>0</v>
      </c>
      <c r="Y6335" s="227">
        <f t="shared" si="689"/>
        <v>0</v>
      </c>
      <c r="Z6335" s="227">
        <f t="shared" si="690"/>
        <v>0</v>
      </c>
      <c r="AA6335" s="227">
        <f t="shared" si="692"/>
        <v>0</v>
      </c>
    </row>
    <row r="6336" spans="2:27" ht="13.5" hidden="1">
      <c r="B6336" s="232" t="s">
        <v>1449</v>
      </c>
      <c r="C6336" s="232" t="s">
        <v>743</v>
      </c>
      <c r="D6336" s="232" t="s">
        <v>963</v>
      </c>
      <c r="E6336" s="232" t="s">
        <v>467</v>
      </c>
      <c r="F6336" s="232">
        <v>2</v>
      </c>
      <c r="G6336" s="232" t="s">
        <v>1322</v>
      </c>
      <c r="H6336" s="233">
        <v>0.14599999999999999</v>
      </c>
      <c r="I6336" s="233">
        <v>0</v>
      </c>
      <c r="J6336" s="233">
        <v>9.1700000000000004E-2</v>
      </c>
      <c r="K6336" s="234">
        <v>383</v>
      </c>
      <c r="L6336" s="233">
        <v>4.3700000000000003E-2</v>
      </c>
      <c r="M6336" s="234">
        <v>750</v>
      </c>
      <c r="N6336" s="233">
        <v>0</v>
      </c>
      <c r="O6336" s="233">
        <v>0</v>
      </c>
      <c r="P6336" s="233">
        <v>0</v>
      </c>
      <c r="Q6336" s="234">
        <v>765</v>
      </c>
      <c r="R6336" s="233">
        <v>2.9100000000000001E-2</v>
      </c>
      <c r="S6336" s="234">
        <v>1500</v>
      </c>
      <c r="T6336" s="233">
        <v>0</v>
      </c>
      <c r="U6336" s="227">
        <f t="shared" si="686"/>
        <v>106.58</v>
      </c>
      <c r="V6336" s="227">
        <f t="shared" si="687"/>
        <v>66.941000000000003</v>
      </c>
      <c r="W6336" s="227">
        <f t="shared" si="688"/>
        <v>63.817666666666668</v>
      </c>
      <c r="X6336" s="227">
        <f t="shared" si="691"/>
        <v>62.5</v>
      </c>
      <c r="Y6336" s="227">
        <f t="shared" si="689"/>
        <v>0</v>
      </c>
      <c r="Z6336" s="227">
        <f t="shared" si="690"/>
        <v>42.493000000000002</v>
      </c>
      <c r="AA6336" s="227">
        <f t="shared" si="692"/>
        <v>41.666666666666664</v>
      </c>
    </row>
    <row r="6337" spans="2:27" ht="13.5" hidden="1">
      <c r="B6337" s="232" t="s">
        <v>1449</v>
      </c>
      <c r="C6337" s="232" t="s">
        <v>771</v>
      </c>
      <c r="D6337" s="232" t="s">
        <v>963</v>
      </c>
      <c r="E6337" s="232" t="s">
        <v>467</v>
      </c>
      <c r="F6337" s="232">
        <v>4</v>
      </c>
      <c r="G6337" s="232" t="s">
        <v>1312</v>
      </c>
      <c r="H6337" s="233">
        <v>1.2290000000000001</v>
      </c>
      <c r="I6337" s="233">
        <v>0</v>
      </c>
      <c r="J6337" s="233">
        <v>1.0319</v>
      </c>
      <c r="K6337" s="234">
        <v>4305</v>
      </c>
      <c r="L6337" s="233">
        <v>0.4914</v>
      </c>
      <c r="M6337" s="234">
        <v>8437</v>
      </c>
      <c r="N6337" s="233">
        <v>0</v>
      </c>
      <c r="O6337" s="233">
        <v>0</v>
      </c>
      <c r="P6337" s="233">
        <v>0</v>
      </c>
      <c r="Q6337" s="234">
        <v>11300</v>
      </c>
      <c r="R6337" s="233">
        <v>0.43</v>
      </c>
      <c r="S6337" s="234">
        <v>22147</v>
      </c>
      <c r="T6337" s="233">
        <v>0</v>
      </c>
      <c r="U6337" s="227">
        <f t="shared" si="686"/>
        <v>897.17000000000007</v>
      </c>
      <c r="V6337" s="227">
        <f t="shared" si="687"/>
        <v>753.28700000000003</v>
      </c>
      <c r="W6337" s="227">
        <f t="shared" si="688"/>
        <v>717.47199999999998</v>
      </c>
      <c r="X6337" s="227">
        <f t="shared" si="691"/>
        <v>703.08333333333337</v>
      </c>
      <c r="Y6337" s="227">
        <f t="shared" si="689"/>
        <v>0</v>
      </c>
      <c r="Z6337" s="227">
        <f t="shared" si="690"/>
        <v>627.78888888888889</v>
      </c>
      <c r="AA6337" s="227">
        <f t="shared" si="692"/>
        <v>615.19444444444446</v>
      </c>
    </row>
    <row r="6338" spans="2:27" ht="13.5" hidden="1">
      <c r="B6338" s="232" t="s">
        <v>1449</v>
      </c>
      <c r="C6338" s="232" t="s">
        <v>1487</v>
      </c>
      <c r="D6338" s="232" t="s">
        <v>963</v>
      </c>
      <c r="E6338" s="232" t="s">
        <v>467</v>
      </c>
      <c r="F6338" s="232">
        <v>2</v>
      </c>
      <c r="G6338" s="232" t="s">
        <v>1311</v>
      </c>
      <c r="H6338" s="233">
        <v>0.59079999999999999</v>
      </c>
      <c r="I6338" s="233">
        <v>0</v>
      </c>
      <c r="J6338" s="233">
        <v>0.496</v>
      </c>
      <c r="K6338" s="234">
        <v>2070</v>
      </c>
      <c r="L6338" s="233">
        <v>0.23599999999999999</v>
      </c>
      <c r="M6338" s="234">
        <v>4037</v>
      </c>
      <c r="N6338" s="233">
        <v>0</v>
      </c>
      <c r="O6338" s="233">
        <v>0</v>
      </c>
      <c r="P6338" s="233">
        <v>0</v>
      </c>
      <c r="Q6338" s="234">
        <v>5434</v>
      </c>
      <c r="R6338" s="233">
        <v>0.20699999999999999</v>
      </c>
      <c r="S6338" s="234">
        <v>10713</v>
      </c>
      <c r="T6338" s="233">
        <v>0</v>
      </c>
      <c r="U6338" s="227">
        <f t="shared" si="686"/>
        <v>431.28399999999999</v>
      </c>
      <c r="V6338" s="227">
        <f t="shared" si="687"/>
        <v>362.08</v>
      </c>
      <c r="W6338" s="227">
        <f t="shared" si="688"/>
        <v>344.78</v>
      </c>
      <c r="X6338" s="227">
        <f t="shared" si="691"/>
        <v>336.41666666666669</v>
      </c>
      <c r="Y6338" s="227">
        <f t="shared" si="689"/>
        <v>0</v>
      </c>
      <c r="Z6338" s="227">
        <f t="shared" si="690"/>
        <v>302.05444444444447</v>
      </c>
      <c r="AA6338" s="227">
        <f t="shared" si="692"/>
        <v>297.58333333333331</v>
      </c>
    </row>
    <row r="6339" spans="2:27" ht="13.5" hidden="1">
      <c r="B6339" s="232" t="s">
        <v>1449</v>
      </c>
      <c r="C6339" s="232" t="s">
        <v>1150</v>
      </c>
      <c r="D6339" s="232" t="s">
        <v>963</v>
      </c>
      <c r="E6339" s="232" t="s">
        <v>467</v>
      </c>
      <c r="F6339" s="232">
        <v>2</v>
      </c>
      <c r="G6339" s="232" t="s">
        <v>1311</v>
      </c>
      <c r="H6339" s="233">
        <v>0.58299999999999996</v>
      </c>
      <c r="I6339" s="233">
        <v>0</v>
      </c>
      <c r="J6339" s="233">
        <v>0.48949999999999999</v>
      </c>
      <c r="K6339" s="234">
        <v>2042</v>
      </c>
      <c r="L6339" s="233">
        <v>0.2331</v>
      </c>
      <c r="M6339" s="234">
        <v>4002</v>
      </c>
      <c r="N6339" s="233">
        <v>0</v>
      </c>
      <c r="O6339" s="233">
        <v>0</v>
      </c>
      <c r="P6339" s="233">
        <v>0</v>
      </c>
      <c r="Q6339" s="234">
        <v>5360</v>
      </c>
      <c r="R6339" s="233">
        <v>0.20399999999999999</v>
      </c>
      <c r="S6339" s="234">
        <v>10506</v>
      </c>
      <c r="T6339" s="233">
        <v>0</v>
      </c>
      <c r="U6339" s="227">
        <f t="shared" si="686"/>
        <v>425.59</v>
      </c>
      <c r="V6339" s="227">
        <f t="shared" si="687"/>
        <v>357.33499999999998</v>
      </c>
      <c r="W6339" s="227">
        <f t="shared" si="688"/>
        <v>340.32966666666664</v>
      </c>
      <c r="X6339" s="227">
        <f t="shared" si="691"/>
        <v>333.5</v>
      </c>
      <c r="Y6339" s="227">
        <f t="shared" si="689"/>
        <v>0</v>
      </c>
      <c r="Z6339" s="227">
        <f t="shared" si="690"/>
        <v>297.80888888888887</v>
      </c>
      <c r="AA6339" s="227">
        <f t="shared" si="692"/>
        <v>291.83333333333331</v>
      </c>
    </row>
    <row r="6340" spans="2:27" ht="13.5" hidden="1">
      <c r="B6340" s="232" t="s">
        <v>1449</v>
      </c>
      <c r="C6340" s="232" t="s">
        <v>1123</v>
      </c>
      <c r="D6340" s="232" t="s">
        <v>963</v>
      </c>
      <c r="E6340" s="232" t="s">
        <v>467</v>
      </c>
      <c r="F6340" s="232">
        <v>2</v>
      </c>
      <c r="G6340" s="232" t="s">
        <v>1315</v>
      </c>
      <c r="H6340" s="233">
        <v>0.374</v>
      </c>
      <c r="I6340" s="233">
        <v>0</v>
      </c>
      <c r="J6340" s="233">
        <v>0.25509999999999999</v>
      </c>
      <c r="K6340" s="234">
        <v>1064</v>
      </c>
      <c r="L6340" s="233">
        <v>0.1215</v>
      </c>
      <c r="M6340" s="234">
        <v>2086</v>
      </c>
      <c r="N6340" s="233">
        <v>0</v>
      </c>
      <c r="O6340" s="233">
        <v>0</v>
      </c>
      <c r="P6340" s="233">
        <v>0</v>
      </c>
      <c r="Q6340" s="234">
        <v>0</v>
      </c>
      <c r="R6340" s="233">
        <v>0</v>
      </c>
      <c r="S6340" s="234">
        <v>0</v>
      </c>
      <c r="T6340" s="233">
        <v>0</v>
      </c>
      <c r="U6340" s="227">
        <f t="shared" ref="U6340:U6361" si="693">H6340*hour_M</f>
        <v>273.02</v>
      </c>
      <c r="V6340" s="227">
        <f t="shared" ref="V6340:V6403" si="694">J6340*hour_M</f>
        <v>186.22299999999998</v>
      </c>
      <c r="W6340" s="227">
        <f t="shared" ref="W6340:W6403" si="695">K6340/12+L6340*hour_M</f>
        <v>177.36166666666668</v>
      </c>
      <c r="X6340" s="227">
        <f t="shared" si="691"/>
        <v>173.83333333333334</v>
      </c>
      <c r="Y6340" s="227">
        <f t="shared" ref="Y6340:Y6403" si="696">P6340*hour_M</f>
        <v>0</v>
      </c>
      <c r="Z6340" s="227">
        <f t="shared" ref="Z6340:Z6403" si="697">Q6340/36+R6340*hour_M</f>
        <v>0</v>
      </c>
      <c r="AA6340" s="227">
        <f t="shared" si="692"/>
        <v>0</v>
      </c>
    </row>
    <row r="6341" spans="2:27" ht="13.5" hidden="1">
      <c r="B6341" s="232" t="s">
        <v>1449</v>
      </c>
      <c r="C6341" s="232" t="s">
        <v>1120</v>
      </c>
      <c r="D6341" s="232" t="s">
        <v>963</v>
      </c>
      <c r="E6341" s="232" t="s">
        <v>467</v>
      </c>
      <c r="F6341" s="232">
        <v>8</v>
      </c>
      <c r="G6341" s="232" t="s">
        <v>1312</v>
      </c>
      <c r="H6341" s="233">
        <v>1.3240000000000001</v>
      </c>
      <c r="I6341" s="233">
        <v>0</v>
      </c>
      <c r="J6341" s="233">
        <v>0.90349999999999997</v>
      </c>
      <c r="K6341" s="234">
        <v>3769</v>
      </c>
      <c r="L6341" s="233">
        <v>0.43020000000000003</v>
      </c>
      <c r="M6341" s="234">
        <v>7387</v>
      </c>
      <c r="N6341" s="233">
        <v>0</v>
      </c>
      <c r="O6341" s="233">
        <v>0</v>
      </c>
      <c r="P6341" s="233">
        <v>0</v>
      </c>
      <c r="Q6341" s="234">
        <v>0</v>
      </c>
      <c r="R6341" s="233">
        <v>0</v>
      </c>
      <c r="S6341" s="234">
        <v>0</v>
      </c>
      <c r="T6341" s="233">
        <v>0</v>
      </c>
      <c r="U6341" s="227">
        <f t="shared" si="693"/>
        <v>966.5200000000001</v>
      </c>
      <c r="V6341" s="227">
        <f t="shared" si="694"/>
        <v>659.55499999999995</v>
      </c>
      <c r="W6341" s="227">
        <f t="shared" si="695"/>
        <v>628.12933333333331</v>
      </c>
      <c r="X6341" s="227">
        <f t="shared" ref="X6341:X6404" si="698">M6341/12</f>
        <v>615.58333333333337</v>
      </c>
      <c r="Y6341" s="227">
        <f t="shared" si="696"/>
        <v>0</v>
      </c>
      <c r="Z6341" s="227">
        <f t="shared" si="697"/>
        <v>0</v>
      </c>
      <c r="AA6341" s="227">
        <f t="shared" ref="AA6341:AA6404" si="699">S6341/36</f>
        <v>0</v>
      </c>
    </row>
    <row r="6342" spans="2:27" ht="13.5" hidden="1">
      <c r="B6342" s="232" t="s">
        <v>1449</v>
      </c>
      <c r="C6342" s="232" t="s">
        <v>1124</v>
      </c>
      <c r="D6342" s="232" t="s">
        <v>963</v>
      </c>
      <c r="E6342" s="232" t="s">
        <v>467</v>
      </c>
      <c r="F6342" s="232">
        <v>4</v>
      </c>
      <c r="G6342" s="232" t="s">
        <v>1311</v>
      </c>
      <c r="H6342" s="233">
        <v>0.66300000000000003</v>
      </c>
      <c r="I6342" s="233">
        <v>0</v>
      </c>
      <c r="J6342" s="233">
        <v>0.45219999999999999</v>
      </c>
      <c r="K6342" s="234">
        <v>1886</v>
      </c>
      <c r="L6342" s="233">
        <v>0.21529999999999999</v>
      </c>
      <c r="M6342" s="234">
        <v>3697</v>
      </c>
      <c r="N6342" s="233">
        <v>0</v>
      </c>
      <c r="O6342" s="233">
        <v>0</v>
      </c>
      <c r="P6342" s="233">
        <v>0</v>
      </c>
      <c r="Q6342" s="234">
        <v>0</v>
      </c>
      <c r="R6342" s="233">
        <v>0</v>
      </c>
      <c r="S6342" s="234">
        <v>0</v>
      </c>
      <c r="T6342" s="233">
        <v>0</v>
      </c>
      <c r="U6342" s="227">
        <f t="shared" si="693"/>
        <v>483.99</v>
      </c>
      <c r="V6342" s="227">
        <f t="shared" si="694"/>
        <v>330.10599999999999</v>
      </c>
      <c r="W6342" s="227">
        <f t="shared" si="695"/>
        <v>314.33566666666661</v>
      </c>
      <c r="X6342" s="227">
        <f t="shared" si="698"/>
        <v>308.08333333333331</v>
      </c>
      <c r="Y6342" s="227">
        <f t="shared" si="696"/>
        <v>0</v>
      </c>
      <c r="Z6342" s="227">
        <f t="shared" si="697"/>
        <v>0</v>
      </c>
      <c r="AA6342" s="227">
        <f t="shared" si="699"/>
        <v>0</v>
      </c>
    </row>
    <row r="6343" spans="2:27" ht="13.5" hidden="1">
      <c r="B6343" s="232" t="s">
        <v>1449</v>
      </c>
      <c r="C6343" s="232" t="s">
        <v>1479</v>
      </c>
      <c r="D6343" s="232" t="s">
        <v>963</v>
      </c>
      <c r="E6343" s="232" t="s">
        <v>467</v>
      </c>
      <c r="F6343" s="232">
        <v>2</v>
      </c>
      <c r="G6343" s="232" t="s">
        <v>1315</v>
      </c>
      <c r="H6343" s="233">
        <v>0.372</v>
      </c>
      <c r="I6343" s="233">
        <v>0</v>
      </c>
      <c r="J6343" s="233">
        <v>0</v>
      </c>
      <c r="K6343" s="234">
        <v>0</v>
      </c>
      <c r="L6343" s="233">
        <v>0</v>
      </c>
      <c r="M6343" s="234">
        <v>0</v>
      </c>
      <c r="N6343" s="233">
        <v>0</v>
      </c>
      <c r="O6343" s="233">
        <v>0</v>
      </c>
      <c r="P6343" s="233">
        <v>0</v>
      </c>
      <c r="Q6343" s="234">
        <v>0</v>
      </c>
      <c r="R6343" s="233">
        <v>0</v>
      </c>
      <c r="S6343" s="234">
        <v>0</v>
      </c>
      <c r="T6343" s="233">
        <v>0</v>
      </c>
      <c r="U6343" s="227">
        <f t="shared" si="693"/>
        <v>271.56</v>
      </c>
      <c r="V6343" s="227">
        <f t="shared" si="694"/>
        <v>0</v>
      </c>
      <c r="W6343" s="227">
        <f t="shared" si="695"/>
        <v>0</v>
      </c>
      <c r="X6343" s="227">
        <f t="shared" si="698"/>
        <v>0</v>
      </c>
      <c r="Y6343" s="227">
        <f t="shared" si="696"/>
        <v>0</v>
      </c>
      <c r="Z6343" s="227">
        <f t="shared" si="697"/>
        <v>0</v>
      </c>
      <c r="AA6343" s="227">
        <f t="shared" si="699"/>
        <v>0</v>
      </c>
    </row>
    <row r="6344" spans="2:27" ht="13.5" hidden="1">
      <c r="B6344" s="232" t="s">
        <v>1449</v>
      </c>
      <c r="C6344" s="232" t="s">
        <v>527</v>
      </c>
      <c r="D6344" s="232" t="s">
        <v>963</v>
      </c>
      <c r="E6344" s="232" t="s">
        <v>467</v>
      </c>
      <c r="F6344" s="232">
        <v>8</v>
      </c>
      <c r="G6344" s="232" t="s">
        <v>1312</v>
      </c>
      <c r="H6344" s="233">
        <v>1.35</v>
      </c>
      <c r="I6344" s="233">
        <v>0</v>
      </c>
      <c r="J6344" s="233">
        <v>0.93600000000000005</v>
      </c>
      <c r="K6344" s="234">
        <v>2850</v>
      </c>
      <c r="L6344" s="233">
        <v>0.47499999999999998</v>
      </c>
      <c r="M6344" s="234">
        <v>6869</v>
      </c>
      <c r="N6344" s="233">
        <v>0</v>
      </c>
      <c r="O6344" s="233">
        <v>0</v>
      </c>
      <c r="P6344" s="233">
        <v>0</v>
      </c>
      <c r="Q6344" s="234">
        <v>0</v>
      </c>
      <c r="R6344" s="233">
        <v>0</v>
      </c>
      <c r="S6344" s="234">
        <v>0</v>
      </c>
      <c r="T6344" s="233">
        <v>0</v>
      </c>
      <c r="U6344" s="227">
        <f t="shared" si="693"/>
        <v>985.50000000000011</v>
      </c>
      <c r="V6344" s="227">
        <f t="shared" si="694"/>
        <v>683.28000000000009</v>
      </c>
      <c r="W6344" s="227">
        <f t="shared" si="695"/>
        <v>584.25</v>
      </c>
      <c r="X6344" s="227">
        <f t="shared" si="698"/>
        <v>572.41666666666663</v>
      </c>
      <c r="Y6344" s="227">
        <f t="shared" si="696"/>
        <v>0</v>
      </c>
      <c r="Z6344" s="227">
        <f t="shared" si="697"/>
        <v>0</v>
      </c>
      <c r="AA6344" s="227">
        <f t="shared" si="699"/>
        <v>0</v>
      </c>
    </row>
    <row r="6345" spans="2:27" ht="13.5" hidden="1">
      <c r="B6345" s="232" t="s">
        <v>1449</v>
      </c>
      <c r="C6345" s="232" t="s">
        <v>717</v>
      </c>
      <c r="D6345" s="232" t="s">
        <v>963</v>
      </c>
      <c r="E6345" s="232" t="s">
        <v>467</v>
      </c>
      <c r="F6345" s="232">
        <v>4</v>
      </c>
      <c r="G6345" s="232" t="s">
        <v>1312</v>
      </c>
      <c r="H6345" s="233">
        <v>0.96</v>
      </c>
      <c r="I6345" s="233">
        <v>0</v>
      </c>
      <c r="J6345" s="233">
        <v>0.80640000000000001</v>
      </c>
      <c r="K6345" s="234">
        <v>3364</v>
      </c>
      <c r="L6345" s="233">
        <v>0.38400000000000001</v>
      </c>
      <c r="M6345" s="234">
        <v>6593</v>
      </c>
      <c r="N6345" s="233">
        <v>0</v>
      </c>
      <c r="O6345" s="233">
        <v>0</v>
      </c>
      <c r="P6345" s="233">
        <v>0</v>
      </c>
      <c r="Q6345" s="234">
        <v>8830</v>
      </c>
      <c r="R6345" s="233">
        <v>0.33600000000000002</v>
      </c>
      <c r="S6345" s="234">
        <v>17307</v>
      </c>
      <c r="T6345" s="233">
        <v>0</v>
      </c>
      <c r="U6345" s="227">
        <f t="shared" si="693"/>
        <v>700.8</v>
      </c>
      <c r="V6345" s="227">
        <f t="shared" si="694"/>
        <v>588.67200000000003</v>
      </c>
      <c r="W6345" s="227">
        <f t="shared" si="695"/>
        <v>560.65333333333331</v>
      </c>
      <c r="X6345" s="227">
        <f t="shared" si="698"/>
        <v>549.41666666666663</v>
      </c>
      <c r="Y6345" s="227">
        <f t="shared" si="696"/>
        <v>0</v>
      </c>
      <c r="Z6345" s="227">
        <f t="shared" si="697"/>
        <v>490.5577777777778</v>
      </c>
      <c r="AA6345" s="227">
        <f t="shared" si="699"/>
        <v>480.75</v>
      </c>
    </row>
    <row r="6346" spans="2:27" ht="13.5" hidden="1">
      <c r="B6346" s="232" t="s">
        <v>1449</v>
      </c>
      <c r="C6346" s="232" t="s">
        <v>735</v>
      </c>
      <c r="D6346" s="232" t="s">
        <v>963</v>
      </c>
      <c r="E6346" s="232" t="s">
        <v>467</v>
      </c>
      <c r="F6346" s="232">
        <v>8</v>
      </c>
      <c r="G6346" s="232" t="s">
        <v>1312</v>
      </c>
      <c r="H6346" s="233">
        <v>0.90800000000000003</v>
      </c>
      <c r="I6346" s="233">
        <v>0</v>
      </c>
      <c r="J6346" s="233">
        <v>0.57199999999999995</v>
      </c>
      <c r="K6346" s="234">
        <v>2386</v>
      </c>
      <c r="L6346" s="233">
        <v>0.27239999999999998</v>
      </c>
      <c r="M6346" s="234">
        <v>4677</v>
      </c>
      <c r="N6346" s="233">
        <v>0</v>
      </c>
      <c r="O6346" s="233">
        <v>0</v>
      </c>
      <c r="P6346" s="233">
        <v>0</v>
      </c>
      <c r="Q6346" s="234">
        <v>4772</v>
      </c>
      <c r="R6346" s="233">
        <v>0.18160000000000001</v>
      </c>
      <c r="S6346" s="234">
        <v>9353</v>
      </c>
      <c r="T6346" s="233">
        <v>0</v>
      </c>
      <c r="U6346" s="227">
        <f t="shared" si="693"/>
        <v>662.84</v>
      </c>
      <c r="V6346" s="227">
        <f t="shared" si="694"/>
        <v>417.55999999999995</v>
      </c>
      <c r="W6346" s="227">
        <f t="shared" si="695"/>
        <v>397.68533333333335</v>
      </c>
      <c r="X6346" s="227">
        <f t="shared" si="698"/>
        <v>389.75</v>
      </c>
      <c r="Y6346" s="227">
        <f t="shared" si="696"/>
        <v>0</v>
      </c>
      <c r="Z6346" s="227">
        <f t="shared" si="697"/>
        <v>265.12355555555553</v>
      </c>
      <c r="AA6346" s="227">
        <f t="shared" si="699"/>
        <v>259.80555555555554</v>
      </c>
    </row>
    <row r="6347" spans="2:27" ht="13.5" hidden="1">
      <c r="B6347" s="232" t="s">
        <v>1449</v>
      </c>
      <c r="C6347" s="232" t="s">
        <v>763</v>
      </c>
      <c r="D6347" s="232" t="s">
        <v>963</v>
      </c>
      <c r="E6347" s="232" t="s">
        <v>467</v>
      </c>
      <c r="F6347" s="232">
        <v>8</v>
      </c>
      <c r="G6347" s="232" t="s">
        <v>1317</v>
      </c>
      <c r="H6347" s="233">
        <v>2.4550000000000001</v>
      </c>
      <c r="I6347" s="233">
        <v>0</v>
      </c>
      <c r="J6347" s="233">
        <v>2.0623999999999998</v>
      </c>
      <c r="K6347" s="234">
        <v>8603</v>
      </c>
      <c r="L6347" s="233">
        <v>0.98209999999999997</v>
      </c>
      <c r="M6347" s="234">
        <v>16862</v>
      </c>
      <c r="N6347" s="233">
        <v>0</v>
      </c>
      <c r="O6347" s="233">
        <v>0</v>
      </c>
      <c r="P6347" s="233">
        <v>0</v>
      </c>
      <c r="Q6347" s="234">
        <v>22583</v>
      </c>
      <c r="R6347" s="233">
        <v>0.85929999999999995</v>
      </c>
      <c r="S6347" s="234">
        <v>44263</v>
      </c>
      <c r="T6347" s="233">
        <v>0</v>
      </c>
      <c r="U6347" s="227">
        <f t="shared" si="693"/>
        <v>1792.15</v>
      </c>
      <c r="V6347" s="227">
        <f t="shared" si="694"/>
        <v>1505.5519999999999</v>
      </c>
      <c r="W6347" s="227">
        <f t="shared" si="695"/>
        <v>1433.8496666666665</v>
      </c>
      <c r="X6347" s="227">
        <f t="shared" si="698"/>
        <v>1405.1666666666667</v>
      </c>
      <c r="Y6347" s="227">
        <f t="shared" si="696"/>
        <v>0</v>
      </c>
      <c r="Z6347" s="227">
        <f t="shared" si="697"/>
        <v>1254.5945555555554</v>
      </c>
      <c r="AA6347" s="227">
        <f t="shared" si="699"/>
        <v>1229.5277777777778</v>
      </c>
    </row>
    <row r="6348" spans="2:27" ht="13.5" hidden="1">
      <c r="B6348" s="232" t="s">
        <v>1449</v>
      </c>
      <c r="C6348" s="232" t="s">
        <v>566</v>
      </c>
      <c r="D6348" s="232" t="s">
        <v>963</v>
      </c>
      <c r="E6348" s="232" t="s">
        <v>467</v>
      </c>
      <c r="F6348" s="232">
        <v>4</v>
      </c>
      <c r="G6348" s="232" t="s">
        <v>1311</v>
      </c>
      <c r="H6348" s="233">
        <v>0.66400000000000003</v>
      </c>
      <c r="I6348" s="233">
        <v>0</v>
      </c>
      <c r="J6348" s="233">
        <v>0.47</v>
      </c>
      <c r="K6348" s="234">
        <v>1432</v>
      </c>
      <c r="L6348" s="233">
        <v>0.23799999999999999</v>
      </c>
      <c r="M6348" s="234">
        <v>3445</v>
      </c>
      <c r="N6348" s="233">
        <v>0</v>
      </c>
      <c r="O6348" s="233">
        <v>0</v>
      </c>
      <c r="P6348" s="233">
        <v>0</v>
      </c>
      <c r="Q6348" s="234">
        <v>0</v>
      </c>
      <c r="R6348" s="233">
        <v>0</v>
      </c>
      <c r="S6348" s="234">
        <v>0</v>
      </c>
      <c r="T6348" s="233">
        <v>0</v>
      </c>
      <c r="U6348" s="227">
        <f t="shared" si="693"/>
        <v>484.72</v>
      </c>
      <c r="V6348" s="227">
        <f t="shared" si="694"/>
        <v>343.09999999999997</v>
      </c>
      <c r="W6348" s="227">
        <f t="shared" si="695"/>
        <v>293.07333333333332</v>
      </c>
      <c r="X6348" s="227">
        <f t="shared" si="698"/>
        <v>287.08333333333331</v>
      </c>
      <c r="Y6348" s="227">
        <f t="shared" si="696"/>
        <v>0</v>
      </c>
      <c r="Z6348" s="227">
        <f t="shared" si="697"/>
        <v>0</v>
      </c>
      <c r="AA6348" s="227">
        <f t="shared" si="699"/>
        <v>0</v>
      </c>
    </row>
    <row r="6349" spans="2:27" ht="13.5" hidden="1">
      <c r="B6349" s="232" t="s">
        <v>1449</v>
      </c>
      <c r="C6349" s="232" t="s">
        <v>1489</v>
      </c>
      <c r="D6349" s="232" t="s">
        <v>963</v>
      </c>
      <c r="E6349" s="232" t="s">
        <v>467</v>
      </c>
      <c r="F6349" s="232">
        <v>8</v>
      </c>
      <c r="G6349" s="232" t="s">
        <v>1317</v>
      </c>
      <c r="H6349" s="233">
        <v>2.1265999999999998</v>
      </c>
      <c r="I6349" s="233">
        <v>0</v>
      </c>
      <c r="J6349" s="233">
        <v>1.786</v>
      </c>
      <c r="K6349" s="234">
        <v>7452</v>
      </c>
      <c r="L6349" s="233">
        <v>0.85099999999999998</v>
      </c>
      <c r="M6349" s="234">
        <v>14531</v>
      </c>
      <c r="N6349" s="233">
        <v>0</v>
      </c>
      <c r="O6349" s="233">
        <v>0</v>
      </c>
      <c r="P6349" s="233">
        <v>0</v>
      </c>
      <c r="Q6349" s="234">
        <v>19560</v>
      </c>
      <c r="R6349" s="233">
        <v>0.74399999999999999</v>
      </c>
      <c r="S6349" s="234">
        <v>38562</v>
      </c>
      <c r="T6349" s="233">
        <v>0</v>
      </c>
      <c r="U6349" s="227">
        <f t="shared" si="693"/>
        <v>1552.4179999999999</v>
      </c>
      <c r="V6349" s="227">
        <f t="shared" si="694"/>
        <v>1303.78</v>
      </c>
      <c r="W6349" s="227">
        <f t="shared" si="695"/>
        <v>1242.23</v>
      </c>
      <c r="X6349" s="227">
        <f t="shared" si="698"/>
        <v>1210.9166666666667</v>
      </c>
      <c r="Y6349" s="227">
        <f t="shared" si="696"/>
        <v>0</v>
      </c>
      <c r="Z6349" s="227">
        <f t="shared" si="697"/>
        <v>1086.4533333333334</v>
      </c>
      <c r="AA6349" s="227">
        <f t="shared" si="699"/>
        <v>1071.1666666666667</v>
      </c>
    </row>
    <row r="6350" spans="2:27" ht="13.5" hidden="1">
      <c r="B6350" s="232" t="s">
        <v>1449</v>
      </c>
      <c r="C6350" s="232" t="s">
        <v>1151</v>
      </c>
      <c r="D6350" s="232" t="s">
        <v>963</v>
      </c>
      <c r="E6350" s="232" t="s">
        <v>467</v>
      </c>
      <c r="F6350" s="232">
        <v>4</v>
      </c>
      <c r="G6350" s="232" t="s">
        <v>1312</v>
      </c>
      <c r="H6350" s="233">
        <v>1.0469999999999999</v>
      </c>
      <c r="I6350" s="233">
        <v>0</v>
      </c>
      <c r="J6350" s="233">
        <v>0.87909999999999999</v>
      </c>
      <c r="K6350" s="234">
        <v>3667</v>
      </c>
      <c r="L6350" s="233">
        <v>0.41860000000000003</v>
      </c>
      <c r="M6350" s="234">
        <v>7187</v>
      </c>
      <c r="N6350" s="233">
        <v>0</v>
      </c>
      <c r="O6350" s="233">
        <v>0</v>
      </c>
      <c r="P6350" s="233">
        <v>0</v>
      </c>
      <c r="Q6350" s="234">
        <v>9626</v>
      </c>
      <c r="R6350" s="233">
        <v>0.36630000000000001</v>
      </c>
      <c r="S6350" s="234">
        <v>18866</v>
      </c>
      <c r="T6350" s="233">
        <v>0</v>
      </c>
      <c r="U6350" s="227">
        <f t="shared" si="693"/>
        <v>764.31</v>
      </c>
      <c r="V6350" s="227">
        <f t="shared" si="694"/>
        <v>641.74299999999994</v>
      </c>
      <c r="W6350" s="227">
        <f t="shared" si="695"/>
        <v>611.16133333333335</v>
      </c>
      <c r="X6350" s="227">
        <f t="shared" si="698"/>
        <v>598.91666666666663</v>
      </c>
      <c r="Y6350" s="227">
        <f t="shared" si="696"/>
        <v>0</v>
      </c>
      <c r="Z6350" s="227">
        <f t="shared" si="697"/>
        <v>534.78788888888892</v>
      </c>
      <c r="AA6350" s="227">
        <f t="shared" si="699"/>
        <v>524.05555555555554</v>
      </c>
    </row>
    <row r="6351" spans="2:27" ht="13.5" hidden="1">
      <c r="B6351" s="232" t="s">
        <v>1449</v>
      </c>
      <c r="C6351" s="232" t="s">
        <v>616</v>
      </c>
      <c r="D6351" s="232" t="s">
        <v>963</v>
      </c>
      <c r="E6351" s="232" t="s">
        <v>467</v>
      </c>
      <c r="F6351" s="232">
        <v>8</v>
      </c>
      <c r="G6351" s="232" t="s">
        <v>1312</v>
      </c>
      <c r="H6351" s="233">
        <v>1.35</v>
      </c>
      <c r="I6351" s="233">
        <v>0</v>
      </c>
      <c r="J6351" s="233">
        <v>0.94</v>
      </c>
      <c r="K6351" s="234">
        <v>2864</v>
      </c>
      <c r="L6351" s="233">
        <v>0.47599999999999998</v>
      </c>
      <c r="M6351" s="234">
        <v>6890</v>
      </c>
      <c r="N6351" s="233">
        <v>0</v>
      </c>
      <c r="O6351" s="233">
        <v>0</v>
      </c>
      <c r="P6351" s="233">
        <v>0</v>
      </c>
      <c r="Q6351" s="234">
        <v>0</v>
      </c>
      <c r="R6351" s="233">
        <v>0</v>
      </c>
      <c r="S6351" s="234">
        <v>0</v>
      </c>
      <c r="T6351" s="233">
        <v>0</v>
      </c>
      <c r="U6351" s="227">
        <f t="shared" si="693"/>
        <v>985.50000000000011</v>
      </c>
      <c r="V6351" s="227">
        <f t="shared" si="694"/>
        <v>686.19999999999993</v>
      </c>
      <c r="W6351" s="227">
        <f t="shared" si="695"/>
        <v>586.14666666666665</v>
      </c>
      <c r="X6351" s="227">
        <f t="shared" si="698"/>
        <v>574.16666666666663</v>
      </c>
      <c r="Y6351" s="227">
        <f t="shared" si="696"/>
        <v>0</v>
      </c>
      <c r="Z6351" s="227">
        <f t="shared" si="697"/>
        <v>0</v>
      </c>
      <c r="AA6351" s="227">
        <f t="shared" si="699"/>
        <v>0</v>
      </c>
    </row>
    <row r="6352" spans="2:27" ht="13.5" hidden="1">
      <c r="B6352" s="232" t="s">
        <v>1449</v>
      </c>
      <c r="C6352" s="232" t="s">
        <v>1147</v>
      </c>
      <c r="D6352" s="232" t="s">
        <v>963</v>
      </c>
      <c r="E6352" s="232" t="s">
        <v>467</v>
      </c>
      <c r="F6352" s="232">
        <v>8</v>
      </c>
      <c r="G6352" s="232" t="s">
        <v>1317</v>
      </c>
      <c r="H6352" s="233">
        <v>2.0910000000000002</v>
      </c>
      <c r="I6352" s="233">
        <v>0</v>
      </c>
      <c r="J6352" s="233">
        <v>1.7566999999999999</v>
      </c>
      <c r="K6352" s="234">
        <v>7328</v>
      </c>
      <c r="L6352" s="233">
        <v>0.83650000000000002</v>
      </c>
      <c r="M6352" s="234">
        <v>14362</v>
      </c>
      <c r="N6352" s="233">
        <v>0</v>
      </c>
      <c r="O6352" s="233">
        <v>0</v>
      </c>
      <c r="P6352" s="233">
        <v>0</v>
      </c>
      <c r="Q6352" s="234">
        <v>19235</v>
      </c>
      <c r="R6352" s="233">
        <v>0.7319</v>
      </c>
      <c r="S6352" s="234">
        <v>37701</v>
      </c>
      <c r="T6352" s="233">
        <v>0</v>
      </c>
      <c r="U6352" s="227">
        <f t="shared" si="693"/>
        <v>1526.43</v>
      </c>
      <c r="V6352" s="227">
        <f t="shared" si="694"/>
        <v>1282.3909999999998</v>
      </c>
      <c r="W6352" s="227">
        <f t="shared" si="695"/>
        <v>1221.3116666666665</v>
      </c>
      <c r="X6352" s="227">
        <f t="shared" si="698"/>
        <v>1196.8333333333333</v>
      </c>
      <c r="Y6352" s="227">
        <f t="shared" si="696"/>
        <v>0</v>
      </c>
      <c r="Z6352" s="227">
        <f t="shared" si="697"/>
        <v>1068.5925555555555</v>
      </c>
      <c r="AA6352" s="227">
        <f t="shared" si="699"/>
        <v>1047.25</v>
      </c>
    </row>
    <row r="6353" spans="2:27" ht="13.5" hidden="1">
      <c r="B6353" s="232" t="s">
        <v>1449</v>
      </c>
      <c r="C6353" s="232" t="s">
        <v>739</v>
      </c>
      <c r="D6353" s="232" t="s">
        <v>963</v>
      </c>
      <c r="E6353" s="232" t="s">
        <v>467</v>
      </c>
      <c r="F6353" s="232">
        <v>2</v>
      </c>
      <c r="G6353" s="232" t="s">
        <v>1314</v>
      </c>
      <c r="H6353" s="233">
        <v>0.17899999999999999</v>
      </c>
      <c r="I6353" s="233">
        <v>0</v>
      </c>
      <c r="J6353" s="233">
        <v>0.113</v>
      </c>
      <c r="K6353" s="234">
        <v>471</v>
      </c>
      <c r="L6353" s="233">
        <v>5.3800000000000001E-2</v>
      </c>
      <c r="M6353" s="234">
        <v>924</v>
      </c>
      <c r="N6353" s="233">
        <v>0</v>
      </c>
      <c r="O6353" s="233">
        <v>0</v>
      </c>
      <c r="P6353" s="233">
        <v>0</v>
      </c>
      <c r="Q6353" s="234">
        <v>943</v>
      </c>
      <c r="R6353" s="233">
        <v>3.5900000000000001E-2</v>
      </c>
      <c r="S6353" s="234">
        <v>1848</v>
      </c>
      <c r="T6353" s="233">
        <v>0</v>
      </c>
      <c r="U6353" s="227">
        <f t="shared" si="693"/>
        <v>130.66999999999999</v>
      </c>
      <c r="V6353" s="227">
        <f t="shared" si="694"/>
        <v>82.490000000000009</v>
      </c>
      <c r="W6353" s="227">
        <f t="shared" si="695"/>
        <v>78.524000000000001</v>
      </c>
      <c r="X6353" s="227">
        <f t="shared" si="698"/>
        <v>77</v>
      </c>
      <c r="Y6353" s="227">
        <f t="shared" si="696"/>
        <v>0</v>
      </c>
      <c r="Z6353" s="227">
        <f t="shared" si="697"/>
        <v>52.401444444444444</v>
      </c>
      <c r="AA6353" s="227">
        <f t="shared" si="699"/>
        <v>51.333333333333336</v>
      </c>
    </row>
    <row r="6354" spans="2:27" ht="13.5" hidden="1">
      <c r="B6354" s="232" t="s">
        <v>1449</v>
      </c>
      <c r="C6354" s="232" t="s">
        <v>312</v>
      </c>
      <c r="D6354" s="232" t="s">
        <v>963</v>
      </c>
      <c r="E6354" s="232" t="s">
        <v>467</v>
      </c>
      <c r="F6354" s="232">
        <v>1</v>
      </c>
      <c r="G6354" s="232" t="s">
        <v>1322</v>
      </c>
      <c r="H6354" s="233">
        <v>0.16200000000000001</v>
      </c>
      <c r="I6354" s="233">
        <v>0</v>
      </c>
      <c r="J6354" s="233">
        <v>0.11600000000000001</v>
      </c>
      <c r="K6354" s="234">
        <v>468</v>
      </c>
      <c r="L6354" s="233">
        <v>4.4999999999999998E-2</v>
      </c>
      <c r="M6354" s="234">
        <v>845</v>
      </c>
      <c r="N6354" s="233">
        <v>0</v>
      </c>
      <c r="O6354" s="233">
        <v>0</v>
      </c>
      <c r="P6354" s="233">
        <v>0</v>
      </c>
      <c r="Q6354" s="234">
        <v>0</v>
      </c>
      <c r="R6354" s="233">
        <v>0</v>
      </c>
      <c r="S6354" s="234">
        <v>0</v>
      </c>
      <c r="T6354" s="233">
        <v>0</v>
      </c>
      <c r="U6354" s="227">
        <f t="shared" si="693"/>
        <v>118.26</v>
      </c>
      <c r="V6354" s="227">
        <f t="shared" si="694"/>
        <v>84.68</v>
      </c>
      <c r="W6354" s="227">
        <f t="shared" si="695"/>
        <v>71.849999999999994</v>
      </c>
      <c r="X6354" s="227">
        <f t="shared" si="698"/>
        <v>70.416666666666671</v>
      </c>
      <c r="Y6354" s="227">
        <f t="shared" si="696"/>
        <v>0</v>
      </c>
      <c r="Z6354" s="227">
        <f t="shared" si="697"/>
        <v>0</v>
      </c>
      <c r="AA6354" s="227">
        <f t="shared" si="699"/>
        <v>0</v>
      </c>
    </row>
    <row r="6355" spans="2:27" ht="13.5" hidden="1">
      <c r="B6355" s="232" t="s">
        <v>1449</v>
      </c>
      <c r="C6355" s="232" t="s">
        <v>1490</v>
      </c>
      <c r="D6355" s="232" t="s">
        <v>963</v>
      </c>
      <c r="E6355" s="232" t="s">
        <v>467</v>
      </c>
      <c r="F6355" s="232">
        <v>16</v>
      </c>
      <c r="G6355" s="232" t="s">
        <v>1316</v>
      </c>
      <c r="H6355" s="233">
        <v>4.2531999999999996</v>
      </c>
      <c r="I6355" s="233">
        <v>0</v>
      </c>
      <c r="J6355" s="233">
        <v>3.573</v>
      </c>
      <c r="K6355" s="234">
        <v>14903</v>
      </c>
      <c r="L6355" s="233">
        <v>1.7010000000000001</v>
      </c>
      <c r="M6355" s="234">
        <v>29061</v>
      </c>
      <c r="N6355" s="233">
        <v>0</v>
      </c>
      <c r="O6355" s="233">
        <v>0</v>
      </c>
      <c r="P6355" s="233">
        <v>0</v>
      </c>
      <c r="Q6355" s="234">
        <v>39121</v>
      </c>
      <c r="R6355" s="233">
        <v>1.4890000000000001</v>
      </c>
      <c r="S6355" s="234">
        <v>77124</v>
      </c>
      <c r="T6355" s="233">
        <v>0</v>
      </c>
      <c r="U6355" s="227">
        <f t="shared" si="693"/>
        <v>3104.8359999999998</v>
      </c>
      <c r="V6355" s="227">
        <f t="shared" si="694"/>
        <v>2608.29</v>
      </c>
      <c r="W6355" s="227">
        <f t="shared" si="695"/>
        <v>2483.6466666666665</v>
      </c>
      <c r="X6355" s="227">
        <f t="shared" si="698"/>
        <v>2421.75</v>
      </c>
      <c r="Y6355" s="227">
        <f t="shared" si="696"/>
        <v>0</v>
      </c>
      <c r="Z6355" s="227">
        <f t="shared" si="697"/>
        <v>2173.6644444444446</v>
      </c>
      <c r="AA6355" s="227">
        <f t="shared" si="699"/>
        <v>2142.3333333333335</v>
      </c>
    </row>
    <row r="6356" spans="2:27" ht="13.5" hidden="1">
      <c r="B6356" s="232" t="s">
        <v>1449</v>
      </c>
      <c r="C6356" s="232" t="s">
        <v>650</v>
      </c>
      <c r="D6356" s="232" t="s">
        <v>963</v>
      </c>
      <c r="E6356" s="232" t="s">
        <v>467</v>
      </c>
      <c r="F6356" s="232">
        <v>8</v>
      </c>
      <c r="G6356" s="232" t="s">
        <v>1351</v>
      </c>
      <c r="H6356" s="233">
        <v>1.9550000000000001</v>
      </c>
      <c r="I6356" s="233">
        <v>0</v>
      </c>
      <c r="J6356" s="233">
        <v>0</v>
      </c>
      <c r="K6356" s="234">
        <v>0</v>
      </c>
      <c r="L6356" s="233">
        <v>0</v>
      </c>
      <c r="M6356" s="234">
        <v>0</v>
      </c>
      <c r="N6356" s="233">
        <v>0</v>
      </c>
      <c r="O6356" s="233">
        <v>0</v>
      </c>
      <c r="P6356" s="233">
        <v>0</v>
      </c>
      <c r="Q6356" s="234">
        <v>0</v>
      </c>
      <c r="R6356" s="233">
        <v>0</v>
      </c>
      <c r="S6356" s="234">
        <v>0</v>
      </c>
      <c r="T6356" s="233">
        <v>0</v>
      </c>
      <c r="U6356" s="227">
        <f t="shared" si="693"/>
        <v>1427.15</v>
      </c>
      <c r="V6356" s="227">
        <f t="shared" si="694"/>
        <v>0</v>
      </c>
      <c r="W6356" s="227">
        <f t="shared" si="695"/>
        <v>0</v>
      </c>
      <c r="X6356" s="227">
        <f t="shared" si="698"/>
        <v>0</v>
      </c>
      <c r="Y6356" s="227">
        <f t="shared" si="696"/>
        <v>0</v>
      </c>
      <c r="Z6356" s="227">
        <f t="shared" si="697"/>
        <v>0</v>
      </c>
      <c r="AA6356" s="227">
        <f t="shared" si="699"/>
        <v>0</v>
      </c>
    </row>
    <row r="6357" spans="2:27" ht="13.5" hidden="1">
      <c r="B6357" s="232" t="s">
        <v>1449</v>
      </c>
      <c r="C6357" s="232" t="s">
        <v>707</v>
      </c>
      <c r="D6357" s="232" t="s">
        <v>963</v>
      </c>
      <c r="E6357" s="232" t="s">
        <v>467</v>
      </c>
      <c r="F6357" s="232">
        <v>8</v>
      </c>
      <c r="G6357" s="232" t="s">
        <v>1317</v>
      </c>
      <c r="H6357" s="233">
        <v>1.92</v>
      </c>
      <c r="I6357" s="233">
        <v>0</v>
      </c>
      <c r="J6357" s="233">
        <v>1.6128</v>
      </c>
      <c r="K6357" s="234">
        <v>6728</v>
      </c>
      <c r="L6357" s="233">
        <v>0.76800000000000002</v>
      </c>
      <c r="M6357" s="234">
        <v>13186</v>
      </c>
      <c r="N6357" s="233">
        <v>0</v>
      </c>
      <c r="O6357" s="233">
        <v>0</v>
      </c>
      <c r="P6357" s="233">
        <v>0</v>
      </c>
      <c r="Q6357" s="234">
        <v>17660</v>
      </c>
      <c r="R6357" s="233">
        <v>0.67200000000000004</v>
      </c>
      <c r="S6357" s="234">
        <v>34614</v>
      </c>
      <c r="T6357" s="233">
        <v>0</v>
      </c>
      <c r="U6357" s="227">
        <f t="shared" si="693"/>
        <v>1401.6</v>
      </c>
      <c r="V6357" s="227">
        <f t="shared" si="694"/>
        <v>1177.3440000000001</v>
      </c>
      <c r="W6357" s="227">
        <f t="shared" si="695"/>
        <v>1121.3066666666666</v>
      </c>
      <c r="X6357" s="227">
        <f t="shared" si="698"/>
        <v>1098.8333333333333</v>
      </c>
      <c r="Y6357" s="227">
        <f t="shared" si="696"/>
        <v>0</v>
      </c>
      <c r="Z6357" s="227">
        <f t="shared" si="697"/>
        <v>981.1155555555556</v>
      </c>
      <c r="AA6357" s="227">
        <f t="shared" si="699"/>
        <v>961.5</v>
      </c>
    </row>
    <row r="6358" spans="2:27" ht="13.5" hidden="1">
      <c r="B6358" s="232" t="s">
        <v>1449</v>
      </c>
      <c r="C6358" s="232" t="s">
        <v>313</v>
      </c>
      <c r="D6358" s="232" t="s">
        <v>963</v>
      </c>
      <c r="E6358" s="232" t="s">
        <v>467</v>
      </c>
      <c r="F6358" s="232">
        <v>16</v>
      </c>
      <c r="G6358" s="232" t="s">
        <v>1316</v>
      </c>
      <c r="H6358" s="233">
        <v>3.84</v>
      </c>
      <c r="I6358" s="233">
        <v>0</v>
      </c>
      <c r="J6358" s="233">
        <v>3.2256</v>
      </c>
      <c r="K6358" s="234">
        <v>13455</v>
      </c>
      <c r="L6358" s="233">
        <v>1.536</v>
      </c>
      <c r="M6358" s="234">
        <v>26373</v>
      </c>
      <c r="N6358" s="233">
        <v>0</v>
      </c>
      <c r="O6358" s="233">
        <v>0</v>
      </c>
      <c r="P6358" s="233">
        <v>0</v>
      </c>
      <c r="Q6358" s="234">
        <v>35320</v>
      </c>
      <c r="R6358" s="233">
        <v>1.3440000000000001</v>
      </c>
      <c r="S6358" s="234">
        <v>69228</v>
      </c>
      <c r="T6358" s="233">
        <v>0</v>
      </c>
      <c r="U6358" s="227">
        <f t="shared" si="693"/>
        <v>2803.2</v>
      </c>
      <c r="V6358" s="227">
        <f t="shared" si="694"/>
        <v>2354.6880000000001</v>
      </c>
      <c r="W6358" s="227">
        <f t="shared" si="695"/>
        <v>2242.5299999999997</v>
      </c>
      <c r="X6358" s="227">
        <f t="shared" si="698"/>
        <v>2197.75</v>
      </c>
      <c r="Y6358" s="227">
        <f t="shared" si="696"/>
        <v>0</v>
      </c>
      <c r="Z6358" s="227">
        <f t="shared" si="697"/>
        <v>1962.2311111111112</v>
      </c>
      <c r="AA6358" s="227">
        <f t="shared" si="699"/>
        <v>1923</v>
      </c>
    </row>
    <row r="6359" spans="2:27" ht="13.5" hidden="1">
      <c r="B6359" s="232" t="s">
        <v>1449</v>
      </c>
      <c r="C6359" s="232" t="s">
        <v>1453</v>
      </c>
      <c r="D6359" s="232" t="s">
        <v>963</v>
      </c>
      <c r="E6359" s="232" t="s">
        <v>467</v>
      </c>
      <c r="F6359" s="232">
        <v>8</v>
      </c>
      <c r="G6359" s="232" t="s">
        <v>1317</v>
      </c>
      <c r="H6359" s="233">
        <v>1.92</v>
      </c>
      <c r="I6359" s="233">
        <v>0</v>
      </c>
      <c r="J6359" s="233">
        <v>0</v>
      </c>
      <c r="K6359" s="234">
        <v>0</v>
      </c>
      <c r="L6359" s="233">
        <v>0</v>
      </c>
      <c r="M6359" s="234">
        <v>0</v>
      </c>
      <c r="N6359" s="233">
        <v>0</v>
      </c>
      <c r="O6359" s="233">
        <v>0</v>
      </c>
      <c r="P6359" s="233">
        <v>0</v>
      </c>
      <c r="Q6359" s="234">
        <v>0</v>
      </c>
      <c r="R6359" s="233">
        <v>0</v>
      </c>
      <c r="S6359" s="234">
        <v>0</v>
      </c>
      <c r="T6359" s="233">
        <v>0</v>
      </c>
      <c r="U6359" s="227">
        <f t="shared" si="693"/>
        <v>1401.6</v>
      </c>
      <c r="V6359" s="227">
        <f t="shared" si="694"/>
        <v>0</v>
      </c>
      <c r="W6359" s="227">
        <f t="shared" si="695"/>
        <v>0</v>
      </c>
      <c r="X6359" s="227">
        <f t="shared" si="698"/>
        <v>0</v>
      </c>
      <c r="Y6359" s="227">
        <f t="shared" si="696"/>
        <v>0</v>
      </c>
      <c r="Z6359" s="227">
        <f t="shared" si="697"/>
        <v>0</v>
      </c>
      <c r="AA6359" s="227">
        <f t="shared" si="699"/>
        <v>0</v>
      </c>
    </row>
    <row r="6360" spans="2:27" ht="13.5" hidden="1">
      <c r="B6360" s="232" t="s">
        <v>1449</v>
      </c>
      <c r="C6360" s="232" t="s">
        <v>1121</v>
      </c>
      <c r="D6360" s="232" t="s">
        <v>963</v>
      </c>
      <c r="E6360" s="232" t="s">
        <v>467</v>
      </c>
      <c r="F6360" s="232">
        <v>16</v>
      </c>
      <c r="G6360" s="232" t="s">
        <v>1317</v>
      </c>
      <c r="H6360" s="233">
        <v>2.6480000000000001</v>
      </c>
      <c r="I6360" s="233">
        <v>0</v>
      </c>
      <c r="J6360" s="233">
        <v>1.8069</v>
      </c>
      <c r="K6360" s="234">
        <v>7537</v>
      </c>
      <c r="L6360" s="233">
        <v>0.86040000000000005</v>
      </c>
      <c r="M6360" s="234">
        <v>14773</v>
      </c>
      <c r="N6360" s="233">
        <v>0</v>
      </c>
      <c r="O6360" s="233">
        <v>0</v>
      </c>
      <c r="P6360" s="233">
        <v>0</v>
      </c>
      <c r="Q6360" s="234">
        <v>0</v>
      </c>
      <c r="R6360" s="233">
        <v>0</v>
      </c>
      <c r="S6360" s="234">
        <v>0</v>
      </c>
      <c r="T6360" s="233">
        <v>0</v>
      </c>
      <c r="U6360" s="227">
        <f t="shared" si="693"/>
        <v>1933.0400000000002</v>
      </c>
      <c r="V6360" s="227">
        <f t="shared" si="694"/>
        <v>1319.037</v>
      </c>
      <c r="W6360" s="227">
        <f t="shared" si="695"/>
        <v>1256.1753333333334</v>
      </c>
      <c r="X6360" s="227">
        <f t="shared" si="698"/>
        <v>1231.0833333333333</v>
      </c>
      <c r="Y6360" s="227">
        <f t="shared" si="696"/>
        <v>0</v>
      </c>
      <c r="Z6360" s="227">
        <f t="shared" si="697"/>
        <v>0</v>
      </c>
      <c r="AA6360" s="227">
        <f t="shared" si="699"/>
        <v>0</v>
      </c>
    </row>
    <row r="6361" spans="2:27" ht="13.5" hidden="1">
      <c r="B6361" s="232" t="s">
        <v>1449</v>
      </c>
      <c r="C6361" s="232" t="s">
        <v>765</v>
      </c>
      <c r="D6361" s="232" t="s">
        <v>963</v>
      </c>
      <c r="E6361" s="232" t="s">
        <v>467</v>
      </c>
      <c r="F6361" s="232">
        <v>12</v>
      </c>
      <c r="G6361" s="232" t="s">
        <v>1308</v>
      </c>
      <c r="H6361" s="233">
        <v>3.6840000000000002</v>
      </c>
      <c r="I6361" s="233">
        <v>0</v>
      </c>
      <c r="J6361" s="233">
        <v>3.0943999999999998</v>
      </c>
      <c r="K6361" s="234">
        <v>12908</v>
      </c>
      <c r="L6361" s="233">
        <v>1.4735</v>
      </c>
      <c r="M6361" s="234">
        <v>25299</v>
      </c>
      <c r="N6361" s="233">
        <v>0</v>
      </c>
      <c r="O6361" s="233">
        <v>0</v>
      </c>
      <c r="P6361" s="233">
        <v>0</v>
      </c>
      <c r="Q6361" s="234">
        <v>33883</v>
      </c>
      <c r="R6361" s="233">
        <v>1.2892999999999999</v>
      </c>
      <c r="S6361" s="234">
        <v>66411</v>
      </c>
      <c r="T6361" s="233">
        <v>0</v>
      </c>
      <c r="U6361" s="227">
        <f t="shared" si="693"/>
        <v>2689.32</v>
      </c>
      <c r="V6361" s="227">
        <f t="shared" si="694"/>
        <v>2258.9119999999998</v>
      </c>
      <c r="W6361" s="227">
        <f t="shared" si="695"/>
        <v>2151.3216666666667</v>
      </c>
      <c r="X6361" s="227">
        <f t="shared" si="698"/>
        <v>2108.25</v>
      </c>
      <c r="Y6361" s="227">
        <f t="shared" si="696"/>
        <v>0</v>
      </c>
      <c r="Z6361" s="227">
        <f t="shared" si="697"/>
        <v>1882.3834444444444</v>
      </c>
      <c r="AA6361" s="227">
        <f t="shared" si="699"/>
        <v>1844.75</v>
      </c>
    </row>
    <row r="6362" spans="2:27" ht="13.5" hidden="1">
      <c r="B6362" s="232" t="s">
        <v>1449</v>
      </c>
      <c r="C6362" s="232" t="s">
        <v>1473</v>
      </c>
      <c r="D6362" s="232" t="s">
        <v>963</v>
      </c>
      <c r="E6362" s="232" t="s">
        <v>467</v>
      </c>
      <c r="F6362" s="232">
        <v>8</v>
      </c>
      <c r="G6362" s="232" t="s">
        <v>1312</v>
      </c>
      <c r="H6362" s="233">
        <v>1.35</v>
      </c>
      <c r="I6362" s="233">
        <v>0</v>
      </c>
      <c r="J6362" s="233">
        <v>0</v>
      </c>
      <c r="K6362" s="234">
        <v>0</v>
      </c>
      <c r="L6362" s="233">
        <v>0</v>
      </c>
      <c r="M6362" s="234">
        <v>0</v>
      </c>
      <c r="N6362" s="233">
        <v>0</v>
      </c>
      <c r="O6362" s="233">
        <v>0</v>
      </c>
      <c r="P6362" s="233">
        <v>0</v>
      </c>
      <c r="Q6362" s="234">
        <v>0</v>
      </c>
      <c r="R6362" s="233">
        <v>0</v>
      </c>
      <c r="S6362" s="234">
        <v>0</v>
      </c>
      <c r="T6362" s="233">
        <v>0</v>
      </c>
      <c r="U6362" s="227">
        <f t="shared" ref="U6362:U6425" si="700">H6362*hour_M</f>
        <v>985.50000000000011</v>
      </c>
      <c r="V6362" s="227">
        <f t="shared" si="694"/>
        <v>0</v>
      </c>
      <c r="W6362" s="227">
        <f t="shared" si="695"/>
        <v>0</v>
      </c>
      <c r="X6362" s="227">
        <f t="shared" si="698"/>
        <v>0</v>
      </c>
      <c r="Y6362" s="227">
        <f t="shared" si="696"/>
        <v>0</v>
      </c>
      <c r="Z6362" s="227">
        <f t="shared" si="697"/>
        <v>0</v>
      </c>
      <c r="AA6362" s="227">
        <f t="shared" si="699"/>
        <v>0</v>
      </c>
    </row>
    <row r="6363" spans="2:27" ht="13.5" hidden="1">
      <c r="B6363" s="232" t="s">
        <v>1449</v>
      </c>
      <c r="C6363" s="232" t="s">
        <v>625</v>
      </c>
      <c r="D6363" s="232" t="s">
        <v>1497</v>
      </c>
      <c r="E6363" s="232" t="s">
        <v>467</v>
      </c>
      <c r="F6363" s="232">
        <v>16</v>
      </c>
      <c r="G6363" s="232" t="s">
        <v>1317</v>
      </c>
      <c r="H6363" s="233">
        <v>3.5135999999999998</v>
      </c>
      <c r="I6363" s="233">
        <v>0</v>
      </c>
      <c r="J6363" s="233">
        <v>0</v>
      </c>
      <c r="K6363" s="234">
        <v>0</v>
      </c>
      <c r="L6363" s="233">
        <v>0</v>
      </c>
      <c r="M6363" s="234">
        <v>0</v>
      </c>
      <c r="N6363" s="233">
        <v>0</v>
      </c>
      <c r="O6363" s="233">
        <v>0</v>
      </c>
      <c r="P6363" s="233">
        <v>0</v>
      </c>
      <c r="Q6363" s="234">
        <v>0</v>
      </c>
      <c r="R6363" s="233">
        <v>0</v>
      </c>
      <c r="S6363" s="234">
        <v>0</v>
      </c>
      <c r="T6363" s="233">
        <v>0</v>
      </c>
      <c r="U6363" s="227">
        <f t="shared" si="700"/>
        <v>2564.9279999999999</v>
      </c>
      <c r="V6363" s="227">
        <f t="shared" si="694"/>
        <v>0</v>
      </c>
      <c r="W6363" s="227">
        <f t="shared" si="695"/>
        <v>0</v>
      </c>
      <c r="X6363" s="227">
        <f t="shared" si="698"/>
        <v>0</v>
      </c>
      <c r="Y6363" s="227">
        <f t="shared" si="696"/>
        <v>0</v>
      </c>
      <c r="Z6363" s="227">
        <f t="shared" si="697"/>
        <v>0</v>
      </c>
      <c r="AA6363" s="227">
        <f t="shared" si="699"/>
        <v>0</v>
      </c>
    </row>
    <row r="6364" spans="2:27" ht="13.5" hidden="1">
      <c r="B6364" s="232" t="s">
        <v>1449</v>
      </c>
      <c r="C6364" s="232" t="s">
        <v>644</v>
      </c>
      <c r="D6364" s="232" t="s">
        <v>1497</v>
      </c>
      <c r="E6364" s="232" t="s">
        <v>467</v>
      </c>
      <c r="F6364" s="232">
        <v>4</v>
      </c>
      <c r="G6364" s="232" t="s">
        <v>1311</v>
      </c>
      <c r="H6364" s="233">
        <v>0.87839999999999996</v>
      </c>
      <c r="I6364" s="233">
        <v>0</v>
      </c>
      <c r="J6364" s="233">
        <v>0</v>
      </c>
      <c r="K6364" s="234">
        <v>0</v>
      </c>
      <c r="L6364" s="233">
        <v>0</v>
      </c>
      <c r="M6364" s="234">
        <v>0</v>
      </c>
      <c r="N6364" s="233">
        <v>0</v>
      </c>
      <c r="O6364" s="233">
        <v>0</v>
      </c>
      <c r="P6364" s="233">
        <v>0</v>
      </c>
      <c r="Q6364" s="234">
        <v>0</v>
      </c>
      <c r="R6364" s="233">
        <v>0</v>
      </c>
      <c r="S6364" s="234">
        <v>0</v>
      </c>
      <c r="T6364" s="233">
        <v>0</v>
      </c>
      <c r="U6364" s="227">
        <f t="shared" si="700"/>
        <v>641.23199999999997</v>
      </c>
      <c r="V6364" s="227">
        <f t="shared" si="694"/>
        <v>0</v>
      </c>
      <c r="W6364" s="227">
        <f t="shared" si="695"/>
        <v>0</v>
      </c>
      <c r="X6364" s="227">
        <f t="shared" si="698"/>
        <v>0</v>
      </c>
      <c r="Y6364" s="227">
        <f t="shared" si="696"/>
        <v>0</v>
      </c>
      <c r="Z6364" s="227">
        <f t="shared" si="697"/>
        <v>0</v>
      </c>
      <c r="AA6364" s="227">
        <f t="shared" si="699"/>
        <v>0</v>
      </c>
    </row>
    <row r="6365" spans="2:27" ht="13.5" hidden="1">
      <c r="B6365" s="232" t="s">
        <v>1449</v>
      </c>
      <c r="C6365" s="232" t="s">
        <v>616</v>
      </c>
      <c r="D6365" s="232" t="s">
        <v>1497</v>
      </c>
      <c r="E6365" s="232" t="s">
        <v>467</v>
      </c>
      <c r="F6365" s="232">
        <v>8</v>
      </c>
      <c r="G6365" s="232" t="s">
        <v>1312</v>
      </c>
      <c r="H6365" s="233">
        <v>1.7567999999999999</v>
      </c>
      <c r="I6365" s="233">
        <v>0</v>
      </c>
      <c r="J6365" s="233">
        <v>0</v>
      </c>
      <c r="K6365" s="234">
        <v>0</v>
      </c>
      <c r="L6365" s="233">
        <v>0</v>
      </c>
      <c r="M6365" s="234">
        <v>0</v>
      </c>
      <c r="N6365" s="233">
        <v>0</v>
      </c>
      <c r="O6365" s="233">
        <v>0</v>
      </c>
      <c r="P6365" s="233">
        <v>0</v>
      </c>
      <c r="Q6365" s="234">
        <v>0</v>
      </c>
      <c r="R6365" s="233">
        <v>0</v>
      </c>
      <c r="S6365" s="234">
        <v>0</v>
      </c>
      <c r="T6365" s="233">
        <v>0</v>
      </c>
      <c r="U6365" s="227">
        <f t="shared" si="700"/>
        <v>1282.4639999999999</v>
      </c>
      <c r="V6365" s="227">
        <f t="shared" si="694"/>
        <v>0</v>
      </c>
      <c r="W6365" s="227">
        <f t="shared" si="695"/>
        <v>0</v>
      </c>
      <c r="X6365" s="227">
        <f t="shared" si="698"/>
        <v>0</v>
      </c>
      <c r="Y6365" s="227">
        <f t="shared" si="696"/>
        <v>0</v>
      </c>
      <c r="Z6365" s="227">
        <f t="shared" si="697"/>
        <v>0</v>
      </c>
      <c r="AA6365" s="227">
        <f t="shared" si="699"/>
        <v>0</v>
      </c>
    </row>
    <row r="6366" spans="2:27" ht="13.5" hidden="1">
      <c r="B6366" s="232" t="s">
        <v>1449</v>
      </c>
      <c r="C6366" s="232" t="s">
        <v>717</v>
      </c>
      <c r="D6366" s="232" t="s">
        <v>1497</v>
      </c>
      <c r="E6366" s="232" t="s">
        <v>467</v>
      </c>
      <c r="F6366" s="232">
        <v>4</v>
      </c>
      <c r="G6366" s="232" t="s">
        <v>1312</v>
      </c>
      <c r="H6366" s="233">
        <v>1.1135999999999999</v>
      </c>
      <c r="I6366" s="233">
        <v>0</v>
      </c>
      <c r="J6366" s="233">
        <v>0</v>
      </c>
      <c r="K6366" s="234">
        <v>0</v>
      </c>
      <c r="L6366" s="233">
        <v>0</v>
      </c>
      <c r="M6366" s="234">
        <v>0</v>
      </c>
      <c r="N6366" s="233">
        <v>0</v>
      </c>
      <c r="O6366" s="233">
        <v>0</v>
      </c>
      <c r="P6366" s="233">
        <v>0</v>
      </c>
      <c r="Q6366" s="234">
        <v>0</v>
      </c>
      <c r="R6366" s="233">
        <v>0</v>
      </c>
      <c r="S6366" s="234">
        <v>0</v>
      </c>
      <c r="T6366" s="233">
        <v>0</v>
      </c>
      <c r="U6366" s="227">
        <f t="shared" si="700"/>
        <v>812.928</v>
      </c>
      <c r="V6366" s="227">
        <f t="shared" si="694"/>
        <v>0</v>
      </c>
      <c r="W6366" s="227">
        <f t="shared" si="695"/>
        <v>0</v>
      </c>
      <c r="X6366" s="227">
        <f t="shared" si="698"/>
        <v>0</v>
      </c>
      <c r="Y6366" s="227">
        <f t="shared" si="696"/>
        <v>0</v>
      </c>
      <c r="Z6366" s="227">
        <f t="shared" si="697"/>
        <v>0</v>
      </c>
      <c r="AA6366" s="227">
        <f t="shared" si="699"/>
        <v>0</v>
      </c>
    </row>
    <row r="6367" spans="2:27" ht="13.5" hidden="1">
      <c r="B6367" s="232" t="s">
        <v>1449</v>
      </c>
      <c r="C6367" s="232" t="s">
        <v>707</v>
      </c>
      <c r="D6367" s="232" t="s">
        <v>1497</v>
      </c>
      <c r="E6367" s="232" t="s">
        <v>467</v>
      </c>
      <c r="F6367" s="232">
        <v>8</v>
      </c>
      <c r="G6367" s="232" t="s">
        <v>1317</v>
      </c>
      <c r="H6367" s="233">
        <v>2.2271999999999998</v>
      </c>
      <c r="I6367" s="233">
        <v>0</v>
      </c>
      <c r="J6367" s="233">
        <v>0</v>
      </c>
      <c r="K6367" s="234">
        <v>0</v>
      </c>
      <c r="L6367" s="233">
        <v>0</v>
      </c>
      <c r="M6367" s="234">
        <v>0</v>
      </c>
      <c r="N6367" s="233">
        <v>0</v>
      </c>
      <c r="O6367" s="233">
        <v>0</v>
      </c>
      <c r="P6367" s="233">
        <v>0</v>
      </c>
      <c r="Q6367" s="234">
        <v>0</v>
      </c>
      <c r="R6367" s="233">
        <v>0</v>
      </c>
      <c r="S6367" s="234">
        <v>0</v>
      </c>
      <c r="T6367" s="233">
        <v>0</v>
      </c>
      <c r="U6367" s="227">
        <f t="shared" si="700"/>
        <v>1625.856</v>
      </c>
      <c r="V6367" s="227">
        <f t="shared" si="694"/>
        <v>0</v>
      </c>
      <c r="W6367" s="227">
        <f t="shared" si="695"/>
        <v>0</v>
      </c>
      <c r="X6367" s="227">
        <f t="shared" si="698"/>
        <v>0</v>
      </c>
      <c r="Y6367" s="227">
        <f t="shared" si="696"/>
        <v>0</v>
      </c>
      <c r="Z6367" s="227">
        <f t="shared" si="697"/>
        <v>0</v>
      </c>
      <c r="AA6367" s="227">
        <f t="shared" si="699"/>
        <v>0</v>
      </c>
    </row>
    <row r="6368" spans="2:27" ht="13.5" hidden="1">
      <c r="B6368" s="232" t="s">
        <v>1449</v>
      </c>
      <c r="C6368" s="232" t="s">
        <v>714</v>
      </c>
      <c r="D6368" s="232" t="s">
        <v>1497</v>
      </c>
      <c r="E6368" s="232" t="s">
        <v>467</v>
      </c>
      <c r="F6368" s="232">
        <v>2</v>
      </c>
      <c r="G6368" s="232" t="s">
        <v>1311</v>
      </c>
      <c r="H6368" s="233">
        <v>0.64439999999999997</v>
      </c>
      <c r="I6368" s="233">
        <v>0</v>
      </c>
      <c r="J6368" s="233">
        <v>0</v>
      </c>
      <c r="K6368" s="234">
        <v>0</v>
      </c>
      <c r="L6368" s="233">
        <v>0</v>
      </c>
      <c r="M6368" s="234">
        <v>0</v>
      </c>
      <c r="N6368" s="233">
        <v>0</v>
      </c>
      <c r="O6368" s="233">
        <v>0</v>
      </c>
      <c r="P6368" s="233">
        <v>0</v>
      </c>
      <c r="Q6368" s="234">
        <v>0</v>
      </c>
      <c r="R6368" s="233">
        <v>0</v>
      </c>
      <c r="S6368" s="234">
        <v>0</v>
      </c>
      <c r="T6368" s="233">
        <v>0</v>
      </c>
      <c r="U6368" s="227">
        <f t="shared" si="700"/>
        <v>470.41199999999998</v>
      </c>
      <c r="V6368" s="227">
        <f t="shared" si="694"/>
        <v>0</v>
      </c>
      <c r="W6368" s="227">
        <f t="shared" si="695"/>
        <v>0</v>
      </c>
      <c r="X6368" s="227">
        <f t="shared" si="698"/>
        <v>0</v>
      </c>
      <c r="Y6368" s="227">
        <f t="shared" si="696"/>
        <v>0</v>
      </c>
      <c r="Z6368" s="227">
        <f t="shared" si="697"/>
        <v>0</v>
      </c>
      <c r="AA6368" s="227">
        <f t="shared" si="699"/>
        <v>0</v>
      </c>
    </row>
    <row r="6369" spans="2:27" ht="13.5" hidden="1">
      <c r="B6369" s="232" t="s">
        <v>1449</v>
      </c>
      <c r="C6369" s="232" t="s">
        <v>313</v>
      </c>
      <c r="D6369" s="232" t="s">
        <v>1497</v>
      </c>
      <c r="E6369" s="232" t="s">
        <v>467</v>
      </c>
      <c r="F6369" s="232">
        <v>16</v>
      </c>
      <c r="G6369" s="232" t="s">
        <v>1316</v>
      </c>
      <c r="H6369" s="233">
        <v>4.4543999999999997</v>
      </c>
      <c r="I6369" s="233">
        <v>0</v>
      </c>
      <c r="J6369" s="233">
        <v>0</v>
      </c>
      <c r="K6369" s="234">
        <v>0</v>
      </c>
      <c r="L6369" s="233">
        <v>0</v>
      </c>
      <c r="M6369" s="234">
        <v>0</v>
      </c>
      <c r="N6369" s="233">
        <v>0</v>
      </c>
      <c r="O6369" s="233">
        <v>0</v>
      </c>
      <c r="P6369" s="233">
        <v>0</v>
      </c>
      <c r="Q6369" s="234">
        <v>0</v>
      </c>
      <c r="R6369" s="233">
        <v>0</v>
      </c>
      <c r="S6369" s="234">
        <v>0</v>
      </c>
      <c r="T6369" s="233">
        <v>0</v>
      </c>
      <c r="U6369" s="227">
        <f t="shared" si="700"/>
        <v>3251.712</v>
      </c>
      <c r="V6369" s="227">
        <f t="shared" si="694"/>
        <v>0</v>
      </c>
      <c r="W6369" s="227">
        <f t="shared" si="695"/>
        <v>0</v>
      </c>
      <c r="X6369" s="227">
        <f t="shared" si="698"/>
        <v>0</v>
      </c>
      <c r="Y6369" s="227">
        <f t="shared" si="696"/>
        <v>0</v>
      </c>
      <c r="Z6369" s="227">
        <f t="shared" si="697"/>
        <v>0</v>
      </c>
      <c r="AA6369" s="227">
        <f t="shared" si="699"/>
        <v>0</v>
      </c>
    </row>
    <row r="6370" spans="2:27" ht="13.5" hidden="1">
      <c r="B6370" s="232" t="s">
        <v>1449</v>
      </c>
      <c r="C6370" s="232" t="s">
        <v>636</v>
      </c>
      <c r="D6370" s="232" t="s">
        <v>1497</v>
      </c>
      <c r="E6370" s="232" t="s">
        <v>467</v>
      </c>
      <c r="F6370" s="232">
        <v>2</v>
      </c>
      <c r="G6370" s="232" t="s">
        <v>1315</v>
      </c>
      <c r="H6370" s="233">
        <v>0.59519999999999995</v>
      </c>
      <c r="I6370" s="233">
        <v>0</v>
      </c>
      <c r="J6370" s="233">
        <v>0</v>
      </c>
      <c r="K6370" s="234">
        <v>0</v>
      </c>
      <c r="L6370" s="233">
        <v>0</v>
      </c>
      <c r="M6370" s="234">
        <v>0</v>
      </c>
      <c r="N6370" s="233">
        <v>0</v>
      </c>
      <c r="O6370" s="233">
        <v>0</v>
      </c>
      <c r="P6370" s="233">
        <v>0</v>
      </c>
      <c r="Q6370" s="234">
        <v>0</v>
      </c>
      <c r="R6370" s="233">
        <v>0</v>
      </c>
      <c r="S6370" s="234">
        <v>0</v>
      </c>
      <c r="T6370" s="233">
        <v>0</v>
      </c>
      <c r="U6370" s="227">
        <f t="shared" si="700"/>
        <v>434.49599999999998</v>
      </c>
      <c r="V6370" s="227">
        <f t="shared" si="694"/>
        <v>0</v>
      </c>
      <c r="W6370" s="227">
        <f t="shared" si="695"/>
        <v>0</v>
      </c>
      <c r="X6370" s="227">
        <f t="shared" si="698"/>
        <v>0</v>
      </c>
      <c r="Y6370" s="227">
        <f t="shared" si="696"/>
        <v>0</v>
      </c>
      <c r="Z6370" s="227">
        <f t="shared" si="697"/>
        <v>0</v>
      </c>
      <c r="AA6370" s="227">
        <f t="shared" si="699"/>
        <v>0</v>
      </c>
    </row>
    <row r="6371" spans="2:27" ht="13.5" hidden="1">
      <c r="B6371" s="236" t="s">
        <v>1159</v>
      </c>
      <c r="C6371" s="232" t="s">
        <v>496</v>
      </c>
      <c r="D6371" s="232" t="s">
        <v>951</v>
      </c>
      <c r="E6371" s="232"/>
      <c r="F6371" s="232">
        <v>8</v>
      </c>
      <c r="G6371" s="232" t="s">
        <v>1498</v>
      </c>
      <c r="H6371" s="233">
        <v>0.95099999999999996</v>
      </c>
      <c r="I6371" s="233">
        <v>0</v>
      </c>
      <c r="J6371" s="233">
        <v>0</v>
      </c>
      <c r="K6371" s="234">
        <v>0</v>
      </c>
      <c r="L6371" s="233">
        <v>0</v>
      </c>
      <c r="M6371" s="234">
        <v>0</v>
      </c>
      <c r="N6371" s="233">
        <v>0</v>
      </c>
      <c r="O6371" s="233">
        <v>0</v>
      </c>
      <c r="P6371" s="233">
        <v>0</v>
      </c>
      <c r="Q6371" s="234">
        <v>0</v>
      </c>
      <c r="R6371" s="233">
        <v>0</v>
      </c>
      <c r="S6371" s="234">
        <v>0</v>
      </c>
      <c r="T6371" s="233">
        <v>0</v>
      </c>
      <c r="U6371" s="227">
        <f t="shared" si="700"/>
        <v>694.23</v>
      </c>
      <c r="V6371" s="227">
        <f t="shared" si="694"/>
        <v>0</v>
      </c>
      <c r="W6371" s="227">
        <f t="shared" si="695"/>
        <v>0</v>
      </c>
      <c r="X6371" s="227">
        <f t="shared" si="698"/>
        <v>0</v>
      </c>
      <c r="Y6371" s="227">
        <f t="shared" si="696"/>
        <v>0</v>
      </c>
      <c r="Z6371" s="227">
        <f t="shared" si="697"/>
        <v>0</v>
      </c>
      <c r="AA6371" s="227">
        <f t="shared" si="699"/>
        <v>0</v>
      </c>
    </row>
    <row r="6372" spans="2:27" ht="13.5" hidden="1">
      <c r="B6372" s="236" t="s">
        <v>1159</v>
      </c>
      <c r="C6372" s="232" t="s">
        <v>514</v>
      </c>
      <c r="D6372" s="232" t="s">
        <v>951</v>
      </c>
      <c r="E6372" s="232"/>
      <c r="F6372" s="232">
        <v>2</v>
      </c>
      <c r="G6372" s="232" t="s">
        <v>1499</v>
      </c>
      <c r="H6372" s="233">
        <v>0.23799999999999999</v>
      </c>
      <c r="I6372" s="233">
        <v>0</v>
      </c>
      <c r="J6372" s="233">
        <v>0</v>
      </c>
      <c r="K6372" s="234">
        <v>0</v>
      </c>
      <c r="L6372" s="233">
        <v>0</v>
      </c>
      <c r="M6372" s="234">
        <v>0</v>
      </c>
      <c r="N6372" s="233">
        <v>0</v>
      </c>
      <c r="O6372" s="233">
        <v>0</v>
      </c>
      <c r="P6372" s="233">
        <v>0</v>
      </c>
      <c r="Q6372" s="234">
        <v>0</v>
      </c>
      <c r="R6372" s="233">
        <v>0</v>
      </c>
      <c r="S6372" s="234">
        <v>0</v>
      </c>
      <c r="T6372" s="233">
        <v>0</v>
      </c>
      <c r="U6372" s="227">
        <f t="shared" si="700"/>
        <v>173.73999999999998</v>
      </c>
      <c r="V6372" s="227">
        <f t="shared" si="694"/>
        <v>0</v>
      </c>
      <c r="W6372" s="227">
        <f t="shared" si="695"/>
        <v>0</v>
      </c>
      <c r="X6372" s="227">
        <f t="shared" si="698"/>
        <v>0</v>
      </c>
      <c r="Y6372" s="227">
        <f t="shared" si="696"/>
        <v>0</v>
      </c>
      <c r="Z6372" s="227">
        <f t="shared" si="697"/>
        <v>0</v>
      </c>
      <c r="AA6372" s="227">
        <f t="shared" si="699"/>
        <v>0</v>
      </c>
    </row>
    <row r="6373" spans="2:27" ht="13.5" hidden="1">
      <c r="B6373" s="236" t="s">
        <v>1159</v>
      </c>
      <c r="C6373" s="232" t="s">
        <v>531</v>
      </c>
      <c r="D6373" s="232" t="s">
        <v>951</v>
      </c>
      <c r="E6373" s="232"/>
      <c r="F6373" s="232">
        <v>1</v>
      </c>
      <c r="G6373" s="232" t="s">
        <v>1500</v>
      </c>
      <c r="H6373" s="233">
        <v>0.11899999999999999</v>
      </c>
      <c r="I6373" s="233">
        <v>0</v>
      </c>
      <c r="J6373" s="233">
        <v>0</v>
      </c>
      <c r="K6373" s="234">
        <v>0</v>
      </c>
      <c r="L6373" s="233">
        <v>0</v>
      </c>
      <c r="M6373" s="234">
        <v>0</v>
      </c>
      <c r="N6373" s="233">
        <v>0</v>
      </c>
      <c r="O6373" s="233">
        <v>0</v>
      </c>
      <c r="P6373" s="233">
        <v>0</v>
      </c>
      <c r="Q6373" s="234">
        <v>0</v>
      </c>
      <c r="R6373" s="233">
        <v>0</v>
      </c>
      <c r="S6373" s="234">
        <v>0</v>
      </c>
      <c r="T6373" s="233">
        <v>0</v>
      </c>
      <c r="U6373" s="227">
        <f t="shared" si="700"/>
        <v>86.86999999999999</v>
      </c>
      <c r="V6373" s="227">
        <f t="shared" si="694"/>
        <v>0</v>
      </c>
      <c r="W6373" s="227">
        <f t="shared" si="695"/>
        <v>0</v>
      </c>
      <c r="X6373" s="227">
        <f t="shared" si="698"/>
        <v>0</v>
      </c>
      <c r="Y6373" s="227">
        <f t="shared" si="696"/>
        <v>0</v>
      </c>
      <c r="Z6373" s="227">
        <f t="shared" si="697"/>
        <v>0</v>
      </c>
      <c r="AA6373" s="227">
        <f t="shared" si="699"/>
        <v>0</v>
      </c>
    </row>
    <row r="6374" spans="2:27" ht="13.5" hidden="1">
      <c r="B6374" s="236" t="s">
        <v>1159</v>
      </c>
      <c r="C6374" s="232" t="s">
        <v>546</v>
      </c>
      <c r="D6374" s="232" t="s">
        <v>951</v>
      </c>
      <c r="E6374" s="232"/>
      <c r="F6374" s="232">
        <v>4</v>
      </c>
      <c r="G6374" s="232" t="s">
        <v>1501</v>
      </c>
      <c r="H6374" s="233">
        <v>0.47599999999999998</v>
      </c>
      <c r="I6374" s="233">
        <v>0</v>
      </c>
      <c r="J6374" s="233">
        <v>0</v>
      </c>
      <c r="K6374" s="234">
        <v>0</v>
      </c>
      <c r="L6374" s="233">
        <v>0</v>
      </c>
      <c r="M6374" s="234">
        <v>0</v>
      </c>
      <c r="N6374" s="233">
        <v>0</v>
      </c>
      <c r="O6374" s="233">
        <v>0</v>
      </c>
      <c r="P6374" s="233">
        <v>0</v>
      </c>
      <c r="Q6374" s="234">
        <v>0</v>
      </c>
      <c r="R6374" s="233">
        <v>0</v>
      </c>
      <c r="S6374" s="234">
        <v>0</v>
      </c>
      <c r="T6374" s="233">
        <v>0</v>
      </c>
      <c r="U6374" s="227">
        <f t="shared" si="700"/>
        <v>347.47999999999996</v>
      </c>
      <c r="V6374" s="227">
        <f t="shared" si="694"/>
        <v>0</v>
      </c>
      <c r="W6374" s="227">
        <f t="shared" si="695"/>
        <v>0</v>
      </c>
      <c r="X6374" s="227">
        <f t="shared" si="698"/>
        <v>0</v>
      </c>
      <c r="Y6374" s="227">
        <f t="shared" si="696"/>
        <v>0</v>
      </c>
      <c r="Z6374" s="227">
        <f t="shared" si="697"/>
        <v>0</v>
      </c>
      <c r="AA6374" s="227">
        <f t="shared" si="699"/>
        <v>0</v>
      </c>
    </row>
    <row r="6375" spans="2:27" ht="13.5" hidden="1">
      <c r="B6375" s="236" t="s">
        <v>1159</v>
      </c>
      <c r="C6375" s="232" t="s">
        <v>559</v>
      </c>
      <c r="D6375" s="232" t="s">
        <v>951</v>
      </c>
      <c r="E6375" s="232"/>
      <c r="F6375" s="232">
        <v>40</v>
      </c>
      <c r="G6375" s="232" t="s">
        <v>1502</v>
      </c>
      <c r="H6375" s="233">
        <v>4.2939999999999996</v>
      </c>
      <c r="I6375" s="233">
        <v>0</v>
      </c>
      <c r="J6375" s="233">
        <v>0</v>
      </c>
      <c r="K6375" s="234">
        <v>0</v>
      </c>
      <c r="L6375" s="233">
        <v>0</v>
      </c>
      <c r="M6375" s="234">
        <v>0</v>
      </c>
      <c r="N6375" s="233">
        <v>0</v>
      </c>
      <c r="O6375" s="233">
        <v>0</v>
      </c>
      <c r="P6375" s="233">
        <v>0</v>
      </c>
      <c r="Q6375" s="234">
        <v>0</v>
      </c>
      <c r="R6375" s="233">
        <v>0</v>
      </c>
      <c r="S6375" s="234">
        <v>0</v>
      </c>
      <c r="T6375" s="233">
        <v>0</v>
      </c>
      <c r="U6375" s="227">
        <f t="shared" si="700"/>
        <v>3134.62</v>
      </c>
      <c r="V6375" s="227">
        <f t="shared" si="694"/>
        <v>0</v>
      </c>
      <c r="W6375" s="227">
        <f t="shared" si="695"/>
        <v>0</v>
      </c>
      <c r="X6375" s="227">
        <f t="shared" si="698"/>
        <v>0</v>
      </c>
      <c r="Y6375" s="227">
        <f t="shared" si="696"/>
        <v>0</v>
      </c>
      <c r="Z6375" s="227">
        <f t="shared" si="697"/>
        <v>0</v>
      </c>
      <c r="AA6375" s="227">
        <f t="shared" si="699"/>
        <v>0</v>
      </c>
    </row>
    <row r="6376" spans="2:27" ht="13.5" hidden="1">
      <c r="B6376" s="236" t="s">
        <v>1159</v>
      </c>
      <c r="C6376" s="232" t="s">
        <v>568</v>
      </c>
      <c r="D6376" s="232" t="s">
        <v>951</v>
      </c>
      <c r="E6376" s="232"/>
      <c r="F6376" s="232">
        <v>8</v>
      </c>
      <c r="G6376" s="232" t="s">
        <v>1503</v>
      </c>
      <c r="H6376" s="233">
        <v>0.85799999999999998</v>
      </c>
      <c r="I6376" s="233">
        <v>0</v>
      </c>
      <c r="J6376" s="233">
        <v>0</v>
      </c>
      <c r="K6376" s="234">
        <v>0</v>
      </c>
      <c r="L6376" s="233">
        <v>0</v>
      </c>
      <c r="M6376" s="234">
        <v>0</v>
      </c>
      <c r="N6376" s="233">
        <v>0</v>
      </c>
      <c r="O6376" s="233">
        <v>0</v>
      </c>
      <c r="P6376" s="233">
        <v>0</v>
      </c>
      <c r="Q6376" s="234">
        <v>0</v>
      </c>
      <c r="R6376" s="233">
        <v>0</v>
      </c>
      <c r="S6376" s="234">
        <v>0</v>
      </c>
      <c r="T6376" s="233">
        <v>0</v>
      </c>
      <c r="U6376" s="227">
        <f t="shared" si="700"/>
        <v>626.34</v>
      </c>
      <c r="V6376" s="227">
        <f t="shared" si="694"/>
        <v>0</v>
      </c>
      <c r="W6376" s="227">
        <f t="shared" si="695"/>
        <v>0</v>
      </c>
      <c r="X6376" s="227">
        <f t="shared" si="698"/>
        <v>0</v>
      </c>
      <c r="Y6376" s="227">
        <f t="shared" si="696"/>
        <v>0</v>
      </c>
      <c r="Z6376" s="227">
        <f t="shared" si="697"/>
        <v>0</v>
      </c>
      <c r="AA6376" s="227">
        <f t="shared" si="699"/>
        <v>0</v>
      </c>
    </row>
    <row r="6377" spans="2:27" ht="13.5" hidden="1">
      <c r="B6377" s="236" t="s">
        <v>1159</v>
      </c>
      <c r="C6377" s="232" t="s">
        <v>583</v>
      </c>
      <c r="D6377" s="232" t="s">
        <v>951</v>
      </c>
      <c r="E6377" s="232"/>
      <c r="F6377" s="232">
        <v>16</v>
      </c>
      <c r="G6377" s="232" t="s">
        <v>1504</v>
      </c>
      <c r="H6377" s="233">
        <v>1.7170000000000001</v>
      </c>
      <c r="I6377" s="233">
        <v>0</v>
      </c>
      <c r="J6377" s="233">
        <v>0</v>
      </c>
      <c r="K6377" s="234">
        <v>0</v>
      </c>
      <c r="L6377" s="233">
        <v>0</v>
      </c>
      <c r="M6377" s="234">
        <v>0</v>
      </c>
      <c r="N6377" s="233">
        <v>0</v>
      </c>
      <c r="O6377" s="233">
        <v>0</v>
      </c>
      <c r="P6377" s="233">
        <v>0</v>
      </c>
      <c r="Q6377" s="234">
        <v>0</v>
      </c>
      <c r="R6377" s="233">
        <v>0</v>
      </c>
      <c r="S6377" s="234">
        <v>0</v>
      </c>
      <c r="T6377" s="233">
        <v>0</v>
      </c>
      <c r="U6377" s="227">
        <f t="shared" si="700"/>
        <v>1253.4100000000001</v>
      </c>
      <c r="V6377" s="227">
        <f t="shared" si="694"/>
        <v>0</v>
      </c>
      <c r="W6377" s="227">
        <f t="shared" si="695"/>
        <v>0</v>
      </c>
      <c r="X6377" s="227">
        <f t="shared" si="698"/>
        <v>0</v>
      </c>
      <c r="Y6377" s="227">
        <f t="shared" si="696"/>
        <v>0</v>
      </c>
      <c r="Z6377" s="227">
        <f t="shared" si="697"/>
        <v>0</v>
      </c>
      <c r="AA6377" s="227">
        <f t="shared" si="699"/>
        <v>0</v>
      </c>
    </row>
    <row r="6378" spans="2:27" ht="13.5" hidden="1">
      <c r="B6378" s="236" t="s">
        <v>1159</v>
      </c>
      <c r="C6378" s="232" t="s">
        <v>596</v>
      </c>
      <c r="D6378" s="232" t="s">
        <v>951</v>
      </c>
      <c r="E6378" s="232"/>
      <c r="F6378" s="232">
        <v>2</v>
      </c>
      <c r="G6378" s="232" t="s">
        <v>1505</v>
      </c>
      <c r="H6378" s="233">
        <v>0.215</v>
      </c>
      <c r="I6378" s="233">
        <v>0</v>
      </c>
      <c r="J6378" s="233">
        <v>0</v>
      </c>
      <c r="K6378" s="234">
        <v>0</v>
      </c>
      <c r="L6378" s="233">
        <v>0</v>
      </c>
      <c r="M6378" s="234">
        <v>0</v>
      </c>
      <c r="N6378" s="233">
        <v>0</v>
      </c>
      <c r="O6378" s="233">
        <v>0</v>
      </c>
      <c r="P6378" s="233">
        <v>0</v>
      </c>
      <c r="Q6378" s="234">
        <v>0</v>
      </c>
      <c r="R6378" s="233">
        <v>0</v>
      </c>
      <c r="S6378" s="234">
        <v>0</v>
      </c>
      <c r="T6378" s="233">
        <v>0</v>
      </c>
      <c r="U6378" s="227">
        <f t="shared" si="700"/>
        <v>156.94999999999999</v>
      </c>
      <c r="V6378" s="227">
        <f t="shared" si="694"/>
        <v>0</v>
      </c>
      <c r="W6378" s="227">
        <f t="shared" si="695"/>
        <v>0</v>
      </c>
      <c r="X6378" s="227">
        <f t="shared" si="698"/>
        <v>0</v>
      </c>
      <c r="Y6378" s="227">
        <f t="shared" si="696"/>
        <v>0</v>
      </c>
      <c r="Z6378" s="227">
        <f t="shared" si="697"/>
        <v>0</v>
      </c>
      <c r="AA6378" s="227">
        <f t="shared" si="699"/>
        <v>0</v>
      </c>
    </row>
    <row r="6379" spans="2:27" ht="13.5" hidden="1">
      <c r="B6379" s="236" t="s">
        <v>1159</v>
      </c>
      <c r="C6379" s="232" t="s">
        <v>607</v>
      </c>
      <c r="D6379" s="232" t="s">
        <v>951</v>
      </c>
      <c r="E6379" s="232"/>
      <c r="F6379" s="232">
        <v>4</v>
      </c>
      <c r="G6379" s="232" t="s">
        <v>1506</v>
      </c>
      <c r="H6379" s="233">
        <v>0.43</v>
      </c>
      <c r="I6379" s="233">
        <v>0</v>
      </c>
      <c r="J6379" s="233">
        <v>0</v>
      </c>
      <c r="K6379" s="234">
        <v>0</v>
      </c>
      <c r="L6379" s="233">
        <v>0</v>
      </c>
      <c r="M6379" s="234">
        <v>0</v>
      </c>
      <c r="N6379" s="233">
        <v>0</v>
      </c>
      <c r="O6379" s="233">
        <v>0</v>
      </c>
      <c r="P6379" s="233">
        <v>0</v>
      </c>
      <c r="Q6379" s="234">
        <v>0</v>
      </c>
      <c r="R6379" s="233">
        <v>0</v>
      </c>
      <c r="S6379" s="234">
        <v>0</v>
      </c>
      <c r="T6379" s="233">
        <v>0</v>
      </c>
      <c r="U6379" s="227">
        <f t="shared" si="700"/>
        <v>313.89999999999998</v>
      </c>
      <c r="V6379" s="227">
        <f t="shared" si="694"/>
        <v>0</v>
      </c>
      <c r="W6379" s="227">
        <f t="shared" si="695"/>
        <v>0</v>
      </c>
      <c r="X6379" s="227">
        <f t="shared" si="698"/>
        <v>0</v>
      </c>
      <c r="Y6379" s="227">
        <f t="shared" si="696"/>
        <v>0</v>
      </c>
      <c r="Z6379" s="227">
        <f t="shared" si="697"/>
        <v>0</v>
      </c>
      <c r="AA6379" s="227">
        <f t="shared" si="699"/>
        <v>0</v>
      </c>
    </row>
    <row r="6380" spans="2:27" ht="13.5" hidden="1">
      <c r="B6380" s="236" t="s">
        <v>1159</v>
      </c>
      <c r="C6380" s="232" t="s">
        <v>618</v>
      </c>
      <c r="D6380" s="232" t="s">
        <v>951</v>
      </c>
      <c r="E6380" s="232"/>
      <c r="F6380" s="232">
        <v>48</v>
      </c>
      <c r="G6380" s="232" t="s">
        <v>1507</v>
      </c>
      <c r="H6380" s="233">
        <v>4.5880000000000001</v>
      </c>
      <c r="I6380" s="233">
        <v>0</v>
      </c>
      <c r="J6380" s="233">
        <v>3.1309999999999998</v>
      </c>
      <c r="K6380" s="234">
        <v>13062</v>
      </c>
      <c r="L6380" s="233">
        <v>1.4910000000000001</v>
      </c>
      <c r="M6380" s="234">
        <v>25601</v>
      </c>
      <c r="N6380" s="233">
        <v>0</v>
      </c>
      <c r="O6380" s="233">
        <v>0</v>
      </c>
      <c r="P6380" s="233">
        <v>2.3780000000000001</v>
      </c>
      <c r="Q6380" s="234">
        <v>28936</v>
      </c>
      <c r="R6380" s="233">
        <v>1.101</v>
      </c>
      <c r="S6380" s="234">
        <v>54400</v>
      </c>
      <c r="T6380" s="233">
        <v>0</v>
      </c>
      <c r="U6380" s="227">
        <f t="shared" si="700"/>
        <v>3349.2400000000002</v>
      </c>
      <c r="V6380" s="227">
        <f t="shared" si="694"/>
        <v>2285.6299999999997</v>
      </c>
      <c r="W6380" s="227">
        <f t="shared" si="695"/>
        <v>2176.9300000000003</v>
      </c>
      <c r="X6380" s="227">
        <f t="shared" si="698"/>
        <v>2133.4166666666665</v>
      </c>
      <c r="Y6380" s="227">
        <f t="shared" si="696"/>
        <v>1735.94</v>
      </c>
      <c r="Z6380" s="227">
        <f t="shared" si="697"/>
        <v>1607.5077777777778</v>
      </c>
      <c r="AA6380" s="227">
        <f t="shared" si="699"/>
        <v>1511.1111111111111</v>
      </c>
    </row>
    <row r="6381" spans="2:27" ht="13.5" hidden="1">
      <c r="B6381" s="236" t="s">
        <v>1159</v>
      </c>
      <c r="C6381" s="232" t="s">
        <v>627</v>
      </c>
      <c r="D6381" s="232" t="s">
        <v>951</v>
      </c>
      <c r="E6381" s="232"/>
      <c r="F6381" s="232">
        <v>96</v>
      </c>
      <c r="G6381" s="232" t="s">
        <v>1508</v>
      </c>
      <c r="H6381" s="233">
        <v>9.1760000000000002</v>
      </c>
      <c r="I6381" s="233">
        <v>0</v>
      </c>
      <c r="J6381" s="233">
        <v>6.2619999999999996</v>
      </c>
      <c r="K6381" s="234">
        <v>26123</v>
      </c>
      <c r="L6381" s="233">
        <v>2.9820000000000002</v>
      </c>
      <c r="M6381" s="234">
        <v>51201</v>
      </c>
      <c r="N6381" s="233">
        <v>0</v>
      </c>
      <c r="O6381" s="233">
        <v>0</v>
      </c>
      <c r="P6381" s="233">
        <v>4.7569999999999997</v>
      </c>
      <c r="Q6381" s="234">
        <v>57873</v>
      </c>
      <c r="R6381" s="233">
        <v>2.202</v>
      </c>
      <c r="S6381" s="234">
        <v>108801</v>
      </c>
      <c r="T6381" s="233">
        <v>0</v>
      </c>
      <c r="U6381" s="227">
        <f t="shared" si="700"/>
        <v>6698.4800000000005</v>
      </c>
      <c r="V6381" s="227">
        <f t="shared" si="694"/>
        <v>4571.2599999999993</v>
      </c>
      <c r="W6381" s="227">
        <f t="shared" si="695"/>
        <v>4353.7766666666666</v>
      </c>
      <c r="X6381" s="227">
        <f t="shared" si="698"/>
        <v>4266.75</v>
      </c>
      <c r="Y6381" s="227">
        <f t="shared" si="696"/>
        <v>3472.6099999999997</v>
      </c>
      <c r="Z6381" s="227">
        <f t="shared" si="697"/>
        <v>3215.0433333333331</v>
      </c>
      <c r="AA6381" s="227">
        <f t="shared" si="699"/>
        <v>3022.25</v>
      </c>
    </row>
    <row r="6382" spans="2:27" ht="13.5" hidden="1">
      <c r="B6382" s="236" t="s">
        <v>1159</v>
      </c>
      <c r="C6382" s="232" t="s">
        <v>631</v>
      </c>
      <c r="D6382" s="232" t="s">
        <v>951</v>
      </c>
      <c r="E6382" s="232"/>
      <c r="F6382" s="232">
        <v>8</v>
      </c>
      <c r="G6382" s="232" t="s">
        <v>1509</v>
      </c>
      <c r="H6382" s="233">
        <v>0.76500000000000001</v>
      </c>
      <c r="I6382" s="233">
        <v>0</v>
      </c>
      <c r="J6382" s="233">
        <v>0.52200000000000002</v>
      </c>
      <c r="K6382" s="234">
        <v>2177</v>
      </c>
      <c r="L6382" s="233">
        <v>0.249</v>
      </c>
      <c r="M6382" s="234">
        <v>4267</v>
      </c>
      <c r="N6382" s="233">
        <v>0</v>
      </c>
      <c r="O6382" s="233">
        <v>0</v>
      </c>
      <c r="P6382" s="233">
        <v>0.39600000000000002</v>
      </c>
      <c r="Q6382" s="234">
        <v>4823</v>
      </c>
      <c r="R6382" s="233">
        <v>0.184</v>
      </c>
      <c r="S6382" s="234">
        <v>9067</v>
      </c>
      <c r="T6382" s="233">
        <v>0</v>
      </c>
      <c r="U6382" s="227">
        <f t="shared" si="700"/>
        <v>558.45000000000005</v>
      </c>
      <c r="V6382" s="227">
        <f t="shared" si="694"/>
        <v>381.06</v>
      </c>
      <c r="W6382" s="227">
        <f t="shared" si="695"/>
        <v>363.18666666666667</v>
      </c>
      <c r="X6382" s="227">
        <f t="shared" si="698"/>
        <v>355.58333333333331</v>
      </c>
      <c r="Y6382" s="227">
        <f t="shared" si="696"/>
        <v>289.08000000000004</v>
      </c>
      <c r="Z6382" s="227">
        <f t="shared" si="697"/>
        <v>268.29222222222222</v>
      </c>
      <c r="AA6382" s="227">
        <f t="shared" si="699"/>
        <v>251.86111111111111</v>
      </c>
    </row>
    <row r="6383" spans="2:27" ht="13.5" hidden="1">
      <c r="B6383" s="236" t="s">
        <v>1159</v>
      </c>
      <c r="C6383" s="232" t="s">
        <v>638</v>
      </c>
      <c r="D6383" s="232" t="s">
        <v>951</v>
      </c>
      <c r="E6383" s="232"/>
      <c r="F6383" s="232">
        <v>16</v>
      </c>
      <c r="G6383" s="232" t="s">
        <v>1510</v>
      </c>
      <c r="H6383" s="233">
        <v>1.5289999999999999</v>
      </c>
      <c r="I6383" s="233">
        <v>0</v>
      </c>
      <c r="J6383" s="233">
        <v>1.044</v>
      </c>
      <c r="K6383" s="234">
        <v>4354</v>
      </c>
      <c r="L6383" s="233">
        <v>0.497</v>
      </c>
      <c r="M6383" s="234">
        <v>8534</v>
      </c>
      <c r="N6383" s="233">
        <v>0</v>
      </c>
      <c r="O6383" s="233">
        <v>0</v>
      </c>
      <c r="P6383" s="233">
        <v>0.79300000000000004</v>
      </c>
      <c r="Q6383" s="234">
        <v>9645</v>
      </c>
      <c r="R6383" s="233">
        <v>0.36699999999999999</v>
      </c>
      <c r="S6383" s="234">
        <v>18133</v>
      </c>
      <c r="T6383" s="233">
        <v>0</v>
      </c>
      <c r="U6383" s="227">
        <f t="shared" si="700"/>
        <v>1116.1699999999998</v>
      </c>
      <c r="V6383" s="227">
        <f t="shared" si="694"/>
        <v>762.12</v>
      </c>
      <c r="W6383" s="227">
        <f t="shared" si="695"/>
        <v>725.64333333333332</v>
      </c>
      <c r="X6383" s="227">
        <f t="shared" si="698"/>
        <v>711.16666666666663</v>
      </c>
      <c r="Y6383" s="227">
        <f t="shared" si="696"/>
        <v>578.89</v>
      </c>
      <c r="Z6383" s="227">
        <f t="shared" si="697"/>
        <v>535.8266666666666</v>
      </c>
      <c r="AA6383" s="227">
        <f t="shared" si="699"/>
        <v>503.69444444444446</v>
      </c>
    </row>
    <row r="6384" spans="2:27" ht="13.5" hidden="1">
      <c r="B6384" s="236" t="s">
        <v>1159</v>
      </c>
      <c r="C6384" s="232" t="s">
        <v>645</v>
      </c>
      <c r="D6384" s="232" t="s">
        <v>951</v>
      </c>
      <c r="E6384" s="232"/>
      <c r="F6384" s="232">
        <v>2</v>
      </c>
      <c r="G6384" s="232" t="s">
        <v>1511</v>
      </c>
      <c r="H6384" s="233">
        <v>0.191</v>
      </c>
      <c r="I6384" s="233">
        <v>0</v>
      </c>
      <c r="J6384" s="233">
        <v>0.13</v>
      </c>
      <c r="K6384" s="234">
        <v>544</v>
      </c>
      <c r="L6384" s="233">
        <v>6.2E-2</v>
      </c>
      <c r="M6384" s="234">
        <v>1067</v>
      </c>
      <c r="N6384" s="233">
        <v>0</v>
      </c>
      <c r="O6384" s="233">
        <v>0</v>
      </c>
      <c r="P6384" s="233">
        <v>9.9000000000000005E-2</v>
      </c>
      <c r="Q6384" s="234">
        <v>1206</v>
      </c>
      <c r="R6384" s="233">
        <v>4.5999999999999999E-2</v>
      </c>
      <c r="S6384" s="234">
        <v>2267</v>
      </c>
      <c r="T6384" s="233">
        <v>0</v>
      </c>
      <c r="U6384" s="227">
        <f t="shared" si="700"/>
        <v>139.43</v>
      </c>
      <c r="V6384" s="227">
        <f t="shared" si="694"/>
        <v>94.9</v>
      </c>
      <c r="W6384" s="227">
        <f t="shared" si="695"/>
        <v>90.593333333333334</v>
      </c>
      <c r="X6384" s="227">
        <f t="shared" si="698"/>
        <v>88.916666666666671</v>
      </c>
      <c r="Y6384" s="227">
        <f t="shared" si="696"/>
        <v>72.27000000000001</v>
      </c>
      <c r="Z6384" s="227">
        <f t="shared" si="697"/>
        <v>67.08</v>
      </c>
      <c r="AA6384" s="227">
        <f t="shared" si="699"/>
        <v>62.972222222222221</v>
      </c>
    </row>
    <row r="6385" spans="2:27" ht="13.5" hidden="1">
      <c r="B6385" s="236" t="s">
        <v>1159</v>
      </c>
      <c r="C6385" s="232" t="s">
        <v>651</v>
      </c>
      <c r="D6385" s="232" t="s">
        <v>951</v>
      </c>
      <c r="E6385" s="232"/>
      <c r="F6385" s="232">
        <v>4</v>
      </c>
      <c r="G6385" s="232" t="s">
        <v>1512</v>
      </c>
      <c r="H6385" s="233">
        <v>0.38200000000000001</v>
      </c>
      <c r="I6385" s="233">
        <v>0</v>
      </c>
      <c r="J6385" s="233">
        <v>0.26100000000000001</v>
      </c>
      <c r="K6385" s="234">
        <v>1088</v>
      </c>
      <c r="L6385" s="233">
        <v>0.124</v>
      </c>
      <c r="M6385" s="234">
        <v>2133</v>
      </c>
      <c r="N6385" s="233">
        <v>0</v>
      </c>
      <c r="O6385" s="233">
        <v>0</v>
      </c>
      <c r="P6385" s="233">
        <v>0.19800000000000001</v>
      </c>
      <c r="Q6385" s="234">
        <v>2411</v>
      </c>
      <c r="R6385" s="233">
        <v>9.1999999999999998E-2</v>
      </c>
      <c r="S6385" s="234">
        <v>4533</v>
      </c>
      <c r="T6385" s="233">
        <v>0</v>
      </c>
      <c r="U6385" s="227">
        <f t="shared" si="700"/>
        <v>278.86</v>
      </c>
      <c r="V6385" s="227">
        <f t="shared" si="694"/>
        <v>190.53</v>
      </c>
      <c r="W6385" s="227">
        <f t="shared" si="695"/>
        <v>181.18666666666667</v>
      </c>
      <c r="X6385" s="227">
        <f t="shared" si="698"/>
        <v>177.75</v>
      </c>
      <c r="Y6385" s="227">
        <f t="shared" si="696"/>
        <v>144.54000000000002</v>
      </c>
      <c r="Z6385" s="227">
        <f t="shared" si="697"/>
        <v>134.13222222222223</v>
      </c>
      <c r="AA6385" s="227">
        <f t="shared" si="699"/>
        <v>125.91666666666667</v>
      </c>
    </row>
    <row r="6386" spans="2:27" ht="13.5" hidden="1">
      <c r="B6386" s="236" t="s">
        <v>1159</v>
      </c>
      <c r="C6386" s="232" t="s">
        <v>1513</v>
      </c>
      <c r="D6386" s="232" t="s">
        <v>951</v>
      </c>
      <c r="E6386" s="232"/>
      <c r="F6386" s="232">
        <v>48</v>
      </c>
      <c r="G6386" s="232" t="s">
        <v>1507</v>
      </c>
      <c r="H6386" s="233">
        <v>4.3550000000000004</v>
      </c>
      <c r="I6386" s="233">
        <v>0</v>
      </c>
      <c r="J6386" s="233">
        <v>2.964</v>
      </c>
      <c r="K6386" s="234">
        <v>12407</v>
      </c>
      <c r="L6386" s="233">
        <v>1.4139999999999999</v>
      </c>
      <c r="M6386" s="234">
        <v>24321</v>
      </c>
      <c r="N6386" s="233">
        <v>0</v>
      </c>
      <c r="O6386" s="233">
        <v>0</v>
      </c>
      <c r="P6386" s="233">
        <v>2.2799999999999998</v>
      </c>
      <c r="Q6386" s="234">
        <v>27490</v>
      </c>
      <c r="R6386" s="233">
        <v>1.0489999999999999</v>
      </c>
      <c r="S6386" s="234">
        <v>51681</v>
      </c>
      <c r="T6386" s="233">
        <v>0</v>
      </c>
      <c r="U6386" s="227">
        <f t="shared" si="700"/>
        <v>3179.15</v>
      </c>
      <c r="V6386" s="227">
        <f t="shared" si="694"/>
        <v>2163.7199999999998</v>
      </c>
      <c r="W6386" s="227">
        <f t="shared" si="695"/>
        <v>2066.1366666666668</v>
      </c>
      <c r="X6386" s="227">
        <f t="shared" si="698"/>
        <v>2026.75</v>
      </c>
      <c r="Y6386" s="227">
        <f t="shared" si="696"/>
        <v>1664.3999999999999</v>
      </c>
      <c r="Z6386" s="227">
        <f t="shared" si="697"/>
        <v>1529.3811111111111</v>
      </c>
      <c r="AA6386" s="227">
        <f t="shared" si="699"/>
        <v>1435.5833333333333</v>
      </c>
    </row>
    <row r="6387" spans="2:27" ht="13.5" hidden="1">
      <c r="B6387" s="236" t="s">
        <v>1159</v>
      </c>
      <c r="C6387" s="232" t="s">
        <v>1514</v>
      </c>
      <c r="D6387" s="232" t="s">
        <v>951</v>
      </c>
      <c r="E6387" s="232"/>
      <c r="F6387" s="232">
        <v>64</v>
      </c>
      <c r="G6387" s="232" t="s">
        <v>1515</v>
      </c>
      <c r="H6387" s="233">
        <v>5.806</v>
      </c>
      <c r="I6387" s="233">
        <v>0</v>
      </c>
      <c r="J6387" s="233">
        <v>3.952</v>
      </c>
      <c r="K6387" s="234">
        <v>16543</v>
      </c>
      <c r="L6387" s="233">
        <v>1.885</v>
      </c>
      <c r="M6387" s="234">
        <v>32429</v>
      </c>
      <c r="N6387" s="233">
        <v>0</v>
      </c>
      <c r="O6387" s="233">
        <v>0</v>
      </c>
      <c r="P6387" s="233">
        <v>3.04</v>
      </c>
      <c r="Q6387" s="234">
        <v>36653</v>
      </c>
      <c r="R6387" s="233">
        <v>1.3979999999999999</v>
      </c>
      <c r="S6387" s="234">
        <v>68908</v>
      </c>
      <c r="T6387" s="233">
        <v>0</v>
      </c>
      <c r="U6387" s="227">
        <f t="shared" si="700"/>
        <v>4238.38</v>
      </c>
      <c r="V6387" s="227">
        <f t="shared" si="694"/>
        <v>2884.96</v>
      </c>
      <c r="W6387" s="227">
        <f t="shared" si="695"/>
        <v>2754.6333333333332</v>
      </c>
      <c r="X6387" s="227">
        <f t="shared" si="698"/>
        <v>2702.4166666666665</v>
      </c>
      <c r="Y6387" s="227">
        <f t="shared" si="696"/>
        <v>2219.1999999999998</v>
      </c>
      <c r="Z6387" s="227">
        <f t="shared" si="697"/>
        <v>2038.6788888888889</v>
      </c>
      <c r="AA6387" s="227">
        <f t="shared" si="699"/>
        <v>1914.1111111111111</v>
      </c>
    </row>
    <row r="6388" spans="2:27" ht="13.5" hidden="1">
      <c r="B6388" s="236" t="s">
        <v>1159</v>
      </c>
      <c r="C6388" s="232" t="s">
        <v>1516</v>
      </c>
      <c r="D6388" s="232" t="s">
        <v>951</v>
      </c>
      <c r="E6388" s="232"/>
      <c r="F6388" s="232">
        <v>8</v>
      </c>
      <c r="G6388" s="232" t="s">
        <v>1509</v>
      </c>
      <c r="H6388" s="233">
        <v>0.72599999999999998</v>
      </c>
      <c r="I6388" s="233">
        <v>0</v>
      </c>
      <c r="J6388" s="233">
        <v>0.49399999999999999</v>
      </c>
      <c r="K6388" s="234">
        <v>2068</v>
      </c>
      <c r="L6388" s="233">
        <v>0.23599999999999999</v>
      </c>
      <c r="M6388" s="234">
        <v>4054</v>
      </c>
      <c r="N6388" s="233">
        <v>0</v>
      </c>
      <c r="O6388" s="233">
        <v>0</v>
      </c>
      <c r="P6388" s="233">
        <v>0.38</v>
      </c>
      <c r="Q6388" s="234">
        <v>4582</v>
      </c>
      <c r="R6388" s="233">
        <v>0.17499999999999999</v>
      </c>
      <c r="S6388" s="234">
        <v>8613</v>
      </c>
      <c r="T6388" s="233">
        <v>0</v>
      </c>
      <c r="U6388" s="227">
        <f t="shared" si="700"/>
        <v>529.98</v>
      </c>
      <c r="V6388" s="227">
        <f t="shared" si="694"/>
        <v>360.62</v>
      </c>
      <c r="W6388" s="227">
        <f t="shared" si="695"/>
        <v>344.61333333333334</v>
      </c>
      <c r="X6388" s="227">
        <f t="shared" si="698"/>
        <v>337.83333333333331</v>
      </c>
      <c r="Y6388" s="227">
        <f t="shared" si="696"/>
        <v>277.39999999999998</v>
      </c>
      <c r="Z6388" s="227">
        <f t="shared" si="697"/>
        <v>255.02777777777777</v>
      </c>
      <c r="AA6388" s="227">
        <f t="shared" si="699"/>
        <v>239.25</v>
      </c>
    </row>
    <row r="6389" spans="2:27" ht="13.5" hidden="1">
      <c r="B6389" s="236" t="s">
        <v>1159</v>
      </c>
      <c r="C6389" s="232" t="s">
        <v>1517</v>
      </c>
      <c r="D6389" s="232" t="s">
        <v>951</v>
      </c>
      <c r="E6389" s="232"/>
      <c r="F6389" s="232">
        <v>16</v>
      </c>
      <c r="G6389" s="232" t="s">
        <v>1510</v>
      </c>
      <c r="H6389" s="233">
        <v>1.452</v>
      </c>
      <c r="I6389" s="233">
        <v>0</v>
      </c>
      <c r="J6389" s="233">
        <v>0.98799999999999999</v>
      </c>
      <c r="K6389" s="234">
        <v>4136</v>
      </c>
      <c r="L6389" s="233">
        <v>0.47099999999999997</v>
      </c>
      <c r="M6389" s="234">
        <v>8107</v>
      </c>
      <c r="N6389" s="233">
        <v>0</v>
      </c>
      <c r="O6389" s="233">
        <v>0</v>
      </c>
      <c r="P6389" s="233">
        <v>0.76</v>
      </c>
      <c r="Q6389" s="234">
        <v>9163</v>
      </c>
      <c r="R6389" s="233">
        <v>0.35</v>
      </c>
      <c r="S6389" s="234">
        <v>17227</v>
      </c>
      <c r="T6389" s="233">
        <v>0</v>
      </c>
      <c r="U6389" s="227">
        <f t="shared" si="700"/>
        <v>1059.96</v>
      </c>
      <c r="V6389" s="227">
        <f t="shared" si="694"/>
        <v>721.24</v>
      </c>
      <c r="W6389" s="227">
        <f t="shared" si="695"/>
        <v>688.49666666666667</v>
      </c>
      <c r="X6389" s="227">
        <f t="shared" si="698"/>
        <v>675.58333333333337</v>
      </c>
      <c r="Y6389" s="227">
        <f t="shared" si="696"/>
        <v>554.79999999999995</v>
      </c>
      <c r="Z6389" s="227">
        <f t="shared" si="697"/>
        <v>510.02777777777771</v>
      </c>
      <c r="AA6389" s="227">
        <f t="shared" si="699"/>
        <v>478.52777777777777</v>
      </c>
    </row>
    <row r="6390" spans="2:27" ht="13.5" hidden="1">
      <c r="B6390" s="236" t="s">
        <v>1159</v>
      </c>
      <c r="C6390" s="232" t="s">
        <v>1518</v>
      </c>
      <c r="D6390" s="232" t="s">
        <v>951</v>
      </c>
      <c r="E6390" s="232"/>
      <c r="F6390" s="232">
        <v>32</v>
      </c>
      <c r="G6390" s="232" t="s">
        <v>1519</v>
      </c>
      <c r="H6390" s="233">
        <v>2.903</v>
      </c>
      <c r="I6390" s="233">
        <v>0</v>
      </c>
      <c r="J6390" s="233">
        <v>1.976</v>
      </c>
      <c r="K6390" s="234">
        <v>8271</v>
      </c>
      <c r="L6390" s="233">
        <v>0.94199999999999995</v>
      </c>
      <c r="M6390" s="234">
        <v>16214</v>
      </c>
      <c r="N6390" s="233">
        <v>0</v>
      </c>
      <c r="O6390" s="233">
        <v>0</v>
      </c>
      <c r="P6390" s="233">
        <v>1.52</v>
      </c>
      <c r="Q6390" s="234">
        <v>18327</v>
      </c>
      <c r="R6390" s="233">
        <v>0.69899999999999995</v>
      </c>
      <c r="S6390" s="234">
        <v>34454</v>
      </c>
      <c r="T6390" s="233">
        <v>0</v>
      </c>
      <c r="U6390" s="227">
        <f t="shared" si="700"/>
        <v>2119.19</v>
      </c>
      <c r="V6390" s="227">
        <f t="shared" si="694"/>
        <v>1442.48</v>
      </c>
      <c r="W6390" s="227">
        <f t="shared" si="695"/>
        <v>1376.9099999999999</v>
      </c>
      <c r="X6390" s="227">
        <f t="shared" si="698"/>
        <v>1351.1666666666667</v>
      </c>
      <c r="Y6390" s="227">
        <f t="shared" si="696"/>
        <v>1109.5999999999999</v>
      </c>
      <c r="Z6390" s="227">
        <f t="shared" si="697"/>
        <v>1019.3533333333332</v>
      </c>
      <c r="AA6390" s="227">
        <f t="shared" si="699"/>
        <v>957.05555555555554</v>
      </c>
    </row>
    <row r="6391" spans="2:27" ht="13.5" hidden="1">
      <c r="B6391" s="236" t="s">
        <v>1159</v>
      </c>
      <c r="C6391" s="232" t="s">
        <v>1520</v>
      </c>
      <c r="D6391" s="232" t="s">
        <v>951</v>
      </c>
      <c r="E6391" s="232"/>
      <c r="F6391" s="232">
        <v>2</v>
      </c>
      <c r="G6391" s="232" t="s">
        <v>1511</v>
      </c>
      <c r="H6391" s="233">
        <v>0.18099999999999999</v>
      </c>
      <c r="I6391" s="233">
        <v>0</v>
      </c>
      <c r="J6391" s="233">
        <v>0.124</v>
      </c>
      <c r="K6391" s="234">
        <v>517</v>
      </c>
      <c r="L6391" s="233">
        <v>5.8999999999999997E-2</v>
      </c>
      <c r="M6391" s="234">
        <v>1013</v>
      </c>
      <c r="N6391" s="233">
        <v>0</v>
      </c>
      <c r="O6391" s="233">
        <v>0</v>
      </c>
      <c r="P6391" s="233">
        <v>9.5000000000000001E-2</v>
      </c>
      <c r="Q6391" s="234">
        <v>1145</v>
      </c>
      <c r="R6391" s="233">
        <v>4.3999999999999997E-2</v>
      </c>
      <c r="S6391" s="234">
        <v>2153</v>
      </c>
      <c r="T6391" s="233">
        <v>0</v>
      </c>
      <c r="U6391" s="227">
        <f t="shared" si="700"/>
        <v>132.13</v>
      </c>
      <c r="V6391" s="227">
        <f t="shared" si="694"/>
        <v>90.52</v>
      </c>
      <c r="W6391" s="227">
        <f t="shared" si="695"/>
        <v>86.153333333333336</v>
      </c>
      <c r="X6391" s="227">
        <f t="shared" si="698"/>
        <v>84.416666666666671</v>
      </c>
      <c r="Y6391" s="227">
        <f t="shared" si="696"/>
        <v>69.349999999999994</v>
      </c>
      <c r="Z6391" s="227">
        <f t="shared" si="697"/>
        <v>63.925555555555555</v>
      </c>
      <c r="AA6391" s="227">
        <f t="shared" si="699"/>
        <v>59.805555555555557</v>
      </c>
    </row>
    <row r="6392" spans="2:27" ht="13.5" hidden="1">
      <c r="B6392" s="236" t="s">
        <v>1159</v>
      </c>
      <c r="C6392" s="232" t="s">
        <v>1521</v>
      </c>
      <c r="D6392" s="232" t="s">
        <v>951</v>
      </c>
      <c r="E6392" s="232"/>
      <c r="F6392" s="232">
        <v>4</v>
      </c>
      <c r="G6392" s="232" t="s">
        <v>1512</v>
      </c>
      <c r="H6392" s="233">
        <v>0.36299999999999999</v>
      </c>
      <c r="I6392" s="233">
        <v>0</v>
      </c>
      <c r="J6392" s="233">
        <v>0.247</v>
      </c>
      <c r="K6392" s="234">
        <v>1034</v>
      </c>
      <c r="L6392" s="233">
        <v>0.11799999999999999</v>
      </c>
      <c r="M6392" s="234">
        <v>2027</v>
      </c>
      <c r="N6392" s="233">
        <v>0</v>
      </c>
      <c r="O6392" s="233">
        <v>0</v>
      </c>
      <c r="P6392" s="233">
        <v>0.19</v>
      </c>
      <c r="Q6392" s="234">
        <v>2291</v>
      </c>
      <c r="R6392" s="233">
        <v>8.6999999999999994E-2</v>
      </c>
      <c r="S6392" s="234">
        <v>4307</v>
      </c>
      <c r="T6392" s="233">
        <v>0</v>
      </c>
      <c r="U6392" s="227">
        <f t="shared" si="700"/>
        <v>264.99</v>
      </c>
      <c r="V6392" s="227">
        <f t="shared" si="694"/>
        <v>180.31</v>
      </c>
      <c r="W6392" s="227">
        <f t="shared" si="695"/>
        <v>172.30666666666667</v>
      </c>
      <c r="X6392" s="227">
        <f t="shared" si="698"/>
        <v>168.91666666666666</v>
      </c>
      <c r="Y6392" s="227">
        <f t="shared" si="696"/>
        <v>138.69999999999999</v>
      </c>
      <c r="Z6392" s="227">
        <f t="shared" si="697"/>
        <v>127.14888888888888</v>
      </c>
      <c r="AA6392" s="227">
        <f t="shared" si="699"/>
        <v>119.63888888888889</v>
      </c>
    </row>
    <row r="6393" spans="2:27" ht="13.5" hidden="1">
      <c r="B6393" s="236" t="s">
        <v>1159</v>
      </c>
      <c r="C6393" s="232" t="s">
        <v>656</v>
      </c>
      <c r="D6393" s="232" t="s">
        <v>951</v>
      </c>
      <c r="E6393" s="232"/>
      <c r="F6393" s="232">
        <v>8</v>
      </c>
      <c r="G6393" s="232" t="s">
        <v>1522</v>
      </c>
      <c r="H6393" s="233">
        <v>1.0920000000000001</v>
      </c>
      <c r="I6393" s="233">
        <v>0</v>
      </c>
      <c r="J6393" s="233">
        <v>0</v>
      </c>
      <c r="K6393" s="234">
        <v>0</v>
      </c>
      <c r="L6393" s="233">
        <v>0</v>
      </c>
      <c r="M6393" s="234">
        <v>0</v>
      </c>
      <c r="N6393" s="233">
        <v>0</v>
      </c>
      <c r="O6393" s="233">
        <v>0</v>
      </c>
      <c r="P6393" s="233">
        <v>0</v>
      </c>
      <c r="Q6393" s="234">
        <v>0</v>
      </c>
      <c r="R6393" s="233">
        <v>0</v>
      </c>
      <c r="S6393" s="234">
        <v>0</v>
      </c>
      <c r="T6393" s="233">
        <v>0</v>
      </c>
      <c r="U6393" s="227">
        <f t="shared" si="700"/>
        <v>797.16000000000008</v>
      </c>
      <c r="V6393" s="227">
        <f t="shared" si="694"/>
        <v>0</v>
      </c>
      <c r="W6393" s="227">
        <f t="shared" si="695"/>
        <v>0</v>
      </c>
      <c r="X6393" s="227">
        <f t="shared" si="698"/>
        <v>0</v>
      </c>
      <c r="Y6393" s="227">
        <f t="shared" si="696"/>
        <v>0</v>
      </c>
      <c r="Z6393" s="227">
        <f t="shared" si="697"/>
        <v>0</v>
      </c>
      <c r="AA6393" s="227">
        <f t="shared" si="699"/>
        <v>0</v>
      </c>
    </row>
    <row r="6394" spans="2:27" ht="13.5" hidden="1">
      <c r="B6394" s="236" t="s">
        <v>1159</v>
      </c>
      <c r="C6394" s="232" t="s">
        <v>662</v>
      </c>
      <c r="D6394" s="232" t="s">
        <v>951</v>
      </c>
      <c r="E6394" s="232"/>
      <c r="F6394" s="232">
        <v>16</v>
      </c>
      <c r="G6394" s="232" t="s">
        <v>1523</v>
      </c>
      <c r="H6394" s="233">
        <v>2.1840000000000002</v>
      </c>
      <c r="I6394" s="233">
        <v>0</v>
      </c>
      <c r="J6394" s="233">
        <v>0</v>
      </c>
      <c r="K6394" s="234">
        <v>0</v>
      </c>
      <c r="L6394" s="233">
        <v>0</v>
      </c>
      <c r="M6394" s="234">
        <v>0</v>
      </c>
      <c r="N6394" s="233">
        <v>0</v>
      </c>
      <c r="O6394" s="233">
        <v>0</v>
      </c>
      <c r="P6394" s="233">
        <v>0</v>
      </c>
      <c r="Q6394" s="234">
        <v>0</v>
      </c>
      <c r="R6394" s="233">
        <v>0</v>
      </c>
      <c r="S6394" s="234">
        <v>0</v>
      </c>
      <c r="T6394" s="233">
        <v>0</v>
      </c>
      <c r="U6394" s="227">
        <f t="shared" si="700"/>
        <v>1594.3200000000002</v>
      </c>
      <c r="V6394" s="227">
        <f t="shared" si="694"/>
        <v>0</v>
      </c>
      <c r="W6394" s="227">
        <f t="shared" si="695"/>
        <v>0</v>
      </c>
      <c r="X6394" s="227">
        <f t="shared" si="698"/>
        <v>0</v>
      </c>
      <c r="Y6394" s="227">
        <f t="shared" si="696"/>
        <v>0</v>
      </c>
      <c r="Z6394" s="227">
        <f t="shared" si="697"/>
        <v>0</v>
      </c>
      <c r="AA6394" s="227">
        <f t="shared" si="699"/>
        <v>0</v>
      </c>
    </row>
    <row r="6395" spans="2:27" ht="13.5" hidden="1">
      <c r="B6395" s="236" t="s">
        <v>1159</v>
      </c>
      <c r="C6395" s="232" t="s">
        <v>668</v>
      </c>
      <c r="D6395" s="232" t="s">
        <v>951</v>
      </c>
      <c r="E6395" s="232"/>
      <c r="F6395" s="232">
        <v>32</v>
      </c>
      <c r="G6395" s="232" t="s">
        <v>1524</v>
      </c>
      <c r="H6395" s="233">
        <v>4.3680000000000003</v>
      </c>
      <c r="I6395" s="233">
        <v>0</v>
      </c>
      <c r="J6395" s="233">
        <v>0</v>
      </c>
      <c r="K6395" s="234">
        <v>0</v>
      </c>
      <c r="L6395" s="233">
        <v>0</v>
      </c>
      <c r="M6395" s="234">
        <v>0</v>
      </c>
      <c r="N6395" s="233">
        <v>0</v>
      </c>
      <c r="O6395" s="233">
        <v>0</v>
      </c>
      <c r="P6395" s="233">
        <v>0</v>
      </c>
      <c r="Q6395" s="234">
        <v>0</v>
      </c>
      <c r="R6395" s="233">
        <v>0</v>
      </c>
      <c r="S6395" s="234">
        <v>0</v>
      </c>
      <c r="T6395" s="233">
        <v>0</v>
      </c>
      <c r="U6395" s="227">
        <f t="shared" si="700"/>
        <v>3188.6400000000003</v>
      </c>
      <c r="V6395" s="227">
        <f t="shared" si="694"/>
        <v>0</v>
      </c>
      <c r="W6395" s="227">
        <f t="shared" si="695"/>
        <v>0</v>
      </c>
      <c r="X6395" s="227">
        <f t="shared" si="698"/>
        <v>0</v>
      </c>
      <c r="Y6395" s="227">
        <f t="shared" si="696"/>
        <v>0</v>
      </c>
      <c r="Z6395" s="227">
        <f t="shared" si="697"/>
        <v>0</v>
      </c>
      <c r="AA6395" s="227">
        <f t="shared" si="699"/>
        <v>0</v>
      </c>
    </row>
    <row r="6396" spans="2:27" ht="13.5" hidden="1">
      <c r="B6396" s="236" t="s">
        <v>1159</v>
      </c>
      <c r="C6396" s="232" t="s">
        <v>673</v>
      </c>
      <c r="D6396" s="232" t="s">
        <v>951</v>
      </c>
      <c r="E6396" s="232"/>
      <c r="F6396" s="232">
        <v>2</v>
      </c>
      <c r="G6396" s="232" t="s">
        <v>1525</v>
      </c>
      <c r="H6396" s="233">
        <v>0.27300000000000002</v>
      </c>
      <c r="I6396" s="233">
        <v>0</v>
      </c>
      <c r="J6396" s="233">
        <v>0</v>
      </c>
      <c r="K6396" s="234">
        <v>0</v>
      </c>
      <c r="L6396" s="233">
        <v>0</v>
      </c>
      <c r="M6396" s="234">
        <v>0</v>
      </c>
      <c r="N6396" s="233">
        <v>0</v>
      </c>
      <c r="O6396" s="233">
        <v>0</v>
      </c>
      <c r="P6396" s="233">
        <v>0</v>
      </c>
      <c r="Q6396" s="234">
        <v>0</v>
      </c>
      <c r="R6396" s="233">
        <v>0</v>
      </c>
      <c r="S6396" s="234">
        <v>0</v>
      </c>
      <c r="T6396" s="233">
        <v>0</v>
      </c>
      <c r="U6396" s="227">
        <f t="shared" si="700"/>
        <v>199.29000000000002</v>
      </c>
      <c r="V6396" s="227">
        <f t="shared" si="694"/>
        <v>0</v>
      </c>
      <c r="W6396" s="227">
        <f t="shared" si="695"/>
        <v>0</v>
      </c>
      <c r="X6396" s="227">
        <f t="shared" si="698"/>
        <v>0</v>
      </c>
      <c r="Y6396" s="227">
        <f t="shared" si="696"/>
        <v>0</v>
      </c>
      <c r="Z6396" s="227">
        <f t="shared" si="697"/>
        <v>0</v>
      </c>
      <c r="AA6396" s="227">
        <f t="shared" si="699"/>
        <v>0</v>
      </c>
    </row>
    <row r="6397" spans="2:27" ht="13.5" hidden="1">
      <c r="B6397" s="236" t="s">
        <v>1159</v>
      </c>
      <c r="C6397" s="232" t="s">
        <v>678</v>
      </c>
      <c r="D6397" s="232" t="s">
        <v>951</v>
      </c>
      <c r="E6397" s="232"/>
      <c r="F6397" s="232">
        <v>4</v>
      </c>
      <c r="G6397" s="232" t="s">
        <v>1526</v>
      </c>
      <c r="H6397" s="233">
        <v>0.54600000000000004</v>
      </c>
      <c r="I6397" s="233">
        <v>0</v>
      </c>
      <c r="J6397" s="233">
        <v>0</v>
      </c>
      <c r="K6397" s="234">
        <v>0</v>
      </c>
      <c r="L6397" s="233">
        <v>0</v>
      </c>
      <c r="M6397" s="234">
        <v>0</v>
      </c>
      <c r="N6397" s="233">
        <v>0</v>
      </c>
      <c r="O6397" s="233">
        <v>0</v>
      </c>
      <c r="P6397" s="233">
        <v>0</v>
      </c>
      <c r="Q6397" s="234">
        <v>0</v>
      </c>
      <c r="R6397" s="233">
        <v>0</v>
      </c>
      <c r="S6397" s="234">
        <v>0</v>
      </c>
      <c r="T6397" s="233">
        <v>0</v>
      </c>
      <c r="U6397" s="227">
        <f t="shared" si="700"/>
        <v>398.58000000000004</v>
      </c>
      <c r="V6397" s="227">
        <f t="shared" si="694"/>
        <v>0</v>
      </c>
      <c r="W6397" s="227">
        <f t="shared" si="695"/>
        <v>0</v>
      </c>
      <c r="X6397" s="227">
        <f t="shared" si="698"/>
        <v>0</v>
      </c>
      <c r="Y6397" s="227">
        <f t="shared" si="696"/>
        <v>0</v>
      </c>
      <c r="Z6397" s="227">
        <f t="shared" si="697"/>
        <v>0</v>
      </c>
      <c r="AA6397" s="227">
        <f t="shared" si="699"/>
        <v>0</v>
      </c>
    </row>
    <row r="6398" spans="2:27" ht="13.5" hidden="1">
      <c r="B6398" s="236" t="s">
        <v>1159</v>
      </c>
      <c r="C6398" s="232" t="s">
        <v>683</v>
      </c>
      <c r="D6398" s="232" t="s">
        <v>951</v>
      </c>
      <c r="E6398" s="232"/>
      <c r="F6398" s="232">
        <v>64</v>
      </c>
      <c r="G6398" s="232" t="s">
        <v>1527</v>
      </c>
      <c r="H6398" s="233">
        <v>8.7360000000000007</v>
      </c>
      <c r="I6398" s="233">
        <v>0</v>
      </c>
      <c r="J6398" s="233">
        <v>0</v>
      </c>
      <c r="K6398" s="234">
        <v>0</v>
      </c>
      <c r="L6398" s="233">
        <v>0</v>
      </c>
      <c r="M6398" s="234">
        <v>0</v>
      </c>
      <c r="N6398" s="233">
        <v>0</v>
      </c>
      <c r="O6398" s="233">
        <v>0</v>
      </c>
      <c r="P6398" s="233">
        <v>0</v>
      </c>
      <c r="Q6398" s="234">
        <v>0</v>
      </c>
      <c r="R6398" s="233">
        <v>0</v>
      </c>
      <c r="S6398" s="234">
        <v>0</v>
      </c>
      <c r="T6398" s="233">
        <v>0</v>
      </c>
      <c r="U6398" s="227">
        <f t="shared" si="700"/>
        <v>6377.2800000000007</v>
      </c>
      <c r="V6398" s="227">
        <f t="shared" si="694"/>
        <v>0</v>
      </c>
      <c r="W6398" s="227">
        <f t="shared" si="695"/>
        <v>0</v>
      </c>
      <c r="X6398" s="227">
        <f t="shared" si="698"/>
        <v>0</v>
      </c>
      <c r="Y6398" s="227">
        <f t="shared" si="696"/>
        <v>0</v>
      </c>
      <c r="Z6398" s="227">
        <f t="shared" si="697"/>
        <v>0</v>
      </c>
      <c r="AA6398" s="227">
        <f t="shared" si="699"/>
        <v>0</v>
      </c>
    </row>
    <row r="6399" spans="2:27" ht="13.5" hidden="1">
      <c r="B6399" s="236" t="s">
        <v>1159</v>
      </c>
      <c r="C6399" s="232" t="s">
        <v>687</v>
      </c>
      <c r="D6399" s="232" t="s">
        <v>951</v>
      </c>
      <c r="E6399" s="232"/>
      <c r="F6399" s="232">
        <v>8</v>
      </c>
      <c r="G6399" s="232" t="s">
        <v>1528</v>
      </c>
      <c r="H6399" s="233">
        <v>1.0920000000000001</v>
      </c>
      <c r="I6399" s="233">
        <v>0</v>
      </c>
      <c r="J6399" s="233">
        <v>0</v>
      </c>
      <c r="K6399" s="234">
        <v>0</v>
      </c>
      <c r="L6399" s="233">
        <v>0</v>
      </c>
      <c r="M6399" s="234">
        <v>0</v>
      </c>
      <c r="N6399" s="233">
        <v>0</v>
      </c>
      <c r="O6399" s="233">
        <v>0</v>
      </c>
      <c r="P6399" s="233">
        <v>0</v>
      </c>
      <c r="Q6399" s="234">
        <v>0</v>
      </c>
      <c r="R6399" s="233">
        <v>0</v>
      </c>
      <c r="S6399" s="234">
        <v>0</v>
      </c>
      <c r="T6399" s="233">
        <v>0</v>
      </c>
      <c r="U6399" s="227">
        <f t="shared" si="700"/>
        <v>797.16000000000008</v>
      </c>
      <c r="V6399" s="227">
        <f t="shared" si="694"/>
        <v>0</v>
      </c>
      <c r="W6399" s="227">
        <f t="shared" si="695"/>
        <v>0</v>
      </c>
      <c r="X6399" s="227">
        <f t="shared" si="698"/>
        <v>0</v>
      </c>
      <c r="Y6399" s="227">
        <f t="shared" si="696"/>
        <v>0</v>
      </c>
      <c r="Z6399" s="227">
        <f t="shared" si="697"/>
        <v>0</v>
      </c>
      <c r="AA6399" s="227">
        <f t="shared" si="699"/>
        <v>0</v>
      </c>
    </row>
    <row r="6400" spans="2:27" ht="13.5" hidden="1">
      <c r="B6400" s="236" t="s">
        <v>1159</v>
      </c>
      <c r="C6400" s="232" t="s">
        <v>690</v>
      </c>
      <c r="D6400" s="232" t="s">
        <v>951</v>
      </c>
      <c r="E6400" s="232"/>
      <c r="F6400" s="232">
        <v>16</v>
      </c>
      <c r="G6400" s="232" t="s">
        <v>1529</v>
      </c>
      <c r="H6400" s="233">
        <v>2.1840000000000002</v>
      </c>
      <c r="I6400" s="233">
        <v>0</v>
      </c>
      <c r="J6400" s="233">
        <v>0</v>
      </c>
      <c r="K6400" s="234">
        <v>0</v>
      </c>
      <c r="L6400" s="233">
        <v>0</v>
      </c>
      <c r="M6400" s="234">
        <v>0</v>
      </c>
      <c r="N6400" s="233">
        <v>0</v>
      </c>
      <c r="O6400" s="233">
        <v>0</v>
      </c>
      <c r="P6400" s="233">
        <v>0</v>
      </c>
      <c r="Q6400" s="234">
        <v>0</v>
      </c>
      <c r="R6400" s="233">
        <v>0</v>
      </c>
      <c r="S6400" s="234">
        <v>0</v>
      </c>
      <c r="T6400" s="233">
        <v>0</v>
      </c>
      <c r="U6400" s="227">
        <f t="shared" si="700"/>
        <v>1594.3200000000002</v>
      </c>
      <c r="V6400" s="227">
        <f t="shared" si="694"/>
        <v>0</v>
      </c>
      <c r="W6400" s="227">
        <f t="shared" si="695"/>
        <v>0</v>
      </c>
      <c r="X6400" s="227">
        <f t="shared" si="698"/>
        <v>0</v>
      </c>
      <c r="Y6400" s="227">
        <f t="shared" si="696"/>
        <v>0</v>
      </c>
      <c r="Z6400" s="227">
        <f t="shared" si="697"/>
        <v>0</v>
      </c>
      <c r="AA6400" s="227">
        <f t="shared" si="699"/>
        <v>0</v>
      </c>
    </row>
    <row r="6401" spans="2:27" ht="13.5" hidden="1">
      <c r="B6401" s="236" t="s">
        <v>1159</v>
      </c>
      <c r="C6401" s="232" t="s">
        <v>693</v>
      </c>
      <c r="D6401" s="232" t="s">
        <v>951</v>
      </c>
      <c r="E6401" s="232"/>
      <c r="F6401" s="232">
        <v>32</v>
      </c>
      <c r="G6401" s="232" t="s">
        <v>1530</v>
      </c>
      <c r="H6401" s="233">
        <v>4.3680000000000003</v>
      </c>
      <c r="I6401" s="233">
        <v>0</v>
      </c>
      <c r="J6401" s="233">
        <v>0</v>
      </c>
      <c r="K6401" s="234">
        <v>0</v>
      </c>
      <c r="L6401" s="233">
        <v>0</v>
      </c>
      <c r="M6401" s="234">
        <v>0</v>
      </c>
      <c r="N6401" s="233">
        <v>0</v>
      </c>
      <c r="O6401" s="233">
        <v>0</v>
      </c>
      <c r="P6401" s="233">
        <v>0</v>
      </c>
      <c r="Q6401" s="234">
        <v>0</v>
      </c>
      <c r="R6401" s="233">
        <v>0</v>
      </c>
      <c r="S6401" s="234">
        <v>0</v>
      </c>
      <c r="T6401" s="233">
        <v>0</v>
      </c>
      <c r="U6401" s="227">
        <f t="shared" si="700"/>
        <v>3188.6400000000003</v>
      </c>
      <c r="V6401" s="227">
        <f t="shared" si="694"/>
        <v>0</v>
      </c>
      <c r="W6401" s="227">
        <f t="shared" si="695"/>
        <v>0</v>
      </c>
      <c r="X6401" s="227">
        <f t="shared" si="698"/>
        <v>0</v>
      </c>
      <c r="Y6401" s="227">
        <f t="shared" si="696"/>
        <v>0</v>
      </c>
      <c r="Z6401" s="227">
        <f t="shared" si="697"/>
        <v>0</v>
      </c>
      <c r="AA6401" s="227">
        <f t="shared" si="699"/>
        <v>0</v>
      </c>
    </row>
    <row r="6402" spans="2:27" ht="13.5" hidden="1">
      <c r="B6402" s="236" t="s">
        <v>1159</v>
      </c>
      <c r="C6402" s="232" t="s">
        <v>696</v>
      </c>
      <c r="D6402" s="232" t="s">
        <v>951</v>
      </c>
      <c r="E6402" s="232"/>
      <c r="F6402" s="232">
        <v>2</v>
      </c>
      <c r="G6402" s="232" t="s">
        <v>1531</v>
      </c>
      <c r="H6402" s="233">
        <v>0.27300000000000002</v>
      </c>
      <c r="I6402" s="233">
        <v>0</v>
      </c>
      <c r="J6402" s="233">
        <v>0</v>
      </c>
      <c r="K6402" s="234">
        <v>0</v>
      </c>
      <c r="L6402" s="233">
        <v>0</v>
      </c>
      <c r="M6402" s="234">
        <v>0</v>
      </c>
      <c r="N6402" s="233">
        <v>0</v>
      </c>
      <c r="O6402" s="233">
        <v>0</v>
      </c>
      <c r="P6402" s="233">
        <v>0</v>
      </c>
      <c r="Q6402" s="234">
        <v>0</v>
      </c>
      <c r="R6402" s="233">
        <v>0</v>
      </c>
      <c r="S6402" s="234">
        <v>0</v>
      </c>
      <c r="T6402" s="233">
        <v>0</v>
      </c>
      <c r="U6402" s="227">
        <f t="shared" si="700"/>
        <v>199.29000000000002</v>
      </c>
      <c r="V6402" s="227">
        <f t="shared" si="694"/>
        <v>0</v>
      </c>
      <c r="W6402" s="227">
        <f t="shared" si="695"/>
        <v>0</v>
      </c>
      <c r="X6402" s="227">
        <f t="shared" si="698"/>
        <v>0</v>
      </c>
      <c r="Y6402" s="227">
        <f t="shared" si="696"/>
        <v>0</v>
      </c>
      <c r="Z6402" s="227">
        <f t="shared" si="697"/>
        <v>0</v>
      </c>
      <c r="AA6402" s="227">
        <f t="shared" si="699"/>
        <v>0</v>
      </c>
    </row>
    <row r="6403" spans="2:27" ht="13.5" hidden="1">
      <c r="B6403" s="236" t="s">
        <v>1159</v>
      </c>
      <c r="C6403" s="232" t="s">
        <v>699</v>
      </c>
      <c r="D6403" s="232" t="s">
        <v>951</v>
      </c>
      <c r="E6403" s="232"/>
      <c r="F6403" s="232">
        <v>4</v>
      </c>
      <c r="G6403" s="232" t="s">
        <v>1532</v>
      </c>
      <c r="H6403" s="233">
        <v>0.54600000000000004</v>
      </c>
      <c r="I6403" s="233">
        <v>0</v>
      </c>
      <c r="J6403" s="233">
        <v>0</v>
      </c>
      <c r="K6403" s="234">
        <v>0</v>
      </c>
      <c r="L6403" s="233">
        <v>0</v>
      </c>
      <c r="M6403" s="234">
        <v>0</v>
      </c>
      <c r="N6403" s="233">
        <v>0</v>
      </c>
      <c r="O6403" s="233">
        <v>0</v>
      </c>
      <c r="P6403" s="233">
        <v>0</v>
      </c>
      <c r="Q6403" s="234">
        <v>0</v>
      </c>
      <c r="R6403" s="233">
        <v>0</v>
      </c>
      <c r="S6403" s="234">
        <v>0</v>
      </c>
      <c r="T6403" s="233">
        <v>0</v>
      </c>
      <c r="U6403" s="227">
        <f t="shared" si="700"/>
        <v>398.58000000000004</v>
      </c>
      <c r="V6403" s="227">
        <f t="shared" si="694"/>
        <v>0</v>
      </c>
      <c r="W6403" s="227">
        <f t="shared" si="695"/>
        <v>0</v>
      </c>
      <c r="X6403" s="227">
        <f t="shared" si="698"/>
        <v>0</v>
      </c>
      <c r="Y6403" s="227">
        <f t="shared" si="696"/>
        <v>0</v>
      </c>
      <c r="Z6403" s="227">
        <f t="shared" si="697"/>
        <v>0</v>
      </c>
      <c r="AA6403" s="227">
        <f t="shared" si="699"/>
        <v>0</v>
      </c>
    </row>
    <row r="6404" spans="2:27" ht="13.5" hidden="1">
      <c r="B6404" s="236" t="s">
        <v>1159</v>
      </c>
      <c r="C6404" s="232" t="s">
        <v>702</v>
      </c>
      <c r="D6404" s="232" t="s">
        <v>951</v>
      </c>
      <c r="E6404" s="232"/>
      <c r="F6404" s="232">
        <v>48</v>
      </c>
      <c r="G6404" s="232" t="s">
        <v>1533</v>
      </c>
      <c r="H6404" s="233">
        <v>6.2069999999999999</v>
      </c>
      <c r="I6404" s="233">
        <v>0</v>
      </c>
      <c r="J6404" s="233">
        <v>4.2359999999999998</v>
      </c>
      <c r="K6404" s="234">
        <v>17672</v>
      </c>
      <c r="L6404" s="233">
        <v>2.0169999999999999</v>
      </c>
      <c r="M6404" s="234">
        <v>34637</v>
      </c>
      <c r="N6404" s="233">
        <v>0</v>
      </c>
      <c r="O6404" s="233">
        <v>0</v>
      </c>
      <c r="P6404" s="233">
        <v>3.218</v>
      </c>
      <c r="Q6404" s="234">
        <v>39150</v>
      </c>
      <c r="R6404" s="233">
        <v>1.49</v>
      </c>
      <c r="S6404" s="234">
        <v>73602</v>
      </c>
      <c r="T6404" s="233">
        <v>0</v>
      </c>
      <c r="U6404" s="227">
        <f t="shared" si="700"/>
        <v>4531.1099999999997</v>
      </c>
      <c r="V6404" s="227">
        <f t="shared" ref="V6404:V6467" si="701">J6404*hour_M</f>
        <v>3092.2799999999997</v>
      </c>
      <c r="W6404" s="227">
        <f t="shared" ref="W6404:W6467" si="702">K6404/12+L6404*hour_M</f>
        <v>2945.0766666666668</v>
      </c>
      <c r="X6404" s="227">
        <f t="shared" si="698"/>
        <v>2886.4166666666665</v>
      </c>
      <c r="Y6404" s="227">
        <f t="shared" ref="Y6404:Y6467" si="703">P6404*hour_M</f>
        <v>2349.14</v>
      </c>
      <c r="Z6404" s="227">
        <f t="shared" ref="Z6404:Z6467" si="704">Q6404/36+R6404*hour_M</f>
        <v>2175.1999999999998</v>
      </c>
      <c r="AA6404" s="227">
        <f t="shared" si="699"/>
        <v>2044.5</v>
      </c>
    </row>
    <row r="6405" spans="2:27" ht="13.5" hidden="1">
      <c r="B6405" s="236" t="s">
        <v>1159</v>
      </c>
      <c r="C6405" s="232" t="s">
        <v>705</v>
      </c>
      <c r="D6405" s="232" t="s">
        <v>951</v>
      </c>
      <c r="E6405" s="232"/>
      <c r="F6405" s="232">
        <v>96</v>
      </c>
      <c r="G6405" s="232" t="s">
        <v>1534</v>
      </c>
      <c r="H6405" s="233">
        <v>12.414</v>
      </c>
      <c r="I6405" s="233">
        <v>0</v>
      </c>
      <c r="J6405" s="233">
        <v>8.4730000000000008</v>
      </c>
      <c r="K6405" s="234">
        <v>35344</v>
      </c>
      <c r="L6405" s="233">
        <v>4.0350000000000001</v>
      </c>
      <c r="M6405" s="234">
        <v>69273</v>
      </c>
      <c r="N6405" s="233">
        <v>0</v>
      </c>
      <c r="O6405" s="233">
        <v>0</v>
      </c>
      <c r="P6405" s="233">
        <v>6.4359999999999999</v>
      </c>
      <c r="Q6405" s="234">
        <v>78300</v>
      </c>
      <c r="R6405" s="233">
        <v>2.9790000000000001</v>
      </c>
      <c r="S6405" s="234">
        <v>147203</v>
      </c>
      <c r="T6405" s="233">
        <v>0</v>
      </c>
      <c r="U6405" s="227">
        <f t="shared" si="700"/>
        <v>9062.2199999999993</v>
      </c>
      <c r="V6405" s="227">
        <f t="shared" si="701"/>
        <v>6185.2900000000009</v>
      </c>
      <c r="W6405" s="227">
        <f t="shared" si="702"/>
        <v>5890.8833333333332</v>
      </c>
      <c r="X6405" s="227">
        <f t="shared" ref="X6405:X6468" si="705">M6405/12</f>
        <v>5772.75</v>
      </c>
      <c r="Y6405" s="227">
        <f t="shared" si="703"/>
        <v>4698.28</v>
      </c>
      <c r="Z6405" s="227">
        <f t="shared" si="704"/>
        <v>4349.67</v>
      </c>
      <c r="AA6405" s="227">
        <f t="shared" ref="AA6405:AA6468" si="706">S6405/36</f>
        <v>4088.9722222222222</v>
      </c>
    </row>
    <row r="6406" spans="2:27" ht="13.5" hidden="1">
      <c r="B6406" s="236" t="s">
        <v>1159</v>
      </c>
      <c r="C6406" s="232" t="s">
        <v>708</v>
      </c>
      <c r="D6406" s="232" t="s">
        <v>951</v>
      </c>
      <c r="E6406" s="232"/>
      <c r="F6406" s="232">
        <v>8</v>
      </c>
      <c r="G6406" s="232" t="s">
        <v>1535</v>
      </c>
      <c r="H6406" s="233">
        <v>1.0349999999999999</v>
      </c>
      <c r="I6406" s="233">
        <v>0</v>
      </c>
      <c r="J6406" s="233">
        <v>0.70599999999999996</v>
      </c>
      <c r="K6406" s="234">
        <v>2945</v>
      </c>
      <c r="L6406" s="233">
        <v>0.33600000000000002</v>
      </c>
      <c r="M6406" s="234">
        <v>5773</v>
      </c>
      <c r="N6406" s="233">
        <v>0</v>
      </c>
      <c r="O6406" s="233">
        <v>0</v>
      </c>
      <c r="P6406" s="233">
        <v>0.53600000000000003</v>
      </c>
      <c r="Q6406" s="234">
        <v>6525</v>
      </c>
      <c r="R6406" s="233">
        <v>0.248</v>
      </c>
      <c r="S6406" s="234">
        <v>12267</v>
      </c>
      <c r="T6406" s="233">
        <v>0</v>
      </c>
      <c r="U6406" s="227">
        <f t="shared" si="700"/>
        <v>755.55</v>
      </c>
      <c r="V6406" s="227">
        <f t="shared" si="701"/>
        <v>515.38</v>
      </c>
      <c r="W6406" s="227">
        <f t="shared" si="702"/>
        <v>490.69666666666666</v>
      </c>
      <c r="X6406" s="227">
        <f t="shared" si="705"/>
        <v>481.08333333333331</v>
      </c>
      <c r="Y6406" s="227">
        <f t="shared" si="703"/>
        <v>391.28000000000003</v>
      </c>
      <c r="Z6406" s="227">
        <f t="shared" si="704"/>
        <v>362.28999999999996</v>
      </c>
      <c r="AA6406" s="227">
        <f t="shared" si="706"/>
        <v>340.75</v>
      </c>
    </row>
    <row r="6407" spans="2:27" ht="13.5" hidden="1">
      <c r="B6407" s="236" t="s">
        <v>1159</v>
      </c>
      <c r="C6407" s="232" t="s">
        <v>710</v>
      </c>
      <c r="D6407" s="232" t="s">
        <v>951</v>
      </c>
      <c r="E6407" s="232"/>
      <c r="F6407" s="232">
        <v>16</v>
      </c>
      <c r="G6407" s="232" t="s">
        <v>1536</v>
      </c>
      <c r="H6407" s="233">
        <v>2.069</v>
      </c>
      <c r="I6407" s="233">
        <v>0</v>
      </c>
      <c r="J6407" s="233">
        <v>1.4119999999999999</v>
      </c>
      <c r="K6407" s="234">
        <v>5891</v>
      </c>
      <c r="L6407" s="233">
        <v>0.67200000000000004</v>
      </c>
      <c r="M6407" s="234">
        <v>11546</v>
      </c>
      <c r="N6407" s="233">
        <v>0</v>
      </c>
      <c r="O6407" s="233">
        <v>0</v>
      </c>
      <c r="P6407" s="233">
        <v>1.073</v>
      </c>
      <c r="Q6407" s="234">
        <v>13050</v>
      </c>
      <c r="R6407" s="233">
        <v>0.497</v>
      </c>
      <c r="S6407" s="234">
        <v>24534</v>
      </c>
      <c r="T6407" s="233">
        <v>0</v>
      </c>
      <c r="U6407" s="227">
        <f t="shared" si="700"/>
        <v>1510.37</v>
      </c>
      <c r="V6407" s="227">
        <f t="shared" si="701"/>
        <v>1030.76</v>
      </c>
      <c r="W6407" s="227">
        <f t="shared" si="702"/>
        <v>981.47666666666669</v>
      </c>
      <c r="X6407" s="227">
        <f t="shared" si="705"/>
        <v>962.16666666666663</v>
      </c>
      <c r="Y6407" s="227">
        <f t="shared" si="703"/>
        <v>783.29</v>
      </c>
      <c r="Z6407" s="227">
        <f t="shared" si="704"/>
        <v>725.31</v>
      </c>
      <c r="AA6407" s="227">
        <f t="shared" si="706"/>
        <v>681.5</v>
      </c>
    </row>
    <row r="6408" spans="2:27" ht="13.5" hidden="1">
      <c r="B6408" s="236" t="s">
        <v>1159</v>
      </c>
      <c r="C6408" s="232" t="s">
        <v>713</v>
      </c>
      <c r="D6408" s="232" t="s">
        <v>951</v>
      </c>
      <c r="E6408" s="232"/>
      <c r="F6408" s="232">
        <v>2</v>
      </c>
      <c r="G6408" s="232" t="s">
        <v>1537</v>
      </c>
      <c r="H6408" s="233">
        <v>0.25900000000000001</v>
      </c>
      <c r="I6408" s="233">
        <v>0</v>
      </c>
      <c r="J6408" s="233">
        <v>0.17699999999999999</v>
      </c>
      <c r="K6408" s="234">
        <v>736</v>
      </c>
      <c r="L6408" s="233">
        <v>8.4000000000000005E-2</v>
      </c>
      <c r="M6408" s="234">
        <v>1443</v>
      </c>
      <c r="N6408" s="233">
        <v>0</v>
      </c>
      <c r="O6408" s="233">
        <v>0</v>
      </c>
      <c r="P6408" s="233">
        <v>0.13400000000000001</v>
      </c>
      <c r="Q6408" s="234">
        <v>1631</v>
      </c>
      <c r="R6408" s="233">
        <v>6.2E-2</v>
      </c>
      <c r="S6408" s="234">
        <v>3067</v>
      </c>
      <c r="T6408" s="233">
        <v>0</v>
      </c>
      <c r="U6408" s="227">
        <f t="shared" si="700"/>
        <v>189.07</v>
      </c>
      <c r="V6408" s="227">
        <f t="shared" si="701"/>
        <v>129.20999999999998</v>
      </c>
      <c r="W6408" s="227">
        <f t="shared" si="702"/>
        <v>122.65333333333334</v>
      </c>
      <c r="X6408" s="227">
        <f t="shared" si="705"/>
        <v>120.25</v>
      </c>
      <c r="Y6408" s="227">
        <f t="shared" si="703"/>
        <v>97.820000000000007</v>
      </c>
      <c r="Z6408" s="227">
        <f t="shared" si="704"/>
        <v>90.565555555555562</v>
      </c>
      <c r="AA6408" s="227">
        <f t="shared" si="706"/>
        <v>85.194444444444443</v>
      </c>
    </row>
    <row r="6409" spans="2:27" ht="13.5" hidden="1">
      <c r="B6409" s="236" t="s">
        <v>1159</v>
      </c>
      <c r="C6409" s="232" t="s">
        <v>715</v>
      </c>
      <c r="D6409" s="232" t="s">
        <v>951</v>
      </c>
      <c r="E6409" s="232"/>
      <c r="F6409" s="232">
        <v>4</v>
      </c>
      <c r="G6409" s="232" t="s">
        <v>1538</v>
      </c>
      <c r="H6409" s="233">
        <v>0.51700000000000002</v>
      </c>
      <c r="I6409" s="233">
        <v>0</v>
      </c>
      <c r="J6409" s="233">
        <v>0.35299999999999998</v>
      </c>
      <c r="K6409" s="234">
        <v>1473</v>
      </c>
      <c r="L6409" s="233">
        <v>0.16800000000000001</v>
      </c>
      <c r="M6409" s="234">
        <v>2886</v>
      </c>
      <c r="N6409" s="233">
        <v>0</v>
      </c>
      <c r="O6409" s="233">
        <v>0</v>
      </c>
      <c r="P6409" s="233">
        <v>0.26800000000000002</v>
      </c>
      <c r="Q6409" s="234">
        <v>3262</v>
      </c>
      <c r="R6409" s="233">
        <v>0.124</v>
      </c>
      <c r="S6409" s="234">
        <v>6133</v>
      </c>
      <c r="T6409" s="233">
        <v>0</v>
      </c>
      <c r="U6409" s="227">
        <f t="shared" si="700"/>
        <v>377.41</v>
      </c>
      <c r="V6409" s="227">
        <f t="shared" si="701"/>
        <v>257.69</v>
      </c>
      <c r="W6409" s="227">
        <f t="shared" si="702"/>
        <v>245.39</v>
      </c>
      <c r="X6409" s="227">
        <f t="shared" si="705"/>
        <v>240.5</v>
      </c>
      <c r="Y6409" s="227">
        <f t="shared" si="703"/>
        <v>195.64000000000001</v>
      </c>
      <c r="Z6409" s="227">
        <f t="shared" si="704"/>
        <v>181.13111111111112</v>
      </c>
      <c r="AA6409" s="227">
        <f t="shared" si="706"/>
        <v>170.36111111111111</v>
      </c>
    </row>
    <row r="6410" spans="2:27" ht="13.5" hidden="1">
      <c r="B6410" s="236" t="s">
        <v>1159</v>
      </c>
      <c r="C6410" s="232" t="s">
        <v>1539</v>
      </c>
      <c r="D6410" s="232" t="s">
        <v>951</v>
      </c>
      <c r="E6410" s="232"/>
      <c r="F6410" s="232">
        <v>48</v>
      </c>
      <c r="G6410" s="232" t="s">
        <v>1533</v>
      </c>
      <c r="H6410" s="233">
        <v>5.8970000000000002</v>
      </c>
      <c r="I6410" s="233">
        <v>0</v>
      </c>
      <c r="J6410" s="233">
        <v>4.0129999999999999</v>
      </c>
      <c r="K6410" s="234">
        <v>16788</v>
      </c>
      <c r="L6410" s="233">
        <v>1.915</v>
      </c>
      <c r="M6410" s="234">
        <v>32904</v>
      </c>
      <c r="N6410" s="233">
        <v>0</v>
      </c>
      <c r="O6410" s="233">
        <v>0</v>
      </c>
      <c r="P6410" s="233">
        <v>3.0550000000000002</v>
      </c>
      <c r="Q6410" s="234">
        <v>37191</v>
      </c>
      <c r="R6410" s="233">
        <v>1.4139999999999999</v>
      </c>
      <c r="S6410" s="234">
        <v>69922</v>
      </c>
      <c r="T6410" s="233">
        <v>0</v>
      </c>
      <c r="U6410" s="227">
        <f t="shared" si="700"/>
        <v>4304.8100000000004</v>
      </c>
      <c r="V6410" s="227">
        <f t="shared" si="701"/>
        <v>2929.49</v>
      </c>
      <c r="W6410" s="227">
        <f t="shared" si="702"/>
        <v>2796.95</v>
      </c>
      <c r="X6410" s="227">
        <f t="shared" si="705"/>
        <v>2742</v>
      </c>
      <c r="Y6410" s="227">
        <f t="shared" si="703"/>
        <v>2230.15</v>
      </c>
      <c r="Z6410" s="227">
        <f t="shared" si="704"/>
        <v>2065.3033333333333</v>
      </c>
      <c r="AA6410" s="227">
        <f t="shared" si="706"/>
        <v>1942.2777777777778</v>
      </c>
    </row>
    <row r="6411" spans="2:27" ht="13.5" hidden="1">
      <c r="B6411" s="236" t="s">
        <v>1159</v>
      </c>
      <c r="C6411" s="232" t="s">
        <v>1540</v>
      </c>
      <c r="D6411" s="232" t="s">
        <v>951</v>
      </c>
      <c r="E6411" s="232"/>
      <c r="F6411" s="232">
        <v>64</v>
      </c>
      <c r="G6411" s="232" t="s">
        <v>1541</v>
      </c>
      <c r="H6411" s="233">
        <v>7.8620000000000001</v>
      </c>
      <c r="I6411" s="233">
        <v>0</v>
      </c>
      <c r="J6411" s="233">
        <v>5.35</v>
      </c>
      <c r="K6411" s="234">
        <v>22383</v>
      </c>
      <c r="L6411" s="233">
        <v>2.5539999999999998</v>
      </c>
      <c r="M6411" s="234">
        <v>43872</v>
      </c>
      <c r="N6411" s="233">
        <v>0</v>
      </c>
      <c r="O6411" s="233">
        <v>0</v>
      </c>
      <c r="P6411" s="233">
        <v>4.0739999999999998</v>
      </c>
      <c r="Q6411" s="234">
        <v>49587</v>
      </c>
      <c r="R6411" s="233">
        <v>1.885</v>
      </c>
      <c r="S6411" s="234">
        <v>93229</v>
      </c>
      <c r="T6411" s="233">
        <v>0</v>
      </c>
      <c r="U6411" s="227">
        <f t="shared" si="700"/>
        <v>5739.26</v>
      </c>
      <c r="V6411" s="227">
        <f t="shared" si="701"/>
        <v>3905.4999999999995</v>
      </c>
      <c r="W6411" s="227">
        <f t="shared" si="702"/>
        <v>3729.67</v>
      </c>
      <c r="X6411" s="227">
        <f t="shared" si="705"/>
        <v>3656</v>
      </c>
      <c r="Y6411" s="227">
        <f t="shared" si="703"/>
        <v>2974.02</v>
      </c>
      <c r="Z6411" s="227">
        <f t="shared" si="704"/>
        <v>2753.4666666666667</v>
      </c>
      <c r="AA6411" s="227">
        <f t="shared" si="706"/>
        <v>2589.6944444444443</v>
      </c>
    </row>
    <row r="6412" spans="2:27" ht="13.5" hidden="1">
      <c r="B6412" s="236" t="s">
        <v>1159</v>
      </c>
      <c r="C6412" s="232" t="s">
        <v>1542</v>
      </c>
      <c r="D6412" s="232" t="s">
        <v>951</v>
      </c>
      <c r="E6412" s="232"/>
      <c r="F6412" s="232">
        <v>8</v>
      </c>
      <c r="G6412" s="232" t="s">
        <v>1535</v>
      </c>
      <c r="H6412" s="233">
        <v>0.98299999999999998</v>
      </c>
      <c r="I6412" s="233">
        <v>0</v>
      </c>
      <c r="J6412" s="233">
        <v>0.66900000000000004</v>
      </c>
      <c r="K6412" s="234">
        <v>2798</v>
      </c>
      <c r="L6412" s="233">
        <v>0.31900000000000001</v>
      </c>
      <c r="M6412" s="234">
        <v>5484</v>
      </c>
      <c r="N6412" s="233">
        <v>0</v>
      </c>
      <c r="O6412" s="233">
        <v>0</v>
      </c>
      <c r="P6412" s="233">
        <v>0.50900000000000001</v>
      </c>
      <c r="Q6412" s="234">
        <v>6198</v>
      </c>
      <c r="R6412" s="233">
        <v>0.23599999999999999</v>
      </c>
      <c r="S6412" s="234">
        <v>11654</v>
      </c>
      <c r="T6412" s="233">
        <v>0</v>
      </c>
      <c r="U6412" s="227">
        <f t="shared" si="700"/>
        <v>717.59</v>
      </c>
      <c r="V6412" s="227">
        <f t="shared" si="701"/>
        <v>488.37</v>
      </c>
      <c r="W6412" s="227">
        <f t="shared" si="702"/>
        <v>466.03666666666663</v>
      </c>
      <c r="X6412" s="227">
        <f t="shared" si="705"/>
        <v>457</v>
      </c>
      <c r="Y6412" s="227">
        <f t="shared" si="703"/>
        <v>371.57</v>
      </c>
      <c r="Z6412" s="227">
        <f t="shared" si="704"/>
        <v>344.44666666666666</v>
      </c>
      <c r="AA6412" s="227">
        <f t="shared" si="706"/>
        <v>323.72222222222223</v>
      </c>
    </row>
    <row r="6413" spans="2:27" ht="13.5" hidden="1">
      <c r="B6413" s="236" t="s">
        <v>1159</v>
      </c>
      <c r="C6413" s="232" t="s">
        <v>1543</v>
      </c>
      <c r="D6413" s="232" t="s">
        <v>951</v>
      </c>
      <c r="E6413" s="232"/>
      <c r="F6413" s="232">
        <v>16</v>
      </c>
      <c r="G6413" s="232" t="s">
        <v>1536</v>
      </c>
      <c r="H6413" s="233">
        <v>1.966</v>
      </c>
      <c r="I6413" s="233">
        <v>0</v>
      </c>
      <c r="J6413" s="233">
        <v>1.3380000000000001</v>
      </c>
      <c r="K6413" s="234">
        <v>5596</v>
      </c>
      <c r="L6413" s="233">
        <v>0.63800000000000001</v>
      </c>
      <c r="M6413" s="234">
        <v>10968</v>
      </c>
      <c r="N6413" s="233">
        <v>0</v>
      </c>
      <c r="O6413" s="233">
        <v>0</v>
      </c>
      <c r="P6413" s="233">
        <v>1.018</v>
      </c>
      <c r="Q6413" s="234">
        <v>12397</v>
      </c>
      <c r="R6413" s="233">
        <v>0.47099999999999997</v>
      </c>
      <c r="S6413" s="234">
        <v>23307</v>
      </c>
      <c r="T6413" s="233">
        <v>0</v>
      </c>
      <c r="U6413" s="227">
        <f t="shared" si="700"/>
        <v>1435.18</v>
      </c>
      <c r="V6413" s="227">
        <f t="shared" si="701"/>
        <v>976.74</v>
      </c>
      <c r="W6413" s="227">
        <f t="shared" si="702"/>
        <v>932.07333333333327</v>
      </c>
      <c r="X6413" s="227">
        <f t="shared" si="705"/>
        <v>914</v>
      </c>
      <c r="Y6413" s="227">
        <f t="shared" si="703"/>
        <v>743.14</v>
      </c>
      <c r="Z6413" s="227">
        <f t="shared" si="704"/>
        <v>688.19111111111101</v>
      </c>
      <c r="AA6413" s="227">
        <f t="shared" si="706"/>
        <v>647.41666666666663</v>
      </c>
    </row>
    <row r="6414" spans="2:27" ht="13.5" hidden="1">
      <c r="B6414" s="236" t="s">
        <v>1159</v>
      </c>
      <c r="C6414" s="232" t="s">
        <v>1544</v>
      </c>
      <c r="D6414" s="232" t="s">
        <v>951</v>
      </c>
      <c r="E6414" s="232"/>
      <c r="F6414" s="232">
        <v>32</v>
      </c>
      <c r="G6414" s="232" t="s">
        <v>1515</v>
      </c>
      <c r="H6414" s="233">
        <v>3.931</v>
      </c>
      <c r="I6414" s="233">
        <v>0</v>
      </c>
      <c r="J6414" s="233">
        <v>2.6749999999999998</v>
      </c>
      <c r="K6414" s="234">
        <v>11192</v>
      </c>
      <c r="L6414" s="233">
        <v>1.2769999999999999</v>
      </c>
      <c r="M6414" s="234">
        <v>21936</v>
      </c>
      <c r="N6414" s="233">
        <v>0</v>
      </c>
      <c r="O6414" s="233">
        <v>0</v>
      </c>
      <c r="P6414" s="233">
        <v>2.0369999999999999</v>
      </c>
      <c r="Q6414" s="234">
        <v>24794</v>
      </c>
      <c r="R6414" s="233">
        <v>0.94199999999999995</v>
      </c>
      <c r="S6414" s="234">
        <v>46615</v>
      </c>
      <c r="T6414" s="233">
        <v>0</v>
      </c>
      <c r="U6414" s="227">
        <f t="shared" si="700"/>
        <v>2869.63</v>
      </c>
      <c r="V6414" s="227">
        <f t="shared" si="701"/>
        <v>1952.7499999999998</v>
      </c>
      <c r="W6414" s="227">
        <f t="shared" si="702"/>
        <v>1864.8766666666666</v>
      </c>
      <c r="X6414" s="227">
        <f t="shared" si="705"/>
        <v>1828</v>
      </c>
      <c r="Y6414" s="227">
        <f t="shared" si="703"/>
        <v>1487.01</v>
      </c>
      <c r="Z6414" s="227">
        <f t="shared" si="704"/>
        <v>1376.382222222222</v>
      </c>
      <c r="AA6414" s="227">
        <f t="shared" si="706"/>
        <v>1294.8611111111111</v>
      </c>
    </row>
    <row r="6415" spans="2:27" ht="13.5" hidden="1">
      <c r="B6415" s="236" t="s">
        <v>1159</v>
      </c>
      <c r="C6415" s="232" t="s">
        <v>1545</v>
      </c>
      <c r="D6415" s="232" t="s">
        <v>951</v>
      </c>
      <c r="E6415" s="232"/>
      <c r="F6415" s="232">
        <v>2</v>
      </c>
      <c r="G6415" s="232" t="s">
        <v>1537</v>
      </c>
      <c r="H6415" s="233">
        <v>0.246</v>
      </c>
      <c r="I6415" s="233">
        <v>0</v>
      </c>
      <c r="J6415" s="233">
        <v>0.16700000000000001</v>
      </c>
      <c r="K6415" s="234">
        <v>699</v>
      </c>
      <c r="L6415" s="233">
        <v>0.08</v>
      </c>
      <c r="M6415" s="234">
        <v>1371</v>
      </c>
      <c r="N6415" s="233">
        <v>0</v>
      </c>
      <c r="O6415" s="233">
        <v>0</v>
      </c>
      <c r="P6415" s="233">
        <v>0.127</v>
      </c>
      <c r="Q6415" s="234">
        <v>1550</v>
      </c>
      <c r="R6415" s="233">
        <v>5.8999999999999997E-2</v>
      </c>
      <c r="S6415" s="234">
        <v>2913</v>
      </c>
      <c r="T6415" s="233">
        <v>0</v>
      </c>
      <c r="U6415" s="227">
        <f t="shared" si="700"/>
        <v>179.57999999999998</v>
      </c>
      <c r="V6415" s="227">
        <f t="shared" si="701"/>
        <v>121.91000000000001</v>
      </c>
      <c r="W6415" s="227">
        <f t="shared" si="702"/>
        <v>116.65</v>
      </c>
      <c r="X6415" s="227">
        <f t="shared" si="705"/>
        <v>114.25</v>
      </c>
      <c r="Y6415" s="227">
        <f t="shared" si="703"/>
        <v>92.710000000000008</v>
      </c>
      <c r="Z6415" s="227">
        <f t="shared" si="704"/>
        <v>86.125555555555565</v>
      </c>
      <c r="AA6415" s="227">
        <f t="shared" si="706"/>
        <v>80.916666666666671</v>
      </c>
    </row>
    <row r="6416" spans="2:27" ht="13.5" hidden="1">
      <c r="B6416" s="236" t="s">
        <v>1159</v>
      </c>
      <c r="C6416" s="232" t="s">
        <v>1546</v>
      </c>
      <c r="D6416" s="232" t="s">
        <v>951</v>
      </c>
      <c r="E6416" s="232"/>
      <c r="F6416" s="232">
        <v>4</v>
      </c>
      <c r="G6416" s="232" t="s">
        <v>1538</v>
      </c>
      <c r="H6416" s="233">
        <v>0.49099999999999999</v>
      </c>
      <c r="I6416" s="233">
        <v>0</v>
      </c>
      <c r="J6416" s="233">
        <v>0.33400000000000002</v>
      </c>
      <c r="K6416" s="234">
        <v>1399</v>
      </c>
      <c r="L6416" s="233">
        <v>0.16</v>
      </c>
      <c r="M6416" s="234">
        <v>2742</v>
      </c>
      <c r="N6416" s="233">
        <v>0</v>
      </c>
      <c r="O6416" s="233">
        <v>0</v>
      </c>
      <c r="P6416" s="233">
        <v>0.255</v>
      </c>
      <c r="Q6416" s="234">
        <v>3099</v>
      </c>
      <c r="R6416" s="233">
        <v>0.11799999999999999</v>
      </c>
      <c r="S6416" s="234">
        <v>5827</v>
      </c>
      <c r="T6416" s="233">
        <v>0</v>
      </c>
      <c r="U6416" s="227">
        <f t="shared" si="700"/>
        <v>358.43</v>
      </c>
      <c r="V6416" s="227">
        <f t="shared" si="701"/>
        <v>243.82000000000002</v>
      </c>
      <c r="W6416" s="227">
        <f t="shared" si="702"/>
        <v>233.38333333333333</v>
      </c>
      <c r="X6416" s="227">
        <f t="shared" si="705"/>
        <v>228.5</v>
      </c>
      <c r="Y6416" s="227">
        <f t="shared" si="703"/>
        <v>186.15</v>
      </c>
      <c r="Z6416" s="227">
        <f t="shared" si="704"/>
        <v>172.22333333333333</v>
      </c>
      <c r="AA6416" s="227">
        <f t="shared" si="706"/>
        <v>161.86111111111111</v>
      </c>
    </row>
    <row r="6417" spans="2:27" ht="13.5" hidden="1">
      <c r="B6417" s="236" t="s">
        <v>1159</v>
      </c>
      <c r="C6417" s="232" t="s">
        <v>718</v>
      </c>
      <c r="D6417" s="232" t="s">
        <v>951</v>
      </c>
      <c r="E6417" s="232"/>
      <c r="F6417" s="232">
        <v>2</v>
      </c>
      <c r="G6417" s="232" t="s">
        <v>1547</v>
      </c>
      <c r="H6417" s="233">
        <v>0.104</v>
      </c>
      <c r="I6417" s="233">
        <v>0</v>
      </c>
      <c r="J6417" s="233">
        <v>0</v>
      </c>
      <c r="K6417" s="234">
        <v>0</v>
      </c>
      <c r="L6417" s="233">
        <v>0</v>
      </c>
      <c r="M6417" s="234">
        <v>0</v>
      </c>
      <c r="N6417" s="233">
        <v>0</v>
      </c>
      <c r="O6417" s="233">
        <v>0</v>
      </c>
      <c r="P6417" s="233">
        <v>0</v>
      </c>
      <c r="Q6417" s="234">
        <v>0</v>
      </c>
      <c r="R6417" s="233">
        <v>0</v>
      </c>
      <c r="S6417" s="234">
        <v>0</v>
      </c>
      <c r="T6417" s="233">
        <v>0</v>
      </c>
      <c r="U6417" s="227">
        <f t="shared" si="700"/>
        <v>75.92</v>
      </c>
      <c r="V6417" s="227">
        <f t="shared" si="701"/>
        <v>0</v>
      </c>
      <c r="W6417" s="227">
        <f t="shared" si="702"/>
        <v>0</v>
      </c>
      <c r="X6417" s="227">
        <f t="shared" si="705"/>
        <v>0</v>
      </c>
      <c r="Y6417" s="227">
        <f t="shared" si="703"/>
        <v>0</v>
      </c>
      <c r="Z6417" s="227">
        <f t="shared" si="704"/>
        <v>0</v>
      </c>
      <c r="AA6417" s="227">
        <f t="shared" si="706"/>
        <v>0</v>
      </c>
    </row>
    <row r="6418" spans="2:27" ht="13.5" hidden="1">
      <c r="B6418" s="236" t="s">
        <v>1159</v>
      </c>
      <c r="C6418" s="232" t="s">
        <v>721</v>
      </c>
      <c r="D6418" s="232" t="s">
        <v>951</v>
      </c>
      <c r="E6418" s="232"/>
      <c r="F6418" s="232">
        <v>1</v>
      </c>
      <c r="G6418" s="232" t="s">
        <v>1548</v>
      </c>
      <c r="H6418" s="233">
        <v>2.5999999999999999E-2</v>
      </c>
      <c r="I6418" s="233">
        <v>0</v>
      </c>
      <c r="J6418" s="233">
        <v>0</v>
      </c>
      <c r="K6418" s="234">
        <v>0</v>
      </c>
      <c r="L6418" s="233">
        <v>0</v>
      </c>
      <c r="M6418" s="234">
        <v>0</v>
      </c>
      <c r="N6418" s="233">
        <v>0</v>
      </c>
      <c r="O6418" s="233">
        <v>0</v>
      </c>
      <c r="P6418" s="233">
        <v>0</v>
      </c>
      <c r="Q6418" s="234">
        <v>0</v>
      </c>
      <c r="R6418" s="233">
        <v>0</v>
      </c>
      <c r="S6418" s="234">
        <v>0</v>
      </c>
      <c r="T6418" s="233">
        <v>0</v>
      </c>
      <c r="U6418" s="227">
        <f t="shared" si="700"/>
        <v>18.98</v>
      </c>
      <c r="V6418" s="227">
        <f t="shared" si="701"/>
        <v>0</v>
      </c>
      <c r="W6418" s="227">
        <f t="shared" si="702"/>
        <v>0</v>
      </c>
      <c r="X6418" s="227">
        <f t="shared" si="705"/>
        <v>0</v>
      </c>
      <c r="Y6418" s="227">
        <f t="shared" si="703"/>
        <v>0</v>
      </c>
      <c r="Z6418" s="227">
        <f t="shared" si="704"/>
        <v>0</v>
      </c>
      <c r="AA6418" s="227">
        <f t="shared" si="706"/>
        <v>0</v>
      </c>
    </row>
    <row r="6419" spans="2:27" ht="13.5" hidden="1">
      <c r="B6419" s="236" t="s">
        <v>1159</v>
      </c>
      <c r="C6419" s="232" t="s">
        <v>724</v>
      </c>
      <c r="D6419" s="232" t="s">
        <v>951</v>
      </c>
      <c r="E6419" s="232"/>
      <c r="F6419" s="232">
        <v>1</v>
      </c>
      <c r="G6419" s="232" t="s">
        <v>1549</v>
      </c>
      <c r="H6419" s="233">
        <v>5.1999999999999998E-2</v>
      </c>
      <c r="I6419" s="233">
        <v>0</v>
      </c>
      <c r="J6419" s="233">
        <v>0</v>
      </c>
      <c r="K6419" s="234">
        <v>0</v>
      </c>
      <c r="L6419" s="233">
        <v>0</v>
      </c>
      <c r="M6419" s="234">
        <v>0</v>
      </c>
      <c r="N6419" s="233">
        <v>0</v>
      </c>
      <c r="O6419" s="233">
        <v>0</v>
      </c>
      <c r="P6419" s="233">
        <v>0</v>
      </c>
      <c r="Q6419" s="234">
        <v>0</v>
      </c>
      <c r="R6419" s="233">
        <v>0</v>
      </c>
      <c r="S6419" s="234">
        <v>0</v>
      </c>
      <c r="T6419" s="233">
        <v>0</v>
      </c>
      <c r="U6419" s="227">
        <f t="shared" si="700"/>
        <v>37.96</v>
      </c>
      <c r="V6419" s="227">
        <f t="shared" si="701"/>
        <v>0</v>
      </c>
      <c r="W6419" s="227">
        <f t="shared" si="702"/>
        <v>0</v>
      </c>
      <c r="X6419" s="227">
        <f t="shared" si="705"/>
        <v>0</v>
      </c>
      <c r="Y6419" s="227">
        <f t="shared" si="703"/>
        <v>0</v>
      </c>
      <c r="Z6419" s="227">
        <f t="shared" si="704"/>
        <v>0</v>
      </c>
      <c r="AA6419" s="227">
        <f t="shared" si="706"/>
        <v>0</v>
      </c>
    </row>
    <row r="6420" spans="2:27" ht="13.5" hidden="1">
      <c r="B6420" s="236" t="s">
        <v>1159</v>
      </c>
      <c r="C6420" s="232" t="s">
        <v>727</v>
      </c>
      <c r="D6420" s="232" t="s">
        <v>951</v>
      </c>
      <c r="E6420" s="232"/>
      <c r="F6420" s="232">
        <v>2</v>
      </c>
      <c r="G6420" s="232" t="s">
        <v>1550</v>
      </c>
      <c r="H6420" s="233">
        <v>9.9000000000000005E-2</v>
      </c>
      <c r="I6420" s="233">
        <v>0</v>
      </c>
      <c r="J6420" s="233">
        <v>6.7000000000000004E-2</v>
      </c>
      <c r="K6420" s="234">
        <v>281</v>
      </c>
      <c r="L6420" s="233">
        <v>3.2000000000000001E-2</v>
      </c>
      <c r="M6420" s="234">
        <v>551</v>
      </c>
      <c r="N6420" s="233">
        <v>0</v>
      </c>
      <c r="O6420" s="233">
        <v>0</v>
      </c>
      <c r="P6420" s="233">
        <v>5.0999999999999997E-2</v>
      </c>
      <c r="Q6420" s="234">
        <v>623</v>
      </c>
      <c r="R6420" s="233">
        <v>2.4E-2</v>
      </c>
      <c r="S6420" s="234">
        <v>1172</v>
      </c>
      <c r="T6420" s="233">
        <v>0</v>
      </c>
      <c r="U6420" s="227">
        <f t="shared" si="700"/>
        <v>72.27000000000001</v>
      </c>
      <c r="V6420" s="227">
        <f t="shared" si="701"/>
        <v>48.910000000000004</v>
      </c>
      <c r="W6420" s="227">
        <f t="shared" si="702"/>
        <v>46.776666666666671</v>
      </c>
      <c r="X6420" s="227">
        <f t="shared" si="705"/>
        <v>45.916666666666664</v>
      </c>
      <c r="Y6420" s="227">
        <f t="shared" si="703"/>
        <v>37.229999999999997</v>
      </c>
      <c r="Z6420" s="227">
        <f t="shared" si="704"/>
        <v>34.825555555555553</v>
      </c>
      <c r="AA6420" s="227">
        <f t="shared" si="706"/>
        <v>32.555555555555557</v>
      </c>
    </row>
    <row r="6421" spans="2:27" ht="13.5" hidden="1">
      <c r="B6421" s="236" t="s">
        <v>1159</v>
      </c>
      <c r="C6421" s="232" t="s">
        <v>1645</v>
      </c>
      <c r="D6421" s="232" t="s">
        <v>951</v>
      </c>
      <c r="E6421" s="232"/>
      <c r="F6421" s="232">
        <v>2</v>
      </c>
      <c r="G6421" s="232" t="s">
        <v>1418</v>
      </c>
      <c r="H6421" s="233">
        <v>2.5000000000000001E-2</v>
      </c>
      <c r="I6421" s="233">
        <v>0</v>
      </c>
      <c r="J6421" s="233">
        <v>1.7000000000000001E-2</v>
      </c>
      <c r="K6421" s="234">
        <v>70</v>
      </c>
      <c r="L6421" s="233">
        <v>8.0000000000000002E-3</v>
      </c>
      <c r="M6421" s="234">
        <v>138</v>
      </c>
      <c r="N6421" s="233">
        <v>0</v>
      </c>
      <c r="O6421" s="233">
        <v>0</v>
      </c>
      <c r="P6421" s="233">
        <v>1.2999999999999999E-2</v>
      </c>
      <c r="Q6421" s="234">
        <v>156</v>
      </c>
      <c r="R6421" s="233">
        <v>6.0000000000000001E-3</v>
      </c>
      <c r="S6421" s="234">
        <v>293</v>
      </c>
      <c r="T6421" s="233">
        <v>0</v>
      </c>
      <c r="U6421" s="227">
        <f t="shared" si="700"/>
        <v>18.25</v>
      </c>
      <c r="V6421" s="227">
        <f t="shared" si="701"/>
        <v>12.41</v>
      </c>
      <c r="W6421" s="227">
        <f t="shared" si="702"/>
        <v>11.673333333333332</v>
      </c>
      <c r="X6421" s="227">
        <f t="shared" si="705"/>
        <v>11.5</v>
      </c>
      <c r="Y6421" s="227">
        <f t="shared" si="703"/>
        <v>9.49</v>
      </c>
      <c r="Z6421" s="227">
        <f t="shared" si="704"/>
        <v>8.7133333333333329</v>
      </c>
      <c r="AA6421" s="227">
        <f t="shared" si="706"/>
        <v>8.1388888888888893</v>
      </c>
    </row>
    <row r="6422" spans="2:27" ht="13.5" hidden="1">
      <c r="B6422" s="236" t="s">
        <v>1159</v>
      </c>
      <c r="C6422" s="232" t="s">
        <v>732</v>
      </c>
      <c r="D6422" s="232" t="s">
        <v>951</v>
      </c>
      <c r="E6422" s="232"/>
      <c r="F6422" s="232">
        <v>2</v>
      </c>
      <c r="G6422" s="232" t="s">
        <v>1551</v>
      </c>
      <c r="H6422" s="233">
        <v>4.9000000000000002E-2</v>
      </c>
      <c r="I6422" s="233">
        <v>0</v>
      </c>
      <c r="J6422" s="233">
        <v>3.4000000000000002E-2</v>
      </c>
      <c r="K6422" s="234">
        <v>141</v>
      </c>
      <c r="L6422" s="233">
        <v>1.6E-2</v>
      </c>
      <c r="M6422" s="234">
        <v>276</v>
      </c>
      <c r="N6422" s="233">
        <v>0</v>
      </c>
      <c r="O6422" s="233">
        <v>0</v>
      </c>
      <c r="P6422" s="233">
        <v>2.5999999999999999E-2</v>
      </c>
      <c r="Q6422" s="234">
        <v>312</v>
      </c>
      <c r="R6422" s="233">
        <v>1.2E-2</v>
      </c>
      <c r="S6422" s="234">
        <v>586</v>
      </c>
      <c r="T6422" s="233">
        <v>0</v>
      </c>
      <c r="U6422" s="227">
        <f t="shared" si="700"/>
        <v>35.770000000000003</v>
      </c>
      <c r="V6422" s="227">
        <f t="shared" si="701"/>
        <v>24.82</v>
      </c>
      <c r="W6422" s="227">
        <f t="shared" si="702"/>
        <v>23.43</v>
      </c>
      <c r="X6422" s="227">
        <f t="shared" si="705"/>
        <v>23</v>
      </c>
      <c r="Y6422" s="227">
        <f t="shared" si="703"/>
        <v>18.98</v>
      </c>
      <c r="Z6422" s="227">
        <f t="shared" si="704"/>
        <v>17.426666666666666</v>
      </c>
      <c r="AA6422" s="227">
        <f t="shared" si="706"/>
        <v>16.277777777777779</v>
      </c>
    </row>
    <row r="6423" spans="2:27" ht="13.5" hidden="1">
      <c r="B6423" s="236" t="s">
        <v>1159</v>
      </c>
      <c r="C6423" s="232" t="s">
        <v>1552</v>
      </c>
      <c r="D6423" s="232" t="s">
        <v>951</v>
      </c>
      <c r="E6423" s="232"/>
      <c r="F6423" s="232">
        <v>2</v>
      </c>
      <c r="G6423" s="232" t="s">
        <v>1550</v>
      </c>
      <c r="H6423" s="233">
        <v>9.4E-2</v>
      </c>
      <c r="I6423" s="233">
        <v>0</v>
      </c>
      <c r="J6423" s="233">
        <v>6.4000000000000001E-2</v>
      </c>
      <c r="K6423" s="234">
        <v>268</v>
      </c>
      <c r="L6423" s="233">
        <v>3.1E-2</v>
      </c>
      <c r="M6423" s="234">
        <v>525</v>
      </c>
      <c r="N6423" s="233">
        <v>0</v>
      </c>
      <c r="O6423" s="233">
        <v>0</v>
      </c>
      <c r="P6423" s="233">
        <v>4.9000000000000002E-2</v>
      </c>
      <c r="Q6423" s="234">
        <v>593</v>
      </c>
      <c r="R6423" s="233">
        <v>2.3E-2</v>
      </c>
      <c r="S6423" s="234">
        <v>1115</v>
      </c>
      <c r="T6423" s="233">
        <v>0</v>
      </c>
      <c r="U6423" s="227">
        <f t="shared" si="700"/>
        <v>68.62</v>
      </c>
      <c r="V6423" s="227">
        <f t="shared" si="701"/>
        <v>46.72</v>
      </c>
      <c r="W6423" s="227">
        <f t="shared" si="702"/>
        <v>44.963333333333331</v>
      </c>
      <c r="X6423" s="227">
        <f t="shared" si="705"/>
        <v>43.75</v>
      </c>
      <c r="Y6423" s="227">
        <f t="shared" si="703"/>
        <v>35.770000000000003</v>
      </c>
      <c r="Z6423" s="227">
        <f t="shared" si="704"/>
        <v>33.262222222222221</v>
      </c>
      <c r="AA6423" s="227">
        <f t="shared" si="706"/>
        <v>30.972222222222221</v>
      </c>
    </row>
    <row r="6424" spans="2:27" ht="13.5" hidden="1">
      <c r="B6424" s="236" t="s">
        <v>1159</v>
      </c>
      <c r="C6424" s="232" t="s">
        <v>1553</v>
      </c>
      <c r="D6424" s="232" t="s">
        <v>951</v>
      </c>
      <c r="E6424" s="232"/>
      <c r="F6424" s="232">
        <v>2</v>
      </c>
      <c r="G6424" s="232" t="s">
        <v>1418</v>
      </c>
      <c r="H6424" s="233">
        <v>2.4E-2</v>
      </c>
      <c r="I6424" s="233">
        <v>0</v>
      </c>
      <c r="J6424" s="233">
        <v>1.6E-2</v>
      </c>
      <c r="K6424" s="234">
        <v>68</v>
      </c>
      <c r="L6424" s="233">
        <v>8.0000000000000002E-3</v>
      </c>
      <c r="M6424" s="234">
        <v>134</v>
      </c>
      <c r="N6424" s="233">
        <v>0</v>
      </c>
      <c r="O6424" s="233">
        <v>0</v>
      </c>
      <c r="P6424" s="233">
        <v>1.2E-2</v>
      </c>
      <c r="Q6424" s="234">
        <v>151</v>
      </c>
      <c r="R6424" s="233">
        <v>6.0000000000000001E-3</v>
      </c>
      <c r="S6424" s="234">
        <v>285</v>
      </c>
      <c r="T6424" s="233">
        <v>0</v>
      </c>
      <c r="U6424" s="227">
        <f t="shared" si="700"/>
        <v>17.52</v>
      </c>
      <c r="V6424" s="227">
        <f t="shared" si="701"/>
        <v>11.68</v>
      </c>
      <c r="W6424" s="227">
        <f t="shared" si="702"/>
        <v>11.506666666666668</v>
      </c>
      <c r="X6424" s="227">
        <f t="shared" si="705"/>
        <v>11.166666666666666</v>
      </c>
      <c r="Y6424" s="227">
        <f t="shared" si="703"/>
        <v>8.76</v>
      </c>
      <c r="Z6424" s="227">
        <f t="shared" si="704"/>
        <v>8.5744444444444454</v>
      </c>
      <c r="AA6424" s="227">
        <f t="shared" si="706"/>
        <v>7.916666666666667</v>
      </c>
    </row>
    <row r="6425" spans="2:27" ht="13.5" hidden="1">
      <c r="B6425" s="236" t="s">
        <v>1159</v>
      </c>
      <c r="C6425" s="232" t="s">
        <v>1554</v>
      </c>
      <c r="D6425" s="232" t="s">
        <v>951</v>
      </c>
      <c r="E6425" s="232"/>
      <c r="F6425" s="232">
        <v>2</v>
      </c>
      <c r="G6425" s="232" t="s">
        <v>1551</v>
      </c>
      <c r="H6425" s="233">
        <v>4.7E-2</v>
      </c>
      <c r="I6425" s="233">
        <v>0</v>
      </c>
      <c r="J6425" s="233">
        <v>3.2000000000000001E-2</v>
      </c>
      <c r="K6425" s="234">
        <v>134</v>
      </c>
      <c r="L6425" s="233">
        <v>1.4999999999999999E-2</v>
      </c>
      <c r="M6425" s="234">
        <v>262</v>
      </c>
      <c r="N6425" s="233">
        <v>0</v>
      </c>
      <c r="O6425" s="233">
        <v>0</v>
      </c>
      <c r="P6425" s="233">
        <v>2.4E-2</v>
      </c>
      <c r="Q6425" s="234">
        <v>296</v>
      </c>
      <c r="R6425" s="233">
        <v>1.0999999999999999E-2</v>
      </c>
      <c r="S6425" s="234">
        <v>557</v>
      </c>
      <c r="T6425" s="233">
        <v>0</v>
      </c>
      <c r="U6425" s="227">
        <f t="shared" si="700"/>
        <v>34.31</v>
      </c>
      <c r="V6425" s="227">
        <f t="shared" si="701"/>
        <v>23.36</v>
      </c>
      <c r="W6425" s="227">
        <f t="shared" si="702"/>
        <v>22.116666666666667</v>
      </c>
      <c r="X6425" s="227">
        <f t="shared" si="705"/>
        <v>21.833333333333332</v>
      </c>
      <c r="Y6425" s="227">
        <f t="shared" si="703"/>
        <v>17.52</v>
      </c>
      <c r="Z6425" s="227">
        <f t="shared" si="704"/>
        <v>16.252222222222223</v>
      </c>
      <c r="AA6425" s="227">
        <f t="shared" si="706"/>
        <v>15.472222222222221</v>
      </c>
    </row>
    <row r="6426" spans="2:27" ht="13.5" hidden="1">
      <c r="B6426" s="236" t="s">
        <v>1159</v>
      </c>
      <c r="C6426" s="232" t="s">
        <v>496</v>
      </c>
      <c r="D6426" s="232" t="s">
        <v>949</v>
      </c>
      <c r="E6426" s="232"/>
      <c r="F6426" s="232">
        <v>8</v>
      </c>
      <c r="G6426" s="232" t="s">
        <v>1498</v>
      </c>
      <c r="H6426" s="233">
        <v>0.95099999999999996</v>
      </c>
      <c r="I6426" s="233">
        <v>0</v>
      </c>
      <c r="J6426" s="233">
        <v>0</v>
      </c>
      <c r="K6426" s="234">
        <v>0</v>
      </c>
      <c r="L6426" s="233">
        <v>0</v>
      </c>
      <c r="M6426" s="234">
        <v>0</v>
      </c>
      <c r="N6426" s="233">
        <v>0</v>
      </c>
      <c r="O6426" s="233">
        <v>0</v>
      </c>
      <c r="P6426" s="233">
        <v>0</v>
      </c>
      <c r="Q6426" s="234">
        <v>0</v>
      </c>
      <c r="R6426" s="233">
        <v>0</v>
      </c>
      <c r="S6426" s="234">
        <v>0</v>
      </c>
      <c r="T6426" s="233">
        <v>0</v>
      </c>
      <c r="U6426" s="227">
        <f t="shared" ref="U6426:U6489" si="707">H6426*hour_M</f>
        <v>694.23</v>
      </c>
      <c r="V6426" s="227">
        <f t="shared" si="701"/>
        <v>0</v>
      </c>
      <c r="W6426" s="227">
        <f t="shared" si="702"/>
        <v>0</v>
      </c>
      <c r="X6426" s="227">
        <f t="shared" si="705"/>
        <v>0</v>
      </c>
      <c r="Y6426" s="227">
        <f t="shared" si="703"/>
        <v>0</v>
      </c>
      <c r="Z6426" s="227">
        <f t="shared" si="704"/>
        <v>0</v>
      </c>
      <c r="AA6426" s="227">
        <f t="shared" si="706"/>
        <v>0</v>
      </c>
    </row>
    <row r="6427" spans="2:27" ht="13.5" hidden="1">
      <c r="B6427" s="236" t="s">
        <v>1159</v>
      </c>
      <c r="C6427" s="232" t="s">
        <v>514</v>
      </c>
      <c r="D6427" s="232" t="s">
        <v>949</v>
      </c>
      <c r="E6427" s="232"/>
      <c r="F6427" s="232">
        <v>2</v>
      </c>
      <c r="G6427" s="232" t="s">
        <v>1499</v>
      </c>
      <c r="H6427" s="233">
        <v>0.23799999999999999</v>
      </c>
      <c r="I6427" s="233">
        <v>0</v>
      </c>
      <c r="J6427" s="233">
        <v>0</v>
      </c>
      <c r="K6427" s="234">
        <v>0</v>
      </c>
      <c r="L6427" s="233">
        <v>0</v>
      </c>
      <c r="M6427" s="234">
        <v>0</v>
      </c>
      <c r="N6427" s="233">
        <v>0</v>
      </c>
      <c r="O6427" s="233">
        <v>0</v>
      </c>
      <c r="P6427" s="233">
        <v>0</v>
      </c>
      <c r="Q6427" s="234">
        <v>0</v>
      </c>
      <c r="R6427" s="233">
        <v>0</v>
      </c>
      <c r="S6427" s="234">
        <v>0</v>
      </c>
      <c r="T6427" s="233">
        <v>0</v>
      </c>
      <c r="U6427" s="227">
        <f t="shared" si="707"/>
        <v>173.73999999999998</v>
      </c>
      <c r="V6427" s="227">
        <f t="shared" si="701"/>
        <v>0</v>
      </c>
      <c r="W6427" s="227">
        <f t="shared" si="702"/>
        <v>0</v>
      </c>
      <c r="X6427" s="227">
        <f t="shared" si="705"/>
        <v>0</v>
      </c>
      <c r="Y6427" s="227">
        <f t="shared" si="703"/>
        <v>0</v>
      </c>
      <c r="Z6427" s="227">
        <f t="shared" si="704"/>
        <v>0</v>
      </c>
      <c r="AA6427" s="227">
        <f t="shared" si="706"/>
        <v>0</v>
      </c>
    </row>
    <row r="6428" spans="2:27" ht="13.5" hidden="1">
      <c r="B6428" s="236" t="s">
        <v>1159</v>
      </c>
      <c r="C6428" s="232" t="s">
        <v>531</v>
      </c>
      <c r="D6428" s="232" t="s">
        <v>949</v>
      </c>
      <c r="E6428" s="232"/>
      <c r="F6428" s="232">
        <v>1</v>
      </c>
      <c r="G6428" s="232" t="s">
        <v>1500</v>
      </c>
      <c r="H6428" s="233">
        <v>0.11899999999999999</v>
      </c>
      <c r="I6428" s="233">
        <v>0</v>
      </c>
      <c r="J6428" s="233">
        <v>0</v>
      </c>
      <c r="K6428" s="234">
        <v>0</v>
      </c>
      <c r="L6428" s="233">
        <v>0</v>
      </c>
      <c r="M6428" s="234">
        <v>0</v>
      </c>
      <c r="N6428" s="233">
        <v>0</v>
      </c>
      <c r="O6428" s="233">
        <v>0</v>
      </c>
      <c r="P6428" s="233">
        <v>0</v>
      </c>
      <c r="Q6428" s="234">
        <v>0</v>
      </c>
      <c r="R6428" s="233">
        <v>0</v>
      </c>
      <c r="S6428" s="234">
        <v>0</v>
      </c>
      <c r="T6428" s="233">
        <v>0</v>
      </c>
      <c r="U6428" s="227">
        <f t="shared" si="707"/>
        <v>86.86999999999999</v>
      </c>
      <c r="V6428" s="227">
        <f t="shared" si="701"/>
        <v>0</v>
      </c>
      <c r="W6428" s="227">
        <f t="shared" si="702"/>
        <v>0</v>
      </c>
      <c r="X6428" s="227">
        <f t="shared" si="705"/>
        <v>0</v>
      </c>
      <c r="Y6428" s="227">
        <f t="shared" si="703"/>
        <v>0</v>
      </c>
      <c r="Z6428" s="227">
        <f t="shared" si="704"/>
        <v>0</v>
      </c>
      <c r="AA6428" s="227">
        <f t="shared" si="706"/>
        <v>0</v>
      </c>
    </row>
    <row r="6429" spans="2:27" ht="13.5" hidden="1">
      <c r="B6429" s="236" t="s">
        <v>1159</v>
      </c>
      <c r="C6429" s="232" t="s">
        <v>546</v>
      </c>
      <c r="D6429" s="232" t="s">
        <v>949</v>
      </c>
      <c r="E6429" s="232"/>
      <c r="F6429" s="232">
        <v>4</v>
      </c>
      <c r="G6429" s="232" t="s">
        <v>1501</v>
      </c>
      <c r="H6429" s="233">
        <v>0.47599999999999998</v>
      </c>
      <c r="I6429" s="233">
        <v>0</v>
      </c>
      <c r="J6429" s="233">
        <v>0</v>
      </c>
      <c r="K6429" s="234">
        <v>0</v>
      </c>
      <c r="L6429" s="233">
        <v>0</v>
      </c>
      <c r="M6429" s="234">
        <v>0</v>
      </c>
      <c r="N6429" s="233">
        <v>0</v>
      </c>
      <c r="O6429" s="233">
        <v>0</v>
      </c>
      <c r="P6429" s="233">
        <v>0</v>
      </c>
      <c r="Q6429" s="234">
        <v>0</v>
      </c>
      <c r="R6429" s="233">
        <v>0</v>
      </c>
      <c r="S6429" s="234">
        <v>0</v>
      </c>
      <c r="T6429" s="233">
        <v>0</v>
      </c>
      <c r="U6429" s="227">
        <f t="shared" si="707"/>
        <v>347.47999999999996</v>
      </c>
      <c r="V6429" s="227">
        <f t="shared" si="701"/>
        <v>0</v>
      </c>
      <c r="W6429" s="227">
        <f t="shared" si="702"/>
        <v>0</v>
      </c>
      <c r="X6429" s="227">
        <f t="shared" si="705"/>
        <v>0</v>
      </c>
      <c r="Y6429" s="227">
        <f t="shared" si="703"/>
        <v>0</v>
      </c>
      <c r="Z6429" s="227">
        <f t="shared" si="704"/>
        <v>0</v>
      </c>
      <c r="AA6429" s="227">
        <f t="shared" si="706"/>
        <v>0</v>
      </c>
    </row>
    <row r="6430" spans="2:27" ht="13.5" hidden="1">
      <c r="B6430" s="236" t="s">
        <v>1159</v>
      </c>
      <c r="C6430" s="232" t="s">
        <v>559</v>
      </c>
      <c r="D6430" s="232" t="s">
        <v>949</v>
      </c>
      <c r="E6430" s="232"/>
      <c r="F6430" s="232">
        <v>40</v>
      </c>
      <c r="G6430" s="232" t="s">
        <v>1502</v>
      </c>
      <c r="H6430" s="233">
        <v>4.2939999999999996</v>
      </c>
      <c r="I6430" s="233">
        <v>0</v>
      </c>
      <c r="J6430" s="233">
        <v>0</v>
      </c>
      <c r="K6430" s="234">
        <v>0</v>
      </c>
      <c r="L6430" s="233">
        <v>0</v>
      </c>
      <c r="M6430" s="234">
        <v>0</v>
      </c>
      <c r="N6430" s="233">
        <v>0</v>
      </c>
      <c r="O6430" s="233">
        <v>0</v>
      </c>
      <c r="P6430" s="233">
        <v>0</v>
      </c>
      <c r="Q6430" s="234">
        <v>0</v>
      </c>
      <c r="R6430" s="233">
        <v>0</v>
      </c>
      <c r="S6430" s="234">
        <v>0</v>
      </c>
      <c r="T6430" s="233">
        <v>0</v>
      </c>
      <c r="U6430" s="227">
        <f t="shared" si="707"/>
        <v>3134.62</v>
      </c>
      <c r="V6430" s="227">
        <f t="shared" si="701"/>
        <v>0</v>
      </c>
      <c r="W6430" s="227">
        <f t="shared" si="702"/>
        <v>0</v>
      </c>
      <c r="X6430" s="227">
        <f t="shared" si="705"/>
        <v>0</v>
      </c>
      <c r="Y6430" s="227">
        <f t="shared" si="703"/>
        <v>0</v>
      </c>
      <c r="Z6430" s="227">
        <f t="shared" si="704"/>
        <v>0</v>
      </c>
      <c r="AA6430" s="227">
        <f t="shared" si="706"/>
        <v>0</v>
      </c>
    </row>
    <row r="6431" spans="2:27" ht="13.5" hidden="1">
      <c r="B6431" s="236" t="s">
        <v>1159</v>
      </c>
      <c r="C6431" s="232" t="s">
        <v>568</v>
      </c>
      <c r="D6431" s="232" t="s">
        <v>949</v>
      </c>
      <c r="E6431" s="232"/>
      <c r="F6431" s="232">
        <v>8</v>
      </c>
      <c r="G6431" s="232" t="s">
        <v>1503</v>
      </c>
      <c r="H6431" s="233">
        <v>0.85799999999999998</v>
      </c>
      <c r="I6431" s="233">
        <v>0</v>
      </c>
      <c r="J6431" s="233">
        <v>0</v>
      </c>
      <c r="K6431" s="234">
        <v>0</v>
      </c>
      <c r="L6431" s="233">
        <v>0</v>
      </c>
      <c r="M6431" s="234">
        <v>0</v>
      </c>
      <c r="N6431" s="233">
        <v>0</v>
      </c>
      <c r="O6431" s="233">
        <v>0</v>
      </c>
      <c r="P6431" s="233">
        <v>0</v>
      </c>
      <c r="Q6431" s="234">
        <v>0</v>
      </c>
      <c r="R6431" s="233">
        <v>0</v>
      </c>
      <c r="S6431" s="234">
        <v>0</v>
      </c>
      <c r="T6431" s="233">
        <v>0</v>
      </c>
      <c r="U6431" s="227">
        <f t="shared" si="707"/>
        <v>626.34</v>
      </c>
      <c r="V6431" s="227">
        <f t="shared" si="701"/>
        <v>0</v>
      </c>
      <c r="W6431" s="227">
        <f t="shared" si="702"/>
        <v>0</v>
      </c>
      <c r="X6431" s="227">
        <f t="shared" si="705"/>
        <v>0</v>
      </c>
      <c r="Y6431" s="227">
        <f t="shared" si="703"/>
        <v>0</v>
      </c>
      <c r="Z6431" s="227">
        <f t="shared" si="704"/>
        <v>0</v>
      </c>
      <c r="AA6431" s="227">
        <f t="shared" si="706"/>
        <v>0</v>
      </c>
    </row>
    <row r="6432" spans="2:27" ht="13.5" hidden="1">
      <c r="B6432" s="236" t="s">
        <v>1159</v>
      </c>
      <c r="C6432" s="232" t="s">
        <v>583</v>
      </c>
      <c r="D6432" s="232" t="s">
        <v>949</v>
      </c>
      <c r="E6432" s="232"/>
      <c r="F6432" s="232">
        <v>16</v>
      </c>
      <c r="G6432" s="232" t="s">
        <v>1504</v>
      </c>
      <c r="H6432" s="233">
        <v>1.7170000000000001</v>
      </c>
      <c r="I6432" s="233">
        <v>0</v>
      </c>
      <c r="J6432" s="233">
        <v>0</v>
      </c>
      <c r="K6432" s="234">
        <v>0</v>
      </c>
      <c r="L6432" s="233">
        <v>0</v>
      </c>
      <c r="M6432" s="234">
        <v>0</v>
      </c>
      <c r="N6432" s="233">
        <v>0</v>
      </c>
      <c r="O6432" s="233">
        <v>0</v>
      </c>
      <c r="P6432" s="233">
        <v>0</v>
      </c>
      <c r="Q6432" s="234">
        <v>0</v>
      </c>
      <c r="R6432" s="233">
        <v>0</v>
      </c>
      <c r="S6432" s="234">
        <v>0</v>
      </c>
      <c r="T6432" s="233">
        <v>0</v>
      </c>
      <c r="U6432" s="227">
        <f t="shared" si="707"/>
        <v>1253.4100000000001</v>
      </c>
      <c r="V6432" s="227">
        <f t="shared" si="701"/>
        <v>0</v>
      </c>
      <c r="W6432" s="227">
        <f t="shared" si="702"/>
        <v>0</v>
      </c>
      <c r="X6432" s="227">
        <f t="shared" si="705"/>
        <v>0</v>
      </c>
      <c r="Y6432" s="227">
        <f t="shared" si="703"/>
        <v>0</v>
      </c>
      <c r="Z6432" s="227">
        <f t="shared" si="704"/>
        <v>0</v>
      </c>
      <c r="AA6432" s="227">
        <f t="shared" si="706"/>
        <v>0</v>
      </c>
    </row>
    <row r="6433" spans="2:27" ht="13.5" hidden="1">
      <c r="B6433" s="236" t="s">
        <v>1159</v>
      </c>
      <c r="C6433" s="232" t="s">
        <v>596</v>
      </c>
      <c r="D6433" s="232" t="s">
        <v>949</v>
      </c>
      <c r="E6433" s="232"/>
      <c r="F6433" s="232">
        <v>2</v>
      </c>
      <c r="G6433" s="232" t="s">
        <v>1505</v>
      </c>
      <c r="H6433" s="233">
        <v>0.215</v>
      </c>
      <c r="I6433" s="233">
        <v>0</v>
      </c>
      <c r="J6433" s="233">
        <v>0</v>
      </c>
      <c r="K6433" s="234">
        <v>0</v>
      </c>
      <c r="L6433" s="233">
        <v>0</v>
      </c>
      <c r="M6433" s="234">
        <v>0</v>
      </c>
      <c r="N6433" s="233">
        <v>0</v>
      </c>
      <c r="O6433" s="233">
        <v>0</v>
      </c>
      <c r="P6433" s="233">
        <v>0</v>
      </c>
      <c r="Q6433" s="234">
        <v>0</v>
      </c>
      <c r="R6433" s="233">
        <v>0</v>
      </c>
      <c r="S6433" s="234">
        <v>0</v>
      </c>
      <c r="T6433" s="233">
        <v>0</v>
      </c>
      <c r="U6433" s="227">
        <f t="shared" si="707"/>
        <v>156.94999999999999</v>
      </c>
      <c r="V6433" s="227">
        <f t="shared" si="701"/>
        <v>0</v>
      </c>
      <c r="W6433" s="227">
        <f t="shared" si="702"/>
        <v>0</v>
      </c>
      <c r="X6433" s="227">
        <f t="shared" si="705"/>
        <v>0</v>
      </c>
      <c r="Y6433" s="227">
        <f t="shared" si="703"/>
        <v>0</v>
      </c>
      <c r="Z6433" s="227">
        <f t="shared" si="704"/>
        <v>0</v>
      </c>
      <c r="AA6433" s="227">
        <f t="shared" si="706"/>
        <v>0</v>
      </c>
    </row>
    <row r="6434" spans="2:27" ht="13.5" hidden="1">
      <c r="B6434" s="236" t="s">
        <v>1159</v>
      </c>
      <c r="C6434" s="232" t="s">
        <v>607</v>
      </c>
      <c r="D6434" s="232" t="s">
        <v>949</v>
      </c>
      <c r="E6434" s="232"/>
      <c r="F6434" s="232">
        <v>4</v>
      </c>
      <c r="G6434" s="232" t="s">
        <v>1506</v>
      </c>
      <c r="H6434" s="233">
        <v>0.43</v>
      </c>
      <c r="I6434" s="233">
        <v>0</v>
      </c>
      <c r="J6434" s="233">
        <v>0</v>
      </c>
      <c r="K6434" s="234">
        <v>0</v>
      </c>
      <c r="L6434" s="233">
        <v>0</v>
      </c>
      <c r="M6434" s="234">
        <v>0</v>
      </c>
      <c r="N6434" s="233">
        <v>0</v>
      </c>
      <c r="O6434" s="233">
        <v>0</v>
      </c>
      <c r="P6434" s="233">
        <v>0</v>
      </c>
      <c r="Q6434" s="234">
        <v>0</v>
      </c>
      <c r="R6434" s="233">
        <v>0</v>
      </c>
      <c r="S6434" s="234">
        <v>0</v>
      </c>
      <c r="T6434" s="233">
        <v>0</v>
      </c>
      <c r="U6434" s="227">
        <f t="shared" si="707"/>
        <v>313.89999999999998</v>
      </c>
      <c r="V6434" s="227">
        <f t="shared" si="701"/>
        <v>0</v>
      </c>
      <c r="W6434" s="227">
        <f t="shared" si="702"/>
        <v>0</v>
      </c>
      <c r="X6434" s="227">
        <f t="shared" si="705"/>
        <v>0</v>
      </c>
      <c r="Y6434" s="227">
        <f t="shared" si="703"/>
        <v>0</v>
      </c>
      <c r="Z6434" s="227">
        <f t="shared" si="704"/>
        <v>0</v>
      </c>
      <c r="AA6434" s="227">
        <f t="shared" si="706"/>
        <v>0</v>
      </c>
    </row>
    <row r="6435" spans="2:27" ht="13.5" hidden="1">
      <c r="B6435" s="236" t="s">
        <v>1159</v>
      </c>
      <c r="C6435" s="232" t="s">
        <v>618</v>
      </c>
      <c r="D6435" s="232" t="s">
        <v>949</v>
      </c>
      <c r="E6435" s="232"/>
      <c r="F6435" s="232">
        <v>48</v>
      </c>
      <c r="G6435" s="232" t="s">
        <v>1507</v>
      </c>
      <c r="H6435" s="233">
        <v>4.5880000000000001</v>
      </c>
      <c r="I6435" s="233">
        <v>0</v>
      </c>
      <c r="J6435" s="233">
        <v>3.1309999999999998</v>
      </c>
      <c r="K6435" s="234">
        <v>13062</v>
      </c>
      <c r="L6435" s="233">
        <v>1.4910000000000001</v>
      </c>
      <c r="M6435" s="234">
        <v>25601</v>
      </c>
      <c r="N6435" s="233">
        <v>0</v>
      </c>
      <c r="O6435" s="233">
        <v>0</v>
      </c>
      <c r="P6435" s="233">
        <v>2.3780000000000001</v>
      </c>
      <c r="Q6435" s="234">
        <v>28936</v>
      </c>
      <c r="R6435" s="233">
        <v>1.101</v>
      </c>
      <c r="S6435" s="234">
        <v>54400</v>
      </c>
      <c r="T6435" s="233">
        <v>0</v>
      </c>
      <c r="U6435" s="227">
        <f t="shared" si="707"/>
        <v>3349.2400000000002</v>
      </c>
      <c r="V6435" s="227">
        <f t="shared" si="701"/>
        <v>2285.6299999999997</v>
      </c>
      <c r="W6435" s="227">
        <f t="shared" si="702"/>
        <v>2176.9300000000003</v>
      </c>
      <c r="X6435" s="227">
        <f t="shared" si="705"/>
        <v>2133.4166666666665</v>
      </c>
      <c r="Y6435" s="227">
        <f t="shared" si="703"/>
        <v>1735.94</v>
      </c>
      <c r="Z6435" s="227">
        <f t="shared" si="704"/>
        <v>1607.5077777777778</v>
      </c>
      <c r="AA6435" s="227">
        <f t="shared" si="706"/>
        <v>1511.1111111111111</v>
      </c>
    </row>
    <row r="6436" spans="2:27" ht="13.5" hidden="1">
      <c r="B6436" s="236" t="s">
        <v>1159</v>
      </c>
      <c r="C6436" s="232" t="s">
        <v>627</v>
      </c>
      <c r="D6436" s="232" t="s">
        <v>949</v>
      </c>
      <c r="E6436" s="232"/>
      <c r="F6436" s="232">
        <v>96</v>
      </c>
      <c r="G6436" s="232" t="s">
        <v>1508</v>
      </c>
      <c r="H6436" s="233">
        <v>9.1760000000000002</v>
      </c>
      <c r="I6436" s="233">
        <v>0</v>
      </c>
      <c r="J6436" s="233">
        <v>6.2619999999999996</v>
      </c>
      <c r="K6436" s="234">
        <v>26123</v>
      </c>
      <c r="L6436" s="233">
        <v>2.9820000000000002</v>
      </c>
      <c r="M6436" s="234">
        <v>51201</v>
      </c>
      <c r="N6436" s="233">
        <v>0</v>
      </c>
      <c r="O6436" s="233">
        <v>0</v>
      </c>
      <c r="P6436" s="233">
        <v>4.7569999999999997</v>
      </c>
      <c r="Q6436" s="234">
        <v>57873</v>
      </c>
      <c r="R6436" s="233">
        <v>2.202</v>
      </c>
      <c r="S6436" s="234">
        <v>108801</v>
      </c>
      <c r="T6436" s="233">
        <v>0</v>
      </c>
      <c r="U6436" s="227">
        <f t="shared" si="707"/>
        <v>6698.4800000000005</v>
      </c>
      <c r="V6436" s="227">
        <f t="shared" si="701"/>
        <v>4571.2599999999993</v>
      </c>
      <c r="W6436" s="227">
        <f t="shared" si="702"/>
        <v>4353.7766666666666</v>
      </c>
      <c r="X6436" s="227">
        <f t="shared" si="705"/>
        <v>4266.75</v>
      </c>
      <c r="Y6436" s="227">
        <f t="shared" si="703"/>
        <v>3472.6099999999997</v>
      </c>
      <c r="Z6436" s="227">
        <f t="shared" si="704"/>
        <v>3215.0433333333331</v>
      </c>
      <c r="AA6436" s="227">
        <f t="shared" si="706"/>
        <v>3022.25</v>
      </c>
    </row>
    <row r="6437" spans="2:27" ht="13.5" hidden="1">
      <c r="B6437" s="236" t="s">
        <v>1159</v>
      </c>
      <c r="C6437" s="232" t="s">
        <v>631</v>
      </c>
      <c r="D6437" s="232" t="s">
        <v>949</v>
      </c>
      <c r="E6437" s="232"/>
      <c r="F6437" s="232">
        <v>8</v>
      </c>
      <c r="G6437" s="232" t="s">
        <v>1509</v>
      </c>
      <c r="H6437" s="233">
        <v>0.76500000000000001</v>
      </c>
      <c r="I6437" s="233">
        <v>0</v>
      </c>
      <c r="J6437" s="233">
        <v>0.52200000000000002</v>
      </c>
      <c r="K6437" s="234">
        <v>2177</v>
      </c>
      <c r="L6437" s="233">
        <v>0.249</v>
      </c>
      <c r="M6437" s="234">
        <v>4267</v>
      </c>
      <c r="N6437" s="233">
        <v>0</v>
      </c>
      <c r="O6437" s="233">
        <v>0</v>
      </c>
      <c r="P6437" s="233">
        <v>0.39600000000000002</v>
      </c>
      <c r="Q6437" s="234">
        <v>4823</v>
      </c>
      <c r="R6437" s="233">
        <v>0.184</v>
      </c>
      <c r="S6437" s="234">
        <v>9067</v>
      </c>
      <c r="T6437" s="233">
        <v>0</v>
      </c>
      <c r="U6437" s="227">
        <f t="shared" si="707"/>
        <v>558.45000000000005</v>
      </c>
      <c r="V6437" s="227">
        <f t="shared" si="701"/>
        <v>381.06</v>
      </c>
      <c r="W6437" s="227">
        <f t="shared" si="702"/>
        <v>363.18666666666667</v>
      </c>
      <c r="X6437" s="227">
        <f t="shared" si="705"/>
        <v>355.58333333333331</v>
      </c>
      <c r="Y6437" s="227">
        <f t="shared" si="703"/>
        <v>289.08000000000004</v>
      </c>
      <c r="Z6437" s="227">
        <f t="shared" si="704"/>
        <v>268.29222222222222</v>
      </c>
      <c r="AA6437" s="227">
        <f t="shared" si="706"/>
        <v>251.86111111111111</v>
      </c>
    </row>
    <row r="6438" spans="2:27" ht="13.5" hidden="1">
      <c r="B6438" s="236" t="s">
        <v>1159</v>
      </c>
      <c r="C6438" s="232" t="s">
        <v>638</v>
      </c>
      <c r="D6438" s="232" t="s">
        <v>949</v>
      </c>
      <c r="E6438" s="232"/>
      <c r="F6438" s="232">
        <v>16</v>
      </c>
      <c r="G6438" s="232" t="s">
        <v>1510</v>
      </c>
      <c r="H6438" s="233">
        <v>1.5289999999999999</v>
      </c>
      <c r="I6438" s="233">
        <v>0</v>
      </c>
      <c r="J6438" s="233">
        <v>1.044</v>
      </c>
      <c r="K6438" s="234">
        <v>4354</v>
      </c>
      <c r="L6438" s="233">
        <v>0.497</v>
      </c>
      <c r="M6438" s="234">
        <v>8534</v>
      </c>
      <c r="N6438" s="233">
        <v>0</v>
      </c>
      <c r="O6438" s="233">
        <v>0</v>
      </c>
      <c r="P6438" s="233">
        <v>0.79300000000000004</v>
      </c>
      <c r="Q6438" s="234">
        <v>9645</v>
      </c>
      <c r="R6438" s="233">
        <v>0.36699999999999999</v>
      </c>
      <c r="S6438" s="234">
        <v>18133</v>
      </c>
      <c r="T6438" s="233">
        <v>0</v>
      </c>
      <c r="U6438" s="227">
        <f t="shared" si="707"/>
        <v>1116.1699999999998</v>
      </c>
      <c r="V6438" s="227">
        <f t="shared" si="701"/>
        <v>762.12</v>
      </c>
      <c r="W6438" s="227">
        <f t="shared" si="702"/>
        <v>725.64333333333332</v>
      </c>
      <c r="X6438" s="227">
        <f t="shared" si="705"/>
        <v>711.16666666666663</v>
      </c>
      <c r="Y6438" s="227">
        <f t="shared" si="703"/>
        <v>578.89</v>
      </c>
      <c r="Z6438" s="227">
        <f t="shared" si="704"/>
        <v>535.8266666666666</v>
      </c>
      <c r="AA6438" s="227">
        <f t="shared" si="706"/>
        <v>503.69444444444446</v>
      </c>
    </row>
    <row r="6439" spans="2:27" ht="13.5" hidden="1">
      <c r="B6439" s="236" t="s">
        <v>1159</v>
      </c>
      <c r="C6439" s="232" t="s">
        <v>645</v>
      </c>
      <c r="D6439" s="232" t="s">
        <v>949</v>
      </c>
      <c r="E6439" s="232"/>
      <c r="F6439" s="232">
        <v>2</v>
      </c>
      <c r="G6439" s="232" t="s">
        <v>1511</v>
      </c>
      <c r="H6439" s="233">
        <v>0.191</v>
      </c>
      <c r="I6439" s="233">
        <v>0</v>
      </c>
      <c r="J6439" s="233">
        <v>0.13</v>
      </c>
      <c r="K6439" s="234">
        <v>544</v>
      </c>
      <c r="L6439" s="233">
        <v>6.2E-2</v>
      </c>
      <c r="M6439" s="234">
        <v>1067</v>
      </c>
      <c r="N6439" s="233">
        <v>0</v>
      </c>
      <c r="O6439" s="233">
        <v>0</v>
      </c>
      <c r="P6439" s="233">
        <v>9.9000000000000005E-2</v>
      </c>
      <c r="Q6439" s="234">
        <v>1206</v>
      </c>
      <c r="R6439" s="233">
        <v>4.5999999999999999E-2</v>
      </c>
      <c r="S6439" s="234">
        <v>2267</v>
      </c>
      <c r="T6439" s="233">
        <v>0</v>
      </c>
      <c r="U6439" s="227">
        <f t="shared" si="707"/>
        <v>139.43</v>
      </c>
      <c r="V6439" s="227">
        <f t="shared" si="701"/>
        <v>94.9</v>
      </c>
      <c r="W6439" s="227">
        <f t="shared" si="702"/>
        <v>90.593333333333334</v>
      </c>
      <c r="X6439" s="227">
        <f t="shared" si="705"/>
        <v>88.916666666666671</v>
      </c>
      <c r="Y6439" s="227">
        <f t="shared" si="703"/>
        <v>72.27000000000001</v>
      </c>
      <c r="Z6439" s="227">
        <f t="shared" si="704"/>
        <v>67.08</v>
      </c>
      <c r="AA6439" s="227">
        <f t="shared" si="706"/>
        <v>62.972222222222221</v>
      </c>
    </row>
    <row r="6440" spans="2:27" ht="13.5" hidden="1">
      <c r="B6440" s="236" t="s">
        <v>1159</v>
      </c>
      <c r="C6440" s="232" t="s">
        <v>651</v>
      </c>
      <c r="D6440" s="232" t="s">
        <v>949</v>
      </c>
      <c r="E6440" s="232"/>
      <c r="F6440" s="232">
        <v>4</v>
      </c>
      <c r="G6440" s="232" t="s">
        <v>1512</v>
      </c>
      <c r="H6440" s="233">
        <v>0.38200000000000001</v>
      </c>
      <c r="I6440" s="233">
        <v>0</v>
      </c>
      <c r="J6440" s="233">
        <v>0.26100000000000001</v>
      </c>
      <c r="K6440" s="234">
        <v>1088</v>
      </c>
      <c r="L6440" s="233">
        <v>0.124</v>
      </c>
      <c r="M6440" s="234">
        <v>2133</v>
      </c>
      <c r="N6440" s="233">
        <v>0</v>
      </c>
      <c r="O6440" s="233">
        <v>0</v>
      </c>
      <c r="P6440" s="233">
        <v>0.19800000000000001</v>
      </c>
      <c r="Q6440" s="234">
        <v>2411</v>
      </c>
      <c r="R6440" s="233">
        <v>9.1999999999999998E-2</v>
      </c>
      <c r="S6440" s="234">
        <v>4533</v>
      </c>
      <c r="T6440" s="233">
        <v>0</v>
      </c>
      <c r="U6440" s="227">
        <f t="shared" si="707"/>
        <v>278.86</v>
      </c>
      <c r="V6440" s="227">
        <f t="shared" si="701"/>
        <v>190.53</v>
      </c>
      <c r="W6440" s="227">
        <f t="shared" si="702"/>
        <v>181.18666666666667</v>
      </c>
      <c r="X6440" s="227">
        <f t="shared" si="705"/>
        <v>177.75</v>
      </c>
      <c r="Y6440" s="227">
        <f t="shared" si="703"/>
        <v>144.54000000000002</v>
      </c>
      <c r="Z6440" s="227">
        <f t="shared" si="704"/>
        <v>134.13222222222223</v>
      </c>
      <c r="AA6440" s="227">
        <f t="shared" si="706"/>
        <v>125.91666666666667</v>
      </c>
    </row>
    <row r="6441" spans="2:27" ht="13.5" hidden="1">
      <c r="B6441" s="236" t="s">
        <v>1159</v>
      </c>
      <c r="C6441" s="232" t="s">
        <v>1513</v>
      </c>
      <c r="D6441" s="232" t="s">
        <v>949</v>
      </c>
      <c r="E6441" s="232"/>
      <c r="F6441" s="232">
        <v>48</v>
      </c>
      <c r="G6441" s="232" t="s">
        <v>1507</v>
      </c>
      <c r="H6441" s="233">
        <v>4.3550000000000004</v>
      </c>
      <c r="I6441" s="233">
        <v>0</v>
      </c>
      <c r="J6441" s="233">
        <v>2.964</v>
      </c>
      <c r="K6441" s="234">
        <v>12407</v>
      </c>
      <c r="L6441" s="233">
        <v>1.4139999999999999</v>
      </c>
      <c r="M6441" s="234">
        <v>24321</v>
      </c>
      <c r="N6441" s="233">
        <v>0</v>
      </c>
      <c r="O6441" s="233">
        <v>0</v>
      </c>
      <c r="P6441" s="233">
        <v>2.2799999999999998</v>
      </c>
      <c r="Q6441" s="234">
        <v>27490</v>
      </c>
      <c r="R6441" s="233">
        <v>1.0489999999999999</v>
      </c>
      <c r="S6441" s="234">
        <v>51681</v>
      </c>
      <c r="T6441" s="233">
        <v>0</v>
      </c>
      <c r="U6441" s="227">
        <f t="shared" si="707"/>
        <v>3179.15</v>
      </c>
      <c r="V6441" s="227">
        <f t="shared" si="701"/>
        <v>2163.7199999999998</v>
      </c>
      <c r="W6441" s="227">
        <f t="shared" si="702"/>
        <v>2066.1366666666668</v>
      </c>
      <c r="X6441" s="227">
        <f t="shared" si="705"/>
        <v>2026.75</v>
      </c>
      <c r="Y6441" s="227">
        <f t="shared" si="703"/>
        <v>1664.3999999999999</v>
      </c>
      <c r="Z6441" s="227">
        <f t="shared" si="704"/>
        <v>1529.3811111111111</v>
      </c>
      <c r="AA6441" s="227">
        <f t="shared" si="706"/>
        <v>1435.5833333333333</v>
      </c>
    </row>
    <row r="6442" spans="2:27" ht="13.5" hidden="1">
      <c r="B6442" s="236" t="s">
        <v>1159</v>
      </c>
      <c r="C6442" s="232" t="s">
        <v>1514</v>
      </c>
      <c r="D6442" s="232" t="s">
        <v>949</v>
      </c>
      <c r="E6442" s="232"/>
      <c r="F6442" s="232">
        <v>64</v>
      </c>
      <c r="G6442" s="232" t="s">
        <v>1515</v>
      </c>
      <c r="H6442" s="233">
        <v>5.806</v>
      </c>
      <c r="I6442" s="233">
        <v>0</v>
      </c>
      <c r="J6442" s="233">
        <v>3.952</v>
      </c>
      <c r="K6442" s="234">
        <v>16543</v>
      </c>
      <c r="L6442" s="233">
        <v>1.885</v>
      </c>
      <c r="M6442" s="234">
        <v>32429</v>
      </c>
      <c r="N6442" s="233">
        <v>0</v>
      </c>
      <c r="O6442" s="233">
        <v>0</v>
      </c>
      <c r="P6442" s="233">
        <v>3.04</v>
      </c>
      <c r="Q6442" s="234">
        <v>36653</v>
      </c>
      <c r="R6442" s="233">
        <v>1.3979999999999999</v>
      </c>
      <c r="S6442" s="234">
        <v>68908</v>
      </c>
      <c r="T6442" s="233">
        <v>0</v>
      </c>
      <c r="U6442" s="227">
        <f t="shared" si="707"/>
        <v>4238.38</v>
      </c>
      <c r="V6442" s="227">
        <f t="shared" si="701"/>
        <v>2884.96</v>
      </c>
      <c r="W6442" s="227">
        <f t="shared" si="702"/>
        <v>2754.6333333333332</v>
      </c>
      <c r="X6442" s="227">
        <f t="shared" si="705"/>
        <v>2702.4166666666665</v>
      </c>
      <c r="Y6442" s="227">
        <f t="shared" si="703"/>
        <v>2219.1999999999998</v>
      </c>
      <c r="Z6442" s="227">
        <f t="shared" si="704"/>
        <v>2038.6788888888889</v>
      </c>
      <c r="AA6442" s="227">
        <f t="shared" si="706"/>
        <v>1914.1111111111111</v>
      </c>
    </row>
    <row r="6443" spans="2:27" ht="13.5" hidden="1">
      <c r="B6443" s="236" t="s">
        <v>1159</v>
      </c>
      <c r="C6443" s="232" t="s">
        <v>1516</v>
      </c>
      <c r="D6443" s="232" t="s">
        <v>949</v>
      </c>
      <c r="E6443" s="232"/>
      <c r="F6443" s="232">
        <v>8</v>
      </c>
      <c r="G6443" s="232" t="s">
        <v>1509</v>
      </c>
      <c r="H6443" s="233">
        <v>0.72599999999999998</v>
      </c>
      <c r="I6443" s="233">
        <v>0</v>
      </c>
      <c r="J6443" s="233">
        <v>0.49399999999999999</v>
      </c>
      <c r="K6443" s="234">
        <v>2068</v>
      </c>
      <c r="L6443" s="233">
        <v>0.23599999999999999</v>
      </c>
      <c r="M6443" s="234">
        <v>4054</v>
      </c>
      <c r="N6443" s="233">
        <v>0</v>
      </c>
      <c r="O6443" s="233">
        <v>0</v>
      </c>
      <c r="P6443" s="233">
        <v>0.38</v>
      </c>
      <c r="Q6443" s="234">
        <v>4582</v>
      </c>
      <c r="R6443" s="233">
        <v>0.17499999999999999</v>
      </c>
      <c r="S6443" s="234">
        <v>8613</v>
      </c>
      <c r="T6443" s="233">
        <v>0</v>
      </c>
      <c r="U6443" s="227">
        <f t="shared" si="707"/>
        <v>529.98</v>
      </c>
      <c r="V6443" s="227">
        <f t="shared" si="701"/>
        <v>360.62</v>
      </c>
      <c r="W6443" s="227">
        <f t="shared" si="702"/>
        <v>344.61333333333334</v>
      </c>
      <c r="X6443" s="227">
        <f t="shared" si="705"/>
        <v>337.83333333333331</v>
      </c>
      <c r="Y6443" s="227">
        <f t="shared" si="703"/>
        <v>277.39999999999998</v>
      </c>
      <c r="Z6443" s="227">
        <f t="shared" si="704"/>
        <v>255.02777777777777</v>
      </c>
      <c r="AA6443" s="227">
        <f t="shared" si="706"/>
        <v>239.25</v>
      </c>
    </row>
    <row r="6444" spans="2:27" ht="13.5" hidden="1">
      <c r="B6444" s="236" t="s">
        <v>1159</v>
      </c>
      <c r="C6444" s="232" t="s">
        <v>1517</v>
      </c>
      <c r="D6444" s="232" t="s">
        <v>949</v>
      </c>
      <c r="E6444" s="232"/>
      <c r="F6444" s="232">
        <v>16</v>
      </c>
      <c r="G6444" s="232" t="s">
        <v>1510</v>
      </c>
      <c r="H6444" s="233">
        <v>1.452</v>
      </c>
      <c r="I6444" s="233">
        <v>0</v>
      </c>
      <c r="J6444" s="233">
        <v>0.98799999999999999</v>
      </c>
      <c r="K6444" s="234">
        <v>4136</v>
      </c>
      <c r="L6444" s="233">
        <v>0.47099999999999997</v>
      </c>
      <c r="M6444" s="234">
        <v>8107</v>
      </c>
      <c r="N6444" s="233">
        <v>0</v>
      </c>
      <c r="O6444" s="233">
        <v>0</v>
      </c>
      <c r="P6444" s="233">
        <v>0.76</v>
      </c>
      <c r="Q6444" s="234">
        <v>9163</v>
      </c>
      <c r="R6444" s="233">
        <v>0.35</v>
      </c>
      <c r="S6444" s="234">
        <v>17227</v>
      </c>
      <c r="T6444" s="233">
        <v>0</v>
      </c>
      <c r="U6444" s="227">
        <f t="shared" si="707"/>
        <v>1059.96</v>
      </c>
      <c r="V6444" s="227">
        <f t="shared" si="701"/>
        <v>721.24</v>
      </c>
      <c r="W6444" s="227">
        <f t="shared" si="702"/>
        <v>688.49666666666667</v>
      </c>
      <c r="X6444" s="227">
        <f t="shared" si="705"/>
        <v>675.58333333333337</v>
      </c>
      <c r="Y6444" s="227">
        <f t="shared" si="703"/>
        <v>554.79999999999995</v>
      </c>
      <c r="Z6444" s="227">
        <f t="shared" si="704"/>
        <v>510.02777777777771</v>
      </c>
      <c r="AA6444" s="227">
        <f t="shared" si="706"/>
        <v>478.52777777777777</v>
      </c>
    </row>
    <row r="6445" spans="2:27" ht="13.5" hidden="1">
      <c r="B6445" s="236" t="s">
        <v>1159</v>
      </c>
      <c r="C6445" s="232" t="s">
        <v>1518</v>
      </c>
      <c r="D6445" s="232" t="s">
        <v>949</v>
      </c>
      <c r="E6445" s="232"/>
      <c r="F6445" s="232">
        <v>32</v>
      </c>
      <c r="G6445" s="232" t="s">
        <v>1519</v>
      </c>
      <c r="H6445" s="233">
        <v>2.903</v>
      </c>
      <c r="I6445" s="233">
        <v>0</v>
      </c>
      <c r="J6445" s="233">
        <v>1.976</v>
      </c>
      <c r="K6445" s="234">
        <v>8271</v>
      </c>
      <c r="L6445" s="233">
        <v>0.94199999999999995</v>
      </c>
      <c r="M6445" s="234">
        <v>16214</v>
      </c>
      <c r="N6445" s="233">
        <v>0</v>
      </c>
      <c r="O6445" s="233">
        <v>0</v>
      </c>
      <c r="P6445" s="233">
        <v>1.52</v>
      </c>
      <c r="Q6445" s="234">
        <v>18327</v>
      </c>
      <c r="R6445" s="233">
        <v>0.69899999999999995</v>
      </c>
      <c r="S6445" s="234">
        <v>34454</v>
      </c>
      <c r="T6445" s="233">
        <v>0</v>
      </c>
      <c r="U6445" s="227">
        <f t="shared" si="707"/>
        <v>2119.19</v>
      </c>
      <c r="V6445" s="227">
        <f t="shared" si="701"/>
        <v>1442.48</v>
      </c>
      <c r="W6445" s="227">
        <f t="shared" si="702"/>
        <v>1376.9099999999999</v>
      </c>
      <c r="X6445" s="227">
        <f t="shared" si="705"/>
        <v>1351.1666666666667</v>
      </c>
      <c r="Y6445" s="227">
        <f t="shared" si="703"/>
        <v>1109.5999999999999</v>
      </c>
      <c r="Z6445" s="227">
        <f t="shared" si="704"/>
        <v>1019.3533333333332</v>
      </c>
      <c r="AA6445" s="227">
        <f t="shared" si="706"/>
        <v>957.05555555555554</v>
      </c>
    </row>
    <row r="6446" spans="2:27" ht="13.5" hidden="1">
      <c r="B6446" s="236" t="s">
        <v>1159</v>
      </c>
      <c r="C6446" s="232" t="s">
        <v>1520</v>
      </c>
      <c r="D6446" s="232" t="s">
        <v>949</v>
      </c>
      <c r="E6446" s="232"/>
      <c r="F6446" s="232">
        <v>2</v>
      </c>
      <c r="G6446" s="232" t="s">
        <v>1511</v>
      </c>
      <c r="H6446" s="233">
        <v>0.18099999999999999</v>
      </c>
      <c r="I6446" s="233">
        <v>0</v>
      </c>
      <c r="J6446" s="233">
        <v>0.124</v>
      </c>
      <c r="K6446" s="234">
        <v>517</v>
      </c>
      <c r="L6446" s="233">
        <v>5.8999999999999997E-2</v>
      </c>
      <c r="M6446" s="234">
        <v>1013</v>
      </c>
      <c r="N6446" s="233">
        <v>0</v>
      </c>
      <c r="O6446" s="233">
        <v>0</v>
      </c>
      <c r="P6446" s="233">
        <v>9.5000000000000001E-2</v>
      </c>
      <c r="Q6446" s="234">
        <v>1145</v>
      </c>
      <c r="R6446" s="233">
        <v>4.3999999999999997E-2</v>
      </c>
      <c r="S6446" s="234">
        <v>2153</v>
      </c>
      <c r="T6446" s="233">
        <v>0</v>
      </c>
      <c r="U6446" s="227">
        <f t="shared" si="707"/>
        <v>132.13</v>
      </c>
      <c r="V6446" s="227">
        <f t="shared" si="701"/>
        <v>90.52</v>
      </c>
      <c r="W6446" s="227">
        <f t="shared" si="702"/>
        <v>86.153333333333336</v>
      </c>
      <c r="X6446" s="227">
        <f t="shared" si="705"/>
        <v>84.416666666666671</v>
      </c>
      <c r="Y6446" s="227">
        <f t="shared" si="703"/>
        <v>69.349999999999994</v>
      </c>
      <c r="Z6446" s="227">
        <f t="shared" si="704"/>
        <v>63.925555555555555</v>
      </c>
      <c r="AA6446" s="227">
        <f t="shared" si="706"/>
        <v>59.805555555555557</v>
      </c>
    </row>
    <row r="6447" spans="2:27" ht="13.5" hidden="1">
      <c r="B6447" s="236" t="s">
        <v>1159</v>
      </c>
      <c r="C6447" s="232" t="s">
        <v>1521</v>
      </c>
      <c r="D6447" s="232" t="s">
        <v>949</v>
      </c>
      <c r="E6447" s="232"/>
      <c r="F6447" s="232">
        <v>4</v>
      </c>
      <c r="G6447" s="232" t="s">
        <v>1512</v>
      </c>
      <c r="H6447" s="233">
        <v>0.36299999999999999</v>
      </c>
      <c r="I6447" s="233">
        <v>0</v>
      </c>
      <c r="J6447" s="233">
        <v>0.247</v>
      </c>
      <c r="K6447" s="234">
        <v>1034</v>
      </c>
      <c r="L6447" s="233">
        <v>0.11799999999999999</v>
      </c>
      <c r="M6447" s="234">
        <v>2027</v>
      </c>
      <c r="N6447" s="233">
        <v>0</v>
      </c>
      <c r="O6447" s="233">
        <v>0</v>
      </c>
      <c r="P6447" s="233">
        <v>0.19</v>
      </c>
      <c r="Q6447" s="234">
        <v>2291</v>
      </c>
      <c r="R6447" s="233">
        <v>8.6999999999999994E-2</v>
      </c>
      <c r="S6447" s="234">
        <v>4307</v>
      </c>
      <c r="T6447" s="233">
        <v>0</v>
      </c>
      <c r="U6447" s="227">
        <f t="shared" si="707"/>
        <v>264.99</v>
      </c>
      <c r="V6447" s="227">
        <f t="shared" si="701"/>
        <v>180.31</v>
      </c>
      <c r="W6447" s="227">
        <f t="shared" si="702"/>
        <v>172.30666666666667</v>
      </c>
      <c r="X6447" s="227">
        <f t="shared" si="705"/>
        <v>168.91666666666666</v>
      </c>
      <c r="Y6447" s="227">
        <f t="shared" si="703"/>
        <v>138.69999999999999</v>
      </c>
      <c r="Z6447" s="227">
        <f t="shared" si="704"/>
        <v>127.14888888888888</v>
      </c>
      <c r="AA6447" s="227">
        <f t="shared" si="706"/>
        <v>119.63888888888889</v>
      </c>
    </row>
    <row r="6448" spans="2:27" ht="13.5" hidden="1">
      <c r="B6448" s="236" t="s">
        <v>1159</v>
      </c>
      <c r="C6448" s="232" t="s">
        <v>656</v>
      </c>
      <c r="D6448" s="232" t="s">
        <v>949</v>
      </c>
      <c r="E6448" s="232"/>
      <c r="F6448" s="232">
        <v>8</v>
      </c>
      <c r="G6448" s="232" t="s">
        <v>1522</v>
      </c>
      <c r="H6448" s="233">
        <v>1.0920000000000001</v>
      </c>
      <c r="I6448" s="233">
        <v>0</v>
      </c>
      <c r="J6448" s="233">
        <v>0</v>
      </c>
      <c r="K6448" s="234">
        <v>0</v>
      </c>
      <c r="L6448" s="233">
        <v>0</v>
      </c>
      <c r="M6448" s="234">
        <v>0</v>
      </c>
      <c r="N6448" s="233">
        <v>0</v>
      </c>
      <c r="O6448" s="233">
        <v>0</v>
      </c>
      <c r="P6448" s="233">
        <v>0</v>
      </c>
      <c r="Q6448" s="234">
        <v>0</v>
      </c>
      <c r="R6448" s="233">
        <v>0</v>
      </c>
      <c r="S6448" s="234">
        <v>0</v>
      </c>
      <c r="T6448" s="233">
        <v>0</v>
      </c>
      <c r="U6448" s="227">
        <f t="shared" si="707"/>
        <v>797.16000000000008</v>
      </c>
      <c r="V6448" s="227">
        <f t="shared" si="701"/>
        <v>0</v>
      </c>
      <c r="W6448" s="227">
        <f t="shared" si="702"/>
        <v>0</v>
      </c>
      <c r="X6448" s="227">
        <f t="shared" si="705"/>
        <v>0</v>
      </c>
      <c r="Y6448" s="227">
        <f t="shared" si="703"/>
        <v>0</v>
      </c>
      <c r="Z6448" s="227">
        <f t="shared" si="704"/>
        <v>0</v>
      </c>
      <c r="AA6448" s="227">
        <f t="shared" si="706"/>
        <v>0</v>
      </c>
    </row>
    <row r="6449" spans="2:27" ht="13.5" hidden="1">
      <c r="B6449" s="236" t="s">
        <v>1159</v>
      </c>
      <c r="C6449" s="232" t="s">
        <v>662</v>
      </c>
      <c r="D6449" s="232" t="s">
        <v>949</v>
      </c>
      <c r="E6449" s="232"/>
      <c r="F6449" s="232">
        <v>16</v>
      </c>
      <c r="G6449" s="232" t="s">
        <v>1523</v>
      </c>
      <c r="H6449" s="233">
        <v>2.1840000000000002</v>
      </c>
      <c r="I6449" s="233">
        <v>0</v>
      </c>
      <c r="J6449" s="233">
        <v>0</v>
      </c>
      <c r="K6449" s="234">
        <v>0</v>
      </c>
      <c r="L6449" s="233">
        <v>0</v>
      </c>
      <c r="M6449" s="234">
        <v>0</v>
      </c>
      <c r="N6449" s="233">
        <v>0</v>
      </c>
      <c r="O6449" s="233">
        <v>0</v>
      </c>
      <c r="P6449" s="233">
        <v>0</v>
      </c>
      <c r="Q6449" s="234">
        <v>0</v>
      </c>
      <c r="R6449" s="233">
        <v>0</v>
      </c>
      <c r="S6449" s="234">
        <v>0</v>
      </c>
      <c r="T6449" s="233">
        <v>0</v>
      </c>
      <c r="U6449" s="227">
        <f t="shared" si="707"/>
        <v>1594.3200000000002</v>
      </c>
      <c r="V6449" s="227">
        <f t="shared" si="701"/>
        <v>0</v>
      </c>
      <c r="W6449" s="227">
        <f t="shared" si="702"/>
        <v>0</v>
      </c>
      <c r="X6449" s="227">
        <f t="shared" si="705"/>
        <v>0</v>
      </c>
      <c r="Y6449" s="227">
        <f t="shared" si="703"/>
        <v>0</v>
      </c>
      <c r="Z6449" s="227">
        <f t="shared" si="704"/>
        <v>0</v>
      </c>
      <c r="AA6449" s="227">
        <f t="shared" si="706"/>
        <v>0</v>
      </c>
    </row>
    <row r="6450" spans="2:27" ht="13.5" hidden="1">
      <c r="B6450" s="236" t="s">
        <v>1159</v>
      </c>
      <c r="C6450" s="232" t="s">
        <v>668</v>
      </c>
      <c r="D6450" s="232" t="s">
        <v>949</v>
      </c>
      <c r="E6450" s="232"/>
      <c r="F6450" s="232">
        <v>32</v>
      </c>
      <c r="G6450" s="232" t="s">
        <v>1524</v>
      </c>
      <c r="H6450" s="233">
        <v>4.3680000000000003</v>
      </c>
      <c r="I6450" s="233">
        <v>0</v>
      </c>
      <c r="J6450" s="233">
        <v>0</v>
      </c>
      <c r="K6450" s="234">
        <v>0</v>
      </c>
      <c r="L6450" s="233">
        <v>0</v>
      </c>
      <c r="M6450" s="234">
        <v>0</v>
      </c>
      <c r="N6450" s="233">
        <v>0</v>
      </c>
      <c r="O6450" s="233">
        <v>0</v>
      </c>
      <c r="P6450" s="233">
        <v>0</v>
      </c>
      <c r="Q6450" s="234">
        <v>0</v>
      </c>
      <c r="R6450" s="233">
        <v>0</v>
      </c>
      <c r="S6450" s="234">
        <v>0</v>
      </c>
      <c r="T6450" s="233">
        <v>0</v>
      </c>
      <c r="U6450" s="227">
        <f t="shared" si="707"/>
        <v>3188.6400000000003</v>
      </c>
      <c r="V6450" s="227">
        <f t="shared" si="701"/>
        <v>0</v>
      </c>
      <c r="W6450" s="227">
        <f t="shared" si="702"/>
        <v>0</v>
      </c>
      <c r="X6450" s="227">
        <f t="shared" si="705"/>
        <v>0</v>
      </c>
      <c r="Y6450" s="227">
        <f t="shared" si="703"/>
        <v>0</v>
      </c>
      <c r="Z6450" s="227">
        <f t="shared" si="704"/>
        <v>0</v>
      </c>
      <c r="AA6450" s="227">
        <f t="shared" si="706"/>
        <v>0</v>
      </c>
    </row>
    <row r="6451" spans="2:27" ht="13.5" hidden="1">
      <c r="B6451" s="236" t="s">
        <v>1159</v>
      </c>
      <c r="C6451" s="232" t="s">
        <v>673</v>
      </c>
      <c r="D6451" s="232" t="s">
        <v>949</v>
      </c>
      <c r="E6451" s="232"/>
      <c r="F6451" s="232">
        <v>2</v>
      </c>
      <c r="G6451" s="232" t="s">
        <v>1525</v>
      </c>
      <c r="H6451" s="233">
        <v>0.27300000000000002</v>
      </c>
      <c r="I6451" s="233">
        <v>0</v>
      </c>
      <c r="J6451" s="233">
        <v>0</v>
      </c>
      <c r="K6451" s="234">
        <v>0</v>
      </c>
      <c r="L6451" s="233">
        <v>0</v>
      </c>
      <c r="M6451" s="234">
        <v>0</v>
      </c>
      <c r="N6451" s="233">
        <v>0</v>
      </c>
      <c r="O6451" s="233">
        <v>0</v>
      </c>
      <c r="P6451" s="233">
        <v>0</v>
      </c>
      <c r="Q6451" s="234">
        <v>0</v>
      </c>
      <c r="R6451" s="233">
        <v>0</v>
      </c>
      <c r="S6451" s="234">
        <v>0</v>
      </c>
      <c r="T6451" s="233">
        <v>0</v>
      </c>
      <c r="U6451" s="227">
        <f t="shared" si="707"/>
        <v>199.29000000000002</v>
      </c>
      <c r="V6451" s="227">
        <f t="shared" si="701"/>
        <v>0</v>
      </c>
      <c r="W6451" s="227">
        <f t="shared" si="702"/>
        <v>0</v>
      </c>
      <c r="X6451" s="227">
        <f t="shared" si="705"/>
        <v>0</v>
      </c>
      <c r="Y6451" s="227">
        <f t="shared" si="703"/>
        <v>0</v>
      </c>
      <c r="Z6451" s="227">
        <f t="shared" si="704"/>
        <v>0</v>
      </c>
      <c r="AA6451" s="227">
        <f t="shared" si="706"/>
        <v>0</v>
      </c>
    </row>
    <row r="6452" spans="2:27" ht="13.5" hidden="1">
      <c r="B6452" s="236" t="s">
        <v>1159</v>
      </c>
      <c r="C6452" s="232" t="s">
        <v>678</v>
      </c>
      <c r="D6452" s="232" t="s">
        <v>949</v>
      </c>
      <c r="E6452" s="232"/>
      <c r="F6452" s="232">
        <v>4</v>
      </c>
      <c r="G6452" s="232" t="s">
        <v>1526</v>
      </c>
      <c r="H6452" s="233">
        <v>0.54600000000000004</v>
      </c>
      <c r="I6452" s="233">
        <v>0</v>
      </c>
      <c r="J6452" s="233">
        <v>0</v>
      </c>
      <c r="K6452" s="234">
        <v>0</v>
      </c>
      <c r="L6452" s="233">
        <v>0</v>
      </c>
      <c r="M6452" s="234">
        <v>0</v>
      </c>
      <c r="N6452" s="233">
        <v>0</v>
      </c>
      <c r="O6452" s="233">
        <v>0</v>
      </c>
      <c r="P6452" s="233">
        <v>0</v>
      </c>
      <c r="Q6452" s="234">
        <v>0</v>
      </c>
      <c r="R6452" s="233">
        <v>0</v>
      </c>
      <c r="S6452" s="234">
        <v>0</v>
      </c>
      <c r="T6452" s="233">
        <v>0</v>
      </c>
      <c r="U6452" s="227">
        <f t="shared" si="707"/>
        <v>398.58000000000004</v>
      </c>
      <c r="V6452" s="227">
        <f t="shared" si="701"/>
        <v>0</v>
      </c>
      <c r="W6452" s="227">
        <f t="shared" si="702"/>
        <v>0</v>
      </c>
      <c r="X6452" s="227">
        <f t="shared" si="705"/>
        <v>0</v>
      </c>
      <c r="Y6452" s="227">
        <f t="shared" si="703"/>
        <v>0</v>
      </c>
      <c r="Z6452" s="227">
        <f t="shared" si="704"/>
        <v>0</v>
      </c>
      <c r="AA6452" s="227">
        <f t="shared" si="706"/>
        <v>0</v>
      </c>
    </row>
    <row r="6453" spans="2:27" ht="13.5" hidden="1">
      <c r="B6453" s="236" t="s">
        <v>1159</v>
      </c>
      <c r="C6453" s="232" t="s">
        <v>683</v>
      </c>
      <c r="D6453" s="232" t="s">
        <v>949</v>
      </c>
      <c r="E6453" s="232"/>
      <c r="F6453" s="232">
        <v>64</v>
      </c>
      <c r="G6453" s="232" t="s">
        <v>1527</v>
      </c>
      <c r="H6453" s="233">
        <v>8.7360000000000007</v>
      </c>
      <c r="I6453" s="233">
        <v>0</v>
      </c>
      <c r="J6453" s="233">
        <v>0</v>
      </c>
      <c r="K6453" s="234">
        <v>0</v>
      </c>
      <c r="L6453" s="233">
        <v>0</v>
      </c>
      <c r="M6453" s="234">
        <v>0</v>
      </c>
      <c r="N6453" s="233">
        <v>0</v>
      </c>
      <c r="O6453" s="233">
        <v>0</v>
      </c>
      <c r="P6453" s="233">
        <v>0</v>
      </c>
      <c r="Q6453" s="234">
        <v>0</v>
      </c>
      <c r="R6453" s="233">
        <v>0</v>
      </c>
      <c r="S6453" s="234">
        <v>0</v>
      </c>
      <c r="T6453" s="233">
        <v>0</v>
      </c>
      <c r="U6453" s="227">
        <f t="shared" si="707"/>
        <v>6377.2800000000007</v>
      </c>
      <c r="V6453" s="227">
        <f t="shared" si="701"/>
        <v>0</v>
      </c>
      <c r="W6453" s="227">
        <f t="shared" si="702"/>
        <v>0</v>
      </c>
      <c r="X6453" s="227">
        <f t="shared" si="705"/>
        <v>0</v>
      </c>
      <c r="Y6453" s="227">
        <f t="shared" si="703"/>
        <v>0</v>
      </c>
      <c r="Z6453" s="227">
        <f t="shared" si="704"/>
        <v>0</v>
      </c>
      <c r="AA6453" s="227">
        <f t="shared" si="706"/>
        <v>0</v>
      </c>
    </row>
    <row r="6454" spans="2:27" ht="13.5" hidden="1">
      <c r="B6454" s="236" t="s">
        <v>1159</v>
      </c>
      <c r="C6454" s="232" t="s">
        <v>687</v>
      </c>
      <c r="D6454" s="232" t="s">
        <v>949</v>
      </c>
      <c r="E6454" s="232"/>
      <c r="F6454" s="232">
        <v>8</v>
      </c>
      <c r="G6454" s="232" t="s">
        <v>1528</v>
      </c>
      <c r="H6454" s="233">
        <v>1.0920000000000001</v>
      </c>
      <c r="I6454" s="233">
        <v>0</v>
      </c>
      <c r="J6454" s="233">
        <v>0</v>
      </c>
      <c r="K6454" s="234">
        <v>0</v>
      </c>
      <c r="L6454" s="233">
        <v>0</v>
      </c>
      <c r="M6454" s="234">
        <v>0</v>
      </c>
      <c r="N6454" s="233">
        <v>0</v>
      </c>
      <c r="O6454" s="233">
        <v>0</v>
      </c>
      <c r="P6454" s="233">
        <v>0</v>
      </c>
      <c r="Q6454" s="234">
        <v>0</v>
      </c>
      <c r="R6454" s="233">
        <v>0</v>
      </c>
      <c r="S6454" s="234">
        <v>0</v>
      </c>
      <c r="T6454" s="233">
        <v>0</v>
      </c>
      <c r="U6454" s="227">
        <f t="shared" si="707"/>
        <v>797.16000000000008</v>
      </c>
      <c r="V6454" s="227">
        <f t="shared" si="701"/>
        <v>0</v>
      </c>
      <c r="W6454" s="227">
        <f t="shared" si="702"/>
        <v>0</v>
      </c>
      <c r="X6454" s="227">
        <f t="shared" si="705"/>
        <v>0</v>
      </c>
      <c r="Y6454" s="227">
        <f t="shared" si="703"/>
        <v>0</v>
      </c>
      <c r="Z6454" s="227">
        <f t="shared" si="704"/>
        <v>0</v>
      </c>
      <c r="AA6454" s="227">
        <f t="shared" si="706"/>
        <v>0</v>
      </c>
    </row>
    <row r="6455" spans="2:27" ht="13.5" hidden="1">
      <c r="B6455" s="236" t="s">
        <v>1159</v>
      </c>
      <c r="C6455" s="232" t="s">
        <v>690</v>
      </c>
      <c r="D6455" s="232" t="s">
        <v>949</v>
      </c>
      <c r="E6455" s="232"/>
      <c r="F6455" s="232">
        <v>16</v>
      </c>
      <c r="G6455" s="232" t="s">
        <v>1529</v>
      </c>
      <c r="H6455" s="233">
        <v>2.1840000000000002</v>
      </c>
      <c r="I6455" s="233">
        <v>0</v>
      </c>
      <c r="J6455" s="233">
        <v>0</v>
      </c>
      <c r="K6455" s="234">
        <v>0</v>
      </c>
      <c r="L6455" s="233">
        <v>0</v>
      </c>
      <c r="M6455" s="234">
        <v>0</v>
      </c>
      <c r="N6455" s="233">
        <v>0</v>
      </c>
      <c r="O6455" s="233">
        <v>0</v>
      </c>
      <c r="P6455" s="233">
        <v>0</v>
      </c>
      <c r="Q6455" s="234">
        <v>0</v>
      </c>
      <c r="R6455" s="233">
        <v>0</v>
      </c>
      <c r="S6455" s="234">
        <v>0</v>
      </c>
      <c r="T6455" s="233">
        <v>0</v>
      </c>
      <c r="U6455" s="227">
        <f t="shared" si="707"/>
        <v>1594.3200000000002</v>
      </c>
      <c r="V6455" s="227">
        <f t="shared" si="701"/>
        <v>0</v>
      </c>
      <c r="W6455" s="227">
        <f t="shared" si="702"/>
        <v>0</v>
      </c>
      <c r="X6455" s="227">
        <f t="shared" si="705"/>
        <v>0</v>
      </c>
      <c r="Y6455" s="227">
        <f t="shared" si="703"/>
        <v>0</v>
      </c>
      <c r="Z6455" s="227">
        <f t="shared" si="704"/>
        <v>0</v>
      </c>
      <c r="AA6455" s="227">
        <f t="shared" si="706"/>
        <v>0</v>
      </c>
    </row>
    <row r="6456" spans="2:27" ht="13.5" hidden="1">
      <c r="B6456" s="236" t="s">
        <v>1159</v>
      </c>
      <c r="C6456" s="232" t="s">
        <v>693</v>
      </c>
      <c r="D6456" s="232" t="s">
        <v>949</v>
      </c>
      <c r="E6456" s="232"/>
      <c r="F6456" s="232">
        <v>32</v>
      </c>
      <c r="G6456" s="232" t="s">
        <v>1530</v>
      </c>
      <c r="H6456" s="233">
        <v>4.3680000000000003</v>
      </c>
      <c r="I6456" s="233">
        <v>0</v>
      </c>
      <c r="J6456" s="233">
        <v>0</v>
      </c>
      <c r="K6456" s="234">
        <v>0</v>
      </c>
      <c r="L6456" s="233">
        <v>0</v>
      </c>
      <c r="M6456" s="234">
        <v>0</v>
      </c>
      <c r="N6456" s="233">
        <v>0</v>
      </c>
      <c r="O6456" s="233">
        <v>0</v>
      </c>
      <c r="P6456" s="233">
        <v>0</v>
      </c>
      <c r="Q6456" s="234">
        <v>0</v>
      </c>
      <c r="R6456" s="233">
        <v>0</v>
      </c>
      <c r="S6456" s="234">
        <v>0</v>
      </c>
      <c r="T6456" s="233">
        <v>0</v>
      </c>
      <c r="U6456" s="227">
        <f t="shared" si="707"/>
        <v>3188.6400000000003</v>
      </c>
      <c r="V6456" s="227">
        <f t="shared" si="701"/>
        <v>0</v>
      </c>
      <c r="W6456" s="227">
        <f t="shared" si="702"/>
        <v>0</v>
      </c>
      <c r="X6456" s="227">
        <f t="shared" si="705"/>
        <v>0</v>
      </c>
      <c r="Y6456" s="227">
        <f t="shared" si="703"/>
        <v>0</v>
      </c>
      <c r="Z6456" s="227">
        <f t="shared" si="704"/>
        <v>0</v>
      </c>
      <c r="AA6456" s="227">
        <f t="shared" si="706"/>
        <v>0</v>
      </c>
    </row>
    <row r="6457" spans="2:27" ht="13.5" hidden="1">
      <c r="B6457" s="236" t="s">
        <v>1159</v>
      </c>
      <c r="C6457" s="232" t="s">
        <v>696</v>
      </c>
      <c r="D6457" s="232" t="s">
        <v>949</v>
      </c>
      <c r="E6457" s="232"/>
      <c r="F6457" s="232">
        <v>2</v>
      </c>
      <c r="G6457" s="232" t="s">
        <v>1531</v>
      </c>
      <c r="H6457" s="233">
        <v>0.27300000000000002</v>
      </c>
      <c r="I6457" s="233">
        <v>0</v>
      </c>
      <c r="J6457" s="233">
        <v>0</v>
      </c>
      <c r="K6457" s="234">
        <v>0</v>
      </c>
      <c r="L6457" s="233">
        <v>0</v>
      </c>
      <c r="M6457" s="234">
        <v>0</v>
      </c>
      <c r="N6457" s="233">
        <v>0</v>
      </c>
      <c r="O6457" s="233">
        <v>0</v>
      </c>
      <c r="P6457" s="233">
        <v>0</v>
      </c>
      <c r="Q6457" s="234">
        <v>0</v>
      </c>
      <c r="R6457" s="233">
        <v>0</v>
      </c>
      <c r="S6457" s="234">
        <v>0</v>
      </c>
      <c r="T6457" s="233">
        <v>0</v>
      </c>
      <c r="U6457" s="227">
        <f t="shared" si="707"/>
        <v>199.29000000000002</v>
      </c>
      <c r="V6457" s="227">
        <f t="shared" si="701"/>
        <v>0</v>
      </c>
      <c r="W6457" s="227">
        <f t="shared" si="702"/>
        <v>0</v>
      </c>
      <c r="X6457" s="227">
        <f t="shared" si="705"/>
        <v>0</v>
      </c>
      <c r="Y6457" s="227">
        <f t="shared" si="703"/>
        <v>0</v>
      </c>
      <c r="Z6457" s="227">
        <f t="shared" si="704"/>
        <v>0</v>
      </c>
      <c r="AA6457" s="227">
        <f t="shared" si="706"/>
        <v>0</v>
      </c>
    </row>
    <row r="6458" spans="2:27" ht="13.5" hidden="1">
      <c r="B6458" s="236" t="s">
        <v>1159</v>
      </c>
      <c r="C6458" s="232" t="s">
        <v>699</v>
      </c>
      <c r="D6458" s="232" t="s">
        <v>949</v>
      </c>
      <c r="E6458" s="232"/>
      <c r="F6458" s="232">
        <v>4</v>
      </c>
      <c r="G6458" s="232" t="s">
        <v>1532</v>
      </c>
      <c r="H6458" s="233">
        <v>0.54600000000000004</v>
      </c>
      <c r="I6458" s="233">
        <v>0</v>
      </c>
      <c r="J6458" s="233">
        <v>0</v>
      </c>
      <c r="K6458" s="234">
        <v>0</v>
      </c>
      <c r="L6458" s="233">
        <v>0</v>
      </c>
      <c r="M6458" s="234">
        <v>0</v>
      </c>
      <c r="N6458" s="233">
        <v>0</v>
      </c>
      <c r="O6458" s="233">
        <v>0</v>
      </c>
      <c r="P6458" s="233">
        <v>0</v>
      </c>
      <c r="Q6458" s="234">
        <v>0</v>
      </c>
      <c r="R6458" s="233">
        <v>0</v>
      </c>
      <c r="S6458" s="234">
        <v>0</v>
      </c>
      <c r="T6458" s="233">
        <v>0</v>
      </c>
      <c r="U6458" s="227">
        <f t="shared" si="707"/>
        <v>398.58000000000004</v>
      </c>
      <c r="V6458" s="227">
        <f t="shared" si="701"/>
        <v>0</v>
      </c>
      <c r="W6458" s="227">
        <f t="shared" si="702"/>
        <v>0</v>
      </c>
      <c r="X6458" s="227">
        <f t="shared" si="705"/>
        <v>0</v>
      </c>
      <c r="Y6458" s="227">
        <f t="shared" si="703"/>
        <v>0</v>
      </c>
      <c r="Z6458" s="227">
        <f t="shared" si="704"/>
        <v>0</v>
      </c>
      <c r="AA6458" s="227">
        <f t="shared" si="706"/>
        <v>0</v>
      </c>
    </row>
    <row r="6459" spans="2:27" ht="13.5" hidden="1">
      <c r="B6459" s="236" t="s">
        <v>1159</v>
      </c>
      <c r="C6459" s="232" t="s">
        <v>702</v>
      </c>
      <c r="D6459" s="232" t="s">
        <v>949</v>
      </c>
      <c r="E6459" s="232"/>
      <c r="F6459" s="232">
        <v>48</v>
      </c>
      <c r="G6459" s="232" t="s">
        <v>1533</v>
      </c>
      <c r="H6459" s="233">
        <v>6.2069999999999999</v>
      </c>
      <c r="I6459" s="233">
        <v>0</v>
      </c>
      <c r="J6459" s="233">
        <v>4.2359999999999998</v>
      </c>
      <c r="K6459" s="234">
        <v>17672</v>
      </c>
      <c r="L6459" s="233">
        <v>2.0169999999999999</v>
      </c>
      <c r="M6459" s="234">
        <v>34637</v>
      </c>
      <c r="N6459" s="233">
        <v>0</v>
      </c>
      <c r="O6459" s="233">
        <v>0</v>
      </c>
      <c r="P6459" s="233">
        <v>3.218</v>
      </c>
      <c r="Q6459" s="234">
        <v>39150</v>
      </c>
      <c r="R6459" s="233">
        <v>1.49</v>
      </c>
      <c r="S6459" s="234">
        <v>73602</v>
      </c>
      <c r="T6459" s="233">
        <v>0</v>
      </c>
      <c r="U6459" s="227">
        <f t="shared" si="707"/>
        <v>4531.1099999999997</v>
      </c>
      <c r="V6459" s="227">
        <f t="shared" si="701"/>
        <v>3092.2799999999997</v>
      </c>
      <c r="W6459" s="227">
        <f t="shared" si="702"/>
        <v>2945.0766666666668</v>
      </c>
      <c r="X6459" s="227">
        <f t="shared" si="705"/>
        <v>2886.4166666666665</v>
      </c>
      <c r="Y6459" s="227">
        <f t="shared" si="703"/>
        <v>2349.14</v>
      </c>
      <c r="Z6459" s="227">
        <f t="shared" si="704"/>
        <v>2175.1999999999998</v>
      </c>
      <c r="AA6459" s="227">
        <f t="shared" si="706"/>
        <v>2044.5</v>
      </c>
    </row>
    <row r="6460" spans="2:27" ht="13.5" hidden="1">
      <c r="B6460" s="236" t="s">
        <v>1159</v>
      </c>
      <c r="C6460" s="232" t="s">
        <v>705</v>
      </c>
      <c r="D6460" s="232" t="s">
        <v>949</v>
      </c>
      <c r="E6460" s="232"/>
      <c r="F6460" s="232">
        <v>96</v>
      </c>
      <c r="G6460" s="232" t="s">
        <v>1534</v>
      </c>
      <c r="H6460" s="233">
        <v>12.414</v>
      </c>
      <c r="I6460" s="233">
        <v>0</v>
      </c>
      <c r="J6460" s="233">
        <v>8.4730000000000008</v>
      </c>
      <c r="K6460" s="234">
        <v>35344</v>
      </c>
      <c r="L6460" s="233">
        <v>4.0350000000000001</v>
      </c>
      <c r="M6460" s="234">
        <v>69273</v>
      </c>
      <c r="N6460" s="233">
        <v>0</v>
      </c>
      <c r="O6460" s="233">
        <v>0</v>
      </c>
      <c r="P6460" s="233">
        <v>6.4359999999999999</v>
      </c>
      <c r="Q6460" s="234">
        <v>78300</v>
      </c>
      <c r="R6460" s="233">
        <v>2.9790000000000001</v>
      </c>
      <c r="S6460" s="234">
        <v>147203</v>
      </c>
      <c r="T6460" s="233">
        <v>0</v>
      </c>
      <c r="U6460" s="227">
        <f t="shared" si="707"/>
        <v>9062.2199999999993</v>
      </c>
      <c r="V6460" s="227">
        <f t="shared" si="701"/>
        <v>6185.2900000000009</v>
      </c>
      <c r="W6460" s="227">
        <f t="shared" si="702"/>
        <v>5890.8833333333332</v>
      </c>
      <c r="X6460" s="227">
        <f t="shared" si="705"/>
        <v>5772.75</v>
      </c>
      <c r="Y6460" s="227">
        <f t="shared" si="703"/>
        <v>4698.28</v>
      </c>
      <c r="Z6460" s="227">
        <f t="shared" si="704"/>
        <v>4349.67</v>
      </c>
      <c r="AA6460" s="227">
        <f t="shared" si="706"/>
        <v>4088.9722222222222</v>
      </c>
    </row>
    <row r="6461" spans="2:27" ht="13.5" hidden="1">
      <c r="B6461" s="236" t="s">
        <v>1159</v>
      </c>
      <c r="C6461" s="232" t="s">
        <v>708</v>
      </c>
      <c r="D6461" s="232" t="s">
        <v>949</v>
      </c>
      <c r="E6461" s="232"/>
      <c r="F6461" s="232">
        <v>8</v>
      </c>
      <c r="G6461" s="232" t="s">
        <v>1535</v>
      </c>
      <c r="H6461" s="233">
        <v>1.0349999999999999</v>
      </c>
      <c r="I6461" s="233">
        <v>0</v>
      </c>
      <c r="J6461" s="233">
        <v>0.70599999999999996</v>
      </c>
      <c r="K6461" s="234">
        <v>2945</v>
      </c>
      <c r="L6461" s="233">
        <v>0.33600000000000002</v>
      </c>
      <c r="M6461" s="234">
        <v>5773</v>
      </c>
      <c r="N6461" s="233">
        <v>0</v>
      </c>
      <c r="O6461" s="233">
        <v>0</v>
      </c>
      <c r="P6461" s="233">
        <v>0.53600000000000003</v>
      </c>
      <c r="Q6461" s="234">
        <v>6525</v>
      </c>
      <c r="R6461" s="233">
        <v>0.248</v>
      </c>
      <c r="S6461" s="234">
        <v>12267</v>
      </c>
      <c r="T6461" s="233">
        <v>0</v>
      </c>
      <c r="U6461" s="227">
        <f t="shared" si="707"/>
        <v>755.55</v>
      </c>
      <c r="V6461" s="227">
        <f t="shared" si="701"/>
        <v>515.38</v>
      </c>
      <c r="W6461" s="227">
        <f t="shared" si="702"/>
        <v>490.69666666666666</v>
      </c>
      <c r="X6461" s="227">
        <f t="shared" si="705"/>
        <v>481.08333333333331</v>
      </c>
      <c r="Y6461" s="227">
        <f t="shared" si="703"/>
        <v>391.28000000000003</v>
      </c>
      <c r="Z6461" s="227">
        <f t="shared" si="704"/>
        <v>362.28999999999996</v>
      </c>
      <c r="AA6461" s="227">
        <f t="shared" si="706"/>
        <v>340.75</v>
      </c>
    </row>
    <row r="6462" spans="2:27" ht="13.5" hidden="1">
      <c r="B6462" s="236" t="s">
        <v>1159</v>
      </c>
      <c r="C6462" s="232" t="s">
        <v>710</v>
      </c>
      <c r="D6462" s="232" t="s">
        <v>949</v>
      </c>
      <c r="E6462" s="232"/>
      <c r="F6462" s="232">
        <v>16</v>
      </c>
      <c r="G6462" s="232" t="s">
        <v>1536</v>
      </c>
      <c r="H6462" s="233">
        <v>2.069</v>
      </c>
      <c r="I6462" s="233">
        <v>0</v>
      </c>
      <c r="J6462" s="233">
        <v>1.4119999999999999</v>
      </c>
      <c r="K6462" s="234">
        <v>5891</v>
      </c>
      <c r="L6462" s="233">
        <v>0.67200000000000004</v>
      </c>
      <c r="M6462" s="234">
        <v>11546</v>
      </c>
      <c r="N6462" s="233">
        <v>0</v>
      </c>
      <c r="O6462" s="233">
        <v>0</v>
      </c>
      <c r="P6462" s="233">
        <v>1.073</v>
      </c>
      <c r="Q6462" s="234">
        <v>13050</v>
      </c>
      <c r="R6462" s="233">
        <v>0.497</v>
      </c>
      <c r="S6462" s="234">
        <v>24534</v>
      </c>
      <c r="T6462" s="233">
        <v>0</v>
      </c>
      <c r="U6462" s="227">
        <f t="shared" si="707"/>
        <v>1510.37</v>
      </c>
      <c r="V6462" s="227">
        <f t="shared" si="701"/>
        <v>1030.76</v>
      </c>
      <c r="W6462" s="227">
        <f t="shared" si="702"/>
        <v>981.47666666666669</v>
      </c>
      <c r="X6462" s="227">
        <f t="shared" si="705"/>
        <v>962.16666666666663</v>
      </c>
      <c r="Y6462" s="227">
        <f t="shared" si="703"/>
        <v>783.29</v>
      </c>
      <c r="Z6462" s="227">
        <f t="shared" si="704"/>
        <v>725.31</v>
      </c>
      <c r="AA6462" s="227">
        <f t="shared" si="706"/>
        <v>681.5</v>
      </c>
    </row>
    <row r="6463" spans="2:27" ht="13.5" hidden="1">
      <c r="B6463" s="236" t="s">
        <v>1159</v>
      </c>
      <c r="C6463" s="232" t="s">
        <v>713</v>
      </c>
      <c r="D6463" s="232" t="s">
        <v>949</v>
      </c>
      <c r="E6463" s="232"/>
      <c r="F6463" s="232">
        <v>2</v>
      </c>
      <c r="G6463" s="232" t="s">
        <v>1537</v>
      </c>
      <c r="H6463" s="233">
        <v>0.25900000000000001</v>
      </c>
      <c r="I6463" s="233">
        <v>0</v>
      </c>
      <c r="J6463" s="233">
        <v>0.17699999999999999</v>
      </c>
      <c r="K6463" s="234">
        <v>736</v>
      </c>
      <c r="L6463" s="233">
        <v>8.4000000000000005E-2</v>
      </c>
      <c r="M6463" s="234">
        <v>1443</v>
      </c>
      <c r="N6463" s="233">
        <v>0</v>
      </c>
      <c r="O6463" s="233">
        <v>0</v>
      </c>
      <c r="P6463" s="233">
        <v>0.13400000000000001</v>
      </c>
      <c r="Q6463" s="234">
        <v>1631</v>
      </c>
      <c r="R6463" s="233">
        <v>6.2E-2</v>
      </c>
      <c r="S6463" s="234">
        <v>3067</v>
      </c>
      <c r="T6463" s="233">
        <v>0</v>
      </c>
      <c r="U6463" s="227">
        <f t="shared" si="707"/>
        <v>189.07</v>
      </c>
      <c r="V6463" s="227">
        <f t="shared" si="701"/>
        <v>129.20999999999998</v>
      </c>
      <c r="W6463" s="227">
        <f t="shared" si="702"/>
        <v>122.65333333333334</v>
      </c>
      <c r="X6463" s="227">
        <f t="shared" si="705"/>
        <v>120.25</v>
      </c>
      <c r="Y6463" s="227">
        <f t="shared" si="703"/>
        <v>97.820000000000007</v>
      </c>
      <c r="Z6463" s="227">
        <f t="shared" si="704"/>
        <v>90.565555555555562</v>
      </c>
      <c r="AA6463" s="227">
        <f t="shared" si="706"/>
        <v>85.194444444444443</v>
      </c>
    </row>
    <row r="6464" spans="2:27" ht="13.5" hidden="1">
      <c r="B6464" s="236" t="s">
        <v>1159</v>
      </c>
      <c r="C6464" s="232" t="s">
        <v>715</v>
      </c>
      <c r="D6464" s="232" t="s">
        <v>949</v>
      </c>
      <c r="E6464" s="232"/>
      <c r="F6464" s="232">
        <v>4</v>
      </c>
      <c r="G6464" s="232" t="s">
        <v>1538</v>
      </c>
      <c r="H6464" s="233">
        <v>0.51700000000000002</v>
      </c>
      <c r="I6464" s="233">
        <v>0</v>
      </c>
      <c r="J6464" s="233">
        <v>0.35299999999999998</v>
      </c>
      <c r="K6464" s="234">
        <v>1473</v>
      </c>
      <c r="L6464" s="233">
        <v>0.16800000000000001</v>
      </c>
      <c r="M6464" s="234">
        <v>2886</v>
      </c>
      <c r="N6464" s="233">
        <v>0</v>
      </c>
      <c r="O6464" s="233">
        <v>0</v>
      </c>
      <c r="P6464" s="233">
        <v>0.26800000000000002</v>
      </c>
      <c r="Q6464" s="234">
        <v>3262</v>
      </c>
      <c r="R6464" s="233">
        <v>0.124</v>
      </c>
      <c r="S6464" s="234">
        <v>6133</v>
      </c>
      <c r="T6464" s="233">
        <v>0</v>
      </c>
      <c r="U6464" s="227">
        <f t="shared" si="707"/>
        <v>377.41</v>
      </c>
      <c r="V6464" s="227">
        <f t="shared" si="701"/>
        <v>257.69</v>
      </c>
      <c r="W6464" s="227">
        <f t="shared" si="702"/>
        <v>245.39</v>
      </c>
      <c r="X6464" s="227">
        <f t="shared" si="705"/>
        <v>240.5</v>
      </c>
      <c r="Y6464" s="227">
        <f t="shared" si="703"/>
        <v>195.64000000000001</v>
      </c>
      <c r="Z6464" s="227">
        <f t="shared" si="704"/>
        <v>181.13111111111112</v>
      </c>
      <c r="AA6464" s="227">
        <f t="shared" si="706"/>
        <v>170.36111111111111</v>
      </c>
    </row>
    <row r="6465" spans="2:27" ht="13.5" hidden="1">
      <c r="B6465" s="236" t="s">
        <v>1159</v>
      </c>
      <c r="C6465" s="232" t="s">
        <v>1539</v>
      </c>
      <c r="D6465" s="232" t="s">
        <v>949</v>
      </c>
      <c r="E6465" s="232"/>
      <c r="F6465" s="232">
        <v>48</v>
      </c>
      <c r="G6465" s="232" t="s">
        <v>1533</v>
      </c>
      <c r="H6465" s="233">
        <v>5.8970000000000002</v>
      </c>
      <c r="I6465" s="233">
        <v>0</v>
      </c>
      <c r="J6465" s="233">
        <v>4.0129999999999999</v>
      </c>
      <c r="K6465" s="234">
        <v>16788</v>
      </c>
      <c r="L6465" s="233">
        <v>1.915</v>
      </c>
      <c r="M6465" s="234">
        <v>32904</v>
      </c>
      <c r="N6465" s="233">
        <v>0</v>
      </c>
      <c r="O6465" s="233">
        <v>0</v>
      </c>
      <c r="P6465" s="233">
        <v>3.0550000000000002</v>
      </c>
      <c r="Q6465" s="234">
        <v>37191</v>
      </c>
      <c r="R6465" s="233">
        <v>1.4139999999999999</v>
      </c>
      <c r="S6465" s="234">
        <v>69922</v>
      </c>
      <c r="T6465" s="233">
        <v>0</v>
      </c>
      <c r="U6465" s="227">
        <f t="shared" si="707"/>
        <v>4304.8100000000004</v>
      </c>
      <c r="V6465" s="227">
        <f t="shared" si="701"/>
        <v>2929.49</v>
      </c>
      <c r="W6465" s="227">
        <f t="shared" si="702"/>
        <v>2796.95</v>
      </c>
      <c r="X6465" s="227">
        <f t="shared" si="705"/>
        <v>2742</v>
      </c>
      <c r="Y6465" s="227">
        <f t="shared" si="703"/>
        <v>2230.15</v>
      </c>
      <c r="Z6465" s="227">
        <f t="shared" si="704"/>
        <v>2065.3033333333333</v>
      </c>
      <c r="AA6465" s="227">
        <f t="shared" si="706"/>
        <v>1942.2777777777778</v>
      </c>
    </row>
    <row r="6466" spans="2:27" ht="13.5" hidden="1">
      <c r="B6466" s="236" t="s">
        <v>1159</v>
      </c>
      <c r="C6466" s="232" t="s">
        <v>1540</v>
      </c>
      <c r="D6466" s="232" t="s">
        <v>949</v>
      </c>
      <c r="E6466" s="232"/>
      <c r="F6466" s="232">
        <v>64</v>
      </c>
      <c r="G6466" s="232" t="s">
        <v>1541</v>
      </c>
      <c r="H6466" s="233">
        <v>7.8620000000000001</v>
      </c>
      <c r="I6466" s="233">
        <v>0</v>
      </c>
      <c r="J6466" s="233">
        <v>5.35</v>
      </c>
      <c r="K6466" s="234">
        <v>22383</v>
      </c>
      <c r="L6466" s="233">
        <v>2.5539999999999998</v>
      </c>
      <c r="M6466" s="234">
        <v>43872</v>
      </c>
      <c r="N6466" s="233">
        <v>0</v>
      </c>
      <c r="O6466" s="233">
        <v>0</v>
      </c>
      <c r="P6466" s="233">
        <v>4.0739999999999998</v>
      </c>
      <c r="Q6466" s="234">
        <v>49587</v>
      </c>
      <c r="R6466" s="233">
        <v>1.885</v>
      </c>
      <c r="S6466" s="234">
        <v>93229</v>
      </c>
      <c r="T6466" s="233">
        <v>0</v>
      </c>
      <c r="U6466" s="227">
        <f t="shared" si="707"/>
        <v>5739.26</v>
      </c>
      <c r="V6466" s="227">
        <f t="shared" si="701"/>
        <v>3905.4999999999995</v>
      </c>
      <c r="W6466" s="227">
        <f t="shared" si="702"/>
        <v>3729.67</v>
      </c>
      <c r="X6466" s="227">
        <f t="shared" si="705"/>
        <v>3656</v>
      </c>
      <c r="Y6466" s="227">
        <f t="shared" si="703"/>
        <v>2974.02</v>
      </c>
      <c r="Z6466" s="227">
        <f t="shared" si="704"/>
        <v>2753.4666666666667</v>
      </c>
      <c r="AA6466" s="227">
        <f t="shared" si="706"/>
        <v>2589.6944444444443</v>
      </c>
    </row>
    <row r="6467" spans="2:27" ht="13.5" hidden="1">
      <c r="B6467" s="236" t="s">
        <v>1159</v>
      </c>
      <c r="C6467" s="232" t="s">
        <v>1542</v>
      </c>
      <c r="D6467" s="232" t="s">
        <v>949</v>
      </c>
      <c r="E6467" s="232"/>
      <c r="F6467" s="232">
        <v>8</v>
      </c>
      <c r="G6467" s="232" t="s">
        <v>1535</v>
      </c>
      <c r="H6467" s="233">
        <v>0.98299999999999998</v>
      </c>
      <c r="I6467" s="233">
        <v>0</v>
      </c>
      <c r="J6467" s="233">
        <v>0.66900000000000004</v>
      </c>
      <c r="K6467" s="234">
        <v>2798</v>
      </c>
      <c r="L6467" s="233">
        <v>0.31900000000000001</v>
      </c>
      <c r="M6467" s="234">
        <v>5484</v>
      </c>
      <c r="N6467" s="233">
        <v>0</v>
      </c>
      <c r="O6467" s="233">
        <v>0</v>
      </c>
      <c r="P6467" s="233">
        <v>0.50900000000000001</v>
      </c>
      <c r="Q6467" s="234">
        <v>6198</v>
      </c>
      <c r="R6467" s="233">
        <v>0.23599999999999999</v>
      </c>
      <c r="S6467" s="234">
        <v>11654</v>
      </c>
      <c r="T6467" s="233">
        <v>0</v>
      </c>
      <c r="U6467" s="227">
        <f t="shared" si="707"/>
        <v>717.59</v>
      </c>
      <c r="V6467" s="227">
        <f t="shared" si="701"/>
        <v>488.37</v>
      </c>
      <c r="W6467" s="227">
        <f t="shared" si="702"/>
        <v>466.03666666666663</v>
      </c>
      <c r="X6467" s="227">
        <f t="shared" si="705"/>
        <v>457</v>
      </c>
      <c r="Y6467" s="227">
        <f t="shared" si="703"/>
        <v>371.57</v>
      </c>
      <c r="Z6467" s="227">
        <f t="shared" si="704"/>
        <v>344.44666666666666</v>
      </c>
      <c r="AA6467" s="227">
        <f t="shared" si="706"/>
        <v>323.72222222222223</v>
      </c>
    </row>
    <row r="6468" spans="2:27" ht="13.5" hidden="1">
      <c r="B6468" s="236" t="s">
        <v>1159</v>
      </c>
      <c r="C6468" s="232" t="s">
        <v>1543</v>
      </c>
      <c r="D6468" s="232" t="s">
        <v>949</v>
      </c>
      <c r="E6468" s="232"/>
      <c r="F6468" s="232">
        <v>16</v>
      </c>
      <c r="G6468" s="232" t="s">
        <v>1536</v>
      </c>
      <c r="H6468" s="233">
        <v>1.966</v>
      </c>
      <c r="I6468" s="233">
        <v>0</v>
      </c>
      <c r="J6468" s="233">
        <v>1.3380000000000001</v>
      </c>
      <c r="K6468" s="234">
        <v>5596</v>
      </c>
      <c r="L6468" s="233">
        <v>0.63800000000000001</v>
      </c>
      <c r="M6468" s="234">
        <v>10968</v>
      </c>
      <c r="N6468" s="233">
        <v>0</v>
      </c>
      <c r="O6468" s="233">
        <v>0</v>
      </c>
      <c r="P6468" s="233">
        <v>1.018</v>
      </c>
      <c r="Q6468" s="234">
        <v>12397</v>
      </c>
      <c r="R6468" s="233">
        <v>0.47099999999999997</v>
      </c>
      <c r="S6468" s="234">
        <v>23307</v>
      </c>
      <c r="T6468" s="233">
        <v>0</v>
      </c>
      <c r="U6468" s="227">
        <f t="shared" si="707"/>
        <v>1435.18</v>
      </c>
      <c r="V6468" s="227">
        <f t="shared" ref="V6468:V6475" si="708">J6468*hour_M</f>
        <v>976.74</v>
      </c>
      <c r="W6468" s="227">
        <f t="shared" ref="W6468:W6475" si="709">K6468/12+L6468*hour_M</f>
        <v>932.07333333333327</v>
      </c>
      <c r="X6468" s="227">
        <f t="shared" si="705"/>
        <v>914</v>
      </c>
      <c r="Y6468" s="227">
        <f t="shared" ref="Y6468:Y6475" si="710">P6468*hour_M</f>
        <v>743.14</v>
      </c>
      <c r="Z6468" s="227">
        <f t="shared" ref="Z6468:Z6475" si="711">Q6468/36+R6468*hour_M</f>
        <v>688.19111111111101</v>
      </c>
      <c r="AA6468" s="227">
        <f t="shared" si="706"/>
        <v>647.41666666666663</v>
      </c>
    </row>
    <row r="6469" spans="2:27" ht="13.5" hidden="1">
      <c r="B6469" s="236" t="s">
        <v>1159</v>
      </c>
      <c r="C6469" s="232" t="s">
        <v>1544</v>
      </c>
      <c r="D6469" s="232" t="s">
        <v>949</v>
      </c>
      <c r="E6469" s="232"/>
      <c r="F6469" s="232">
        <v>32</v>
      </c>
      <c r="G6469" s="232" t="s">
        <v>1515</v>
      </c>
      <c r="H6469" s="233">
        <v>3.931</v>
      </c>
      <c r="I6469" s="233">
        <v>0</v>
      </c>
      <c r="J6469" s="233">
        <v>2.6749999999999998</v>
      </c>
      <c r="K6469" s="234">
        <v>11192</v>
      </c>
      <c r="L6469" s="233">
        <v>1.2769999999999999</v>
      </c>
      <c r="M6469" s="234">
        <v>21936</v>
      </c>
      <c r="N6469" s="233">
        <v>0</v>
      </c>
      <c r="O6469" s="233">
        <v>0</v>
      </c>
      <c r="P6469" s="233">
        <v>2.0369999999999999</v>
      </c>
      <c r="Q6469" s="234">
        <v>24794</v>
      </c>
      <c r="R6469" s="233">
        <v>0.94199999999999995</v>
      </c>
      <c r="S6469" s="234">
        <v>46615</v>
      </c>
      <c r="T6469" s="233">
        <v>0</v>
      </c>
      <c r="U6469" s="227">
        <f t="shared" si="707"/>
        <v>2869.63</v>
      </c>
      <c r="V6469" s="227">
        <f t="shared" si="708"/>
        <v>1952.7499999999998</v>
      </c>
      <c r="W6469" s="227">
        <f t="shared" si="709"/>
        <v>1864.8766666666666</v>
      </c>
      <c r="X6469" s="227">
        <f t="shared" ref="X6469:X6489" si="712">M6469/12</f>
        <v>1828</v>
      </c>
      <c r="Y6469" s="227">
        <f t="shared" si="710"/>
        <v>1487.01</v>
      </c>
      <c r="Z6469" s="227">
        <f t="shared" si="711"/>
        <v>1376.382222222222</v>
      </c>
      <c r="AA6469" s="227">
        <f t="shared" ref="AA6469:AA6489" si="713">S6469/36</f>
        <v>1294.8611111111111</v>
      </c>
    </row>
    <row r="6470" spans="2:27" ht="13.5" hidden="1">
      <c r="B6470" s="236" t="s">
        <v>1159</v>
      </c>
      <c r="C6470" s="232" t="s">
        <v>1545</v>
      </c>
      <c r="D6470" s="232" t="s">
        <v>949</v>
      </c>
      <c r="E6470" s="232"/>
      <c r="F6470" s="232">
        <v>2</v>
      </c>
      <c r="G6470" s="232" t="s">
        <v>1537</v>
      </c>
      <c r="H6470" s="233">
        <v>0.246</v>
      </c>
      <c r="I6470" s="233">
        <v>0</v>
      </c>
      <c r="J6470" s="233">
        <v>0.16700000000000001</v>
      </c>
      <c r="K6470" s="234">
        <v>699</v>
      </c>
      <c r="L6470" s="233">
        <v>0.08</v>
      </c>
      <c r="M6470" s="234">
        <v>1371</v>
      </c>
      <c r="N6470" s="233">
        <v>0</v>
      </c>
      <c r="O6470" s="233">
        <v>0</v>
      </c>
      <c r="P6470" s="233">
        <v>0.127</v>
      </c>
      <c r="Q6470" s="234">
        <v>1550</v>
      </c>
      <c r="R6470" s="233">
        <v>5.8999999999999997E-2</v>
      </c>
      <c r="S6470" s="234">
        <v>2913</v>
      </c>
      <c r="T6470" s="233">
        <v>0</v>
      </c>
      <c r="U6470" s="227">
        <f t="shared" si="707"/>
        <v>179.57999999999998</v>
      </c>
      <c r="V6470" s="227">
        <f t="shared" si="708"/>
        <v>121.91000000000001</v>
      </c>
      <c r="W6470" s="227">
        <f t="shared" si="709"/>
        <v>116.65</v>
      </c>
      <c r="X6470" s="227">
        <f t="shared" si="712"/>
        <v>114.25</v>
      </c>
      <c r="Y6470" s="227">
        <f t="shared" si="710"/>
        <v>92.710000000000008</v>
      </c>
      <c r="Z6470" s="227">
        <f t="shared" si="711"/>
        <v>86.125555555555565</v>
      </c>
      <c r="AA6470" s="227">
        <f t="shared" si="713"/>
        <v>80.916666666666671</v>
      </c>
    </row>
    <row r="6471" spans="2:27" ht="13.5" hidden="1">
      <c r="B6471" s="236" t="s">
        <v>1159</v>
      </c>
      <c r="C6471" s="232" t="s">
        <v>1546</v>
      </c>
      <c r="D6471" s="232" t="s">
        <v>949</v>
      </c>
      <c r="E6471" s="232"/>
      <c r="F6471" s="232">
        <v>4</v>
      </c>
      <c r="G6471" s="232" t="s">
        <v>1538</v>
      </c>
      <c r="H6471" s="233">
        <v>0.49099999999999999</v>
      </c>
      <c r="I6471" s="233">
        <v>0</v>
      </c>
      <c r="J6471" s="233">
        <v>0.33400000000000002</v>
      </c>
      <c r="K6471" s="234">
        <v>1399</v>
      </c>
      <c r="L6471" s="233">
        <v>0.16</v>
      </c>
      <c r="M6471" s="234">
        <v>2742</v>
      </c>
      <c r="N6471" s="233">
        <v>0</v>
      </c>
      <c r="O6471" s="233">
        <v>0</v>
      </c>
      <c r="P6471" s="233">
        <v>0.255</v>
      </c>
      <c r="Q6471" s="234">
        <v>3099</v>
      </c>
      <c r="R6471" s="233">
        <v>0.11799999999999999</v>
      </c>
      <c r="S6471" s="234">
        <v>5827</v>
      </c>
      <c r="T6471" s="233">
        <v>0</v>
      </c>
      <c r="U6471" s="227">
        <f t="shared" si="707"/>
        <v>358.43</v>
      </c>
      <c r="V6471" s="227">
        <f t="shared" si="708"/>
        <v>243.82000000000002</v>
      </c>
      <c r="W6471" s="227">
        <f t="shared" si="709"/>
        <v>233.38333333333333</v>
      </c>
      <c r="X6471" s="227">
        <f t="shared" si="712"/>
        <v>228.5</v>
      </c>
      <c r="Y6471" s="227">
        <f t="shared" si="710"/>
        <v>186.15</v>
      </c>
      <c r="Z6471" s="227">
        <f t="shared" si="711"/>
        <v>172.22333333333333</v>
      </c>
      <c r="AA6471" s="227">
        <f t="shared" si="713"/>
        <v>161.86111111111111</v>
      </c>
    </row>
    <row r="6472" spans="2:27" ht="13.5" hidden="1">
      <c r="B6472" s="236" t="s">
        <v>1159</v>
      </c>
      <c r="C6472" s="232" t="s">
        <v>718</v>
      </c>
      <c r="D6472" s="232" t="s">
        <v>949</v>
      </c>
      <c r="E6472" s="232"/>
      <c r="F6472" s="232">
        <v>2</v>
      </c>
      <c r="G6472" s="232" t="s">
        <v>1547</v>
      </c>
      <c r="H6472" s="233">
        <v>0.104</v>
      </c>
      <c r="I6472" s="233">
        <v>0</v>
      </c>
      <c r="J6472" s="233">
        <v>0</v>
      </c>
      <c r="K6472" s="234">
        <v>0</v>
      </c>
      <c r="L6472" s="233">
        <v>0</v>
      </c>
      <c r="M6472" s="234">
        <v>0</v>
      </c>
      <c r="N6472" s="233">
        <v>0</v>
      </c>
      <c r="O6472" s="233">
        <v>0</v>
      </c>
      <c r="P6472" s="233">
        <v>0</v>
      </c>
      <c r="Q6472" s="234">
        <v>0</v>
      </c>
      <c r="R6472" s="233">
        <v>0</v>
      </c>
      <c r="S6472" s="234">
        <v>0</v>
      </c>
      <c r="T6472" s="233">
        <v>0</v>
      </c>
      <c r="U6472" s="227">
        <f t="shared" si="707"/>
        <v>75.92</v>
      </c>
      <c r="V6472" s="227">
        <f t="shared" si="708"/>
        <v>0</v>
      </c>
      <c r="W6472" s="227">
        <f t="shared" si="709"/>
        <v>0</v>
      </c>
      <c r="X6472" s="227">
        <f t="shared" si="712"/>
        <v>0</v>
      </c>
      <c r="Y6472" s="227">
        <f t="shared" si="710"/>
        <v>0</v>
      </c>
      <c r="Z6472" s="227">
        <f t="shared" si="711"/>
        <v>0</v>
      </c>
      <c r="AA6472" s="227">
        <f t="shared" si="713"/>
        <v>0</v>
      </c>
    </row>
    <row r="6473" spans="2:27" ht="13.5" hidden="1">
      <c r="B6473" s="236" t="s">
        <v>1159</v>
      </c>
      <c r="C6473" s="232" t="s">
        <v>721</v>
      </c>
      <c r="D6473" s="232" t="s">
        <v>949</v>
      </c>
      <c r="E6473" s="232"/>
      <c r="F6473" s="232">
        <v>1</v>
      </c>
      <c r="G6473" s="232" t="s">
        <v>1548</v>
      </c>
      <c r="H6473" s="233">
        <v>2.5999999999999999E-2</v>
      </c>
      <c r="I6473" s="233">
        <v>0</v>
      </c>
      <c r="J6473" s="233">
        <v>0</v>
      </c>
      <c r="K6473" s="234">
        <v>0</v>
      </c>
      <c r="L6473" s="233">
        <v>0</v>
      </c>
      <c r="M6473" s="234">
        <v>0</v>
      </c>
      <c r="N6473" s="233">
        <v>0</v>
      </c>
      <c r="O6473" s="233">
        <v>0</v>
      </c>
      <c r="P6473" s="233">
        <v>0</v>
      </c>
      <c r="Q6473" s="234">
        <v>0</v>
      </c>
      <c r="R6473" s="233">
        <v>0</v>
      </c>
      <c r="S6473" s="234">
        <v>0</v>
      </c>
      <c r="T6473" s="233">
        <v>0</v>
      </c>
      <c r="U6473" s="227">
        <f t="shared" si="707"/>
        <v>18.98</v>
      </c>
      <c r="V6473" s="227">
        <f t="shared" si="708"/>
        <v>0</v>
      </c>
      <c r="W6473" s="227">
        <f t="shared" si="709"/>
        <v>0</v>
      </c>
      <c r="X6473" s="227">
        <f t="shared" si="712"/>
        <v>0</v>
      </c>
      <c r="Y6473" s="227">
        <f t="shared" si="710"/>
        <v>0</v>
      </c>
      <c r="Z6473" s="227">
        <f t="shared" si="711"/>
        <v>0</v>
      </c>
      <c r="AA6473" s="227">
        <f t="shared" si="713"/>
        <v>0</v>
      </c>
    </row>
    <row r="6474" spans="2:27" ht="13.5" hidden="1">
      <c r="B6474" s="236" t="s">
        <v>1159</v>
      </c>
      <c r="C6474" s="232" t="s">
        <v>724</v>
      </c>
      <c r="D6474" s="232" t="s">
        <v>949</v>
      </c>
      <c r="E6474" s="232"/>
      <c r="F6474" s="232">
        <v>1</v>
      </c>
      <c r="G6474" s="232" t="s">
        <v>1549</v>
      </c>
      <c r="H6474" s="233">
        <v>5.1999999999999998E-2</v>
      </c>
      <c r="I6474" s="233">
        <v>0</v>
      </c>
      <c r="J6474" s="233">
        <v>0</v>
      </c>
      <c r="K6474" s="234">
        <v>0</v>
      </c>
      <c r="L6474" s="233">
        <v>0</v>
      </c>
      <c r="M6474" s="234">
        <v>0</v>
      </c>
      <c r="N6474" s="233">
        <v>0</v>
      </c>
      <c r="O6474" s="233">
        <v>0</v>
      </c>
      <c r="P6474" s="233">
        <v>0</v>
      </c>
      <c r="Q6474" s="234">
        <v>0</v>
      </c>
      <c r="R6474" s="233">
        <v>0</v>
      </c>
      <c r="S6474" s="234">
        <v>0</v>
      </c>
      <c r="T6474" s="233">
        <v>0</v>
      </c>
      <c r="U6474" s="227">
        <f t="shared" si="707"/>
        <v>37.96</v>
      </c>
      <c r="V6474" s="227">
        <f t="shared" si="708"/>
        <v>0</v>
      </c>
      <c r="W6474" s="227">
        <f t="shared" si="709"/>
        <v>0</v>
      </c>
      <c r="X6474" s="227">
        <f t="shared" si="712"/>
        <v>0</v>
      </c>
      <c r="Y6474" s="227">
        <f t="shared" si="710"/>
        <v>0</v>
      </c>
      <c r="Z6474" s="227">
        <f t="shared" si="711"/>
        <v>0</v>
      </c>
      <c r="AA6474" s="227">
        <f t="shared" si="713"/>
        <v>0</v>
      </c>
    </row>
    <row r="6475" spans="2:27" ht="13.5" hidden="1">
      <c r="B6475" s="236" t="s">
        <v>1159</v>
      </c>
      <c r="C6475" s="232" t="s">
        <v>727</v>
      </c>
      <c r="D6475" s="232" t="s">
        <v>949</v>
      </c>
      <c r="E6475" s="232"/>
      <c r="F6475" s="232">
        <v>2</v>
      </c>
      <c r="G6475" s="232" t="s">
        <v>1550</v>
      </c>
      <c r="H6475" s="233">
        <v>9.9000000000000005E-2</v>
      </c>
      <c r="I6475" s="233">
        <v>0</v>
      </c>
      <c r="J6475" s="233">
        <v>6.7000000000000004E-2</v>
      </c>
      <c r="K6475" s="234">
        <v>281</v>
      </c>
      <c r="L6475" s="233">
        <v>3.2000000000000001E-2</v>
      </c>
      <c r="M6475" s="234">
        <v>551</v>
      </c>
      <c r="N6475" s="233">
        <v>0</v>
      </c>
      <c r="O6475" s="233">
        <v>0</v>
      </c>
      <c r="P6475" s="233">
        <v>5.0999999999999997E-2</v>
      </c>
      <c r="Q6475" s="234">
        <v>623</v>
      </c>
      <c r="R6475" s="233">
        <v>2.4E-2</v>
      </c>
      <c r="S6475" s="234">
        <v>1172</v>
      </c>
      <c r="T6475" s="233">
        <v>0</v>
      </c>
      <c r="U6475" s="227">
        <f t="shared" si="707"/>
        <v>72.27000000000001</v>
      </c>
      <c r="V6475" s="227">
        <f t="shared" si="708"/>
        <v>48.910000000000004</v>
      </c>
      <c r="W6475" s="227">
        <f t="shared" si="709"/>
        <v>46.776666666666671</v>
      </c>
      <c r="X6475" s="227">
        <f t="shared" si="712"/>
        <v>45.916666666666664</v>
      </c>
      <c r="Y6475" s="227">
        <f t="shared" si="710"/>
        <v>37.229999999999997</v>
      </c>
      <c r="Z6475" s="227">
        <f t="shared" si="711"/>
        <v>34.825555555555553</v>
      </c>
      <c r="AA6475" s="227">
        <f t="shared" si="713"/>
        <v>32.555555555555557</v>
      </c>
    </row>
    <row r="6476" spans="2:27" ht="13.5" hidden="1">
      <c r="B6476" s="236" t="s">
        <v>1159</v>
      </c>
      <c r="C6476" s="232" t="s">
        <v>730</v>
      </c>
      <c r="D6476" s="232" t="s">
        <v>949</v>
      </c>
      <c r="E6476" s="232"/>
      <c r="F6476" s="232">
        <v>2</v>
      </c>
      <c r="G6476" s="232" t="s">
        <v>1418</v>
      </c>
      <c r="H6476" s="233">
        <v>2.5000000000000001E-2</v>
      </c>
      <c r="I6476" s="233">
        <v>0</v>
      </c>
      <c r="J6476" s="233">
        <v>1.7000000000000001E-2</v>
      </c>
      <c r="K6476" s="234">
        <v>70</v>
      </c>
      <c r="L6476" s="233">
        <v>8.0000000000000002E-3</v>
      </c>
      <c r="M6476" s="234">
        <v>138</v>
      </c>
      <c r="N6476" s="233">
        <v>0</v>
      </c>
      <c r="O6476" s="233">
        <v>0</v>
      </c>
      <c r="P6476" s="233">
        <v>1.2999999999999999E-2</v>
      </c>
      <c r="Q6476" s="234">
        <v>156</v>
      </c>
      <c r="R6476" s="233">
        <v>6.0000000000000001E-3</v>
      </c>
      <c r="S6476" s="234">
        <v>293</v>
      </c>
      <c r="T6476" s="233">
        <v>0</v>
      </c>
      <c r="U6476" s="227">
        <f t="shared" si="707"/>
        <v>18.25</v>
      </c>
      <c r="V6476" s="227">
        <f t="shared" ref="V6476:V6489" si="714">J6476*hour_M</f>
        <v>12.41</v>
      </c>
      <c r="W6476" s="227">
        <f t="shared" ref="W6476:W6489" si="715">K6476/12+L6476*hour_M</f>
        <v>11.673333333333332</v>
      </c>
      <c r="X6476" s="227">
        <f t="shared" si="712"/>
        <v>11.5</v>
      </c>
      <c r="Y6476" s="227">
        <f t="shared" ref="Y6476:Y6489" si="716">P6476*hour_M</f>
        <v>9.49</v>
      </c>
      <c r="Z6476" s="227">
        <f t="shared" ref="Z6476:Z6489" si="717">Q6476/36+R6476*hour_M</f>
        <v>8.7133333333333329</v>
      </c>
      <c r="AA6476" s="227">
        <f t="shared" si="713"/>
        <v>8.1388888888888893</v>
      </c>
    </row>
    <row r="6477" spans="2:27" ht="13.5" hidden="1">
      <c r="B6477" s="236" t="s">
        <v>1159</v>
      </c>
      <c r="C6477" s="232" t="s">
        <v>732</v>
      </c>
      <c r="D6477" s="232" t="s">
        <v>949</v>
      </c>
      <c r="E6477" s="232"/>
      <c r="F6477" s="232">
        <v>2</v>
      </c>
      <c r="G6477" s="232" t="s">
        <v>1551</v>
      </c>
      <c r="H6477" s="233">
        <v>4.9000000000000002E-2</v>
      </c>
      <c r="I6477" s="233">
        <v>0</v>
      </c>
      <c r="J6477" s="233">
        <v>3.4000000000000002E-2</v>
      </c>
      <c r="K6477" s="234">
        <v>141</v>
      </c>
      <c r="L6477" s="233">
        <v>1.6E-2</v>
      </c>
      <c r="M6477" s="234">
        <v>276</v>
      </c>
      <c r="N6477" s="233">
        <v>0</v>
      </c>
      <c r="O6477" s="233">
        <v>0</v>
      </c>
      <c r="P6477" s="233">
        <v>2.5999999999999999E-2</v>
      </c>
      <c r="Q6477" s="234">
        <v>312</v>
      </c>
      <c r="R6477" s="233">
        <v>1.2E-2</v>
      </c>
      <c r="S6477" s="234">
        <v>586</v>
      </c>
      <c r="T6477" s="233">
        <v>0</v>
      </c>
      <c r="U6477" s="227">
        <f t="shared" si="707"/>
        <v>35.770000000000003</v>
      </c>
      <c r="V6477" s="227">
        <f t="shared" si="714"/>
        <v>24.82</v>
      </c>
      <c r="W6477" s="227">
        <f t="shared" si="715"/>
        <v>23.43</v>
      </c>
      <c r="X6477" s="227">
        <f t="shared" si="712"/>
        <v>23</v>
      </c>
      <c r="Y6477" s="227">
        <f t="shared" si="716"/>
        <v>18.98</v>
      </c>
      <c r="Z6477" s="227">
        <f t="shared" si="717"/>
        <v>17.426666666666666</v>
      </c>
      <c r="AA6477" s="227">
        <f t="shared" si="713"/>
        <v>16.277777777777779</v>
      </c>
    </row>
    <row r="6478" spans="2:27" ht="13.5" hidden="1">
      <c r="B6478" s="236" t="s">
        <v>1159</v>
      </c>
      <c r="C6478" s="232" t="s">
        <v>1552</v>
      </c>
      <c r="D6478" s="232" t="s">
        <v>949</v>
      </c>
      <c r="E6478" s="232"/>
      <c r="F6478" s="232">
        <v>2</v>
      </c>
      <c r="G6478" s="232" t="s">
        <v>1550</v>
      </c>
      <c r="H6478" s="233">
        <v>9.4E-2</v>
      </c>
      <c r="I6478" s="233">
        <v>0</v>
      </c>
      <c r="J6478" s="233">
        <v>6.4000000000000001E-2</v>
      </c>
      <c r="K6478" s="234">
        <v>268</v>
      </c>
      <c r="L6478" s="233">
        <v>3.1E-2</v>
      </c>
      <c r="M6478" s="234">
        <v>525</v>
      </c>
      <c r="N6478" s="233">
        <v>0</v>
      </c>
      <c r="O6478" s="233">
        <v>0</v>
      </c>
      <c r="P6478" s="233">
        <v>4.9000000000000002E-2</v>
      </c>
      <c r="Q6478" s="234">
        <v>593</v>
      </c>
      <c r="R6478" s="233">
        <v>2.3E-2</v>
      </c>
      <c r="S6478" s="234">
        <v>1115</v>
      </c>
      <c r="T6478" s="233">
        <v>0</v>
      </c>
      <c r="U6478" s="227">
        <f t="shared" si="707"/>
        <v>68.62</v>
      </c>
      <c r="V6478" s="227">
        <f t="shared" si="714"/>
        <v>46.72</v>
      </c>
      <c r="W6478" s="227">
        <f t="shared" si="715"/>
        <v>44.963333333333331</v>
      </c>
      <c r="X6478" s="227">
        <f t="shared" si="712"/>
        <v>43.75</v>
      </c>
      <c r="Y6478" s="227">
        <f t="shared" si="716"/>
        <v>35.770000000000003</v>
      </c>
      <c r="Z6478" s="227">
        <f t="shared" si="717"/>
        <v>33.262222222222221</v>
      </c>
      <c r="AA6478" s="227">
        <f t="shared" si="713"/>
        <v>30.972222222222221</v>
      </c>
    </row>
    <row r="6479" spans="2:27" ht="13.5" hidden="1">
      <c r="B6479" s="236" t="s">
        <v>1159</v>
      </c>
      <c r="C6479" s="232" t="s">
        <v>1553</v>
      </c>
      <c r="D6479" s="232" t="s">
        <v>949</v>
      </c>
      <c r="E6479" s="232"/>
      <c r="F6479" s="232">
        <v>2</v>
      </c>
      <c r="G6479" s="232" t="s">
        <v>1418</v>
      </c>
      <c r="H6479" s="233">
        <v>2.4E-2</v>
      </c>
      <c r="I6479" s="233">
        <v>0</v>
      </c>
      <c r="J6479" s="233">
        <v>1.6E-2</v>
      </c>
      <c r="K6479" s="234">
        <v>68</v>
      </c>
      <c r="L6479" s="233">
        <v>8.0000000000000002E-3</v>
      </c>
      <c r="M6479" s="234">
        <v>134</v>
      </c>
      <c r="N6479" s="233">
        <v>0</v>
      </c>
      <c r="O6479" s="233">
        <v>0</v>
      </c>
      <c r="P6479" s="233">
        <v>1.2E-2</v>
      </c>
      <c r="Q6479" s="234">
        <v>151</v>
      </c>
      <c r="R6479" s="233">
        <v>6.0000000000000001E-3</v>
      </c>
      <c r="S6479" s="234">
        <v>285</v>
      </c>
      <c r="T6479" s="233">
        <v>0</v>
      </c>
      <c r="U6479" s="227">
        <f t="shared" si="707"/>
        <v>17.52</v>
      </c>
      <c r="V6479" s="227">
        <f t="shared" si="714"/>
        <v>11.68</v>
      </c>
      <c r="W6479" s="227">
        <f t="shared" si="715"/>
        <v>11.506666666666668</v>
      </c>
      <c r="X6479" s="227">
        <f t="shared" si="712"/>
        <v>11.166666666666666</v>
      </c>
      <c r="Y6479" s="227">
        <f t="shared" si="716"/>
        <v>8.76</v>
      </c>
      <c r="Z6479" s="227">
        <f t="shared" si="717"/>
        <v>8.5744444444444454</v>
      </c>
      <c r="AA6479" s="227">
        <f t="shared" si="713"/>
        <v>7.916666666666667</v>
      </c>
    </row>
    <row r="6480" spans="2:27" ht="13.5" hidden="1">
      <c r="B6480" s="236" t="s">
        <v>1159</v>
      </c>
      <c r="C6480" s="232" t="s">
        <v>1554</v>
      </c>
      <c r="D6480" s="232" t="s">
        <v>949</v>
      </c>
      <c r="E6480" s="232"/>
      <c r="F6480" s="232">
        <v>2</v>
      </c>
      <c r="G6480" s="232" t="s">
        <v>1551</v>
      </c>
      <c r="H6480" s="233">
        <v>4.7E-2</v>
      </c>
      <c r="I6480" s="233">
        <v>0</v>
      </c>
      <c r="J6480" s="233">
        <v>3.2000000000000001E-2</v>
      </c>
      <c r="K6480" s="234">
        <v>134</v>
      </c>
      <c r="L6480" s="233">
        <v>1.4999999999999999E-2</v>
      </c>
      <c r="M6480" s="234">
        <v>262</v>
      </c>
      <c r="N6480" s="233">
        <v>0</v>
      </c>
      <c r="O6480" s="233">
        <v>0</v>
      </c>
      <c r="P6480" s="233">
        <v>2.4E-2</v>
      </c>
      <c r="Q6480" s="234">
        <v>296</v>
      </c>
      <c r="R6480" s="233">
        <v>1.0999999999999999E-2</v>
      </c>
      <c r="S6480" s="234">
        <v>557</v>
      </c>
      <c r="T6480" s="233">
        <v>0</v>
      </c>
      <c r="U6480" s="227">
        <f t="shared" si="707"/>
        <v>34.31</v>
      </c>
      <c r="V6480" s="227">
        <f t="shared" si="714"/>
        <v>23.36</v>
      </c>
      <c r="W6480" s="227">
        <f t="shared" si="715"/>
        <v>22.116666666666667</v>
      </c>
      <c r="X6480" s="227">
        <f t="shared" si="712"/>
        <v>21.833333333333332</v>
      </c>
      <c r="Y6480" s="227">
        <f t="shared" si="716"/>
        <v>17.52</v>
      </c>
      <c r="Z6480" s="227">
        <f t="shared" si="717"/>
        <v>16.252222222222223</v>
      </c>
      <c r="AA6480" s="227">
        <f t="shared" si="713"/>
        <v>15.472222222222221</v>
      </c>
    </row>
    <row r="6481" spans="2:27" ht="13.5" hidden="1">
      <c r="B6481" s="232" t="s">
        <v>1555</v>
      </c>
      <c r="C6481" s="232" t="s">
        <v>542</v>
      </c>
      <c r="D6481" s="232" t="s">
        <v>948</v>
      </c>
      <c r="E6481" s="232"/>
      <c r="F6481" s="232">
        <v>32</v>
      </c>
      <c r="G6481" s="232" t="s">
        <v>1353</v>
      </c>
      <c r="H6481" s="233">
        <v>5.8</v>
      </c>
      <c r="I6481" s="233">
        <v>0</v>
      </c>
      <c r="J6481" s="233">
        <v>4.63</v>
      </c>
      <c r="K6481" s="234">
        <v>11420</v>
      </c>
      <c r="L6481" s="233">
        <v>2.37</v>
      </c>
      <c r="M6481" s="234">
        <v>31520</v>
      </c>
      <c r="N6481" s="233">
        <v>0</v>
      </c>
      <c r="O6481" s="233">
        <v>0</v>
      </c>
      <c r="P6481" s="233">
        <v>0</v>
      </c>
      <c r="Q6481" s="234">
        <v>20140</v>
      </c>
      <c r="R6481" s="233">
        <v>1.02</v>
      </c>
      <c r="S6481" s="234">
        <v>43850</v>
      </c>
      <c r="T6481" s="233">
        <v>1.02</v>
      </c>
      <c r="U6481" s="227">
        <f t="shared" si="707"/>
        <v>4234</v>
      </c>
      <c r="V6481" s="227">
        <f t="shared" si="714"/>
        <v>3379.9</v>
      </c>
      <c r="W6481" s="227">
        <f t="shared" si="715"/>
        <v>2681.7666666666669</v>
      </c>
      <c r="X6481" s="227">
        <f t="shared" si="712"/>
        <v>2626.6666666666665</v>
      </c>
      <c r="Y6481" s="227">
        <f t="shared" si="716"/>
        <v>0</v>
      </c>
      <c r="Z6481" s="227">
        <f t="shared" si="717"/>
        <v>1304.0444444444445</v>
      </c>
      <c r="AA6481" s="227">
        <f t="shared" si="713"/>
        <v>1218.0555555555557</v>
      </c>
    </row>
    <row r="6482" spans="2:27" ht="13.5" hidden="1">
      <c r="B6482" s="232" t="s">
        <v>1555</v>
      </c>
      <c r="C6482" s="232" t="s">
        <v>1020</v>
      </c>
      <c r="D6482" s="232" t="s">
        <v>948</v>
      </c>
      <c r="E6482" s="232"/>
      <c r="F6482" s="232">
        <v>4</v>
      </c>
      <c r="G6482" s="232" t="s">
        <v>1312</v>
      </c>
      <c r="H6482" s="233">
        <v>1.278</v>
      </c>
      <c r="I6482" s="233">
        <v>0</v>
      </c>
      <c r="J6482" s="233">
        <v>0.89459999999999995</v>
      </c>
      <c r="K6482" s="234">
        <v>3750.5</v>
      </c>
      <c r="L6482" s="233">
        <v>0.42813899999999999</v>
      </c>
      <c r="M6482" s="234">
        <v>7389</v>
      </c>
      <c r="N6482" s="233">
        <v>0</v>
      </c>
      <c r="O6482" s="233">
        <v>0</v>
      </c>
      <c r="P6482" s="233">
        <v>0.55600000000000005</v>
      </c>
      <c r="Q6482" s="234">
        <v>6634</v>
      </c>
      <c r="R6482" s="233">
        <v>0.25243500000000002</v>
      </c>
      <c r="S6482" s="234">
        <v>12596</v>
      </c>
      <c r="T6482" s="233">
        <v>0.25243500000000002</v>
      </c>
      <c r="U6482" s="227">
        <f t="shared" si="707"/>
        <v>932.94</v>
      </c>
      <c r="V6482" s="227">
        <f t="shared" si="714"/>
        <v>653.05799999999999</v>
      </c>
      <c r="W6482" s="227">
        <f t="shared" si="715"/>
        <v>625.08313666666663</v>
      </c>
      <c r="X6482" s="227">
        <f t="shared" si="712"/>
        <v>615.75</v>
      </c>
      <c r="Y6482" s="227">
        <f t="shared" si="716"/>
        <v>405.88000000000005</v>
      </c>
      <c r="Z6482" s="227">
        <f t="shared" si="717"/>
        <v>368.55532777777779</v>
      </c>
      <c r="AA6482" s="227">
        <f t="shared" si="713"/>
        <v>349.88888888888891</v>
      </c>
    </row>
    <row r="6483" spans="2:27" ht="13.5" hidden="1">
      <c r="B6483" s="232" t="s">
        <v>1555</v>
      </c>
      <c r="C6483" s="232" t="s">
        <v>920</v>
      </c>
      <c r="D6483" s="232" t="s">
        <v>948</v>
      </c>
      <c r="E6483" s="232"/>
      <c r="F6483" s="232">
        <v>12</v>
      </c>
      <c r="G6483" s="232" t="s">
        <v>1308</v>
      </c>
      <c r="H6483" s="233">
        <v>3.8359999999999999</v>
      </c>
      <c r="I6483" s="233">
        <v>0</v>
      </c>
      <c r="J6483" s="233">
        <v>2.6852</v>
      </c>
      <c r="K6483" s="234">
        <v>11257</v>
      </c>
      <c r="L6483" s="233">
        <v>1.2850459999999999</v>
      </c>
      <c r="M6483" s="234">
        <v>22178</v>
      </c>
      <c r="N6483" s="233">
        <v>0</v>
      </c>
      <c r="O6483" s="233">
        <v>0</v>
      </c>
      <c r="P6483" s="233">
        <v>1.6687000000000001</v>
      </c>
      <c r="Q6483" s="234">
        <v>19911</v>
      </c>
      <c r="R6483" s="233">
        <v>0.75764799999999999</v>
      </c>
      <c r="S6483" s="234">
        <v>37803</v>
      </c>
      <c r="T6483" s="233">
        <v>0.75764799999999999</v>
      </c>
      <c r="U6483" s="227">
        <f t="shared" si="707"/>
        <v>2800.2799999999997</v>
      </c>
      <c r="V6483" s="227">
        <f t="shared" si="714"/>
        <v>1960.1959999999999</v>
      </c>
      <c r="W6483" s="227">
        <f t="shared" si="715"/>
        <v>1876.1669133333335</v>
      </c>
      <c r="X6483" s="227">
        <f t="shared" si="712"/>
        <v>1848.1666666666667</v>
      </c>
      <c r="Y6483" s="227">
        <f t="shared" si="716"/>
        <v>1218.1510000000001</v>
      </c>
      <c r="Z6483" s="227">
        <f t="shared" si="717"/>
        <v>1106.1663733333335</v>
      </c>
      <c r="AA6483" s="227">
        <f t="shared" si="713"/>
        <v>1050.0833333333333</v>
      </c>
    </row>
    <row r="6484" spans="2:27" ht="13.5" hidden="1">
      <c r="B6484" s="232" t="s">
        <v>1555</v>
      </c>
      <c r="C6484" s="232" t="s">
        <v>507</v>
      </c>
      <c r="D6484" s="232" t="s">
        <v>948</v>
      </c>
      <c r="E6484" s="232"/>
      <c r="F6484" s="232">
        <v>32</v>
      </c>
      <c r="G6484" s="232" t="s">
        <v>1353</v>
      </c>
      <c r="H6484" s="233">
        <v>5.8</v>
      </c>
      <c r="I6484" s="233">
        <v>0</v>
      </c>
      <c r="J6484" s="233">
        <v>4.63</v>
      </c>
      <c r="K6484" s="234">
        <v>11420</v>
      </c>
      <c r="L6484" s="233">
        <v>2.37</v>
      </c>
      <c r="M6484" s="234">
        <v>31520</v>
      </c>
      <c r="N6484" s="233">
        <v>0</v>
      </c>
      <c r="O6484" s="233">
        <v>0</v>
      </c>
      <c r="P6484" s="233">
        <v>0</v>
      </c>
      <c r="Q6484" s="234">
        <v>20140</v>
      </c>
      <c r="R6484" s="233">
        <v>1.02</v>
      </c>
      <c r="S6484" s="234">
        <v>43850</v>
      </c>
      <c r="T6484" s="233">
        <v>1.02</v>
      </c>
      <c r="U6484" s="227">
        <f t="shared" si="707"/>
        <v>4234</v>
      </c>
      <c r="V6484" s="227">
        <f t="shared" si="714"/>
        <v>3379.9</v>
      </c>
      <c r="W6484" s="227">
        <f t="shared" si="715"/>
        <v>2681.7666666666669</v>
      </c>
      <c r="X6484" s="227">
        <f t="shared" si="712"/>
        <v>2626.6666666666665</v>
      </c>
      <c r="Y6484" s="227">
        <f t="shared" si="716"/>
        <v>0</v>
      </c>
      <c r="Z6484" s="227">
        <f t="shared" si="717"/>
        <v>1304.0444444444445</v>
      </c>
      <c r="AA6484" s="227">
        <f t="shared" si="713"/>
        <v>1218.0555555555557</v>
      </c>
    </row>
    <row r="6485" spans="2:27" ht="13.5" hidden="1">
      <c r="B6485" s="232" t="s">
        <v>1555</v>
      </c>
      <c r="C6485" s="232" t="s">
        <v>565</v>
      </c>
      <c r="D6485" s="232" t="s">
        <v>948</v>
      </c>
      <c r="E6485" s="232"/>
      <c r="F6485" s="232">
        <v>36</v>
      </c>
      <c r="G6485" s="232" t="s">
        <v>1353</v>
      </c>
      <c r="H6485" s="233">
        <v>9.0500000000000007</v>
      </c>
      <c r="I6485" s="233">
        <v>0</v>
      </c>
      <c r="J6485" s="233">
        <v>7.22</v>
      </c>
      <c r="K6485" s="234">
        <v>25335</v>
      </c>
      <c r="L6485" s="233">
        <v>2.5299999999999998</v>
      </c>
      <c r="M6485" s="234">
        <v>46570</v>
      </c>
      <c r="N6485" s="233">
        <v>0</v>
      </c>
      <c r="O6485" s="233">
        <v>0</v>
      </c>
      <c r="P6485" s="233">
        <v>0</v>
      </c>
      <c r="Q6485" s="234">
        <v>28500</v>
      </c>
      <c r="R6485" s="233">
        <v>1.26</v>
      </c>
      <c r="S6485" s="234">
        <v>57600</v>
      </c>
      <c r="T6485" s="233">
        <v>1.26</v>
      </c>
      <c r="U6485" s="227">
        <f t="shared" si="707"/>
        <v>6606.5000000000009</v>
      </c>
      <c r="V6485" s="227">
        <f t="shared" si="714"/>
        <v>5270.5999999999995</v>
      </c>
      <c r="W6485" s="227">
        <f t="shared" si="715"/>
        <v>3958.1499999999996</v>
      </c>
      <c r="X6485" s="227">
        <f t="shared" si="712"/>
        <v>3880.8333333333335</v>
      </c>
      <c r="Y6485" s="227">
        <f t="shared" si="716"/>
        <v>0</v>
      </c>
      <c r="Z6485" s="227">
        <f t="shared" si="717"/>
        <v>1711.4666666666667</v>
      </c>
      <c r="AA6485" s="227">
        <f t="shared" si="713"/>
        <v>1600</v>
      </c>
    </row>
    <row r="6486" spans="2:27" ht="13.5" hidden="1">
      <c r="B6486" s="232" t="s">
        <v>1555</v>
      </c>
      <c r="C6486" s="232" t="s">
        <v>317</v>
      </c>
      <c r="D6486" s="232" t="s">
        <v>948</v>
      </c>
      <c r="E6486" s="232"/>
      <c r="F6486" s="232">
        <v>2</v>
      </c>
      <c r="G6486" s="232" t="s">
        <v>1299</v>
      </c>
      <c r="H6486" s="233">
        <v>0.3</v>
      </c>
      <c r="I6486" s="233">
        <v>0</v>
      </c>
      <c r="J6486" s="233">
        <v>0.24</v>
      </c>
      <c r="K6486" s="234">
        <v>690</v>
      </c>
      <c r="L6486" s="233">
        <v>0.11</v>
      </c>
      <c r="M6486" s="234">
        <v>1560</v>
      </c>
      <c r="N6486" s="233">
        <v>0</v>
      </c>
      <c r="O6486" s="233">
        <v>0</v>
      </c>
      <c r="P6486" s="233">
        <v>0</v>
      </c>
      <c r="Q6486" s="234">
        <v>1260</v>
      </c>
      <c r="R6486" s="233">
        <v>7.0000000000000007E-2</v>
      </c>
      <c r="S6486" s="234">
        <v>2740</v>
      </c>
      <c r="T6486" s="233">
        <v>7.0000000000000007E-2</v>
      </c>
      <c r="U6486" s="227">
        <f t="shared" si="707"/>
        <v>219</v>
      </c>
      <c r="V6486" s="227">
        <f t="shared" si="714"/>
        <v>175.2</v>
      </c>
      <c r="W6486" s="227">
        <f t="shared" si="715"/>
        <v>137.80000000000001</v>
      </c>
      <c r="X6486" s="227">
        <f t="shared" si="712"/>
        <v>130</v>
      </c>
      <c r="Y6486" s="227">
        <f t="shared" si="716"/>
        <v>0</v>
      </c>
      <c r="Z6486" s="227">
        <f t="shared" si="717"/>
        <v>86.1</v>
      </c>
      <c r="AA6486" s="227">
        <f t="shared" si="713"/>
        <v>76.111111111111114</v>
      </c>
    </row>
    <row r="6487" spans="2:27" ht="13.5" hidden="1">
      <c r="B6487" s="232" t="s">
        <v>1555</v>
      </c>
      <c r="C6487" s="232" t="s">
        <v>577</v>
      </c>
      <c r="D6487" s="232" t="s">
        <v>948</v>
      </c>
      <c r="E6487" s="232"/>
      <c r="F6487" s="232">
        <v>4</v>
      </c>
      <c r="G6487" s="232" t="s">
        <v>1556</v>
      </c>
      <c r="H6487" s="233">
        <v>1.1499999999999999</v>
      </c>
      <c r="I6487" s="233">
        <v>0</v>
      </c>
      <c r="J6487" s="233">
        <v>0.91</v>
      </c>
      <c r="K6487" s="234">
        <v>3165</v>
      </c>
      <c r="L6487" s="233">
        <v>0.32</v>
      </c>
      <c r="M6487" s="234">
        <v>5820</v>
      </c>
      <c r="N6487" s="233">
        <v>0</v>
      </c>
      <c r="O6487" s="233">
        <v>0</v>
      </c>
      <c r="P6487" s="233">
        <v>0</v>
      </c>
      <c r="Q6487" s="234">
        <v>3560</v>
      </c>
      <c r="R6487" s="233">
        <v>0.16</v>
      </c>
      <c r="S6487" s="234">
        <v>7205</v>
      </c>
      <c r="T6487" s="233">
        <v>0.16</v>
      </c>
      <c r="U6487" s="227">
        <f t="shared" si="707"/>
        <v>839.49999999999989</v>
      </c>
      <c r="V6487" s="227">
        <f t="shared" si="714"/>
        <v>664.30000000000007</v>
      </c>
      <c r="W6487" s="227">
        <f t="shared" si="715"/>
        <v>497.35</v>
      </c>
      <c r="X6487" s="227">
        <f t="shared" si="712"/>
        <v>485</v>
      </c>
      <c r="Y6487" s="227">
        <f t="shared" si="716"/>
        <v>0</v>
      </c>
      <c r="Z6487" s="227">
        <f t="shared" si="717"/>
        <v>215.68888888888887</v>
      </c>
      <c r="AA6487" s="227">
        <f t="shared" si="713"/>
        <v>200.13888888888889</v>
      </c>
    </row>
    <row r="6488" spans="2:27" ht="13.5" hidden="1">
      <c r="B6488" s="232" t="s">
        <v>1555</v>
      </c>
      <c r="C6488" s="232" t="s">
        <v>591</v>
      </c>
      <c r="D6488" s="232" t="s">
        <v>948</v>
      </c>
      <c r="E6488" s="232"/>
      <c r="F6488" s="232">
        <v>48</v>
      </c>
      <c r="G6488" s="232" t="s">
        <v>1356</v>
      </c>
      <c r="H6488" s="233">
        <v>15.347</v>
      </c>
      <c r="I6488" s="233">
        <v>0</v>
      </c>
      <c r="J6488" s="233">
        <v>10.742900000000001</v>
      </c>
      <c r="K6488" s="234">
        <v>45037</v>
      </c>
      <c r="L6488" s="233">
        <v>5.1412100000000001</v>
      </c>
      <c r="M6488" s="234">
        <v>88730</v>
      </c>
      <c r="N6488" s="233">
        <v>0</v>
      </c>
      <c r="O6488" s="233">
        <v>0</v>
      </c>
      <c r="P6488" s="233">
        <v>6.6760000000000002</v>
      </c>
      <c r="Q6488" s="234">
        <v>79655.5</v>
      </c>
      <c r="R6488" s="233">
        <v>3.031031</v>
      </c>
      <c r="S6488" s="234">
        <v>151246</v>
      </c>
      <c r="T6488" s="233">
        <v>3.031031</v>
      </c>
      <c r="U6488" s="227">
        <f t="shared" si="707"/>
        <v>11203.31</v>
      </c>
      <c r="V6488" s="227">
        <f t="shared" si="714"/>
        <v>7842.317</v>
      </c>
      <c r="W6488" s="227">
        <f t="shared" si="715"/>
        <v>7506.1666333333342</v>
      </c>
      <c r="X6488" s="227">
        <f t="shared" si="712"/>
        <v>7394.166666666667</v>
      </c>
      <c r="Y6488" s="227">
        <f t="shared" si="716"/>
        <v>4873.4800000000005</v>
      </c>
      <c r="Z6488" s="227">
        <f t="shared" si="717"/>
        <v>4425.3054077777779</v>
      </c>
      <c r="AA6488" s="227">
        <f t="shared" si="713"/>
        <v>4201.2777777777774</v>
      </c>
    </row>
    <row r="6489" spans="2:27" ht="13.5" hidden="1">
      <c r="B6489" s="232" t="s">
        <v>1555</v>
      </c>
      <c r="C6489" s="232" t="s">
        <v>525</v>
      </c>
      <c r="D6489" s="232" t="s">
        <v>948</v>
      </c>
      <c r="E6489" s="232"/>
      <c r="F6489" s="232">
        <v>2</v>
      </c>
      <c r="G6489" s="232" t="s">
        <v>1299</v>
      </c>
      <c r="H6489" s="233">
        <v>0.3</v>
      </c>
      <c r="I6489" s="233">
        <v>0</v>
      </c>
      <c r="J6489" s="233">
        <v>0.24</v>
      </c>
      <c r="K6489" s="234">
        <v>690</v>
      </c>
      <c r="L6489" s="233">
        <v>0.11</v>
      </c>
      <c r="M6489" s="234">
        <v>1560</v>
      </c>
      <c r="N6489" s="233">
        <v>0</v>
      </c>
      <c r="O6489" s="233">
        <v>0</v>
      </c>
      <c r="P6489" s="233">
        <v>0</v>
      </c>
      <c r="Q6489" s="234">
        <v>1260</v>
      </c>
      <c r="R6489" s="233">
        <v>7.0000000000000007E-2</v>
      </c>
      <c r="S6489" s="234">
        <v>2740</v>
      </c>
      <c r="T6489" s="233">
        <v>7.0000000000000007E-2</v>
      </c>
      <c r="U6489" s="227">
        <f t="shared" si="707"/>
        <v>219</v>
      </c>
      <c r="V6489" s="227">
        <f t="shared" si="714"/>
        <v>175.2</v>
      </c>
      <c r="W6489" s="227">
        <f t="shared" si="715"/>
        <v>137.80000000000001</v>
      </c>
      <c r="X6489" s="227">
        <f t="shared" si="712"/>
        <v>130</v>
      </c>
      <c r="Y6489" s="227">
        <f t="shared" si="716"/>
        <v>0</v>
      </c>
      <c r="Z6489" s="227">
        <f t="shared" si="717"/>
        <v>86.1</v>
      </c>
      <c r="AA6489" s="227">
        <f t="shared" si="713"/>
        <v>76.111111111111114</v>
      </c>
    </row>
    <row r="6490" spans="2:27" ht="13.5" hidden="1">
      <c r="B6490" s="232" t="s">
        <v>1166</v>
      </c>
      <c r="C6490" s="232" t="s">
        <v>1557</v>
      </c>
      <c r="D6490" s="232" t="s">
        <v>1558</v>
      </c>
      <c r="E6490" s="232"/>
      <c r="F6490" s="232" t="s">
        <v>1559</v>
      </c>
      <c r="G6490" s="232" t="s">
        <v>1559</v>
      </c>
      <c r="H6490" s="233">
        <v>0.54900000000000004</v>
      </c>
      <c r="I6490" s="237"/>
      <c r="J6490" s="237"/>
      <c r="K6490" s="238"/>
      <c r="L6490" s="239"/>
      <c r="M6490" s="238"/>
      <c r="N6490" s="239"/>
      <c r="O6490" s="239"/>
      <c r="P6490" s="240"/>
      <c r="Q6490" s="238"/>
      <c r="R6490" s="240"/>
      <c r="S6490" s="238"/>
      <c r="T6490" s="237"/>
      <c r="U6490" s="227">
        <f t="shared" ref="U6490:U6553" si="718">H6490*hour_M</f>
        <v>400.77000000000004</v>
      </c>
      <c r="V6490" s="237"/>
      <c r="W6490" s="237"/>
      <c r="X6490" s="237"/>
      <c r="Y6490" s="237"/>
      <c r="Z6490" s="237"/>
      <c r="AA6490" s="237"/>
    </row>
    <row r="6491" spans="2:27" ht="13.5" hidden="1">
      <c r="B6491" s="232" t="s">
        <v>1166</v>
      </c>
      <c r="C6491" s="232" t="s">
        <v>1227</v>
      </c>
      <c r="D6491" s="232" t="s">
        <v>1179</v>
      </c>
      <c r="E6491" s="232"/>
      <c r="F6491" s="232">
        <v>8</v>
      </c>
      <c r="G6491" s="232" t="s">
        <v>1312</v>
      </c>
      <c r="H6491" s="233">
        <v>0.499</v>
      </c>
      <c r="I6491" s="237"/>
      <c r="J6491" s="237"/>
      <c r="K6491" s="238"/>
      <c r="L6491" s="239"/>
      <c r="M6491" s="238"/>
      <c r="N6491" s="239"/>
      <c r="O6491" s="239"/>
      <c r="P6491" s="240"/>
      <c r="Q6491" s="238"/>
      <c r="R6491" s="240"/>
      <c r="S6491" s="238"/>
      <c r="T6491" s="237"/>
      <c r="U6491" s="227">
        <f t="shared" si="718"/>
        <v>364.27</v>
      </c>
      <c r="V6491" s="237"/>
      <c r="W6491" s="237"/>
      <c r="X6491" s="237"/>
      <c r="Y6491" s="237"/>
      <c r="Z6491" s="237"/>
      <c r="AA6491" s="237"/>
    </row>
    <row r="6492" spans="2:27" ht="13.5" hidden="1">
      <c r="B6492" s="232" t="s">
        <v>1166</v>
      </c>
      <c r="C6492" s="232" t="s">
        <v>1206</v>
      </c>
      <c r="D6492" s="232" t="s">
        <v>1200</v>
      </c>
      <c r="E6492" s="232"/>
      <c r="F6492" s="232">
        <v>16</v>
      </c>
      <c r="G6492" s="232" t="s">
        <v>1317</v>
      </c>
      <c r="H6492" s="233">
        <v>1.133</v>
      </c>
      <c r="I6492" s="237"/>
      <c r="J6492" s="237"/>
      <c r="K6492" s="238"/>
      <c r="L6492" s="239"/>
      <c r="M6492" s="238"/>
      <c r="N6492" s="239"/>
      <c r="O6492" s="239"/>
      <c r="P6492" s="240"/>
      <c r="Q6492" s="238"/>
      <c r="R6492" s="240"/>
      <c r="S6492" s="238"/>
      <c r="T6492" s="237"/>
      <c r="U6492" s="227">
        <f t="shared" si="718"/>
        <v>827.09</v>
      </c>
      <c r="V6492" s="237"/>
      <c r="W6492" s="237"/>
      <c r="X6492" s="237"/>
      <c r="Y6492" s="237"/>
      <c r="Z6492" s="237"/>
      <c r="AA6492" s="237"/>
    </row>
    <row r="6493" spans="2:27" ht="13.5" hidden="1">
      <c r="B6493" s="232" t="s">
        <v>1166</v>
      </c>
      <c r="C6493" s="232" t="s">
        <v>1560</v>
      </c>
      <c r="D6493" s="232" t="s">
        <v>1177</v>
      </c>
      <c r="E6493" s="232"/>
      <c r="F6493" s="232">
        <v>64</v>
      </c>
      <c r="G6493" s="232" t="s">
        <v>1345</v>
      </c>
      <c r="H6493" s="233">
        <v>6.6909999999999998</v>
      </c>
      <c r="I6493" s="237"/>
      <c r="J6493" s="237"/>
      <c r="K6493" s="238"/>
      <c r="L6493" s="239"/>
      <c r="M6493" s="238"/>
      <c r="N6493" s="239"/>
      <c r="O6493" s="239"/>
      <c r="P6493" s="240"/>
      <c r="Q6493" s="238"/>
      <c r="R6493" s="240"/>
      <c r="S6493" s="238"/>
      <c r="T6493" s="237"/>
      <c r="U6493" s="227">
        <f t="shared" si="718"/>
        <v>4884.43</v>
      </c>
      <c r="V6493" s="237"/>
      <c r="W6493" s="237"/>
      <c r="X6493" s="237"/>
      <c r="Y6493" s="237"/>
      <c r="Z6493" s="237"/>
      <c r="AA6493" s="237"/>
    </row>
    <row r="6494" spans="2:27" ht="13.5" hidden="1">
      <c r="B6494" s="232" t="s">
        <v>1166</v>
      </c>
      <c r="C6494" s="232" t="s">
        <v>1213</v>
      </c>
      <c r="D6494" s="232" t="s">
        <v>1173</v>
      </c>
      <c r="E6494" s="232"/>
      <c r="F6494" s="232">
        <v>32</v>
      </c>
      <c r="G6494" s="232" t="s">
        <v>1316</v>
      </c>
      <c r="H6494" s="233">
        <v>3.3460000000000001</v>
      </c>
      <c r="I6494" s="237"/>
      <c r="J6494" s="237"/>
      <c r="K6494" s="238"/>
      <c r="L6494" s="239"/>
      <c r="M6494" s="238"/>
      <c r="N6494" s="239"/>
      <c r="O6494" s="239"/>
      <c r="P6494" s="240"/>
      <c r="Q6494" s="238"/>
      <c r="R6494" s="240"/>
      <c r="S6494" s="238"/>
      <c r="T6494" s="237"/>
      <c r="U6494" s="227">
        <f t="shared" si="718"/>
        <v>2442.58</v>
      </c>
      <c r="V6494" s="237"/>
      <c r="W6494" s="237"/>
      <c r="X6494" s="237"/>
      <c r="Y6494" s="237"/>
      <c r="Z6494" s="237"/>
      <c r="AA6494" s="237"/>
    </row>
    <row r="6495" spans="2:27" ht="13.5" hidden="1">
      <c r="B6495" s="232" t="s">
        <v>1166</v>
      </c>
      <c r="C6495" s="232" t="s">
        <v>1232</v>
      </c>
      <c r="D6495" s="232" t="s">
        <v>1196</v>
      </c>
      <c r="E6495" s="232"/>
      <c r="F6495" s="232">
        <v>48</v>
      </c>
      <c r="G6495" s="232" t="s">
        <v>1356</v>
      </c>
      <c r="H6495" s="233">
        <v>4.3780000000000001</v>
      </c>
      <c r="I6495" s="237"/>
      <c r="J6495" s="237"/>
      <c r="K6495" s="238"/>
      <c r="L6495" s="239"/>
      <c r="M6495" s="238"/>
      <c r="N6495" s="239"/>
      <c r="O6495" s="239"/>
      <c r="P6495" s="240"/>
      <c r="Q6495" s="238"/>
      <c r="R6495" s="240"/>
      <c r="S6495" s="238"/>
      <c r="T6495" s="237"/>
      <c r="U6495" s="227">
        <f t="shared" si="718"/>
        <v>3195.94</v>
      </c>
      <c r="V6495" s="237"/>
      <c r="W6495" s="237"/>
      <c r="X6495" s="237"/>
      <c r="Y6495" s="237"/>
      <c r="Z6495" s="237"/>
      <c r="AA6495" s="237"/>
    </row>
    <row r="6496" spans="2:27" ht="13.5" hidden="1">
      <c r="B6496" s="232" t="s">
        <v>1166</v>
      </c>
      <c r="C6496" s="232" t="s">
        <v>1561</v>
      </c>
      <c r="D6496" s="232" t="s">
        <v>1189</v>
      </c>
      <c r="E6496" s="232"/>
      <c r="F6496" s="232">
        <v>64</v>
      </c>
      <c r="G6496" s="232" t="s">
        <v>1364</v>
      </c>
      <c r="H6496" s="233">
        <v>5.8369999999999997</v>
      </c>
      <c r="I6496" s="237"/>
      <c r="J6496" s="237"/>
      <c r="K6496" s="238"/>
      <c r="L6496" s="239"/>
      <c r="M6496" s="238"/>
      <c r="N6496" s="239"/>
      <c r="O6496" s="239"/>
      <c r="P6496" s="240"/>
      <c r="Q6496" s="238"/>
      <c r="R6496" s="240"/>
      <c r="S6496" s="238"/>
      <c r="T6496" s="237"/>
      <c r="U6496" s="227">
        <f t="shared" si="718"/>
        <v>4261.01</v>
      </c>
      <c r="V6496" s="237"/>
      <c r="W6496" s="237"/>
      <c r="X6496" s="237"/>
      <c r="Y6496" s="237"/>
      <c r="Z6496" s="237"/>
      <c r="AA6496" s="237"/>
    </row>
    <row r="6497" spans="2:27" ht="13.5" hidden="1">
      <c r="B6497" s="232" t="s">
        <v>1166</v>
      </c>
      <c r="C6497" s="232" t="s">
        <v>1230</v>
      </c>
      <c r="D6497" s="232" t="s">
        <v>1562</v>
      </c>
      <c r="E6497" s="232"/>
      <c r="F6497" s="232">
        <v>4</v>
      </c>
      <c r="G6497" s="232" t="s">
        <v>1311</v>
      </c>
      <c r="H6497" s="233">
        <v>0.33400000000000002</v>
      </c>
      <c r="I6497" s="237"/>
      <c r="J6497" s="237"/>
      <c r="K6497" s="238"/>
      <c r="L6497" s="239"/>
      <c r="M6497" s="238"/>
      <c r="N6497" s="239"/>
      <c r="O6497" s="239"/>
      <c r="P6497" s="240"/>
      <c r="Q6497" s="238"/>
      <c r="R6497" s="240"/>
      <c r="S6497" s="238"/>
      <c r="T6497" s="237"/>
      <c r="U6497" s="227">
        <f t="shared" si="718"/>
        <v>243.82000000000002</v>
      </c>
      <c r="V6497" s="237"/>
      <c r="W6497" s="237"/>
      <c r="X6497" s="237"/>
      <c r="Y6497" s="237"/>
      <c r="Z6497" s="237"/>
      <c r="AA6497" s="237"/>
    </row>
    <row r="6498" spans="2:27" ht="13.5" hidden="1">
      <c r="B6498" s="232" t="s">
        <v>1166</v>
      </c>
      <c r="C6498" s="232" t="s">
        <v>1563</v>
      </c>
      <c r="D6498" s="232" t="s">
        <v>1175</v>
      </c>
      <c r="E6498" s="232"/>
      <c r="F6498" s="232">
        <v>36</v>
      </c>
      <c r="G6498" s="232" t="s">
        <v>1313</v>
      </c>
      <c r="H6498" s="233">
        <v>2.3759999999999999</v>
      </c>
      <c r="I6498" s="237"/>
      <c r="J6498" s="237"/>
      <c r="K6498" s="238"/>
      <c r="L6498" s="239"/>
      <c r="M6498" s="238"/>
      <c r="N6498" s="239"/>
      <c r="O6498" s="239"/>
      <c r="P6498" s="240"/>
      <c r="Q6498" s="238"/>
      <c r="R6498" s="240"/>
      <c r="S6498" s="238"/>
      <c r="T6498" s="237"/>
      <c r="U6498" s="227">
        <f t="shared" si="718"/>
        <v>1734.48</v>
      </c>
      <c r="V6498" s="237"/>
      <c r="W6498" s="237"/>
      <c r="X6498" s="237"/>
      <c r="Y6498" s="237"/>
      <c r="Z6498" s="237"/>
      <c r="AA6498" s="237"/>
    </row>
    <row r="6499" spans="2:27" ht="13.5" hidden="1">
      <c r="B6499" s="232" t="s">
        <v>1166</v>
      </c>
      <c r="C6499" s="232" t="s">
        <v>1219</v>
      </c>
      <c r="D6499" s="232" t="s">
        <v>1186</v>
      </c>
      <c r="E6499" s="232"/>
      <c r="F6499" s="232">
        <v>96</v>
      </c>
      <c r="G6499" s="232" t="s">
        <v>1356</v>
      </c>
      <c r="H6499" s="233">
        <v>6.7969999999999997</v>
      </c>
      <c r="I6499" s="237"/>
      <c r="J6499" s="237"/>
      <c r="K6499" s="238"/>
      <c r="L6499" s="239"/>
      <c r="M6499" s="238"/>
      <c r="N6499" s="239"/>
      <c r="O6499" s="239"/>
      <c r="P6499" s="240"/>
      <c r="Q6499" s="238"/>
      <c r="R6499" s="240"/>
      <c r="S6499" s="238"/>
      <c r="T6499" s="237"/>
      <c r="U6499" s="227">
        <f t="shared" si="718"/>
        <v>4961.8099999999995</v>
      </c>
      <c r="V6499" s="237"/>
      <c r="W6499" s="237"/>
      <c r="X6499" s="237"/>
      <c r="Y6499" s="237"/>
      <c r="Z6499" s="237"/>
      <c r="AA6499" s="237"/>
    </row>
    <row r="6500" spans="2:27" ht="13.5" hidden="1">
      <c r="B6500" s="232" t="s">
        <v>1166</v>
      </c>
      <c r="C6500" s="232" t="s">
        <v>1564</v>
      </c>
      <c r="D6500" s="232" t="s">
        <v>1180</v>
      </c>
      <c r="E6500" s="232"/>
      <c r="F6500" s="232">
        <v>32</v>
      </c>
      <c r="G6500" s="232" t="s">
        <v>1316</v>
      </c>
      <c r="H6500" s="233">
        <v>1.8048</v>
      </c>
      <c r="I6500" s="237"/>
      <c r="J6500" s="237"/>
      <c r="K6500" s="238"/>
      <c r="L6500" s="239"/>
      <c r="M6500" s="238"/>
      <c r="N6500" s="239"/>
      <c r="O6500" s="239"/>
      <c r="P6500" s="240"/>
      <c r="Q6500" s="238"/>
      <c r="R6500" s="240"/>
      <c r="S6500" s="238"/>
      <c r="T6500" s="237"/>
      <c r="U6500" s="227">
        <f t="shared" si="718"/>
        <v>1317.5039999999999</v>
      </c>
      <c r="V6500" s="237"/>
      <c r="W6500" s="237"/>
      <c r="X6500" s="237"/>
      <c r="Y6500" s="237"/>
      <c r="Z6500" s="237"/>
      <c r="AA6500" s="237"/>
    </row>
    <row r="6501" spans="2:27" ht="13.5" hidden="1">
      <c r="B6501" s="232" t="s">
        <v>1166</v>
      </c>
      <c r="C6501" s="232" t="s">
        <v>1243</v>
      </c>
      <c r="D6501" s="232" t="s">
        <v>1168</v>
      </c>
      <c r="E6501" s="232"/>
      <c r="F6501" s="232">
        <v>48</v>
      </c>
      <c r="G6501" s="232" t="s">
        <v>1310</v>
      </c>
      <c r="H6501" s="233">
        <v>6.0149999999999997</v>
      </c>
      <c r="I6501" s="237"/>
      <c r="J6501" s="237"/>
      <c r="K6501" s="238"/>
      <c r="L6501" s="239"/>
      <c r="M6501" s="238"/>
      <c r="N6501" s="239"/>
      <c r="O6501" s="239"/>
      <c r="P6501" s="240"/>
      <c r="Q6501" s="238"/>
      <c r="R6501" s="240"/>
      <c r="S6501" s="238"/>
      <c r="T6501" s="237"/>
      <c r="U6501" s="227">
        <f t="shared" si="718"/>
        <v>4390.95</v>
      </c>
      <c r="V6501" s="237"/>
      <c r="W6501" s="237"/>
      <c r="X6501" s="237"/>
      <c r="Y6501" s="237"/>
      <c r="Z6501" s="237"/>
      <c r="AA6501" s="237"/>
    </row>
    <row r="6502" spans="2:27" ht="13.5" hidden="1">
      <c r="B6502" s="232" t="s">
        <v>1166</v>
      </c>
      <c r="C6502" s="232" t="s">
        <v>1222</v>
      </c>
      <c r="D6502" s="232" t="s">
        <v>1170</v>
      </c>
      <c r="E6502" s="232"/>
      <c r="F6502" s="232">
        <v>4</v>
      </c>
      <c r="G6502" s="232" t="s">
        <v>1311</v>
      </c>
      <c r="H6502" s="233">
        <v>0.28299999999999997</v>
      </c>
      <c r="I6502" s="237"/>
      <c r="J6502" s="237"/>
      <c r="K6502" s="238"/>
      <c r="L6502" s="239"/>
      <c r="M6502" s="238"/>
      <c r="N6502" s="239"/>
      <c r="O6502" s="239"/>
      <c r="P6502" s="240"/>
      <c r="Q6502" s="238"/>
      <c r="R6502" s="240"/>
      <c r="S6502" s="238"/>
      <c r="T6502" s="237"/>
      <c r="U6502" s="227">
        <f t="shared" si="718"/>
        <v>206.58999999999997</v>
      </c>
      <c r="V6502" s="237"/>
      <c r="W6502" s="237"/>
      <c r="X6502" s="237"/>
      <c r="Y6502" s="237"/>
      <c r="Z6502" s="237"/>
      <c r="AA6502" s="237"/>
    </row>
    <row r="6503" spans="2:27" ht="13.5" hidden="1">
      <c r="B6503" s="232" t="s">
        <v>1166</v>
      </c>
      <c r="C6503" s="232" t="s">
        <v>1228</v>
      </c>
      <c r="D6503" s="232" t="s">
        <v>1188</v>
      </c>
      <c r="E6503" s="232"/>
      <c r="F6503" s="232">
        <v>2</v>
      </c>
      <c r="G6503" s="232" t="s">
        <v>1311</v>
      </c>
      <c r="H6503" s="233">
        <v>0.182</v>
      </c>
      <c r="I6503" s="237"/>
      <c r="J6503" s="237"/>
      <c r="K6503" s="238"/>
      <c r="L6503" s="239"/>
      <c r="M6503" s="238"/>
      <c r="N6503" s="239"/>
      <c r="O6503" s="239"/>
      <c r="P6503" s="240"/>
      <c r="Q6503" s="238"/>
      <c r="R6503" s="240"/>
      <c r="S6503" s="238"/>
      <c r="T6503" s="237"/>
      <c r="U6503" s="227">
        <f t="shared" si="718"/>
        <v>132.85999999999999</v>
      </c>
      <c r="V6503" s="237"/>
      <c r="W6503" s="237"/>
      <c r="X6503" s="237"/>
      <c r="Y6503" s="237"/>
      <c r="Z6503" s="237"/>
      <c r="AA6503" s="237"/>
    </row>
    <row r="6504" spans="2:27" ht="13.5" hidden="1">
      <c r="B6504" s="232" t="s">
        <v>1166</v>
      </c>
      <c r="C6504" s="232" t="s">
        <v>1241</v>
      </c>
      <c r="D6504" s="232" t="s">
        <v>1195</v>
      </c>
      <c r="E6504" s="232"/>
      <c r="F6504" s="232">
        <v>4</v>
      </c>
      <c r="G6504" s="232" t="s">
        <v>1315</v>
      </c>
      <c r="H6504" s="233">
        <v>0.23</v>
      </c>
      <c r="I6504" s="237"/>
      <c r="J6504" s="237"/>
      <c r="K6504" s="238"/>
      <c r="L6504" s="239"/>
      <c r="M6504" s="238"/>
      <c r="N6504" s="239"/>
      <c r="O6504" s="239"/>
      <c r="P6504" s="240"/>
      <c r="Q6504" s="238"/>
      <c r="R6504" s="240"/>
      <c r="S6504" s="238"/>
      <c r="T6504" s="237"/>
      <c r="U6504" s="227">
        <f t="shared" si="718"/>
        <v>167.9</v>
      </c>
      <c r="V6504" s="237"/>
      <c r="W6504" s="237"/>
      <c r="X6504" s="237"/>
      <c r="Y6504" s="237"/>
      <c r="Z6504" s="237"/>
      <c r="AA6504" s="237"/>
    </row>
    <row r="6505" spans="2:27" ht="13.5" hidden="1">
      <c r="B6505" s="232" t="s">
        <v>1166</v>
      </c>
      <c r="C6505" s="232" t="s">
        <v>1216</v>
      </c>
      <c r="D6505" s="232" t="s">
        <v>1195</v>
      </c>
      <c r="E6505" s="232"/>
      <c r="F6505" s="232">
        <v>36</v>
      </c>
      <c r="G6505" s="232" t="s">
        <v>1303</v>
      </c>
      <c r="H6505" s="233">
        <v>2.1779999999999999</v>
      </c>
      <c r="I6505" s="237"/>
      <c r="J6505" s="237"/>
      <c r="K6505" s="238"/>
      <c r="L6505" s="239"/>
      <c r="M6505" s="238"/>
      <c r="N6505" s="239"/>
      <c r="O6505" s="239"/>
      <c r="P6505" s="240"/>
      <c r="Q6505" s="238"/>
      <c r="R6505" s="240"/>
      <c r="S6505" s="238"/>
      <c r="T6505" s="237"/>
      <c r="U6505" s="227">
        <f t="shared" si="718"/>
        <v>1589.94</v>
      </c>
      <c r="V6505" s="237"/>
      <c r="W6505" s="237"/>
      <c r="X6505" s="237"/>
      <c r="Y6505" s="237"/>
      <c r="Z6505" s="237"/>
      <c r="AA6505" s="237"/>
    </row>
    <row r="6506" spans="2:27" ht="13.5" hidden="1">
      <c r="B6506" s="232" t="s">
        <v>1166</v>
      </c>
      <c r="C6506" s="232" t="s">
        <v>1260</v>
      </c>
      <c r="D6506" s="232" t="s">
        <v>1176</v>
      </c>
      <c r="E6506" s="232"/>
      <c r="F6506" s="232">
        <v>40</v>
      </c>
      <c r="G6506" s="232" t="s">
        <v>1376</v>
      </c>
      <c r="H6506" s="233">
        <v>2.952</v>
      </c>
      <c r="I6506" s="237"/>
      <c r="J6506" s="237"/>
      <c r="K6506" s="238"/>
      <c r="L6506" s="239"/>
      <c r="M6506" s="238"/>
      <c r="N6506" s="239"/>
      <c r="O6506" s="239"/>
      <c r="P6506" s="240"/>
      <c r="Q6506" s="238"/>
      <c r="R6506" s="240"/>
      <c r="S6506" s="238"/>
      <c r="T6506" s="237"/>
      <c r="U6506" s="227">
        <f t="shared" si="718"/>
        <v>2154.96</v>
      </c>
      <c r="V6506" s="237"/>
      <c r="W6506" s="237"/>
      <c r="X6506" s="237"/>
      <c r="Y6506" s="237"/>
      <c r="Z6506" s="237"/>
      <c r="AA6506" s="237"/>
    </row>
    <row r="6507" spans="2:27" ht="13.5" hidden="1">
      <c r="B6507" s="232" t="s">
        <v>1166</v>
      </c>
      <c r="C6507" s="232" t="s">
        <v>1263</v>
      </c>
      <c r="D6507" s="232" t="s">
        <v>1179</v>
      </c>
      <c r="E6507" s="232"/>
      <c r="F6507" s="232">
        <v>2</v>
      </c>
      <c r="G6507" s="232" t="s">
        <v>1314</v>
      </c>
      <c r="H6507" s="233">
        <v>5.7599999999999998E-2</v>
      </c>
      <c r="I6507" s="237"/>
      <c r="J6507" s="237"/>
      <c r="K6507" s="238"/>
      <c r="L6507" s="239"/>
      <c r="M6507" s="238"/>
      <c r="N6507" s="239"/>
      <c r="O6507" s="239"/>
      <c r="P6507" s="240"/>
      <c r="Q6507" s="238"/>
      <c r="R6507" s="240"/>
      <c r="S6507" s="238"/>
      <c r="T6507" s="237"/>
      <c r="U6507" s="227">
        <f t="shared" si="718"/>
        <v>42.048000000000002</v>
      </c>
      <c r="V6507" s="237"/>
      <c r="W6507" s="237"/>
      <c r="X6507" s="237"/>
      <c r="Y6507" s="237"/>
      <c r="Z6507" s="237"/>
      <c r="AA6507" s="237"/>
    </row>
    <row r="6508" spans="2:27" ht="13.5" hidden="1">
      <c r="B6508" s="232" t="s">
        <v>1166</v>
      </c>
      <c r="C6508" s="232" t="s">
        <v>1565</v>
      </c>
      <c r="D6508" s="232" t="s">
        <v>1190</v>
      </c>
      <c r="E6508" s="232"/>
      <c r="F6508" s="232">
        <v>16</v>
      </c>
      <c r="G6508" s="232" t="s">
        <v>1312</v>
      </c>
      <c r="H6508" s="233">
        <v>1.056</v>
      </c>
      <c r="I6508" s="237"/>
      <c r="J6508" s="237"/>
      <c r="K6508" s="238"/>
      <c r="L6508" s="239"/>
      <c r="M6508" s="238"/>
      <c r="N6508" s="239"/>
      <c r="O6508" s="239"/>
      <c r="P6508" s="240"/>
      <c r="Q6508" s="238"/>
      <c r="R6508" s="240"/>
      <c r="S6508" s="238"/>
      <c r="T6508" s="237"/>
      <c r="U6508" s="227">
        <f t="shared" si="718"/>
        <v>770.88</v>
      </c>
      <c r="V6508" s="237"/>
      <c r="W6508" s="237"/>
      <c r="X6508" s="237"/>
      <c r="Y6508" s="237"/>
      <c r="Z6508" s="237"/>
      <c r="AA6508" s="237"/>
    </row>
    <row r="6509" spans="2:27" ht="13.5" hidden="1">
      <c r="B6509" s="232" t="s">
        <v>1166</v>
      </c>
      <c r="C6509" s="232" t="s">
        <v>1229</v>
      </c>
      <c r="D6509" s="232" t="s">
        <v>1188</v>
      </c>
      <c r="E6509" s="232"/>
      <c r="F6509" s="232">
        <v>8</v>
      </c>
      <c r="G6509" s="232" t="s">
        <v>1317</v>
      </c>
      <c r="H6509" s="233">
        <v>0.73</v>
      </c>
      <c r="I6509" s="237"/>
      <c r="J6509" s="237"/>
      <c r="K6509" s="238"/>
      <c r="L6509" s="239"/>
      <c r="M6509" s="238"/>
      <c r="N6509" s="239"/>
      <c r="O6509" s="239"/>
      <c r="P6509" s="240"/>
      <c r="Q6509" s="238"/>
      <c r="R6509" s="240"/>
      <c r="S6509" s="238"/>
      <c r="T6509" s="237"/>
      <c r="U6509" s="227">
        <f t="shared" si="718"/>
        <v>532.9</v>
      </c>
      <c r="V6509" s="237"/>
      <c r="W6509" s="237"/>
      <c r="X6509" s="237"/>
      <c r="Y6509" s="237"/>
      <c r="Z6509" s="237"/>
      <c r="AA6509" s="237"/>
    </row>
    <row r="6510" spans="2:27" ht="13.5" hidden="1">
      <c r="B6510" s="232" t="s">
        <v>1166</v>
      </c>
      <c r="C6510" s="232" t="s">
        <v>1222</v>
      </c>
      <c r="D6510" s="232" t="s">
        <v>1171</v>
      </c>
      <c r="E6510" s="232"/>
      <c r="F6510" s="232">
        <v>4</v>
      </c>
      <c r="G6510" s="232" t="s">
        <v>1311</v>
      </c>
      <c r="H6510" s="233">
        <v>0.28299999999999997</v>
      </c>
      <c r="I6510" s="237"/>
      <c r="J6510" s="237"/>
      <c r="K6510" s="238"/>
      <c r="L6510" s="239"/>
      <c r="M6510" s="238"/>
      <c r="N6510" s="239"/>
      <c r="O6510" s="239"/>
      <c r="P6510" s="240"/>
      <c r="Q6510" s="238"/>
      <c r="R6510" s="240"/>
      <c r="S6510" s="238"/>
      <c r="T6510" s="237"/>
      <c r="U6510" s="227">
        <f t="shared" si="718"/>
        <v>206.58999999999997</v>
      </c>
      <c r="V6510" s="237"/>
      <c r="W6510" s="237"/>
      <c r="X6510" s="237"/>
      <c r="Y6510" s="237"/>
      <c r="Z6510" s="237"/>
      <c r="AA6510" s="237"/>
    </row>
    <row r="6511" spans="2:27" ht="13.5" hidden="1">
      <c r="B6511" s="232" t="s">
        <v>1166</v>
      </c>
      <c r="C6511" s="232" t="s">
        <v>1566</v>
      </c>
      <c r="D6511" s="232" t="s">
        <v>1196</v>
      </c>
      <c r="E6511" s="232"/>
      <c r="F6511" s="232">
        <v>96</v>
      </c>
      <c r="G6511" s="232" t="s">
        <v>1365</v>
      </c>
      <c r="H6511" s="233">
        <v>8.7550000000000008</v>
      </c>
      <c r="I6511" s="237"/>
      <c r="J6511" s="237"/>
      <c r="K6511" s="238"/>
      <c r="L6511" s="239"/>
      <c r="M6511" s="238"/>
      <c r="N6511" s="239"/>
      <c r="O6511" s="239"/>
      <c r="P6511" s="240"/>
      <c r="Q6511" s="238"/>
      <c r="R6511" s="240"/>
      <c r="S6511" s="238"/>
      <c r="T6511" s="237"/>
      <c r="U6511" s="227">
        <f t="shared" si="718"/>
        <v>6391.1500000000005</v>
      </c>
      <c r="V6511" s="237"/>
      <c r="W6511" s="237"/>
      <c r="X6511" s="237"/>
      <c r="Y6511" s="237"/>
      <c r="Z6511" s="237"/>
      <c r="AA6511" s="237"/>
    </row>
    <row r="6512" spans="2:27" ht="13.5" hidden="1">
      <c r="B6512" s="232" t="s">
        <v>1166</v>
      </c>
      <c r="C6512" s="232" t="s">
        <v>1241</v>
      </c>
      <c r="D6512" s="232" t="s">
        <v>1197</v>
      </c>
      <c r="E6512" s="232"/>
      <c r="F6512" s="232">
        <v>4</v>
      </c>
      <c r="G6512" s="232" t="s">
        <v>1315</v>
      </c>
      <c r="H6512" s="233">
        <v>0.23</v>
      </c>
      <c r="I6512" s="237"/>
      <c r="J6512" s="237"/>
      <c r="K6512" s="238"/>
      <c r="L6512" s="239"/>
      <c r="M6512" s="238"/>
      <c r="N6512" s="239"/>
      <c r="O6512" s="239"/>
      <c r="P6512" s="240"/>
      <c r="Q6512" s="238"/>
      <c r="R6512" s="240"/>
      <c r="S6512" s="238"/>
      <c r="T6512" s="237"/>
      <c r="U6512" s="227">
        <f t="shared" si="718"/>
        <v>167.9</v>
      </c>
      <c r="V6512" s="237"/>
      <c r="W6512" s="237"/>
      <c r="X6512" s="237"/>
      <c r="Y6512" s="237"/>
      <c r="Z6512" s="237"/>
      <c r="AA6512" s="237"/>
    </row>
    <row r="6513" spans="2:27" ht="13.5" hidden="1">
      <c r="B6513" s="232" t="s">
        <v>1166</v>
      </c>
      <c r="C6513" s="232" t="s">
        <v>1235</v>
      </c>
      <c r="D6513" s="232" t="s">
        <v>1175</v>
      </c>
      <c r="E6513" s="232"/>
      <c r="F6513" s="232">
        <v>4</v>
      </c>
      <c r="G6513" s="232" t="s">
        <v>1315</v>
      </c>
      <c r="H6513" s="233">
        <v>0.26400000000000001</v>
      </c>
      <c r="I6513" s="237"/>
      <c r="J6513" s="237"/>
      <c r="K6513" s="238"/>
      <c r="L6513" s="239"/>
      <c r="M6513" s="238"/>
      <c r="N6513" s="239"/>
      <c r="O6513" s="239"/>
      <c r="P6513" s="240"/>
      <c r="Q6513" s="238"/>
      <c r="R6513" s="240"/>
      <c r="S6513" s="238"/>
      <c r="T6513" s="237"/>
      <c r="U6513" s="227">
        <f t="shared" si="718"/>
        <v>192.72</v>
      </c>
      <c r="V6513" s="237"/>
      <c r="W6513" s="237"/>
      <c r="X6513" s="237"/>
      <c r="Y6513" s="237"/>
      <c r="Z6513" s="237"/>
      <c r="AA6513" s="237"/>
    </row>
    <row r="6514" spans="2:27" ht="13.5" hidden="1">
      <c r="B6514" s="232" t="s">
        <v>1166</v>
      </c>
      <c r="C6514" s="232" t="s">
        <v>1230</v>
      </c>
      <c r="D6514" s="232" t="s">
        <v>1179</v>
      </c>
      <c r="E6514" s="232"/>
      <c r="F6514" s="232">
        <v>4</v>
      </c>
      <c r="G6514" s="232" t="s">
        <v>1311</v>
      </c>
      <c r="H6514" s="233">
        <v>0.33400000000000002</v>
      </c>
      <c r="I6514" s="237"/>
      <c r="J6514" s="237"/>
      <c r="K6514" s="238"/>
      <c r="L6514" s="239"/>
      <c r="M6514" s="238"/>
      <c r="N6514" s="239"/>
      <c r="O6514" s="239"/>
      <c r="P6514" s="240"/>
      <c r="Q6514" s="238"/>
      <c r="R6514" s="240"/>
      <c r="S6514" s="238"/>
      <c r="T6514" s="237"/>
      <c r="U6514" s="227">
        <f t="shared" si="718"/>
        <v>243.82000000000002</v>
      </c>
      <c r="V6514" s="237"/>
      <c r="W6514" s="237"/>
      <c r="X6514" s="237"/>
      <c r="Y6514" s="237"/>
      <c r="Z6514" s="237"/>
      <c r="AA6514" s="237"/>
    </row>
    <row r="6515" spans="2:27" ht="13.5" hidden="1">
      <c r="B6515" s="232" t="s">
        <v>1166</v>
      </c>
      <c r="C6515" s="232" t="s">
        <v>1560</v>
      </c>
      <c r="D6515" s="232" t="s">
        <v>1567</v>
      </c>
      <c r="E6515" s="232"/>
      <c r="F6515" s="232">
        <v>64</v>
      </c>
      <c r="G6515" s="232" t="s">
        <v>1345</v>
      </c>
      <c r="H6515" s="233">
        <v>6.6909999999999998</v>
      </c>
      <c r="I6515" s="237"/>
      <c r="J6515" s="237"/>
      <c r="K6515" s="238"/>
      <c r="L6515" s="239"/>
      <c r="M6515" s="238"/>
      <c r="N6515" s="239"/>
      <c r="O6515" s="239"/>
      <c r="P6515" s="240"/>
      <c r="Q6515" s="238"/>
      <c r="R6515" s="240"/>
      <c r="S6515" s="238"/>
      <c r="T6515" s="237"/>
      <c r="U6515" s="227">
        <f t="shared" si="718"/>
        <v>4884.43</v>
      </c>
      <c r="V6515" s="237"/>
      <c r="W6515" s="237"/>
      <c r="X6515" s="237"/>
      <c r="Y6515" s="237"/>
      <c r="Z6515" s="237"/>
      <c r="AA6515" s="237"/>
    </row>
    <row r="6516" spans="2:27" ht="13.5" hidden="1">
      <c r="B6516" s="232" t="s">
        <v>1166</v>
      </c>
      <c r="C6516" s="232" t="s">
        <v>1568</v>
      </c>
      <c r="D6516" s="232" t="s">
        <v>1182</v>
      </c>
      <c r="E6516" s="232"/>
      <c r="F6516" s="232">
        <v>16</v>
      </c>
      <c r="G6516" s="232" t="s">
        <v>1316</v>
      </c>
      <c r="H6516" s="233">
        <v>1.4590000000000001</v>
      </c>
      <c r="I6516" s="237"/>
      <c r="J6516" s="237"/>
      <c r="K6516" s="238"/>
      <c r="L6516" s="239"/>
      <c r="M6516" s="238"/>
      <c r="N6516" s="239"/>
      <c r="O6516" s="239"/>
      <c r="P6516" s="240"/>
      <c r="Q6516" s="238"/>
      <c r="R6516" s="240"/>
      <c r="S6516" s="238"/>
      <c r="T6516" s="237"/>
      <c r="U6516" s="227">
        <f t="shared" si="718"/>
        <v>1065.0700000000002</v>
      </c>
      <c r="V6516" s="237"/>
      <c r="W6516" s="237"/>
      <c r="X6516" s="237"/>
      <c r="Y6516" s="237"/>
      <c r="Z6516" s="237"/>
      <c r="AA6516" s="237"/>
    </row>
    <row r="6517" spans="2:27" ht="13.5" hidden="1">
      <c r="B6517" s="232" t="s">
        <v>1166</v>
      </c>
      <c r="C6517" s="232" t="s">
        <v>1569</v>
      </c>
      <c r="D6517" s="232" t="s">
        <v>1570</v>
      </c>
      <c r="E6517" s="232"/>
      <c r="F6517" s="232" t="s">
        <v>1559</v>
      </c>
      <c r="G6517" s="232" t="s">
        <v>1559</v>
      </c>
      <c r="H6517" s="233">
        <v>0.27500000000000002</v>
      </c>
      <c r="I6517" s="237"/>
      <c r="J6517" s="237"/>
      <c r="K6517" s="238"/>
      <c r="L6517" s="239"/>
      <c r="M6517" s="238"/>
      <c r="N6517" s="239"/>
      <c r="O6517" s="239"/>
      <c r="P6517" s="240"/>
      <c r="Q6517" s="238"/>
      <c r="R6517" s="240"/>
      <c r="S6517" s="238"/>
      <c r="T6517" s="237"/>
      <c r="U6517" s="227">
        <f t="shared" si="718"/>
        <v>200.75000000000003</v>
      </c>
      <c r="V6517" s="237"/>
      <c r="W6517" s="237"/>
      <c r="X6517" s="237"/>
      <c r="Y6517" s="237"/>
      <c r="Z6517" s="237"/>
      <c r="AA6517" s="237"/>
    </row>
    <row r="6518" spans="2:27" ht="13.5" hidden="1">
      <c r="B6518" s="232" t="s">
        <v>1166</v>
      </c>
      <c r="C6518" s="232" t="s">
        <v>1238</v>
      </c>
      <c r="D6518" s="232" t="s">
        <v>1194</v>
      </c>
      <c r="E6518" s="232"/>
      <c r="F6518" s="232">
        <v>32</v>
      </c>
      <c r="G6518" s="232" t="s">
        <v>1355</v>
      </c>
      <c r="H6518" s="233">
        <v>14.064</v>
      </c>
      <c r="I6518" s="237"/>
      <c r="J6518" s="237"/>
      <c r="K6518" s="238"/>
      <c r="L6518" s="239"/>
      <c r="M6518" s="238"/>
      <c r="N6518" s="239"/>
      <c r="O6518" s="239"/>
      <c r="P6518" s="240"/>
      <c r="Q6518" s="238"/>
      <c r="R6518" s="240"/>
      <c r="S6518" s="238"/>
      <c r="T6518" s="237"/>
      <c r="U6518" s="227">
        <f t="shared" si="718"/>
        <v>10266.719999999999</v>
      </c>
      <c r="V6518" s="237"/>
      <c r="W6518" s="237"/>
      <c r="X6518" s="237"/>
      <c r="Y6518" s="237"/>
      <c r="Z6518" s="237"/>
      <c r="AA6518" s="237"/>
    </row>
    <row r="6519" spans="2:27" ht="13.5" hidden="1">
      <c r="B6519" s="232" t="s">
        <v>1166</v>
      </c>
      <c r="C6519" s="232" t="s">
        <v>1208</v>
      </c>
      <c r="D6519" s="232" t="s">
        <v>1179</v>
      </c>
      <c r="E6519" s="232"/>
      <c r="F6519" s="232">
        <v>4</v>
      </c>
      <c r="G6519" s="232" t="s">
        <v>1311</v>
      </c>
      <c r="H6519" s="233">
        <v>0.29499999999999998</v>
      </c>
      <c r="I6519" s="237"/>
      <c r="J6519" s="237"/>
      <c r="K6519" s="238"/>
      <c r="L6519" s="239"/>
      <c r="M6519" s="238"/>
      <c r="N6519" s="239"/>
      <c r="O6519" s="239"/>
      <c r="P6519" s="240"/>
      <c r="Q6519" s="238"/>
      <c r="R6519" s="240"/>
      <c r="S6519" s="238"/>
      <c r="T6519" s="237"/>
      <c r="U6519" s="227">
        <f t="shared" si="718"/>
        <v>215.35</v>
      </c>
      <c r="V6519" s="237"/>
      <c r="W6519" s="237"/>
      <c r="X6519" s="237"/>
      <c r="Y6519" s="237"/>
      <c r="Z6519" s="237"/>
      <c r="AA6519" s="237"/>
    </row>
    <row r="6520" spans="2:27" ht="13.5" hidden="1">
      <c r="B6520" s="232" t="s">
        <v>1166</v>
      </c>
      <c r="C6520" s="232" t="s">
        <v>1255</v>
      </c>
      <c r="D6520" s="232" t="s">
        <v>1172</v>
      </c>
      <c r="E6520" s="232"/>
      <c r="F6520" s="232">
        <v>32</v>
      </c>
      <c r="G6520" s="232" t="s">
        <v>1353</v>
      </c>
      <c r="H6520" s="233">
        <v>20.323</v>
      </c>
      <c r="I6520" s="237"/>
      <c r="J6520" s="237"/>
      <c r="K6520" s="238"/>
      <c r="L6520" s="239"/>
      <c r="M6520" s="238"/>
      <c r="N6520" s="239"/>
      <c r="O6520" s="239"/>
      <c r="P6520" s="240"/>
      <c r="Q6520" s="238"/>
      <c r="R6520" s="240"/>
      <c r="S6520" s="238"/>
      <c r="T6520" s="237"/>
      <c r="U6520" s="227">
        <f t="shared" si="718"/>
        <v>14835.79</v>
      </c>
      <c r="V6520" s="237"/>
      <c r="W6520" s="237"/>
      <c r="X6520" s="237"/>
      <c r="Y6520" s="237"/>
      <c r="Z6520" s="237"/>
      <c r="AA6520" s="237"/>
    </row>
    <row r="6521" spans="2:27" ht="13.5" hidden="1">
      <c r="B6521" s="232" t="s">
        <v>1166</v>
      </c>
      <c r="C6521" s="232" t="s">
        <v>1571</v>
      </c>
      <c r="D6521" s="232" t="s">
        <v>1190</v>
      </c>
      <c r="E6521" s="232"/>
      <c r="F6521" s="232">
        <v>16</v>
      </c>
      <c r="G6521" s="232" t="s">
        <v>1301</v>
      </c>
      <c r="H6521" s="233">
        <v>1.0880000000000001</v>
      </c>
      <c r="I6521" s="237"/>
      <c r="J6521" s="237"/>
      <c r="K6521" s="238"/>
      <c r="L6521" s="239"/>
      <c r="M6521" s="238"/>
      <c r="N6521" s="239"/>
      <c r="O6521" s="239"/>
      <c r="P6521" s="240"/>
      <c r="Q6521" s="238"/>
      <c r="R6521" s="240"/>
      <c r="S6521" s="238"/>
      <c r="T6521" s="237"/>
      <c r="U6521" s="227">
        <f t="shared" si="718"/>
        <v>794.24</v>
      </c>
      <c r="V6521" s="237"/>
      <c r="W6521" s="237"/>
      <c r="X6521" s="237"/>
      <c r="Y6521" s="237"/>
      <c r="Z6521" s="237"/>
      <c r="AA6521" s="237"/>
    </row>
    <row r="6522" spans="2:27" ht="13.5" hidden="1">
      <c r="B6522" s="232" t="s">
        <v>1166</v>
      </c>
      <c r="C6522" s="232" t="s">
        <v>1219</v>
      </c>
      <c r="D6522" s="232" t="s">
        <v>1174</v>
      </c>
      <c r="E6522" s="232"/>
      <c r="F6522" s="232">
        <v>96</v>
      </c>
      <c r="G6522" s="232" t="s">
        <v>1356</v>
      </c>
      <c r="H6522" s="233">
        <v>6.7969999999999997</v>
      </c>
      <c r="I6522" s="237"/>
      <c r="J6522" s="237"/>
      <c r="K6522" s="238"/>
      <c r="L6522" s="239"/>
      <c r="M6522" s="238"/>
      <c r="N6522" s="239"/>
      <c r="O6522" s="239"/>
      <c r="P6522" s="240"/>
      <c r="Q6522" s="238"/>
      <c r="R6522" s="240"/>
      <c r="S6522" s="238"/>
      <c r="T6522" s="237"/>
      <c r="U6522" s="227">
        <f t="shared" si="718"/>
        <v>4961.8099999999995</v>
      </c>
      <c r="V6522" s="237"/>
      <c r="W6522" s="237"/>
      <c r="X6522" s="237"/>
      <c r="Y6522" s="237"/>
      <c r="Z6522" s="237"/>
      <c r="AA6522" s="237"/>
    </row>
    <row r="6523" spans="2:27" ht="13.5" hidden="1">
      <c r="B6523" s="232" t="s">
        <v>1166</v>
      </c>
      <c r="C6523" s="232" t="s">
        <v>1572</v>
      </c>
      <c r="D6523" s="232" t="s">
        <v>1175</v>
      </c>
      <c r="E6523" s="232"/>
      <c r="F6523" s="232">
        <v>128</v>
      </c>
      <c r="G6523" s="232" t="s">
        <v>1345</v>
      </c>
      <c r="H6523" s="233">
        <v>7.3727999999999998</v>
      </c>
      <c r="I6523" s="237"/>
      <c r="J6523" s="237"/>
      <c r="K6523" s="238"/>
      <c r="L6523" s="239"/>
      <c r="M6523" s="238"/>
      <c r="N6523" s="239"/>
      <c r="O6523" s="239"/>
      <c r="P6523" s="240"/>
      <c r="Q6523" s="238"/>
      <c r="R6523" s="240"/>
      <c r="S6523" s="238"/>
      <c r="T6523" s="237"/>
      <c r="U6523" s="227">
        <f t="shared" si="718"/>
        <v>5382.1440000000002</v>
      </c>
      <c r="V6523" s="237"/>
      <c r="W6523" s="237"/>
      <c r="X6523" s="237"/>
      <c r="Y6523" s="237"/>
      <c r="Z6523" s="237"/>
      <c r="AA6523" s="237"/>
    </row>
    <row r="6524" spans="2:27" ht="13.5" hidden="1">
      <c r="B6524" s="232" t="s">
        <v>1166</v>
      </c>
      <c r="C6524" s="232" t="s">
        <v>1573</v>
      </c>
      <c r="D6524" s="232" t="s">
        <v>1175</v>
      </c>
      <c r="E6524" s="232"/>
      <c r="F6524" s="232">
        <v>48</v>
      </c>
      <c r="G6524" s="232" t="s">
        <v>1308</v>
      </c>
      <c r="H6524" s="233">
        <v>2.7648000000000001</v>
      </c>
      <c r="I6524" s="237"/>
      <c r="J6524" s="237"/>
      <c r="K6524" s="238"/>
      <c r="L6524" s="239"/>
      <c r="M6524" s="238"/>
      <c r="N6524" s="239"/>
      <c r="O6524" s="239"/>
      <c r="P6524" s="240"/>
      <c r="Q6524" s="238"/>
      <c r="R6524" s="240"/>
      <c r="S6524" s="238"/>
      <c r="T6524" s="237"/>
      <c r="U6524" s="227">
        <f t="shared" si="718"/>
        <v>2018.3040000000001</v>
      </c>
      <c r="V6524" s="237"/>
      <c r="W6524" s="237"/>
      <c r="X6524" s="237"/>
      <c r="Y6524" s="237"/>
      <c r="Z6524" s="237"/>
      <c r="AA6524" s="237"/>
    </row>
    <row r="6525" spans="2:27" ht="13.5" hidden="1">
      <c r="B6525" s="232" t="s">
        <v>1166</v>
      </c>
      <c r="C6525" s="232" t="s">
        <v>1245</v>
      </c>
      <c r="D6525" s="232" t="s">
        <v>1173</v>
      </c>
      <c r="E6525" s="232"/>
      <c r="F6525" s="232">
        <v>64</v>
      </c>
      <c r="G6525" s="232" t="s">
        <v>1355</v>
      </c>
      <c r="H6525" s="233">
        <v>38.953000000000003</v>
      </c>
      <c r="I6525" s="237"/>
      <c r="J6525" s="237"/>
      <c r="K6525" s="238"/>
      <c r="L6525" s="239"/>
      <c r="M6525" s="238"/>
      <c r="N6525" s="239"/>
      <c r="O6525" s="239"/>
      <c r="P6525" s="240"/>
      <c r="Q6525" s="238"/>
      <c r="R6525" s="240"/>
      <c r="S6525" s="238"/>
      <c r="T6525" s="237"/>
      <c r="U6525" s="227">
        <f t="shared" si="718"/>
        <v>28435.690000000002</v>
      </c>
      <c r="V6525" s="237"/>
      <c r="W6525" s="237"/>
      <c r="X6525" s="237"/>
      <c r="Y6525" s="237"/>
      <c r="Z6525" s="237"/>
      <c r="AA6525" s="237"/>
    </row>
    <row r="6526" spans="2:27" ht="13.5" hidden="1">
      <c r="B6526" s="232" t="s">
        <v>1166</v>
      </c>
      <c r="C6526" s="232" t="s">
        <v>1262</v>
      </c>
      <c r="D6526" s="232" t="s">
        <v>1175</v>
      </c>
      <c r="E6526" s="232"/>
      <c r="F6526" s="232">
        <v>2</v>
      </c>
      <c r="G6526" s="232" t="s">
        <v>1305</v>
      </c>
      <c r="H6526" s="233">
        <v>0.13700000000000001</v>
      </c>
      <c r="I6526" s="237"/>
      <c r="J6526" s="237"/>
      <c r="K6526" s="238"/>
      <c r="L6526" s="239"/>
      <c r="M6526" s="238"/>
      <c r="N6526" s="239"/>
      <c r="O6526" s="239"/>
      <c r="P6526" s="240"/>
      <c r="Q6526" s="238"/>
      <c r="R6526" s="240"/>
      <c r="S6526" s="238"/>
      <c r="T6526" s="237"/>
      <c r="U6526" s="227">
        <f t="shared" si="718"/>
        <v>100.01</v>
      </c>
      <c r="V6526" s="237"/>
      <c r="W6526" s="237"/>
      <c r="X6526" s="237"/>
      <c r="Y6526" s="237"/>
      <c r="Z6526" s="237"/>
      <c r="AA6526" s="237"/>
    </row>
    <row r="6527" spans="2:27" ht="13.5" hidden="1">
      <c r="B6527" s="232" t="s">
        <v>1166</v>
      </c>
      <c r="C6527" s="232" t="s">
        <v>1216</v>
      </c>
      <c r="D6527" s="232" t="s">
        <v>1187</v>
      </c>
      <c r="E6527" s="232"/>
      <c r="F6527" s="232">
        <v>36</v>
      </c>
      <c r="G6527" s="232" t="s">
        <v>1303</v>
      </c>
      <c r="H6527" s="233">
        <v>2.1779999999999999</v>
      </c>
      <c r="I6527" s="237"/>
      <c r="J6527" s="237"/>
      <c r="K6527" s="238"/>
      <c r="L6527" s="239"/>
      <c r="M6527" s="238"/>
      <c r="N6527" s="239"/>
      <c r="O6527" s="239"/>
      <c r="P6527" s="240"/>
      <c r="Q6527" s="238"/>
      <c r="R6527" s="240"/>
      <c r="S6527" s="238"/>
      <c r="T6527" s="237"/>
      <c r="U6527" s="227">
        <f t="shared" si="718"/>
        <v>1589.94</v>
      </c>
      <c r="V6527" s="237"/>
      <c r="W6527" s="237"/>
      <c r="X6527" s="237"/>
      <c r="Y6527" s="237"/>
      <c r="Z6527" s="237"/>
      <c r="AA6527" s="237"/>
    </row>
    <row r="6528" spans="2:27" ht="13.5" hidden="1">
      <c r="B6528" s="232" t="s">
        <v>1166</v>
      </c>
      <c r="C6528" s="232" t="s">
        <v>1574</v>
      </c>
      <c r="D6528" s="232" t="s">
        <v>1176</v>
      </c>
      <c r="E6528" s="232"/>
      <c r="F6528" s="232">
        <v>4</v>
      </c>
      <c r="G6528" s="232" t="s">
        <v>1311</v>
      </c>
      <c r="H6528" s="233">
        <v>0.22559999999999999</v>
      </c>
      <c r="I6528" s="237"/>
      <c r="J6528" s="237"/>
      <c r="K6528" s="238"/>
      <c r="L6528" s="239"/>
      <c r="M6528" s="238"/>
      <c r="N6528" s="239"/>
      <c r="O6528" s="239"/>
      <c r="P6528" s="240"/>
      <c r="Q6528" s="238"/>
      <c r="R6528" s="240"/>
      <c r="S6528" s="238"/>
      <c r="T6528" s="237"/>
      <c r="U6528" s="227">
        <f t="shared" si="718"/>
        <v>164.68799999999999</v>
      </c>
      <c r="V6528" s="237"/>
      <c r="W6528" s="237"/>
      <c r="X6528" s="237"/>
      <c r="Y6528" s="237"/>
      <c r="Z6528" s="237"/>
      <c r="AA6528" s="237"/>
    </row>
    <row r="6529" spans="2:27" ht="13.5" hidden="1">
      <c r="B6529" s="232" t="s">
        <v>1166</v>
      </c>
      <c r="C6529" s="232" t="s">
        <v>1575</v>
      </c>
      <c r="D6529" s="232" t="s">
        <v>1567</v>
      </c>
      <c r="E6529" s="232"/>
      <c r="F6529" s="232">
        <v>8</v>
      </c>
      <c r="G6529" s="232" t="s">
        <v>1312</v>
      </c>
      <c r="H6529" s="233">
        <v>1.1559999999999999</v>
      </c>
      <c r="I6529" s="237"/>
      <c r="J6529" s="237"/>
      <c r="K6529" s="238"/>
      <c r="L6529" s="239"/>
      <c r="M6529" s="238"/>
      <c r="N6529" s="239"/>
      <c r="O6529" s="239"/>
      <c r="P6529" s="240"/>
      <c r="Q6529" s="238"/>
      <c r="R6529" s="240"/>
      <c r="S6529" s="238"/>
      <c r="T6529" s="237"/>
      <c r="U6529" s="227">
        <f t="shared" si="718"/>
        <v>843.88</v>
      </c>
      <c r="V6529" s="237"/>
      <c r="W6529" s="237"/>
      <c r="X6529" s="237"/>
      <c r="Y6529" s="237"/>
      <c r="Z6529" s="237"/>
      <c r="AA6529" s="237"/>
    </row>
    <row r="6530" spans="2:27" ht="13.5" hidden="1">
      <c r="B6530" s="232" t="s">
        <v>1166</v>
      </c>
      <c r="C6530" s="232" t="s">
        <v>1258</v>
      </c>
      <c r="D6530" s="232" t="s">
        <v>1169</v>
      </c>
      <c r="E6530" s="232"/>
      <c r="F6530" s="232">
        <v>4</v>
      </c>
      <c r="G6530" s="232" t="s">
        <v>1307</v>
      </c>
      <c r="H6530" s="233">
        <v>0.27200000000000002</v>
      </c>
      <c r="I6530" s="237"/>
      <c r="J6530" s="237"/>
      <c r="K6530" s="238"/>
      <c r="L6530" s="239"/>
      <c r="M6530" s="238"/>
      <c r="N6530" s="239"/>
      <c r="O6530" s="239"/>
      <c r="P6530" s="240"/>
      <c r="Q6530" s="238"/>
      <c r="R6530" s="240"/>
      <c r="S6530" s="238"/>
      <c r="T6530" s="237"/>
      <c r="U6530" s="227">
        <f t="shared" si="718"/>
        <v>198.56</v>
      </c>
      <c r="V6530" s="237"/>
      <c r="W6530" s="237"/>
      <c r="X6530" s="237"/>
      <c r="Y6530" s="237"/>
      <c r="Z6530" s="237"/>
      <c r="AA6530" s="237"/>
    </row>
    <row r="6531" spans="2:27" ht="13.5" hidden="1">
      <c r="B6531" s="232" t="s">
        <v>1166</v>
      </c>
      <c r="C6531" s="232" t="s">
        <v>1264</v>
      </c>
      <c r="D6531" s="232" t="s">
        <v>1167</v>
      </c>
      <c r="E6531" s="232"/>
      <c r="F6531" s="232">
        <v>96</v>
      </c>
      <c r="G6531" s="232" t="s">
        <v>1310</v>
      </c>
      <c r="H6531" s="233">
        <v>5.53</v>
      </c>
      <c r="I6531" s="237"/>
      <c r="J6531" s="237"/>
      <c r="K6531" s="238"/>
      <c r="L6531" s="239"/>
      <c r="M6531" s="238"/>
      <c r="N6531" s="239"/>
      <c r="O6531" s="239"/>
      <c r="P6531" s="240"/>
      <c r="Q6531" s="238"/>
      <c r="R6531" s="240"/>
      <c r="S6531" s="238"/>
      <c r="T6531" s="237"/>
      <c r="U6531" s="227">
        <f t="shared" si="718"/>
        <v>4036.9</v>
      </c>
      <c r="V6531" s="237"/>
      <c r="W6531" s="237"/>
      <c r="X6531" s="237"/>
      <c r="Y6531" s="237"/>
      <c r="Z6531" s="237"/>
      <c r="AA6531" s="237"/>
    </row>
    <row r="6532" spans="2:27" ht="13.5" hidden="1">
      <c r="B6532" s="232" t="s">
        <v>1166</v>
      </c>
      <c r="C6532" s="232" t="s">
        <v>1576</v>
      </c>
      <c r="D6532" s="232" t="s">
        <v>1187</v>
      </c>
      <c r="E6532" s="232"/>
      <c r="F6532" s="232">
        <v>16</v>
      </c>
      <c r="G6532" s="232" t="s">
        <v>1319</v>
      </c>
      <c r="H6532" s="233">
        <v>1.171</v>
      </c>
      <c r="I6532" s="237"/>
      <c r="J6532" s="237"/>
      <c r="K6532" s="238"/>
      <c r="L6532" s="239"/>
      <c r="M6532" s="238"/>
      <c r="N6532" s="239"/>
      <c r="O6532" s="239"/>
      <c r="P6532" s="240"/>
      <c r="Q6532" s="238"/>
      <c r="R6532" s="240"/>
      <c r="S6532" s="238"/>
      <c r="T6532" s="237"/>
      <c r="U6532" s="227">
        <f t="shared" si="718"/>
        <v>854.83</v>
      </c>
      <c r="V6532" s="237"/>
      <c r="W6532" s="237"/>
      <c r="X6532" s="237"/>
      <c r="Y6532" s="237"/>
      <c r="Z6532" s="237"/>
      <c r="AA6532" s="237"/>
    </row>
    <row r="6533" spans="2:27" ht="13.5" hidden="1">
      <c r="B6533" s="232" t="s">
        <v>1166</v>
      </c>
      <c r="C6533" s="232" t="s">
        <v>1243</v>
      </c>
      <c r="D6533" s="232" t="s">
        <v>1172</v>
      </c>
      <c r="E6533" s="232"/>
      <c r="F6533" s="232">
        <v>48</v>
      </c>
      <c r="G6533" s="232" t="s">
        <v>1310</v>
      </c>
      <c r="H6533" s="233">
        <v>6.0149999999999997</v>
      </c>
      <c r="I6533" s="237"/>
      <c r="J6533" s="237"/>
      <c r="K6533" s="238"/>
      <c r="L6533" s="239"/>
      <c r="M6533" s="238"/>
      <c r="N6533" s="239"/>
      <c r="O6533" s="239"/>
      <c r="P6533" s="240"/>
      <c r="Q6533" s="238"/>
      <c r="R6533" s="240"/>
      <c r="S6533" s="238"/>
      <c r="T6533" s="237"/>
      <c r="U6533" s="227">
        <f t="shared" si="718"/>
        <v>4390.95</v>
      </c>
      <c r="V6533" s="237"/>
      <c r="W6533" s="237"/>
      <c r="X6533" s="237"/>
      <c r="Y6533" s="237"/>
      <c r="Z6533" s="237"/>
      <c r="AA6533" s="237"/>
    </row>
    <row r="6534" spans="2:27" ht="13.5" hidden="1">
      <c r="B6534" s="232" t="s">
        <v>1166</v>
      </c>
      <c r="C6534" s="232" t="s">
        <v>1218</v>
      </c>
      <c r="D6534" s="232" t="s">
        <v>1181</v>
      </c>
      <c r="E6534" s="232"/>
      <c r="F6534" s="232">
        <v>8</v>
      </c>
      <c r="G6534" s="232" t="s">
        <v>1351</v>
      </c>
      <c r="H6534" s="233">
        <v>5.2930000000000001</v>
      </c>
      <c r="I6534" s="237"/>
      <c r="J6534" s="237"/>
      <c r="K6534" s="238"/>
      <c r="L6534" s="239"/>
      <c r="M6534" s="238"/>
      <c r="N6534" s="239"/>
      <c r="O6534" s="239"/>
      <c r="P6534" s="240"/>
      <c r="Q6534" s="238"/>
      <c r="R6534" s="240"/>
      <c r="S6534" s="238"/>
      <c r="T6534" s="237"/>
      <c r="U6534" s="227">
        <f t="shared" si="718"/>
        <v>3863.8900000000003</v>
      </c>
      <c r="V6534" s="237"/>
      <c r="W6534" s="237"/>
      <c r="X6534" s="237"/>
      <c r="Y6534" s="237"/>
      <c r="Z6534" s="237"/>
      <c r="AA6534" s="237"/>
    </row>
    <row r="6535" spans="2:27" ht="13.5" hidden="1">
      <c r="B6535" s="232" t="s">
        <v>1166</v>
      </c>
      <c r="C6535" s="232" t="s">
        <v>1577</v>
      </c>
      <c r="D6535" s="232" t="s">
        <v>1182</v>
      </c>
      <c r="E6535" s="232"/>
      <c r="F6535" s="232">
        <v>2</v>
      </c>
      <c r="G6535" s="232" t="s">
        <v>1311</v>
      </c>
      <c r="H6535" s="233">
        <v>0.1464</v>
      </c>
      <c r="I6535" s="237"/>
      <c r="J6535" s="237"/>
      <c r="K6535" s="238"/>
      <c r="L6535" s="239"/>
      <c r="M6535" s="238"/>
      <c r="N6535" s="239"/>
      <c r="O6535" s="239"/>
      <c r="P6535" s="240"/>
      <c r="Q6535" s="238"/>
      <c r="R6535" s="240"/>
      <c r="S6535" s="238"/>
      <c r="T6535" s="237"/>
      <c r="U6535" s="227">
        <f t="shared" si="718"/>
        <v>106.872</v>
      </c>
      <c r="V6535" s="237"/>
      <c r="W6535" s="237"/>
      <c r="X6535" s="237"/>
      <c r="Y6535" s="237"/>
      <c r="Z6535" s="237"/>
      <c r="AA6535" s="237"/>
    </row>
    <row r="6536" spans="2:27" ht="13.5" hidden="1">
      <c r="B6536" s="232" t="s">
        <v>1166</v>
      </c>
      <c r="C6536" s="232" t="s">
        <v>1566</v>
      </c>
      <c r="D6536" s="232" t="s">
        <v>1182</v>
      </c>
      <c r="E6536" s="232"/>
      <c r="F6536" s="232">
        <v>96</v>
      </c>
      <c r="G6536" s="232" t="s">
        <v>1365</v>
      </c>
      <c r="H6536" s="233">
        <v>8.7550000000000008</v>
      </c>
      <c r="I6536" s="237"/>
      <c r="J6536" s="237"/>
      <c r="K6536" s="238"/>
      <c r="L6536" s="239"/>
      <c r="M6536" s="238"/>
      <c r="N6536" s="239"/>
      <c r="O6536" s="239"/>
      <c r="P6536" s="240"/>
      <c r="Q6536" s="238"/>
      <c r="R6536" s="240"/>
      <c r="S6536" s="238"/>
      <c r="T6536" s="237"/>
      <c r="U6536" s="227">
        <f t="shared" si="718"/>
        <v>6391.1500000000005</v>
      </c>
      <c r="V6536" s="237"/>
      <c r="W6536" s="237"/>
      <c r="X6536" s="237"/>
      <c r="Y6536" s="237"/>
      <c r="Z6536" s="237"/>
      <c r="AA6536" s="237"/>
    </row>
    <row r="6537" spans="2:27" ht="13.5" hidden="1">
      <c r="B6537" s="232" t="s">
        <v>1166</v>
      </c>
      <c r="C6537" s="232" t="s">
        <v>1578</v>
      </c>
      <c r="D6537" s="232" t="s">
        <v>1176</v>
      </c>
      <c r="E6537" s="232"/>
      <c r="F6537" s="232">
        <v>16</v>
      </c>
      <c r="G6537" s="232" t="s">
        <v>1317</v>
      </c>
      <c r="H6537" s="233">
        <v>0.90239999999999998</v>
      </c>
      <c r="I6537" s="237"/>
      <c r="J6537" s="237"/>
      <c r="K6537" s="238"/>
      <c r="L6537" s="239"/>
      <c r="M6537" s="238"/>
      <c r="N6537" s="239"/>
      <c r="O6537" s="239"/>
      <c r="P6537" s="240"/>
      <c r="Q6537" s="238"/>
      <c r="R6537" s="240"/>
      <c r="S6537" s="238"/>
      <c r="T6537" s="237"/>
      <c r="U6537" s="227">
        <f t="shared" si="718"/>
        <v>658.75199999999995</v>
      </c>
      <c r="V6537" s="237"/>
      <c r="W6537" s="237"/>
      <c r="X6537" s="237"/>
      <c r="Y6537" s="237"/>
      <c r="Z6537" s="237"/>
      <c r="AA6537" s="237"/>
    </row>
    <row r="6538" spans="2:27" ht="13.5" hidden="1">
      <c r="B6538" s="232" t="s">
        <v>1166</v>
      </c>
      <c r="C6538" s="232" t="s">
        <v>1203</v>
      </c>
      <c r="D6538" s="232" t="s">
        <v>1169</v>
      </c>
      <c r="E6538" s="232"/>
      <c r="F6538" s="232">
        <v>72</v>
      </c>
      <c r="G6538" s="232" t="s">
        <v>1309</v>
      </c>
      <c r="H6538" s="233">
        <v>4.1470000000000002</v>
      </c>
      <c r="I6538" s="237"/>
      <c r="J6538" s="237"/>
      <c r="K6538" s="238"/>
      <c r="L6538" s="239"/>
      <c r="M6538" s="238"/>
      <c r="N6538" s="239"/>
      <c r="O6538" s="239"/>
      <c r="P6538" s="240"/>
      <c r="Q6538" s="238"/>
      <c r="R6538" s="240"/>
      <c r="S6538" s="238"/>
      <c r="T6538" s="237"/>
      <c r="U6538" s="227">
        <f t="shared" si="718"/>
        <v>3027.3100000000004</v>
      </c>
      <c r="V6538" s="237"/>
      <c r="W6538" s="237"/>
      <c r="X6538" s="237"/>
      <c r="Y6538" s="237"/>
      <c r="Z6538" s="237"/>
      <c r="AA6538" s="237"/>
    </row>
    <row r="6539" spans="2:27" ht="13.5" hidden="1">
      <c r="B6539" s="232" t="s">
        <v>1166</v>
      </c>
      <c r="C6539" s="232" t="s">
        <v>1256</v>
      </c>
      <c r="D6539" s="232" t="s">
        <v>1170</v>
      </c>
      <c r="E6539" s="232"/>
      <c r="F6539" s="232">
        <v>32</v>
      </c>
      <c r="G6539" s="232" t="s">
        <v>1316</v>
      </c>
      <c r="H6539" s="233">
        <v>2.266</v>
      </c>
      <c r="I6539" s="237"/>
      <c r="J6539" s="237"/>
      <c r="K6539" s="238"/>
      <c r="L6539" s="239"/>
      <c r="M6539" s="238"/>
      <c r="N6539" s="239"/>
      <c r="O6539" s="239"/>
      <c r="P6539" s="240"/>
      <c r="Q6539" s="238"/>
      <c r="R6539" s="240"/>
      <c r="S6539" s="238"/>
      <c r="T6539" s="237"/>
      <c r="U6539" s="227">
        <f t="shared" si="718"/>
        <v>1654.18</v>
      </c>
      <c r="V6539" s="237"/>
      <c r="W6539" s="237"/>
      <c r="X6539" s="237"/>
      <c r="Y6539" s="237"/>
      <c r="Z6539" s="237"/>
      <c r="AA6539" s="237"/>
    </row>
    <row r="6540" spans="2:27" ht="13.5" hidden="1">
      <c r="B6540" s="232" t="s">
        <v>1166</v>
      </c>
      <c r="C6540" s="232" t="s">
        <v>1574</v>
      </c>
      <c r="D6540" s="232" t="s">
        <v>1180</v>
      </c>
      <c r="E6540" s="232"/>
      <c r="F6540" s="232">
        <v>4</v>
      </c>
      <c r="G6540" s="232" t="s">
        <v>1311</v>
      </c>
      <c r="H6540" s="233">
        <v>0.22559999999999999</v>
      </c>
      <c r="I6540" s="237"/>
      <c r="J6540" s="237"/>
      <c r="K6540" s="238"/>
      <c r="L6540" s="239"/>
      <c r="M6540" s="238"/>
      <c r="N6540" s="239"/>
      <c r="O6540" s="239"/>
      <c r="P6540" s="240"/>
      <c r="Q6540" s="238"/>
      <c r="R6540" s="240"/>
      <c r="S6540" s="238"/>
      <c r="T6540" s="237"/>
      <c r="U6540" s="227">
        <f t="shared" si="718"/>
        <v>164.68799999999999</v>
      </c>
      <c r="V6540" s="237"/>
      <c r="W6540" s="237"/>
      <c r="X6540" s="237"/>
      <c r="Y6540" s="237"/>
      <c r="Z6540" s="237"/>
      <c r="AA6540" s="237"/>
    </row>
    <row r="6541" spans="2:27" ht="13.5" hidden="1">
      <c r="B6541" s="232" t="s">
        <v>1166</v>
      </c>
      <c r="C6541" s="232" t="s">
        <v>1265</v>
      </c>
      <c r="D6541" s="232" t="s">
        <v>1185</v>
      </c>
      <c r="E6541" s="232"/>
      <c r="F6541" s="232">
        <v>2</v>
      </c>
      <c r="G6541" s="232" t="s">
        <v>1311</v>
      </c>
      <c r="H6541" s="233">
        <v>0.20799999999999999</v>
      </c>
      <c r="I6541" s="237"/>
      <c r="J6541" s="237"/>
      <c r="K6541" s="238"/>
      <c r="L6541" s="239"/>
      <c r="M6541" s="238"/>
      <c r="N6541" s="239"/>
      <c r="O6541" s="239"/>
      <c r="P6541" s="240"/>
      <c r="Q6541" s="238"/>
      <c r="R6541" s="240"/>
      <c r="S6541" s="238"/>
      <c r="T6541" s="237"/>
      <c r="U6541" s="227">
        <f t="shared" si="718"/>
        <v>151.84</v>
      </c>
      <c r="V6541" s="237"/>
      <c r="W6541" s="237"/>
      <c r="X6541" s="237"/>
      <c r="Y6541" s="237"/>
      <c r="Z6541" s="237"/>
      <c r="AA6541" s="237"/>
    </row>
    <row r="6542" spans="2:27" ht="13.5" hidden="1">
      <c r="B6542" s="232" t="s">
        <v>1166</v>
      </c>
      <c r="C6542" s="232" t="s">
        <v>1579</v>
      </c>
      <c r="D6542" s="232" t="s">
        <v>1170</v>
      </c>
      <c r="E6542" s="232"/>
      <c r="F6542" s="232">
        <v>32</v>
      </c>
      <c r="G6542" s="232" t="s">
        <v>1316</v>
      </c>
      <c r="H6542" s="233">
        <v>2.669</v>
      </c>
      <c r="I6542" s="237"/>
      <c r="J6542" s="237"/>
      <c r="K6542" s="238"/>
      <c r="L6542" s="239"/>
      <c r="M6542" s="238"/>
      <c r="N6542" s="239"/>
      <c r="O6542" s="239"/>
      <c r="P6542" s="240"/>
      <c r="Q6542" s="238"/>
      <c r="R6542" s="240"/>
      <c r="S6542" s="238"/>
      <c r="T6542" s="237"/>
      <c r="U6542" s="227">
        <f t="shared" si="718"/>
        <v>1948.3700000000001</v>
      </c>
      <c r="V6542" s="237"/>
      <c r="W6542" s="237"/>
      <c r="X6542" s="237"/>
      <c r="Y6542" s="237"/>
      <c r="Z6542" s="237"/>
      <c r="AA6542" s="237"/>
    </row>
    <row r="6543" spans="2:27" ht="13.5" hidden="1">
      <c r="B6543" s="232" t="s">
        <v>1166</v>
      </c>
      <c r="C6543" s="232" t="s">
        <v>1211</v>
      </c>
      <c r="D6543" s="232" t="s">
        <v>1168</v>
      </c>
      <c r="E6543" s="232"/>
      <c r="F6543" s="232">
        <v>16</v>
      </c>
      <c r="G6543" s="232" t="s">
        <v>1317</v>
      </c>
      <c r="H6543" s="233">
        <v>1.851</v>
      </c>
      <c r="I6543" s="237"/>
      <c r="J6543" s="237"/>
      <c r="K6543" s="238"/>
      <c r="L6543" s="239"/>
      <c r="M6543" s="238"/>
      <c r="N6543" s="239"/>
      <c r="O6543" s="239"/>
      <c r="P6543" s="240"/>
      <c r="Q6543" s="238"/>
      <c r="R6543" s="240"/>
      <c r="S6543" s="238"/>
      <c r="T6543" s="237"/>
      <c r="U6543" s="227">
        <f t="shared" si="718"/>
        <v>1351.23</v>
      </c>
      <c r="V6543" s="237"/>
      <c r="W6543" s="237"/>
      <c r="X6543" s="237"/>
      <c r="Y6543" s="237"/>
      <c r="Z6543" s="237"/>
      <c r="AA6543" s="237"/>
    </row>
    <row r="6544" spans="2:27" ht="13.5" hidden="1">
      <c r="B6544" s="232" t="s">
        <v>1166</v>
      </c>
      <c r="C6544" s="232" t="s">
        <v>1580</v>
      </c>
      <c r="D6544" s="232" t="s">
        <v>1180</v>
      </c>
      <c r="E6544" s="232"/>
      <c r="F6544" s="232">
        <v>8</v>
      </c>
      <c r="G6544" s="232" t="s">
        <v>1312</v>
      </c>
      <c r="H6544" s="233">
        <v>0.45119999999999999</v>
      </c>
      <c r="I6544" s="237"/>
      <c r="J6544" s="237"/>
      <c r="K6544" s="238"/>
      <c r="L6544" s="239"/>
      <c r="M6544" s="238"/>
      <c r="N6544" s="239"/>
      <c r="O6544" s="239"/>
      <c r="P6544" s="240"/>
      <c r="Q6544" s="238"/>
      <c r="R6544" s="240"/>
      <c r="S6544" s="238"/>
      <c r="T6544" s="237"/>
      <c r="U6544" s="227">
        <f t="shared" si="718"/>
        <v>329.37599999999998</v>
      </c>
      <c r="V6544" s="237"/>
      <c r="W6544" s="237"/>
      <c r="X6544" s="237"/>
      <c r="Y6544" s="237"/>
      <c r="Z6544" s="237"/>
      <c r="AA6544" s="237"/>
    </row>
    <row r="6545" spans="2:27" ht="13.5" hidden="1">
      <c r="B6545" s="232" t="s">
        <v>1166</v>
      </c>
      <c r="C6545" s="232" t="s">
        <v>1581</v>
      </c>
      <c r="D6545" s="232" t="s">
        <v>1176</v>
      </c>
      <c r="E6545" s="232"/>
      <c r="F6545" s="232">
        <v>48</v>
      </c>
      <c r="G6545" s="232" t="s">
        <v>1310</v>
      </c>
      <c r="H6545" s="233">
        <v>2.7071999999999998</v>
      </c>
      <c r="I6545" s="237"/>
      <c r="J6545" s="237"/>
      <c r="K6545" s="238"/>
      <c r="L6545" s="239"/>
      <c r="M6545" s="238"/>
      <c r="N6545" s="239"/>
      <c r="O6545" s="239"/>
      <c r="P6545" s="240"/>
      <c r="Q6545" s="238"/>
      <c r="R6545" s="240"/>
      <c r="S6545" s="238"/>
      <c r="T6545" s="237"/>
      <c r="U6545" s="227">
        <f t="shared" si="718"/>
        <v>1976.2559999999999</v>
      </c>
      <c r="V6545" s="237"/>
      <c r="W6545" s="237"/>
      <c r="X6545" s="237"/>
      <c r="Y6545" s="237"/>
      <c r="Z6545" s="237"/>
      <c r="AA6545" s="237"/>
    </row>
    <row r="6546" spans="2:27" ht="13.5" hidden="1">
      <c r="B6546" s="232" t="s">
        <v>1166</v>
      </c>
      <c r="C6546" s="232" t="s">
        <v>1568</v>
      </c>
      <c r="D6546" s="232" t="s">
        <v>1189</v>
      </c>
      <c r="E6546" s="232"/>
      <c r="F6546" s="232">
        <v>16</v>
      </c>
      <c r="G6546" s="232" t="s">
        <v>1316</v>
      </c>
      <c r="H6546" s="233">
        <v>1.4590000000000001</v>
      </c>
      <c r="I6546" s="237"/>
      <c r="J6546" s="237"/>
      <c r="K6546" s="238"/>
      <c r="L6546" s="239"/>
      <c r="M6546" s="238"/>
      <c r="N6546" s="239"/>
      <c r="O6546" s="239"/>
      <c r="P6546" s="240"/>
      <c r="Q6546" s="238"/>
      <c r="R6546" s="240"/>
      <c r="S6546" s="238"/>
      <c r="T6546" s="237"/>
      <c r="U6546" s="227">
        <f t="shared" si="718"/>
        <v>1065.0700000000002</v>
      </c>
      <c r="V6546" s="237"/>
      <c r="W6546" s="237"/>
      <c r="X6546" s="237"/>
      <c r="Y6546" s="237"/>
      <c r="Z6546" s="237"/>
      <c r="AA6546" s="237"/>
    </row>
    <row r="6547" spans="2:27" ht="13.5" hidden="1">
      <c r="B6547" s="232" t="s">
        <v>1166</v>
      </c>
      <c r="C6547" s="232" t="s">
        <v>1255</v>
      </c>
      <c r="D6547" s="232" t="s">
        <v>1194</v>
      </c>
      <c r="E6547" s="232"/>
      <c r="F6547" s="232">
        <v>32</v>
      </c>
      <c r="G6547" s="232" t="s">
        <v>1353</v>
      </c>
      <c r="H6547" s="233">
        <v>20.323</v>
      </c>
      <c r="I6547" s="237"/>
      <c r="J6547" s="237"/>
      <c r="K6547" s="238"/>
      <c r="L6547" s="239"/>
      <c r="M6547" s="238"/>
      <c r="N6547" s="239"/>
      <c r="O6547" s="239"/>
      <c r="P6547" s="240"/>
      <c r="Q6547" s="238"/>
      <c r="R6547" s="240"/>
      <c r="S6547" s="238"/>
      <c r="T6547" s="237"/>
      <c r="U6547" s="227">
        <f t="shared" si="718"/>
        <v>14835.79</v>
      </c>
      <c r="V6547" s="237"/>
      <c r="W6547" s="237"/>
      <c r="X6547" s="237"/>
      <c r="Y6547" s="237"/>
      <c r="Z6547" s="237"/>
      <c r="AA6547" s="237"/>
    </row>
    <row r="6548" spans="2:27" ht="13.5" hidden="1">
      <c r="B6548" s="232" t="s">
        <v>1166</v>
      </c>
      <c r="C6548" s="232" t="s">
        <v>1582</v>
      </c>
      <c r="D6548" s="232" t="s">
        <v>1185</v>
      </c>
      <c r="E6548" s="232"/>
      <c r="F6548" s="232">
        <v>64</v>
      </c>
      <c r="G6548" s="232" t="s">
        <v>1364</v>
      </c>
      <c r="H6548" s="233">
        <v>4.6848000000000001</v>
      </c>
      <c r="I6548" s="237"/>
      <c r="J6548" s="237"/>
      <c r="K6548" s="238"/>
      <c r="L6548" s="239"/>
      <c r="M6548" s="238"/>
      <c r="N6548" s="239"/>
      <c r="O6548" s="239"/>
      <c r="P6548" s="240"/>
      <c r="Q6548" s="238"/>
      <c r="R6548" s="240"/>
      <c r="S6548" s="238"/>
      <c r="T6548" s="237"/>
      <c r="U6548" s="227">
        <f t="shared" si="718"/>
        <v>3419.904</v>
      </c>
      <c r="V6548" s="237"/>
      <c r="W6548" s="237"/>
      <c r="X6548" s="237"/>
      <c r="Y6548" s="237"/>
      <c r="Z6548" s="237"/>
      <c r="AA6548" s="237"/>
    </row>
    <row r="6549" spans="2:27" ht="13.5" hidden="1">
      <c r="B6549" s="232" t="s">
        <v>1166</v>
      </c>
      <c r="C6549" s="232" t="s">
        <v>1225</v>
      </c>
      <c r="D6549" s="232" t="s">
        <v>1174</v>
      </c>
      <c r="E6549" s="232"/>
      <c r="F6549" s="232">
        <v>64</v>
      </c>
      <c r="G6549" s="232" t="s">
        <v>1345</v>
      </c>
      <c r="H6549" s="233">
        <v>4.7229999999999999</v>
      </c>
      <c r="I6549" s="237"/>
      <c r="J6549" s="237"/>
      <c r="K6549" s="238"/>
      <c r="L6549" s="239"/>
      <c r="M6549" s="238"/>
      <c r="N6549" s="239"/>
      <c r="O6549" s="239"/>
      <c r="P6549" s="240"/>
      <c r="Q6549" s="238"/>
      <c r="R6549" s="240"/>
      <c r="S6549" s="238"/>
      <c r="T6549" s="237"/>
      <c r="U6549" s="227">
        <f t="shared" si="718"/>
        <v>3447.79</v>
      </c>
      <c r="V6549" s="237"/>
      <c r="W6549" s="237"/>
      <c r="X6549" s="237"/>
      <c r="Y6549" s="237"/>
      <c r="Z6549" s="237"/>
      <c r="AA6549" s="237"/>
    </row>
    <row r="6550" spans="2:27" ht="13.5" hidden="1">
      <c r="B6550" s="232" t="s">
        <v>1166</v>
      </c>
      <c r="C6550" s="232" t="s">
        <v>1583</v>
      </c>
      <c r="D6550" s="232" t="s">
        <v>1175</v>
      </c>
      <c r="E6550" s="232"/>
      <c r="F6550" s="232">
        <v>2</v>
      </c>
      <c r="G6550" s="232" t="s">
        <v>1314</v>
      </c>
      <c r="H6550" s="233">
        <v>0.1152</v>
      </c>
      <c r="I6550" s="237"/>
      <c r="J6550" s="237"/>
      <c r="K6550" s="238"/>
      <c r="L6550" s="239"/>
      <c r="M6550" s="238"/>
      <c r="N6550" s="239"/>
      <c r="O6550" s="239"/>
      <c r="P6550" s="240"/>
      <c r="Q6550" s="238"/>
      <c r="R6550" s="240"/>
      <c r="S6550" s="238"/>
      <c r="T6550" s="237"/>
      <c r="U6550" s="227">
        <f t="shared" si="718"/>
        <v>84.096000000000004</v>
      </c>
      <c r="V6550" s="237"/>
      <c r="W6550" s="237"/>
      <c r="X6550" s="237"/>
      <c r="Y6550" s="237"/>
      <c r="Z6550" s="237"/>
      <c r="AA6550" s="237"/>
    </row>
    <row r="6551" spans="2:27" ht="13.5" hidden="1">
      <c r="B6551" s="232" t="s">
        <v>1166</v>
      </c>
      <c r="C6551" s="232" t="s">
        <v>1584</v>
      </c>
      <c r="D6551" s="232" t="s">
        <v>1176</v>
      </c>
      <c r="E6551" s="232"/>
      <c r="F6551" s="232">
        <v>64</v>
      </c>
      <c r="G6551" s="232" t="s">
        <v>1345</v>
      </c>
      <c r="H6551" s="233">
        <v>3.6095999999999999</v>
      </c>
      <c r="I6551" s="237"/>
      <c r="J6551" s="237"/>
      <c r="K6551" s="238"/>
      <c r="L6551" s="239"/>
      <c r="M6551" s="238"/>
      <c r="N6551" s="239"/>
      <c r="O6551" s="239"/>
      <c r="P6551" s="240"/>
      <c r="Q6551" s="238"/>
      <c r="R6551" s="240"/>
      <c r="S6551" s="238"/>
      <c r="T6551" s="237"/>
      <c r="U6551" s="227">
        <f t="shared" si="718"/>
        <v>2635.0079999999998</v>
      </c>
      <c r="V6551" s="237"/>
      <c r="W6551" s="237"/>
      <c r="X6551" s="237"/>
      <c r="Y6551" s="237"/>
      <c r="Z6551" s="237"/>
      <c r="AA6551" s="237"/>
    </row>
    <row r="6552" spans="2:27" ht="13.5" hidden="1">
      <c r="B6552" s="232" t="s">
        <v>1166</v>
      </c>
      <c r="C6552" s="232" t="s">
        <v>1205</v>
      </c>
      <c r="D6552" s="232" t="s">
        <v>1198</v>
      </c>
      <c r="E6552" s="232"/>
      <c r="F6552" s="232">
        <v>48</v>
      </c>
      <c r="G6552" s="232" t="s">
        <v>1310</v>
      </c>
      <c r="H6552" s="233">
        <v>3.3980000000000001</v>
      </c>
      <c r="I6552" s="237"/>
      <c r="J6552" s="237"/>
      <c r="K6552" s="238"/>
      <c r="L6552" s="239"/>
      <c r="M6552" s="238"/>
      <c r="N6552" s="239"/>
      <c r="O6552" s="239"/>
      <c r="P6552" s="240"/>
      <c r="Q6552" s="238"/>
      <c r="R6552" s="240"/>
      <c r="S6552" s="238"/>
      <c r="T6552" s="237"/>
      <c r="U6552" s="227">
        <f t="shared" si="718"/>
        <v>2480.54</v>
      </c>
      <c r="V6552" s="237"/>
      <c r="W6552" s="237"/>
      <c r="X6552" s="237"/>
      <c r="Y6552" s="237"/>
      <c r="Z6552" s="237"/>
      <c r="AA6552" s="237"/>
    </row>
    <row r="6553" spans="2:27" ht="13.5" hidden="1">
      <c r="B6553" s="232" t="s">
        <v>1166</v>
      </c>
      <c r="C6553" s="232" t="s">
        <v>1566</v>
      </c>
      <c r="D6553" s="232" t="s">
        <v>1184</v>
      </c>
      <c r="E6553" s="232"/>
      <c r="F6553" s="232">
        <v>96</v>
      </c>
      <c r="G6553" s="232" t="s">
        <v>1365</v>
      </c>
      <c r="H6553" s="233">
        <v>8.7550000000000008</v>
      </c>
      <c r="I6553" s="237"/>
      <c r="J6553" s="237"/>
      <c r="K6553" s="238"/>
      <c r="L6553" s="239"/>
      <c r="M6553" s="238"/>
      <c r="N6553" s="239"/>
      <c r="O6553" s="239"/>
      <c r="P6553" s="240"/>
      <c r="Q6553" s="238"/>
      <c r="R6553" s="240"/>
      <c r="S6553" s="238"/>
      <c r="T6553" s="237"/>
      <c r="U6553" s="227">
        <f t="shared" si="718"/>
        <v>6391.1500000000005</v>
      </c>
      <c r="V6553" s="237"/>
      <c r="W6553" s="237"/>
      <c r="X6553" s="237"/>
      <c r="Y6553" s="237"/>
      <c r="Z6553" s="237"/>
      <c r="AA6553" s="237"/>
    </row>
    <row r="6554" spans="2:27" ht="13.5" hidden="1">
      <c r="B6554" s="232" t="s">
        <v>1166</v>
      </c>
      <c r="C6554" s="232" t="s">
        <v>1585</v>
      </c>
      <c r="D6554" s="232" t="s">
        <v>1175</v>
      </c>
      <c r="E6554" s="232"/>
      <c r="F6554" s="232">
        <v>32</v>
      </c>
      <c r="G6554" s="232" t="s">
        <v>1317</v>
      </c>
      <c r="H6554" s="233">
        <v>1.8431999999999999</v>
      </c>
      <c r="I6554" s="237"/>
      <c r="J6554" s="237"/>
      <c r="K6554" s="238"/>
      <c r="L6554" s="239"/>
      <c r="M6554" s="238"/>
      <c r="N6554" s="239"/>
      <c r="O6554" s="239"/>
      <c r="P6554" s="240"/>
      <c r="Q6554" s="238"/>
      <c r="R6554" s="240"/>
      <c r="S6554" s="238"/>
      <c r="T6554" s="237"/>
      <c r="U6554" s="227">
        <f t="shared" ref="U6554:U6617" si="719">H6554*hour_M</f>
        <v>1345.5360000000001</v>
      </c>
      <c r="V6554" s="237"/>
      <c r="W6554" s="237"/>
      <c r="X6554" s="237"/>
      <c r="Y6554" s="237"/>
      <c r="Z6554" s="237"/>
      <c r="AA6554" s="237"/>
    </row>
    <row r="6555" spans="2:27" ht="13.5" hidden="1">
      <c r="B6555" s="232" t="s">
        <v>1166</v>
      </c>
      <c r="C6555" s="232" t="s">
        <v>1247</v>
      </c>
      <c r="D6555" s="232" t="s">
        <v>1179</v>
      </c>
      <c r="E6555" s="232"/>
      <c r="F6555" s="232">
        <v>4</v>
      </c>
      <c r="G6555" s="232" t="s">
        <v>1311</v>
      </c>
      <c r="H6555" s="233">
        <v>0.25</v>
      </c>
      <c r="I6555" s="237"/>
      <c r="J6555" s="237"/>
      <c r="K6555" s="238"/>
      <c r="L6555" s="239"/>
      <c r="M6555" s="238"/>
      <c r="N6555" s="239"/>
      <c r="O6555" s="239"/>
      <c r="P6555" s="240"/>
      <c r="Q6555" s="238"/>
      <c r="R6555" s="240"/>
      <c r="S6555" s="238"/>
      <c r="T6555" s="237"/>
      <c r="U6555" s="227">
        <f t="shared" si="719"/>
        <v>182.5</v>
      </c>
      <c r="V6555" s="237"/>
      <c r="W6555" s="237"/>
      <c r="X6555" s="237"/>
      <c r="Y6555" s="237"/>
      <c r="Z6555" s="237"/>
      <c r="AA6555" s="237"/>
    </row>
    <row r="6556" spans="2:27" ht="13.5" hidden="1">
      <c r="B6556" s="232" t="s">
        <v>1166</v>
      </c>
      <c r="C6556" s="232" t="s">
        <v>1239</v>
      </c>
      <c r="D6556" s="232" t="s">
        <v>1180</v>
      </c>
      <c r="E6556" s="232"/>
      <c r="F6556" s="232">
        <v>2</v>
      </c>
      <c r="G6556" s="232" t="s">
        <v>1315</v>
      </c>
      <c r="H6556" s="233">
        <v>0.16700000000000001</v>
      </c>
      <c r="I6556" s="237"/>
      <c r="J6556" s="237"/>
      <c r="K6556" s="238"/>
      <c r="L6556" s="239"/>
      <c r="M6556" s="238"/>
      <c r="N6556" s="239"/>
      <c r="O6556" s="239"/>
      <c r="P6556" s="240"/>
      <c r="Q6556" s="238"/>
      <c r="R6556" s="240"/>
      <c r="S6556" s="238"/>
      <c r="T6556" s="237"/>
      <c r="U6556" s="227">
        <f t="shared" si="719"/>
        <v>121.91000000000001</v>
      </c>
      <c r="V6556" s="237"/>
      <c r="W6556" s="237"/>
      <c r="X6556" s="237"/>
      <c r="Y6556" s="237"/>
      <c r="Z6556" s="237"/>
      <c r="AA6556" s="237"/>
    </row>
    <row r="6557" spans="2:27" ht="13.5" hidden="1">
      <c r="B6557" s="232" t="s">
        <v>1166</v>
      </c>
      <c r="C6557" s="232" t="s">
        <v>1586</v>
      </c>
      <c r="D6557" s="232" t="s">
        <v>1197</v>
      </c>
      <c r="E6557" s="232"/>
      <c r="F6557" s="232">
        <v>36</v>
      </c>
      <c r="G6557" s="232" t="s">
        <v>1313</v>
      </c>
      <c r="H6557" s="233">
        <v>2.0739999999999998</v>
      </c>
      <c r="I6557" s="237"/>
      <c r="J6557" s="237"/>
      <c r="K6557" s="238"/>
      <c r="L6557" s="239"/>
      <c r="M6557" s="238"/>
      <c r="N6557" s="239"/>
      <c r="O6557" s="239"/>
      <c r="P6557" s="240"/>
      <c r="Q6557" s="238"/>
      <c r="R6557" s="240"/>
      <c r="S6557" s="238"/>
      <c r="T6557" s="237"/>
      <c r="U6557" s="227">
        <f t="shared" si="719"/>
        <v>1514.02</v>
      </c>
      <c r="V6557" s="237"/>
      <c r="W6557" s="237"/>
      <c r="X6557" s="237"/>
      <c r="Y6557" s="237"/>
      <c r="Z6557" s="237"/>
      <c r="AA6557" s="237"/>
    </row>
    <row r="6558" spans="2:27" ht="13.5" hidden="1">
      <c r="B6558" s="232" t="s">
        <v>1166</v>
      </c>
      <c r="C6558" s="232" t="s">
        <v>1586</v>
      </c>
      <c r="D6558" s="232" t="s">
        <v>1587</v>
      </c>
      <c r="E6558" s="232"/>
      <c r="F6558" s="232">
        <v>36</v>
      </c>
      <c r="G6558" s="232" t="s">
        <v>1313</v>
      </c>
      <c r="H6558" s="233">
        <v>2.0739999999999998</v>
      </c>
      <c r="I6558" s="237"/>
      <c r="J6558" s="237"/>
      <c r="K6558" s="238"/>
      <c r="L6558" s="239"/>
      <c r="M6558" s="238"/>
      <c r="N6558" s="239"/>
      <c r="O6558" s="239"/>
      <c r="P6558" s="240"/>
      <c r="Q6558" s="238"/>
      <c r="R6558" s="240"/>
      <c r="S6558" s="238"/>
      <c r="T6558" s="237"/>
      <c r="U6558" s="227">
        <f t="shared" si="719"/>
        <v>1514.02</v>
      </c>
      <c r="V6558" s="237"/>
      <c r="W6558" s="237"/>
      <c r="X6558" s="237"/>
      <c r="Y6558" s="237"/>
      <c r="Z6558" s="237"/>
      <c r="AA6558" s="237"/>
    </row>
    <row r="6559" spans="2:27" ht="13.5" hidden="1">
      <c r="B6559" s="232" t="s">
        <v>1166</v>
      </c>
      <c r="C6559" s="232" t="s">
        <v>1222</v>
      </c>
      <c r="D6559" s="232" t="s">
        <v>1186</v>
      </c>
      <c r="E6559" s="232"/>
      <c r="F6559" s="232">
        <v>4</v>
      </c>
      <c r="G6559" s="232" t="s">
        <v>1311</v>
      </c>
      <c r="H6559" s="233">
        <v>0.28299999999999997</v>
      </c>
      <c r="I6559" s="237"/>
      <c r="J6559" s="237"/>
      <c r="K6559" s="238"/>
      <c r="L6559" s="239"/>
      <c r="M6559" s="238"/>
      <c r="N6559" s="239"/>
      <c r="O6559" s="239"/>
      <c r="P6559" s="240"/>
      <c r="Q6559" s="238"/>
      <c r="R6559" s="240"/>
      <c r="S6559" s="238"/>
      <c r="T6559" s="237"/>
      <c r="U6559" s="227">
        <f t="shared" si="719"/>
        <v>206.58999999999997</v>
      </c>
      <c r="V6559" s="237"/>
      <c r="W6559" s="237"/>
      <c r="X6559" s="237"/>
      <c r="Y6559" s="237"/>
      <c r="Z6559" s="237"/>
      <c r="AA6559" s="237"/>
    </row>
    <row r="6560" spans="2:27" ht="13.5" hidden="1">
      <c r="B6560" s="232" t="s">
        <v>1166</v>
      </c>
      <c r="C6560" s="232" t="s">
        <v>1250</v>
      </c>
      <c r="D6560" s="232" t="s">
        <v>1170</v>
      </c>
      <c r="E6560" s="232"/>
      <c r="F6560" s="232">
        <v>96</v>
      </c>
      <c r="G6560" s="232" t="s">
        <v>1356</v>
      </c>
      <c r="H6560" s="233">
        <v>8.0060000000000002</v>
      </c>
      <c r="I6560" s="237"/>
      <c r="J6560" s="237"/>
      <c r="K6560" s="238"/>
      <c r="L6560" s="239"/>
      <c r="M6560" s="238"/>
      <c r="N6560" s="239"/>
      <c r="O6560" s="239"/>
      <c r="P6560" s="240"/>
      <c r="Q6560" s="238"/>
      <c r="R6560" s="240"/>
      <c r="S6560" s="238"/>
      <c r="T6560" s="237"/>
      <c r="U6560" s="227">
        <f t="shared" si="719"/>
        <v>5844.38</v>
      </c>
      <c r="V6560" s="237"/>
      <c r="W6560" s="237"/>
      <c r="X6560" s="237"/>
      <c r="Y6560" s="237"/>
      <c r="Z6560" s="237"/>
      <c r="AA6560" s="237"/>
    </row>
    <row r="6561" spans="2:27" ht="13.5" hidden="1">
      <c r="B6561" s="232" t="s">
        <v>1166</v>
      </c>
      <c r="C6561" s="232" t="s">
        <v>1588</v>
      </c>
      <c r="D6561" s="232" t="s">
        <v>1196</v>
      </c>
      <c r="E6561" s="232"/>
      <c r="F6561" s="232">
        <v>4</v>
      </c>
      <c r="G6561" s="232" t="s">
        <v>1312</v>
      </c>
      <c r="H6561" s="233">
        <v>0.36499999999999999</v>
      </c>
      <c r="I6561" s="237"/>
      <c r="J6561" s="237"/>
      <c r="K6561" s="238"/>
      <c r="L6561" s="239"/>
      <c r="M6561" s="238"/>
      <c r="N6561" s="239"/>
      <c r="O6561" s="239"/>
      <c r="P6561" s="240"/>
      <c r="Q6561" s="238"/>
      <c r="R6561" s="240"/>
      <c r="S6561" s="238"/>
      <c r="T6561" s="237"/>
      <c r="U6561" s="227">
        <f t="shared" si="719"/>
        <v>266.45</v>
      </c>
      <c r="V6561" s="237"/>
      <c r="W6561" s="237"/>
      <c r="X6561" s="237"/>
      <c r="Y6561" s="237"/>
      <c r="Z6561" s="237"/>
      <c r="AA6561" s="237"/>
    </row>
    <row r="6562" spans="2:27" ht="13.5" hidden="1">
      <c r="B6562" s="232" t="s">
        <v>1166</v>
      </c>
      <c r="C6562" s="232" t="s">
        <v>1253</v>
      </c>
      <c r="D6562" s="232" t="s">
        <v>1185</v>
      </c>
      <c r="E6562" s="232"/>
      <c r="F6562" s="232">
        <v>4</v>
      </c>
      <c r="G6562" s="232" t="s">
        <v>1312</v>
      </c>
      <c r="H6562" s="233">
        <v>0.41499999999999998</v>
      </c>
      <c r="I6562" s="237"/>
      <c r="J6562" s="237"/>
      <c r="K6562" s="238"/>
      <c r="L6562" s="239"/>
      <c r="M6562" s="238"/>
      <c r="N6562" s="239"/>
      <c r="O6562" s="239"/>
      <c r="P6562" s="240"/>
      <c r="Q6562" s="238"/>
      <c r="R6562" s="240"/>
      <c r="S6562" s="238"/>
      <c r="T6562" s="237"/>
      <c r="U6562" s="227">
        <f t="shared" si="719"/>
        <v>302.95</v>
      </c>
      <c r="V6562" s="237"/>
      <c r="W6562" s="237"/>
      <c r="X6562" s="237"/>
      <c r="Y6562" s="237"/>
      <c r="Z6562" s="237"/>
      <c r="AA6562" s="237"/>
    </row>
    <row r="6563" spans="2:27" ht="13.5" hidden="1">
      <c r="B6563" s="232" t="s">
        <v>1166</v>
      </c>
      <c r="C6563" s="232" t="s">
        <v>1205</v>
      </c>
      <c r="D6563" s="232" t="s">
        <v>1562</v>
      </c>
      <c r="E6563" s="232"/>
      <c r="F6563" s="232">
        <v>48</v>
      </c>
      <c r="G6563" s="232" t="s">
        <v>1310</v>
      </c>
      <c r="H6563" s="233">
        <v>3.3980000000000001</v>
      </c>
      <c r="I6563" s="237"/>
      <c r="J6563" s="237"/>
      <c r="K6563" s="238"/>
      <c r="L6563" s="239"/>
      <c r="M6563" s="238"/>
      <c r="N6563" s="239"/>
      <c r="O6563" s="239"/>
      <c r="P6563" s="240"/>
      <c r="Q6563" s="238"/>
      <c r="R6563" s="240"/>
      <c r="S6563" s="238"/>
      <c r="T6563" s="237"/>
      <c r="U6563" s="227">
        <f t="shared" si="719"/>
        <v>2480.54</v>
      </c>
      <c r="V6563" s="237"/>
      <c r="W6563" s="237"/>
      <c r="X6563" s="237"/>
      <c r="Y6563" s="237"/>
      <c r="Z6563" s="237"/>
      <c r="AA6563" s="237"/>
    </row>
    <row r="6564" spans="2:27" ht="13.5" hidden="1">
      <c r="B6564" s="232" t="s">
        <v>1166</v>
      </c>
      <c r="C6564" s="232" t="s">
        <v>1218</v>
      </c>
      <c r="D6564" s="232" t="s">
        <v>1173</v>
      </c>
      <c r="E6564" s="232"/>
      <c r="F6564" s="232">
        <v>8</v>
      </c>
      <c r="G6564" s="232" t="s">
        <v>1351</v>
      </c>
      <c r="H6564" s="233">
        <v>5.2930000000000001</v>
      </c>
      <c r="I6564" s="237"/>
      <c r="J6564" s="237"/>
      <c r="K6564" s="238"/>
      <c r="L6564" s="239"/>
      <c r="M6564" s="238"/>
      <c r="N6564" s="239"/>
      <c r="O6564" s="239"/>
      <c r="P6564" s="240"/>
      <c r="Q6564" s="238"/>
      <c r="R6564" s="240"/>
      <c r="S6564" s="238"/>
      <c r="T6564" s="237"/>
      <c r="U6564" s="227">
        <f t="shared" si="719"/>
        <v>3863.8900000000003</v>
      </c>
      <c r="V6564" s="237"/>
      <c r="W6564" s="237"/>
      <c r="X6564" s="237"/>
      <c r="Y6564" s="237"/>
      <c r="Z6564" s="237"/>
      <c r="AA6564" s="237"/>
    </row>
    <row r="6565" spans="2:27" ht="13.5" hidden="1">
      <c r="B6565" s="232" t="s">
        <v>1166</v>
      </c>
      <c r="C6565" s="232" t="s">
        <v>1589</v>
      </c>
      <c r="D6565" s="232" t="s">
        <v>1170</v>
      </c>
      <c r="E6565" s="232"/>
      <c r="F6565" s="232">
        <v>2</v>
      </c>
      <c r="G6565" s="232" t="s">
        <v>1314</v>
      </c>
      <c r="H6565" s="233">
        <v>6.2E-2</v>
      </c>
      <c r="I6565" s="237"/>
      <c r="J6565" s="237"/>
      <c r="K6565" s="238"/>
      <c r="L6565" s="239"/>
      <c r="M6565" s="238"/>
      <c r="N6565" s="239"/>
      <c r="O6565" s="239"/>
      <c r="P6565" s="240"/>
      <c r="Q6565" s="238"/>
      <c r="R6565" s="240"/>
      <c r="S6565" s="238"/>
      <c r="T6565" s="237"/>
      <c r="U6565" s="227">
        <f t="shared" si="719"/>
        <v>45.26</v>
      </c>
      <c r="V6565" s="237"/>
      <c r="W6565" s="237"/>
      <c r="X6565" s="237"/>
      <c r="Y6565" s="237"/>
      <c r="Z6565" s="237"/>
      <c r="AA6565" s="237"/>
    </row>
    <row r="6566" spans="2:27" ht="13.5" hidden="1">
      <c r="B6566" s="232" t="s">
        <v>1166</v>
      </c>
      <c r="C6566" s="232" t="s">
        <v>1264</v>
      </c>
      <c r="D6566" s="232" t="s">
        <v>1587</v>
      </c>
      <c r="E6566" s="232"/>
      <c r="F6566" s="232">
        <v>96</v>
      </c>
      <c r="G6566" s="232" t="s">
        <v>1310</v>
      </c>
      <c r="H6566" s="233">
        <v>5.53</v>
      </c>
      <c r="I6566" s="237"/>
      <c r="J6566" s="237"/>
      <c r="K6566" s="238"/>
      <c r="L6566" s="239"/>
      <c r="M6566" s="238"/>
      <c r="N6566" s="239"/>
      <c r="O6566" s="239"/>
      <c r="P6566" s="240"/>
      <c r="Q6566" s="238"/>
      <c r="R6566" s="240"/>
      <c r="S6566" s="238"/>
      <c r="T6566" s="237"/>
      <c r="U6566" s="227">
        <f t="shared" si="719"/>
        <v>4036.9</v>
      </c>
      <c r="V6566" s="237"/>
      <c r="W6566" s="237"/>
      <c r="X6566" s="237"/>
      <c r="Y6566" s="237"/>
      <c r="Z6566" s="237"/>
      <c r="AA6566" s="237"/>
    </row>
    <row r="6567" spans="2:27" ht="13.5" hidden="1">
      <c r="B6567" s="232" t="s">
        <v>1166</v>
      </c>
      <c r="C6567" s="232" t="s">
        <v>1584</v>
      </c>
      <c r="D6567" s="232" t="s">
        <v>1180</v>
      </c>
      <c r="E6567" s="232"/>
      <c r="F6567" s="232">
        <v>64</v>
      </c>
      <c r="G6567" s="232" t="s">
        <v>1345</v>
      </c>
      <c r="H6567" s="233">
        <v>3.6095999999999999</v>
      </c>
      <c r="I6567" s="237"/>
      <c r="J6567" s="237"/>
      <c r="K6567" s="238"/>
      <c r="L6567" s="239"/>
      <c r="M6567" s="238"/>
      <c r="N6567" s="239"/>
      <c r="O6567" s="239"/>
      <c r="P6567" s="240"/>
      <c r="Q6567" s="238"/>
      <c r="R6567" s="240"/>
      <c r="S6567" s="238"/>
      <c r="T6567" s="237"/>
      <c r="U6567" s="227">
        <f t="shared" si="719"/>
        <v>2635.0079999999998</v>
      </c>
      <c r="V6567" s="237"/>
      <c r="W6567" s="237"/>
      <c r="X6567" s="237"/>
      <c r="Y6567" s="237"/>
      <c r="Z6567" s="237"/>
      <c r="AA6567" s="237"/>
    </row>
    <row r="6568" spans="2:27" ht="13.5" hidden="1">
      <c r="B6568" s="232" t="s">
        <v>1166</v>
      </c>
      <c r="C6568" s="232" t="s">
        <v>1590</v>
      </c>
      <c r="D6568" s="232" t="s">
        <v>1190</v>
      </c>
      <c r="E6568" s="232"/>
      <c r="F6568" s="232">
        <v>4</v>
      </c>
      <c r="G6568" s="232" t="s">
        <v>1315</v>
      </c>
      <c r="H6568" s="233">
        <v>0.18479999999999999</v>
      </c>
      <c r="I6568" s="237"/>
      <c r="J6568" s="237"/>
      <c r="K6568" s="238"/>
      <c r="L6568" s="239"/>
      <c r="M6568" s="238"/>
      <c r="N6568" s="239"/>
      <c r="O6568" s="239"/>
      <c r="P6568" s="240"/>
      <c r="Q6568" s="238"/>
      <c r="R6568" s="240"/>
      <c r="S6568" s="238"/>
      <c r="T6568" s="237"/>
      <c r="U6568" s="227">
        <f t="shared" si="719"/>
        <v>134.904</v>
      </c>
      <c r="V6568" s="237"/>
      <c r="W6568" s="237"/>
      <c r="X6568" s="237"/>
      <c r="Y6568" s="237"/>
      <c r="Z6568" s="237"/>
      <c r="AA6568" s="237"/>
    </row>
    <row r="6569" spans="2:27" ht="13.5" hidden="1">
      <c r="B6569" s="232" t="s">
        <v>1166</v>
      </c>
      <c r="C6569" s="232" t="s">
        <v>1591</v>
      </c>
      <c r="D6569" s="232" t="s">
        <v>1570</v>
      </c>
      <c r="E6569" s="232"/>
      <c r="F6569" s="232" t="s">
        <v>1559</v>
      </c>
      <c r="G6569" s="232" t="s">
        <v>1559</v>
      </c>
      <c r="H6569" s="233">
        <v>0.77800000000000002</v>
      </c>
      <c r="I6569" s="237"/>
      <c r="J6569" s="237"/>
      <c r="K6569" s="238"/>
      <c r="L6569" s="239"/>
      <c r="M6569" s="238"/>
      <c r="N6569" s="239"/>
      <c r="O6569" s="239"/>
      <c r="P6569" s="240"/>
      <c r="Q6569" s="238"/>
      <c r="R6569" s="240"/>
      <c r="S6569" s="238"/>
      <c r="T6569" s="237"/>
      <c r="U6569" s="227">
        <f t="shared" si="719"/>
        <v>567.94000000000005</v>
      </c>
      <c r="V6569" s="237"/>
      <c r="W6569" s="237"/>
      <c r="X6569" s="237"/>
      <c r="Y6569" s="237"/>
      <c r="Z6569" s="237"/>
      <c r="AA6569" s="237"/>
    </row>
    <row r="6570" spans="2:27" ht="13.5" hidden="1">
      <c r="B6570" s="232" t="s">
        <v>1166</v>
      </c>
      <c r="C6570" s="232" t="s">
        <v>1564</v>
      </c>
      <c r="D6570" s="232" t="s">
        <v>1176</v>
      </c>
      <c r="E6570" s="232"/>
      <c r="F6570" s="232">
        <v>32</v>
      </c>
      <c r="G6570" s="232" t="s">
        <v>1316</v>
      </c>
      <c r="H6570" s="233">
        <v>1.8048</v>
      </c>
      <c r="I6570" s="237"/>
      <c r="J6570" s="237"/>
      <c r="K6570" s="238"/>
      <c r="L6570" s="239"/>
      <c r="M6570" s="238"/>
      <c r="N6570" s="239"/>
      <c r="O6570" s="239"/>
      <c r="P6570" s="240"/>
      <c r="Q6570" s="238"/>
      <c r="R6570" s="240"/>
      <c r="S6570" s="238"/>
      <c r="T6570" s="237"/>
      <c r="U6570" s="227">
        <f t="shared" si="719"/>
        <v>1317.5039999999999</v>
      </c>
      <c r="V6570" s="237"/>
      <c r="W6570" s="237"/>
      <c r="X6570" s="237"/>
      <c r="Y6570" s="237"/>
      <c r="Z6570" s="237"/>
      <c r="AA6570" s="237"/>
    </row>
    <row r="6571" spans="2:27" ht="13.5" hidden="1">
      <c r="B6571" s="232" t="s">
        <v>1166</v>
      </c>
      <c r="C6571" s="232" t="s">
        <v>1209</v>
      </c>
      <c r="D6571" s="232" t="s">
        <v>1179</v>
      </c>
      <c r="E6571" s="232"/>
      <c r="F6571" s="232">
        <v>16</v>
      </c>
      <c r="G6571" s="232" t="s">
        <v>1317</v>
      </c>
      <c r="H6571" s="233">
        <v>1.3340000000000001</v>
      </c>
      <c r="I6571" s="237"/>
      <c r="J6571" s="237"/>
      <c r="K6571" s="238"/>
      <c r="L6571" s="239"/>
      <c r="M6571" s="238"/>
      <c r="N6571" s="239"/>
      <c r="O6571" s="239"/>
      <c r="P6571" s="240"/>
      <c r="Q6571" s="238"/>
      <c r="R6571" s="240"/>
      <c r="S6571" s="238"/>
      <c r="T6571" s="237"/>
      <c r="U6571" s="227">
        <f t="shared" si="719"/>
        <v>973.82</v>
      </c>
      <c r="V6571" s="237"/>
      <c r="W6571" s="237"/>
      <c r="X6571" s="237"/>
      <c r="Y6571" s="237"/>
      <c r="Z6571" s="237"/>
      <c r="AA6571" s="237"/>
    </row>
    <row r="6572" spans="2:27" ht="13.5" hidden="1">
      <c r="B6572" s="232" t="s">
        <v>1166</v>
      </c>
      <c r="C6572" s="232" t="s">
        <v>1250</v>
      </c>
      <c r="D6572" s="232" t="s">
        <v>1562</v>
      </c>
      <c r="E6572" s="232"/>
      <c r="F6572" s="232">
        <v>96</v>
      </c>
      <c r="G6572" s="232" t="s">
        <v>1356</v>
      </c>
      <c r="H6572" s="233">
        <v>8.0060000000000002</v>
      </c>
      <c r="I6572" s="237"/>
      <c r="J6572" s="237"/>
      <c r="K6572" s="238"/>
      <c r="L6572" s="239"/>
      <c r="M6572" s="238"/>
      <c r="N6572" s="239"/>
      <c r="O6572" s="239"/>
      <c r="P6572" s="240"/>
      <c r="Q6572" s="238"/>
      <c r="R6572" s="240"/>
      <c r="S6572" s="238"/>
      <c r="T6572" s="237"/>
      <c r="U6572" s="227">
        <f t="shared" si="719"/>
        <v>5844.38</v>
      </c>
      <c r="V6572" s="237"/>
      <c r="W6572" s="237"/>
      <c r="X6572" s="237"/>
      <c r="Y6572" s="237"/>
      <c r="Z6572" s="237"/>
      <c r="AA6572" s="237"/>
    </row>
    <row r="6573" spans="2:27" ht="13.5" hidden="1">
      <c r="B6573" s="232" t="s">
        <v>1166</v>
      </c>
      <c r="C6573" s="232" t="s">
        <v>1243</v>
      </c>
      <c r="D6573" s="232" t="s">
        <v>1177</v>
      </c>
      <c r="E6573" s="232"/>
      <c r="F6573" s="232">
        <v>48</v>
      </c>
      <c r="G6573" s="232" t="s">
        <v>1310</v>
      </c>
      <c r="H6573" s="233">
        <v>6.0149999999999997</v>
      </c>
      <c r="I6573" s="237"/>
      <c r="J6573" s="237"/>
      <c r="K6573" s="238"/>
      <c r="L6573" s="239"/>
      <c r="M6573" s="238"/>
      <c r="N6573" s="239"/>
      <c r="O6573" s="239"/>
      <c r="P6573" s="240"/>
      <c r="Q6573" s="238"/>
      <c r="R6573" s="240"/>
      <c r="S6573" s="238"/>
      <c r="T6573" s="237"/>
      <c r="U6573" s="227">
        <f t="shared" si="719"/>
        <v>4390.95</v>
      </c>
      <c r="V6573" s="237"/>
      <c r="W6573" s="237"/>
      <c r="X6573" s="237"/>
      <c r="Y6573" s="237"/>
      <c r="Z6573" s="237"/>
      <c r="AA6573" s="237"/>
    </row>
    <row r="6574" spans="2:27" ht="13.5" hidden="1">
      <c r="B6574" s="232" t="s">
        <v>1166</v>
      </c>
      <c r="C6574" s="232" t="s">
        <v>1560</v>
      </c>
      <c r="D6574" s="232" t="s">
        <v>1168</v>
      </c>
      <c r="E6574" s="232"/>
      <c r="F6574" s="232">
        <v>64</v>
      </c>
      <c r="G6574" s="232" t="s">
        <v>1345</v>
      </c>
      <c r="H6574" s="233">
        <v>6.6909999999999998</v>
      </c>
      <c r="I6574" s="237"/>
      <c r="J6574" s="237"/>
      <c r="K6574" s="238"/>
      <c r="L6574" s="239"/>
      <c r="M6574" s="238"/>
      <c r="N6574" s="239"/>
      <c r="O6574" s="239"/>
      <c r="P6574" s="240"/>
      <c r="Q6574" s="238"/>
      <c r="R6574" s="240"/>
      <c r="S6574" s="238"/>
      <c r="T6574" s="237"/>
      <c r="U6574" s="227">
        <f t="shared" si="719"/>
        <v>4884.43</v>
      </c>
      <c r="V6574" s="237"/>
      <c r="W6574" s="237"/>
      <c r="X6574" s="237"/>
      <c r="Y6574" s="237"/>
      <c r="Z6574" s="237"/>
      <c r="AA6574" s="237"/>
    </row>
    <row r="6575" spans="2:27" ht="13.5" hidden="1">
      <c r="B6575" s="232" t="s">
        <v>1166</v>
      </c>
      <c r="C6575" s="232" t="s">
        <v>1566</v>
      </c>
      <c r="D6575" s="232" t="s">
        <v>1592</v>
      </c>
      <c r="E6575" s="232"/>
      <c r="F6575" s="232">
        <v>96</v>
      </c>
      <c r="G6575" s="232" t="s">
        <v>1365</v>
      </c>
      <c r="H6575" s="233">
        <v>8.7550000000000008</v>
      </c>
      <c r="I6575" s="237"/>
      <c r="J6575" s="237"/>
      <c r="K6575" s="238"/>
      <c r="L6575" s="239"/>
      <c r="M6575" s="238"/>
      <c r="N6575" s="239"/>
      <c r="O6575" s="239"/>
      <c r="P6575" s="240"/>
      <c r="Q6575" s="238"/>
      <c r="R6575" s="240"/>
      <c r="S6575" s="238"/>
      <c r="T6575" s="237"/>
      <c r="U6575" s="227">
        <f t="shared" si="719"/>
        <v>6391.1500000000005</v>
      </c>
      <c r="V6575" s="237"/>
      <c r="W6575" s="237"/>
      <c r="X6575" s="237"/>
      <c r="Y6575" s="237"/>
      <c r="Z6575" s="237"/>
      <c r="AA6575" s="237"/>
    </row>
    <row r="6576" spans="2:27" ht="13.5" hidden="1">
      <c r="B6576" s="232" t="s">
        <v>1166</v>
      </c>
      <c r="C6576" s="232" t="s">
        <v>1255</v>
      </c>
      <c r="D6576" s="232" t="s">
        <v>1168</v>
      </c>
      <c r="E6576" s="232"/>
      <c r="F6576" s="232">
        <v>32</v>
      </c>
      <c r="G6576" s="232" t="s">
        <v>1353</v>
      </c>
      <c r="H6576" s="233">
        <v>20.323</v>
      </c>
      <c r="I6576" s="237"/>
      <c r="J6576" s="237"/>
      <c r="K6576" s="238"/>
      <c r="L6576" s="239"/>
      <c r="M6576" s="238"/>
      <c r="N6576" s="239"/>
      <c r="O6576" s="239"/>
      <c r="P6576" s="240"/>
      <c r="Q6576" s="238"/>
      <c r="R6576" s="240"/>
      <c r="S6576" s="238"/>
      <c r="T6576" s="237"/>
      <c r="U6576" s="227">
        <f t="shared" si="719"/>
        <v>14835.79</v>
      </c>
      <c r="V6576" s="237"/>
      <c r="W6576" s="237"/>
      <c r="X6576" s="237"/>
      <c r="Y6576" s="237"/>
      <c r="Z6576" s="237"/>
      <c r="AA6576" s="237"/>
    </row>
    <row r="6577" spans="2:27" ht="13.5" hidden="1">
      <c r="B6577" s="232" t="s">
        <v>1166</v>
      </c>
      <c r="C6577" s="232" t="s">
        <v>1205</v>
      </c>
      <c r="D6577" s="232" t="s">
        <v>1179</v>
      </c>
      <c r="E6577" s="232"/>
      <c r="F6577" s="232">
        <v>48</v>
      </c>
      <c r="G6577" s="232" t="s">
        <v>1310</v>
      </c>
      <c r="H6577" s="233">
        <v>3.3980000000000001</v>
      </c>
      <c r="I6577" s="237"/>
      <c r="J6577" s="237"/>
      <c r="K6577" s="238"/>
      <c r="L6577" s="239"/>
      <c r="M6577" s="238"/>
      <c r="N6577" s="239"/>
      <c r="O6577" s="239"/>
      <c r="P6577" s="240"/>
      <c r="Q6577" s="238"/>
      <c r="R6577" s="240"/>
      <c r="S6577" s="238"/>
      <c r="T6577" s="237"/>
      <c r="U6577" s="227">
        <f t="shared" si="719"/>
        <v>2480.54</v>
      </c>
      <c r="V6577" s="237"/>
      <c r="W6577" s="237"/>
      <c r="X6577" s="237"/>
      <c r="Y6577" s="237"/>
      <c r="Z6577" s="237"/>
      <c r="AA6577" s="237"/>
    </row>
    <row r="6578" spans="2:27" ht="13.5" hidden="1">
      <c r="B6578" s="232" t="s">
        <v>1166</v>
      </c>
      <c r="C6578" s="232" t="s">
        <v>1593</v>
      </c>
      <c r="D6578" s="232" t="s">
        <v>1558</v>
      </c>
      <c r="E6578" s="232"/>
      <c r="F6578" s="232" t="s">
        <v>1559</v>
      </c>
      <c r="G6578" s="232" t="s">
        <v>1559</v>
      </c>
      <c r="H6578" s="233">
        <v>0.29399999999999998</v>
      </c>
      <c r="I6578" s="237"/>
      <c r="J6578" s="237"/>
      <c r="K6578" s="238"/>
      <c r="L6578" s="239"/>
      <c r="M6578" s="238"/>
      <c r="N6578" s="239"/>
      <c r="O6578" s="239"/>
      <c r="P6578" s="240"/>
      <c r="Q6578" s="238"/>
      <c r="R6578" s="240"/>
      <c r="S6578" s="238"/>
      <c r="T6578" s="237"/>
      <c r="U6578" s="227">
        <f t="shared" si="719"/>
        <v>214.61999999999998</v>
      </c>
      <c r="V6578" s="237"/>
      <c r="W6578" s="237"/>
      <c r="X6578" s="237"/>
      <c r="Y6578" s="237"/>
      <c r="Z6578" s="237"/>
      <c r="AA6578" s="237"/>
    </row>
    <row r="6579" spans="2:27" ht="13.5" hidden="1">
      <c r="B6579" s="232" t="s">
        <v>1166</v>
      </c>
      <c r="C6579" s="232" t="s">
        <v>1252</v>
      </c>
      <c r="D6579" s="232" t="s">
        <v>1176</v>
      </c>
      <c r="E6579" s="232"/>
      <c r="F6579" s="232">
        <v>4</v>
      </c>
      <c r="G6579" s="232" t="s">
        <v>1311</v>
      </c>
      <c r="H6579" s="233">
        <v>0.27600000000000002</v>
      </c>
      <c r="I6579" s="237"/>
      <c r="J6579" s="237"/>
      <c r="K6579" s="238"/>
      <c r="L6579" s="239"/>
      <c r="M6579" s="238"/>
      <c r="N6579" s="239"/>
      <c r="O6579" s="239"/>
      <c r="P6579" s="240"/>
      <c r="Q6579" s="238"/>
      <c r="R6579" s="240"/>
      <c r="S6579" s="238"/>
      <c r="T6579" s="237"/>
      <c r="U6579" s="227">
        <f t="shared" si="719"/>
        <v>201.48000000000002</v>
      </c>
      <c r="V6579" s="237"/>
      <c r="W6579" s="237"/>
      <c r="X6579" s="237"/>
      <c r="Y6579" s="237"/>
      <c r="Z6579" s="237"/>
      <c r="AA6579" s="237"/>
    </row>
    <row r="6580" spans="2:27" ht="13.5" hidden="1">
      <c r="B6580" s="232" t="s">
        <v>1166</v>
      </c>
      <c r="C6580" s="232" t="s">
        <v>1242</v>
      </c>
      <c r="D6580" s="232" t="s">
        <v>1587</v>
      </c>
      <c r="E6580" s="232"/>
      <c r="F6580" s="232">
        <v>8</v>
      </c>
      <c r="G6580" s="232" t="s">
        <v>1311</v>
      </c>
      <c r="H6580" s="233">
        <v>0.46100000000000002</v>
      </c>
      <c r="I6580" s="237"/>
      <c r="J6580" s="237"/>
      <c r="K6580" s="238"/>
      <c r="L6580" s="239"/>
      <c r="M6580" s="238"/>
      <c r="N6580" s="239"/>
      <c r="O6580" s="239"/>
      <c r="P6580" s="240"/>
      <c r="Q6580" s="238"/>
      <c r="R6580" s="240"/>
      <c r="S6580" s="238"/>
      <c r="T6580" s="237"/>
      <c r="U6580" s="227">
        <f t="shared" si="719"/>
        <v>336.53000000000003</v>
      </c>
      <c r="V6580" s="237"/>
      <c r="W6580" s="237"/>
      <c r="X6580" s="237"/>
      <c r="Y6580" s="237"/>
      <c r="Z6580" s="237"/>
      <c r="AA6580" s="237"/>
    </row>
    <row r="6581" spans="2:27" ht="13.5" hidden="1">
      <c r="B6581" s="232" t="s">
        <v>1166</v>
      </c>
      <c r="C6581" s="232" t="s">
        <v>1575</v>
      </c>
      <c r="D6581" s="232" t="s">
        <v>1194</v>
      </c>
      <c r="E6581" s="232"/>
      <c r="F6581" s="232">
        <v>8</v>
      </c>
      <c r="G6581" s="232" t="s">
        <v>1312</v>
      </c>
      <c r="H6581" s="233">
        <v>1.1559999999999999</v>
      </c>
      <c r="I6581" s="237"/>
      <c r="J6581" s="237"/>
      <c r="K6581" s="238"/>
      <c r="L6581" s="239"/>
      <c r="M6581" s="238"/>
      <c r="N6581" s="239"/>
      <c r="O6581" s="239"/>
      <c r="P6581" s="240"/>
      <c r="Q6581" s="238"/>
      <c r="R6581" s="240"/>
      <c r="S6581" s="238"/>
      <c r="T6581" s="237"/>
      <c r="U6581" s="227">
        <f t="shared" si="719"/>
        <v>843.88</v>
      </c>
      <c r="V6581" s="237"/>
      <c r="W6581" s="237"/>
      <c r="X6581" s="237"/>
      <c r="Y6581" s="237"/>
      <c r="Z6581" s="237"/>
      <c r="AA6581" s="237"/>
    </row>
    <row r="6582" spans="2:27" ht="13.5" hidden="1">
      <c r="B6582" s="232" t="s">
        <v>1166</v>
      </c>
      <c r="C6582" s="232" t="s">
        <v>1594</v>
      </c>
      <c r="D6582" s="232" t="s">
        <v>1570</v>
      </c>
      <c r="E6582" s="232"/>
      <c r="F6582" s="232" t="s">
        <v>1559</v>
      </c>
      <c r="G6582" s="232" t="s">
        <v>1559</v>
      </c>
      <c r="H6582" s="233">
        <v>1.19</v>
      </c>
      <c r="I6582" s="237"/>
      <c r="J6582" s="237"/>
      <c r="K6582" s="238"/>
      <c r="L6582" s="239"/>
      <c r="M6582" s="238"/>
      <c r="N6582" s="239"/>
      <c r="O6582" s="239"/>
      <c r="P6582" s="240"/>
      <c r="Q6582" s="238"/>
      <c r="R6582" s="240"/>
      <c r="S6582" s="238"/>
      <c r="T6582" s="237"/>
      <c r="U6582" s="227">
        <f t="shared" si="719"/>
        <v>868.69999999999993</v>
      </c>
      <c r="V6582" s="237"/>
      <c r="W6582" s="237"/>
      <c r="X6582" s="237"/>
      <c r="Y6582" s="237"/>
      <c r="Z6582" s="237"/>
      <c r="AA6582" s="237"/>
    </row>
    <row r="6583" spans="2:27" ht="13.5" hidden="1">
      <c r="B6583" s="232" t="s">
        <v>1166</v>
      </c>
      <c r="C6583" s="232" t="s">
        <v>1242</v>
      </c>
      <c r="D6583" s="232" t="s">
        <v>1190</v>
      </c>
      <c r="E6583" s="232"/>
      <c r="F6583" s="232">
        <v>8</v>
      </c>
      <c r="G6583" s="232" t="s">
        <v>1311</v>
      </c>
      <c r="H6583" s="233">
        <v>0.46100000000000002</v>
      </c>
      <c r="I6583" s="237"/>
      <c r="J6583" s="237"/>
      <c r="K6583" s="238"/>
      <c r="L6583" s="239"/>
      <c r="M6583" s="238"/>
      <c r="N6583" s="239"/>
      <c r="O6583" s="239"/>
      <c r="P6583" s="240"/>
      <c r="Q6583" s="238"/>
      <c r="R6583" s="240"/>
      <c r="S6583" s="238"/>
      <c r="T6583" s="237"/>
      <c r="U6583" s="227">
        <f t="shared" si="719"/>
        <v>336.53000000000003</v>
      </c>
      <c r="V6583" s="237"/>
      <c r="W6583" s="237"/>
      <c r="X6583" s="237"/>
      <c r="Y6583" s="237"/>
      <c r="Z6583" s="237"/>
      <c r="AA6583" s="237"/>
    </row>
    <row r="6584" spans="2:27" ht="13.5" hidden="1">
      <c r="B6584" s="232" t="s">
        <v>1166</v>
      </c>
      <c r="C6584" s="232" t="s">
        <v>1595</v>
      </c>
      <c r="D6584" s="232" t="s">
        <v>1171</v>
      </c>
      <c r="E6584" s="232"/>
      <c r="F6584" s="232">
        <v>16</v>
      </c>
      <c r="G6584" s="232" t="s">
        <v>1317</v>
      </c>
      <c r="H6584" s="233">
        <v>1.181</v>
      </c>
      <c r="I6584" s="237"/>
      <c r="J6584" s="237"/>
      <c r="K6584" s="238"/>
      <c r="L6584" s="239"/>
      <c r="M6584" s="238"/>
      <c r="N6584" s="239"/>
      <c r="O6584" s="239"/>
      <c r="P6584" s="240"/>
      <c r="Q6584" s="238"/>
      <c r="R6584" s="240"/>
      <c r="S6584" s="238"/>
      <c r="T6584" s="237"/>
      <c r="U6584" s="227">
        <f t="shared" si="719"/>
        <v>862.13</v>
      </c>
      <c r="V6584" s="237"/>
      <c r="W6584" s="237"/>
      <c r="X6584" s="237"/>
      <c r="Y6584" s="237"/>
      <c r="Z6584" s="237"/>
      <c r="AA6584" s="237"/>
    </row>
    <row r="6585" spans="2:27" ht="13.5" hidden="1">
      <c r="B6585" s="232" t="s">
        <v>1166</v>
      </c>
      <c r="C6585" s="232" t="s">
        <v>1226</v>
      </c>
      <c r="D6585" s="232" t="s">
        <v>1174</v>
      </c>
      <c r="E6585" s="232"/>
      <c r="F6585" s="232">
        <v>8</v>
      </c>
      <c r="G6585" s="232" t="s">
        <v>1312</v>
      </c>
      <c r="H6585" s="233">
        <v>0.56599999999999995</v>
      </c>
      <c r="I6585" s="237"/>
      <c r="J6585" s="237"/>
      <c r="K6585" s="238"/>
      <c r="L6585" s="239"/>
      <c r="M6585" s="238"/>
      <c r="N6585" s="239"/>
      <c r="O6585" s="239"/>
      <c r="P6585" s="240"/>
      <c r="Q6585" s="238"/>
      <c r="R6585" s="240"/>
      <c r="S6585" s="238"/>
      <c r="T6585" s="237"/>
      <c r="U6585" s="227">
        <f t="shared" si="719"/>
        <v>413.17999999999995</v>
      </c>
      <c r="V6585" s="237"/>
      <c r="W6585" s="237"/>
      <c r="X6585" s="237"/>
      <c r="Y6585" s="237"/>
      <c r="Z6585" s="237"/>
      <c r="AA6585" s="237"/>
    </row>
    <row r="6586" spans="2:27" ht="13.5" hidden="1">
      <c r="B6586" s="232" t="s">
        <v>1166</v>
      </c>
      <c r="C6586" s="232" t="s">
        <v>1579</v>
      </c>
      <c r="D6586" s="232" t="s">
        <v>1179</v>
      </c>
      <c r="E6586" s="232"/>
      <c r="F6586" s="232">
        <v>32</v>
      </c>
      <c r="G6586" s="232" t="s">
        <v>1316</v>
      </c>
      <c r="H6586" s="233">
        <v>2.669</v>
      </c>
      <c r="I6586" s="237"/>
      <c r="J6586" s="237"/>
      <c r="K6586" s="238"/>
      <c r="L6586" s="239"/>
      <c r="M6586" s="238"/>
      <c r="N6586" s="239"/>
      <c r="O6586" s="239"/>
      <c r="P6586" s="240"/>
      <c r="Q6586" s="238"/>
      <c r="R6586" s="240"/>
      <c r="S6586" s="238"/>
      <c r="T6586" s="237"/>
      <c r="U6586" s="227">
        <f t="shared" si="719"/>
        <v>1948.3700000000001</v>
      </c>
      <c r="V6586" s="237"/>
      <c r="W6586" s="237"/>
      <c r="X6586" s="237"/>
      <c r="Y6586" s="237"/>
      <c r="Z6586" s="237"/>
      <c r="AA6586" s="237"/>
    </row>
    <row r="6587" spans="2:27" ht="13.5" hidden="1">
      <c r="B6587" s="232" t="s">
        <v>1166</v>
      </c>
      <c r="C6587" s="232" t="s">
        <v>1596</v>
      </c>
      <c r="D6587" s="232" t="s">
        <v>1175</v>
      </c>
      <c r="E6587" s="232"/>
      <c r="F6587" s="232">
        <v>8</v>
      </c>
      <c r="G6587" s="232" t="s">
        <v>1311</v>
      </c>
      <c r="H6587" s="233">
        <v>0.52800000000000002</v>
      </c>
      <c r="I6587" s="237"/>
      <c r="J6587" s="237"/>
      <c r="K6587" s="238"/>
      <c r="L6587" s="239"/>
      <c r="M6587" s="238"/>
      <c r="N6587" s="239"/>
      <c r="O6587" s="239"/>
      <c r="P6587" s="240"/>
      <c r="Q6587" s="238"/>
      <c r="R6587" s="240"/>
      <c r="S6587" s="238"/>
      <c r="T6587" s="237"/>
      <c r="U6587" s="227">
        <f t="shared" si="719"/>
        <v>385.44</v>
      </c>
      <c r="V6587" s="237"/>
      <c r="W6587" s="237"/>
      <c r="X6587" s="237"/>
      <c r="Y6587" s="237"/>
      <c r="Z6587" s="237"/>
      <c r="AA6587" s="237"/>
    </row>
    <row r="6588" spans="2:27" ht="13.5" hidden="1">
      <c r="B6588" s="232" t="s">
        <v>1166</v>
      </c>
      <c r="C6588" s="232" t="s">
        <v>1215</v>
      </c>
      <c r="D6588" s="232" t="s">
        <v>1169</v>
      </c>
      <c r="E6588" s="232"/>
      <c r="F6588" s="232">
        <v>16</v>
      </c>
      <c r="G6588" s="232" t="s">
        <v>1312</v>
      </c>
      <c r="H6588" s="233">
        <v>0.92200000000000004</v>
      </c>
      <c r="I6588" s="237"/>
      <c r="J6588" s="237"/>
      <c r="K6588" s="238"/>
      <c r="L6588" s="239"/>
      <c r="M6588" s="238"/>
      <c r="N6588" s="239"/>
      <c r="O6588" s="239"/>
      <c r="P6588" s="240"/>
      <c r="Q6588" s="238"/>
      <c r="R6588" s="240"/>
      <c r="S6588" s="238"/>
      <c r="T6588" s="237"/>
      <c r="U6588" s="227">
        <f t="shared" si="719"/>
        <v>673.06000000000006</v>
      </c>
      <c r="V6588" s="237"/>
      <c r="W6588" s="237"/>
      <c r="X6588" s="237"/>
      <c r="Y6588" s="237"/>
      <c r="Z6588" s="237"/>
      <c r="AA6588" s="237"/>
    </row>
    <row r="6589" spans="2:27" ht="13.5" hidden="1">
      <c r="B6589" s="232" t="s">
        <v>1166</v>
      </c>
      <c r="C6589" s="232" t="s">
        <v>1221</v>
      </c>
      <c r="D6589" s="232" t="s">
        <v>1185</v>
      </c>
      <c r="E6589" s="232"/>
      <c r="F6589" s="232">
        <v>48</v>
      </c>
      <c r="G6589" s="232" t="s">
        <v>1356</v>
      </c>
      <c r="H6589" s="233">
        <v>4.9820000000000002</v>
      </c>
      <c r="I6589" s="237"/>
      <c r="J6589" s="237"/>
      <c r="K6589" s="238"/>
      <c r="L6589" s="239"/>
      <c r="M6589" s="238"/>
      <c r="N6589" s="239"/>
      <c r="O6589" s="239"/>
      <c r="P6589" s="240"/>
      <c r="Q6589" s="238"/>
      <c r="R6589" s="240"/>
      <c r="S6589" s="238"/>
      <c r="T6589" s="237"/>
      <c r="U6589" s="227">
        <f t="shared" si="719"/>
        <v>3636.86</v>
      </c>
      <c r="V6589" s="237"/>
      <c r="W6589" s="237"/>
      <c r="X6589" s="237"/>
      <c r="Y6589" s="237"/>
      <c r="Z6589" s="237"/>
      <c r="AA6589" s="237"/>
    </row>
    <row r="6590" spans="2:27" ht="13.5" hidden="1">
      <c r="B6590" s="232" t="s">
        <v>1166</v>
      </c>
      <c r="C6590" s="232" t="s">
        <v>1226</v>
      </c>
      <c r="D6590" s="232" t="s">
        <v>1179</v>
      </c>
      <c r="E6590" s="232"/>
      <c r="F6590" s="232">
        <v>8</v>
      </c>
      <c r="G6590" s="232" t="s">
        <v>1312</v>
      </c>
      <c r="H6590" s="233">
        <v>0.56599999999999995</v>
      </c>
      <c r="I6590" s="237"/>
      <c r="J6590" s="237"/>
      <c r="K6590" s="238"/>
      <c r="L6590" s="239"/>
      <c r="M6590" s="238"/>
      <c r="N6590" s="239"/>
      <c r="O6590" s="239"/>
      <c r="P6590" s="240"/>
      <c r="Q6590" s="238"/>
      <c r="R6590" s="240"/>
      <c r="S6590" s="238"/>
      <c r="T6590" s="237"/>
      <c r="U6590" s="227">
        <f t="shared" si="719"/>
        <v>413.17999999999995</v>
      </c>
      <c r="V6590" s="237"/>
      <c r="W6590" s="237"/>
      <c r="X6590" s="237"/>
      <c r="Y6590" s="237"/>
      <c r="Z6590" s="237"/>
      <c r="AA6590" s="237"/>
    </row>
    <row r="6591" spans="2:27" ht="13.5" hidden="1">
      <c r="B6591" s="232" t="s">
        <v>1166</v>
      </c>
      <c r="C6591" s="232" t="s">
        <v>1561</v>
      </c>
      <c r="D6591" s="232" t="s">
        <v>1597</v>
      </c>
      <c r="E6591" s="232"/>
      <c r="F6591" s="232">
        <v>64</v>
      </c>
      <c r="G6591" s="232" t="s">
        <v>1364</v>
      </c>
      <c r="H6591" s="233">
        <v>5.8369999999999997</v>
      </c>
      <c r="I6591" s="237"/>
      <c r="J6591" s="237"/>
      <c r="K6591" s="238"/>
      <c r="L6591" s="239"/>
      <c r="M6591" s="238"/>
      <c r="N6591" s="239"/>
      <c r="O6591" s="239"/>
      <c r="P6591" s="240"/>
      <c r="Q6591" s="238"/>
      <c r="R6591" s="240"/>
      <c r="S6591" s="238"/>
      <c r="T6591" s="237"/>
      <c r="U6591" s="227">
        <f t="shared" si="719"/>
        <v>4261.01</v>
      </c>
      <c r="V6591" s="237"/>
      <c r="W6591" s="237"/>
      <c r="X6591" s="237"/>
      <c r="Y6591" s="237"/>
      <c r="Z6591" s="237"/>
      <c r="AA6591" s="237"/>
    </row>
    <row r="6592" spans="2:27" ht="13.5" hidden="1">
      <c r="B6592" s="232" t="s">
        <v>1166</v>
      </c>
      <c r="C6592" s="232" t="s">
        <v>1219</v>
      </c>
      <c r="D6592" s="232" t="s">
        <v>1170</v>
      </c>
      <c r="E6592" s="232"/>
      <c r="F6592" s="232">
        <v>96</v>
      </c>
      <c r="G6592" s="232" t="s">
        <v>1356</v>
      </c>
      <c r="H6592" s="233">
        <v>6.7969999999999997</v>
      </c>
      <c r="I6592" s="237"/>
      <c r="J6592" s="237"/>
      <c r="K6592" s="238"/>
      <c r="L6592" s="239"/>
      <c r="M6592" s="238"/>
      <c r="N6592" s="239"/>
      <c r="O6592" s="239"/>
      <c r="P6592" s="240"/>
      <c r="Q6592" s="238"/>
      <c r="R6592" s="240"/>
      <c r="S6592" s="238"/>
      <c r="T6592" s="237"/>
      <c r="U6592" s="227">
        <f t="shared" si="719"/>
        <v>4961.8099999999995</v>
      </c>
      <c r="V6592" s="237"/>
      <c r="W6592" s="237"/>
      <c r="X6592" s="237"/>
      <c r="Y6592" s="237"/>
      <c r="Z6592" s="237"/>
      <c r="AA6592" s="237"/>
    </row>
    <row r="6593" spans="2:27" ht="13.5" hidden="1">
      <c r="B6593" s="232" t="s">
        <v>1166</v>
      </c>
      <c r="C6593" s="232" t="s">
        <v>1211</v>
      </c>
      <c r="D6593" s="232" t="s">
        <v>1173</v>
      </c>
      <c r="E6593" s="232"/>
      <c r="F6593" s="232">
        <v>16</v>
      </c>
      <c r="G6593" s="232" t="s">
        <v>1317</v>
      </c>
      <c r="H6593" s="233">
        <v>1.851</v>
      </c>
      <c r="I6593" s="237"/>
      <c r="J6593" s="237"/>
      <c r="K6593" s="238"/>
      <c r="L6593" s="239"/>
      <c r="M6593" s="238"/>
      <c r="N6593" s="239"/>
      <c r="O6593" s="239"/>
      <c r="P6593" s="240"/>
      <c r="Q6593" s="238"/>
      <c r="R6593" s="240"/>
      <c r="S6593" s="238"/>
      <c r="T6593" s="237"/>
      <c r="U6593" s="227">
        <f t="shared" si="719"/>
        <v>1351.23</v>
      </c>
      <c r="V6593" s="237"/>
      <c r="W6593" s="237"/>
      <c r="X6593" s="237"/>
      <c r="Y6593" s="237"/>
      <c r="Z6593" s="237"/>
      <c r="AA6593" s="237"/>
    </row>
    <row r="6594" spans="2:27" ht="13.5" hidden="1">
      <c r="B6594" s="232" t="s">
        <v>1166</v>
      </c>
      <c r="C6594" s="232" t="s">
        <v>1238</v>
      </c>
      <c r="D6594" s="232" t="s">
        <v>1181</v>
      </c>
      <c r="E6594" s="232"/>
      <c r="F6594" s="232">
        <v>32</v>
      </c>
      <c r="G6594" s="232" t="s">
        <v>1355</v>
      </c>
      <c r="H6594" s="233">
        <v>14.064</v>
      </c>
      <c r="I6594" s="237"/>
      <c r="J6594" s="237"/>
      <c r="K6594" s="238"/>
      <c r="L6594" s="239"/>
      <c r="M6594" s="238"/>
      <c r="N6594" s="239"/>
      <c r="O6594" s="239"/>
      <c r="P6594" s="240"/>
      <c r="Q6594" s="238"/>
      <c r="R6594" s="240"/>
      <c r="S6594" s="238"/>
      <c r="T6594" s="237"/>
      <c r="U6594" s="227">
        <f t="shared" si="719"/>
        <v>10266.719999999999</v>
      </c>
      <c r="V6594" s="237"/>
      <c r="W6594" s="237"/>
      <c r="X6594" s="237"/>
      <c r="Y6594" s="237"/>
      <c r="Z6594" s="237"/>
      <c r="AA6594" s="237"/>
    </row>
    <row r="6595" spans="2:27" ht="13.5" hidden="1">
      <c r="B6595" s="232" t="s">
        <v>1166</v>
      </c>
      <c r="C6595" s="232" t="s">
        <v>1575</v>
      </c>
      <c r="D6595" s="232" t="s">
        <v>1173</v>
      </c>
      <c r="E6595" s="232"/>
      <c r="F6595" s="232">
        <v>8</v>
      </c>
      <c r="G6595" s="232" t="s">
        <v>1312</v>
      </c>
      <c r="H6595" s="233">
        <v>1.1559999999999999</v>
      </c>
      <c r="I6595" s="237"/>
      <c r="J6595" s="237"/>
      <c r="K6595" s="238"/>
      <c r="L6595" s="239"/>
      <c r="M6595" s="238"/>
      <c r="N6595" s="239"/>
      <c r="O6595" s="239"/>
      <c r="P6595" s="240"/>
      <c r="Q6595" s="238"/>
      <c r="R6595" s="240"/>
      <c r="S6595" s="238"/>
      <c r="T6595" s="237"/>
      <c r="U6595" s="227">
        <f t="shared" si="719"/>
        <v>843.88</v>
      </c>
      <c r="V6595" s="237"/>
      <c r="W6595" s="237"/>
      <c r="X6595" s="237"/>
      <c r="Y6595" s="237"/>
      <c r="Z6595" s="237"/>
      <c r="AA6595" s="237"/>
    </row>
    <row r="6596" spans="2:27" ht="13.5" hidden="1">
      <c r="B6596" s="232" t="s">
        <v>1166</v>
      </c>
      <c r="C6596" s="232" t="s">
        <v>1560</v>
      </c>
      <c r="D6596" s="232" t="s">
        <v>1181</v>
      </c>
      <c r="E6596" s="232"/>
      <c r="F6596" s="232">
        <v>64</v>
      </c>
      <c r="G6596" s="232" t="s">
        <v>1345</v>
      </c>
      <c r="H6596" s="233">
        <v>6.6909999999999998</v>
      </c>
      <c r="I6596" s="237"/>
      <c r="J6596" s="237"/>
      <c r="K6596" s="238"/>
      <c r="L6596" s="239"/>
      <c r="M6596" s="238"/>
      <c r="N6596" s="239"/>
      <c r="O6596" s="239"/>
      <c r="P6596" s="240"/>
      <c r="Q6596" s="238"/>
      <c r="R6596" s="240"/>
      <c r="S6596" s="238"/>
      <c r="T6596" s="237"/>
      <c r="U6596" s="227">
        <f t="shared" si="719"/>
        <v>4884.43</v>
      </c>
      <c r="V6596" s="237"/>
      <c r="W6596" s="237"/>
      <c r="X6596" s="237"/>
      <c r="Y6596" s="237"/>
      <c r="Z6596" s="237"/>
      <c r="AA6596" s="237"/>
    </row>
    <row r="6597" spans="2:27" ht="13.5" hidden="1">
      <c r="B6597" s="232" t="s">
        <v>1166</v>
      </c>
      <c r="C6597" s="232" t="s">
        <v>1214</v>
      </c>
      <c r="D6597" s="232" t="s">
        <v>1168</v>
      </c>
      <c r="E6597" s="232"/>
      <c r="F6597" s="232">
        <v>4</v>
      </c>
      <c r="G6597" s="232" t="s">
        <v>1351</v>
      </c>
      <c r="H6597" s="233">
        <v>1.831</v>
      </c>
      <c r="I6597" s="237"/>
      <c r="J6597" s="237"/>
      <c r="K6597" s="238"/>
      <c r="L6597" s="239"/>
      <c r="M6597" s="238"/>
      <c r="N6597" s="239"/>
      <c r="O6597" s="239"/>
      <c r="P6597" s="240"/>
      <c r="Q6597" s="238"/>
      <c r="R6597" s="240"/>
      <c r="S6597" s="238"/>
      <c r="T6597" s="237"/>
      <c r="U6597" s="227">
        <f t="shared" si="719"/>
        <v>1336.6299999999999</v>
      </c>
      <c r="V6597" s="237"/>
      <c r="W6597" s="237"/>
      <c r="X6597" s="237"/>
      <c r="Y6597" s="237"/>
      <c r="Z6597" s="237"/>
      <c r="AA6597" s="237"/>
    </row>
    <row r="6598" spans="2:27" ht="13.5" hidden="1">
      <c r="B6598" s="232" t="s">
        <v>1166</v>
      </c>
      <c r="C6598" s="232" t="s">
        <v>1590</v>
      </c>
      <c r="D6598" s="232" t="s">
        <v>1175</v>
      </c>
      <c r="E6598" s="232"/>
      <c r="F6598" s="232">
        <v>4</v>
      </c>
      <c r="G6598" s="232" t="s">
        <v>1315</v>
      </c>
      <c r="H6598" s="233">
        <v>0.18479999999999999</v>
      </c>
      <c r="I6598" s="237"/>
      <c r="J6598" s="237"/>
      <c r="K6598" s="238"/>
      <c r="L6598" s="239"/>
      <c r="M6598" s="238"/>
      <c r="N6598" s="239"/>
      <c r="O6598" s="239"/>
      <c r="P6598" s="240"/>
      <c r="Q6598" s="238"/>
      <c r="R6598" s="240"/>
      <c r="S6598" s="238"/>
      <c r="T6598" s="237"/>
      <c r="U6598" s="227">
        <f t="shared" si="719"/>
        <v>134.904</v>
      </c>
      <c r="V6598" s="237"/>
      <c r="W6598" s="237"/>
      <c r="X6598" s="237"/>
      <c r="Y6598" s="237"/>
      <c r="Z6598" s="237"/>
      <c r="AA6598" s="237"/>
    </row>
    <row r="6599" spans="2:27" ht="13.5" hidden="1">
      <c r="B6599" s="232" t="s">
        <v>1166</v>
      </c>
      <c r="C6599" s="232" t="s">
        <v>1204</v>
      </c>
      <c r="D6599" s="232" t="s">
        <v>1181</v>
      </c>
      <c r="E6599" s="232"/>
      <c r="F6599" s="232">
        <v>4</v>
      </c>
      <c r="G6599" s="232" t="s">
        <v>1311</v>
      </c>
      <c r="H6599" s="233">
        <v>0.90600000000000003</v>
      </c>
      <c r="I6599" s="237"/>
      <c r="J6599" s="237"/>
      <c r="K6599" s="238"/>
      <c r="L6599" s="239"/>
      <c r="M6599" s="238"/>
      <c r="N6599" s="239"/>
      <c r="O6599" s="239"/>
      <c r="P6599" s="240"/>
      <c r="Q6599" s="238"/>
      <c r="R6599" s="240"/>
      <c r="S6599" s="238"/>
      <c r="T6599" s="237"/>
      <c r="U6599" s="227">
        <f t="shared" si="719"/>
        <v>661.38</v>
      </c>
      <c r="V6599" s="237"/>
      <c r="W6599" s="237"/>
      <c r="X6599" s="237"/>
      <c r="Y6599" s="237"/>
      <c r="Z6599" s="237"/>
      <c r="AA6599" s="237"/>
    </row>
    <row r="6600" spans="2:27" ht="13.5" hidden="1">
      <c r="B6600" s="232" t="s">
        <v>1166</v>
      </c>
      <c r="C6600" s="232" t="s">
        <v>1240</v>
      </c>
      <c r="D6600" s="232" t="s">
        <v>1168</v>
      </c>
      <c r="E6600" s="232"/>
      <c r="F6600" s="232">
        <v>64</v>
      </c>
      <c r="G6600" s="232" t="s">
        <v>1387</v>
      </c>
      <c r="H6600" s="233">
        <v>26.956</v>
      </c>
      <c r="I6600" s="237"/>
      <c r="J6600" s="237"/>
      <c r="K6600" s="238"/>
      <c r="L6600" s="239"/>
      <c r="M6600" s="238"/>
      <c r="N6600" s="239"/>
      <c r="O6600" s="239"/>
      <c r="P6600" s="240"/>
      <c r="Q6600" s="238"/>
      <c r="R6600" s="240"/>
      <c r="S6600" s="238"/>
      <c r="T6600" s="237"/>
      <c r="U6600" s="227">
        <f t="shared" si="719"/>
        <v>19677.88</v>
      </c>
      <c r="V6600" s="237"/>
      <c r="W6600" s="237"/>
      <c r="X6600" s="237"/>
      <c r="Y6600" s="237"/>
      <c r="Z6600" s="237"/>
      <c r="AA6600" s="237"/>
    </row>
    <row r="6601" spans="2:27" ht="13.5" hidden="1">
      <c r="B6601" s="232" t="s">
        <v>1166</v>
      </c>
      <c r="C6601" s="232" t="s">
        <v>1218</v>
      </c>
      <c r="D6601" s="232" t="s">
        <v>1178</v>
      </c>
      <c r="E6601" s="232"/>
      <c r="F6601" s="232">
        <v>8</v>
      </c>
      <c r="G6601" s="232" t="s">
        <v>1351</v>
      </c>
      <c r="H6601" s="233">
        <v>5.2930000000000001</v>
      </c>
      <c r="I6601" s="237"/>
      <c r="J6601" s="237"/>
      <c r="K6601" s="238"/>
      <c r="L6601" s="239"/>
      <c r="M6601" s="238"/>
      <c r="N6601" s="239"/>
      <c r="O6601" s="239"/>
      <c r="P6601" s="240"/>
      <c r="Q6601" s="238"/>
      <c r="R6601" s="240"/>
      <c r="S6601" s="238"/>
      <c r="T6601" s="237"/>
      <c r="U6601" s="227">
        <f t="shared" si="719"/>
        <v>3863.8900000000003</v>
      </c>
      <c r="V6601" s="237"/>
      <c r="W6601" s="237"/>
      <c r="X6601" s="237"/>
      <c r="Y6601" s="237"/>
      <c r="Z6601" s="237"/>
      <c r="AA6601" s="237"/>
    </row>
    <row r="6602" spans="2:27" ht="13.5" hidden="1">
      <c r="B6602" s="232" t="s">
        <v>1166</v>
      </c>
      <c r="C6602" s="232" t="s">
        <v>1229</v>
      </c>
      <c r="D6602" s="232" t="s">
        <v>1182</v>
      </c>
      <c r="E6602" s="232"/>
      <c r="F6602" s="232">
        <v>8</v>
      </c>
      <c r="G6602" s="232" t="s">
        <v>1317</v>
      </c>
      <c r="H6602" s="233">
        <v>0.73</v>
      </c>
      <c r="I6602" s="237"/>
      <c r="J6602" s="237"/>
      <c r="K6602" s="238"/>
      <c r="L6602" s="239"/>
      <c r="M6602" s="238"/>
      <c r="N6602" s="239"/>
      <c r="O6602" s="239"/>
      <c r="P6602" s="240"/>
      <c r="Q6602" s="238"/>
      <c r="R6602" s="240"/>
      <c r="S6602" s="238"/>
      <c r="T6602" s="237"/>
      <c r="U6602" s="227">
        <f t="shared" si="719"/>
        <v>532.9</v>
      </c>
      <c r="V6602" s="237"/>
      <c r="W6602" s="237"/>
      <c r="X6602" s="237"/>
      <c r="Y6602" s="237"/>
      <c r="Z6602" s="237"/>
      <c r="AA6602" s="237"/>
    </row>
    <row r="6603" spans="2:27" ht="13.5" hidden="1">
      <c r="B6603" s="232" t="s">
        <v>1166</v>
      </c>
      <c r="C6603" s="232" t="s">
        <v>1242</v>
      </c>
      <c r="D6603" s="232" t="s">
        <v>1169</v>
      </c>
      <c r="E6603" s="232"/>
      <c r="F6603" s="232">
        <v>8</v>
      </c>
      <c r="G6603" s="232" t="s">
        <v>1311</v>
      </c>
      <c r="H6603" s="233">
        <v>0.46100000000000002</v>
      </c>
      <c r="I6603" s="237"/>
      <c r="J6603" s="237"/>
      <c r="K6603" s="238"/>
      <c r="L6603" s="239"/>
      <c r="M6603" s="238"/>
      <c r="N6603" s="239"/>
      <c r="O6603" s="239"/>
      <c r="P6603" s="240"/>
      <c r="Q6603" s="238"/>
      <c r="R6603" s="240"/>
      <c r="S6603" s="238"/>
      <c r="T6603" s="237"/>
      <c r="U6603" s="227">
        <f t="shared" si="719"/>
        <v>336.53000000000003</v>
      </c>
      <c r="V6603" s="237"/>
      <c r="W6603" s="237"/>
      <c r="X6603" s="237"/>
      <c r="Y6603" s="237"/>
      <c r="Z6603" s="237"/>
      <c r="AA6603" s="237"/>
    </row>
    <row r="6604" spans="2:27" ht="13.5" hidden="1">
      <c r="B6604" s="232" t="s">
        <v>1166</v>
      </c>
      <c r="C6604" s="232" t="s">
        <v>1598</v>
      </c>
      <c r="D6604" s="232" t="s">
        <v>1190</v>
      </c>
      <c r="E6604" s="232"/>
      <c r="F6604" s="232">
        <v>8</v>
      </c>
      <c r="G6604" s="232" t="s">
        <v>1311</v>
      </c>
      <c r="H6604" s="233">
        <v>0.36959999999999998</v>
      </c>
      <c r="I6604" s="237"/>
      <c r="J6604" s="237"/>
      <c r="K6604" s="238"/>
      <c r="L6604" s="239"/>
      <c r="M6604" s="238"/>
      <c r="N6604" s="239"/>
      <c r="O6604" s="239"/>
      <c r="P6604" s="240"/>
      <c r="Q6604" s="238"/>
      <c r="R6604" s="240"/>
      <c r="S6604" s="238"/>
      <c r="T6604" s="237"/>
      <c r="U6604" s="227">
        <f t="shared" si="719"/>
        <v>269.80799999999999</v>
      </c>
      <c r="V6604" s="237"/>
      <c r="W6604" s="237"/>
      <c r="X6604" s="237"/>
      <c r="Y6604" s="237"/>
      <c r="Z6604" s="237"/>
      <c r="AA6604" s="237"/>
    </row>
    <row r="6605" spans="2:27" ht="13.5" hidden="1">
      <c r="B6605" s="232" t="s">
        <v>1166</v>
      </c>
      <c r="C6605" s="232" t="s">
        <v>1263</v>
      </c>
      <c r="D6605" s="232" t="s">
        <v>1180</v>
      </c>
      <c r="E6605" s="232"/>
      <c r="F6605" s="232">
        <v>2</v>
      </c>
      <c r="G6605" s="232" t="s">
        <v>1314</v>
      </c>
      <c r="H6605" s="233">
        <v>6.9000000000000006E-2</v>
      </c>
      <c r="I6605" s="237"/>
      <c r="J6605" s="237"/>
      <c r="K6605" s="238"/>
      <c r="L6605" s="239"/>
      <c r="M6605" s="238"/>
      <c r="N6605" s="239"/>
      <c r="O6605" s="239"/>
      <c r="P6605" s="240"/>
      <c r="Q6605" s="238"/>
      <c r="R6605" s="240"/>
      <c r="S6605" s="238"/>
      <c r="T6605" s="237"/>
      <c r="U6605" s="227">
        <f t="shared" si="719"/>
        <v>50.370000000000005</v>
      </c>
      <c r="V6605" s="237"/>
      <c r="W6605" s="237"/>
      <c r="X6605" s="237"/>
      <c r="Y6605" s="237"/>
      <c r="Z6605" s="237"/>
      <c r="AA6605" s="237"/>
    </row>
    <row r="6606" spans="2:27" ht="13.5" hidden="1">
      <c r="B6606" s="232" t="s">
        <v>1166</v>
      </c>
      <c r="C6606" s="232" t="s">
        <v>1256</v>
      </c>
      <c r="D6606" s="232" t="s">
        <v>1200</v>
      </c>
      <c r="E6606" s="232"/>
      <c r="F6606" s="232">
        <v>32</v>
      </c>
      <c r="G6606" s="232" t="s">
        <v>1316</v>
      </c>
      <c r="H6606" s="233">
        <v>2.266</v>
      </c>
      <c r="I6606" s="237"/>
      <c r="J6606" s="237"/>
      <c r="K6606" s="238"/>
      <c r="L6606" s="239"/>
      <c r="M6606" s="238"/>
      <c r="N6606" s="239"/>
      <c r="O6606" s="239"/>
      <c r="P6606" s="240"/>
      <c r="Q6606" s="238"/>
      <c r="R6606" s="240"/>
      <c r="S6606" s="238"/>
      <c r="T6606" s="237"/>
      <c r="U6606" s="227">
        <f t="shared" si="719"/>
        <v>1654.18</v>
      </c>
      <c r="V6606" s="237"/>
      <c r="W6606" s="237"/>
      <c r="X6606" s="237"/>
      <c r="Y6606" s="237"/>
      <c r="Z6606" s="237"/>
      <c r="AA6606" s="237"/>
    </row>
    <row r="6607" spans="2:27" ht="13.5" hidden="1">
      <c r="B6607" s="232" t="s">
        <v>1166</v>
      </c>
      <c r="C6607" s="232" t="s">
        <v>1228</v>
      </c>
      <c r="D6607" s="232" t="s">
        <v>1189</v>
      </c>
      <c r="E6607" s="232"/>
      <c r="F6607" s="232">
        <v>2</v>
      </c>
      <c r="G6607" s="232" t="s">
        <v>1311</v>
      </c>
      <c r="H6607" s="233">
        <v>0.182</v>
      </c>
      <c r="I6607" s="237"/>
      <c r="J6607" s="237"/>
      <c r="K6607" s="238"/>
      <c r="L6607" s="239"/>
      <c r="M6607" s="238"/>
      <c r="N6607" s="239"/>
      <c r="O6607" s="239"/>
      <c r="P6607" s="240"/>
      <c r="Q6607" s="238"/>
      <c r="R6607" s="240"/>
      <c r="S6607" s="238"/>
      <c r="T6607" s="237"/>
      <c r="U6607" s="227">
        <f t="shared" si="719"/>
        <v>132.85999999999999</v>
      </c>
      <c r="V6607" s="237"/>
      <c r="W6607" s="237"/>
      <c r="X6607" s="237"/>
      <c r="Y6607" s="237"/>
      <c r="Z6607" s="237"/>
      <c r="AA6607" s="237"/>
    </row>
    <row r="6608" spans="2:27" ht="13.5" hidden="1">
      <c r="B6608" s="232" t="s">
        <v>1166</v>
      </c>
      <c r="C6608" s="232" t="s">
        <v>1241</v>
      </c>
      <c r="D6608" s="232" t="s">
        <v>1175</v>
      </c>
      <c r="E6608" s="232"/>
      <c r="F6608" s="232">
        <v>4</v>
      </c>
      <c r="G6608" s="232" t="s">
        <v>1315</v>
      </c>
      <c r="H6608" s="233">
        <v>0.23</v>
      </c>
      <c r="I6608" s="237"/>
      <c r="J6608" s="237"/>
      <c r="K6608" s="238"/>
      <c r="L6608" s="239"/>
      <c r="M6608" s="238"/>
      <c r="N6608" s="239"/>
      <c r="O6608" s="239"/>
      <c r="P6608" s="240"/>
      <c r="Q6608" s="238"/>
      <c r="R6608" s="240"/>
      <c r="S6608" s="238"/>
      <c r="T6608" s="237"/>
      <c r="U6608" s="227">
        <f t="shared" si="719"/>
        <v>167.9</v>
      </c>
      <c r="V6608" s="237"/>
      <c r="W6608" s="237"/>
      <c r="X6608" s="237"/>
      <c r="Y6608" s="237"/>
      <c r="Z6608" s="237"/>
      <c r="AA6608" s="237"/>
    </row>
    <row r="6609" spans="2:27" ht="13.5" hidden="1">
      <c r="B6609" s="232" t="s">
        <v>1166</v>
      </c>
      <c r="C6609" s="232" t="s">
        <v>1599</v>
      </c>
      <c r="D6609" s="232" t="s">
        <v>1180</v>
      </c>
      <c r="E6609" s="232"/>
      <c r="F6609" s="232">
        <v>2</v>
      </c>
      <c r="G6609" s="232" t="s">
        <v>1315</v>
      </c>
      <c r="H6609" s="233">
        <v>0.1128</v>
      </c>
      <c r="I6609" s="237"/>
      <c r="J6609" s="237"/>
      <c r="K6609" s="238"/>
      <c r="L6609" s="239"/>
      <c r="M6609" s="238"/>
      <c r="N6609" s="239"/>
      <c r="O6609" s="239"/>
      <c r="P6609" s="240"/>
      <c r="Q6609" s="238"/>
      <c r="R6609" s="240"/>
      <c r="S6609" s="238"/>
      <c r="T6609" s="237"/>
      <c r="U6609" s="227">
        <f t="shared" si="719"/>
        <v>82.343999999999994</v>
      </c>
      <c r="V6609" s="237"/>
      <c r="W6609" s="237"/>
      <c r="X6609" s="237"/>
      <c r="Y6609" s="237"/>
      <c r="Z6609" s="237"/>
      <c r="AA6609" s="237"/>
    </row>
    <row r="6610" spans="2:27" ht="13.5" hidden="1">
      <c r="B6610" s="232" t="s">
        <v>1166</v>
      </c>
      <c r="C6610" s="232" t="s">
        <v>1213</v>
      </c>
      <c r="D6610" s="232" t="s">
        <v>1567</v>
      </c>
      <c r="E6610" s="232"/>
      <c r="F6610" s="232">
        <v>32</v>
      </c>
      <c r="G6610" s="232" t="s">
        <v>1316</v>
      </c>
      <c r="H6610" s="233">
        <v>3.3460000000000001</v>
      </c>
      <c r="I6610" s="237"/>
      <c r="J6610" s="237"/>
      <c r="K6610" s="238"/>
      <c r="L6610" s="239"/>
      <c r="M6610" s="238"/>
      <c r="N6610" s="239"/>
      <c r="O6610" s="239"/>
      <c r="P6610" s="240"/>
      <c r="Q6610" s="238"/>
      <c r="R6610" s="240"/>
      <c r="S6610" s="238"/>
      <c r="T6610" s="237"/>
      <c r="U6610" s="227">
        <f t="shared" si="719"/>
        <v>2442.58</v>
      </c>
      <c r="V6610" s="237"/>
      <c r="W6610" s="237"/>
      <c r="X6610" s="237"/>
      <c r="Y6610" s="237"/>
      <c r="Z6610" s="237"/>
      <c r="AA6610" s="237"/>
    </row>
    <row r="6611" spans="2:27" ht="13.5" hidden="1">
      <c r="B6611" s="232" t="s">
        <v>1166</v>
      </c>
      <c r="C6611" s="232" t="s">
        <v>1235</v>
      </c>
      <c r="D6611" s="232" t="s">
        <v>1195</v>
      </c>
      <c r="E6611" s="232"/>
      <c r="F6611" s="232">
        <v>4</v>
      </c>
      <c r="G6611" s="232" t="s">
        <v>1315</v>
      </c>
      <c r="H6611" s="233">
        <v>0.26400000000000001</v>
      </c>
      <c r="I6611" s="237"/>
      <c r="J6611" s="237"/>
      <c r="K6611" s="238"/>
      <c r="L6611" s="239"/>
      <c r="M6611" s="238"/>
      <c r="N6611" s="239"/>
      <c r="O6611" s="239"/>
      <c r="P6611" s="240"/>
      <c r="Q6611" s="238"/>
      <c r="R6611" s="240"/>
      <c r="S6611" s="238"/>
      <c r="T6611" s="237"/>
      <c r="U6611" s="227">
        <f t="shared" si="719"/>
        <v>192.72</v>
      </c>
      <c r="V6611" s="237"/>
      <c r="W6611" s="237"/>
      <c r="X6611" s="237"/>
      <c r="Y6611" s="237"/>
      <c r="Z6611" s="237"/>
      <c r="AA6611" s="237"/>
    </row>
    <row r="6612" spans="2:27" ht="13.5" hidden="1">
      <c r="B6612" s="232" t="s">
        <v>1166</v>
      </c>
      <c r="C6612" s="232" t="s">
        <v>1213</v>
      </c>
      <c r="D6612" s="232" t="s">
        <v>1181</v>
      </c>
      <c r="E6612" s="232"/>
      <c r="F6612" s="232">
        <v>32</v>
      </c>
      <c r="G6612" s="232" t="s">
        <v>1316</v>
      </c>
      <c r="H6612" s="233">
        <v>3.3460000000000001</v>
      </c>
      <c r="I6612" s="237"/>
      <c r="J6612" s="237"/>
      <c r="K6612" s="238"/>
      <c r="L6612" s="239"/>
      <c r="M6612" s="238"/>
      <c r="N6612" s="239"/>
      <c r="O6612" s="239"/>
      <c r="P6612" s="240"/>
      <c r="Q6612" s="238"/>
      <c r="R6612" s="240"/>
      <c r="S6612" s="238"/>
      <c r="T6612" s="237"/>
      <c r="U6612" s="227">
        <f t="shared" si="719"/>
        <v>2442.58</v>
      </c>
      <c r="V6612" s="237"/>
      <c r="W6612" s="237"/>
      <c r="X6612" s="237"/>
      <c r="Y6612" s="237"/>
      <c r="Z6612" s="237"/>
      <c r="AA6612" s="237"/>
    </row>
    <row r="6613" spans="2:27" ht="13.5" hidden="1">
      <c r="B6613" s="232" t="s">
        <v>1166</v>
      </c>
      <c r="C6613" s="232" t="s">
        <v>1211</v>
      </c>
      <c r="D6613" s="232" t="s">
        <v>1181</v>
      </c>
      <c r="E6613" s="232"/>
      <c r="F6613" s="232">
        <v>16</v>
      </c>
      <c r="G6613" s="232" t="s">
        <v>1317</v>
      </c>
      <c r="H6613" s="233">
        <v>1.851</v>
      </c>
      <c r="I6613" s="237"/>
      <c r="J6613" s="237"/>
      <c r="K6613" s="238"/>
      <c r="L6613" s="239"/>
      <c r="M6613" s="238"/>
      <c r="N6613" s="239"/>
      <c r="O6613" s="239"/>
      <c r="P6613" s="240"/>
      <c r="Q6613" s="238"/>
      <c r="R6613" s="240"/>
      <c r="S6613" s="238"/>
      <c r="T6613" s="237"/>
      <c r="U6613" s="227">
        <f t="shared" si="719"/>
        <v>1351.23</v>
      </c>
      <c r="V6613" s="237"/>
      <c r="W6613" s="237"/>
      <c r="X6613" s="237"/>
      <c r="Y6613" s="237"/>
      <c r="Z6613" s="237"/>
      <c r="AA6613" s="237"/>
    </row>
    <row r="6614" spans="2:27" ht="13.5" hidden="1">
      <c r="B6614" s="232" t="s">
        <v>1166</v>
      </c>
      <c r="C6614" s="232" t="s">
        <v>1571</v>
      </c>
      <c r="D6614" s="232" t="s">
        <v>1169</v>
      </c>
      <c r="E6614" s="232"/>
      <c r="F6614" s="232">
        <v>16</v>
      </c>
      <c r="G6614" s="232" t="s">
        <v>1301</v>
      </c>
      <c r="H6614" s="233">
        <v>1.0880000000000001</v>
      </c>
      <c r="I6614" s="237"/>
      <c r="J6614" s="237"/>
      <c r="K6614" s="238"/>
      <c r="L6614" s="239"/>
      <c r="M6614" s="238"/>
      <c r="N6614" s="239"/>
      <c r="O6614" s="239"/>
      <c r="P6614" s="240"/>
      <c r="Q6614" s="238"/>
      <c r="R6614" s="240"/>
      <c r="S6614" s="238"/>
      <c r="T6614" s="237"/>
      <c r="U6614" s="227">
        <f t="shared" si="719"/>
        <v>794.24</v>
      </c>
      <c r="V6614" s="237"/>
      <c r="W6614" s="237"/>
      <c r="X6614" s="237"/>
      <c r="Y6614" s="237"/>
      <c r="Z6614" s="237"/>
      <c r="AA6614" s="237"/>
    </row>
    <row r="6615" spans="2:27" ht="13.5" hidden="1">
      <c r="B6615" s="232" t="s">
        <v>1166</v>
      </c>
      <c r="C6615" s="232" t="s">
        <v>1239</v>
      </c>
      <c r="D6615" s="232" t="s">
        <v>1170</v>
      </c>
      <c r="E6615" s="232"/>
      <c r="F6615" s="232">
        <v>2</v>
      </c>
      <c r="G6615" s="232" t="s">
        <v>1315</v>
      </c>
      <c r="H6615" s="233">
        <v>0.16700000000000001</v>
      </c>
      <c r="I6615" s="237"/>
      <c r="J6615" s="237"/>
      <c r="K6615" s="238"/>
      <c r="L6615" s="239"/>
      <c r="M6615" s="238"/>
      <c r="N6615" s="239"/>
      <c r="O6615" s="239"/>
      <c r="P6615" s="240"/>
      <c r="Q6615" s="238"/>
      <c r="R6615" s="240"/>
      <c r="S6615" s="238"/>
      <c r="T6615" s="237"/>
      <c r="U6615" s="227">
        <f t="shared" si="719"/>
        <v>121.91000000000001</v>
      </c>
      <c r="V6615" s="237"/>
      <c r="W6615" s="237"/>
      <c r="X6615" s="237"/>
      <c r="Y6615" s="237"/>
      <c r="Z6615" s="237"/>
      <c r="AA6615" s="237"/>
    </row>
    <row r="6616" spans="2:27" ht="13.5" hidden="1">
      <c r="B6616" s="232" t="s">
        <v>1166</v>
      </c>
      <c r="C6616" s="232" t="s">
        <v>1593</v>
      </c>
      <c r="D6616" s="232" t="s">
        <v>1570</v>
      </c>
      <c r="E6616" s="232"/>
      <c r="F6616" s="232" t="s">
        <v>1559</v>
      </c>
      <c r="G6616" s="232" t="s">
        <v>1559</v>
      </c>
      <c r="H6616" s="233">
        <v>0.29399999999999998</v>
      </c>
      <c r="I6616" s="237"/>
      <c r="J6616" s="237"/>
      <c r="K6616" s="238"/>
      <c r="L6616" s="239"/>
      <c r="M6616" s="238"/>
      <c r="N6616" s="239"/>
      <c r="O6616" s="239"/>
      <c r="P6616" s="240"/>
      <c r="Q6616" s="238"/>
      <c r="R6616" s="240"/>
      <c r="S6616" s="238"/>
      <c r="T6616" s="237"/>
      <c r="U6616" s="227">
        <f t="shared" si="719"/>
        <v>214.61999999999998</v>
      </c>
      <c r="V6616" s="237"/>
      <c r="W6616" s="237"/>
      <c r="X6616" s="237"/>
      <c r="Y6616" s="237"/>
      <c r="Z6616" s="237"/>
      <c r="AA6616" s="237"/>
    </row>
    <row r="6617" spans="2:27" ht="13.5" hidden="1">
      <c r="B6617" s="232" t="s">
        <v>1166</v>
      </c>
      <c r="C6617" s="232" t="s">
        <v>1600</v>
      </c>
      <c r="D6617" s="232" t="s">
        <v>1182</v>
      </c>
      <c r="E6617" s="232"/>
      <c r="F6617" s="232">
        <v>8</v>
      </c>
      <c r="G6617" s="232" t="s">
        <v>1317</v>
      </c>
      <c r="H6617" s="233">
        <v>0.83</v>
      </c>
      <c r="I6617" s="237"/>
      <c r="J6617" s="237"/>
      <c r="K6617" s="238"/>
      <c r="L6617" s="239"/>
      <c r="M6617" s="238"/>
      <c r="N6617" s="239"/>
      <c r="O6617" s="239"/>
      <c r="P6617" s="240"/>
      <c r="Q6617" s="238"/>
      <c r="R6617" s="240"/>
      <c r="S6617" s="238"/>
      <c r="T6617" s="237"/>
      <c r="U6617" s="227">
        <f t="shared" si="719"/>
        <v>605.9</v>
      </c>
      <c r="V6617" s="237"/>
      <c r="W6617" s="237"/>
      <c r="X6617" s="237"/>
      <c r="Y6617" s="237"/>
      <c r="Z6617" s="237"/>
      <c r="AA6617" s="237"/>
    </row>
    <row r="6618" spans="2:27" ht="13.5" hidden="1">
      <c r="B6618" s="232" t="s">
        <v>1166</v>
      </c>
      <c r="C6618" s="232" t="s">
        <v>1601</v>
      </c>
      <c r="D6618" s="232" t="s">
        <v>1175</v>
      </c>
      <c r="E6618" s="232"/>
      <c r="F6618" s="232">
        <v>16</v>
      </c>
      <c r="G6618" s="232" t="s">
        <v>1312</v>
      </c>
      <c r="H6618" s="233">
        <v>0.92159999999999997</v>
      </c>
      <c r="I6618" s="237"/>
      <c r="J6618" s="237"/>
      <c r="K6618" s="238"/>
      <c r="L6618" s="239"/>
      <c r="M6618" s="238"/>
      <c r="N6618" s="239"/>
      <c r="O6618" s="239"/>
      <c r="P6618" s="240"/>
      <c r="Q6618" s="238"/>
      <c r="R6618" s="240"/>
      <c r="S6618" s="238"/>
      <c r="T6618" s="237"/>
      <c r="U6618" s="227">
        <f t="shared" ref="U6618:U6681" si="720">H6618*hour_M</f>
        <v>672.76800000000003</v>
      </c>
      <c r="V6618" s="237"/>
      <c r="W6618" s="237"/>
      <c r="X6618" s="237"/>
      <c r="Y6618" s="237"/>
      <c r="Z6618" s="237"/>
      <c r="AA6618" s="237"/>
    </row>
    <row r="6619" spans="2:27" ht="13.5" hidden="1">
      <c r="B6619" s="232" t="s">
        <v>1166</v>
      </c>
      <c r="C6619" s="232" t="s">
        <v>1602</v>
      </c>
      <c r="D6619" s="232" t="s">
        <v>1175</v>
      </c>
      <c r="E6619" s="232"/>
      <c r="F6619" s="232">
        <v>48</v>
      </c>
      <c r="G6619" s="232" t="s">
        <v>1308</v>
      </c>
      <c r="H6619" s="233">
        <v>2.2176</v>
      </c>
      <c r="I6619" s="237"/>
      <c r="J6619" s="237"/>
      <c r="K6619" s="238"/>
      <c r="L6619" s="239"/>
      <c r="M6619" s="238"/>
      <c r="N6619" s="239"/>
      <c r="O6619" s="239"/>
      <c r="P6619" s="240"/>
      <c r="Q6619" s="238"/>
      <c r="R6619" s="240"/>
      <c r="S6619" s="238"/>
      <c r="T6619" s="237"/>
      <c r="U6619" s="227">
        <f t="shared" si="720"/>
        <v>1618.848</v>
      </c>
      <c r="V6619" s="237"/>
      <c r="W6619" s="237"/>
      <c r="X6619" s="237"/>
      <c r="Y6619" s="237"/>
      <c r="Z6619" s="237"/>
      <c r="AA6619" s="237"/>
    </row>
    <row r="6620" spans="2:27" ht="13.5" hidden="1">
      <c r="B6620" s="232" t="s">
        <v>1166</v>
      </c>
      <c r="C6620" s="232" t="s">
        <v>1571</v>
      </c>
      <c r="D6620" s="232" t="s">
        <v>1195</v>
      </c>
      <c r="E6620" s="232"/>
      <c r="F6620" s="232">
        <v>16</v>
      </c>
      <c r="G6620" s="232" t="s">
        <v>1301</v>
      </c>
      <c r="H6620" s="233">
        <v>1.0880000000000001</v>
      </c>
      <c r="I6620" s="237"/>
      <c r="J6620" s="237"/>
      <c r="K6620" s="238"/>
      <c r="L6620" s="239"/>
      <c r="M6620" s="238"/>
      <c r="N6620" s="239"/>
      <c r="O6620" s="239"/>
      <c r="P6620" s="240"/>
      <c r="Q6620" s="238"/>
      <c r="R6620" s="240"/>
      <c r="S6620" s="238"/>
      <c r="T6620" s="237"/>
      <c r="U6620" s="227">
        <f t="shared" si="720"/>
        <v>794.24</v>
      </c>
      <c r="V6620" s="237"/>
      <c r="W6620" s="237"/>
      <c r="X6620" s="237"/>
      <c r="Y6620" s="237"/>
      <c r="Z6620" s="237"/>
      <c r="AA6620" s="237"/>
    </row>
    <row r="6621" spans="2:27" ht="13.5" hidden="1">
      <c r="B6621" s="232" t="s">
        <v>1166</v>
      </c>
      <c r="C6621" s="232" t="s">
        <v>1210</v>
      </c>
      <c r="D6621" s="232" t="s">
        <v>1179</v>
      </c>
      <c r="E6621" s="232"/>
      <c r="F6621" s="232">
        <v>2</v>
      </c>
      <c r="G6621" s="232" t="s">
        <v>1315</v>
      </c>
      <c r="H6621" s="233">
        <v>0.125</v>
      </c>
      <c r="I6621" s="237"/>
      <c r="J6621" s="237"/>
      <c r="K6621" s="238"/>
      <c r="L6621" s="239"/>
      <c r="M6621" s="238"/>
      <c r="N6621" s="239"/>
      <c r="O6621" s="239"/>
      <c r="P6621" s="240"/>
      <c r="Q6621" s="238"/>
      <c r="R6621" s="240"/>
      <c r="S6621" s="238"/>
      <c r="T6621" s="237"/>
      <c r="U6621" s="227">
        <f t="shared" si="720"/>
        <v>91.25</v>
      </c>
      <c r="V6621" s="237"/>
      <c r="W6621" s="237"/>
      <c r="X6621" s="237"/>
      <c r="Y6621" s="237"/>
      <c r="Z6621" s="237"/>
      <c r="AA6621" s="237"/>
    </row>
    <row r="6622" spans="2:27" ht="13.5" hidden="1">
      <c r="B6622" s="232" t="s">
        <v>1166</v>
      </c>
      <c r="C6622" s="232" t="s">
        <v>1250</v>
      </c>
      <c r="D6622" s="232" t="s">
        <v>1180</v>
      </c>
      <c r="E6622" s="232"/>
      <c r="F6622" s="232">
        <v>96</v>
      </c>
      <c r="G6622" s="232" t="s">
        <v>1356</v>
      </c>
      <c r="H6622" s="233">
        <v>8.0060000000000002</v>
      </c>
      <c r="I6622" s="237"/>
      <c r="J6622" s="237"/>
      <c r="K6622" s="238"/>
      <c r="L6622" s="239"/>
      <c r="M6622" s="238"/>
      <c r="N6622" s="239"/>
      <c r="O6622" s="239"/>
      <c r="P6622" s="240"/>
      <c r="Q6622" s="238"/>
      <c r="R6622" s="240"/>
      <c r="S6622" s="238"/>
      <c r="T6622" s="237"/>
      <c r="U6622" s="227">
        <f t="shared" si="720"/>
        <v>5844.38</v>
      </c>
      <c r="V6622" s="237"/>
      <c r="W6622" s="237"/>
      <c r="X6622" s="237"/>
      <c r="Y6622" s="237"/>
      <c r="Z6622" s="237"/>
      <c r="AA6622" s="237"/>
    </row>
    <row r="6623" spans="2:27" ht="13.5" hidden="1">
      <c r="B6623" s="232" t="s">
        <v>1166</v>
      </c>
      <c r="C6623" s="232" t="s">
        <v>1241</v>
      </c>
      <c r="D6623" s="232" t="s">
        <v>1187</v>
      </c>
      <c r="E6623" s="232"/>
      <c r="F6623" s="232">
        <v>4</v>
      </c>
      <c r="G6623" s="232" t="s">
        <v>1315</v>
      </c>
      <c r="H6623" s="233">
        <v>0.23</v>
      </c>
      <c r="I6623" s="237"/>
      <c r="J6623" s="237"/>
      <c r="K6623" s="238"/>
      <c r="L6623" s="239"/>
      <c r="M6623" s="238"/>
      <c r="N6623" s="239"/>
      <c r="O6623" s="239"/>
      <c r="P6623" s="240"/>
      <c r="Q6623" s="238"/>
      <c r="R6623" s="240"/>
      <c r="S6623" s="238"/>
      <c r="T6623" s="237"/>
      <c r="U6623" s="227">
        <f t="shared" si="720"/>
        <v>167.9</v>
      </c>
      <c r="V6623" s="237"/>
      <c r="W6623" s="237"/>
      <c r="X6623" s="237"/>
      <c r="Y6623" s="237"/>
      <c r="Z6623" s="237"/>
      <c r="AA6623" s="237"/>
    </row>
    <row r="6624" spans="2:27" ht="13.5" hidden="1">
      <c r="B6624" s="232" t="s">
        <v>1166</v>
      </c>
      <c r="C6624" s="232" t="s">
        <v>1589</v>
      </c>
      <c r="D6624" s="232" t="s">
        <v>1179</v>
      </c>
      <c r="E6624" s="232"/>
      <c r="F6624" s="232">
        <v>2</v>
      </c>
      <c r="G6624" s="232" t="s">
        <v>1314</v>
      </c>
      <c r="H6624" s="233">
        <v>6.2E-2</v>
      </c>
      <c r="I6624" s="237"/>
      <c r="J6624" s="237"/>
      <c r="K6624" s="238"/>
      <c r="L6624" s="239"/>
      <c r="M6624" s="238"/>
      <c r="N6624" s="239"/>
      <c r="O6624" s="239"/>
      <c r="P6624" s="240"/>
      <c r="Q6624" s="238"/>
      <c r="R6624" s="240"/>
      <c r="S6624" s="238"/>
      <c r="T6624" s="237"/>
      <c r="U6624" s="227">
        <f t="shared" si="720"/>
        <v>45.26</v>
      </c>
      <c r="V6624" s="237"/>
      <c r="W6624" s="237"/>
      <c r="X6624" s="237"/>
      <c r="Y6624" s="237"/>
      <c r="Z6624" s="237"/>
      <c r="AA6624" s="237"/>
    </row>
    <row r="6625" spans="2:27" ht="13.5" hidden="1">
      <c r="B6625" s="232" t="s">
        <v>1166</v>
      </c>
      <c r="C6625" s="232" t="s">
        <v>1224</v>
      </c>
      <c r="D6625" s="232" t="s">
        <v>1182</v>
      </c>
      <c r="E6625" s="232"/>
      <c r="F6625" s="232">
        <v>16</v>
      </c>
      <c r="G6625" s="232" t="s">
        <v>1316</v>
      </c>
      <c r="H6625" s="233">
        <v>1.661</v>
      </c>
      <c r="I6625" s="237"/>
      <c r="J6625" s="237"/>
      <c r="K6625" s="238"/>
      <c r="L6625" s="239"/>
      <c r="M6625" s="238"/>
      <c r="N6625" s="239"/>
      <c r="O6625" s="239"/>
      <c r="P6625" s="240"/>
      <c r="Q6625" s="238"/>
      <c r="R6625" s="240"/>
      <c r="S6625" s="238"/>
      <c r="T6625" s="237"/>
      <c r="U6625" s="227">
        <f t="shared" si="720"/>
        <v>1212.53</v>
      </c>
      <c r="V6625" s="237"/>
      <c r="W6625" s="237"/>
      <c r="X6625" s="237"/>
      <c r="Y6625" s="237"/>
      <c r="Z6625" s="237"/>
      <c r="AA6625" s="237"/>
    </row>
    <row r="6626" spans="2:27" ht="13.5" hidden="1">
      <c r="B6626" s="232" t="s">
        <v>1166</v>
      </c>
      <c r="C6626" s="232" t="s">
        <v>1566</v>
      </c>
      <c r="D6626" s="232" t="s">
        <v>1597</v>
      </c>
      <c r="E6626" s="232"/>
      <c r="F6626" s="232">
        <v>96</v>
      </c>
      <c r="G6626" s="232" t="s">
        <v>1365</v>
      </c>
      <c r="H6626" s="233">
        <v>8.7550000000000008</v>
      </c>
      <c r="I6626" s="237"/>
      <c r="J6626" s="237"/>
      <c r="K6626" s="238"/>
      <c r="L6626" s="239"/>
      <c r="M6626" s="238"/>
      <c r="N6626" s="239"/>
      <c r="O6626" s="239"/>
      <c r="P6626" s="240"/>
      <c r="Q6626" s="238"/>
      <c r="R6626" s="240"/>
      <c r="S6626" s="238"/>
      <c r="T6626" s="237"/>
      <c r="U6626" s="227">
        <f t="shared" si="720"/>
        <v>6391.1500000000005</v>
      </c>
      <c r="V6626" s="237"/>
      <c r="W6626" s="237"/>
      <c r="X6626" s="237"/>
      <c r="Y6626" s="237"/>
      <c r="Z6626" s="237"/>
      <c r="AA6626" s="237"/>
    </row>
    <row r="6627" spans="2:27" ht="13.5" hidden="1">
      <c r="B6627" s="232" t="s">
        <v>1166</v>
      </c>
      <c r="C6627" s="232" t="s">
        <v>1208</v>
      </c>
      <c r="D6627" s="232" t="s">
        <v>1171</v>
      </c>
      <c r="E6627" s="232"/>
      <c r="F6627" s="232">
        <v>4</v>
      </c>
      <c r="G6627" s="232" t="s">
        <v>1311</v>
      </c>
      <c r="H6627" s="233">
        <v>0.29499999999999998</v>
      </c>
      <c r="I6627" s="237"/>
      <c r="J6627" s="237"/>
      <c r="K6627" s="238"/>
      <c r="L6627" s="239"/>
      <c r="M6627" s="238"/>
      <c r="N6627" s="239"/>
      <c r="O6627" s="239"/>
      <c r="P6627" s="240"/>
      <c r="Q6627" s="238"/>
      <c r="R6627" s="240"/>
      <c r="S6627" s="238"/>
      <c r="T6627" s="237"/>
      <c r="U6627" s="227">
        <f t="shared" si="720"/>
        <v>215.35</v>
      </c>
      <c r="V6627" s="237"/>
      <c r="W6627" s="237"/>
      <c r="X6627" s="237"/>
      <c r="Y6627" s="237"/>
      <c r="Z6627" s="237"/>
      <c r="AA6627" s="237"/>
    </row>
    <row r="6628" spans="2:27" ht="13.5" hidden="1">
      <c r="B6628" s="232" t="s">
        <v>1166</v>
      </c>
      <c r="C6628" s="232" t="s">
        <v>1585</v>
      </c>
      <c r="D6628" s="232" t="s">
        <v>1190</v>
      </c>
      <c r="E6628" s="232"/>
      <c r="F6628" s="232">
        <v>32</v>
      </c>
      <c r="G6628" s="232" t="s">
        <v>1317</v>
      </c>
      <c r="H6628" s="233">
        <v>1.8431999999999999</v>
      </c>
      <c r="I6628" s="237"/>
      <c r="J6628" s="237"/>
      <c r="K6628" s="238"/>
      <c r="L6628" s="239"/>
      <c r="M6628" s="238"/>
      <c r="N6628" s="239"/>
      <c r="O6628" s="239"/>
      <c r="P6628" s="240"/>
      <c r="Q6628" s="238"/>
      <c r="R6628" s="240"/>
      <c r="S6628" s="238"/>
      <c r="T6628" s="237"/>
      <c r="U6628" s="227">
        <f t="shared" si="720"/>
        <v>1345.5360000000001</v>
      </c>
      <c r="V6628" s="237"/>
      <c r="W6628" s="237"/>
      <c r="X6628" s="237"/>
      <c r="Y6628" s="237"/>
      <c r="Z6628" s="237"/>
      <c r="AA6628" s="237"/>
    </row>
    <row r="6629" spans="2:27" ht="13.5" hidden="1">
      <c r="B6629" s="232" t="s">
        <v>1166</v>
      </c>
      <c r="C6629" s="232" t="s">
        <v>1228</v>
      </c>
      <c r="D6629" s="232" t="s">
        <v>1182</v>
      </c>
      <c r="E6629" s="232"/>
      <c r="F6629" s="232">
        <v>2</v>
      </c>
      <c r="G6629" s="232" t="s">
        <v>1311</v>
      </c>
      <c r="H6629" s="233">
        <v>0.182</v>
      </c>
      <c r="I6629" s="237"/>
      <c r="J6629" s="237"/>
      <c r="K6629" s="238"/>
      <c r="L6629" s="239"/>
      <c r="M6629" s="238"/>
      <c r="N6629" s="239"/>
      <c r="O6629" s="239"/>
      <c r="P6629" s="240"/>
      <c r="Q6629" s="238"/>
      <c r="R6629" s="240"/>
      <c r="S6629" s="238"/>
      <c r="T6629" s="237"/>
      <c r="U6629" s="227">
        <f t="shared" si="720"/>
        <v>132.85999999999999</v>
      </c>
      <c r="V6629" s="237"/>
      <c r="W6629" s="237"/>
      <c r="X6629" s="237"/>
      <c r="Y6629" s="237"/>
      <c r="Z6629" s="237"/>
      <c r="AA6629" s="237"/>
    </row>
    <row r="6630" spans="2:27" ht="13.5" hidden="1">
      <c r="B6630" s="232" t="s">
        <v>1166</v>
      </c>
      <c r="C6630" s="232" t="s">
        <v>1580</v>
      </c>
      <c r="D6630" s="232" t="s">
        <v>1176</v>
      </c>
      <c r="E6630" s="232"/>
      <c r="F6630" s="232">
        <v>8</v>
      </c>
      <c r="G6630" s="232" t="s">
        <v>1312</v>
      </c>
      <c r="H6630" s="233">
        <v>0.45119999999999999</v>
      </c>
      <c r="I6630" s="237"/>
      <c r="J6630" s="237"/>
      <c r="K6630" s="238"/>
      <c r="L6630" s="239"/>
      <c r="M6630" s="238"/>
      <c r="N6630" s="239"/>
      <c r="O6630" s="239"/>
      <c r="P6630" s="240"/>
      <c r="Q6630" s="238"/>
      <c r="R6630" s="240"/>
      <c r="S6630" s="238"/>
      <c r="T6630" s="237"/>
      <c r="U6630" s="227">
        <f t="shared" si="720"/>
        <v>329.37599999999998</v>
      </c>
      <c r="V6630" s="237"/>
      <c r="W6630" s="237"/>
      <c r="X6630" s="237"/>
      <c r="Y6630" s="237"/>
      <c r="Z6630" s="237"/>
      <c r="AA6630" s="237"/>
    </row>
    <row r="6631" spans="2:27" ht="13.5" hidden="1">
      <c r="B6631" s="232" t="s">
        <v>1166</v>
      </c>
      <c r="C6631" s="232" t="s">
        <v>1588</v>
      </c>
      <c r="D6631" s="232" t="s">
        <v>1184</v>
      </c>
      <c r="E6631" s="232"/>
      <c r="F6631" s="232">
        <v>4</v>
      </c>
      <c r="G6631" s="232" t="s">
        <v>1312</v>
      </c>
      <c r="H6631" s="233">
        <v>0.36499999999999999</v>
      </c>
      <c r="I6631" s="237"/>
      <c r="J6631" s="237"/>
      <c r="K6631" s="238"/>
      <c r="L6631" s="239"/>
      <c r="M6631" s="238"/>
      <c r="N6631" s="239"/>
      <c r="O6631" s="239"/>
      <c r="P6631" s="240"/>
      <c r="Q6631" s="238"/>
      <c r="R6631" s="240"/>
      <c r="S6631" s="238"/>
      <c r="T6631" s="237"/>
      <c r="U6631" s="227">
        <f t="shared" si="720"/>
        <v>266.45</v>
      </c>
      <c r="V6631" s="237"/>
      <c r="W6631" s="237"/>
      <c r="X6631" s="237"/>
      <c r="Y6631" s="237"/>
      <c r="Z6631" s="237"/>
      <c r="AA6631" s="237"/>
    </row>
    <row r="6632" spans="2:27" ht="13.5" hidden="1">
      <c r="B6632" s="232" t="s">
        <v>1166</v>
      </c>
      <c r="C6632" s="232" t="s">
        <v>1230</v>
      </c>
      <c r="D6632" s="232" t="s">
        <v>1186</v>
      </c>
      <c r="E6632" s="232"/>
      <c r="F6632" s="232">
        <v>4</v>
      </c>
      <c r="G6632" s="232" t="s">
        <v>1311</v>
      </c>
      <c r="H6632" s="233">
        <v>0.33400000000000002</v>
      </c>
      <c r="I6632" s="237"/>
      <c r="J6632" s="237"/>
      <c r="K6632" s="238"/>
      <c r="L6632" s="239"/>
      <c r="M6632" s="238"/>
      <c r="N6632" s="239"/>
      <c r="O6632" s="239"/>
      <c r="P6632" s="240"/>
      <c r="Q6632" s="238"/>
      <c r="R6632" s="240"/>
      <c r="S6632" s="238"/>
      <c r="T6632" s="237"/>
      <c r="U6632" s="227">
        <f t="shared" si="720"/>
        <v>243.82000000000002</v>
      </c>
      <c r="V6632" s="237"/>
      <c r="W6632" s="237"/>
      <c r="X6632" s="237"/>
      <c r="Y6632" s="237"/>
      <c r="Z6632" s="237"/>
      <c r="AA6632" s="237"/>
    </row>
    <row r="6633" spans="2:27" ht="13.5" hidden="1">
      <c r="B6633" s="232" t="s">
        <v>1166</v>
      </c>
      <c r="C6633" s="232" t="s">
        <v>1209</v>
      </c>
      <c r="D6633" s="232" t="s">
        <v>1186</v>
      </c>
      <c r="E6633" s="232"/>
      <c r="F6633" s="232">
        <v>16</v>
      </c>
      <c r="G6633" s="232" t="s">
        <v>1317</v>
      </c>
      <c r="H6633" s="233">
        <v>1.3340000000000001</v>
      </c>
      <c r="I6633" s="237"/>
      <c r="J6633" s="237"/>
      <c r="K6633" s="238"/>
      <c r="L6633" s="239"/>
      <c r="M6633" s="238"/>
      <c r="N6633" s="239"/>
      <c r="O6633" s="239"/>
      <c r="P6633" s="240"/>
      <c r="Q6633" s="238"/>
      <c r="R6633" s="240"/>
      <c r="S6633" s="238"/>
      <c r="T6633" s="237"/>
      <c r="U6633" s="227">
        <f t="shared" si="720"/>
        <v>973.82</v>
      </c>
      <c r="V6633" s="237"/>
      <c r="W6633" s="237"/>
      <c r="X6633" s="237"/>
      <c r="Y6633" s="237"/>
      <c r="Z6633" s="237"/>
      <c r="AA6633" s="237"/>
    </row>
    <row r="6634" spans="2:27" ht="13.5" hidden="1">
      <c r="B6634" s="232" t="s">
        <v>1166</v>
      </c>
      <c r="C6634" s="232" t="s">
        <v>1249</v>
      </c>
      <c r="D6634" s="232" t="s">
        <v>1170</v>
      </c>
      <c r="E6634" s="232"/>
      <c r="F6634" s="232">
        <v>64</v>
      </c>
      <c r="G6634" s="232" t="s">
        <v>1345</v>
      </c>
      <c r="H6634" s="233">
        <v>5.3380000000000001</v>
      </c>
      <c r="I6634" s="237"/>
      <c r="J6634" s="237"/>
      <c r="K6634" s="238"/>
      <c r="L6634" s="239"/>
      <c r="M6634" s="238"/>
      <c r="N6634" s="239"/>
      <c r="O6634" s="239"/>
      <c r="P6634" s="240"/>
      <c r="Q6634" s="238"/>
      <c r="R6634" s="240"/>
      <c r="S6634" s="238"/>
      <c r="T6634" s="237"/>
      <c r="U6634" s="227">
        <f t="shared" si="720"/>
        <v>3896.7400000000002</v>
      </c>
      <c r="V6634" s="237"/>
      <c r="W6634" s="237"/>
      <c r="X6634" s="237"/>
      <c r="Y6634" s="237"/>
      <c r="Z6634" s="237"/>
      <c r="AA6634" s="237"/>
    </row>
    <row r="6635" spans="2:27" ht="13.5" hidden="1">
      <c r="B6635" s="232" t="s">
        <v>1166</v>
      </c>
      <c r="C6635" s="232" t="s">
        <v>1225</v>
      </c>
      <c r="D6635" s="232" t="s">
        <v>1171</v>
      </c>
      <c r="E6635" s="232"/>
      <c r="F6635" s="232">
        <v>64</v>
      </c>
      <c r="G6635" s="232" t="s">
        <v>1345</v>
      </c>
      <c r="H6635" s="233">
        <v>4.7229999999999999</v>
      </c>
      <c r="I6635" s="237"/>
      <c r="J6635" s="237"/>
      <c r="K6635" s="238"/>
      <c r="L6635" s="239"/>
      <c r="M6635" s="238"/>
      <c r="N6635" s="239"/>
      <c r="O6635" s="239"/>
      <c r="P6635" s="240"/>
      <c r="Q6635" s="238"/>
      <c r="R6635" s="240"/>
      <c r="S6635" s="238"/>
      <c r="T6635" s="237"/>
      <c r="U6635" s="227">
        <f t="shared" si="720"/>
        <v>3447.79</v>
      </c>
      <c r="V6635" s="237"/>
      <c r="W6635" s="237"/>
      <c r="X6635" s="237"/>
      <c r="Y6635" s="237"/>
      <c r="Z6635" s="237"/>
      <c r="AA6635" s="237"/>
    </row>
    <row r="6636" spans="2:27" ht="13.5" hidden="1">
      <c r="B6636" s="232" t="s">
        <v>1166</v>
      </c>
      <c r="C6636" s="232" t="s">
        <v>1583</v>
      </c>
      <c r="D6636" s="232" t="s">
        <v>1190</v>
      </c>
      <c r="E6636" s="232"/>
      <c r="F6636" s="232">
        <v>2</v>
      </c>
      <c r="G6636" s="232" t="s">
        <v>1314</v>
      </c>
      <c r="H6636" s="233">
        <v>0.1152</v>
      </c>
      <c r="I6636" s="237"/>
      <c r="J6636" s="237"/>
      <c r="K6636" s="238"/>
      <c r="L6636" s="239"/>
      <c r="M6636" s="238"/>
      <c r="N6636" s="239"/>
      <c r="O6636" s="239"/>
      <c r="P6636" s="240"/>
      <c r="Q6636" s="238"/>
      <c r="R6636" s="240"/>
      <c r="S6636" s="238"/>
      <c r="T6636" s="237"/>
      <c r="U6636" s="227">
        <f t="shared" si="720"/>
        <v>84.096000000000004</v>
      </c>
      <c r="V6636" s="237"/>
      <c r="W6636" s="237"/>
      <c r="X6636" s="237"/>
      <c r="Y6636" s="237"/>
      <c r="Z6636" s="237"/>
      <c r="AA6636" s="237"/>
    </row>
    <row r="6637" spans="2:27" ht="13.5" hidden="1">
      <c r="B6637" s="232" t="s">
        <v>1166</v>
      </c>
      <c r="C6637" s="232" t="s">
        <v>1206</v>
      </c>
      <c r="D6637" s="232" t="s">
        <v>1179</v>
      </c>
      <c r="E6637" s="232"/>
      <c r="F6637" s="232">
        <v>16</v>
      </c>
      <c r="G6637" s="232" t="s">
        <v>1317</v>
      </c>
      <c r="H6637" s="233">
        <v>1.133</v>
      </c>
      <c r="I6637" s="237"/>
      <c r="J6637" s="237"/>
      <c r="K6637" s="238"/>
      <c r="L6637" s="239"/>
      <c r="M6637" s="238"/>
      <c r="N6637" s="239"/>
      <c r="O6637" s="239"/>
      <c r="P6637" s="240"/>
      <c r="Q6637" s="238"/>
      <c r="R6637" s="240"/>
      <c r="S6637" s="238"/>
      <c r="T6637" s="237"/>
      <c r="U6637" s="227">
        <f t="shared" si="720"/>
        <v>827.09</v>
      </c>
      <c r="V6637" s="237"/>
      <c r="W6637" s="237"/>
      <c r="X6637" s="237"/>
      <c r="Y6637" s="237"/>
      <c r="Z6637" s="237"/>
      <c r="AA6637" s="237"/>
    </row>
    <row r="6638" spans="2:27" ht="13.5" hidden="1">
      <c r="B6638" s="232" t="s">
        <v>1166</v>
      </c>
      <c r="C6638" s="232" t="s">
        <v>1209</v>
      </c>
      <c r="D6638" s="232" t="s">
        <v>1562</v>
      </c>
      <c r="E6638" s="232"/>
      <c r="F6638" s="232">
        <v>16</v>
      </c>
      <c r="G6638" s="232" t="s">
        <v>1317</v>
      </c>
      <c r="H6638" s="233">
        <v>1.3340000000000001</v>
      </c>
      <c r="I6638" s="237"/>
      <c r="J6638" s="237"/>
      <c r="K6638" s="238"/>
      <c r="L6638" s="239"/>
      <c r="M6638" s="238"/>
      <c r="N6638" s="239"/>
      <c r="O6638" s="239"/>
      <c r="P6638" s="240"/>
      <c r="Q6638" s="238"/>
      <c r="R6638" s="240"/>
      <c r="S6638" s="238"/>
      <c r="T6638" s="237"/>
      <c r="U6638" s="227">
        <f t="shared" si="720"/>
        <v>973.82</v>
      </c>
      <c r="V6638" s="237"/>
      <c r="W6638" s="237"/>
      <c r="X6638" s="237"/>
      <c r="Y6638" s="237"/>
      <c r="Z6638" s="237"/>
      <c r="AA6638" s="237"/>
    </row>
    <row r="6639" spans="2:27" ht="13.5" hidden="1">
      <c r="B6639" s="232" t="s">
        <v>1166</v>
      </c>
      <c r="C6639" s="232" t="s">
        <v>1245</v>
      </c>
      <c r="D6639" s="232" t="s">
        <v>1177</v>
      </c>
      <c r="E6639" s="232"/>
      <c r="F6639" s="232">
        <v>64</v>
      </c>
      <c r="G6639" s="232" t="s">
        <v>1355</v>
      </c>
      <c r="H6639" s="233">
        <v>42.34</v>
      </c>
      <c r="I6639" s="237"/>
      <c r="J6639" s="237"/>
      <c r="K6639" s="238"/>
      <c r="L6639" s="239"/>
      <c r="M6639" s="238"/>
      <c r="N6639" s="239"/>
      <c r="O6639" s="239"/>
      <c r="P6639" s="240"/>
      <c r="Q6639" s="238"/>
      <c r="R6639" s="240"/>
      <c r="S6639" s="238"/>
      <c r="T6639" s="237"/>
      <c r="U6639" s="227">
        <f t="shared" si="720"/>
        <v>30908.2</v>
      </c>
      <c r="V6639" s="237"/>
      <c r="W6639" s="237"/>
      <c r="X6639" s="237"/>
      <c r="Y6639" s="237"/>
      <c r="Z6639" s="237"/>
      <c r="AA6639" s="237"/>
    </row>
    <row r="6640" spans="2:27" ht="13.5" hidden="1">
      <c r="B6640" s="232" t="s">
        <v>1166</v>
      </c>
      <c r="C6640" s="232" t="s">
        <v>1603</v>
      </c>
      <c r="D6640" s="232" t="s">
        <v>1190</v>
      </c>
      <c r="E6640" s="232"/>
      <c r="F6640" s="232">
        <v>8</v>
      </c>
      <c r="G6640" s="232" t="s">
        <v>1311</v>
      </c>
      <c r="H6640" s="233">
        <v>0.46079999999999999</v>
      </c>
      <c r="I6640" s="237"/>
      <c r="J6640" s="237"/>
      <c r="K6640" s="238"/>
      <c r="L6640" s="239"/>
      <c r="M6640" s="238"/>
      <c r="N6640" s="239"/>
      <c r="O6640" s="239"/>
      <c r="P6640" s="240"/>
      <c r="Q6640" s="238"/>
      <c r="R6640" s="240"/>
      <c r="S6640" s="238"/>
      <c r="T6640" s="237"/>
      <c r="U6640" s="227">
        <f t="shared" si="720"/>
        <v>336.38400000000001</v>
      </c>
      <c r="V6640" s="237"/>
      <c r="W6640" s="237"/>
      <c r="X6640" s="237"/>
      <c r="Y6640" s="237"/>
      <c r="Z6640" s="237"/>
      <c r="AA6640" s="237"/>
    </row>
    <row r="6641" spans="2:27" ht="13.5" hidden="1">
      <c r="B6641" s="232" t="s">
        <v>1166</v>
      </c>
      <c r="C6641" s="232" t="s">
        <v>1251</v>
      </c>
      <c r="D6641" s="232" t="s">
        <v>1184</v>
      </c>
      <c r="E6641" s="232"/>
      <c r="F6641" s="232">
        <v>32</v>
      </c>
      <c r="G6641" s="232" t="s">
        <v>1345</v>
      </c>
      <c r="H6641" s="233">
        <v>2.9180000000000001</v>
      </c>
      <c r="I6641" s="237"/>
      <c r="J6641" s="237"/>
      <c r="K6641" s="238"/>
      <c r="L6641" s="239"/>
      <c r="M6641" s="238"/>
      <c r="N6641" s="239"/>
      <c r="O6641" s="239"/>
      <c r="P6641" s="240"/>
      <c r="Q6641" s="238"/>
      <c r="R6641" s="240"/>
      <c r="S6641" s="238"/>
      <c r="T6641" s="237"/>
      <c r="U6641" s="227">
        <f t="shared" si="720"/>
        <v>2130.1400000000003</v>
      </c>
      <c r="V6641" s="237"/>
      <c r="W6641" s="237"/>
      <c r="X6641" s="237"/>
      <c r="Y6641" s="237"/>
      <c r="Z6641" s="237"/>
      <c r="AA6641" s="237"/>
    </row>
    <row r="6642" spans="2:27" ht="13.5" hidden="1">
      <c r="B6642" s="232" t="s">
        <v>1166</v>
      </c>
      <c r="C6642" s="232" t="s">
        <v>1209</v>
      </c>
      <c r="D6642" s="232" t="s">
        <v>1176</v>
      </c>
      <c r="E6642" s="232"/>
      <c r="F6642" s="232">
        <v>16</v>
      </c>
      <c r="G6642" s="232" t="s">
        <v>1317</v>
      </c>
      <c r="H6642" s="233">
        <v>1.3340000000000001</v>
      </c>
      <c r="I6642" s="237"/>
      <c r="J6642" s="237"/>
      <c r="K6642" s="238"/>
      <c r="L6642" s="239"/>
      <c r="M6642" s="238"/>
      <c r="N6642" s="239"/>
      <c r="O6642" s="239"/>
      <c r="P6642" s="240"/>
      <c r="Q6642" s="238"/>
      <c r="R6642" s="240"/>
      <c r="S6642" s="238"/>
      <c r="T6642" s="237"/>
      <c r="U6642" s="227">
        <f t="shared" si="720"/>
        <v>973.82</v>
      </c>
      <c r="V6642" s="237"/>
      <c r="W6642" s="237"/>
      <c r="X6642" s="237"/>
      <c r="Y6642" s="237"/>
      <c r="Z6642" s="237"/>
      <c r="AA6642" s="237"/>
    </row>
    <row r="6643" spans="2:27" ht="13.5" hidden="1">
      <c r="B6643" s="232" t="s">
        <v>1166</v>
      </c>
      <c r="C6643" s="232" t="s">
        <v>1232</v>
      </c>
      <c r="D6643" s="232" t="s">
        <v>1597</v>
      </c>
      <c r="E6643" s="232"/>
      <c r="F6643" s="232">
        <v>48</v>
      </c>
      <c r="G6643" s="232" t="s">
        <v>1356</v>
      </c>
      <c r="H6643" s="233">
        <v>4.3780000000000001</v>
      </c>
      <c r="I6643" s="237"/>
      <c r="J6643" s="237"/>
      <c r="K6643" s="238"/>
      <c r="L6643" s="239"/>
      <c r="M6643" s="238"/>
      <c r="N6643" s="239"/>
      <c r="O6643" s="239"/>
      <c r="P6643" s="240"/>
      <c r="Q6643" s="238"/>
      <c r="R6643" s="240"/>
      <c r="S6643" s="238"/>
      <c r="T6643" s="237"/>
      <c r="U6643" s="227">
        <f t="shared" si="720"/>
        <v>3195.94</v>
      </c>
      <c r="V6643" s="237"/>
      <c r="W6643" s="237"/>
      <c r="X6643" s="237"/>
      <c r="Y6643" s="237"/>
      <c r="Z6643" s="237"/>
      <c r="AA6643" s="237"/>
    </row>
    <row r="6644" spans="2:27" ht="13.5" hidden="1">
      <c r="B6644" s="232" t="s">
        <v>1166</v>
      </c>
      <c r="C6644" s="232" t="s">
        <v>1231</v>
      </c>
      <c r="D6644" s="232" t="s">
        <v>1176</v>
      </c>
      <c r="E6644" s="232"/>
      <c r="F6644" s="232">
        <v>48</v>
      </c>
      <c r="G6644" s="232" t="s">
        <v>1310</v>
      </c>
      <c r="H6644" s="233">
        <v>4.0030000000000001</v>
      </c>
      <c r="I6644" s="237"/>
      <c r="J6644" s="237"/>
      <c r="K6644" s="238"/>
      <c r="L6644" s="239"/>
      <c r="M6644" s="238"/>
      <c r="N6644" s="239"/>
      <c r="O6644" s="239"/>
      <c r="P6644" s="240"/>
      <c r="Q6644" s="238"/>
      <c r="R6644" s="240"/>
      <c r="S6644" s="238"/>
      <c r="T6644" s="237"/>
      <c r="U6644" s="227">
        <f t="shared" si="720"/>
        <v>2922.19</v>
      </c>
      <c r="V6644" s="237"/>
      <c r="W6644" s="237"/>
      <c r="X6644" s="237"/>
      <c r="Y6644" s="237"/>
      <c r="Z6644" s="237"/>
      <c r="AA6644" s="237"/>
    </row>
    <row r="6645" spans="2:27" ht="13.5" hidden="1">
      <c r="B6645" s="232" t="s">
        <v>1166</v>
      </c>
      <c r="C6645" s="232" t="s">
        <v>1226</v>
      </c>
      <c r="D6645" s="232" t="s">
        <v>1171</v>
      </c>
      <c r="E6645" s="232"/>
      <c r="F6645" s="232">
        <v>8</v>
      </c>
      <c r="G6645" s="232" t="s">
        <v>1312</v>
      </c>
      <c r="H6645" s="233">
        <v>0.56599999999999995</v>
      </c>
      <c r="I6645" s="237"/>
      <c r="J6645" s="237"/>
      <c r="K6645" s="238"/>
      <c r="L6645" s="239"/>
      <c r="M6645" s="238"/>
      <c r="N6645" s="239"/>
      <c r="O6645" s="239"/>
      <c r="P6645" s="240"/>
      <c r="Q6645" s="238"/>
      <c r="R6645" s="240"/>
      <c r="S6645" s="238"/>
      <c r="T6645" s="237"/>
      <c r="U6645" s="227">
        <f t="shared" si="720"/>
        <v>413.17999999999995</v>
      </c>
      <c r="V6645" s="237"/>
      <c r="W6645" s="237"/>
      <c r="X6645" s="237"/>
      <c r="Y6645" s="237"/>
      <c r="Z6645" s="237"/>
      <c r="AA6645" s="237"/>
    </row>
    <row r="6646" spans="2:27" ht="13.5" hidden="1">
      <c r="B6646" s="232" t="s">
        <v>1166</v>
      </c>
      <c r="C6646" s="232" t="s">
        <v>1211</v>
      </c>
      <c r="D6646" s="232" t="s">
        <v>1172</v>
      </c>
      <c r="E6646" s="232"/>
      <c r="F6646" s="232">
        <v>16</v>
      </c>
      <c r="G6646" s="232" t="s">
        <v>1317</v>
      </c>
      <c r="H6646" s="233">
        <v>1.851</v>
      </c>
      <c r="I6646" s="237"/>
      <c r="J6646" s="237"/>
      <c r="K6646" s="238"/>
      <c r="L6646" s="239"/>
      <c r="M6646" s="238"/>
      <c r="N6646" s="239"/>
      <c r="O6646" s="239"/>
      <c r="P6646" s="240"/>
      <c r="Q6646" s="238"/>
      <c r="R6646" s="240"/>
      <c r="S6646" s="238"/>
      <c r="T6646" s="237"/>
      <c r="U6646" s="227">
        <f t="shared" si="720"/>
        <v>1351.23</v>
      </c>
      <c r="V6646" s="237"/>
      <c r="W6646" s="237"/>
      <c r="X6646" s="237"/>
      <c r="Y6646" s="237"/>
      <c r="Z6646" s="237"/>
      <c r="AA6646" s="237"/>
    </row>
    <row r="6647" spans="2:27" ht="13.5" hidden="1">
      <c r="B6647" s="232" t="s">
        <v>1166</v>
      </c>
      <c r="C6647" s="232" t="s">
        <v>1604</v>
      </c>
      <c r="D6647" s="232" t="s">
        <v>1190</v>
      </c>
      <c r="E6647" s="232"/>
      <c r="F6647" s="232">
        <v>64</v>
      </c>
      <c r="G6647" s="232" t="s">
        <v>1316</v>
      </c>
      <c r="H6647" s="233">
        <v>3.6863999999999999</v>
      </c>
      <c r="I6647" s="237"/>
      <c r="J6647" s="237"/>
      <c r="K6647" s="238"/>
      <c r="L6647" s="239"/>
      <c r="M6647" s="238"/>
      <c r="N6647" s="239"/>
      <c r="O6647" s="239"/>
      <c r="P6647" s="240"/>
      <c r="Q6647" s="238"/>
      <c r="R6647" s="240"/>
      <c r="S6647" s="238"/>
      <c r="T6647" s="237"/>
      <c r="U6647" s="227">
        <f t="shared" si="720"/>
        <v>2691.0720000000001</v>
      </c>
      <c r="V6647" s="237"/>
      <c r="W6647" s="237"/>
      <c r="X6647" s="237"/>
      <c r="Y6647" s="237"/>
      <c r="Z6647" s="237"/>
      <c r="AA6647" s="237"/>
    </row>
    <row r="6648" spans="2:27" ht="13.5" hidden="1">
      <c r="B6648" s="232" t="s">
        <v>1166</v>
      </c>
      <c r="C6648" s="232" t="s">
        <v>1211</v>
      </c>
      <c r="D6648" s="232" t="s">
        <v>1194</v>
      </c>
      <c r="E6648" s="232"/>
      <c r="F6648" s="232">
        <v>16</v>
      </c>
      <c r="G6648" s="232" t="s">
        <v>1317</v>
      </c>
      <c r="H6648" s="233">
        <v>1.851</v>
      </c>
      <c r="I6648" s="237"/>
      <c r="J6648" s="237"/>
      <c r="K6648" s="238"/>
      <c r="L6648" s="239"/>
      <c r="M6648" s="238"/>
      <c r="N6648" s="239"/>
      <c r="O6648" s="239"/>
      <c r="P6648" s="240"/>
      <c r="Q6648" s="238"/>
      <c r="R6648" s="240"/>
      <c r="S6648" s="238"/>
      <c r="T6648" s="237"/>
      <c r="U6648" s="227">
        <f t="shared" si="720"/>
        <v>1351.23</v>
      </c>
      <c r="V6648" s="237"/>
      <c r="W6648" s="237"/>
      <c r="X6648" s="237"/>
      <c r="Y6648" s="237"/>
      <c r="Z6648" s="237"/>
      <c r="AA6648" s="237"/>
    </row>
    <row r="6649" spans="2:27" ht="13.5" hidden="1">
      <c r="B6649" s="232" t="s">
        <v>1166</v>
      </c>
      <c r="C6649" s="232" t="s">
        <v>1217</v>
      </c>
      <c r="D6649" s="232" t="s">
        <v>1176</v>
      </c>
      <c r="E6649" s="232"/>
      <c r="F6649" s="232">
        <v>8</v>
      </c>
      <c r="G6649" s="232" t="s">
        <v>1312</v>
      </c>
      <c r="H6649" s="233">
        <v>0.55300000000000005</v>
      </c>
      <c r="I6649" s="237"/>
      <c r="J6649" s="237"/>
      <c r="K6649" s="238"/>
      <c r="L6649" s="239"/>
      <c r="M6649" s="238"/>
      <c r="N6649" s="239"/>
      <c r="O6649" s="239"/>
      <c r="P6649" s="240"/>
      <c r="Q6649" s="238"/>
      <c r="R6649" s="240"/>
      <c r="S6649" s="238"/>
      <c r="T6649" s="237"/>
      <c r="U6649" s="227">
        <f t="shared" si="720"/>
        <v>403.69000000000005</v>
      </c>
      <c r="V6649" s="237"/>
      <c r="W6649" s="237"/>
      <c r="X6649" s="237"/>
      <c r="Y6649" s="237"/>
      <c r="Z6649" s="237"/>
      <c r="AA6649" s="237"/>
    </row>
    <row r="6650" spans="2:27" ht="13.5" hidden="1">
      <c r="B6650" s="232" t="s">
        <v>1166</v>
      </c>
      <c r="C6650" s="232" t="s">
        <v>1255</v>
      </c>
      <c r="D6650" s="232" t="s">
        <v>1192</v>
      </c>
      <c r="E6650" s="232"/>
      <c r="F6650" s="232">
        <v>32</v>
      </c>
      <c r="G6650" s="232" t="s">
        <v>1353</v>
      </c>
      <c r="H6650" s="233">
        <v>20.323</v>
      </c>
      <c r="I6650" s="237"/>
      <c r="J6650" s="237"/>
      <c r="K6650" s="238"/>
      <c r="L6650" s="239"/>
      <c r="M6650" s="238"/>
      <c r="N6650" s="239"/>
      <c r="O6650" s="239"/>
      <c r="P6650" s="240"/>
      <c r="Q6650" s="238"/>
      <c r="R6650" s="240"/>
      <c r="S6650" s="238"/>
      <c r="T6650" s="237"/>
      <c r="U6650" s="227">
        <f t="shared" si="720"/>
        <v>14835.79</v>
      </c>
      <c r="V6650" s="237"/>
      <c r="W6650" s="237"/>
      <c r="X6650" s="237"/>
      <c r="Y6650" s="237"/>
      <c r="Z6650" s="237"/>
      <c r="AA6650" s="237"/>
    </row>
    <row r="6651" spans="2:27" ht="13.5" hidden="1">
      <c r="B6651" s="232" t="s">
        <v>1166</v>
      </c>
      <c r="C6651" s="232" t="s">
        <v>1232</v>
      </c>
      <c r="D6651" s="232" t="s">
        <v>1182</v>
      </c>
      <c r="E6651" s="232"/>
      <c r="F6651" s="232">
        <v>48</v>
      </c>
      <c r="G6651" s="232" t="s">
        <v>1356</v>
      </c>
      <c r="H6651" s="233">
        <v>4.3780000000000001</v>
      </c>
      <c r="I6651" s="237"/>
      <c r="J6651" s="237"/>
      <c r="K6651" s="238"/>
      <c r="L6651" s="239"/>
      <c r="M6651" s="238"/>
      <c r="N6651" s="239"/>
      <c r="O6651" s="239"/>
      <c r="P6651" s="240"/>
      <c r="Q6651" s="238"/>
      <c r="R6651" s="240"/>
      <c r="S6651" s="238"/>
      <c r="T6651" s="237"/>
      <c r="U6651" s="227">
        <f t="shared" si="720"/>
        <v>3195.94</v>
      </c>
      <c r="V6651" s="237"/>
      <c r="W6651" s="237"/>
      <c r="X6651" s="237"/>
      <c r="Y6651" s="237"/>
      <c r="Z6651" s="237"/>
      <c r="AA6651" s="237"/>
    </row>
    <row r="6652" spans="2:27" ht="13.5" hidden="1">
      <c r="B6652" s="232" t="s">
        <v>1166</v>
      </c>
      <c r="C6652" s="232" t="s">
        <v>1605</v>
      </c>
      <c r="D6652" s="232" t="s">
        <v>1175</v>
      </c>
      <c r="E6652" s="232"/>
      <c r="F6652" s="232">
        <v>4</v>
      </c>
      <c r="G6652" s="232" t="s">
        <v>1315</v>
      </c>
      <c r="H6652" s="233">
        <v>0.23039999999999999</v>
      </c>
      <c r="I6652" s="237"/>
      <c r="J6652" s="237"/>
      <c r="K6652" s="238"/>
      <c r="L6652" s="239"/>
      <c r="M6652" s="238"/>
      <c r="N6652" s="239"/>
      <c r="O6652" s="239"/>
      <c r="P6652" s="240"/>
      <c r="Q6652" s="238"/>
      <c r="R6652" s="240"/>
      <c r="S6652" s="238"/>
      <c r="T6652" s="237"/>
      <c r="U6652" s="227">
        <f t="shared" si="720"/>
        <v>168.19200000000001</v>
      </c>
      <c r="V6652" s="237"/>
      <c r="W6652" s="237"/>
      <c r="X6652" s="237"/>
      <c r="Y6652" s="237"/>
      <c r="Z6652" s="237"/>
      <c r="AA6652" s="237"/>
    </row>
    <row r="6653" spans="2:27" ht="13.5" hidden="1">
      <c r="B6653" s="232" t="s">
        <v>1166</v>
      </c>
      <c r="C6653" s="232" t="s">
        <v>1222</v>
      </c>
      <c r="D6653" s="232" t="s">
        <v>1191</v>
      </c>
      <c r="E6653" s="232"/>
      <c r="F6653" s="232">
        <v>4</v>
      </c>
      <c r="G6653" s="232" t="s">
        <v>1311</v>
      </c>
      <c r="H6653" s="233">
        <v>0.28299999999999997</v>
      </c>
      <c r="I6653" s="237"/>
      <c r="J6653" s="237"/>
      <c r="K6653" s="238"/>
      <c r="L6653" s="239"/>
      <c r="M6653" s="238"/>
      <c r="N6653" s="239"/>
      <c r="O6653" s="239"/>
      <c r="P6653" s="240"/>
      <c r="Q6653" s="238"/>
      <c r="R6653" s="240"/>
      <c r="S6653" s="238"/>
      <c r="T6653" s="237"/>
      <c r="U6653" s="227">
        <f t="shared" si="720"/>
        <v>206.58999999999997</v>
      </c>
      <c r="V6653" s="237"/>
      <c r="W6653" s="237"/>
      <c r="X6653" s="237"/>
      <c r="Y6653" s="237"/>
      <c r="Z6653" s="237"/>
      <c r="AA6653" s="237"/>
    </row>
    <row r="6654" spans="2:27" ht="13.5" hidden="1">
      <c r="B6654" s="232" t="s">
        <v>1166</v>
      </c>
      <c r="C6654" s="232" t="s">
        <v>1246</v>
      </c>
      <c r="D6654" s="232" t="s">
        <v>1185</v>
      </c>
      <c r="E6654" s="232"/>
      <c r="F6654" s="232">
        <v>96</v>
      </c>
      <c r="G6654" s="232" t="s">
        <v>1365</v>
      </c>
      <c r="H6654" s="233">
        <v>9.9649999999999999</v>
      </c>
      <c r="I6654" s="237"/>
      <c r="J6654" s="237"/>
      <c r="K6654" s="238"/>
      <c r="L6654" s="239"/>
      <c r="M6654" s="238"/>
      <c r="N6654" s="239"/>
      <c r="O6654" s="239"/>
      <c r="P6654" s="240"/>
      <c r="Q6654" s="238"/>
      <c r="R6654" s="240"/>
      <c r="S6654" s="238"/>
      <c r="T6654" s="237"/>
      <c r="U6654" s="227">
        <f t="shared" si="720"/>
        <v>7274.45</v>
      </c>
      <c r="V6654" s="237"/>
      <c r="W6654" s="237"/>
      <c r="X6654" s="237"/>
      <c r="Y6654" s="237"/>
      <c r="Z6654" s="237"/>
      <c r="AA6654" s="237"/>
    </row>
    <row r="6655" spans="2:27" ht="13.5" hidden="1">
      <c r="B6655" s="232" t="s">
        <v>1166</v>
      </c>
      <c r="C6655" s="232" t="s">
        <v>1241</v>
      </c>
      <c r="D6655" s="232" t="s">
        <v>1183</v>
      </c>
      <c r="E6655" s="232"/>
      <c r="F6655" s="232">
        <v>4</v>
      </c>
      <c r="G6655" s="232" t="s">
        <v>1315</v>
      </c>
      <c r="H6655" s="233">
        <v>0.23</v>
      </c>
      <c r="I6655" s="237"/>
      <c r="J6655" s="237"/>
      <c r="K6655" s="238"/>
      <c r="L6655" s="239"/>
      <c r="M6655" s="238"/>
      <c r="N6655" s="239"/>
      <c r="O6655" s="239"/>
      <c r="P6655" s="240"/>
      <c r="Q6655" s="238"/>
      <c r="R6655" s="240"/>
      <c r="S6655" s="238"/>
      <c r="T6655" s="237"/>
      <c r="U6655" s="227">
        <f t="shared" si="720"/>
        <v>167.9</v>
      </c>
      <c r="V6655" s="237"/>
      <c r="W6655" s="237"/>
      <c r="X6655" s="237"/>
      <c r="Y6655" s="237"/>
      <c r="Z6655" s="237"/>
      <c r="AA6655" s="237"/>
    </row>
    <row r="6656" spans="2:27" ht="13.5" hidden="1">
      <c r="B6656" s="232" t="s">
        <v>1166</v>
      </c>
      <c r="C6656" s="232" t="s">
        <v>1206</v>
      </c>
      <c r="D6656" s="232" t="s">
        <v>1186</v>
      </c>
      <c r="E6656" s="232"/>
      <c r="F6656" s="232">
        <v>16</v>
      </c>
      <c r="G6656" s="232" t="s">
        <v>1317</v>
      </c>
      <c r="H6656" s="233">
        <v>1.133</v>
      </c>
      <c r="I6656" s="237"/>
      <c r="J6656" s="237"/>
      <c r="K6656" s="238"/>
      <c r="L6656" s="239"/>
      <c r="M6656" s="238"/>
      <c r="N6656" s="239"/>
      <c r="O6656" s="239"/>
      <c r="P6656" s="240"/>
      <c r="Q6656" s="238"/>
      <c r="R6656" s="240"/>
      <c r="S6656" s="238"/>
      <c r="T6656" s="237"/>
      <c r="U6656" s="227">
        <f t="shared" si="720"/>
        <v>827.09</v>
      </c>
      <c r="V6656" s="237"/>
      <c r="W6656" s="237"/>
      <c r="X6656" s="237"/>
      <c r="Y6656" s="237"/>
      <c r="Z6656" s="237"/>
      <c r="AA6656" s="237"/>
    </row>
    <row r="6657" spans="2:27" ht="13.5" hidden="1">
      <c r="B6657" s="232" t="s">
        <v>1166</v>
      </c>
      <c r="C6657" s="232" t="s">
        <v>1228</v>
      </c>
      <c r="D6657" s="232" t="s">
        <v>1196</v>
      </c>
      <c r="E6657" s="232"/>
      <c r="F6657" s="232">
        <v>2</v>
      </c>
      <c r="G6657" s="232" t="s">
        <v>1311</v>
      </c>
      <c r="H6657" s="233">
        <v>0.182</v>
      </c>
      <c r="I6657" s="237"/>
      <c r="J6657" s="237"/>
      <c r="K6657" s="238"/>
      <c r="L6657" s="239"/>
      <c r="M6657" s="238"/>
      <c r="N6657" s="239"/>
      <c r="O6657" s="239"/>
      <c r="P6657" s="240"/>
      <c r="Q6657" s="238"/>
      <c r="R6657" s="240"/>
      <c r="S6657" s="238"/>
      <c r="T6657" s="237"/>
      <c r="U6657" s="227">
        <f t="shared" si="720"/>
        <v>132.85999999999999</v>
      </c>
      <c r="V6657" s="237"/>
      <c r="W6657" s="237"/>
      <c r="X6657" s="237"/>
      <c r="Y6657" s="237"/>
      <c r="Z6657" s="237"/>
      <c r="AA6657" s="237"/>
    </row>
    <row r="6658" spans="2:27" ht="13.5" hidden="1">
      <c r="B6658" s="232" t="s">
        <v>1166</v>
      </c>
      <c r="C6658" s="232" t="s">
        <v>1250</v>
      </c>
      <c r="D6658" s="232" t="s">
        <v>1179</v>
      </c>
      <c r="E6658" s="232"/>
      <c r="F6658" s="232">
        <v>96</v>
      </c>
      <c r="G6658" s="232" t="s">
        <v>1356</v>
      </c>
      <c r="H6658" s="233">
        <v>8.0060000000000002</v>
      </c>
      <c r="I6658" s="237"/>
      <c r="J6658" s="237"/>
      <c r="K6658" s="238"/>
      <c r="L6658" s="239"/>
      <c r="M6658" s="238"/>
      <c r="N6658" s="239"/>
      <c r="O6658" s="239"/>
      <c r="P6658" s="240"/>
      <c r="Q6658" s="238"/>
      <c r="R6658" s="240"/>
      <c r="S6658" s="238"/>
      <c r="T6658" s="237"/>
      <c r="U6658" s="227">
        <f t="shared" si="720"/>
        <v>5844.38</v>
      </c>
      <c r="V6658" s="237"/>
      <c r="W6658" s="237"/>
      <c r="X6658" s="237"/>
      <c r="Y6658" s="237"/>
      <c r="Z6658" s="237"/>
      <c r="AA6658" s="237"/>
    </row>
    <row r="6659" spans="2:27" ht="13.5" hidden="1">
      <c r="B6659" s="232" t="s">
        <v>1166</v>
      </c>
      <c r="C6659" s="232" t="s">
        <v>1205</v>
      </c>
      <c r="D6659" s="232" t="s">
        <v>1176</v>
      </c>
      <c r="E6659" s="232"/>
      <c r="F6659" s="232">
        <v>48</v>
      </c>
      <c r="G6659" s="232" t="s">
        <v>1310</v>
      </c>
      <c r="H6659" s="233">
        <v>3.3980000000000001</v>
      </c>
      <c r="I6659" s="237"/>
      <c r="J6659" s="237"/>
      <c r="K6659" s="238"/>
      <c r="L6659" s="239"/>
      <c r="M6659" s="238"/>
      <c r="N6659" s="239"/>
      <c r="O6659" s="239"/>
      <c r="P6659" s="240"/>
      <c r="Q6659" s="238"/>
      <c r="R6659" s="240"/>
      <c r="S6659" s="238"/>
      <c r="T6659" s="237"/>
      <c r="U6659" s="227">
        <f t="shared" si="720"/>
        <v>2480.54</v>
      </c>
      <c r="V6659" s="237"/>
      <c r="W6659" s="237"/>
      <c r="X6659" s="237"/>
      <c r="Y6659" s="237"/>
      <c r="Z6659" s="237"/>
      <c r="AA6659" s="237"/>
    </row>
    <row r="6660" spans="2:27" ht="13.5" hidden="1">
      <c r="B6660" s="232" t="s">
        <v>1166</v>
      </c>
      <c r="C6660" s="232" t="s">
        <v>1258</v>
      </c>
      <c r="D6660" s="232" t="s">
        <v>1187</v>
      </c>
      <c r="E6660" s="232"/>
      <c r="F6660" s="232">
        <v>4</v>
      </c>
      <c r="G6660" s="232" t="s">
        <v>1307</v>
      </c>
      <c r="H6660" s="233">
        <v>0.27200000000000002</v>
      </c>
      <c r="I6660" s="237"/>
      <c r="J6660" s="237"/>
      <c r="K6660" s="238"/>
      <c r="L6660" s="239"/>
      <c r="M6660" s="238"/>
      <c r="N6660" s="239"/>
      <c r="O6660" s="239"/>
      <c r="P6660" s="240"/>
      <c r="Q6660" s="238"/>
      <c r="R6660" s="240"/>
      <c r="S6660" s="238"/>
      <c r="T6660" s="237"/>
      <c r="U6660" s="227">
        <f t="shared" si="720"/>
        <v>198.56</v>
      </c>
      <c r="V6660" s="237"/>
      <c r="W6660" s="237"/>
      <c r="X6660" s="237"/>
      <c r="Y6660" s="237"/>
      <c r="Z6660" s="237"/>
      <c r="AA6660" s="237"/>
    </row>
    <row r="6661" spans="2:27" ht="13.5" hidden="1">
      <c r="B6661" s="232" t="s">
        <v>1166</v>
      </c>
      <c r="C6661" s="232" t="s">
        <v>1215</v>
      </c>
      <c r="D6661" s="232" t="s">
        <v>1167</v>
      </c>
      <c r="E6661" s="232"/>
      <c r="F6661" s="232">
        <v>16</v>
      </c>
      <c r="G6661" s="232" t="s">
        <v>1312</v>
      </c>
      <c r="H6661" s="233">
        <v>0.92200000000000004</v>
      </c>
      <c r="I6661" s="237"/>
      <c r="J6661" s="237"/>
      <c r="K6661" s="238"/>
      <c r="L6661" s="239"/>
      <c r="M6661" s="238"/>
      <c r="N6661" s="239"/>
      <c r="O6661" s="239"/>
      <c r="P6661" s="240"/>
      <c r="Q6661" s="238"/>
      <c r="R6661" s="240"/>
      <c r="S6661" s="238"/>
      <c r="T6661" s="237"/>
      <c r="U6661" s="227">
        <f t="shared" si="720"/>
        <v>673.06000000000006</v>
      </c>
      <c r="V6661" s="237"/>
      <c r="W6661" s="237"/>
      <c r="X6661" s="237"/>
      <c r="Y6661" s="237"/>
      <c r="Z6661" s="237"/>
      <c r="AA6661" s="237"/>
    </row>
    <row r="6662" spans="2:27" ht="13.5" hidden="1">
      <c r="B6662" s="232" t="s">
        <v>1166</v>
      </c>
      <c r="C6662" s="232" t="s">
        <v>1206</v>
      </c>
      <c r="D6662" s="232" t="s">
        <v>1180</v>
      </c>
      <c r="E6662" s="232"/>
      <c r="F6662" s="232">
        <v>16</v>
      </c>
      <c r="G6662" s="232" t="s">
        <v>1317</v>
      </c>
      <c r="H6662" s="233">
        <v>1.133</v>
      </c>
      <c r="I6662" s="237"/>
      <c r="J6662" s="237"/>
      <c r="K6662" s="238"/>
      <c r="L6662" s="239"/>
      <c r="M6662" s="238"/>
      <c r="N6662" s="239"/>
      <c r="O6662" s="239"/>
      <c r="P6662" s="240"/>
      <c r="Q6662" s="238"/>
      <c r="R6662" s="240"/>
      <c r="S6662" s="238"/>
      <c r="T6662" s="237"/>
      <c r="U6662" s="227">
        <f t="shared" si="720"/>
        <v>827.09</v>
      </c>
      <c r="V6662" s="237"/>
      <c r="W6662" s="237"/>
      <c r="X6662" s="237"/>
      <c r="Y6662" s="237"/>
      <c r="Z6662" s="237"/>
      <c r="AA6662" s="237"/>
    </row>
    <row r="6663" spans="2:27" ht="13.5" hidden="1">
      <c r="B6663" s="232" t="s">
        <v>1166</v>
      </c>
      <c r="C6663" s="232" t="s">
        <v>1243</v>
      </c>
      <c r="D6663" s="232" t="s">
        <v>1173</v>
      </c>
      <c r="E6663" s="232"/>
      <c r="F6663" s="232">
        <v>48</v>
      </c>
      <c r="G6663" s="232" t="s">
        <v>1310</v>
      </c>
      <c r="H6663" s="233">
        <v>6.0149999999999997</v>
      </c>
      <c r="I6663" s="237"/>
      <c r="J6663" s="237"/>
      <c r="K6663" s="238"/>
      <c r="L6663" s="239"/>
      <c r="M6663" s="238"/>
      <c r="N6663" s="239"/>
      <c r="O6663" s="239"/>
      <c r="P6663" s="240"/>
      <c r="Q6663" s="238"/>
      <c r="R6663" s="240"/>
      <c r="S6663" s="238"/>
      <c r="T6663" s="237"/>
      <c r="U6663" s="227">
        <f t="shared" si="720"/>
        <v>4390.95</v>
      </c>
      <c r="V6663" s="237"/>
      <c r="W6663" s="237"/>
      <c r="X6663" s="237"/>
      <c r="Y6663" s="237"/>
      <c r="Z6663" s="237"/>
      <c r="AA6663" s="237"/>
    </row>
    <row r="6664" spans="2:27" ht="13.5" hidden="1">
      <c r="B6664" s="232" t="s">
        <v>1166</v>
      </c>
      <c r="C6664" s="232" t="s">
        <v>1606</v>
      </c>
      <c r="D6664" s="232" t="s">
        <v>1190</v>
      </c>
      <c r="E6664" s="232"/>
      <c r="F6664" s="232">
        <v>32</v>
      </c>
      <c r="G6664" s="232" t="s">
        <v>1317</v>
      </c>
      <c r="H6664" s="233">
        <v>1.4783999999999999</v>
      </c>
      <c r="I6664" s="237"/>
      <c r="J6664" s="237"/>
      <c r="K6664" s="238"/>
      <c r="L6664" s="239"/>
      <c r="M6664" s="238"/>
      <c r="N6664" s="239"/>
      <c r="O6664" s="239"/>
      <c r="P6664" s="240"/>
      <c r="Q6664" s="238"/>
      <c r="R6664" s="240"/>
      <c r="S6664" s="238"/>
      <c r="T6664" s="237"/>
      <c r="U6664" s="227">
        <f t="shared" si="720"/>
        <v>1079.232</v>
      </c>
      <c r="V6664" s="237"/>
      <c r="W6664" s="237"/>
      <c r="X6664" s="237"/>
      <c r="Y6664" s="237"/>
      <c r="Z6664" s="237"/>
      <c r="AA6664" s="237"/>
    </row>
    <row r="6665" spans="2:27" ht="13.5" hidden="1">
      <c r="B6665" s="232" t="s">
        <v>1166</v>
      </c>
      <c r="C6665" s="232" t="s">
        <v>1236</v>
      </c>
      <c r="D6665" s="232" t="s">
        <v>1180</v>
      </c>
      <c r="E6665" s="232"/>
      <c r="F6665" s="232">
        <v>2</v>
      </c>
      <c r="G6665" s="232" t="s">
        <v>1315</v>
      </c>
      <c r="H6665" s="233">
        <v>0.13800000000000001</v>
      </c>
      <c r="I6665" s="237"/>
      <c r="J6665" s="237"/>
      <c r="K6665" s="238"/>
      <c r="L6665" s="239"/>
      <c r="M6665" s="238"/>
      <c r="N6665" s="239"/>
      <c r="O6665" s="239"/>
      <c r="P6665" s="240"/>
      <c r="Q6665" s="238"/>
      <c r="R6665" s="240"/>
      <c r="S6665" s="238"/>
      <c r="T6665" s="237"/>
      <c r="U6665" s="227">
        <f t="shared" si="720"/>
        <v>100.74000000000001</v>
      </c>
      <c r="V6665" s="237"/>
      <c r="W6665" s="237"/>
      <c r="X6665" s="237"/>
      <c r="Y6665" s="237"/>
      <c r="Z6665" s="237"/>
      <c r="AA6665" s="237"/>
    </row>
    <row r="6666" spans="2:27" ht="13.5" hidden="1">
      <c r="B6666" s="232" t="s">
        <v>1166</v>
      </c>
      <c r="C6666" s="232" t="s">
        <v>1217</v>
      </c>
      <c r="D6666" s="232" t="s">
        <v>1180</v>
      </c>
      <c r="E6666" s="232"/>
      <c r="F6666" s="232">
        <v>8</v>
      </c>
      <c r="G6666" s="232" t="s">
        <v>1312</v>
      </c>
      <c r="H6666" s="233">
        <v>0.55300000000000005</v>
      </c>
      <c r="I6666" s="237"/>
      <c r="J6666" s="237"/>
      <c r="K6666" s="238"/>
      <c r="L6666" s="239"/>
      <c r="M6666" s="238"/>
      <c r="N6666" s="239"/>
      <c r="O6666" s="239"/>
      <c r="P6666" s="240"/>
      <c r="Q6666" s="238"/>
      <c r="R6666" s="240"/>
      <c r="S6666" s="238"/>
      <c r="T6666" s="237"/>
      <c r="U6666" s="227">
        <f t="shared" si="720"/>
        <v>403.69000000000005</v>
      </c>
      <c r="V6666" s="237"/>
      <c r="W6666" s="237"/>
      <c r="X6666" s="237"/>
      <c r="Y6666" s="237"/>
      <c r="Z6666" s="237"/>
      <c r="AA6666" s="237"/>
    </row>
    <row r="6667" spans="2:27" ht="13.5" hidden="1">
      <c r="B6667" s="232" t="s">
        <v>1166</v>
      </c>
      <c r="C6667" s="232" t="s">
        <v>1248</v>
      </c>
      <c r="D6667" s="232" t="s">
        <v>1167</v>
      </c>
      <c r="E6667" s="232"/>
      <c r="F6667" s="232">
        <v>48</v>
      </c>
      <c r="G6667" s="232" t="s">
        <v>1308</v>
      </c>
      <c r="H6667" s="233">
        <v>2.7650000000000001</v>
      </c>
      <c r="I6667" s="237"/>
      <c r="J6667" s="237"/>
      <c r="K6667" s="238"/>
      <c r="L6667" s="239"/>
      <c r="M6667" s="238"/>
      <c r="N6667" s="239"/>
      <c r="O6667" s="239"/>
      <c r="P6667" s="240"/>
      <c r="Q6667" s="238"/>
      <c r="R6667" s="240"/>
      <c r="S6667" s="238"/>
      <c r="T6667" s="237"/>
      <c r="U6667" s="227">
        <f t="shared" si="720"/>
        <v>2018.45</v>
      </c>
      <c r="V6667" s="237"/>
      <c r="W6667" s="237"/>
      <c r="X6667" s="237"/>
      <c r="Y6667" s="237"/>
      <c r="Z6667" s="237"/>
      <c r="AA6667" s="237"/>
    </row>
    <row r="6668" spans="2:27" ht="13.5" hidden="1">
      <c r="B6668" s="232" t="s">
        <v>1166</v>
      </c>
      <c r="C6668" s="232" t="s">
        <v>1214</v>
      </c>
      <c r="D6668" s="232" t="s">
        <v>1173</v>
      </c>
      <c r="E6668" s="232"/>
      <c r="F6668" s="232">
        <v>4</v>
      </c>
      <c r="G6668" s="232" t="s">
        <v>1351</v>
      </c>
      <c r="H6668" s="233">
        <v>1.831</v>
      </c>
      <c r="I6668" s="237"/>
      <c r="J6668" s="237"/>
      <c r="K6668" s="238"/>
      <c r="L6668" s="239"/>
      <c r="M6668" s="238"/>
      <c r="N6668" s="239"/>
      <c r="O6668" s="239"/>
      <c r="P6668" s="240"/>
      <c r="Q6668" s="238"/>
      <c r="R6668" s="240"/>
      <c r="S6668" s="238"/>
      <c r="T6668" s="237"/>
      <c r="U6668" s="227">
        <f t="shared" si="720"/>
        <v>1336.6299999999999</v>
      </c>
      <c r="V6668" s="237"/>
      <c r="W6668" s="237"/>
      <c r="X6668" s="237"/>
      <c r="Y6668" s="237"/>
      <c r="Z6668" s="237"/>
      <c r="AA6668" s="237"/>
    </row>
    <row r="6669" spans="2:27" ht="13.5" hidden="1">
      <c r="B6669" s="232" t="s">
        <v>1166</v>
      </c>
      <c r="C6669" s="232" t="s">
        <v>1223</v>
      </c>
      <c r="D6669" s="232" t="s">
        <v>1179</v>
      </c>
      <c r="E6669" s="232"/>
      <c r="F6669" s="232">
        <v>8</v>
      </c>
      <c r="G6669" s="232" t="s">
        <v>1312</v>
      </c>
      <c r="H6669" s="233">
        <v>0.59</v>
      </c>
      <c r="I6669" s="237"/>
      <c r="J6669" s="237"/>
      <c r="K6669" s="238"/>
      <c r="L6669" s="239"/>
      <c r="M6669" s="238"/>
      <c r="N6669" s="239"/>
      <c r="O6669" s="239"/>
      <c r="P6669" s="240"/>
      <c r="Q6669" s="238"/>
      <c r="R6669" s="240"/>
      <c r="S6669" s="238"/>
      <c r="T6669" s="237"/>
      <c r="U6669" s="227">
        <f t="shared" si="720"/>
        <v>430.7</v>
      </c>
      <c r="V6669" s="237"/>
      <c r="W6669" s="237"/>
      <c r="X6669" s="237"/>
      <c r="Y6669" s="237"/>
      <c r="Z6669" s="237"/>
      <c r="AA6669" s="237"/>
    </row>
    <row r="6670" spans="2:27" ht="13.5" hidden="1">
      <c r="B6670" s="232" t="s">
        <v>1166</v>
      </c>
      <c r="C6670" s="232" t="s">
        <v>1242</v>
      </c>
      <c r="D6670" s="232" t="s">
        <v>1195</v>
      </c>
      <c r="E6670" s="232"/>
      <c r="F6670" s="232">
        <v>8</v>
      </c>
      <c r="G6670" s="232" t="s">
        <v>1311</v>
      </c>
      <c r="H6670" s="233">
        <v>0.46100000000000002</v>
      </c>
      <c r="I6670" s="237"/>
      <c r="J6670" s="237"/>
      <c r="K6670" s="238"/>
      <c r="L6670" s="239"/>
      <c r="M6670" s="238"/>
      <c r="N6670" s="239"/>
      <c r="O6670" s="239"/>
      <c r="P6670" s="240"/>
      <c r="Q6670" s="238"/>
      <c r="R6670" s="240"/>
      <c r="S6670" s="238"/>
      <c r="T6670" s="237"/>
      <c r="U6670" s="227">
        <f t="shared" si="720"/>
        <v>336.53000000000003</v>
      </c>
      <c r="V6670" s="237"/>
      <c r="W6670" s="237"/>
      <c r="X6670" s="237"/>
      <c r="Y6670" s="237"/>
      <c r="Z6670" s="237"/>
      <c r="AA6670" s="237"/>
    </row>
    <row r="6671" spans="2:27" ht="13.5" hidden="1">
      <c r="B6671" s="232" t="s">
        <v>1166</v>
      </c>
      <c r="C6671" s="232" t="s">
        <v>1245</v>
      </c>
      <c r="D6671" s="232" t="s">
        <v>1172</v>
      </c>
      <c r="E6671" s="232"/>
      <c r="F6671" s="232">
        <v>64</v>
      </c>
      <c r="G6671" s="232" t="s">
        <v>1355</v>
      </c>
      <c r="H6671" s="233">
        <v>38.953000000000003</v>
      </c>
      <c r="I6671" s="237"/>
      <c r="J6671" s="237"/>
      <c r="K6671" s="238"/>
      <c r="L6671" s="239"/>
      <c r="M6671" s="238"/>
      <c r="N6671" s="239"/>
      <c r="O6671" s="239"/>
      <c r="P6671" s="240"/>
      <c r="Q6671" s="238"/>
      <c r="R6671" s="240"/>
      <c r="S6671" s="238"/>
      <c r="T6671" s="237"/>
      <c r="U6671" s="227">
        <f t="shared" si="720"/>
        <v>28435.690000000002</v>
      </c>
      <c r="V6671" s="237"/>
      <c r="W6671" s="237"/>
      <c r="X6671" s="237"/>
      <c r="Y6671" s="237"/>
      <c r="Z6671" s="237"/>
      <c r="AA6671" s="237"/>
    </row>
    <row r="6672" spans="2:27" ht="13.5" hidden="1">
      <c r="B6672" s="232" t="s">
        <v>1166</v>
      </c>
      <c r="C6672" s="232" t="s">
        <v>1589</v>
      </c>
      <c r="D6672" s="232" t="s">
        <v>1186</v>
      </c>
      <c r="E6672" s="232"/>
      <c r="F6672" s="232">
        <v>2</v>
      </c>
      <c r="G6672" s="232" t="s">
        <v>1314</v>
      </c>
      <c r="H6672" s="233">
        <v>6.2E-2</v>
      </c>
      <c r="I6672" s="237"/>
      <c r="J6672" s="237"/>
      <c r="K6672" s="238"/>
      <c r="L6672" s="239"/>
      <c r="M6672" s="238"/>
      <c r="N6672" s="239"/>
      <c r="O6672" s="239"/>
      <c r="P6672" s="240"/>
      <c r="Q6672" s="238"/>
      <c r="R6672" s="240"/>
      <c r="S6672" s="238"/>
      <c r="T6672" s="237"/>
      <c r="U6672" s="227">
        <f t="shared" si="720"/>
        <v>45.26</v>
      </c>
      <c r="V6672" s="237"/>
      <c r="W6672" s="237"/>
      <c r="X6672" s="237"/>
      <c r="Y6672" s="237"/>
      <c r="Z6672" s="237"/>
      <c r="AA6672" s="237"/>
    </row>
    <row r="6673" spans="2:27" ht="13.5" hidden="1">
      <c r="B6673" s="232" t="s">
        <v>1166</v>
      </c>
      <c r="C6673" s="232" t="s">
        <v>1215</v>
      </c>
      <c r="D6673" s="232" t="s">
        <v>1187</v>
      </c>
      <c r="E6673" s="232"/>
      <c r="F6673" s="232">
        <v>16</v>
      </c>
      <c r="G6673" s="232" t="s">
        <v>1312</v>
      </c>
      <c r="H6673" s="233">
        <v>0.92200000000000004</v>
      </c>
      <c r="I6673" s="237"/>
      <c r="J6673" s="237"/>
      <c r="K6673" s="238"/>
      <c r="L6673" s="239"/>
      <c r="M6673" s="238"/>
      <c r="N6673" s="239"/>
      <c r="O6673" s="239"/>
      <c r="P6673" s="240"/>
      <c r="Q6673" s="238"/>
      <c r="R6673" s="240"/>
      <c r="S6673" s="238"/>
      <c r="T6673" s="237"/>
      <c r="U6673" s="227">
        <f t="shared" si="720"/>
        <v>673.06000000000006</v>
      </c>
      <c r="V6673" s="237"/>
      <c r="W6673" s="237"/>
      <c r="X6673" s="237"/>
      <c r="Y6673" s="237"/>
      <c r="Z6673" s="237"/>
      <c r="AA6673" s="237"/>
    </row>
    <row r="6674" spans="2:27" ht="13.5" hidden="1">
      <c r="B6674" s="232" t="s">
        <v>1166</v>
      </c>
      <c r="C6674" s="232" t="s">
        <v>1238</v>
      </c>
      <c r="D6674" s="232" t="s">
        <v>1192</v>
      </c>
      <c r="E6674" s="232"/>
      <c r="F6674" s="232">
        <v>32</v>
      </c>
      <c r="G6674" s="232" t="s">
        <v>1355</v>
      </c>
      <c r="H6674" s="233">
        <v>14.064</v>
      </c>
      <c r="I6674" s="237"/>
      <c r="J6674" s="237"/>
      <c r="K6674" s="238"/>
      <c r="L6674" s="239"/>
      <c r="M6674" s="238"/>
      <c r="N6674" s="239"/>
      <c r="O6674" s="239"/>
      <c r="P6674" s="240"/>
      <c r="Q6674" s="238"/>
      <c r="R6674" s="240"/>
      <c r="S6674" s="238"/>
      <c r="T6674" s="237"/>
      <c r="U6674" s="227">
        <f t="shared" si="720"/>
        <v>10266.719999999999</v>
      </c>
      <c r="V6674" s="237"/>
      <c r="W6674" s="237"/>
      <c r="X6674" s="237"/>
      <c r="Y6674" s="237"/>
      <c r="Z6674" s="237"/>
      <c r="AA6674" s="237"/>
    </row>
    <row r="6675" spans="2:27" ht="13.5" hidden="1">
      <c r="B6675" s="232" t="s">
        <v>1166</v>
      </c>
      <c r="C6675" s="232" t="s">
        <v>1607</v>
      </c>
      <c r="D6675" s="232" t="s">
        <v>1558</v>
      </c>
      <c r="E6675" s="232"/>
      <c r="F6675" s="232" t="s">
        <v>1559</v>
      </c>
      <c r="G6675" s="232" t="s">
        <v>1559</v>
      </c>
      <c r="H6675" s="233">
        <v>0.60199999999999998</v>
      </c>
      <c r="I6675" s="237"/>
      <c r="J6675" s="237"/>
      <c r="K6675" s="238"/>
      <c r="L6675" s="239"/>
      <c r="M6675" s="238"/>
      <c r="N6675" s="239"/>
      <c r="O6675" s="239"/>
      <c r="P6675" s="240"/>
      <c r="Q6675" s="238"/>
      <c r="R6675" s="240"/>
      <c r="S6675" s="238"/>
      <c r="T6675" s="237"/>
      <c r="U6675" s="227">
        <f t="shared" si="720"/>
        <v>439.46</v>
      </c>
      <c r="V6675" s="237"/>
      <c r="W6675" s="237"/>
      <c r="X6675" s="237"/>
      <c r="Y6675" s="237"/>
      <c r="Z6675" s="237"/>
      <c r="AA6675" s="237"/>
    </row>
    <row r="6676" spans="2:27" ht="13.5" hidden="1">
      <c r="B6676" s="232" t="s">
        <v>1166</v>
      </c>
      <c r="C6676" s="232" t="s">
        <v>1608</v>
      </c>
      <c r="D6676" s="232" t="s">
        <v>1182</v>
      </c>
      <c r="E6676" s="232"/>
      <c r="F6676" s="232">
        <v>48</v>
      </c>
      <c r="G6676" s="232" t="s">
        <v>1356</v>
      </c>
      <c r="H6676" s="233">
        <v>3.5135999999999998</v>
      </c>
      <c r="I6676" s="237"/>
      <c r="J6676" s="237"/>
      <c r="K6676" s="238"/>
      <c r="L6676" s="239"/>
      <c r="M6676" s="238"/>
      <c r="N6676" s="239"/>
      <c r="O6676" s="239"/>
      <c r="P6676" s="240"/>
      <c r="Q6676" s="238"/>
      <c r="R6676" s="240"/>
      <c r="S6676" s="238"/>
      <c r="T6676" s="237"/>
      <c r="U6676" s="227">
        <f t="shared" si="720"/>
        <v>2564.9279999999999</v>
      </c>
      <c r="V6676" s="237"/>
      <c r="W6676" s="237"/>
      <c r="X6676" s="237"/>
      <c r="Y6676" s="237"/>
      <c r="Z6676" s="237"/>
      <c r="AA6676" s="237"/>
    </row>
    <row r="6677" spans="2:27" ht="13.5" hidden="1">
      <c r="B6677" s="232" t="s">
        <v>1166</v>
      </c>
      <c r="C6677" s="232" t="s">
        <v>1601</v>
      </c>
      <c r="D6677" s="232" t="s">
        <v>1190</v>
      </c>
      <c r="E6677" s="232"/>
      <c r="F6677" s="232">
        <v>16</v>
      </c>
      <c r="G6677" s="232" t="s">
        <v>1312</v>
      </c>
      <c r="H6677" s="233">
        <v>0.92159999999999997</v>
      </c>
      <c r="I6677" s="237"/>
      <c r="J6677" s="237"/>
      <c r="K6677" s="238"/>
      <c r="L6677" s="239"/>
      <c r="M6677" s="238"/>
      <c r="N6677" s="239"/>
      <c r="O6677" s="239"/>
      <c r="P6677" s="240"/>
      <c r="Q6677" s="238"/>
      <c r="R6677" s="240"/>
      <c r="S6677" s="238"/>
      <c r="T6677" s="237"/>
      <c r="U6677" s="227">
        <f t="shared" si="720"/>
        <v>672.76800000000003</v>
      </c>
      <c r="V6677" s="237"/>
      <c r="W6677" s="237"/>
      <c r="X6677" s="237"/>
      <c r="Y6677" s="237"/>
      <c r="Z6677" s="237"/>
      <c r="AA6677" s="237"/>
    </row>
    <row r="6678" spans="2:27" ht="13.5" hidden="1">
      <c r="B6678" s="232" t="s">
        <v>1166</v>
      </c>
      <c r="C6678" s="232" t="s">
        <v>1226</v>
      </c>
      <c r="D6678" s="232" t="s">
        <v>1180</v>
      </c>
      <c r="E6678" s="232"/>
      <c r="F6678" s="232">
        <v>8</v>
      </c>
      <c r="G6678" s="232" t="s">
        <v>1312</v>
      </c>
      <c r="H6678" s="233">
        <v>0.56599999999999995</v>
      </c>
      <c r="I6678" s="237"/>
      <c r="J6678" s="237"/>
      <c r="K6678" s="238"/>
      <c r="L6678" s="239"/>
      <c r="M6678" s="238"/>
      <c r="N6678" s="239"/>
      <c r="O6678" s="239"/>
      <c r="P6678" s="240"/>
      <c r="Q6678" s="238"/>
      <c r="R6678" s="240"/>
      <c r="S6678" s="238"/>
      <c r="T6678" s="237"/>
      <c r="U6678" s="227">
        <f t="shared" si="720"/>
        <v>413.17999999999995</v>
      </c>
      <c r="V6678" s="237"/>
      <c r="W6678" s="237"/>
      <c r="X6678" s="237"/>
      <c r="Y6678" s="237"/>
      <c r="Z6678" s="237"/>
      <c r="AA6678" s="237"/>
    </row>
    <row r="6679" spans="2:27" ht="13.5" hidden="1">
      <c r="B6679" s="232" t="s">
        <v>1166</v>
      </c>
      <c r="C6679" s="232" t="s">
        <v>1251</v>
      </c>
      <c r="D6679" s="232" t="s">
        <v>1189</v>
      </c>
      <c r="E6679" s="232"/>
      <c r="F6679" s="232">
        <v>32</v>
      </c>
      <c r="G6679" s="232" t="s">
        <v>1345</v>
      </c>
      <c r="H6679" s="233">
        <v>2.9180000000000001</v>
      </c>
      <c r="I6679" s="237"/>
      <c r="J6679" s="237"/>
      <c r="K6679" s="238"/>
      <c r="L6679" s="239"/>
      <c r="M6679" s="238"/>
      <c r="N6679" s="239"/>
      <c r="O6679" s="239"/>
      <c r="P6679" s="240"/>
      <c r="Q6679" s="238"/>
      <c r="R6679" s="240"/>
      <c r="S6679" s="238"/>
      <c r="T6679" s="237"/>
      <c r="U6679" s="227">
        <f t="shared" si="720"/>
        <v>2130.1400000000003</v>
      </c>
      <c r="V6679" s="237"/>
      <c r="W6679" s="237"/>
      <c r="X6679" s="237"/>
      <c r="Y6679" s="237"/>
      <c r="Z6679" s="237"/>
      <c r="AA6679" s="237"/>
    </row>
    <row r="6680" spans="2:27" ht="13.5" hidden="1">
      <c r="B6680" s="232" t="s">
        <v>1166</v>
      </c>
      <c r="C6680" s="232" t="s">
        <v>1215</v>
      </c>
      <c r="D6680" s="232" t="s">
        <v>1190</v>
      </c>
      <c r="E6680" s="232"/>
      <c r="F6680" s="232">
        <v>16</v>
      </c>
      <c r="G6680" s="232" t="s">
        <v>1312</v>
      </c>
      <c r="H6680" s="233">
        <v>0.92200000000000004</v>
      </c>
      <c r="I6680" s="237"/>
      <c r="J6680" s="237"/>
      <c r="K6680" s="238"/>
      <c r="L6680" s="239"/>
      <c r="M6680" s="238"/>
      <c r="N6680" s="239"/>
      <c r="O6680" s="239"/>
      <c r="P6680" s="240"/>
      <c r="Q6680" s="238"/>
      <c r="R6680" s="240"/>
      <c r="S6680" s="238"/>
      <c r="T6680" s="237"/>
      <c r="U6680" s="227">
        <f t="shared" si="720"/>
        <v>673.06000000000006</v>
      </c>
      <c r="V6680" s="237"/>
      <c r="W6680" s="237"/>
      <c r="X6680" s="237"/>
      <c r="Y6680" s="237"/>
      <c r="Z6680" s="237"/>
      <c r="AA6680" s="237"/>
    </row>
    <row r="6681" spans="2:27" ht="13.5" hidden="1">
      <c r="B6681" s="232" t="s">
        <v>1166</v>
      </c>
      <c r="C6681" s="232" t="s">
        <v>1205</v>
      </c>
      <c r="D6681" s="232" t="s">
        <v>1186</v>
      </c>
      <c r="E6681" s="232"/>
      <c r="F6681" s="232">
        <v>48</v>
      </c>
      <c r="G6681" s="232" t="s">
        <v>1310</v>
      </c>
      <c r="H6681" s="233">
        <v>3.3980000000000001</v>
      </c>
      <c r="I6681" s="237"/>
      <c r="J6681" s="237"/>
      <c r="K6681" s="238"/>
      <c r="L6681" s="239"/>
      <c r="M6681" s="238"/>
      <c r="N6681" s="239"/>
      <c r="O6681" s="239"/>
      <c r="P6681" s="240"/>
      <c r="Q6681" s="238"/>
      <c r="R6681" s="240"/>
      <c r="S6681" s="238"/>
      <c r="T6681" s="237"/>
      <c r="U6681" s="227">
        <f t="shared" si="720"/>
        <v>2480.54</v>
      </c>
      <c r="V6681" s="237"/>
      <c r="W6681" s="237"/>
      <c r="X6681" s="237"/>
      <c r="Y6681" s="237"/>
      <c r="Z6681" s="237"/>
      <c r="AA6681" s="237"/>
    </row>
    <row r="6682" spans="2:27" ht="13.5" hidden="1">
      <c r="B6682" s="232" t="s">
        <v>1166</v>
      </c>
      <c r="C6682" s="232" t="s">
        <v>1223</v>
      </c>
      <c r="D6682" s="232" t="s">
        <v>1174</v>
      </c>
      <c r="E6682" s="232"/>
      <c r="F6682" s="232">
        <v>8</v>
      </c>
      <c r="G6682" s="232" t="s">
        <v>1312</v>
      </c>
      <c r="H6682" s="233">
        <v>0.59</v>
      </c>
      <c r="I6682" s="237"/>
      <c r="J6682" s="237"/>
      <c r="K6682" s="238"/>
      <c r="L6682" s="239"/>
      <c r="M6682" s="238"/>
      <c r="N6682" s="239"/>
      <c r="O6682" s="239"/>
      <c r="P6682" s="240"/>
      <c r="Q6682" s="238"/>
      <c r="R6682" s="240"/>
      <c r="S6682" s="238"/>
      <c r="T6682" s="237"/>
      <c r="U6682" s="227">
        <f t="shared" ref="U6682:U6745" si="721">H6682*hour_M</f>
        <v>430.7</v>
      </c>
      <c r="V6682" s="237"/>
      <c r="W6682" s="237"/>
      <c r="X6682" s="237"/>
      <c r="Y6682" s="237"/>
      <c r="Z6682" s="237"/>
      <c r="AA6682" s="237"/>
    </row>
    <row r="6683" spans="2:27" ht="13.5" hidden="1">
      <c r="B6683" s="232" t="s">
        <v>1166</v>
      </c>
      <c r="C6683" s="232" t="s">
        <v>1255</v>
      </c>
      <c r="D6683" s="232" t="s">
        <v>1178</v>
      </c>
      <c r="E6683" s="232"/>
      <c r="F6683" s="232">
        <v>32</v>
      </c>
      <c r="G6683" s="232" t="s">
        <v>1353</v>
      </c>
      <c r="H6683" s="233">
        <v>20.323</v>
      </c>
      <c r="I6683" s="237"/>
      <c r="J6683" s="237"/>
      <c r="K6683" s="238"/>
      <c r="L6683" s="239"/>
      <c r="M6683" s="238"/>
      <c r="N6683" s="239"/>
      <c r="O6683" s="239"/>
      <c r="P6683" s="240"/>
      <c r="Q6683" s="238"/>
      <c r="R6683" s="240"/>
      <c r="S6683" s="238"/>
      <c r="T6683" s="237"/>
      <c r="U6683" s="227">
        <f t="shared" si="721"/>
        <v>14835.79</v>
      </c>
      <c r="V6683" s="237"/>
      <c r="W6683" s="237"/>
      <c r="X6683" s="237"/>
      <c r="Y6683" s="237"/>
      <c r="Z6683" s="237"/>
      <c r="AA6683" s="237"/>
    </row>
    <row r="6684" spans="2:27" ht="13.5" hidden="1">
      <c r="B6684" s="232" t="s">
        <v>1166</v>
      </c>
      <c r="C6684" s="232" t="s">
        <v>1589</v>
      </c>
      <c r="D6684" s="232" t="s">
        <v>1193</v>
      </c>
      <c r="E6684" s="232"/>
      <c r="F6684" s="232">
        <v>2</v>
      </c>
      <c r="G6684" s="232" t="s">
        <v>1314</v>
      </c>
      <c r="H6684" s="233">
        <v>0</v>
      </c>
      <c r="I6684" s="237"/>
      <c r="J6684" s="237"/>
      <c r="K6684" s="238"/>
      <c r="L6684" s="239"/>
      <c r="M6684" s="238"/>
      <c r="N6684" s="239"/>
      <c r="O6684" s="239"/>
      <c r="P6684" s="240"/>
      <c r="Q6684" s="238"/>
      <c r="R6684" s="240"/>
      <c r="S6684" s="238"/>
      <c r="T6684" s="237"/>
      <c r="U6684" s="227">
        <f t="shared" si="721"/>
        <v>0</v>
      </c>
      <c r="V6684" s="237"/>
      <c r="W6684" s="237"/>
      <c r="X6684" s="237"/>
      <c r="Y6684" s="237"/>
      <c r="Z6684" s="237"/>
      <c r="AA6684" s="237"/>
    </row>
    <row r="6685" spans="2:27" ht="13.5" hidden="1">
      <c r="B6685" s="232" t="s">
        <v>1166</v>
      </c>
      <c r="C6685" s="232" t="s">
        <v>1566</v>
      </c>
      <c r="D6685" s="232" t="s">
        <v>1189</v>
      </c>
      <c r="E6685" s="232"/>
      <c r="F6685" s="232">
        <v>96</v>
      </c>
      <c r="G6685" s="232" t="s">
        <v>1365</v>
      </c>
      <c r="H6685" s="233">
        <v>8.7550000000000008</v>
      </c>
      <c r="I6685" s="237"/>
      <c r="J6685" s="237"/>
      <c r="K6685" s="238"/>
      <c r="L6685" s="239"/>
      <c r="M6685" s="238"/>
      <c r="N6685" s="239"/>
      <c r="O6685" s="239"/>
      <c r="P6685" s="240"/>
      <c r="Q6685" s="238"/>
      <c r="R6685" s="240"/>
      <c r="S6685" s="238"/>
      <c r="T6685" s="237"/>
      <c r="U6685" s="227">
        <f t="shared" si="721"/>
        <v>6391.1500000000005</v>
      </c>
      <c r="V6685" s="237"/>
      <c r="W6685" s="237"/>
      <c r="X6685" s="237"/>
      <c r="Y6685" s="237"/>
      <c r="Z6685" s="237"/>
      <c r="AA6685" s="237"/>
    </row>
    <row r="6686" spans="2:27" ht="13.5" hidden="1">
      <c r="B6686" s="232" t="s">
        <v>1166</v>
      </c>
      <c r="C6686" s="232" t="s">
        <v>1575</v>
      </c>
      <c r="D6686" s="232" t="s">
        <v>1178</v>
      </c>
      <c r="E6686" s="232"/>
      <c r="F6686" s="232">
        <v>8</v>
      </c>
      <c r="G6686" s="232" t="s">
        <v>1312</v>
      </c>
      <c r="H6686" s="233">
        <v>1.1559999999999999</v>
      </c>
      <c r="I6686" s="237"/>
      <c r="J6686" s="237"/>
      <c r="K6686" s="238"/>
      <c r="L6686" s="239"/>
      <c r="M6686" s="238"/>
      <c r="N6686" s="239"/>
      <c r="O6686" s="239"/>
      <c r="P6686" s="240"/>
      <c r="Q6686" s="238"/>
      <c r="R6686" s="240"/>
      <c r="S6686" s="238"/>
      <c r="T6686" s="237"/>
      <c r="U6686" s="227">
        <f t="shared" si="721"/>
        <v>843.88</v>
      </c>
      <c r="V6686" s="237"/>
      <c r="W6686" s="237"/>
      <c r="X6686" s="237"/>
      <c r="Y6686" s="237"/>
      <c r="Z6686" s="237"/>
      <c r="AA6686" s="237"/>
    </row>
    <row r="6687" spans="2:27" ht="13.5" hidden="1">
      <c r="B6687" s="232" t="s">
        <v>1166</v>
      </c>
      <c r="C6687" s="232" t="s">
        <v>1251</v>
      </c>
      <c r="D6687" s="232" t="s">
        <v>1188</v>
      </c>
      <c r="E6687" s="232"/>
      <c r="F6687" s="232">
        <v>32</v>
      </c>
      <c r="G6687" s="232" t="s">
        <v>1345</v>
      </c>
      <c r="H6687" s="233">
        <v>2.9180000000000001</v>
      </c>
      <c r="I6687" s="237"/>
      <c r="J6687" s="237"/>
      <c r="K6687" s="238"/>
      <c r="L6687" s="239"/>
      <c r="M6687" s="238"/>
      <c r="N6687" s="239"/>
      <c r="O6687" s="239"/>
      <c r="P6687" s="240"/>
      <c r="Q6687" s="238"/>
      <c r="R6687" s="240"/>
      <c r="S6687" s="238"/>
      <c r="T6687" s="237"/>
      <c r="U6687" s="227">
        <f t="shared" si="721"/>
        <v>2130.1400000000003</v>
      </c>
      <c r="V6687" s="237"/>
      <c r="W6687" s="237"/>
      <c r="X6687" s="237"/>
      <c r="Y6687" s="237"/>
      <c r="Z6687" s="237"/>
      <c r="AA6687" s="237"/>
    </row>
    <row r="6688" spans="2:27" ht="13.5" hidden="1">
      <c r="B6688" s="232" t="s">
        <v>1166</v>
      </c>
      <c r="C6688" s="232" t="s">
        <v>1609</v>
      </c>
      <c r="D6688" s="232" t="s">
        <v>1185</v>
      </c>
      <c r="E6688" s="232"/>
      <c r="F6688" s="232">
        <v>4</v>
      </c>
      <c r="G6688" s="232" t="s">
        <v>1312</v>
      </c>
      <c r="H6688" s="233">
        <v>0.2928</v>
      </c>
      <c r="I6688" s="237"/>
      <c r="J6688" s="237"/>
      <c r="K6688" s="238"/>
      <c r="L6688" s="239"/>
      <c r="M6688" s="238"/>
      <c r="N6688" s="239"/>
      <c r="O6688" s="239"/>
      <c r="P6688" s="240"/>
      <c r="Q6688" s="238"/>
      <c r="R6688" s="240"/>
      <c r="S6688" s="238"/>
      <c r="T6688" s="237"/>
      <c r="U6688" s="227">
        <f t="shared" si="721"/>
        <v>213.744</v>
      </c>
      <c r="V6688" s="237"/>
      <c r="W6688" s="237"/>
      <c r="X6688" s="237"/>
      <c r="Y6688" s="237"/>
      <c r="Z6688" s="237"/>
      <c r="AA6688" s="237"/>
    </row>
    <row r="6689" spans="2:27" ht="13.5" hidden="1">
      <c r="B6689" s="232" t="s">
        <v>1166</v>
      </c>
      <c r="C6689" s="232" t="s">
        <v>1226</v>
      </c>
      <c r="D6689" s="232" t="s">
        <v>1170</v>
      </c>
      <c r="E6689" s="232"/>
      <c r="F6689" s="232">
        <v>8</v>
      </c>
      <c r="G6689" s="232" t="s">
        <v>1312</v>
      </c>
      <c r="H6689" s="233">
        <v>0.56599999999999995</v>
      </c>
      <c r="I6689" s="237"/>
      <c r="J6689" s="237"/>
      <c r="K6689" s="238"/>
      <c r="L6689" s="239"/>
      <c r="M6689" s="238"/>
      <c r="N6689" s="239"/>
      <c r="O6689" s="239"/>
      <c r="P6689" s="240"/>
      <c r="Q6689" s="238"/>
      <c r="R6689" s="240"/>
      <c r="S6689" s="238"/>
      <c r="T6689" s="237"/>
      <c r="U6689" s="227">
        <f t="shared" si="721"/>
        <v>413.17999999999995</v>
      </c>
      <c r="V6689" s="237"/>
      <c r="W6689" s="237"/>
      <c r="X6689" s="237"/>
      <c r="Y6689" s="237"/>
      <c r="Z6689" s="237"/>
      <c r="AA6689" s="237"/>
    </row>
    <row r="6690" spans="2:27" ht="13.5" hidden="1">
      <c r="B6690" s="232" t="s">
        <v>1166</v>
      </c>
      <c r="C6690" s="232" t="s">
        <v>1233</v>
      </c>
      <c r="D6690" s="232" t="s">
        <v>1173</v>
      </c>
      <c r="E6690" s="232"/>
      <c r="F6690" s="232">
        <v>4</v>
      </c>
      <c r="G6690" s="232" t="s">
        <v>1315</v>
      </c>
      <c r="H6690" s="233">
        <v>0.36499999999999999</v>
      </c>
      <c r="I6690" s="237"/>
      <c r="J6690" s="237"/>
      <c r="K6690" s="238"/>
      <c r="L6690" s="239"/>
      <c r="M6690" s="238"/>
      <c r="N6690" s="239"/>
      <c r="O6690" s="239"/>
      <c r="P6690" s="240"/>
      <c r="Q6690" s="238"/>
      <c r="R6690" s="240"/>
      <c r="S6690" s="238"/>
      <c r="T6690" s="237"/>
      <c r="U6690" s="227">
        <f t="shared" si="721"/>
        <v>266.45</v>
      </c>
      <c r="V6690" s="237"/>
      <c r="W6690" s="237"/>
      <c r="X6690" s="237"/>
      <c r="Y6690" s="237"/>
      <c r="Z6690" s="237"/>
      <c r="AA6690" s="237"/>
    </row>
    <row r="6691" spans="2:27" ht="13.5" hidden="1">
      <c r="B6691" s="232" t="s">
        <v>1166</v>
      </c>
      <c r="C6691" s="232" t="s">
        <v>1218</v>
      </c>
      <c r="D6691" s="232" t="s">
        <v>1192</v>
      </c>
      <c r="E6691" s="232"/>
      <c r="F6691" s="232">
        <v>8</v>
      </c>
      <c r="G6691" s="232" t="s">
        <v>1351</v>
      </c>
      <c r="H6691" s="233">
        <v>5.2930000000000001</v>
      </c>
      <c r="I6691" s="237"/>
      <c r="J6691" s="237"/>
      <c r="K6691" s="238"/>
      <c r="L6691" s="239"/>
      <c r="M6691" s="238"/>
      <c r="N6691" s="239"/>
      <c r="O6691" s="239"/>
      <c r="P6691" s="240"/>
      <c r="Q6691" s="238"/>
      <c r="R6691" s="240"/>
      <c r="S6691" s="238"/>
      <c r="T6691" s="237"/>
      <c r="U6691" s="227">
        <f t="shared" si="721"/>
        <v>3863.8900000000003</v>
      </c>
      <c r="V6691" s="237"/>
      <c r="W6691" s="237"/>
      <c r="X6691" s="237"/>
      <c r="Y6691" s="237"/>
      <c r="Z6691" s="237"/>
      <c r="AA6691" s="237"/>
    </row>
    <row r="6692" spans="2:27" ht="13.5" hidden="1">
      <c r="B6692" s="232" t="s">
        <v>1166</v>
      </c>
      <c r="C6692" s="232" t="s">
        <v>1595</v>
      </c>
      <c r="D6692" s="232" t="s">
        <v>1180</v>
      </c>
      <c r="E6692" s="232"/>
      <c r="F6692" s="232">
        <v>16</v>
      </c>
      <c r="G6692" s="232" t="s">
        <v>1317</v>
      </c>
      <c r="H6692" s="233">
        <v>1.181</v>
      </c>
      <c r="I6692" s="237"/>
      <c r="J6692" s="237"/>
      <c r="K6692" s="238"/>
      <c r="L6692" s="239"/>
      <c r="M6692" s="238"/>
      <c r="N6692" s="239"/>
      <c r="O6692" s="239"/>
      <c r="P6692" s="240"/>
      <c r="Q6692" s="238"/>
      <c r="R6692" s="240"/>
      <c r="S6692" s="238"/>
      <c r="T6692" s="237"/>
      <c r="U6692" s="227">
        <f t="shared" si="721"/>
        <v>862.13</v>
      </c>
      <c r="V6692" s="237"/>
      <c r="W6692" s="237"/>
      <c r="X6692" s="237"/>
      <c r="Y6692" s="237"/>
      <c r="Z6692" s="237"/>
      <c r="AA6692" s="237"/>
    </row>
    <row r="6693" spans="2:27" ht="13.5" hidden="1">
      <c r="B6693" s="232" t="s">
        <v>1166</v>
      </c>
      <c r="C6693" s="232" t="s">
        <v>1571</v>
      </c>
      <c r="D6693" s="232" t="s">
        <v>1175</v>
      </c>
      <c r="E6693" s="232"/>
      <c r="F6693" s="232">
        <v>16</v>
      </c>
      <c r="G6693" s="232" t="s">
        <v>1301</v>
      </c>
      <c r="H6693" s="233">
        <v>1.0880000000000001</v>
      </c>
      <c r="I6693" s="237"/>
      <c r="J6693" s="237"/>
      <c r="K6693" s="238"/>
      <c r="L6693" s="239"/>
      <c r="M6693" s="238"/>
      <c r="N6693" s="239"/>
      <c r="O6693" s="239"/>
      <c r="P6693" s="240"/>
      <c r="Q6693" s="238"/>
      <c r="R6693" s="240"/>
      <c r="S6693" s="238"/>
      <c r="T6693" s="237"/>
      <c r="U6693" s="227">
        <f t="shared" si="721"/>
        <v>794.24</v>
      </c>
      <c r="V6693" s="237"/>
      <c r="W6693" s="237"/>
      <c r="X6693" s="237"/>
      <c r="Y6693" s="237"/>
      <c r="Z6693" s="237"/>
      <c r="AA6693" s="237"/>
    </row>
    <row r="6694" spans="2:27" ht="13.5" hidden="1">
      <c r="B6694" s="232" t="s">
        <v>1166</v>
      </c>
      <c r="C6694" s="232" t="s">
        <v>1591</v>
      </c>
      <c r="D6694" s="232" t="s">
        <v>1558</v>
      </c>
      <c r="E6694" s="232"/>
      <c r="F6694" s="232" t="s">
        <v>1559</v>
      </c>
      <c r="G6694" s="232" t="s">
        <v>1559</v>
      </c>
      <c r="H6694" s="233">
        <v>0.77800000000000002</v>
      </c>
      <c r="I6694" s="237"/>
      <c r="J6694" s="237"/>
      <c r="K6694" s="238"/>
      <c r="L6694" s="239"/>
      <c r="M6694" s="238"/>
      <c r="N6694" s="239"/>
      <c r="O6694" s="239"/>
      <c r="P6694" s="240"/>
      <c r="Q6694" s="238"/>
      <c r="R6694" s="240"/>
      <c r="S6694" s="238"/>
      <c r="T6694" s="237"/>
      <c r="U6694" s="227">
        <f t="shared" si="721"/>
        <v>567.94000000000005</v>
      </c>
      <c r="V6694" s="237"/>
      <c r="W6694" s="237"/>
      <c r="X6694" s="237"/>
      <c r="Y6694" s="237"/>
      <c r="Z6694" s="237"/>
      <c r="AA6694" s="237"/>
    </row>
    <row r="6695" spans="2:27" ht="13.5" hidden="1">
      <c r="B6695" s="232" t="s">
        <v>1166</v>
      </c>
      <c r="C6695" s="232" t="s">
        <v>1210</v>
      </c>
      <c r="D6695" s="232" t="s">
        <v>1170</v>
      </c>
      <c r="E6695" s="232"/>
      <c r="F6695" s="232">
        <v>2</v>
      </c>
      <c r="G6695" s="232" t="s">
        <v>1315</v>
      </c>
      <c r="H6695" s="233">
        <v>0.125</v>
      </c>
      <c r="I6695" s="237"/>
      <c r="J6695" s="237"/>
      <c r="K6695" s="238"/>
      <c r="L6695" s="239"/>
      <c r="M6695" s="238"/>
      <c r="N6695" s="239"/>
      <c r="O6695" s="239"/>
      <c r="P6695" s="240"/>
      <c r="Q6695" s="238"/>
      <c r="R6695" s="240"/>
      <c r="S6695" s="238"/>
      <c r="T6695" s="237"/>
      <c r="U6695" s="227">
        <f t="shared" si="721"/>
        <v>91.25</v>
      </c>
      <c r="V6695" s="237"/>
      <c r="W6695" s="237"/>
      <c r="X6695" s="237"/>
      <c r="Y6695" s="237"/>
      <c r="Z6695" s="237"/>
      <c r="AA6695" s="237"/>
    </row>
    <row r="6696" spans="2:27" ht="13.5" hidden="1">
      <c r="B6696" s="232" t="s">
        <v>1166</v>
      </c>
      <c r="C6696" s="232" t="s">
        <v>1610</v>
      </c>
      <c r="D6696" s="232" t="s">
        <v>1183</v>
      </c>
      <c r="E6696" s="232"/>
      <c r="F6696" s="232">
        <v>8</v>
      </c>
      <c r="G6696" s="232" t="s">
        <v>1299</v>
      </c>
      <c r="H6696" s="233">
        <v>0.54500000000000004</v>
      </c>
      <c r="I6696" s="237"/>
      <c r="J6696" s="237"/>
      <c r="K6696" s="238"/>
      <c r="L6696" s="239"/>
      <c r="M6696" s="238"/>
      <c r="N6696" s="239"/>
      <c r="O6696" s="239"/>
      <c r="P6696" s="240"/>
      <c r="Q6696" s="238"/>
      <c r="R6696" s="240"/>
      <c r="S6696" s="238"/>
      <c r="T6696" s="237"/>
      <c r="U6696" s="227">
        <f t="shared" si="721"/>
        <v>397.85</v>
      </c>
      <c r="V6696" s="237"/>
      <c r="W6696" s="237"/>
      <c r="X6696" s="237"/>
      <c r="Y6696" s="237"/>
      <c r="Z6696" s="237"/>
      <c r="AA6696" s="237"/>
    </row>
    <row r="6697" spans="2:27" ht="13.5" hidden="1">
      <c r="B6697" s="232" t="s">
        <v>1166</v>
      </c>
      <c r="C6697" s="232" t="s">
        <v>1210</v>
      </c>
      <c r="D6697" s="232" t="s">
        <v>1171</v>
      </c>
      <c r="E6697" s="232"/>
      <c r="F6697" s="232">
        <v>2</v>
      </c>
      <c r="G6697" s="232" t="s">
        <v>1315</v>
      </c>
      <c r="H6697" s="233">
        <v>0.125</v>
      </c>
      <c r="I6697" s="237"/>
      <c r="J6697" s="237"/>
      <c r="K6697" s="238"/>
      <c r="L6697" s="239"/>
      <c r="M6697" s="238"/>
      <c r="N6697" s="239"/>
      <c r="O6697" s="239"/>
      <c r="P6697" s="240"/>
      <c r="Q6697" s="238"/>
      <c r="R6697" s="240"/>
      <c r="S6697" s="238"/>
      <c r="T6697" s="237"/>
      <c r="U6697" s="227">
        <f t="shared" si="721"/>
        <v>91.25</v>
      </c>
      <c r="V6697" s="237"/>
      <c r="W6697" s="237"/>
      <c r="X6697" s="237"/>
      <c r="Y6697" s="237"/>
      <c r="Z6697" s="237"/>
      <c r="AA6697" s="237"/>
    </row>
    <row r="6698" spans="2:27" ht="13.5" hidden="1">
      <c r="B6698" s="232" t="s">
        <v>1166</v>
      </c>
      <c r="C6698" s="232" t="s">
        <v>1261</v>
      </c>
      <c r="D6698" s="232" t="s">
        <v>1175</v>
      </c>
      <c r="E6698" s="232"/>
      <c r="F6698" s="232">
        <v>72</v>
      </c>
      <c r="G6698" s="232" t="s">
        <v>1309</v>
      </c>
      <c r="H6698" s="233">
        <v>4.7519999999999998</v>
      </c>
      <c r="I6698" s="237"/>
      <c r="J6698" s="237"/>
      <c r="K6698" s="238"/>
      <c r="L6698" s="239"/>
      <c r="M6698" s="238"/>
      <c r="N6698" s="239"/>
      <c r="O6698" s="239"/>
      <c r="P6698" s="240"/>
      <c r="Q6698" s="238"/>
      <c r="R6698" s="240"/>
      <c r="S6698" s="238"/>
      <c r="T6698" s="237"/>
      <c r="U6698" s="227">
        <f t="shared" si="721"/>
        <v>3468.96</v>
      </c>
      <c r="V6698" s="237"/>
      <c r="W6698" s="237"/>
      <c r="X6698" s="237"/>
      <c r="Y6698" s="237"/>
      <c r="Z6698" s="237"/>
      <c r="AA6698" s="237"/>
    </row>
    <row r="6699" spans="2:27" ht="13.5" hidden="1">
      <c r="B6699" s="232" t="s">
        <v>1166</v>
      </c>
      <c r="C6699" s="232" t="s">
        <v>1245</v>
      </c>
      <c r="D6699" s="232" t="s">
        <v>1194</v>
      </c>
      <c r="E6699" s="232"/>
      <c r="F6699" s="232">
        <v>64</v>
      </c>
      <c r="G6699" s="232" t="s">
        <v>1355</v>
      </c>
      <c r="H6699" s="233">
        <v>38.953000000000003</v>
      </c>
      <c r="I6699" s="237"/>
      <c r="J6699" s="237"/>
      <c r="K6699" s="238"/>
      <c r="L6699" s="239"/>
      <c r="M6699" s="238"/>
      <c r="N6699" s="239"/>
      <c r="O6699" s="239"/>
      <c r="P6699" s="240"/>
      <c r="Q6699" s="238"/>
      <c r="R6699" s="240"/>
      <c r="S6699" s="238"/>
      <c r="T6699" s="237"/>
      <c r="U6699" s="227">
        <f t="shared" si="721"/>
        <v>28435.690000000002</v>
      </c>
      <c r="V6699" s="237"/>
      <c r="W6699" s="237"/>
      <c r="X6699" s="237"/>
      <c r="Y6699" s="237"/>
      <c r="Z6699" s="237"/>
      <c r="AA6699" s="237"/>
    </row>
    <row r="6700" spans="2:27" ht="13.5" hidden="1">
      <c r="B6700" s="232" t="s">
        <v>1166</v>
      </c>
      <c r="C6700" s="232" t="s">
        <v>1238</v>
      </c>
      <c r="D6700" s="232" t="s">
        <v>1168</v>
      </c>
      <c r="E6700" s="232"/>
      <c r="F6700" s="232">
        <v>32</v>
      </c>
      <c r="G6700" s="232" t="s">
        <v>1355</v>
      </c>
      <c r="H6700" s="233">
        <v>14.064</v>
      </c>
      <c r="I6700" s="237"/>
      <c r="J6700" s="237"/>
      <c r="K6700" s="238"/>
      <c r="L6700" s="239"/>
      <c r="M6700" s="238"/>
      <c r="N6700" s="239"/>
      <c r="O6700" s="239"/>
      <c r="P6700" s="240"/>
      <c r="Q6700" s="238"/>
      <c r="R6700" s="240"/>
      <c r="S6700" s="238"/>
      <c r="T6700" s="237"/>
      <c r="U6700" s="227">
        <f t="shared" si="721"/>
        <v>10266.719999999999</v>
      </c>
      <c r="V6700" s="237"/>
      <c r="W6700" s="237"/>
      <c r="X6700" s="237"/>
      <c r="Y6700" s="237"/>
      <c r="Z6700" s="237"/>
      <c r="AA6700" s="237"/>
    </row>
    <row r="6701" spans="2:27" ht="13.5" hidden="1">
      <c r="B6701" s="232" t="s">
        <v>1166</v>
      </c>
      <c r="C6701" s="232" t="s">
        <v>1241</v>
      </c>
      <c r="D6701" s="232" t="s">
        <v>1587</v>
      </c>
      <c r="E6701" s="232"/>
      <c r="F6701" s="232">
        <v>4</v>
      </c>
      <c r="G6701" s="232" t="s">
        <v>1315</v>
      </c>
      <c r="H6701" s="233">
        <v>0.23</v>
      </c>
      <c r="I6701" s="237"/>
      <c r="J6701" s="237"/>
      <c r="K6701" s="238"/>
      <c r="L6701" s="239"/>
      <c r="M6701" s="238"/>
      <c r="N6701" s="239"/>
      <c r="O6701" s="239"/>
      <c r="P6701" s="240"/>
      <c r="Q6701" s="238"/>
      <c r="R6701" s="240"/>
      <c r="S6701" s="238"/>
      <c r="T6701" s="237"/>
      <c r="U6701" s="227">
        <f t="shared" si="721"/>
        <v>167.9</v>
      </c>
      <c r="V6701" s="237"/>
      <c r="W6701" s="237"/>
      <c r="X6701" s="237"/>
      <c r="Y6701" s="237"/>
      <c r="Z6701" s="237"/>
      <c r="AA6701" s="237"/>
    </row>
    <row r="6702" spans="2:27" ht="13.5" hidden="1">
      <c r="B6702" s="232" t="s">
        <v>1166</v>
      </c>
      <c r="C6702" s="232" t="s">
        <v>1596</v>
      </c>
      <c r="D6702" s="232" t="s">
        <v>1190</v>
      </c>
      <c r="E6702" s="232"/>
      <c r="F6702" s="232">
        <v>8</v>
      </c>
      <c r="G6702" s="232" t="s">
        <v>1311</v>
      </c>
      <c r="H6702" s="233">
        <v>0.52800000000000002</v>
      </c>
      <c r="I6702" s="237"/>
      <c r="J6702" s="237"/>
      <c r="K6702" s="238"/>
      <c r="L6702" s="239"/>
      <c r="M6702" s="238"/>
      <c r="N6702" s="239"/>
      <c r="O6702" s="239"/>
      <c r="P6702" s="240"/>
      <c r="Q6702" s="238"/>
      <c r="R6702" s="240"/>
      <c r="S6702" s="238"/>
      <c r="T6702" s="237"/>
      <c r="U6702" s="227">
        <f t="shared" si="721"/>
        <v>385.44</v>
      </c>
      <c r="V6702" s="237"/>
      <c r="W6702" s="237"/>
      <c r="X6702" s="237"/>
      <c r="Y6702" s="237"/>
      <c r="Z6702" s="237"/>
      <c r="AA6702" s="237"/>
    </row>
    <row r="6703" spans="2:27" ht="13.5" hidden="1">
      <c r="B6703" s="232" t="s">
        <v>1166</v>
      </c>
      <c r="C6703" s="232" t="s">
        <v>1607</v>
      </c>
      <c r="D6703" s="232" t="s">
        <v>1570</v>
      </c>
      <c r="E6703" s="232"/>
      <c r="F6703" s="232" t="s">
        <v>1559</v>
      </c>
      <c r="G6703" s="232" t="s">
        <v>1559</v>
      </c>
      <c r="H6703" s="233">
        <v>0.60199999999999998</v>
      </c>
      <c r="I6703" s="237"/>
      <c r="J6703" s="237"/>
      <c r="K6703" s="238"/>
      <c r="L6703" s="239"/>
      <c r="M6703" s="238"/>
      <c r="N6703" s="239"/>
      <c r="O6703" s="239"/>
      <c r="P6703" s="240"/>
      <c r="Q6703" s="238"/>
      <c r="R6703" s="240"/>
      <c r="S6703" s="238"/>
      <c r="T6703" s="237"/>
      <c r="U6703" s="227">
        <f t="shared" si="721"/>
        <v>439.46</v>
      </c>
      <c r="V6703" s="237"/>
      <c r="W6703" s="237"/>
      <c r="X6703" s="237"/>
      <c r="Y6703" s="237"/>
      <c r="Z6703" s="237"/>
      <c r="AA6703" s="237"/>
    </row>
    <row r="6704" spans="2:27" ht="13.5" hidden="1">
      <c r="B6704" s="232" t="s">
        <v>1166</v>
      </c>
      <c r="C6704" s="232" t="s">
        <v>1560</v>
      </c>
      <c r="D6704" s="232" t="s">
        <v>1194</v>
      </c>
      <c r="E6704" s="232"/>
      <c r="F6704" s="232">
        <v>64</v>
      </c>
      <c r="G6704" s="232" t="s">
        <v>1345</v>
      </c>
      <c r="H6704" s="233">
        <v>6.6909999999999998</v>
      </c>
      <c r="I6704" s="237"/>
      <c r="J6704" s="237"/>
      <c r="K6704" s="238"/>
      <c r="L6704" s="239"/>
      <c r="M6704" s="238"/>
      <c r="N6704" s="239"/>
      <c r="O6704" s="239"/>
      <c r="P6704" s="240"/>
      <c r="Q6704" s="238"/>
      <c r="R6704" s="240"/>
      <c r="S6704" s="238"/>
      <c r="T6704" s="237"/>
      <c r="U6704" s="227">
        <f t="shared" si="721"/>
        <v>4884.43</v>
      </c>
      <c r="V6704" s="237"/>
      <c r="W6704" s="237"/>
      <c r="X6704" s="237"/>
      <c r="Y6704" s="237"/>
      <c r="Z6704" s="237"/>
      <c r="AA6704" s="237"/>
    </row>
    <row r="6705" spans="2:27" ht="13.5" hidden="1">
      <c r="B6705" s="232" t="s">
        <v>1166</v>
      </c>
      <c r="C6705" s="232" t="s">
        <v>1213</v>
      </c>
      <c r="D6705" s="232" t="s">
        <v>1178</v>
      </c>
      <c r="E6705" s="232"/>
      <c r="F6705" s="232">
        <v>32</v>
      </c>
      <c r="G6705" s="232" t="s">
        <v>1316</v>
      </c>
      <c r="H6705" s="233">
        <v>3.3460000000000001</v>
      </c>
      <c r="I6705" s="237"/>
      <c r="J6705" s="237"/>
      <c r="K6705" s="238"/>
      <c r="L6705" s="239"/>
      <c r="M6705" s="238"/>
      <c r="N6705" s="239"/>
      <c r="O6705" s="239"/>
      <c r="P6705" s="240"/>
      <c r="Q6705" s="238"/>
      <c r="R6705" s="240"/>
      <c r="S6705" s="238"/>
      <c r="T6705" s="237"/>
      <c r="U6705" s="227">
        <f t="shared" si="721"/>
        <v>2442.58</v>
      </c>
      <c r="V6705" s="237"/>
      <c r="W6705" s="237"/>
      <c r="X6705" s="237"/>
      <c r="Y6705" s="237"/>
      <c r="Z6705" s="237"/>
      <c r="AA6705" s="237"/>
    </row>
    <row r="6706" spans="2:27" ht="13.5" hidden="1">
      <c r="B6706" s="232" t="s">
        <v>1166</v>
      </c>
      <c r="C6706" s="232" t="s">
        <v>1560</v>
      </c>
      <c r="D6706" s="232" t="s">
        <v>1172</v>
      </c>
      <c r="E6706" s="232"/>
      <c r="F6706" s="232">
        <v>64</v>
      </c>
      <c r="G6706" s="232" t="s">
        <v>1345</v>
      </c>
      <c r="H6706" s="233">
        <v>6.6909999999999998</v>
      </c>
      <c r="I6706" s="237"/>
      <c r="J6706" s="237"/>
      <c r="K6706" s="238"/>
      <c r="L6706" s="239"/>
      <c r="M6706" s="238"/>
      <c r="N6706" s="239"/>
      <c r="O6706" s="239"/>
      <c r="P6706" s="240"/>
      <c r="Q6706" s="238"/>
      <c r="R6706" s="240"/>
      <c r="S6706" s="238"/>
      <c r="T6706" s="237"/>
      <c r="U6706" s="227">
        <f t="shared" si="721"/>
        <v>4884.43</v>
      </c>
      <c r="V6706" s="237"/>
      <c r="W6706" s="237"/>
      <c r="X6706" s="237"/>
      <c r="Y6706" s="237"/>
      <c r="Z6706" s="237"/>
      <c r="AA6706" s="237"/>
    </row>
    <row r="6707" spans="2:27" ht="13.5" hidden="1">
      <c r="B6707" s="232" t="s">
        <v>1166</v>
      </c>
      <c r="C6707" s="232" t="s">
        <v>1588</v>
      </c>
      <c r="D6707" s="232" t="s">
        <v>1182</v>
      </c>
      <c r="E6707" s="232"/>
      <c r="F6707" s="232">
        <v>4</v>
      </c>
      <c r="G6707" s="232" t="s">
        <v>1312</v>
      </c>
      <c r="H6707" s="233">
        <v>0.36499999999999999</v>
      </c>
      <c r="I6707" s="237"/>
      <c r="J6707" s="237"/>
      <c r="K6707" s="238"/>
      <c r="L6707" s="239"/>
      <c r="M6707" s="238"/>
      <c r="N6707" s="239"/>
      <c r="O6707" s="239"/>
      <c r="P6707" s="240"/>
      <c r="Q6707" s="238"/>
      <c r="R6707" s="240"/>
      <c r="S6707" s="238"/>
      <c r="T6707" s="237"/>
      <c r="U6707" s="227">
        <f t="shared" si="721"/>
        <v>266.45</v>
      </c>
      <c r="V6707" s="237"/>
      <c r="W6707" s="237"/>
      <c r="X6707" s="237"/>
      <c r="Y6707" s="237"/>
      <c r="Z6707" s="237"/>
      <c r="AA6707" s="237"/>
    </row>
    <row r="6708" spans="2:27" ht="13.5" hidden="1">
      <c r="B6708" s="232" t="s">
        <v>1166</v>
      </c>
      <c r="C6708" s="232" t="s">
        <v>1241</v>
      </c>
      <c r="D6708" s="232" t="s">
        <v>1190</v>
      </c>
      <c r="E6708" s="232"/>
      <c r="F6708" s="232">
        <v>4</v>
      </c>
      <c r="G6708" s="232" t="s">
        <v>1315</v>
      </c>
      <c r="H6708" s="233">
        <v>0.23</v>
      </c>
      <c r="I6708" s="237"/>
      <c r="J6708" s="237"/>
      <c r="K6708" s="238"/>
      <c r="L6708" s="239"/>
      <c r="M6708" s="238"/>
      <c r="N6708" s="239"/>
      <c r="O6708" s="239"/>
      <c r="P6708" s="240"/>
      <c r="Q6708" s="238"/>
      <c r="R6708" s="240"/>
      <c r="S6708" s="238"/>
      <c r="T6708" s="237"/>
      <c r="U6708" s="227">
        <f t="shared" si="721"/>
        <v>167.9</v>
      </c>
      <c r="V6708" s="237"/>
      <c r="W6708" s="237"/>
      <c r="X6708" s="237"/>
      <c r="Y6708" s="237"/>
      <c r="Z6708" s="237"/>
      <c r="AA6708" s="237"/>
    </row>
    <row r="6709" spans="2:27" ht="13.5" hidden="1">
      <c r="B6709" s="232" t="s">
        <v>1166</v>
      </c>
      <c r="C6709" s="232" t="s">
        <v>1573</v>
      </c>
      <c r="D6709" s="232" t="s">
        <v>1190</v>
      </c>
      <c r="E6709" s="232"/>
      <c r="F6709" s="232">
        <v>48</v>
      </c>
      <c r="G6709" s="232" t="s">
        <v>1308</v>
      </c>
      <c r="H6709" s="233">
        <v>2.7648000000000001</v>
      </c>
      <c r="I6709" s="237"/>
      <c r="J6709" s="237"/>
      <c r="K6709" s="238"/>
      <c r="L6709" s="239"/>
      <c r="M6709" s="238"/>
      <c r="N6709" s="239"/>
      <c r="O6709" s="239"/>
      <c r="P6709" s="240"/>
      <c r="Q6709" s="238"/>
      <c r="R6709" s="240"/>
      <c r="S6709" s="238"/>
      <c r="T6709" s="237"/>
      <c r="U6709" s="227">
        <f t="shared" si="721"/>
        <v>2018.3040000000001</v>
      </c>
      <c r="V6709" s="237"/>
      <c r="W6709" s="237"/>
      <c r="X6709" s="237"/>
      <c r="Y6709" s="237"/>
      <c r="Z6709" s="237"/>
      <c r="AA6709" s="237"/>
    </row>
    <row r="6710" spans="2:27" ht="13.5" hidden="1">
      <c r="B6710" s="232" t="s">
        <v>1166</v>
      </c>
      <c r="C6710" s="232" t="s">
        <v>1599</v>
      </c>
      <c r="D6710" s="232" t="s">
        <v>1176</v>
      </c>
      <c r="E6710" s="232"/>
      <c r="F6710" s="232">
        <v>2</v>
      </c>
      <c r="G6710" s="232" t="s">
        <v>1315</v>
      </c>
      <c r="H6710" s="233">
        <v>0.1128</v>
      </c>
      <c r="I6710" s="237"/>
      <c r="J6710" s="237"/>
      <c r="K6710" s="238"/>
      <c r="L6710" s="239"/>
      <c r="M6710" s="238"/>
      <c r="N6710" s="239"/>
      <c r="O6710" s="239"/>
      <c r="P6710" s="240"/>
      <c r="Q6710" s="238"/>
      <c r="R6710" s="240"/>
      <c r="S6710" s="238"/>
      <c r="T6710" s="237"/>
      <c r="U6710" s="227">
        <f t="shared" si="721"/>
        <v>82.343999999999994</v>
      </c>
      <c r="V6710" s="237"/>
      <c r="W6710" s="237"/>
      <c r="X6710" s="237"/>
      <c r="Y6710" s="237"/>
      <c r="Z6710" s="237"/>
      <c r="AA6710" s="237"/>
    </row>
    <row r="6711" spans="2:27" ht="13.5" hidden="1">
      <c r="B6711" s="232" t="s">
        <v>1166</v>
      </c>
      <c r="C6711" s="232" t="s">
        <v>1240</v>
      </c>
      <c r="D6711" s="232" t="s">
        <v>1178</v>
      </c>
      <c r="E6711" s="232"/>
      <c r="F6711" s="232">
        <v>64</v>
      </c>
      <c r="G6711" s="232" t="s">
        <v>1387</v>
      </c>
      <c r="H6711" s="233">
        <v>26.956</v>
      </c>
      <c r="I6711" s="237"/>
      <c r="J6711" s="237"/>
      <c r="K6711" s="238"/>
      <c r="L6711" s="239"/>
      <c r="M6711" s="238"/>
      <c r="N6711" s="239"/>
      <c r="O6711" s="239"/>
      <c r="P6711" s="240"/>
      <c r="Q6711" s="238"/>
      <c r="R6711" s="240"/>
      <c r="S6711" s="238"/>
      <c r="T6711" s="237"/>
      <c r="U6711" s="227">
        <f t="shared" si="721"/>
        <v>19677.88</v>
      </c>
      <c r="V6711" s="237"/>
      <c r="W6711" s="237"/>
      <c r="X6711" s="237"/>
      <c r="Y6711" s="237"/>
      <c r="Z6711" s="237"/>
      <c r="AA6711" s="237"/>
    </row>
    <row r="6712" spans="2:27" ht="13.5" hidden="1">
      <c r="B6712" s="232" t="s">
        <v>1166</v>
      </c>
      <c r="C6712" s="232" t="s">
        <v>1225</v>
      </c>
      <c r="D6712" s="232" t="s">
        <v>1176</v>
      </c>
      <c r="E6712" s="232"/>
      <c r="F6712" s="232">
        <v>64</v>
      </c>
      <c r="G6712" s="232" t="s">
        <v>1345</v>
      </c>
      <c r="H6712" s="233">
        <v>4.7229999999999999</v>
      </c>
      <c r="I6712" s="237"/>
      <c r="J6712" s="237"/>
      <c r="K6712" s="238"/>
      <c r="L6712" s="239"/>
      <c r="M6712" s="238"/>
      <c r="N6712" s="239"/>
      <c r="O6712" s="239"/>
      <c r="P6712" s="240"/>
      <c r="Q6712" s="238"/>
      <c r="R6712" s="240"/>
      <c r="S6712" s="238"/>
      <c r="T6712" s="237"/>
      <c r="U6712" s="227">
        <f t="shared" si="721"/>
        <v>3447.79</v>
      </c>
      <c r="V6712" s="237"/>
      <c r="W6712" s="237"/>
      <c r="X6712" s="237"/>
      <c r="Y6712" s="237"/>
      <c r="Z6712" s="237"/>
      <c r="AA6712" s="237"/>
    </row>
    <row r="6713" spans="2:27" ht="13.5" hidden="1">
      <c r="B6713" s="232" t="s">
        <v>1166</v>
      </c>
      <c r="C6713" s="232" t="s">
        <v>1575</v>
      </c>
      <c r="D6713" s="232" t="s">
        <v>1168</v>
      </c>
      <c r="E6713" s="232"/>
      <c r="F6713" s="232">
        <v>8</v>
      </c>
      <c r="G6713" s="232" t="s">
        <v>1312</v>
      </c>
      <c r="H6713" s="233">
        <v>1.1559999999999999</v>
      </c>
      <c r="I6713" s="237"/>
      <c r="J6713" s="237"/>
      <c r="K6713" s="238"/>
      <c r="L6713" s="239"/>
      <c r="M6713" s="238"/>
      <c r="N6713" s="239"/>
      <c r="O6713" s="239"/>
      <c r="P6713" s="240"/>
      <c r="Q6713" s="238"/>
      <c r="R6713" s="240"/>
      <c r="S6713" s="238"/>
      <c r="T6713" s="237"/>
      <c r="U6713" s="227">
        <f t="shared" si="721"/>
        <v>843.88</v>
      </c>
      <c r="V6713" s="237"/>
      <c r="W6713" s="237"/>
      <c r="X6713" s="237"/>
      <c r="Y6713" s="237"/>
      <c r="Z6713" s="237"/>
      <c r="AA6713" s="237"/>
    </row>
    <row r="6714" spans="2:27" ht="13.5" hidden="1">
      <c r="B6714" s="232" t="s">
        <v>1166</v>
      </c>
      <c r="C6714" s="232" t="s">
        <v>1234</v>
      </c>
      <c r="D6714" s="232" t="s">
        <v>1187</v>
      </c>
      <c r="E6714" s="232"/>
      <c r="F6714" s="232">
        <v>8</v>
      </c>
      <c r="G6714" s="232" t="s">
        <v>1318</v>
      </c>
      <c r="H6714" s="233">
        <v>0.58599999999999997</v>
      </c>
      <c r="I6714" s="237"/>
      <c r="J6714" s="237"/>
      <c r="K6714" s="238"/>
      <c r="L6714" s="239"/>
      <c r="M6714" s="238"/>
      <c r="N6714" s="239"/>
      <c r="O6714" s="239"/>
      <c r="P6714" s="240"/>
      <c r="Q6714" s="238"/>
      <c r="R6714" s="240"/>
      <c r="S6714" s="238"/>
      <c r="T6714" s="237"/>
      <c r="U6714" s="227">
        <f t="shared" si="721"/>
        <v>427.78</v>
      </c>
      <c r="V6714" s="237"/>
      <c r="W6714" s="237"/>
      <c r="X6714" s="237"/>
      <c r="Y6714" s="237"/>
      <c r="Z6714" s="237"/>
      <c r="AA6714" s="237"/>
    </row>
    <row r="6715" spans="2:27" ht="13.5" hidden="1">
      <c r="B6715" s="232" t="s">
        <v>1166</v>
      </c>
      <c r="C6715" s="232" t="s">
        <v>1247</v>
      </c>
      <c r="D6715" s="232" t="s">
        <v>1171</v>
      </c>
      <c r="E6715" s="232"/>
      <c r="F6715" s="232">
        <v>4</v>
      </c>
      <c r="G6715" s="232" t="s">
        <v>1311</v>
      </c>
      <c r="H6715" s="233">
        <v>0.25</v>
      </c>
      <c r="I6715" s="237"/>
      <c r="J6715" s="237"/>
      <c r="K6715" s="238"/>
      <c r="L6715" s="239"/>
      <c r="M6715" s="238"/>
      <c r="N6715" s="239"/>
      <c r="O6715" s="239"/>
      <c r="P6715" s="240"/>
      <c r="Q6715" s="238"/>
      <c r="R6715" s="240"/>
      <c r="S6715" s="238"/>
      <c r="T6715" s="237"/>
      <c r="U6715" s="227">
        <f t="shared" si="721"/>
        <v>182.5</v>
      </c>
      <c r="V6715" s="237"/>
      <c r="W6715" s="237"/>
      <c r="X6715" s="237"/>
      <c r="Y6715" s="237"/>
      <c r="Z6715" s="237"/>
      <c r="AA6715" s="237"/>
    </row>
    <row r="6716" spans="2:27" ht="13.5" hidden="1">
      <c r="B6716" s="232" t="s">
        <v>1166</v>
      </c>
      <c r="C6716" s="232" t="s">
        <v>1232</v>
      </c>
      <c r="D6716" s="232" t="s">
        <v>1184</v>
      </c>
      <c r="E6716" s="232"/>
      <c r="F6716" s="232">
        <v>48</v>
      </c>
      <c r="G6716" s="232" t="s">
        <v>1356</v>
      </c>
      <c r="H6716" s="233">
        <v>4.3780000000000001</v>
      </c>
      <c r="I6716" s="237"/>
      <c r="J6716" s="237"/>
      <c r="K6716" s="238"/>
      <c r="L6716" s="239"/>
      <c r="M6716" s="238"/>
      <c r="N6716" s="239"/>
      <c r="O6716" s="239"/>
      <c r="P6716" s="240"/>
      <c r="Q6716" s="238"/>
      <c r="R6716" s="240"/>
      <c r="S6716" s="238"/>
      <c r="T6716" s="237"/>
      <c r="U6716" s="227">
        <f t="shared" si="721"/>
        <v>3195.94</v>
      </c>
      <c r="V6716" s="237"/>
      <c r="W6716" s="237"/>
      <c r="X6716" s="237"/>
      <c r="Y6716" s="237"/>
      <c r="Z6716" s="237"/>
      <c r="AA6716" s="237"/>
    </row>
    <row r="6717" spans="2:27" ht="13.5" hidden="1">
      <c r="B6717" s="232" t="s">
        <v>1166</v>
      </c>
      <c r="C6717" s="232" t="s">
        <v>1212</v>
      </c>
      <c r="D6717" s="232" t="s">
        <v>1170</v>
      </c>
      <c r="E6717" s="232"/>
      <c r="F6717" s="232">
        <v>8</v>
      </c>
      <c r="G6717" s="232" t="s">
        <v>1312</v>
      </c>
      <c r="H6717" s="233">
        <v>0.66700000000000004</v>
      </c>
      <c r="I6717" s="237"/>
      <c r="J6717" s="237"/>
      <c r="K6717" s="238"/>
      <c r="L6717" s="239"/>
      <c r="M6717" s="238"/>
      <c r="N6717" s="239"/>
      <c r="O6717" s="239"/>
      <c r="P6717" s="240"/>
      <c r="Q6717" s="238"/>
      <c r="R6717" s="240"/>
      <c r="S6717" s="238"/>
      <c r="T6717" s="237"/>
      <c r="U6717" s="227">
        <f t="shared" si="721"/>
        <v>486.91</v>
      </c>
      <c r="V6717" s="237"/>
      <c r="W6717" s="237"/>
      <c r="X6717" s="237"/>
      <c r="Y6717" s="237"/>
      <c r="Z6717" s="237"/>
      <c r="AA6717" s="237"/>
    </row>
    <row r="6718" spans="2:27" ht="13.5" hidden="1">
      <c r="B6718" s="232" t="s">
        <v>1166</v>
      </c>
      <c r="C6718" s="232" t="s">
        <v>1203</v>
      </c>
      <c r="D6718" s="232" t="s">
        <v>1197</v>
      </c>
      <c r="E6718" s="232"/>
      <c r="F6718" s="232">
        <v>72</v>
      </c>
      <c r="G6718" s="232" t="s">
        <v>1309</v>
      </c>
      <c r="H6718" s="233">
        <v>4.1470000000000002</v>
      </c>
      <c r="I6718" s="237"/>
      <c r="J6718" s="237"/>
      <c r="K6718" s="238"/>
      <c r="L6718" s="239"/>
      <c r="M6718" s="238"/>
      <c r="N6718" s="239"/>
      <c r="O6718" s="239"/>
      <c r="P6718" s="240"/>
      <c r="Q6718" s="238"/>
      <c r="R6718" s="240"/>
      <c r="S6718" s="238"/>
      <c r="T6718" s="237"/>
      <c r="U6718" s="227">
        <f t="shared" si="721"/>
        <v>3027.3100000000004</v>
      </c>
      <c r="V6718" s="237"/>
      <c r="W6718" s="237"/>
      <c r="X6718" s="237"/>
      <c r="Y6718" s="237"/>
      <c r="Z6718" s="237"/>
      <c r="AA6718" s="237"/>
    </row>
    <row r="6719" spans="2:27" ht="13.5" hidden="1">
      <c r="B6719" s="232" t="s">
        <v>1166</v>
      </c>
      <c r="C6719" s="232" t="s">
        <v>1229</v>
      </c>
      <c r="D6719" s="232" t="s">
        <v>1189</v>
      </c>
      <c r="E6719" s="232"/>
      <c r="F6719" s="232">
        <v>8</v>
      </c>
      <c r="G6719" s="232" t="s">
        <v>1317</v>
      </c>
      <c r="H6719" s="233">
        <v>0.73</v>
      </c>
      <c r="I6719" s="237"/>
      <c r="J6719" s="237"/>
      <c r="K6719" s="238"/>
      <c r="L6719" s="239"/>
      <c r="M6719" s="238"/>
      <c r="N6719" s="239"/>
      <c r="O6719" s="239"/>
      <c r="P6719" s="240"/>
      <c r="Q6719" s="238"/>
      <c r="R6719" s="240"/>
      <c r="S6719" s="238"/>
      <c r="T6719" s="237"/>
      <c r="U6719" s="227">
        <f t="shared" si="721"/>
        <v>532.9</v>
      </c>
      <c r="V6719" s="237"/>
      <c r="W6719" s="237"/>
      <c r="X6719" s="237"/>
      <c r="Y6719" s="237"/>
      <c r="Z6719" s="237"/>
      <c r="AA6719" s="237"/>
    </row>
    <row r="6720" spans="2:27" ht="13.5" hidden="1">
      <c r="B6720" s="232" t="s">
        <v>1166</v>
      </c>
      <c r="C6720" s="232" t="s">
        <v>1226</v>
      </c>
      <c r="D6720" s="232" t="s">
        <v>1191</v>
      </c>
      <c r="E6720" s="232"/>
      <c r="F6720" s="232">
        <v>8</v>
      </c>
      <c r="G6720" s="232" t="s">
        <v>1312</v>
      </c>
      <c r="H6720" s="233">
        <v>0.56599999999999995</v>
      </c>
      <c r="I6720" s="237"/>
      <c r="J6720" s="237"/>
      <c r="K6720" s="238"/>
      <c r="L6720" s="239"/>
      <c r="M6720" s="238"/>
      <c r="N6720" s="239"/>
      <c r="O6720" s="239"/>
      <c r="P6720" s="240"/>
      <c r="Q6720" s="238"/>
      <c r="R6720" s="240"/>
      <c r="S6720" s="238"/>
      <c r="T6720" s="237"/>
      <c r="U6720" s="227">
        <f t="shared" si="721"/>
        <v>413.17999999999995</v>
      </c>
      <c r="V6720" s="237"/>
      <c r="W6720" s="237"/>
      <c r="X6720" s="237"/>
      <c r="Y6720" s="237"/>
      <c r="Z6720" s="237"/>
      <c r="AA6720" s="237"/>
    </row>
    <row r="6721" spans="2:27" ht="13.5" hidden="1">
      <c r="B6721" s="232" t="s">
        <v>1166</v>
      </c>
      <c r="C6721" s="232" t="s">
        <v>1206</v>
      </c>
      <c r="D6721" s="232" t="s">
        <v>1174</v>
      </c>
      <c r="E6721" s="232"/>
      <c r="F6721" s="232">
        <v>16</v>
      </c>
      <c r="G6721" s="232" t="s">
        <v>1317</v>
      </c>
      <c r="H6721" s="233">
        <v>1.133</v>
      </c>
      <c r="I6721" s="237"/>
      <c r="J6721" s="237"/>
      <c r="K6721" s="238"/>
      <c r="L6721" s="239"/>
      <c r="M6721" s="238"/>
      <c r="N6721" s="239"/>
      <c r="O6721" s="239"/>
      <c r="P6721" s="240"/>
      <c r="Q6721" s="238"/>
      <c r="R6721" s="240"/>
      <c r="S6721" s="238"/>
      <c r="T6721" s="237"/>
      <c r="U6721" s="227">
        <f t="shared" si="721"/>
        <v>827.09</v>
      </c>
      <c r="V6721" s="237"/>
      <c r="W6721" s="237"/>
      <c r="X6721" s="237"/>
      <c r="Y6721" s="237"/>
      <c r="Z6721" s="237"/>
      <c r="AA6721" s="237"/>
    </row>
    <row r="6722" spans="2:27" ht="13.5" hidden="1">
      <c r="B6722" s="232" t="s">
        <v>1166</v>
      </c>
      <c r="C6722" s="232" t="s">
        <v>1588</v>
      </c>
      <c r="D6722" s="232" t="s">
        <v>1597</v>
      </c>
      <c r="E6722" s="232"/>
      <c r="F6722" s="232">
        <v>4</v>
      </c>
      <c r="G6722" s="232" t="s">
        <v>1312</v>
      </c>
      <c r="H6722" s="233">
        <v>0.36499999999999999</v>
      </c>
      <c r="I6722" s="237"/>
      <c r="J6722" s="237"/>
      <c r="K6722" s="238"/>
      <c r="L6722" s="239"/>
      <c r="M6722" s="238"/>
      <c r="N6722" s="239"/>
      <c r="O6722" s="239"/>
      <c r="P6722" s="240"/>
      <c r="Q6722" s="238"/>
      <c r="R6722" s="240"/>
      <c r="S6722" s="238"/>
      <c r="T6722" s="237"/>
      <c r="U6722" s="227">
        <f t="shared" si="721"/>
        <v>266.45</v>
      </c>
      <c r="V6722" s="237"/>
      <c r="W6722" s="237"/>
      <c r="X6722" s="237"/>
      <c r="Y6722" s="237"/>
      <c r="Z6722" s="237"/>
      <c r="AA6722" s="237"/>
    </row>
    <row r="6723" spans="2:27" ht="13.5" hidden="1">
      <c r="B6723" s="232" t="s">
        <v>1166</v>
      </c>
      <c r="C6723" s="232" t="s">
        <v>1251</v>
      </c>
      <c r="D6723" s="232" t="s">
        <v>1196</v>
      </c>
      <c r="E6723" s="232"/>
      <c r="F6723" s="232">
        <v>32</v>
      </c>
      <c r="G6723" s="232" t="s">
        <v>1345</v>
      </c>
      <c r="H6723" s="233">
        <v>2.9180000000000001</v>
      </c>
      <c r="I6723" s="237"/>
      <c r="J6723" s="237"/>
      <c r="K6723" s="238"/>
      <c r="L6723" s="239"/>
      <c r="M6723" s="238"/>
      <c r="N6723" s="239"/>
      <c r="O6723" s="239"/>
      <c r="P6723" s="240"/>
      <c r="Q6723" s="238"/>
      <c r="R6723" s="240"/>
      <c r="S6723" s="238"/>
      <c r="T6723" s="237"/>
      <c r="U6723" s="227">
        <f t="shared" si="721"/>
        <v>2130.1400000000003</v>
      </c>
      <c r="V6723" s="237"/>
      <c r="W6723" s="237"/>
      <c r="X6723" s="237"/>
      <c r="Y6723" s="237"/>
      <c r="Z6723" s="237"/>
      <c r="AA6723" s="237"/>
    </row>
    <row r="6724" spans="2:27" ht="13.5" hidden="1">
      <c r="B6724" s="232" t="s">
        <v>1166</v>
      </c>
      <c r="C6724" s="232" t="s">
        <v>1256</v>
      </c>
      <c r="D6724" s="232" t="s">
        <v>1186</v>
      </c>
      <c r="E6724" s="232"/>
      <c r="F6724" s="232">
        <v>32</v>
      </c>
      <c r="G6724" s="232" t="s">
        <v>1316</v>
      </c>
      <c r="H6724" s="233">
        <v>2.266</v>
      </c>
      <c r="I6724" s="237"/>
      <c r="J6724" s="237"/>
      <c r="K6724" s="238"/>
      <c r="L6724" s="239"/>
      <c r="M6724" s="238"/>
      <c r="N6724" s="239"/>
      <c r="O6724" s="239"/>
      <c r="P6724" s="240"/>
      <c r="Q6724" s="238"/>
      <c r="R6724" s="240"/>
      <c r="S6724" s="238"/>
      <c r="T6724" s="237"/>
      <c r="U6724" s="227">
        <f t="shared" si="721"/>
        <v>1654.18</v>
      </c>
      <c r="V6724" s="237"/>
      <c r="W6724" s="237"/>
      <c r="X6724" s="237"/>
      <c r="Y6724" s="237"/>
      <c r="Z6724" s="237"/>
      <c r="AA6724" s="237"/>
    </row>
    <row r="6725" spans="2:27" ht="13.5" hidden="1">
      <c r="B6725" s="232" t="s">
        <v>1166</v>
      </c>
      <c r="C6725" s="232" t="s">
        <v>1557</v>
      </c>
      <c r="D6725" s="232" t="s">
        <v>1570</v>
      </c>
      <c r="E6725" s="232"/>
      <c r="F6725" s="232" t="s">
        <v>1559</v>
      </c>
      <c r="G6725" s="232" t="s">
        <v>1559</v>
      </c>
      <c r="H6725" s="233">
        <v>0.54900000000000004</v>
      </c>
      <c r="I6725" s="237"/>
      <c r="J6725" s="237"/>
      <c r="K6725" s="238"/>
      <c r="L6725" s="239"/>
      <c r="M6725" s="238"/>
      <c r="N6725" s="239"/>
      <c r="O6725" s="239"/>
      <c r="P6725" s="240"/>
      <c r="Q6725" s="238"/>
      <c r="R6725" s="240"/>
      <c r="S6725" s="238"/>
      <c r="T6725" s="237"/>
      <c r="U6725" s="227">
        <f t="shared" si="721"/>
        <v>400.77000000000004</v>
      </c>
      <c r="V6725" s="237"/>
      <c r="W6725" s="237"/>
      <c r="X6725" s="237"/>
      <c r="Y6725" s="237"/>
      <c r="Z6725" s="237"/>
      <c r="AA6725" s="237"/>
    </row>
    <row r="6726" spans="2:27" ht="13.5" hidden="1">
      <c r="B6726" s="232" t="s">
        <v>1166</v>
      </c>
      <c r="C6726" s="232" t="s">
        <v>1223</v>
      </c>
      <c r="D6726" s="232" t="s">
        <v>1176</v>
      </c>
      <c r="E6726" s="232"/>
      <c r="F6726" s="232">
        <v>8</v>
      </c>
      <c r="G6726" s="232" t="s">
        <v>1312</v>
      </c>
      <c r="H6726" s="233">
        <v>0.59</v>
      </c>
      <c r="I6726" s="237"/>
      <c r="J6726" s="237"/>
      <c r="K6726" s="238"/>
      <c r="L6726" s="239"/>
      <c r="M6726" s="238"/>
      <c r="N6726" s="239"/>
      <c r="O6726" s="239"/>
      <c r="P6726" s="240"/>
      <c r="Q6726" s="238"/>
      <c r="R6726" s="240"/>
      <c r="S6726" s="238"/>
      <c r="T6726" s="237"/>
      <c r="U6726" s="227">
        <f t="shared" si="721"/>
        <v>430.7</v>
      </c>
      <c r="V6726" s="237"/>
      <c r="W6726" s="237"/>
      <c r="X6726" s="237"/>
      <c r="Y6726" s="237"/>
      <c r="Z6726" s="237"/>
      <c r="AA6726" s="237"/>
    </row>
    <row r="6727" spans="2:27" ht="13.5" hidden="1">
      <c r="B6727" s="232" t="s">
        <v>1166</v>
      </c>
      <c r="C6727" s="232" t="s">
        <v>1611</v>
      </c>
      <c r="D6727" s="232" t="s">
        <v>1175</v>
      </c>
      <c r="E6727" s="232"/>
      <c r="F6727" s="232">
        <v>2</v>
      </c>
      <c r="G6727" s="232" t="s">
        <v>1314</v>
      </c>
      <c r="H6727" s="233">
        <v>9.2399999999999996E-2</v>
      </c>
      <c r="I6727" s="237"/>
      <c r="J6727" s="237"/>
      <c r="K6727" s="238"/>
      <c r="L6727" s="239"/>
      <c r="M6727" s="238"/>
      <c r="N6727" s="239"/>
      <c r="O6727" s="239"/>
      <c r="P6727" s="240"/>
      <c r="Q6727" s="238"/>
      <c r="R6727" s="240"/>
      <c r="S6727" s="238"/>
      <c r="T6727" s="237"/>
      <c r="U6727" s="227">
        <f t="shared" si="721"/>
        <v>67.451999999999998</v>
      </c>
      <c r="V6727" s="237"/>
      <c r="W6727" s="237"/>
      <c r="X6727" s="237"/>
      <c r="Y6727" s="237"/>
      <c r="Z6727" s="237"/>
      <c r="AA6727" s="237"/>
    </row>
    <row r="6728" spans="2:27" ht="13.5" hidden="1">
      <c r="B6728" s="232" t="s">
        <v>1166</v>
      </c>
      <c r="C6728" s="232" t="s">
        <v>1215</v>
      </c>
      <c r="D6728" s="232" t="s">
        <v>1195</v>
      </c>
      <c r="E6728" s="232"/>
      <c r="F6728" s="232">
        <v>16</v>
      </c>
      <c r="G6728" s="232" t="s">
        <v>1312</v>
      </c>
      <c r="H6728" s="233">
        <v>0.92200000000000004</v>
      </c>
      <c r="I6728" s="237"/>
      <c r="J6728" s="237"/>
      <c r="K6728" s="238"/>
      <c r="L6728" s="239"/>
      <c r="M6728" s="238"/>
      <c r="N6728" s="239"/>
      <c r="O6728" s="239"/>
      <c r="P6728" s="240"/>
      <c r="Q6728" s="238"/>
      <c r="R6728" s="240"/>
      <c r="S6728" s="238"/>
      <c r="T6728" s="237"/>
      <c r="U6728" s="227">
        <f t="shared" si="721"/>
        <v>673.06000000000006</v>
      </c>
      <c r="V6728" s="237"/>
      <c r="W6728" s="237"/>
      <c r="X6728" s="237"/>
      <c r="Y6728" s="237"/>
      <c r="Z6728" s="237"/>
      <c r="AA6728" s="237"/>
    </row>
    <row r="6729" spans="2:27" ht="13.5" hidden="1">
      <c r="B6729" s="232" t="s">
        <v>1166</v>
      </c>
      <c r="C6729" s="232" t="s">
        <v>1220</v>
      </c>
      <c r="D6729" s="232" t="s">
        <v>1174</v>
      </c>
      <c r="E6729" s="232"/>
      <c r="F6729" s="232">
        <v>2</v>
      </c>
      <c r="G6729" s="232" t="s">
        <v>1315</v>
      </c>
      <c r="H6729" s="233">
        <v>0.14199999999999999</v>
      </c>
      <c r="I6729" s="237"/>
      <c r="J6729" s="237"/>
      <c r="K6729" s="238"/>
      <c r="L6729" s="239"/>
      <c r="M6729" s="238"/>
      <c r="N6729" s="239"/>
      <c r="O6729" s="239"/>
      <c r="P6729" s="240"/>
      <c r="Q6729" s="238"/>
      <c r="R6729" s="240"/>
      <c r="S6729" s="238"/>
      <c r="T6729" s="237"/>
      <c r="U6729" s="227">
        <f t="shared" si="721"/>
        <v>103.66</v>
      </c>
      <c r="V6729" s="237"/>
      <c r="W6729" s="237"/>
      <c r="X6729" s="237"/>
      <c r="Y6729" s="237"/>
      <c r="Z6729" s="237"/>
      <c r="AA6729" s="237"/>
    </row>
    <row r="6730" spans="2:27" ht="13.5" hidden="1">
      <c r="B6730" s="232" t="s">
        <v>1166</v>
      </c>
      <c r="C6730" s="232" t="s">
        <v>1226</v>
      </c>
      <c r="D6730" s="232" t="s">
        <v>1176</v>
      </c>
      <c r="E6730" s="232"/>
      <c r="F6730" s="232">
        <v>8</v>
      </c>
      <c r="G6730" s="232" t="s">
        <v>1312</v>
      </c>
      <c r="H6730" s="233">
        <v>0.56599999999999995</v>
      </c>
      <c r="I6730" s="237"/>
      <c r="J6730" s="237"/>
      <c r="K6730" s="238"/>
      <c r="L6730" s="239"/>
      <c r="M6730" s="238"/>
      <c r="N6730" s="239"/>
      <c r="O6730" s="239"/>
      <c r="P6730" s="240"/>
      <c r="Q6730" s="238"/>
      <c r="R6730" s="240"/>
      <c r="S6730" s="238"/>
      <c r="T6730" s="237"/>
      <c r="U6730" s="227">
        <f t="shared" si="721"/>
        <v>413.17999999999995</v>
      </c>
      <c r="V6730" s="237"/>
      <c r="W6730" s="237"/>
      <c r="X6730" s="237"/>
      <c r="Y6730" s="237"/>
      <c r="Z6730" s="237"/>
      <c r="AA6730" s="237"/>
    </row>
    <row r="6731" spans="2:27" ht="13.5" hidden="1">
      <c r="B6731" s="232" t="s">
        <v>1166</v>
      </c>
      <c r="C6731" s="232" t="s">
        <v>1204</v>
      </c>
      <c r="D6731" s="232" t="s">
        <v>1178</v>
      </c>
      <c r="E6731" s="232"/>
      <c r="F6731" s="232">
        <v>4</v>
      </c>
      <c r="G6731" s="232" t="s">
        <v>1311</v>
      </c>
      <c r="H6731" s="233">
        <v>0.90600000000000003</v>
      </c>
      <c r="I6731" s="237"/>
      <c r="J6731" s="237"/>
      <c r="K6731" s="238"/>
      <c r="L6731" s="239"/>
      <c r="M6731" s="238"/>
      <c r="N6731" s="239"/>
      <c r="O6731" s="239"/>
      <c r="P6731" s="240"/>
      <c r="Q6731" s="238"/>
      <c r="R6731" s="240"/>
      <c r="S6731" s="238"/>
      <c r="T6731" s="237"/>
      <c r="U6731" s="227">
        <f t="shared" si="721"/>
        <v>661.38</v>
      </c>
      <c r="V6731" s="237"/>
      <c r="W6731" s="237"/>
      <c r="X6731" s="237"/>
      <c r="Y6731" s="237"/>
      <c r="Z6731" s="237"/>
      <c r="AA6731" s="237"/>
    </row>
    <row r="6732" spans="2:27" ht="13.5" hidden="1">
      <c r="B6732" s="232" t="s">
        <v>1166</v>
      </c>
      <c r="C6732" s="232" t="s">
        <v>1266</v>
      </c>
      <c r="D6732" s="232" t="s">
        <v>1173</v>
      </c>
      <c r="E6732" s="232"/>
      <c r="F6732" s="232">
        <v>96</v>
      </c>
      <c r="G6732" s="232" t="s">
        <v>1310</v>
      </c>
      <c r="H6732" s="233">
        <v>6.9740000000000002</v>
      </c>
      <c r="I6732" s="237"/>
      <c r="J6732" s="237"/>
      <c r="K6732" s="238"/>
      <c r="L6732" s="239"/>
      <c r="M6732" s="238"/>
      <c r="N6732" s="239"/>
      <c r="O6732" s="239"/>
      <c r="P6732" s="240"/>
      <c r="Q6732" s="238"/>
      <c r="R6732" s="240"/>
      <c r="S6732" s="238"/>
      <c r="T6732" s="237"/>
      <c r="U6732" s="227">
        <f t="shared" si="721"/>
        <v>5091.0200000000004</v>
      </c>
      <c r="V6732" s="237"/>
      <c r="W6732" s="237"/>
      <c r="X6732" s="237"/>
      <c r="Y6732" s="237"/>
      <c r="Z6732" s="237"/>
      <c r="AA6732" s="237"/>
    </row>
    <row r="6733" spans="2:27" ht="13.5" hidden="1">
      <c r="B6733" s="232" t="s">
        <v>1166</v>
      </c>
      <c r="C6733" s="232" t="s">
        <v>1221</v>
      </c>
      <c r="D6733" s="232" t="s">
        <v>1182</v>
      </c>
      <c r="E6733" s="232"/>
      <c r="F6733" s="232">
        <v>48</v>
      </c>
      <c r="G6733" s="232" t="s">
        <v>1356</v>
      </c>
      <c r="H6733" s="233">
        <v>4.9820000000000002</v>
      </c>
      <c r="I6733" s="237"/>
      <c r="J6733" s="237"/>
      <c r="K6733" s="238"/>
      <c r="L6733" s="239"/>
      <c r="M6733" s="238"/>
      <c r="N6733" s="239"/>
      <c r="O6733" s="239"/>
      <c r="P6733" s="240"/>
      <c r="Q6733" s="238"/>
      <c r="R6733" s="240"/>
      <c r="S6733" s="238"/>
      <c r="T6733" s="237"/>
      <c r="U6733" s="227">
        <f t="shared" si="721"/>
        <v>3636.86</v>
      </c>
      <c r="V6733" s="237"/>
      <c r="W6733" s="237"/>
      <c r="X6733" s="237"/>
      <c r="Y6733" s="237"/>
      <c r="Z6733" s="237"/>
      <c r="AA6733" s="237"/>
    </row>
    <row r="6734" spans="2:27" ht="13.5" hidden="1">
      <c r="B6734" s="232" t="s">
        <v>1166</v>
      </c>
      <c r="C6734" s="232" t="s">
        <v>1260</v>
      </c>
      <c r="D6734" s="232" t="s">
        <v>1171</v>
      </c>
      <c r="E6734" s="232"/>
      <c r="F6734" s="232">
        <v>40</v>
      </c>
      <c r="G6734" s="232" t="s">
        <v>1376</v>
      </c>
      <c r="H6734" s="233">
        <v>2.952</v>
      </c>
      <c r="I6734" s="237"/>
      <c r="J6734" s="237"/>
      <c r="K6734" s="238"/>
      <c r="L6734" s="239"/>
      <c r="M6734" s="238"/>
      <c r="N6734" s="239"/>
      <c r="O6734" s="239"/>
      <c r="P6734" s="240"/>
      <c r="Q6734" s="238"/>
      <c r="R6734" s="240"/>
      <c r="S6734" s="238"/>
      <c r="T6734" s="237"/>
      <c r="U6734" s="227">
        <f t="shared" si="721"/>
        <v>2154.96</v>
      </c>
      <c r="V6734" s="237"/>
      <c r="W6734" s="237"/>
      <c r="X6734" s="237"/>
      <c r="Y6734" s="237"/>
      <c r="Z6734" s="237"/>
      <c r="AA6734" s="237"/>
    </row>
    <row r="6735" spans="2:27" ht="13.5" hidden="1">
      <c r="B6735" s="232" t="s">
        <v>1166</v>
      </c>
      <c r="C6735" s="232" t="s">
        <v>1210</v>
      </c>
      <c r="D6735" s="232" t="s">
        <v>1186</v>
      </c>
      <c r="E6735" s="232"/>
      <c r="F6735" s="232">
        <v>2</v>
      </c>
      <c r="G6735" s="232" t="s">
        <v>1315</v>
      </c>
      <c r="H6735" s="233">
        <v>0.125</v>
      </c>
      <c r="I6735" s="237"/>
      <c r="J6735" s="237"/>
      <c r="K6735" s="238"/>
      <c r="L6735" s="239"/>
      <c r="M6735" s="238"/>
      <c r="N6735" s="239"/>
      <c r="O6735" s="239"/>
      <c r="P6735" s="240"/>
      <c r="Q6735" s="238"/>
      <c r="R6735" s="240"/>
      <c r="S6735" s="238"/>
      <c r="T6735" s="237"/>
      <c r="U6735" s="227">
        <f t="shared" si="721"/>
        <v>91.25</v>
      </c>
      <c r="V6735" s="237"/>
      <c r="W6735" s="237"/>
      <c r="X6735" s="237"/>
      <c r="Y6735" s="237"/>
      <c r="Z6735" s="237"/>
      <c r="AA6735" s="237"/>
    </row>
    <row r="6736" spans="2:27" ht="13.5" hidden="1">
      <c r="B6736" s="232" t="s">
        <v>1166</v>
      </c>
      <c r="C6736" s="232" t="s">
        <v>1204</v>
      </c>
      <c r="D6736" s="232" t="s">
        <v>1172</v>
      </c>
      <c r="E6736" s="232"/>
      <c r="F6736" s="232">
        <v>4</v>
      </c>
      <c r="G6736" s="232" t="s">
        <v>1311</v>
      </c>
      <c r="H6736" s="233">
        <v>0.90600000000000003</v>
      </c>
      <c r="I6736" s="237"/>
      <c r="J6736" s="237"/>
      <c r="K6736" s="238"/>
      <c r="L6736" s="239"/>
      <c r="M6736" s="238"/>
      <c r="N6736" s="239"/>
      <c r="O6736" s="239"/>
      <c r="P6736" s="240"/>
      <c r="Q6736" s="238"/>
      <c r="R6736" s="240"/>
      <c r="S6736" s="238"/>
      <c r="T6736" s="237"/>
      <c r="U6736" s="227">
        <f t="shared" si="721"/>
        <v>661.38</v>
      </c>
      <c r="V6736" s="237"/>
      <c r="W6736" s="237"/>
      <c r="X6736" s="237"/>
      <c r="Y6736" s="237"/>
      <c r="Z6736" s="237"/>
      <c r="AA6736" s="237"/>
    </row>
    <row r="6737" spans="2:27" ht="13.5" hidden="1">
      <c r="B6737" s="232" t="s">
        <v>1166</v>
      </c>
      <c r="C6737" s="232" t="s">
        <v>1595</v>
      </c>
      <c r="D6737" s="232" t="s">
        <v>1179</v>
      </c>
      <c r="E6737" s="232"/>
      <c r="F6737" s="232">
        <v>16</v>
      </c>
      <c r="G6737" s="232" t="s">
        <v>1317</v>
      </c>
      <c r="H6737" s="233">
        <v>1.181</v>
      </c>
      <c r="I6737" s="237"/>
      <c r="J6737" s="237"/>
      <c r="K6737" s="238"/>
      <c r="L6737" s="239"/>
      <c r="M6737" s="238"/>
      <c r="N6737" s="239"/>
      <c r="O6737" s="239"/>
      <c r="P6737" s="240"/>
      <c r="Q6737" s="238"/>
      <c r="R6737" s="240"/>
      <c r="S6737" s="238"/>
      <c r="T6737" s="237"/>
      <c r="U6737" s="227">
        <f t="shared" si="721"/>
        <v>862.13</v>
      </c>
      <c r="V6737" s="237"/>
      <c r="W6737" s="237"/>
      <c r="X6737" s="237"/>
      <c r="Y6737" s="237"/>
      <c r="Z6737" s="237"/>
      <c r="AA6737" s="237"/>
    </row>
    <row r="6738" spans="2:27" ht="13.5" hidden="1">
      <c r="B6738" s="232" t="s">
        <v>1166</v>
      </c>
      <c r="C6738" s="232" t="s">
        <v>1225</v>
      </c>
      <c r="D6738" s="232" t="s">
        <v>1179</v>
      </c>
      <c r="E6738" s="232"/>
      <c r="F6738" s="232">
        <v>64</v>
      </c>
      <c r="G6738" s="232" t="s">
        <v>1345</v>
      </c>
      <c r="H6738" s="233">
        <v>4.7229999999999999</v>
      </c>
      <c r="I6738" s="237"/>
      <c r="J6738" s="237"/>
      <c r="K6738" s="238"/>
      <c r="L6738" s="239"/>
      <c r="M6738" s="238"/>
      <c r="N6738" s="239"/>
      <c r="O6738" s="239"/>
      <c r="P6738" s="240"/>
      <c r="Q6738" s="238"/>
      <c r="R6738" s="240"/>
      <c r="S6738" s="238"/>
      <c r="T6738" s="237"/>
      <c r="U6738" s="227">
        <f t="shared" si="721"/>
        <v>3447.79</v>
      </c>
      <c r="V6738" s="237"/>
      <c r="W6738" s="237"/>
      <c r="X6738" s="237"/>
      <c r="Y6738" s="237"/>
      <c r="Z6738" s="237"/>
      <c r="AA6738" s="237"/>
    </row>
    <row r="6739" spans="2:27" ht="13.5" hidden="1">
      <c r="B6739" s="232" t="s">
        <v>1166</v>
      </c>
      <c r="C6739" s="232" t="s">
        <v>1239</v>
      </c>
      <c r="D6739" s="232" t="s">
        <v>1176</v>
      </c>
      <c r="E6739" s="232"/>
      <c r="F6739" s="232">
        <v>2</v>
      </c>
      <c r="G6739" s="232" t="s">
        <v>1315</v>
      </c>
      <c r="H6739" s="233">
        <v>0.16700000000000001</v>
      </c>
      <c r="I6739" s="237"/>
      <c r="J6739" s="237"/>
      <c r="K6739" s="238"/>
      <c r="L6739" s="239"/>
      <c r="M6739" s="238"/>
      <c r="N6739" s="239"/>
      <c r="O6739" s="239"/>
      <c r="P6739" s="240"/>
      <c r="Q6739" s="238"/>
      <c r="R6739" s="240"/>
      <c r="S6739" s="238"/>
      <c r="T6739" s="237"/>
      <c r="U6739" s="227">
        <f t="shared" si="721"/>
        <v>121.91000000000001</v>
      </c>
      <c r="V6739" s="237"/>
      <c r="W6739" s="237"/>
      <c r="X6739" s="237"/>
      <c r="Y6739" s="237"/>
      <c r="Z6739" s="237"/>
      <c r="AA6739" s="237"/>
    </row>
    <row r="6740" spans="2:27" ht="13.5" hidden="1">
      <c r="B6740" s="232" t="s">
        <v>1166</v>
      </c>
      <c r="C6740" s="232" t="s">
        <v>1261</v>
      </c>
      <c r="D6740" s="232" t="s">
        <v>1195</v>
      </c>
      <c r="E6740" s="232"/>
      <c r="F6740" s="232">
        <v>72</v>
      </c>
      <c r="G6740" s="232" t="s">
        <v>1309</v>
      </c>
      <c r="H6740" s="233">
        <v>4.7519999999999998</v>
      </c>
      <c r="I6740" s="237"/>
      <c r="J6740" s="237"/>
      <c r="K6740" s="238"/>
      <c r="L6740" s="239"/>
      <c r="M6740" s="238"/>
      <c r="N6740" s="239"/>
      <c r="O6740" s="239"/>
      <c r="P6740" s="240"/>
      <c r="Q6740" s="238"/>
      <c r="R6740" s="240"/>
      <c r="S6740" s="238"/>
      <c r="T6740" s="237"/>
      <c r="U6740" s="227">
        <f t="shared" si="721"/>
        <v>3468.96</v>
      </c>
      <c r="V6740" s="237"/>
      <c r="W6740" s="237"/>
      <c r="X6740" s="237"/>
      <c r="Y6740" s="237"/>
      <c r="Z6740" s="237"/>
      <c r="AA6740" s="237"/>
    </row>
    <row r="6741" spans="2:27" ht="13.5" hidden="1">
      <c r="B6741" s="232" t="s">
        <v>1166</v>
      </c>
      <c r="C6741" s="232" t="s">
        <v>1206</v>
      </c>
      <c r="D6741" s="232" t="s">
        <v>1176</v>
      </c>
      <c r="E6741" s="232"/>
      <c r="F6741" s="232">
        <v>16</v>
      </c>
      <c r="G6741" s="232" t="s">
        <v>1317</v>
      </c>
      <c r="H6741" s="233">
        <v>1.133</v>
      </c>
      <c r="I6741" s="237"/>
      <c r="J6741" s="237"/>
      <c r="K6741" s="238"/>
      <c r="L6741" s="239"/>
      <c r="M6741" s="238"/>
      <c r="N6741" s="239"/>
      <c r="O6741" s="239"/>
      <c r="P6741" s="240"/>
      <c r="Q6741" s="238"/>
      <c r="R6741" s="240"/>
      <c r="S6741" s="238"/>
      <c r="T6741" s="237"/>
      <c r="U6741" s="227">
        <f t="shared" si="721"/>
        <v>827.09</v>
      </c>
      <c r="V6741" s="237"/>
      <c r="W6741" s="237"/>
      <c r="X6741" s="237"/>
      <c r="Y6741" s="237"/>
      <c r="Z6741" s="237"/>
      <c r="AA6741" s="237"/>
    </row>
    <row r="6742" spans="2:27" ht="13.5" hidden="1">
      <c r="B6742" s="232" t="s">
        <v>1166</v>
      </c>
      <c r="C6742" s="232" t="s">
        <v>1612</v>
      </c>
      <c r="D6742" s="232" t="s">
        <v>1182</v>
      </c>
      <c r="E6742" s="232"/>
      <c r="F6742" s="232">
        <v>16</v>
      </c>
      <c r="G6742" s="232" t="s">
        <v>1316</v>
      </c>
      <c r="H6742" s="233">
        <v>1.1712</v>
      </c>
      <c r="I6742" s="237"/>
      <c r="J6742" s="237"/>
      <c r="K6742" s="238"/>
      <c r="L6742" s="239"/>
      <c r="M6742" s="238"/>
      <c r="N6742" s="239"/>
      <c r="O6742" s="239"/>
      <c r="P6742" s="240"/>
      <c r="Q6742" s="238"/>
      <c r="R6742" s="240"/>
      <c r="S6742" s="238"/>
      <c r="T6742" s="237"/>
      <c r="U6742" s="227">
        <f t="shared" si="721"/>
        <v>854.976</v>
      </c>
      <c r="V6742" s="237"/>
      <c r="W6742" s="237"/>
      <c r="X6742" s="237"/>
      <c r="Y6742" s="237"/>
      <c r="Z6742" s="237"/>
      <c r="AA6742" s="237"/>
    </row>
    <row r="6743" spans="2:27" ht="13.5" hidden="1">
      <c r="B6743" s="232" t="s">
        <v>1166</v>
      </c>
      <c r="C6743" s="232" t="s">
        <v>1613</v>
      </c>
      <c r="D6743" s="232" t="s">
        <v>1185</v>
      </c>
      <c r="E6743" s="232"/>
      <c r="F6743" s="232">
        <v>32</v>
      </c>
      <c r="G6743" s="232" t="s">
        <v>1345</v>
      </c>
      <c r="H6743" s="233">
        <v>2.3424</v>
      </c>
      <c r="I6743" s="237"/>
      <c r="J6743" s="237"/>
      <c r="K6743" s="238"/>
      <c r="L6743" s="239"/>
      <c r="M6743" s="238"/>
      <c r="N6743" s="239"/>
      <c r="O6743" s="239"/>
      <c r="P6743" s="240"/>
      <c r="Q6743" s="238"/>
      <c r="R6743" s="240"/>
      <c r="S6743" s="238"/>
      <c r="T6743" s="237"/>
      <c r="U6743" s="227">
        <f t="shared" si="721"/>
        <v>1709.952</v>
      </c>
      <c r="V6743" s="237"/>
      <c r="W6743" s="237"/>
      <c r="X6743" s="237"/>
      <c r="Y6743" s="237"/>
      <c r="Z6743" s="237"/>
      <c r="AA6743" s="237"/>
    </row>
    <row r="6744" spans="2:27" ht="13.5" hidden="1">
      <c r="B6744" s="232" t="s">
        <v>1166</v>
      </c>
      <c r="C6744" s="232" t="s">
        <v>1216</v>
      </c>
      <c r="D6744" s="232" t="s">
        <v>1190</v>
      </c>
      <c r="E6744" s="232"/>
      <c r="F6744" s="232">
        <v>36</v>
      </c>
      <c r="G6744" s="232" t="s">
        <v>1303</v>
      </c>
      <c r="H6744" s="233">
        <v>2.1779999999999999</v>
      </c>
      <c r="I6744" s="237"/>
      <c r="J6744" s="237"/>
      <c r="K6744" s="238"/>
      <c r="L6744" s="239"/>
      <c r="M6744" s="238"/>
      <c r="N6744" s="239"/>
      <c r="O6744" s="239"/>
      <c r="P6744" s="240"/>
      <c r="Q6744" s="238"/>
      <c r="R6744" s="240"/>
      <c r="S6744" s="238"/>
      <c r="T6744" s="237"/>
      <c r="U6744" s="227">
        <f t="shared" si="721"/>
        <v>1589.94</v>
      </c>
      <c r="V6744" s="237"/>
      <c r="W6744" s="237"/>
      <c r="X6744" s="237"/>
      <c r="Y6744" s="237"/>
      <c r="Z6744" s="237"/>
      <c r="AA6744" s="237"/>
    </row>
    <row r="6745" spans="2:27" ht="13.5" hidden="1">
      <c r="B6745" s="232" t="s">
        <v>1166</v>
      </c>
      <c r="C6745" s="232" t="s">
        <v>1614</v>
      </c>
      <c r="D6745" s="232" t="s">
        <v>1190</v>
      </c>
      <c r="E6745" s="232"/>
      <c r="F6745" s="232">
        <v>64</v>
      </c>
      <c r="G6745" s="232" t="s">
        <v>1316</v>
      </c>
      <c r="H6745" s="233">
        <v>2.9567999999999999</v>
      </c>
      <c r="I6745" s="237"/>
      <c r="J6745" s="237"/>
      <c r="K6745" s="238"/>
      <c r="L6745" s="239"/>
      <c r="M6745" s="238"/>
      <c r="N6745" s="239"/>
      <c r="O6745" s="239"/>
      <c r="P6745" s="240"/>
      <c r="Q6745" s="238"/>
      <c r="R6745" s="240"/>
      <c r="S6745" s="238"/>
      <c r="T6745" s="237"/>
      <c r="U6745" s="227">
        <f t="shared" si="721"/>
        <v>2158.4639999999999</v>
      </c>
      <c r="V6745" s="237"/>
      <c r="W6745" s="237"/>
      <c r="X6745" s="237"/>
      <c r="Y6745" s="237"/>
      <c r="Z6745" s="237"/>
      <c r="AA6745" s="237"/>
    </row>
    <row r="6746" spans="2:27" ht="13.5" hidden="1">
      <c r="B6746" s="232" t="s">
        <v>1166</v>
      </c>
      <c r="C6746" s="232" t="s">
        <v>1610</v>
      </c>
      <c r="D6746" s="232" t="s">
        <v>1175</v>
      </c>
      <c r="E6746" s="232"/>
      <c r="F6746" s="232">
        <v>8</v>
      </c>
      <c r="G6746" s="232" t="s">
        <v>1299</v>
      </c>
      <c r="H6746" s="233">
        <v>0.54500000000000004</v>
      </c>
      <c r="I6746" s="237"/>
      <c r="J6746" s="237"/>
      <c r="K6746" s="238"/>
      <c r="L6746" s="239"/>
      <c r="M6746" s="238"/>
      <c r="N6746" s="239"/>
      <c r="O6746" s="239"/>
      <c r="P6746" s="240"/>
      <c r="Q6746" s="238"/>
      <c r="R6746" s="240"/>
      <c r="S6746" s="238"/>
      <c r="T6746" s="237"/>
      <c r="U6746" s="227">
        <f t="shared" ref="U6746:U6809" si="722">H6746*hour_M</f>
        <v>397.85</v>
      </c>
      <c r="V6746" s="237"/>
      <c r="W6746" s="237"/>
      <c r="X6746" s="237"/>
      <c r="Y6746" s="237"/>
      <c r="Z6746" s="237"/>
      <c r="AA6746" s="237"/>
    </row>
    <row r="6747" spans="2:27" ht="13.5" hidden="1">
      <c r="B6747" s="232" t="s">
        <v>1166</v>
      </c>
      <c r="C6747" s="232" t="s">
        <v>1579</v>
      </c>
      <c r="D6747" s="232" t="s">
        <v>1186</v>
      </c>
      <c r="E6747" s="232"/>
      <c r="F6747" s="232">
        <v>32</v>
      </c>
      <c r="G6747" s="232" t="s">
        <v>1316</v>
      </c>
      <c r="H6747" s="233">
        <v>2.669</v>
      </c>
      <c r="I6747" s="237"/>
      <c r="J6747" s="237"/>
      <c r="K6747" s="238"/>
      <c r="L6747" s="239"/>
      <c r="M6747" s="238"/>
      <c r="N6747" s="239"/>
      <c r="O6747" s="239"/>
      <c r="P6747" s="240"/>
      <c r="Q6747" s="238"/>
      <c r="R6747" s="240"/>
      <c r="S6747" s="238"/>
      <c r="T6747" s="237"/>
      <c r="U6747" s="227">
        <f t="shared" si="722"/>
        <v>1948.3700000000001</v>
      </c>
      <c r="V6747" s="237"/>
      <c r="W6747" s="237"/>
      <c r="X6747" s="237"/>
      <c r="Y6747" s="237"/>
      <c r="Z6747" s="237"/>
      <c r="AA6747" s="237"/>
    </row>
    <row r="6748" spans="2:27" ht="13.5" hidden="1">
      <c r="B6748" s="232" t="s">
        <v>1166</v>
      </c>
      <c r="C6748" s="232" t="s">
        <v>1205</v>
      </c>
      <c r="D6748" s="232" t="s">
        <v>1191</v>
      </c>
      <c r="E6748" s="232"/>
      <c r="F6748" s="232">
        <v>48</v>
      </c>
      <c r="G6748" s="232" t="s">
        <v>1310</v>
      </c>
      <c r="H6748" s="233">
        <v>3.3980000000000001</v>
      </c>
      <c r="I6748" s="237"/>
      <c r="J6748" s="237"/>
      <c r="K6748" s="238"/>
      <c r="L6748" s="239"/>
      <c r="M6748" s="238"/>
      <c r="N6748" s="239"/>
      <c r="O6748" s="239"/>
      <c r="P6748" s="240"/>
      <c r="Q6748" s="238"/>
      <c r="R6748" s="240"/>
      <c r="S6748" s="238"/>
      <c r="T6748" s="237"/>
      <c r="U6748" s="227">
        <f t="shared" si="722"/>
        <v>2480.54</v>
      </c>
      <c r="V6748" s="237"/>
      <c r="W6748" s="237"/>
      <c r="X6748" s="237"/>
      <c r="Y6748" s="237"/>
      <c r="Z6748" s="237"/>
      <c r="AA6748" s="237"/>
    </row>
    <row r="6749" spans="2:27" ht="13.5" hidden="1">
      <c r="B6749" s="232" t="s">
        <v>1166</v>
      </c>
      <c r="C6749" s="232" t="s">
        <v>1615</v>
      </c>
      <c r="D6749" s="232" t="s">
        <v>1200</v>
      </c>
      <c r="E6749" s="232"/>
      <c r="F6749" s="232">
        <v>64</v>
      </c>
      <c r="G6749" s="232" t="s">
        <v>1345</v>
      </c>
      <c r="H6749" s="233">
        <v>4.5309999999999997</v>
      </c>
      <c r="I6749" s="237"/>
      <c r="J6749" s="237"/>
      <c r="K6749" s="238"/>
      <c r="L6749" s="239"/>
      <c r="M6749" s="238"/>
      <c r="N6749" s="239"/>
      <c r="O6749" s="239"/>
      <c r="P6749" s="240"/>
      <c r="Q6749" s="238"/>
      <c r="R6749" s="240"/>
      <c r="S6749" s="238"/>
      <c r="T6749" s="237"/>
      <c r="U6749" s="227">
        <f t="shared" si="722"/>
        <v>3307.6299999999997</v>
      </c>
      <c r="V6749" s="237"/>
      <c r="W6749" s="237"/>
      <c r="X6749" s="237"/>
      <c r="Y6749" s="237"/>
      <c r="Z6749" s="237"/>
      <c r="AA6749" s="237"/>
    </row>
    <row r="6750" spans="2:27" ht="13.5" hidden="1">
      <c r="B6750" s="232" t="s">
        <v>1166</v>
      </c>
      <c r="C6750" s="232" t="s">
        <v>1206</v>
      </c>
      <c r="D6750" s="232" t="s">
        <v>1171</v>
      </c>
      <c r="E6750" s="232"/>
      <c r="F6750" s="232">
        <v>16</v>
      </c>
      <c r="G6750" s="232" t="s">
        <v>1317</v>
      </c>
      <c r="H6750" s="233">
        <v>1.133</v>
      </c>
      <c r="I6750" s="237"/>
      <c r="J6750" s="237"/>
      <c r="K6750" s="238"/>
      <c r="L6750" s="239"/>
      <c r="M6750" s="238"/>
      <c r="N6750" s="239"/>
      <c r="O6750" s="239"/>
      <c r="P6750" s="240"/>
      <c r="Q6750" s="238"/>
      <c r="R6750" s="240"/>
      <c r="S6750" s="238"/>
      <c r="T6750" s="237"/>
      <c r="U6750" s="227">
        <f t="shared" si="722"/>
        <v>827.09</v>
      </c>
      <c r="V6750" s="237"/>
      <c r="W6750" s="237"/>
      <c r="X6750" s="237"/>
      <c r="Y6750" s="237"/>
      <c r="Z6750" s="237"/>
      <c r="AA6750" s="237"/>
    </row>
    <row r="6751" spans="2:27" ht="13.5" hidden="1">
      <c r="B6751" s="232" t="s">
        <v>1166</v>
      </c>
      <c r="C6751" s="232" t="s">
        <v>1579</v>
      </c>
      <c r="D6751" s="232" t="s">
        <v>1562</v>
      </c>
      <c r="E6751" s="232"/>
      <c r="F6751" s="232">
        <v>32</v>
      </c>
      <c r="G6751" s="232" t="s">
        <v>1316</v>
      </c>
      <c r="H6751" s="233">
        <v>2.669</v>
      </c>
      <c r="I6751" s="237"/>
      <c r="J6751" s="237"/>
      <c r="K6751" s="238"/>
      <c r="L6751" s="239"/>
      <c r="M6751" s="238"/>
      <c r="N6751" s="239"/>
      <c r="O6751" s="239"/>
      <c r="P6751" s="240"/>
      <c r="Q6751" s="238"/>
      <c r="R6751" s="240"/>
      <c r="S6751" s="238"/>
      <c r="T6751" s="237"/>
      <c r="U6751" s="227">
        <f t="shared" si="722"/>
        <v>1948.3700000000001</v>
      </c>
      <c r="V6751" s="237"/>
      <c r="W6751" s="237"/>
      <c r="X6751" s="237"/>
      <c r="Y6751" s="237"/>
      <c r="Z6751" s="237"/>
      <c r="AA6751" s="237"/>
    </row>
    <row r="6752" spans="2:27" ht="13.5" hidden="1">
      <c r="B6752" s="232" t="s">
        <v>1166</v>
      </c>
      <c r="C6752" s="232" t="s">
        <v>1219</v>
      </c>
      <c r="D6752" s="232" t="s">
        <v>1562</v>
      </c>
      <c r="E6752" s="232"/>
      <c r="F6752" s="232">
        <v>96</v>
      </c>
      <c r="G6752" s="232" t="s">
        <v>1356</v>
      </c>
      <c r="H6752" s="233">
        <v>6.7969999999999997</v>
      </c>
      <c r="I6752" s="237"/>
      <c r="J6752" s="237"/>
      <c r="K6752" s="238"/>
      <c r="L6752" s="239"/>
      <c r="M6752" s="238"/>
      <c r="N6752" s="239"/>
      <c r="O6752" s="239"/>
      <c r="P6752" s="240"/>
      <c r="Q6752" s="238"/>
      <c r="R6752" s="240"/>
      <c r="S6752" s="238"/>
      <c r="T6752" s="237"/>
      <c r="U6752" s="227">
        <f t="shared" si="722"/>
        <v>4961.8099999999995</v>
      </c>
      <c r="V6752" s="237"/>
      <c r="W6752" s="237"/>
      <c r="X6752" s="237"/>
      <c r="Y6752" s="237"/>
      <c r="Z6752" s="237"/>
      <c r="AA6752" s="237"/>
    </row>
    <row r="6753" spans="2:27" ht="13.5" hidden="1">
      <c r="B6753" s="232" t="s">
        <v>1166</v>
      </c>
      <c r="C6753" s="232" t="s">
        <v>1239</v>
      </c>
      <c r="D6753" s="232" t="s">
        <v>1186</v>
      </c>
      <c r="E6753" s="232"/>
      <c r="F6753" s="232">
        <v>2</v>
      </c>
      <c r="G6753" s="232" t="s">
        <v>1315</v>
      </c>
      <c r="H6753" s="233">
        <v>0.16700000000000001</v>
      </c>
      <c r="I6753" s="237"/>
      <c r="J6753" s="237"/>
      <c r="K6753" s="238"/>
      <c r="L6753" s="239"/>
      <c r="M6753" s="238"/>
      <c r="N6753" s="239"/>
      <c r="O6753" s="239"/>
      <c r="P6753" s="240"/>
      <c r="Q6753" s="238"/>
      <c r="R6753" s="240"/>
      <c r="S6753" s="238"/>
      <c r="T6753" s="237"/>
      <c r="U6753" s="227">
        <f t="shared" si="722"/>
        <v>121.91000000000001</v>
      </c>
      <c r="V6753" s="237"/>
      <c r="W6753" s="237"/>
      <c r="X6753" s="237"/>
      <c r="Y6753" s="237"/>
      <c r="Z6753" s="237"/>
      <c r="AA6753" s="237"/>
    </row>
    <row r="6754" spans="2:27" ht="13.5" hidden="1">
      <c r="B6754" s="232" t="s">
        <v>1166</v>
      </c>
      <c r="C6754" s="232" t="s">
        <v>1243</v>
      </c>
      <c r="D6754" s="232" t="s">
        <v>1192</v>
      </c>
      <c r="E6754" s="232"/>
      <c r="F6754" s="232">
        <v>48</v>
      </c>
      <c r="G6754" s="232" t="s">
        <v>1310</v>
      </c>
      <c r="H6754" s="233">
        <v>6.0149999999999997</v>
      </c>
      <c r="I6754" s="237"/>
      <c r="J6754" s="237"/>
      <c r="K6754" s="238"/>
      <c r="L6754" s="239"/>
      <c r="M6754" s="238"/>
      <c r="N6754" s="239"/>
      <c r="O6754" s="239"/>
      <c r="P6754" s="240"/>
      <c r="Q6754" s="238"/>
      <c r="R6754" s="240"/>
      <c r="S6754" s="238"/>
      <c r="T6754" s="237"/>
      <c r="U6754" s="227">
        <f t="shared" si="722"/>
        <v>4390.95</v>
      </c>
      <c r="V6754" s="237"/>
      <c r="W6754" s="237"/>
      <c r="X6754" s="237"/>
      <c r="Y6754" s="237"/>
      <c r="Z6754" s="237"/>
      <c r="AA6754" s="237"/>
    </row>
    <row r="6755" spans="2:27" ht="13.5" hidden="1">
      <c r="B6755" s="232" t="s">
        <v>1166</v>
      </c>
      <c r="C6755" s="232" t="s">
        <v>1205</v>
      </c>
      <c r="D6755" s="232" t="s">
        <v>1174</v>
      </c>
      <c r="E6755" s="232"/>
      <c r="F6755" s="232">
        <v>48</v>
      </c>
      <c r="G6755" s="232" t="s">
        <v>1310</v>
      </c>
      <c r="H6755" s="233">
        <v>3.3980000000000001</v>
      </c>
      <c r="I6755" s="237"/>
      <c r="J6755" s="237"/>
      <c r="K6755" s="238"/>
      <c r="L6755" s="239"/>
      <c r="M6755" s="238"/>
      <c r="N6755" s="239"/>
      <c r="O6755" s="239"/>
      <c r="P6755" s="240"/>
      <c r="Q6755" s="238"/>
      <c r="R6755" s="240"/>
      <c r="S6755" s="238"/>
      <c r="T6755" s="237"/>
      <c r="U6755" s="227">
        <f t="shared" si="722"/>
        <v>2480.54</v>
      </c>
      <c r="V6755" s="237"/>
      <c r="W6755" s="237"/>
      <c r="X6755" s="237"/>
      <c r="Y6755" s="237"/>
      <c r="Z6755" s="237"/>
      <c r="AA6755" s="237"/>
    </row>
    <row r="6756" spans="2:27" ht="13.5" hidden="1">
      <c r="B6756" s="232" t="s">
        <v>1166</v>
      </c>
      <c r="C6756" s="232" t="s">
        <v>1212</v>
      </c>
      <c r="D6756" s="232" t="s">
        <v>1179</v>
      </c>
      <c r="E6756" s="232"/>
      <c r="F6756" s="232">
        <v>8</v>
      </c>
      <c r="G6756" s="232" t="s">
        <v>1312</v>
      </c>
      <c r="H6756" s="233">
        <v>0.66700000000000004</v>
      </c>
      <c r="I6756" s="237"/>
      <c r="J6756" s="237"/>
      <c r="K6756" s="238"/>
      <c r="L6756" s="239"/>
      <c r="M6756" s="238"/>
      <c r="N6756" s="239"/>
      <c r="O6756" s="239"/>
      <c r="P6756" s="240"/>
      <c r="Q6756" s="238"/>
      <c r="R6756" s="240"/>
      <c r="S6756" s="238"/>
      <c r="T6756" s="237"/>
      <c r="U6756" s="227">
        <f t="shared" si="722"/>
        <v>486.91</v>
      </c>
      <c r="V6756" s="237"/>
      <c r="W6756" s="237"/>
      <c r="X6756" s="237"/>
      <c r="Y6756" s="237"/>
      <c r="Z6756" s="237"/>
      <c r="AA6756" s="237"/>
    </row>
    <row r="6757" spans="2:27" ht="13.5" hidden="1">
      <c r="B6757" s="232" t="s">
        <v>1166</v>
      </c>
      <c r="C6757" s="232" t="s">
        <v>1225</v>
      </c>
      <c r="D6757" s="232" t="s">
        <v>1191</v>
      </c>
      <c r="E6757" s="232"/>
      <c r="F6757" s="232">
        <v>64</v>
      </c>
      <c r="G6757" s="232" t="s">
        <v>1345</v>
      </c>
      <c r="H6757" s="233">
        <v>4.7229999999999999</v>
      </c>
      <c r="I6757" s="237"/>
      <c r="J6757" s="237"/>
      <c r="K6757" s="238"/>
      <c r="L6757" s="239"/>
      <c r="M6757" s="238"/>
      <c r="N6757" s="239"/>
      <c r="O6757" s="239"/>
      <c r="P6757" s="240"/>
      <c r="Q6757" s="238"/>
      <c r="R6757" s="240"/>
      <c r="S6757" s="238"/>
      <c r="T6757" s="237"/>
      <c r="U6757" s="227">
        <f t="shared" si="722"/>
        <v>3447.79</v>
      </c>
      <c r="V6757" s="237"/>
      <c r="W6757" s="237"/>
      <c r="X6757" s="237"/>
      <c r="Y6757" s="237"/>
      <c r="Z6757" s="237"/>
      <c r="AA6757" s="237"/>
    </row>
    <row r="6758" spans="2:27" ht="13.5" hidden="1">
      <c r="B6758" s="232" t="s">
        <v>1166</v>
      </c>
      <c r="C6758" s="232" t="s">
        <v>1235</v>
      </c>
      <c r="D6758" s="232" t="s">
        <v>1190</v>
      </c>
      <c r="E6758" s="232"/>
      <c r="F6758" s="232">
        <v>4</v>
      </c>
      <c r="G6758" s="232" t="s">
        <v>1315</v>
      </c>
      <c r="H6758" s="233">
        <v>0.26400000000000001</v>
      </c>
      <c r="I6758" s="237"/>
      <c r="J6758" s="237"/>
      <c r="K6758" s="238"/>
      <c r="L6758" s="239"/>
      <c r="M6758" s="238"/>
      <c r="N6758" s="239"/>
      <c r="O6758" s="239"/>
      <c r="P6758" s="240"/>
      <c r="Q6758" s="238"/>
      <c r="R6758" s="240"/>
      <c r="S6758" s="238"/>
      <c r="T6758" s="237"/>
      <c r="U6758" s="227">
        <f t="shared" si="722"/>
        <v>192.72</v>
      </c>
      <c r="V6758" s="237"/>
      <c r="W6758" s="237"/>
      <c r="X6758" s="237"/>
      <c r="Y6758" s="237"/>
      <c r="Z6758" s="237"/>
      <c r="AA6758" s="237"/>
    </row>
    <row r="6759" spans="2:27" ht="13.5" hidden="1">
      <c r="B6759" s="232" t="s">
        <v>1166</v>
      </c>
      <c r="C6759" s="232" t="s">
        <v>1604</v>
      </c>
      <c r="D6759" s="232" t="s">
        <v>1175</v>
      </c>
      <c r="E6759" s="232"/>
      <c r="F6759" s="232">
        <v>64</v>
      </c>
      <c r="G6759" s="232" t="s">
        <v>1316</v>
      </c>
      <c r="H6759" s="233">
        <v>3.6863999999999999</v>
      </c>
      <c r="I6759" s="237"/>
      <c r="J6759" s="237"/>
      <c r="K6759" s="238"/>
      <c r="L6759" s="239"/>
      <c r="M6759" s="238"/>
      <c r="N6759" s="239"/>
      <c r="O6759" s="239"/>
      <c r="P6759" s="240"/>
      <c r="Q6759" s="238"/>
      <c r="R6759" s="240"/>
      <c r="S6759" s="238"/>
      <c r="T6759" s="237"/>
      <c r="U6759" s="227">
        <f t="shared" si="722"/>
        <v>2691.0720000000001</v>
      </c>
      <c r="V6759" s="237"/>
      <c r="W6759" s="237"/>
      <c r="X6759" s="237"/>
      <c r="Y6759" s="237"/>
      <c r="Z6759" s="237"/>
      <c r="AA6759" s="237"/>
    </row>
    <row r="6760" spans="2:27" ht="13.5" hidden="1">
      <c r="B6760" s="232" t="s">
        <v>1166</v>
      </c>
      <c r="C6760" s="232" t="s">
        <v>1213</v>
      </c>
      <c r="D6760" s="232" t="s">
        <v>1172</v>
      </c>
      <c r="E6760" s="232"/>
      <c r="F6760" s="232">
        <v>32</v>
      </c>
      <c r="G6760" s="232" t="s">
        <v>1316</v>
      </c>
      <c r="H6760" s="233">
        <v>3.3460000000000001</v>
      </c>
      <c r="I6760" s="237"/>
      <c r="J6760" s="237"/>
      <c r="K6760" s="238"/>
      <c r="L6760" s="239"/>
      <c r="M6760" s="238"/>
      <c r="N6760" s="239"/>
      <c r="O6760" s="239"/>
      <c r="P6760" s="240"/>
      <c r="Q6760" s="238"/>
      <c r="R6760" s="240"/>
      <c r="S6760" s="238"/>
      <c r="T6760" s="237"/>
      <c r="U6760" s="227">
        <f t="shared" si="722"/>
        <v>2442.58</v>
      </c>
      <c r="V6760" s="237"/>
      <c r="W6760" s="237"/>
      <c r="X6760" s="237"/>
      <c r="Y6760" s="237"/>
      <c r="Z6760" s="237"/>
      <c r="AA6760" s="237"/>
    </row>
    <row r="6761" spans="2:27" ht="13.5" hidden="1">
      <c r="B6761" s="232" t="s">
        <v>1166</v>
      </c>
      <c r="C6761" s="232" t="s">
        <v>1215</v>
      </c>
      <c r="D6761" s="232" t="s">
        <v>1183</v>
      </c>
      <c r="E6761" s="232"/>
      <c r="F6761" s="232">
        <v>16</v>
      </c>
      <c r="G6761" s="232" t="s">
        <v>1312</v>
      </c>
      <c r="H6761" s="233">
        <v>0.92200000000000004</v>
      </c>
      <c r="I6761" s="237"/>
      <c r="J6761" s="237"/>
      <c r="K6761" s="238"/>
      <c r="L6761" s="239"/>
      <c r="M6761" s="238"/>
      <c r="N6761" s="239"/>
      <c r="O6761" s="239"/>
      <c r="P6761" s="240"/>
      <c r="Q6761" s="238"/>
      <c r="R6761" s="240"/>
      <c r="S6761" s="238"/>
      <c r="T6761" s="237"/>
      <c r="U6761" s="227">
        <f t="shared" si="722"/>
        <v>673.06000000000006</v>
      </c>
      <c r="V6761" s="237"/>
      <c r="W6761" s="237"/>
      <c r="X6761" s="237"/>
      <c r="Y6761" s="237"/>
      <c r="Z6761" s="237"/>
      <c r="AA6761" s="237"/>
    </row>
    <row r="6762" spans="2:27" ht="13.5" hidden="1">
      <c r="B6762" s="232" t="s">
        <v>1166</v>
      </c>
      <c r="C6762" s="232" t="s">
        <v>1238</v>
      </c>
      <c r="D6762" s="232" t="s">
        <v>1178</v>
      </c>
      <c r="E6762" s="232"/>
      <c r="F6762" s="232">
        <v>32</v>
      </c>
      <c r="G6762" s="232" t="s">
        <v>1355</v>
      </c>
      <c r="H6762" s="233">
        <v>14.064</v>
      </c>
      <c r="I6762" s="237"/>
      <c r="J6762" s="237"/>
      <c r="K6762" s="238"/>
      <c r="L6762" s="239"/>
      <c r="M6762" s="238"/>
      <c r="N6762" s="239"/>
      <c r="O6762" s="239"/>
      <c r="P6762" s="240"/>
      <c r="Q6762" s="238"/>
      <c r="R6762" s="240"/>
      <c r="S6762" s="238"/>
      <c r="T6762" s="237"/>
      <c r="U6762" s="227">
        <f t="shared" si="722"/>
        <v>10266.719999999999</v>
      </c>
      <c r="V6762" s="237"/>
      <c r="W6762" s="237"/>
      <c r="X6762" s="237"/>
      <c r="Y6762" s="237"/>
      <c r="Z6762" s="237"/>
      <c r="AA6762" s="237"/>
    </row>
    <row r="6763" spans="2:27" ht="13.5" hidden="1">
      <c r="B6763" s="232" t="s">
        <v>1166</v>
      </c>
      <c r="C6763" s="232" t="s">
        <v>1218</v>
      </c>
      <c r="D6763" s="232" t="s">
        <v>1567</v>
      </c>
      <c r="E6763" s="232"/>
      <c r="F6763" s="232">
        <v>8</v>
      </c>
      <c r="G6763" s="232" t="s">
        <v>1351</v>
      </c>
      <c r="H6763" s="233">
        <v>5.2930000000000001</v>
      </c>
      <c r="I6763" s="237"/>
      <c r="J6763" s="237"/>
      <c r="K6763" s="238"/>
      <c r="L6763" s="239"/>
      <c r="M6763" s="238"/>
      <c r="N6763" s="239"/>
      <c r="O6763" s="239"/>
      <c r="P6763" s="240"/>
      <c r="Q6763" s="238"/>
      <c r="R6763" s="240"/>
      <c r="S6763" s="238"/>
      <c r="T6763" s="237"/>
      <c r="U6763" s="227">
        <f t="shared" si="722"/>
        <v>3863.8900000000003</v>
      </c>
      <c r="V6763" s="237"/>
      <c r="W6763" s="237"/>
      <c r="X6763" s="237"/>
      <c r="Y6763" s="237"/>
      <c r="Z6763" s="237"/>
      <c r="AA6763" s="237"/>
    </row>
    <row r="6764" spans="2:27" ht="13.5" hidden="1">
      <c r="B6764" s="232" t="s">
        <v>1166</v>
      </c>
      <c r="C6764" s="232" t="s">
        <v>1588</v>
      </c>
      <c r="D6764" s="232" t="s">
        <v>1189</v>
      </c>
      <c r="E6764" s="232"/>
      <c r="F6764" s="232">
        <v>4</v>
      </c>
      <c r="G6764" s="232" t="s">
        <v>1312</v>
      </c>
      <c r="H6764" s="233">
        <v>0.36499999999999999</v>
      </c>
      <c r="I6764" s="237"/>
      <c r="J6764" s="237"/>
      <c r="K6764" s="238"/>
      <c r="L6764" s="239"/>
      <c r="M6764" s="238"/>
      <c r="N6764" s="239"/>
      <c r="O6764" s="239"/>
      <c r="P6764" s="240"/>
      <c r="Q6764" s="238"/>
      <c r="R6764" s="240"/>
      <c r="S6764" s="238"/>
      <c r="T6764" s="237"/>
      <c r="U6764" s="227">
        <f t="shared" si="722"/>
        <v>266.45</v>
      </c>
      <c r="V6764" s="237"/>
      <c r="W6764" s="237"/>
      <c r="X6764" s="237"/>
      <c r="Y6764" s="237"/>
      <c r="Z6764" s="237"/>
      <c r="AA6764" s="237"/>
    </row>
    <row r="6765" spans="2:27" ht="13.5" hidden="1">
      <c r="B6765" s="232" t="s">
        <v>1166</v>
      </c>
      <c r="C6765" s="232" t="s">
        <v>1229</v>
      </c>
      <c r="D6765" s="232" t="s">
        <v>1185</v>
      </c>
      <c r="E6765" s="232"/>
      <c r="F6765" s="232">
        <v>8</v>
      </c>
      <c r="G6765" s="232" t="s">
        <v>1317</v>
      </c>
      <c r="H6765" s="233">
        <v>0.73</v>
      </c>
      <c r="I6765" s="237"/>
      <c r="J6765" s="237"/>
      <c r="K6765" s="238"/>
      <c r="L6765" s="239"/>
      <c r="M6765" s="238"/>
      <c r="N6765" s="239"/>
      <c r="O6765" s="239"/>
      <c r="P6765" s="240"/>
      <c r="Q6765" s="238"/>
      <c r="R6765" s="240"/>
      <c r="S6765" s="238"/>
      <c r="T6765" s="237"/>
      <c r="U6765" s="227">
        <f t="shared" si="722"/>
        <v>532.9</v>
      </c>
      <c r="V6765" s="237"/>
      <c r="W6765" s="237"/>
      <c r="X6765" s="237"/>
      <c r="Y6765" s="237"/>
      <c r="Z6765" s="237"/>
      <c r="AA6765" s="237"/>
    </row>
    <row r="6766" spans="2:27" ht="13.5" hidden="1">
      <c r="B6766" s="232" t="s">
        <v>1166</v>
      </c>
      <c r="C6766" s="232" t="s">
        <v>1242</v>
      </c>
      <c r="D6766" s="232" t="s">
        <v>1197</v>
      </c>
      <c r="E6766" s="232"/>
      <c r="F6766" s="232">
        <v>8</v>
      </c>
      <c r="G6766" s="232" t="s">
        <v>1311</v>
      </c>
      <c r="H6766" s="233">
        <v>0.46100000000000002</v>
      </c>
      <c r="I6766" s="237"/>
      <c r="J6766" s="237"/>
      <c r="K6766" s="238"/>
      <c r="L6766" s="239"/>
      <c r="M6766" s="238"/>
      <c r="N6766" s="239"/>
      <c r="O6766" s="239"/>
      <c r="P6766" s="240"/>
      <c r="Q6766" s="238"/>
      <c r="R6766" s="240"/>
      <c r="S6766" s="238"/>
      <c r="T6766" s="237"/>
      <c r="U6766" s="227">
        <f t="shared" si="722"/>
        <v>336.53000000000003</v>
      </c>
      <c r="V6766" s="237"/>
      <c r="W6766" s="237"/>
      <c r="X6766" s="237"/>
      <c r="Y6766" s="237"/>
      <c r="Z6766" s="237"/>
      <c r="AA6766" s="237"/>
    </row>
    <row r="6767" spans="2:27" ht="13.5" hidden="1">
      <c r="B6767" s="232" t="s">
        <v>1166</v>
      </c>
      <c r="C6767" s="232" t="s">
        <v>1240</v>
      </c>
      <c r="D6767" s="232" t="s">
        <v>1181</v>
      </c>
      <c r="E6767" s="232"/>
      <c r="F6767" s="232">
        <v>64</v>
      </c>
      <c r="G6767" s="232" t="s">
        <v>1387</v>
      </c>
      <c r="H6767" s="233">
        <v>26.956</v>
      </c>
      <c r="I6767" s="237"/>
      <c r="J6767" s="237"/>
      <c r="K6767" s="238"/>
      <c r="L6767" s="239"/>
      <c r="M6767" s="238"/>
      <c r="N6767" s="239"/>
      <c r="O6767" s="239"/>
      <c r="P6767" s="240"/>
      <c r="Q6767" s="238"/>
      <c r="R6767" s="240"/>
      <c r="S6767" s="238"/>
      <c r="T6767" s="237"/>
      <c r="U6767" s="227">
        <f t="shared" si="722"/>
        <v>19677.88</v>
      </c>
      <c r="V6767" s="237"/>
      <c r="W6767" s="237"/>
      <c r="X6767" s="237"/>
      <c r="Y6767" s="237"/>
      <c r="Z6767" s="237"/>
      <c r="AA6767" s="237"/>
    </row>
    <row r="6768" spans="2:27" ht="13.5" hidden="1">
      <c r="B6768" s="232" t="s">
        <v>1166</v>
      </c>
      <c r="C6768" s="232" t="s">
        <v>1569</v>
      </c>
      <c r="D6768" s="232" t="s">
        <v>1558</v>
      </c>
      <c r="E6768" s="232"/>
      <c r="F6768" s="232" t="s">
        <v>1559</v>
      </c>
      <c r="G6768" s="232" t="s">
        <v>1559</v>
      </c>
      <c r="H6768" s="233">
        <v>0.27500000000000002</v>
      </c>
      <c r="I6768" s="237"/>
      <c r="J6768" s="237"/>
      <c r="K6768" s="238"/>
      <c r="L6768" s="239"/>
      <c r="M6768" s="238"/>
      <c r="N6768" s="239"/>
      <c r="O6768" s="239"/>
      <c r="P6768" s="240"/>
      <c r="Q6768" s="238"/>
      <c r="R6768" s="240"/>
      <c r="S6768" s="238"/>
      <c r="T6768" s="237"/>
      <c r="U6768" s="227">
        <f t="shared" si="722"/>
        <v>200.75000000000003</v>
      </c>
      <c r="V6768" s="237"/>
      <c r="W6768" s="237"/>
      <c r="X6768" s="237"/>
      <c r="Y6768" s="237"/>
      <c r="Z6768" s="237"/>
      <c r="AA6768" s="237"/>
    </row>
    <row r="6769" spans="2:27" ht="13.5" hidden="1">
      <c r="B6769" s="232" t="s">
        <v>1166</v>
      </c>
      <c r="C6769" s="232" t="s">
        <v>1586</v>
      </c>
      <c r="D6769" s="232" t="s">
        <v>1183</v>
      </c>
      <c r="E6769" s="232"/>
      <c r="F6769" s="232">
        <v>36</v>
      </c>
      <c r="G6769" s="232" t="s">
        <v>1313</v>
      </c>
      <c r="H6769" s="233">
        <v>2.0739999999999998</v>
      </c>
      <c r="I6769" s="237"/>
      <c r="J6769" s="237"/>
      <c r="K6769" s="238"/>
      <c r="L6769" s="239"/>
      <c r="M6769" s="238"/>
      <c r="N6769" s="239"/>
      <c r="O6769" s="239"/>
      <c r="P6769" s="240"/>
      <c r="Q6769" s="238"/>
      <c r="R6769" s="240"/>
      <c r="S6769" s="238"/>
      <c r="T6769" s="237"/>
      <c r="U6769" s="227">
        <f t="shared" si="722"/>
        <v>1514.02</v>
      </c>
      <c r="V6769" s="237"/>
      <c r="W6769" s="237"/>
      <c r="X6769" s="237"/>
      <c r="Y6769" s="237"/>
      <c r="Z6769" s="237"/>
      <c r="AA6769" s="237"/>
    </row>
    <row r="6770" spans="2:27" ht="13.5" hidden="1">
      <c r="B6770" s="232" t="s">
        <v>1166</v>
      </c>
      <c r="C6770" s="232" t="s">
        <v>1259</v>
      </c>
      <c r="D6770" s="232" t="s">
        <v>1167</v>
      </c>
      <c r="E6770" s="232"/>
      <c r="F6770" s="232">
        <v>2</v>
      </c>
      <c r="G6770" s="232" t="s">
        <v>1314</v>
      </c>
      <c r="H6770" s="233">
        <v>0.115</v>
      </c>
      <c r="I6770" s="237"/>
      <c r="J6770" s="237"/>
      <c r="K6770" s="238"/>
      <c r="L6770" s="239"/>
      <c r="M6770" s="238"/>
      <c r="N6770" s="239"/>
      <c r="O6770" s="239"/>
      <c r="P6770" s="240"/>
      <c r="Q6770" s="238"/>
      <c r="R6770" s="240"/>
      <c r="S6770" s="238"/>
      <c r="T6770" s="237"/>
      <c r="U6770" s="227">
        <f t="shared" si="722"/>
        <v>83.95</v>
      </c>
      <c r="V6770" s="237"/>
      <c r="W6770" s="237"/>
      <c r="X6770" s="237"/>
      <c r="Y6770" s="237"/>
      <c r="Z6770" s="237"/>
      <c r="AA6770" s="237"/>
    </row>
    <row r="6771" spans="2:27" ht="13.5" hidden="1">
      <c r="B6771" s="232" t="s">
        <v>1166</v>
      </c>
      <c r="C6771" s="232" t="s">
        <v>1203</v>
      </c>
      <c r="D6771" s="232" t="s">
        <v>1183</v>
      </c>
      <c r="E6771" s="232"/>
      <c r="F6771" s="232">
        <v>72</v>
      </c>
      <c r="G6771" s="232" t="s">
        <v>1309</v>
      </c>
      <c r="H6771" s="233">
        <v>4.1470000000000002</v>
      </c>
      <c r="I6771" s="237"/>
      <c r="J6771" s="237"/>
      <c r="K6771" s="238"/>
      <c r="L6771" s="239"/>
      <c r="M6771" s="238"/>
      <c r="N6771" s="239"/>
      <c r="O6771" s="239"/>
      <c r="P6771" s="240"/>
      <c r="Q6771" s="238"/>
      <c r="R6771" s="240"/>
      <c r="S6771" s="238"/>
      <c r="T6771" s="237"/>
      <c r="U6771" s="227">
        <f t="shared" si="722"/>
        <v>3027.3100000000004</v>
      </c>
      <c r="V6771" s="237"/>
      <c r="W6771" s="237"/>
      <c r="X6771" s="237"/>
      <c r="Y6771" s="237"/>
      <c r="Z6771" s="237"/>
      <c r="AA6771" s="237"/>
    </row>
    <row r="6772" spans="2:27" ht="13.5" hidden="1">
      <c r="B6772" s="232" t="s">
        <v>1166</v>
      </c>
      <c r="C6772" s="232" t="s">
        <v>1218</v>
      </c>
      <c r="D6772" s="232" t="s">
        <v>1172</v>
      </c>
      <c r="E6772" s="232"/>
      <c r="F6772" s="232">
        <v>8</v>
      </c>
      <c r="G6772" s="232" t="s">
        <v>1351</v>
      </c>
      <c r="H6772" s="233">
        <v>5.2930000000000001</v>
      </c>
      <c r="I6772" s="237"/>
      <c r="J6772" s="237"/>
      <c r="K6772" s="238"/>
      <c r="L6772" s="239"/>
      <c r="M6772" s="238"/>
      <c r="N6772" s="239"/>
      <c r="O6772" s="239"/>
      <c r="P6772" s="240"/>
      <c r="Q6772" s="238"/>
      <c r="R6772" s="240"/>
      <c r="S6772" s="238"/>
      <c r="T6772" s="237"/>
      <c r="U6772" s="227">
        <f t="shared" si="722"/>
        <v>3863.8900000000003</v>
      </c>
      <c r="V6772" s="237"/>
      <c r="W6772" s="237"/>
      <c r="X6772" s="237"/>
      <c r="Y6772" s="237"/>
      <c r="Z6772" s="237"/>
      <c r="AA6772" s="237"/>
    </row>
    <row r="6773" spans="2:27" ht="13.5" hidden="1">
      <c r="B6773" s="232" t="s">
        <v>1166</v>
      </c>
      <c r="C6773" s="232" t="s">
        <v>1222</v>
      </c>
      <c r="D6773" s="232" t="s">
        <v>1174</v>
      </c>
      <c r="E6773" s="232"/>
      <c r="F6773" s="232">
        <v>4</v>
      </c>
      <c r="G6773" s="232" t="s">
        <v>1311</v>
      </c>
      <c r="H6773" s="233">
        <v>0</v>
      </c>
      <c r="I6773" s="237"/>
      <c r="J6773" s="237"/>
      <c r="K6773" s="238"/>
      <c r="L6773" s="239"/>
      <c r="M6773" s="238"/>
      <c r="N6773" s="239"/>
      <c r="O6773" s="239"/>
      <c r="P6773" s="240"/>
      <c r="Q6773" s="238"/>
      <c r="R6773" s="240"/>
      <c r="S6773" s="238"/>
      <c r="T6773" s="237"/>
      <c r="U6773" s="227">
        <f t="shared" si="722"/>
        <v>0</v>
      </c>
      <c r="V6773" s="237"/>
      <c r="W6773" s="237"/>
      <c r="X6773" s="237"/>
      <c r="Y6773" s="237"/>
      <c r="Z6773" s="237"/>
      <c r="AA6773" s="237"/>
    </row>
    <row r="6774" spans="2:27" ht="13.5" hidden="1">
      <c r="B6774" s="232" t="s">
        <v>1166</v>
      </c>
      <c r="C6774" s="232" t="s">
        <v>1616</v>
      </c>
      <c r="D6774" s="232" t="s">
        <v>1190</v>
      </c>
      <c r="E6774" s="232"/>
      <c r="F6774" s="232">
        <v>96</v>
      </c>
      <c r="G6774" s="232" t="s">
        <v>1310</v>
      </c>
      <c r="H6774" s="233">
        <v>5.5296000000000003</v>
      </c>
      <c r="I6774" s="237"/>
      <c r="J6774" s="237"/>
      <c r="K6774" s="238"/>
      <c r="L6774" s="239"/>
      <c r="M6774" s="238"/>
      <c r="N6774" s="239"/>
      <c r="O6774" s="239"/>
      <c r="P6774" s="240"/>
      <c r="Q6774" s="238"/>
      <c r="R6774" s="240"/>
      <c r="S6774" s="238"/>
      <c r="T6774" s="237"/>
      <c r="U6774" s="227">
        <f t="shared" si="722"/>
        <v>4036.6080000000002</v>
      </c>
      <c r="V6774" s="237"/>
      <c r="W6774" s="237"/>
      <c r="X6774" s="237"/>
      <c r="Y6774" s="237"/>
      <c r="Z6774" s="237"/>
      <c r="AA6774" s="237"/>
    </row>
    <row r="6775" spans="2:27" ht="13.5" hidden="1">
      <c r="B6775" s="232" t="s">
        <v>1166</v>
      </c>
      <c r="C6775" s="232" t="s">
        <v>1205</v>
      </c>
      <c r="D6775" s="232" t="s">
        <v>1170</v>
      </c>
      <c r="E6775" s="232"/>
      <c r="F6775" s="232">
        <v>48</v>
      </c>
      <c r="G6775" s="232" t="s">
        <v>1310</v>
      </c>
      <c r="H6775" s="233">
        <v>3.3980000000000001</v>
      </c>
      <c r="I6775" s="237"/>
      <c r="J6775" s="237"/>
      <c r="K6775" s="238"/>
      <c r="L6775" s="239"/>
      <c r="M6775" s="238"/>
      <c r="N6775" s="239"/>
      <c r="O6775" s="239"/>
      <c r="P6775" s="240"/>
      <c r="Q6775" s="238"/>
      <c r="R6775" s="240"/>
      <c r="S6775" s="238"/>
      <c r="T6775" s="237"/>
      <c r="U6775" s="227">
        <f t="shared" si="722"/>
        <v>2480.54</v>
      </c>
      <c r="V6775" s="237"/>
      <c r="W6775" s="237"/>
      <c r="X6775" s="237"/>
      <c r="Y6775" s="237"/>
      <c r="Z6775" s="237"/>
      <c r="AA6775" s="237"/>
    </row>
    <row r="6776" spans="2:27" ht="13.5" hidden="1">
      <c r="B6776" s="232" t="s">
        <v>1166</v>
      </c>
      <c r="C6776" s="232" t="s">
        <v>1589</v>
      </c>
      <c r="D6776" s="232" t="s">
        <v>1171</v>
      </c>
      <c r="E6776" s="232"/>
      <c r="F6776" s="232">
        <v>2</v>
      </c>
      <c r="G6776" s="232" t="s">
        <v>1314</v>
      </c>
      <c r="H6776" s="233">
        <v>6.2E-2</v>
      </c>
      <c r="I6776" s="237"/>
      <c r="J6776" s="237"/>
      <c r="K6776" s="238"/>
      <c r="L6776" s="239"/>
      <c r="M6776" s="238"/>
      <c r="N6776" s="239"/>
      <c r="O6776" s="239"/>
      <c r="P6776" s="240"/>
      <c r="Q6776" s="238"/>
      <c r="R6776" s="240"/>
      <c r="S6776" s="238"/>
      <c r="T6776" s="237"/>
      <c r="U6776" s="227">
        <f t="shared" si="722"/>
        <v>45.26</v>
      </c>
      <c r="V6776" s="237"/>
      <c r="W6776" s="237"/>
      <c r="X6776" s="237"/>
      <c r="Y6776" s="237"/>
      <c r="Z6776" s="237"/>
      <c r="AA6776" s="237"/>
    </row>
    <row r="6777" spans="2:27" ht="13.5" hidden="1">
      <c r="B6777" s="232" t="s">
        <v>1166</v>
      </c>
      <c r="C6777" s="232" t="s">
        <v>1214</v>
      </c>
      <c r="D6777" s="232" t="s">
        <v>1181</v>
      </c>
      <c r="E6777" s="232"/>
      <c r="F6777" s="232">
        <v>4</v>
      </c>
      <c r="G6777" s="232" t="s">
        <v>1351</v>
      </c>
      <c r="H6777" s="233">
        <v>1.831</v>
      </c>
      <c r="I6777" s="237"/>
      <c r="J6777" s="237"/>
      <c r="K6777" s="238"/>
      <c r="L6777" s="239"/>
      <c r="M6777" s="238"/>
      <c r="N6777" s="239"/>
      <c r="O6777" s="239"/>
      <c r="P6777" s="240"/>
      <c r="Q6777" s="238"/>
      <c r="R6777" s="240"/>
      <c r="S6777" s="238"/>
      <c r="T6777" s="237"/>
      <c r="U6777" s="227">
        <f t="shared" si="722"/>
        <v>1336.6299999999999</v>
      </c>
      <c r="V6777" s="237"/>
      <c r="W6777" s="237"/>
      <c r="X6777" s="237"/>
      <c r="Y6777" s="237"/>
      <c r="Z6777" s="237"/>
      <c r="AA6777" s="237"/>
    </row>
    <row r="6778" spans="2:27" ht="13.5" hidden="1">
      <c r="B6778" s="232" t="s">
        <v>1166</v>
      </c>
      <c r="C6778" s="232" t="s">
        <v>1251</v>
      </c>
      <c r="D6778" s="232" t="s">
        <v>1597</v>
      </c>
      <c r="E6778" s="232"/>
      <c r="F6778" s="232">
        <v>32</v>
      </c>
      <c r="G6778" s="232" t="s">
        <v>1345</v>
      </c>
      <c r="H6778" s="233">
        <v>2.9180000000000001</v>
      </c>
      <c r="I6778" s="237"/>
      <c r="J6778" s="237"/>
      <c r="K6778" s="238"/>
      <c r="L6778" s="239"/>
      <c r="M6778" s="238"/>
      <c r="N6778" s="239"/>
      <c r="O6778" s="239"/>
      <c r="P6778" s="240"/>
      <c r="Q6778" s="238"/>
      <c r="R6778" s="240"/>
      <c r="S6778" s="238"/>
      <c r="T6778" s="237"/>
      <c r="U6778" s="227">
        <f t="shared" si="722"/>
        <v>2130.1400000000003</v>
      </c>
      <c r="V6778" s="237"/>
      <c r="W6778" s="237"/>
      <c r="X6778" s="237"/>
      <c r="Y6778" s="237"/>
      <c r="Z6778" s="237"/>
      <c r="AA6778" s="237"/>
    </row>
    <row r="6779" spans="2:27" ht="13.5" hidden="1">
      <c r="B6779" s="232" t="s">
        <v>1166</v>
      </c>
      <c r="C6779" s="232" t="s">
        <v>1560</v>
      </c>
      <c r="D6779" s="232" t="s">
        <v>1178</v>
      </c>
      <c r="E6779" s="232"/>
      <c r="F6779" s="232">
        <v>64</v>
      </c>
      <c r="G6779" s="232" t="s">
        <v>1345</v>
      </c>
      <c r="H6779" s="233">
        <v>6.6909999999999998</v>
      </c>
      <c r="I6779" s="237"/>
      <c r="J6779" s="237"/>
      <c r="K6779" s="238"/>
      <c r="L6779" s="239"/>
      <c r="M6779" s="238"/>
      <c r="N6779" s="239"/>
      <c r="O6779" s="239"/>
      <c r="P6779" s="240"/>
      <c r="Q6779" s="238"/>
      <c r="R6779" s="240"/>
      <c r="S6779" s="238"/>
      <c r="T6779" s="237"/>
      <c r="U6779" s="227">
        <f t="shared" si="722"/>
        <v>4884.43</v>
      </c>
      <c r="V6779" s="237"/>
      <c r="W6779" s="237"/>
      <c r="X6779" s="237"/>
      <c r="Y6779" s="237"/>
      <c r="Z6779" s="237"/>
      <c r="AA6779" s="237"/>
    </row>
    <row r="6780" spans="2:27" ht="13.5" hidden="1">
      <c r="B6780" s="232" t="s">
        <v>1166</v>
      </c>
      <c r="C6780" s="232" t="s">
        <v>1561</v>
      </c>
      <c r="D6780" s="232" t="s">
        <v>1184</v>
      </c>
      <c r="E6780" s="232"/>
      <c r="F6780" s="232">
        <v>64</v>
      </c>
      <c r="G6780" s="232" t="s">
        <v>1364</v>
      </c>
      <c r="H6780" s="233">
        <v>5.8369999999999997</v>
      </c>
      <c r="I6780" s="237"/>
      <c r="J6780" s="237"/>
      <c r="K6780" s="238"/>
      <c r="L6780" s="239"/>
      <c r="M6780" s="238"/>
      <c r="N6780" s="239"/>
      <c r="O6780" s="239"/>
      <c r="P6780" s="240"/>
      <c r="Q6780" s="238"/>
      <c r="R6780" s="240"/>
      <c r="S6780" s="238"/>
      <c r="T6780" s="237"/>
      <c r="U6780" s="227">
        <f t="shared" si="722"/>
        <v>4261.01</v>
      </c>
      <c r="V6780" s="237"/>
      <c r="W6780" s="237"/>
      <c r="X6780" s="237"/>
      <c r="Y6780" s="237"/>
      <c r="Z6780" s="237"/>
      <c r="AA6780" s="237"/>
    </row>
    <row r="6781" spans="2:27" ht="13.5" hidden="1">
      <c r="B6781" s="232" t="s">
        <v>1166</v>
      </c>
      <c r="C6781" s="232" t="s">
        <v>1240</v>
      </c>
      <c r="D6781" s="232" t="s">
        <v>1192</v>
      </c>
      <c r="E6781" s="232"/>
      <c r="F6781" s="232">
        <v>64</v>
      </c>
      <c r="G6781" s="232" t="s">
        <v>1387</v>
      </c>
      <c r="H6781" s="233">
        <v>26.956</v>
      </c>
      <c r="I6781" s="237"/>
      <c r="J6781" s="237"/>
      <c r="K6781" s="238"/>
      <c r="L6781" s="239"/>
      <c r="M6781" s="238"/>
      <c r="N6781" s="239"/>
      <c r="O6781" s="239"/>
      <c r="P6781" s="240"/>
      <c r="Q6781" s="238"/>
      <c r="R6781" s="240"/>
      <c r="S6781" s="238"/>
      <c r="T6781" s="237"/>
      <c r="U6781" s="227">
        <f t="shared" si="722"/>
        <v>19677.88</v>
      </c>
      <c r="V6781" s="237"/>
      <c r="W6781" s="237"/>
      <c r="X6781" s="237"/>
      <c r="Y6781" s="237"/>
      <c r="Z6781" s="237"/>
      <c r="AA6781" s="237"/>
    </row>
    <row r="6782" spans="2:27" ht="13.5" hidden="1">
      <c r="B6782" s="232" t="s">
        <v>1166</v>
      </c>
      <c r="C6782" s="232" t="s">
        <v>1252</v>
      </c>
      <c r="D6782" s="232" t="s">
        <v>1179</v>
      </c>
      <c r="E6782" s="232"/>
      <c r="F6782" s="232">
        <v>4</v>
      </c>
      <c r="G6782" s="232" t="s">
        <v>1311</v>
      </c>
      <c r="H6782" s="233">
        <v>0.27600000000000002</v>
      </c>
      <c r="I6782" s="237"/>
      <c r="J6782" s="237"/>
      <c r="K6782" s="238"/>
      <c r="L6782" s="239"/>
      <c r="M6782" s="238"/>
      <c r="N6782" s="239"/>
      <c r="O6782" s="239"/>
      <c r="P6782" s="240"/>
      <c r="Q6782" s="238"/>
      <c r="R6782" s="240"/>
      <c r="S6782" s="238"/>
      <c r="T6782" s="237"/>
      <c r="U6782" s="227">
        <f t="shared" si="722"/>
        <v>201.48000000000002</v>
      </c>
      <c r="V6782" s="237"/>
      <c r="W6782" s="237"/>
      <c r="X6782" s="237"/>
      <c r="Y6782" s="237"/>
      <c r="Z6782" s="237"/>
      <c r="AA6782" s="237"/>
    </row>
    <row r="6783" spans="2:27" ht="13.5" hidden="1">
      <c r="B6783" s="232" t="s">
        <v>1166</v>
      </c>
      <c r="C6783" s="232" t="s">
        <v>1253</v>
      </c>
      <c r="D6783" s="232" t="s">
        <v>1182</v>
      </c>
      <c r="E6783" s="232"/>
      <c r="F6783" s="232">
        <v>4</v>
      </c>
      <c r="G6783" s="232" t="s">
        <v>1312</v>
      </c>
      <c r="H6783" s="233">
        <v>0.41499999999999998</v>
      </c>
      <c r="I6783" s="237"/>
      <c r="J6783" s="237"/>
      <c r="K6783" s="238"/>
      <c r="L6783" s="239"/>
      <c r="M6783" s="238"/>
      <c r="N6783" s="239"/>
      <c r="O6783" s="239"/>
      <c r="P6783" s="240"/>
      <c r="Q6783" s="238"/>
      <c r="R6783" s="240"/>
      <c r="S6783" s="238"/>
      <c r="T6783" s="237"/>
      <c r="U6783" s="227">
        <f t="shared" si="722"/>
        <v>302.95</v>
      </c>
      <c r="V6783" s="237"/>
      <c r="W6783" s="237"/>
      <c r="X6783" s="237"/>
      <c r="Y6783" s="237"/>
      <c r="Z6783" s="237"/>
      <c r="AA6783" s="237"/>
    </row>
    <row r="6784" spans="2:27" ht="13.5" hidden="1">
      <c r="B6784" s="232" t="s">
        <v>1166</v>
      </c>
      <c r="C6784" s="232" t="s">
        <v>1206</v>
      </c>
      <c r="D6784" s="232" t="s">
        <v>1562</v>
      </c>
      <c r="E6784" s="232"/>
      <c r="F6784" s="232">
        <v>16</v>
      </c>
      <c r="G6784" s="232" t="s">
        <v>1317</v>
      </c>
      <c r="H6784" s="233">
        <v>1.133</v>
      </c>
      <c r="I6784" s="237"/>
      <c r="J6784" s="237"/>
      <c r="K6784" s="238"/>
      <c r="L6784" s="239"/>
      <c r="M6784" s="238"/>
      <c r="N6784" s="239"/>
      <c r="O6784" s="239"/>
      <c r="P6784" s="240"/>
      <c r="Q6784" s="238"/>
      <c r="R6784" s="240"/>
      <c r="S6784" s="238"/>
      <c r="T6784" s="237"/>
      <c r="U6784" s="227">
        <f t="shared" si="722"/>
        <v>827.09</v>
      </c>
      <c r="V6784" s="237"/>
      <c r="W6784" s="237"/>
      <c r="X6784" s="237"/>
      <c r="Y6784" s="237"/>
      <c r="Z6784" s="237"/>
      <c r="AA6784" s="237"/>
    </row>
    <row r="6785" spans="2:27" ht="13.5" hidden="1">
      <c r="B6785" s="232" t="s">
        <v>1166</v>
      </c>
      <c r="C6785" s="232" t="s">
        <v>1249</v>
      </c>
      <c r="D6785" s="232" t="s">
        <v>1186</v>
      </c>
      <c r="E6785" s="232"/>
      <c r="F6785" s="232">
        <v>64</v>
      </c>
      <c r="G6785" s="232" t="s">
        <v>1345</v>
      </c>
      <c r="H6785" s="233">
        <v>5.3380000000000001</v>
      </c>
      <c r="I6785" s="237"/>
      <c r="J6785" s="237"/>
      <c r="K6785" s="238"/>
      <c r="L6785" s="239"/>
      <c r="M6785" s="238"/>
      <c r="N6785" s="239"/>
      <c r="O6785" s="239"/>
      <c r="P6785" s="240"/>
      <c r="Q6785" s="238"/>
      <c r="R6785" s="240"/>
      <c r="S6785" s="238"/>
      <c r="T6785" s="237"/>
      <c r="U6785" s="227">
        <f t="shared" si="722"/>
        <v>3896.7400000000002</v>
      </c>
      <c r="V6785" s="237"/>
      <c r="W6785" s="237"/>
      <c r="X6785" s="237"/>
      <c r="Y6785" s="237"/>
      <c r="Z6785" s="237"/>
      <c r="AA6785" s="237"/>
    </row>
    <row r="6786" spans="2:27" ht="13.5" hidden="1">
      <c r="B6786" s="232" t="s">
        <v>1166</v>
      </c>
      <c r="C6786" s="232" t="s">
        <v>1586</v>
      </c>
      <c r="D6786" s="232" t="s">
        <v>1175</v>
      </c>
      <c r="E6786" s="232"/>
      <c r="F6786" s="232">
        <v>36</v>
      </c>
      <c r="G6786" s="232" t="s">
        <v>1313</v>
      </c>
      <c r="H6786" s="233">
        <v>2.0739999999999998</v>
      </c>
      <c r="I6786" s="237"/>
      <c r="J6786" s="237"/>
      <c r="K6786" s="238"/>
      <c r="L6786" s="239"/>
      <c r="M6786" s="238"/>
      <c r="N6786" s="239"/>
      <c r="O6786" s="239"/>
      <c r="P6786" s="240"/>
      <c r="Q6786" s="238"/>
      <c r="R6786" s="240"/>
      <c r="S6786" s="238"/>
      <c r="T6786" s="237"/>
      <c r="U6786" s="227">
        <f t="shared" si="722"/>
        <v>1514.02</v>
      </c>
      <c r="V6786" s="237"/>
      <c r="W6786" s="237"/>
      <c r="X6786" s="237"/>
      <c r="Y6786" s="237"/>
      <c r="Z6786" s="237"/>
      <c r="AA6786" s="237"/>
    </row>
    <row r="6787" spans="2:27" ht="13.5" hidden="1">
      <c r="B6787" s="232" t="s">
        <v>1166</v>
      </c>
      <c r="C6787" s="232" t="s">
        <v>1596</v>
      </c>
      <c r="D6787" s="232" t="s">
        <v>1195</v>
      </c>
      <c r="E6787" s="232"/>
      <c r="F6787" s="232">
        <v>8</v>
      </c>
      <c r="G6787" s="232" t="s">
        <v>1311</v>
      </c>
      <c r="H6787" s="233">
        <v>0.52800000000000002</v>
      </c>
      <c r="I6787" s="237"/>
      <c r="J6787" s="237"/>
      <c r="K6787" s="238"/>
      <c r="L6787" s="239"/>
      <c r="M6787" s="238"/>
      <c r="N6787" s="239"/>
      <c r="O6787" s="239"/>
      <c r="P6787" s="240"/>
      <c r="Q6787" s="238"/>
      <c r="R6787" s="240"/>
      <c r="S6787" s="238"/>
      <c r="T6787" s="237"/>
      <c r="U6787" s="227">
        <f t="shared" si="722"/>
        <v>385.44</v>
      </c>
      <c r="V6787" s="237"/>
      <c r="W6787" s="237"/>
      <c r="X6787" s="237"/>
      <c r="Y6787" s="237"/>
      <c r="Z6787" s="237"/>
      <c r="AA6787" s="237"/>
    </row>
    <row r="6788" spans="2:27" ht="13.5" hidden="1">
      <c r="B6788" s="232" t="s">
        <v>1166</v>
      </c>
      <c r="C6788" s="232" t="s">
        <v>1215</v>
      </c>
      <c r="D6788" s="232" t="s">
        <v>1175</v>
      </c>
      <c r="E6788" s="232"/>
      <c r="F6788" s="232">
        <v>16</v>
      </c>
      <c r="G6788" s="232" t="s">
        <v>1312</v>
      </c>
      <c r="H6788" s="233">
        <v>0.92200000000000004</v>
      </c>
      <c r="I6788" s="237"/>
      <c r="J6788" s="237"/>
      <c r="K6788" s="238"/>
      <c r="L6788" s="239"/>
      <c r="M6788" s="238"/>
      <c r="N6788" s="239"/>
      <c r="O6788" s="239"/>
      <c r="P6788" s="240"/>
      <c r="Q6788" s="238"/>
      <c r="R6788" s="240"/>
      <c r="S6788" s="238"/>
      <c r="T6788" s="237"/>
      <c r="U6788" s="227">
        <f t="shared" si="722"/>
        <v>673.06000000000006</v>
      </c>
      <c r="V6788" s="237"/>
      <c r="W6788" s="237"/>
      <c r="X6788" s="237"/>
      <c r="Y6788" s="237"/>
      <c r="Z6788" s="237"/>
      <c r="AA6788" s="237"/>
    </row>
    <row r="6789" spans="2:27" ht="13.5" hidden="1">
      <c r="B6789" s="232" t="s">
        <v>1166</v>
      </c>
      <c r="C6789" s="232" t="s">
        <v>1263</v>
      </c>
      <c r="D6789" s="232" t="s">
        <v>1176</v>
      </c>
      <c r="E6789" s="232"/>
      <c r="F6789" s="232">
        <v>2</v>
      </c>
      <c r="G6789" s="232" t="s">
        <v>1314</v>
      </c>
      <c r="H6789" s="233">
        <v>6.9000000000000006E-2</v>
      </c>
      <c r="I6789" s="237"/>
      <c r="J6789" s="237"/>
      <c r="K6789" s="238"/>
      <c r="L6789" s="239"/>
      <c r="M6789" s="238"/>
      <c r="N6789" s="239"/>
      <c r="O6789" s="239"/>
      <c r="P6789" s="240"/>
      <c r="Q6789" s="238"/>
      <c r="R6789" s="240"/>
      <c r="S6789" s="238"/>
      <c r="T6789" s="237"/>
      <c r="U6789" s="227">
        <f t="shared" si="722"/>
        <v>50.370000000000005</v>
      </c>
      <c r="V6789" s="237"/>
      <c r="W6789" s="237"/>
      <c r="X6789" s="237"/>
      <c r="Y6789" s="237"/>
      <c r="Z6789" s="237"/>
      <c r="AA6789" s="237"/>
    </row>
    <row r="6790" spans="2:27" ht="13.5" hidden="1">
      <c r="B6790" s="232" t="s">
        <v>1166</v>
      </c>
      <c r="C6790" s="232" t="s">
        <v>1223</v>
      </c>
      <c r="D6790" s="232" t="s">
        <v>1171</v>
      </c>
      <c r="E6790" s="232"/>
      <c r="F6790" s="232">
        <v>8</v>
      </c>
      <c r="G6790" s="232" t="s">
        <v>1312</v>
      </c>
      <c r="H6790" s="233">
        <v>0.59</v>
      </c>
      <c r="I6790" s="237"/>
      <c r="J6790" s="237"/>
      <c r="K6790" s="238"/>
      <c r="L6790" s="239"/>
      <c r="M6790" s="238"/>
      <c r="N6790" s="239"/>
      <c r="O6790" s="239"/>
      <c r="P6790" s="240"/>
      <c r="Q6790" s="238"/>
      <c r="R6790" s="240"/>
      <c r="S6790" s="238"/>
      <c r="T6790" s="237"/>
      <c r="U6790" s="227">
        <f t="shared" si="722"/>
        <v>430.7</v>
      </c>
      <c r="V6790" s="237"/>
      <c r="W6790" s="237"/>
      <c r="X6790" s="237"/>
      <c r="Y6790" s="237"/>
      <c r="Z6790" s="237"/>
      <c r="AA6790" s="237"/>
    </row>
    <row r="6791" spans="2:27" ht="13.5" hidden="1">
      <c r="B6791" s="232" t="s">
        <v>1166</v>
      </c>
      <c r="C6791" s="232" t="s">
        <v>1248</v>
      </c>
      <c r="D6791" s="232" t="s">
        <v>1197</v>
      </c>
      <c r="E6791" s="232"/>
      <c r="F6791" s="232">
        <v>48</v>
      </c>
      <c r="G6791" s="232" t="s">
        <v>1308</v>
      </c>
      <c r="H6791" s="233">
        <v>2.7650000000000001</v>
      </c>
      <c r="I6791" s="237"/>
      <c r="J6791" s="237"/>
      <c r="K6791" s="238"/>
      <c r="L6791" s="239"/>
      <c r="M6791" s="238"/>
      <c r="N6791" s="239"/>
      <c r="O6791" s="239"/>
      <c r="P6791" s="240"/>
      <c r="Q6791" s="238"/>
      <c r="R6791" s="240"/>
      <c r="S6791" s="238"/>
      <c r="T6791" s="237"/>
      <c r="U6791" s="227">
        <f t="shared" si="722"/>
        <v>2018.45</v>
      </c>
      <c r="V6791" s="237"/>
      <c r="W6791" s="237"/>
      <c r="X6791" s="237"/>
      <c r="Y6791" s="237"/>
      <c r="Z6791" s="237"/>
      <c r="AA6791" s="237"/>
    </row>
    <row r="6792" spans="2:27" ht="13.5" hidden="1">
      <c r="B6792" s="232" t="s">
        <v>1166</v>
      </c>
      <c r="C6792" s="232" t="s">
        <v>1568</v>
      </c>
      <c r="D6792" s="232" t="s">
        <v>1597</v>
      </c>
      <c r="E6792" s="232"/>
      <c r="F6792" s="232">
        <v>16</v>
      </c>
      <c r="G6792" s="232" t="s">
        <v>1316</v>
      </c>
      <c r="H6792" s="233">
        <v>1.4590000000000001</v>
      </c>
      <c r="I6792" s="237"/>
      <c r="J6792" s="237"/>
      <c r="K6792" s="238"/>
      <c r="L6792" s="239"/>
      <c r="M6792" s="238"/>
      <c r="N6792" s="239"/>
      <c r="O6792" s="239"/>
      <c r="P6792" s="240"/>
      <c r="Q6792" s="238"/>
      <c r="R6792" s="240"/>
      <c r="S6792" s="238"/>
      <c r="T6792" s="237"/>
      <c r="U6792" s="227">
        <f t="shared" si="722"/>
        <v>1065.0700000000002</v>
      </c>
      <c r="V6792" s="237"/>
      <c r="W6792" s="237"/>
      <c r="X6792" s="237"/>
      <c r="Y6792" s="237"/>
      <c r="Z6792" s="237"/>
      <c r="AA6792" s="237"/>
    </row>
    <row r="6793" spans="2:27" ht="13.5" hidden="1">
      <c r="B6793" s="232" t="s">
        <v>1166</v>
      </c>
      <c r="C6793" s="232" t="s">
        <v>1589</v>
      </c>
      <c r="D6793" s="232" t="s">
        <v>1562</v>
      </c>
      <c r="E6793" s="232"/>
      <c r="F6793" s="232">
        <v>2</v>
      </c>
      <c r="G6793" s="232" t="s">
        <v>1314</v>
      </c>
      <c r="H6793" s="233">
        <v>6.2E-2</v>
      </c>
      <c r="I6793" s="237"/>
      <c r="J6793" s="237"/>
      <c r="K6793" s="238"/>
      <c r="L6793" s="239"/>
      <c r="M6793" s="238"/>
      <c r="N6793" s="239"/>
      <c r="O6793" s="239"/>
      <c r="P6793" s="240"/>
      <c r="Q6793" s="238"/>
      <c r="R6793" s="240"/>
      <c r="S6793" s="238"/>
      <c r="T6793" s="237"/>
      <c r="U6793" s="227">
        <f t="shared" si="722"/>
        <v>45.26</v>
      </c>
      <c r="V6793" s="237"/>
      <c r="W6793" s="237"/>
      <c r="X6793" s="237"/>
      <c r="Y6793" s="237"/>
      <c r="Z6793" s="237"/>
      <c r="AA6793" s="237"/>
    </row>
    <row r="6794" spans="2:27" ht="13.5" hidden="1">
      <c r="B6794" s="232" t="s">
        <v>1166</v>
      </c>
      <c r="C6794" s="232" t="s">
        <v>1213</v>
      </c>
      <c r="D6794" s="232" t="s">
        <v>1177</v>
      </c>
      <c r="E6794" s="232"/>
      <c r="F6794" s="232">
        <v>32</v>
      </c>
      <c r="G6794" s="232" t="s">
        <v>1316</v>
      </c>
      <c r="H6794" s="233">
        <v>3.3460000000000001</v>
      </c>
      <c r="I6794" s="237"/>
      <c r="J6794" s="237"/>
      <c r="K6794" s="238"/>
      <c r="L6794" s="239"/>
      <c r="M6794" s="238"/>
      <c r="N6794" s="239"/>
      <c r="O6794" s="239"/>
      <c r="P6794" s="240"/>
      <c r="Q6794" s="238"/>
      <c r="R6794" s="240"/>
      <c r="S6794" s="238"/>
      <c r="T6794" s="237"/>
      <c r="U6794" s="227">
        <f t="shared" si="722"/>
        <v>2442.58</v>
      </c>
      <c r="V6794" s="237"/>
      <c r="W6794" s="237"/>
      <c r="X6794" s="237"/>
      <c r="Y6794" s="237"/>
      <c r="Z6794" s="237"/>
      <c r="AA6794" s="237"/>
    </row>
    <row r="6795" spans="2:27" ht="13.5" hidden="1">
      <c r="B6795" s="232" t="s">
        <v>1166</v>
      </c>
      <c r="C6795" s="232" t="s">
        <v>1255</v>
      </c>
      <c r="D6795" s="232" t="s">
        <v>1567</v>
      </c>
      <c r="E6795" s="232"/>
      <c r="F6795" s="232">
        <v>32</v>
      </c>
      <c r="G6795" s="232" t="s">
        <v>1353</v>
      </c>
      <c r="H6795" s="233">
        <v>21.17</v>
      </c>
      <c r="I6795" s="237"/>
      <c r="J6795" s="237"/>
      <c r="K6795" s="238"/>
      <c r="L6795" s="239"/>
      <c r="M6795" s="238"/>
      <c r="N6795" s="239"/>
      <c r="O6795" s="239"/>
      <c r="P6795" s="240"/>
      <c r="Q6795" s="238"/>
      <c r="R6795" s="240"/>
      <c r="S6795" s="238"/>
      <c r="T6795" s="237"/>
      <c r="U6795" s="227">
        <f t="shared" si="722"/>
        <v>15454.1</v>
      </c>
      <c r="V6795" s="237"/>
      <c r="W6795" s="237"/>
      <c r="X6795" s="237"/>
      <c r="Y6795" s="237"/>
      <c r="Z6795" s="237"/>
      <c r="AA6795" s="237"/>
    </row>
    <row r="6796" spans="2:27" ht="13.5" hidden="1">
      <c r="B6796" s="232" t="s">
        <v>1166</v>
      </c>
      <c r="C6796" s="232" t="s">
        <v>1257</v>
      </c>
      <c r="D6796" s="232" t="s">
        <v>1187</v>
      </c>
      <c r="E6796" s="232"/>
      <c r="F6796" s="232">
        <v>36</v>
      </c>
      <c r="G6796" s="232" t="s">
        <v>1308</v>
      </c>
      <c r="H6796" s="233">
        <v>2.6349999999999998</v>
      </c>
      <c r="I6796" s="237"/>
      <c r="J6796" s="237"/>
      <c r="K6796" s="238"/>
      <c r="L6796" s="239"/>
      <c r="M6796" s="238"/>
      <c r="N6796" s="239"/>
      <c r="O6796" s="239"/>
      <c r="P6796" s="240"/>
      <c r="Q6796" s="238"/>
      <c r="R6796" s="240"/>
      <c r="S6796" s="238"/>
      <c r="T6796" s="237"/>
      <c r="U6796" s="227">
        <f t="shared" si="722"/>
        <v>1923.55</v>
      </c>
      <c r="V6796" s="237"/>
      <c r="W6796" s="237"/>
      <c r="X6796" s="237"/>
      <c r="Y6796" s="237"/>
      <c r="Z6796" s="237"/>
      <c r="AA6796" s="237"/>
    </row>
    <row r="6797" spans="2:27" ht="13.5" hidden="1">
      <c r="B6797" s="232" t="s">
        <v>1166</v>
      </c>
      <c r="C6797" s="232" t="s">
        <v>1258</v>
      </c>
      <c r="D6797" s="232" t="s">
        <v>1195</v>
      </c>
      <c r="E6797" s="232"/>
      <c r="F6797" s="232">
        <v>4</v>
      </c>
      <c r="G6797" s="232" t="s">
        <v>1307</v>
      </c>
      <c r="H6797" s="233">
        <v>0.27200000000000002</v>
      </c>
      <c r="I6797" s="237"/>
      <c r="J6797" s="237"/>
      <c r="K6797" s="238"/>
      <c r="L6797" s="239"/>
      <c r="M6797" s="238"/>
      <c r="N6797" s="239"/>
      <c r="O6797" s="239"/>
      <c r="P6797" s="240"/>
      <c r="Q6797" s="238"/>
      <c r="R6797" s="240"/>
      <c r="S6797" s="238"/>
      <c r="T6797" s="237"/>
      <c r="U6797" s="227">
        <f t="shared" si="722"/>
        <v>198.56</v>
      </c>
      <c r="V6797" s="237"/>
      <c r="W6797" s="237"/>
      <c r="X6797" s="237"/>
      <c r="Y6797" s="237"/>
      <c r="Z6797" s="237"/>
      <c r="AA6797" s="237"/>
    </row>
    <row r="6798" spans="2:27" ht="13.5" hidden="1">
      <c r="B6798" s="232" t="s">
        <v>1166</v>
      </c>
      <c r="C6798" s="232" t="s">
        <v>1226</v>
      </c>
      <c r="D6798" s="232" t="s">
        <v>1186</v>
      </c>
      <c r="E6798" s="232"/>
      <c r="F6798" s="232">
        <v>8</v>
      </c>
      <c r="G6798" s="232" t="s">
        <v>1312</v>
      </c>
      <c r="H6798" s="233">
        <v>0.56599999999999995</v>
      </c>
      <c r="I6798" s="237"/>
      <c r="J6798" s="237"/>
      <c r="K6798" s="238"/>
      <c r="L6798" s="239"/>
      <c r="M6798" s="238"/>
      <c r="N6798" s="239"/>
      <c r="O6798" s="239"/>
      <c r="P6798" s="240"/>
      <c r="Q6798" s="238"/>
      <c r="R6798" s="240"/>
      <c r="S6798" s="238"/>
      <c r="T6798" s="237"/>
      <c r="U6798" s="227">
        <f t="shared" si="722"/>
        <v>413.17999999999995</v>
      </c>
      <c r="V6798" s="237"/>
      <c r="W6798" s="237"/>
      <c r="X6798" s="237"/>
      <c r="Y6798" s="237"/>
      <c r="Z6798" s="237"/>
      <c r="AA6798" s="237"/>
    </row>
    <row r="6799" spans="2:27" ht="13.5" hidden="1">
      <c r="B6799" s="232" t="s">
        <v>1166</v>
      </c>
      <c r="C6799" s="232" t="s">
        <v>1572</v>
      </c>
      <c r="D6799" s="232" t="s">
        <v>1190</v>
      </c>
      <c r="E6799" s="232"/>
      <c r="F6799" s="232">
        <v>128</v>
      </c>
      <c r="G6799" s="232" t="s">
        <v>1345</v>
      </c>
      <c r="H6799" s="233">
        <v>7.3727999999999998</v>
      </c>
      <c r="I6799" s="237"/>
      <c r="J6799" s="237"/>
      <c r="K6799" s="238"/>
      <c r="L6799" s="239"/>
      <c r="M6799" s="238"/>
      <c r="N6799" s="239"/>
      <c r="O6799" s="239"/>
      <c r="P6799" s="240"/>
      <c r="Q6799" s="238"/>
      <c r="R6799" s="240"/>
      <c r="S6799" s="238"/>
      <c r="T6799" s="237"/>
      <c r="U6799" s="227">
        <f t="shared" si="722"/>
        <v>5382.1440000000002</v>
      </c>
      <c r="V6799" s="237"/>
      <c r="W6799" s="237"/>
      <c r="X6799" s="237"/>
      <c r="Y6799" s="237"/>
      <c r="Z6799" s="237"/>
      <c r="AA6799" s="237"/>
    </row>
    <row r="6800" spans="2:27" ht="13.5" hidden="1">
      <c r="B6800" s="232" t="s">
        <v>1166</v>
      </c>
      <c r="C6800" s="232" t="s">
        <v>1249</v>
      </c>
      <c r="D6800" s="232" t="s">
        <v>1179</v>
      </c>
      <c r="E6800" s="232"/>
      <c r="F6800" s="232">
        <v>64</v>
      </c>
      <c r="G6800" s="232" t="s">
        <v>1345</v>
      </c>
      <c r="H6800" s="233">
        <v>5.3380000000000001</v>
      </c>
      <c r="I6800" s="237"/>
      <c r="J6800" s="237"/>
      <c r="K6800" s="238"/>
      <c r="L6800" s="239"/>
      <c r="M6800" s="238"/>
      <c r="N6800" s="239"/>
      <c r="O6800" s="239"/>
      <c r="P6800" s="240"/>
      <c r="Q6800" s="238"/>
      <c r="R6800" s="240"/>
      <c r="S6800" s="238"/>
      <c r="T6800" s="237"/>
      <c r="U6800" s="227">
        <f t="shared" si="722"/>
        <v>3896.7400000000002</v>
      </c>
      <c r="V6800" s="237"/>
      <c r="W6800" s="237"/>
      <c r="X6800" s="237"/>
      <c r="Y6800" s="237"/>
      <c r="Z6800" s="237"/>
      <c r="AA6800" s="237"/>
    </row>
    <row r="6801" spans="2:27" ht="13.5" hidden="1">
      <c r="B6801" s="232" t="s">
        <v>1166</v>
      </c>
      <c r="C6801" s="232" t="s">
        <v>1220</v>
      </c>
      <c r="D6801" s="232" t="s">
        <v>1180</v>
      </c>
      <c r="E6801" s="232"/>
      <c r="F6801" s="232">
        <v>2</v>
      </c>
      <c r="G6801" s="232" t="s">
        <v>1315</v>
      </c>
      <c r="H6801" s="233">
        <v>0.14199999999999999</v>
      </c>
      <c r="I6801" s="237"/>
      <c r="J6801" s="237"/>
      <c r="K6801" s="238"/>
      <c r="L6801" s="239"/>
      <c r="M6801" s="238"/>
      <c r="N6801" s="239"/>
      <c r="O6801" s="239"/>
      <c r="P6801" s="240"/>
      <c r="Q6801" s="238"/>
      <c r="R6801" s="240"/>
      <c r="S6801" s="238"/>
      <c r="T6801" s="237"/>
      <c r="U6801" s="227">
        <f t="shared" si="722"/>
        <v>103.66</v>
      </c>
      <c r="V6801" s="237"/>
      <c r="W6801" s="237"/>
      <c r="X6801" s="237"/>
      <c r="Y6801" s="237"/>
      <c r="Z6801" s="237"/>
      <c r="AA6801" s="237"/>
    </row>
    <row r="6802" spans="2:27" ht="13.5" hidden="1">
      <c r="B6802" s="232" t="s">
        <v>1166</v>
      </c>
      <c r="C6802" s="232" t="s">
        <v>1227</v>
      </c>
      <c r="D6802" s="232" t="s">
        <v>1186</v>
      </c>
      <c r="E6802" s="232"/>
      <c r="F6802" s="232">
        <v>8</v>
      </c>
      <c r="G6802" s="232" t="s">
        <v>1312</v>
      </c>
      <c r="H6802" s="233">
        <v>0.499</v>
      </c>
      <c r="I6802" s="237"/>
      <c r="J6802" s="237"/>
      <c r="K6802" s="238"/>
      <c r="L6802" s="239"/>
      <c r="M6802" s="238"/>
      <c r="N6802" s="239"/>
      <c r="O6802" s="239"/>
      <c r="P6802" s="240"/>
      <c r="Q6802" s="238"/>
      <c r="R6802" s="240"/>
      <c r="S6802" s="238"/>
      <c r="T6802" s="237"/>
      <c r="U6802" s="227">
        <f t="shared" si="722"/>
        <v>364.27</v>
      </c>
      <c r="V6802" s="237"/>
      <c r="W6802" s="237"/>
      <c r="X6802" s="237"/>
      <c r="Y6802" s="237"/>
      <c r="Z6802" s="237"/>
      <c r="AA6802" s="237"/>
    </row>
    <row r="6803" spans="2:27" ht="13.5" hidden="1">
      <c r="B6803" s="232" t="s">
        <v>1166</v>
      </c>
      <c r="C6803" s="232" t="s">
        <v>1214</v>
      </c>
      <c r="D6803" s="232" t="s">
        <v>1178</v>
      </c>
      <c r="E6803" s="232"/>
      <c r="F6803" s="232">
        <v>4</v>
      </c>
      <c r="G6803" s="232" t="s">
        <v>1351</v>
      </c>
      <c r="H6803" s="233">
        <v>1.831</v>
      </c>
      <c r="I6803" s="237"/>
      <c r="J6803" s="237"/>
      <c r="K6803" s="238"/>
      <c r="L6803" s="239"/>
      <c r="M6803" s="238"/>
      <c r="N6803" s="239"/>
      <c r="O6803" s="239"/>
      <c r="P6803" s="240"/>
      <c r="Q6803" s="238"/>
      <c r="R6803" s="240"/>
      <c r="S6803" s="238"/>
      <c r="T6803" s="237"/>
      <c r="U6803" s="227">
        <f t="shared" si="722"/>
        <v>1336.6299999999999</v>
      </c>
      <c r="V6803" s="237"/>
      <c r="W6803" s="237"/>
      <c r="X6803" s="237"/>
      <c r="Y6803" s="237"/>
      <c r="Z6803" s="237"/>
      <c r="AA6803" s="237"/>
    </row>
    <row r="6804" spans="2:27" ht="13.5" hidden="1">
      <c r="B6804" s="232" t="s">
        <v>1166</v>
      </c>
      <c r="C6804" s="232" t="s">
        <v>1595</v>
      </c>
      <c r="D6804" s="232" t="s">
        <v>1176</v>
      </c>
      <c r="E6804" s="232"/>
      <c r="F6804" s="232">
        <v>16</v>
      </c>
      <c r="G6804" s="232" t="s">
        <v>1317</v>
      </c>
      <c r="H6804" s="233">
        <v>1.181</v>
      </c>
      <c r="I6804" s="237"/>
      <c r="J6804" s="237"/>
      <c r="K6804" s="238"/>
      <c r="L6804" s="239"/>
      <c r="M6804" s="238"/>
      <c r="N6804" s="239"/>
      <c r="O6804" s="239"/>
      <c r="P6804" s="240"/>
      <c r="Q6804" s="238"/>
      <c r="R6804" s="240"/>
      <c r="S6804" s="238"/>
      <c r="T6804" s="237"/>
      <c r="U6804" s="227">
        <f t="shared" si="722"/>
        <v>862.13</v>
      </c>
      <c r="V6804" s="237"/>
      <c r="W6804" s="237"/>
      <c r="X6804" s="237"/>
      <c r="Y6804" s="237"/>
      <c r="Z6804" s="237"/>
      <c r="AA6804" s="237"/>
    </row>
    <row r="6805" spans="2:27" ht="13.5" hidden="1">
      <c r="B6805" s="232" t="s">
        <v>1166</v>
      </c>
      <c r="C6805" s="232" t="s">
        <v>1586</v>
      </c>
      <c r="D6805" s="232" t="s">
        <v>1169</v>
      </c>
      <c r="E6805" s="232"/>
      <c r="F6805" s="232">
        <v>36</v>
      </c>
      <c r="G6805" s="232" t="s">
        <v>1313</v>
      </c>
      <c r="H6805" s="233">
        <v>2.0739999999999998</v>
      </c>
      <c r="I6805" s="237"/>
      <c r="J6805" s="237"/>
      <c r="K6805" s="238"/>
      <c r="L6805" s="239"/>
      <c r="M6805" s="238"/>
      <c r="N6805" s="239"/>
      <c r="O6805" s="239"/>
      <c r="P6805" s="240"/>
      <c r="Q6805" s="238"/>
      <c r="R6805" s="240"/>
      <c r="S6805" s="238"/>
      <c r="T6805" s="237"/>
      <c r="U6805" s="227">
        <f t="shared" si="722"/>
        <v>1514.02</v>
      </c>
      <c r="V6805" s="237"/>
      <c r="W6805" s="237"/>
      <c r="X6805" s="237"/>
      <c r="Y6805" s="237"/>
      <c r="Z6805" s="237"/>
      <c r="AA6805" s="237"/>
    </row>
    <row r="6806" spans="2:27" ht="13.5" hidden="1">
      <c r="B6806" s="232" t="s">
        <v>1166</v>
      </c>
      <c r="C6806" s="232" t="s">
        <v>1615</v>
      </c>
      <c r="D6806" s="232" t="s">
        <v>1170</v>
      </c>
      <c r="E6806" s="232"/>
      <c r="F6806" s="232">
        <v>64</v>
      </c>
      <c r="G6806" s="232" t="s">
        <v>1345</v>
      </c>
      <c r="H6806" s="233">
        <v>4.5309999999999997</v>
      </c>
      <c r="I6806" s="237"/>
      <c r="J6806" s="237"/>
      <c r="K6806" s="238"/>
      <c r="L6806" s="239"/>
      <c r="M6806" s="238"/>
      <c r="N6806" s="239"/>
      <c r="O6806" s="239"/>
      <c r="P6806" s="240"/>
      <c r="Q6806" s="238"/>
      <c r="R6806" s="240"/>
      <c r="S6806" s="238"/>
      <c r="T6806" s="237"/>
      <c r="U6806" s="227">
        <f t="shared" si="722"/>
        <v>3307.6299999999997</v>
      </c>
      <c r="V6806" s="237"/>
      <c r="W6806" s="237"/>
      <c r="X6806" s="237"/>
      <c r="Y6806" s="237"/>
      <c r="Z6806" s="237"/>
      <c r="AA6806" s="237"/>
    </row>
    <row r="6807" spans="2:27" ht="13.5" hidden="1">
      <c r="B6807" s="232" t="s">
        <v>1166</v>
      </c>
      <c r="C6807" s="232" t="s">
        <v>1249</v>
      </c>
      <c r="D6807" s="232" t="s">
        <v>1562</v>
      </c>
      <c r="E6807" s="232"/>
      <c r="F6807" s="232">
        <v>64</v>
      </c>
      <c r="G6807" s="232" t="s">
        <v>1345</v>
      </c>
      <c r="H6807" s="233">
        <v>5.3380000000000001</v>
      </c>
      <c r="I6807" s="237"/>
      <c r="J6807" s="237"/>
      <c r="K6807" s="238"/>
      <c r="L6807" s="239"/>
      <c r="M6807" s="238"/>
      <c r="N6807" s="239"/>
      <c r="O6807" s="239"/>
      <c r="P6807" s="240"/>
      <c r="Q6807" s="238"/>
      <c r="R6807" s="240"/>
      <c r="S6807" s="238"/>
      <c r="T6807" s="237"/>
      <c r="U6807" s="227">
        <f t="shared" si="722"/>
        <v>3896.7400000000002</v>
      </c>
      <c r="V6807" s="237"/>
      <c r="W6807" s="237"/>
      <c r="X6807" s="237"/>
      <c r="Y6807" s="237"/>
      <c r="Z6807" s="237"/>
      <c r="AA6807" s="237"/>
    </row>
    <row r="6808" spans="2:27" ht="13.5" hidden="1">
      <c r="B6808" s="232" t="s">
        <v>1166</v>
      </c>
      <c r="C6808" s="232" t="s">
        <v>1220</v>
      </c>
      <c r="D6808" s="232" t="s">
        <v>1176</v>
      </c>
      <c r="E6808" s="232"/>
      <c r="F6808" s="232">
        <v>2</v>
      </c>
      <c r="G6808" s="232" t="s">
        <v>1315</v>
      </c>
      <c r="H6808" s="233">
        <v>0.14199999999999999</v>
      </c>
      <c r="I6808" s="237"/>
      <c r="J6808" s="237"/>
      <c r="K6808" s="238"/>
      <c r="L6808" s="239"/>
      <c r="M6808" s="238"/>
      <c r="N6808" s="239"/>
      <c r="O6808" s="239"/>
      <c r="P6808" s="240"/>
      <c r="Q6808" s="238"/>
      <c r="R6808" s="240"/>
      <c r="S6808" s="238"/>
      <c r="T6808" s="237"/>
      <c r="U6808" s="227">
        <f t="shared" si="722"/>
        <v>103.66</v>
      </c>
      <c r="V6808" s="237"/>
      <c r="W6808" s="237"/>
      <c r="X6808" s="237"/>
      <c r="Y6808" s="237"/>
      <c r="Z6808" s="237"/>
      <c r="AA6808" s="237"/>
    </row>
    <row r="6809" spans="2:27" ht="13.5" hidden="1">
      <c r="B6809" s="232" t="s">
        <v>1166</v>
      </c>
      <c r="C6809" s="232" t="s">
        <v>1204</v>
      </c>
      <c r="D6809" s="232" t="s">
        <v>1177</v>
      </c>
      <c r="E6809" s="232"/>
      <c r="F6809" s="232">
        <v>4</v>
      </c>
      <c r="G6809" s="232" t="s">
        <v>1311</v>
      </c>
      <c r="H6809" s="233">
        <v>0.90600000000000003</v>
      </c>
      <c r="I6809" s="237"/>
      <c r="J6809" s="237"/>
      <c r="K6809" s="238"/>
      <c r="L6809" s="239"/>
      <c r="M6809" s="238"/>
      <c r="N6809" s="239"/>
      <c r="O6809" s="239"/>
      <c r="P6809" s="240"/>
      <c r="Q6809" s="238"/>
      <c r="R6809" s="240"/>
      <c r="S6809" s="238"/>
      <c r="T6809" s="237"/>
      <c r="U6809" s="227">
        <f t="shared" si="722"/>
        <v>661.38</v>
      </c>
      <c r="V6809" s="237"/>
      <c r="W6809" s="237"/>
      <c r="X6809" s="237"/>
      <c r="Y6809" s="237"/>
      <c r="Z6809" s="237"/>
      <c r="AA6809" s="237"/>
    </row>
    <row r="6810" spans="2:27" ht="13.5" hidden="1">
      <c r="B6810" s="232" t="s">
        <v>1166</v>
      </c>
      <c r="C6810" s="232" t="s">
        <v>1242</v>
      </c>
      <c r="D6810" s="232" t="s">
        <v>1167</v>
      </c>
      <c r="E6810" s="232"/>
      <c r="F6810" s="232">
        <v>8</v>
      </c>
      <c r="G6810" s="232" t="s">
        <v>1311</v>
      </c>
      <c r="H6810" s="233">
        <v>0.46100000000000002</v>
      </c>
      <c r="I6810" s="237"/>
      <c r="J6810" s="237"/>
      <c r="K6810" s="238"/>
      <c r="L6810" s="239"/>
      <c r="M6810" s="238"/>
      <c r="N6810" s="239"/>
      <c r="O6810" s="239"/>
      <c r="P6810" s="240"/>
      <c r="Q6810" s="238"/>
      <c r="R6810" s="240"/>
      <c r="S6810" s="238"/>
      <c r="T6810" s="237"/>
      <c r="U6810" s="227">
        <f t="shared" ref="U6810:U6873" si="723">H6810*hour_M</f>
        <v>336.53000000000003</v>
      </c>
      <c r="V6810" s="237"/>
      <c r="W6810" s="237"/>
      <c r="X6810" s="237"/>
      <c r="Y6810" s="237"/>
      <c r="Z6810" s="237"/>
      <c r="AA6810" s="237"/>
    </row>
    <row r="6811" spans="2:27" ht="13.5" hidden="1">
      <c r="B6811" s="232" t="s">
        <v>1166</v>
      </c>
      <c r="C6811" s="232" t="s">
        <v>1259</v>
      </c>
      <c r="D6811" s="232" t="s">
        <v>1587</v>
      </c>
      <c r="E6811" s="232"/>
      <c r="F6811" s="232">
        <v>2</v>
      </c>
      <c r="G6811" s="232" t="s">
        <v>1314</v>
      </c>
      <c r="H6811" s="233">
        <v>0.115</v>
      </c>
      <c r="I6811" s="237"/>
      <c r="J6811" s="237"/>
      <c r="K6811" s="238"/>
      <c r="L6811" s="239"/>
      <c r="M6811" s="238"/>
      <c r="N6811" s="239"/>
      <c r="O6811" s="239"/>
      <c r="P6811" s="240"/>
      <c r="Q6811" s="238"/>
      <c r="R6811" s="240"/>
      <c r="S6811" s="238"/>
      <c r="T6811" s="237"/>
      <c r="U6811" s="227">
        <f t="shared" si="723"/>
        <v>83.95</v>
      </c>
      <c r="V6811" s="237"/>
      <c r="W6811" s="237"/>
      <c r="X6811" s="237"/>
      <c r="Y6811" s="237"/>
      <c r="Z6811" s="237"/>
      <c r="AA6811" s="237"/>
    </row>
    <row r="6812" spans="2:27" ht="13.5" hidden="1">
      <c r="B6812" s="232" t="s">
        <v>1166</v>
      </c>
      <c r="C6812" s="232" t="s">
        <v>1205</v>
      </c>
      <c r="D6812" s="232" t="s">
        <v>1171</v>
      </c>
      <c r="E6812" s="232"/>
      <c r="F6812" s="232">
        <v>48</v>
      </c>
      <c r="G6812" s="232" t="s">
        <v>1310</v>
      </c>
      <c r="H6812" s="233">
        <v>3.3980000000000001</v>
      </c>
      <c r="I6812" s="237"/>
      <c r="J6812" s="237"/>
      <c r="K6812" s="238"/>
      <c r="L6812" s="239"/>
      <c r="M6812" s="238"/>
      <c r="N6812" s="239"/>
      <c r="O6812" s="239"/>
      <c r="P6812" s="240"/>
      <c r="Q6812" s="238"/>
      <c r="R6812" s="240"/>
      <c r="S6812" s="238"/>
      <c r="T6812" s="237"/>
      <c r="U6812" s="227">
        <f t="shared" si="723"/>
        <v>2480.54</v>
      </c>
      <c r="V6812" s="237"/>
      <c r="W6812" s="237"/>
      <c r="X6812" s="237"/>
      <c r="Y6812" s="237"/>
      <c r="Z6812" s="237"/>
      <c r="AA6812" s="237"/>
    </row>
    <row r="6813" spans="2:27" ht="13.5" hidden="1">
      <c r="B6813" s="232" t="s">
        <v>1166</v>
      </c>
      <c r="C6813" s="232" t="s">
        <v>1245</v>
      </c>
      <c r="D6813" s="232" t="s">
        <v>1567</v>
      </c>
      <c r="E6813" s="232"/>
      <c r="F6813" s="232">
        <v>64</v>
      </c>
      <c r="G6813" s="232" t="s">
        <v>1355</v>
      </c>
      <c r="H6813" s="233">
        <v>42.34</v>
      </c>
      <c r="I6813" s="237"/>
      <c r="J6813" s="237"/>
      <c r="K6813" s="238"/>
      <c r="L6813" s="239"/>
      <c r="M6813" s="238"/>
      <c r="N6813" s="239"/>
      <c r="O6813" s="239"/>
      <c r="P6813" s="240"/>
      <c r="Q6813" s="238"/>
      <c r="R6813" s="240"/>
      <c r="S6813" s="238"/>
      <c r="T6813" s="237"/>
      <c r="U6813" s="227">
        <f t="shared" si="723"/>
        <v>30908.2</v>
      </c>
      <c r="V6813" s="237"/>
      <c r="W6813" s="237"/>
      <c r="X6813" s="237"/>
      <c r="Y6813" s="237"/>
      <c r="Z6813" s="237"/>
      <c r="AA6813" s="237"/>
    </row>
    <row r="6814" spans="2:27" ht="13.5" hidden="1">
      <c r="B6814" s="232" t="s">
        <v>1166</v>
      </c>
      <c r="C6814" s="232" t="s">
        <v>1227</v>
      </c>
      <c r="D6814" s="232" t="s">
        <v>1170</v>
      </c>
      <c r="E6814" s="232"/>
      <c r="F6814" s="232">
        <v>8</v>
      </c>
      <c r="G6814" s="232" t="s">
        <v>1312</v>
      </c>
      <c r="H6814" s="233">
        <v>0.499</v>
      </c>
      <c r="I6814" s="237"/>
      <c r="J6814" s="237"/>
      <c r="K6814" s="238"/>
      <c r="L6814" s="239"/>
      <c r="M6814" s="238"/>
      <c r="N6814" s="239"/>
      <c r="O6814" s="239"/>
      <c r="P6814" s="240"/>
      <c r="Q6814" s="238"/>
      <c r="R6814" s="240"/>
      <c r="S6814" s="238"/>
      <c r="T6814" s="237"/>
      <c r="U6814" s="227">
        <f t="shared" si="723"/>
        <v>364.27</v>
      </c>
      <c r="V6814" s="237"/>
      <c r="W6814" s="237"/>
      <c r="X6814" s="237"/>
      <c r="Y6814" s="237"/>
      <c r="Z6814" s="237"/>
      <c r="AA6814" s="237"/>
    </row>
    <row r="6815" spans="2:27" ht="13.5" hidden="1">
      <c r="B6815" s="232" t="s">
        <v>1166</v>
      </c>
      <c r="C6815" s="232" t="s">
        <v>1595</v>
      </c>
      <c r="D6815" s="232" t="s">
        <v>1174</v>
      </c>
      <c r="E6815" s="232"/>
      <c r="F6815" s="232">
        <v>16</v>
      </c>
      <c r="G6815" s="232" t="s">
        <v>1317</v>
      </c>
      <c r="H6815" s="233">
        <v>1.181</v>
      </c>
      <c r="I6815" s="237"/>
      <c r="J6815" s="237"/>
      <c r="K6815" s="238"/>
      <c r="L6815" s="239"/>
      <c r="M6815" s="238"/>
      <c r="N6815" s="239"/>
      <c r="O6815" s="239"/>
      <c r="P6815" s="240"/>
      <c r="Q6815" s="238"/>
      <c r="R6815" s="240"/>
      <c r="S6815" s="238"/>
      <c r="T6815" s="237"/>
      <c r="U6815" s="227">
        <f t="shared" si="723"/>
        <v>862.13</v>
      </c>
      <c r="V6815" s="237"/>
      <c r="W6815" s="237"/>
      <c r="X6815" s="237"/>
      <c r="Y6815" s="237"/>
      <c r="Z6815" s="237"/>
      <c r="AA6815" s="237"/>
    </row>
    <row r="6816" spans="2:27" ht="13.5" hidden="1">
      <c r="B6816" s="232" t="s">
        <v>1166</v>
      </c>
      <c r="C6816" s="232" t="s">
        <v>1218</v>
      </c>
      <c r="D6816" s="232" t="s">
        <v>1194</v>
      </c>
      <c r="E6816" s="232"/>
      <c r="F6816" s="232">
        <v>8</v>
      </c>
      <c r="G6816" s="232" t="s">
        <v>1351</v>
      </c>
      <c r="H6816" s="233">
        <v>5.2930000000000001</v>
      </c>
      <c r="I6816" s="237"/>
      <c r="J6816" s="237"/>
      <c r="K6816" s="238"/>
      <c r="L6816" s="239"/>
      <c r="M6816" s="238"/>
      <c r="N6816" s="239"/>
      <c r="O6816" s="239"/>
      <c r="P6816" s="240"/>
      <c r="Q6816" s="238"/>
      <c r="R6816" s="240"/>
      <c r="S6816" s="238"/>
      <c r="T6816" s="237"/>
      <c r="U6816" s="227">
        <f t="shared" si="723"/>
        <v>3863.8900000000003</v>
      </c>
      <c r="V6816" s="237"/>
      <c r="W6816" s="237"/>
      <c r="X6816" s="237"/>
      <c r="Y6816" s="237"/>
      <c r="Z6816" s="237"/>
      <c r="AA6816" s="237"/>
    </row>
    <row r="6817" spans="2:27" ht="13.5" hidden="1">
      <c r="B6817" s="232" t="s">
        <v>1166</v>
      </c>
      <c r="C6817" s="232" t="s">
        <v>1261</v>
      </c>
      <c r="D6817" s="232" t="s">
        <v>1190</v>
      </c>
      <c r="E6817" s="232"/>
      <c r="F6817" s="232">
        <v>72</v>
      </c>
      <c r="G6817" s="232" t="s">
        <v>1309</v>
      </c>
      <c r="H6817" s="233">
        <v>4.7519999999999998</v>
      </c>
      <c r="I6817" s="237"/>
      <c r="J6817" s="237"/>
      <c r="K6817" s="238"/>
      <c r="L6817" s="239"/>
      <c r="M6817" s="238"/>
      <c r="N6817" s="239"/>
      <c r="O6817" s="239"/>
      <c r="P6817" s="240"/>
      <c r="Q6817" s="238"/>
      <c r="R6817" s="240"/>
      <c r="S6817" s="238"/>
      <c r="T6817" s="237"/>
      <c r="U6817" s="227">
        <f t="shared" si="723"/>
        <v>3468.96</v>
      </c>
      <c r="V6817" s="237"/>
      <c r="W6817" s="237"/>
      <c r="X6817" s="237"/>
      <c r="Y6817" s="237"/>
      <c r="Z6817" s="237"/>
      <c r="AA6817" s="237"/>
    </row>
    <row r="6818" spans="2:27" ht="13.5" hidden="1">
      <c r="B6818" s="232" t="s">
        <v>1166</v>
      </c>
      <c r="C6818" s="232" t="s">
        <v>1203</v>
      </c>
      <c r="D6818" s="232" t="s">
        <v>1195</v>
      </c>
      <c r="E6818" s="232"/>
      <c r="F6818" s="232">
        <v>72</v>
      </c>
      <c r="G6818" s="232" t="s">
        <v>1309</v>
      </c>
      <c r="H6818" s="233">
        <v>4.1470000000000002</v>
      </c>
      <c r="I6818" s="237"/>
      <c r="J6818" s="237"/>
      <c r="K6818" s="238"/>
      <c r="L6818" s="239"/>
      <c r="M6818" s="238"/>
      <c r="N6818" s="239"/>
      <c r="O6818" s="239"/>
      <c r="P6818" s="240"/>
      <c r="Q6818" s="238"/>
      <c r="R6818" s="240"/>
      <c r="S6818" s="238"/>
      <c r="T6818" s="237"/>
      <c r="U6818" s="227">
        <f t="shared" si="723"/>
        <v>3027.3100000000004</v>
      </c>
      <c r="V6818" s="237"/>
      <c r="W6818" s="237"/>
      <c r="X6818" s="237"/>
      <c r="Y6818" s="237"/>
      <c r="Z6818" s="237"/>
      <c r="AA6818" s="237"/>
    </row>
    <row r="6819" spans="2:27" ht="13.5" hidden="1">
      <c r="B6819" s="232" t="s">
        <v>1166</v>
      </c>
      <c r="C6819" s="232" t="s">
        <v>1220</v>
      </c>
      <c r="D6819" s="232" t="s">
        <v>1562</v>
      </c>
      <c r="E6819" s="232"/>
      <c r="F6819" s="232">
        <v>2</v>
      </c>
      <c r="G6819" s="232" t="s">
        <v>1315</v>
      </c>
      <c r="H6819" s="233">
        <v>0.14199999999999999</v>
      </c>
      <c r="I6819" s="237"/>
      <c r="J6819" s="237"/>
      <c r="K6819" s="238"/>
      <c r="L6819" s="239"/>
      <c r="M6819" s="238"/>
      <c r="N6819" s="239"/>
      <c r="O6819" s="239"/>
      <c r="P6819" s="240"/>
      <c r="Q6819" s="238"/>
      <c r="R6819" s="240"/>
      <c r="S6819" s="238"/>
      <c r="T6819" s="237"/>
      <c r="U6819" s="227">
        <f t="shared" si="723"/>
        <v>103.66</v>
      </c>
      <c r="V6819" s="237"/>
      <c r="W6819" s="237"/>
      <c r="X6819" s="237"/>
      <c r="Y6819" s="237"/>
      <c r="Z6819" s="237"/>
      <c r="AA6819" s="237"/>
    </row>
    <row r="6820" spans="2:27" ht="13.5" hidden="1">
      <c r="B6820" s="232" t="s">
        <v>1166</v>
      </c>
      <c r="C6820" s="232" t="s">
        <v>1222</v>
      </c>
      <c r="D6820" s="232" t="s">
        <v>1176</v>
      </c>
      <c r="E6820" s="232"/>
      <c r="F6820" s="232">
        <v>4</v>
      </c>
      <c r="G6820" s="232" t="s">
        <v>1311</v>
      </c>
      <c r="H6820" s="233">
        <v>0.28299999999999997</v>
      </c>
      <c r="I6820" s="237"/>
      <c r="J6820" s="237"/>
      <c r="K6820" s="238"/>
      <c r="L6820" s="239"/>
      <c r="M6820" s="238"/>
      <c r="N6820" s="239"/>
      <c r="O6820" s="239"/>
      <c r="P6820" s="240"/>
      <c r="Q6820" s="238"/>
      <c r="R6820" s="240"/>
      <c r="S6820" s="238"/>
      <c r="T6820" s="237"/>
      <c r="U6820" s="227">
        <f t="shared" si="723"/>
        <v>206.58999999999997</v>
      </c>
      <c r="V6820" s="237"/>
      <c r="W6820" s="237"/>
      <c r="X6820" s="237"/>
      <c r="Y6820" s="237"/>
      <c r="Z6820" s="237"/>
      <c r="AA6820" s="237"/>
    </row>
    <row r="6821" spans="2:27" ht="13.5" hidden="1">
      <c r="B6821" s="232" t="s">
        <v>1166</v>
      </c>
      <c r="C6821" s="232" t="s">
        <v>1236</v>
      </c>
      <c r="D6821" s="232" t="s">
        <v>1179</v>
      </c>
      <c r="E6821" s="232"/>
      <c r="F6821" s="232">
        <v>2</v>
      </c>
      <c r="G6821" s="232" t="s">
        <v>1315</v>
      </c>
      <c r="H6821" s="233">
        <v>0.13800000000000001</v>
      </c>
      <c r="I6821" s="237"/>
      <c r="J6821" s="237"/>
      <c r="K6821" s="238"/>
      <c r="L6821" s="239"/>
      <c r="M6821" s="238"/>
      <c r="N6821" s="239"/>
      <c r="O6821" s="239"/>
      <c r="P6821" s="240"/>
      <c r="Q6821" s="238"/>
      <c r="R6821" s="240"/>
      <c r="S6821" s="238"/>
      <c r="T6821" s="237"/>
      <c r="U6821" s="227">
        <f t="shared" si="723"/>
        <v>100.74000000000001</v>
      </c>
      <c r="V6821" s="237"/>
      <c r="W6821" s="237"/>
      <c r="X6821" s="237"/>
      <c r="Y6821" s="237"/>
      <c r="Z6821" s="237"/>
      <c r="AA6821" s="237"/>
    </row>
    <row r="6822" spans="2:27" ht="13.5" hidden="1">
      <c r="B6822" s="232" t="s">
        <v>1166</v>
      </c>
      <c r="C6822" s="232" t="s">
        <v>1250</v>
      </c>
      <c r="D6822" s="232" t="s">
        <v>1186</v>
      </c>
      <c r="E6822" s="232"/>
      <c r="F6822" s="232">
        <v>96</v>
      </c>
      <c r="G6822" s="232" t="s">
        <v>1356</v>
      </c>
      <c r="H6822" s="233">
        <v>8.0060000000000002</v>
      </c>
      <c r="I6822" s="237"/>
      <c r="J6822" s="237"/>
      <c r="K6822" s="238"/>
      <c r="L6822" s="239"/>
      <c r="M6822" s="238"/>
      <c r="N6822" s="239"/>
      <c r="O6822" s="239"/>
      <c r="P6822" s="240"/>
      <c r="Q6822" s="238"/>
      <c r="R6822" s="240"/>
      <c r="S6822" s="238"/>
      <c r="T6822" s="237"/>
      <c r="U6822" s="227">
        <f t="shared" si="723"/>
        <v>5844.38</v>
      </c>
      <c r="V6822" s="237"/>
      <c r="W6822" s="237"/>
      <c r="X6822" s="237"/>
      <c r="Y6822" s="237"/>
      <c r="Z6822" s="237"/>
      <c r="AA6822" s="237"/>
    </row>
    <row r="6823" spans="2:27" ht="13.5" hidden="1">
      <c r="B6823" s="232" t="s">
        <v>1166</v>
      </c>
      <c r="C6823" s="232" t="s">
        <v>1260</v>
      </c>
      <c r="D6823" s="232" t="s">
        <v>1191</v>
      </c>
      <c r="E6823" s="232"/>
      <c r="F6823" s="232">
        <v>40</v>
      </c>
      <c r="G6823" s="232" t="s">
        <v>1376</v>
      </c>
      <c r="H6823" s="233">
        <v>2.952</v>
      </c>
      <c r="I6823" s="237"/>
      <c r="J6823" s="237"/>
      <c r="K6823" s="238"/>
      <c r="L6823" s="239"/>
      <c r="M6823" s="238"/>
      <c r="N6823" s="239"/>
      <c r="O6823" s="239"/>
      <c r="P6823" s="240"/>
      <c r="Q6823" s="238"/>
      <c r="R6823" s="240"/>
      <c r="S6823" s="238"/>
      <c r="T6823" s="237"/>
      <c r="U6823" s="227">
        <f t="shared" si="723"/>
        <v>2154.96</v>
      </c>
      <c r="V6823" s="237"/>
      <c r="W6823" s="237"/>
      <c r="X6823" s="237"/>
      <c r="Y6823" s="237"/>
      <c r="Z6823" s="237"/>
      <c r="AA6823" s="237"/>
    </row>
    <row r="6824" spans="2:27" ht="13.5" hidden="1">
      <c r="B6824" s="232" t="s">
        <v>1166</v>
      </c>
      <c r="C6824" s="232" t="s">
        <v>1207</v>
      </c>
      <c r="D6824" s="232" t="s">
        <v>1173</v>
      </c>
      <c r="E6824" s="232"/>
      <c r="F6824" s="232">
        <v>24</v>
      </c>
      <c r="G6824" s="232" t="s">
        <v>1375</v>
      </c>
      <c r="H6824" s="233">
        <v>1.744</v>
      </c>
      <c r="I6824" s="237"/>
      <c r="J6824" s="237"/>
      <c r="K6824" s="238"/>
      <c r="L6824" s="239"/>
      <c r="M6824" s="238"/>
      <c r="N6824" s="239"/>
      <c r="O6824" s="239"/>
      <c r="P6824" s="240"/>
      <c r="Q6824" s="238"/>
      <c r="R6824" s="240"/>
      <c r="S6824" s="238"/>
      <c r="T6824" s="237"/>
      <c r="U6824" s="227">
        <f t="shared" si="723"/>
        <v>1273.1199999999999</v>
      </c>
      <c r="V6824" s="237"/>
      <c r="W6824" s="237"/>
      <c r="X6824" s="237"/>
      <c r="Y6824" s="237"/>
      <c r="Z6824" s="237"/>
      <c r="AA6824" s="237"/>
    </row>
    <row r="6825" spans="2:27" ht="13.5" hidden="1">
      <c r="B6825" s="232" t="s">
        <v>1166</v>
      </c>
      <c r="C6825" s="232" t="s">
        <v>1575</v>
      </c>
      <c r="D6825" s="232" t="s">
        <v>1177</v>
      </c>
      <c r="E6825" s="232"/>
      <c r="F6825" s="232">
        <v>8</v>
      </c>
      <c r="G6825" s="232" t="s">
        <v>1312</v>
      </c>
      <c r="H6825" s="233">
        <v>1.1559999999999999</v>
      </c>
      <c r="I6825" s="237"/>
      <c r="J6825" s="237"/>
      <c r="K6825" s="238"/>
      <c r="L6825" s="239"/>
      <c r="M6825" s="238"/>
      <c r="N6825" s="239"/>
      <c r="O6825" s="239"/>
      <c r="P6825" s="240"/>
      <c r="Q6825" s="238"/>
      <c r="R6825" s="240"/>
      <c r="S6825" s="238"/>
      <c r="T6825" s="237"/>
      <c r="U6825" s="227">
        <f t="shared" si="723"/>
        <v>843.88</v>
      </c>
      <c r="V6825" s="237"/>
      <c r="W6825" s="237"/>
      <c r="X6825" s="237"/>
      <c r="Y6825" s="237"/>
      <c r="Z6825" s="237"/>
      <c r="AA6825" s="237"/>
    </row>
    <row r="6826" spans="2:27" ht="13.5" hidden="1">
      <c r="B6826" s="232" t="s">
        <v>1166</v>
      </c>
      <c r="C6826" s="232" t="s">
        <v>1212</v>
      </c>
      <c r="D6826" s="232" t="s">
        <v>1176</v>
      </c>
      <c r="E6826" s="232"/>
      <c r="F6826" s="232">
        <v>8</v>
      </c>
      <c r="G6826" s="232" t="s">
        <v>1312</v>
      </c>
      <c r="H6826" s="233">
        <v>0.66700000000000004</v>
      </c>
      <c r="I6826" s="237"/>
      <c r="J6826" s="237"/>
      <c r="K6826" s="238"/>
      <c r="L6826" s="239"/>
      <c r="M6826" s="238"/>
      <c r="N6826" s="239"/>
      <c r="O6826" s="239"/>
      <c r="P6826" s="240"/>
      <c r="Q6826" s="238"/>
      <c r="R6826" s="240"/>
      <c r="S6826" s="238"/>
      <c r="T6826" s="237"/>
      <c r="U6826" s="227">
        <f t="shared" si="723"/>
        <v>486.91</v>
      </c>
      <c r="V6826" s="237"/>
      <c r="W6826" s="237"/>
      <c r="X6826" s="237"/>
      <c r="Y6826" s="237"/>
      <c r="Z6826" s="237"/>
      <c r="AA6826" s="237"/>
    </row>
    <row r="6827" spans="2:27" ht="13.5" hidden="1">
      <c r="B6827" s="232" t="s">
        <v>1166</v>
      </c>
      <c r="C6827" s="232" t="s">
        <v>1212</v>
      </c>
      <c r="D6827" s="232" t="s">
        <v>1186</v>
      </c>
      <c r="E6827" s="232"/>
      <c r="F6827" s="232">
        <v>8</v>
      </c>
      <c r="G6827" s="232" t="s">
        <v>1312</v>
      </c>
      <c r="H6827" s="233">
        <v>0.66700000000000004</v>
      </c>
      <c r="I6827" s="237"/>
      <c r="J6827" s="237"/>
      <c r="K6827" s="238"/>
      <c r="L6827" s="239"/>
      <c r="M6827" s="238"/>
      <c r="N6827" s="239"/>
      <c r="O6827" s="239"/>
      <c r="P6827" s="240"/>
      <c r="Q6827" s="238"/>
      <c r="R6827" s="240"/>
      <c r="S6827" s="238"/>
      <c r="T6827" s="237"/>
      <c r="U6827" s="227">
        <f t="shared" si="723"/>
        <v>486.91</v>
      </c>
      <c r="V6827" s="237"/>
      <c r="W6827" s="237"/>
      <c r="X6827" s="237"/>
      <c r="Y6827" s="237"/>
      <c r="Z6827" s="237"/>
      <c r="AA6827" s="237"/>
    </row>
    <row r="6828" spans="2:27" ht="13.5" hidden="1">
      <c r="B6828" s="232" t="s">
        <v>1166</v>
      </c>
      <c r="C6828" s="232" t="s">
        <v>1260</v>
      </c>
      <c r="D6828" s="232" t="s">
        <v>1180</v>
      </c>
      <c r="E6828" s="232"/>
      <c r="F6828" s="232">
        <v>40</v>
      </c>
      <c r="G6828" s="232" t="s">
        <v>1376</v>
      </c>
      <c r="H6828" s="233">
        <v>2.952</v>
      </c>
      <c r="I6828" s="237"/>
      <c r="J6828" s="237"/>
      <c r="K6828" s="238"/>
      <c r="L6828" s="239"/>
      <c r="M6828" s="238"/>
      <c r="N6828" s="239"/>
      <c r="O6828" s="239"/>
      <c r="P6828" s="240"/>
      <c r="Q6828" s="238"/>
      <c r="R6828" s="240"/>
      <c r="S6828" s="238"/>
      <c r="T6828" s="237"/>
      <c r="U6828" s="227">
        <f t="shared" si="723"/>
        <v>2154.96</v>
      </c>
      <c r="V6828" s="237"/>
      <c r="W6828" s="237"/>
      <c r="X6828" s="237"/>
      <c r="Y6828" s="237"/>
      <c r="Z6828" s="237"/>
      <c r="AA6828" s="237"/>
    </row>
    <row r="6829" spans="2:27" ht="13.5" hidden="1">
      <c r="B6829" s="232" t="s">
        <v>1166</v>
      </c>
      <c r="C6829" s="232" t="s">
        <v>1241</v>
      </c>
      <c r="D6829" s="232" t="s">
        <v>1167</v>
      </c>
      <c r="E6829" s="232"/>
      <c r="F6829" s="232">
        <v>4</v>
      </c>
      <c r="G6829" s="232" t="s">
        <v>1315</v>
      </c>
      <c r="H6829" s="233">
        <v>0.23</v>
      </c>
      <c r="I6829" s="237"/>
      <c r="J6829" s="237"/>
      <c r="K6829" s="238"/>
      <c r="L6829" s="239"/>
      <c r="M6829" s="238"/>
      <c r="N6829" s="239"/>
      <c r="O6829" s="239"/>
      <c r="P6829" s="240"/>
      <c r="Q6829" s="238"/>
      <c r="R6829" s="240"/>
      <c r="S6829" s="238"/>
      <c r="T6829" s="237"/>
      <c r="U6829" s="227">
        <f t="shared" si="723"/>
        <v>167.9</v>
      </c>
      <c r="V6829" s="237"/>
      <c r="W6829" s="237"/>
      <c r="X6829" s="237"/>
      <c r="Y6829" s="237"/>
      <c r="Z6829" s="237"/>
      <c r="AA6829" s="237"/>
    </row>
    <row r="6830" spans="2:27" ht="13.5" hidden="1">
      <c r="B6830" s="232" t="s">
        <v>1166</v>
      </c>
      <c r="C6830" s="232" t="s">
        <v>1602</v>
      </c>
      <c r="D6830" s="232" t="s">
        <v>1190</v>
      </c>
      <c r="E6830" s="232"/>
      <c r="F6830" s="232">
        <v>48</v>
      </c>
      <c r="G6830" s="232" t="s">
        <v>1308</v>
      </c>
      <c r="H6830" s="233">
        <v>2.2176</v>
      </c>
      <c r="I6830" s="237"/>
      <c r="J6830" s="237"/>
      <c r="K6830" s="238"/>
      <c r="L6830" s="239"/>
      <c r="M6830" s="238"/>
      <c r="N6830" s="239"/>
      <c r="O6830" s="239"/>
      <c r="P6830" s="240"/>
      <c r="Q6830" s="238"/>
      <c r="R6830" s="240"/>
      <c r="S6830" s="238"/>
      <c r="T6830" s="237"/>
      <c r="U6830" s="227">
        <f t="shared" si="723"/>
        <v>1618.848</v>
      </c>
      <c r="V6830" s="237"/>
      <c r="W6830" s="237"/>
      <c r="X6830" s="237"/>
      <c r="Y6830" s="237"/>
      <c r="Z6830" s="237"/>
      <c r="AA6830" s="237"/>
    </row>
    <row r="6831" spans="2:27" ht="13.5" hidden="1">
      <c r="B6831" s="232" t="s">
        <v>1166</v>
      </c>
      <c r="C6831" s="232" t="s">
        <v>1229</v>
      </c>
      <c r="D6831" s="232" t="s">
        <v>1597</v>
      </c>
      <c r="E6831" s="232"/>
      <c r="F6831" s="232">
        <v>8</v>
      </c>
      <c r="G6831" s="232" t="s">
        <v>1317</v>
      </c>
      <c r="H6831" s="233">
        <v>0.73</v>
      </c>
      <c r="I6831" s="237"/>
      <c r="J6831" s="237"/>
      <c r="K6831" s="238"/>
      <c r="L6831" s="239"/>
      <c r="M6831" s="238"/>
      <c r="N6831" s="239"/>
      <c r="O6831" s="239"/>
      <c r="P6831" s="240"/>
      <c r="Q6831" s="238"/>
      <c r="R6831" s="240"/>
      <c r="S6831" s="238"/>
      <c r="T6831" s="237"/>
      <c r="U6831" s="227">
        <f t="shared" si="723"/>
        <v>532.9</v>
      </c>
      <c r="V6831" s="237"/>
      <c r="W6831" s="237"/>
      <c r="X6831" s="237"/>
      <c r="Y6831" s="237"/>
      <c r="Z6831" s="237"/>
      <c r="AA6831" s="237"/>
    </row>
    <row r="6832" spans="2:27" ht="13.5" hidden="1">
      <c r="B6832" s="232" t="s">
        <v>1166</v>
      </c>
      <c r="C6832" s="232" t="s">
        <v>1231</v>
      </c>
      <c r="D6832" s="232" t="s">
        <v>1170</v>
      </c>
      <c r="E6832" s="232"/>
      <c r="F6832" s="232">
        <v>48</v>
      </c>
      <c r="G6832" s="232" t="s">
        <v>1310</v>
      </c>
      <c r="H6832" s="233">
        <v>4.0030000000000001</v>
      </c>
      <c r="I6832" s="237"/>
      <c r="J6832" s="237"/>
      <c r="K6832" s="238"/>
      <c r="L6832" s="239"/>
      <c r="M6832" s="238"/>
      <c r="N6832" s="239"/>
      <c r="O6832" s="239"/>
      <c r="P6832" s="240"/>
      <c r="Q6832" s="238"/>
      <c r="R6832" s="240"/>
      <c r="S6832" s="238"/>
      <c r="T6832" s="237"/>
      <c r="U6832" s="227">
        <f t="shared" si="723"/>
        <v>2922.19</v>
      </c>
      <c r="V6832" s="237"/>
      <c r="W6832" s="237"/>
      <c r="X6832" s="237"/>
      <c r="Y6832" s="237"/>
      <c r="Z6832" s="237"/>
      <c r="AA6832" s="237"/>
    </row>
    <row r="6833" spans="2:27" ht="13.5" hidden="1">
      <c r="B6833" s="232" t="s">
        <v>1166</v>
      </c>
      <c r="C6833" s="232" t="s">
        <v>1239</v>
      </c>
      <c r="D6833" s="232" t="s">
        <v>1562</v>
      </c>
      <c r="E6833" s="232"/>
      <c r="F6833" s="232">
        <v>2</v>
      </c>
      <c r="G6833" s="232" t="s">
        <v>1315</v>
      </c>
      <c r="H6833" s="233">
        <v>0.16700000000000001</v>
      </c>
      <c r="I6833" s="237"/>
      <c r="J6833" s="237"/>
      <c r="K6833" s="238"/>
      <c r="L6833" s="239"/>
      <c r="M6833" s="238"/>
      <c r="N6833" s="239"/>
      <c r="O6833" s="239"/>
      <c r="P6833" s="240"/>
      <c r="Q6833" s="238"/>
      <c r="R6833" s="240"/>
      <c r="S6833" s="238"/>
      <c r="T6833" s="237"/>
      <c r="U6833" s="227">
        <f t="shared" si="723"/>
        <v>121.91000000000001</v>
      </c>
      <c r="V6833" s="237"/>
      <c r="W6833" s="237"/>
      <c r="X6833" s="237"/>
      <c r="Y6833" s="237"/>
      <c r="Z6833" s="237"/>
      <c r="AA6833" s="237"/>
    </row>
    <row r="6834" spans="2:27" ht="13.5" hidden="1">
      <c r="B6834" s="232" t="s">
        <v>1166</v>
      </c>
      <c r="C6834" s="232" t="s">
        <v>1560</v>
      </c>
      <c r="D6834" s="232" t="s">
        <v>1192</v>
      </c>
      <c r="E6834" s="232"/>
      <c r="F6834" s="232">
        <v>64</v>
      </c>
      <c r="G6834" s="232" t="s">
        <v>1345</v>
      </c>
      <c r="H6834" s="233">
        <v>6.6909999999999998</v>
      </c>
      <c r="I6834" s="237"/>
      <c r="J6834" s="237"/>
      <c r="K6834" s="238"/>
      <c r="L6834" s="239"/>
      <c r="M6834" s="238"/>
      <c r="N6834" s="239"/>
      <c r="O6834" s="239"/>
      <c r="P6834" s="240"/>
      <c r="Q6834" s="238"/>
      <c r="R6834" s="240"/>
      <c r="S6834" s="238"/>
      <c r="T6834" s="237"/>
      <c r="U6834" s="227">
        <f t="shared" si="723"/>
        <v>4884.43</v>
      </c>
      <c r="V6834" s="237"/>
      <c r="W6834" s="237"/>
      <c r="X6834" s="237"/>
      <c r="Y6834" s="237"/>
      <c r="Z6834" s="237"/>
      <c r="AA6834" s="237"/>
    </row>
    <row r="6835" spans="2:27" ht="13.5" hidden="1">
      <c r="B6835" s="232" t="s">
        <v>1166</v>
      </c>
      <c r="C6835" s="232" t="s">
        <v>1258</v>
      </c>
      <c r="D6835" s="232" t="s">
        <v>1175</v>
      </c>
      <c r="E6835" s="232"/>
      <c r="F6835" s="232">
        <v>4</v>
      </c>
      <c r="G6835" s="232" t="s">
        <v>1307</v>
      </c>
      <c r="H6835" s="233">
        <v>0.27200000000000002</v>
      </c>
      <c r="I6835" s="237"/>
      <c r="J6835" s="237"/>
      <c r="K6835" s="238"/>
      <c r="L6835" s="239"/>
      <c r="M6835" s="238"/>
      <c r="N6835" s="239"/>
      <c r="O6835" s="239"/>
      <c r="P6835" s="240"/>
      <c r="Q6835" s="238"/>
      <c r="R6835" s="240"/>
      <c r="S6835" s="238"/>
      <c r="T6835" s="237"/>
      <c r="U6835" s="227">
        <f t="shared" si="723"/>
        <v>198.56</v>
      </c>
      <c r="V6835" s="237"/>
      <c r="W6835" s="237"/>
      <c r="X6835" s="237"/>
      <c r="Y6835" s="237"/>
      <c r="Z6835" s="237"/>
      <c r="AA6835" s="237"/>
    </row>
    <row r="6836" spans="2:27" ht="13.5" hidden="1">
      <c r="B6836" s="232" t="s">
        <v>1166</v>
      </c>
      <c r="C6836" s="232" t="s">
        <v>1571</v>
      </c>
      <c r="D6836" s="232" t="s">
        <v>1187</v>
      </c>
      <c r="E6836" s="232"/>
      <c r="F6836" s="232">
        <v>16</v>
      </c>
      <c r="G6836" s="232" t="s">
        <v>1301</v>
      </c>
      <c r="H6836" s="233">
        <v>1.0880000000000001</v>
      </c>
      <c r="I6836" s="237"/>
      <c r="J6836" s="237"/>
      <c r="K6836" s="238"/>
      <c r="L6836" s="239"/>
      <c r="M6836" s="238"/>
      <c r="N6836" s="239"/>
      <c r="O6836" s="239"/>
      <c r="P6836" s="240"/>
      <c r="Q6836" s="238"/>
      <c r="R6836" s="240"/>
      <c r="S6836" s="238"/>
      <c r="T6836" s="237"/>
      <c r="U6836" s="227">
        <f t="shared" si="723"/>
        <v>794.24</v>
      </c>
      <c r="V6836" s="237"/>
      <c r="W6836" s="237"/>
      <c r="X6836" s="237"/>
      <c r="Y6836" s="237"/>
      <c r="Z6836" s="237"/>
      <c r="AA6836" s="237"/>
    </row>
    <row r="6837" spans="2:27" ht="13.5" hidden="1">
      <c r="B6837" s="232" t="s">
        <v>1166</v>
      </c>
      <c r="C6837" s="232" t="s">
        <v>1217</v>
      </c>
      <c r="D6837" s="232" t="s">
        <v>1179</v>
      </c>
      <c r="E6837" s="232"/>
      <c r="F6837" s="232">
        <v>8</v>
      </c>
      <c r="G6837" s="232" t="s">
        <v>1312</v>
      </c>
      <c r="H6837" s="233">
        <v>0.55300000000000005</v>
      </c>
      <c r="I6837" s="237"/>
      <c r="J6837" s="237"/>
      <c r="K6837" s="238"/>
      <c r="L6837" s="239"/>
      <c r="M6837" s="238"/>
      <c r="N6837" s="239"/>
      <c r="O6837" s="239"/>
      <c r="P6837" s="240"/>
      <c r="Q6837" s="238"/>
      <c r="R6837" s="240"/>
      <c r="S6837" s="238"/>
      <c r="T6837" s="237"/>
      <c r="U6837" s="227">
        <f t="shared" si="723"/>
        <v>403.69000000000005</v>
      </c>
      <c r="V6837" s="237"/>
      <c r="W6837" s="237"/>
      <c r="X6837" s="237"/>
      <c r="Y6837" s="237"/>
      <c r="Z6837" s="237"/>
      <c r="AA6837" s="237"/>
    </row>
    <row r="6838" spans="2:27" ht="13.5" hidden="1">
      <c r="B6838" s="232" t="s">
        <v>1166</v>
      </c>
      <c r="C6838" s="232" t="s">
        <v>1232</v>
      </c>
      <c r="D6838" s="232" t="s">
        <v>1188</v>
      </c>
      <c r="E6838" s="232"/>
      <c r="F6838" s="232">
        <v>48</v>
      </c>
      <c r="G6838" s="232" t="s">
        <v>1356</v>
      </c>
      <c r="H6838" s="233">
        <v>4.3780000000000001</v>
      </c>
      <c r="I6838" s="237"/>
      <c r="J6838" s="237"/>
      <c r="K6838" s="238"/>
      <c r="L6838" s="239"/>
      <c r="M6838" s="238"/>
      <c r="N6838" s="239"/>
      <c r="O6838" s="239"/>
      <c r="P6838" s="240"/>
      <c r="Q6838" s="238"/>
      <c r="R6838" s="240"/>
      <c r="S6838" s="238"/>
      <c r="T6838" s="237"/>
      <c r="U6838" s="227">
        <f t="shared" si="723"/>
        <v>3195.94</v>
      </c>
      <c r="V6838" s="237"/>
      <c r="W6838" s="237"/>
      <c r="X6838" s="237"/>
      <c r="Y6838" s="237"/>
      <c r="Z6838" s="237"/>
      <c r="AA6838" s="237"/>
    </row>
    <row r="6839" spans="2:27" ht="13.5" hidden="1">
      <c r="B6839" s="232" t="s">
        <v>1166</v>
      </c>
      <c r="C6839" s="232" t="s">
        <v>1581</v>
      </c>
      <c r="D6839" s="232" t="s">
        <v>1180</v>
      </c>
      <c r="E6839" s="232"/>
      <c r="F6839" s="232">
        <v>48</v>
      </c>
      <c r="G6839" s="232" t="s">
        <v>1310</v>
      </c>
      <c r="H6839" s="233">
        <v>2.7071999999999998</v>
      </c>
      <c r="I6839" s="237"/>
      <c r="J6839" s="237"/>
      <c r="K6839" s="238"/>
      <c r="L6839" s="239"/>
      <c r="M6839" s="238"/>
      <c r="N6839" s="239"/>
      <c r="O6839" s="239"/>
      <c r="P6839" s="240"/>
      <c r="Q6839" s="238"/>
      <c r="R6839" s="240"/>
      <c r="S6839" s="238"/>
      <c r="T6839" s="237"/>
      <c r="U6839" s="227">
        <f t="shared" si="723"/>
        <v>1976.2559999999999</v>
      </c>
      <c r="V6839" s="237"/>
      <c r="W6839" s="237"/>
      <c r="X6839" s="237"/>
      <c r="Y6839" s="237"/>
      <c r="Z6839" s="237"/>
      <c r="AA6839" s="237"/>
    </row>
    <row r="6840" spans="2:27" ht="13.5" hidden="1">
      <c r="B6840" s="232" t="s">
        <v>1166</v>
      </c>
      <c r="C6840" s="232" t="s">
        <v>1212</v>
      </c>
      <c r="D6840" s="232" t="s">
        <v>1562</v>
      </c>
      <c r="E6840" s="232"/>
      <c r="F6840" s="232">
        <v>8</v>
      </c>
      <c r="G6840" s="232" t="s">
        <v>1312</v>
      </c>
      <c r="H6840" s="233">
        <v>0.66700000000000004</v>
      </c>
      <c r="I6840" s="237"/>
      <c r="J6840" s="237"/>
      <c r="K6840" s="238"/>
      <c r="L6840" s="239"/>
      <c r="M6840" s="238"/>
      <c r="N6840" s="239"/>
      <c r="O6840" s="239"/>
      <c r="P6840" s="240"/>
      <c r="Q6840" s="238"/>
      <c r="R6840" s="240"/>
      <c r="S6840" s="238"/>
      <c r="T6840" s="237"/>
      <c r="U6840" s="227">
        <f t="shared" si="723"/>
        <v>486.91</v>
      </c>
      <c r="V6840" s="237"/>
      <c r="W6840" s="237"/>
      <c r="X6840" s="237"/>
      <c r="Y6840" s="237"/>
      <c r="Z6840" s="237"/>
      <c r="AA6840" s="237"/>
    </row>
    <row r="6841" spans="2:27" ht="13.5" hidden="1">
      <c r="B6841" s="232" t="s">
        <v>1166</v>
      </c>
      <c r="C6841" s="232" t="s">
        <v>1588</v>
      </c>
      <c r="D6841" s="232" t="s">
        <v>1188</v>
      </c>
      <c r="E6841" s="232"/>
      <c r="F6841" s="232">
        <v>4</v>
      </c>
      <c r="G6841" s="232" t="s">
        <v>1312</v>
      </c>
      <c r="H6841" s="233">
        <v>0.36499999999999999</v>
      </c>
      <c r="I6841" s="237"/>
      <c r="J6841" s="237"/>
      <c r="K6841" s="238"/>
      <c r="L6841" s="239"/>
      <c r="M6841" s="238"/>
      <c r="N6841" s="239"/>
      <c r="O6841" s="239"/>
      <c r="P6841" s="240"/>
      <c r="Q6841" s="238"/>
      <c r="R6841" s="240"/>
      <c r="S6841" s="238"/>
      <c r="T6841" s="237"/>
      <c r="U6841" s="227">
        <f t="shared" si="723"/>
        <v>266.45</v>
      </c>
      <c r="V6841" s="237"/>
      <c r="W6841" s="237"/>
      <c r="X6841" s="237"/>
      <c r="Y6841" s="237"/>
      <c r="Z6841" s="237"/>
      <c r="AA6841" s="237"/>
    </row>
    <row r="6842" spans="2:27" ht="13.5" hidden="1">
      <c r="B6842" s="232" t="s">
        <v>1166</v>
      </c>
      <c r="C6842" s="232" t="s">
        <v>1214</v>
      </c>
      <c r="D6842" s="232" t="s">
        <v>1192</v>
      </c>
      <c r="E6842" s="232"/>
      <c r="F6842" s="232">
        <v>4</v>
      </c>
      <c r="G6842" s="232" t="s">
        <v>1351</v>
      </c>
      <c r="H6842" s="233">
        <v>1.831</v>
      </c>
      <c r="I6842" s="237"/>
      <c r="J6842" s="237"/>
      <c r="K6842" s="238"/>
      <c r="L6842" s="239"/>
      <c r="M6842" s="238"/>
      <c r="N6842" s="239"/>
      <c r="O6842" s="239"/>
      <c r="P6842" s="240"/>
      <c r="Q6842" s="238"/>
      <c r="R6842" s="240"/>
      <c r="S6842" s="238"/>
      <c r="T6842" s="237"/>
      <c r="U6842" s="227">
        <f t="shared" si="723"/>
        <v>1336.6299999999999</v>
      </c>
      <c r="V6842" s="237"/>
      <c r="W6842" s="237"/>
      <c r="X6842" s="237"/>
      <c r="Y6842" s="237"/>
      <c r="Z6842" s="237"/>
      <c r="AA6842" s="237"/>
    </row>
    <row r="6843" spans="2:27" ht="13.5" hidden="1">
      <c r="B6843" s="232" t="s">
        <v>1166</v>
      </c>
      <c r="C6843" s="232" t="s">
        <v>1222</v>
      </c>
      <c r="D6843" s="232" t="s">
        <v>1180</v>
      </c>
      <c r="E6843" s="232"/>
      <c r="F6843" s="232">
        <v>4</v>
      </c>
      <c r="G6843" s="232" t="s">
        <v>1311</v>
      </c>
      <c r="H6843" s="233">
        <v>0.28299999999999997</v>
      </c>
      <c r="I6843" s="237"/>
      <c r="J6843" s="237"/>
      <c r="K6843" s="238"/>
      <c r="L6843" s="239"/>
      <c r="M6843" s="238"/>
      <c r="N6843" s="239"/>
      <c r="O6843" s="239"/>
      <c r="P6843" s="240"/>
      <c r="Q6843" s="238"/>
      <c r="R6843" s="240"/>
      <c r="S6843" s="238"/>
      <c r="T6843" s="237"/>
      <c r="U6843" s="227">
        <f t="shared" si="723"/>
        <v>206.58999999999997</v>
      </c>
      <c r="V6843" s="237"/>
      <c r="W6843" s="237"/>
      <c r="X6843" s="237"/>
      <c r="Y6843" s="237"/>
      <c r="Z6843" s="237"/>
      <c r="AA6843" s="237"/>
    </row>
    <row r="6844" spans="2:27" ht="13.5" hidden="1">
      <c r="B6844" s="232" t="s">
        <v>1166</v>
      </c>
      <c r="C6844" s="232" t="s">
        <v>1566</v>
      </c>
      <c r="D6844" s="232" t="s">
        <v>1188</v>
      </c>
      <c r="E6844" s="232"/>
      <c r="F6844" s="232">
        <v>96</v>
      </c>
      <c r="G6844" s="232" t="s">
        <v>1365</v>
      </c>
      <c r="H6844" s="233">
        <v>8.7550000000000008</v>
      </c>
      <c r="I6844" s="237"/>
      <c r="J6844" s="237"/>
      <c r="K6844" s="238"/>
      <c r="L6844" s="239"/>
      <c r="M6844" s="238"/>
      <c r="N6844" s="239"/>
      <c r="O6844" s="239"/>
      <c r="P6844" s="240"/>
      <c r="Q6844" s="238"/>
      <c r="R6844" s="240"/>
      <c r="S6844" s="238"/>
      <c r="T6844" s="237"/>
      <c r="U6844" s="227">
        <f t="shared" si="723"/>
        <v>6391.1500000000005</v>
      </c>
      <c r="V6844" s="237"/>
      <c r="W6844" s="237"/>
      <c r="X6844" s="237"/>
      <c r="Y6844" s="237"/>
      <c r="Z6844" s="237"/>
      <c r="AA6844" s="237"/>
    </row>
    <row r="6845" spans="2:27" ht="13.5" hidden="1">
      <c r="B6845" s="232" t="s">
        <v>1166</v>
      </c>
      <c r="C6845" s="232" t="s">
        <v>1220</v>
      </c>
      <c r="D6845" s="232" t="s">
        <v>1170</v>
      </c>
      <c r="E6845" s="232"/>
      <c r="F6845" s="232">
        <v>2</v>
      </c>
      <c r="G6845" s="232" t="s">
        <v>1315</v>
      </c>
      <c r="H6845" s="233">
        <v>0.14199999999999999</v>
      </c>
      <c r="I6845" s="237"/>
      <c r="J6845" s="237"/>
      <c r="K6845" s="238"/>
      <c r="L6845" s="239"/>
      <c r="M6845" s="238"/>
      <c r="N6845" s="239"/>
      <c r="O6845" s="239"/>
      <c r="P6845" s="240"/>
      <c r="Q6845" s="238"/>
      <c r="R6845" s="240"/>
      <c r="S6845" s="238"/>
      <c r="T6845" s="237"/>
      <c r="U6845" s="227">
        <f t="shared" si="723"/>
        <v>103.66</v>
      </c>
      <c r="V6845" s="237"/>
      <c r="W6845" s="237"/>
      <c r="X6845" s="237"/>
      <c r="Y6845" s="237"/>
      <c r="Z6845" s="237"/>
      <c r="AA6845" s="237"/>
    </row>
    <row r="6846" spans="2:27" ht="13.5" hidden="1">
      <c r="B6846" s="232" t="s">
        <v>1166</v>
      </c>
      <c r="C6846" s="232" t="s">
        <v>1245</v>
      </c>
      <c r="D6846" s="232" t="s">
        <v>1192</v>
      </c>
      <c r="E6846" s="232"/>
      <c r="F6846" s="232">
        <v>64</v>
      </c>
      <c r="G6846" s="232" t="s">
        <v>1355</v>
      </c>
      <c r="H6846" s="233">
        <v>38.953000000000003</v>
      </c>
      <c r="I6846" s="237"/>
      <c r="J6846" s="237"/>
      <c r="K6846" s="238"/>
      <c r="L6846" s="239"/>
      <c r="M6846" s="238"/>
      <c r="N6846" s="239"/>
      <c r="O6846" s="239"/>
      <c r="P6846" s="240"/>
      <c r="Q6846" s="238"/>
      <c r="R6846" s="240"/>
      <c r="S6846" s="238"/>
      <c r="T6846" s="237"/>
      <c r="U6846" s="227">
        <f t="shared" si="723"/>
        <v>28435.690000000002</v>
      </c>
      <c r="V6846" s="237"/>
      <c r="W6846" s="237"/>
      <c r="X6846" s="237"/>
      <c r="Y6846" s="237"/>
      <c r="Z6846" s="237"/>
      <c r="AA6846" s="237"/>
    </row>
    <row r="6847" spans="2:27" ht="13.5" hidden="1">
      <c r="B6847" s="232" t="s">
        <v>1166</v>
      </c>
      <c r="C6847" s="232" t="s">
        <v>1248</v>
      </c>
      <c r="D6847" s="232" t="s">
        <v>1587</v>
      </c>
      <c r="E6847" s="232"/>
      <c r="F6847" s="232">
        <v>48</v>
      </c>
      <c r="G6847" s="232" t="s">
        <v>1308</v>
      </c>
      <c r="H6847" s="233">
        <v>2.7650000000000001</v>
      </c>
      <c r="I6847" s="237"/>
      <c r="J6847" s="237"/>
      <c r="K6847" s="238"/>
      <c r="L6847" s="239"/>
      <c r="M6847" s="238"/>
      <c r="N6847" s="239"/>
      <c r="O6847" s="239"/>
      <c r="P6847" s="240"/>
      <c r="Q6847" s="238"/>
      <c r="R6847" s="240"/>
      <c r="S6847" s="238"/>
      <c r="T6847" s="237"/>
      <c r="U6847" s="227">
        <f t="shared" si="723"/>
        <v>2018.45</v>
      </c>
      <c r="V6847" s="237"/>
      <c r="W6847" s="237"/>
      <c r="X6847" s="237"/>
      <c r="Y6847" s="237"/>
      <c r="Z6847" s="237"/>
      <c r="AA6847" s="237"/>
    </row>
    <row r="6848" spans="2:27" ht="13.5" hidden="1">
      <c r="B6848" s="232" t="s">
        <v>1166</v>
      </c>
      <c r="C6848" s="232" t="s">
        <v>1610</v>
      </c>
      <c r="D6848" s="232" t="s">
        <v>1169</v>
      </c>
      <c r="E6848" s="232"/>
      <c r="F6848" s="232">
        <v>8</v>
      </c>
      <c r="G6848" s="232" t="s">
        <v>1299</v>
      </c>
      <c r="H6848" s="233">
        <v>0.54500000000000004</v>
      </c>
      <c r="I6848" s="237"/>
      <c r="J6848" s="237"/>
      <c r="K6848" s="238"/>
      <c r="L6848" s="239"/>
      <c r="M6848" s="238"/>
      <c r="N6848" s="239"/>
      <c r="O6848" s="239"/>
      <c r="P6848" s="240"/>
      <c r="Q6848" s="238"/>
      <c r="R6848" s="240"/>
      <c r="S6848" s="238"/>
      <c r="T6848" s="237"/>
      <c r="U6848" s="227">
        <f t="shared" si="723"/>
        <v>397.85</v>
      </c>
      <c r="V6848" s="237"/>
      <c r="W6848" s="237"/>
      <c r="X6848" s="237"/>
      <c r="Y6848" s="237"/>
      <c r="Z6848" s="237"/>
      <c r="AA6848" s="237"/>
    </row>
    <row r="6849" spans="2:27" ht="13.5" hidden="1">
      <c r="B6849" s="232" t="s">
        <v>1166</v>
      </c>
      <c r="C6849" s="232" t="s">
        <v>1617</v>
      </c>
      <c r="D6849" s="232" t="s">
        <v>1187</v>
      </c>
      <c r="E6849" s="232"/>
      <c r="F6849" s="232">
        <v>4</v>
      </c>
      <c r="G6849" s="232" t="s">
        <v>1321</v>
      </c>
      <c r="H6849" s="233">
        <v>0.29299999999999998</v>
      </c>
      <c r="I6849" s="237"/>
      <c r="J6849" s="237"/>
      <c r="K6849" s="238"/>
      <c r="L6849" s="239"/>
      <c r="M6849" s="238"/>
      <c r="N6849" s="239"/>
      <c r="O6849" s="239"/>
      <c r="P6849" s="240"/>
      <c r="Q6849" s="238"/>
      <c r="R6849" s="240"/>
      <c r="S6849" s="238"/>
      <c r="T6849" s="237"/>
      <c r="U6849" s="227">
        <f t="shared" si="723"/>
        <v>213.89</v>
      </c>
      <c r="V6849" s="237"/>
      <c r="W6849" s="237"/>
      <c r="X6849" s="237"/>
      <c r="Y6849" s="237"/>
      <c r="Z6849" s="237"/>
      <c r="AA6849" s="237"/>
    </row>
    <row r="6850" spans="2:27" ht="13.5" hidden="1">
      <c r="B6850" s="232" t="s">
        <v>1166</v>
      </c>
      <c r="C6850" s="232" t="s">
        <v>1219</v>
      </c>
      <c r="D6850" s="232" t="s">
        <v>1179</v>
      </c>
      <c r="E6850" s="232"/>
      <c r="F6850" s="232">
        <v>96</v>
      </c>
      <c r="G6850" s="232" t="s">
        <v>1356</v>
      </c>
      <c r="H6850" s="233">
        <v>6.7969999999999997</v>
      </c>
      <c r="I6850" s="237"/>
      <c r="J6850" s="237"/>
      <c r="K6850" s="238"/>
      <c r="L6850" s="239"/>
      <c r="M6850" s="238"/>
      <c r="N6850" s="239"/>
      <c r="O6850" s="239"/>
      <c r="P6850" s="240"/>
      <c r="Q6850" s="238"/>
      <c r="R6850" s="240"/>
      <c r="S6850" s="238"/>
      <c r="T6850" s="237"/>
      <c r="U6850" s="227">
        <f t="shared" si="723"/>
        <v>4961.8099999999995</v>
      </c>
      <c r="V6850" s="237"/>
      <c r="W6850" s="237"/>
      <c r="X6850" s="237"/>
      <c r="Y6850" s="237"/>
      <c r="Z6850" s="237"/>
      <c r="AA6850" s="237"/>
    </row>
    <row r="6851" spans="2:27" ht="13.5" hidden="1">
      <c r="B6851" s="232" t="s">
        <v>1166</v>
      </c>
      <c r="C6851" s="232" t="s">
        <v>1243</v>
      </c>
      <c r="D6851" s="232" t="s">
        <v>1178</v>
      </c>
      <c r="E6851" s="232"/>
      <c r="F6851" s="232">
        <v>48</v>
      </c>
      <c r="G6851" s="232" t="s">
        <v>1310</v>
      </c>
      <c r="H6851" s="233">
        <v>6.0149999999999997</v>
      </c>
      <c r="I6851" s="237"/>
      <c r="J6851" s="237"/>
      <c r="K6851" s="238"/>
      <c r="L6851" s="239"/>
      <c r="M6851" s="238"/>
      <c r="N6851" s="239"/>
      <c r="O6851" s="239"/>
      <c r="P6851" s="240"/>
      <c r="Q6851" s="238"/>
      <c r="R6851" s="240"/>
      <c r="S6851" s="238"/>
      <c r="T6851" s="237"/>
      <c r="U6851" s="227">
        <f t="shared" si="723"/>
        <v>4390.95</v>
      </c>
      <c r="V6851" s="237"/>
      <c r="W6851" s="237"/>
      <c r="X6851" s="237"/>
      <c r="Y6851" s="237"/>
      <c r="Z6851" s="237"/>
      <c r="AA6851" s="237"/>
    </row>
    <row r="6852" spans="2:27" ht="13.5" hidden="1">
      <c r="B6852" s="232" t="s">
        <v>1166</v>
      </c>
      <c r="C6852" s="232" t="s">
        <v>1260</v>
      </c>
      <c r="D6852" s="232" t="s">
        <v>1179</v>
      </c>
      <c r="E6852" s="232"/>
      <c r="F6852" s="232">
        <v>40</v>
      </c>
      <c r="G6852" s="232" t="s">
        <v>1376</v>
      </c>
      <c r="H6852" s="233">
        <v>2.952</v>
      </c>
      <c r="I6852" s="237"/>
      <c r="J6852" s="237"/>
      <c r="K6852" s="238"/>
      <c r="L6852" s="239"/>
      <c r="M6852" s="238"/>
      <c r="N6852" s="239"/>
      <c r="O6852" s="239"/>
      <c r="P6852" s="240"/>
      <c r="Q6852" s="238"/>
      <c r="R6852" s="240"/>
      <c r="S6852" s="238"/>
      <c r="T6852" s="237"/>
      <c r="U6852" s="227">
        <f t="shared" si="723"/>
        <v>2154.96</v>
      </c>
      <c r="V6852" s="237"/>
      <c r="W6852" s="237"/>
      <c r="X6852" s="237"/>
      <c r="Y6852" s="237"/>
      <c r="Z6852" s="237"/>
      <c r="AA6852" s="237"/>
    </row>
    <row r="6853" spans="2:27" ht="13.5" hidden="1">
      <c r="B6853" s="232" t="s">
        <v>1166</v>
      </c>
      <c r="C6853" s="232" t="s">
        <v>1216</v>
      </c>
      <c r="D6853" s="232" t="s">
        <v>1169</v>
      </c>
      <c r="E6853" s="232"/>
      <c r="F6853" s="232">
        <v>36</v>
      </c>
      <c r="G6853" s="232" t="s">
        <v>1303</v>
      </c>
      <c r="H6853" s="233">
        <v>2.1779999999999999</v>
      </c>
      <c r="I6853" s="237"/>
      <c r="J6853" s="237"/>
      <c r="K6853" s="238"/>
      <c r="L6853" s="239"/>
      <c r="M6853" s="238"/>
      <c r="N6853" s="239"/>
      <c r="O6853" s="239"/>
      <c r="P6853" s="240"/>
      <c r="Q6853" s="238"/>
      <c r="R6853" s="240"/>
      <c r="S6853" s="238"/>
      <c r="T6853" s="237"/>
      <c r="U6853" s="227">
        <f t="shared" si="723"/>
        <v>1589.94</v>
      </c>
      <c r="V6853" s="237"/>
      <c r="W6853" s="237"/>
      <c r="X6853" s="237"/>
      <c r="Y6853" s="237"/>
      <c r="Z6853" s="237"/>
      <c r="AA6853" s="237"/>
    </row>
    <row r="6854" spans="2:27" ht="13.5" hidden="1">
      <c r="B6854" s="232" t="s">
        <v>1166</v>
      </c>
      <c r="C6854" s="232" t="s">
        <v>1208</v>
      </c>
      <c r="D6854" s="232" t="s">
        <v>1176</v>
      </c>
      <c r="E6854" s="232"/>
      <c r="F6854" s="232">
        <v>4</v>
      </c>
      <c r="G6854" s="232" t="s">
        <v>1311</v>
      </c>
      <c r="H6854" s="233">
        <v>0.29499999999999998</v>
      </c>
      <c r="I6854" s="237"/>
      <c r="J6854" s="237"/>
      <c r="K6854" s="238"/>
      <c r="L6854" s="239"/>
      <c r="M6854" s="238"/>
      <c r="N6854" s="239"/>
      <c r="O6854" s="239"/>
      <c r="P6854" s="240"/>
      <c r="Q6854" s="238"/>
      <c r="R6854" s="240"/>
      <c r="S6854" s="238"/>
      <c r="T6854" s="237"/>
      <c r="U6854" s="227">
        <f t="shared" si="723"/>
        <v>215.35</v>
      </c>
      <c r="V6854" s="237"/>
      <c r="W6854" s="237"/>
      <c r="X6854" s="237"/>
      <c r="Y6854" s="237"/>
      <c r="Z6854" s="237"/>
      <c r="AA6854" s="237"/>
    </row>
    <row r="6855" spans="2:27" ht="13.5" hidden="1">
      <c r="B6855" s="232" t="s">
        <v>1166</v>
      </c>
      <c r="C6855" s="232" t="s">
        <v>1236</v>
      </c>
      <c r="D6855" s="232" t="s">
        <v>1176</v>
      </c>
      <c r="E6855" s="232"/>
      <c r="F6855" s="232">
        <v>2</v>
      </c>
      <c r="G6855" s="232" t="s">
        <v>1315</v>
      </c>
      <c r="H6855" s="233">
        <v>0.13800000000000001</v>
      </c>
      <c r="I6855" s="237"/>
      <c r="J6855" s="237"/>
      <c r="K6855" s="238"/>
      <c r="L6855" s="239"/>
      <c r="M6855" s="238"/>
      <c r="N6855" s="239"/>
      <c r="O6855" s="239"/>
      <c r="P6855" s="240"/>
      <c r="Q6855" s="238"/>
      <c r="R6855" s="240"/>
      <c r="S6855" s="238"/>
      <c r="T6855" s="237"/>
      <c r="U6855" s="227">
        <f t="shared" si="723"/>
        <v>100.74000000000001</v>
      </c>
      <c r="V6855" s="237"/>
      <c r="W6855" s="237"/>
      <c r="X6855" s="237"/>
      <c r="Y6855" s="237"/>
      <c r="Z6855" s="237"/>
      <c r="AA6855" s="237"/>
    </row>
    <row r="6856" spans="2:27" ht="13.5" hidden="1">
      <c r="B6856" s="232" t="s">
        <v>1166</v>
      </c>
      <c r="C6856" s="232" t="s">
        <v>1222</v>
      </c>
      <c r="D6856" s="232" t="s">
        <v>1562</v>
      </c>
      <c r="E6856" s="232"/>
      <c r="F6856" s="232">
        <v>4</v>
      </c>
      <c r="G6856" s="232" t="s">
        <v>1311</v>
      </c>
      <c r="H6856" s="233">
        <v>0.28299999999999997</v>
      </c>
      <c r="I6856" s="237"/>
      <c r="J6856" s="237"/>
      <c r="K6856" s="238"/>
      <c r="L6856" s="239"/>
      <c r="M6856" s="238"/>
      <c r="N6856" s="239"/>
      <c r="O6856" s="239"/>
      <c r="P6856" s="240"/>
      <c r="Q6856" s="238"/>
      <c r="R6856" s="240"/>
      <c r="S6856" s="238"/>
      <c r="T6856" s="237"/>
      <c r="U6856" s="227">
        <f t="shared" si="723"/>
        <v>206.58999999999997</v>
      </c>
      <c r="V6856" s="237"/>
      <c r="W6856" s="237"/>
      <c r="X6856" s="237"/>
      <c r="Y6856" s="237"/>
      <c r="Z6856" s="237"/>
      <c r="AA6856" s="237"/>
    </row>
    <row r="6857" spans="2:27" ht="13.5" hidden="1">
      <c r="B6857" s="232" t="s">
        <v>1166</v>
      </c>
      <c r="C6857" s="232" t="s">
        <v>1239</v>
      </c>
      <c r="D6857" s="232" t="s">
        <v>1179</v>
      </c>
      <c r="E6857" s="232"/>
      <c r="F6857" s="232">
        <v>2</v>
      </c>
      <c r="G6857" s="232" t="s">
        <v>1315</v>
      </c>
      <c r="H6857" s="233">
        <v>0.16700000000000001</v>
      </c>
      <c r="I6857" s="237"/>
      <c r="J6857" s="237"/>
      <c r="K6857" s="238"/>
      <c r="L6857" s="239"/>
      <c r="M6857" s="238"/>
      <c r="N6857" s="239"/>
      <c r="O6857" s="239"/>
      <c r="P6857" s="240"/>
      <c r="Q6857" s="238"/>
      <c r="R6857" s="240"/>
      <c r="S6857" s="238"/>
      <c r="T6857" s="237"/>
      <c r="U6857" s="227">
        <f t="shared" si="723"/>
        <v>121.91000000000001</v>
      </c>
      <c r="V6857" s="237"/>
      <c r="W6857" s="237"/>
      <c r="X6857" s="237"/>
      <c r="Y6857" s="237"/>
      <c r="Z6857" s="237"/>
      <c r="AA6857" s="237"/>
    </row>
    <row r="6858" spans="2:27" ht="13.5" hidden="1">
      <c r="B6858" s="232" t="s">
        <v>1166</v>
      </c>
      <c r="C6858" s="232" t="s">
        <v>1577</v>
      </c>
      <c r="D6858" s="232" t="s">
        <v>1185</v>
      </c>
      <c r="E6858" s="232"/>
      <c r="F6858" s="232">
        <v>2</v>
      </c>
      <c r="G6858" s="232" t="s">
        <v>1311</v>
      </c>
      <c r="H6858" s="233">
        <v>0.1464</v>
      </c>
      <c r="I6858" s="237"/>
      <c r="J6858" s="237"/>
      <c r="K6858" s="238"/>
      <c r="L6858" s="239"/>
      <c r="M6858" s="238"/>
      <c r="N6858" s="239"/>
      <c r="O6858" s="239"/>
      <c r="P6858" s="240"/>
      <c r="Q6858" s="238"/>
      <c r="R6858" s="240"/>
      <c r="S6858" s="238"/>
      <c r="T6858" s="237"/>
      <c r="U6858" s="227">
        <f t="shared" si="723"/>
        <v>106.872</v>
      </c>
      <c r="V6858" s="237"/>
      <c r="W6858" s="237"/>
      <c r="X6858" s="237"/>
      <c r="Y6858" s="237"/>
      <c r="Z6858" s="237"/>
      <c r="AA6858" s="237"/>
    </row>
    <row r="6859" spans="2:27" ht="13.5" hidden="1">
      <c r="B6859" s="232" t="s">
        <v>1166</v>
      </c>
      <c r="C6859" s="232" t="s">
        <v>1561</v>
      </c>
      <c r="D6859" s="232" t="s">
        <v>1188</v>
      </c>
      <c r="E6859" s="232"/>
      <c r="F6859" s="232">
        <v>64</v>
      </c>
      <c r="G6859" s="232" t="s">
        <v>1364</v>
      </c>
      <c r="H6859" s="233">
        <v>5.8369999999999997</v>
      </c>
      <c r="I6859" s="237"/>
      <c r="J6859" s="237"/>
      <c r="K6859" s="238"/>
      <c r="L6859" s="239"/>
      <c r="M6859" s="238"/>
      <c r="N6859" s="239"/>
      <c r="O6859" s="239"/>
      <c r="P6859" s="240"/>
      <c r="Q6859" s="238"/>
      <c r="R6859" s="240"/>
      <c r="S6859" s="238"/>
      <c r="T6859" s="237"/>
      <c r="U6859" s="227">
        <f t="shared" si="723"/>
        <v>4261.01</v>
      </c>
      <c r="V6859" s="237"/>
      <c r="W6859" s="237"/>
      <c r="X6859" s="237"/>
      <c r="Y6859" s="237"/>
      <c r="Z6859" s="237"/>
      <c r="AA6859" s="237"/>
    </row>
    <row r="6860" spans="2:27" ht="13.5" hidden="1">
      <c r="B6860" s="232" t="s">
        <v>1166</v>
      </c>
      <c r="C6860" s="232" t="s">
        <v>1219</v>
      </c>
      <c r="D6860" s="232" t="s">
        <v>1198</v>
      </c>
      <c r="E6860" s="232"/>
      <c r="F6860" s="232">
        <v>96</v>
      </c>
      <c r="G6860" s="232" t="s">
        <v>1356</v>
      </c>
      <c r="H6860" s="233">
        <v>6.7969999999999997</v>
      </c>
      <c r="I6860" s="237"/>
      <c r="J6860" s="237"/>
      <c r="K6860" s="238"/>
      <c r="L6860" s="239"/>
      <c r="M6860" s="238"/>
      <c r="N6860" s="239"/>
      <c r="O6860" s="239"/>
      <c r="P6860" s="240"/>
      <c r="Q6860" s="238"/>
      <c r="R6860" s="240"/>
      <c r="S6860" s="238"/>
      <c r="T6860" s="237"/>
      <c r="U6860" s="227">
        <f t="shared" si="723"/>
        <v>4961.8099999999995</v>
      </c>
      <c r="V6860" s="237"/>
      <c r="W6860" s="237"/>
      <c r="X6860" s="237"/>
      <c r="Y6860" s="237"/>
      <c r="Z6860" s="237"/>
      <c r="AA6860" s="237"/>
    </row>
    <row r="6861" spans="2:27" ht="13.5" hidden="1">
      <c r="B6861" s="232" t="s">
        <v>1166</v>
      </c>
      <c r="C6861" s="232" t="s">
        <v>1608</v>
      </c>
      <c r="D6861" s="232" t="s">
        <v>1185</v>
      </c>
      <c r="E6861" s="232"/>
      <c r="F6861" s="232">
        <v>48</v>
      </c>
      <c r="G6861" s="232" t="s">
        <v>1356</v>
      </c>
      <c r="H6861" s="233">
        <v>3.5135999999999998</v>
      </c>
      <c r="I6861" s="237"/>
      <c r="J6861" s="237"/>
      <c r="K6861" s="238"/>
      <c r="L6861" s="239"/>
      <c r="M6861" s="238"/>
      <c r="N6861" s="239"/>
      <c r="O6861" s="239"/>
      <c r="P6861" s="240"/>
      <c r="Q6861" s="238"/>
      <c r="R6861" s="240"/>
      <c r="S6861" s="238"/>
      <c r="T6861" s="237"/>
      <c r="U6861" s="227">
        <f t="shared" si="723"/>
        <v>2564.9279999999999</v>
      </c>
      <c r="V6861" s="237"/>
      <c r="W6861" s="237"/>
      <c r="X6861" s="237"/>
      <c r="Y6861" s="237"/>
      <c r="Z6861" s="237"/>
      <c r="AA6861" s="237"/>
    </row>
    <row r="6862" spans="2:27" ht="13.5" hidden="1">
      <c r="B6862" s="232" t="s">
        <v>1166</v>
      </c>
      <c r="C6862" s="232" t="s">
        <v>1568</v>
      </c>
      <c r="D6862" s="232" t="s">
        <v>1592</v>
      </c>
      <c r="E6862" s="232"/>
      <c r="F6862" s="232">
        <v>16</v>
      </c>
      <c r="G6862" s="232" t="s">
        <v>1316</v>
      </c>
      <c r="H6862" s="233">
        <v>1.4590000000000001</v>
      </c>
      <c r="I6862" s="237"/>
      <c r="J6862" s="237"/>
      <c r="K6862" s="238"/>
      <c r="L6862" s="239"/>
      <c r="M6862" s="238"/>
      <c r="N6862" s="239"/>
      <c r="O6862" s="239"/>
      <c r="P6862" s="240"/>
      <c r="Q6862" s="238"/>
      <c r="R6862" s="240"/>
      <c r="S6862" s="238"/>
      <c r="T6862" s="237"/>
      <c r="U6862" s="227">
        <f t="shared" si="723"/>
        <v>1065.0700000000002</v>
      </c>
      <c r="V6862" s="237"/>
      <c r="W6862" s="237"/>
      <c r="X6862" s="237"/>
      <c r="Y6862" s="237"/>
      <c r="Z6862" s="237"/>
      <c r="AA6862" s="237"/>
    </row>
    <row r="6863" spans="2:27" ht="13.5" hidden="1">
      <c r="B6863" s="232" t="s">
        <v>1166</v>
      </c>
      <c r="C6863" s="232" t="s">
        <v>1223</v>
      </c>
      <c r="D6863" s="232" t="s">
        <v>1180</v>
      </c>
      <c r="E6863" s="232"/>
      <c r="F6863" s="232">
        <v>8</v>
      </c>
      <c r="G6863" s="232" t="s">
        <v>1312</v>
      </c>
      <c r="H6863" s="233">
        <v>0.59</v>
      </c>
      <c r="I6863" s="237"/>
      <c r="J6863" s="237"/>
      <c r="K6863" s="238"/>
      <c r="L6863" s="239"/>
      <c r="M6863" s="238"/>
      <c r="N6863" s="239"/>
      <c r="O6863" s="239"/>
      <c r="P6863" s="240"/>
      <c r="Q6863" s="238"/>
      <c r="R6863" s="240"/>
      <c r="S6863" s="238"/>
      <c r="T6863" s="237"/>
      <c r="U6863" s="227">
        <f t="shared" si="723"/>
        <v>430.7</v>
      </c>
      <c r="V6863" s="237"/>
      <c r="W6863" s="237"/>
      <c r="X6863" s="237"/>
      <c r="Y6863" s="237"/>
      <c r="Z6863" s="237"/>
      <c r="AA6863" s="237"/>
    </row>
    <row r="6864" spans="2:27" ht="13.5" hidden="1">
      <c r="B6864" s="232" t="s">
        <v>1166</v>
      </c>
      <c r="C6864" s="232" t="s">
        <v>1204</v>
      </c>
      <c r="D6864" s="232" t="s">
        <v>1192</v>
      </c>
      <c r="E6864" s="232"/>
      <c r="F6864" s="232">
        <v>4</v>
      </c>
      <c r="G6864" s="232" t="s">
        <v>1311</v>
      </c>
      <c r="H6864" s="233">
        <v>0.90600000000000003</v>
      </c>
      <c r="I6864" s="237"/>
      <c r="J6864" s="237"/>
      <c r="K6864" s="238"/>
      <c r="L6864" s="239"/>
      <c r="M6864" s="238"/>
      <c r="N6864" s="239"/>
      <c r="O6864" s="239"/>
      <c r="P6864" s="240"/>
      <c r="Q6864" s="238"/>
      <c r="R6864" s="240"/>
      <c r="S6864" s="238"/>
      <c r="T6864" s="237"/>
      <c r="U6864" s="227">
        <f t="shared" si="723"/>
        <v>661.38</v>
      </c>
      <c r="V6864" s="237"/>
      <c r="W6864" s="237"/>
      <c r="X6864" s="237"/>
      <c r="Y6864" s="237"/>
      <c r="Z6864" s="237"/>
      <c r="AA6864" s="237"/>
    </row>
    <row r="6865" spans="2:27" ht="13.5" hidden="1">
      <c r="B6865" s="232" t="s">
        <v>1166</v>
      </c>
      <c r="C6865" s="232" t="s">
        <v>1229</v>
      </c>
      <c r="D6865" s="232" t="s">
        <v>1184</v>
      </c>
      <c r="E6865" s="232"/>
      <c r="F6865" s="232">
        <v>8</v>
      </c>
      <c r="G6865" s="232" t="s">
        <v>1317</v>
      </c>
      <c r="H6865" s="233">
        <v>0.73</v>
      </c>
      <c r="I6865" s="237"/>
      <c r="J6865" s="237"/>
      <c r="K6865" s="238"/>
      <c r="L6865" s="239"/>
      <c r="M6865" s="238"/>
      <c r="N6865" s="239"/>
      <c r="O6865" s="239"/>
      <c r="P6865" s="240"/>
      <c r="Q6865" s="238"/>
      <c r="R6865" s="240"/>
      <c r="S6865" s="238"/>
      <c r="T6865" s="237"/>
      <c r="U6865" s="227">
        <f t="shared" si="723"/>
        <v>532.9</v>
      </c>
      <c r="V6865" s="237"/>
      <c r="W6865" s="237"/>
      <c r="X6865" s="237"/>
      <c r="Y6865" s="237"/>
      <c r="Z6865" s="237"/>
      <c r="AA6865" s="237"/>
    </row>
    <row r="6866" spans="2:27" ht="13.5" hidden="1">
      <c r="B6866" s="232" t="s">
        <v>1166</v>
      </c>
      <c r="C6866" s="232" t="s">
        <v>1586</v>
      </c>
      <c r="D6866" s="232" t="s">
        <v>1195</v>
      </c>
      <c r="E6866" s="232"/>
      <c r="F6866" s="232">
        <v>36</v>
      </c>
      <c r="G6866" s="232" t="s">
        <v>1313</v>
      </c>
      <c r="H6866" s="233">
        <v>2.0739999999999998</v>
      </c>
      <c r="I6866" s="237"/>
      <c r="J6866" s="237"/>
      <c r="K6866" s="238"/>
      <c r="L6866" s="239"/>
      <c r="M6866" s="238"/>
      <c r="N6866" s="239"/>
      <c r="O6866" s="239"/>
      <c r="P6866" s="240"/>
      <c r="Q6866" s="238"/>
      <c r="R6866" s="240"/>
      <c r="S6866" s="238"/>
      <c r="T6866" s="237"/>
      <c r="U6866" s="227">
        <f t="shared" si="723"/>
        <v>1514.02</v>
      </c>
      <c r="V6866" s="237"/>
      <c r="W6866" s="237"/>
      <c r="X6866" s="237"/>
      <c r="Y6866" s="237"/>
      <c r="Z6866" s="237"/>
      <c r="AA6866" s="237"/>
    </row>
    <row r="6867" spans="2:27" ht="13.5" hidden="1">
      <c r="B6867" s="232" t="s">
        <v>1166</v>
      </c>
      <c r="C6867" s="232" t="s">
        <v>1216</v>
      </c>
      <c r="D6867" s="232" t="s">
        <v>1175</v>
      </c>
      <c r="E6867" s="232"/>
      <c r="F6867" s="232">
        <v>36</v>
      </c>
      <c r="G6867" s="232" t="s">
        <v>1303</v>
      </c>
      <c r="H6867" s="233">
        <v>2.1779999999999999</v>
      </c>
      <c r="I6867" s="237"/>
      <c r="J6867" s="237"/>
      <c r="K6867" s="238"/>
      <c r="L6867" s="239"/>
      <c r="M6867" s="238"/>
      <c r="N6867" s="239"/>
      <c r="O6867" s="239"/>
      <c r="P6867" s="240"/>
      <c r="Q6867" s="238"/>
      <c r="R6867" s="240"/>
      <c r="S6867" s="238"/>
      <c r="T6867" s="237"/>
      <c r="U6867" s="227">
        <f t="shared" si="723"/>
        <v>1589.94</v>
      </c>
      <c r="V6867" s="237"/>
      <c r="W6867" s="237"/>
      <c r="X6867" s="237"/>
      <c r="Y6867" s="237"/>
      <c r="Z6867" s="237"/>
      <c r="AA6867" s="237"/>
    </row>
    <row r="6868" spans="2:27" ht="13.5" hidden="1">
      <c r="B6868" s="232" t="s">
        <v>1166</v>
      </c>
      <c r="C6868" s="232" t="s">
        <v>1260</v>
      </c>
      <c r="D6868" s="232" t="s">
        <v>1174</v>
      </c>
      <c r="E6868" s="232"/>
      <c r="F6868" s="232">
        <v>40</v>
      </c>
      <c r="G6868" s="232" t="s">
        <v>1376</v>
      </c>
      <c r="H6868" s="233">
        <v>2.952</v>
      </c>
      <c r="I6868" s="237"/>
      <c r="J6868" s="237"/>
      <c r="K6868" s="238"/>
      <c r="L6868" s="239"/>
      <c r="M6868" s="238"/>
      <c r="N6868" s="239"/>
      <c r="O6868" s="239"/>
      <c r="P6868" s="240"/>
      <c r="Q6868" s="238"/>
      <c r="R6868" s="240"/>
      <c r="S6868" s="238"/>
      <c r="T6868" s="237"/>
      <c r="U6868" s="227">
        <f t="shared" si="723"/>
        <v>2154.96</v>
      </c>
      <c r="V6868" s="237"/>
      <c r="W6868" s="237"/>
      <c r="X6868" s="237"/>
      <c r="Y6868" s="237"/>
      <c r="Z6868" s="237"/>
      <c r="AA6868" s="237"/>
    </row>
    <row r="6869" spans="2:27" ht="13.5" hidden="1">
      <c r="B6869" s="232" t="s">
        <v>1166</v>
      </c>
      <c r="C6869" s="232" t="s">
        <v>1586</v>
      </c>
      <c r="D6869" s="232" t="s">
        <v>1167</v>
      </c>
      <c r="E6869" s="232"/>
      <c r="F6869" s="232">
        <v>36</v>
      </c>
      <c r="G6869" s="232" t="s">
        <v>1313</v>
      </c>
      <c r="H6869" s="233">
        <v>2.0739999999999998</v>
      </c>
      <c r="I6869" s="237"/>
      <c r="J6869" s="237"/>
      <c r="K6869" s="238"/>
      <c r="L6869" s="239"/>
      <c r="M6869" s="238"/>
      <c r="N6869" s="239"/>
      <c r="O6869" s="239"/>
      <c r="P6869" s="240"/>
      <c r="Q6869" s="238"/>
      <c r="R6869" s="240"/>
      <c r="S6869" s="238"/>
      <c r="T6869" s="237"/>
      <c r="U6869" s="227">
        <f t="shared" si="723"/>
        <v>1514.02</v>
      </c>
      <c r="V6869" s="237"/>
      <c r="W6869" s="237"/>
      <c r="X6869" s="237"/>
      <c r="Y6869" s="237"/>
      <c r="Z6869" s="237"/>
      <c r="AA6869" s="237"/>
    </row>
    <row r="6870" spans="2:27" ht="13.5" hidden="1">
      <c r="B6870" s="232" t="s">
        <v>1166</v>
      </c>
      <c r="C6870" s="232" t="s">
        <v>1578</v>
      </c>
      <c r="D6870" s="232" t="s">
        <v>1180</v>
      </c>
      <c r="E6870" s="232"/>
      <c r="F6870" s="232">
        <v>16</v>
      </c>
      <c r="G6870" s="232" t="s">
        <v>1317</v>
      </c>
      <c r="H6870" s="233">
        <v>0.90239999999999998</v>
      </c>
      <c r="I6870" s="237"/>
      <c r="J6870" s="237"/>
      <c r="K6870" s="238"/>
      <c r="L6870" s="239"/>
      <c r="M6870" s="238"/>
      <c r="N6870" s="239"/>
      <c r="O6870" s="239"/>
      <c r="P6870" s="240"/>
      <c r="Q6870" s="238"/>
      <c r="R6870" s="240"/>
      <c r="S6870" s="238"/>
      <c r="T6870" s="237"/>
      <c r="U6870" s="227">
        <f t="shared" si="723"/>
        <v>658.75199999999995</v>
      </c>
      <c r="V6870" s="237"/>
      <c r="W6870" s="237"/>
      <c r="X6870" s="237"/>
      <c r="Y6870" s="237"/>
      <c r="Z6870" s="237"/>
      <c r="AA6870" s="237"/>
    </row>
    <row r="6871" spans="2:27" ht="13.5" hidden="1">
      <c r="B6871" s="232" t="s">
        <v>1166</v>
      </c>
      <c r="C6871" s="232" t="s">
        <v>1254</v>
      </c>
      <c r="D6871" s="232" t="s">
        <v>1173</v>
      </c>
      <c r="E6871" s="232"/>
      <c r="F6871" s="232">
        <v>8</v>
      </c>
      <c r="G6871" s="232" t="s">
        <v>1311</v>
      </c>
      <c r="H6871" s="233">
        <v>0.53500000000000003</v>
      </c>
      <c r="I6871" s="237"/>
      <c r="J6871" s="237"/>
      <c r="K6871" s="238"/>
      <c r="L6871" s="239"/>
      <c r="M6871" s="238"/>
      <c r="N6871" s="239"/>
      <c r="O6871" s="239"/>
      <c r="P6871" s="240"/>
      <c r="Q6871" s="238"/>
      <c r="R6871" s="240"/>
      <c r="S6871" s="238"/>
      <c r="T6871" s="237"/>
      <c r="U6871" s="227">
        <f t="shared" si="723"/>
        <v>390.55</v>
      </c>
      <c r="V6871" s="237"/>
      <c r="W6871" s="237"/>
      <c r="X6871" s="237"/>
      <c r="Y6871" s="237"/>
      <c r="Z6871" s="237"/>
      <c r="AA6871" s="237"/>
    </row>
    <row r="6872" spans="2:27" ht="13.5" hidden="1">
      <c r="B6872" s="232" t="s">
        <v>1166</v>
      </c>
      <c r="C6872" s="232" t="s">
        <v>1219</v>
      </c>
      <c r="D6872" s="232" t="s">
        <v>1191</v>
      </c>
      <c r="E6872" s="232"/>
      <c r="F6872" s="232">
        <v>96</v>
      </c>
      <c r="G6872" s="232" t="s">
        <v>1356</v>
      </c>
      <c r="H6872" s="233">
        <v>6.7969999999999997</v>
      </c>
      <c r="I6872" s="237"/>
      <c r="J6872" s="237"/>
      <c r="K6872" s="238"/>
      <c r="L6872" s="239"/>
      <c r="M6872" s="238"/>
      <c r="N6872" s="239"/>
      <c r="O6872" s="239"/>
      <c r="P6872" s="240"/>
      <c r="Q6872" s="238"/>
      <c r="R6872" s="240"/>
      <c r="S6872" s="238"/>
      <c r="T6872" s="237"/>
      <c r="U6872" s="227">
        <f t="shared" si="723"/>
        <v>4961.8099999999995</v>
      </c>
      <c r="V6872" s="237"/>
      <c r="W6872" s="237"/>
      <c r="X6872" s="237"/>
      <c r="Y6872" s="237"/>
      <c r="Z6872" s="237"/>
      <c r="AA6872" s="237"/>
    </row>
    <row r="6873" spans="2:27" ht="13.5" hidden="1">
      <c r="B6873" s="232" t="s">
        <v>1166</v>
      </c>
      <c r="C6873" s="232" t="s">
        <v>1204</v>
      </c>
      <c r="D6873" s="232" t="s">
        <v>1194</v>
      </c>
      <c r="E6873" s="232"/>
      <c r="F6873" s="232">
        <v>4</v>
      </c>
      <c r="G6873" s="232" t="s">
        <v>1311</v>
      </c>
      <c r="H6873" s="233">
        <v>0.90600000000000003</v>
      </c>
      <c r="I6873" s="237"/>
      <c r="J6873" s="237"/>
      <c r="K6873" s="238"/>
      <c r="L6873" s="239"/>
      <c r="M6873" s="238"/>
      <c r="N6873" s="239"/>
      <c r="O6873" s="239"/>
      <c r="P6873" s="240"/>
      <c r="Q6873" s="238"/>
      <c r="R6873" s="240"/>
      <c r="S6873" s="238"/>
      <c r="T6873" s="237"/>
      <c r="U6873" s="227">
        <f t="shared" si="723"/>
        <v>661.38</v>
      </c>
      <c r="V6873" s="237"/>
      <c r="W6873" s="237"/>
      <c r="X6873" s="237"/>
      <c r="Y6873" s="237"/>
      <c r="Z6873" s="237"/>
      <c r="AA6873" s="237"/>
    </row>
    <row r="6874" spans="2:27" ht="13.5" hidden="1">
      <c r="B6874" s="232" t="s">
        <v>1166</v>
      </c>
      <c r="C6874" s="232" t="s">
        <v>1213</v>
      </c>
      <c r="D6874" s="232" t="s">
        <v>1192</v>
      </c>
      <c r="E6874" s="232"/>
      <c r="F6874" s="232">
        <v>32</v>
      </c>
      <c r="G6874" s="232" t="s">
        <v>1316</v>
      </c>
      <c r="H6874" s="233">
        <v>3.3460000000000001</v>
      </c>
      <c r="I6874" s="237"/>
      <c r="J6874" s="237"/>
      <c r="K6874" s="238"/>
      <c r="L6874" s="239"/>
      <c r="M6874" s="238"/>
      <c r="N6874" s="239"/>
      <c r="O6874" s="239"/>
      <c r="P6874" s="240"/>
      <c r="Q6874" s="238"/>
      <c r="R6874" s="240"/>
      <c r="S6874" s="238"/>
      <c r="T6874" s="237"/>
      <c r="U6874" s="227">
        <f t="shared" ref="U6874:U6937" si="724">H6874*hour_M</f>
        <v>2442.58</v>
      </c>
      <c r="V6874" s="237"/>
      <c r="W6874" s="237"/>
      <c r="X6874" s="237"/>
      <c r="Y6874" s="237"/>
      <c r="Z6874" s="237"/>
      <c r="AA6874" s="237"/>
    </row>
    <row r="6875" spans="2:27" ht="13.5" hidden="1">
      <c r="B6875" s="232" t="s">
        <v>1166</v>
      </c>
      <c r="C6875" s="232" t="s">
        <v>1222</v>
      </c>
      <c r="D6875" s="232" t="s">
        <v>1174</v>
      </c>
      <c r="E6875" s="232"/>
      <c r="F6875" s="232">
        <v>4</v>
      </c>
      <c r="G6875" s="232" t="s">
        <v>1311</v>
      </c>
      <c r="H6875" s="233">
        <v>0.28299999999999997</v>
      </c>
      <c r="I6875" s="237"/>
      <c r="J6875" s="237"/>
      <c r="K6875" s="238"/>
      <c r="L6875" s="239"/>
      <c r="M6875" s="238"/>
      <c r="N6875" s="239"/>
      <c r="O6875" s="239"/>
      <c r="P6875" s="240"/>
      <c r="Q6875" s="238"/>
      <c r="R6875" s="240"/>
      <c r="S6875" s="238"/>
      <c r="T6875" s="237"/>
      <c r="U6875" s="227">
        <f t="shared" si="724"/>
        <v>206.58999999999997</v>
      </c>
      <c r="V6875" s="237"/>
      <c r="W6875" s="237"/>
      <c r="X6875" s="237"/>
      <c r="Y6875" s="237"/>
      <c r="Z6875" s="237"/>
      <c r="AA6875" s="237"/>
    </row>
    <row r="6876" spans="2:27" ht="13.5" hidden="1">
      <c r="B6876" s="232" t="s">
        <v>1166</v>
      </c>
      <c r="C6876" s="232" t="s">
        <v>1220</v>
      </c>
      <c r="D6876" s="232" t="s">
        <v>1171</v>
      </c>
      <c r="E6876" s="232"/>
      <c r="F6876" s="232">
        <v>2</v>
      </c>
      <c r="G6876" s="232" t="s">
        <v>1315</v>
      </c>
      <c r="H6876" s="233">
        <v>0.14199999999999999</v>
      </c>
      <c r="I6876" s="237"/>
      <c r="J6876" s="237"/>
      <c r="K6876" s="238"/>
      <c r="L6876" s="239"/>
      <c r="M6876" s="238"/>
      <c r="N6876" s="239"/>
      <c r="O6876" s="239"/>
      <c r="P6876" s="240"/>
      <c r="Q6876" s="238"/>
      <c r="R6876" s="240"/>
      <c r="S6876" s="238"/>
      <c r="T6876" s="237"/>
      <c r="U6876" s="227">
        <f t="shared" si="724"/>
        <v>103.66</v>
      </c>
      <c r="V6876" s="237"/>
      <c r="W6876" s="237"/>
      <c r="X6876" s="237"/>
      <c r="Y6876" s="237"/>
      <c r="Z6876" s="237"/>
      <c r="AA6876" s="237"/>
    </row>
    <row r="6877" spans="2:27" ht="13.5" hidden="1">
      <c r="B6877" s="232" t="s">
        <v>1166</v>
      </c>
      <c r="C6877" s="232" t="s">
        <v>1255</v>
      </c>
      <c r="D6877" s="232" t="s">
        <v>1181</v>
      </c>
      <c r="E6877" s="232"/>
      <c r="F6877" s="232">
        <v>32</v>
      </c>
      <c r="G6877" s="232" t="s">
        <v>1353</v>
      </c>
      <c r="H6877" s="233">
        <v>20.323</v>
      </c>
      <c r="I6877" s="237"/>
      <c r="J6877" s="237"/>
      <c r="K6877" s="238"/>
      <c r="L6877" s="239"/>
      <c r="M6877" s="238"/>
      <c r="N6877" s="239"/>
      <c r="O6877" s="239"/>
      <c r="P6877" s="240"/>
      <c r="Q6877" s="238"/>
      <c r="R6877" s="240"/>
      <c r="S6877" s="238"/>
      <c r="T6877" s="237"/>
      <c r="U6877" s="227">
        <f t="shared" si="724"/>
        <v>14835.79</v>
      </c>
      <c r="V6877" s="237"/>
      <c r="W6877" s="237"/>
      <c r="X6877" s="237"/>
      <c r="Y6877" s="237"/>
      <c r="Z6877" s="237"/>
      <c r="AA6877" s="237"/>
    </row>
    <row r="6878" spans="2:27" ht="13.5" hidden="1">
      <c r="B6878" s="232" t="s">
        <v>1166</v>
      </c>
      <c r="C6878" s="232" t="s">
        <v>1610</v>
      </c>
      <c r="D6878" s="232" t="s">
        <v>1187</v>
      </c>
      <c r="E6878" s="232"/>
      <c r="F6878" s="232">
        <v>8</v>
      </c>
      <c r="G6878" s="232" t="s">
        <v>1299</v>
      </c>
      <c r="H6878" s="233">
        <v>0.54500000000000004</v>
      </c>
      <c r="I6878" s="237"/>
      <c r="J6878" s="237"/>
      <c r="K6878" s="238"/>
      <c r="L6878" s="239"/>
      <c r="M6878" s="238"/>
      <c r="N6878" s="239"/>
      <c r="O6878" s="239"/>
      <c r="P6878" s="240"/>
      <c r="Q6878" s="238"/>
      <c r="R6878" s="240"/>
      <c r="S6878" s="238"/>
      <c r="T6878" s="237"/>
      <c r="U6878" s="227">
        <f t="shared" si="724"/>
        <v>397.85</v>
      </c>
      <c r="V6878" s="237"/>
      <c r="W6878" s="237"/>
      <c r="X6878" s="237"/>
      <c r="Y6878" s="237"/>
      <c r="Z6878" s="237"/>
      <c r="AA6878" s="237"/>
    </row>
    <row r="6879" spans="2:27" ht="13.5" hidden="1">
      <c r="B6879" s="232" t="s">
        <v>1166</v>
      </c>
      <c r="C6879" s="232" t="s">
        <v>1215</v>
      </c>
      <c r="D6879" s="232" t="s">
        <v>1587</v>
      </c>
      <c r="E6879" s="232"/>
      <c r="F6879" s="232">
        <v>16</v>
      </c>
      <c r="G6879" s="232" t="s">
        <v>1312</v>
      </c>
      <c r="H6879" s="233">
        <v>0.92200000000000004</v>
      </c>
      <c r="I6879" s="237"/>
      <c r="J6879" s="237"/>
      <c r="K6879" s="238"/>
      <c r="L6879" s="239"/>
      <c r="M6879" s="238"/>
      <c r="N6879" s="239"/>
      <c r="O6879" s="239"/>
      <c r="P6879" s="240"/>
      <c r="Q6879" s="238"/>
      <c r="R6879" s="240"/>
      <c r="S6879" s="238"/>
      <c r="T6879" s="237"/>
      <c r="U6879" s="227">
        <f t="shared" si="724"/>
        <v>673.06000000000006</v>
      </c>
      <c r="V6879" s="237"/>
      <c r="W6879" s="237"/>
      <c r="X6879" s="237"/>
      <c r="Y6879" s="237"/>
      <c r="Z6879" s="237"/>
      <c r="AA6879" s="237"/>
    </row>
    <row r="6880" spans="2:27" ht="13.5" hidden="1">
      <c r="B6880" s="232" t="s">
        <v>1166</v>
      </c>
      <c r="C6880" s="232" t="s">
        <v>1575</v>
      </c>
      <c r="D6880" s="232" t="s">
        <v>1172</v>
      </c>
      <c r="E6880" s="232"/>
      <c r="F6880" s="232">
        <v>8</v>
      </c>
      <c r="G6880" s="232" t="s">
        <v>1312</v>
      </c>
      <c r="H6880" s="233">
        <v>1.1559999999999999</v>
      </c>
      <c r="I6880" s="237"/>
      <c r="J6880" s="237"/>
      <c r="K6880" s="238"/>
      <c r="L6880" s="239"/>
      <c r="M6880" s="238"/>
      <c r="N6880" s="239"/>
      <c r="O6880" s="239"/>
      <c r="P6880" s="240"/>
      <c r="Q6880" s="238"/>
      <c r="R6880" s="240"/>
      <c r="S6880" s="238"/>
      <c r="T6880" s="237"/>
      <c r="U6880" s="227">
        <f t="shared" si="724"/>
        <v>843.88</v>
      </c>
      <c r="V6880" s="237"/>
      <c r="W6880" s="237"/>
      <c r="X6880" s="237"/>
      <c r="Y6880" s="237"/>
      <c r="Z6880" s="237"/>
      <c r="AA6880" s="237"/>
    </row>
    <row r="6881" spans="2:27" ht="13.5" hidden="1">
      <c r="B6881" s="232" t="s">
        <v>1166</v>
      </c>
      <c r="C6881" s="232" t="s">
        <v>1565</v>
      </c>
      <c r="D6881" s="232" t="s">
        <v>1175</v>
      </c>
      <c r="E6881" s="232"/>
      <c r="F6881" s="232">
        <v>16</v>
      </c>
      <c r="G6881" s="232" t="s">
        <v>1312</v>
      </c>
      <c r="H6881" s="233">
        <v>1.056</v>
      </c>
      <c r="I6881" s="237"/>
      <c r="J6881" s="237"/>
      <c r="K6881" s="238"/>
      <c r="L6881" s="239"/>
      <c r="M6881" s="238"/>
      <c r="N6881" s="239"/>
      <c r="O6881" s="239"/>
      <c r="P6881" s="240"/>
      <c r="Q6881" s="238"/>
      <c r="R6881" s="240"/>
      <c r="S6881" s="238"/>
      <c r="T6881" s="237"/>
      <c r="U6881" s="227">
        <f t="shared" si="724"/>
        <v>770.88</v>
      </c>
      <c r="V6881" s="237"/>
      <c r="W6881" s="237"/>
      <c r="X6881" s="237"/>
      <c r="Y6881" s="237"/>
      <c r="Z6881" s="237"/>
      <c r="AA6881" s="237"/>
    </row>
    <row r="6882" spans="2:27" ht="13.5" hidden="1">
      <c r="B6882" s="232" t="s">
        <v>1166</v>
      </c>
      <c r="C6882" s="232" t="s">
        <v>1563</v>
      </c>
      <c r="D6882" s="232" t="s">
        <v>1190</v>
      </c>
      <c r="E6882" s="232"/>
      <c r="F6882" s="232">
        <v>36</v>
      </c>
      <c r="G6882" s="232" t="s">
        <v>1313</v>
      </c>
      <c r="H6882" s="233">
        <v>2.3759999999999999</v>
      </c>
      <c r="I6882" s="237"/>
      <c r="J6882" s="237"/>
      <c r="K6882" s="238"/>
      <c r="L6882" s="239"/>
      <c r="M6882" s="238"/>
      <c r="N6882" s="239"/>
      <c r="O6882" s="239"/>
      <c r="P6882" s="240"/>
      <c r="Q6882" s="238"/>
      <c r="R6882" s="240"/>
      <c r="S6882" s="238"/>
      <c r="T6882" s="237"/>
      <c r="U6882" s="227">
        <f t="shared" si="724"/>
        <v>1734.48</v>
      </c>
      <c r="V6882" s="237"/>
      <c r="W6882" s="237"/>
      <c r="X6882" s="237"/>
      <c r="Y6882" s="237"/>
      <c r="Z6882" s="237"/>
      <c r="AA6882" s="237"/>
    </row>
    <row r="6883" spans="2:27" ht="13.5" hidden="1">
      <c r="B6883" s="232" t="s">
        <v>1166</v>
      </c>
      <c r="C6883" s="232" t="s">
        <v>1259</v>
      </c>
      <c r="D6883" s="232" t="s">
        <v>1190</v>
      </c>
      <c r="E6883" s="232"/>
      <c r="F6883" s="232">
        <v>2</v>
      </c>
      <c r="G6883" s="232" t="s">
        <v>1314</v>
      </c>
      <c r="H6883" s="233">
        <v>0.115</v>
      </c>
      <c r="I6883" s="237"/>
      <c r="J6883" s="237"/>
      <c r="K6883" s="238"/>
      <c r="L6883" s="239"/>
      <c r="M6883" s="238"/>
      <c r="N6883" s="239"/>
      <c r="O6883" s="239"/>
      <c r="P6883" s="240"/>
      <c r="Q6883" s="238"/>
      <c r="R6883" s="240"/>
      <c r="S6883" s="238"/>
      <c r="T6883" s="237"/>
      <c r="U6883" s="227">
        <f t="shared" si="724"/>
        <v>83.95</v>
      </c>
      <c r="V6883" s="237"/>
      <c r="W6883" s="237"/>
      <c r="X6883" s="237"/>
      <c r="Y6883" s="237"/>
      <c r="Z6883" s="237"/>
      <c r="AA6883" s="237"/>
    </row>
    <row r="6884" spans="2:27" ht="13.5" hidden="1">
      <c r="B6884" s="232" t="s">
        <v>1166</v>
      </c>
      <c r="C6884" s="232" t="s">
        <v>1211</v>
      </c>
      <c r="D6884" s="232" t="s">
        <v>1177</v>
      </c>
      <c r="E6884" s="232"/>
      <c r="F6884" s="232">
        <v>16</v>
      </c>
      <c r="G6884" s="232" t="s">
        <v>1317</v>
      </c>
      <c r="H6884" s="233">
        <v>1.851</v>
      </c>
      <c r="I6884" s="237"/>
      <c r="J6884" s="237"/>
      <c r="K6884" s="238"/>
      <c r="L6884" s="239"/>
      <c r="M6884" s="238"/>
      <c r="N6884" s="239"/>
      <c r="O6884" s="239"/>
      <c r="P6884" s="240"/>
      <c r="Q6884" s="238"/>
      <c r="R6884" s="240"/>
      <c r="S6884" s="238"/>
      <c r="T6884" s="237"/>
      <c r="U6884" s="227">
        <f t="shared" si="724"/>
        <v>1351.23</v>
      </c>
      <c r="V6884" s="237"/>
      <c r="W6884" s="237"/>
      <c r="X6884" s="237"/>
      <c r="Y6884" s="237"/>
      <c r="Z6884" s="237"/>
      <c r="AA6884" s="237"/>
    </row>
    <row r="6885" spans="2:27" ht="13.5" hidden="1">
      <c r="B6885" s="232" t="s">
        <v>1166</v>
      </c>
      <c r="C6885" s="232" t="s">
        <v>1211</v>
      </c>
      <c r="D6885" s="232" t="s">
        <v>1178</v>
      </c>
      <c r="E6885" s="232"/>
      <c r="F6885" s="232">
        <v>16</v>
      </c>
      <c r="G6885" s="232" t="s">
        <v>1317</v>
      </c>
      <c r="H6885" s="233">
        <v>1.851</v>
      </c>
      <c r="I6885" s="237"/>
      <c r="J6885" s="237"/>
      <c r="K6885" s="238"/>
      <c r="L6885" s="239"/>
      <c r="M6885" s="238"/>
      <c r="N6885" s="239"/>
      <c r="O6885" s="239"/>
      <c r="P6885" s="240"/>
      <c r="Q6885" s="238"/>
      <c r="R6885" s="240"/>
      <c r="S6885" s="238"/>
      <c r="T6885" s="237"/>
      <c r="U6885" s="227">
        <f t="shared" si="724"/>
        <v>1351.23</v>
      </c>
      <c r="V6885" s="237"/>
      <c r="W6885" s="237"/>
      <c r="X6885" s="237"/>
      <c r="Y6885" s="237"/>
      <c r="Z6885" s="237"/>
      <c r="AA6885" s="237"/>
    </row>
    <row r="6886" spans="2:27" ht="13.5" hidden="1">
      <c r="B6886" s="232" t="s">
        <v>1166</v>
      </c>
      <c r="C6886" s="232" t="s">
        <v>1222</v>
      </c>
      <c r="D6886" s="232" t="s">
        <v>1179</v>
      </c>
      <c r="E6886" s="232"/>
      <c r="F6886" s="232">
        <v>4</v>
      </c>
      <c r="G6886" s="232" t="s">
        <v>1311</v>
      </c>
      <c r="H6886" s="233">
        <v>0.28299999999999997</v>
      </c>
      <c r="I6886" s="237"/>
      <c r="J6886" s="237"/>
      <c r="K6886" s="238"/>
      <c r="L6886" s="239"/>
      <c r="M6886" s="238"/>
      <c r="N6886" s="239"/>
      <c r="O6886" s="239"/>
      <c r="P6886" s="240"/>
      <c r="Q6886" s="238"/>
      <c r="R6886" s="240"/>
      <c r="S6886" s="238"/>
      <c r="T6886" s="237"/>
      <c r="U6886" s="227">
        <f t="shared" si="724"/>
        <v>206.58999999999997</v>
      </c>
      <c r="V6886" s="237"/>
      <c r="W6886" s="237"/>
      <c r="X6886" s="237"/>
      <c r="Y6886" s="237"/>
      <c r="Z6886" s="237"/>
      <c r="AA6886" s="237"/>
    </row>
    <row r="6887" spans="2:27" ht="13.5" hidden="1">
      <c r="B6887" s="232" t="s">
        <v>1166</v>
      </c>
      <c r="C6887" s="232" t="s">
        <v>1204</v>
      </c>
      <c r="D6887" s="232" t="s">
        <v>1567</v>
      </c>
      <c r="E6887" s="232"/>
      <c r="F6887" s="232">
        <v>4</v>
      </c>
      <c r="G6887" s="232" t="s">
        <v>1311</v>
      </c>
      <c r="H6887" s="233">
        <v>0.90600000000000003</v>
      </c>
      <c r="I6887" s="237"/>
      <c r="J6887" s="237"/>
      <c r="K6887" s="238"/>
      <c r="L6887" s="239"/>
      <c r="M6887" s="238"/>
      <c r="N6887" s="239"/>
      <c r="O6887" s="239"/>
      <c r="P6887" s="240"/>
      <c r="Q6887" s="238"/>
      <c r="R6887" s="240"/>
      <c r="S6887" s="238"/>
      <c r="T6887" s="237"/>
      <c r="U6887" s="227">
        <f t="shared" si="724"/>
        <v>661.38</v>
      </c>
      <c r="V6887" s="237"/>
      <c r="W6887" s="237"/>
      <c r="X6887" s="237"/>
      <c r="Y6887" s="237"/>
      <c r="Z6887" s="237"/>
      <c r="AA6887" s="237"/>
    </row>
    <row r="6888" spans="2:27" ht="13.5" hidden="1">
      <c r="B6888" s="232" t="s">
        <v>1166</v>
      </c>
      <c r="C6888" s="232" t="s">
        <v>1215</v>
      </c>
      <c r="D6888" s="232" t="s">
        <v>1199</v>
      </c>
      <c r="E6888" s="232"/>
      <c r="F6888" s="232">
        <v>16</v>
      </c>
      <c r="G6888" s="232" t="s">
        <v>1312</v>
      </c>
      <c r="H6888" s="233">
        <v>0.92200000000000004</v>
      </c>
      <c r="I6888" s="237"/>
      <c r="J6888" s="237"/>
      <c r="K6888" s="238"/>
      <c r="L6888" s="239"/>
      <c r="M6888" s="238"/>
      <c r="N6888" s="239"/>
      <c r="O6888" s="239"/>
      <c r="P6888" s="240"/>
      <c r="Q6888" s="238"/>
      <c r="R6888" s="240"/>
      <c r="S6888" s="238"/>
      <c r="T6888" s="237"/>
      <c r="U6888" s="227">
        <f t="shared" si="724"/>
        <v>673.06000000000006</v>
      </c>
      <c r="V6888" s="237"/>
      <c r="W6888" s="237"/>
      <c r="X6888" s="237"/>
      <c r="Y6888" s="237"/>
      <c r="Z6888" s="237"/>
      <c r="AA6888" s="237"/>
    </row>
    <row r="6889" spans="2:27" ht="13.5" hidden="1">
      <c r="B6889" s="232" t="s">
        <v>1166</v>
      </c>
      <c r="C6889" s="232" t="s">
        <v>1243</v>
      </c>
      <c r="D6889" s="232" t="s">
        <v>1194</v>
      </c>
      <c r="E6889" s="232"/>
      <c r="F6889" s="232">
        <v>48</v>
      </c>
      <c r="G6889" s="232" t="s">
        <v>1310</v>
      </c>
      <c r="H6889" s="233">
        <v>6.0149999999999997</v>
      </c>
      <c r="I6889" s="237"/>
      <c r="J6889" s="237"/>
      <c r="K6889" s="238"/>
      <c r="L6889" s="239"/>
      <c r="M6889" s="238"/>
      <c r="N6889" s="239"/>
      <c r="O6889" s="239"/>
      <c r="P6889" s="240"/>
      <c r="Q6889" s="238"/>
      <c r="R6889" s="240"/>
      <c r="S6889" s="238"/>
      <c r="T6889" s="237"/>
      <c r="U6889" s="227">
        <f t="shared" si="724"/>
        <v>4390.95</v>
      </c>
      <c r="V6889" s="237"/>
      <c r="W6889" s="237"/>
      <c r="X6889" s="237"/>
      <c r="Y6889" s="237"/>
      <c r="Z6889" s="237"/>
      <c r="AA6889" s="237"/>
    </row>
    <row r="6890" spans="2:27" ht="13.5" hidden="1">
      <c r="B6890" s="232" t="s">
        <v>1166</v>
      </c>
      <c r="C6890" s="232" t="s">
        <v>1589</v>
      </c>
      <c r="D6890" s="232" t="s">
        <v>1201</v>
      </c>
      <c r="E6890" s="232"/>
      <c r="F6890" s="232">
        <v>2</v>
      </c>
      <c r="G6890" s="232" t="s">
        <v>1314</v>
      </c>
      <c r="H6890" s="233">
        <v>0</v>
      </c>
      <c r="I6890" s="237"/>
      <c r="J6890" s="237"/>
      <c r="K6890" s="238"/>
      <c r="L6890" s="239"/>
      <c r="M6890" s="238"/>
      <c r="N6890" s="239"/>
      <c r="O6890" s="239"/>
      <c r="P6890" s="240"/>
      <c r="Q6890" s="238"/>
      <c r="R6890" s="240"/>
      <c r="S6890" s="238"/>
      <c r="T6890" s="237"/>
      <c r="U6890" s="227">
        <f t="shared" si="724"/>
        <v>0</v>
      </c>
      <c r="V6890" s="237"/>
      <c r="W6890" s="237"/>
      <c r="X6890" s="237"/>
      <c r="Y6890" s="237"/>
      <c r="Z6890" s="237"/>
      <c r="AA6890" s="237"/>
    </row>
    <row r="6891" spans="2:27" ht="13.5" hidden="1">
      <c r="B6891" s="232" t="s">
        <v>1166</v>
      </c>
      <c r="C6891" s="232" t="s">
        <v>1611</v>
      </c>
      <c r="D6891" s="232" t="s">
        <v>1190</v>
      </c>
      <c r="E6891" s="232"/>
      <c r="F6891" s="232">
        <v>2</v>
      </c>
      <c r="G6891" s="232" t="s">
        <v>1314</v>
      </c>
      <c r="H6891" s="233">
        <v>9.2399999999999996E-2</v>
      </c>
      <c r="I6891" s="237"/>
      <c r="J6891" s="237"/>
      <c r="K6891" s="238"/>
      <c r="L6891" s="239"/>
      <c r="M6891" s="238"/>
      <c r="N6891" s="239"/>
      <c r="O6891" s="239"/>
      <c r="P6891" s="240"/>
      <c r="Q6891" s="238"/>
      <c r="R6891" s="240"/>
      <c r="S6891" s="238"/>
      <c r="T6891" s="237"/>
      <c r="U6891" s="227">
        <f t="shared" si="724"/>
        <v>67.451999999999998</v>
      </c>
      <c r="V6891" s="237"/>
      <c r="W6891" s="237"/>
      <c r="X6891" s="237"/>
      <c r="Y6891" s="237"/>
      <c r="Z6891" s="237"/>
      <c r="AA6891" s="237"/>
    </row>
    <row r="6892" spans="2:27" ht="13.5" hidden="1">
      <c r="B6892" s="232" t="s">
        <v>1166</v>
      </c>
      <c r="C6892" s="232" t="s">
        <v>1230</v>
      </c>
      <c r="D6892" s="232" t="s">
        <v>1170</v>
      </c>
      <c r="E6892" s="232"/>
      <c r="F6892" s="232">
        <v>4</v>
      </c>
      <c r="G6892" s="232" t="s">
        <v>1311</v>
      </c>
      <c r="H6892" s="233">
        <v>0.33400000000000002</v>
      </c>
      <c r="I6892" s="237"/>
      <c r="J6892" s="237"/>
      <c r="K6892" s="238"/>
      <c r="L6892" s="239"/>
      <c r="M6892" s="238"/>
      <c r="N6892" s="239"/>
      <c r="O6892" s="239"/>
      <c r="P6892" s="240"/>
      <c r="Q6892" s="238"/>
      <c r="R6892" s="240"/>
      <c r="S6892" s="238"/>
      <c r="T6892" s="237"/>
      <c r="U6892" s="227">
        <f t="shared" si="724"/>
        <v>243.82000000000002</v>
      </c>
      <c r="V6892" s="237"/>
      <c r="W6892" s="237"/>
      <c r="X6892" s="237"/>
      <c r="Y6892" s="237"/>
      <c r="Z6892" s="237"/>
      <c r="AA6892" s="237"/>
    </row>
    <row r="6893" spans="2:27" ht="13.5" hidden="1">
      <c r="B6893" s="232" t="s">
        <v>1166</v>
      </c>
      <c r="C6893" s="232" t="s">
        <v>1203</v>
      </c>
      <c r="D6893" s="232" t="s">
        <v>1187</v>
      </c>
      <c r="E6893" s="232"/>
      <c r="F6893" s="232">
        <v>72</v>
      </c>
      <c r="G6893" s="232" t="s">
        <v>1309</v>
      </c>
      <c r="H6893" s="233">
        <v>4.1470000000000002</v>
      </c>
      <c r="I6893" s="237"/>
      <c r="J6893" s="237"/>
      <c r="K6893" s="238"/>
      <c r="L6893" s="239"/>
      <c r="M6893" s="238"/>
      <c r="N6893" s="239"/>
      <c r="O6893" s="239"/>
      <c r="P6893" s="240"/>
      <c r="Q6893" s="238"/>
      <c r="R6893" s="240"/>
      <c r="S6893" s="238"/>
      <c r="T6893" s="237"/>
      <c r="U6893" s="227">
        <f t="shared" si="724"/>
        <v>3027.3100000000004</v>
      </c>
      <c r="V6893" s="237"/>
      <c r="W6893" s="237"/>
      <c r="X6893" s="237"/>
      <c r="Y6893" s="237"/>
      <c r="Z6893" s="237"/>
      <c r="AA6893" s="237"/>
    </row>
    <row r="6894" spans="2:27" ht="13.5" hidden="1">
      <c r="B6894" s="232" t="s">
        <v>1166</v>
      </c>
      <c r="C6894" s="232" t="s">
        <v>1560</v>
      </c>
      <c r="D6894" s="232" t="s">
        <v>1173</v>
      </c>
      <c r="E6894" s="232"/>
      <c r="F6894" s="232">
        <v>64</v>
      </c>
      <c r="G6894" s="232" t="s">
        <v>1345</v>
      </c>
      <c r="H6894" s="233">
        <v>6.6909999999999998</v>
      </c>
      <c r="I6894" s="237"/>
      <c r="J6894" s="237"/>
      <c r="K6894" s="238"/>
      <c r="L6894" s="239"/>
      <c r="M6894" s="238"/>
      <c r="N6894" s="239"/>
      <c r="O6894" s="239"/>
      <c r="P6894" s="240"/>
      <c r="Q6894" s="238"/>
      <c r="R6894" s="240"/>
      <c r="S6894" s="238"/>
      <c r="T6894" s="237"/>
      <c r="U6894" s="227">
        <f t="shared" si="724"/>
        <v>4884.43</v>
      </c>
      <c r="V6894" s="237"/>
      <c r="W6894" s="237"/>
      <c r="X6894" s="237"/>
      <c r="Y6894" s="237"/>
      <c r="Z6894" s="237"/>
      <c r="AA6894" s="237"/>
    </row>
    <row r="6895" spans="2:27" ht="13.5" hidden="1">
      <c r="B6895" s="232" t="s">
        <v>1166</v>
      </c>
      <c r="C6895" s="232" t="s">
        <v>1259</v>
      </c>
      <c r="D6895" s="232" t="s">
        <v>1175</v>
      </c>
      <c r="E6895" s="232"/>
      <c r="F6895" s="232">
        <v>2</v>
      </c>
      <c r="G6895" s="232" t="s">
        <v>1314</v>
      </c>
      <c r="H6895" s="233">
        <v>0.115</v>
      </c>
      <c r="I6895" s="237"/>
      <c r="J6895" s="237"/>
      <c r="K6895" s="238"/>
      <c r="L6895" s="239"/>
      <c r="M6895" s="238"/>
      <c r="N6895" s="239"/>
      <c r="O6895" s="239"/>
      <c r="P6895" s="240"/>
      <c r="Q6895" s="238"/>
      <c r="R6895" s="240"/>
      <c r="S6895" s="238"/>
      <c r="T6895" s="237"/>
      <c r="U6895" s="227">
        <f t="shared" si="724"/>
        <v>83.95</v>
      </c>
      <c r="V6895" s="237"/>
      <c r="W6895" s="237"/>
      <c r="X6895" s="237"/>
      <c r="Y6895" s="237"/>
      <c r="Z6895" s="237"/>
      <c r="AA6895" s="237"/>
    </row>
    <row r="6896" spans="2:27" ht="13.5" hidden="1">
      <c r="B6896" s="232" t="s">
        <v>1166</v>
      </c>
      <c r="C6896" s="232" t="s">
        <v>1568</v>
      </c>
      <c r="D6896" s="232" t="s">
        <v>1184</v>
      </c>
      <c r="E6896" s="232"/>
      <c r="F6896" s="232">
        <v>16</v>
      </c>
      <c r="G6896" s="232" t="s">
        <v>1316</v>
      </c>
      <c r="H6896" s="233">
        <v>1.4590000000000001</v>
      </c>
      <c r="I6896" s="237"/>
      <c r="J6896" s="237"/>
      <c r="K6896" s="238"/>
      <c r="L6896" s="239"/>
      <c r="M6896" s="238"/>
      <c r="N6896" s="239"/>
      <c r="O6896" s="239"/>
      <c r="P6896" s="240"/>
      <c r="Q6896" s="238"/>
      <c r="R6896" s="240"/>
      <c r="S6896" s="238"/>
      <c r="T6896" s="237"/>
      <c r="U6896" s="227">
        <f t="shared" si="724"/>
        <v>1065.0700000000002</v>
      </c>
      <c r="V6896" s="237"/>
      <c r="W6896" s="237"/>
      <c r="X6896" s="237"/>
      <c r="Y6896" s="237"/>
      <c r="Z6896" s="237"/>
      <c r="AA6896" s="237"/>
    </row>
    <row r="6897" spans="2:27" ht="13.5" hidden="1">
      <c r="B6897" s="232" t="s">
        <v>1166</v>
      </c>
      <c r="C6897" s="232" t="s">
        <v>1568</v>
      </c>
      <c r="D6897" s="232" t="s">
        <v>1188</v>
      </c>
      <c r="E6897" s="232"/>
      <c r="F6897" s="232">
        <v>16</v>
      </c>
      <c r="G6897" s="232" t="s">
        <v>1316</v>
      </c>
      <c r="H6897" s="233">
        <v>1.4590000000000001</v>
      </c>
      <c r="I6897" s="237"/>
      <c r="J6897" s="237"/>
      <c r="K6897" s="238"/>
      <c r="L6897" s="239"/>
      <c r="M6897" s="238"/>
      <c r="N6897" s="239"/>
      <c r="O6897" s="239"/>
      <c r="P6897" s="240"/>
      <c r="Q6897" s="238"/>
      <c r="R6897" s="240"/>
      <c r="S6897" s="238"/>
      <c r="T6897" s="237"/>
      <c r="U6897" s="227">
        <f t="shared" si="724"/>
        <v>1065.0700000000002</v>
      </c>
      <c r="V6897" s="237"/>
      <c r="W6897" s="237"/>
      <c r="X6897" s="237"/>
      <c r="Y6897" s="237"/>
      <c r="Z6897" s="237"/>
      <c r="AA6897" s="237"/>
    </row>
    <row r="6898" spans="2:27" ht="13.5" hidden="1">
      <c r="B6898" s="232" t="s">
        <v>1166</v>
      </c>
      <c r="C6898" s="232" t="s">
        <v>1211</v>
      </c>
      <c r="D6898" s="232" t="s">
        <v>1192</v>
      </c>
      <c r="E6898" s="232"/>
      <c r="F6898" s="232">
        <v>16</v>
      </c>
      <c r="G6898" s="232" t="s">
        <v>1317</v>
      </c>
      <c r="H6898" s="233">
        <v>1.851</v>
      </c>
      <c r="I6898" s="237"/>
      <c r="J6898" s="237"/>
      <c r="K6898" s="238"/>
      <c r="L6898" s="239"/>
      <c r="M6898" s="238"/>
      <c r="N6898" s="239"/>
      <c r="O6898" s="239"/>
      <c r="P6898" s="240"/>
      <c r="Q6898" s="238"/>
      <c r="R6898" s="240"/>
      <c r="S6898" s="238"/>
      <c r="T6898" s="237"/>
      <c r="U6898" s="227">
        <f t="shared" si="724"/>
        <v>1351.23</v>
      </c>
      <c r="V6898" s="237"/>
      <c r="W6898" s="237"/>
      <c r="X6898" s="237"/>
      <c r="Y6898" s="237"/>
      <c r="Z6898" s="237"/>
      <c r="AA6898" s="237"/>
    </row>
    <row r="6899" spans="2:27" ht="13.5" hidden="1">
      <c r="B6899" s="232" t="s">
        <v>1166</v>
      </c>
      <c r="C6899" s="232" t="s">
        <v>1244</v>
      </c>
      <c r="D6899" s="232" t="s">
        <v>1187</v>
      </c>
      <c r="E6899" s="232"/>
      <c r="F6899" s="232">
        <v>72</v>
      </c>
      <c r="G6899" s="232" t="s">
        <v>1310</v>
      </c>
      <c r="H6899" s="233">
        <v>5.27</v>
      </c>
      <c r="I6899" s="237"/>
      <c r="J6899" s="237"/>
      <c r="K6899" s="238"/>
      <c r="L6899" s="239"/>
      <c r="M6899" s="238"/>
      <c r="N6899" s="239"/>
      <c r="O6899" s="239"/>
      <c r="P6899" s="240"/>
      <c r="Q6899" s="238"/>
      <c r="R6899" s="240"/>
      <c r="S6899" s="238"/>
      <c r="T6899" s="237"/>
      <c r="U6899" s="227">
        <f t="shared" si="724"/>
        <v>3847.1</v>
      </c>
      <c r="V6899" s="237"/>
      <c r="W6899" s="237"/>
      <c r="X6899" s="237"/>
      <c r="Y6899" s="237"/>
      <c r="Z6899" s="237"/>
      <c r="AA6899" s="237"/>
    </row>
    <row r="6900" spans="2:27" ht="13.5" hidden="1">
      <c r="B6900" s="232" t="s">
        <v>1166</v>
      </c>
      <c r="C6900" s="232" t="s">
        <v>1615</v>
      </c>
      <c r="D6900" s="232" t="s">
        <v>1186</v>
      </c>
      <c r="E6900" s="232"/>
      <c r="F6900" s="232">
        <v>64</v>
      </c>
      <c r="G6900" s="232" t="s">
        <v>1345</v>
      </c>
      <c r="H6900" s="233">
        <v>4.5309999999999997</v>
      </c>
      <c r="I6900" s="237"/>
      <c r="J6900" s="237"/>
      <c r="K6900" s="238"/>
      <c r="L6900" s="239"/>
      <c r="M6900" s="238"/>
      <c r="N6900" s="239"/>
      <c r="O6900" s="239"/>
      <c r="P6900" s="240"/>
      <c r="Q6900" s="238"/>
      <c r="R6900" s="240"/>
      <c r="S6900" s="238"/>
      <c r="T6900" s="237"/>
      <c r="U6900" s="227">
        <f t="shared" si="724"/>
        <v>3307.6299999999997</v>
      </c>
      <c r="V6900" s="237"/>
      <c r="W6900" s="237"/>
      <c r="X6900" s="237"/>
      <c r="Y6900" s="237"/>
      <c r="Z6900" s="237"/>
      <c r="AA6900" s="237"/>
    </row>
    <row r="6901" spans="2:27" ht="13.5" hidden="1">
      <c r="B6901" s="232" t="s">
        <v>1166</v>
      </c>
      <c r="C6901" s="232" t="s">
        <v>1232</v>
      </c>
      <c r="D6901" s="232" t="s">
        <v>1185</v>
      </c>
      <c r="E6901" s="232"/>
      <c r="F6901" s="232">
        <v>48</v>
      </c>
      <c r="G6901" s="232" t="s">
        <v>1356</v>
      </c>
      <c r="H6901" s="233">
        <v>4.3780000000000001</v>
      </c>
      <c r="I6901" s="237"/>
      <c r="J6901" s="237"/>
      <c r="K6901" s="238"/>
      <c r="L6901" s="239"/>
      <c r="M6901" s="238"/>
      <c r="N6901" s="239"/>
      <c r="O6901" s="239"/>
      <c r="P6901" s="240"/>
      <c r="Q6901" s="238"/>
      <c r="R6901" s="240"/>
      <c r="S6901" s="238"/>
      <c r="T6901" s="237"/>
      <c r="U6901" s="227">
        <f t="shared" si="724"/>
        <v>3195.94</v>
      </c>
      <c r="V6901" s="237"/>
      <c r="W6901" s="237"/>
      <c r="X6901" s="237"/>
      <c r="Y6901" s="237"/>
      <c r="Z6901" s="237"/>
      <c r="AA6901" s="237"/>
    </row>
    <row r="6902" spans="2:27" ht="13.5" hidden="1">
      <c r="B6902" s="232" t="s">
        <v>1166</v>
      </c>
      <c r="C6902" s="232" t="s">
        <v>1610</v>
      </c>
      <c r="D6902" s="232" t="s">
        <v>1195</v>
      </c>
      <c r="E6902" s="232"/>
      <c r="F6902" s="232">
        <v>8</v>
      </c>
      <c r="G6902" s="232" t="s">
        <v>1299</v>
      </c>
      <c r="H6902" s="233">
        <v>0.54500000000000004</v>
      </c>
      <c r="I6902" s="237"/>
      <c r="J6902" s="237"/>
      <c r="K6902" s="238"/>
      <c r="L6902" s="239"/>
      <c r="M6902" s="238"/>
      <c r="N6902" s="239"/>
      <c r="O6902" s="239"/>
      <c r="P6902" s="240"/>
      <c r="Q6902" s="238"/>
      <c r="R6902" s="240"/>
      <c r="S6902" s="238"/>
      <c r="T6902" s="237"/>
      <c r="U6902" s="227">
        <f t="shared" si="724"/>
        <v>397.85</v>
      </c>
      <c r="V6902" s="237"/>
      <c r="W6902" s="237"/>
      <c r="X6902" s="237"/>
      <c r="Y6902" s="237"/>
      <c r="Z6902" s="237"/>
      <c r="AA6902" s="237"/>
    </row>
    <row r="6903" spans="2:27" ht="13.5" hidden="1">
      <c r="B6903" s="232" t="s">
        <v>1166</v>
      </c>
      <c r="C6903" s="232" t="s">
        <v>1586</v>
      </c>
      <c r="D6903" s="232" t="s">
        <v>1199</v>
      </c>
      <c r="E6903" s="232"/>
      <c r="F6903" s="232">
        <v>36</v>
      </c>
      <c r="G6903" s="232" t="s">
        <v>1313</v>
      </c>
      <c r="H6903" s="233">
        <v>2.0739999999999998</v>
      </c>
      <c r="I6903" s="237"/>
      <c r="J6903" s="237"/>
      <c r="K6903" s="238"/>
      <c r="L6903" s="239"/>
      <c r="M6903" s="238"/>
      <c r="N6903" s="239"/>
      <c r="O6903" s="239"/>
      <c r="P6903" s="240"/>
      <c r="Q6903" s="238"/>
      <c r="R6903" s="240"/>
      <c r="S6903" s="238"/>
      <c r="T6903" s="237"/>
      <c r="U6903" s="227">
        <f t="shared" si="724"/>
        <v>1514.02</v>
      </c>
      <c r="V6903" s="237"/>
      <c r="W6903" s="237"/>
      <c r="X6903" s="237"/>
      <c r="Y6903" s="237"/>
      <c r="Z6903" s="237"/>
      <c r="AA6903" s="237"/>
    </row>
    <row r="6904" spans="2:27" ht="13.5" hidden="1">
      <c r="B6904" s="232" t="s">
        <v>1166</v>
      </c>
      <c r="C6904" s="232" t="s">
        <v>1242</v>
      </c>
      <c r="D6904" s="232" t="s">
        <v>1175</v>
      </c>
      <c r="E6904" s="232"/>
      <c r="F6904" s="232">
        <v>8</v>
      </c>
      <c r="G6904" s="232" t="s">
        <v>1311</v>
      </c>
      <c r="H6904" s="233">
        <v>0.46100000000000002</v>
      </c>
      <c r="I6904" s="237"/>
      <c r="J6904" s="237"/>
      <c r="K6904" s="238"/>
      <c r="L6904" s="239"/>
      <c r="M6904" s="238"/>
      <c r="N6904" s="239"/>
      <c r="O6904" s="239"/>
      <c r="P6904" s="240"/>
      <c r="Q6904" s="238"/>
      <c r="R6904" s="240"/>
      <c r="S6904" s="238"/>
      <c r="T6904" s="237"/>
      <c r="U6904" s="227">
        <f t="shared" si="724"/>
        <v>336.53000000000003</v>
      </c>
      <c r="V6904" s="237"/>
      <c r="W6904" s="237"/>
      <c r="X6904" s="237"/>
      <c r="Y6904" s="237"/>
      <c r="Z6904" s="237"/>
      <c r="AA6904" s="237"/>
    </row>
    <row r="6905" spans="2:27" ht="13.5" hidden="1">
      <c r="B6905" s="232" t="s">
        <v>1166</v>
      </c>
      <c r="C6905" s="232" t="s">
        <v>1614</v>
      </c>
      <c r="D6905" s="232" t="s">
        <v>1175</v>
      </c>
      <c r="E6905" s="232"/>
      <c r="F6905" s="232">
        <v>64</v>
      </c>
      <c r="G6905" s="232" t="s">
        <v>1316</v>
      </c>
      <c r="H6905" s="233">
        <v>2.9567999999999999</v>
      </c>
      <c r="I6905" s="237"/>
      <c r="J6905" s="237"/>
      <c r="K6905" s="238"/>
      <c r="L6905" s="239"/>
      <c r="M6905" s="238"/>
      <c r="N6905" s="239"/>
      <c r="O6905" s="239"/>
      <c r="P6905" s="240"/>
      <c r="Q6905" s="238"/>
      <c r="R6905" s="240"/>
      <c r="S6905" s="238"/>
      <c r="T6905" s="237"/>
      <c r="U6905" s="227">
        <f t="shared" si="724"/>
        <v>2158.4639999999999</v>
      </c>
      <c r="V6905" s="237"/>
      <c r="W6905" s="237"/>
      <c r="X6905" s="237"/>
      <c r="Y6905" s="237"/>
      <c r="Z6905" s="237"/>
      <c r="AA6905" s="237"/>
    </row>
    <row r="6906" spans="2:27" ht="13.5" hidden="1">
      <c r="B6906" s="232" t="s">
        <v>1166</v>
      </c>
      <c r="C6906" s="232" t="s">
        <v>1219</v>
      </c>
      <c r="D6906" s="232" t="s">
        <v>1200</v>
      </c>
      <c r="E6906" s="232"/>
      <c r="F6906" s="232">
        <v>96</v>
      </c>
      <c r="G6906" s="232" t="s">
        <v>1356</v>
      </c>
      <c r="H6906" s="233">
        <v>6.7969999999999997</v>
      </c>
      <c r="I6906" s="237"/>
      <c r="J6906" s="237"/>
      <c r="K6906" s="238"/>
      <c r="L6906" s="239"/>
      <c r="M6906" s="238"/>
      <c r="N6906" s="239"/>
      <c r="O6906" s="239"/>
      <c r="P6906" s="240"/>
      <c r="Q6906" s="238"/>
      <c r="R6906" s="240"/>
      <c r="S6906" s="238"/>
      <c r="T6906" s="237"/>
      <c r="U6906" s="227">
        <f t="shared" si="724"/>
        <v>4961.8099999999995</v>
      </c>
      <c r="V6906" s="237"/>
      <c r="W6906" s="237"/>
      <c r="X6906" s="237"/>
      <c r="Y6906" s="237"/>
      <c r="Z6906" s="237"/>
      <c r="AA6906" s="237"/>
    </row>
    <row r="6907" spans="2:27" ht="13.5" hidden="1">
      <c r="B6907" s="232" t="s">
        <v>1166</v>
      </c>
      <c r="C6907" s="232" t="s">
        <v>1595</v>
      </c>
      <c r="D6907" s="232" t="s">
        <v>1191</v>
      </c>
      <c r="E6907" s="232"/>
      <c r="F6907" s="232">
        <v>16</v>
      </c>
      <c r="G6907" s="232" t="s">
        <v>1317</v>
      </c>
      <c r="H6907" s="233">
        <v>1.181</v>
      </c>
      <c r="I6907" s="237"/>
      <c r="J6907" s="237"/>
      <c r="K6907" s="238"/>
      <c r="L6907" s="239"/>
      <c r="M6907" s="238"/>
      <c r="N6907" s="239"/>
      <c r="O6907" s="239"/>
      <c r="P6907" s="240"/>
      <c r="Q6907" s="238"/>
      <c r="R6907" s="240"/>
      <c r="S6907" s="238"/>
      <c r="T6907" s="237"/>
      <c r="U6907" s="227">
        <f t="shared" si="724"/>
        <v>862.13</v>
      </c>
      <c r="V6907" s="237"/>
      <c r="W6907" s="237"/>
      <c r="X6907" s="237"/>
      <c r="Y6907" s="237"/>
      <c r="Z6907" s="237"/>
      <c r="AA6907" s="237"/>
    </row>
    <row r="6908" spans="2:27" ht="13.5" hidden="1">
      <c r="B6908" s="232" t="s">
        <v>1166</v>
      </c>
      <c r="C6908" s="232" t="s">
        <v>1209</v>
      </c>
      <c r="D6908" s="232" t="s">
        <v>1170</v>
      </c>
      <c r="E6908" s="232"/>
      <c r="F6908" s="232">
        <v>16</v>
      </c>
      <c r="G6908" s="232" t="s">
        <v>1317</v>
      </c>
      <c r="H6908" s="233">
        <v>1.3340000000000001</v>
      </c>
      <c r="I6908" s="237"/>
      <c r="J6908" s="237"/>
      <c r="K6908" s="238"/>
      <c r="L6908" s="239"/>
      <c r="M6908" s="238"/>
      <c r="N6908" s="239"/>
      <c r="O6908" s="239"/>
      <c r="P6908" s="240"/>
      <c r="Q6908" s="238"/>
      <c r="R6908" s="240"/>
      <c r="S6908" s="238"/>
      <c r="T6908" s="237"/>
      <c r="U6908" s="227">
        <f t="shared" si="724"/>
        <v>973.82</v>
      </c>
      <c r="V6908" s="237"/>
      <c r="W6908" s="237"/>
      <c r="X6908" s="237"/>
      <c r="Y6908" s="237"/>
      <c r="Z6908" s="237"/>
      <c r="AA6908" s="237"/>
    </row>
    <row r="6909" spans="2:27" ht="13.5" hidden="1">
      <c r="B6909" s="232" t="s">
        <v>1166</v>
      </c>
      <c r="C6909" s="232" t="s">
        <v>1247</v>
      </c>
      <c r="D6909" s="232" t="s">
        <v>1562</v>
      </c>
      <c r="E6909" s="232"/>
      <c r="F6909" s="232">
        <v>4</v>
      </c>
      <c r="G6909" s="232" t="s">
        <v>1311</v>
      </c>
      <c r="H6909" s="233">
        <v>0.25</v>
      </c>
      <c r="I6909" s="237"/>
      <c r="J6909" s="237"/>
      <c r="K6909" s="238"/>
      <c r="L6909" s="239"/>
      <c r="M6909" s="238"/>
      <c r="N6909" s="239"/>
      <c r="O6909" s="239"/>
      <c r="P6909" s="240"/>
      <c r="Q6909" s="238"/>
      <c r="R6909" s="240"/>
      <c r="S6909" s="238"/>
      <c r="T6909" s="237"/>
      <c r="U6909" s="227">
        <f t="shared" si="724"/>
        <v>182.5</v>
      </c>
      <c r="V6909" s="237"/>
      <c r="W6909" s="237"/>
      <c r="X6909" s="237"/>
      <c r="Y6909" s="237"/>
      <c r="Z6909" s="237"/>
      <c r="AA6909" s="237"/>
    </row>
    <row r="6910" spans="2:27" ht="13.5" hidden="1">
      <c r="B6910" s="232" t="s">
        <v>1166</v>
      </c>
      <c r="C6910" s="232" t="s">
        <v>1220</v>
      </c>
      <c r="D6910" s="232" t="s">
        <v>1191</v>
      </c>
      <c r="E6910" s="232"/>
      <c r="F6910" s="232">
        <v>2</v>
      </c>
      <c r="G6910" s="232" t="s">
        <v>1315</v>
      </c>
      <c r="H6910" s="233">
        <v>0.14199999999999999</v>
      </c>
      <c r="I6910" s="237"/>
      <c r="J6910" s="237"/>
      <c r="K6910" s="238"/>
      <c r="L6910" s="239"/>
      <c r="M6910" s="238"/>
      <c r="N6910" s="239"/>
      <c r="O6910" s="239"/>
      <c r="P6910" s="240"/>
      <c r="Q6910" s="238"/>
      <c r="R6910" s="240"/>
      <c r="S6910" s="238"/>
      <c r="T6910" s="237"/>
      <c r="U6910" s="227">
        <f t="shared" si="724"/>
        <v>103.66</v>
      </c>
      <c r="V6910" s="237"/>
      <c r="W6910" s="237"/>
      <c r="X6910" s="237"/>
      <c r="Y6910" s="237"/>
      <c r="Z6910" s="237"/>
      <c r="AA6910" s="237"/>
    </row>
    <row r="6911" spans="2:27" ht="13.5" hidden="1">
      <c r="B6911" s="232" t="s">
        <v>1166</v>
      </c>
      <c r="C6911" s="232" t="s">
        <v>1594</v>
      </c>
      <c r="D6911" s="232" t="s">
        <v>1558</v>
      </c>
      <c r="E6911" s="232"/>
      <c r="F6911" s="232" t="s">
        <v>1559</v>
      </c>
      <c r="G6911" s="232" t="s">
        <v>1559</v>
      </c>
      <c r="H6911" s="233">
        <v>1.19</v>
      </c>
      <c r="I6911" s="237"/>
      <c r="J6911" s="237"/>
      <c r="K6911" s="238"/>
      <c r="L6911" s="239"/>
      <c r="M6911" s="238"/>
      <c r="N6911" s="239"/>
      <c r="O6911" s="239"/>
      <c r="P6911" s="240"/>
      <c r="Q6911" s="238"/>
      <c r="R6911" s="240"/>
      <c r="S6911" s="238"/>
      <c r="T6911" s="237"/>
      <c r="U6911" s="227">
        <f t="shared" si="724"/>
        <v>868.69999999999993</v>
      </c>
      <c r="V6911" s="237"/>
      <c r="W6911" s="237"/>
      <c r="X6911" s="237"/>
      <c r="Y6911" s="237"/>
      <c r="Z6911" s="237"/>
      <c r="AA6911" s="237"/>
    </row>
    <row r="6912" spans="2:27" ht="13.5" hidden="1">
      <c r="B6912" s="232" t="s">
        <v>1166</v>
      </c>
      <c r="C6912" s="232" t="s">
        <v>1231</v>
      </c>
      <c r="D6912" s="232" t="s">
        <v>1179</v>
      </c>
      <c r="E6912" s="232"/>
      <c r="F6912" s="232">
        <v>48</v>
      </c>
      <c r="G6912" s="232" t="s">
        <v>1310</v>
      </c>
      <c r="H6912" s="233">
        <v>4.0030000000000001</v>
      </c>
      <c r="I6912" s="237"/>
      <c r="J6912" s="237"/>
      <c r="K6912" s="238"/>
      <c r="L6912" s="239"/>
      <c r="M6912" s="238"/>
      <c r="N6912" s="239"/>
      <c r="O6912" s="239"/>
      <c r="P6912" s="240"/>
      <c r="Q6912" s="238"/>
      <c r="R6912" s="240"/>
      <c r="S6912" s="238"/>
      <c r="T6912" s="237"/>
      <c r="U6912" s="227">
        <f t="shared" si="724"/>
        <v>2922.19</v>
      </c>
      <c r="V6912" s="237"/>
      <c r="W6912" s="237"/>
      <c r="X6912" s="237"/>
      <c r="Y6912" s="237"/>
      <c r="Z6912" s="237"/>
      <c r="AA6912" s="237"/>
    </row>
    <row r="6913" spans="2:27" ht="13.5" hidden="1">
      <c r="B6913" s="232" t="s">
        <v>1166</v>
      </c>
      <c r="C6913" s="232" t="s">
        <v>1228</v>
      </c>
      <c r="D6913" s="232" t="s">
        <v>1597</v>
      </c>
      <c r="E6913" s="232"/>
      <c r="F6913" s="232">
        <v>2</v>
      </c>
      <c r="G6913" s="232" t="s">
        <v>1311</v>
      </c>
      <c r="H6913" s="233">
        <v>0.182</v>
      </c>
      <c r="I6913" s="237"/>
      <c r="J6913" s="237"/>
      <c r="K6913" s="238"/>
      <c r="L6913" s="239"/>
      <c r="M6913" s="238"/>
      <c r="N6913" s="239"/>
      <c r="O6913" s="239"/>
      <c r="P6913" s="240"/>
      <c r="Q6913" s="238"/>
      <c r="R6913" s="240"/>
      <c r="S6913" s="238"/>
      <c r="T6913" s="237"/>
      <c r="U6913" s="227">
        <f t="shared" si="724"/>
        <v>132.85999999999999</v>
      </c>
      <c r="V6913" s="237"/>
      <c r="W6913" s="237"/>
      <c r="X6913" s="237"/>
      <c r="Y6913" s="237"/>
      <c r="Z6913" s="237"/>
      <c r="AA6913" s="237"/>
    </row>
    <row r="6914" spans="2:27" ht="13.5" hidden="1">
      <c r="B6914" s="232" t="s">
        <v>1166</v>
      </c>
      <c r="C6914" s="232" t="s">
        <v>1219</v>
      </c>
      <c r="D6914" s="232" t="s">
        <v>1176</v>
      </c>
      <c r="E6914" s="232"/>
      <c r="F6914" s="232">
        <v>96</v>
      </c>
      <c r="G6914" s="232" t="s">
        <v>1356</v>
      </c>
      <c r="H6914" s="233">
        <v>6.7969999999999997</v>
      </c>
      <c r="I6914" s="237"/>
      <c r="J6914" s="237"/>
      <c r="K6914" s="238"/>
      <c r="L6914" s="239"/>
      <c r="M6914" s="238"/>
      <c r="N6914" s="239"/>
      <c r="O6914" s="239"/>
      <c r="P6914" s="240"/>
      <c r="Q6914" s="238"/>
      <c r="R6914" s="240"/>
      <c r="S6914" s="238"/>
      <c r="T6914" s="237"/>
      <c r="U6914" s="227">
        <f t="shared" si="724"/>
        <v>4961.8099999999995</v>
      </c>
      <c r="V6914" s="237"/>
      <c r="W6914" s="237"/>
      <c r="X6914" s="237"/>
      <c r="Y6914" s="237"/>
      <c r="Z6914" s="237"/>
      <c r="AA6914" s="237"/>
    </row>
    <row r="6915" spans="2:27" ht="13.5" hidden="1">
      <c r="B6915" s="232" t="s">
        <v>1166</v>
      </c>
      <c r="C6915" s="232" t="s">
        <v>1265</v>
      </c>
      <c r="D6915" s="232" t="s">
        <v>1182</v>
      </c>
      <c r="E6915" s="232"/>
      <c r="F6915" s="232">
        <v>2</v>
      </c>
      <c r="G6915" s="232" t="s">
        <v>1311</v>
      </c>
      <c r="H6915" s="233">
        <v>0.20799999999999999</v>
      </c>
      <c r="I6915" s="237"/>
      <c r="J6915" s="237"/>
      <c r="K6915" s="238"/>
      <c r="L6915" s="239"/>
      <c r="M6915" s="238"/>
      <c r="N6915" s="239"/>
      <c r="O6915" s="239"/>
      <c r="P6915" s="240"/>
      <c r="Q6915" s="238"/>
      <c r="R6915" s="240"/>
      <c r="S6915" s="238"/>
      <c r="T6915" s="237"/>
      <c r="U6915" s="227">
        <f t="shared" si="724"/>
        <v>151.84</v>
      </c>
      <c r="V6915" s="237"/>
      <c r="W6915" s="237"/>
      <c r="X6915" s="237"/>
      <c r="Y6915" s="237"/>
      <c r="Z6915" s="237"/>
      <c r="AA6915" s="237"/>
    </row>
    <row r="6916" spans="2:27" ht="13.5" hidden="1">
      <c r="B6916" s="232" t="s">
        <v>1166</v>
      </c>
      <c r="C6916" s="232" t="s">
        <v>1238</v>
      </c>
      <c r="D6916" s="232" t="s">
        <v>1173</v>
      </c>
      <c r="E6916" s="232"/>
      <c r="F6916" s="232">
        <v>32</v>
      </c>
      <c r="G6916" s="232" t="s">
        <v>1355</v>
      </c>
      <c r="H6916" s="233">
        <v>14.064</v>
      </c>
      <c r="I6916" s="237"/>
      <c r="J6916" s="237"/>
      <c r="K6916" s="238"/>
      <c r="L6916" s="239"/>
      <c r="M6916" s="238"/>
      <c r="N6916" s="239"/>
      <c r="O6916" s="239"/>
      <c r="P6916" s="240"/>
      <c r="Q6916" s="238"/>
      <c r="R6916" s="240"/>
      <c r="S6916" s="238"/>
      <c r="T6916" s="237"/>
      <c r="U6916" s="227">
        <f t="shared" si="724"/>
        <v>10266.719999999999</v>
      </c>
      <c r="V6916" s="237"/>
      <c r="W6916" s="237"/>
      <c r="X6916" s="237"/>
      <c r="Y6916" s="237"/>
      <c r="Z6916" s="237"/>
      <c r="AA6916" s="237"/>
    </row>
    <row r="6917" spans="2:27" ht="13.5" hidden="1">
      <c r="B6917" s="232" t="s">
        <v>1166</v>
      </c>
      <c r="C6917" s="232" t="s">
        <v>1220</v>
      </c>
      <c r="D6917" s="232" t="s">
        <v>1186</v>
      </c>
      <c r="E6917" s="232"/>
      <c r="F6917" s="232">
        <v>2</v>
      </c>
      <c r="G6917" s="232" t="s">
        <v>1315</v>
      </c>
      <c r="H6917" s="233">
        <v>0.14199999999999999</v>
      </c>
      <c r="I6917" s="237"/>
      <c r="J6917" s="237"/>
      <c r="K6917" s="238"/>
      <c r="L6917" s="239"/>
      <c r="M6917" s="238"/>
      <c r="N6917" s="239"/>
      <c r="O6917" s="239"/>
      <c r="P6917" s="240"/>
      <c r="Q6917" s="238"/>
      <c r="R6917" s="240"/>
      <c r="S6917" s="238"/>
      <c r="T6917" s="237"/>
      <c r="U6917" s="227">
        <f t="shared" si="724"/>
        <v>103.66</v>
      </c>
      <c r="V6917" s="237"/>
      <c r="W6917" s="237"/>
      <c r="X6917" s="237"/>
      <c r="Y6917" s="237"/>
      <c r="Z6917" s="237"/>
      <c r="AA6917" s="237"/>
    </row>
    <row r="6918" spans="2:27" ht="13.5" hidden="1">
      <c r="B6918" s="232" t="s">
        <v>1166</v>
      </c>
      <c r="C6918" s="232" t="s">
        <v>1255</v>
      </c>
      <c r="D6918" s="232" t="s">
        <v>1177</v>
      </c>
      <c r="E6918" s="232"/>
      <c r="F6918" s="232">
        <v>32</v>
      </c>
      <c r="G6918" s="232" t="s">
        <v>1353</v>
      </c>
      <c r="H6918" s="233">
        <v>21.17</v>
      </c>
      <c r="I6918" s="237"/>
      <c r="J6918" s="237"/>
      <c r="K6918" s="238"/>
      <c r="L6918" s="239"/>
      <c r="M6918" s="238"/>
      <c r="N6918" s="239"/>
      <c r="O6918" s="239"/>
      <c r="P6918" s="240"/>
      <c r="Q6918" s="238"/>
      <c r="R6918" s="240"/>
      <c r="S6918" s="238"/>
      <c r="T6918" s="237"/>
      <c r="U6918" s="227">
        <f t="shared" si="724"/>
        <v>15454.1</v>
      </c>
      <c r="V6918" s="237"/>
      <c r="W6918" s="237"/>
      <c r="X6918" s="237"/>
      <c r="Y6918" s="237"/>
      <c r="Z6918" s="237"/>
      <c r="AA6918" s="237"/>
    </row>
    <row r="6919" spans="2:27" ht="13.5" hidden="1">
      <c r="B6919" s="232" t="s">
        <v>1166</v>
      </c>
      <c r="C6919" s="232" t="s">
        <v>1223</v>
      </c>
      <c r="D6919" s="232" t="s">
        <v>1191</v>
      </c>
      <c r="E6919" s="232"/>
      <c r="F6919" s="232">
        <v>8</v>
      </c>
      <c r="G6919" s="232" t="s">
        <v>1312</v>
      </c>
      <c r="H6919" s="233">
        <v>0.59</v>
      </c>
      <c r="I6919" s="237"/>
      <c r="J6919" s="237"/>
      <c r="K6919" s="238"/>
      <c r="L6919" s="239"/>
      <c r="M6919" s="238"/>
      <c r="N6919" s="239"/>
      <c r="O6919" s="239"/>
      <c r="P6919" s="240"/>
      <c r="Q6919" s="238"/>
      <c r="R6919" s="240"/>
      <c r="S6919" s="238"/>
      <c r="T6919" s="237"/>
      <c r="U6919" s="227">
        <f t="shared" si="724"/>
        <v>430.7</v>
      </c>
      <c r="V6919" s="237"/>
      <c r="W6919" s="237"/>
      <c r="X6919" s="237"/>
      <c r="Y6919" s="237"/>
      <c r="Z6919" s="237"/>
      <c r="AA6919" s="237"/>
    </row>
    <row r="6920" spans="2:27" ht="13.5" hidden="1">
      <c r="B6920" s="232" t="s">
        <v>1166</v>
      </c>
      <c r="C6920" s="232" t="s">
        <v>1603</v>
      </c>
      <c r="D6920" s="232" t="s">
        <v>1175</v>
      </c>
      <c r="E6920" s="232"/>
      <c r="F6920" s="232">
        <v>8</v>
      </c>
      <c r="G6920" s="232" t="s">
        <v>1311</v>
      </c>
      <c r="H6920" s="233">
        <v>0.46079999999999999</v>
      </c>
      <c r="I6920" s="237"/>
      <c r="J6920" s="237"/>
      <c r="K6920" s="238"/>
      <c r="L6920" s="239"/>
      <c r="M6920" s="238"/>
      <c r="N6920" s="239"/>
      <c r="O6920" s="239"/>
      <c r="P6920" s="240"/>
      <c r="Q6920" s="238"/>
      <c r="R6920" s="240"/>
      <c r="S6920" s="238"/>
      <c r="T6920" s="237"/>
      <c r="U6920" s="227">
        <f t="shared" si="724"/>
        <v>336.38400000000001</v>
      </c>
      <c r="V6920" s="237"/>
      <c r="W6920" s="237"/>
      <c r="X6920" s="237"/>
      <c r="Y6920" s="237"/>
      <c r="Z6920" s="237"/>
      <c r="AA6920" s="237"/>
    </row>
    <row r="6921" spans="2:27" ht="13.5" hidden="1">
      <c r="B6921" s="232" t="s">
        <v>1166</v>
      </c>
      <c r="C6921" s="232" t="s">
        <v>1618</v>
      </c>
      <c r="D6921" s="232" t="s">
        <v>1190</v>
      </c>
      <c r="E6921" s="232"/>
      <c r="F6921" s="232">
        <v>16</v>
      </c>
      <c r="G6921" s="232" t="s">
        <v>1312</v>
      </c>
      <c r="H6921" s="233">
        <v>0.73919999999999997</v>
      </c>
      <c r="I6921" s="237"/>
      <c r="J6921" s="237"/>
      <c r="K6921" s="238"/>
      <c r="L6921" s="239"/>
      <c r="M6921" s="238"/>
      <c r="N6921" s="239"/>
      <c r="O6921" s="239"/>
      <c r="P6921" s="240"/>
      <c r="Q6921" s="238"/>
      <c r="R6921" s="240"/>
      <c r="S6921" s="238"/>
      <c r="T6921" s="237"/>
      <c r="U6921" s="227">
        <f t="shared" si="724"/>
        <v>539.61599999999999</v>
      </c>
      <c r="V6921" s="237"/>
      <c r="W6921" s="237"/>
      <c r="X6921" s="237"/>
      <c r="Y6921" s="237"/>
      <c r="Z6921" s="237"/>
      <c r="AA6921" s="237"/>
    </row>
    <row r="6922" spans="2:27" ht="13.5" hidden="1">
      <c r="B6922" s="232" t="s">
        <v>1166</v>
      </c>
      <c r="C6922" s="232" t="s">
        <v>1208</v>
      </c>
      <c r="D6922" s="232" t="s">
        <v>1180</v>
      </c>
      <c r="E6922" s="232"/>
      <c r="F6922" s="232">
        <v>4</v>
      </c>
      <c r="G6922" s="232" t="s">
        <v>1311</v>
      </c>
      <c r="H6922" s="233">
        <v>0.29499999999999998</v>
      </c>
      <c r="I6922" s="237"/>
      <c r="J6922" s="237"/>
      <c r="K6922" s="238"/>
      <c r="L6922" s="239"/>
      <c r="M6922" s="238"/>
      <c r="N6922" s="239"/>
      <c r="O6922" s="239"/>
      <c r="P6922" s="240"/>
      <c r="Q6922" s="238"/>
      <c r="R6922" s="240"/>
      <c r="S6922" s="238"/>
      <c r="T6922" s="237"/>
      <c r="U6922" s="227">
        <f t="shared" si="724"/>
        <v>215.35</v>
      </c>
      <c r="V6922" s="237"/>
      <c r="W6922" s="237"/>
      <c r="X6922" s="237"/>
      <c r="Y6922" s="237"/>
      <c r="Z6922" s="237"/>
      <c r="AA6922" s="237"/>
    </row>
    <row r="6923" spans="2:27" ht="13.5" hidden="1">
      <c r="B6923" s="232" t="s">
        <v>1166</v>
      </c>
      <c r="C6923" s="232" t="s">
        <v>1619</v>
      </c>
      <c r="D6923" s="232" t="s">
        <v>1182</v>
      </c>
      <c r="E6923" s="232"/>
      <c r="F6923" s="232">
        <v>8</v>
      </c>
      <c r="G6923" s="232" t="s">
        <v>1317</v>
      </c>
      <c r="H6923" s="233">
        <v>0.58560000000000001</v>
      </c>
      <c r="I6923" s="237"/>
      <c r="J6923" s="237"/>
      <c r="K6923" s="238"/>
      <c r="L6923" s="239"/>
      <c r="M6923" s="238"/>
      <c r="N6923" s="239"/>
      <c r="O6923" s="239"/>
      <c r="P6923" s="240"/>
      <c r="Q6923" s="238"/>
      <c r="R6923" s="240"/>
      <c r="S6923" s="238"/>
      <c r="T6923" s="237"/>
      <c r="U6923" s="227">
        <f t="shared" si="724"/>
        <v>427.488</v>
      </c>
      <c r="V6923" s="237"/>
      <c r="W6923" s="237"/>
      <c r="X6923" s="237"/>
      <c r="Y6923" s="237"/>
      <c r="Z6923" s="237"/>
      <c r="AA6923" s="237"/>
    </row>
    <row r="6924" spans="2:27" ht="13.5" hidden="1">
      <c r="B6924" s="232" t="s">
        <v>1166</v>
      </c>
      <c r="C6924" s="232" t="s">
        <v>1606</v>
      </c>
      <c r="D6924" s="232" t="s">
        <v>1175</v>
      </c>
      <c r="E6924" s="232"/>
      <c r="F6924" s="232">
        <v>32</v>
      </c>
      <c r="G6924" s="232" t="s">
        <v>1317</v>
      </c>
      <c r="H6924" s="233">
        <v>1.4783999999999999</v>
      </c>
      <c r="I6924" s="237"/>
      <c r="J6924" s="237"/>
      <c r="K6924" s="238"/>
      <c r="L6924" s="239"/>
      <c r="M6924" s="238"/>
      <c r="N6924" s="239"/>
      <c r="O6924" s="239"/>
      <c r="P6924" s="240"/>
      <c r="Q6924" s="238"/>
      <c r="R6924" s="240"/>
      <c r="S6924" s="238"/>
      <c r="T6924" s="237"/>
      <c r="U6924" s="227">
        <f t="shared" si="724"/>
        <v>1079.232</v>
      </c>
      <c r="V6924" s="237"/>
      <c r="W6924" s="237"/>
      <c r="X6924" s="237"/>
      <c r="Y6924" s="237"/>
      <c r="Z6924" s="237"/>
      <c r="AA6924" s="237"/>
    </row>
    <row r="6925" spans="2:27" ht="13.5" hidden="1">
      <c r="B6925" s="232" t="s">
        <v>1166</v>
      </c>
      <c r="C6925" s="232" t="s">
        <v>1216</v>
      </c>
      <c r="D6925" s="232" t="s">
        <v>1183</v>
      </c>
      <c r="E6925" s="232"/>
      <c r="F6925" s="232">
        <v>36</v>
      </c>
      <c r="G6925" s="232" t="s">
        <v>1303</v>
      </c>
      <c r="H6925" s="233">
        <v>2.1779999999999999</v>
      </c>
      <c r="I6925" s="237"/>
      <c r="J6925" s="237"/>
      <c r="K6925" s="238"/>
      <c r="L6925" s="239"/>
      <c r="M6925" s="238"/>
      <c r="N6925" s="239"/>
      <c r="O6925" s="239"/>
      <c r="P6925" s="240"/>
      <c r="Q6925" s="238"/>
      <c r="R6925" s="240"/>
      <c r="S6925" s="238"/>
      <c r="T6925" s="237"/>
      <c r="U6925" s="227">
        <f t="shared" si="724"/>
        <v>1589.94</v>
      </c>
      <c r="V6925" s="237"/>
      <c r="W6925" s="237"/>
      <c r="X6925" s="237"/>
      <c r="Y6925" s="237"/>
      <c r="Z6925" s="237"/>
      <c r="AA6925" s="237"/>
    </row>
    <row r="6926" spans="2:27" ht="13.5" hidden="1">
      <c r="B6926" s="232" t="s">
        <v>1166</v>
      </c>
      <c r="C6926" s="232" t="s">
        <v>1609</v>
      </c>
      <c r="D6926" s="232" t="s">
        <v>1182</v>
      </c>
      <c r="E6926" s="232"/>
      <c r="F6926" s="232">
        <v>4</v>
      </c>
      <c r="G6926" s="232" t="s">
        <v>1312</v>
      </c>
      <c r="H6926" s="233">
        <v>0.2928</v>
      </c>
      <c r="I6926" s="237"/>
      <c r="J6926" s="237"/>
      <c r="K6926" s="238"/>
      <c r="L6926" s="239"/>
      <c r="M6926" s="238"/>
      <c r="N6926" s="239"/>
      <c r="O6926" s="239"/>
      <c r="P6926" s="240"/>
      <c r="Q6926" s="238"/>
      <c r="R6926" s="240"/>
      <c r="S6926" s="238"/>
      <c r="T6926" s="237"/>
      <c r="U6926" s="227">
        <f t="shared" si="724"/>
        <v>213.744</v>
      </c>
      <c r="V6926" s="237"/>
      <c r="W6926" s="237"/>
      <c r="X6926" s="237"/>
      <c r="Y6926" s="237"/>
      <c r="Z6926" s="237"/>
      <c r="AA6926" s="237"/>
    </row>
    <row r="6927" spans="2:27" ht="13.5" hidden="1">
      <c r="B6927" s="232" t="s">
        <v>1166</v>
      </c>
      <c r="C6927" s="232" t="s">
        <v>1206</v>
      </c>
      <c r="D6927" s="232" t="s">
        <v>1191</v>
      </c>
      <c r="E6927" s="232"/>
      <c r="F6927" s="232">
        <v>16</v>
      </c>
      <c r="G6927" s="232" t="s">
        <v>1317</v>
      </c>
      <c r="H6927" s="233">
        <v>1.133</v>
      </c>
      <c r="I6927" s="237"/>
      <c r="J6927" s="237"/>
      <c r="K6927" s="238"/>
      <c r="L6927" s="239"/>
      <c r="M6927" s="238"/>
      <c r="N6927" s="239"/>
      <c r="O6927" s="239"/>
      <c r="P6927" s="240"/>
      <c r="Q6927" s="238"/>
      <c r="R6927" s="240"/>
      <c r="S6927" s="238"/>
      <c r="T6927" s="237"/>
      <c r="U6927" s="227">
        <f t="shared" si="724"/>
        <v>827.09</v>
      </c>
      <c r="V6927" s="237"/>
      <c r="W6927" s="237"/>
      <c r="X6927" s="237"/>
      <c r="Y6927" s="237"/>
      <c r="Z6927" s="237"/>
      <c r="AA6927" s="237"/>
    </row>
    <row r="6928" spans="2:27" ht="13.5" hidden="1">
      <c r="B6928" s="232" t="s">
        <v>1166</v>
      </c>
      <c r="C6928" s="232" t="s">
        <v>1247</v>
      </c>
      <c r="D6928" s="232" t="s">
        <v>1170</v>
      </c>
      <c r="E6928" s="232"/>
      <c r="F6928" s="232">
        <v>4</v>
      </c>
      <c r="G6928" s="232" t="s">
        <v>1311</v>
      </c>
      <c r="H6928" s="233">
        <v>0.25</v>
      </c>
      <c r="I6928" s="237"/>
      <c r="J6928" s="237"/>
      <c r="K6928" s="238"/>
      <c r="L6928" s="239"/>
      <c r="M6928" s="238"/>
      <c r="N6928" s="239"/>
      <c r="O6928" s="239"/>
      <c r="P6928" s="240"/>
      <c r="Q6928" s="238"/>
      <c r="R6928" s="240"/>
      <c r="S6928" s="238"/>
      <c r="T6928" s="237"/>
      <c r="U6928" s="227">
        <f t="shared" si="724"/>
        <v>182.5</v>
      </c>
      <c r="V6928" s="237"/>
      <c r="W6928" s="237"/>
      <c r="X6928" s="237"/>
      <c r="Y6928" s="237"/>
      <c r="Z6928" s="237"/>
      <c r="AA6928" s="237"/>
    </row>
    <row r="6929" spans="2:27" ht="13.5" hidden="1">
      <c r="B6929" s="232" t="s">
        <v>1166</v>
      </c>
      <c r="C6929" s="232" t="s">
        <v>1245</v>
      </c>
      <c r="D6929" s="232" t="s">
        <v>1168</v>
      </c>
      <c r="E6929" s="232"/>
      <c r="F6929" s="232">
        <v>64</v>
      </c>
      <c r="G6929" s="232" t="s">
        <v>1355</v>
      </c>
      <c r="H6929" s="233">
        <v>38.953000000000003</v>
      </c>
      <c r="I6929" s="237"/>
      <c r="J6929" s="237"/>
      <c r="K6929" s="238"/>
      <c r="L6929" s="239"/>
      <c r="M6929" s="238"/>
      <c r="N6929" s="239"/>
      <c r="O6929" s="239"/>
      <c r="P6929" s="240"/>
      <c r="Q6929" s="238"/>
      <c r="R6929" s="240"/>
      <c r="S6929" s="238"/>
      <c r="T6929" s="237"/>
      <c r="U6929" s="227">
        <f t="shared" si="724"/>
        <v>28435.690000000002</v>
      </c>
      <c r="V6929" s="237"/>
      <c r="W6929" s="237"/>
      <c r="X6929" s="237"/>
      <c r="Y6929" s="237"/>
      <c r="Z6929" s="237"/>
      <c r="AA6929" s="237"/>
    </row>
    <row r="6930" spans="2:27" ht="13.5" hidden="1">
      <c r="B6930" s="232" t="s">
        <v>1166</v>
      </c>
      <c r="C6930" s="232" t="s">
        <v>1243</v>
      </c>
      <c r="D6930" s="232" t="s">
        <v>1181</v>
      </c>
      <c r="E6930" s="232"/>
      <c r="F6930" s="232">
        <v>48</v>
      </c>
      <c r="G6930" s="232" t="s">
        <v>1310</v>
      </c>
      <c r="H6930" s="233">
        <v>6.0149999999999997</v>
      </c>
      <c r="I6930" s="237"/>
      <c r="J6930" s="237"/>
      <c r="K6930" s="238"/>
      <c r="L6930" s="239"/>
      <c r="M6930" s="238"/>
      <c r="N6930" s="239"/>
      <c r="O6930" s="239"/>
      <c r="P6930" s="240"/>
      <c r="Q6930" s="238"/>
      <c r="R6930" s="240"/>
      <c r="S6930" s="238"/>
      <c r="T6930" s="237"/>
      <c r="U6930" s="227">
        <f t="shared" si="724"/>
        <v>4390.95</v>
      </c>
      <c r="V6930" s="237"/>
      <c r="W6930" s="237"/>
      <c r="X6930" s="237"/>
      <c r="Y6930" s="237"/>
      <c r="Z6930" s="237"/>
      <c r="AA6930" s="237"/>
    </row>
    <row r="6931" spans="2:27" ht="13.5" hidden="1">
      <c r="B6931" s="232" t="s">
        <v>1166</v>
      </c>
      <c r="C6931" s="232" t="s">
        <v>1204</v>
      </c>
      <c r="D6931" s="232" t="s">
        <v>1168</v>
      </c>
      <c r="E6931" s="232"/>
      <c r="F6931" s="232">
        <v>4</v>
      </c>
      <c r="G6931" s="232" t="s">
        <v>1311</v>
      </c>
      <c r="H6931" s="233">
        <v>0.90600000000000003</v>
      </c>
      <c r="I6931" s="237"/>
      <c r="J6931" s="237"/>
      <c r="K6931" s="238"/>
      <c r="L6931" s="239"/>
      <c r="M6931" s="238"/>
      <c r="N6931" s="239"/>
      <c r="O6931" s="239"/>
      <c r="P6931" s="240"/>
      <c r="Q6931" s="238"/>
      <c r="R6931" s="240"/>
      <c r="S6931" s="238"/>
      <c r="T6931" s="237"/>
      <c r="U6931" s="227">
        <f t="shared" si="724"/>
        <v>661.38</v>
      </c>
      <c r="V6931" s="237"/>
      <c r="W6931" s="237"/>
      <c r="X6931" s="237"/>
      <c r="Y6931" s="237"/>
      <c r="Z6931" s="237"/>
      <c r="AA6931" s="237"/>
    </row>
    <row r="6932" spans="2:27" ht="13.5" hidden="1">
      <c r="B6932" s="232" t="s">
        <v>1166</v>
      </c>
      <c r="C6932" s="232" t="s">
        <v>1208</v>
      </c>
      <c r="D6932" s="232" t="s">
        <v>1191</v>
      </c>
      <c r="E6932" s="232"/>
      <c r="F6932" s="232">
        <v>4</v>
      </c>
      <c r="G6932" s="232" t="s">
        <v>1311</v>
      </c>
      <c r="H6932" s="233">
        <v>0.29499999999999998</v>
      </c>
      <c r="I6932" s="237"/>
      <c r="J6932" s="237"/>
      <c r="K6932" s="238"/>
      <c r="L6932" s="239"/>
      <c r="M6932" s="238"/>
      <c r="N6932" s="239"/>
      <c r="O6932" s="239"/>
      <c r="P6932" s="240"/>
      <c r="Q6932" s="238"/>
      <c r="R6932" s="240"/>
      <c r="S6932" s="238"/>
      <c r="T6932" s="237"/>
      <c r="U6932" s="227">
        <f t="shared" si="724"/>
        <v>215.35</v>
      </c>
      <c r="V6932" s="237"/>
      <c r="W6932" s="237"/>
      <c r="X6932" s="237"/>
      <c r="Y6932" s="237"/>
      <c r="Z6932" s="237"/>
      <c r="AA6932" s="237"/>
    </row>
    <row r="6933" spans="2:27" ht="13.5" hidden="1">
      <c r="B6933" s="232" t="s">
        <v>1166</v>
      </c>
      <c r="C6933" s="232" t="s">
        <v>1242</v>
      </c>
      <c r="D6933" s="232" t="s">
        <v>1183</v>
      </c>
      <c r="E6933" s="232"/>
      <c r="F6933" s="232">
        <v>8</v>
      </c>
      <c r="G6933" s="232" t="s">
        <v>1311</v>
      </c>
      <c r="H6933" s="233">
        <v>0.46100000000000002</v>
      </c>
      <c r="I6933" s="237"/>
      <c r="J6933" s="237"/>
      <c r="K6933" s="238"/>
      <c r="L6933" s="239"/>
      <c r="M6933" s="238"/>
      <c r="N6933" s="239"/>
      <c r="O6933" s="239"/>
      <c r="P6933" s="240"/>
      <c r="Q6933" s="238"/>
      <c r="R6933" s="240"/>
      <c r="S6933" s="238"/>
      <c r="T6933" s="237"/>
      <c r="U6933" s="227">
        <f t="shared" si="724"/>
        <v>336.53000000000003</v>
      </c>
      <c r="V6933" s="237"/>
      <c r="W6933" s="237"/>
      <c r="X6933" s="237"/>
      <c r="Y6933" s="237"/>
      <c r="Z6933" s="237"/>
      <c r="AA6933" s="237"/>
    </row>
    <row r="6934" spans="2:27" ht="13.5" hidden="1">
      <c r="B6934" s="232" t="s">
        <v>1166</v>
      </c>
      <c r="C6934" s="232" t="s">
        <v>1218</v>
      </c>
      <c r="D6934" s="232" t="s">
        <v>1168</v>
      </c>
      <c r="E6934" s="232"/>
      <c r="F6934" s="232">
        <v>8</v>
      </c>
      <c r="G6934" s="232" t="s">
        <v>1351</v>
      </c>
      <c r="H6934" s="233">
        <v>5.2930000000000001</v>
      </c>
      <c r="I6934" s="237"/>
      <c r="J6934" s="237"/>
      <c r="K6934" s="238"/>
      <c r="L6934" s="239"/>
      <c r="M6934" s="238"/>
      <c r="N6934" s="239"/>
      <c r="O6934" s="239"/>
      <c r="P6934" s="240"/>
      <c r="Q6934" s="238"/>
      <c r="R6934" s="240"/>
      <c r="S6934" s="238"/>
      <c r="T6934" s="237"/>
      <c r="U6934" s="227">
        <f t="shared" si="724"/>
        <v>3863.8900000000003</v>
      </c>
      <c r="V6934" s="237"/>
      <c r="W6934" s="237"/>
      <c r="X6934" s="237"/>
      <c r="Y6934" s="237"/>
      <c r="Z6934" s="237"/>
      <c r="AA6934" s="237"/>
    </row>
    <row r="6935" spans="2:27" ht="13.5" hidden="1">
      <c r="B6935" s="232" t="s">
        <v>1166</v>
      </c>
      <c r="C6935" s="232" t="s">
        <v>1246</v>
      </c>
      <c r="D6935" s="232" t="s">
        <v>1182</v>
      </c>
      <c r="E6935" s="232"/>
      <c r="F6935" s="232">
        <v>96</v>
      </c>
      <c r="G6935" s="232" t="s">
        <v>1365</v>
      </c>
      <c r="H6935" s="233">
        <v>9.9649999999999999</v>
      </c>
      <c r="I6935" s="237"/>
      <c r="J6935" s="237"/>
      <c r="K6935" s="238"/>
      <c r="L6935" s="239"/>
      <c r="M6935" s="238"/>
      <c r="N6935" s="239"/>
      <c r="O6935" s="239"/>
      <c r="P6935" s="240"/>
      <c r="Q6935" s="238"/>
      <c r="R6935" s="240"/>
      <c r="S6935" s="238"/>
      <c r="T6935" s="237"/>
      <c r="U6935" s="227">
        <f t="shared" si="724"/>
        <v>7274.45</v>
      </c>
      <c r="V6935" s="237"/>
      <c r="W6935" s="237"/>
      <c r="X6935" s="237"/>
      <c r="Y6935" s="237"/>
      <c r="Z6935" s="237"/>
      <c r="AA6935" s="237"/>
    </row>
    <row r="6936" spans="2:27" ht="13.5" hidden="1">
      <c r="B6936" s="232" t="s">
        <v>1166</v>
      </c>
      <c r="C6936" s="232" t="s">
        <v>1226</v>
      </c>
      <c r="D6936" s="232" t="s">
        <v>1562</v>
      </c>
      <c r="E6936" s="232"/>
      <c r="F6936" s="232">
        <v>8</v>
      </c>
      <c r="G6936" s="232" t="s">
        <v>1312</v>
      </c>
      <c r="H6936" s="233">
        <v>0.56599999999999995</v>
      </c>
      <c r="I6936" s="237"/>
      <c r="J6936" s="237"/>
      <c r="K6936" s="238"/>
      <c r="L6936" s="239"/>
      <c r="M6936" s="238"/>
      <c r="N6936" s="239"/>
      <c r="O6936" s="239"/>
      <c r="P6936" s="240"/>
      <c r="Q6936" s="238"/>
      <c r="R6936" s="240"/>
      <c r="S6936" s="238"/>
      <c r="T6936" s="237"/>
      <c r="U6936" s="227">
        <f t="shared" si="724"/>
        <v>413.17999999999995</v>
      </c>
      <c r="V6936" s="237"/>
      <c r="W6936" s="237"/>
      <c r="X6936" s="237"/>
      <c r="Y6936" s="237"/>
      <c r="Z6936" s="237"/>
      <c r="AA6936" s="237"/>
    </row>
    <row r="6937" spans="2:27" ht="13.5" hidden="1">
      <c r="B6937" s="232" t="s">
        <v>1166</v>
      </c>
      <c r="C6937" s="232" t="s">
        <v>1227</v>
      </c>
      <c r="D6937" s="232" t="s">
        <v>1562</v>
      </c>
      <c r="E6937" s="232"/>
      <c r="F6937" s="232">
        <v>8</v>
      </c>
      <c r="G6937" s="232" t="s">
        <v>1312</v>
      </c>
      <c r="H6937" s="233">
        <v>0.499</v>
      </c>
      <c r="I6937" s="237"/>
      <c r="J6937" s="237"/>
      <c r="K6937" s="238"/>
      <c r="L6937" s="239"/>
      <c r="M6937" s="238"/>
      <c r="N6937" s="239"/>
      <c r="O6937" s="239"/>
      <c r="P6937" s="240"/>
      <c r="Q6937" s="238"/>
      <c r="R6937" s="240"/>
      <c r="S6937" s="238"/>
      <c r="T6937" s="237"/>
      <c r="U6937" s="227">
        <f t="shared" si="724"/>
        <v>364.27</v>
      </c>
      <c r="V6937" s="237"/>
      <c r="W6937" s="237"/>
      <c r="X6937" s="237"/>
      <c r="Y6937" s="237"/>
      <c r="Z6937" s="237"/>
      <c r="AA6937" s="237"/>
    </row>
    <row r="6938" spans="2:27" ht="13.5" hidden="1">
      <c r="B6938" s="232" t="s">
        <v>1166</v>
      </c>
      <c r="C6938" s="232" t="s">
        <v>1205</v>
      </c>
      <c r="D6938" s="232" t="s">
        <v>1180</v>
      </c>
      <c r="E6938" s="232"/>
      <c r="F6938" s="232">
        <v>48</v>
      </c>
      <c r="G6938" s="232" t="s">
        <v>1310</v>
      </c>
      <c r="H6938" s="233">
        <v>3.3980000000000001</v>
      </c>
      <c r="I6938" s="237"/>
      <c r="J6938" s="237"/>
      <c r="K6938" s="238"/>
      <c r="L6938" s="239"/>
      <c r="M6938" s="238"/>
      <c r="N6938" s="239"/>
      <c r="O6938" s="239"/>
      <c r="P6938" s="240"/>
      <c r="Q6938" s="238"/>
      <c r="R6938" s="240"/>
      <c r="S6938" s="238"/>
      <c r="T6938" s="237"/>
      <c r="U6938" s="227">
        <f t="shared" ref="U6938:U6995" si="725">H6938*hour_M</f>
        <v>2480.54</v>
      </c>
      <c r="V6938" s="237"/>
      <c r="W6938" s="237"/>
      <c r="X6938" s="237"/>
      <c r="Y6938" s="237"/>
      <c r="Z6938" s="237"/>
      <c r="AA6938" s="237"/>
    </row>
    <row r="6939" spans="2:27" ht="13.5" hidden="1">
      <c r="B6939" s="232" t="s">
        <v>1166</v>
      </c>
      <c r="C6939" s="232" t="s">
        <v>1575</v>
      </c>
      <c r="D6939" s="232" t="s">
        <v>1192</v>
      </c>
      <c r="E6939" s="232"/>
      <c r="F6939" s="232">
        <v>8</v>
      </c>
      <c r="G6939" s="232" t="s">
        <v>1312</v>
      </c>
      <c r="H6939" s="233">
        <v>1.1559999999999999</v>
      </c>
      <c r="I6939" s="237"/>
      <c r="J6939" s="237"/>
      <c r="K6939" s="238"/>
      <c r="L6939" s="239"/>
      <c r="M6939" s="238"/>
      <c r="N6939" s="239"/>
      <c r="O6939" s="239"/>
      <c r="P6939" s="240"/>
      <c r="Q6939" s="238"/>
      <c r="R6939" s="240"/>
      <c r="S6939" s="238"/>
      <c r="T6939" s="237"/>
      <c r="U6939" s="227">
        <f t="shared" si="725"/>
        <v>843.88</v>
      </c>
      <c r="V6939" s="237"/>
      <c r="W6939" s="237"/>
      <c r="X6939" s="237"/>
      <c r="Y6939" s="237"/>
      <c r="Z6939" s="237"/>
      <c r="AA6939" s="237"/>
    </row>
    <row r="6940" spans="2:27" ht="13.5" hidden="1">
      <c r="B6940" s="232" t="s">
        <v>1166</v>
      </c>
      <c r="C6940" s="232" t="s">
        <v>1206</v>
      </c>
      <c r="D6940" s="232" t="s">
        <v>1198</v>
      </c>
      <c r="E6940" s="232"/>
      <c r="F6940" s="232">
        <v>16</v>
      </c>
      <c r="G6940" s="232" t="s">
        <v>1317</v>
      </c>
      <c r="H6940" s="233">
        <v>1.133</v>
      </c>
      <c r="I6940" s="237"/>
      <c r="J6940" s="237"/>
      <c r="K6940" s="238"/>
      <c r="L6940" s="239"/>
      <c r="M6940" s="238"/>
      <c r="N6940" s="239"/>
      <c r="O6940" s="239"/>
      <c r="P6940" s="240"/>
      <c r="Q6940" s="238"/>
      <c r="R6940" s="240"/>
      <c r="S6940" s="238"/>
      <c r="T6940" s="237"/>
      <c r="U6940" s="227">
        <f t="shared" si="725"/>
        <v>827.09</v>
      </c>
      <c r="V6940" s="237"/>
      <c r="W6940" s="237"/>
      <c r="X6940" s="237"/>
      <c r="Y6940" s="237"/>
      <c r="Z6940" s="237"/>
      <c r="AA6940" s="237"/>
    </row>
    <row r="6941" spans="2:27" ht="13.5" hidden="1">
      <c r="B6941" s="232" t="s">
        <v>1166</v>
      </c>
      <c r="C6941" s="232" t="s">
        <v>1615</v>
      </c>
      <c r="D6941" s="232" t="s">
        <v>1562</v>
      </c>
      <c r="E6941" s="232"/>
      <c r="F6941" s="232">
        <v>64</v>
      </c>
      <c r="G6941" s="232" t="s">
        <v>1345</v>
      </c>
      <c r="H6941" s="233">
        <v>4.5309999999999997</v>
      </c>
      <c r="I6941" s="237"/>
      <c r="J6941" s="237"/>
      <c r="K6941" s="238"/>
      <c r="L6941" s="239"/>
      <c r="M6941" s="238"/>
      <c r="N6941" s="239"/>
      <c r="O6941" s="239"/>
      <c r="P6941" s="240"/>
      <c r="Q6941" s="238"/>
      <c r="R6941" s="240"/>
      <c r="S6941" s="238"/>
      <c r="T6941" s="237"/>
      <c r="U6941" s="227">
        <f t="shared" si="725"/>
        <v>3307.6299999999997</v>
      </c>
      <c r="V6941" s="237"/>
      <c r="W6941" s="237"/>
      <c r="X6941" s="237"/>
      <c r="Y6941" s="237"/>
      <c r="Z6941" s="237"/>
      <c r="AA6941" s="237"/>
    </row>
    <row r="6942" spans="2:27" ht="13.5" hidden="1">
      <c r="B6942" s="232" t="s">
        <v>1166</v>
      </c>
      <c r="C6942" s="232" t="s">
        <v>1227</v>
      </c>
      <c r="D6942" s="232" t="s">
        <v>1171</v>
      </c>
      <c r="E6942" s="232"/>
      <c r="F6942" s="232">
        <v>8</v>
      </c>
      <c r="G6942" s="232" t="s">
        <v>1312</v>
      </c>
      <c r="H6942" s="233">
        <v>0.499</v>
      </c>
      <c r="I6942" s="237"/>
      <c r="J6942" s="237"/>
      <c r="K6942" s="238"/>
      <c r="L6942" s="239"/>
      <c r="M6942" s="238"/>
      <c r="N6942" s="239"/>
      <c r="O6942" s="239"/>
      <c r="P6942" s="240"/>
      <c r="Q6942" s="238"/>
      <c r="R6942" s="240"/>
      <c r="S6942" s="238"/>
      <c r="T6942" s="237"/>
      <c r="U6942" s="227">
        <f t="shared" si="725"/>
        <v>364.27</v>
      </c>
      <c r="V6942" s="237"/>
      <c r="W6942" s="237"/>
      <c r="X6942" s="237"/>
      <c r="Y6942" s="237"/>
      <c r="Z6942" s="237"/>
      <c r="AA6942" s="237"/>
    </row>
    <row r="6943" spans="2:27" ht="13.5" hidden="1">
      <c r="B6943" s="232" t="s">
        <v>1166</v>
      </c>
      <c r="C6943" s="232" t="s">
        <v>1204</v>
      </c>
      <c r="D6943" s="232" t="s">
        <v>1173</v>
      </c>
      <c r="E6943" s="232"/>
      <c r="F6943" s="232">
        <v>4</v>
      </c>
      <c r="G6943" s="232" t="s">
        <v>1311</v>
      </c>
      <c r="H6943" s="233">
        <v>0.90600000000000003</v>
      </c>
      <c r="I6943" s="237"/>
      <c r="J6943" s="237"/>
      <c r="K6943" s="238"/>
      <c r="L6943" s="239"/>
      <c r="M6943" s="238"/>
      <c r="N6943" s="239"/>
      <c r="O6943" s="239"/>
      <c r="P6943" s="240"/>
      <c r="Q6943" s="238"/>
      <c r="R6943" s="240"/>
      <c r="S6943" s="238"/>
      <c r="T6943" s="237"/>
      <c r="U6943" s="227">
        <f t="shared" si="725"/>
        <v>661.38</v>
      </c>
      <c r="V6943" s="237"/>
      <c r="W6943" s="237"/>
      <c r="X6943" s="237"/>
      <c r="Y6943" s="237"/>
      <c r="Z6943" s="237"/>
      <c r="AA6943" s="237"/>
    </row>
    <row r="6944" spans="2:27" ht="13.5" hidden="1">
      <c r="B6944" s="232" t="s">
        <v>1166</v>
      </c>
      <c r="C6944" s="232" t="s">
        <v>1230</v>
      </c>
      <c r="D6944" s="232" t="s">
        <v>1176</v>
      </c>
      <c r="E6944" s="232"/>
      <c r="F6944" s="232">
        <v>4</v>
      </c>
      <c r="G6944" s="232" t="s">
        <v>1311</v>
      </c>
      <c r="H6944" s="233">
        <v>0.33400000000000002</v>
      </c>
      <c r="I6944" s="237"/>
      <c r="J6944" s="237"/>
      <c r="K6944" s="238"/>
      <c r="L6944" s="239"/>
      <c r="M6944" s="238"/>
      <c r="N6944" s="239"/>
      <c r="O6944" s="239"/>
      <c r="P6944" s="240"/>
      <c r="Q6944" s="238"/>
      <c r="R6944" s="240"/>
      <c r="S6944" s="238"/>
      <c r="T6944" s="237"/>
      <c r="U6944" s="227">
        <f t="shared" si="725"/>
        <v>243.82000000000002</v>
      </c>
      <c r="V6944" s="237"/>
      <c r="W6944" s="237"/>
      <c r="X6944" s="237"/>
      <c r="Y6944" s="237"/>
      <c r="Z6944" s="237"/>
      <c r="AA6944" s="237"/>
    </row>
    <row r="6945" spans="2:27" ht="13.5" hidden="1">
      <c r="B6945" s="232" t="s">
        <v>1166</v>
      </c>
      <c r="C6945" s="232" t="s">
        <v>1243</v>
      </c>
      <c r="D6945" s="232" t="s">
        <v>1567</v>
      </c>
      <c r="E6945" s="232"/>
      <c r="F6945" s="232">
        <v>48</v>
      </c>
      <c r="G6945" s="232" t="s">
        <v>1310</v>
      </c>
      <c r="H6945" s="233">
        <v>6.0149999999999997</v>
      </c>
      <c r="I6945" s="237"/>
      <c r="J6945" s="237"/>
      <c r="K6945" s="238"/>
      <c r="L6945" s="239"/>
      <c r="M6945" s="238"/>
      <c r="N6945" s="239"/>
      <c r="O6945" s="239"/>
      <c r="P6945" s="240"/>
      <c r="Q6945" s="238"/>
      <c r="R6945" s="240"/>
      <c r="S6945" s="238"/>
      <c r="T6945" s="237"/>
      <c r="U6945" s="227">
        <f t="shared" si="725"/>
        <v>4390.95</v>
      </c>
      <c r="V6945" s="237"/>
      <c r="W6945" s="237"/>
      <c r="X6945" s="237"/>
      <c r="Y6945" s="237"/>
      <c r="Z6945" s="237"/>
      <c r="AA6945" s="237"/>
    </row>
    <row r="6946" spans="2:27" ht="13.5" hidden="1">
      <c r="B6946" s="232" t="s">
        <v>1166</v>
      </c>
      <c r="C6946" s="232" t="s">
        <v>1586</v>
      </c>
      <c r="D6946" s="232" t="s">
        <v>1190</v>
      </c>
      <c r="E6946" s="232"/>
      <c r="F6946" s="232">
        <v>36</v>
      </c>
      <c r="G6946" s="232" t="s">
        <v>1313</v>
      </c>
      <c r="H6946" s="233">
        <v>2.0739999999999998</v>
      </c>
      <c r="I6946" s="237"/>
      <c r="J6946" s="237"/>
      <c r="K6946" s="238"/>
      <c r="L6946" s="239"/>
      <c r="M6946" s="238"/>
      <c r="N6946" s="239"/>
      <c r="O6946" s="239"/>
      <c r="P6946" s="240"/>
      <c r="Q6946" s="238"/>
      <c r="R6946" s="240"/>
      <c r="S6946" s="238"/>
      <c r="T6946" s="237"/>
      <c r="U6946" s="227">
        <f t="shared" si="725"/>
        <v>1514.02</v>
      </c>
      <c r="V6946" s="237"/>
      <c r="W6946" s="237"/>
      <c r="X6946" s="237"/>
      <c r="Y6946" s="237"/>
      <c r="Z6946" s="237"/>
      <c r="AA6946" s="237"/>
    </row>
    <row r="6947" spans="2:27" ht="13.5" hidden="1">
      <c r="B6947" s="232" t="s">
        <v>1166</v>
      </c>
      <c r="C6947" s="232" t="s">
        <v>1203</v>
      </c>
      <c r="D6947" s="232" t="s">
        <v>1175</v>
      </c>
      <c r="E6947" s="232"/>
      <c r="F6947" s="232">
        <v>72</v>
      </c>
      <c r="G6947" s="232" t="s">
        <v>1309</v>
      </c>
      <c r="H6947" s="233">
        <v>4.1470000000000002</v>
      </c>
      <c r="I6947" s="237"/>
      <c r="J6947" s="237"/>
      <c r="K6947" s="238"/>
      <c r="L6947" s="239"/>
      <c r="M6947" s="238"/>
      <c r="N6947" s="239"/>
      <c r="O6947" s="239"/>
      <c r="P6947" s="240"/>
      <c r="Q6947" s="238"/>
      <c r="R6947" s="240"/>
      <c r="S6947" s="238"/>
      <c r="T6947" s="237"/>
      <c r="U6947" s="227">
        <f t="shared" si="725"/>
        <v>3027.3100000000004</v>
      </c>
      <c r="V6947" s="237"/>
      <c r="W6947" s="237"/>
      <c r="X6947" s="237"/>
      <c r="Y6947" s="237"/>
      <c r="Z6947" s="237"/>
      <c r="AA6947" s="237"/>
    </row>
    <row r="6948" spans="2:27" ht="13.5" hidden="1">
      <c r="B6948" s="232" t="s">
        <v>1166</v>
      </c>
      <c r="C6948" s="232" t="s">
        <v>1203</v>
      </c>
      <c r="D6948" s="232" t="s">
        <v>1167</v>
      </c>
      <c r="E6948" s="232"/>
      <c r="F6948" s="232">
        <v>72</v>
      </c>
      <c r="G6948" s="232" t="s">
        <v>1309</v>
      </c>
      <c r="H6948" s="233">
        <v>4.1470000000000002</v>
      </c>
      <c r="I6948" s="237"/>
      <c r="J6948" s="237"/>
      <c r="K6948" s="238"/>
      <c r="L6948" s="239"/>
      <c r="M6948" s="238"/>
      <c r="N6948" s="239"/>
      <c r="O6948" s="239"/>
      <c r="P6948" s="240"/>
      <c r="Q6948" s="238"/>
      <c r="R6948" s="240"/>
      <c r="S6948" s="238"/>
      <c r="T6948" s="237"/>
      <c r="U6948" s="227">
        <f t="shared" si="725"/>
        <v>3027.3100000000004</v>
      </c>
      <c r="V6948" s="237"/>
      <c r="W6948" s="237"/>
      <c r="X6948" s="237"/>
      <c r="Y6948" s="237"/>
      <c r="Z6948" s="237"/>
      <c r="AA6948" s="237"/>
    </row>
    <row r="6949" spans="2:27" ht="13.5" hidden="1">
      <c r="B6949" s="232" t="s">
        <v>1166</v>
      </c>
      <c r="C6949" s="232" t="s">
        <v>1247</v>
      </c>
      <c r="D6949" s="232" t="s">
        <v>1186</v>
      </c>
      <c r="E6949" s="232"/>
      <c r="F6949" s="232">
        <v>4</v>
      </c>
      <c r="G6949" s="232" t="s">
        <v>1311</v>
      </c>
      <c r="H6949" s="233">
        <v>0.25</v>
      </c>
      <c r="I6949" s="237"/>
      <c r="J6949" s="237"/>
      <c r="K6949" s="238"/>
      <c r="L6949" s="239"/>
      <c r="M6949" s="238"/>
      <c r="N6949" s="239"/>
      <c r="O6949" s="239"/>
      <c r="P6949" s="240"/>
      <c r="Q6949" s="238"/>
      <c r="R6949" s="240"/>
      <c r="S6949" s="238"/>
      <c r="T6949" s="237"/>
      <c r="U6949" s="227">
        <f t="shared" si="725"/>
        <v>182.5</v>
      </c>
      <c r="V6949" s="237"/>
      <c r="W6949" s="237"/>
      <c r="X6949" s="237"/>
      <c r="Y6949" s="237"/>
      <c r="Z6949" s="237"/>
      <c r="AA6949" s="237"/>
    </row>
    <row r="6950" spans="2:27" ht="13.5" hidden="1">
      <c r="B6950" s="232" t="s">
        <v>1166</v>
      </c>
      <c r="C6950" s="232" t="s">
        <v>1582</v>
      </c>
      <c r="D6950" s="232" t="s">
        <v>1182</v>
      </c>
      <c r="E6950" s="232"/>
      <c r="F6950" s="232">
        <v>64</v>
      </c>
      <c r="G6950" s="232" t="s">
        <v>1364</v>
      </c>
      <c r="H6950" s="233">
        <v>4.6848000000000001</v>
      </c>
      <c r="I6950" s="237"/>
      <c r="J6950" s="237"/>
      <c r="K6950" s="238"/>
      <c r="L6950" s="239"/>
      <c r="M6950" s="238"/>
      <c r="N6950" s="239"/>
      <c r="O6950" s="239"/>
      <c r="P6950" s="240"/>
      <c r="Q6950" s="238"/>
      <c r="R6950" s="240"/>
      <c r="S6950" s="238"/>
      <c r="T6950" s="237"/>
      <c r="U6950" s="227">
        <f t="shared" si="725"/>
        <v>3419.904</v>
      </c>
      <c r="V6950" s="237"/>
      <c r="W6950" s="237"/>
      <c r="X6950" s="237"/>
      <c r="Y6950" s="237"/>
      <c r="Z6950" s="237"/>
      <c r="AA6950" s="237"/>
    </row>
    <row r="6951" spans="2:27" ht="13.5" hidden="1">
      <c r="B6951" s="232" t="s">
        <v>1166</v>
      </c>
      <c r="C6951" s="232" t="s">
        <v>1561</v>
      </c>
      <c r="D6951" s="232" t="s">
        <v>1196</v>
      </c>
      <c r="E6951" s="232"/>
      <c r="F6951" s="232">
        <v>64</v>
      </c>
      <c r="G6951" s="232" t="s">
        <v>1364</v>
      </c>
      <c r="H6951" s="233">
        <v>5.8369999999999997</v>
      </c>
      <c r="I6951" s="237"/>
      <c r="J6951" s="237"/>
      <c r="K6951" s="238"/>
      <c r="L6951" s="239"/>
      <c r="M6951" s="238"/>
      <c r="N6951" s="239"/>
      <c r="O6951" s="239"/>
      <c r="P6951" s="240"/>
      <c r="Q6951" s="238"/>
      <c r="R6951" s="240"/>
      <c r="S6951" s="238"/>
      <c r="T6951" s="237"/>
      <c r="U6951" s="227">
        <f t="shared" si="725"/>
        <v>4261.01</v>
      </c>
      <c r="V6951" s="237"/>
      <c r="W6951" s="237"/>
      <c r="X6951" s="237"/>
      <c r="Y6951" s="237"/>
      <c r="Z6951" s="237"/>
      <c r="AA6951" s="237"/>
    </row>
    <row r="6952" spans="2:27" ht="13.5" hidden="1">
      <c r="B6952" s="232" t="s">
        <v>1166</v>
      </c>
      <c r="C6952" s="232" t="s">
        <v>1211</v>
      </c>
      <c r="D6952" s="232" t="s">
        <v>1567</v>
      </c>
      <c r="E6952" s="232"/>
      <c r="F6952" s="232">
        <v>16</v>
      </c>
      <c r="G6952" s="232" t="s">
        <v>1317</v>
      </c>
      <c r="H6952" s="233">
        <v>1.851</v>
      </c>
      <c r="I6952" s="237"/>
      <c r="J6952" s="237"/>
      <c r="K6952" s="238"/>
      <c r="L6952" s="239"/>
      <c r="M6952" s="238"/>
      <c r="N6952" s="239"/>
      <c r="O6952" s="239"/>
      <c r="P6952" s="240"/>
      <c r="Q6952" s="238"/>
      <c r="R6952" s="240"/>
      <c r="S6952" s="238"/>
      <c r="T6952" s="237"/>
      <c r="U6952" s="227">
        <f t="shared" si="725"/>
        <v>1351.23</v>
      </c>
      <c r="V6952" s="237"/>
      <c r="W6952" s="237"/>
      <c r="X6952" s="237"/>
      <c r="Y6952" s="237"/>
      <c r="Z6952" s="237"/>
      <c r="AA6952" s="237"/>
    </row>
    <row r="6953" spans="2:27" ht="13.5" hidden="1">
      <c r="B6953" s="232" t="s">
        <v>1166</v>
      </c>
      <c r="C6953" s="232" t="s">
        <v>1232</v>
      </c>
      <c r="D6953" s="232" t="s">
        <v>1189</v>
      </c>
      <c r="E6953" s="232"/>
      <c r="F6953" s="232">
        <v>48</v>
      </c>
      <c r="G6953" s="232" t="s">
        <v>1356</v>
      </c>
      <c r="H6953" s="233">
        <v>4.3780000000000001</v>
      </c>
      <c r="I6953" s="237"/>
      <c r="J6953" s="237"/>
      <c r="K6953" s="238"/>
      <c r="L6953" s="239"/>
      <c r="M6953" s="238"/>
      <c r="N6953" s="239"/>
      <c r="O6953" s="239"/>
      <c r="P6953" s="240"/>
      <c r="Q6953" s="238"/>
      <c r="R6953" s="240"/>
      <c r="S6953" s="238"/>
      <c r="T6953" s="237"/>
      <c r="U6953" s="227">
        <f t="shared" si="725"/>
        <v>3195.94</v>
      </c>
      <c r="V6953" s="237"/>
      <c r="W6953" s="237"/>
      <c r="X6953" s="237"/>
      <c r="Y6953" s="237"/>
      <c r="Z6953" s="237"/>
      <c r="AA6953" s="237"/>
    </row>
    <row r="6954" spans="2:27" ht="13.5" hidden="1">
      <c r="B6954" s="232" t="s">
        <v>1166</v>
      </c>
      <c r="C6954" s="232" t="s">
        <v>1237</v>
      </c>
      <c r="D6954" s="232" t="s">
        <v>1175</v>
      </c>
      <c r="E6954" s="232"/>
      <c r="F6954" s="232">
        <v>2</v>
      </c>
      <c r="G6954" s="232" t="s">
        <v>1314</v>
      </c>
      <c r="H6954" s="233">
        <v>0.13200000000000001</v>
      </c>
      <c r="I6954" s="237"/>
      <c r="J6954" s="237"/>
      <c r="K6954" s="238"/>
      <c r="L6954" s="239"/>
      <c r="M6954" s="238"/>
      <c r="N6954" s="239"/>
      <c r="O6954" s="239"/>
      <c r="P6954" s="240"/>
      <c r="Q6954" s="238"/>
      <c r="R6954" s="240"/>
      <c r="S6954" s="238"/>
      <c r="T6954" s="237"/>
      <c r="U6954" s="227">
        <f t="shared" si="725"/>
        <v>96.36</v>
      </c>
      <c r="V6954" s="237"/>
      <c r="W6954" s="237"/>
      <c r="X6954" s="237"/>
      <c r="Y6954" s="237"/>
      <c r="Z6954" s="237"/>
      <c r="AA6954" s="237"/>
    </row>
    <row r="6955" spans="2:27" ht="13.5" hidden="1">
      <c r="B6955" s="232" t="s">
        <v>1166</v>
      </c>
      <c r="C6955" s="232" t="s">
        <v>1618</v>
      </c>
      <c r="D6955" s="232" t="s">
        <v>1175</v>
      </c>
      <c r="E6955" s="232"/>
      <c r="F6955" s="232">
        <v>16</v>
      </c>
      <c r="G6955" s="232" t="s">
        <v>1312</v>
      </c>
      <c r="H6955" s="233">
        <v>0.73919999999999997</v>
      </c>
      <c r="I6955" s="237"/>
      <c r="J6955" s="237"/>
      <c r="K6955" s="238"/>
      <c r="L6955" s="239"/>
      <c r="M6955" s="238"/>
      <c r="N6955" s="239"/>
      <c r="O6955" s="239"/>
      <c r="P6955" s="240"/>
      <c r="Q6955" s="238"/>
      <c r="R6955" s="240"/>
      <c r="S6955" s="238"/>
      <c r="T6955" s="237"/>
      <c r="U6955" s="227">
        <f t="shared" si="725"/>
        <v>539.61599999999999</v>
      </c>
      <c r="V6955" s="237"/>
      <c r="W6955" s="237"/>
      <c r="X6955" s="237"/>
      <c r="Y6955" s="237"/>
      <c r="Z6955" s="237"/>
      <c r="AA6955" s="237"/>
    </row>
    <row r="6956" spans="2:27" ht="13.5" hidden="1">
      <c r="B6956" s="232" t="s">
        <v>1166</v>
      </c>
      <c r="C6956" s="232" t="s">
        <v>1258</v>
      </c>
      <c r="D6956" s="232" t="s">
        <v>1190</v>
      </c>
      <c r="E6956" s="232"/>
      <c r="F6956" s="232">
        <v>4</v>
      </c>
      <c r="G6956" s="232" t="s">
        <v>1307</v>
      </c>
      <c r="H6956" s="233">
        <v>0.27200000000000002</v>
      </c>
      <c r="I6956" s="237"/>
      <c r="J6956" s="237"/>
      <c r="K6956" s="238"/>
      <c r="L6956" s="239"/>
      <c r="M6956" s="238"/>
      <c r="N6956" s="239"/>
      <c r="O6956" s="239"/>
      <c r="P6956" s="240"/>
      <c r="Q6956" s="238"/>
      <c r="R6956" s="240"/>
      <c r="S6956" s="238"/>
      <c r="T6956" s="237"/>
      <c r="U6956" s="227">
        <f t="shared" si="725"/>
        <v>198.56</v>
      </c>
      <c r="V6956" s="237"/>
      <c r="W6956" s="237"/>
      <c r="X6956" s="237"/>
      <c r="Y6956" s="237"/>
      <c r="Z6956" s="237"/>
      <c r="AA6956" s="237"/>
    </row>
    <row r="6957" spans="2:27" ht="13.5" hidden="1">
      <c r="B6957" s="232" t="s">
        <v>1166</v>
      </c>
      <c r="C6957" s="232" t="s">
        <v>1218</v>
      </c>
      <c r="D6957" s="232" t="s">
        <v>1177</v>
      </c>
      <c r="E6957" s="232"/>
      <c r="F6957" s="232">
        <v>8</v>
      </c>
      <c r="G6957" s="232" t="s">
        <v>1351</v>
      </c>
      <c r="H6957" s="233">
        <v>5.2930000000000001</v>
      </c>
      <c r="I6957" s="237"/>
      <c r="J6957" s="237"/>
      <c r="K6957" s="238"/>
      <c r="L6957" s="239"/>
      <c r="M6957" s="238"/>
      <c r="N6957" s="239"/>
      <c r="O6957" s="239"/>
      <c r="P6957" s="240"/>
      <c r="Q6957" s="238"/>
      <c r="R6957" s="240"/>
      <c r="S6957" s="238"/>
      <c r="T6957" s="237"/>
      <c r="U6957" s="227">
        <f t="shared" si="725"/>
        <v>3863.8900000000003</v>
      </c>
      <c r="V6957" s="237"/>
      <c r="W6957" s="237"/>
      <c r="X6957" s="237"/>
      <c r="Y6957" s="237"/>
      <c r="Z6957" s="237"/>
      <c r="AA6957" s="237"/>
    </row>
    <row r="6958" spans="2:27" ht="13.5" hidden="1">
      <c r="B6958" s="232" t="s">
        <v>1166</v>
      </c>
      <c r="C6958" s="232" t="s">
        <v>1219</v>
      </c>
      <c r="D6958" s="232" t="s">
        <v>1171</v>
      </c>
      <c r="E6958" s="232"/>
      <c r="F6958" s="232">
        <v>96</v>
      </c>
      <c r="G6958" s="232" t="s">
        <v>1356</v>
      </c>
      <c r="H6958" s="233">
        <v>6.7969999999999997</v>
      </c>
      <c r="I6958" s="237"/>
      <c r="J6958" s="237"/>
      <c r="K6958" s="238"/>
      <c r="L6958" s="239"/>
      <c r="M6958" s="238"/>
      <c r="N6958" s="239"/>
      <c r="O6958" s="239"/>
      <c r="P6958" s="240"/>
      <c r="Q6958" s="238"/>
      <c r="R6958" s="240"/>
      <c r="S6958" s="238"/>
      <c r="T6958" s="237"/>
      <c r="U6958" s="227">
        <f t="shared" si="725"/>
        <v>4961.8099999999995</v>
      </c>
      <c r="V6958" s="237"/>
      <c r="W6958" s="237"/>
      <c r="X6958" s="237"/>
      <c r="Y6958" s="237"/>
      <c r="Z6958" s="237"/>
      <c r="AA6958" s="237"/>
    </row>
    <row r="6959" spans="2:27" ht="13.5" hidden="1">
      <c r="B6959" s="232" t="s">
        <v>1166</v>
      </c>
      <c r="C6959" s="232" t="s">
        <v>1240</v>
      </c>
      <c r="D6959" s="232" t="s">
        <v>1194</v>
      </c>
      <c r="E6959" s="232"/>
      <c r="F6959" s="232">
        <v>64</v>
      </c>
      <c r="G6959" s="232" t="s">
        <v>1387</v>
      </c>
      <c r="H6959" s="233">
        <v>26.956</v>
      </c>
      <c r="I6959" s="237"/>
      <c r="J6959" s="237"/>
      <c r="K6959" s="238"/>
      <c r="L6959" s="239"/>
      <c r="M6959" s="238"/>
      <c r="N6959" s="239"/>
      <c r="O6959" s="239"/>
      <c r="P6959" s="240"/>
      <c r="Q6959" s="238"/>
      <c r="R6959" s="240"/>
      <c r="S6959" s="238"/>
      <c r="T6959" s="237"/>
      <c r="U6959" s="227">
        <f t="shared" si="725"/>
        <v>19677.88</v>
      </c>
      <c r="V6959" s="237"/>
      <c r="W6959" s="237"/>
      <c r="X6959" s="237"/>
      <c r="Y6959" s="237"/>
      <c r="Z6959" s="237"/>
      <c r="AA6959" s="237"/>
    </row>
    <row r="6960" spans="2:27" ht="13.5" hidden="1">
      <c r="B6960" s="232" t="s">
        <v>1166</v>
      </c>
      <c r="C6960" s="232" t="s">
        <v>1241</v>
      </c>
      <c r="D6960" s="232" t="s">
        <v>1169</v>
      </c>
      <c r="E6960" s="232"/>
      <c r="F6960" s="232">
        <v>4</v>
      </c>
      <c r="G6960" s="232" t="s">
        <v>1315</v>
      </c>
      <c r="H6960" s="233">
        <v>0.23</v>
      </c>
      <c r="I6960" s="237"/>
      <c r="J6960" s="237"/>
      <c r="K6960" s="238"/>
      <c r="L6960" s="239"/>
      <c r="M6960" s="238"/>
      <c r="N6960" s="239"/>
      <c r="O6960" s="239"/>
      <c r="P6960" s="240"/>
      <c r="Q6960" s="238"/>
      <c r="R6960" s="240"/>
      <c r="S6960" s="238"/>
      <c r="T6960" s="237"/>
      <c r="U6960" s="227">
        <f t="shared" si="725"/>
        <v>167.9</v>
      </c>
      <c r="V6960" s="237"/>
      <c r="W6960" s="237"/>
      <c r="X6960" s="237"/>
      <c r="Y6960" s="237"/>
      <c r="Z6960" s="237"/>
      <c r="AA6960" s="237"/>
    </row>
    <row r="6961" spans="2:27" ht="13.5" hidden="1">
      <c r="B6961" s="232" t="s">
        <v>1166</v>
      </c>
      <c r="C6961" s="232" t="s">
        <v>1566</v>
      </c>
      <c r="D6961" s="232" t="s">
        <v>1185</v>
      </c>
      <c r="E6961" s="232"/>
      <c r="F6961" s="232">
        <v>96</v>
      </c>
      <c r="G6961" s="232" t="s">
        <v>1365</v>
      </c>
      <c r="H6961" s="233">
        <v>8.7550000000000008</v>
      </c>
      <c r="I6961" s="237"/>
      <c r="J6961" s="237"/>
      <c r="K6961" s="238"/>
      <c r="L6961" s="239"/>
      <c r="M6961" s="238"/>
      <c r="N6961" s="239"/>
      <c r="O6961" s="239"/>
      <c r="P6961" s="240"/>
      <c r="Q6961" s="238"/>
      <c r="R6961" s="240"/>
      <c r="S6961" s="238"/>
      <c r="T6961" s="237"/>
      <c r="U6961" s="227">
        <f t="shared" si="725"/>
        <v>6391.1500000000005</v>
      </c>
      <c r="V6961" s="237"/>
      <c r="W6961" s="237"/>
      <c r="X6961" s="237"/>
      <c r="Y6961" s="237"/>
      <c r="Z6961" s="237"/>
      <c r="AA6961" s="237"/>
    </row>
    <row r="6962" spans="2:27" ht="13.5" hidden="1">
      <c r="B6962" s="232" t="s">
        <v>1166</v>
      </c>
      <c r="C6962" s="232" t="s">
        <v>1215</v>
      </c>
      <c r="D6962" s="232" t="s">
        <v>1197</v>
      </c>
      <c r="E6962" s="232"/>
      <c r="F6962" s="232">
        <v>16</v>
      </c>
      <c r="G6962" s="232" t="s">
        <v>1312</v>
      </c>
      <c r="H6962" s="233">
        <v>0.92200000000000004</v>
      </c>
      <c r="I6962" s="237"/>
      <c r="J6962" s="237"/>
      <c r="K6962" s="238"/>
      <c r="L6962" s="239"/>
      <c r="M6962" s="238"/>
      <c r="N6962" s="239"/>
      <c r="O6962" s="239"/>
      <c r="P6962" s="240"/>
      <c r="Q6962" s="238"/>
      <c r="R6962" s="240"/>
      <c r="S6962" s="238"/>
      <c r="T6962" s="237"/>
      <c r="U6962" s="227">
        <f t="shared" si="725"/>
        <v>673.06000000000006</v>
      </c>
      <c r="V6962" s="237"/>
      <c r="W6962" s="237"/>
      <c r="X6962" s="237"/>
      <c r="Y6962" s="237"/>
      <c r="Z6962" s="237"/>
      <c r="AA6962" s="237"/>
    </row>
    <row r="6963" spans="2:27" ht="13.5" hidden="1">
      <c r="B6963" s="232" t="s">
        <v>1166</v>
      </c>
      <c r="C6963" s="232" t="s">
        <v>1237</v>
      </c>
      <c r="D6963" s="232" t="s">
        <v>1190</v>
      </c>
      <c r="E6963" s="232"/>
      <c r="F6963" s="232">
        <v>2</v>
      </c>
      <c r="G6963" s="232" t="s">
        <v>1314</v>
      </c>
      <c r="H6963" s="233">
        <v>0.13200000000000001</v>
      </c>
      <c r="I6963" s="237"/>
      <c r="J6963" s="237"/>
      <c r="K6963" s="238"/>
      <c r="L6963" s="239"/>
      <c r="M6963" s="238"/>
      <c r="N6963" s="239"/>
      <c r="O6963" s="239"/>
      <c r="P6963" s="240"/>
      <c r="Q6963" s="238"/>
      <c r="R6963" s="240"/>
      <c r="S6963" s="238"/>
      <c r="T6963" s="237"/>
      <c r="U6963" s="227">
        <f t="shared" si="725"/>
        <v>96.36</v>
      </c>
      <c r="V6963" s="237"/>
      <c r="W6963" s="237"/>
      <c r="X6963" s="237"/>
      <c r="Y6963" s="237"/>
      <c r="Z6963" s="237"/>
      <c r="AA6963" s="237"/>
    </row>
    <row r="6964" spans="2:27" ht="13.5" hidden="1">
      <c r="B6964" s="232" t="s">
        <v>1166</v>
      </c>
      <c r="C6964" s="232" t="s">
        <v>1240</v>
      </c>
      <c r="D6964" s="232" t="s">
        <v>1173</v>
      </c>
      <c r="E6964" s="232"/>
      <c r="F6964" s="232">
        <v>64</v>
      </c>
      <c r="G6964" s="232" t="s">
        <v>1387</v>
      </c>
      <c r="H6964" s="233">
        <v>26.956</v>
      </c>
      <c r="I6964" s="237"/>
      <c r="J6964" s="237"/>
      <c r="K6964" s="238"/>
      <c r="L6964" s="239"/>
      <c r="M6964" s="238"/>
      <c r="N6964" s="239"/>
      <c r="O6964" s="239"/>
      <c r="P6964" s="240"/>
      <c r="Q6964" s="238"/>
      <c r="R6964" s="240"/>
      <c r="S6964" s="238"/>
      <c r="T6964" s="237"/>
      <c r="U6964" s="227">
        <f t="shared" si="725"/>
        <v>19677.88</v>
      </c>
      <c r="V6964" s="237"/>
      <c r="W6964" s="237"/>
      <c r="X6964" s="237"/>
      <c r="Y6964" s="237"/>
      <c r="Z6964" s="237"/>
      <c r="AA6964" s="237"/>
    </row>
    <row r="6965" spans="2:27" ht="13.5" hidden="1">
      <c r="B6965" s="232" t="s">
        <v>1166</v>
      </c>
      <c r="C6965" s="232" t="s">
        <v>1571</v>
      </c>
      <c r="D6965" s="232" t="s">
        <v>1183</v>
      </c>
      <c r="E6965" s="232"/>
      <c r="F6965" s="232">
        <v>16</v>
      </c>
      <c r="G6965" s="232" t="s">
        <v>1301</v>
      </c>
      <c r="H6965" s="233">
        <v>1.0880000000000001</v>
      </c>
      <c r="I6965" s="237"/>
      <c r="J6965" s="237"/>
      <c r="K6965" s="238"/>
      <c r="L6965" s="239"/>
      <c r="M6965" s="238"/>
      <c r="N6965" s="239"/>
      <c r="O6965" s="239"/>
      <c r="P6965" s="240"/>
      <c r="Q6965" s="238"/>
      <c r="R6965" s="240"/>
      <c r="S6965" s="238"/>
      <c r="T6965" s="237"/>
      <c r="U6965" s="227">
        <f t="shared" si="725"/>
        <v>794.24</v>
      </c>
      <c r="V6965" s="237"/>
      <c r="W6965" s="237"/>
      <c r="X6965" s="237"/>
      <c r="Y6965" s="237"/>
      <c r="Z6965" s="237"/>
      <c r="AA6965" s="237"/>
    </row>
    <row r="6966" spans="2:27" ht="13.5" hidden="1">
      <c r="B6966" s="232" t="s">
        <v>1166</v>
      </c>
      <c r="C6966" s="232" t="s">
        <v>1586</v>
      </c>
      <c r="D6966" s="232" t="s">
        <v>1187</v>
      </c>
      <c r="E6966" s="232"/>
      <c r="F6966" s="232">
        <v>36</v>
      </c>
      <c r="G6966" s="232" t="s">
        <v>1313</v>
      </c>
      <c r="H6966" s="233">
        <v>2.0739999999999998</v>
      </c>
      <c r="I6966" s="237"/>
      <c r="J6966" s="237"/>
      <c r="K6966" s="238"/>
      <c r="L6966" s="239"/>
      <c r="M6966" s="238"/>
      <c r="N6966" s="239"/>
      <c r="O6966" s="239"/>
      <c r="P6966" s="240"/>
      <c r="Q6966" s="238"/>
      <c r="R6966" s="240"/>
      <c r="S6966" s="238"/>
      <c r="T6966" s="237"/>
      <c r="U6966" s="227">
        <f t="shared" si="725"/>
        <v>1514.02</v>
      </c>
      <c r="V6966" s="237"/>
      <c r="W6966" s="237"/>
      <c r="X6966" s="237"/>
      <c r="Y6966" s="237"/>
      <c r="Z6966" s="237"/>
      <c r="AA6966" s="237"/>
    </row>
    <row r="6967" spans="2:27" ht="13.5" hidden="1">
      <c r="B6967" s="232" t="s">
        <v>1166</v>
      </c>
      <c r="C6967" s="232" t="s">
        <v>1563</v>
      </c>
      <c r="D6967" s="232" t="s">
        <v>1195</v>
      </c>
      <c r="E6967" s="232"/>
      <c r="F6967" s="232">
        <v>36</v>
      </c>
      <c r="G6967" s="232" t="s">
        <v>1313</v>
      </c>
      <c r="H6967" s="233">
        <v>2.3759999999999999</v>
      </c>
      <c r="I6967" s="237"/>
      <c r="J6967" s="237"/>
      <c r="K6967" s="238"/>
      <c r="L6967" s="239"/>
      <c r="M6967" s="238"/>
      <c r="N6967" s="239"/>
      <c r="O6967" s="239"/>
      <c r="P6967" s="240"/>
      <c r="Q6967" s="238"/>
      <c r="R6967" s="240"/>
      <c r="S6967" s="238"/>
      <c r="T6967" s="237"/>
      <c r="U6967" s="227">
        <f t="shared" si="725"/>
        <v>1734.48</v>
      </c>
      <c r="V6967" s="237"/>
      <c r="W6967" s="237"/>
      <c r="X6967" s="237"/>
      <c r="Y6967" s="237"/>
      <c r="Z6967" s="237"/>
      <c r="AA6967" s="237"/>
    </row>
    <row r="6968" spans="2:27" ht="13.5" hidden="1">
      <c r="B6968" s="232" t="s">
        <v>1166</v>
      </c>
      <c r="C6968" s="232" t="s">
        <v>1258</v>
      </c>
      <c r="D6968" s="232" t="s">
        <v>1183</v>
      </c>
      <c r="E6968" s="232"/>
      <c r="F6968" s="232">
        <v>4</v>
      </c>
      <c r="G6968" s="232" t="s">
        <v>1307</v>
      </c>
      <c r="H6968" s="233">
        <v>0.27200000000000002</v>
      </c>
      <c r="I6968" s="237"/>
      <c r="J6968" s="237"/>
      <c r="K6968" s="238"/>
      <c r="L6968" s="239"/>
      <c r="M6968" s="238"/>
      <c r="N6968" s="239"/>
      <c r="O6968" s="239"/>
      <c r="P6968" s="240"/>
      <c r="Q6968" s="238"/>
      <c r="R6968" s="240"/>
      <c r="S6968" s="238"/>
      <c r="T6968" s="237"/>
      <c r="U6968" s="227">
        <f t="shared" si="725"/>
        <v>198.56</v>
      </c>
      <c r="V6968" s="237"/>
      <c r="W6968" s="237"/>
      <c r="X6968" s="237"/>
      <c r="Y6968" s="237"/>
      <c r="Z6968" s="237"/>
      <c r="AA6968" s="237"/>
    </row>
    <row r="6969" spans="2:27" ht="13.5" hidden="1">
      <c r="B6969" s="232" t="s">
        <v>1166</v>
      </c>
      <c r="C6969" s="232" t="s">
        <v>1251</v>
      </c>
      <c r="D6969" s="232" t="s">
        <v>1592</v>
      </c>
      <c r="E6969" s="232"/>
      <c r="F6969" s="232">
        <v>32</v>
      </c>
      <c r="G6969" s="232" t="s">
        <v>1345</v>
      </c>
      <c r="H6969" s="233">
        <v>2.9180000000000001</v>
      </c>
      <c r="I6969" s="237"/>
      <c r="J6969" s="237"/>
      <c r="K6969" s="238"/>
      <c r="L6969" s="239"/>
      <c r="M6969" s="238"/>
      <c r="N6969" s="239"/>
      <c r="O6969" s="239"/>
      <c r="P6969" s="240"/>
      <c r="Q6969" s="238"/>
      <c r="R6969" s="240"/>
      <c r="S6969" s="238"/>
      <c r="T6969" s="237"/>
      <c r="U6969" s="227">
        <f t="shared" si="725"/>
        <v>2130.1400000000003</v>
      </c>
      <c r="V6969" s="237"/>
      <c r="W6969" s="237"/>
      <c r="X6969" s="237"/>
      <c r="Y6969" s="237"/>
      <c r="Z6969" s="237"/>
      <c r="AA6969" s="237"/>
    </row>
    <row r="6970" spans="2:27" ht="13.5" hidden="1">
      <c r="B6970" s="232" t="s">
        <v>1166</v>
      </c>
      <c r="C6970" s="232" t="s">
        <v>1264</v>
      </c>
      <c r="D6970" s="232" t="s">
        <v>1197</v>
      </c>
      <c r="E6970" s="232"/>
      <c r="F6970" s="232">
        <v>96</v>
      </c>
      <c r="G6970" s="232" t="s">
        <v>1310</v>
      </c>
      <c r="H6970" s="233">
        <v>5.53</v>
      </c>
      <c r="I6970" s="237"/>
      <c r="J6970" s="237"/>
      <c r="K6970" s="238"/>
      <c r="L6970" s="239"/>
      <c r="M6970" s="238"/>
      <c r="N6970" s="239"/>
      <c r="O6970" s="239"/>
      <c r="P6970" s="240"/>
      <c r="Q6970" s="238"/>
      <c r="R6970" s="240"/>
      <c r="S6970" s="238"/>
      <c r="T6970" s="237"/>
      <c r="U6970" s="227">
        <f t="shared" si="725"/>
        <v>4036.9</v>
      </c>
      <c r="V6970" s="237"/>
      <c r="W6970" s="237"/>
      <c r="X6970" s="237"/>
      <c r="Y6970" s="237"/>
      <c r="Z6970" s="237"/>
      <c r="AA6970" s="237"/>
    </row>
    <row r="6971" spans="2:27" ht="13.5" hidden="1">
      <c r="B6971" s="232" t="s">
        <v>1166</v>
      </c>
      <c r="C6971" s="232" t="s">
        <v>1616</v>
      </c>
      <c r="D6971" s="232" t="s">
        <v>1175</v>
      </c>
      <c r="E6971" s="232"/>
      <c r="F6971" s="232">
        <v>96</v>
      </c>
      <c r="G6971" s="232" t="s">
        <v>1310</v>
      </c>
      <c r="H6971" s="233">
        <v>5.5296000000000003</v>
      </c>
      <c r="I6971" s="237"/>
      <c r="J6971" s="237"/>
      <c r="K6971" s="238"/>
      <c r="L6971" s="239"/>
      <c r="M6971" s="238"/>
      <c r="N6971" s="239"/>
      <c r="O6971" s="239"/>
      <c r="P6971" s="240"/>
      <c r="Q6971" s="238"/>
      <c r="R6971" s="240"/>
      <c r="S6971" s="238"/>
      <c r="T6971" s="237"/>
      <c r="U6971" s="227">
        <f t="shared" si="725"/>
        <v>4036.6080000000002</v>
      </c>
      <c r="V6971" s="237"/>
      <c r="W6971" s="237"/>
      <c r="X6971" s="237"/>
      <c r="Y6971" s="237"/>
      <c r="Z6971" s="237"/>
      <c r="AA6971" s="237"/>
    </row>
    <row r="6972" spans="2:27" ht="13.5" hidden="1">
      <c r="B6972" s="232" t="s">
        <v>1166</v>
      </c>
      <c r="C6972" s="232" t="s">
        <v>1613</v>
      </c>
      <c r="D6972" s="232" t="s">
        <v>1182</v>
      </c>
      <c r="E6972" s="232"/>
      <c r="F6972" s="232">
        <v>32</v>
      </c>
      <c r="G6972" s="232" t="s">
        <v>1345</v>
      </c>
      <c r="H6972" s="233">
        <v>2.3424</v>
      </c>
      <c r="I6972" s="237"/>
      <c r="J6972" s="237"/>
      <c r="K6972" s="238"/>
      <c r="L6972" s="239"/>
      <c r="M6972" s="238"/>
      <c r="N6972" s="239"/>
      <c r="O6972" s="239"/>
      <c r="P6972" s="240"/>
      <c r="Q6972" s="238"/>
      <c r="R6972" s="240"/>
      <c r="S6972" s="238"/>
      <c r="T6972" s="237"/>
      <c r="U6972" s="227">
        <f t="shared" si="725"/>
        <v>1709.952</v>
      </c>
      <c r="V6972" s="237"/>
      <c r="W6972" s="237"/>
      <c r="X6972" s="237"/>
      <c r="Y6972" s="237"/>
      <c r="Z6972" s="237"/>
      <c r="AA6972" s="237"/>
    </row>
    <row r="6973" spans="2:27" ht="13.5" hidden="1">
      <c r="B6973" s="232" t="s">
        <v>1166</v>
      </c>
      <c r="C6973" s="232" t="s">
        <v>1568</v>
      </c>
      <c r="D6973" s="232" t="s">
        <v>1196</v>
      </c>
      <c r="E6973" s="232"/>
      <c r="F6973" s="232">
        <v>16</v>
      </c>
      <c r="G6973" s="232" t="s">
        <v>1316</v>
      </c>
      <c r="H6973" s="233">
        <v>1.4590000000000001</v>
      </c>
      <c r="I6973" s="237"/>
      <c r="J6973" s="237"/>
      <c r="K6973" s="238"/>
      <c r="L6973" s="239"/>
      <c r="M6973" s="238"/>
      <c r="N6973" s="239"/>
      <c r="O6973" s="239"/>
      <c r="P6973" s="240"/>
      <c r="Q6973" s="238"/>
      <c r="R6973" s="240"/>
      <c r="S6973" s="238"/>
      <c r="T6973" s="237"/>
      <c r="U6973" s="227">
        <f t="shared" si="725"/>
        <v>1065.0700000000002</v>
      </c>
      <c r="V6973" s="237"/>
      <c r="W6973" s="237"/>
      <c r="X6973" s="237"/>
      <c r="Y6973" s="237"/>
      <c r="Z6973" s="237"/>
      <c r="AA6973" s="237"/>
    </row>
    <row r="6974" spans="2:27" ht="13.5" hidden="1">
      <c r="B6974" s="232" t="s">
        <v>1166</v>
      </c>
      <c r="C6974" s="232" t="s">
        <v>1245</v>
      </c>
      <c r="D6974" s="232" t="s">
        <v>1178</v>
      </c>
      <c r="E6974" s="232"/>
      <c r="F6974" s="232">
        <v>64</v>
      </c>
      <c r="G6974" s="232" t="s">
        <v>1355</v>
      </c>
      <c r="H6974" s="233">
        <v>38.953000000000003</v>
      </c>
      <c r="I6974" s="237"/>
      <c r="J6974" s="237"/>
      <c r="K6974" s="238"/>
      <c r="L6974" s="239"/>
      <c r="M6974" s="238"/>
      <c r="N6974" s="239"/>
      <c r="O6974" s="239"/>
      <c r="P6974" s="240"/>
      <c r="Q6974" s="238"/>
      <c r="R6974" s="240"/>
      <c r="S6974" s="238"/>
      <c r="T6974" s="237"/>
      <c r="U6974" s="227">
        <f t="shared" si="725"/>
        <v>28435.690000000002</v>
      </c>
      <c r="V6974" s="237"/>
      <c r="W6974" s="237"/>
      <c r="X6974" s="237"/>
      <c r="Y6974" s="237"/>
      <c r="Z6974" s="237"/>
      <c r="AA6974" s="237"/>
    </row>
    <row r="6975" spans="2:27" ht="13.5" hidden="1">
      <c r="B6975" s="232" t="s">
        <v>1166</v>
      </c>
      <c r="C6975" s="232" t="s">
        <v>1259</v>
      </c>
      <c r="D6975" s="232" t="s">
        <v>1197</v>
      </c>
      <c r="E6975" s="232"/>
      <c r="F6975" s="232">
        <v>2</v>
      </c>
      <c r="G6975" s="232" t="s">
        <v>1314</v>
      </c>
      <c r="H6975" s="233">
        <v>0.115</v>
      </c>
      <c r="I6975" s="237"/>
      <c r="J6975" s="237"/>
      <c r="K6975" s="238"/>
      <c r="L6975" s="239"/>
      <c r="M6975" s="238"/>
      <c r="N6975" s="239"/>
      <c r="O6975" s="239"/>
      <c r="P6975" s="240"/>
      <c r="Q6975" s="238"/>
      <c r="R6975" s="240"/>
      <c r="S6975" s="238"/>
      <c r="T6975" s="237"/>
      <c r="U6975" s="227">
        <f t="shared" si="725"/>
        <v>83.95</v>
      </c>
      <c r="V6975" s="237"/>
      <c r="W6975" s="237"/>
      <c r="X6975" s="237"/>
      <c r="Y6975" s="237"/>
      <c r="Z6975" s="237"/>
      <c r="AA6975" s="237"/>
    </row>
    <row r="6976" spans="2:27" ht="13.5" hidden="1">
      <c r="B6976" s="232" t="s">
        <v>1166</v>
      </c>
      <c r="C6976" s="232" t="s">
        <v>1213</v>
      </c>
      <c r="D6976" s="232" t="s">
        <v>1168</v>
      </c>
      <c r="E6976" s="232"/>
      <c r="F6976" s="232">
        <v>32</v>
      </c>
      <c r="G6976" s="232" t="s">
        <v>1316</v>
      </c>
      <c r="H6976" s="233">
        <v>3.3460000000000001</v>
      </c>
      <c r="I6976" s="237"/>
      <c r="J6976" s="237"/>
      <c r="K6976" s="238"/>
      <c r="L6976" s="239"/>
      <c r="M6976" s="238"/>
      <c r="N6976" s="239"/>
      <c r="O6976" s="239"/>
      <c r="P6976" s="240"/>
      <c r="Q6976" s="238"/>
      <c r="R6976" s="240"/>
      <c r="S6976" s="238"/>
      <c r="T6976" s="237"/>
      <c r="U6976" s="227">
        <f t="shared" si="725"/>
        <v>2442.58</v>
      </c>
      <c r="V6976" s="237"/>
      <c r="W6976" s="237"/>
      <c r="X6976" s="237"/>
      <c r="Y6976" s="237"/>
      <c r="Z6976" s="237"/>
      <c r="AA6976" s="237"/>
    </row>
    <row r="6977" spans="2:27" ht="13.5" hidden="1">
      <c r="B6977" s="232" t="s">
        <v>1166</v>
      </c>
      <c r="C6977" s="232" t="s">
        <v>1605</v>
      </c>
      <c r="D6977" s="232" t="s">
        <v>1190</v>
      </c>
      <c r="E6977" s="232"/>
      <c r="F6977" s="232">
        <v>4</v>
      </c>
      <c r="G6977" s="232" t="s">
        <v>1315</v>
      </c>
      <c r="H6977" s="233">
        <v>0.23039999999999999</v>
      </c>
      <c r="I6977" s="237"/>
      <c r="J6977" s="237"/>
      <c r="K6977" s="238"/>
      <c r="L6977" s="239"/>
      <c r="M6977" s="238"/>
      <c r="N6977" s="239"/>
      <c r="O6977" s="239"/>
      <c r="P6977" s="240"/>
      <c r="Q6977" s="238"/>
      <c r="R6977" s="240"/>
      <c r="S6977" s="238"/>
      <c r="T6977" s="237"/>
      <c r="U6977" s="227">
        <f t="shared" si="725"/>
        <v>168.19200000000001</v>
      </c>
      <c r="V6977" s="237"/>
      <c r="W6977" s="237"/>
      <c r="X6977" s="237"/>
      <c r="Y6977" s="237"/>
      <c r="Z6977" s="237"/>
      <c r="AA6977" s="237"/>
    </row>
    <row r="6978" spans="2:27" ht="13.5" hidden="1">
      <c r="B6978" s="232" t="s">
        <v>1166</v>
      </c>
      <c r="C6978" s="232" t="s">
        <v>1250</v>
      </c>
      <c r="D6978" s="232" t="s">
        <v>1176</v>
      </c>
      <c r="E6978" s="232"/>
      <c r="F6978" s="232">
        <v>96</v>
      </c>
      <c r="G6978" s="232" t="s">
        <v>1356</v>
      </c>
      <c r="H6978" s="233">
        <v>8.0060000000000002</v>
      </c>
      <c r="I6978" s="237"/>
      <c r="J6978" s="237"/>
      <c r="K6978" s="238"/>
      <c r="L6978" s="239"/>
      <c r="M6978" s="238"/>
      <c r="N6978" s="239"/>
      <c r="O6978" s="239"/>
      <c r="P6978" s="240"/>
      <c r="Q6978" s="238"/>
      <c r="R6978" s="240"/>
      <c r="S6978" s="238"/>
      <c r="T6978" s="237"/>
      <c r="U6978" s="227">
        <f t="shared" si="725"/>
        <v>5844.38</v>
      </c>
      <c r="V6978" s="237"/>
      <c r="W6978" s="237"/>
      <c r="X6978" s="237"/>
      <c r="Y6978" s="237"/>
      <c r="Z6978" s="237"/>
      <c r="AA6978" s="237"/>
    </row>
    <row r="6979" spans="2:27" ht="13.5" hidden="1">
      <c r="B6979" s="232" t="s">
        <v>1166</v>
      </c>
      <c r="C6979" s="232" t="s">
        <v>1214</v>
      </c>
      <c r="D6979" s="232" t="s">
        <v>1194</v>
      </c>
      <c r="E6979" s="232"/>
      <c r="F6979" s="232">
        <v>4</v>
      </c>
      <c r="G6979" s="232" t="s">
        <v>1351</v>
      </c>
      <c r="H6979" s="233">
        <v>1.831</v>
      </c>
      <c r="I6979" s="237"/>
      <c r="J6979" s="237"/>
      <c r="K6979" s="238"/>
      <c r="L6979" s="239"/>
      <c r="M6979" s="238"/>
      <c r="N6979" s="239"/>
      <c r="O6979" s="239"/>
      <c r="P6979" s="240"/>
      <c r="Q6979" s="238"/>
      <c r="R6979" s="240"/>
      <c r="S6979" s="238"/>
      <c r="T6979" s="237"/>
      <c r="U6979" s="227">
        <f t="shared" si="725"/>
        <v>1336.6299999999999</v>
      </c>
      <c r="V6979" s="237"/>
      <c r="W6979" s="237"/>
      <c r="X6979" s="237"/>
      <c r="Y6979" s="237"/>
      <c r="Z6979" s="237"/>
      <c r="AA6979" s="237"/>
    </row>
    <row r="6980" spans="2:27" ht="13.5" hidden="1">
      <c r="B6980" s="232" t="s">
        <v>1166</v>
      </c>
      <c r="C6980" s="232" t="s">
        <v>1203</v>
      </c>
      <c r="D6980" s="232" t="s">
        <v>1587</v>
      </c>
      <c r="E6980" s="232"/>
      <c r="F6980" s="232">
        <v>72</v>
      </c>
      <c r="G6980" s="232" t="s">
        <v>1309</v>
      </c>
      <c r="H6980" s="233">
        <v>4.1470000000000002</v>
      </c>
      <c r="I6980" s="237"/>
      <c r="J6980" s="237"/>
      <c r="K6980" s="238"/>
      <c r="L6980" s="239"/>
      <c r="M6980" s="238"/>
      <c r="N6980" s="239"/>
      <c r="O6980" s="239"/>
      <c r="P6980" s="240"/>
      <c r="Q6980" s="238"/>
      <c r="R6980" s="240"/>
      <c r="S6980" s="238"/>
      <c r="T6980" s="237"/>
      <c r="U6980" s="227">
        <f t="shared" si="725"/>
        <v>3027.3100000000004</v>
      </c>
      <c r="V6980" s="237"/>
      <c r="W6980" s="237"/>
      <c r="X6980" s="237"/>
      <c r="Y6980" s="237"/>
      <c r="Z6980" s="237"/>
      <c r="AA6980" s="237"/>
    </row>
    <row r="6981" spans="2:27" ht="13.5" hidden="1">
      <c r="B6981" s="232" t="s">
        <v>1166</v>
      </c>
      <c r="C6981" s="232" t="s">
        <v>1255</v>
      </c>
      <c r="D6981" s="232" t="s">
        <v>1173</v>
      </c>
      <c r="E6981" s="232"/>
      <c r="F6981" s="232">
        <v>32</v>
      </c>
      <c r="G6981" s="232" t="s">
        <v>1353</v>
      </c>
      <c r="H6981" s="233">
        <v>20.323</v>
      </c>
      <c r="I6981" s="237"/>
      <c r="J6981" s="237"/>
      <c r="K6981" s="238"/>
      <c r="L6981" s="239"/>
      <c r="M6981" s="238"/>
      <c r="N6981" s="239"/>
      <c r="O6981" s="239"/>
      <c r="P6981" s="240"/>
      <c r="Q6981" s="238"/>
      <c r="R6981" s="240"/>
      <c r="S6981" s="238"/>
      <c r="T6981" s="237"/>
      <c r="U6981" s="227">
        <f t="shared" si="725"/>
        <v>14835.79</v>
      </c>
      <c r="V6981" s="237"/>
      <c r="W6981" s="237"/>
      <c r="X6981" s="237"/>
      <c r="Y6981" s="237"/>
      <c r="Z6981" s="237"/>
      <c r="AA6981" s="237"/>
    </row>
    <row r="6982" spans="2:27" ht="13.5" hidden="1">
      <c r="B6982" s="232" t="s">
        <v>1166</v>
      </c>
      <c r="C6982" s="232" t="s">
        <v>1206</v>
      </c>
      <c r="D6982" s="232" t="s">
        <v>1170</v>
      </c>
      <c r="E6982" s="232"/>
      <c r="F6982" s="232">
        <v>16</v>
      </c>
      <c r="G6982" s="232" t="s">
        <v>1317</v>
      </c>
      <c r="H6982" s="233">
        <v>1.133</v>
      </c>
      <c r="I6982" s="237"/>
      <c r="J6982" s="237"/>
      <c r="K6982" s="238"/>
      <c r="L6982" s="239"/>
      <c r="M6982" s="238"/>
      <c r="N6982" s="239"/>
      <c r="O6982" s="239"/>
      <c r="P6982" s="240"/>
      <c r="Q6982" s="238"/>
      <c r="R6982" s="240"/>
      <c r="S6982" s="238"/>
      <c r="T6982" s="237"/>
      <c r="U6982" s="227">
        <f t="shared" si="725"/>
        <v>827.09</v>
      </c>
      <c r="V6982" s="237"/>
      <c r="W6982" s="237"/>
      <c r="X6982" s="237"/>
      <c r="Y6982" s="237"/>
      <c r="Z6982" s="237"/>
      <c r="AA6982" s="237"/>
    </row>
    <row r="6983" spans="2:27" ht="13.5" hidden="1">
      <c r="B6983" s="232" t="s">
        <v>1166</v>
      </c>
      <c r="C6983" s="232" t="s">
        <v>1210</v>
      </c>
      <c r="D6983" s="232" t="s">
        <v>1562</v>
      </c>
      <c r="E6983" s="232"/>
      <c r="F6983" s="232">
        <v>2</v>
      </c>
      <c r="G6983" s="232" t="s">
        <v>1315</v>
      </c>
      <c r="H6983" s="233">
        <v>0.125</v>
      </c>
      <c r="I6983" s="237"/>
      <c r="J6983" s="237"/>
      <c r="K6983" s="238"/>
      <c r="L6983" s="239"/>
      <c r="M6983" s="238"/>
      <c r="N6983" s="239"/>
      <c r="O6983" s="239"/>
      <c r="P6983" s="240"/>
      <c r="Q6983" s="238"/>
      <c r="R6983" s="240"/>
      <c r="S6983" s="238"/>
      <c r="T6983" s="237"/>
      <c r="U6983" s="227">
        <f t="shared" si="725"/>
        <v>91.25</v>
      </c>
      <c r="V6983" s="237"/>
      <c r="W6983" s="237"/>
      <c r="X6983" s="237"/>
      <c r="Y6983" s="237"/>
      <c r="Z6983" s="237"/>
      <c r="AA6983" s="237"/>
    </row>
    <row r="6984" spans="2:27" ht="13.5" hidden="1">
      <c r="B6984" s="232" t="s">
        <v>1166</v>
      </c>
      <c r="C6984" s="232" t="s">
        <v>1231</v>
      </c>
      <c r="D6984" s="232" t="s">
        <v>1562</v>
      </c>
      <c r="E6984" s="232"/>
      <c r="F6984" s="232">
        <v>48</v>
      </c>
      <c r="G6984" s="232" t="s">
        <v>1310</v>
      </c>
      <c r="H6984" s="233">
        <v>4.0030000000000001</v>
      </c>
      <c r="I6984" s="237"/>
      <c r="J6984" s="237"/>
      <c r="K6984" s="238"/>
      <c r="L6984" s="239"/>
      <c r="M6984" s="238"/>
      <c r="N6984" s="239"/>
      <c r="O6984" s="239"/>
      <c r="P6984" s="240"/>
      <c r="Q6984" s="238"/>
      <c r="R6984" s="240"/>
      <c r="S6984" s="238"/>
      <c r="T6984" s="237"/>
      <c r="U6984" s="227">
        <f t="shared" si="725"/>
        <v>2922.19</v>
      </c>
      <c r="V6984" s="237"/>
      <c r="W6984" s="237"/>
      <c r="X6984" s="237"/>
      <c r="Y6984" s="237"/>
      <c r="Z6984" s="237"/>
      <c r="AA6984" s="237"/>
    </row>
    <row r="6985" spans="2:27" ht="13.5" hidden="1">
      <c r="B6985" s="232" t="s">
        <v>1166</v>
      </c>
      <c r="C6985" s="232" t="s">
        <v>1565</v>
      </c>
      <c r="D6985" s="232" t="s">
        <v>1195</v>
      </c>
      <c r="E6985" s="232"/>
      <c r="F6985" s="232">
        <v>16</v>
      </c>
      <c r="G6985" s="232" t="s">
        <v>1312</v>
      </c>
      <c r="H6985" s="233">
        <v>1.056</v>
      </c>
      <c r="I6985" s="237"/>
      <c r="J6985" s="237"/>
      <c r="K6985" s="238"/>
      <c r="L6985" s="239"/>
      <c r="M6985" s="238"/>
      <c r="N6985" s="239"/>
      <c r="O6985" s="239"/>
      <c r="P6985" s="240"/>
      <c r="Q6985" s="238"/>
      <c r="R6985" s="240"/>
      <c r="S6985" s="238"/>
      <c r="T6985" s="237"/>
      <c r="U6985" s="227">
        <f t="shared" si="725"/>
        <v>770.88</v>
      </c>
      <c r="V6985" s="237"/>
      <c r="W6985" s="237"/>
      <c r="X6985" s="237"/>
      <c r="Y6985" s="237"/>
      <c r="Z6985" s="237"/>
      <c r="AA6985" s="237"/>
    </row>
    <row r="6986" spans="2:27" ht="13.5" hidden="1">
      <c r="B6986" s="232" t="s">
        <v>1166</v>
      </c>
      <c r="C6986" s="232" t="s">
        <v>1598</v>
      </c>
      <c r="D6986" s="232" t="s">
        <v>1175</v>
      </c>
      <c r="E6986" s="232"/>
      <c r="F6986" s="232">
        <v>8</v>
      </c>
      <c r="G6986" s="232" t="s">
        <v>1311</v>
      </c>
      <c r="H6986" s="233">
        <v>0.36959999999999998</v>
      </c>
      <c r="I6986" s="237"/>
      <c r="J6986" s="237"/>
      <c r="K6986" s="238"/>
      <c r="L6986" s="239"/>
      <c r="M6986" s="238"/>
      <c r="N6986" s="239"/>
      <c r="O6986" s="239"/>
      <c r="P6986" s="240"/>
      <c r="Q6986" s="238"/>
      <c r="R6986" s="240"/>
      <c r="S6986" s="238"/>
      <c r="T6986" s="237"/>
      <c r="U6986" s="227">
        <f t="shared" si="725"/>
        <v>269.80799999999999</v>
      </c>
      <c r="V6986" s="237"/>
      <c r="W6986" s="237"/>
      <c r="X6986" s="237"/>
      <c r="Y6986" s="237"/>
      <c r="Z6986" s="237"/>
      <c r="AA6986" s="237"/>
    </row>
    <row r="6987" spans="2:27" ht="13.5" hidden="1">
      <c r="B6987" s="232" t="s">
        <v>1166</v>
      </c>
      <c r="C6987" s="232" t="s">
        <v>1229</v>
      </c>
      <c r="D6987" s="232" t="s">
        <v>1196</v>
      </c>
      <c r="E6987" s="232"/>
      <c r="F6987" s="232">
        <v>8</v>
      </c>
      <c r="G6987" s="232" t="s">
        <v>1317</v>
      </c>
      <c r="H6987" s="233">
        <v>0.73</v>
      </c>
      <c r="I6987" s="237"/>
      <c r="J6987" s="237"/>
      <c r="K6987" s="238"/>
      <c r="L6987" s="239"/>
      <c r="M6987" s="238"/>
      <c r="N6987" s="239"/>
      <c r="O6987" s="239"/>
      <c r="P6987" s="240"/>
      <c r="Q6987" s="238"/>
      <c r="R6987" s="240"/>
      <c r="S6987" s="238"/>
      <c r="T6987" s="237"/>
      <c r="U6987" s="227">
        <f t="shared" si="725"/>
        <v>532.9</v>
      </c>
      <c r="V6987" s="237"/>
      <c r="W6987" s="237"/>
      <c r="X6987" s="237"/>
      <c r="Y6987" s="237"/>
      <c r="Z6987" s="237"/>
      <c r="AA6987" s="237"/>
    </row>
    <row r="6988" spans="2:27" ht="13.5" hidden="1">
      <c r="B6988" s="232" t="s">
        <v>1166</v>
      </c>
      <c r="C6988" s="232" t="s">
        <v>1612</v>
      </c>
      <c r="D6988" s="232" t="s">
        <v>1185</v>
      </c>
      <c r="E6988" s="232"/>
      <c r="F6988" s="232">
        <v>16</v>
      </c>
      <c r="G6988" s="232" t="s">
        <v>1316</v>
      </c>
      <c r="H6988" s="233">
        <v>1.1712</v>
      </c>
      <c r="I6988" s="237"/>
      <c r="J6988" s="237"/>
      <c r="K6988" s="238"/>
      <c r="L6988" s="239"/>
      <c r="M6988" s="238"/>
      <c r="N6988" s="239"/>
      <c r="O6988" s="239"/>
      <c r="P6988" s="240"/>
      <c r="Q6988" s="238"/>
      <c r="R6988" s="240"/>
      <c r="S6988" s="238"/>
      <c r="T6988" s="237"/>
      <c r="U6988" s="227">
        <f t="shared" si="725"/>
        <v>854.976</v>
      </c>
      <c r="V6988" s="237"/>
      <c r="W6988" s="237"/>
      <c r="X6988" s="237"/>
      <c r="Y6988" s="237"/>
      <c r="Z6988" s="237"/>
      <c r="AA6988" s="237"/>
    </row>
    <row r="6989" spans="2:27" ht="13.5" hidden="1">
      <c r="B6989" s="232" t="s">
        <v>1166</v>
      </c>
      <c r="C6989" s="232" t="s">
        <v>1256</v>
      </c>
      <c r="D6989" s="232" t="s">
        <v>1562</v>
      </c>
      <c r="E6989" s="232"/>
      <c r="F6989" s="232">
        <v>32</v>
      </c>
      <c r="G6989" s="232" t="s">
        <v>1316</v>
      </c>
      <c r="H6989" s="233">
        <v>2.266</v>
      </c>
      <c r="I6989" s="237"/>
      <c r="J6989" s="237"/>
      <c r="K6989" s="238"/>
      <c r="L6989" s="239"/>
      <c r="M6989" s="238"/>
      <c r="N6989" s="239"/>
      <c r="O6989" s="239"/>
      <c r="P6989" s="240"/>
      <c r="Q6989" s="238"/>
      <c r="R6989" s="240"/>
      <c r="S6989" s="238"/>
      <c r="T6989" s="237"/>
      <c r="U6989" s="227">
        <f t="shared" si="725"/>
        <v>1654.18</v>
      </c>
      <c r="V6989" s="237"/>
      <c r="W6989" s="237"/>
      <c r="X6989" s="237"/>
      <c r="Y6989" s="237"/>
      <c r="Z6989" s="237"/>
      <c r="AA6989" s="237"/>
    </row>
    <row r="6990" spans="2:27" ht="13.5" hidden="1">
      <c r="B6990" s="232" t="s">
        <v>1166</v>
      </c>
      <c r="C6990" s="232" t="s">
        <v>1242</v>
      </c>
      <c r="D6990" s="232" t="s">
        <v>1187</v>
      </c>
      <c r="E6990" s="232"/>
      <c r="F6990" s="232">
        <v>8</v>
      </c>
      <c r="G6990" s="232" t="s">
        <v>1311</v>
      </c>
      <c r="H6990" s="233">
        <v>0.46100000000000002</v>
      </c>
      <c r="I6990" s="237"/>
      <c r="J6990" s="237"/>
      <c r="K6990" s="238"/>
      <c r="L6990" s="239"/>
      <c r="M6990" s="238"/>
      <c r="N6990" s="239"/>
      <c r="O6990" s="239"/>
      <c r="P6990" s="240"/>
      <c r="Q6990" s="238"/>
      <c r="R6990" s="240"/>
      <c r="S6990" s="238"/>
      <c r="T6990" s="237"/>
      <c r="U6990" s="227">
        <f t="shared" si="725"/>
        <v>336.53000000000003</v>
      </c>
      <c r="V6990" s="237"/>
      <c r="W6990" s="237"/>
      <c r="X6990" s="237"/>
      <c r="Y6990" s="237"/>
      <c r="Z6990" s="237"/>
      <c r="AA6990" s="237"/>
    </row>
    <row r="6991" spans="2:27" ht="13.5" hidden="1">
      <c r="B6991" s="232" t="s">
        <v>1166</v>
      </c>
      <c r="C6991" s="232" t="s">
        <v>1231</v>
      </c>
      <c r="D6991" s="232" t="s">
        <v>1186</v>
      </c>
      <c r="E6991" s="232"/>
      <c r="F6991" s="232">
        <v>48</v>
      </c>
      <c r="G6991" s="232" t="s">
        <v>1310</v>
      </c>
      <c r="H6991" s="233">
        <v>4.0030000000000001</v>
      </c>
      <c r="I6991" s="237"/>
      <c r="J6991" s="237"/>
      <c r="K6991" s="238"/>
      <c r="L6991" s="239"/>
      <c r="M6991" s="238"/>
      <c r="N6991" s="239"/>
      <c r="O6991" s="239"/>
      <c r="P6991" s="240"/>
      <c r="Q6991" s="238"/>
      <c r="R6991" s="240"/>
      <c r="S6991" s="238"/>
      <c r="T6991" s="237"/>
      <c r="U6991" s="227">
        <f t="shared" si="725"/>
        <v>2922.19</v>
      </c>
      <c r="V6991" s="237"/>
      <c r="W6991" s="237"/>
      <c r="X6991" s="237"/>
      <c r="Y6991" s="237"/>
      <c r="Z6991" s="237"/>
      <c r="AA6991" s="237"/>
    </row>
    <row r="6992" spans="2:27" ht="13.5" hidden="1">
      <c r="B6992" s="232" t="s">
        <v>1166</v>
      </c>
      <c r="C6992" s="232" t="s">
        <v>1619</v>
      </c>
      <c r="D6992" s="232" t="s">
        <v>1185</v>
      </c>
      <c r="E6992" s="232"/>
      <c r="F6992" s="232">
        <v>8</v>
      </c>
      <c r="G6992" s="232" t="s">
        <v>1317</v>
      </c>
      <c r="H6992" s="233">
        <v>0.58560000000000001</v>
      </c>
      <c r="I6992" s="237"/>
      <c r="J6992" s="237"/>
      <c r="K6992" s="238"/>
      <c r="L6992" s="239"/>
      <c r="M6992" s="238"/>
      <c r="N6992" s="239"/>
      <c r="O6992" s="239"/>
      <c r="P6992" s="240"/>
      <c r="Q6992" s="238"/>
      <c r="R6992" s="240"/>
      <c r="S6992" s="238"/>
      <c r="T6992" s="237"/>
      <c r="U6992" s="227">
        <f t="shared" si="725"/>
        <v>427.488</v>
      </c>
      <c r="V6992" s="237"/>
      <c r="W6992" s="237"/>
      <c r="X6992" s="237"/>
      <c r="Y6992" s="237"/>
      <c r="Z6992" s="237"/>
      <c r="AA6992" s="237"/>
    </row>
    <row r="6993" spans="2:27" ht="13.5" hidden="1">
      <c r="B6993" s="232" t="s">
        <v>1166</v>
      </c>
      <c r="C6993" s="232" t="s">
        <v>1228</v>
      </c>
      <c r="D6993" s="232" t="s">
        <v>1184</v>
      </c>
      <c r="E6993" s="232"/>
      <c r="F6993" s="232">
        <v>2</v>
      </c>
      <c r="G6993" s="232" t="s">
        <v>1311</v>
      </c>
      <c r="H6993" s="233">
        <v>0.182</v>
      </c>
      <c r="I6993" s="237"/>
      <c r="J6993" s="237"/>
      <c r="K6993" s="238"/>
      <c r="L6993" s="239"/>
      <c r="M6993" s="238"/>
      <c r="N6993" s="239"/>
      <c r="O6993" s="239"/>
      <c r="P6993" s="240"/>
      <c r="Q6993" s="238"/>
      <c r="R6993" s="240"/>
      <c r="S6993" s="238"/>
      <c r="T6993" s="237"/>
      <c r="U6993" s="227">
        <f t="shared" si="725"/>
        <v>132.85999999999999</v>
      </c>
      <c r="V6993" s="237"/>
      <c r="W6993" s="237"/>
      <c r="X6993" s="237"/>
      <c r="Y6993" s="237"/>
      <c r="Z6993" s="237"/>
      <c r="AA6993" s="237"/>
    </row>
    <row r="6994" spans="2:27" ht="13.5" hidden="1">
      <c r="B6994" s="232" t="s">
        <v>1166</v>
      </c>
      <c r="C6994" s="232" t="s">
        <v>1208</v>
      </c>
      <c r="D6994" s="232" t="s">
        <v>1174</v>
      </c>
      <c r="E6994" s="232"/>
      <c r="F6994" s="232">
        <v>4</v>
      </c>
      <c r="G6994" s="232" t="s">
        <v>1311</v>
      </c>
      <c r="H6994" s="233">
        <v>0.29499999999999998</v>
      </c>
      <c r="I6994" s="237"/>
      <c r="J6994" s="237"/>
      <c r="K6994" s="238"/>
      <c r="L6994" s="239"/>
      <c r="M6994" s="238"/>
      <c r="N6994" s="239"/>
      <c r="O6994" s="239"/>
      <c r="P6994" s="240"/>
      <c r="Q6994" s="238"/>
      <c r="R6994" s="240"/>
      <c r="S6994" s="238"/>
      <c r="T6994" s="237"/>
      <c r="U6994" s="227">
        <f t="shared" si="725"/>
        <v>215.35</v>
      </c>
      <c r="V6994" s="237"/>
      <c r="W6994" s="237"/>
      <c r="X6994" s="237"/>
      <c r="Y6994" s="237"/>
      <c r="Z6994" s="237"/>
      <c r="AA6994" s="237"/>
    </row>
    <row r="6995" spans="2:27" ht="13.5" hidden="1">
      <c r="B6995" s="232" t="s">
        <v>1166</v>
      </c>
      <c r="C6995" s="232" t="s">
        <v>1226</v>
      </c>
      <c r="D6995" s="232" t="s">
        <v>1193</v>
      </c>
      <c r="E6995" s="232"/>
      <c r="F6995" s="232">
        <v>8</v>
      </c>
      <c r="G6995" s="232" t="s">
        <v>1312</v>
      </c>
      <c r="H6995" s="233">
        <v>0</v>
      </c>
      <c r="I6995" s="237"/>
      <c r="J6995" s="237"/>
      <c r="K6995" s="238"/>
      <c r="L6995" s="239"/>
      <c r="M6995" s="238"/>
      <c r="N6995" s="239"/>
      <c r="O6995" s="239"/>
      <c r="P6995" s="240"/>
      <c r="Q6995" s="238"/>
      <c r="R6995" s="240"/>
      <c r="S6995" s="238"/>
      <c r="T6995" s="237"/>
      <c r="U6995" s="227">
        <f t="shared" si="725"/>
        <v>0</v>
      </c>
      <c r="V6995" s="237"/>
      <c r="W6995" s="237"/>
      <c r="X6995" s="237"/>
      <c r="Y6995" s="237"/>
      <c r="Z6995" s="237"/>
      <c r="AA6995" s="237"/>
    </row>
    <row r="6996" spans="2:27" ht="12" hidden="1">
      <c r="B6996" s="232" t="s">
        <v>1166</v>
      </c>
      <c r="C6996" s="232" t="s">
        <v>1639</v>
      </c>
      <c r="D6996" s="232" t="s">
        <v>1636</v>
      </c>
      <c r="E6996" s="232"/>
      <c r="F6996" s="232"/>
      <c r="G6996" s="232"/>
      <c r="H6996" s="232">
        <v>0.15959999999999999</v>
      </c>
      <c r="I6996" s="232"/>
      <c r="J6996" s="232"/>
      <c r="K6996" s="232"/>
      <c r="L6996" s="232"/>
      <c r="M6996" s="232"/>
      <c r="N6996" s="232"/>
      <c r="O6996" s="232"/>
      <c r="P6996" s="232"/>
      <c r="Q6996" s="232"/>
      <c r="R6996" s="232"/>
      <c r="S6996" s="232"/>
      <c r="T6996" s="232"/>
      <c r="U6996" s="232">
        <v>0.15959999999999999</v>
      </c>
      <c r="V6996" s="237"/>
      <c r="W6996" s="237"/>
      <c r="X6996" s="237"/>
      <c r="Y6996" s="237"/>
      <c r="Z6996" s="237"/>
      <c r="AA6996" s="237"/>
    </row>
    <row r="6997" spans="2:27" ht="12" hidden="1">
      <c r="B6997" s="232" t="s">
        <v>1166</v>
      </c>
      <c r="C6997" s="232" t="s">
        <v>1639</v>
      </c>
      <c r="D6997" s="232" t="s">
        <v>1620</v>
      </c>
      <c r="E6997" s="232"/>
      <c r="F6997" s="232"/>
      <c r="G6997" s="232"/>
      <c r="H6997" s="232">
        <v>0.11</v>
      </c>
      <c r="I6997" s="232"/>
      <c r="J6997" s="232"/>
      <c r="K6997" s="232"/>
      <c r="L6997" s="232"/>
      <c r="M6997" s="232"/>
      <c r="N6997" s="232"/>
      <c r="O6997" s="232"/>
      <c r="P6997" s="232"/>
      <c r="Q6997" s="232"/>
      <c r="R6997" s="232"/>
      <c r="S6997" s="232"/>
      <c r="T6997" s="232"/>
      <c r="U6997" s="232">
        <v>0.11</v>
      </c>
      <c r="V6997" s="237"/>
      <c r="W6997" s="237"/>
      <c r="X6997" s="237"/>
      <c r="Y6997" s="237"/>
      <c r="Z6997" s="237"/>
      <c r="AA6997" s="237"/>
    </row>
    <row r="6998" spans="2:27" ht="12" hidden="1">
      <c r="B6998" s="232" t="s">
        <v>1166</v>
      </c>
      <c r="C6998" s="232" t="s">
        <v>1639</v>
      </c>
      <c r="D6998" s="232" t="s">
        <v>1621</v>
      </c>
      <c r="E6998" s="232"/>
      <c r="F6998" s="232"/>
      <c r="G6998" s="232"/>
      <c r="H6998" s="232">
        <v>0</v>
      </c>
      <c r="I6998" s="232"/>
      <c r="J6998" s="232"/>
      <c r="K6998" s="232"/>
      <c r="L6998" s="232"/>
      <c r="M6998" s="232"/>
      <c r="N6998" s="232"/>
      <c r="O6998" s="232"/>
      <c r="P6998" s="232"/>
      <c r="Q6998" s="232"/>
      <c r="R6998" s="232"/>
      <c r="S6998" s="232"/>
      <c r="T6998" s="232"/>
      <c r="U6998" s="232">
        <v>0</v>
      </c>
      <c r="V6998" s="237"/>
      <c r="W6998" s="237"/>
      <c r="X6998" s="237"/>
      <c r="Y6998" s="237"/>
      <c r="Z6998" s="237"/>
      <c r="AA6998" s="237"/>
    </row>
    <row r="6999" spans="2:27" ht="12" hidden="1">
      <c r="B6999" s="232" t="s">
        <v>1166</v>
      </c>
      <c r="C6999" s="232" t="s">
        <v>1639</v>
      </c>
      <c r="D6999" s="232" t="s">
        <v>1622</v>
      </c>
      <c r="E6999" s="232"/>
      <c r="F6999" s="232"/>
      <c r="G6999" s="232"/>
      <c r="H6999" s="232">
        <v>0.15959999999999999</v>
      </c>
      <c r="I6999" s="232"/>
      <c r="J6999" s="232"/>
      <c r="K6999" s="232"/>
      <c r="L6999" s="232"/>
      <c r="M6999" s="232"/>
      <c r="N6999" s="232"/>
      <c r="O6999" s="232"/>
      <c r="P6999" s="232"/>
      <c r="Q6999" s="232"/>
      <c r="R6999" s="232"/>
      <c r="S6999" s="232"/>
      <c r="T6999" s="232"/>
      <c r="U6999" s="232">
        <v>0.15959999999999999</v>
      </c>
      <c r="V6999" s="237"/>
      <c r="W6999" s="237"/>
      <c r="X6999" s="237"/>
      <c r="Y6999" s="237"/>
      <c r="Z6999" s="237"/>
      <c r="AA6999" s="237"/>
    </row>
    <row r="7000" spans="2:27" ht="12" hidden="1">
      <c r="B7000" s="232" t="s">
        <v>1166</v>
      </c>
      <c r="C7000" s="232" t="s">
        <v>1639</v>
      </c>
      <c r="D7000" s="232" t="s">
        <v>1623</v>
      </c>
      <c r="E7000" s="232"/>
      <c r="F7000" s="232"/>
      <c r="G7000" s="232"/>
      <c r="H7000" s="232">
        <v>0.15959999999999999</v>
      </c>
      <c r="I7000" s="232"/>
      <c r="J7000" s="232"/>
      <c r="K7000" s="232"/>
      <c r="L7000" s="232"/>
      <c r="M7000" s="232"/>
      <c r="N7000" s="232"/>
      <c r="O7000" s="232"/>
      <c r="P7000" s="232"/>
      <c r="Q7000" s="232"/>
      <c r="R7000" s="232"/>
      <c r="S7000" s="232"/>
      <c r="T7000" s="232"/>
      <c r="U7000" s="232">
        <v>0.15959999999999999</v>
      </c>
      <c r="V7000" s="237"/>
      <c r="W7000" s="237"/>
      <c r="X7000" s="237"/>
      <c r="Y7000" s="237"/>
      <c r="Z7000" s="237"/>
      <c r="AA7000" s="237"/>
    </row>
    <row r="7001" spans="2:27" ht="12" hidden="1">
      <c r="B7001" s="232" t="s">
        <v>1166</v>
      </c>
      <c r="C7001" s="232" t="s">
        <v>1639</v>
      </c>
      <c r="D7001" s="232" t="s">
        <v>1624</v>
      </c>
      <c r="E7001" s="232"/>
      <c r="F7001" s="232"/>
      <c r="G7001" s="232"/>
      <c r="H7001" s="232">
        <v>0.14299999999999999</v>
      </c>
      <c r="I7001" s="232"/>
      <c r="J7001" s="232"/>
      <c r="K7001" s="232"/>
      <c r="L7001" s="232"/>
      <c r="M7001" s="232"/>
      <c r="N7001" s="232"/>
      <c r="O7001" s="232"/>
      <c r="P7001" s="232"/>
      <c r="Q7001" s="232"/>
      <c r="R7001" s="232"/>
      <c r="S7001" s="232"/>
      <c r="T7001" s="232"/>
      <c r="U7001" s="232">
        <v>0.14299999999999999</v>
      </c>
      <c r="V7001" s="237"/>
      <c r="W7001" s="237"/>
      <c r="X7001" s="237"/>
      <c r="Y7001" s="237"/>
      <c r="Z7001" s="237"/>
      <c r="AA7001" s="237"/>
    </row>
    <row r="7002" spans="2:27" ht="12" hidden="1">
      <c r="B7002" s="232" t="s">
        <v>1166</v>
      </c>
      <c r="C7002" s="232" t="s">
        <v>1639</v>
      </c>
      <c r="D7002" s="232" t="s">
        <v>1625</v>
      </c>
      <c r="E7002" s="232"/>
      <c r="F7002" s="232"/>
      <c r="G7002" s="232"/>
      <c r="H7002" s="232">
        <v>0.48730000000000001</v>
      </c>
      <c r="I7002" s="232"/>
      <c r="J7002" s="232"/>
      <c r="K7002" s="232"/>
      <c r="L7002" s="232"/>
      <c r="M7002" s="232"/>
      <c r="N7002" s="232"/>
      <c r="O7002" s="232"/>
      <c r="P7002" s="232"/>
      <c r="Q7002" s="232"/>
      <c r="R7002" s="232"/>
      <c r="S7002" s="232"/>
      <c r="T7002" s="232"/>
      <c r="U7002" s="232">
        <v>0.48730000000000001</v>
      </c>
      <c r="V7002" s="237"/>
      <c r="W7002" s="237"/>
      <c r="X7002" s="237"/>
      <c r="Y7002" s="237"/>
      <c r="Z7002" s="237"/>
      <c r="AA7002" s="237"/>
    </row>
    <row r="7003" spans="2:27" ht="13.5" hidden="1">
      <c r="B7003" s="241" t="s">
        <v>1110</v>
      </c>
      <c r="C7003" s="241" t="s">
        <v>922</v>
      </c>
      <c r="D7003" s="241" t="s">
        <v>1283</v>
      </c>
      <c r="E7003" s="225"/>
      <c r="F7003" s="239"/>
      <c r="G7003" s="239"/>
      <c r="H7003" s="240">
        <v>9.1200000000000003E-2</v>
      </c>
      <c r="I7003" s="237"/>
      <c r="J7003" s="237"/>
      <c r="K7003" s="238"/>
      <c r="L7003" s="239"/>
      <c r="M7003" s="238"/>
      <c r="N7003" s="239"/>
      <c r="O7003" s="239"/>
      <c r="P7003" s="240"/>
      <c r="Q7003" s="238"/>
      <c r="R7003" s="240"/>
      <c r="S7003" s="238"/>
      <c r="T7003" s="237"/>
      <c r="U7003" s="240">
        <v>9.1200000000000003E-2</v>
      </c>
      <c r="V7003" s="237"/>
      <c r="W7003" s="237"/>
      <c r="X7003" s="237"/>
      <c r="Y7003" s="237"/>
      <c r="Z7003" s="237"/>
      <c r="AA7003" s="237"/>
    </row>
    <row r="7004" spans="2:27" ht="13.5" hidden="1">
      <c r="B7004" s="241" t="s">
        <v>1110</v>
      </c>
      <c r="C7004" s="241" t="s">
        <v>922</v>
      </c>
      <c r="D7004" s="241" t="s">
        <v>1284</v>
      </c>
      <c r="E7004" s="225"/>
      <c r="F7004" s="239"/>
      <c r="G7004" s="239"/>
      <c r="H7004" s="240">
        <v>0.114</v>
      </c>
      <c r="I7004" s="237"/>
      <c r="J7004" s="237"/>
      <c r="K7004" s="238"/>
      <c r="L7004" s="239"/>
      <c r="M7004" s="238"/>
      <c r="N7004" s="239"/>
      <c r="O7004" s="239"/>
      <c r="P7004" s="240"/>
      <c r="Q7004" s="238"/>
      <c r="R7004" s="240"/>
      <c r="S7004" s="238"/>
      <c r="T7004" s="237"/>
      <c r="U7004" s="240">
        <v>0.114</v>
      </c>
      <c r="V7004" s="237"/>
      <c r="W7004" s="237"/>
      <c r="X7004" s="237"/>
      <c r="Y7004" s="237"/>
      <c r="Z7004" s="237"/>
      <c r="AA7004" s="237"/>
    </row>
    <row r="7005" spans="2:27" ht="13.5" hidden="1">
      <c r="B7005" s="241" t="s">
        <v>1110</v>
      </c>
      <c r="C7005" s="241" t="s">
        <v>922</v>
      </c>
      <c r="D7005" s="241" t="s">
        <v>1285</v>
      </c>
      <c r="E7005" s="225"/>
      <c r="F7005" s="239"/>
      <c r="G7005" s="239"/>
      <c r="H7005" s="240">
        <v>0.1278</v>
      </c>
      <c r="I7005" s="237"/>
      <c r="J7005" s="237"/>
      <c r="K7005" s="238"/>
      <c r="L7005" s="239"/>
      <c r="M7005" s="238"/>
      <c r="N7005" s="239"/>
      <c r="O7005" s="239"/>
      <c r="P7005" s="240"/>
      <c r="Q7005" s="238"/>
      <c r="R7005" s="240"/>
      <c r="S7005" s="238"/>
      <c r="T7005" s="237"/>
      <c r="U7005" s="240">
        <v>0.1278</v>
      </c>
      <c r="V7005" s="237"/>
      <c r="W7005" s="237"/>
      <c r="X7005" s="237"/>
      <c r="Y7005" s="237"/>
      <c r="Z7005" s="237"/>
      <c r="AA7005" s="237"/>
    </row>
    <row r="7006" spans="2:27" ht="13.5" hidden="1">
      <c r="B7006" s="241" t="s">
        <v>1110</v>
      </c>
      <c r="C7006" s="241" t="s">
        <v>922</v>
      </c>
      <c r="D7006" s="241" t="s">
        <v>1286</v>
      </c>
      <c r="E7006" s="225"/>
      <c r="F7006" s="239"/>
      <c r="G7006" s="239"/>
      <c r="H7006" s="240">
        <v>6.7000000000000004E-2</v>
      </c>
      <c r="I7006" s="237"/>
      <c r="J7006" s="237"/>
      <c r="K7006" s="238"/>
      <c r="L7006" s="239"/>
      <c r="M7006" s="238"/>
      <c r="N7006" s="239"/>
      <c r="O7006" s="239"/>
      <c r="P7006" s="240"/>
      <c r="Q7006" s="238"/>
      <c r="R7006" s="240"/>
      <c r="S7006" s="238"/>
      <c r="T7006" s="237"/>
      <c r="U7006" s="240">
        <v>6.7000000000000004E-2</v>
      </c>
      <c r="V7006" s="237"/>
      <c r="W7006" s="237"/>
      <c r="X7006" s="237"/>
      <c r="Y7006" s="237"/>
      <c r="Z7006" s="237"/>
      <c r="AA7006" s="237"/>
    </row>
    <row r="7007" spans="2:27" ht="13.5" hidden="1">
      <c r="B7007" s="241" t="s">
        <v>1110</v>
      </c>
      <c r="C7007" s="241" t="s">
        <v>922</v>
      </c>
      <c r="D7007" s="241" t="s">
        <v>1289</v>
      </c>
      <c r="E7007" s="225"/>
      <c r="F7007" s="239"/>
      <c r="G7007" s="239"/>
      <c r="H7007" s="240">
        <v>0.1278</v>
      </c>
      <c r="I7007" s="237"/>
      <c r="J7007" s="237"/>
      <c r="K7007" s="238"/>
      <c r="L7007" s="239"/>
      <c r="M7007" s="238"/>
      <c r="N7007" s="239"/>
      <c r="O7007" s="239"/>
      <c r="P7007" s="240"/>
      <c r="Q7007" s="238"/>
      <c r="R7007" s="240"/>
      <c r="S7007" s="238"/>
      <c r="T7007" s="237"/>
      <c r="U7007" s="240">
        <v>0.1278</v>
      </c>
      <c r="V7007" s="237"/>
      <c r="W7007" s="237"/>
      <c r="X7007" s="237"/>
      <c r="Y7007" s="237"/>
      <c r="Z7007" s="237"/>
      <c r="AA7007" s="237"/>
    </row>
    <row r="7008" spans="2:27" ht="13.5" hidden="1">
      <c r="B7008" s="241" t="s">
        <v>1110</v>
      </c>
      <c r="C7008" s="241" t="s">
        <v>922</v>
      </c>
      <c r="D7008" s="241" t="s">
        <v>1290</v>
      </c>
      <c r="E7008" s="225"/>
      <c r="F7008" s="239"/>
      <c r="G7008" s="239"/>
      <c r="H7008" s="240">
        <v>6.6600000000000006E-2</v>
      </c>
      <c r="I7008" s="237"/>
      <c r="J7008" s="237"/>
      <c r="K7008" s="238"/>
      <c r="L7008" s="239"/>
      <c r="M7008" s="238"/>
      <c r="N7008" s="239"/>
      <c r="O7008" s="239"/>
      <c r="P7008" s="240"/>
      <c r="Q7008" s="238"/>
      <c r="R7008" s="240"/>
      <c r="S7008" s="238"/>
      <c r="T7008" s="237"/>
      <c r="U7008" s="240">
        <v>6.6600000000000006E-2</v>
      </c>
      <c r="V7008" s="237"/>
      <c r="W7008" s="237"/>
      <c r="X7008" s="237"/>
      <c r="Y7008" s="237"/>
      <c r="Z7008" s="237"/>
      <c r="AA7008" s="237"/>
    </row>
    <row r="7009" spans="2:27" ht="13.5" hidden="1">
      <c r="B7009" s="241" t="s">
        <v>1110</v>
      </c>
      <c r="C7009" s="241" t="s">
        <v>922</v>
      </c>
      <c r="D7009" s="241" t="s">
        <v>1287</v>
      </c>
      <c r="E7009" s="225"/>
      <c r="F7009" s="239"/>
      <c r="G7009" s="239"/>
      <c r="H7009" s="240">
        <v>5.0999999999999997E-2</v>
      </c>
      <c r="I7009" s="237"/>
      <c r="J7009" s="237"/>
      <c r="K7009" s="238"/>
      <c r="L7009" s="239"/>
      <c r="M7009" s="238"/>
      <c r="N7009" s="239"/>
      <c r="O7009" s="239"/>
      <c r="P7009" s="240"/>
      <c r="Q7009" s="238"/>
      <c r="R7009" s="240"/>
      <c r="S7009" s="238"/>
      <c r="T7009" s="237"/>
      <c r="U7009" s="240">
        <v>5.0999999999999997E-2</v>
      </c>
      <c r="V7009" s="237"/>
      <c r="W7009" s="237"/>
      <c r="X7009" s="237"/>
      <c r="Y7009" s="237"/>
      <c r="Z7009" s="237"/>
      <c r="AA7009" s="237"/>
    </row>
    <row r="7010" spans="2:27" ht="13.5" hidden="1">
      <c r="B7010" s="241" t="s">
        <v>1110</v>
      </c>
      <c r="C7010" s="241" t="s">
        <v>922</v>
      </c>
      <c r="D7010" s="241" t="s">
        <v>1288</v>
      </c>
      <c r="E7010" s="225"/>
      <c r="F7010" s="239"/>
      <c r="G7010" s="239"/>
      <c r="H7010" s="240">
        <v>1.7399999999999999E-2</v>
      </c>
      <c r="I7010" s="237"/>
      <c r="J7010" s="237"/>
      <c r="K7010" s="238"/>
      <c r="L7010" s="239"/>
      <c r="M7010" s="238"/>
      <c r="N7010" s="239"/>
      <c r="O7010" s="239"/>
      <c r="P7010" s="240"/>
      <c r="Q7010" s="238"/>
      <c r="R7010" s="240"/>
      <c r="S7010" s="238"/>
      <c r="T7010" s="237"/>
      <c r="U7010" s="240">
        <v>1.7399999999999999E-2</v>
      </c>
      <c r="V7010" s="237"/>
      <c r="W7010" s="237"/>
      <c r="X7010" s="237"/>
      <c r="Y7010" s="237"/>
      <c r="Z7010" s="237"/>
      <c r="AA7010" s="237"/>
    </row>
    <row r="7011" spans="2:27" ht="13.5" hidden="1">
      <c r="B7011" s="241" t="s">
        <v>1110</v>
      </c>
      <c r="C7011" s="241" t="s">
        <v>929</v>
      </c>
      <c r="D7011" s="241" t="s">
        <v>1626</v>
      </c>
      <c r="E7011" s="225"/>
      <c r="F7011" s="239"/>
      <c r="G7011" s="239"/>
      <c r="H7011" s="240">
        <v>0.05</v>
      </c>
      <c r="I7011" s="237"/>
      <c r="J7011" s="237"/>
      <c r="K7011" s="238"/>
      <c r="L7011" s="239"/>
      <c r="M7011" s="238"/>
      <c r="N7011" s="239"/>
      <c r="O7011" s="239"/>
      <c r="P7011" s="240"/>
      <c r="Q7011" s="238"/>
      <c r="R7011" s="240"/>
      <c r="S7011" s="238"/>
      <c r="T7011" s="237"/>
      <c r="U7011" s="240">
        <v>0.05</v>
      </c>
      <c r="V7011" s="237"/>
      <c r="W7011" s="237"/>
      <c r="X7011" s="237"/>
      <c r="Y7011" s="237"/>
      <c r="Z7011" s="237"/>
      <c r="AA7011" s="237"/>
    </row>
    <row r="7012" spans="2:27" ht="13.5" hidden="1">
      <c r="B7012" s="241" t="s">
        <v>1110</v>
      </c>
      <c r="C7012" s="241" t="s">
        <v>929</v>
      </c>
      <c r="D7012" s="241" t="s">
        <v>1627</v>
      </c>
      <c r="E7012" s="225"/>
      <c r="F7012" s="239"/>
      <c r="G7012" s="239"/>
      <c r="H7012" s="240">
        <v>1.2500000000000001E-2</v>
      </c>
      <c r="I7012" s="237"/>
      <c r="J7012" s="237"/>
      <c r="K7012" s="238"/>
      <c r="L7012" s="239"/>
      <c r="M7012" s="238"/>
      <c r="N7012" s="239"/>
      <c r="O7012" s="239"/>
      <c r="P7012" s="240"/>
      <c r="Q7012" s="238"/>
      <c r="R7012" s="240"/>
      <c r="S7012" s="238"/>
      <c r="T7012" s="237"/>
      <c r="U7012" s="240">
        <v>1.2500000000000001E-2</v>
      </c>
      <c r="V7012" s="237"/>
      <c r="W7012" s="237"/>
      <c r="X7012" s="237"/>
      <c r="Y7012" s="237"/>
      <c r="Z7012" s="237"/>
      <c r="AA7012" s="237"/>
    </row>
    <row r="7013" spans="2:27" ht="13.5">
      <c r="B7013" s="241" t="s">
        <v>1269</v>
      </c>
      <c r="C7013" s="241" t="s">
        <v>1279</v>
      </c>
      <c r="D7013" s="241" t="s">
        <v>1271</v>
      </c>
      <c r="E7013" s="225"/>
      <c r="F7013" s="239"/>
      <c r="G7013" s="239"/>
      <c r="H7013" s="240">
        <v>2.5000000000000001E-2</v>
      </c>
      <c r="I7013" s="237"/>
      <c r="J7013" s="237"/>
      <c r="K7013" s="238"/>
      <c r="L7013" s="239"/>
      <c r="M7013" s="238"/>
      <c r="N7013" s="239"/>
      <c r="O7013" s="239"/>
      <c r="P7013" s="240"/>
      <c r="Q7013" s="238"/>
      <c r="R7013" s="240"/>
      <c r="S7013" s="238"/>
      <c r="T7013" s="237"/>
      <c r="U7013" s="240">
        <v>2.5000000000000001E-2</v>
      </c>
      <c r="V7013" s="237"/>
      <c r="W7013" s="237"/>
      <c r="X7013" s="237"/>
      <c r="Y7013" s="237"/>
      <c r="Z7013" s="237"/>
      <c r="AA7013" s="237"/>
    </row>
    <row r="7014" spans="2:27" ht="13.5">
      <c r="B7014" s="241" t="s">
        <v>1269</v>
      </c>
      <c r="C7014" s="241" t="s">
        <v>1279</v>
      </c>
      <c r="D7014" s="241" t="s">
        <v>1273</v>
      </c>
      <c r="E7014" s="225"/>
      <c r="F7014" s="239"/>
      <c r="G7014" s="239"/>
      <c r="H7014" s="240">
        <v>2.4E-2</v>
      </c>
      <c r="I7014" s="237"/>
      <c r="J7014" s="237"/>
      <c r="K7014" s="238"/>
      <c r="L7014" s="239"/>
      <c r="M7014" s="238"/>
      <c r="N7014" s="239"/>
      <c r="O7014" s="239"/>
      <c r="P7014" s="240"/>
      <c r="Q7014" s="238"/>
      <c r="R7014" s="240"/>
      <c r="S7014" s="238"/>
      <c r="T7014" s="237"/>
      <c r="U7014" s="240">
        <v>2.4E-2</v>
      </c>
      <c r="V7014" s="237"/>
      <c r="W7014" s="237"/>
      <c r="X7014" s="237"/>
      <c r="Y7014" s="237"/>
      <c r="Z7014" s="237"/>
      <c r="AA7014" s="237"/>
    </row>
    <row r="7015" spans="2:27" ht="13.5">
      <c r="B7015" s="241" t="s">
        <v>1269</v>
      </c>
      <c r="C7015" s="241" t="s">
        <v>1280</v>
      </c>
      <c r="D7015" s="241" t="s">
        <v>1275</v>
      </c>
      <c r="E7015" s="225"/>
      <c r="F7015" s="239"/>
      <c r="G7015" s="239"/>
      <c r="H7015" s="240">
        <v>2.3E-2</v>
      </c>
      <c r="I7015" s="237"/>
      <c r="J7015" s="237"/>
      <c r="K7015" s="238"/>
      <c r="L7015" s="239"/>
      <c r="M7015" s="238"/>
      <c r="N7015" s="239"/>
      <c r="O7015" s="239"/>
      <c r="P7015" s="240"/>
      <c r="Q7015" s="238"/>
      <c r="R7015" s="240"/>
      <c r="S7015" s="238"/>
      <c r="T7015" s="237"/>
      <c r="U7015" s="240">
        <v>2.3E-2</v>
      </c>
      <c r="V7015" s="237"/>
      <c r="W7015" s="237"/>
      <c r="X7015" s="237"/>
      <c r="Y7015" s="237"/>
      <c r="Z7015" s="237"/>
      <c r="AA7015" s="237"/>
    </row>
    <row r="7016" spans="2:27" ht="13.5">
      <c r="B7016" s="241" t="s">
        <v>1269</v>
      </c>
      <c r="C7016" s="241" t="s">
        <v>1281</v>
      </c>
      <c r="D7016" s="241" t="s">
        <v>1270</v>
      </c>
      <c r="E7016" s="225"/>
      <c r="F7016" s="239"/>
      <c r="G7016" s="239"/>
      <c r="H7016" s="240">
        <v>1.38E-2</v>
      </c>
      <c r="I7016" s="237"/>
      <c r="J7016" s="237"/>
      <c r="K7016" s="238"/>
      <c r="L7016" s="239"/>
      <c r="M7016" s="238"/>
      <c r="N7016" s="239"/>
      <c r="O7016" s="239"/>
      <c r="P7016" s="240"/>
      <c r="Q7016" s="238"/>
      <c r="R7016" s="240"/>
      <c r="S7016" s="238"/>
      <c r="T7016" s="237"/>
      <c r="U7016" s="240">
        <v>1.38E-2</v>
      </c>
      <c r="V7016" s="237"/>
      <c r="W7016" s="237"/>
      <c r="X7016" s="237"/>
      <c r="Y7016" s="237"/>
      <c r="Z7016" s="237"/>
      <c r="AA7016" s="237"/>
    </row>
    <row r="7017" spans="2:27" ht="13.5">
      <c r="B7017" s="241" t="s">
        <v>1269</v>
      </c>
      <c r="C7017" s="241" t="s">
        <v>1282</v>
      </c>
      <c r="D7017" s="241" t="s">
        <v>1270</v>
      </c>
      <c r="E7017" s="225"/>
      <c r="F7017" s="239"/>
      <c r="G7017" s="239"/>
      <c r="H7017" s="240">
        <v>1.0999999999999999E-2</v>
      </c>
      <c r="I7017" s="237"/>
      <c r="J7017" s="237"/>
      <c r="K7017" s="238"/>
      <c r="L7017" s="239"/>
      <c r="M7017" s="238"/>
      <c r="N7017" s="239"/>
      <c r="O7017" s="239"/>
      <c r="P7017" s="240"/>
      <c r="Q7017" s="238"/>
      <c r="R7017" s="240"/>
      <c r="S7017" s="238"/>
      <c r="T7017" s="237"/>
      <c r="U7017" s="240">
        <v>1.0999999999999999E-2</v>
      </c>
      <c r="V7017" s="237"/>
      <c r="W7017" s="237"/>
      <c r="X7017" s="237"/>
      <c r="Y7017" s="237"/>
      <c r="Z7017" s="237"/>
      <c r="AA7017" s="237"/>
    </row>
    <row r="7018" spans="2:27" ht="13.5">
      <c r="B7018" s="241" t="s">
        <v>1269</v>
      </c>
      <c r="C7018" s="241" t="s">
        <v>1277</v>
      </c>
      <c r="D7018" s="241" t="s">
        <v>1270</v>
      </c>
      <c r="E7018" s="225"/>
      <c r="F7018" s="239"/>
      <c r="G7018" s="239"/>
      <c r="H7018" s="240">
        <v>5.0000000000000001E-3</v>
      </c>
      <c r="I7018" s="237"/>
      <c r="J7018" s="237"/>
      <c r="K7018" s="238"/>
      <c r="L7018" s="239"/>
      <c r="M7018" s="238"/>
      <c r="N7018" s="239"/>
      <c r="O7018" s="239"/>
      <c r="P7018" s="240"/>
      <c r="Q7018" s="238"/>
      <c r="R7018" s="240"/>
      <c r="S7018" s="238"/>
      <c r="T7018" s="237"/>
      <c r="U7018" s="240">
        <v>5.0000000000000001E-3</v>
      </c>
      <c r="V7018" s="237"/>
      <c r="W7018" s="237"/>
      <c r="X7018" s="237"/>
      <c r="Y7018" s="237"/>
      <c r="Z7018" s="237"/>
      <c r="AA7018" s="237"/>
    </row>
    <row r="7019" spans="2:27" ht="13.5">
      <c r="B7019" s="241" t="s">
        <v>1269</v>
      </c>
      <c r="C7019" s="241" t="s">
        <v>1278</v>
      </c>
      <c r="D7019" s="241" t="s">
        <v>1270</v>
      </c>
      <c r="E7019" s="225"/>
      <c r="F7019" s="239"/>
      <c r="G7019" s="239"/>
      <c r="H7019" s="240">
        <v>4.4999999999999997E-3</v>
      </c>
      <c r="I7019" s="237"/>
      <c r="J7019" s="237"/>
      <c r="K7019" s="238"/>
      <c r="L7019" s="239"/>
      <c r="M7019" s="238"/>
      <c r="N7019" s="239"/>
      <c r="O7019" s="239"/>
      <c r="P7019" s="240"/>
      <c r="Q7019" s="238"/>
      <c r="R7019" s="240"/>
      <c r="S7019" s="238"/>
      <c r="T7019" s="237"/>
      <c r="U7019" s="240">
        <v>4.4999999999999997E-3</v>
      </c>
      <c r="V7019" s="237"/>
      <c r="W7019" s="237"/>
      <c r="X7019" s="237"/>
      <c r="Y7019" s="237"/>
      <c r="Z7019" s="237"/>
      <c r="AA7019" s="237"/>
    </row>
    <row r="7020" spans="2:27" ht="13.5">
      <c r="B7020" s="241" t="s">
        <v>1269</v>
      </c>
      <c r="C7020" s="241" t="s">
        <v>498</v>
      </c>
      <c r="D7020" s="241" t="s">
        <v>1270</v>
      </c>
      <c r="E7020" s="225"/>
      <c r="F7020" s="239"/>
      <c r="G7020" s="239"/>
      <c r="H7020" s="240">
        <v>2E-3</v>
      </c>
      <c r="I7020" s="237"/>
      <c r="J7020" s="237"/>
      <c r="K7020" s="238"/>
      <c r="L7020" s="239"/>
      <c r="M7020" s="238"/>
      <c r="N7020" s="239"/>
      <c r="O7020" s="239"/>
      <c r="P7020" s="240"/>
      <c r="Q7020" s="238"/>
      <c r="R7020" s="240"/>
      <c r="S7020" s="238"/>
      <c r="T7020" s="237"/>
      <c r="U7020" s="240">
        <v>2E-3</v>
      </c>
      <c r="V7020" s="237"/>
      <c r="W7020" s="237"/>
      <c r="X7020" s="237"/>
      <c r="Y7020" s="237"/>
      <c r="Z7020" s="237"/>
      <c r="AA7020" s="237"/>
    </row>
    <row r="7021" spans="2:27" ht="13.5" hidden="1">
      <c r="B7021" s="241" t="s">
        <v>1291</v>
      </c>
      <c r="C7021" s="241" t="s">
        <v>1292</v>
      </c>
      <c r="D7021" s="241"/>
      <c r="E7021" s="225"/>
      <c r="F7021" s="239"/>
      <c r="G7021" s="239"/>
      <c r="H7021" s="240">
        <v>0.33</v>
      </c>
      <c r="I7021" s="237"/>
      <c r="J7021" s="237"/>
      <c r="K7021" s="238"/>
      <c r="L7021" s="239"/>
      <c r="M7021" s="238"/>
      <c r="N7021" s="239"/>
      <c r="O7021" s="239"/>
      <c r="P7021" s="240"/>
      <c r="Q7021" s="238"/>
      <c r="R7021" s="240"/>
      <c r="S7021" s="238"/>
      <c r="T7021" s="237"/>
      <c r="U7021" s="240">
        <v>0.33</v>
      </c>
      <c r="V7021" s="237"/>
      <c r="W7021" s="237"/>
      <c r="X7021" s="237"/>
      <c r="Y7021" s="237"/>
      <c r="Z7021" s="237"/>
      <c r="AA7021" s="237"/>
    </row>
    <row r="7022" spans="2:27" ht="13.5" hidden="1">
      <c r="B7022" s="241" t="s">
        <v>1291</v>
      </c>
      <c r="C7022" s="241" t="s">
        <v>1293</v>
      </c>
      <c r="D7022" s="241"/>
      <c r="E7022" s="225"/>
      <c r="F7022" s="239"/>
      <c r="G7022" s="239"/>
      <c r="H7022" s="240">
        <v>2.7199999999999998E-2</v>
      </c>
      <c r="I7022" s="237"/>
      <c r="J7022" s="237"/>
      <c r="K7022" s="238"/>
      <c r="L7022" s="239"/>
      <c r="M7022" s="238"/>
      <c r="N7022" s="239"/>
      <c r="O7022" s="239"/>
      <c r="P7022" s="240"/>
      <c r="Q7022" s="238"/>
      <c r="R7022" s="240"/>
      <c r="S7022" s="238"/>
      <c r="T7022" s="237"/>
      <c r="U7022" s="240">
        <v>2.7199999999999998E-2</v>
      </c>
      <c r="V7022" s="237"/>
      <c r="W7022" s="237"/>
      <c r="X7022" s="237"/>
      <c r="Y7022" s="237"/>
      <c r="Z7022" s="237"/>
      <c r="AA7022" s="237"/>
    </row>
    <row r="7023" spans="2:27" ht="13.5" hidden="1">
      <c r="B7023" s="241" t="s">
        <v>1291</v>
      </c>
      <c r="C7023" s="241" t="s">
        <v>1294</v>
      </c>
      <c r="D7023" s="241"/>
      <c r="E7023" s="225"/>
      <c r="F7023" s="239"/>
      <c r="G7023" s="239"/>
      <c r="H7023" s="240">
        <v>0.17599999999999999</v>
      </c>
      <c r="I7023" s="237"/>
      <c r="J7023" s="237"/>
      <c r="K7023" s="238"/>
      <c r="L7023" s="239"/>
      <c r="M7023" s="238"/>
      <c r="N7023" s="239"/>
      <c r="O7023" s="239"/>
      <c r="P7023" s="240"/>
      <c r="Q7023" s="238"/>
      <c r="R7023" s="240"/>
      <c r="S7023" s="238"/>
      <c r="T7023" s="237"/>
      <c r="U7023" s="240">
        <v>0.17599999999999999</v>
      </c>
      <c r="V7023" s="237"/>
      <c r="W7023" s="237"/>
      <c r="X7023" s="237"/>
      <c r="Y7023" s="237"/>
      <c r="Z7023" s="237"/>
      <c r="AA7023" s="237"/>
    </row>
    <row r="7024" spans="2:27" ht="13.5" hidden="1">
      <c r="B7024" s="241" t="s">
        <v>1291</v>
      </c>
      <c r="C7024" s="241" t="s">
        <v>1295</v>
      </c>
      <c r="D7024" s="241"/>
      <c r="E7024" s="225"/>
      <c r="F7024" s="239"/>
      <c r="G7024" s="239"/>
      <c r="H7024" s="240">
        <v>1.4500000000000001E-2</v>
      </c>
      <c r="I7024" s="237"/>
      <c r="J7024" s="237"/>
      <c r="K7024" s="238"/>
      <c r="L7024" s="239"/>
      <c r="M7024" s="238"/>
      <c r="N7024" s="239"/>
      <c r="O7024" s="239"/>
      <c r="P7024" s="240"/>
      <c r="Q7024" s="238"/>
      <c r="R7024" s="240"/>
      <c r="S7024" s="238"/>
      <c r="T7024" s="237"/>
      <c r="U7024" s="240">
        <v>1.4500000000000001E-2</v>
      </c>
      <c r="V7024" s="237"/>
      <c r="W7024" s="237"/>
      <c r="X7024" s="237"/>
      <c r="Y7024" s="237"/>
      <c r="Z7024" s="237"/>
      <c r="AA7024" s="237"/>
    </row>
    <row r="7025" spans="2:27" ht="13.5" hidden="1">
      <c r="B7025" s="241" t="s">
        <v>1291</v>
      </c>
      <c r="C7025" s="241" t="s">
        <v>1296</v>
      </c>
      <c r="D7025" s="241"/>
      <c r="E7025" s="225"/>
      <c r="F7025" s="239"/>
      <c r="G7025" s="239"/>
      <c r="H7025" s="240">
        <v>1.0999999999999999E-2</v>
      </c>
      <c r="I7025" s="237"/>
      <c r="J7025" s="237"/>
      <c r="K7025" s="238"/>
      <c r="L7025" s="239"/>
      <c r="M7025" s="238"/>
      <c r="N7025" s="239"/>
      <c r="O7025" s="239"/>
      <c r="P7025" s="240"/>
      <c r="Q7025" s="238"/>
      <c r="R7025" s="240"/>
      <c r="S7025" s="238"/>
      <c r="T7025" s="237"/>
      <c r="U7025" s="240">
        <v>1.0999999999999999E-2</v>
      </c>
      <c r="V7025" s="237"/>
      <c r="W7025" s="237"/>
      <c r="X7025" s="237"/>
      <c r="Y7025" s="237"/>
      <c r="Z7025" s="237"/>
      <c r="AA7025" s="237"/>
    </row>
    <row r="7026" spans="2:27" ht="13.5" hidden="1">
      <c r="B7026" s="241" t="s">
        <v>1291</v>
      </c>
      <c r="C7026" s="241" t="s">
        <v>1297</v>
      </c>
      <c r="D7026" s="241"/>
      <c r="E7026" s="225"/>
      <c r="F7026" s="239"/>
      <c r="G7026" s="239"/>
      <c r="H7026" s="240">
        <v>6.6</v>
      </c>
      <c r="I7026" s="237"/>
      <c r="J7026" s="237"/>
      <c r="K7026" s="238"/>
      <c r="L7026" s="239"/>
      <c r="M7026" s="238"/>
      <c r="N7026" s="239"/>
      <c r="O7026" s="239"/>
      <c r="P7026" s="240"/>
      <c r="Q7026" s="238"/>
      <c r="R7026" s="240"/>
      <c r="S7026" s="238"/>
      <c r="T7026" s="237"/>
      <c r="U7026" s="240">
        <v>6.6</v>
      </c>
      <c r="V7026" s="237"/>
      <c r="W7026" s="237"/>
      <c r="X7026" s="237"/>
      <c r="Y7026" s="237"/>
      <c r="Z7026" s="237"/>
      <c r="AA7026" s="237"/>
    </row>
    <row r="7027" spans="2:27" ht="13.5" hidden="1">
      <c r="B7027" s="241" t="s">
        <v>1113</v>
      </c>
      <c r="C7027" s="241" t="s">
        <v>1160</v>
      </c>
      <c r="D7027" s="241" t="s">
        <v>1630</v>
      </c>
      <c r="E7027" s="241" t="s">
        <v>1628</v>
      </c>
      <c r="F7027" s="239"/>
      <c r="G7027" s="239"/>
      <c r="H7027" s="240">
        <v>0.13100000000000001</v>
      </c>
      <c r="I7027" s="237"/>
      <c r="J7027" s="237"/>
      <c r="K7027" s="238"/>
      <c r="L7027" s="239"/>
      <c r="M7027" s="238"/>
      <c r="N7027" s="239"/>
      <c r="O7027" s="239"/>
      <c r="P7027" s="240"/>
      <c r="Q7027" s="238"/>
      <c r="R7027" s="240"/>
      <c r="S7027" s="238"/>
      <c r="T7027" s="237"/>
      <c r="U7027" s="240">
        <v>0.13100000000000001</v>
      </c>
      <c r="V7027" s="237"/>
      <c r="W7027" s="237"/>
      <c r="X7027" s="237"/>
      <c r="Y7027" s="237"/>
      <c r="Z7027" s="237"/>
      <c r="AA7027" s="237"/>
    </row>
    <row r="7028" spans="2:27" ht="13.5" hidden="1">
      <c r="B7028" s="241" t="s">
        <v>1113</v>
      </c>
      <c r="C7028" s="241" t="s">
        <v>1160</v>
      </c>
      <c r="D7028" s="241" t="s">
        <v>1630</v>
      </c>
      <c r="E7028" s="241" t="s">
        <v>495</v>
      </c>
      <c r="F7028" s="239"/>
      <c r="G7028" s="239"/>
      <c r="H7028" s="240">
        <v>0.26200000000000001</v>
      </c>
      <c r="I7028" s="237"/>
      <c r="J7028" s="237"/>
      <c r="K7028" s="238"/>
      <c r="L7028" s="239"/>
      <c r="M7028" s="238"/>
      <c r="N7028" s="239"/>
      <c r="O7028" s="239"/>
      <c r="P7028" s="240"/>
      <c r="Q7028" s="238"/>
      <c r="R7028" s="240"/>
      <c r="S7028" s="238"/>
      <c r="T7028" s="237"/>
      <c r="U7028" s="240">
        <v>0.26200000000000001</v>
      </c>
      <c r="V7028" s="237"/>
      <c r="W7028" s="237"/>
      <c r="X7028" s="237"/>
      <c r="Y7028" s="237"/>
      <c r="Z7028" s="237"/>
      <c r="AA7028" s="237"/>
    </row>
    <row r="7029" spans="2:27" ht="13.5" hidden="1">
      <c r="B7029" s="241" t="s">
        <v>1113</v>
      </c>
      <c r="C7029" s="241" t="s">
        <v>1160</v>
      </c>
      <c r="D7029" s="241" t="s">
        <v>925</v>
      </c>
      <c r="E7029" s="241" t="s">
        <v>1628</v>
      </c>
      <c r="F7029" s="239"/>
      <c r="G7029" s="239"/>
      <c r="H7029" s="240">
        <v>0.13100000000000001</v>
      </c>
      <c r="I7029" s="237"/>
      <c r="J7029" s="237"/>
      <c r="K7029" s="238"/>
      <c r="L7029" s="239"/>
      <c r="M7029" s="238"/>
      <c r="N7029" s="239"/>
      <c r="O7029" s="239"/>
      <c r="P7029" s="240"/>
      <c r="Q7029" s="238"/>
      <c r="R7029" s="240"/>
      <c r="S7029" s="238"/>
      <c r="T7029" s="237"/>
      <c r="U7029" s="240">
        <v>0.13100000000000001</v>
      </c>
      <c r="V7029" s="237"/>
      <c r="W7029" s="237"/>
      <c r="X7029" s="237"/>
      <c r="Y7029" s="237"/>
      <c r="Z7029" s="237"/>
      <c r="AA7029" s="237"/>
    </row>
    <row r="7030" spans="2:27" ht="13.5" hidden="1">
      <c r="B7030" s="241" t="s">
        <v>1113</v>
      </c>
      <c r="C7030" s="241" t="s">
        <v>1160</v>
      </c>
      <c r="D7030" s="241" t="s">
        <v>925</v>
      </c>
      <c r="E7030" s="241" t="s">
        <v>1161</v>
      </c>
      <c r="F7030" s="239"/>
      <c r="G7030" s="239"/>
      <c r="H7030" s="240">
        <v>0.27600000000000002</v>
      </c>
      <c r="I7030" s="237"/>
      <c r="J7030" s="237"/>
      <c r="K7030" s="238"/>
      <c r="L7030" s="239"/>
      <c r="M7030" s="238"/>
      <c r="N7030" s="239"/>
      <c r="O7030" s="239"/>
      <c r="P7030" s="240"/>
      <c r="Q7030" s="238"/>
      <c r="R7030" s="240"/>
      <c r="S7030" s="238"/>
      <c r="T7030" s="237"/>
      <c r="U7030" s="240">
        <v>0.27600000000000002</v>
      </c>
      <c r="V7030" s="237"/>
      <c r="W7030" s="237"/>
      <c r="X7030" s="237"/>
      <c r="Y7030" s="237"/>
      <c r="Z7030" s="237"/>
      <c r="AA7030" s="237"/>
    </row>
    <row r="7031" spans="2:27" ht="13.5" hidden="1">
      <c r="B7031" s="241" t="s">
        <v>1113</v>
      </c>
      <c r="C7031" s="241" t="s">
        <v>1160</v>
      </c>
      <c r="D7031" s="241" t="s">
        <v>1629</v>
      </c>
      <c r="E7031" s="241" t="s">
        <v>1628</v>
      </c>
      <c r="F7031" s="239"/>
      <c r="G7031" s="239"/>
      <c r="H7031" s="240">
        <v>0.12</v>
      </c>
      <c r="I7031" s="237"/>
      <c r="J7031" s="237"/>
      <c r="K7031" s="238"/>
      <c r="L7031" s="239"/>
      <c r="M7031" s="238"/>
      <c r="N7031" s="239"/>
      <c r="O7031" s="239"/>
      <c r="P7031" s="240"/>
      <c r="Q7031" s="238"/>
      <c r="R7031" s="240"/>
      <c r="S7031" s="238"/>
      <c r="T7031" s="237"/>
      <c r="U7031" s="240">
        <v>0.12</v>
      </c>
      <c r="V7031" s="237"/>
      <c r="W7031" s="237"/>
      <c r="X7031" s="237"/>
      <c r="Y7031" s="237"/>
      <c r="Z7031" s="237"/>
      <c r="AA7031" s="237"/>
    </row>
    <row r="7032" spans="2:27" ht="13.5" hidden="1">
      <c r="B7032" s="241" t="s">
        <v>1113</v>
      </c>
      <c r="C7032" s="241" t="s">
        <v>1160</v>
      </c>
      <c r="D7032" s="241" t="s">
        <v>928</v>
      </c>
      <c r="E7032" s="241" t="s">
        <v>1628</v>
      </c>
      <c r="F7032" s="239"/>
      <c r="G7032" s="239"/>
      <c r="H7032" s="240">
        <v>0.12</v>
      </c>
      <c r="I7032" s="237"/>
      <c r="J7032" s="237"/>
      <c r="K7032" s="238"/>
      <c r="L7032" s="239"/>
      <c r="M7032" s="238"/>
      <c r="N7032" s="239"/>
      <c r="O7032" s="239"/>
      <c r="P7032" s="240"/>
      <c r="Q7032" s="238"/>
      <c r="R7032" s="240"/>
      <c r="S7032" s="238"/>
      <c r="T7032" s="237"/>
      <c r="U7032" s="240">
        <v>0.12</v>
      </c>
      <c r="V7032" s="237"/>
      <c r="W7032" s="237"/>
      <c r="X7032" s="237"/>
      <c r="Y7032" s="237"/>
      <c r="Z7032" s="237"/>
      <c r="AA7032" s="237"/>
    </row>
    <row r="7033" spans="2:27" ht="13.5" hidden="1">
      <c r="B7033" s="241" t="s">
        <v>1113</v>
      </c>
      <c r="C7033" s="241" t="s">
        <v>1160</v>
      </c>
      <c r="D7033" s="241" t="s">
        <v>928</v>
      </c>
      <c r="E7033" s="241" t="s">
        <v>495</v>
      </c>
      <c r="F7033" s="239"/>
      <c r="G7033" s="239"/>
      <c r="H7033" s="240">
        <v>0.24</v>
      </c>
      <c r="I7033" s="237"/>
      <c r="J7033" s="237"/>
      <c r="K7033" s="238"/>
      <c r="L7033" s="239"/>
      <c r="M7033" s="238"/>
      <c r="N7033" s="239"/>
      <c r="O7033" s="239"/>
      <c r="P7033" s="240"/>
      <c r="Q7033" s="238"/>
      <c r="R7033" s="240"/>
      <c r="S7033" s="238"/>
      <c r="T7033" s="237"/>
      <c r="U7033" s="240">
        <v>0.24</v>
      </c>
      <c r="V7033" s="237"/>
      <c r="W7033" s="237"/>
      <c r="X7033" s="237"/>
      <c r="Y7033" s="237"/>
      <c r="Z7033" s="237"/>
      <c r="AA7033" s="237"/>
    </row>
    <row r="7034" spans="2:27" ht="13.5" hidden="1">
      <c r="B7034" s="241" t="s">
        <v>1113</v>
      </c>
      <c r="C7034" s="241" t="s">
        <v>1160</v>
      </c>
      <c r="D7034" s="241" t="s">
        <v>930</v>
      </c>
      <c r="E7034" s="241" t="s">
        <v>1628</v>
      </c>
      <c r="F7034" s="239"/>
      <c r="G7034" s="239"/>
      <c r="H7034" s="240">
        <v>0.13500000000000001</v>
      </c>
      <c r="I7034" s="237"/>
      <c r="J7034" s="237"/>
      <c r="K7034" s="238"/>
      <c r="L7034" s="239"/>
      <c r="M7034" s="238"/>
      <c r="N7034" s="239"/>
      <c r="O7034" s="239"/>
      <c r="P7034" s="240"/>
      <c r="Q7034" s="238"/>
      <c r="R7034" s="240"/>
      <c r="S7034" s="238"/>
      <c r="T7034" s="237"/>
      <c r="U7034" s="240">
        <v>0.13500000000000001</v>
      </c>
      <c r="V7034" s="237"/>
      <c r="W7034" s="237"/>
      <c r="X7034" s="237"/>
      <c r="Y7034" s="237"/>
      <c r="Z7034" s="237"/>
      <c r="AA7034" s="237"/>
    </row>
    <row r="7035" spans="2:27" ht="13.5" hidden="1">
      <c r="B7035" s="241" t="s">
        <v>1113</v>
      </c>
      <c r="C7035" s="241" t="s">
        <v>1160</v>
      </c>
      <c r="D7035" s="241" t="s">
        <v>930</v>
      </c>
      <c r="E7035" s="241" t="s">
        <v>495</v>
      </c>
      <c r="F7035" s="239"/>
      <c r="G7035" s="239"/>
      <c r="H7035" s="240">
        <v>0.3</v>
      </c>
      <c r="I7035" s="237"/>
      <c r="J7035" s="237"/>
      <c r="K7035" s="238"/>
      <c r="L7035" s="239"/>
      <c r="M7035" s="238"/>
      <c r="N7035" s="239"/>
      <c r="O7035" s="239"/>
      <c r="P7035" s="240"/>
      <c r="Q7035" s="238"/>
      <c r="R7035" s="240"/>
      <c r="S7035" s="238"/>
      <c r="T7035" s="237"/>
      <c r="U7035" s="240">
        <v>0.3</v>
      </c>
      <c r="V7035" s="237"/>
      <c r="W7035" s="237"/>
      <c r="X7035" s="237"/>
      <c r="Y7035" s="237"/>
      <c r="Z7035" s="237"/>
      <c r="AA7035" s="237"/>
    </row>
    <row r="7036" spans="2:27" ht="13.5" hidden="1">
      <c r="B7036" s="241" t="s">
        <v>1113</v>
      </c>
      <c r="C7036" s="241" t="s">
        <v>1160</v>
      </c>
      <c r="D7036" s="241" t="s">
        <v>930</v>
      </c>
      <c r="E7036" s="241" t="s">
        <v>1631</v>
      </c>
      <c r="F7036" s="239"/>
      <c r="G7036" s="239"/>
      <c r="H7036" s="240">
        <v>0.40500000000000003</v>
      </c>
      <c r="I7036" s="237"/>
      <c r="J7036" s="237"/>
      <c r="K7036" s="238"/>
      <c r="L7036" s="239"/>
      <c r="M7036" s="238"/>
      <c r="N7036" s="239"/>
      <c r="O7036" s="239"/>
      <c r="P7036" s="240"/>
      <c r="Q7036" s="238"/>
      <c r="R7036" s="240"/>
      <c r="S7036" s="238"/>
      <c r="T7036" s="237"/>
      <c r="U7036" s="240">
        <v>0.40500000000000003</v>
      </c>
      <c r="V7036" s="237"/>
      <c r="W7036" s="237"/>
      <c r="X7036" s="237"/>
      <c r="Y7036" s="237"/>
      <c r="Z7036" s="237"/>
      <c r="AA7036" s="237"/>
    </row>
    <row r="7037" spans="2:27" ht="13.5" hidden="1">
      <c r="B7037" s="241" t="s">
        <v>1113</v>
      </c>
      <c r="C7037" s="241" t="s">
        <v>1160</v>
      </c>
      <c r="D7037" s="241" t="s">
        <v>931</v>
      </c>
      <c r="E7037" s="241" t="s">
        <v>467</v>
      </c>
      <c r="F7037" s="239"/>
      <c r="G7037" s="239"/>
      <c r="H7037" s="240">
        <v>0.108</v>
      </c>
      <c r="I7037" s="237"/>
      <c r="J7037" s="237"/>
      <c r="K7037" s="238"/>
      <c r="L7037" s="239"/>
      <c r="M7037" s="238"/>
      <c r="N7037" s="239"/>
      <c r="O7037" s="239"/>
      <c r="P7037" s="240"/>
      <c r="Q7037" s="238"/>
      <c r="R7037" s="240"/>
      <c r="S7037" s="238"/>
      <c r="T7037" s="237"/>
      <c r="U7037" s="240">
        <v>0.108</v>
      </c>
      <c r="V7037" s="237"/>
      <c r="W7037" s="237"/>
      <c r="X7037" s="237"/>
      <c r="Y7037" s="237"/>
      <c r="Z7037" s="237"/>
      <c r="AA7037" s="237"/>
    </row>
    <row r="7038" spans="2:27" ht="12" hidden="1">
      <c r="B7038" s="246" t="s">
        <v>362</v>
      </c>
      <c r="C7038" s="247" t="s">
        <v>503</v>
      </c>
      <c r="D7038" s="247"/>
      <c r="E7038" s="247"/>
      <c r="F7038" s="246"/>
      <c r="G7038" s="246"/>
      <c r="H7038" s="248">
        <v>0.12</v>
      </c>
      <c r="I7038" s="249"/>
      <c r="J7038" s="249"/>
      <c r="K7038" s="250"/>
      <c r="L7038" s="246"/>
      <c r="M7038" s="250"/>
      <c r="N7038" s="246"/>
      <c r="O7038" s="246"/>
      <c r="P7038" s="248"/>
      <c r="Q7038" s="250"/>
      <c r="R7038" s="248"/>
      <c r="S7038" s="250"/>
      <c r="T7038" s="249"/>
      <c r="U7038" s="248">
        <v>0.12</v>
      </c>
      <c r="V7038" s="249"/>
      <c r="W7038" s="249"/>
      <c r="X7038" s="249"/>
      <c r="Y7038" s="249"/>
      <c r="Z7038" s="249"/>
      <c r="AA7038" s="249"/>
    </row>
    <row r="7039" spans="2:27" ht="12" hidden="1">
      <c r="B7039" s="246" t="s">
        <v>362</v>
      </c>
      <c r="C7039" s="247" t="s">
        <v>521</v>
      </c>
      <c r="D7039" s="247"/>
      <c r="E7039" s="247"/>
      <c r="F7039" s="246"/>
      <c r="G7039" s="246"/>
      <c r="H7039" s="248">
        <v>0.1</v>
      </c>
      <c r="I7039" s="249"/>
      <c r="J7039" s="249"/>
      <c r="K7039" s="250"/>
      <c r="L7039" s="246"/>
      <c r="M7039" s="250"/>
      <c r="N7039" s="246"/>
      <c r="O7039" s="246"/>
      <c r="P7039" s="248"/>
      <c r="Q7039" s="250"/>
      <c r="R7039" s="248"/>
      <c r="S7039" s="250"/>
      <c r="T7039" s="249"/>
      <c r="U7039" s="248">
        <v>0.1</v>
      </c>
      <c r="V7039" s="249"/>
      <c r="W7039" s="249"/>
      <c r="X7039" s="249"/>
      <c r="Y7039" s="249"/>
      <c r="Z7039" s="249"/>
      <c r="AA7039" s="249"/>
    </row>
    <row r="7040" spans="2:27" ht="12" hidden="1">
      <c r="B7040" s="246" t="s">
        <v>362</v>
      </c>
      <c r="C7040" s="247" t="s">
        <v>535</v>
      </c>
      <c r="D7040" s="247"/>
      <c r="E7040" s="247"/>
      <c r="F7040" s="246"/>
      <c r="G7040" s="246"/>
      <c r="H7040" s="248">
        <v>9.5000000000000001E-2</v>
      </c>
      <c r="I7040" s="249"/>
      <c r="J7040" s="249"/>
      <c r="K7040" s="250"/>
      <c r="L7040" s="246"/>
      <c r="M7040" s="250"/>
      <c r="N7040" s="246"/>
      <c r="O7040" s="246"/>
      <c r="P7040" s="248"/>
      <c r="Q7040" s="250"/>
      <c r="R7040" s="248"/>
      <c r="S7040" s="250"/>
      <c r="T7040" s="249"/>
      <c r="U7040" s="248">
        <v>9.5000000000000001E-2</v>
      </c>
      <c r="V7040" s="249"/>
      <c r="W7040" s="249"/>
      <c r="X7040" s="249"/>
      <c r="Y7040" s="249"/>
      <c r="Z7040" s="249"/>
      <c r="AA7040" s="249"/>
    </row>
    <row r="7041" spans="2:27" ht="12" hidden="1">
      <c r="B7041" s="246" t="s">
        <v>362</v>
      </c>
      <c r="C7041" s="247" t="s">
        <v>549</v>
      </c>
      <c r="D7041" s="247"/>
      <c r="E7041" s="247"/>
      <c r="F7041" s="246"/>
      <c r="G7041" s="246"/>
      <c r="H7041" s="248">
        <v>0.09</v>
      </c>
      <c r="I7041" s="249"/>
      <c r="J7041" s="249"/>
      <c r="K7041" s="250"/>
      <c r="L7041" s="246"/>
      <c r="M7041" s="250"/>
      <c r="N7041" s="246"/>
      <c r="O7041" s="246"/>
      <c r="P7041" s="248"/>
      <c r="Q7041" s="250"/>
      <c r="R7041" s="248"/>
      <c r="S7041" s="250"/>
      <c r="T7041" s="249"/>
      <c r="U7041" s="248">
        <v>0.09</v>
      </c>
      <c r="V7041" s="249"/>
      <c r="W7041" s="249"/>
      <c r="X7041" s="249"/>
      <c r="Y7041" s="249"/>
      <c r="Z7041" s="249"/>
      <c r="AA7041" s="249"/>
    </row>
    <row r="7042" spans="2:27" ht="12" hidden="1">
      <c r="B7042" s="246" t="s">
        <v>362</v>
      </c>
      <c r="C7042" s="247" t="s">
        <v>561</v>
      </c>
      <c r="D7042" s="247"/>
      <c r="E7042" s="247"/>
      <c r="F7042" s="246"/>
      <c r="G7042" s="246"/>
      <c r="H7042" s="248">
        <v>0.08</v>
      </c>
      <c r="I7042" s="249"/>
      <c r="J7042" s="249"/>
      <c r="K7042" s="250"/>
      <c r="L7042" s="246"/>
      <c r="M7042" s="250"/>
      <c r="N7042" s="246"/>
      <c r="O7042" s="246"/>
      <c r="P7042" s="248"/>
      <c r="Q7042" s="250"/>
      <c r="R7042" s="248"/>
      <c r="S7042" s="250"/>
      <c r="T7042" s="249"/>
      <c r="U7042" s="248">
        <v>0.08</v>
      </c>
      <c r="V7042" s="249"/>
      <c r="W7042" s="249"/>
      <c r="X7042" s="249"/>
      <c r="Y7042" s="249"/>
      <c r="Z7042" s="249"/>
      <c r="AA7042" s="249"/>
    </row>
    <row r="7043" spans="2:27" ht="12" hidden="1">
      <c r="B7043" s="246" t="s">
        <v>362</v>
      </c>
      <c r="C7043" s="247" t="s">
        <v>570</v>
      </c>
      <c r="D7043" s="247"/>
      <c r="E7043" s="247"/>
      <c r="F7043" s="246"/>
      <c r="G7043" s="246"/>
      <c r="H7043" s="248">
        <v>7.0000000000000007E-2</v>
      </c>
      <c r="I7043" s="249"/>
      <c r="J7043" s="249"/>
      <c r="K7043" s="250"/>
      <c r="L7043" s="246"/>
      <c r="M7043" s="250"/>
      <c r="N7043" s="246"/>
      <c r="O7043" s="246"/>
      <c r="P7043" s="248"/>
      <c r="Q7043" s="250"/>
      <c r="R7043" s="248"/>
      <c r="S7043" s="250"/>
      <c r="T7043" s="249"/>
      <c r="U7043" s="248">
        <v>7.0000000000000007E-2</v>
      </c>
      <c r="V7043" s="249"/>
      <c r="W7043" s="249"/>
      <c r="X7043" s="249"/>
      <c r="Y7043" s="249"/>
      <c r="Z7043" s="249"/>
      <c r="AA7043" s="249"/>
    </row>
    <row r="7044" spans="2:27" ht="12" hidden="1">
      <c r="B7044" s="246" t="s">
        <v>362</v>
      </c>
      <c r="C7044" s="247" t="s">
        <v>585</v>
      </c>
      <c r="D7044" s="247"/>
      <c r="E7044" s="247"/>
      <c r="F7044" s="246"/>
      <c r="G7044" s="246"/>
      <c r="H7044" s="248">
        <v>0.06</v>
      </c>
      <c r="I7044" s="249"/>
      <c r="J7044" s="249"/>
      <c r="K7044" s="250"/>
      <c r="L7044" s="246"/>
      <c r="M7044" s="250"/>
      <c r="N7044" s="246"/>
      <c r="O7044" s="246"/>
      <c r="P7044" s="248"/>
      <c r="Q7044" s="250"/>
      <c r="R7044" s="248"/>
      <c r="S7044" s="250"/>
      <c r="T7044" s="249"/>
      <c r="U7044" s="248">
        <v>0.06</v>
      </c>
      <c r="V7044" s="249"/>
      <c r="W7044" s="249"/>
      <c r="X7044" s="249"/>
      <c r="Y7044" s="249"/>
      <c r="Z7044" s="249"/>
      <c r="AA7044" s="249"/>
    </row>
    <row r="7045" spans="2:27" ht="12" hidden="1">
      <c r="B7045" s="246" t="s">
        <v>1640</v>
      </c>
      <c r="C7045" s="247" t="s">
        <v>538</v>
      </c>
      <c r="D7045" s="247" t="s">
        <v>539</v>
      </c>
      <c r="E7045" s="247"/>
      <c r="F7045" s="246"/>
      <c r="G7045" s="246"/>
      <c r="H7045" s="248">
        <v>0.38</v>
      </c>
      <c r="I7045" s="249"/>
      <c r="J7045" s="249"/>
      <c r="K7045" s="250"/>
      <c r="L7045" s="246"/>
      <c r="M7045" s="250"/>
      <c r="N7045" s="246"/>
      <c r="O7045" s="246"/>
      <c r="P7045" s="248"/>
      <c r="Q7045" s="250"/>
      <c r="R7045" s="248"/>
      <c r="S7045" s="250"/>
      <c r="T7045" s="249"/>
      <c r="U7045" s="248">
        <v>0.38</v>
      </c>
      <c r="V7045" s="249"/>
      <c r="W7045" s="249"/>
      <c r="X7045" s="249"/>
      <c r="Y7045" s="249"/>
      <c r="Z7045" s="249"/>
      <c r="AA7045" s="249"/>
    </row>
    <row r="7046" spans="2:27" ht="12" hidden="1">
      <c r="B7046" s="246" t="s">
        <v>1640</v>
      </c>
      <c r="C7046" s="247" t="s">
        <v>538</v>
      </c>
      <c r="D7046" s="247" t="s">
        <v>553</v>
      </c>
      <c r="E7046" s="247"/>
      <c r="F7046" s="246"/>
      <c r="G7046" s="246"/>
      <c r="H7046" s="248">
        <v>0.22800000000000001</v>
      </c>
      <c r="I7046" s="249"/>
      <c r="J7046" s="249"/>
      <c r="K7046" s="250"/>
      <c r="L7046" s="246"/>
      <c r="M7046" s="250"/>
      <c r="N7046" s="246"/>
      <c r="O7046" s="246"/>
      <c r="P7046" s="248"/>
      <c r="Q7046" s="250"/>
      <c r="R7046" s="248"/>
      <c r="S7046" s="250"/>
      <c r="T7046" s="249"/>
      <c r="U7046" s="248">
        <v>0.22800000000000001</v>
      </c>
      <c r="V7046" s="249"/>
      <c r="W7046" s="249"/>
      <c r="X7046" s="249"/>
      <c r="Y7046" s="249"/>
      <c r="Z7046" s="249"/>
      <c r="AA7046" s="249"/>
    </row>
    <row r="7047" spans="2:27" ht="12" hidden="1">
      <c r="B7047" s="246" t="s">
        <v>1640</v>
      </c>
      <c r="C7047" s="247" t="s">
        <v>538</v>
      </c>
      <c r="D7047" s="247" t="s">
        <v>563</v>
      </c>
      <c r="E7047" s="247"/>
      <c r="F7047" s="246"/>
      <c r="G7047" s="246"/>
      <c r="H7047" s="248">
        <v>0.114</v>
      </c>
      <c r="I7047" s="249"/>
      <c r="J7047" s="249"/>
      <c r="K7047" s="250"/>
      <c r="L7047" s="246"/>
      <c r="M7047" s="250"/>
      <c r="N7047" s="246"/>
      <c r="O7047" s="246"/>
      <c r="P7047" s="248"/>
      <c r="Q7047" s="250"/>
      <c r="R7047" s="248"/>
      <c r="S7047" s="250"/>
      <c r="T7047" s="249"/>
      <c r="U7047" s="248">
        <v>0.114</v>
      </c>
      <c r="V7047" s="249"/>
      <c r="W7047" s="249"/>
      <c r="X7047" s="249"/>
      <c r="Y7047" s="249"/>
      <c r="Z7047" s="249"/>
      <c r="AA7047" s="249"/>
    </row>
    <row r="7048" spans="2:27" ht="12" hidden="1">
      <c r="B7048" s="246" t="s">
        <v>1640</v>
      </c>
      <c r="C7048" s="247" t="s">
        <v>538</v>
      </c>
      <c r="D7048" s="247" t="s">
        <v>575</v>
      </c>
      <c r="E7048" s="247"/>
      <c r="F7048" s="246"/>
      <c r="G7048" s="246"/>
      <c r="H7048" s="248">
        <v>7.5999999999999998E-2</v>
      </c>
      <c r="I7048" s="249"/>
      <c r="J7048" s="249"/>
      <c r="K7048" s="250"/>
      <c r="L7048" s="246"/>
      <c r="M7048" s="250"/>
      <c r="N7048" s="246"/>
      <c r="O7048" s="246"/>
      <c r="P7048" s="248"/>
      <c r="Q7048" s="250"/>
      <c r="R7048" s="248"/>
      <c r="S7048" s="250"/>
      <c r="T7048" s="249"/>
      <c r="U7048" s="248">
        <v>7.5999999999999998E-2</v>
      </c>
      <c r="V7048" s="249"/>
      <c r="W7048" s="249"/>
      <c r="X7048" s="249"/>
      <c r="Y7048" s="249"/>
      <c r="Z7048" s="249"/>
      <c r="AA7048" s="249"/>
    </row>
    <row r="7049" spans="2:27" ht="12" hidden="1">
      <c r="B7049" s="246" t="s">
        <v>1640</v>
      </c>
      <c r="C7049" s="247" t="s">
        <v>574</v>
      </c>
      <c r="D7049" s="247" t="s">
        <v>539</v>
      </c>
      <c r="E7049" s="247"/>
      <c r="F7049" s="246"/>
      <c r="G7049" s="246"/>
      <c r="H7049" s="248">
        <v>0.76</v>
      </c>
      <c r="I7049" s="249"/>
      <c r="J7049" s="249"/>
      <c r="K7049" s="250"/>
      <c r="L7049" s="246"/>
      <c r="M7049" s="250"/>
      <c r="N7049" s="246"/>
      <c r="O7049" s="246"/>
      <c r="P7049" s="248"/>
      <c r="Q7049" s="250"/>
      <c r="R7049" s="248"/>
      <c r="S7049" s="250"/>
      <c r="T7049" s="249"/>
      <c r="U7049" s="248">
        <v>0.76</v>
      </c>
      <c r="V7049" s="249"/>
      <c r="W7049" s="249"/>
      <c r="X7049" s="249"/>
      <c r="Y7049" s="249"/>
      <c r="Z7049" s="249"/>
      <c r="AA7049" s="249"/>
    </row>
    <row r="7050" spans="2:27" ht="12" hidden="1">
      <c r="B7050" s="246" t="s">
        <v>1640</v>
      </c>
      <c r="C7050" s="247" t="s">
        <v>574</v>
      </c>
      <c r="D7050" s="247" t="s">
        <v>553</v>
      </c>
      <c r="E7050" s="247"/>
      <c r="F7050" s="246"/>
      <c r="G7050" s="246"/>
      <c r="H7050" s="248">
        <v>0.38</v>
      </c>
      <c r="I7050" s="249"/>
      <c r="J7050" s="249"/>
      <c r="K7050" s="250"/>
      <c r="L7050" s="246"/>
      <c r="M7050" s="250"/>
      <c r="N7050" s="246"/>
      <c r="O7050" s="246"/>
      <c r="P7050" s="248"/>
      <c r="Q7050" s="250"/>
      <c r="R7050" s="248"/>
      <c r="S7050" s="250"/>
      <c r="T7050" s="249"/>
      <c r="U7050" s="248">
        <v>0.38</v>
      </c>
      <c r="V7050" s="249"/>
      <c r="W7050" s="249"/>
      <c r="X7050" s="249"/>
      <c r="Y7050" s="249"/>
      <c r="Z7050" s="249"/>
      <c r="AA7050" s="249"/>
    </row>
    <row r="7051" spans="2:27" ht="12" hidden="1">
      <c r="B7051" s="246" t="s">
        <v>1640</v>
      </c>
      <c r="C7051" s="247" t="s">
        <v>574</v>
      </c>
      <c r="D7051" s="247" t="s">
        <v>563</v>
      </c>
      <c r="E7051" s="247"/>
      <c r="F7051" s="246"/>
      <c r="G7051" s="246"/>
      <c r="H7051" s="248">
        <v>0.152</v>
      </c>
      <c r="I7051" s="249"/>
      <c r="J7051" s="249"/>
      <c r="K7051" s="250"/>
      <c r="L7051" s="246"/>
      <c r="M7051" s="250"/>
      <c r="N7051" s="246"/>
      <c r="O7051" s="246"/>
      <c r="P7051" s="248"/>
      <c r="Q7051" s="250"/>
      <c r="R7051" s="248"/>
      <c r="S7051" s="250"/>
      <c r="T7051" s="249"/>
      <c r="U7051" s="248">
        <v>0.152</v>
      </c>
      <c r="V7051" s="249"/>
      <c r="W7051" s="249"/>
      <c r="X7051" s="249"/>
      <c r="Y7051" s="249"/>
      <c r="Z7051" s="249"/>
      <c r="AA7051" s="249"/>
    </row>
    <row r="7052" spans="2:27" ht="12" hidden="1">
      <c r="B7052" s="246" t="s">
        <v>1640</v>
      </c>
      <c r="C7052" s="247" t="s">
        <v>574</v>
      </c>
      <c r="D7052" s="247" t="s">
        <v>575</v>
      </c>
      <c r="E7052" s="247"/>
      <c r="F7052" s="246"/>
      <c r="G7052" s="246"/>
      <c r="H7052" s="248">
        <v>7.5999999999999998E-2</v>
      </c>
      <c r="I7052" s="249"/>
      <c r="J7052" s="249"/>
      <c r="K7052" s="250"/>
      <c r="L7052" s="246"/>
      <c r="M7052" s="250"/>
      <c r="N7052" s="246"/>
      <c r="O7052" s="246"/>
      <c r="P7052" s="248"/>
      <c r="Q7052" s="250"/>
      <c r="R7052" s="248"/>
      <c r="S7052" s="250"/>
      <c r="T7052" s="249"/>
      <c r="U7052" s="248">
        <v>7.5999999999999998E-2</v>
      </c>
      <c r="V7052" s="249"/>
      <c r="W7052" s="249"/>
      <c r="X7052" s="249"/>
      <c r="Y7052" s="249"/>
      <c r="Z7052" s="249"/>
      <c r="AA7052" s="249"/>
    </row>
    <row r="7053" spans="2:27" ht="12" hidden="1">
      <c r="B7053" s="246" t="s">
        <v>1640</v>
      </c>
      <c r="C7053" s="247" t="s">
        <v>588</v>
      </c>
      <c r="D7053" s="247" t="s">
        <v>1641</v>
      </c>
      <c r="E7053" s="247"/>
      <c r="F7053" s="246"/>
      <c r="G7053" s="246"/>
      <c r="H7053" s="248">
        <v>0.3</v>
      </c>
      <c r="I7053" s="249"/>
      <c r="J7053" s="249"/>
      <c r="K7053" s="250"/>
      <c r="L7053" s="246"/>
      <c r="M7053" s="250"/>
      <c r="N7053" s="246"/>
      <c r="O7053" s="246"/>
      <c r="P7053" s="248"/>
      <c r="Q7053" s="250"/>
      <c r="R7053" s="248"/>
      <c r="S7053" s="250"/>
      <c r="T7053" s="249"/>
      <c r="U7053" s="248">
        <v>0.3</v>
      </c>
      <c r="V7053" s="249"/>
      <c r="W7053" s="249"/>
      <c r="X7053" s="249"/>
      <c r="Y7053" s="249"/>
      <c r="Z7053" s="249"/>
      <c r="AA7053" s="249"/>
    </row>
    <row r="7054" spans="2:27" ht="12" hidden="1">
      <c r="B7054" s="246" t="s">
        <v>1640</v>
      </c>
      <c r="C7054" s="247" t="s">
        <v>588</v>
      </c>
      <c r="D7054" s="247" t="s">
        <v>1642</v>
      </c>
      <c r="E7054" s="247"/>
      <c r="F7054" s="246"/>
      <c r="G7054" s="246"/>
      <c r="H7054" s="248">
        <v>0.1</v>
      </c>
      <c r="I7054" s="249"/>
      <c r="J7054" s="249"/>
      <c r="K7054" s="250"/>
      <c r="L7054" s="246"/>
      <c r="M7054" s="250"/>
      <c r="N7054" s="246"/>
      <c r="O7054" s="246"/>
      <c r="P7054" s="248"/>
      <c r="Q7054" s="250"/>
      <c r="R7054" s="248"/>
      <c r="S7054" s="250"/>
      <c r="T7054" s="249"/>
      <c r="U7054" s="248">
        <v>0.1</v>
      </c>
      <c r="V7054" s="249"/>
      <c r="W7054" s="249"/>
      <c r="X7054" s="249"/>
      <c r="Y7054" s="249"/>
      <c r="Z7054" s="249"/>
      <c r="AA7054" s="249"/>
    </row>
    <row r="7055" spans="2:27" ht="12" hidden="1">
      <c r="B7055" s="246" t="s">
        <v>1640</v>
      </c>
      <c r="C7055" s="247" t="s">
        <v>588</v>
      </c>
      <c r="D7055" s="247" t="s">
        <v>1643</v>
      </c>
      <c r="E7055" s="247"/>
      <c r="F7055" s="246"/>
      <c r="G7055" s="246"/>
      <c r="H7055" s="248">
        <v>0.05</v>
      </c>
      <c r="I7055" s="249"/>
      <c r="J7055" s="249"/>
      <c r="K7055" s="250"/>
      <c r="L7055" s="246"/>
      <c r="M7055" s="250"/>
      <c r="N7055" s="246"/>
      <c r="O7055" s="246"/>
      <c r="P7055" s="248"/>
      <c r="Q7055" s="250"/>
      <c r="R7055" s="248"/>
      <c r="S7055" s="250"/>
      <c r="T7055" s="249"/>
      <c r="U7055" s="248">
        <v>0.05</v>
      </c>
      <c r="V7055" s="249"/>
      <c r="W7055" s="249"/>
      <c r="X7055" s="249"/>
      <c r="Y7055" s="249"/>
      <c r="Z7055" s="249"/>
      <c r="AA7055" s="249"/>
    </row>
    <row r="7056" spans="2:27" ht="12" hidden="1">
      <c r="B7056" s="246" t="s">
        <v>1640</v>
      </c>
      <c r="C7056" s="247" t="s">
        <v>588</v>
      </c>
      <c r="D7056" s="247" t="s">
        <v>1644</v>
      </c>
      <c r="E7056" s="247"/>
      <c r="F7056" s="246"/>
      <c r="G7056" s="246"/>
      <c r="H7056" s="248">
        <v>0.02</v>
      </c>
      <c r="I7056" s="249"/>
      <c r="J7056" s="249"/>
      <c r="K7056" s="250"/>
      <c r="L7056" s="246"/>
      <c r="M7056" s="250"/>
      <c r="N7056" s="246"/>
      <c r="O7056" s="246"/>
      <c r="P7056" s="248"/>
      <c r="Q7056" s="250"/>
      <c r="R7056" s="248"/>
      <c r="S7056" s="250"/>
      <c r="T7056" s="249"/>
      <c r="U7056" s="248">
        <v>0.02</v>
      </c>
      <c r="V7056" s="249"/>
      <c r="W7056" s="249"/>
      <c r="X7056" s="249"/>
      <c r="Y7056" s="249"/>
      <c r="Z7056" s="249"/>
      <c r="AA7056" s="249"/>
    </row>
  </sheetData>
  <autoFilter ref="B3:AA7056" xr:uid="{E9E0C392-206D-49A5-99C7-C5F4B85EE9C4}">
    <filterColumn colId="0">
      <filters>
        <filter val="AmazonS3"/>
      </filters>
    </filterColumn>
  </autoFilter>
  <mergeCells count="8">
    <mergeCell ref="S2:T2"/>
    <mergeCell ref="U2:AA2"/>
    <mergeCell ref="B2:G2"/>
    <mergeCell ref="I2:J2"/>
    <mergeCell ref="K2:L2"/>
    <mergeCell ref="M2:N2"/>
    <mergeCell ref="O2:P2"/>
    <mergeCell ref="Q2:R2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772B-94E1-4A3A-8DC1-4ADB90CB8CA5}">
  <dimension ref="B1:F7"/>
  <sheetViews>
    <sheetView workbookViewId="0">
      <selection activeCell="C15" sqref="C15"/>
    </sheetView>
  </sheetViews>
  <sheetFormatPr defaultRowHeight="16.5"/>
  <cols>
    <col min="3" max="3" width="25.75" bestFit="1" customWidth="1"/>
    <col min="4" max="4" width="11.125" customWidth="1"/>
    <col min="5" max="5" width="10.5" customWidth="1"/>
  </cols>
  <sheetData>
    <row r="1" spans="2:6" s="206" customFormat="1">
      <c r="D1" s="206" t="s">
        <v>1165</v>
      </c>
    </row>
    <row r="2" spans="2:6">
      <c r="B2" s="229" t="s">
        <v>1164</v>
      </c>
      <c r="C2" s="226" t="s">
        <v>977</v>
      </c>
      <c r="D2">
        <f>SUMIFS(Resource_List!H:H,Resource_List!C:C,Sheet1!B2,Resource_List!D:D,Sheet1!C2)</f>
        <v>0.23599999999999999</v>
      </c>
      <c r="E2">
        <f>SUMIFS(Resource_List!J:J,Resource_List!C:C,Sheet1!B2,Resource_List!D:D,Sheet1!C2)</f>
        <v>0.14699999999999999</v>
      </c>
      <c r="F2">
        <f>SUMIFS(Resource_List!P:P,Resource_List!C:C,Sheet1!B2,Resource_List!D:D,Sheet1!C2)</f>
        <v>0.10199999999999999</v>
      </c>
    </row>
    <row r="3" spans="2:6">
      <c r="B3" s="229" t="s">
        <v>671</v>
      </c>
      <c r="C3" s="226" t="s">
        <v>977</v>
      </c>
      <c r="D3">
        <f>SUMIFS(Resource_List!H:H,Resource_List!C:C,Sheet1!B3,Resource_List!D:D,Sheet1!C3)</f>
        <v>9.6000000000000002E-2</v>
      </c>
      <c r="E3">
        <f>SUMIFS(Resource_List!J:J,Resource_List!C:C,Sheet1!B3,Resource_List!D:D,Sheet1!C3)</f>
        <v>0.06</v>
      </c>
      <c r="F3">
        <f>SUMIFS(Resource_List!P:P,Resource_List!C:C,Sheet1!B3,Resource_List!D:D,Sheet1!C3)</f>
        <v>4.1000000000000002E-2</v>
      </c>
    </row>
    <row r="4" spans="2:6">
      <c r="B4" s="229" t="s">
        <v>806</v>
      </c>
      <c r="C4" s="226" t="s">
        <v>977</v>
      </c>
      <c r="D4">
        <f>SUMIFS(Resource_List!H:H,Resource_List!C:C,Sheet1!B4,Resource_List!D:D,Sheet1!C4)</f>
        <v>0.11799999999999999</v>
      </c>
      <c r="E4">
        <f>SUMIFS(Resource_List!J:J,Resource_List!C:C,Sheet1!B4,Resource_List!D:D,Sheet1!C4)</f>
        <v>7.2999999999999995E-2</v>
      </c>
      <c r="F4">
        <f>SUMIFS(Resource_List!P:P,Resource_List!C:C,Sheet1!B4,Resource_List!D:D,Sheet1!C4)</f>
        <v>5.0999999999999997E-2</v>
      </c>
    </row>
    <row r="5" spans="2:6">
      <c r="B5" s="230" t="s">
        <v>654</v>
      </c>
      <c r="C5" s="226" t="s">
        <v>977</v>
      </c>
      <c r="D5">
        <f>SUMIFS(Resource_List!H:H,Resource_List!C:C,Sheet1!B5,Resource_List!D:D,Sheet1!C5)</f>
        <v>0.38400000000000001</v>
      </c>
      <c r="E5">
        <f>SUMIFS(Resource_List!J:J,Resource_List!C:C,Sheet1!B5,Resource_List!D:D,Sheet1!C5)</f>
        <v>0.24199999999999999</v>
      </c>
      <c r="F5">
        <f>SUMIFS(Resource_List!P:P,Resource_List!C:C,Sheet1!B5,Resource_List!D:D,Sheet1!C5)</f>
        <v>0.16600000000000001</v>
      </c>
    </row>
    <row r="6" spans="2:6">
      <c r="B6" s="230" t="s">
        <v>803</v>
      </c>
      <c r="C6" s="226" t="s">
        <v>977</v>
      </c>
      <c r="D6">
        <f>SUMIFS(Resource_List!H:H,Resource_List!C:C,Sheet1!B6,Resource_List!D:D,Sheet1!C6)</f>
        <v>0.47199999999999998</v>
      </c>
      <c r="E6">
        <f>SUMIFS(Resource_List!J:J,Resource_List!C:C,Sheet1!B6,Resource_List!D:D,Sheet1!C6)</f>
        <v>0.29399999999999998</v>
      </c>
      <c r="F6">
        <f>SUMIFS(Resource_List!P:P,Resource_List!C:C,Sheet1!B6,Resource_List!D:D,Sheet1!C6)</f>
        <v>0.20399999999999999</v>
      </c>
    </row>
    <row r="7" spans="2:6">
      <c r="B7" s="230" t="s">
        <v>804</v>
      </c>
      <c r="C7" s="226" t="s">
        <v>977</v>
      </c>
      <c r="D7">
        <f>SUMIFS(Resource_List!H:H,Resource_List!C:C,Sheet1!B7,Resource_List!D:D,Sheet1!C7)</f>
        <v>0.94399999999999995</v>
      </c>
      <c r="E7">
        <f>SUMIFS(Resource_List!J:J,Resource_List!C:C,Sheet1!B7,Resource_List!D:D,Sheet1!C7)</f>
        <v>0.58799999999999997</v>
      </c>
      <c r="F7">
        <f>SUMIFS(Resource_List!P:P,Resource_List!C:C,Sheet1!B7,Resource_List!D:D,Sheet1!C7)</f>
        <v>0.40799999999999997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Q113"/>
  <sheetViews>
    <sheetView zoomScale="115" zoomScaleNormal="115" workbookViewId="0">
      <pane ySplit="3" topLeftCell="A82" activePane="bottomLeft" state="frozen"/>
      <selection activeCell="G23" sqref="G23"/>
      <selection pane="bottomLeft" activeCell="G23" sqref="G23"/>
    </sheetView>
  </sheetViews>
  <sheetFormatPr defaultColWidth="13" defaultRowHeight="17.25"/>
  <cols>
    <col min="1" max="1" width="4.875" style="4" customWidth="1"/>
    <col min="2" max="2" width="2" style="4" customWidth="1"/>
    <col min="3" max="3" width="35.625" style="4" customWidth="1"/>
    <col min="4" max="5" width="24.875" style="4" customWidth="1"/>
    <col min="6" max="6" width="13.125" style="4" bestFit="1" customWidth="1"/>
    <col min="7" max="7" width="13" style="4"/>
    <col min="8" max="8" width="35.5" style="4" bestFit="1" customWidth="1"/>
    <col min="9" max="9" width="13" style="4"/>
    <col min="10" max="10" width="2.125" style="4" customWidth="1"/>
    <col min="11" max="16384" width="13" style="4"/>
  </cols>
  <sheetData>
    <row r="1" spans="2:10" ht="18" thickBot="1"/>
    <row r="2" spans="2:10">
      <c r="B2" s="62"/>
      <c r="C2" s="472" t="s">
        <v>186</v>
      </c>
      <c r="D2" s="473"/>
      <c r="E2" s="473"/>
      <c r="F2" s="473"/>
      <c r="G2" s="473"/>
      <c r="H2" s="473"/>
      <c r="I2" s="473"/>
      <c r="J2" s="63"/>
    </row>
    <row r="3" spans="2:10">
      <c r="B3" s="64"/>
      <c r="C3" s="474"/>
      <c r="D3" s="474"/>
      <c r="E3" s="474"/>
      <c r="F3" s="474"/>
      <c r="G3" s="474"/>
      <c r="H3" s="474"/>
      <c r="I3" s="474"/>
      <c r="J3" s="65"/>
    </row>
    <row r="4" spans="2:10">
      <c r="B4" s="66"/>
      <c r="C4" s="1"/>
      <c r="D4" s="1"/>
      <c r="E4" s="1"/>
      <c r="F4" s="1"/>
      <c r="G4" s="1"/>
      <c r="H4" s="1"/>
      <c r="I4" s="1"/>
      <c r="J4" s="67"/>
    </row>
    <row r="5" spans="2:10">
      <c r="B5" s="66"/>
      <c r="C5" s="68" t="s">
        <v>23</v>
      </c>
      <c r="D5" s="69"/>
      <c r="E5" s="69"/>
      <c r="F5" s="69"/>
      <c r="G5" s="69"/>
      <c r="H5" s="69"/>
      <c r="I5" s="70"/>
      <c r="J5" s="65"/>
    </row>
    <row r="6" spans="2:10">
      <c r="B6" s="66"/>
      <c r="C6" s="71" t="s">
        <v>187</v>
      </c>
      <c r="D6" s="72">
        <v>43759</v>
      </c>
      <c r="E6" s="73"/>
      <c r="F6" s="73"/>
      <c r="G6" s="73"/>
      <c r="H6" s="74"/>
      <c r="I6" s="75"/>
      <c r="J6" s="65"/>
    </row>
    <row r="7" spans="2:10">
      <c r="B7" s="66"/>
      <c r="C7" s="71" t="s">
        <v>25</v>
      </c>
      <c r="D7" s="76">
        <v>1200</v>
      </c>
      <c r="E7" s="73"/>
      <c r="F7" s="73"/>
      <c r="G7" s="73"/>
      <c r="H7" s="74"/>
      <c r="I7" s="75"/>
      <c r="J7" s="65"/>
    </row>
    <row r="8" spans="2:10">
      <c r="B8" s="66"/>
      <c r="C8" s="71" t="s">
        <v>188</v>
      </c>
      <c r="D8" s="77">
        <v>0.2</v>
      </c>
      <c r="E8" s="78" t="s">
        <v>27</v>
      </c>
      <c r="F8" s="73"/>
      <c r="G8" s="73"/>
      <c r="H8" s="74"/>
      <c r="I8" s="75"/>
      <c r="J8" s="65"/>
    </row>
    <row r="9" spans="2:10">
      <c r="B9" s="66"/>
      <c r="C9" s="79" t="s">
        <v>189</v>
      </c>
      <c r="D9" s="80">
        <v>0.3</v>
      </c>
      <c r="E9" s="81"/>
      <c r="F9" s="82"/>
      <c r="G9" s="82"/>
      <c r="H9" s="83"/>
      <c r="I9" s="84"/>
      <c r="J9" s="65"/>
    </row>
    <row r="10" spans="2:10">
      <c r="B10" s="66"/>
      <c r="J10" s="65"/>
    </row>
    <row r="11" spans="2:10">
      <c r="B11" s="66"/>
      <c r="C11" s="85" t="s">
        <v>29</v>
      </c>
      <c r="D11" s="86"/>
      <c r="E11" s="86"/>
      <c r="F11" s="86"/>
      <c r="G11" s="86"/>
      <c r="H11" s="86"/>
      <c r="I11" s="86"/>
      <c r="J11" s="65"/>
    </row>
    <row r="12" spans="2:10">
      <c r="B12" s="66"/>
      <c r="C12" s="87" t="s">
        <v>190</v>
      </c>
      <c r="D12" s="88" t="s">
        <v>191</v>
      </c>
      <c r="E12" s="88" t="s">
        <v>192</v>
      </c>
      <c r="F12" s="89" t="s">
        <v>193</v>
      </c>
      <c r="G12" s="90"/>
      <c r="H12" s="86"/>
      <c r="I12" s="86"/>
      <c r="J12" s="65"/>
    </row>
    <row r="13" spans="2:10">
      <c r="B13" s="66"/>
      <c r="C13" s="91" t="s">
        <v>194</v>
      </c>
      <c r="D13" s="92">
        <v>130000</v>
      </c>
      <c r="E13" s="93">
        <v>0.995</v>
      </c>
      <c r="F13" s="475" t="s">
        <v>35</v>
      </c>
      <c r="G13" s="90"/>
      <c r="H13" s="86"/>
      <c r="I13" s="86"/>
      <c r="J13" s="65"/>
    </row>
    <row r="14" spans="2:10">
      <c r="B14" s="66"/>
      <c r="C14" s="94" t="s">
        <v>195</v>
      </c>
      <c r="D14" s="95">
        <v>150000</v>
      </c>
      <c r="E14" s="96">
        <v>0.997</v>
      </c>
      <c r="F14" s="476"/>
      <c r="G14" s="90"/>
      <c r="H14" s="86"/>
      <c r="I14" s="86"/>
      <c r="J14" s="65"/>
    </row>
    <row r="15" spans="2:10">
      <c r="B15" s="66"/>
      <c r="C15" s="97" t="s">
        <v>38</v>
      </c>
      <c r="D15" s="98" t="s">
        <v>196</v>
      </c>
      <c r="E15" s="99"/>
      <c r="F15" s="99"/>
      <c r="G15" s="90"/>
      <c r="H15" s="86"/>
      <c r="I15" s="86"/>
      <c r="J15" s="65"/>
    </row>
    <row r="16" spans="2:10">
      <c r="B16" s="66"/>
      <c r="C16" s="85" t="s">
        <v>39</v>
      </c>
      <c r="D16" s="98"/>
      <c r="E16" s="99"/>
      <c r="F16" s="99"/>
      <c r="G16" s="90"/>
      <c r="H16" s="86"/>
      <c r="I16" s="86"/>
      <c r="J16" s="65"/>
    </row>
    <row r="17" spans="2:17">
      <c r="B17" s="66"/>
      <c r="C17" s="87" t="s">
        <v>197</v>
      </c>
      <c r="D17" s="88" t="s">
        <v>198</v>
      </c>
      <c r="E17" s="89" t="s">
        <v>199</v>
      </c>
      <c r="F17" s="100"/>
      <c r="G17" s="90"/>
      <c r="H17" s="86"/>
      <c r="I17" s="86"/>
      <c r="J17" s="65"/>
    </row>
    <row r="18" spans="2:17">
      <c r="B18" s="66"/>
      <c r="C18" s="91" t="s">
        <v>43</v>
      </c>
      <c r="D18" s="101">
        <v>0.1</v>
      </c>
      <c r="E18" s="475" t="s">
        <v>44</v>
      </c>
      <c r="F18" s="102"/>
      <c r="G18" s="90"/>
      <c r="H18" s="86"/>
      <c r="I18" s="86"/>
      <c r="J18" s="65"/>
    </row>
    <row r="19" spans="2:17">
      <c r="B19" s="66"/>
      <c r="C19" s="103" t="s">
        <v>45</v>
      </c>
      <c r="D19" s="104">
        <v>0.05</v>
      </c>
      <c r="E19" s="477"/>
      <c r="F19" s="102"/>
      <c r="G19" s="90"/>
      <c r="H19" s="86"/>
      <c r="I19" s="86"/>
      <c r="J19" s="65"/>
    </row>
    <row r="20" spans="2:17">
      <c r="B20" s="66"/>
      <c r="C20" s="105" t="s">
        <v>46</v>
      </c>
      <c r="D20" s="106">
        <v>0.05</v>
      </c>
      <c r="E20" s="476"/>
      <c r="F20" s="102"/>
      <c r="G20" s="90"/>
      <c r="H20" s="86"/>
      <c r="I20" s="86"/>
      <c r="J20" s="65"/>
    </row>
    <row r="21" spans="2:17">
      <c r="B21" s="66"/>
      <c r="C21" s="107"/>
      <c r="D21" s="98"/>
      <c r="E21" s="99"/>
      <c r="F21" s="99"/>
      <c r="G21" s="90"/>
      <c r="H21" s="86"/>
      <c r="I21" s="86"/>
      <c r="J21" s="65"/>
    </row>
    <row r="22" spans="2:17">
      <c r="B22" s="66"/>
      <c r="C22" s="85" t="s">
        <v>47</v>
      </c>
      <c r="D22" s="108"/>
      <c r="E22" s="108"/>
      <c r="F22" s="108"/>
      <c r="G22" s="108"/>
      <c r="H22" s="86"/>
      <c r="I22" s="86"/>
      <c r="J22" s="65"/>
    </row>
    <row r="23" spans="2:17">
      <c r="B23" s="66"/>
      <c r="C23" s="87" t="s">
        <v>190</v>
      </c>
      <c r="D23" s="88" t="s">
        <v>191</v>
      </c>
      <c r="E23" s="89" t="s">
        <v>193</v>
      </c>
      <c r="F23" s="100"/>
      <c r="G23" s="90"/>
      <c r="H23" s="86"/>
      <c r="I23" s="86"/>
      <c r="J23" s="65"/>
    </row>
    <row r="24" spans="2:17">
      <c r="B24" s="66"/>
      <c r="C24" s="91" t="s">
        <v>200</v>
      </c>
      <c r="D24" s="92">
        <v>90000</v>
      </c>
      <c r="E24" s="109" t="s">
        <v>49</v>
      </c>
      <c r="F24" s="478"/>
      <c r="G24" s="90"/>
      <c r="H24" s="86"/>
      <c r="I24" s="86"/>
      <c r="J24" s="65"/>
    </row>
    <row r="25" spans="2:17">
      <c r="B25" s="66"/>
      <c r="C25" s="94" t="s">
        <v>201</v>
      </c>
      <c r="D25" s="95">
        <v>100000</v>
      </c>
      <c r="E25" s="110" t="s">
        <v>51</v>
      </c>
      <c r="F25" s="478"/>
      <c r="G25" s="90"/>
      <c r="H25" s="86"/>
      <c r="I25" s="86"/>
      <c r="J25" s="65"/>
    </row>
    <row r="26" spans="2:17">
      <c r="B26" s="66"/>
      <c r="C26" s="97" t="s">
        <v>37</v>
      </c>
      <c r="D26" s="97" t="s">
        <v>37</v>
      </c>
      <c r="E26" s="99"/>
      <c r="F26" s="99"/>
      <c r="G26" s="90"/>
      <c r="H26" s="86"/>
      <c r="I26" s="86"/>
      <c r="J26" s="65"/>
    </row>
    <row r="27" spans="2:17">
      <c r="B27" s="66"/>
      <c r="C27" s="85" t="s">
        <v>52</v>
      </c>
      <c r="D27" s="98"/>
      <c r="E27" s="99"/>
      <c r="F27" s="99"/>
      <c r="G27" s="90"/>
      <c r="H27" s="86"/>
      <c r="I27" s="86"/>
      <c r="J27" s="65"/>
    </row>
    <row r="28" spans="2:17">
      <c r="B28" s="66"/>
      <c r="C28" s="87" t="s">
        <v>40</v>
      </c>
      <c r="D28" s="88" t="s">
        <v>41</v>
      </c>
      <c r="E28" s="89" t="s">
        <v>42</v>
      </c>
      <c r="F28" s="100"/>
      <c r="G28" s="90"/>
      <c r="H28" s="86"/>
      <c r="I28" s="86"/>
      <c r="J28" s="65"/>
    </row>
    <row r="29" spans="2:17">
      <c r="B29" s="66"/>
      <c r="C29" s="91" t="s">
        <v>43</v>
      </c>
      <c r="D29" s="101">
        <v>0.1</v>
      </c>
      <c r="E29" s="475" t="s">
        <v>44</v>
      </c>
      <c r="F29" s="102"/>
      <c r="G29" s="90"/>
      <c r="H29" s="86"/>
      <c r="I29" s="86"/>
      <c r="J29" s="65"/>
      <c r="Q29" s="4" t="str">
        <f>IF(E29='ZCP ZDB LIST Price (예시용)'!C56,'ZCP ZDB LIST Price (예시용)'!E56,'ZCP ZDB LIST Price (예시용)'!E53)</f>
        <v>Local Support(4 Hours) 기준</v>
      </c>
    </row>
    <row r="30" spans="2:17">
      <c r="B30" s="66"/>
      <c r="C30" s="103" t="s">
        <v>53</v>
      </c>
      <c r="D30" s="104">
        <v>0.1</v>
      </c>
      <c r="E30" s="477"/>
      <c r="F30" s="102"/>
      <c r="G30" s="90"/>
      <c r="H30" s="86"/>
      <c r="I30" s="86"/>
      <c r="J30" s="65"/>
    </row>
    <row r="31" spans="2:17">
      <c r="B31" s="66"/>
      <c r="C31" s="103" t="s">
        <v>54</v>
      </c>
      <c r="D31" s="104">
        <v>0.05</v>
      </c>
      <c r="E31" s="477"/>
      <c r="F31" s="102"/>
      <c r="G31" s="90"/>
      <c r="H31" s="86"/>
      <c r="I31" s="86"/>
      <c r="J31" s="65"/>
    </row>
    <row r="32" spans="2:17">
      <c r="B32" s="66"/>
      <c r="C32" s="105" t="s">
        <v>55</v>
      </c>
      <c r="D32" s="106">
        <v>0.05</v>
      </c>
      <c r="E32" s="476"/>
      <c r="F32" s="102"/>
      <c r="G32" s="90"/>
      <c r="H32" s="86"/>
      <c r="I32" s="86"/>
      <c r="J32" s="65"/>
    </row>
    <row r="33" spans="2:10">
      <c r="B33" s="66"/>
      <c r="C33" s="107"/>
      <c r="D33" s="98"/>
      <c r="E33" s="99"/>
      <c r="F33" s="99"/>
      <c r="G33" s="90"/>
      <c r="H33" s="86"/>
      <c r="I33" s="86"/>
      <c r="J33" s="65"/>
    </row>
    <row r="34" spans="2:10">
      <c r="B34" s="66"/>
      <c r="C34" s="85" t="s">
        <v>56</v>
      </c>
      <c r="D34" s="98"/>
      <c r="E34" s="99" t="s">
        <v>57</v>
      </c>
      <c r="F34" s="99" t="s">
        <v>58</v>
      </c>
      <c r="G34" s="90" t="s">
        <v>59</v>
      </c>
      <c r="H34" s="97" t="s">
        <v>37</v>
      </c>
      <c r="I34" s="111"/>
      <c r="J34" s="67"/>
    </row>
    <row r="35" spans="2:10">
      <c r="B35" s="66"/>
      <c r="C35" s="112" t="s">
        <v>60</v>
      </c>
      <c r="D35" s="113" t="s">
        <v>202</v>
      </c>
      <c r="E35" s="113" t="s">
        <v>203</v>
      </c>
      <c r="F35" s="113" t="s">
        <v>204</v>
      </c>
      <c r="G35" s="113" t="s">
        <v>205</v>
      </c>
      <c r="H35" s="86"/>
      <c r="I35" s="111"/>
      <c r="J35" s="67"/>
    </row>
    <row r="36" spans="2:10">
      <c r="B36" s="66"/>
      <c r="C36" s="114" t="s">
        <v>206</v>
      </c>
      <c r="D36" s="115">
        <v>30000</v>
      </c>
      <c r="E36" s="116">
        <v>20000</v>
      </c>
      <c r="F36" s="116">
        <v>10000</v>
      </c>
      <c r="G36" s="117" t="s">
        <v>66</v>
      </c>
      <c r="H36" s="86"/>
      <c r="I36" s="111"/>
      <c r="J36" s="67"/>
    </row>
    <row r="37" spans="2:10">
      <c r="B37" s="66"/>
      <c r="C37" s="103" t="s">
        <v>67</v>
      </c>
      <c r="D37" s="116">
        <v>70000</v>
      </c>
      <c r="E37" s="118">
        <v>60000</v>
      </c>
      <c r="F37" s="118">
        <v>30000</v>
      </c>
      <c r="G37" s="117" t="s">
        <v>68</v>
      </c>
      <c r="H37" s="86"/>
      <c r="I37" s="111"/>
      <c r="J37" s="67"/>
    </row>
    <row r="38" spans="2:10">
      <c r="B38" s="66"/>
      <c r="C38" s="103" t="s">
        <v>69</v>
      </c>
      <c r="D38" s="118">
        <v>150000</v>
      </c>
      <c r="E38" s="118">
        <v>120000</v>
      </c>
      <c r="F38" s="118">
        <v>60000</v>
      </c>
      <c r="G38" s="117" t="s">
        <v>207</v>
      </c>
      <c r="H38" s="86"/>
      <c r="I38" s="111"/>
      <c r="J38" s="67"/>
    </row>
    <row r="39" spans="2:10">
      <c r="B39" s="66"/>
      <c r="C39" s="103" t="s">
        <v>71</v>
      </c>
      <c r="D39" s="118">
        <v>280000</v>
      </c>
      <c r="E39" s="118">
        <v>230000</v>
      </c>
      <c r="F39" s="118">
        <v>120000</v>
      </c>
      <c r="G39" s="117" t="s">
        <v>72</v>
      </c>
      <c r="H39" s="86"/>
      <c r="I39" s="111"/>
      <c r="J39" s="67"/>
    </row>
    <row r="40" spans="2:10">
      <c r="B40" s="66"/>
      <c r="C40" s="103" t="s">
        <v>73</v>
      </c>
      <c r="D40" s="118">
        <v>450000</v>
      </c>
      <c r="E40" s="118">
        <v>350000</v>
      </c>
      <c r="F40" s="118">
        <v>180000</v>
      </c>
      <c r="G40" s="117" t="s">
        <v>74</v>
      </c>
      <c r="H40" s="86"/>
      <c r="I40" s="111"/>
      <c r="J40" s="67"/>
    </row>
    <row r="41" spans="2:10">
      <c r="B41" s="66"/>
      <c r="C41" s="105" t="s">
        <v>75</v>
      </c>
      <c r="D41" s="119">
        <v>600000</v>
      </c>
      <c r="E41" s="119">
        <v>470000</v>
      </c>
      <c r="F41" s="119">
        <v>240000</v>
      </c>
      <c r="G41" s="117" t="s">
        <v>76</v>
      </c>
      <c r="H41" s="86"/>
      <c r="I41" s="86"/>
      <c r="J41" s="65"/>
    </row>
    <row r="42" spans="2:10">
      <c r="B42" s="66"/>
      <c r="C42" s="85" t="s">
        <v>77</v>
      </c>
      <c r="D42" s="108"/>
      <c r="E42" s="108"/>
      <c r="F42" s="108"/>
      <c r="G42" s="108"/>
      <c r="H42" s="86"/>
      <c r="I42" s="86"/>
      <c r="J42" s="65"/>
    </row>
    <row r="43" spans="2:10">
      <c r="B43" s="66"/>
      <c r="C43" s="471" t="s">
        <v>78</v>
      </c>
      <c r="D43" s="471"/>
      <c r="E43" s="120" t="s">
        <v>57</v>
      </c>
      <c r="F43" s="120" t="s">
        <v>208</v>
      </c>
      <c r="G43" s="120" t="s">
        <v>59</v>
      </c>
      <c r="H43" s="120" t="s">
        <v>209</v>
      </c>
      <c r="I43" s="86"/>
      <c r="J43" s="65"/>
    </row>
    <row r="44" spans="2:10">
      <c r="B44" s="66"/>
      <c r="C44" s="121" t="s">
        <v>210</v>
      </c>
      <c r="D44" s="122" t="s">
        <v>211</v>
      </c>
      <c r="E44" s="122" t="s">
        <v>212</v>
      </c>
      <c r="F44" s="122" t="s">
        <v>83</v>
      </c>
      <c r="G44" s="122" t="s">
        <v>84</v>
      </c>
      <c r="H44" s="123" t="s">
        <v>85</v>
      </c>
      <c r="I44" s="86"/>
      <c r="J44" s="65"/>
    </row>
    <row r="45" spans="2:10">
      <c r="B45" s="66"/>
      <c r="C45" s="121" t="s">
        <v>86</v>
      </c>
      <c r="D45" s="122" t="s">
        <v>87</v>
      </c>
      <c r="E45" s="124" t="s">
        <v>88</v>
      </c>
      <c r="F45" s="124" t="s">
        <v>89</v>
      </c>
      <c r="G45" s="124" t="s">
        <v>90</v>
      </c>
      <c r="H45" s="123"/>
      <c r="I45" s="86"/>
      <c r="J45" s="65"/>
    </row>
    <row r="46" spans="2:10">
      <c r="B46" s="66"/>
      <c r="C46" s="121" t="s">
        <v>213</v>
      </c>
      <c r="D46" s="122" t="s">
        <v>92</v>
      </c>
      <c r="E46" s="122" t="s">
        <v>214</v>
      </c>
      <c r="F46" s="122" t="s">
        <v>94</v>
      </c>
      <c r="G46" s="122" t="s">
        <v>95</v>
      </c>
      <c r="H46" s="123" t="s">
        <v>96</v>
      </c>
      <c r="I46" s="86"/>
      <c r="J46" s="65"/>
    </row>
    <row r="47" spans="2:10">
      <c r="B47" s="66"/>
      <c r="C47" s="121" t="s">
        <v>13</v>
      </c>
      <c r="D47" s="122" t="s">
        <v>98</v>
      </c>
      <c r="E47" s="122" t="s">
        <v>99</v>
      </c>
      <c r="F47" s="122" t="s">
        <v>100</v>
      </c>
      <c r="G47" s="122" t="s">
        <v>101</v>
      </c>
      <c r="H47" s="123" t="s">
        <v>102</v>
      </c>
      <c r="I47" s="86"/>
      <c r="J47" s="65"/>
    </row>
    <row r="48" spans="2:10">
      <c r="B48" s="66"/>
      <c r="C48" s="121" t="s">
        <v>103</v>
      </c>
      <c r="D48" s="122" t="s">
        <v>215</v>
      </c>
      <c r="E48" s="125" t="s">
        <v>216</v>
      </c>
      <c r="F48" s="125" t="s">
        <v>217</v>
      </c>
      <c r="G48" s="122" t="s">
        <v>107</v>
      </c>
      <c r="H48" s="123" t="s">
        <v>108</v>
      </c>
      <c r="I48" s="86"/>
      <c r="J48" s="65"/>
    </row>
    <row r="49" spans="2:10">
      <c r="B49" s="66"/>
      <c r="C49" s="121" t="s">
        <v>109</v>
      </c>
      <c r="D49" s="122" t="s">
        <v>110</v>
      </c>
      <c r="E49" s="125" t="s">
        <v>112</v>
      </c>
      <c r="F49" s="122" t="s">
        <v>111</v>
      </c>
      <c r="G49" s="122" t="s">
        <v>112</v>
      </c>
      <c r="H49" s="123" t="s">
        <v>218</v>
      </c>
      <c r="I49" s="86"/>
      <c r="J49" s="65"/>
    </row>
    <row r="50" spans="2:10">
      <c r="B50" s="66"/>
      <c r="C50" s="126"/>
      <c r="D50" s="127"/>
      <c r="E50" s="127"/>
      <c r="F50" s="127"/>
      <c r="G50" s="128"/>
      <c r="H50" s="86"/>
      <c r="I50" s="86"/>
      <c r="J50" s="65"/>
    </row>
    <row r="51" spans="2:10">
      <c r="B51" s="66"/>
      <c r="C51" s="85" t="s">
        <v>219</v>
      </c>
      <c r="D51" s="98"/>
      <c r="E51" s="99"/>
      <c r="F51" s="99"/>
      <c r="G51" s="90"/>
      <c r="H51" s="86"/>
      <c r="I51" s="86"/>
      <c r="J51" s="65"/>
    </row>
    <row r="52" spans="2:10">
      <c r="B52" s="66"/>
      <c r="C52" s="112" t="s">
        <v>115</v>
      </c>
      <c r="D52" s="112" t="s">
        <v>191</v>
      </c>
      <c r="E52" s="112" t="s">
        <v>33</v>
      </c>
      <c r="F52" s="100"/>
      <c r="G52" s="100"/>
      <c r="H52" s="86"/>
      <c r="I52" s="86"/>
      <c r="J52" s="65"/>
    </row>
    <row r="53" spans="2:10">
      <c r="B53" s="66"/>
      <c r="C53" s="129" t="s">
        <v>116</v>
      </c>
      <c r="D53" s="130">
        <v>500000</v>
      </c>
      <c r="E53" s="131" t="s">
        <v>117</v>
      </c>
      <c r="F53" s="132"/>
      <c r="G53" s="133"/>
      <c r="H53" s="86"/>
      <c r="I53" s="86"/>
      <c r="J53" s="65"/>
    </row>
    <row r="54" spans="2:10">
      <c r="B54" s="66"/>
      <c r="C54" s="134" t="s">
        <v>119</v>
      </c>
      <c r="D54" s="131">
        <v>500000</v>
      </c>
      <c r="E54" s="131" t="s">
        <v>118</v>
      </c>
      <c r="F54" s="132"/>
      <c r="G54" s="133"/>
      <c r="H54" s="86"/>
      <c r="I54" s="86"/>
      <c r="J54" s="65"/>
    </row>
    <row r="55" spans="2:10">
      <c r="B55" s="66"/>
      <c r="C55" s="134" t="s">
        <v>120</v>
      </c>
      <c r="D55" s="131">
        <v>500000</v>
      </c>
      <c r="E55" s="131" t="s">
        <v>118</v>
      </c>
      <c r="F55" s="135" t="s">
        <v>121</v>
      </c>
      <c r="G55" s="133"/>
      <c r="H55" s="86"/>
      <c r="I55" s="86"/>
      <c r="J55" s="65"/>
    </row>
    <row r="56" spans="2:10">
      <c r="B56" s="66"/>
      <c r="C56" s="134" t="s">
        <v>122</v>
      </c>
      <c r="D56" s="131">
        <v>400000</v>
      </c>
      <c r="E56" s="131" t="s">
        <v>123</v>
      </c>
      <c r="F56" s="135" t="s">
        <v>121</v>
      </c>
      <c r="G56" s="133"/>
      <c r="H56" s="86"/>
      <c r="I56" s="86"/>
      <c r="J56" s="65"/>
    </row>
    <row r="57" spans="2:10">
      <c r="B57" s="66"/>
      <c r="C57" s="107" t="s">
        <v>37</v>
      </c>
      <c r="D57" s="136" t="s">
        <v>37</v>
      </c>
      <c r="E57" s="90"/>
      <c r="F57" s="90"/>
      <c r="G57" s="90"/>
      <c r="H57" s="86"/>
      <c r="I57" s="86"/>
      <c r="J57" s="65"/>
    </row>
    <row r="58" spans="2:10">
      <c r="B58" s="66"/>
      <c r="C58" s="85" t="s">
        <v>220</v>
      </c>
      <c r="D58" s="136"/>
      <c r="E58" s="90"/>
      <c r="F58" s="90"/>
      <c r="G58" s="90"/>
      <c r="H58" s="86"/>
      <c r="I58" s="86"/>
      <c r="J58" s="65"/>
    </row>
    <row r="59" spans="2:10">
      <c r="B59" s="66"/>
      <c r="C59" s="137" t="s">
        <v>125</v>
      </c>
      <c r="D59" s="138" t="s">
        <v>221</v>
      </c>
      <c r="E59" s="139" t="s">
        <v>127</v>
      </c>
      <c r="F59" s="139" t="s">
        <v>222</v>
      </c>
      <c r="G59" s="139" t="s">
        <v>223</v>
      </c>
      <c r="H59" s="86"/>
      <c r="I59" s="86"/>
      <c r="J59" s="65"/>
    </row>
    <row r="60" spans="2:10">
      <c r="B60" s="66"/>
      <c r="C60" s="140" t="s">
        <v>224</v>
      </c>
      <c r="D60" s="141" t="s">
        <v>225</v>
      </c>
      <c r="E60" s="141" t="s">
        <v>226</v>
      </c>
      <c r="F60" s="141" t="s">
        <v>132</v>
      </c>
      <c r="G60" s="141" t="s">
        <v>133</v>
      </c>
      <c r="H60" s="86"/>
      <c r="I60" s="86"/>
      <c r="J60" s="65"/>
    </row>
    <row r="61" spans="2:10">
      <c r="B61" s="66"/>
      <c r="C61" s="107"/>
      <c r="D61" s="136"/>
      <c r="E61" s="90"/>
      <c r="F61" s="90"/>
      <c r="G61" s="90"/>
      <c r="H61" s="86"/>
      <c r="I61" s="86"/>
      <c r="J61" s="65"/>
    </row>
    <row r="62" spans="2:10">
      <c r="B62" s="66"/>
      <c r="C62" s="85" t="s">
        <v>134</v>
      </c>
      <c r="D62" s="142" t="s">
        <v>227</v>
      </c>
      <c r="E62" s="136" t="s">
        <v>228</v>
      </c>
      <c r="F62" s="143" t="s">
        <v>136</v>
      </c>
      <c r="G62" s="90"/>
      <c r="H62" s="86"/>
      <c r="I62" s="86"/>
      <c r="J62" s="65"/>
    </row>
    <row r="63" spans="2:10">
      <c r="B63" s="66"/>
      <c r="C63" s="85" t="s">
        <v>137</v>
      </c>
      <c r="D63" s="108"/>
      <c r="E63" s="108"/>
      <c r="F63" s="108"/>
      <c r="G63" s="108" t="s">
        <v>138</v>
      </c>
      <c r="H63" s="86"/>
      <c r="I63" s="86"/>
      <c r="J63" s="65"/>
    </row>
    <row r="64" spans="2:10">
      <c r="B64" s="66"/>
      <c r="C64" s="144" t="s">
        <v>139</v>
      </c>
      <c r="D64" s="145" t="s">
        <v>140</v>
      </c>
      <c r="E64" s="146" t="s">
        <v>141</v>
      </c>
      <c r="F64" s="147" t="s">
        <v>143</v>
      </c>
      <c r="G64" s="148" t="s">
        <v>15</v>
      </c>
      <c r="H64" s="86"/>
      <c r="I64" s="86"/>
      <c r="J64" s="65"/>
    </row>
    <row r="65" spans="2:10">
      <c r="B65" s="66"/>
      <c r="C65" s="149" t="s">
        <v>144</v>
      </c>
      <c r="D65" s="150" t="s">
        <v>146</v>
      </c>
      <c r="E65" s="150" t="s">
        <v>147</v>
      </c>
      <c r="F65" s="151">
        <v>1</v>
      </c>
      <c r="G65" s="152">
        <v>235000</v>
      </c>
      <c r="H65" s="86"/>
      <c r="I65" s="86"/>
      <c r="J65" s="65"/>
    </row>
    <row r="66" spans="2:10">
      <c r="B66" s="66"/>
      <c r="C66" s="479" t="s">
        <v>149</v>
      </c>
      <c r="D66" s="153" t="s">
        <v>150</v>
      </c>
      <c r="E66" s="154" t="s">
        <v>151</v>
      </c>
      <c r="F66" s="151">
        <v>1</v>
      </c>
      <c r="G66" s="155">
        <f>$G$65+($H$96*F66)</f>
        <v>288000</v>
      </c>
      <c r="H66" s="86"/>
      <c r="I66" s="86"/>
      <c r="J66" s="65"/>
    </row>
    <row r="67" spans="2:10">
      <c r="B67" s="66"/>
      <c r="C67" s="479"/>
      <c r="D67" s="153" t="s">
        <v>154</v>
      </c>
      <c r="E67" s="154" t="s">
        <v>151</v>
      </c>
      <c r="F67" s="151">
        <v>1</v>
      </c>
      <c r="G67" s="155">
        <f>$G$65+($H$99*F67)</f>
        <v>367000</v>
      </c>
      <c r="H67" s="86"/>
      <c r="I67" s="86"/>
      <c r="J67" s="65"/>
    </row>
    <row r="68" spans="2:10">
      <c r="B68" s="66"/>
      <c r="C68" s="479"/>
      <c r="D68" s="153" t="s">
        <v>229</v>
      </c>
      <c r="E68" s="154" t="s">
        <v>152</v>
      </c>
      <c r="F68" s="151">
        <v>1</v>
      </c>
      <c r="G68" s="155">
        <f>$G$65+($H$100*F68)</f>
        <v>499000</v>
      </c>
      <c r="H68" s="86"/>
      <c r="I68" s="86"/>
      <c r="J68" s="65"/>
    </row>
    <row r="69" spans="2:10">
      <c r="B69" s="66"/>
      <c r="C69" s="479"/>
      <c r="D69" s="156" t="s">
        <v>157</v>
      </c>
      <c r="E69" s="157" t="s">
        <v>152</v>
      </c>
      <c r="F69" s="157">
        <v>1</v>
      </c>
      <c r="G69" s="155">
        <f>$G$65+($H$102*F69)</f>
        <v>763000</v>
      </c>
      <c r="H69" s="86"/>
      <c r="I69" s="86"/>
      <c r="J69" s="65"/>
    </row>
    <row r="70" spans="2:10">
      <c r="B70" s="66"/>
      <c r="C70" s="479"/>
      <c r="D70" s="156" t="s">
        <v>158</v>
      </c>
      <c r="E70" s="157" t="s">
        <v>151</v>
      </c>
      <c r="F70" s="157">
        <v>1</v>
      </c>
      <c r="G70" s="155">
        <f>$G$65+($H$104*F70)</f>
        <v>1291000</v>
      </c>
      <c r="H70" s="86"/>
      <c r="I70" s="86"/>
      <c r="J70" s="65"/>
    </row>
    <row r="71" spans="2:10">
      <c r="B71" s="66"/>
      <c r="C71" s="158" t="s">
        <v>230</v>
      </c>
      <c r="D71" s="136" t="s">
        <v>38</v>
      </c>
      <c r="E71" s="90"/>
      <c r="F71" s="90"/>
      <c r="G71" s="90"/>
      <c r="H71" s="86"/>
      <c r="I71" s="86"/>
      <c r="J71" s="65"/>
    </row>
    <row r="72" spans="2:10">
      <c r="B72" s="66"/>
      <c r="C72" s="159" t="s">
        <v>231</v>
      </c>
      <c r="D72" s="108"/>
      <c r="E72" s="108"/>
      <c r="F72" s="108"/>
      <c r="G72" s="108" t="s">
        <v>138</v>
      </c>
      <c r="H72" s="86"/>
      <c r="I72" s="86"/>
      <c r="J72" s="65"/>
    </row>
    <row r="73" spans="2:10">
      <c r="B73" s="66"/>
      <c r="C73" s="144" t="s">
        <v>139</v>
      </c>
      <c r="D73" s="145" t="s">
        <v>140</v>
      </c>
      <c r="E73" s="146" t="s">
        <v>142</v>
      </c>
      <c r="F73" s="147" t="s">
        <v>143</v>
      </c>
      <c r="G73" s="148" t="s">
        <v>16</v>
      </c>
      <c r="H73" s="86"/>
      <c r="I73" s="86"/>
      <c r="J73" s="65"/>
    </row>
    <row r="74" spans="2:10">
      <c r="B74" s="66"/>
      <c r="C74" s="160" t="s">
        <v>144</v>
      </c>
      <c r="D74" s="150" t="s">
        <v>145</v>
      </c>
      <c r="E74" s="150" t="s">
        <v>147</v>
      </c>
      <c r="F74" s="151">
        <v>3</v>
      </c>
      <c r="G74" s="152">
        <v>703000</v>
      </c>
      <c r="H74" s="86"/>
      <c r="I74" s="86"/>
      <c r="J74" s="65"/>
    </row>
    <row r="75" spans="2:10">
      <c r="B75" s="66"/>
      <c r="C75" s="479" t="s">
        <v>148</v>
      </c>
      <c r="D75" s="153" t="s">
        <v>150</v>
      </c>
      <c r="E75" s="154" t="s">
        <v>232</v>
      </c>
      <c r="F75" s="151">
        <v>3</v>
      </c>
      <c r="G75" s="155">
        <f>$G$74+($H$96*F75)</f>
        <v>862000</v>
      </c>
      <c r="H75" s="86"/>
      <c r="I75" s="86"/>
      <c r="J75" s="65"/>
    </row>
    <row r="76" spans="2:10">
      <c r="B76" s="66"/>
      <c r="C76" s="479"/>
      <c r="D76" s="153" t="s">
        <v>153</v>
      </c>
      <c r="E76" s="154" t="s">
        <v>151</v>
      </c>
      <c r="F76" s="151">
        <v>3</v>
      </c>
      <c r="G76" s="155">
        <f>$G$74+($H$99*F76)</f>
        <v>1099000</v>
      </c>
      <c r="H76" s="86"/>
      <c r="I76" s="86"/>
      <c r="J76" s="65"/>
    </row>
    <row r="77" spans="2:10">
      <c r="B77" s="66"/>
      <c r="C77" s="479"/>
      <c r="D77" s="153" t="s">
        <v>155</v>
      </c>
      <c r="E77" s="160" t="s">
        <v>151</v>
      </c>
      <c r="F77" s="161">
        <v>3</v>
      </c>
      <c r="G77" s="155">
        <f>$G$74+($H$100*F77)</f>
        <v>1495000</v>
      </c>
      <c r="H77" s="86"/>
      <c r="I77" s="86"/>
      <c r="J77" s="65"/>
    </row>
    <row r="78" spans="2:10">
      <c r="B78" s="66"/>
      <c r="C78" s="479"/>
      <c r="D78" s="156" t="s">
        <v>156</v>
      </c>
      <c r="E78" s="157" t="s">
        <v>151</v>
      </c>
      <c r="F78" s="157">
        <v>3</v>
      </c>
      <c r="G78" s="155">
        <f>$G$74+($H$102*F78)</f>
        <v>2287000</v>
      </c>
      <c r="H78" s="86"/>
      <c r="I78" s="86"/>
      <c r="J78" s="65"/>
    </row>
    <row r="79" spans="2:10">
      <c r="B79" s="66"/>
      <c r="C79" s="479"/>
      <c r="D79" s="156" t="s">
        <v>158</v>
      </c>
      <c r="E79" s="157" t="s">
        <v>151</v>
      </c>
      <c r="F79" s="157">
        <v>3</v>
      </c>
      <c r="G79" s="155">
        <f>$G$74+($H$104*F79)</f>
        <v>3871000</v>
      </c>
      <c r="H79" s="86"/>
      <c r="I79" s="86"/>
      <c r="J79" s="65"/>
    </row>
    <row r="80" spans="2:10">
      <c r="B80" s="66"/>
      <c r="C80" s="162" t="s">
        <v>161</v>
      </c>
      <c r="E80" s="90"/>
      <c r="F80" s="90"/>
      <c r="G80" s="90"/>
      <c r="H80" s="86"/>
      <c r="I80" s="86"/>
      <c r="J80" s="65"/>
    </row>
    <row r="81" spans="2:10">
      <c r="B81" s="66"/>
      <c r="C81" s="107"/>
      <c r="D81" s="136"/>
      <c r="E81" s="90"/>
      <c r="F81" s="90"/>
      <c r="G81" s="90"/>
      <c r="H81" s="86"/>
      <c r="I81" s="86"/>
      <c r="J81" s="65"/>
    </row>
    <row r="82" spans="2:10">
      <c r="B82" s="66"/>
      <c r="C82" s="85" t="s">
        <v>233</v>
      </c>
      <c r="D82" s="136"/>
      <c r="E82" s="90"/>
      <c r="F82" s="90"/>
      <c r="G82" s="90"/>
      <c r="H82" s="86"/>
      <c r="I82" s="86"/>
      <c r="J82" s="65"/>
    </row>
    <row r="83" spans="2:10">
      <c r="B83" s="66"/>
      <c r="C83" s="144" t="s">
        <v>163</v>
      </c>
      <c r="D83" s="145" t="s">
        <v>234</v>
      </c>
      <c r="E83" s="146" t="s">
        <v>141</v>
      </c>
      <c r="F83" s="147" t="s">
        <v>143</v>
      </c>
      <c r="G83" s="148" t="s">
        <v>235</v>
      </c>
      <c r="H83" s="86"/>
      <c r="I83" s="86"/>
      <c r="J83" s="65"/>
    </row>
    <row r="84" spans="2:10">
      <c r="B84" s="66"/>
      <c r="C84" s="163" t="s">
        <v>165</v>
      </c>
      <c r="D84" s="150" t="s">
        <v>166</v>
      </c>
      <c r="E84" s="150" t="s">
        <v>147</v>
      </c>
      <c r="F84" s="151">
        <v>2</v>
      </c>
      <c r="G84" s="152">
        <v>183000</v>
      </c>
      <c r="H84" s="86"/>
      <c r="I84" s="86"/>
      <c r="J84" s="65"/>
    </row>
    <row r="85" spans="2:10">
      <c r="B85" s="66"/>
      <c r="C85" s="154" t="s">
        <v>167</v>
      </c>
      <c r="D85" s="150" t="s">
        <v>145</v>
      </c>
      <c r="E85" s="150" t="s">
        <v>147</v>
      </c>
      <c r="F85" s="151">
        <v>2</v>
      </c>
      <c r="G85" s="152">
        <v>469000</v>
      </c>
      <c r="H85" s="86"/>
      <c r="I85" s="86"/>
      <c r="J85" s="65"/>
    </row>
    <row r="86" spans="2:10">
      <c r="B86" s="66"/>
      <c r="C86" s="107" t="s">
        <v>37</v>
      </c>
      <c r="D86" s="136" t="s">
        <v>38</v>
      </c>
      <c r="E86" s="90"/>
      <c r="F86" s="90"/>
      <c r="G86" s="90"/>
      <c r="H86" s="86"/>
      <c r="I86" s="86"/>
      <c r="J86" s="65"/>
    </row>
    <row r="87" spans="2:10">
      <c r="B87" s="66"/>
      <c r="C87" s="85" t="s">
        <v>236</v>
      </c>
      <c r="D87" s="90"/>
      <c r="E87" s="90"/>
      <c r="F87" s="142" t="s">
        <v>37</v>
      </c>
      <c r="G87" s="90" t="s">
        <v>237</v>
      </c>
      <c r="H87" s="90" t="s">
        <v>170</v>
      </c>
      <c r="I87" s="90" t="s">
        <v>171</v>
      </c>
      <c r="J87" s="164" t="s">
        <v>37</v>
      </c>
    </row>
    <row r="88" spans="2:10" ht="18" thickBot="1">
      <c r="B88" s="66"/>
      <c r="C88" s="165" t="s">
        <v>172</v>
      </c>
      <c r="D88" s="1"/>
      <c r="E88" s="108"/>
      <c r="F88" s="108" t="s">
        <v>196</v>
      </c>
      <c r="G88" s="90" t="s">
        <v>173</v>
      </c>
      <c r="H88" s="90" t="s">
        <v>174</v>
      </c>
      <c r="I88" s="90" t="s">
        <v>175</v>
      </c>
      <c r="J88" s="65"/>
    </row>
    <row r="89" spans="2:10">
      <c r="B89" s="66"/>
      <c r="C89" s="480" t="s">
        <v>176</v>
      </c>
      <c r="D89" s="482" t="s">
        <v>177</v>
      </c>
      <c r="E89" s="483"/>
      <c r="F89" s="483"/>
      <c r="G89" s="484" t="s">
        <v>178</v>
      </c>
      <c r="H89" s="485"/>
      <c r="I89" s="486"/>
      <c r="J89" s="67"/>
    </row>
    <row r="90" spans="2:10">
      <c r="B90" s="66"/>
      <c r="C90" s="481"/>
      <c r="D90" s="148" t="s">
        <v>179</v>
      </c>
      <c r="E90" s="148" t="s">
        <v>180</v>
      </c>
      <c r="F90" s="166" t="s">
        <v>181</v>
      </c>
      <c r="G90" s="167" t="s">
        <v>179</v>
      </c>
      <c r="H90" s="168" t="s">
        <v>180</v>
      </c>
      <c r="I90" s="169" t="s">
        <v>181</v>
      </c>
      <c r="J90" s="67"/>
    </row>
    <row r="91" spans="2:10">
      <c r="B91" s="66"/>
      <c r="C91" s="170">
        <v>20</v>
      </c>
      <c r="D91" s="171">
        <v>5000</v>
      </c>
      <c r="E91" s="171">
        <v>6000</v>
      </c>
      <c r="F91" s="172">
        <v>17000</v>
      </c>
      <c r="G91" s="173">
        <v>4000</v>
      </c>
      <c r="H91" s="152">
        <v>6000</v>
      </c>
      <c r="I91" s="174">
        <v>16000</v>
      </c>
      <c r="J91" s="67"/>
    </row>
    <row r="92" spans="2:10">
      <c r="B92" s="66"/>
      <c r="C92" s="170">
        <v>30</v>
      </c>
      <c r="D92" s="171">
        <v>7000</v>
      </c>
      <c r="E92" s="171">
        <v>9000</v>
      </c>
      <c r="F92" s="172">
        <v>26000</v>
      </c>
      <c r="G92" s="173">
        <v>6000</v>
      </c>
      <c r="H92" s="152">
        <v>8000</v>
      </c>
      <c r="I92" s="174">
        <v>23000</v>
      </c>
      <c r="J92" s="67"/>
    </row>
    <row r="93" spans="2:10">
      <c r="B93" s="66"/>
      <c r="C93" s="170">
        <v>40</v>
      </c>
      <c r="D93" s="171">
        <v>9000</v>
      </c>
      <c r="E93" s="171">
        <v>12000</v>
      </c>
      <c r="F93" s="172">
        <v>34000</v>
      </c>
      <c r="G93" s="173">
        <v>8000</v>
      </c>
      <c r="H93" s="152">
        <v>11000</v>
      </c>
      <c r="I93" s="174">
        <v>31000</v>
      </c>
      <c r="J93" s="67"/>
    </row>
    <row r="94" spans="2:10">
      <c r="B94" s="66"/>
      <c r="C94" s="170">
        <v>50</v>
      </c>
      <c r="D94" s="171">
        <v>11000</v>
      </c>
      <c r="E94" s="171">
        <v>15000</v>
      </c>
      <c r="F94" s="172">
        <v>43000</v>
      </c>
      <c r="G94" s="173">
        <v>10000</v>
      </c>
      <c r="H94" s="152">
        <v>14000</v>
      </c>
      <c r="I94" s="174">
        <v>39000</v>
      </c>
      <c r="J94" s="67"/>
    </row>
    <row r="95" spans="2:10">
      <c r="B95" s="66"/>
      <c r="C95" s="170">
        <v>100</v>
      </c>
      <c r="D95" s="171">
        <v>22000</v>
      </c>
      <c r="E95" s="171">
        <v>30000</v>
      </c>
      <c r="F95" s="172">
        <v>85000</v>
      </c>
      <c r="G95" s="175">
        <v>20000</v>
      </c>
      <c r="H95" s="171">
        <v>27000</v>
      </c>
      <c r="I95" s="176">
        <v>77000</v>
      </c>
      <c r="J95" s="67"/>
    </row>
    <row r="96" spans="2:10">
      <c r="B96" s="66"/>
      <c r="C96" s="170">
        <v>200</v>
      </c>
      <c r="D96" s="171">
        <v>44000</v>
      </c>
      <c r="E96" s="171">
        <v>60000</v>
      </c>
      <c r="F96" s="172">
        <v>170000</v>
      </c>
      <c r="G96" s="175">
        <v>40000</v>
      </c>
      <c r="H96" s="171">
        <v>53000</v>
      </c>
      <c r="I96" s="176">
        <v>154000</v>
      </c>
      <c r="J96" s="67"/>
    </row>
    <row r="97" spans="2:10">
      <c r="B97" s="66"/>
      <c r="C97" s="170">
        <v>300</v>
      </c>
      <c r="D97" s="171">
        <v>66000</v>
      </c>
      <c r="E97" s="171">
        <v>90000</v>
      </c>
      <c r="F97" s="172">
        <v>255000</v>
      </c>
      <c r="G97" s="175">
        <v>60000</v>
      </c>
      <c r="H97" s="171">
        <v>80000</v>
      </c>
      <c r="I97" s="176">
        <v>230000</v>
      </c>
      <c r="J97" s="67"/>
    </row>
    <row r="98" spans="2:10">
      <c r="B98" s="66"/>
      <c r="C98" s="170">
        <v>400</v>
      </c>
      <c r="D98" s="171">
        <v>88000</v>
      </c>
      <c r="E98" s="171">
        <v>120000</v>
      </c>
      <c r="F98" s="172">
        <v>340000</v>
      </c>
      <c r="G98" s="175">
        <v>80000</v>
      </c>
      <c r="H98" s="171">
        <v>106000</v>
      </c>
      <c r="I98" s="176">
        <v>307000</v>
      </c>
      <c r="J98" s="67"/>
    </row>
    <row r="99" spans="2:10">
      <c r="B99" s="66"/>
      <c r="C99" s="170">
        <v>500</v>
      </c>
      <c r="D99" s="171">
        <v>110000</v>
      </c>
      <c r="E99" s="171">
        <v>149000</v>
      </c>
      <c r="F99" s="172">
        <v>425000</v>
      </c>
      <c r="G99" s="175">
        <v>99000</v>
      </c>
      <c r="H99" s="171">
        <v>132000</v>
      </c>
      <c r="I99" s="176">
        <v>383000</v>
      </c>
      <c r="J99" s="67"/>
    </row>
    <row r="100" spans="2:10">
      <c r="B100" s="66"/>
      <c r="C100" s="170">
        <v>1000</v>
      </c>
      <c r="D100" s="171">
        <v>219000</v>
      </c>
      <c r="E100" s="171">
        <v>298000</v>
      </c>
      <c r="F100" s="172">
        <v>850000</v>
      </c>
      <c r="G100" s="175">
        <v>198000</v>
      </c>
      <c r="H100" s="171">
        <v>264000</v>
      </c>
      <c r="I100" s="176">
        <v>766000</v>
      </c>
      <c r="J100" s="67"/>
    </row>
    <row r="101" spans="2:10">
      <c r="B101" s="66"/>
      <c r="C101" s="170">
        <v>1500</v>
      </c>
      <c r="D101" s="171">
        <v>329000</v>
      </c>
      <c r="E101" s="171">
        <v>447000</v>
      </c>
      <c r="F101" s="172">
        <v>1275000</v>
      </c>
      <c r="G101" s="175">
        <v>297000</v>
      </c>
      <c r="H101" s="171">
        <v>396000</v>
      </c>
      <c r="I101" s="176">
        <v>1149000</v>
      </c>
      <c r="J101" s="67"/>
    </row>
    <row r="102" spans="2:10">
      <c r="B102" s="66"/>
      <c r="C102" s="170">
        <v>2000</v>
      </c>
      <c r="D102" s="171">
        <v>438000</v>
      </c>
      <c r="E102" s="171">
        <v>596000</v>
      </c>
      <c r="F102" s="172">
        <v>1700000</v>
      </c>
      <c r="G102" s="175">
        <v>396000</v>
      </c>
      <c r="H102" s="171">
        <v>528000</v>
      </c>
      <c r="I102" s="176">
        <v>1532000</v>
      </c>
      <c r="J102" s="67"/>
    </row>
    <row r="103" spans="2:10">
      <c r="B103" s="66"/>
      <c r="C103" s="170">
        <v>3000</v>
      </c>
      <c r="D103" s="171">
        <v>657000</v>
      </c>
      <c r="E103" s="171">
        <v>894000</v>
      </c>
      <c r="F103" s="172">
        <v>2550000</v>
      </c>
      <c r="G103" s="175">
        <v>594000</v>
      </c>
      <c r="H103" s="171">
        <v>792000</v>
      </c>
      <c r="I103" s="176">
        <v>2297000</v>
      </c>
      <c r="J103" s="67"/>
    </row>
    <row r="104" spans="2:10">
      <c r="B104" s="66"/>
      <c r="C104" s="170">
        <v>4000</v>
      </c>
      <c r="D104" s="171">
        <v>876000</v>
      </c>
      <c r="E104" s="171">
        <v>1192000</v>
      </c>
      <c r="F104" s="172">
        <v>3399000</v>
      </c>
      <c r="G104" s="175">
        <v>792000</v>
      </c>
      <c r="H104" s="171">
        <v>1056000</v>
      </c>
      <c r="I104" s="176">
        <v>3063000</v>
      </c>
      <c r="J104" s="67"/>
    </row>
    <row r="105" spans="2:10">
      <c r="B105" s="66"/>
      <c r="C105" s="170">
        <v>5000</v>
      </c>
      <c r="D105" s="171">
        <v>1095000</v>
      </c>
      <c r="E105" s="171">
        <v>1490000</v>
      </c>
      <c r="F105" s="172">
        <v>0</v>
      </c>
      <c r="G105" s="175">
        <v>990000</v>
      </c>
      <c r="H105" s="171">
        <v>1320000</v>
      </c>
      <c r="I105" s="176">
        <v>0</v>
      </c>
      <c r="J105" s="67"/>
    </row>
    <row r="106" spans="2:10">
      <c r="B106" s="66"/>
      <c r="C106" s="170">
        <v>6000</v>
      </c>
      <c r="D106" s="171">
        <v>1314000</v>
      </c>
      <c r="E106" s="171">
        <v>1788000</v>
      </c>
      <c r="F106" s="172">
        <v>0</v>
      </c>
      <c r="G106" s="175">
        <v>1188000</v>
      </c>
      <c r="H106" s="171">
        <v>1584000</v>
      </c>
      <c r="I106" s="176">
        <v>0</v>
      </c>
      <c r="J106" s="67"/>
    </row>
    <row r="107" spans="2:10">
      <c r="B107" s="66"/>
      <c r="C107" s="170">
        <v>7000</v>
      </c>
      <c r="D107" s="171">
        <v>1533000</v>
      </c>
      <c r="E107" s="171">
        <v>2085000</v>
      </c>
      <c r="F107" s="172">
        <v>0</v>
      </c>
      <c r="G107" s="175">
        <v>1386000</v>
      </c>
      <c r="H107" s="171">
        <v>1848000</v>
      </c>
      <c r="I107" s="176">
        <v>0</v>
      </c>
      <c r="J107" s="67"/>
    </row>
    <row r="108" spans="2:10">
      <c r="B108" s="66"/>
      <c r="C108" s="170">
        <v>8000</v>
      </c>
      <c r="D108" s="171">
        <v>1752000</v>
      </c>
      <c r="E108" s="171">
        <v>2383000</v>
      </c>
      <c r="F108" s="172">
        <v>0</v>
      </c>
      <c r="G108" s="175">
        <v>1584000</v>
      </c>
      <c r="H108" s="171">
        <v>2112000</v>
      </c>
      <c r="I108" s="176">
        <v>0</v>
      </c>
      <c r="J108" s="67"/>
    </row>
    <row r="109" spans="2:10">
      <c r="B109" s="66"/>
      <c r="C109" s="170">
        <v>9000</v>
      </c>
      <c r="D109" s="171">
        <v>1971000</v>
      </c>
      <c r="E109" s="171">
        <v>2681000</v>
      </c>
      <c r="F109" s="172">
        <v>0</v>
      </c>
      <c r="G109" s="175">
        <v>1782000</v>
      </c>
      <c r="H109" s="171">
        <v>2376000</v>
      </c>
      <c r="I109" s="176">
        <v>0</v>
      </c>
      <c r="J109" s="67"/>
    </row>
    <row r="110" spans="2:10">
      <c r="B110" s="66"/>
      <c r="C110" s="170">
        <v>10000</v>
      </c>
      <c r="D110" s="171">
        <v>2190000</v>
      </c>
      <c r="E110" s="171">
        <v>2979000</v>
      </c>
      <c r="F110" s="172">
        <v>0</v>
      </c>
      <c r="G110" s="175">
        <v>1980000</v>
      </c>
      <c r="H110" s="171">
        <v>2640000</v>
      </c>
      <c r="I110" s="176">
        <v>0</v>
      </c>
      <c r="J110" s="67"/>
    </row>
    <row r="111" spans="2:10">
      <c r="B111" s="66"/>
      <c r="C111" s="170">
        <v>11000</v>
      </c>
      <c r="D111" s="171">
        <v>2409000</v>
      </c>
      <c r="E111" s="171">
        <v>3277000</v>
      </c>
      <c r="F111" s="172">
        <v>0</v>
      </c>
      <c r="G111" s="175">
        <v>2178000</v>
      </c>
      <c r="H111" s="171">
        <v>2904000</v>
      </c>
      <c r="I111" s="176">
        <v>0</v>
      </c>
      <c r="J111" s="67"/>
    </row>
    <row r="112" spans="2:10" ht="18" thickBot="1">
      <c r="B112" s="66"/>
      <c r="C112" s="170">
        <v>12000</v>
      </c>
      <c r="D112" s="171">
        <v>2628000</v>
      </c>
      <c r="E112" s="171">
        <v>3575000</v>
      </c>
      <c r="F112" s="172">
        <v>0</v>
      </c>
      <c r="G112" s="177">
        <v>2376000</v>
      </c>
      <c r="H112" s="178">
        <v>3168000</v>
      </c>
      <c r="I112" s="179">
        <v>0</v>
      </c>
      <c r="J112" s="67"/>
    </row>
    <row r="113" spans="2:10" ht="18" thickBot="1">
      <c r="B113" s="180"/>
      <c r="C113" s="181" t="s">
        <v>37</v>
      </c>
      <c r="D113" s="182"/>
      <c r="E113" s="182"/>
      <c r="F113" s="182"/>
      <c r="G113" s="182"/>
      <c r="H113" s="182"/>
      <c r="I113" s="182"/>
      <c r="J113" s="183"/>
    </row>
  </sheetData>
  <mergeCells count="11">
    <mergeCell ref="C43:D43"/>
    <mergeCell ref="C2:I3"/>
    <mergeCell ref="F13:F14"/>
    <mergeCell ref="E18:E20"/>
    <mergeCell ref="F24:F25"/>
    <mergeCell ref="E29:E32"/>
    <mergeCell ref="C66:C70"/>
    <mergeCell ref="C75:C79"/>
    <mergeCell ref="C89:C90"/>
    <mergeCell ref="D89:F89"/>
    <mergeCell ref="G89:I89"/>
  </mergeCells>
  <phoneticPr fontId="2" type="noConversion"/>
  <dataValidations count="1">
    <dataValidation type="list" allowBlank="1" showInputMessage="1" showErrorMessage="1" sqref="E65" xr:uid="{00000000-0002-0000-0700-000000000000}">
      <formula1>#REF!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1000000}">
          <x14:formula1>
            <xm:f>'T:\(00) 개인 폴더\[ZCP 및 ZDB 소비자가격 (List Price_20190725).xlsx]IKS VM Cost'!#REF!</xm:f>
          </x14:formula1>
          <xm:sqref>E84:E85 E74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7E5D8292F1D1458E724F4F5646880D" ma:contentTypeVersion="15" ma:contentTypeDescription="Create a new document." ma:contentTypeScope="" ma:versionID="15545ef054e93b619c54aa8d617467f9">
  <xsd:schema xmlns:xsd="http://www.w3.org/2001/XMLSchema" xmlns:xs="http://www.w3.org/2001/XMLSchema" xmlns:p="http://schemas.microsoft.com/office/2006/metadata/properties" xmlns:ns2="9d9e2366-5a7c-47f3-9218-08e706f3b460" xmlns:ns3="bcd6286f-7fdc-4691-a7df-b7ed20a3aad2" targetNamespace="http://schemas.microsoft.com/office/2006/metadata/properties" ma:root="true" ma:fieldsID="e0df418df0bc4cfbe9f4cca4e69f90e5" ns2:_="" ns3:_="">
    <xsd:import namespace="9d9e2366-5a7c-47f3-9218-08e706f3b460"/>
    <xsd:import namespace="bcd6286f-7fdc-4691-a7df-b7ed20a3aa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e2366-5a7c-47f3-9218-08e706f3b4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5702a04-5a8d-4e22-8fc9-754da5c845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d6286f-7fdc-4691-a7df-b7ed20a3aad2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0650d30e-4522-49c2-9454-08ae4e2e9e2f}" ma:internalName="TaxCatchAll" ma:showField="CatchAllData" ma:web="bcd6286f-7fdc-4691-a7df-b7ed20a3aa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d9e2366-5a7c-47f3-9218-08e706f3b460">
      <Terms xmlns="http://schemas.microsoft.com/office/infopath/2007/PartnerControls"/>
    </lcf76f155ced4ddcb4097134ff3c332f>
    <TaxCatchAll xmlns="bcd6286f-7fdc-4691-a7df-b7ed20a3aad2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98F180D-5DE6-4DBF-AAA1-29DF943268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e2366-5a7c-47f3-9218-08e706f3b460"/>
    <ds:schemaRef ds:uri="bcd6286f-7fdc-4691-a7df-b7ed20a3aa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AB0C71-37AA-4FEC-BD20-F5C0B72014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4A4892A-10A8-40C3-91FD-832A66415F9D}">
  <ds:schemaRefs>
    <ds:schemaRef ds:uri="http://purl.org/dc/terms/"/>
    <ds:schemaRef ds:uri="http://purl.org/dc/elements/1.1/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a5f1f020-1ead-4db7-b85e-c7db03d16128"/>
    <ds:schemaRef ds:uri="c3b764ad-fc4d-4b1e-8c57-56438e39c46a"/>
    <ds:schemaRef ds:uri="0a1bd3c1-cc8e-4413-9ce9-87da13231f2f"/>
    <ds:schemaRef ds:uri="d406638f-dbde-45e0-a63d-5bbfe582ef20"/>
    <ds:schemaRef ds:uri="18fb44e9-4393-46c1-84ae-0348bcc2c585"/>
    <ds:schemaRef ds:uri="f51e37fc-4c9a-434a-a6ba-a67f2d5a5bc8"/>
    <ds:schemaRef ds:uri="cd722c7a-c613-4ea9-8d6c-421621450052"/>
    <ds:schemaRef ds:uri="0348f843-ea79-40c7-b8cd-334a6b1ad7c3"/>
    <ds:schemaRef ds:uri="eaf7fdfc-f56d-4d3a-b8c0-1705ebcc8c27"/>
    <ds:schemaRef ds:uri="9d9e2366-5a7c-47f3-9218-08e706f3b460"/>
    <ds:schemaRef ds:uri="bcd6286f-7fdc-4691-a7df-b7ed20a3aad2"/>
    <ds:schemaRef ds:uri="eb8de2e2-4d12-4a5f-bd30-5e6c706e0021"/>
    <ds:schemaRef ds:uri="33cf2f72-e873-4d15-987b-c55ef525e588"/>
  </ds:schemaRefs>
</ds:datastoreItem>
</file>

<file path=customXml/itemProps4.xml><?xml version="1.0" encoding="utf-8"?>
<ds:datastoreItem xmlns:ds="http://schemas.openxmlformats.org/officeDocument/2006/customXml" ds:itemID="{7185B1AE-A75E-4E8D-B98A-96D5DCE8CE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94</vt:i4>
      </vt:variant>
    </vt:vector>
  </HeadingPairs>
  <TitlesOfParts>
    <vt:vector size="104" baseType="lpstr">
      <vt:lpstr>견적서</vt:lpstr>
      <vt:lpstr>AWS Resource 내역</vt:lpstr>
      <vt:lpstr>직무기반 단가표</vt:lpstr>
      <vt:lpstr>ZCP on EKS 내역</vt:lpstr>
      <vt:lpstr>ZCP ZDB LIST Price</vt:lpstr>
      <vt:lpstr>기준데이터</vt:lpstr>
      <vt:lpstr>서비스별 사양</vt:lpstr>
      <vt:lpstr>Resource_List</vt:lpstr>
      <vt:lpstr>Sheet1</vt:lpstr>
      <vt:lpstr>ZCP ZDB LIST Price (예시용)</vt:lpstr>
      <vt:lpstr>Alarm</vt:lpstr>
      <vt:lpstr>Amazon_Glacier</vt:lpstr>
      <vt:lpstr>Amazon_SQS</vt:lpstr>
      <vt:lpstr>AmazonEFS</vt:lpstr>
      <vt:lpstr>AmazonS3_</vt:lpstr>
      <vt:lpstr>API_Request</vt:lpstr>
      <vt:lpstr>AWS_Lambda</vt:lpstr>
      <vt:lpstr>AWS구분</vt:lpstr>
      <vt:lpstr>CacheEngine</vt:lpstr>
      <vt:lpstr>CloudFront</vt:lpstr>
      <vt:lpstr>CloudWatch</vt:lpstr>
      <vt:lpstr>Contributor_Insights</vt:lpstr>
      <vt:lpstr>DataTransferOut</vt:lpstr>
      <vt:lpstr>Delivered_Logs</vt:lpstr>
      <vt:lpstr>DirectConnect</vt:lpstr>
      <vt:lpstr>EBS</vt:lpstr>
      <vt:lpstr>EBS_direct_API_Requests</vt:lpstr>
      <vt:lpstr>EC2_</vt:lpstr>
      <vt:lpstr>EC2_OSSW</vt:lpstr>
      <vt:lpstr>ElastiCache</vt:lpstr>
      <vt:lpstr>ELB</vt:lpstr>
      <vt:lpstr>Fargate</vt:lpstr>
      <vt:lpstr>Glacier_Deep_Archive</vt:lpstr>
      <vt:lpstr>Glacier_Flexible_Retrieval_이전_S3_Glacier</vt:lpstr>
      <vt:lpstr>Glacier_Instant_Retrieval</vt:lpstr>
      <vt:lpstr>hour_M</vt:lpstr>
      <vt:lpstr>HTTP</vt:lpstr>
      <vt:lpstr>Ingested_Logs</vt:lpstr>
      <vt:lpstr>Intelligent_Tiering_Frequent_Access</vt:lpstr>
      <vt:lpstr>Intelligent_Tiering_Infrequent_Access</vt:lpstr>
      <vt:lpstr>기준데이터!IoT</vt:lpstr>
      <vt:lpstr>IoT</vt:lpstr>
      <vt:lpstr>Metric</vt:lpstr>
      <vt:lpstr>One_Zone_Infrequent_Access</vt:lpstr>
      <vt:lpstr>Queried_Logs</vt:lpstr>
      <vt:lpstr>ra3.16xlarge</vt:lpstr>
      <vt:lpstr>ra3.4xlarge</vt:lpstr>
      <vt:lpstr>RDS</vt:lpstr>
      <vt:lpstr>RDS_AZ</vt:lpstr>
      <vt:lpstr>RDS_DB</vt:lpstr>
      <vt:lpstr>RDS_Storage</vt:lpstr>
      <vt:lpstr>RDS_Storage_AZ</vt:lpstr>
      <vt:lpstr>Redshift</vt:lpstr>
      <vt:lpstr>Reduced_Redundancy</vt:lpstr>
      <vt:lpstr>RI평균시간</vt:lpstr>
      <vt:lpstr>Route53</vt:lpstr>
      <vt:lpstr>SageMakerComponent</vt:lpstr>
      <vt:lpstr>SageMakerInstance</vt:lpstr>
      <vt:lpstr>SageMakerStorage</vt:lpstr>
      <vt:lpstr>SMTP</vt:lpstr>
      <vt:lpstr>SNS</vt:lpstr>
      <vt:lpstr>SNS_요청</vt:lpstr>
      <vt:lpstr>Standard</vt:lpstr>
      <vt:lpstr>Standard_or_Intelligent_Tiering</vt:lpstr>
      <vt:lpstr>Storage</vt:lpstr>
      <vt:lpstr>Storage_Snapshot</vt:lpstr>
      <vt:lpstr>supportPlanType</vt:lpstr>
      <vt:lpstr>Tags</vt:lpstr>
      <vt:lpstr>Tenancy</vt:lpstr>
      <vt:lpstr>vpcoperation</vt:lpstr>
      <vt:lpstr>기준데이터!개발자용도구</vt:lpstr>
      <vt:lpstr>개발자용도구</vt:lpstr>
      <vt:lpstr>결제</vt:lpstr>
      <vt:lpstr>기준데이터!관리도구</vt:lpstr>
      <vt:lpstr>관리도구</vt:lpstr>
      <vt:lpstr>기간</vt:lpstr>
      <vt:lpstr>기준데이터!기타</vt:lpstr>
      <vt:lpstr>기타</vt:lpstr>
      <vt:lpstr>기준데이터!네트워크</vt:lpstr>
      <vt:lpstr>네트워크</vt:lpstr>
      <vt:lpstr>기준데이터!데이터베이스</vt:lpstr>
      <vt:lpstr>데이터베이스</vt:lpstr>
      <vt:lpstr>기준데이터!마이그레이션</vt:lpstr>
      <vt:lpstr>마이그레이션</vt:lpstr>
      <vt:lpstr>기준데이터!머신러닝</vt:lpstr>
      <vt:lpstr>머신러닝</vt:lpstr>
      <vt:lpstr>모니터링</vt:lpstr>
      <vt:lpstr>모바일_푸시_알림</vt:lpstr>
      <vt:lpstr>기준데이터!모바일서비스</vt:lpstr>
      <vt:lpstr>모바일서비스</vt:lpstr>
      <vt:lpstr>기준데이터!보안</vt:lpstr>
      <vt:lpstr>보안</vt:lpstr>
      <vt:lpstr>기준데이터!분석</vt:lpstr>
      <vt:lpstr>분석</vt:lpstr>
      <vt:lpstr>기준데이터!비즈니스</vt:lpstr>
      <vt:lpstr>비즈니스</vt:lpstr>
      <vt:lpstr>기준데이터!스토리지</vt:lpstr>
      <vt:lpstr>스토리지</vt:lpstr>
      <vt:lpstr>기준데이터!애플리케이션통합</vt:lpstr>
      <vt:lpstr>애플리케이션통합</vt:lpstr>
      <vt:lpstr>기준데이터!최종사용자컴퓨팅</vt:lpstr>
      <vt:lpstr>최종사용자컴퓨팅</vt:lpstr>
      <vt:lpstr>기준데이터!컴퓨팅</vt:lpstr>
      <vt:lpstr>컴퓨팅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민경훈(MinKyunghun)/제조인프라O.G/SK</dc:creator>
  <cp:lastModifiedBy>신동우(SHIN Dongwoo)/제조Cloud PM팀/SK</cp:lastModifiedBy>
  <cp:lastPrinted>2019-09-05T08:33:55Z</cp:lastPrinted>
  <dcterms:created xsi:type="dcterms:W3CDTF">2019-03-27T02:29:24Z</dcterms:created>
  <dcterms:modified xsi:type="dcterms:W3CDTF">2025-09-23T07:22:48Z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0x010100207E5D8292F1D1458E724F4F5646880D</vt:lpwstr>
  </property>
  <property fmtid="{D5CDD505-2E9C-101B-9397-08002B2CF9AE}" pid="3" name="MediaServiceImageTags">
    <vt:lpwstr/>
  </property>
</Properties>
</file>